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4.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drawings/drawing5.xml" ContentType="application/vnd.openxmlformats-officedocument.drawing+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24226"/>
  <mc:AlternateContent xmlns:mc="http://schemas.openxmlformats.org/markup-compatibility/2006">
    <mc:Choice Requires="x15">
      <x15ac:absPath xmlns:x15ac="http://schemas.microsoft.com/office/spreadsheetml/2010/11/ac" url="C:\Users\rodri\Desktop\Paper\to do\point 3 - nominal wage stickiness\Dynare\"/>
    </mc:Choice>
  </mc:AlternateContent>
  <xr:revisionPtr revIDLastSave="0" documentId="13_ncr:1_{61991C48-9773-4A78-812B-0E5812BE4782}" xr6:coauthVersionLast="44" xr6:coauthVersionMax="44" xr10:uidLastSave="{00000000-0000-0000-0000-000000000000}"/>
  <bookViews>
    <workbookView xWindow="-120" yWindow="-120" windowWidth="20730" windowHeight="11160" tabRatio="950" firstSheet="29" activeTab="39" xr2:uid="{00000000-000D-0000-FFFF-FFFF00000000}"/>
  </bookViews>
  <sheets>
    <sheet name="Notas_CPerez" sheetId="114" r:id="rId1"/>
    <sheet name="Empleo" sheetId="39" state="hidden" r:id="rId2"/>
    <sheet name="IPCSAE" sheetId="36" state="hidden" r:id="rId3"/>
    <sheet name="PIB_Nominal" sheetId="3" state="hidden" r:id="rId4"/>
    <sheet name="EMBI_Chile" sheetId="5" state="hidden" r:id="rId5"/>
    <sheet name="Balanza_Comercial" sheetId="11" state="hidden" r:id="rId6"/>
    <sheet name="Cuenta_Corriente" sheetId="18" state="hidden" r:id="rId7"/>
    <sheet name="fedfunds" sheetId="44" state="hidden" r:id="rId8"/>
    <sheet name="FEDFUNDS2" sheetId="48" state="hidden" r:id="rId9"/>
    <sheet name="SalarioResto" sheetId="50" state="hidden" r:id="rId10"/>
    <sheet name="Notas_RTranamil" sheetId="165" r:id="rId11"/>
    <sheet name="DatosVinculos" sheetId="121" r:id="rId12"/>
    <sheet name="DatosSinVinculos" sheetId="92" r:id="rId13"/>
    <sheet name="Notas_MKirchner" sheetId="106" r:id="rId14"/>
    <sheet name="Trans" sheetId="63" r:id="rId15"/>
    <sheet name="Logs" sheetId="68" r:id="rId16"/>
    <sheet name="Growth" sheetId="85" r:id="rId17"/>
    <sheet name="Percent" sheetId="69" r:id="rId18"/>
    <sheet name="Annual" sheetId="70" r:id="rId19"/>
    <sheet name="Lin87" sheetId="71" r:id="rId20"/>
    <sheet name="Lin91" sheetId="80" r:id="rId21"/>
    <sheet name="Lin01" sheetId="81" r:id="rId22"/>
    <sheet name="Quad87" sheetId="116" r:id="rId23"/>
    <sheet name="Quad91" sheetId="117" r:id="rId24"/>
    <sheet name="Quad01" sheetId="118" r:id="rId25"/>
    <sheet name="HP87" sheetId="82" r:id="rId26"/>
    <sheet name="HP91" sheetId="83" r:id="rId27"/>
    <sheet name="HP01" sheetId="84" r:id="rId28"/>
    <sheet name="Mean87" sheetId="72" r:id="rId29"/>
    <sheet name="Mean91" sheetId="78" r:id="rId30"/>
    <sheet name="Mean01" sheetId="79" r:id="rId31"/>
    <sheet name="MeanCommon" sheetId="86" r:id="rId32"/>
    <sheet name="MeanTrendFinal" sheetId="107" r:id="rId33"/>
    <sheet name="Nonstationary" sheetId="109" r:id="rId34"/>
    <sheet name="Charts (1)" sheetId="100" r:id="rId35"/>
    <sheet name="Stationary" sheetId="73" r:id="rId36"/>
    <sheet name="Charts (2)" sheetId="95" r:id="rId37"/>
    <sheet name="Charts (3)" sheetId="113" r:id="rId38"/>
    <sheet name="FAME Persistence2" sheetId="164" state="veryHidden" r:id="rId39"/>
    <sheet name="estim_data" sheetId="122" r:id="rId40"/>
    <sheet name="estim_data_tables" sheetId="166" r:id="rId41"/>
  </sheets>
  <externalReferences>
    <externalReference r:id="rId42"/>
    <externalReference r:id="rId43"/>
    <externalReference r:id="rId44"/>
    <externalReference r:id="rId45"/>
    <externalReference r:id="rId46"/>
    <externalReference r:id="rId47"/>
    <externalReference r:id="rId48"/>
    <externalReference r:id="rId49"/>
  </externalReferences>
  <calcPr calcId="191029" calcMode="manual"/>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3" i="122" l="1"/>
  <c r="B4" i="122"/>
  <c r="B5" i="122"/>
  <c r="B6" i="122"/>
  <c r="B7" i="122"/>
  <c r="B8" i="122"/>
  <c r="B9" i="122"/>
  <c r="B10" i="122"/>
  <c r="B11" i="122"/>
  <c r="B12" i="122"/>
  <c r="B13" i="122"/>
  <c r="B14" i="122"/>
  <c r="B15" i="122"/>
  <c r="B16" i="122"/>
  <c r="B17" i="122"/>
  <c r="B18" i="122"/>
  <c r="B19" i="122"/>
  <c r="B20" i="122"/>
  <c r="B21" i="122"/>
  <c r="B22" i="122"/>
  <c r="B23" i="122"/>
  <c r="B24" i="122"/>
  <c r="B25" i="122"/>
  <c r="B26" i="122"/>
  <c r="B27" i="122"/>
  <c r="B28" i="122"/>
  <c r="B29" i="122"/>
  <c r="B30" i="122"/>
  <c r="B31" i="122"/>
  <c r="B32" i="122"/>
  <c r="B33" i="122"/>
  <c r="B34" i="122"/>
  <c r="B35" i="122"/>
  <c r="B36" i="122"/>
  <c r="B37" i="122"/>
  <c r="B38" i="122"/>
  <c r="B39" i="122"/>
  <c r="B40" i="122"/>
  <c r="B41" i="122"/>
  <c r="B42" i="122"/>
  <c r="B43" i="122"/>
  <c r="B44" i="122"/>
  <c r="B45" i="122"/>
  <c r="B46" i="122"/>
  <c r="B47" i="122"/>
  <c r="B48" i="122"/>
  <c r="B49" i="122"/>
  <c r="B50" i="122"/>
  <c r="B51" i="122"/>
  <c r="B52" i="122"/>
  <c r="B53" i="122"/>
  <c r="B54" i="122"/>
  <c r="B55" i="122"/>
  <c r="B56" i="122"/>
  <c r="B57" i="122"/>
  <c r="B58" i="122"/>
  <c r="B59" i="122"/>
  <c r="B60" i="122"/>
  <c r="B2" i="122"/>
  <c r="AH6" i="122" l="1"/>
  <c r="AH10" i="122"/>
  <c r="AH14" i="122"/>
  <c r="AH18" i="122"/>
  <c r="AH22" i="122"/>
  <c r="AH26" i="122"/>
  <c r="AH30" i="122"/>
  <c r="AH34" i="122"/>
  <c r="AH38" i="122"/>
  <c r="AH42" i="122"/>
  <c r="AH46" i="122"/>
  <c r="AH50" i="122"/>
  <c r="AH54" i="122"/>
  <c r="AH58" i="122"/>
  <c r="V3" i="122"/>
  <c r="V4" i="122"/>
  <c r="V5" i="122"/>
  <c r="V6" i="122"/>
  <c r="V7" i="122"/>
  <c r="V8" i="122"/>
  <c r="V9" i="122"/>
  <c r="V10" i="122"/>
  <c r="V11" i="122"/>
  <c r="V12" i="122"/>
  <c r="V13" i="122"/>
  <c r="V14" i="122"/>
  <c r="V15" i="122"/>
  <c r="V16" i="122"/>
  <c r="V17" i="122"/>
  <c r="V18" i="122"/>
  <c r="V19" i="122"/>
  <c r="V20" i="122"/>
  <c r="V21" i="122"/>
  <c r="V22" i="122"/>
  <c r="V23" i="122"/>
  <c r="V24" i="122"/>
  <c r="V25" i="122"/>
  <c r="V26" i="122"/>
  <c r="V27" i="122"/>
  <c r="V28" i="122"/>
  <c r="V29" i="122"/>
  <c r="V30" i="122"/>
  <c r="V31" i="122"/>
  <c r="V32" i="122"/>
  <c r="V33" i="122"/>
  <c r="V34" i="122"/>
  <c r="V35" i="122"/>
  <c r="V36" i="122"/>
  <c r="V37" i="122"/>
  <c r="V38" i="122"/>
  <c r="V39" i="122"/>
  <c r="V40" i="122"/>
  <c r="V41" i="122"/>
  <c r="V42" i="122"/>
  <c r="V43" i="122"/>
  <c r="V44" i="122"/>
  <c r="V45" i="122"/>
  <c r="V46" i="122"/>
  <c r="V47" i="122"/>
  <c r="V48" i="122"/>
  <c r="V49" i="122"/>
  <c r="V50" i="122"/>
  <c r="V51" i="122"/>
  <c r="V52" i="122"/>
  <c r="V53" i="122"/>
  <c r="V54" i="122"/>
  <c r="V55" i="122"/>
  <c r="V56" i="122"/>
  <c r="V57" i="122"/>
  <c r="V58" i="122"/>
  <c r="V59" i="122"/>
  <c r="V60" i="122"/>
  <c r="V2" i="122"/>
  <c r="AH3" i="122"/>
  <c r="AH4" i="122"/>
  <c r="AH5" i="122"/>
  <c r="AH7" i="122"/>
  <c r="AH8" i="122"/>
  <c r="AH9" i="122"/>
  <c r="AH11" i="122"/>
  <c r="AH12" i="122"/>
  <c r="AH13" i="122"/>
  <c r="AH15" i="122"/>
  <c r="AH16" i="122"/>
  <c r="AH17" i="122"/>
  <c r="AH19" i="122"/>
  <c r="AH20" i="122"/>
  <c r="AH21" i="122"/>
  <c r="AH23" i="122"/>
  <c r="AH24" i="122"/>
  <c r="AH25" i="122"/>
  <c r="AH27" i="122"/>
  <c r="AH28" i="122"/>
  <c r="AH29" i="122"/>
  <c r="AH31" i="122"/>
  <c r="AH32" i="122"/>
  <c r="AH33" i="122"/>
  <c r="AH35" i="122"/>
  <c r="AH36" i="122"/>
  <c r="AH37" i="122"/>
  <c r="AH39" i="122"/>
  <c r="AH40" i="122"/>
  <c r="AH41" i="122"/>
  <c r="AH43" i="122"/>
  <c r="AH44" i="122"/>
  <c r="AH45" i="122"/>
  <c r="AH47" i="122"/>
  <c r="AH48" i="122"/>
  <c r="AH49" i="122"/>
  <c r="AH51" i="122"/>
  <c r="AH52" i="122"/>
  <c r="AH53" i="122"/>
  <c r="AH55" i="122"/>
  <c r="AH56" i="122"/>
  <c r="AH57" i="122"/>
  <c r="AH59" i="122"/>
  <c r="AH60" i="122"/>
  <c r="AH2" i="122"/>
  <c r="C2" i="122"/>
  <c r="J22" i="122" l="1"/>
  <c r="J55" i="122"/>
  <c r="J46" i="122"/>
  <c r="J20" i="122"/>
  <c r="J37" i="122"/>
  <c r="J39" i="122"/>
  <c r="J28" i="122"/>
  <c r="J33" i="122"/>
  <c r="J24" i="122"/>
  <c r="J13" i="122"/>
  <c r="J34" i="122"/>
  <c r="J49" i="122"/>
  <c r="J40" i="122"/>
  <c r="J17" i="122"/>
  <c r="J6" i="122"/>
  <c r="J48" i="122"/>
  <c r="J31" i="122"/>
  <c r="J53" i="122"/>
  <c r="J15" i="122"/>
  <c r="J47" i="122"/>
  <c r="J54" i="122"/>
  <c r="J38" i="122"/>
  <c r="J45" i="122"/>
  <c r="J36" i="122"/>
  <c r="J23" i="122"/>
  <c r="J7" i="122"/>
  <c r="J30" i="122"/>
  <c r="J14" i="122"/>
  <c r="J60" i="122"/>
  <c r="J25" i="122"/>
  <c r="J9" i="122"/>
  <c r="J32" i="122"/>
  <c r="J8" i="122"/>
  <c r="J59" i="122"/>
  <c r="J43" i="122"/>
  <c r="J50" i="122"/>
  <c r="J57" i="122"/>
  <c r="J41" i="122"/>
  <c r="J35" i="122"/>
  <c r="J19" i="122"/>
  <c r="J3" i="122"/>
  <c r="J26" i="122"/>
  <c r="J10" i="122"/>
  <c r="J44" i="122"/>
  <c r="J21" i="122"/>
  <c r="J5" i="122"/>
  <c r="J16" i="122"/>
  <c r="J56" i="122"/>
  <c r="J2" i="122"/>
  <c r="J27" i="122"/>
  <c r="J58" i="122"/>
  <c r="J12" i="122"/>
  <c r="J4" i="122"/>
  <c r="J29" i="122"/>
  <c r="J18" i="122"/>
  <c r="J11" i="122"/>
  <c r="J52" i="122"/>
  <c r="J42" i="122"/>
  <c r="J51" i="122"/>
  <c r="L11" i="122"/>
  <c r="L43" i="122"/>
  <c r="L59" i="122"/>
  <c r="L8" i="122"/>
  <c r="L24" i="122"/>
  <c r="L5" i="122"/>
  <c r="L21" i="122"/>
  <c r="L51" i="122"/>
  <c r="L14" i="122"/>
  <c r="L30" i="122"/>
  <c r="L36" i="122"/>
  <c r="L52" i="122"/>
  <c r="L57" i="122"/>
  <c r="L46" i="122"/>
  <c r="L27" i="122"/>
  <c r="L3" i="122"/>
  <c r="L7" i="122"/>
  <c r="L12" i="122"/>
  <c r="L28" i="122"/>
  <c r="L9" i="122"/>
  <c r="L2" i="122"/>
  <c r="L18" i="122"/>
  <c r="L34" i="122"/>
  <c r="L40" i="122"/>
  <c r="L56" i="122"/>
  <c r="L45" i="122"/>
  <c r="L50" i="122"/>
  <c r="L41" i="122"/>
  <c r="D58" i="122"/>
  <c r="D54" i="122"/>
  <c r="D50" i="122"/>
  <c r="D46" i="122"/>
  <c r="D42" i="122"/>
  <c r="D38" i="122"/>
  <c r="D34" i="122"/>
  <c r="D30" i="122"/>
  <c r="D26" i="122"/>
  <c r="D22" i="122"/>
  <c r="D18" i="122"/>
  <c r="D14" i="122"/>
  <c r="D10" i="122"/>
  <c r="D6" i="122"/>
  <c r="D2" i="122"/>
  <c r="D57" i="122"/>
  <c r="D53" i="122"/>
  <c r="D49" i="122"/>
  <c r="D45" i="122"/>
  <c r="D41" i="122"/>
  <c r="D37" i="122"/>
  <c r="D33" i="122"/>
  <c r="D29" i="122"/>
  <c r="D25" i="122"/>
  <c r="D21" i="122"/>
  <c r="D17" i="122"/>
  <c r="D13" i="122"/>
  <c r="D9" i="122"/>
  <c r="D5" i="122"/>
  <c r="D60" i="122"/>
  <c r="D56" i="122"/>
  <c r="D52" i="122"/>
  <c r="D48" i="122"/>
  <c r="D44" i="122"/>
  <c r="D40" i="122"/>
  <c r="D36" i="122"/>
  <c r="D32" i="122"/>
  <c r="D28" i="122"/>
  <c r="D24" i="122"/>
  <c r="D20" i="122"/>
  <c r="D16" i="122"/>
  <c r="D12" i="122"/>
  <c r="D8" i="122"/>
  <c r="D4" i="122"/>
  <c r="D55" i="122"/>
  <c r="D39" i="122"/>
  <c r="D23" i="122"/>
  <c r="D7" i="122"/>
  <c r="D27" i="122"/>
  <c r="D51" i="122"/>
  <c r="D35" i="122"/>
  <c r="D19" i="122"/>
  <c r="D3" i="122"/>
  <c r="D43" i="122"/>
  <c r="D11" i="122"/>
  <c r="D47" i="122"/>
  <c r="D31" i="122"/>
  <c r="D15" i="122"/>
  <c r="D59" i="122"/>
  <c r="L25" i="122"/>
  <c r="L15" i="122"/>
  <c r="L19" i="122"/>
  <c r="L23" i="122"/>
  <c r="L16" i="122"/>
  <c r="L32" i="122"/>
  <c r="L13" i="122"/>
  <c r="L29" i="122"/>
  <c r="L6" i="122"/>
  <c r="L22" i="122"/>
  <c r="L39" i="122"/>
  <c r="L44" i="122"/>
  <c r="L60" i="122"/>
  <c r="L49" i="122"/>
  <c r="L38" i="122"/>
  <c r="L54" i="122"/>
  <c r="L31" i="122"/>
  <c r="L35" i="122"/>
  <c r="L4" i="122"/>
  <c r="L20" i="122"/>
  <c r="L47" i="122"/>
  <c r="L17" i="122"/>
  <c r="L33" i="122"/>
  <c r="L10" i="122"/>
  <c r="L26" i="122"/>
  <c r="L55" i="122"/>
  <c r="L48" i="122"/>
  <c r="L37" i="122"/>
  <c r="L53" i="122"/>
  <c r="L42" i="122"/>
  <c r="L58" i="122"/>
  <c r="B62" i="166" l="1"/>
  <c r="C62" i="166"/>
  <c r="D62" i="166"/>
  <c r="E62" i="166"/>
  <c r="F62" i="166"/>
  <c r="G62" i="166"/>
  <c r="H62" i="166"/>
  <c r="I62" i="166"/>
  <c r="J62" i="166"/>
  <c r="K62" i="166"/>
  <c r="L62" i="166"/>
  <c r="M62" i="166"/>
  <c r="N62" i="166"/>
  <c r="O62" i="166"/>
  <c r="P62" i="166"/>
  <c r="Q62" i="166"/>
  <c r="R62" i="166"/>
  <c r="S62" i="166"/>
  <c r="T62" i="166"/>
  <c r="U62" i="166"/>
  <c r="V62" i="166"/>
  <c r="W62" i="166"/>
  <c r="X62" i="166"/>
  <c r="Y62" i="166"/>
  <c r="Z62" i="166"/>
  <c r="AA62" i="166"/>
  <c r="AB62" i="166"/>
  <c r="AC62" i="166"/>
  <c r="A3" i="166" l="1"/>
  <c r="A4" i="166" s="1"/>
  <c r="A5" i="166" s="1"/>
  <c r="A6" i="166" s="1"/>
  <c r="A7" i="166" s="1"/>
  <c r="A8" i="166" s="1"/>
  <c r="A9" i="166" s="1"/>
  <c r="A10" i="166" s="1"/>
  <c r="A11" i="166" s="1"/>
  <c r="A12" i="166" s="1"/>
  <c r="A13" i="166" s="1"/>
  <c r="A14" i="166" s="1"/>
  <c r="A15" i="166" s="1"/>
  <c r="A16" i="166" s="1"/>
  <c r="A17" i="166" s="1"/>
  <c r="A18" i="166" s="1"/>
  <c r="A19" i="166" s="1"/>
  <c r="A20" i="166" s="1"/>
  <c r="A21" i="166" s="1"/>
  <c r="A22" i="166" s="1"/>
  <c r="A23" i="166" s="1"/>
  <c r="A24" i="166" s="1"/>
  <c r="A25" i="166" s="1"/>
  <c r="A26" i="166" s="1"/>
  <c r="A27" i="166" s="1"/>
  <c r="A28" i="166" s="1"/>
  <c r="A29" i="166" s="1"/>
  <c r="A30" i="166" s="1"/>
  <c r="A31" i="166" s="1"/>
  <c r="A32" i="166" s="1"/>
  <c r="A33" i="166" s="1"/>
  <c r="A34" i="166" s="1"/>
  <c r="A35" i="166" s="1"/>
  <c r="A36" i="166" s="1"/>
  <c r="A37" i="166" s="1"/>
  <c r="A38" i="166" s="1"/>
  <c r="A39" i="166" s="1"/>
  <c r="A40" i="166" s="1"/>
  <c r="A41" i="166" s="1"/>
  <c r="A42" i="166" s="1"/>
  <c r="A43" i="166" s="1"/>
  <c r="A44" i="166" s="1"/>
  <c r="A45" i="166" s="1"/>
  <c r="A46" i="166" s="1"/>
  <c r="A47" i="166" s="1"/>
  <c r="A48" i="166" s="1"/>
  <c r="A49" i="166" s="1"/>
  <c r="A50" i="166" s="1"/>
  <c r="A51" i="166" s="1"/>
  <c r="A52" i="166" s="1"/>
  <c r="A53" i="166" s="1"/>
  <c r="A54" i="166" s="1"/>
  <c r="A55" i="166" s="1"/>
  <c r="A56" i="166" s="1"/>
  <c r="A57" i="166" s="1"/>
  <c r="A58" i="166" s="1"/>
  <c r="A59" i="166" s="1"/>
  <c r="A60" i="166" s="1"/>
  <c r="AD3" i="63" l="1"/>
  <c r="AD4" i="63"/>
  <c r="AD5" i="63"/>
  <c r="AD6" i="63"/>
  <c r="AD7" i="63"/>
  <c r="AD8" i="63"/>
  <c r="AD9" i="63"/>
  <c r="AD10" i="63"/>
  <c r="AD11" i="63"/>
  <c r="AD12" i="63"/>
  <c r="AD13" i="63"/>
  <c r="AD14" i="63"/>
  <c r="AD15" i="63"/>
  <c r="AD16" i="63"/>
  <c r="AD17" i="63"/>
  <c r="AD18" i="63"/>
  <c r="AD19" i="63"/>
  <c r="AD20" i="63"/>
  <c r="AD21" i="63"/>
  <c r="AD22" i="63"/>
  <c r="AD23" i="63"/>
  <c r="AD24" i="63"/>
  <c r="AD25" i="63"/>
  <c r="AD26" i="63"/>
  <c r="AD27" i="63"/>
  <c r="AD28" i="63"/>
  <c r="AD29" i="63"/>
  <c r="AD30" i="63"/>
  <c r="AD31" i="63"/>
  <c r="AD32" i="63"/>
  <c r="AD33" i="63"/>
  <c r="AD34" i="63"/>
  <c r="AD35" i="63"/>
  <c r="AD36" i="63"/>
  <c r="AD37" i="63"/>
  <c r="AD38" i="63"/>
  <c r="AD39" i="63"/>
  <c r="AD40" i="63"/>
  <c r="AD41" i="63"/>
  <c r="AD42" i="63"/>
  <c r="AD43" i="63"/>
  <c r="AD44" i="63"/>
  <c r="AD45" i="63"/>
  <c r="AD46" i="63"/>
  <c r="AD47" i="63"/>
  <c r="AD48" i="63"/>
  <c r="AD49" i="63"/>
  <c r="AD50" i="63"/>
  <c r="AD51" i="63"/>
  <c r="AD52" i="63"/>
  <c r="AD53" i="63"/>
  <c r="AD54" i="63"/>
  <c r="AD55" i="63"/>
  <c r="AD56" i="63"/>
  <c r="AD57" i="63"/>
  <c r="AD58" i="63"/>
  <c r="AD59" i="63"/>
  <c r="AD60" i="63"/>
  <c r="AD61" i="63"/>
  <c r="AD62" i="63"/>
  <c r="AD63" i="63"/>
  <c r="AD64" i="63"/>
  <c r="AD65" i="63"/>
  <c r="AD66" i="63"/>
  <c r="AD67" i="63"/>
  <c r="AD68" i="63"/>
  <c r="AD69" i="63"/>
  <c r="AD70" i="63"/>
  <c r="AD71" i="63"/>
  <c r="AD72" i="63"/>
  <c r="AD73" i="63"/>
  <c r="AD74" i="63"/>
  <c r="AD75" i="63"/>
  <c r="AD76" i="63"/>
  <c r="AD77" i="63"/>
  <c r="AD78" i="63"/>
  <c r="AD79" i="63"/>
  <c r="AD80" i="63"/>
  <c r="AD81" i="63"/>
  <c r="AD82" i="63"/>
  <c r="AD83" i="63"/>
  <c r="AD84" i="63"/>
  <c r="AD85" i="63"/>
  <c r="AD86" i="63"/>
  <c r="AD87" i="63"/>
  <c r="AD88" i="63"/>
  <c r="AD89" i="63"/>
  <c r="AD90" i="63"/>
  <c r="AD91" i="63"/>
  <c r="AD92" i="63"/>
  <c r="AD93" i="63"/>
  <c r="AD94" i="63"/>
  <c r="AD95" i="63"/>
  <c r="AD96" i="63"/>
  <c r="AD97" i="63"/>
  <c r="AD98" i="63"/>
  <c r="AD99" i="63"/>
  <c r="AD100" i="63"/>
  <c r="AD101" i="63"/>
  <c r="AD102" i="63"/>
  <c r="AD103" i="63"/>
  <c r="AD104" i="63"/>
  <c r="AD105" i="63"/>
  <c r="AD106" i="63"/>
  <c r="AD107" i="63"/>
  <c r="AD108" i="63"/>
  <c r="AD109" i="63"/>
  <c r="AD110" i="63"/>
  <c r="AD111" i="63"/>
  <c r="AD112" i="63"/>
  <c r="AD113" i="63"/>
  <c r="AD114" i="63"/>
  <c r="AD115" i="63"/>
  <c r="AD116" i="63"/>
  <c r="AD117" i="63"/>
  <c r="AD118" i="63"/>
  <c r="AD119" i="63"/>
  <c r="AD120" i="63"/>
  <c r="AD121" i="63"/>
  <c r="AD122" i="63"/>
  <c r="AD123" i="63"/>
  <c r="AD123" i="68" s="1"/>
  <c r="AD123" i="85" s="1"/>
  <c r="AD123" i="69" s="1"/>
  <c r="AD123" i="70" s="1"/>
  <c r="AD123" i="109" s="1"/>
  <c r="AD121" i="68"/>
  <c r="AD121" i="85" s="1"/>
  <c r="AD121" i="69" s="1"/>
  <c r="AD121" i="70" s="1"/>
  <c r="AD121" i="109" s="1"/>
  <c r="Z116" i="63"/>
  <c r="R123" i="63"/>
  <c r="R123" i="68" s="1"/>
  <c r="R123" i="85" s="1"/>
  <c r="R123" i="69" s="1"/>
  <c r="R123" i="70" s="1"/>
  <c r="R123" i="109" s="1"/>
  <c r="W123" i="63"/>
  <c r="W123" i="68" s="1"/>
  <c r="W123" i="85" s="1"/>
  <c r="W123" i="69" s="1"/>
  <c r="W123" i="70" s="1"/>
  <c r="W123" i="109" s="1"/>
  <c r="I123" i="63"/>
  <c r="I123" i="68" s="1"/>
  <c r="O123" i="63"/>
  <c r="O123" i="68" s="1"/>
  <c r="O123" i="85" s="1"/>
  <c r="O123" i="69" s="1"/>
  <c r="O123" i="70" s="1"/>
  <c r="O123" i="109" s="1"/>
  <c r="AD122" i="68"/>
  <c r="AD122" i="85" s="1"/>
  <c r="AD122" i="69" s="1"/>
  <c r="AD122" i="70" s="1"/>
  <c r="AD122" i="109" s="1"/>
  <c r="AB122" i="63"/>
  <c r="AB122" i="68" s="1"/>
  <c r="AB122" i="85" s="1"/>
  <c r="AB122" i="69" s="1"/>
  <c r="AB122" i="70" s="1"/>
  <c r="AB122" i="109" s="1"/>
  <c r="R122" i="63"/>
  <c r="R122" i="68" s="1"/>
  <c r="R122" i="85" s="1"/>
  <c r="R122" i="69" s="1"/>
  <c r="R122" i="70" s="1"/>
  <c r="R122" i="109" s="1"/>
  <c r="U122" i="63"/>
  <c r="U122" i="68" s="1"/>
  <c r="U122" i="85" s="1"/>
  <c r="U122" i="69" s="1"/>
  <c r="U122" i="70" s="1"/>
  <c r="U122" i="109" s="1"/>
  <c r="N122" i="63"/>
  <c r="N122" i="68" s="1"/>
  <c r="H122" i="63"/>
  <c r="H122" i="68" s="1"/>
  <c r="Q122" i="63"/>
  <c r="Q122" i="68" s="1"/>
  <c r="Q122" i="85" s="1"/>
  <c r="Q122" i="69" s="1"/>
  <c r="Q122" i="70" s="1"/>
  <c r="Q122" i="109" s="1"/>
  <c r="D122" i="63"/>
  <c r="D122" i="68" s="1"/>
  <c r="D122" i="85" s="1"/>
  <c r="D122" i="69" s="1"/>
  <c r="D122" i="70" s="1"/>
  <c r="D122" i="109" s="1"/>
  <c r="F122" i="63"/>
  <c r="F122" i="68" s="1"/>
  <c r="F122" i="85" s="1"/>
  <c r="F122" i="69" s="1"/>
  <c r="F122" i="70" s="1"/>
  <c r="F122" i="109" s="1"/>
  <c r="AA121" i="63"/>
  <c r="AA121" i="68" s="1"/>
  <c r="AA121" i="85" s="1"/>
  <c r="AA121" i="69" s="1"/>
  <c r="AA121" i="70" s="1"/>
  <c r="AA121" i="109" s="1"/>
  <c r="AB121" i="63"/>
  <c r="Y121" i="63"/>
  <c r="Y121" i="68" s="1"/>
  <c r="X121" i="63"/>
  <c r="X121" i="68" s="1"/>
  <c r="M121" i="63"/>
  <c r="M121" i="68" s="1"/>
  <c r="M121" i="85" s="1"/>
  <c r="M121" i="69" s="1"/>
  <c r="M121" i="70" s="1"/>
  <c r="M121" i="109" s="1"/>
  <c r="J121" i="63"/>
  <c r="J121" i="68" s="1"/>
  <c r="P121" i="63"/>
  <c r="P121" i="68" s="1"/>
  <c r="P121" i="85" s="1"/>
  <c r="P121" i="69" s="1"/>
  <c r="P121" i="70" s="1"/>
  <c r="P121" i="109" s="1"/>
  <c r="B121" i="63"/>
  <c r="B121" i="68" s="1"/>
  <c r="C127" i="121"/>
  <c r="C7" i="121"/>
  <c r="D7" i="121"/>
  <c r="E7" i="121"/>
  <c r="F7" i="121"/>
  <c r="G7" i="121"/>
  <c r="H7" i="121"/>
  <c r="I7" i="121"/>
  <c r="J7" i="121"/>
  <c r="K7" i="121"/>
  <c r="L7" i="121"/>
  <c r="M7" i="121"/>
  <c r="N7" i="121"/>
  <c r="O7" i="121"/>
  <c r="P7" i="121"/>
  <c r="Q7" i="121"/>
  <c r="R7" i="121"/>
  <c r="S7" i="121"/>
  <c r="T7" i="121"/>
  <c r="U7" i="121"/>
  <c r="V7" i="121"/>
  <c r="W7" i="121"/>
  <c r="X7" i="121"/>
  <c r="Y7" i="121"/>
  <c r="Z7" i="121"/>
  <c r="AA7" i="121"/>
  <c r="AB7" i="121"/>
  <c r="AC7" i="121"/>
  <c r="AD7" i="121"/>
  <c r="AE7" i="121"/>
  <c r="AF7" i="121"/>
  <c r="AG7" i="121"/>
  <c r="AH7" i="121"/>
  <c r="AI7" i="121"/>
  <c r="AJ7" i="121"/>
  <c r="AK7" i="121"/>
  <c r="AL7" i="121"/>
  <c r="AM7" i="121"/>
  <c r="AN7" i="121"/>
  <c r="AO7" i="121"/>
  <c r="AP7" i="121"/>
  <c r="AQ7" i="121"/>
  <c r="AR7" i="121"/>
  <c r="AS7" i="121"/>
  <c r="AT7" i="121"/>
  <c r="AU7" i="121"/>
  <c r="AV7" i="121"/>
  <c r="AW7" i="121"/>
  <c r="AX7" i="121"/>
  <c r="AY7" i="121"/>
  <c r="AZ7" i="121"/>
  <c r="BA7" i="121"/>
  <c r="BB7" i="121"/>
  <c r="BC7" i="121"/>
  <c r="BD7" i="121"/>
  <c r="BE7" i="121"/>
  <c r="BF7" i="121"/>
  <c r="BG7" i="121"/>
  <c r="BH7" i="121"/>
  <c r="BI7" i="121"/>
  <c r="BJ7" i="121"/>
  <c r="BK7" i="121"/>
  <c r="BL7" i="121"/>
  <c r="BM7" i="121"/>
  <c r="BN7" i="121"/>
  <c r="BO7" i="121"/>
  <c r="BP7" i="121"/>
  <c r="BQ7" i="121"/>
  <c r="BR7" i="121"/>
  <c r="BS7" i="121"/>
  <c r="BT7" i="121"/>
  <c r="BU7" i="121"/>
  <c r="BV7" i="121"/>
  <c r="BW7" i="121"/>
  <c r="BX7" i="121"/>
  <c r="BY7" i="121"/>
  <c r="BZ7" i="121"/>
  <c r="CA7" i="121"/>
  <c r="CB7" i="121"/>
  <c r="CC7" i="121"/>
  <c r="CD7" i="121"/>
  <c r="CE7" i="121"/>
  <c r="CF7" i="121"/>
  <c r="CG7" i="121"/>
  <c r="CH7" i="121"/>
  <c r="CI7" i="121"/>
  <c r="CJ7" i="121"/>
  <c r="CK7" i="121"/>
  <c r="CL7" i="121"/>
  <c r="CM7" i="121"/>
  <c r="CN7" i="121"/>
  <c r="CO7" i="121"/>
  <c r="CP7" i="121"/>
  <c r="CQ7" i="121"/>
  <c r="CR7" i="121"/>
  <c r="CS7" i="121"/>
  <c r="CT7" i="121"/>
  <c r="CU7" i="121"/>
  <c r="CV7" i="121"/>
  <c r="CW7" i="121"/>
  <c r="CX7" i="121"/>
  <c r="CY7" i="121"/>
  <c r="CZ7" i="121"/>
  <c r="DA7" i="121"/>
  <c r="DB7" i="121"/>
  <c r="DC7" i="121"/>
  <c r="DD7" i="121"/>
  <c r="C8" i="121"/>
  <c r="D8" i="121"/>
  <c r="E8" i="121"/>
  <c r="F8" i="121"/>
  <c r="G8" i="121"/>
  <c r="H8" i="121"/>
  <c r="I8" i="121"/>
  <c r="J8" i="121"/>
  <c r="K8" i="121"/>
  <c r="L8" i="121"/>
  <c r="M8" i="121"/>
  <c r="N8" i="121"/>
  <c r="O8" i="121"/>
  <c r="P8" i="121"/>
  <c r="Q8" i="121"/>
  <c r="R8" i="121"/>
  <c r="S8" i="121"/>
  <c r="T8" i="121"/>
  <c r="U8" i="121"/>
  <c r="V8" i="121"/>
  <c r="W8" i="121"/>
  <c r="X8" i="121"/>
  <c r="Y8" i="121"/>
  <c r="Z8" i="121"/>
  <c r="AA8" i="121"/>
  <c r="AB8" i="121"/>
  <c r="AC8" i="121"/>
  <c r="AD8" i="121"/>
  <c r="AE8" i="121"/>
  <c r="AF8" i="121"/>
  <c r="AG8" i="121"/>
  <c r="AH8" i="121"/>
  <c r="AI8" i="121"/>
  <c r="AJ8" i="121"/>
  <c r="AK8" i="121"/>
  <c r="AL8" i="121"/>
  <c r="AM8" i="121"/>
  <c r="AN8" i="121"/>
  <c r="AO8" i="121"/>
  <c r="AP8" i="121"/>
  <c r="AQ8" i="121"/>
  <c r="AR8" i="121"/>
  <c r="AS8" i="121"/>
  <c r="AT8" i="121"/>
  <c r="AU8" i="121"/>
  <c r="AV8" i="121"/>
  <c r="AW8" i="121"/>
  <c r="AX8" i="121"/>
  <c r="AY8" i="121"/>
  <c r="AZ8" i="121"/>
  <c r="BA8" i="121"/>
  <c r="BB8" i="121"/>
  <c r="BC8" i="121"/>
  <c r="BD8" i="121"/>
  <c r="BE8" i="121"/>
  <c r="BF8" i="121"/>
  <c r="BG8" i="121"/>
  <c r="BH8" i="121"/>
  <c r="BI8" i="121"/>
  <c r="BJ8" i="121"/>
  <c r="BK8" i="121"/>
  <c r="BL8" i="121"/>
  <c r="BM8" i="121"/>
  <c r="BN8" i="121"/>
  <c r="BO8" i="121"/>
  <c r="BP8" i="121"/>
  <c r="BQ8" i="121"/>
  <c r="BR8" i="121"/>
  <c r="BS8" i="121"/>
  <c r="BT8" i="121"/>
  <c r="BU8" i="121"/>
  <c r="BV8" i="121"/>
  <c r="BW8" i="121"/>
  <c r="BX8" i="121"/>
  <c r="BY8" i="121"/>
  <c r="BZ8" i="121"/>
  <c r="CA8" i="121"/>
  <c r="CB8" i="121"/>
  <c r="CC8" i="121"/>
  <c r="CD8" i="121"/>
  <c r="CE8" i="121"/>
  <c r="CF8" i="121"/>
  <c r="CG8" i="121"/>
  <c r="CH8" i="121"/>
  <c r="CI8" i="121"/>
  <c r="CJ8" i="121"/>
  <c r="CK8" i="121"/>
  <c r="CL8" i="121"/>
  <c r="CM8" i="121"/>
  <c r="CN8" i="121"/>
  <c r="CO8" i="121"/>
  <c r="CP8" i="121"/>
  <c r="CQ8" i="121"/>
  <c r="CR8" i="121"/>
  <c r="CS8" i="121"/>
  <c r="CT8" i="121"/>
  <c r="CU8" i="121"/>
  <c r="CV8" i="121"/>
  <c r="CW8" i="121"/>
  <c r="CX8" i="121"/>
  <c r="CY8" i="121"/>
  <c r="CZ8" i="121"/>
  <c r="DA8" i="121"/>
  <c r="DB8" i="121"/>
  <c r="DC8" i="121"/>
  <c r="DD8" i="121"/>
  <c r="C9" i="121"/>
  <c r="D9" i="121"/>
  <c r="E9" i="121"/>
  <c r="F9" i="121"/>
  <c r="G9" i="121"/>
  <c r="H9" i="121"/>
  <c r="I9" i="121"/>
  <c r="J9" i="121"/>
  <c r="K9" i="121"/>
  <c r="L9" i="121"/>
  <c r="M9" i="121"/>
  <c r="N9" i="121"/>
  <c r="O9" i="121"/>
  <c r="P9" i="121"/>
  <c r="Q9" i="121"/>
  <c r="R9" i="121"/>
  <c r="S9" i="121"/>
  <c r="T9" i="121"/>
  <c r="U9" i="121"/>
  <c r="V9" i="121"/>
  <c r="W9" i="121"/>
  <c r="X9" i="121"/>
  <c r="Y9" i="121"/>
  <c r="Z9" i="121"/>
  <c r="AA9" i="121"/>
  <c r="AB9" i="121"/>
  <c r="AC9" i="121"/>
  <c r="AD9" i="121"/>
  <c r="AE9" i="121"/>
  <c r="AF9" i="121"/>
  <c r="AG9" i="121"/>
  <c r="AH9" i="121"/>
  <c r="AI9" i="121"/>
  <c r="AJ9" i="121"/>
  <c r="AK9" i="121"/>
  <c r="AL9" i="121"/>
  <c r="AM9" i="121"/>
  <c r="AN9" i="121"/>
  <c r="AO9" i="121"/>
  <c r="AP9" i="121"/>
  <c r="AQ9" i="121"/>
  <c r="AR9" i="121"/>
  <c r="AS9" i="121"/>
  <c r="AT9" i="121"/>
  <c r="AU9" i="121"/>
  <c r="AV9" i="121"/>
  <c r="AW9" i="121"/>
  <c r="AX9" i="121"/>
  <c r="AY9" i="121"/>
  <c r="AZ9" i="121"/>
  <c r="BA9" i="121"/>
  <c r="BB9" i="121"/>
  <c r="BC9" i="121"/>
  <c r="BD9" i="121"/>
  <c r="BE9" i="121"/>
  <c r="BF9" i="121"/>
  <c r="BG9" i="121"/>
  <c r="BH9" i="121"/>
  <c r="BI9" i="121"/>
  <c r="BJ9" i="121"/>
  <c r="BK9" i="121"/>
  <c r="BL9" i="121"/>
  <c r="BM9" i="121"/>
  <c r="BN9" i="121"/>
  <c r="BO9" i="121"/>
  <c r="BP9" i="121"/>
  <c r="BQ9" i="121"/>
  <c r="BR9" i="121"/>
  <c r="BS9" i="121"/>
  <c r="BT9" i="121"/>
  <c r="BU9" i="121"/>
  <c r="BV9" i="121"/>
  <c r="BW9" i="121"/>
  <c r="BX9" i="121"/>
  <c r="BY9" i="121"/>
  <c r="BZ9" i="121"/>
  <c r="CA9" i="121"/>
  <c r="CB9" i="121"/>
  <c r="CC9" i="121"/>
  <c r="CD9" i="121"/>
  <c r="CE9" i="121"/>
  <c r="CF9" i="121"/>
  <c r="CG9" i="121"/>
  <c r="CH9" i="121"/>
  <c r="CI9" i="121"/>
  <c r="CJ9" i="121"/>
  <c r="CK9" i="121"/>
  <c r="CL9" i="121"/>
  <c r="CM9" i="121"/>
  <c r="CN9" i="121"/>
  <c r="CO9" i="121"/>
  <c r="CP9" i="121"/>
  <c r="CQ9" i="121"/>
  <c r="CR9" i="121"/>
  <c r="CS9" i="121"/>
  <c r="CT9" i="121"/>
  <c r="CU9" i="121"/>
  <c r="CV9" i="121"/>
  <c r="CW9" i="121"/>
  <c r="CX9" i="121"/>
  <c r="CY9" i="121"/>
  <c r="CZ9" i="121"/>
  <c r="DA9" i="121"/>
  <c r="DB9" i="121"/>
  <c r="DC9" i="121"/>
  <c r="DD9" i="121"/>
  <c r="C10" i="121"/>
  <c r="D10" i="121"/>
  <c r="E10" i="121"/>
  <c r="F10" i="121"/>
  <c r="G10" i="121"/>
  <c r="H10" i="121"/>
  <c r="I10" i="121"/>
  <c r="J10" i="121"/>
  <c r="K10" i="121"/>
  <c r="L10" i="121"/>
  <c r="M10" i="121"/>
  <c r="N10" i="121"/>
  <c r="O10" i="121"/>
  <c r="P10" i="121"/>
  <c r="Q10" i="121"/>
  <c r="R10" i="121"/>
  <c r="S10" i="121"/>
  <c r="T10" i="121"/>
  <c r="U10" i="121"/>
  <c r="V10" i="121"/>
  <c r="W10" i="121"/>
  <c r="X10" i="121"/>
  <c r="Y10" i="121"/>
  <c r="Z10" i="121"/>
  <c r="AA10" i="121"/>
  <c r="AB10" i="121"/>
  <c r="AC10" i="121"/>
  <c r="AD10" i="121"/>
  <c r="AE10" i="121"/>
  <c r="AF10" i="121"/>
  <c r="AG10" i="121"/>
  <c r="AH10" i="121"/>
  <c r="AI10" i="121"/>
  <c r="AJ10" i="121"/>
  <c r="AK10" i="121"/>
  <c r="AL10" i="121"/>
  <c r="AM10" i="121"/>
  <c r="AN10" i="121"/>
  <c r="AO10" i="121"/>
  <c r="AP10" i="121"/>
  <c r="AQ10" i="121"/>
  <c r="AR10" i="121"/>
  <c r="AS10" i="121"/>
  <c r="AT10" i="121"/>
  <c r="AU10" i="121"/>
  <c r="AV10" i="121"/>
  <c r="AW10" i="121"/>
  <c r="AX10" i="121"/>
  <c r="AY10" i="121"/>
  <c r="AZ10" i="121"/>
  <c r="BA10" i="121"/>
  <c r="BB10" i="121"/>
  <c r="BC10" i="121"/>
  <c r="BD10" i="121"/>
  <c r="BE10" i="121"/>
  <c r="BF10" i="121"/>
  <c r="BG10" i="121"/>
  <c r="BH10" i="121"/>
  <c r="BI10" i="121"/>
  <c r="BJ10" i="121"/>
  <c r="BK10" i="121"/>
  <c r="BL10" i="121"/>
  <c r="BM10" i="121"/>
  <c r="BN10" i="121"/>
  <c r="BO10" i="121"/>
  <c r="BP10" i="121"/>
  <c r="BQ10" i="121"/>
  <c r="BR10" i="121"/>
  <c r="BS10" i="121"/>
  <c r="BT10" i="121"/>
  <c r="BU10" i="121"/>
  <c r="BV10" i="121"/>
  <c r="BW10" i="121"/>
  <c r="BX10" i="121"/>
  <c r="BY10" i="121"/>
  <c r="BZ10" i="121"/>
  <c r="CA10" i="121"/>
  <c r="CB10" i="121"/>
  <c r="CC10" i="121"/>
  <c r="CD10" i="121"/>
  <c r="CE10" i="121"/>
  <c r="CF10" i="121"/>
  <c r="CG10" i="121"/>
  <c r="CH10" i="121"/>
  <c r="CI10" i="121"/>
  <c r="CJ10" i="121"/>
  <c r="CK10" i="121"/>
  <c r="CL10" i="121"/>
  <c r="CM10" i="121"/>
  <c r="CN10" i="121"/>
  <c r="CO10" i="121"/>
  <c r="CP10" i="121"/>
  <c r="CQ10" i="121"/>
  <c r="CR10" i="121"/>
  <c r="CS10" i="121"/>
  <c r="CT10" i="121"/>
  <c r="CU10" i="121"/>
  <c r="CV10" i="121"/>
  <c r="CW10" i="121"/>
  <c r="CX10" i="121"/>
  <c r="CY10" i="121"/>
  <c r="CZ10" i="121"/>
  <c r="DA10" i="121"/>
  <c r="DB10" i="121"/>
  <c r="DC10" i="121"/>
  <c r="DD10" i="121"/>
  <c r="C11" i="121"/>
  <c r="D11" i="121"/>
  <c r="E11" i="121"/>
  <c r="F11" i="121"/>
  <c r="G11" i="121"/>
  <c r="H11" i="121"/>
  <c r="I11" i="121"/>
  <c r="J11" i="121"/>
  <c r="K11" i="121"/>
  <c r="L11" i="121"/>
  <c r="M11" i="121"/>
  <c r="N11" i="121"/>
  <c r="O11" i="121"/>
  <c r="P11" i="121"/>
  <c r="Q11" i="121"/>
  <c r="R11" i="121"/>
  <c r="S11" i="121"/>
  <c r="T11" i="121"/>
  <c r="U11" i="121"/>
  <c r="V11" i="121"/>
  <c r="W11" i="121"/>
  <c r="X11" i="121"/>
  <c r="Y11" i="121"/>
  <c r="Z11" i="121"/>
  <c r="AA11" i="121"/>
  <c r="AB11" i="121"/>
  <c r="AC11" i="121"/>
  <c r="AD11" i="121"/>
  <c r="AE11" i="121"/>
  <c r="AF11" i="121"/>
  <c r="AG11" i="121"/>
  <c r="AH11" i="121"/>
  <c r="AI11" i="121"/>
  <c r="AJ11" i="121"/>
  <c r="AK11" i="121"/>
  <c r="AL11" i="121"/>
  <c r="AM11" i="121"/>
  <c r="AN11" i="121"/>
  <c r="AO11" i="121"/>
  <c r="AP11" i="121"/>
  <c r="AQ11" i="121"/>
  <c r="AR11" i="121"/>
  <c r="AS11" i="121"/>
  <c r="AT11" i="121"/>
  <c r="AU11" i="121"/>
  <c r="AV11" i="121"/>
  <c r="AW11" i="121"/>
  <c r="AX11" i="121"/>
  <c r="AY11" i="121"/>
  <c r="AZ11" i="121"/>
  <c r="BA11" i="121"/>
  <c r="BB11" i="121"/>
  <c r="BC11" i="121"/>
  <c r="BD11" i="121"/>
  <c r="BE11" i="121"/>
  <c r="BF11" i="121"/>
  <c r="BG11" i="121"/>
  <c r="BH11" i="121"/>
  <c r="BI11" i="121"/>
  <c r="BJ11" i="121"/>
  <c r="BK11" i="121"/>
  <c r="BL11" i="121"/>
  <c r="BM11" i="121"/>
  <c r="BN11" i="121"/>
  <c r="BO11" i="121"/>
  <c r="BP11" i="121"/>
  <c r="BQ11" i="121"/>
  <c r="BR11" i="121"/>
  <c r="BS11" i="121"/>
  <c r="BT11" i="121"/>
  <c r="BU11" i="121"/>
  <c r="BV11" i="121"/>
  <c r="BW11" i="121"/>
  <c r="BX11" i="121"/>
  <c r="BY11" i="121"/>
  <c r="BZ11" i="121"/>
  <c r="CA11" i="121"/>
  <c r="CB11" i="121"/>
  <c r="CC11" i="121"/>
  <c r="CD11" i="121"/>
  <c r="CE11" i="121"/>
  <c r="CF11" i="121"/>
  <c r="CG11" i="121"/>
  <c r="CH11" i="121"/>
  <c r="CI11" i="121"/>
  <c r="CJ11" i="121"/>
  <c r="CK11" i="121"/>
  <c r="CL11" i="121"/>
  <c r="CM11" i="121"/>
  <c r="CN11" i="121"/>
  <c r="CO11" i="121"/>
  <c r="CP11" i="121"/>
  <c r="CQ11" i="121"/>
  <c r="CR11" i="121"/>
  <c r="CS11" i="121"/>
  <c r="CT11" i="121"/>
  <c r="CU11" i="121"/>
  <c r="CV11" i="121"/>
  <c r="CW11" i="121"/>
  <c r="CX11" i="121"/>
  <c r="CY11" i="121"/>
  <c r="CZ11" i="121"/>
  <c r="DA11" i="121"/>
  <c r="DB11" i="121"/>
  <c r="DC11" i="121"/>
  <c r="DD11" i="121"/>
  <c r="C12" i="121"/>
  <c r="D12" i="121"/>
  <c r="E12" i="121"/>
  <c r="F12" i="121"/>
  <c r="G12" i="121"/>
  <c r="H12" i="121"/>
  <c r="I12" i="121"/>
  <c r="J12" i="121"/>
  <c r="K12" i="121"/>
  <c r="L12" i="121"/>
  <c r="M12" i="121"/>
  <c r="N12" i="121"/>
  <c r="O12" i="121"/>
  <c r="P12" i="121"/>
  <c r="Q12" i="121"/>
  <c r="R12" i="121"/>
  <c r="S12" i="121"/>
  <c r="T12" i="121"/>
  <c r="U12" i="121"/>
  <c r="V12" i="121"/>
  <c r="W12" i="121"/>
  <c r="X12" i="121"/>
  <c r="Y12" i="121"/>
  <c r="Z12" i="121"/>
  <c r="AA12" i="121"/>
  <c r="AB12" i="121"/>
  <c r="AC12" i="121"/>
  <c r="AD12" i="121"/>
  <c r="AE12" i="121"/>
  <c r="AF12" i="121"/>
  <c r="AG12" i="121"/>
  <c r="AH12" i="121"/>
  <c r="AI12" i="121"/>
  <c r="AJ12" i="121"/>
  <c r="AK12" i="121"/>
  <c r="AL12" i="121"/>
  <c r="AM12" i="121"/>
  <c r="AN12" i="121"/>
  <c r="AO12" i="121"/>
  <c r="AP12" i="121"/>
  <c r="AQ12" i="121"/>
  <c r="AR12" i="121"/>
  <c r="AS12" i="121"/>
  <c r="AT12" i="121"/>
  <c r="AU12" i="121"/>
  <c r="AV12" i="121"/>
  <c r="AW12" i="121"/>
  <c r="AX12" i="121"/>
  <c r="AY12" i="121"/>
  <c r="AZ12" i="121"/>
  <c r="BA12" i="121"/>
  <c r="BB12" i="121"/>
  <c r="BC12" i="121"/>
  <c r="BD12" i="121"/>
  <c r="BE12" i="121"/>
  <c r="BF12" i="121"/>
  <c r="BG12" i="121"/>
  <c r="BH12" i="121"/>
  <c r="BI12" i="121"/>
  <c r="BJ12" i="121"/>
  <c r="BK12" i="121"/>
  <c r="BL12" i="121"/>
  <c r="BM12" i="121"/>
  <c r="BN12" i="121"/>
  <c r="BO12" i="121"/>
  <c r="BP12" i="121"/>
  <c r="BQ12" i="121"/>
  <c r="BR12" i="121"/>
  <c r="BS12" i="121"/>
  <c r="BT12" i="121"/>
  <c r="BU12" i="121"/>
  <c r="BV12" i="121"/>
  <c r="BW12" i="121"/>
  <c r="BX12" i="121"/>
  <c r="BY12" i="121"/>
  <c r="BZ12" i="121"/>
  <c r="CA12" i="121"/>
  <c r="CB12" i="121"/>
  <c r="CC12" i="121"/>
  <c r="CD12" i="121"/>
  <c r="CE12" i="121"/>
  <c r="CF12" i="121"/>
  <c r="CG12" i="121"/>
  <c r="CH12" i="121"/>
  <c r="CI12" i="121"/>
  <c r="CJ12" i="121"/>
  <c r="CK12" i="121"/>
  <c r="CL12" i="121"/>
  <c r="CM12" i="121"/>
  <c r="CN12" i="121"/>
  <c r="CO12" i="121"/>
  <c r="CP12" i="121"/>
  <c r="CQ12" i="121"/>
  <c r="CR12" i="121"/>
  <c r="CS12" i="121"/>
  <c r="CT12" i="121"/>
  <c r="CU12" i="121"/>
  <c r="CV12" i="121"/>
  <c r="CW12" i="121"/>
  <c r="CX12" i="121"/>
  <c r="CY12" i="121"/>
  <c r="CZ12" i="121"/>
  <c r="DA12" i="121"/>
  <c r="DB12" i="121"/>
  <c r="DC12" i="121"/>
  <c r="DD12" i="121"/>
  <c r="C13" i="121"/>
  <c r="D13" i="121"/>
  <c r="E13" i="121"/>
  <c r="F13" i="121"/>
  <c r="G13" i="121"/>
  <c r="H13" i="121"/>
  <c r="I13" i="121"/>
  <c r="J13" i="121"/>
  <c r="K13" i="121"/>
  <c r="L13" i="121"/>
  <c r="M13" i="121"/>
  <c r="N13" i="121"/>
  <c r="O13" i="121"/>
  <c r="P13" i="121"/>
  <c r="Q13" i="121"/>
  <c r="R13" i="121"/>
  <c r="S13" i="121"/>
  <c r="T13" i="121"/>
  <c r="U13" i="121"/>
  <c r="V13" i="121"/>
  <c r="W13" i="121"/>
  <c r="X13" i="121"/>
  <c r="Y13" i="121"/>
  <c r="Z13" i="121"/>
  <c r="AA13" i="121"/>
  <c r="AB13" i="121"/>
  <c r="AC13" i="121"/>
  <c r="AD13" i="121"/>
  <c r="AE13" i="121"/>
  <c r="AF13" i="121"/>
  <c r="AG13" i="121"/>
  <c r="AH13" i="121"/>
  <c r="AI13" i="121"/>
  <c r="AJ13" i="121"/>
  <c r="AK13" i="121"/>
  <c r="AL13" i="121"/>
  <c r="AM13" i="121"/>
  <c r="AN13" i="121"/>
  <c r="AO13" i="121"/>
  <c r="AP13" i="121"/>
  <c r="AQ13" i="121"/>
  <c r="AR13" i="121"/>
  <c r="AS13" i="121"/>
  <c r="AT13" i="121"/>
  <c r="AU13" i="121"/>
  <c r="AV13" i="121"/>
  <c r="AW13" i="121"/>
  <c r="AX13" i="121"/>
  <c r="AY13" i="121"/>
  <c r="AZ13" i="121"/>
  <c r="BA13" i="121"/>
  <c r="BB13" i="121"/>
  <c r="BC13" i="121"/>
  <c r="BD13" i="121"/>
  <c r="BE13" i="121"/>
  <c r="BF13" i="121"/>
  <c r="BG13" i="121"/>
  <c r="BH13" i="121"/>
  <c r="BI13" i="121"/>
  <c r="BJ13" i="121"/>
  <c r="BK13" i="121"/>
  <c r="BL13" i="121"/>
  <c r="BM13" i="121"/>
  <c r="BN13" i="121"/>
  <c r="BO13" i="121"/>
  <c r="BP13" i="121"/>
  <c r="BQ13" i="121"/>
  <c r="BR13" i="121"/>
  <c r="BS13" i="121"/>
  <c r="BT13" i="121"/>
  <c r="BU13" i="121"/>
  <c r="BV13" i="121"/>
  <c r="BW13" i="121"/>
  <c r="BX13" i="121"/>
  <c r="BY13" i="121"/>
  <c r="BZ13" i="121"/>
  <c r="CA13" i="121"/>
  <c r="CB13" i="121"/>
  <c r="CC13" i="121"/>
  <c r="CD13" i="121"/>
  <c r="CE13" i="121"/>
  <c r="CF13" i="121"/>
  <c r="CG13" i="121"/>
  <c r="CH13" i="121"/>
  <c r="CI13" i="121"/>
  <c r="CJ13" i="121"/>
  <c r="CK13" i="121"/>
  <c r="CL13" i="121"/>
  <c r="CM13" i="121"/>
  <c r="CN13" i="121"/>
  <c r="CO13" i="121"/>
  <c r="CP13" i="121"/>
  <c r="CQ13" i="121"/>
  <c r="CR13" i="121"/>
  <c r="CS13" i="121"/>
  <c r="CT13" i="121"/>
  <c r="CU13" i="121"/>
  <c r="CV13" i="121"/>
  <c r="CW13" i="121"/>
  <c r="CX13" i="121"/>
  <c r="CY13" i="121"/>
  <c r="CZ13" i="121"/>
  <c r="DA13" i="121"/>
  <c r="DB13" i="121"/>
  <c r="DC13" i="121"/>
  <c r="DD13" i="121"/>
  <c r="C14" i="121"/>
  <c r="D14" i="121"/>
  <c r="E14" i="121"/>
  <c r="F14" i="121"/>
  <c r="G14" i="121"/>
  <c r="H14" i="121"/>
  <c r="I14" i="121"/>
  <c r="J14" i="121"/>
  <c r="K14" i="121"/>
  <c r="L14" i="121"/>
  <c r="M14" i="121"/>
  <c r="N14" i="121"/>
  <c r="O14" i="121"/>
  <c r="P14" i="121"/>
  <c r="Q14" i="121"/>
  <c r="R14" i="121"/>
  <c r="S14" i="121"/>
  <c r="T14" i="121"/>
  <c r="U14" i="121"/>
  <c r="V14" i="121"/>
  <c r="W14" i="121"/>
  <c r="X14" i="121"/>
  <c r="Y14" i="121"/>
  <c r="Z14" i="121"/>
  <c r="AA14" i="121"/>
  <c r="AB14" i="121"/>
  <c r="AC14" i="121"/>
  <c r="AD14" i="121"/>
  <c r="AE14" i="121"/>
  <c r="AF14" i="121"/>
  <c r="AG14" i="121"/>
  <c r="AH14" i="121"/>
  <c r="AI14" i="121"/>
  <c r="AJ14" i="121"/>
  <c r="AK14" i="121"/>
  <c r="AL14" i="121"/>
  <c r="AM14" i="121"/>
  <c r="AN14" i="121"/>
  <c r="AO14" i="121"/>
  <c r="AP14" i="121"/>
  <c r="AQ14" i="121"/>
  <c r="AR14" i="121"/>
  <c r="AS14" i="121"/>
  <c r="AT14" i="121"/>
  <c r="AU14" i="121"/>
  <c r="AV14" i="121"/>
  <c r="AW14" i="121"/>
  <c r="AX14" i="121"/>
  <c r="AY14" i="121"/>
  <c r="AZ14" i="121"/>
  <c r="BA14" i="121"/>
  <c r="BB14" i="121"/>
  <c r="BC14" i="121"/>
  <c r="BD14" i="121"/>
  <c r="BE14" i="121"/>
  <c r="BF14" i="121"/>
  <c r="BG14" i="121"/>
  <c r="BH14" i="121"/>
  <c r="BI14" i="121"/>
  <c r="BJ14" i="121"/>
  <c r="BK14" i="121"/>
  <c r="BL14" i="121"/>
  <c r="BM14" i="121"/>
  <c r="BN14" i="121"/>
  <c r="BO14" i="121"/>
  <c r="BP14" i="121"/>
  <c r="BQ14" i="121"/>
  <c r="BR14" i="121"/>
  <c r="BS14" i="121"/>
  <c r="BT14" i="121"/>
  <c r="BU14" i="121"/>
  <c r="BV14" i="121"/>
  <c r="BW14" i="121"/>
  <c r="BX14" i="121"/>
  <c r="BY14" i="121"/>
  <c r="BZ14" i="121"/>
  <c r="CA14" i="121"/>
  <c r="CB14" i="121"/>
  <c r="CC14" i="121"/>
  <c r="CD14" i="121"/>
  <c r="CE14" i="121"/>
  <c r="CF14" i="121"/>
  <c r="CG14" i="121"/>
  <c r="CH14" i="121"/>
  <c r="CI14" i="121"/>
  <c r="CJ14" i="121"/>
  <c r="CK14" i="121"/>
  <c r="CL14" i="121"/>
  <c r="CM14" i="121"/>
  <c r="CN14" i="121"/>
  <c r="CO14" i="121"/>
  <c r="CP14" i="121"/>
  <c r="CQ14" i="121"/>
  <c r="CR14" i="121"/>
  <c r="CS14" i="121"/>
  <c r="CT14" i="121"/>
  <c r="CU14" i="121"/>
  <c r="CV14" i="121"/>
  <c r="CW14" i="121"/>
  <c r="CX14" i="121"/>
  <c r="CY14" i="121"/>
  <c r="CZ14" i="121"/>
  <c r="DA14" i="121"/>
  <c r="DB14" i="121"/>
  <c r="DC14" i="121"/>
  <c r="DD14" i="121"/>
  <c r="C15" i="121"/>
  <c r="D15" i="121"/>
  <c r="E15" i="121"/>
  <c r="F15" i="121"/>
  <c r="G15" i="121"/>
  <c r="H15" i="121"/>
  <c r="I15" i="121"/>
  <c r="J15" i="121"/>
  <c r="K15" i="121"/>
  <c r="L15" i="121"/>
  <c r="M15" i="121"/>
  <c r="N15" i="121"/>
  <c r="O15" i="121"/>
  <c r="P15" i="121"/>
  <c r="Q15" i="121"/>
  <c r="R15" i="121"/>
  <c r="S15" i="121"/>
  <c r="T15" i="121"/>
  <c r="U15" i="121"/>
  <c r="V15" i="121"/>
  <c r="W15" i="121"/>
  <c r="X15" i="121"/>
  <c r="Y15" i="121"/>
  <c r="Z15" i="121"/>
  <c r="AA15" i="121"/>
  <c r="AB15" i="121"/>
  <c r="AC15" i="121"/>
  <c r="AD15" i="121"/>
  <c r="AE15" i="121"/>
  <c r="AF15" i="121"/>
  <c r="AG15" i="121"/>
  <c r="AH15" i="121"/>
  <c r="AI15" i="121"/>
  <c r="AJ15" i="121"/>
  <c r="AK15" i="121"/>
  <c r="AL15" i="121"/>
  <c r="AM15" i="121"/>
  <c r="AN15" i="121"/>
  <c r="AO15" i="121"/>
  <c r="AP15" i="121"/>
  <c r="AQ15" i="121"/>
  <c r="AR15" i="121"/>
  <c r="AS15" i="121"/>
  <c r="AT15" i="121"/>
  <c r="AU15" i="121"/>
  <c r="AV15" i="121"/>
  <c r="AW15" i="121"/>
  <c r="AX15" i="121"/>
  <c r="AY15" i="121"/>
  <c r="AZ15" i="121"/>
  <c r="BA15" i="121"/>
  <c r="BB15" i="121"/>
  <c r="BC15" i="121"/>
  <c r="BD15" i="121"/>
  <c r="BE15" i="121"/>
  <c r="BF15" i="121"/>
  <c r="BG15" i="121"/>
  <c r="BH15" i="121"/>
  <c r="BI15" i="121"/>
  <c r="BJ15" i="121"/>
  <c r="BK15" i="121"/>
  <c r="BL15" i="121"/>
  <c r="BM15" i="121"/>
  <c r="BN15" i="121"/>
  <c r="BO15" i="121"/>
  <c r="BP15" i="121"/>
  <c r="BQ15" i="121"/>
  <c r="BR15" i="121"/>
  <c r="BS15" i="121"/>
  <c r="BT15" i="121"/>
  <c r="BU15" i="121"/>
  <c r="BV15" i="121"/>
  <c r="BW15" i="121"/>
  <c r="BX15" i="121"/>
  <c r="BY15" i="121"/>
  <c r="BZ15" i="121"/>
  <c r="CA15" i="121"/>
  <c r="CB15" i="121"/>
  <c r="CC15" i="121"/>
  <c r="CD15" i="121"/>
  <c r="CE15" i="121"/>
  <c r="CF15" i="121"/>
  <c r="CG15" i="121"/>
  <c r="CH15" i="121"/>
  <c r="CI15" i="121"/>
  <c r="CJ15" i="121"/>
  <c r="CK15" i="121"/>
  <c r="CL15" i="121"/>
  <c r="CM15" i="121"/>
  <c r="CN15" i="121"/>
  <c r="CO15" i="121"/>
  <c r="CP15" i="121"/>
  <c r="CQ15" i="121"/>
  <c r="CR15" i="121"/>
  <c r="CS15" i="121"/>
  <c r="CT15" i="121"/>
  <c r="CU15" i="121"/>
  <c r="CV15" i="121"/>
  <c r="CW15" i="121"/>
  <c r="CX15" i="121"/>
  <c r="CY15" i="121"/>
  <c r="CZ15" i="121"/>
  <c r="DA15" i="121"/>
  <c r="DB15" i="121"/>
  <c r="DC15" i="121"/>
  <c r="DD15" i="121"/>
  <c r="C16" i="121"/>
  <c r="D16" i="121"/>
  <c r="E16" i="121"/>
  <c r="F16" i="121"/>
  <c r="G16" i="121"/>
  <c r="H16" i="121"/>
  <c r="I16" i="121"/>
  <c r="J16" i="121"/>
  <c r="K16" i="121"/>
  <c r="L16" i="121"/>
  <c r="M16" i="121"/>
  <c r="N16" i="121"/>
  <c r="O16" i="121"/>
  <c r="P16" i="121"/>
  <c r="Q16" i="121"/>
  <c r="R16" i="121"/>
  <c r="S16" i="121"/>
  <c r="T16" i="121"/>
  <c r="U16" i="121"/>
  <c r="V16" i="121"/>
  <c r="W16" i="121"/>
  <c r="X16" i="121"/>
  <c r="Y16" i="121"/>
  <c r="Z16" i="121"/>
  <c r="AA16" i="121"/>
  <c r="AB16" i="121"/>
  <c r="AC16" i="121"/>
  <c r="AD16" i="121"/>
  <c r="AE16" i="121"/>
  <c r="AF16" i="121"/>
  <c r="AG16" i="121"/>
  <c r="AH16" i="121"/>
  <c r="AI16" i="121"/>
  <c r="AJ16" i="121"/>
  <c r="AK16" i="121"/>
  <c r="AL16" i="121"/>
  <c r="AM16" i="121"/>
  <c r="AN16" i="121"/>
  <c r="AO16" i="121"/>
  <c r="AP16" i="121"/>
  <c r="AQ16" i="121"/>
  <c r="AR16" i="121"/>
  <c r="AS16" i="121"/>
  <c r="AT16" i="121"/>
  <c r="AU16" i="121"/>
  <c r="AV16" i="121"/>
  <c r="AW16" i="121"/>
  <c r="AX16" i="121"/>
  <c r="AY16" i="121"/>
  <c r="AZ16" i="121"/>
  <c r="BA16" i="121"/>
  <c r="BB16" i="121"/>
  <c r="BC16" i="121"/>
  <c r="BD16" i="121"/>
  <c r="BE16" i="121"/>
  <c r="BF16" i="121"/>
  <c r="BG16" i="121"/>
  <c r="BH16" i="121"/>
  <c r="BI16" i="121"/>
  <c r="BJ16" i="121"/>
  <c r="BK16" i="121"/>
  <c r="BL16" i="121"/>
  <c r="BM16" i="121"/>
  <c r="BN16" i="121"/>
  <c r="BO16" i="121"/>
  <c r="BP16" i="121"/>
  <c r="BQ16" i="121"/>
  <c r="BR16" i="121"/>
  <c r="BS16" i="121"/>
  <c r="BT16" i="121"/>
  <c r="BU16" i="121"/>
  <c r="BV16" i="121"/>
  <c r="BW16" i="121"/>
  <c r="BX16" i="121"/>
  <c r="BY16" i="121"/>
  <c r="BZ16" i="121"/>
  <c r="CA16" i="121"/>
  <c r="CB16" i="121"/>
  <c r="CC16" i="121"/>
  <c r="CD16" i="121"/>
  <c r="CE16" i="121"/>
  <c r="CF16" i="121"/>
  <c r="CG16" i="121"/>
  <c r="CH16" i="121"/>
  <c r="CI16" i="121"/>
  <c r="CJ16" i="121"/>
  <c r="CK16" i="121"/>
  <c r="CL16" i="121"/>
  <c r="CM16" i="121"/>
  <c r="CN16" i="121"/>
  <c r="CO16" i="121"/>
  <c r="CP16" i="121"/>
  <c r="CQ16" i="121"/>
  <c r="CR16" i="121"/>
  <c r="CS16" i="121"/>
  <c r="CT16" i="121"/>
  <c r="CU16" i="121"/>
  <c r="CV16" i="121"/>
  <c r="CW16" i="121"/>
  <c r="CX16" i="121"/>
  <c r="CY16" i="121"/>
  <c r="CZ16" i="121"/>
  <c r="DA16" i="121"/>
  <c r="DB16" i="121"/>
  <c r="DC16" i="121"/>
  <c r="DD16" i="121"/>
  <c r="C17" i="121"/>
  <c r="D17" i="121"/>
  <c r="E17" i="121"/>
  <c r="F17" i="121"/>
  <c r="G17" i="121"/>
  <c r="H17" i="121"/>
  <c r="I17" i="121"/>
  <c r="J17" i="121"/>
  <c r="K17" i="121"/>
  <c r="L17" i="121"/>
  <c r="M17" i="121"/>
  <c r="N17" i="121"/>
  <c r="O17" i="121"/>
  <c r="P17" i="121"/>
  <c r="Q17" i="121"/>
  <c r="R17" i="121"/>
  <c r="S17" i="121"/>
  <c r="T17" i="121"/>
  <c r="U17" i="121"/>
  <c r="V17" i="121"/>
  <c r="W17" i="121"/>
  <c r="X17" i="121"/>
  <c r="Y17" i="121"/>
  <c r="Z17" i="121"/>
  <c r="AA17" i="121"/>
  <c r="AB17" i="121"/>
  <c r="AC17" i="121"/>
  <c r="AD17" i="121"/>
  <c r="AE17" i="121"/>
  <c r="AF17" i="121"/>
  <c r="AG17" i="121"/>
  <c r="AH17" i="121"/>
  <c r="AI17" i="121"/>
  <c r="AJ17" i="121"/>
  <c r="AK17" i="121"/>
  <c r="AL17" i="121"/>
  <c r="AM17" i="121"/>
  <c r="AN17" i="121"/>
  <c r="AO17" i="121"/>
  <c r="AP17" i="121"/>
  <c r="AQ17" i="121"/>
  <c r="AR17" i="121"/>
  <c r="AS17" i="121"/>
  <c r="AT17" i="121"/>
  <c r="AU17" i="121"/>
  <c r="AV17" i="121"/>
  <c r="AW17" i="121"/>
  <c r="AX17" i="121"/>
  <c r="AY17" i="121"/>
  <c r="AZ17" i="121"/>
  <c r="BA17" i="121"/>
  <c r="BB17" i="121"/>
  <c r="BC17" i="121"/>
  <c r="BD17" i="121"/>
  <c r="BE17" i="121"/>
  <c r="BF17" i="121"/>
  <c r="BG17" i="121"/>
  <c r="BH17" i="121"/>
  <c r="BI17" i="121"/>
  <c r="BJ17" i="121"/>
  <c r="BK17" i="121"/>
  <c r="BL17" i="121"/>
  <c r="BM17" i="121"/>
  <c r="BN17" i="121"/>
  <c r="BO17" i="121"/>
  <c r="BP17" i="121"/>
  <c r="BQ17" i="121"/>
  <c r="BR17" i="121"/>
  <c r="BS17" i="121"/>
  <c r="BT17" i="121"/>
  <c r="BU17" i="121"/>
  <c r="BV17" i="121"/>
  <c r="BW17" i="121"/>
  <c r="BX17" i="121"/>
  <c r="BY17" i="121"/>
  <c r="BZ17" i="121"/>
  <c r="CA17" i="121"/>
  <c r="CB17" i="121"/>
  <c r="CC17" i="121"/>
  <c r="CD17" i="121"/>
  <c r="CE17" i="121"/>
  <c r="CF17" i="121"/>
  <c r="CG17" i="121"/>
  <c r="CH17" i="121"/>
  <c r="CI17" i="121"/>
  <c r="CJ17" i="121"/>
  <c r="CK17" i="121"/>
  <c r="CL17" i="121"/>
  <c r="CM17" i="121"/>
  <c r="CN17" i="121"/>
  <c r="CO17" i="121"/>
  <c r="CP17" i="121"/>
  <c r="CQ17" i="121"/>
  <c r="CR17" i="121"/>
  <c r="CS17" i="121"/>
  <c r="CT17" i="121"/>
  <c r="CU17" i="121"/>
  <c r="CV17" i="121"/>
  <c r="CW17" i="121"/>
  <c r="CX17" i="121"/>
  <c r="CY17" i="121"/>
  <c r="CZ17" i="121"/>
  <c r="DA17" i="121"/>
  <c r="DB17" i="121"/>
  <c r="DC17" i="121"/>
  <c r="DD17" i="121"/>
  <c r="C18" i="121"/>
  <c r="D18" i="121"/>
  <c r="E18" i="121"/>
  <c r="F18" i="121"/>
  <c r="G18" i="121"/>
  <c r="H18" i="121"/>
  <c r="I18" i="121"/>
  <c r="J18" i="121"/>
  <c r="K18" i="121"/>
  <c r="L18" i="121"/>
  <c r="M18" i="121"/>
  <c r="N18" i="121"/>
  <c r="O18" i="121"/>
  <c r="P18" i="121"/>
  <c r="Q18" i="121"/>
  <c r="R18" i="121"/>
  <c r="S18" i="121"/>
  <c r="T18" i="121"/>
  <c r="U18" i="121"/>
  <c r="V18" i="121"/>
  <c r="W18" i="121"/>
  <c r="X18" i="121"/>
  <c r="Y18" i="121"/>
  <c r="Z18" i="121"/>
  <c r="AA18" i="121"/>
  <c r="AB18" i="121"/>
  <c r="AC18" i="121"/>
  <c r="AD18" i="121"/>
  <c r="AE18" i="121"/>
  <c r="AF18" i="121"/>
  <c r="AG18" i="121"/>
  <c r="AH18" i="121"/>
  <c r="AI18" i="121"/>
  <c r="AJ18" i="121"/>
  <c r="AK18" i="121"/>
  <c r="AL18" i="121"/>
  <c r="AM18" i="121"/>
  <c r="AN18" i="121"/>
  <c r="AO18" i="121"/>
  <c r="AP18" i="121"/>
  <c r="AQ18" i="121"/>
  <c r="AR18" i="121"/>
  <c r="AS18" i="121"/>
  <c r="AT18" i="121"/>
  <c r="AU18" i="121"/>
  <c r="AV18" i="121"/>
  <c r="AW18" i="121"/>
  <c r="AX18" i="121"/>
  <c r="AY18" i="121"/>
  <c r="AZ18" i="121"/>
  <c r="BA18" i="121"/>
  <c r="BB18" i="121"/>
  <c r="BC18" i="121"/>
  <c r="BD18" i="121"/>
  <c r="BE18" i="121"/>
  <c r="BF18" i="121"/>
  <c r="BG18" i="121"/>
  <c r="BH18" i="121"/>
  <c r="BI18" i="121"/>
  <c r="BJ18" i="121"/>
  <c r="BK18" i="121"/>
  <c r="BL18" i="121"/>
  <c r="BM18" i="121"/>
  <c r="BN18" i="121"/>
  <c r="BO18" i="121"/>
  <c r="BP18" i="121"/>
  <c r="BQ18" i="121"/>
  <c r="BR18" i="121"/>
  <c r="BS18" i="121"/>
  <c r="BT18" i="121"/>
  <c r="BU18" i="121"/>
  <c r="BV18" i="121"/>
  <c r="BW18" i="121"/>
  <c r="BX18" i="121"/>
  <c r="BY18" i="121"/>
  <c r="BZ18" i="121"/>
  <c r="CA18" i="121"/>
  <c r="CB18" i="121"/>
  <c r="CC18" i="121"/>
  <c r="CD18" i="121"/>
  <c r="CE18" i="121"/>
  <c r="CF18" i="121"/>
  <c r="CG18" i="121"/>
  <c r="CH18" i="121"/>
  <c r="CI18" i="121"/>
  <c r="CJ18" i="121"/>
  <c r="CK18" i="121"/>
  <c r="CL18" i="121"/>
  <c r="CM18" i="121"/>
  <c r="CN18" i="121"/>
  <c r="CO18" i="121"/>
  <c r="CP18" i="121"/>
  <c r="CQ18" i="121"/>
  <c r="CR18" i="121"/>
  <c r="CS18" i="121"/>
  <c r="CT18" i="121"/>
  <c r="CU18" i="121"/>
  <c r="CV18" i="121"/>
  <c r="CW18" i="121"/>
  <c r="CX18" i="121"/>
  <c r="CY18" i="121"/>
  <c r="CZ18" i="121"/>
  <c r="DA18" i="121"/>
  <c r="DB18" i="121"/>
  <c r="DC18" i="121"/>
  <c r="DD18" i="121"/>
  <c r="C19" i="121"/>
  <c r="D19" i="121"/>
  <c r="E19" i="121"/>
  <c r="F19" i="121"/>
  <c r="G19" i="121"/>
  <c r="H19" i="121"/>
  <c r="I19" i="121"/>
  <c r="J19" i="121"/>
  <c r="K19" i="121"/>
  <c r="L19" i="121"/>
  <c r="M19" i="121"/>
  <c r="N19" i="121"/>
  <c r="O19" i="121"/>
  <c r="P19" i="121"/>
  <c r="Q19" i="121"/>
  <c r="R19" i="121"/>
  <c r="S19" i="121"/>
  <c r="T19" i="121"/>
  <c r="U19" i="121"/>
  <c r="V19" i="121"/>
  <c r="W19" i="121"/>
  <c r="X19" i="121"/>
  <c r="Y19" i="121"/>
  <c r="Z19" i="121"/>
  <c r="AA19" i="121"/>
  <c r="AB19" i="121"/>
  <c r="AC19" i="121"/>
  <c r="AD19" i="121"/>
  <c r="AE19" i="121"/>
  <c r="AF19" i="121"/>
  <c r="AG19" i="121"/>
  <c r="AH19" i="121"/>
  <c r="AI19" i="121"/>
  <c r="AJ19" i="121"/>
  <c r="AK19" i="121"/>
  <c r="AL19" i="121"/>
  <c r="AM19" i="121"/>
  <c r="AN19" i="121"/>
  <c r="AO19" i="121"/>
  <c r="AP19" i="121"/>
  <c r="AQ19" i="121"/>
  <c r="AR19" i="121"/>
  <c r="AS19" i="121"/>
  <c r="AT19" i="121"/>
  <c r="AU19" i="121"/>
  <c r="AV19" i="121"/>
  <c r="AW19" i="121"/>
  <c r="AX19" i="121"/>
  <c r="AY19" i="121"/>
  <c r="AZ19" i="121"/>
  <c r="BA19" i="121"/>
  <c r="BB19" i="121"/>
  <c r="BC19" i="121"/>
  <c r="BD19" i="121"/>
  <c r="BE19" i="121"/>
  <c r="BF19" i="121"/>
  <c r="BG19" i="121"/>
  <c r="BH19" i="121"/>
  <c r="BI19" i="121"/>
  <c r="BJ19" i="121"/>
  <c r="BK19" i="121"/>
  <c r="BL19" i="121"/>
  <c r="BM19" i="121"/>
  <c r="BN19" i="121"/>
  <c r="BO19" i="121"/>
  <c r="BP19" i="121"/>
  <c r="BQ19" i="121"/>
  <c r="BR19" i="121"/>
  <c r="BS19" i="121"/>
  <c r="BT19" i="121"/>
  <c r="BU19" i="121"/>
  <c r="BV19" i="121"/>
  <c r="BW19" i="121"/>
  <c r="BX19" i="121"/>
  <c r="BY19" i="121"/>
  <c r="BZ19" i="121"/>
  <c r="CA19" i="121"/>
  <c r="CB19" i="121"/>
  <c r="CC19" i="121"/>
  <c r="CD19" i="121"/>
  <c r="CE19" i="121"/>
  <c r="CF19" i="121"/>
  <c r="CG19" i="121"/>
  <c r="CH19" i="121"/>
  <c r="CI19" i="121"/>
  <c r="CJ19" i="121"/>
  <c r="CK19" i="121"/>
  <c r="CL19" i="121"/>
  <c r="CM19" i="121"/>
  <c r="CN19" i="121"/>
  <c r="CO19" i="121"/>
  <c r="CP19" i="121"/>
  <c r="CQ19" i="121"/>
  <c r="CR19" i="121"/>
  <c r="CS19" i="121"/>
  <c r="CT19" i="121"/>
  <c r="CU19" i="121"/>
  <c r="CV19" i="121"/>
  <c r="CW19" i="121"/>
  <c r="CX19" i="121"/>
  <c r="CY19" i="121"/>
  <c r="CZ19" i="121"/>
  <c r="DA19" i="121"/>
  <c r="DB19" i="121"/>
  <c r="DC19" i="121"/>
  <c r="DD19" i="121"/>
  <c r="C20" i="121"/>
  <c r="D20" i="121"/>
  <c r="E20" i="121"/>
  <c r="F20" i="121"/>
  <c r="G20" i="121"/>
  <c r="H20" i="121"/>
  <c r="I20" i="121"/>
  <c r="J20" i="121"/>
  <c r="K20" i="121"/>
  <c r="L20" i="121"/>
  <c r="M20" i="121"/>
  <c r="N20" i="121"/>
  <c r="O20" i="121"/>
  <c r="P20" i="121"/>
  <c r="Q20" i="121"/>
  <c r="R20" i="121"/>
  <c r="S20" i="121"/>
  <c r="T20" i="121"/>
  <c r="U20" i="121"/>
  <c r="V20" i="121"/>
  <c r="W20" i="121"/>
  <c r="X20" i="121"/>
  <c r="Y20" i="121"/>
  <c r="Z20" i="121"/>
  <c r="AA20" i="121"/>
  <c r="AB20" i="121"/>
  <c r="AC20" i="121"/>
  <c r="AD20" i="121"/>
  <c r="AE20" i="121"/>
  <c r="AF20" i="121"/>
  <c r="AG20" i="121"/>
  <c r="AH20" i="121"/>
  <c r="AI20" i="121"/>
  <c r="AJ20" i="121"/>
  <c r="AK20" i="121"/>
  <c r="AL20" i="121"/>
  <c r="AM20" i="121"/>
  <c r="AN20" i="121"/>
  <c r="AO20" i="121"/>
  <c r="AP20" i="121"/>
  <c r="AQ20" i="121"/>
  <c r="AR20" i="121"/>
  <c r="AS20" i="121"/>
  <c r="AT20" i="121"/>
  <c r="AU20" i="121"/>
  <c r="AV20" i="121"/>
  <c r="AW20" i="121"/>
  <c r="AX20" i="121"/>
  <c r="AY20" i="121"/>
  <c r="AZ20" i="121"/>
  <c r="BA20" i="121"/>
  <c r="BB20" i="121"/>
  <c r="BC20" i="121"/>
  <c r="BD20" i="121"/>
  <c r="BE20" i="121"/>
  <c r="BF20" i="121"/>
  <c r="BG20" i="121"/>
  <c r="BH20" i="121"/>
  <c r="BI20" i="121"/>
  <c r="BJ20" i="121"/>
  <c r="BK20" i="121"/>
  <c r="BL20" i="121"/>
  <c r="BM20" i="121"/>
  <c r="BN20" i="121"/>
  <c r="BO20" i="121"/>
  <c r="BP20" i="121"/>
  <c r="BQ20" i="121"/>
  <c r="BR20" i="121"/>
  <c r="BS20" i="121"/>
  <c r="BT20" i="121"/>
  <c r="BU20" i="121"/>
  <c r="BV20" i="121"/>
  <c r="BW20" i="121"/>
  <c r="BX20" i="121"/>
  <c r="BY20" i="121"/>
  <c r="BZ20" i="121"/>
  <c r="CA20" i="121"/>
  <c r="CB20" i="121"/>
  <c r="CC20" i="121"/>
  <c r="CD20" i="121"/>
  <c r="CE20" i="121"/>
  <c r="CF20" i="121"/>
  <c r="CG20" i="121"/>
  <c r="CH20" i="121"/>
  <c r="CI20" i="121"/>
  <c r="CJ20" i="121"/>
  <c r="CK20" i="121"/>
  <c r="CL20" i="121"/>
  <c r="CM20" i="121"/>
  <c r="CN20" i="121"/>
  <c r="CO20" i="121"/>
  <c r="CP20" i="121"/>
  <c r="CQ20" i="121"/>
  <c r="CR20" i="121"/>
  <c r="CS20" i="121"/>
  <c r="CT20" i="121"/>
  <c r="CU20" i="121"/>
  <c r="CV20" i="121"/>
  <c r="CW20" i="121"/>
  <c r="CX20" i="121"/>
  <c r="CY20" i="121"/>
  <c r="CZ20" i="121"/>
  <c r="DA20" i="121"/>
  <c r="DB20" i="121"/>
  <c r="DC20" i="121"/>
  <c r="DD20" i="121"/>
  <c r="C21" i="121"/>
  <c r="D21" i="121"/>
  <c r="E21" i="121"/>
  <c r="F21" i="121"/>
  <c r="G21" i="121"/>
  <c r="H21" i="121"/>
  <c r="I21" i="121"/>
  <c r="J21" i="121"/>
  <c r="K21" i="121"/>
  <c r="L21" i="121"/>
  <c r="M21" i="121"/>
  <c r="N21" i="121"/>
  <c r="O21" i="121"/>
  <c r="P21" i="121"/>
  <c r="Q21" i="121"/>
  <c r="R21" i="121"/>
  <c r="S21" i="121"/>
  <c r="T21" i="121"/>
  <c r="U21" i="121"/>
  <c r="V21" i="121"/>
  <c r="W21" i="121"/>
  <c r="X21" i="121"/>
  <c r="Y21" i="121"/>
  <c r="Z21" i="121"/>
  <c r="AA21" i="121"/>
  <c r="AB21" i="121"/>
  <c r="AC21" i="121"/>
  <c r="AD21" i="121"/>
  <c r="AE21" i="121"/>
  <c r="AF21" i="121"/>
  <c r="AG21" i="121"/>
  <c r="AH21" i="121"/>
  <c r="AI21" i="121"/>
  <c r="AJ21" i="121"/>
  <c r="AK21" i="121"/>
  <c r="AL21" i="121"/>
  <c r="AM21" i="121"/>
  <c r="AN21" i="121"/>
  <c r="AO21" i="121"/>
  <c r="AP21" i="121"/>
  <c r="AQ21" i="121"/>
  <c r="AR21" i="121"/>
  <c r="AS21" i="121"/>
  <c r="AT21" i="121"/>
  <c r="AU21" i="121"/>
  <c r="AV21" i="121"/>
  <c r="AW21" i="121"/>
  <c r="AX21" i="121"/>
  <c r="AY21" i="121"/>
  <c r="AZ21" i="121"/>
  <c r="BA21" i="121"/>
  <c r="BB21" i="121"/>
  <c r="BC21" i="121"/>
  <c r="BD21" i="121"/>
  <c r="BE21" i="121"/>
  <c r="BF21" i="121"/>
  <c r="BG21" i="121"/>
  <c r="BH21" i="121"/>
  <c r="BI21" i="121"/>
  <c r="BJ21" i="121"/>
  <c r="BK21" i="121"/>
  <c r="BL21" i="121"/>
  <c r="BM21" i="121"/>
  <c r="BN21" i="121"/>
  <c r="BO21" i="121"/>
  <c r="BP21" i="121"/>
  <c r="BQ21" i="121"/>
  <c r="BR21" i="121"/>
  <c r="BS21" i="121"/>
  <c r="BT21" i="121"/>
  <c r="BU21" i="121"/>
  <c r="BV21" i="121"/>
  <c r="BW21" i="121"/>
  <c r="BX21" i="121"/>
  <c r="BY21" i="121"/>
  <c r="BZ21" i="121"/>
  <c r="CA21" i="121"/>
  <c r="CB21" i="121"/>
  <c r="CC21" i="121"/>
  <c r="CD21" i="121"/>
  <c r="CE21" i="121"/>
  <c r="CF21" i="121"/>
  <c r="CG21" i="121"/>
  <c r="CH21" i="121"/>
  <c r="CI21" i="121"/>
  <c r="CJ21" i="121"/>
  <c r="CK21" i="121"/>
  <c r="CL21" i="121"/>
  <c r="CM21" i="121"/>
  <c r="CN21" i="121"/>
  <c r="CO21" i="121"/>
  <c r="CP21" i="121"/>
  <c r="CQ21" i="121"/>
  <c r="CR21" i="121"/>
  <c r="CS21" i="121"/>
  <c r="CT21" i="121"/>
  <c r="CU21" i="121"/>
  <c r="CV21" i="121"/>
  <c r="CW21" i="121"/>
  <c r="CX21" i="121"/>
  <c r="CY21" i="121"/>
  <c r="CZ21" i="121"/>
  <c r="DA21" i="121"/>
  <c r="DB21" i="121"/>
  <c r="DC21" i="121"/>
  <c r="DD21" i="121"/>
  <c r="C22" i="121"/>
  <c r="D22" i="121"/>
  <c r="E22" i="121"/>
  <c r="F22" i="121"/>
  <c r="G22" i="121"/>
  <c r="H22" i="121"/>
  <c r="I22" i="121"/>
  <c r="J22" i="121"/>
  <c r="K22" i="121"/>
  <c r="L22" i="121"/>
  <c r="M22" i="121"/>
  <c r="N22" i="121"/>
  <c r="O22" i="121"/>
  <c r="P22" i="121"/>
  <c r="Q22" i="121"/>
  <c r="R22" i="121"/>
  <c r="S22" i="121"/>
  <c r="T22" i="121"/>
  <c r="U22" i="121"/>
  <c r="V22" i="121"/>
  <c r="W22" i="121"/>
  <c r="X22" i="121"/>
  <c r="Y22" i="121"/>
  <c r="Z22" i="121"/>
  <c r="AA22" i="121"/>
  <c r="AB22" i="121"/>
  <c r="AC22" i="121"/>
  <c r="AD22" i="121"/>
  <c r="AE22" i="121"/>
  <c r="AF22" i="121"/>
  <c r="AG22" i="121"/>
  <c r="AH22" i="121"/>
  <c r="AI22" i="121"/>
  <c r="AJ22" i="121"/>
  <c r="AK22" i="121"/>
  <c r="AL22" i="121"/>
  <c r="AM22" i="121"/>
  <c r="AN22" i="121"/>
  <c r="AO22" i="121"/>
  <c r="AP22" i="121"/>
  <c r="AQ22" i="121"/>
  <c r="AR22" i="121"/>
  <c r="AS22" i="121"/>
  <c r="AT22" i="121"/>
  <c r="AU22" i="121"/>
  <c r="AV22" i="121"/>
  <c r="AW22" i="121"/>
  <c r="AX22" i="121"/>
  <c r="AY22" i="121"/>
  <c r="AZ22" i="121"/>
  <c r="BA22" i="121"/>
  <c r="BB22" i="121"/>
  <c r="BC22" i="121"/>
  <c r="BD22" i="121"/>
  <c r="BE22" i="121"/>
  <c r="BF22" i="121"/>
  <c r="BG22" i="121"/>
  <c r="BH22" i="121"/>
  <c r="BI22" i="121"/>
  <c r="BJ22" i="121"/>
  <c r="BK22" i="121"/>
  <c r="BL22" i="121"/>
  <c r="BM22" i="121"/>
  <c r="BN22" i="121"/>
  <c r="BO22" i="121"/>
  <c r="BP22" i="121"/>
  <c r="BQ22" i="121"/>
  <c r="BR22" i="121"/>
  <c r="BS22" i="121"/>
  <c r="BT22" i="121"/>
  <c r="BU22" i="121"/>
  <c r="BV22" i="121"/>
  <c r="BW22" i="121"/>
  <c r="BX22" i="121"/>
  <c r="BY22" i="121"/>
  <c r="BZ22" i="121"/>
  <c r="CA22" i="121"/>
  <c r="CB22" i="121"/>
  <c r="CC22" i="121"/>
  <c r="CD22" i="121"/>
  <c r="CE22" i="121"/>
  <c r="CF22" i="121"/>
  <c r="CG22" i="121"/>
  <c r="CH22" i="121"/>
  <c r="CI22" i="121"/>
  <c r="CJ22" i="121"/>
  <c r="CK22" i="121"/>
  <c r="CL22" i="121"/>
  <c r="CM22" i="121"/>
  <c r="CN22" i="121"/>
  <c r="CO22" i="121"/>
  <c r="CP22" i="121"/>
  <c r="CQ22" i="121"/>
  <c r="CR22" i="121"/>
  <c r="CS22" i="121"/>
  <c r="CT22" i="121"/>
  <c r="CU22" i="121"/>
  <c r="CV22" i="121"/>
  <c r="CW22" i="121"/>
  <c r="CX22" i="121"/>
  <c r="CY22" i="121"/>
  <c r="CZ22" i="121"/>
  <c r="DA22" i="121"/>
  <c r="DB22" i="121"/>
  <c r="DC22" i="121"/>
  <c r="DD22" i="121"/>
  <c r="C23" i="121"/>
  <c r="D23" i="121"/>
  <c r="E23" i="121"/>
  <c r="F23" i="121"/>
  <c r="G23" i="121"/>
  <c r="H23" i="121"/>
  <c r="I23" i="121"/>
  <c r="J23" i="121"/>
  <c r="K23" i="121"/>
  <c r="L23" i="121"/>
  <c r="M23" i="121"/>
  <c r="N23" i="121"/>
  <c r="O23" i="121"/>
  <c r="P23" i="121"/>
  <c r="Q23" i="121"/>
  <c r="R23" i="121"/>
  <c r="S23" i="121"/>
  <c r="T23" i="121"/>
  <c r="U23" i="121"/>
  <c r="V23" i="121"/>
  <c r="W23" i="121"/>
  <c r="X23" i="121"/>
  <c r="Y23" i="121"/>
  <c r="Z23" i="121"/>
  <c r="AA23" i="121"/>
  <c r="AB23" i="121"/>
  <c r="AC23" i="121"/>
  <c r="AD23" i="121"/>
  <c r="AE23" i="121"/>
  <c r="AF23" i="121"/>
  <c r="AG23" i="121"/>
  <c r="AH23" i="121"/>
  <c r="AI23" i="121"/>
  <c r="AJ23" i="121"/>
  <c r="AK23" i="121"/>
  <c r="AL23" i="121"/>
  <c r="AM23" i="121"/>
  <c r="AN23" i="121"/>
  <c r="AO23" i="121"/>
  <c r="AP23" i="121"/>
  <c r="AQ23" i="121"/>
  <c r="AR23" i="121"/>
  <c r="AS23" i="121"/>
  <c r="AT23" i="121"/>
  <c r="AU23" i="121"/>
  <c r="AV23" i="121"/>
  <c r="AW23" i="121"/>
  <c r="AX23" i="121"/>
  <c r="AY23" i="121"/>
  <c r="AZ23" i="121"/>
  <c r="BA23" i="121"/>
  <c r="BB23" i="121"/>
  <c r="BC23" i="121"/>
  <c r="BD23" i="121"/>
  <c r="BE23" i="121"/>
  <c r="BF23" i="121"/>
  <c r="BG23" i="121"/>
  <c r="BH23" i="121"/>
  <c r="BI23" i="121"/>
  <c r="BJ23" i="121"/>
  <c r="BK23" i="121"/>
  <c r="BL23" i="121"/>
  <c r="BM23" i="121"/>
  <c r="BN23" i="121"/>
  <c r="BO23" i="121"/>
  <c r="BP23" i="121"/>
  <c r="BQ23" i="121"/>
  <c r="BR23" i="121"/>
  <c r="BS23" i="121"/>
  <c r="BT23" i="121"/>
  <c r="BU23" i="121"/>
  <c r="BV23" i="121"/>
  <c r="BW23" i="121"/>
  <c r="BX23" i="121"/>
  <c r="BY23" i="121"/>
  <c r="BZ23" i="121"/>
  <c r="CA23" i="121"/>
  <c r="CB23" i="121"/>
  <c r="CC23" i="121"/>
  <c r="CD23" i="121"/>
  <c r="CE23" i="121"/>
  <c r="CF23" i="121"/>
  <c r="CG23" i="121"/>
  <c r="CH23" i="121"/>
  <c r="CI23" i="121"/>
  <c r="CJ23" i="121"/>
  <c r="CK23" i="121"/>
  <c r="CL23" i="121"/>
  <c r="CM23" i="121"/>
  <c r="CN23" i="121"/>
  <c r="CO23" i="121"/>
  <c r="CP23" i="121"/>
  <c r="CQ23" i="121"/>
  <c r="CR23" i="121"/>
  <c r="CS23" i="121"/>
  <c r="CT23" i="121"/>
  <c r="CU23" i="121"/>
  <c r="CV23" i="121"/>
  <c r="CW23" i="121"/>
  <c r="CX23" i="121"/>
  <c r="CY23" i="121"/>
  <c r="CZ23" i="121"/>
  <c r="DA23" i="121"/>
  <c r="DB23" i="121"/>
  <c r="DC23" i="121"/>
  <c r="DD23" i="121"/>
  <c r="C24" i="121"/>
  <c r="D24" i="121"/>
  <c r="E24" i="121"/>
  <c r="F24" i="121"/>
  <c r="G24" i="121"/>
  <c r="H24" i="121"/>
  <c r="I24" i="121"/>
  <c r="J24" i="121"/>
  <c r="K24" i="121"/>
  <c r="L24" i="121"/>
  <c r="M24" i="121"/>
  <c r="N24" i="121"/>
  <c r="O24" i="121"/>
  <c r="P24" i="121"/>
  <c r="Q24" i="121"/>
  <c r="R24" i="121"/>
  <c r="S24" i="121"/>
  <c r="T24" i="121"/>
  <c r="U24" i="121"/>
  <c r="V24" i="121"/>
  <c r="W24" i="121"/>
  <c r="X24" i="121"/>
  <c r="Y24" i="121"/>
  <c r="Z24" i="121"/>
  <c r="AA24" i="121"/>
  <c r="AB24" i="121"/>
  <c r="AC24" i="121"/>
  <c r="AD24" i="121"/>
  <c r="AE24" i="121"/>
  <c r="AF24" i="121"/>
  <c r="AG24" i="121"/>
  <c r="AH24" i="121"/>
  <c r="AI24" i="121"/>
  <c r="AJ24" i="121"/>
  <c r="AK24" i="121"/>
  <c r="AL24" i="121"/>
  <c r="AM24" i="121"/>
  <c r="AN24" i="121"/>
  <c r="AO24" i="121"/>
  <c r="AP24" i="121"/>
  <c r="AQ24" i="121"/>
  <c r="AR24" i="121"/>
  <c r="AS24" i="121"/>
  <c r="AT24" i="121"/>
  <c r="AU24" i="121"/>
  <c r="AV24" i="121"/>
  <c r="AW24" i="121"/>
  <c r="AX24" i="121"/>
  <c r="AY24" i="121"/>
  <c r="AZ24" i="121"/>
  <c r="BA24" i="121"/>
  <c r="BB24" i="121"/>
  <c r="BC24" i="121"/>
  <c r="BD24" i="121"/>
  <c r="BE24" i="121"/>
  <c r="BF24" i="121"/>
  <c r="BG24" i="121"/>
  <c r="BH24" i="121"/>
  <c r="BI24" i="121"/>
  <c r="BJ24" i="121"/>
  <c r="BK24" i="121"/>
  <c r="BL24" i="121"/>
  <c r="BM24" i="121"/>
  <c r="BN24" i="121"/>
  <c r="BO24" i="121"/>
  <c r="BP24" i="121"/>
  <c r="BQ24" i="121"/>
  <c r="BR24" i="121"/>
  <c r="BS24" i="121"/>
  <c r="BT24" i="121"/>
  <c r="BU24" i="121"/>
  <c r="BV24" i="121"/>
  <c r="BW24" i="121"/>
  <c r="BX24" i="121"/>
  <c r="BY24" i="121"/>
  <c r="BZ24" i="121"/>
  <c r="CA24" i="121"/>
  <c r="CB24" i="121"/>
  <c r="CC24" i="121"/>
  <c r="CD24" i="121"/>
  <c r="CE24" i="121"/>
  <c r="CF24" i="121"/>
  <c r="CG24" i="121"/>
  <c r="CH24" i="121"/>
  <c r="CI24" i="121"/>
  <c r="CJ24" i="121"/>
  <c r="CK24" i="121"/>
  <c r="CL24" i="121"/>
  <c r="CM24" i="121"/>
  <c r="CN24" i="121"/>
  <c r="CO24" i="121"/>
  <c r="CP24" i="121"/>
  <c r="CQ24" i="121"/>
  <c r="CR24" i="121"/>
  <c r="CS24" i="121"/>
  <c r="CT24" i="121"/>
  <c r="CU24" i="121"/>
  <c r="CV24" i="121"/>
  <c r="CW24" i="121"/>
  <c r="CX24" i="121"/>
  <c r="CY24" i="121"/>
  <c r="CZ24" i="121"/>
  <c r="DA24" i="121"/>
  <c r="DB24" i="121"/>
  <c r="DC24" i="121"/>
  <c r="DD24" i="121"/>
  <c r="C25" i="121"/>
  <c r="D25" i="121"/>
  <c r="E25" i="121"/>
  <c r="F25" i="121"/>
  <c r="G25" i="121"/>
  <c r="H25" i="121"/>
  <c r="I25" i="121"/>
  <c r="J25" i="121"/>
  <c r="K25" i="121"/>
  <c r="L25" i="121"/>
  <c r="M25" i="121"/>
  <c r="N25" i="121"/>
  <c r="O25" i="121"/>
  <c r="P25" i="121"/>
  <c r="Q25" i="121"/>
  <c r="R25" i="121"/>
  <c r="S25" i="121"/>
  <c r="T25" i="121"/>
  <c r="U25" i="121"/>
  <c r="V25" i="121"/>
  <c r="W25" i="121"/>
  <c r="X25" i="121"/>
  <c r="Y25" i="121"/>
  <c r="Z25" i="121"/>
  <c r="AA25" i="121"/>
  <c r="AB25" i="121"/>
  <c r="AC25" i="121"/>
  <c r="AD25" i="121"/>
  <c r="AE25" i="121"/>
  <c r="AF25" i="121"/>
  <c r="AG25" i="121"/>
  <c r="AH25" i="121"/>
  <c r="AI25" i="121"/>
  <c r="AJ25" i="121"/>
  <c r="AK25" i="121"/>
  <c r="AL25" i="121"/>
  <c r="AM25" i="121"/>
  <c r="AN25" i="121"/>
  <c r="AO25" i="121"/>
  <c r="AP25" i="121"/>
  <c r="AQ25" i="121"/>
  <c r="AR25" i="121"/>
  <c r="AS25" i="121"/>
  <c r="AT25" i="121"/>
  <c r="AU25" i="121"/>
  <c r="AV25" i="121"/>
  <c r="AW25" i="121"/>
  <c r="AX25" i="121"/>
  <c r="AY25" i="121"/>
  <c r="AZ25" i="121"/>
  <c r="BA25" i="121"/>
  <c r="BB25" i="121"/>
  <c r="BC25" i="121"/>
  <c r="BD25" i="121"/>
  <c r="BE25" i="121"/>
  <c r="BF25" i="121"/>
  <c r="BG25" i="121"/>
  <c r="BH25" i="121"/>
  <c r="BI25" i="121"/>
  <c r="BJ25" i="121"/>
  <c r="BK25" i="121"/>
  <c r="BL25" i="121"/>
  <c r="BM25" i="121"/>
  <c r="BN25" i="121"/>
  <c r="BO25" i="121"/>
  <c r="BP25" i="121"/>
  <c r="BQ25" i="121"/>
  <c r="BR25" i="121"/>
  <c r="BS25" i="121"/>
  <c r="BT25" i="121"/>
  <c r="BU25" i="121"/>
  <c r="BV25" i="121"/>
  <c r="BW25" i="121"/>
  <c r="BX25" i="121"/>
  <c r="BY25" i="121"/>
  <c r="BZ25" i="121"/>
  <c r="CA25" i="121"/>
  <c r="CB25" i="121"/>
  <c r="CC25" i="121"/>
  <c r="CD25" i="121"/>
  <c r="CE25" i="121"/>
  <c r="CF25" i="121"/>
  <c r="CG25" i="121"/>
  <c r="CH25" i="121"/>
  <c r="CI25" i="121"/>
  <c r="CJ25" i="121"/>
  <c r="CK25" i="121"/>
  <c r="CL25" i="121"/>
  <c r="CM25" i="121"/>
  <c r="CN25" i="121"/>
  <c r="CO25" i="121"/>
  <c r="CP25" i="121"/>
  <c r="CQ25" i="121"/>
  <c r="CR25" i="121"/>
  <c r="CS25" i="121"/>
  <c r="CT25" i="121"/>
  <c r="CU25" i="121"/>
  <c r="CV25" i="121"/>
  <c r="CW25" i="121"/>
  <c r="CX25" i="121"/>
  <c r="CY25" i="121"/>
  <c r="CZ25" i="121"/>
  <c r="DA25" i="121"/>
  <c r="DB25" i="121"/>
  <c r="DC25" i="121"/>
  <c r="DD25" i="121"/>
  <c r="C26" i="121"/>
  <c r="D26" i="121"/>
  <c r="E26" i="121"/>
  <c r="F26" i="121"/>
  <c r="G26" i="121"/>
  <c r="H26" i="121"/>
  <c r="I26" i="121"/>
  <c r="J26" i="121"/>
  <c r="K26" i="121"/>
  <c r="L26" i="121"/>
  <c r="M26" i="121"/>
  <c r="N26" i="121"/>
  <c r="O26" i="121"/>
  <c r="P26" i="121"/>
  <c r="Q26" i="121"/>
  <c r="R26" i="121"/>
  <c r="S26" i="121"/>
  <c r="T26" i="121"/>
  <c r="U26" i="121"/>
  <c r="V26" i="121"/>
  <c r="W26" i="121"/>
  <c r="X26" i="121"/>
  <c r="Y26" i="121"/>
  <c r="Z26" i="121"/>
  <c r="AA26" i="121"/>
  <c r="AB26" i="121"/>
  <c r="AC26" i="121"/>
  <c r="AD26" i="121"/>
  <c r="AE26" i="121"/>
  <c r="AF26" i="121"/>
  <c r="AG26" i="121"/>
  <c r="AH26" i="121"/>
  <c r="AI26" i="121"/>
  <c r="AJ26" i="121"/>
  <c r="AK26" i="121"/>
  <c r="AL26" i="121"/>
  <c r="AM26" i="121"/>
  <c r="AN26" i="121"/>
  <c r="AO26" i="121"/>
  <c r="AP26" i="121"/>
  <c r="AQ26" i="121"/>
  <c r="AR26" i="121"/>
  <c r="AS26" i="121"/>
  <c r="AT26" i="121"/>
  <c r="AU26" i="121"/>
  <c r="AV26" i="121"/>
  <c r="AW26" i="121"/>
  <c r="AX26" i="121"/>
  <c r="AY26" i="121"/>
  <c r="AZ26" i="121"/>
  <c r="BA26" i="121"/>
  <c r="BB26" i="121"/>
  <c r="BC26" i="121"/>
  <c r="BD26" i="121"/>
  <c r="BE26" i="121"/>
  <c r="BF26" i="121"/>
  <c r="BG26" i="121"/>
  <c r="BH26" i="121"/>
  <c r="BI26" i="121"/>
  <c r="BJ26" i="121"/>
  <c r="BK26" i="121"/>
  <c r="BL26" i="121"/>
  <c r="BM26" i="121"/>
  <c r="BN26" i="121"/>
  <c r="BO26" i="121"/>
  <c r="BP26" i="121"/>
  <c r="BQ26" i="121"/>
  <c r="BR26" i="121"/>
  <c r="BS26" i="121"/>
  <c r="BT26" i="121"/>
  <c r="BU26" i="121"/>
  <c r="BV26" i="121"/>
  <c r="BW26" i="121"/>
  <c r="BX26" i="121"/>
  <c r="BY26" i="121"/>
  <c r="BZ26" i="121"/>
  <c r="CA26" i="121"/>
  <c r="CB26" i="121"/>
  <c r="CC26" i="121"/>
  <c r="CD26" i="121"/>
  <c r="CE26" i="121"/>
  <c r="CF26" i="121"/>
  <c r="CG26" i="121"/>
  <c r="CH26" i="121"/>
  <c r="CI26" i="121"/>
  <c r="CJ26" i="121"/>
  <c r="CK26" i="121"/>
  <c r="CL26" i="121"/>
  <c r="CM26" i="121"/>
  <c r="CN26" i="121"/>
  <c r="CO26" i="121"/>
  <c r="CP26" i="121"/>
  <c r="CQ26" i="121"/>
  <c r="CR26" i="121"/>
  <c r="CS26" i="121"/>
  <c r="CT26" i="121"/>
  <c r="CU26" i="121"/>
  <c r="CV26" i="121"/>
  <c r="CW26" i="121"/>
  <c r="CX26" i="121"/>
  <c r="CY26" i="121"/>
  <c r="CZ26" i="121"/>
  <c r="DA26" i="121"/>
  <c r="DB26" i="121"/>
  <c r="DC26" i="121"/>
  <c r="DD26" i="121"/>
  <c r="C27" i="121"/>
  <c r="D27" i="121"/>
  <c r="E27" i="121"/>
  <c r="F27" i="121"/>
  <c r="G27" i="121"/>
  <c r="H27" i="121"/>
  <c r="I27" i="121"/>
  <c r="J27" i="121"/>
  <c r="K27" i="121"/>
  <c r="L27" i="121"/>
  <c r="M27" i="121"/>
  <c r="N27" i="121"/>
  <c r="O27" i="121"/>
  <c r="P27" i="121"/>
  <c r="Q27" i="121"/>
  <c r="R27" i="121"/>
  <c r="S27" i="121"/>
  <c r="T27" i="121"/>
  <c r="U27" i="121"/>
  <c r="V27" i="121"/>
  <c r="W27" i="121"/>
  <c r="X27" i="121"/>
  <c r="Y27" i="121"/>
  <c r="Z27" i="121"/>
  <c r="AA27" i="121"/>
  <c r="AB27" i="121"/>
  <c r="AC27" i="121"/>
  <c r="AD27" i="121"/>
  <c r="AE27" i="121"/>
  <c r="AF27" i="121"/>
  <c r="AG27" i="121"/>
  <c r="AH27" i="121"/>
  <c r="AI27" i="121"/>
  <c r="AJ27" i="121"/>
  <c r="AK27" i="121"/>
  <c r="AL27" i="121"/>
  <c r="AM27" i="121"/>
  <c r="AN27" i="121"/>
  <c r="AO27" i="121"/>
  <c r="AP27" i="121"/>
  <c r="AQ27" i="121"/>
  <c r="AR27" i="121"/>
  <c r="AS27" i="121"/>
  <c r="AT27" i="121"/>
  <c r="AU27" i="121"/>
  <c r="AV27" i="121"/>
  <c r="AW27" i="121"/>
  <c r="AX27" i="121"/>
  <c r="AY27" i="121"/>
  <c r="AZ27" i="121"/>
  <c r="BA27" i="121"/>
  <c r="BB27" i="121"/>
  <c r="BC27" i="121"/>
  <c r="BD27" i="121"/>
  <c r="BE27" i="121"/>
  <c r="BF27" i="121"/>
  <c r="BG27" i="121"/>
  <c r="BH27" i="121"/>
  <c r="BI27" i="121"/>
  <c r="BJ27" i="121"/>
  <c r="BK27" i="121"/>
  <c r="BL27" i="121"/>
  <c r="BM27" i="121"/>
  <c r="BN27" i="121"/>
  <c r="BO27" i="121"/>
  <c r="BP27" i="121"/>
  <c r="BQ27" i="121"/>
  <c r="BR27" i="121"/>
  <c r="BS27" i="121"/>
  <c r="BT27" i="121"/>
  <c r="BU27" i="121"/>
  <c r="BV27" i="121"/>
  <c r="BW27" i="121"/>
  <c r="BX27" i="121"/>
  <c r="BY27" i="121"/>
  <c r="BZ27" i="121"/>
  <c r="CA27" i="121"/>
  <c r="CB27" i="121"/>
  <c r="CC27" i="121"/>
  <c r="CD27" i="121"/>
  <c r="CE27" i="121"/>
  <c r="CF27" i="121"/>
  <c r="CG27" i="121"/>
  <c r="CH27" i="121"/>
  <c r="CI27" i="121"/>
  <c r="CJ27" i="121"/>
  <c r="CK27" i="121"/>
  <c r="CL27" i="121"/>
  <c r="CM27" i="121"/>
  <c r="CN27" i="121"/>
  <c r="CO27" i="121"/>
  <c r="CP27" i="121"/>
  <c r="CQ27" i="121"/>
  <c r="CR27" i="121"/>
  <c r="CS27" i="121"/>
  <c r="CT27" i="121"/>
  <c r="CU27" i="121"/>
  <c r="CV27" i="121"/>
  <c r="CW27" i="121"/>
  <c r="CX27" i="121"/>
  <c r="CY27" i="121"/>
  <c r="CZ27" i="121"/>
  <c r="DA27" i="121"/>
  <c r="DB27" i="121"/>
  <c r="DC27" i="121"/>
  <c r="DD27" i="121"/>
  <c r="C28" i="121"/>
  <c r="D28" i="121"/>
  <c r="E28" i="121"/>
  <c r="F28" i="121"/>
  <c r="G28" i="121"/>
  <c r="H28" i="121"/>
  <c r="I28" i="121"/>
  <c r="J28" i="121"/>
  <c r="K28" i="121"/>
  <c r="L28" i="121"/>
  <c r="M28" i="121"/>
  <c r="N28" i="121"/>
  <c r="O28" i="121"/>
  <c r="P28" i="121"/>
  <c r="Q28" i="121"/>
  <c r="R28" i="121"/>
  <c r="S28" i="121"/>
  <c r="T28" i="121"/>
  <c r="U28" i="121"/>
  <c r="V28" i="121"/>
  <c r="W28" i="121"/>
  <c r="X28" i="121"/>
  <c r="Y28" i="121"/>
  <c r="Z28" i="121"/>
  <c r="AA28" i="121"/>
  <c r="AB28" i="121"/>
  <c r="AC28" i="121"/>
  <c r="AD28" i="121"/>
  <c r="AE28" i="121"/>
  <c r="AF28" i="121"/>
  <c r="AG28" i="121"/>
  <c r="AH28" i="121"/>
  <c r="AI28" i="121"/>
  <c r="AJ28" i="121"/>
  <c r="AK28" i="121"/>
  <c r="AL28" i="121"/>
  <c r="AM28" i="121"/>
  <c r="AN28" i="121"/>
  <c r="AO28" i="121"/>
  <c r="AP28" i="121"/>
  <c r="AQ28" i="121"/>
  <c r="AR28" i="121"/>
  <c r="AS28" i="121"/>
  <c r="AT28" i="121"/>
  <c r="AU28" i="121"/>
  <c r="AV28" i="121"/>
  <c r="AW28" i="121"/>
  <c r="AX28" i="121"/>
  <c r="AY28" i="121"/>
  <c r="AZ28" i="121"/>
  <c r="BA28" i="121"/>
  <c r="BB28" i="121"/>
  <c r="BC28" i="121"/>
  <c r="BD28" i="121"/>
  <c r="BE28" i="121"/>
  <c r="BF28" i="121"/>
  <c r="BG28" i="121"/>
  <c r="BH28" i="121"/>
  <c r="BI28" i="121"/>
  <c r="BJ28" i="121"/>
  <c r="BK28" i="121"/>
  <c r="BL28" i="121"/>
  <c r="BM28" i="121"/>
  <c r="BN28" i="121"/>
  <c r="BO28" i="121"/>
  <c r="BP28" i="121"/>
  <c r="BQ28" i="121"/>
  <c r="BR28" i="121"/>
  <c r="BS28" i="121"/>
  <c r="BT28" i="121"/>
  <c r="BU28" i="121"/>
  <c r="BV28" i="121"/>
  <c r="BW28" i="121"/>
  <c r="BX28" i="121"/>
  <c r="BY28" i="121"/>
  <c r="BZ28" i="121"/>
  <c r="CA28" i="121"/>
  <c r="CB28" i="121"/>
  <c r="CC28" i="121"/>
  <c r="CD28" i="121"/>
  <c r="CE28" i="121"/>
  <c r="CF28" i="121"/>
  <c r="CG28" i="121"/>
  <c r="CH28" i="121"/>
  <c r="CI28" i="121"/>
  <c r="CJ28" i="121"/>
  <c r="CK28" i="121"/>
  <c r="CL28" i="121"/>
  <c r="CM28" i="121"/>
  <c r="CN28" i="121"/>
  <c r="CO28" i="121"/>
  <c r="CP28" i="121"/>
  <c r="CQ28" i="121"/>
  <c r="CR28" i="121"/>
  <c r="CS28" i="121"/>
  <c r="CT28" i="121"/>
  <c r="CU28" i="121"/>
  <c r="CV28" i="121"/>
  <c r="CW28" i="121"/>
  <c r="CX28" i="121"/>
  <c r="CY28" i="121"/>
  <c r="CZ28" i="121"/>
  <c r="DA28" i="121"/>
  <c r="DB28" i="121"/>
  <c r="DC28" i="121"/>
  <c r="DD28" i="121"/>
  <c r="C29" i="121"/>
  <c r="D29" i="121"/>
  <c r="E29" i="121"/>
  <c r="F29" i="121"/>
  <c r="G29" i="121"/>
  <c r="H29" i="121"/>
  <c r="I29" i="121"/>
  <c r="J29" i="121"/>
  <c r="K29" i="121"/>
  <c r="L29" i="121"/>
  <c r="M29" i="121"/>
  <c r="N29" i="121"/>
  <c r="O29" i="121"/>
  <c r="P29" i="121"/>
  <c r="Q29" i="121"/>
  <c r="R29" i="121"/>
  <c r="S29" i="121"/>
  <c r="T29" i="121"/>
  <c r="U29" i="121"/>
  <c r="V29" i="121"/>
  <c r="W29" i="121"/>
  <c r="X29" i="121"/>
  <c r="Y29" i="121"/>
  <c r="Z29" i="121"/>
  <c r="AA29" i="121"/>
  <c r="AB29" i="121"/>
  <c r="AC29" i="121"/>
  <c r="AD29" i="121"/>
  <c r="AE29" i="121"/>
  <c r="AF29" i="121"/>
  <c r="AG29" i="121"/>
  <c r="AH29" i="121"/>
  <c r="AI29" i="121"/>
  <c r="AJ29" i="121"/>
  <c r="AK29" i="121"/>
  <c r="AL29" i="121"/>
  <c r="AM29" i="121"/>
  <c r="AN29" i="121"/>
  <c r="AO29" i="121"/>
  <c r="AP29" i="121"/>
  <c r="AQ29" i="121"/>
  <c r="AR29" i="121"/>
  <c r="AS29" i="121"/>
  <c r="AT29" i="121"/>
  <c r="AU29" i="121"/>
  <c r="AV29" i="121"/>
  <c r="AW29" i="121"/>
  <c r="AX29" i="121"/>
  <c r="AY29" i="121"/>
  <c r="AZ29" i="121"/>
  <c r="BA29" i="121"/>
  <c r="BB29" i="121"/>
  <c r="BC29" i="121"/>
  <c r="BD29" i="121"/>
  <c r="BE29" i="121"/>
  <c r="BF29" i="121"/>
  <c r="BG29" i="121"/>
  <c r="BH29" i="121"/>
  <c r="BI29" i="121"/>
  <c r="BJ29" i="121"/>
  <c r="BK29" i="121"/>
  <c r="BL29" i="121"/>
  <c r="BM29" i="121"/>
  <c r="BN29" i="121"/>
  <c r="BO29" i="121"/>
  <c r="BP29" i="121"/>
  <c r="BQ29" i="121"/>
  <c r="BR29" i="121"/>
  <c r="BS29" i="121"/>
  <c r="BT29" i="121"/>
  <c r="BU29" i="121"/>
  <c r="BV29" i="121"/>
  <c r="BW29" i="121"/>
  <c r="BX29" i="121"/>
  <c r="BY29" i="121"/>
  <c r="BZ29" i="121"/>
  <c r="CA29" i="121"/>
  <c r="CB29" i="121"/>
  <c r="CC29" i="121"/>
  <c r="CD29" i="121"/>
  <c r="CE29" i="121"/>
  <c r="CF29" i="121"/>
  <c r="CG29" i="121"/>
  <c r="CH29" i="121"/>
  <c r="CI29" i="121"/>
  <c r="CJ29" i="121"/>
  <c r="CK29" i="121"/>
  <c r="CL29" i="121"/>
  <c r="CM29" i="121"/>
  <c r="CN29" i="121"/>
  <c r="CO29" i="121"/>
  <c r="CP29" i="121"/>
  <c r="CQ29" i="121"/>
  <c r="CR29" i="121"/>
  <c r="CS29" i="121"/>
  <c r="CT29" i="121"/>
  <c r="CU29" i="121"/>
  <c r="CV29" i="121"/>
  <c r="CW29" i="121"/>
  <c r="CX29" i="121"/>
  <c r="CY29" i="121"/>
  <c r="CZ29" i="121"/>
  <c r="DA29" i="121"/>
  <c r="DB29" i="121"/>
  <c r="DC29" i="121"/>
  <c r="DD29" i="121"/>
  <c r="C30" i="121"/>
  <c r="D30" i="121"/>
  <c r="E30" i="121"/>
  <c r="F30" i="121"/>
  <c r="G30" i="121"/>
  <c r="H30" i="121"/>
  <c r="I30" i="121"/>
  <c r="J30" i="121"/>
  <c r="K30" i="121"/>
  <c r="L30" i="121"/>
  <c r="M30" i="121"/>
  <c r="N30" i="121"/>
  <c r="O30" i="121"/>
  <c r="P30" i="121"/>
  <c r="Q30" i="121"/>
  <c r="R30" i="121"/>
  <c r="S30" i="121"/>
  <c r="T30" i="121"/>
  <c r="U30" i="121"/>
  <c r="V30" i="121"/>
  <c r="W30" i="121"/>
  <c r="X30" i="121"/>
  <c r="Y30" i="121"/>
  <c r="Z30" i="121"/>
  <c r="AA30" i="121"/>
  <c r="AB30" i="121"/>
  <c r="AC30" i="121"/>
  <c r="AD30" i="121"/>
  <c r="AE30" i="121"/>
  <c r="AF30" i="121"/>
  <c r="AG30" i="121"/>
  <c r="AH30" i="121"/>
  <c r="AI30" i="121"/>
  <c r="AJ30" i="121"/>
  <c r="AK30" i="121"/>
  <c r="AL30" i="121"/>
  <c r="AM30" i="121"/>
  <c r="AN30" i="121"/>
  <c r="AO30" i="121"/>
  <c r="AP30" i="121"/>
  <c r="AQ30" i="121"/>
  <c r="AR30" i="121"/>
  <c r="AS30" i="121"/>
  <c r="AT30" i="121"/>
  <c r="AU30" i="121"/>
  <c r="AV30" i="121"/>
  <c r="AW30" i="121"/>
  <c r="AX30" i="121"/>
  <c r="AY30" i="121"/>
  <c r="AZ30" i="121"/>
  <c r="BA30" i="121"/>
  <c r="BB30" i="121"/>
  <c r="BC30" i="121"/>
  <c r="BD30" i="121"/>
  <c r="BE30" i="121"/>
  <c r="BF30" i="121"/>
  <c r="BG30" i="121"/>
  <c r="BH30" i="121"/>
  <c r="BI30" i="121"/>
  <c r="BJ30" i="121"/>
  <c r="BK30" i="121"/>
  <c r="BL30" i="121"/>
  <c r="BM30" i="121"/>
  <c r="BN30" i="121"/>
  <c r="BO30" i="121"/>
  <c r="BP30" i="121"/>
  <c r="BQ30" i="121"/>
  <c r="BR30" i="121"/>
  <c r="BS30" i="121"/>
  <c r="BT30" i="121"/>
  <c r="BU30" i="121"/>
  <c r="BV30" i="121"/>
  <c r="BW30" i="121"/>
  <c r="BX30" i="121"/>
  <c r="BY30" i="121"/>
  <c r="BZ30" i="121"/>
  <c r="CA30" i="121"/>
  <c r="CB30" i="121"/>
  <c r="CC30" i="121"/>
  <c r="CD30" i="121"/>
  <c r="CE30" i="121"/>
  <c r="CF30" i="121"/>
  <c r="CG30" i="121"/>
  <c r="CH30" i="121"/>
  <c r="CI30" i="121"/>
  <c r="CJ30" i="121"/>
  <c r="CK30" i="121"/>
  <c r="CL30" i="121"/>
  <c r="CM30" i="121"/>
  <c r="CN30" i="121"/>
  <c r="CO30" i="121"/>
  <c r="CP30" i="121"/>
  <c r="CQ30" i="121"/>
  <c r="CR30" i="121"/>
  <c r="CS30" i="121"/>
  <c r="CT30" i="121"/>
  <c r="CU30" i="121"/>
  <c r="CV30" i="121"/>
  <c r="CW30" i="121"/>
  <c r="CX30" i="121"/>
  <c r="CY30" i="121"/>
  <c r="CZ30" i="121"/>
  <c r="DA30" i="121"/>
  <c r="DB30" i="121"/>
  <c r="DC30" i="121"/>
  <c r="DD30" i="121"/>
  <c r="C31" i="121"/>
  <c r="D31" i="121"/>
  <c r="E31" i="121"/>
  <c r="F31" i="121"/>
  <c r="G31" i="121"/>
  <c r="H31" i="121"/>
  <c r="I31" i="121"/>
  <c r="J31" i="121"/>
  <c r="K31" i="121"/>
  <c r="L31" i="121"/>
  <c r="M31" i="121"/>
  <c r="N31" i="121"/>
  <c r="O31" i="121"/>
  <c r="P31" i="121"/>
  <c r="Q31" i="121"/>
  <c r="R31" i="121"/>
  <c r="S31" i="121"/>
  <c r="T31" i="121"/>
  <c r="U31" i="121"/>
  <c r="V31" i="121"/>
  <c r="W31" i="121"/>
  <c r="X31" i="121"/>
  <c r="Y31" i="121"/>
  <c r="Z31" i="121"/>
  <c r="AA31" i="121"/>
  <c r="AB31" i="121"/>
  <c r="AC31" i="121"/>
  <c r="AD31" i="121"/>
  <c r="AE31" i="121"/>
  <c r="AF31" i="121"/>
  <c r="AG31" i="121"/>
  <c r="AH31" i="121"/>
  <c r="AI31" i="121"/>
  <c r="AJ31" i="121"/>
  <c r="AK31" i="121"/>
  <c r="AL31" i="121"/>
  <c r="AM31" i="121"/>
  <c r="AN31" i="121"/>
  <c r="AO31" i="121"/>
  <c r="AP31" i="121"/>
  <c r="AQ31" i="121"/>
  <c r="AR31" i="121"/>
  <c r="AS31" i="121"/>
  <c r="AT31" i="121"/>
  <c r="AU31" i="121"/>
  <c r="AV31" i="121"/>
  <c r="AW31" i="121"/>
  <c r="AX31" i="121"/>
  <c r="AY31" i="121"/>
  <c r="AZ31" i="121"/>
  <c r="BA31" i="121"/>
  <c r="BB31" i="121"/>
  <c r="BC31" i="121"/>
  <c r="BD31" i="121"/>
  <c r="BE31" i="121"/>
  <c r="BF31" i="121"/>
  <c r="BG31" i="121"/>
  <c r="BH31" i="121"/>
  <c r="BI31" i="121"/>
  <c r="BJ31" i="121"/>
  <c r="BK31" i="121"/>
  <c r="BL31" i="121"/>
  <c r="BM31" i="121"/>
  <c r="BN31" i="121"/>
  <c r="BO31" i="121"/>
  <c r="BP31" i="121"/>
  <c r="BQ31" i="121"/>
  <c r="BR31" i="121"/>
  <c r="BS31" i="121"/>
  <c r="BT31" i="121"/>
  <c r="BU31" i="121"/>
  <c r="BV31" i="121"/>
  <c r="BW31" i="121"/>
  <c r="BX31" i="121"/>
  <c r="BY31" i="121"/>
  <c r="BZ31" i="121"/>
  <c r="CA31" i="121"/>
  <c r="CB31" i="121"/>
  <c r="CC31" i="121"/>
  <c r="CD31" i="121"/>
  <c r="CE31" i="121"/>
  <c r="CF31" i="121"/>
  <c r="CG31" i="121"/>
  <c r="CH31" i="121"/>
  <c r="CI31" i="121"/>
  <c r="CJ31" i="121"/>
  <c r="CK31" i="121"/>
  <c r="CL31" i="121"/>
  <c r="CM31" i="121"/>
  <c r="CN31" i="121"/>
  <c r="CO31" i="121"/>
  <c r="CP31" i="121"/>
  <c r="CQ31" i="121"/>
  <c r="CR31" i="121"/>
  <c r="CS31" i="121"/>
  <c r="CT31" i="121"/>
  <c r="CU31" i="121"/>
  <c r="CV31" i="121"/>
  <c r="CW31" i="121"/>
  <c r="CX31" i="121"/>
  <c r="CY31" i="121"/>
  <c r="CZ31" i="121"/>
  <c r="DA31" i="121"/>
  <c r="DB31" i="121"/>
  <c r="DC31" i="121"/>
  <c r="DD31" i="121"/>
  <c r="C32" i="121"/>
  <c r="D32" i="121"/>
  <c r="E32" i="121"/>
  <c r="F32" i="121"/>
  <c r="G32" i="121"/>
  <c r="H32" i="121"/>
  <c r="I32" i="121"/>
  <c r="J32" i="121"/>
  <c r="K32" i="121"/>
  <c r="L32" i="121"/>
  <c r="M32" i="121"/>
  <c r="N32" i="121"/>
  <c r="O32" i="121"/>
  <c r="P32" i="121"/>
  <c r="Q32" i="121"/>
  <c r="R32" i="121"/>
  <c r="S32" i="121"/>
  <c r="T32" i="121"/>
  <c r="U32" i="121"/>
  <c r="V32" i="121"/>
  <c r="W32" i="121"/>
  <c r="X32" i="121"/>
  <c r="Y32" i="121"/>
  <c r="Z32" i="121"/>
  <c r="AA32" i="121"/>
  <c r="AB32" i="121"/>
  <c r="AC32" i="121"/>
  <c r="AD32" i="121"/>
  <c r="AE32" i="121"/>
  <c r="AF32" i="121"/>
  <c r="AG32" i="121"/>
  <c r="AH32" i="121"/>
  <c r="AI32" i="121"/>
  <c r="AJ32" i="121"/>
  <c r="AK32" i="121"/>
  <c r="AL32" i="121"/>
  <c r="AM32" i="121"/>
  <c r="AN32" i="121"/>
  <c r="AO32" i="121"/>
  <c r="AP32" i="121"/>
  <c r="AQ32" i="121"/>
  <c r="AR32" i="121"/>
  <c r="AS32" i="121"/>
  <c r="AT32" i="121"/>
  <c r="AU32" i="121"/>
  <c r="AV32" i="121"/>
  <c r="AW32" i="121"/>
  <c r="AX32" i="121"/>
  <c r="AY32" i="121"/>
  <c r="AZ32" i="121"/>
  <c r="BA32" i="121"/>
  <c r="BB32" i="121"/>
  <c r="BC32" i="121"/>
  <c r="BD32" i="121"/>
  <c r="BE32" i="121"/>
  <c r="BF32" i="121"/>
  <c r="BG32" i="121"/>
  <c r="BH32" i="121"/>
  <c r="BI32" i="121"/>
  <c r="BJ32" i="121"/>
  <c r="BK32" i="121"/>
  <c r="BL32" i="121"/>
  <c r="BM32" i="121"/>
  <c r="BN32" i="121"/>
  <c r="BO32" i="121"/>
  <c r="BP32" i="121"/>
  <c r="BQ32" i="121"/>
  <c r="BR32" i="121"/>
  <c r="BS32" i="121"/>
  <c r="BT32" i="121"/>
  <c r="BU32" i="121"/>
  <c r="BV32" i="121"/>
  <c r="BW32" i="121"/>
  <c r="BX32" i="121"/>
  <c r="BY32" i="121"/>
  <c r="BZ32" i="121"/>
  <c r="CA32" i="121"/>
  <c r="CB32" i="121"/>
  <c r="CC32" i="121"/>
  <c r="CD32" i="121"/>
  <c r="CE32" i="121"/>
  <c r="CF32" i="121"/>
  <c r="CG32" i="121"/>
  <c r="CH32" i="121"/>
  <c r="CI32" i="121"/>
  <c r="CJ32" i="121"/>
  <c r="CK32" i="121"/>
  <c r="CL32" i="121"/>
  <c r="CM32" i="121"/>
  <c r="CN32" i="121"/>
  <c r="CO32" i="121"/>
  <c r="CP32" i="121"/>
  <c r="CQ32" i="121"/>
  <c r="CR32" i="121"/>
  <c r="CS32" i="121"/>
  <c r="CT32" i="121"/>
  <c r="CU32" i="121"/>
  <c r="CV32" i="121"/>
  <c r="CW32" i="121"/>
  <c r="CX32" i="121"/>
  <c r="CY32" i="121"/>
  <c r="CZ32" i="121"/>
  <c r="DA32" i="121"/>
  <c r="DB32" i="121"/>
  <c r="DC32" i="121"/>
  <c r="DD32" i="121"/>
  <c r="C33" i="121"/>
  <c r="D33" i="121"/>
  <c r="E33" i="121"/>
  <c r="F33" i="121"/>
  <c r="G33" i="121"/>
  <c r="H33" i="121"/>
  <c r="I33" i="121"/>
  <c r="J33" i="121"/>
  <c r="K33" i="121"/>
  <c r="L33" i="121"/>
  <c r="M33" i="121"/>
  <c r="N33" i="121"/>
  <c r="O33" i="121"/>
  <c r="P33" i="121"/>
  <c r="Q33" i="121"/>
  <c r="R33" i="121"/>
  <c r="S33" i="121"/>
  <c r="T33" i="121"/>
  <c r="U33" i="121"/>
  <c r="V33" i="121"/>
  <c r="W33" i="121"/>
  <c r="X33" i="121"/>
  <c r="Y33" i="121"/>
  <c r="Z33" i="121"/>
  <c r="AA33" i="121"/>
  <c r="AB33" i="121"/>
  <c r="AC33" i="121"/>
  <c r="AD33" i="121"/>
  <c r="AE33" i="121"/>
  <c r="AF33" i="121"/>
  <c r="AG33" i="121"/>
  <c r="AH33" i="121"/>
  <c r="AI33" i="121"/>
  <c r="AJ33" i="121"/>
  <c r="AK33" i="121"/>
  <c r="AL33" i="121"/>
  <c r="AM33" i="121"/>
  <c r="AN33" i="121"/>
  <c r="AO33" i="121"/>
  <c r="AP33" i="121"/>
  <c r="AQ33" i="121"/>
  <c r="AR33" i="121"/>
  <c r="AS33" i="121"/>
  <c r="AT33" i="121"/>
  <c r="AU33" i="121"/>
  <c r="AV33" i="121"/>
  <c r="AW33" i="121"/>
  <c r="AX33" i="121"/>
  <c r="AY33" i="121"/>
  <c r="AZ33" i="121"/>
  <c r="BA33" i="121"/>
  <c r="BB33" i="121"/>
  <c r="BC33" i="121"/>
  <c r="BD33" i="121"/>
  <c r="BE33" i="121"/>
  <c r="BF33" i="121"/>
  <c r="BG33" i="121"/>
  <c r="BH33" i="121"/>
  <c r="BI33" i="121"/>
  <c r="BJ33" i="121"/>
  <c r="BK33" i="121"/>
  <c r="BL33" i="121"/>
  <c r="BM33" i="121"/>
  <c r="BN33" i="121"/>
  <c r="BO33" i="121"/>
  <c r="BP33" i="121"/>
  <c r="BQ33" i="121"/>
  <c r="BR33" i="121"/>
  <c r="BS33" i="121"/>
  <c r="BT33" i="121"/>
  <c r="BU33" i="121"/>
  <c r="BV33" i="121"/>
  <c r="BW33" i="121"/>
  <c r="BX33" i="121"/>
  <c r="BY33" i="121"/>
  <c r="BZ33" i="121"/>
  <c r="CA33" i="121"/>
  <c r="CB33" i="121"/>
  <c r="CC33" i="121"/>
  <c r="CD33" i="121"/>
  <c r="CE33" i="121"/>
  <c r="CF33" i="121"/>
  <c r="CG33" i="121"/>
  <c r="CH33" i="121"/>
  <c r="CI33" i="121"/>
  <c r="CJ33" i="121"/>
  <c r="CK33" i="121"/>
  <c r="CL33" i="121"/>
  <c r="CM33" i="121"/>
  <c r="CN33" i="121"/>
  <c r="CO33" i="121"/>
  <c r="CP33" i="121"/>
  <c r="CQ33" i="121"/>
  <c r="CR33" i="121"/>
  <c r="CS33" i="121"/>
  <c r="CT33" i="121"/>
  <c r="CU33" i="121"/>
  <c r="CV33" i="121"/>
  <c r="CW33" i="121"/>
  <c r="CX33" i="121"/>
  <c r="CY33" i="121"/>
  <c r="CZ33" i="121"/>
  <c r="DA33" i="121"/>
  <c r="DB33" i="121"/>
  <c r="DC33" i="121"/>
  <c r="DD33" i="121"/>
  <c r="C34" i="121"/>
  <c r="D34" i="121"/>
  <c r="E34" i="121"/>
  <c r="F34" i="121"/>
  <c r="G34" i="121"/>
  <c r="H34" i="121"/>
  <c r="I34" i="121"/>
  <c r="J34" i="121"/>
  <c r="K34" i="121"/>
  <c r="L34" i="121"/>
  <c r="M34" i="121"/>
  <c r="N34" i="121"/>
  <c r="O34" i="121"/>
  <c r="P34" i="121"/>
  <c r="Q34" i="121"/>
  <c r="R34" i="121"/>
  <c r="S34" i="121"/>
  <c r="T34" i="121"/>
  <c r="U34" i="121"/>
  <c r="V34" i="121"/>
  <c r="W34" i="121"/>
  <c r="X34" i="121"/>
  <c r="Y34" i="121"/>
  <c r="Z34" i="121"/>
  <c r="AA34" i="121"/>
  <c r="AB34" i="121"/>
  <c r="AC34" i="121"/>
  <c r="AD34" i="121"/>
  <c r="AE34" i="121"/>
  <c r="AF34" i="121"/>
  <c r="AG34" i="121"/>
  <c r="AH34" i="121"/>
  <c r="AI34" i="121"/>
  <c r="AJ34" i="121"/>
  <c r="AK34" i="121"/>
  <c r="AL34" i="121"/>
  <c r="AM34" i="121"/>
  <c r="AN34" i="121"/>
  <c r="AO34" i="121"/>
  <c r="AP34" i="121"/>
  <c r="AQ34" i="121"/>
  <c r="AR34" i="121"/>
  <c r="AS34" i="121"/>
  <c r="AT34" i="121"/>
  <c r="AU34" i="121"/>
  <c r="AV34" i="121"/>
  <c r="AW34" i="121"/>
  <c r="AX34" i="121"/>
  <c r="AY34" i="121"/>
  <c r="AZ34" i="121"/>
  <c r="BA34" i="121"/>
  <c r="BB34" i="121"/>
  <c r="BC34" i="121"/>
  <c r="BD34" i="121"/>
  <c r="BE34" i="121"/>
  <c r="BF34" i="121"/>
  <c r="BG34" i="121"/>
  <c r="BH34" i="121"/>
  <c r="BI34" i="121"/>
  <c r="BJ34" i="121"/>
  <c r="BK34" i="121"/>
  <c r="BL34" i="121"/>
  <c r="BM34" i="121"/>
  <c r="BN34" i="121"/>
  <c r="BO34" i="121"/>
  <c r="BP34" i="121"/>
  <c r="BQ34" i="121"/>
  <c r="BR34" i="121"/>
  <c r="BS34" i="121"/>
  <c r="BT34" i="121"/>
  <c r="BU34" i="121"/>
  <c r="BV34" i="121"/>
  <c r="BW34" i="121"/>
  <c r="BX34" i="121"/>
  <c r="BY34" i="121"/>
  <c r="BZ34" i="121"/>
  <c r="CA34" i="121"/>
  <c r="CB34" i="121"/>
  <c r="CC34" i="121"/>
  <c r="CD34" i="121"/>
  <c r="CE34" i="121"/>
  <c r="CF34" i="121"/>
  <c r="CG34" i="121"/>
  <c r="CH34" i="121"/>
  <c r="CI34" i="121"/>
  <c r="CJ34" i="121"/>
  <c r="CK34" i="121"/>
  <c r="CL34" i="121"/>
  <c r="CM34" i="121"/>
  <c r="CN34" i="121"/>
  <c r="CO34" i="121"/>
  <c r="CP34" i="121"/>
  <c r="CQ34" i="121"/>
  <c r="CR34" i="121"/>
  <c r="CS34" i="121"/>
  <c r="CT34" i="121"/>
  <c r="CU34" i="121"/>
  <c r="CV34" i="121"/>
  <c r="CW34" i="121"/>
  <c r="CX34" i="121"/>
  <c r="CY34" i="121"/>
  <c r="CZ34" i="121"/>
  <c r="DA34" i="121"/>
  <c r="DB34" i="121"/>
  <c r="DC34" i="121"/>
  <c r="DD34" i="121"/>
  <c r="C35" i="121"/>
  <c r="D35" i="121"/>
  <c r="E35" i="121"/>
  <c r="F35" i="121"/>
  <c r="G35" i="121"/>
  <c r="H35" i="121"/>
  <c r="I35" i="121"/>
  <c r="J35" i="121"/>
  <c r="K35" i="121"/>
  <c r="L35" i="121"/>
  <c r="M35" i="121"/>
  <c r="N35" i="121"/>
  <c r="O35" i="121"/>
  <c r="P35" i="121"/>
  <c r="Q35" i="121"/>
  <c r="R35" i="121"/>
  <c r="S35" i="121"/>
  <c r="T35" i="121"/>
  <c r="U35" i="121"/>
  <c r="V35" i="121"/>
  <c r="W35" i="121"/>
  <c r="X35" i="121"/>
  <c r="Y35" i="121"/>
  <c r="Z35" i="121"/>
  <c r="AA35" i="121"/>
  <c r="AB35" i="121"/>
  <c r="AC35" i="121"/>
  <c r="AD35" i="121"/>
  <c r="AE35" i="121"/>
  <c r="AF35" i="121"/>
  <c r="AG35" i="121"/>
  <c r="AH35" i="121"/>
  <c r="AI35" i="121"/>
  <c r="AJ35" i="121"/>
  <c r="AK35" i="121"/>
  <c r="AL35" i="121"/>
  <c r="AM35" i="121"/>
  <c r="AN35" i="121"/>
  <c r="AO35" i="121"/>
  <c r="AP35" i="121"/>
  <c r="AQ35" i="121"/>
  <c r="AR35" i="121"/>
  <c r="AS35" i="121"/>
  <c r="AT35" i="121"/>
  <c r="AU35" i="121"/>
  <c r="AV35" i="121"/>
  <c r="AW35" i="121"/>
  <c r="AX35" i="121"/>
  <c r="AY35" i="121"/>
  <c r="AZ35" i="121"/>
  <c r="BA35" i="121"/>
  <c r="BB35" i="121"/>
  <c r="BC35" i="121"/>
  <c r="BD35" i="121"/>
  <c r="BE35" i="121"/>
  <c r="BF35" i="121"/>
  <c r="BG35" i="121"/>
  <c r="BH35" i="121"/>
  <c r="BI35" i="121"/>
  <c r="BJ35" i="121"/>
  <c r="BK35" i="121"/>
  <c r="BL35" i="121"/>
  <c r="BM35" i="121"/>
  <c r="BN35" i="121"/>
  <c r="BO35" i="121"/>
  <c r="BP35" i="121"/>
  <c r="BQ35" i="121"/>
  <c r="BR35" i="121"/>
  <c r="BS35" i="121"/>
  <c r="BT35" i="121"/>
  <c r="BU35" i="121"/>
  <c r="BV35" i="121"/>
  <c r="BW35" i="121"/>
  <c r="BX35" i="121"/>
  <c r="BY35" i="121"/>
  <c r="BZ35" i="121"/>
  <c r="CA35" i="121"/>
  <c r="CB35" i="121"/>
  <c r="CC35" i="121"/>
  <c r="CD35" i="121"/>
  <c r="CE35" i="121"/>
  <c r="CF35" i="121"/>
  <c r="CG35" i="121"/>
  <c r="CH35" i="121"/>
  <c r="CI35" i="121"/>
  <c r="CJ35" i="121"/>
  <c r="CK35" i="121"/>
  <c r="CL35" i="121"/>
  <c r="CM35" i="121"/>
  <c r="CN35" i="121"/>
  <c r="CO35" i="121"/>
  <c r="CP35" i="121"/>
  <c r="CQ35" i="121"/>
  <c r="CR35" i="121"/>
  <c r="CS35" i="121"/>
  <c r="CT35" i="121"/>
  <c r="CU35" i="121"/>
  <c r="CV35" i="121"/>
  <c r="CW35" i="121"/>
  <c r="CX35" i="121"/>
  <c r="CY35" i="121"/>
  <c r="CZ35" i="121"/>
  <c r="DA35" i="121"/>
  <c r="DB35" i="121"/>
  <c r="DC35" i="121"/>
  <c r="DD35" i="121"/>
  <c r="C36" i="121"/>
  <c r="D36" i="121"/>
  <c r="E36" i="121"/>
  <c r="F36" i="121"/>
  <c r="G36" i="121"/>
  <c r="H36" i="121"/>
  <c r="I36" i="121"/>
  <c r="J36" i="121"/>
  <c r="K36" i="121"/>
  <c r="L36" i="121"/>
  <c r="M36" i="121"/>
  <c r="N36" i="121"/>
  <c r="O36" i="121"/>
  <c r="P36" i="121"/>
  <c r="Q36" i="121"/>
  <c r="R36" i="121"/>
  <c r="S36" i="121"/>
  <c r="T36" i="121"/>
  <c r="U36" i="121"/>
  <c r="V36" i="121"/>
  <c r="W36" i="121"/>
  <c r="X36" i="121"/>
  <c r="Y36" i="121"/>
  <c r="Z36" i="121"/>
  <c r="AA36" i="121"/>
  <c r="AB36" i="121"/>
  <c r="AC36" i="121"/>
  <c r="AD36" i="121"/>
  <c r="AE36" i="121"/>
  <c r="AF36" i="121"/>
  <c r="AG36" i="121"/>
  <c r="AH36" i="121"/>
  <c r="AI36" i="121"/>
  <c r="AJ36" i="121"/>
  <c r="AK36" i="121"/>
  <c r="AL36" i="121"/>
  <c r="AM36" i="121"/>
  <c r="AN36" i="121"/>
  <c r="AO36" i="121"/>
  <c r="AP36" i="121"/>
  <c r="AQ36" i="121"/>
  <c r="AR36" i="121"/>
  <c r="AS36" i="121"/>
  <c r="AT36" i="121"/>
  <c r="AU36" i="121"/>
  <c r="AV36" i="121"/>
  <c r="AW36" i="121"/>
  <c r="AX36" i="121"/>
  <c r="AY36" i="121"/>
  <c r="AZ36" i="121"/>
  <c r="BA36" i="121"/>
  <c r="BB36" i="121"/>
  <c r="BC36" i="121"/>
  <c r="BD36" i="121"/>
  <c r="BE36" i="121"/>
  <c r="BF36" i="121"/>
  <c r="BG36" i="121"/>
  <c r="BH36" i="121"/>
  <c r="BI36" i="121"/>
  <c r="BJ36" i="121"/>
  <c r="BK36" i="121"/>
  <c r="BL36" i="121"/>
  <c r="BM36" i="121"/>
  <c r="BN36" i="121"/>
  <c r="BO36" i="121"/>
  <c r="BP36" i="121"/>
  <c r="BQ36" i="121"/>
  <c r="BR36" i="121"/>
  <c r="BS36" i="121"/>
  <c r="BT36" i="121"/>
  <c r="BU36" i="121"/>
  <c r="BV36" i="121"/>
  <c r="BW36" i="121"/>
  <c r="BX36" i="121"/>
  <c r="BY36" i="121"/>
  <c r="BZ36" i="121"/>
  <c r="CA36" i="121"/>
  <c r="CB36" i="121"/>
  <c r="CC36" i="121"/>
  <c r="CD36" i="121"/>
  <c r="CE36" i="121"/>
  <c r="CF36" i="121"/>
  <c r="CG36" i="121"/>
  <c r="CH36" i="121"/>
  <c r="CI36" i="121"/>
  <c r="CJ36" i="121"/>
  <c r="CK36" i="121"/>
  <c r="CL36" i="121"/>
  <c r="CM36" i="121"/>
  <c r="CN36" i="121"/>
  <c r="CO36" i="121"/>
  <c r="CP36" i="121"/>
  <c r="CQ36" i="121"/>
  <c r="CR36" i="121"/>
  <c r="CS36" i="121"/>
  <c r="CT36" i="121"/>
  <c r="CU36" i="121"/>
  <c r="CV36" i="121"/>
  <c r="CW36" i="121"/>
  <c r="CX36" i="121"/>
  <c r="CY36" i="121"/>
  <c r="CZ36" i="121"/>
  <c r="DA36" i="121"/>
  <c r="DB36" i="121"/>
  <c r="DC36" i="121"/>
  <c r="DD36" i="121"/>
  <c r="C37" i="121"/>
  <c r="D37" i="121"/>
  <c r="E37" i="121"/>
  <c r="F37" i="121"/>
  <c r="G37" i="121"/>
  <c r="H37" i="121"/>
  <c r="I37" i="121"/>
  <c r="J37" i="121"/>
  <c r="K37" i="121"/>
  <c r="L37" i="121"/>
  <c r="M37" i="121"/>
  <c r="N37" i="121"/>
  <c r="O37" i="121"/>
  <c r="P37" i="121"/>
  <c r="Q37" i="121"/>
  <c r="R37" i="121"/>
  <c r="S37" i="121"/>
  <c r="T37" i="121"/>
  <c r="U37" i="121"/>
  <c r="V37" i="121"/>
  <c r="W37" i="121"/>
  <c r="X37" i="121"/>
  <c r="Y37" i="121"/>
  <c r="Z37" i="121"/>
  <c r="AA37" i="121"/>
  <c r="AB37" i="121"/>
  <c r="AC37" i="121"/>
  <c r="AD37" i="121"/>
  <c r="AE37" i="121"/>
  <c r="AF37" i="121"/>
  <c r="AG37" i="121"/>
  <c r="AH37" i="121"/>
  <c r="AI37" i="121"/>
  <c r="AJ37" i="121"/>
  <c r="AK37" i="121"/>
  <c r="AL37" i="121"/>
  <c r="AM37" i="121"/>
  <c r="AN37" i="121"/>
  <c r="AO37" i="121"/>
  <c r="AP37" i="121"/>
  <c r="AQ37" i="121"/>
  <c r="AR37" i="121"/>
  <c r="AS37" i="121"/>
  <c r="AT37" i="121"/>
  <c r="AU37" i="121"/>
  <c r="AV37" i="121"/>
  <c r="AW37" i="121"/>
  <c r="AX37" i="121"/>
  <c r="AY37" i="121"/>
  <c r="AZ37" i="121"/>
  <c r="BA37" i="121"/>
  <c r="BB37" i="121"/>
  <c r="BC37" i="121"/>
  <c r="BD37" i="121"/>
  <c r="BE37" i="121"/>
  <c r="BF37" i="121"/>
  <c r="BG37" i="121"/>
  <c r="BH37" i="121"/>
  <c r="BI37" i="121"/>
  <c r="BJ37" i="121"/>
  <c r="BK37" i="121"/>
  <c r="BL37" i="121"/>
  <c r="BM37" i="121"/>
  <c r="BN37" i="121"/>
  <c r="BO37" i="121"/>
  <c r="BP37" i="121"/>
  <c r="BQ37" i="121"/>
  <c r="BR37" i="121"/>
  <c r="BS37" i="121"/>
  <c r="BT37" i="121"/>
  <c r="BU37" i="121"/>
  <c r="BV37" i="121"/>
  <c r="BW37" i="121"/>
  <c r="BX37" i="121"/>
  <c r="BY37" i="121"/>
  <c r="BZ37" i="121"/>
  <c r="CA37" i="121"/>
  <c r="CB37" i="121"/>
  <c r="CC37" i="121"/>
  <c r="CD37" i="121"/>
  <c r="CE37" i="121"/>
  <c r="CF37" i="121"/>
  <c r="CG37" i="121"/>
  <c r="CH37" i="121"/>
  <c r="CI37" i="121"/>
  <c r="CJ37" i="121"/>
  <c r="CK37" i="121"/>
  <c r="CL37" i="121"/>
  <c r="CM37" i="121"/>
  <c r="CN37" i="121"/>
  <c r="CO37" i="121"/>
  <c r="CP37" i="121"/>
  <c r="CQ37" i="121"/>
  <c r="CR37" i="121"/>
  <c r="CS37" i="121"/>
  <c r="CT37" i="121"/>
  <c r="CU37" i="121"/>
  <c r="CV37" i="121"/>
  <c r="CW37" i="121"/>
  <c r="CX37" i="121"/>
  <c r="CY37" i="121"/>
  <c r="CZ37" i="121"/>
  <c r="DA37" i="121"/>
  <c r="DB37" i="121"/>
  <c r="DC37" i="121"/>
  <c r="DD37" i="121"/>
  <c r="C38" i="121"/>
  <c r="D38" i="121"/>
  <c r="E38" i="121"/>
  <c r="F38" i="121"/>
  <c r="G38" i="121"/>
  <c r="H38" i="121"/>
  <c r="I38" i="121"/>
  <c r="J38" i="121"/>
  <c r="K38" i="121"/>
  <c r="L38" i="121"/>
  <c r="M38" i="121"/>
  <c r="N38" i="121"/>
  <c r="O38" i="121"/>
  <c r="P38" i="121"/>
  <c r="Q38" i="121"/>
  <c r="R38" i="121"/>
  <c r="S38" i="121"/>
  <c r="T38" i="121"/>
  <c r="U38" i="121"/>
  <c r="V38" i="121"/>
  <c r="W38" i="121"/>
  <c r="X38" i="121"/>
  <c r="Y38" i="121"/>
  <c r="Z38" i="121"/>
  <c r="AA38" i="121"/>
  <c r="AB38" i="121"/>
  <c r="AC38" i="121"/>
  <c r="AD38" i="121"/>
  <c r="AE38" i="121"/>
  <c r="AF38" i="121"/>
  <c r="AG38" i="121"/>
  <c r="AH38" i="121"/>
  <c r="AI38" i="121"/>
  <c r="AJ38" i="121"/>
  <c r="AK38" i="121"/>
  <c r="AL38" i="121"/>
  <c r="AM38" i="121"/>
  <c r="AN38" i="121"/>
  <c r="AO38" i="121"/>
  <c r="AP38" i="121"/>
  <c r="AQ38" i="121"/>
  <c r="AR38" i="121"/>
  <c r="AS38" i="121"/>
  <c r="AT38" i="121"/>
  <c r="AU38" i="121"/>
  <c r="AV38" i="121"/>
  <c r="AW38" i="121"/>
  <c r="AX38" i="121"/>
  <c r="AY38" i="121"/>
  <c r="AZ38" i="121"/>
  <c r="BA38" i="121"/>
  <c r="BB38" i="121"/>
  <c r="BC38" i="121"/>
  <c r="BD38" i="121"/>
  <c r="BE38" i="121"/>
  <c r="BF38" i="121"/>
  <c r="BG38" i="121"/>
  <c r="BH38" i="121"/>
  <c r="BI38" i="121"/>
  <c r="BJ38" i="121"/>
  <c r="BK38" i="121"/>
  <c r="BL38" i="121"/>
  <c r="BM38" i="121"/>
  <c r="BN38" i="121"/>
  <c r="BO38" i="121"/>
  <c r="BP38" i="121"/>
  <c r="BQ38" i="121"/>
  <c r="BR38" i="121"/>
  <c r="BS38" i="121"/>
  <c r="BT38" i="121"/>
  <c r="BU38" i="121"/>
  <c r="BV38" i="121"/>
  <c r="BW38" i="121"/>
  <c r="BX38" i="121"/>
  <c r="BY38" i="121"/>
  <c r="BZ38" i="121"/>
  <c r="CA38" i="121"/>
  <c r="CB38" i="121"/>
  <c r="CC38" i="121"/>
  <c r="CD38" i="121"/>
  <c r="CE38" i="121"/>
  <c r="CF38" i="121"/>
  <c r="CG38" i="121"/>
  <c r="CH38" i="121"/>
  <c r="CI38" i="121"/>
  <c r="CJ38" i="121"/>
  <c r="CK38" i="121"/>
  <c r="CL38" i="121"/>
  <c r="CM38" i="121"/>
  <c r="CN38" i="121"/>
  <c r="CO38" i="121"/>
  <c r="CP38" i="121"/>
  <c r="CQ38" i="121"/>
  <c r="CR38" i="121"/>
  <c r="CS38" i="121"/>
  <c r="CT38" i="121"/>
  <c r="CU38" i="121"/>
  <c r="CV38" i="121"/>
  <c r="CW38" i="121"/>
  <c r="CX38" i="121"/>
  <c r="CY38" i="121"/>
  <c r="CZ38" i="121"/>
  <c r="DA38" i="121"/>
  <c r="DB38" i="121"/>
  <c r="DC38" i="121"/>
  <c r="DD38" i="121"/>
  <c r="C39" i="121"/>
  <c r="D39" i="121"/>
  <c r="E39" i="121"/>
  <c r="F39" i="121"/>
  <c r="G39" i="121"/>
  <c r="H39" i="121"/>
  <c r="I39" i="121"/>
  <c r="J39" i="121"/>
  <c r="K39" i="121"/>
  <c r="L39" i="121"/>
  <c r="M39" i="121"/>
  <c r="N39" i="121"/>
  <c r="O39" i="121"/>
  <c r="P39" i="121"/>
  <c r="Q39" i="121"/>
  <c r="R39" i="121"/>
  <c r="S39" i="121"/>
  <c r="T39" i="121"/>
  <c r="U39" i="121"/>
  <c r="V39" i="121"/>
  <c r="W39" i="121"/>
  <c r="X39" i="121"/>
  <c r="Y39" i="121"/>
  <c r="Z39" i="121"/>
  <c r="AA39" i="121"/>
  <c r="AB39" i="121"/>
  <c r="AC39" i="121"/>
  <c r="AD39" i="121"/>
  <c r="AE39" i="121"/>
  <c r="AF39" i="121"/>
  <c r="AG39" i="121"/>
  <c r="AH39" i="121"/>
  <c r="AI39" i="121"/>
  <c r="AJ39" i="121"/>
  <c r="AK39" i="121"/>
  <c r="AL39" i="121"/>
  <c r="AM39" i="121"/>
  <c r="AN39" i="121"/>
  <c r="AO39" i="121"/>
  <c r="AP39" i="121"/>
  <c r="AQ39" i="121"/>
  <c r="AR39" i="121"/>
  <c r="AS39" i="121"/>
  <c r="AT39" i="121"/>
  <c r="AU39" i="121"/>
  <c r="AV39" i="121"/>
  <c r="AW39" i="121"/>
  <c r="AX39" i="121"/>
  <c r="AY39" i="121"/>
  <c r="AZ39" i="121"/>
  <c r="BA39" i="121"/>
  <c r="BB39" i="121"/>
  <c r="BC39" i="121"/>
  <c r="BD39" i="121"/>
  <c r="BE39" i="121"/>
  <c r="BF39" i="121"/>
  <c r="BG39" i="121"/>
  <c r="BH39" i="121"/>
  <c r="BI39" i="121"/>
  <c r="BJ39" i="121"/>
  <c r="BK39" i="121"/>
  <c r="BL39" i="121"/>
  <c r="BM39" i="121"/>
  <c r="BN39" i="121"/>
  <c r="BO39" i="121"/>
  <c r="BP39" i="121"/>
  <c r="BQ39" i="121"/>
  <c r="BR39" i="121"/>
  <c r="BS39" i="121"/>
  <c r="BT39" i="121"/>
  <c r="BU39" i="121"/>
  <c r="BV39" i="121"/>
  <c r="BW39" i="121"/>
  <c r="BX39" i="121"/>
  <c r="BY39" i="121"/>
  <c r="BZ39" i="121"/>
  <c r="CA39" i="121"/>
  <c r="CB39" i="121"/>
  <c r="CC39" i="121"/>
  <c r="CD39" i="121"/>
  <c r="CE39" i="121"/>
  <c r="CF39" i="121"/>
  <c r="CG39" i="121"/>
  <c r="CH39" i="121"/>
  <c r="CI39" i="121"/>
  <c r="CJ39" i="121"/>
  <c r="CK39" i="121"/>
  <c r="CL39" i="121"/>
  <c r="CM39" i="121"/>
  <c r="CN39" i="121"/>
  <c r="CO39" i="121"/>
  <c r="CP39" i="121"/>
  <c r="CQ39" i="121"/>
  <c r="CR39" i="121"/>
  <c r="CS39" i="121"/>
  <c r="CT39" i="121"/>
  <c r="CU39" i="121"/>
  <c r="CV39" i="121"/>
  <c r="CW39" i="121"/>
  <c r="CX39" i="121"/>
  <c r="CY39" i="121"/>
  <c r="CZ39" i="121"/>
  <c r="DA39" i="121"/>
  <c r="DB39" i="121"/>
  <c r="DC39" i="121"/>
  <c r="DD39" i="121"/>
  <c r="C40" i="121"/>
  <c r="D40" i="121"/>
  <c r="E40" i="121"/>
  <c r="F40" i="121"/>
  <c r="G40" i="121"/>
  <c r="H40" i="121"/>
  <c r="I40" i="121"/>
  <c r="J40" i="121"/>
  <c r="K40" i="121"/>
  <c r="L40" i="121"/>
  <c r="M40" i="121"/>
  <c r="N40" i="121"/>
  <c r="O40" i="121"/>
  <c r="P40" i="121"/>
  <c r="Q40" i="121"/>
  <c r="R40" i="121"/>
  <c r="S40" i="121"/>
  <c r="T40" i="121"/>
  <c r="U40" i="121"/>
  <c r="V40" i="121"/>
  <c r="W40" i="121"/>
  <c r="X40" i="121"/>
  <c r="Y40" i="121"/>
  <c r="Z40" i="121"/>
  <c r="AA40" i="121"/>
  <c r="AB40" i="121"/>
  <c r="AC40" i="121"/>
  <c r="AD40" i="121"/>
  <c r="AE40" i="121"/>
  <c r="AF40" i="121"/>
  <c r="AG40" i="121"/>
  <c r="AH40" i="121"/>
  <c r="AI40" i="121"/>
  <c r="AJ40" i="121"/>
  <c r="AK40" i="121"/>
  <c r="AL40" i="121"/>
  <c r="AM40" i="121"/>
  <c r="AN40" i="121"/>
  <c r="AO40" i="121"/>
  <c r="AP40" i="121"/>
  <c r="AQ40" i="121"/>
  <c r="AR40" i="121"/>
  <c r="AS40" i="121"/>
  <c r="AT40" i="121"/>
  <c r="AU40" i="121"/>
  <c r="AV40" i="121"/>
  <c r="AW40" i="121"/>
  <c r="AX40" i="121"/>
  <c r="AY40" i="121"/>
  <c r="AZ40" i="121"/>
  <c r="BA40" i="121"/>
  <c r="BB40" i="121"/>
  <c r="BC40" i="121"/>
  <c r="BD40" i="121"/>
  <c r="BE40" i="121"/>
  <c r="BF40" i="121"/>
  <c r="BG40" i="121"/>
  <c r="BH40" i="121"/>
  <c r="BI40" i="121"/>
  <c r="BJ40" i="121"/>
  <c r="BK40" i="121"/>
  <c r="BL40" i="121"/>
  <c r="BM40" i="121"/>
  <c r="BN40" i="121"/>
  <c r="BO40" i="121"/>
  <c r="BP40" i="121"/>
  <c r="BQ40" i="121"/>
  <c r="BR40" i="121"/>
  <c r="BS40" i="121"/>
  <c r="BT40" i="121"/>
  <c r="BU40" i="121"/>
  <c r="BV40" i="121"/>
  <c r="BW40" i="121"/>
  <c r="BX40" i="121"/>
  <c r="BY40" i="121"/>
  <c r="BZ40" i="121"/>
  <c r="CA40" i="121"/>
  <c r="CB40" i="121"/>
  <c r="CC40" i="121"/>
  <c r="CD40" i="121"/>
  <c r="CE40" i="121"/>
  <c r="CF40" i="121"/>
  <c r="CG40" i="121"/>
  <c r="CH40" i="121"/>
  <c r="CI40" i="121"/>
  <c r="CJ40" i="121"/>
  <c r="CK40" i="121"/>
  <c r="CL40" i="121"/>
  <c r="CM40" i="121"/>
  <c r="CN40" i="121"/>
  <c r="CO40" i="121"/>
  <c r="CP40" i="121"/>
  <c r="CQ40" i="121"/>
  <c r="CR40" i="121"/>
  <c r="CS40" i="121"/>
  <c r="CT40" i="121"/>
  <c r="CU40" i="121"/>
  <c r="CV40" i="121"/>
  <c r="CW40" i="121"/>
  <c r="CX40" i="121"/>
  <c r="CY40" i="121"/>
  <c r="CZ40" i="121"/>
  <c r="DA40" i="121"/>
  <c r="DB40" i="121"/>
  <c r="DC40" i="121"/>
  <c r="DD40" i="121"/>
  <c r="C41" i="121"/>
  <c r="D41" i="121"/>
  <c r="E41" i="121"/>
  <c r="F41" i="121"/>
  <c r="G41" i="121"/>
  <c r="H41" i="121"/>
  <c r="I41" i="121"/>
  <c r="J41" i="121"/>
  <c r="K41" i="121"/>
  <c r="L41" i="121"/>
  <c r="M41" i="121"/>
  <c r="N41" i="121"/>
  <c r="O41" i="121"/>
  <c r="P41" i="121"/>
  <c r="Q41" i="121"/>
  <c r="R41" i="121"/>
  <c r="S41" i="121"/>
  <c r="T41" i="121"/>
  <c r="U41" i="121"/>
  <c r="V41" i="121"/>
  <c r="W41" i="121"/>
  <c r="X41" i="121"/>
  <c r="Y41" i="121"/>
  <c r="Z41" i="121"/>
  <c r="AA41" i="121"/>
  <c r="AB41" i="121"/>
  <c r="AC41" i="121"/>
  <c r="AD41" i="121"/>
  <c r="AE41" i="121"/>
  <c r="AF41" i="121"/>
  <c r="AG41" i="121"/>
  <c r="AH41" i="121"/>
  <c r="AI41" i="121"/>
  <c r="AJ41" i="121"/>
  <c r="AK41" i="121"/>
  <c r="AL41" i="121"/>
  <c r="AM41" i="121"/>
  <c r="AN41" i="121"/>
  <c r="AO41" i="121"/>
  <c r="AP41" i="121"/>
  <c r="AQ41" i="121"/>
  <c r="AR41" i="121"/>
  <c r="AS41" i="121"/>
  <c r="AT41" i="121"/>
  <c r="AU41" i="121"/>
  <c r="AV41" i="121"/>
  <c r="AW41" i="121"/>
  <c r="AX41" i="121"/>
  <c r="AY41" i="121"/>
  <c r="AZ41" i="121"/>
  <c r="BA41" i="121"/>
  <c r="BB41" i="121"/>
  <c r="BC41" i="121"/>
  <c r="BD41" i="121"/>
  <c r="BE41" i="121"/>
  <c r="BF41" i="121"/>
  <c r="BG41" i="121"/>
  <c r="BH41" i="121"/>
  <c r="BI41" i="121"/>
  <c r="BJ41" i="121"/>
  <c r="BK41" i="121"/>
  <c r="BL41" i="121"/>
  <c r="BM41" i="121"/>
  <c r="BN41" i="121"/>
  <c r="BO41" i="121"/>
  <c r="BP41" i="121"/>
  <c r="BQ41" i="121"/>
  <c r="BR41" i="121"/>
  <c r="BS41" i="121"/>
  <c r="BT41" i="121"/>
  <c r="BU41" i="121"/>
  <c r="BV41" i="121"/>
  <c r="BW41" i="121"/>
  <c r="BX41" i="121"/>
  <c r="BY41" i="121"/>
  <c r="BZ41" i="121"/>
  <c r="CA41" i="121"/>
  <c r="CB41" i="121"/>
  <c r="CC41" i="121"/>
  <c r="CD41" i="121"/>
  <c r="CE41" i="121"/>
  <c r="CF41" i="121"/>
  <c r="CG41" i="121"/>
  <c r="CH41" i="121"/>
  <c r="CI41" i="121"/>
  <c r="CJ41" i="121"/>
  <c r="CK41" i="121"/>
  <c r="CL41" i="121"/>
  <c r="CM41" i="121"/>
  <c r="CN41" i="121"/>
  <c r="CO41" i="121"/>
  <c r="CP41" i="121"/>
  <c r="CQ41" i="121"/>
  <c r="CR41" i="121"/>
  <c r="CS41" i="121"/>
  <c r="CT41" i="121"/>
  <c r="CU41" i="121"/>
  <c r="CV41" i="121"/>
  <c r="CW41" i="121"/>
  <c r="CX41" i="121"/>
  <c r="CY41" i="121"/>
  <c r="CZ41" i="121"/>
  <c r="DA41" i="121"/>
  <c r="DB41" i="121"/>
  <c r="DC41" i="121"/>
  <c r="DD41" i="121"/>
  <c r="C42" i="121"/>
  <c r="D42" i="121"/>
  <c r="E42" i="121"/>
  <c r="F42" i="121"/>
  <c r="G42" i="121"/>
  <c r="H42" i="121"/>
  <c r="I42" i="121"/>
  <c r="J42" i="121"/>
  <c r="K42" i="121"/>
  <c r="L42" i="121"/>
  <c r="M42" i="121"/>
  <c r="N42" i="121"/>
  <c r="O42" i="121"/>
  <c r="P42" i="121"/>
  <c r="Q42" i="121"/>
  <c r="R42" i="121"/>
  <c r="S42" i="121"/>
  <c r="T42" i="121"/>
  <c r="U42" i="121"/>
  <c r="V42" i="121"/>
  <c r="W42" i="121"/>
  <c r="X42" i="121"/>
  <c r="Y42" i="121"/>
  <c r="Z42" i="121"/>
  <c r="AA42" i="121"/>
  <c r="AB42" i="121"/>
  <c r="AC42" i="121"/>
  <c r="AD42" i="121"/>
  <c r="AE42" i="121"/>
  <c r="AF42" i="121"/>
  <c r="AG42" i="121"/>
  <c r="AH42" i="121"/>
  <c r="AI42" i="121"/>
  <c r="AJ42" i="121"/>
  <c r="AK42" i="121"/>
  <c r="AL42" i="121"/>
  <c r="AM42" i="121"/>
  <c r="AN42" i="121"/>
  <c r="AO42" i="121"/>
  <c r="AP42" i="121"/>
  <c r="AQ42" i="121"/>
  <c r="AR42" i="121"/>
  <c r="AS42" i="121"/>
  <c r="AT42" i="121"/>
  <c r="AU42" i="121"/>
  <c r="AV42" i="121"/>
  <c r="AW42" i="121"/>
  <c r="AX42" i="121"/>
  <c r="AY42" i="121"/>
  <c r="AZ42" i="121"/>
  <c r="BA42" i="121"/>
  <c r="BB42" i="121"/>
  <c r="BC42" i="121"/>
  <c r="BD42" i="121"/>
  <c r="BE42" i="121"/>
  <c r="BF42" i="121"/>
  <c r="BG42" i="121"/>
  <c r="BH42" i="121"/>
  <c r="BI42" i="121"/>
  <c r="BJ42" i="121"/>
  <c r="BK42" i="121"/>
  <c r="BL42" i="121"/>
  <c r="BM42" i="121"/>
  <c r="BN42" i="121"/>
  <c r="BO42" i="121"/>
  <c r="BP42" i="121"/>
  <c r="BQ42" i="121"/>
  <c r="BR42" i="121"/>
  <c r="BS42" i="121"/>
  <c r="BT42" i="121"/>
  <c r="BU42" i="121"/>
  <c r="BV42" i="121"/>
  <c r="BW42" i="121"/>
  <c r="BX42" i="121"/>
  <c r="BY42" i="121"/>
  <c r="BZ42" i="121"/>
  <c r="CA42" i="121"/>
  <c r="CB42" i="121"/>
  <c r="CC42" i="121"/>
  <c r="CD42" i="121"/>
  <c r="CE42" i="121"/>
  <c r="CF42" i="121"/>
  <c r="CG42" i="121"/>
  <c r="CH42" i="121"/>
  <c r="CI42" i="121"/>
  <c r="CJ42" i="121"/>
  <c r="CK42" i="121"/>
  <c r="CL42" i="121"/>
  <c r="CM42" i="121"/>
  <c r="CN42" i="121"/>
  <c r="CO42" i="121"/>
  <c r="CP42" i="121"/>
  <c r="CQ42" i="121"/>
  <c r="CR42" i="121"/>
  <c r="CS42" i="121"/>
  <c r="CT42" i="121"/>
  <c r="CU42" i="121"/>
  <c r="CV42" i="121"/>
  <c r="CW42" i="121"/>
  <c r="CX42" i="121"/>
  <c r="CY42" i="121"/>
  <c r="CZ42" i="121"/>
  <c r="DA42" i="121"/>
  <c r="DB42" i="121"/>
  <c r="DC42" i="121"/>
  <c r="DD42" i="121"/>
  <c r="C43" i="121"/>
  <c r="D43" i="121"/>
  <c r="E43" i="121"/>
  <c r="F43" i="121"/>
  <c r="G43" i="121"/>
  <c r="H43" i="121"/>
  <c r="I43" i="121"/>
  <c r="J43" i="121"/>
  <c r="K43" i="121"/>
  <c r="L43" i="121"/>
  <c r="M43" i="121"/>
  <c r="N43" i="121"/>
  <c r="O43" i="121"/>
  <c r="P43" i="121"/>
  <c r="Q43" i="121"/>
  <c r="R43" i="121"/>
  <c r="S43" i="121"/>
  <c r="T43" i="121"/>
  <c r="U43" i="121"/>
  <c r="V43" i="121"/>
  <c r="W43" i="121"/>
  <c r="X43" i="121"/>
  <c r="Y43" i="121"/>
  <c r="Z43" i="121"/>
  <c r="AA43" i="121"/>
  <c r="AB43" i="121"/>
  <c r="AC43" i="121"/>
  <c r="AD43" i="121"/>
  <c r="AE43" i="121"/>
  <c r="AF43" i="121"/>
  <c r="AG43" i="121"/>
  <c r="AH43" i="121"/>
  <c r="AI43" i="121"/>
  <c r="AJ43" i="121"/>
  <c r="AK43" i="121"/>
  <c r="AL43" i="121"/>
  <c r="AM43" i="121"/>
  <c r="AN43" i="121"/>
  <c r="AO43" i="121"/>
  <c r="AP43" i="121"/>
  <c r="AQ43" i="121"/>
  <c r="AR43" i="121"/>
  <c r="AS43" i="121"/>
  <c r="AT43" i="121"/>
  <c r="AU43" i="121"/>
  <c r="AV43" i="121"/>
  <c r="AW43" i="121"/>
  <c r="AX43" i="121"/>
  <c r="AY43" i="121"/>
  <c r="AZ43" i="121"/>
  <c r="BA43" i="121"/>
  <c r="BB43" i="121"/>
  <c r="BC43" i="121"/>
  <c r="BD43" i="121"/>
  <c r="BE43" i="121"/>
  <c r="BF43" i="121"/>
  <c r="BG43" i="121"/>
  <c r="BH43" i="121"/>
  <c r="BI43" i="121"/>
  <c r="BJ43" i="121"/>
  <c r="BK43" i="121"/>
  <c r="BL43" i="121"/>
  <c r="BM43" i="121"/>
  <c r="BN43" i="121"/>
  <c r="BO43" i="121"/>
  <c r="BP43" i="121"/>
  <c r="BQ43" i="121"/>
  <c r="BR43" i="121"/>
  <c r="BS43" i="121"/>
  <c r="BT43" i="121"/>
  <c r="BU43" i="121"/>
  <c r="BV43" i="121"/>
  <c r="BW43" i="121"/>
  <c r="BX43" i="121"/>
  <c r="BY43" i="121"/>
  <c r="BZ43" i="121"/>
  <c r="CA43" i="121"/>
  <c r="CB43" i="121"/>
  <c r="CC43" i="121"/>
  <c r="CD43" i="121"/>
  <c r="CE43" i="121"/>
  <c r="CF43" i="121"/>
  <c r="CG43" i="121"/>
  <c r="CH43" i="121"/>
  <c r="CI43" i="121"/>
  <c r="CJ43" i="121"/>
  <c r="CK43" i="121"/>
  <c r="CL43" i="121"/>
  <c r="CM43" i="121"/>
  <c r="CN43" i="121"/>
  <c r="CO43" i="121"/>
  <c r="CP43" i="121"/>
  <c r="CQ43" i="121"/>
  <c r="CR43" i="121"/>
  <c r="CS43" i="121"/>
  <c r="CT43" i="121"/>
  <c r="CU43" i="121"/>
  <c r="CV43" i="121"/>
  <c r="CW43" i="121"/>
  <c r="CX43" i="121"/>
  <c r="CY43" i="121"/>
  <c r="CZ43" i="121"/>
  <c r="DA43" i="121"/>
  <c r="DB43" i="121"/>
  <c r="DC43" i="121"/>
  <c r="DD43" i="121"/>
  <c r="C44" i="121"/>
  <c r="D44" i="121"/>
  <c r="E44" i="121"/>
  <c r="F44" i="121"/>
  <c r="G44" i="121"/>
  <c r="H44" i="121"/>
  <c r="I44" i="121"/>
  <c r="J44" i="121"/>
  <c r="K44" i="121"/>
  <c r="L44" i="121"/>
  <c r="M44" i="121"/>
  <c r="N44" i="121"/>
  <c r="O44" i="121"/>
  <c r="P44" i="121"/>
  <c r="Q44" i="121"/>
  <c r="R44" i="121"/>
  <c r="S44" i="121"/>
  <c r="T44" i="121"/>
  <c r="U44" i="121"/>
  <c r="V44" i="121"/>
  <c r="W44" i="121"/>
  <c r="X44" i="121"/>
  <c r="Y44" i="121"/>
  <c r="Z44" i="121"/>
  <c r="AA44" i="121"/>
  <c r="AB44" i="121"/>
  <c r="AC44" i="121"/>
  <c r="AD44" i="121"/>
  <c r="AE44" i="121"/>
  <c r="AF44" i="121"/>
  <c r="AG44" i="121"/>
  <c r="AH44" i="121"/>
  <c r="AI44" i="121"/>
  <c r="AJ44" i="121"/>
  <c r="AK44" i="121"/>
  <c r="AL44" i="121"/>
  <c r="AM44" i="121"/>
  <c r="AN44" i="121"/>
  <c r="AO44" i="121"/>
  <c r="AP44" i="121"/>
  <c r="AQ44" i="121"/>
  <c r="AR44" i="121"/>
  <c r="AS44" i="121"/>
  <c r="AT44" i="121"/>
  <c r="AU44" i="121"/>
  <c r="AV44" i="121"/>
  <c r="AW44" i="121"/>
  <c r="AX44" i="121"/>
  <c r="AY44" i="121"/>
  <c r="AZ44" i="121"/>
  <c r="BA44" i="121"/>
  <c r="BB44" i="121"/>
  <c r="BC44" i="121"/>
  <c r="BD44" i="121"/>
  <c r="BE44" i="121"/>
  <c r="BF44" i="121"/>
  <c r="BG44" i="121"/>
  <c r="BH44" i="121"/>
  <c r="BI44" i="121"/>
  <c r="BJ44" i="121"/>
  <c r="BK44" i="121"/>
  <c r="BL44" i="121"/>
  <c r="BM44" i="121"/>
  <c r="BN44" i="121"/>
  <c r="BO44" i="121"/>
  <c r="BP44" i="121"/>
  <c r="BQ44" i="121"/>
  <c r="BR44" i="121"/>
  <c r="BS44" i="121"/>
  <c r="BT44" i="121"/>
  <c r="BU44" i="121"/>
  <c r="BV44" i="121"/>
  <c r="BW44" i="121"/>
  <c r="BX44" i="121"/>
  <c r="BY44" i="121"/>
  <c r="BZ44" i="121"/>
  <c r="CA44" i="121"/>
  <c r="CB44" i="121"/>
  <c r="CC44" i="121"/>
  <c r="CD44" i="121"/>
  <c r="CE44" i="121"/>
  <c r="CF44" i="121"/>
  <c r="CG44" i="121"/>
  <c r="CH44" i="121"/>
  <c r="CI44" i="121"/>
  <c r="CJ44" i="121"/>
  <c r="CK44" i="121"/>
  <c r="CL44" i="121"/>
  <c r="CM44" i="121"/>
  <c r="CN44" i="121"/>
  <c r="CO44" i="121"/>
  <c r="CP44" i="121"/>
  <c r="CQ44" i="121"/>
  <c r="CR44" i="121"/>
  <c r="CS44" i="121"/>
  <c r="CT44" i="121"/>
  <c r="CU44" i="121"/>
  <c r="CV44" i="121"/>
  <c r="CW44" i="121"/>
  <c r="CX44" i="121"/>
  <c r="CY44" i="121"/>
  <c r="CZ44" i="121"/>
  <c r="DA44" i="121"/>
  <c r="DB44" i="121"/>
  <c r="DC44" i="121"/>
  <c r="DD44" i="121"/>
  <c r="C45" i="121"/>
  <c r="D45" i="121"/>
  <c r="E45" i="121"/>
  <c r="F45" i="121"/>
  <c r="G45" i="121"/>
  <c r="H45" i="121"/>
  <c r="I45" i="121"/>
  <c r="J45" i="121"/>
  <c r="K45" i="121"/>
  <c r="L45" i="121"/>
  <c r="M45" i="121"/>
  <c r="N45" i="121"/>
  <c r="O45" i="121"/>
  <c r="P45" i="121"/>
  <c r="Q45" i="121"/>
  <c r="R45" i="121"/>
  <c r="S45" i="121"/>
  <c r="T45" i="121"/>
  <c r="U45" i="121"/>
  <c r="V45" i="121"/>
  <c r="W45" i="121"/>
  <c r="X45" i="121"/>
  <c r="Y45" i="121"/>
  <c r="Z45" i="121"/>
  <c r="AA45" i="121"/>
  <c r="AB45" i="121"/>
  <c r="AC45" i="121"/>
  <c r="AD45" i="121"/>
  <c r="AE45" i="121"/>
  <c r="AF45" i="121"/>
  <c r="AG45" i="121"/>
  <c r="AH45" i="121"/>
  <c r="AI45" i="121"/>
  <c r="AJ45" i="121"/>
  <c r="AK45" i="121"/>
  <c r="AL45" i="121"/>
  <c r="AM45" i="121"/>
  <c r="AN45" i="121"/>
  <c r="AO45" i="121"/>
  <c r="AP45" i="121"/>
  <c r="AQ45" i="121"/>
  <c r="AR45" i="121"/>
  <c r="AS45" i="121"/>
  <c r="AT45" i="121"/>
  <c r="AU45" i="121"/>
  <c r="AV45" i="121"/>
  <c r="AW45" i="121"/>
  <c r="AX45" i="121"/>
  <c r="AY45" i="121"/>
  <c r="AZ45" i="121"/>
  <c r="BA45" i="121"/>
  <c r="BB45" i="121"/>
  <c r="BC45" i="121"/>
  <c r="BD45" i="121"/>
  <c r="BE45" i="121"/>
  <c r="BF45" i="121"/>
  <c r="BG45" i="121"/>
  <c r="BH45" i="121"/>
  <c r="BI45" i="121"/>
  <c r="BJ45" i="121"/>
  <c r="BK45" i="121"/>
  <c r="BL45" i="121"/>
  <c r="BM45" i="121"/>
  <c r="BN45" i="121"/>
  <c r="BO45" i="121"/>
  <c r="BP45" i="121"/>
  <c r="BQ45" i="121"/>
  <c r="BR45" i="121"/>
  <c r="BS45" i="121"/>
  <c r="BT45" i="121"/>
  <c r="BU45" i="121"/>
  <c r="BV45" i="121"/>
  <c r="BW45" i="121"/>
  <c r="BX45" i="121"/>
  <c r="BY45" i="121"/>
  <c r="BZ45" i="121"/>
  <c r="CA45" i="121"/>
  <c r="CB45" i="121"/>
  <c r="CC45" i="121"/>
  <c r="CD45" i="121"/>
  <c r="CE45" i="121"/>
  <c r="CF45" i="121"/>
  <c r="CG45" i="121"/>
  <c r="CH45" i="121"/>
  <c r="CI45" i="121"/>
  <c r="CJ45" i="121"/>
  <c r="CK45" i="121"/>
  <c r="CL45" i="121"/>
  <c r="CM45" i="121"/>
  <c r="CN45" i="121"/>
  <c r="CO45" i="121"/>
  <c r="CP45" i="121"/>
  <c r="CQ45" i="121"/>
  <c r="CR45" i="121"/>
  <c r="CS45" i="121"/>
  <c r="CT45" i="121"/>
  <c r="CU45" i="121"/>
  <c r="CV45" i="121"/>
  <c r="CW45" i="121"/>
  <c r="CX45" i="121"/>
  <c r="CY45" i="121"/>
  <c r="CZ45" i="121"/>
  <c r="DA45" i="121"/>
  <c r="DB45" i="121"/>
  <c r="DC45" i="121"/>
  <c r="DD45" i="121"/>
  <c r="C46" i="121"/>
  <c r="D46" i="121"/>
  <c r="E46" i="121"/>
  <c r="F46" i="121"/>
  <c r="G46" i="121"/>
  <c r="H46" i="121"/>
  <c r="I46" i="121"/>
  <c r="J46" i="121"/>
  <c r="K46" i="121"/>
  <c r="L46" i="121"/>
  <c r="M46" i="121"/>
  <c r="N46" i="121"/>
  <c r="O46" i="121"/>
  <c r="P46" i="121"/>
  <c r="Q46" i="121"/>
  <c r="R46" i="121"/>
  <c r="S46" i="121"/>
  <c r="T46" i="121"/>
  <c r="U46" i="121"/>
  <c r="V46" i="121"/>
  <c r="W46" i="121"/>
  <c r="X46" i="121"/>
  <c r="Y46" i="121"/>
  <c r="Z46" i="121"/>
  <c r="AA46" i="121"/>
  <c r="AB46" i="121"/>
  <c r="AC46" i="121"/>
  <c r="AD46" i="121"/>
  <c r="AE46" i="121"/>
  <c r="AF46" i="121"/>
  <c r="AG46" i="121"/>
  <c r="AH46" i="121"/>
  <c r="AI46" i="121"/>
  <c r="AJ46" i="121"/>
  <c r="AK46" i="121"/>
  <c r="AL46" i="121"/>
  <c r="AM46" i="121"/>
  <c r="AN46" i="121"/>
  <c r="AO46" i="121"/>
  <c r="AP46" i="121"/>
  <c r="AQ46" i="121"/>
  <c r="AR46" i="121"/>
  <c r="AS46" i="121"/>
  <c r="AT46" i="121"/>
  <c r="AU46" i="121"/>
  <c r="AV46" i="121"/>
  <c r="AW46" i="121"/>
  <c r="AX46" i="121"/>
  <c r="AY46" i="121"/>
  <c r="AZ46" i="121"/>
  <c r="BA46" i="121"/>
  <c r="BB46" i="121"/>
  <c r="BC46" i="121"/>
  <c r="BD46" i="121"/>
  <c r="BE46" i="121"/>
  <c r="BF46" i="121"/>
  <c r="BG46" i="121"/>
  <c r="BH46" i="121"/>
  <c r="BI46" i="121"/>
  <c r="BJ46" i="121"/>
  <c r="BK46" i="121"/>
  <c r="BL46" i="121"/>
  <c r="BM46" i="121"/>
  <c r="BN46" i="121"/>
  <c r="BO46" i="121"/>
  <c r="BP46" i="121"/>
  <c r="BQ46" i="121"/>
  <c r="BR46" i="121"/>
  <c r="BS46" i="121"/>
  <c r="BT46" i="121"/>
  <c r="BU46" i="121"/>
  <c r="BV46" i="121"/>
  <c r="BW46" i="121"/>
  <c r="BX46" i="121"/>
  <c r="BY46" i="121"/>
  <c r="BZ46" i="121"/>
  <c r="CA46" i="121"/>
  <c r="CB46" i="121"/>
  <c r="CC46" i="121"/>
  <c r="CD46" i="121"/>
  <c r="CE46" i="121"/>
  <c r="CF46" i="121"/>
  <c r="CG46" i="121"/>
  <c r="CH46" i="121"/>
  <c r="CI46" i="121"/>
  <c r="CJ46" i="121"/>
  <c r="CK46" i="121"/>
  <c r="CL46" i="121"/>
  <c r="CM46" i="121"/>
  <c r="CN46" i="121"/>
  <c r="CO46" i="121"/>
  <c r="CP46" i="121"/>
  <c r="CQ46" i="121"/>
  <c r="CR46" i="121"/>
  <c r="CS46" i="121"/>
  <c r="CT46" i="121"/>
  <c r="CU46" i="121"/>
  <c r="CV46" i="121"/>
  <c r="CW46" i="121"/>
  <c r="CX46" i="121"/>
  <c r="CY46" i="121"/>
  <c r="CZ46" i="121"/>
  <c r="DA46" i="121"/>
  <c r="DB46" i="121"/>
  <c r="DC46" i="121"/>
  <c r="DD46" i="121"/>
  <c r="C47" i="121"/>
  <c r="D47" i="121"/>
  <c r="E47" i="121"/>
  <c r="F47" i="121"/>
  <c r="G47" i="121"/>
  <c r="H47" i="121"/>
  <c r="I47" i="121"/>
  <c r="J47" i="121"/>
  <c r="K47" i="121"/>
  <c r="L47" i="121"/>
  <c r="M47" i="121"/>
  <c r="N47" i="121"/>
  <c r="O47" i="121"/>
  <c r="P47" i="121"/>
  <c r="Q47" i="121"/>
  <c r="R47" i="121"/>
  <c r="S47" i="121"/>
  <c r="T47" i="121"/>
  <c r="U47" i="121"/>
  <c r="V47" i="121"/>
  <c r="W47" i="121"/>
  <c r="X47" i="121"/>
  <c r="Y47" i="121"/>
  <c r="Z47" i="121"/>
  <c r="AA47" i="121"/>
  <c r="AB47" i="121"/>
  <c r="AC47" i="121"/>
  <c r="AD47" i="121"/>
  <c r="AE47" i="121"/>
  <c r="AF47" i="121"/>
  <c r="AG47" i="121"/>
  <c r="AH47" i="121"/>
  <c r="AI47" i="121"/>
  <c r="AJ47" i="121"/>
  <c r="AK47" i="121"/>
  <c r="AL47" i="121"/>
  <c r="AM47" i="121"/>
  <c r="AN47" i="121"/>
  <c r="AO47" i="121"/>
  <c r="AP47" i="121"/>
  <c r="AQ47" i="121"/>
  <c r="AR47" i="121"/>
  <c r="AS47" i="121"/>
  <c r="AT47" i="121"/>
  <c r="AU47" i="121"/>
  <c r="AV47" i="121"/>
  <c r="AW47" i="121"/>
  <c r="AX47" i="121"/>
  <c r="AY47" i="121"/>
  <c r="AZ47" i="121"/>
  <c r="BA47" i="121"/>
  <c r="BB47" i="121"/>
  <c r="BC47" i="121"/>
  <c r="BD47" i="121"/>
  <c r="BE47" i="121"/>
  <c r="BF47" i="121"/>
  <c r="BG47" i="121"/>
  <c r="BH47" i="121"/>
  <c r="BI47" i="121"/>
  <c r="BJ47" i="121"/>
  <c r="BK47" i="121"/>
  <c r="BL47" i="121"/>
  <c r="BM47" i="121"/>
  <c r="BN47" i="121"/>
  <c r="BO47" i="121"/>
  <c r="BP47" i="121"/>
  <c r="BQ47" i="121"/>
  <c r="BR47" i="121"/>
  <c r="BS47" i="121"/>
  <c r="BT47" i="121"/>
  <c r="BU47" i="121"/>
  <c r="BV47" i="121"/>
  <c r="BW47" i="121"/>
  <c r="BX47" i="121"/>
  <c r="BY47" i="121"/>
  <c r="BZ47" i="121"/>
  <c r="CA47" i="121"/>
  <c r="CB47" i="121"/>
  <c r="CC47" i="121"/>
  <c r="CD47" i="121"/>
  <c r="CE47" i="121"/>
  <c r="CF47" i="121"/>
  <c r="CG47" i="121"/>
  <c r="CH47" i="121"/>
  <c r="CI47" i="121"/>
  <c r="CJ47" i="121"/>
  <c r="CK47" i="121"/>
  <c r="CL47" i="121"/>
  <c r="CM47" i="121"/>
  <c r="CN47" i="121"/>
  <c r="CO47" i="121"/>
  <c r="CP47" i="121"/>
  <c r="CQ47" i="121"/>
  <c r="CR47" i="121"/>
  <c r="CS47" i="121"/>
  <c r="CT47" i="121"/>
  <c r="CU47" i="121"/>
  <c r="CV47" i="121"/>
  <c r="CW47" i="121"/>
  <c r="CX47" i="121"/>
  <c r="CY47" i="121"/>
  <c r="CZ47" i="121"/>
  <c r="DA47" i="121"/>
  <c r="DB47" i="121"/>
  <c r="DC47" i="121"/>
  <c r="DD47" i="121"/>
  <c r="C48" i="121"/>
  <c r="D48" i="121"/>
  <c r="E48" i="121"/>
  <c r="F48" i="121"/>
  <c r="G48" i="121"/>
  <c r="H48" i="121"/>
  <c r="I48" i="121"/>
  <c r="J48" i="121"/>
  <c r="K48" i="121"/>
  <c r="L48" i="121"/>
  <c r="M48" i="121"/>
  <c r="N48" i="121"/>
  <c r="O48" i="121"/>
  <c r="P48" i="121"/>
  <c r="Q48" i="121"/>
  <c r="R48" i="121"/>
  <c r="S48" i="121"/>
  <c r="T48" i="121"/>
  <c r="U48" i="121"/>
  <c r="V48" i="121"/>
  <c r="W48" i="121"/>
  <c r="X48" i="121"/>
  <c r="Y48" i="121"/>
  <c r="Z48" i="121"/>
  <c r="AA48" i="121"/>
  <c r="AB48" i="121"/>
  <c r="AC48" i="121"/>
  <c r="AD48" i="121"/>
  <c r="AE48" i="121"/>
  <c r="AF48" i="121"/>
  <c r="AG48" i="121"/>
  <c r="AH48" i="121"/>
  <c r="AI48" i="121"/>
  <c r="AJ48" i="121"/>
  <c r="AK48" i="121"/>
  <c r="AL48" i="121"/>
  <c r="AM48" i="121"/>
  <c r="AN48" i="121"/>
  <c r="AO48" i="121"/>
  <c r="AP48" i="121"/>
  <c r="AQ48" i="121"/>
  <c r="AR48" i="121"/>
  <c r="AS48" i="121"/>
  <c r="AT48" i="121"/>
  <c r="AU48" i="121"/>
  <c r="AV48" i="121"/>
  <c r="AW48" i="121"/>
  <c r="AX48" i="121"/>
  <c r="AY48" i="121"/>
  <c r="AZ48" i="121"/>
  <c r="BA48" i="121"/>
  <c r="BB48" i="121"/>
  <c r="BC48" i="121"/>
  <c r="BD48" i="121"/>
  <c r="BE48" i="121"/>
  <c r="BF48" i="121"/>
  <c r="BG48" i="121"/>
  <c r="BH48" i="121"/>
  <c r="BI48" i="121"/>
  <c r="BJ48" i="121"/>
  <c r="BK48" i="121"/>
  <c r="BL48" i="121"/>
  <c r="BM48" i="121"/>
  <c r="BN48" i="121"/>
  <c r="BO48" i="121"/>
  <c r="BP48" i="121"/>
  <c r="BQ48" i="121"/>
  <c r="BR48" i="121"/>
  <c r="BS48" i="121"/>
  <c r="BT48" i="121"/>
  <c r="BU48" i="121"/>
  <c r="BV48" i="121"/>
  <c r="BW48" i="121"/>
  <c r="BX48" i="121"/>
  <c r="BY48" i="121"/>
  <c r="BZ48" i="121"/>
  <c r="CA48" i="121"/>
  <c r="CB48" i="121"/>
  <c r="CC48" i="121"/>
  <c r="CD48" i="121"/>
  <c r="CE48" i="121"/>
  <c r="CF48" i="121"/>
  <c r="CG48" i="121"/>
  <c r="CH48" i="121"/>
  <c r="CI48" i="121"/>
  <c r="CJ48" i="121"/>
  <c r="CK48" i="121"/>
  <c r="CL48" i="121"/>
  <c r="CM48" i="121"/>
  <c r="CN48" i="121"/>
  <c r="CO48" i="121"/>
  <c r="CP48" i="121"/>
  <c r="CQ48" i="121"/>
  <c r="CR48" i="121"/>
  <c r="CS48" i="121"/>
  <c r="CT48" i="121"/>
  <c r="CU48" i="121"/>
  <c r="CV48" i="121"/>
  <c r="CW48" i="121"/>
  <c r="CX48" i="121"/>
  <c r="CY48" i="121"/>
  <c r="CZ48" i="121"/>
  <c r="DA48" i="121"/>
  <c r="DB48" i="121"/>
  <c r="DC48" i="121"/>
  <c r="DD48" i="121"/>
  <c r="C49" i="121"/>
  <c r="D49" i="121"/>
  <c r="E49" i="121"/>
  <c r="F49" i="121"/>
  <c r="G49" i="121"/>
  <c r="H49" i="121"/>
  <c r="I49" i="121"/>
  <c r="J49" i="121"/>
  <c r="K49" i="121"/>
  <c r="L49" i="121"/>
  <c r="M49" i="121"/>
  <c r="N49" i="121"/>
  <c r="O49" i="121"/>
  <c r="P49" i="121"/>
  <c r="Q49" i="121"/>
  <c r="R49" i="121"/>
  <c r="S49" i="121"/>
  <c r="T49" i="121"/>
  <c r="U49" i="121"/>
  <c r="V49" i="121"/>
  <c r="W49" i="121"/>
  <c r="X49" i="121"/>
  <c r="Y49" i="121"/>
  <c r="Z49" i="121"/>
  <c r="AA49" i="121"/>
  <c r="AB49" i="121"/>
  <c r="AC49" i="121"/>
  <c r="AD49" i="121"/>
  <c r="AE49" i="121"/>
  <c r="AF49" i="121"/>
  <c r="AG49" i="121"/>
  <c r="AH49" i="121"/>
  <c r="AI49" i="121"/>
  <c r="AJ49" i="121"/>
  <c r="AK49" i="121"/>
  <c r="AL49" i="121"/>
  <c r="AM49" i="121"/>
  <c r="AN49" i="121"/>
  <c r="AO49" i="121"/>
  <c r="AP49" i="121"/>
  <c r="AQ49" i="121"/>
  <c r="AR49" i="121"/>
  <c r="AS49" i="121"/>
  <c r="AT49" i="121"/>
  <c r="AU49" i="121"/>
  <c r="AV49" i="121"/>
  <c r="AW49" i="121"/>
  <c r="AX49" i="121"/>
  <c r="AY49" i="121"/>
  <c r="AZ49" i="121"/>
  <c r="BA49" i="121"/>
  <c r="BB49" i="121"/>
  <c r="BC49" i="121"/>
  <c r="BD49" i="121"/>
  <c r="BE49" i="121"/>
  <c r="BF49" i="121"/>
  <c r="BG49" i="121"/>
  <c r="BH49" i="121"/>
  <c r="BI49" i="121"/>
  <c r="BJ49" i="121"/>
  <c r="BK49" i="121"/>
  <c r="BL49" i="121"/>
  <c r="BM49" i="121"/>
  <c r="BN49" i="121"/>
  <c r="BO49" i="121"/>
  <c r="BP49" i="121"/>
  <c r="BQ49" i="121"/>
  <c r="BR49" i="121"/>
  <c r="BS49" i="121"/>
  <c r="BT49" i="121"/>
  <c r="BU49" i="121"/>
  <c r="BV49" i="121"/>
  <c r="BW49" i="121"/>
  <c r="BX49" i="121"/>
  <c r="BY49" i="121"/>
  <c r="BZ49" i="121"/>
  <c r="CA49" i="121"/>
  <c r="CB49" i="121"/>
  <c r="CC49" i="121"/>
  <c r="CD49" i="121"/>
  <c r="CE49" i="121"/>
  <c r="CF49" i="121"/>
  <c r="CG49" i="121"/>
  <c r="CH49" i="121"/>
  <c r="CI49" i="121"/>
  <c r="CJ49" i="121"/>
  <c r="CK49" i="121"/>
  <c r="CL49" i="121"/>
  <c r="CM49" i="121"/>
  <c r="CN49" i="121"/>
  <c r="CO49" i="121"/>
  <c r="CP49" i="121"/>
  <c r="CQ49" i="121"/>
  <c r="CR49" i="121"/>
  <c r="CS49" i="121"/>
  <c r="CT49" i="121"/>
  <c r="CU49" i="121"/>
  <c r="CV49" i="121"/>
  <c r="CW49" i="121"/>
  <c r="CX49" i="121"/>
  <c r="CY49" i="121"/>
  <c r="CZ49" i="121"/>
  <c r="DA49" i="121"/>
  <c r="DB49" i="121"/>
  <c r="DC49" i="121"/>
  <c r="DD49" i="121"/>
  <c r="C50" i="121"/>
  <c r="D50" i="121"/>
  <c r="E50" i="121"/>
  <c r="F50" i="121"/>
  <c r="G50" i="121"/>
  <c r="H50" i="121"/>
  <c r="I50" i="121"/>
  <c r="J50" i="121"/>
  <c r="K50" i="121"/>
  <c r="L50" i="121"/>
  <c r="M50" i="121"/>
  <c r="N50" i="121"/>
  <c r="O50" i="121"/>
  <c r="P50" i="121"/>
  <c r="Q50" i="121"/>
  <c r="R50" i="121"/>
  <c r="S50" i="121"/>
  <c r="T50" i="121"/>
  <c r="U50" i="121"/>
  <c r="V50" i="121"/>
  <c r="W50" i="121"/>
  <c r="X50" i="121"/>
  <c r="Y50" i="121"/>
  <c r="Z50" i="121"/>
  <c r="AA50" i="121"/>
  <c r="AB50" i="121"/>
  <c r="AC50" i="121"/>
  <c r="AD50" i="121"/>
  <c r="AE50" i="121"/>
  <c r="AF50" i="121"/>
  <c r="AG50" i="121"/>
  <c r="AH50" i="121"/>
  <c r="AI50" i="121"/>
  <c r="AJ50" i="121"/>
  <c r="AK50" i="121"/>
  <c r="AL50" i="121"/>
  <c r="AM50" i="121"/>
  <c r="AN50" i="121"/>
  <c r="AO50" i="121"/>
  <c r="AP50" i="121"/>
  <c r="AQ50" i="121"/>
  <c r="AR50" i="121"/>
  <c r="AS50" i="121"/>
  <c r="AT50" i="121"/>
  <c r="AU50" i="121"/>
  <c r="AV50" i="121"/>
  <c r="AW50" i="121"/>
  <c r="AX50" i="121"/>
  <c r="AY50" i="121"/>
  <c r="AZ50" i="121"/>
  <c r="BA50" i="121"/>
  <c r="BB50" i="121"/>
  <c r="BC50" i="121"/>
  <c r="BD50" i="121"/>
  <c r="BE50" i="121"/>
  <c r="BF50" i="121"/>
  <c r="BG50" i="121"/>
  <c r="BH50" i="121"/>
  <c r="BI50" i="121"/>
  <c r="BJ50" i="121"/>
  <c r="BK50" i="121"/>
  <c r="BL50" i="121"/>
  <c r="BM50" i="121"/>
  <c r="BN50" i="121"/>
  <c r="BO50" i="121"/>
  <c r="BP50" i="121"/>
  <c r="BQ50" i="121"/>
  <c r="BR50" i="121"/>
  <c r="BS50" i="121"/>
  <c r="BT50" i="121"/>
  <c r="BU50" i="121"/>
  <c r="BV50" i="121"/>
  <c r="BW50" i="121"/>
  <c r="BX50" i="121"/>
  <c r="BY50" i="121"/>
  <c r="BZ50" i="121"/>
  <c r="CA50" i="121"/>
  <c r="CB50" i="121"/>
  <c r="CC50" i="121"/>
  <c r="CD50" i="121"/>
  <c r="CE50" i="121"/>
  <c r="CF50" i="121"/>
  <c r="CG50" i="121"/>
  <c r="CH50" i="121"/>
  <c r="CI50" i="121"/>
  <c r="CJ50" i="121"/>
  <c r="CK50" i="121"/>
  <c r="CL50" i="121"/>
  <c r="CM50" i="121"/>
  <c r="CN50" i="121"/>
  <c r="CO50" i="121"/>
  <c r="CP50" i="121"/>
  <c r="CQ50" i="121"/>
  <c r="CR50" i="121"/>
  <c r="CS50" i="121"/>
  <c r="CT50" i="121"/>
  <c r="CU50" i="121"/>
  <c r="CV50" i="121"/>
  <c r="CW50" i="121"/>
  <c r="CX50" i="121"/>
  <c r="CY50" i="121"/>
  <c r="CZ50" i="121"/>
  <c r="DA50" i="121"/>
  <c r="DB50" i="121"/>
  <c r="DC50" i="121"/>
  <c r="DD50" i="121"/>
  <c r="C51" i="121"/>
  <c r="D51" i="121"/>
  <c r="E51" i="121"/>
  <c r="F51" i="121"/>
  <c r="G51" i="121"/>
  <c r="H51" i="121"/>
  <c r="I51" i="121"/>
  <c r="J51" i="121"/>
  <c r="K51" i="121"/>
  <c r="L51" i="121"/>
  <c r="M51" i="121"/>
  <c r="N51" i="121"/>
  <c r="O51" i="121"/>
  <c r="P51" i="121"/>
  <c r="Q51" i="121"/>
  <c r="R51" i="121"/>
  <c r="S51" i="121"/>
  <c r="T51" i="121"/>
  <c r="U51" i="121"/>
  <c r="V51" i="121"/>
  <c r="W51" i="121"/>
  <c r="X51" i="121"/>
  <c r="Y51" i="121"/>
  <c r="Z51" i="121"/>
  <c r="AA51" i="121"/>
  <c r="AB51" i="121"/>
  <c r="AC51" i="121"/>
  <c r="AD51" i="121"/>
  <c r="AE51" i="121"/>
  <c r="AF51" i="121"/>
  <c r="AG51" i="121"/>
  <c r="AH51" i="121"/>
  <c r="AI51" i="121"/>
  <c r="AJ51" i="121"/>
  <c r="AK51" i="121"/>
  <c r="AL51" i="121"/>
  <c r="AM51" i="121"/>
  <c r="AN51" i="121"/>
  <c r="AO51" i="121"/>
  <c r="AP51" i="121"/>
  <c r="AQ51" i="121"/>
  <c r="AR51" i="121"/>
  <c r="AS51" i="121"/>
  <c r="AT51" i="121"/>
  <c r="AU51" i="121"/>
  <c r="AV51" i="121"/>
  <c r="AW51" i="121"/>
  <c r="AX51" i="121"/>
  <c r="AY51" i="121"/>
  <c r="AZ51" i="121"/>
  <c r="BA51" i="121"/>
  <c r="BB51" i="121"/>
  <c r="BC51" i="121"/>
  <c r="BD51" i="121"/>
  <c r="BE51" i="121"/>
  <c r="BF51" i="121"/>
  <c r="BG51" i="121"/>
  <c r="BH51" i="121"/>
  <c r="BI51" i="121"/>
  <c r="BJ51" i="121"/>
  <c r="BK51" i="121"/>
  <c r="BL51" i="121"/>
  <c r="BM51" i="121"/>
  <c r="BN51" i="121"/>
  <c r="BO51" i="121"/>
  <c r="BP51" i="121"/>
  <c r="BQ51" i="121"/>
  <c r="BR51" i="121"/>
  <c r="BS51" i="121"/>
  <c r="BT51" i="121"/>
  <c r="BU51" i="121"/>
  <c r="BV51" i="121"/>
  <c r="BW51" i="121"/>
  <c r="BX51" i="121"/>
  <c r="BY51" i="121"/>
  <c r="BZ51" i="121"/>
  <c r="CA51" i="121"/>
  <c r="CB51" i="121"/>
  <c r="CC51" i="121"/>
  <c r="CD51" i="121"/>
  <c r="CE51" i="121"/>
  <c r="CF51" i="121"/>
  <c r="CG51" i="121"/>
  <c r="CH51" i="121"/>
  <c r="CI51" i="121"/>
  <c r="CJ51" i="121"/>
  <c r="CK51" i="121"/>
  <c r="CL51" i="121"/>
  <c r="CM51" i="121"/>
  <c r="CN51" i="121"/>
  <c r="CO51" i="121"/>
  <c r="CP51" i="121"/>
  <c r="CQ51" i="121"/>
  <c r="CR51" i="121"/>
  <c r="CS51" i="121"/>
  <c r="CT51" i="121"/>
  <c r="CU51" i="121"/>
  <c r="CV51" i="121"/>
  <c r="CW51" i="121"/>
  <c r="CX51" i="121"/>
  <c r="CY51" i="121"/>
  <c r="CZ51" i="121"/>
  <c r="DA51" i="121"/>
  <c r="DB51" i="121"/>
  <c r="DC51" i="121"/>
  <c r="DD51" i="121"/>
  <c r="C52" i="121"/>
  <c r="D52" i="121"/>
  <c r="E52" i="121"/>
  <c r="F52" i="121"/>
  <c r="G52" i="121"/>
  <c r="H52" i="121"/>
  <c r="I52" i="121"/>
  <c r="J52" i="121"/>
  <c r="K52" i="121"/>
  <c r="L52" i="121"/>
  <c r="M52" i="121"/>
  <c r="N52" i="121"/>
  <c r="O52" i="121"/>
  <c r="P52" i="121"/>
  <c r="Q52" i="121"/>
  <c r="R52" i="121"/>
  <c r="S52" i="121"/>
  <c r="T52" i="121"/>
  <c r="U52" i="121"/>
  <c r="V52" i="121"/>
  <c r="W52" i="121"/>
  <c r="X52" i="121"/>
  <c r="Y52" i="121"/>
  <c r="Z52" i="121"/>
  <c r="AA52" i="121"/>
  <c r="AB52" i="121"/>
  <c r="AC52" i="121"/>
  <c r="AD52" i="121"/>
  <c r="AE52" i="121"/>
  <c r="AF52" i="121"/>
  <c r="AG52" i="121"/>
  <c r="AH52" i="121"/>
  <c r="AI52" i="121"/>
  <c r="AJ52" i="121"/>
  <c r="AK52" i="121"/>
  <c r="AL52" i="121"/>
  <c r="AM52" i="121"/>
  <c r="AN52" i="121"/>
  <c r="AO52" i="121"/>
  <c r="AP52" i="121"/>
  <c r="AQ52" i="121"/>
  <c r="AR52" i="121"/>
  <c r="AS52" i="121"/>
  <c r="AT52" i="121"/>
  <c r="AU52" i="121"/>
  <c r="AV52" i="121"/>
  <c r="AW52" i="121"/>
  <c r="AX52" i="121"/>
  <c r="AY52" i="121"/>
  <c r="AZ52" i="121"/>
  <c r="BA52" i="121"/>
  <c r="BB52" i="121"/>
  <c r="BC52" i="121"/>
  <c r="BD52" i="121"/>
  <c r="BE52" i="121"/>
  <c r="BF52" i="121"/>
  <c r="BG52" i="121"/>
  <c r="BH52" i="121"/>
  <c r="BI52" i="121"/>
  <c r="BJ52" i="121"/>
  <c r="BK52" i="121"/>
  <c r="BL52" i="121"/>
  <c r="BM52" i="121"/>
  <c r="BN52" i="121"/>
  <c r="BO52" i="121"/>
  <c r="BP52" i="121"/>
  <c r="BQ52" i="121"/>
  <c r="BR52" i="121"/>
  <c r="BS52" i="121"/>
  <c r="BT52" i="121"/>
  <c r="BU52" i="121"/>
  <c r="BV52" i="121"/>
  <c r="BW52" i="121"/>
  <c r="BX52" i="121"/>
  <c r="BY52" i="121"/>
  <c r="BZ52" i="121"/>
  <c r="CA52" i="121"/>
  <c r="CB52" i="121"/>
  <c r="CC52" i="121"/>
  <c r="CD52" i="121"/>
  <c r="CE52" i="121"/>
  <c r="CF52" i="121"/>
  <c r="CG52" i="121"/>
  <c r="CH52" i="121"/>
  <c r="CI52" i="121"/>
  <c r="CJ52" i="121"/>
  <c r="CK52" i="121"/>
  <c r="CL52" i="121"/>
  <c r="CM52" i="121"/>
  <c r="CN52" i="121"/>
  <c r="CO52" i="121"/>
  <c r="CP52" i="121"/>
  <c r="CQ52" i="121"/>
  <c r="CR52" i="121"/>
  <c r="CS52" i="121"/>
  <c r="CT52" i="121"/>
  <c r="CU52" i="121"/>
  <c r="CV52" i="121"/>
  <c r="CW52" i="121"/>
  <c r="CX52" i="121"/>
  <c r="CY52" i="121"/>
  <c r="CZ52" i="121"/>
  <c r="DA52" i="121"/>
  <c r="DB52" i="121"/>
  <c r="DC52" i="121"/>
  <c r="DD52" i="121"/>
  <c r="C53" i="121"/>
  <c r="D53" i="121"/>
  <c r="E53" i="121"/>
  <c r="F53" i="121"/>
  <c r="G53" i="121"/>
  <c r="H53" i="121"/>
  <c r="I53" i="121"/>
  <c r="J53" i="121"/>
  <c r="K53" i="121"/>
  <c r="L53" i="121"/>
  <c r="M53" i="121"/>
  <c r="N53" i="121"/>
  <c r="O53" i="121"/>
  <c r="P53" i="121"/>
  <c r="Q53" i="121"/>
  <c r="R53" i="121"/>
  <c r="S53" i="121"/>
  <c r="T53" i="121"/>
  <c r="U53" i="121"/>
  <c r="V53" i="121"/>
  <c r="W53" i="121"/>
  <c r="X53" i="121"/>
  <c r="Y53" i="121"/>
  <c r="Z53" i="121"/>
  <c r="AA53" i="121"/>
  <c r="AB53" i="121"/>
  <c r="AC53" i="121"/>
  <c r="AD53" i="121"/>
  <c r="AE53" i="121"/>
  <c r="AF53" i="121"/>
  <c r="AG53" i="121"/>
  <c r="AH53" i="121"/>
  <c r="AI53" i="121"/>
  <c r="AJ53" i="121"/>
  <c r="AK53" i="121"/>
  <c r="AL53" i="121"/>
  <c r="AM53" i="121"/>
  <c r="AN53" i="121"/>
  <c r="AO53" i="121"/>
  <c r="AP53" i="121"/>
  <c r="AQ53" i="121"/>
  <c r="AR53" i="121"/>
  <c r="AS53" i="121"/>
  <c r="AT53" i="121"/>
  <c r="AU53" i="121"/>
  <c r="AV53" i="121"/>
  <c r="AW53" i="121"/>
  <c r="AX53" i="121"/>
  <c r="AY53" i="121"/>
  <c r="AZ53" i="121"/>
  <c r="BA53" i="121"/>
  <c r="BB53" i="121"/>
  <c r="BC53" i="121"/>
  <c r="BD53" i="121"/>
  <c r="BE53" i="121"/>
  <c r="BF53" i="121"/>
  <c r="BG53" i="121"/>
  <c r="BH53" i="121"/>
  <c r="BI53" i="121"/>
  <c r="BJ53" i="121"/>
  <c r="BK53" i="121"/>
  <c r="BL53" i="121"/>
  <c r="BM53" i="121"/>
  <c r="BN53" i="121"/>
  <c r="BO53" i="121"/>
  <c r="BP53" i="121"/>
  <c r="BQ53" i="121"/>
  <c r="BR53" i="121"/>
  <c r="BS53" i="121"/>
  <c r="BT53" i="121"/>
  <c r="BU53" i="121"/>
  <c r="BV53" i="121"/>
  <c r="BW53" i="121"/>
  <c r="BX53" i="121"/>
  <c r="BY53" i="121"/>
  <c r="BZ53" i="121"/>
  <c r="CA53" i="121"/>
  <c r="CB53" i="121"/>
  <c r="CC53" i="121"/>
  <c r="CD53" i="121"/>
  <c r="CE53" i="121"/>
  <c r="CF53" i="121"/>
  <c r="CG53" i="121"/>
  <c r="CH53" i="121"/>
  <c r="CI53" i="121"/>
  <c r="CJ53" i="121"/>
  <c r="CK53" i="121"/>
  <c r="CL53" i="121"/>
  <c r="CM53" i="121"/>
  <c r="CN53" i="121"/>
  <c r="CO53" i="121"/>
  <c r="CP53" i="121"/>
  <c r="CQ53" i="121"/>
  <c r="CR53" i="121"/>
  <c r="CS53" i="121"/>
  <c r="CT53" i="121"/>
  <c r="CU53" i="121"/>
  <c r="CV53" i="121"/>
  <c r="CW53" i="121"/>
  <c r="CX53" i="121"/>
  <c r="CY53" i="121"/>
  <c r="CZ53" i="121"/>
  <c r="DA53" i="121"/>
  <c r="DB53" i="121"/>
  <c r="DC53" i="121"/>
  <c r="DD53" i="121"/>
  <c r="C54" i="121"/>
  <c r="D54" i="121"/>
  <c r="E54" i="121"/>
  <c r="F54" i="121"/>
  <c r="G54" i="121"/>
  <c r="H54" i="121"/>
  <c r="I54" i="121"/>
  <c r="J54" i="121"/>
  <c r="K54" i="121"/>
  <c r="L54" i="121"/>
  <c r="M54" i="121"/>
  <c r="N54" i="121"/>
  <c r="O54" i="121"/>
  <c r="P54" i="121"/>
  <c r="Q54" i="121"/>
  <c r="R54" i="121"/>
  <c r="S54" i="121"/>
  <c r="T54" i="121"/>
  <c r="U54" i="121"/>
  <c r="V54" i="121"/>
  <c r="W54" i="121"/>
  <c r="X54" i="121"/>
  <c r="Y54" i="121"/>
  <c r="Z54" i="121"/>
  <c r="AA54" i="121"/>
  <c r="AB54" i="121"/>
  <c r="AC54" i="121"/>
  <c r="AD54" i="121"/>
  <c r="AE54" i="121"/>
  <c r="AF54" i="121"/>
  <c r="AG54" i="121"/>
  <c r="AH54" i="121"/>
  <c r="AI54" i="121"/>
  <c r="AJ54" i="121"/>
  <c r="AK54" i="121"/>
  <c r="AL54" i="121"/>
  <c r="AM54" i="121"/>
  <c r="AN54" i="121"/>
  <c r="AO54" i="121"/>
  <c r="AP54" i="121"/>
  <c r="AQ54" i="121"/>
  <c r="AR54" i="121"/>
  <c r="AS54" i="121"/>
  <c r="AT54" i="121"/>
  <c r="AU54" i="121"/>
  <c r="AV54" i="121"/>
  <c r="AW54" i="121"/>
  <c r="AX54" i="121"/>
  <c r="AY54" i="121"/>
  <c r="AZ54" i="121"/>
  <c r="BA54" i="121"/>
  <c r="BB54" i="121"/>
  <c r="BC54" i="121"/>
  <c r="BD54" i="121"/>
  <c r="BE54" i="121"/>
  <c r="BF54" i="121"/>
  <c r="BG54" i="121"/>
  <c r="BH54" i="121"/>
  <c r="BI54" i="121"/>
  <c r="BJ54" i="121"/>
  <c r="BK54" i="121"/>
  <c r="BL54" i="121"/>
  <c r="BM54" i="121"/>
  <c r="BN54" i="121"/>
  <c r="BO54" i="121"/>
  <c r="BP54" i="121"/>
  <c r="BQ54" i="121"/>
  <c r="BR54" i="121"/>
  <c r="BS54" i="121"/>
  <c r="BT54" i="121"/>
  <c r="BU54" i="121"/>
  <c r="BV54" i="121"/>
  <c r="BW54" i="121"/>
  <c r="BX54" i="121"/>
  <c r="BY54" i="121"/>
  <c r="BZ54" i="121"/>
  <c r="CA54" i="121"/>
  <c r="CB54" i="121"/>
  <c r="CC54" i="121"/>
  <c r="CD54" i="121"/>
  <c r="CE54" i="121"/>
  <c r="CF54" i="121"/>
  <c r="CG54" i="121"/>
  <c r="CH54" i="121"/>
  <c r="CI54" i="121"/>
  <c r="CJ54" i="121"/>
  <c r="CK54" i="121"/>
  <c r="CL54" i="121"/>
  <c r="CM54" i="121"/>
  <c r="CN54" i="121"/>
  <c r="CO54" i="121"/>
  <c r="CP54" i="121"/>
  <c r="CQ54" i="121"/>
  <c r="CR54" i="121"/>
  <c r="CS54" i="121"/>
  <c r="CT54" i="121"/>
  <c r="CU54" i="121"/>
  <c r="CV54" i="121"/>
  <c r="CW54" i="121"/>
  <c r="CX54" i="121"/>
  <c r="CY54" i="121"/>
  <c r="CZ54" i="121"/>
  <c r="DA54" i="121"/>
  <c r="DB54" i="121"/>
  <c r="DC54" i="121"/>
  <c r="DD54" i="121"/>
  <c r="C55" i="121"/>
  <c r="D55" i="121"/>
  <c r="E55" i="121"/>
  <c r="F55" i="121"/>
  <c r="G55" i="121"/>
  <c r="H55" i="121"/>
  <c r="I55" i="121"/>
  <c r="J55" i="121"/>
  <c r="K55" i="121"/>
  <c r="L55" i="121"/>
  <c r="M55" i="121"/>
  <c r="N55" i="121"/>
  <c r="O55" i="121"/>
  <c r="P55" i="121"/>
  <c r="Q55" i="121"/>
  <c r="R55" i="121"/>
  <c r="S55" i="121"/>
  <c r="T55" i="121"/>
  <c r="U55" i="121"/>
  <c r="V55" i="121"/>
  <c r="W55" i="121"/>
  <c r="X55" i="121"/>
  <c r="Y55" i="121"/>
  <c r="Z55" i="121"/>
  <c r="AA55" i="121"/>
  <c r="AB55" i="121"/>
  <c r="AC55" i="121"/>
  <c r="AD55" i="121"/>
  <c r="AE55" i="121"/>
  <c r="AF55" i="121"/>
  <c r="AG55" i="121"/>
  <c r="AH55" i="121"/>
  <c r="AI55" i="121"/>
  <c r="AJ55" i="121"/>
  <c r="AK55" i="121"/>
  <c r="AL55" i="121"/>
  <c r="AM55" i="121"/>
  <c r="AN55" i="121"/>
  <c r="AO55" i="121"/>
  <c r="AP55" i="121"/>
  <c r="AQ55" i="121"/>
  <c r="AR55" i="121"/>
  <c r="AS55" i="121"/>
  <c r="AT55" i="121"/>
  <c r="AU55" i="121"/>
  <c r="AV55" i="121"/>
  <c r="AW55" i="121"/>
  <c r="AX55" i="121"/>
  <c r="AY55" i="121"/>
  <c r="AZ55" i="121"/>
  <c r="BA55" i="121"/>
  <c r="BB55" i="121"/>
  <c r="BC55" i="121"/>
  <c r="BD55" i="121"/>
  <c r="BE55" i="121"/>
  <c r="BF55" i="121"/>
  <c r="BG55" i="121"/>
  <c r="BH55" i="121"/>
  <c r="BI55" i="121"/>
  <c r="BJ55" i="121"/>
  <c r="BK55" i="121"/>
  <c r="BL55" i="121"/>
  <c r="BM55" i="121"/>
  <c r="BN55" i="121"/>
  <c r="BO55" i="121"/>
  <c r="BP55" i="121"/>
  <c r="BQ55" i="121"/>
  <c r="BR55" i="121"/>
  <c r="BS55" i="121"/>
  <c r="BT55" i="121"/>
  <c r="BU55" i="121"/>
  <c r="BV55" i="121"/>
  <c r="BW55" i="121"/>
  <c r="BX55" i="121"/>
  <c r="BY55" i="121"/>
  <c r="BZ55" i="121"/>
  <c r="CA55" i="121"/>
  <c r="CB55" i="121"/>
  <c r="CC55" i="121"/>
  <c r="CD55" i="121"/>
  <c r="CE55" i="121"/>
  <c r="CF55" i="121"/>
  <c r="CG55" i="121"/>
  <c r="CH55" i="121"/>
  <c r="CI55" i="121"/>
  <c r="CJ55" i="121"/>
  <c r="CK55" i="121"/>
  <c r="CL55" i="121"/>
  <c r="CM55" i="121"/>
  <c r="CN55" i="121"/>
  <c r="CO55" i="121"/>
  <c r="CP55" i="121"/>
  <c r="CQ55" i="121"/>
  <c r="CR55" i="121"/>
  <c r="CS55" i="121"/>
  <c r="CT55" i="121"/>
  <c r="CU55" i="121"/>
  <c r="CV55" i="121"/>
  <c r="CW55" i="121"/>
  <c r="CX55" i="121"/>
  <c r="CY55" i="121"/>
  <c r="CZ55" i="121"/>
  <c r="DA55" i="121"/>
  <c r="DB55" i="121"/>
  <c r="DC55" i="121"/>
  <c r="DD55" i="121"/>
  <c r="C56" i="121"/>
  <c r="D56" i="121"/>
  <c r="E56" i="121"/>
  <c r="F56" i="121"/>
  <c r="G56" i="121"/>
  <c r="H56" i="121"/>
  <c r="I56" i="121"/>
  <c r="J56" i="121"/>
  <c r="K56" i="121"/>
  <c r="L56" i="121"/>
  <c r="M56" i="121"/>
  <c r="N56" i="121"/>
  <c r="O56" i="121"/>
  <c r="P56" i="121"/>
  <c r="Q56" i="121"/>
  <c r="R56" i="121"/>
  <c r="S56" i="121"/>
  <c r="T56" i="121"/>
  <c r="U56" i="121"/>
  <c r="V56" i="121"/>
  <c r="W56" i="121"/>
  <c r="X56" i="121"/>
  <c r="Y56" i="121"/>
  <c r="Z56" i="121"/>
  <c r="AA56" i="121"/>
  <c r="AB56" i="121"/>
  <c r="AC56" i="121"/>
  <c r="AD56" i="121"/>
  <c r="AE56" i="121"/>
  <c r="AF56" i="121"/>
  <c r="AG56" i="121"/>
  <c r="AH56" i="121"/>
  <c r="AI56" i="121"/>
  <c r="AJ56" i="121"/>
  <c r="AK56" i="121"/>
  <c r="AL56" i="121"/>
  <c r="AM56" i="121"/>
  <c r="AN56" i="121"/>
  <c r="AO56" i="121"/>
  <c r="AP56" i="121"/>
  <c r="AQ56" i="121"/>
  <c r="AR56" i="121"/>
  <c r="AS56" i="121"/>
  <c r="AT56" i="121"/>
  <c r="AU56" i="121"/>
  <c r="AV56" i="121"/>
  <c r="AW56" i="121"/>
  <c r="AX56" i="121"/>
  <c r="AY56" i="121"/>
  <c r="AZ56" i="121"/>
  <c r="BA56" i="121"/>
  <c r="BB56" i="121"/>
  <c r="BC56" i="121"/>
  <c r="BD56" i="121"/>
  <c r="BE56" i="121"/>
  <c r="BF56" i="121"/>
  <c r="BG56" i="121"/>
  <c r="BH56" i="121"/>
  <c r="BI56" i="121"/>
  <c r="BJ56" i="121"/>
  <c r="BK56" i="121"/>
  <c r="BL56" i="121"/>
  <c r="BM56" i="121"/>
  <c r="BN56" i="121"/>
  <c r="BO56" i="121"/>
  <c r="BP56" i="121"/>
  <c r="BQ56" i="121"/>
  <c r="BR56" i="121"/>
  <c r="BS56" i="121"/>
  <c r="BT56" i="121"/>
  <c r="BU56" i="121"/>
  <c r="BV56" i="121"/>
  <c r="BW56" i="121"/>
  <c r="BX56" i="121"/>
  <c r="BY56" i="121"/>
  <c r="BZ56" i="121"/>
  <c r="CA56" i="121"/>
  <c r="CB56" i="121"/>
  <c r="CC56" i="121"/>
  <c r="CD56" i="121"/>
  <c r="CE56" i="121"/>
  <c r="CF56" i="121"/>
  <c r="CG56" i="121"/>
  <c r="CH56" i="121"/>
  <c r="CI56" i="121"/>
  <c r="CJ56" i="121"/>
  <c r="CK56" i="121"/>
  <c r="CL56" i="121"/>
  <c r="CM56" i="121"/>
  <c r="CN56" i="121"/>
  <c r="CO56" i="121"/>
  <c r="CP56" i="121"/>
  <c r="CQ56" i="121"/>
  <c r="CR56" i="121"/>
  <c r="CS56" i="121"/>
  <c r="CT56" i="121"/>
  <c r="CU56" i="121"/>
  <c r="CV56" i="121"/>
  <c r="CW56" i="121"/>
  <c r="CX56" i="121"/>
  <c r="CY56" i="121"/>
  <c r="CZ56" i="121"/>
  <c r="DA56" i="121"/>
  <c r="DB56" i="121"/>
  <c r="DC56" i="121"/>
  <c r="DD56" i="121"/>
  <c r="C57" i="121"/>
  <c r="D57" i="121"/>
  <c r="E57" i="121"/>
  <c r="F57" i="121"/>
  <c r="G57" i="121"/>
  <c r="H57" i="121"/>
  <c r="I57" i="121"/>
  <c r="J57" i="121"/>
  <c r="K57" i="121"/>
  <c r="L57" i="121"/>
  <c r="M57" i="121"/>
  <c r="N57" i="121"/>
  <c r="O57" i="121"/>
  <c r="P57" i="121"/>
  <c r="Q57" i="121"/>
  <c r="R57" i="121"/>
  <c r="S57" i="121"/>
  <c r="T57" i="121"/>
  <c r="U57" i="121"/>
  <c r="V57" i="121"/>
  <c r="W57" i="121"/>
  <c r="X57" i="121"/>
  <c r="Y57" i="121"/>
  <c r="Z57" i="121"/>
  <c r="AA57" i="121"/>
  <c r="AB57" i="121"/>
  <c r="AC57" i="121"/>
  <c r="AD57" i="121"/>
  <c r="AE57" i="121"/>
  <c r="AF57" i="121"/>
  <c r="AG57" i="121"/>
  <c r="AH57" i="121"/>
  <c r="AI57" i="121"/>
  <c r="AJ57" i="121"/>
  <c r="AK57" i="121"/>
  <c r="AL57" i="121"/>
  <c r="AM57" i="121"/>
  <c r="AN57" i="121"/>
  <c r="AO57" i="121"/>
  <c r="AP57" i="121"/>
  <c r="AQ57" i="121"/>
  <c r="AR57" i="121"/>
  <c r="AS57" i="121"/>
  <c r="AT57" i="121"/>
  <c r="AU57" i="121"/>
  <c r="AV57" i="121"/>
  <c r="AW57" i="121"/>
  <c r="AX57" i="121"/>
  <c r="AY57" i="121"/>
  <c r="AZ57" i="121"/>
  <c r="BA57" i="121"/>
  <c r="BB57" i="121"/>
  <c r="BC57" i="121"/>
  <c r="BD57" i="121"/>
  <c r="BE57" i="121"/>
  <c r="BF57" i="121"/>
  <c r="BG57" i="121"/>
  <c r="BH57" i="121"/>
  <c r="BI57" i="121"/>
  <c r="BJ57" i="121"/>
  <c r="BK57" i="121"/>
  <c r="BL57" i="121"/>
  <c r="BM57" i="121"/>
  <c r="BN57" i="121"/>
  <c r="BO57" i="121"/>
  <c r="BP57" i="121"/>
  <c r="BQ57" i="121"/>
  <c r="BR57" i="121"/>
  <c r="BS57" i="121"/>
  <c r="BT57" i="121"/>
  <c r="BU57" i="121"/>
  <c r="BV57" i="121"/>
  <c r="BW57" i="121"/>
  <c r="BX57" i="121"/>
  <c r="BY57" i="121"/>
  <c r="BZ57" i="121"/>
  <c r="CA57" i="121"/>
  <c r="CB57" i="121"/>
  <c r="CC57" i="121"/>
  <c r="CD57" i="121"/>
  <c r="CE57" i="121"/>
  <c r="CF57" i="121"/>
  <c r="CG57" i="121"/>
  <c r="CH57" i="121"/>
  <c r="CI57" i="121"/>
  <c r="CJ57" i="121"/>
  <c r="CK57" i="121"/>
  <c r="CL57" i="121"/>
  <c r="CM57" i="121"/>
  <c r="CN57" i="121"/>
  <c r="CO57" i="121"/>
  <c r="CP57" i="121"/>
  <c r="CQ57" i="121"/>
  <c r="CR57" i="121"/>
  <c r="CS57" i="121"/>
  <c r="CT57" i="121"/>
  <c r="CU57" i="121"/>
  <c r="CV57" i="121"/>
  <c r="CW57" i="121"/>
  <c r="CX57" i="121"/>
  <c r="CY57" i="121"/>
  <c r="CZ57" i="121"/>
  <c r="DA57" i="121"/>
  <c r="DB57" i="121"/>
  <c r="DC57" i="121"/>
  <c r="DD57" i="121"/>
  <c r="C58" i="121"/>
  <c r="D58" i="121"/>
  <c r="E58" i="121"/>
  <c r="F58" i="121"/>
  <c r="G58" i="121"/>
  <c r="H58" i="121"/>
  <c r="I58" i="121"/>
  <c r="J58" i="121"/>
  <c r="K58" i="121"/>
  <c r="L58" i="121"/>
  <c r="M58" i="121"/>
  <c r="N58" i="121"/>
  <c r="O58" i="121"/>
  <c r="P58" i="121"/>
  <c r="Q58" i="121"/>
  <c r="R58" i="121"/>
  <c r="S58" i="121"/>
  <c r="T58" i="121"/>
  <c r="U58" i="121"/>
  <c r="V58" i="121"/>
  <c r="W58" i="121"/>
  <c r="X58" i="121"/>
  <c r="Y58" i="121"/>
  <c r="Z58" i="121"/>
  <c r="AA58" i="121"/>
  <c r="AB58" i="121"/>
  <c r="AC58" i="121"/>
  <c r="AD58" i="121"/>
  <c r="AE58" i="121"/>
  <c r="AF58" i="121"/>
  <c r="AG58" i="121"/>
  <c r="AH58" i="121"/>
  <c r="AI58" i="121"/>
  <c r="AJ58" i="121"/>
  <c r="AK58" i="121"/>
  <c r="AL58" i="121"/>
  <c r="AM58" i="121"/>
  <c r="AN58" i="121"/>
  <c r="AO58" i="121"/>
  <c r="AP58" i="121"/>
  <c r="AQ58" i="121"/>
  <c r="AR58" i="121"/>
  <c r="AS58" i="121"/>
  <c r="AT58" i="121"/>
  <c r="AU58" i="121"/>
  <c r="AV58" i="121"/>
  <c r="AW58" i="121"/>
  <c r="AX58" i="121"/>
  <c r="AY58" i="121"/>
  <c r="AZ58" i="121"/>
  <c r="BA58" i="121"/>
  <c r="BB58" i="121"/>
  <c r="BC58" i="121"/>
  <c r="BD58" i="121"/>
  <c r="BE58" i="121"/>
  <c r="BF58" i="121"/>
  <c r="BG58" i="121"/>
  <c r="BH58" i="121"/>
  <c r="BI58" i="121"/>
  <c r="BJ58" i="121"/>
  <c r="BK58" i="121"/>
  <c r="BL58" i="121"/>
  <c r="BM58" i="121"/>
  <c r="BN58" i="121"/>
  <c r="BO58" i="121"/>
  <c r="BP58" i="121"/>
  <c r="BQ58" i="121"/>
  <c r="BR58" i="121"/>
  <c r="BS58" i="121"/>
  <c r="BT58" i="121"/>
  <c r="BU58" i="121"/>
  <c r="BV58" i="121"/>
  <c r="BW58" i="121"/>
  <c r="BX58" i="121"/>
  <c r="BY58" i="121"/>
  <c r="BZ58" i="121"/>
  <c r="CA58" i="121"/>
  <c r="CB58" i="121"/>
  <c r="CC58" i="121"/>
  <c r="CD58" i="121"/>
  <c r="CE58" i="121"/>
  <c r="CF58" i="121"/>
  <c r="CG58" i="121"/>
  <c r="CH58" i="121"/>
  <c r="CI58" i="121"/>
  <c r="CJ58" i="121"/>
  <c r="CK58" i="121"/>
  <c r="CL58" i="121"/>
  <c r="CM58" i="121"/>
  <c r="CN58" i="121"/>
  <c r="CO58" i="121"/>
  <c r="CP58" i="121"/>
  <c r="CQ58" i="121"/>
  <c r="CR58" i="121"/>
  <c r="CS58" i="121"/>
  <c r="CT58" i="121"/>
  <c r="CU58" i="121"/>
  <c r="CV58" i="121"/>
  <c r="CW58" i="121"/>
  <c r="CX58" i="121"/>
  <c r="CY58" i="121"/>
  <c r="CZ58" i="121"/>
  <c r="DA58" i="121"/>
  <c r="DB58" i="121"/>
  <c r="DC58" i="121"/>
  <c r="DD58" i="121"/>
  <c r="C59" i="121"/>
  <c r="D59" i="121"/>
  <c r="E59" i="121"/>
  <c r="F59" i="121"/>
  <c r="G59" i="121"/>
  <c r="H59" i="121"/>
  <c r="I59" i="121"/>
  <c r="J59" i="121"/>
  <c r="K59" i="121"/>
  <c r="L59" i="121"/>
  <c r="M59" i="121"/>
  <c r="N59" i="121"/>
  <c r="O59" i="121"/>
  <c r="P59" i="121"/>
  <c r="Q59" i="121"/>
  <c r="R59" i="121"/>
  <c r="S59" i="121"/>
  <c r="T59" i="121"/>
  <c r="U59" i="121"/>
  <c r="V59" i="121"/>
  <c r="W59" i="121"/>
  <c r="X59" i="121"/>
  <c r="Y59" i="121"/>
  <c r="Z59" i="121"/>
  <c r="AA59" i="121"/>
  <c r="AB59" i="121"/>
  <c r="AC59" i="121"/>
  <c r="AD59" i="121"/>
  <c r="AE59" i="121"/>
  <c r="AF59" i="121"/>
  <c r="AG59" i="121"/>
  <c r="AH59" i="121"/>
  <c r="AI59" i="121"/>
  <c r="AJ59" i="121"/>
  <c r="AK59" i="121"/>
  <c r="AL59" i="121"/>
  <c r="AM59" i="121"/>
  <c r="AN59" i="121"/>
  <c r="AO59" i="121"/>
  <c r="AP59" i="121"/>
  <c r="AQ59" i="121"/>
  <c r="AR59" i="121"/>
  <c r="AS59" i="121"/>
  <c r="AT59" i="121"/>
  <c r="AU59" i="121"/>
  <c r="AV59" i="121"/>
  <c r="AW59" i="121"/>
  <c r="AX59" i="121"/>
  <c r="AY59" i="121"/>
  <c r="AZ59" i="121"/>
  <c r="BA59" i="121"/>
  <c r="BB59" i="121"/>
  <c r="BC59" i="121"/>
  <c r="BD59" i="121"/>
  <c r="BE59" i="121"/>
  <c r="BF59" i="121"/>
  <c r="BG59" i="121"/>
  <c r="BH59" i="121"/>
  <c r="BI59" i="121"/>
  <c r="BJ59" i="121"/>
  <c r="BK59" i="121"/>
  <c r="BL59" i="121"/>
  <c r="BM59" i="121"/>
  <c r="BN59" i="121"/>
  <c r="BO59" i="121"/>
  <c r="BP59" i="121"/>
  <c r="BQ59" i="121"/>
  <c r="BR59" i="121"/>
  <c r="BS59" i="121"/>
  <c r="BT59" i="121"/>
  <c r="BU59" i="121"/>
  <c r="BV59" i="121"/>
  <c r="BW59" i="121"/>
  <c r="BX59" i="121"/>
  <c r="BY59" i="121"/>
  <c r="BZ59" i="121"/>
  <c r="CA59" i="121"/>
  <c r="CB59" i="121"/>
  <c r="CC59" i="121"/>
  <c r="CD59" i="121"/>
  <c r="CE59" i="121"/>
  <c r="CF59" i="121"/>
  <c r="CG59" i="121"/>
  <c r="CH59" i="121"/>
  <c r="CI59" i="121"/>
  <c r="CJ59" i="121"/>
  <c r="CK59" i="121"/>
  <c r="CL59" i="121"/>
  <c r="CM59" i="121"/>
  <c r="CN59" i="121"/>
  <c r="CO59" i="121"/>
  <c r="CP59" i="121"/>
  <c r="CQ59" i="121"/>
  <c r="CR59" i="121"/>
  <c r="CS59" i="121"/>
  <c r="CT59" i="121"/>
  <c r="CU59" i="121"/>
  <c r="CV59" i="121"/>
  <c r="CW59" i="121"/>
  <c r="CX59" i="121"/>
  <c r="CY59" i="121"/>
  <c r="CZ59" i="121"/>
  <c r="DA59" i="121"/>
  <c r="DB59" i="121"/>
  <c r="DC59" i="121"/>
  <c r="DD59" i="121"/>
  <c r="C60" i="121"/>
  <c r="D60" i="121"/>
  <c r="E60" i="121"/>
  <c r="F60" i="121"/>
  <c r="G60" i="121"/>
  <c r="H60" i="121"/>
  <c r="I60" i="121"/>
  <c r="J60" i="121"/>
  <c r="K60" i="121"/>
  <c r="L60" i="121"/>
  <c r="M60" i="121"/>
  <c r="N60" i="121"/>
  <c r="O60" i="121"/>
  <c r="P60" i="121"/>
  <c r="Q60" i="121"/>
  <c r="R60" i="121"/>
  <c r="S60" i="121"/>
  <c r="T60" i="121"/>
  <c r="U60" i="121"/>
  <c r="V60" i="121"/>
  <c r="W60" i="121"/>
  <c r="X60" i="121"/>
  <c r="Y60" i="121"/>
  <c r="Z60" i="121"/>
  <c r="AA60" i="121"/>
  <c r="AB60" i="121"/>
  <c r="AC60" i="121"/>
  <c r="AD60" i="121"/>
  <c r="AE60" i="121"/>
  <c r="AF60" i="121"/>
  <c r="AG60" i="121"/>
  <c r="AH60" i="121"/>
  <c r="AI60" i="121"/>
  <c r="AJ60" i="121"/>
  <c r="AK60" i="121"/>
  <c r="AL60" i="121"/>
  <c r="AM60" i="121"/>
  <c r="AN60" i="121"/>
  <c r="AO60" i="121"/>
  <c r="AP60" i="121"/>
  <c r="AQ60" i="121"/>
  <c r="AR60" i="121"/>
  <c r="AS60" i="121"/>
  <c r="AT60" i="121"/>
  <c r="AU60" i="121"/>
  <c r="AV60" i="121"/>
  <c r="AW60" i="121"/>
  <c r="AX60" i="121"/>
  <c r="AY60" i="121"/>
  <c r="AZ60" i="121"/>
  <c r="BA60" i="121"/>
  <c r="BB60" i="121"/>
  <c r="BC60" i="121"/>
  <c r="BD60" i="121"/>
  <c r="BE60" i="121"/>
  <c r="BF60" i="121"/>
  <c r="BG60" i="121"/>
  <c r="BH60" i="121"/>
  <c r="BI60" i="121"/>
  <c r="BJ60" i="121"/>
  <c r="BK60" i="121"/>
  <c r="BL60" i="121"/>
  <c r="BM60" i="121"/>
  <c r="BN60" i="121"/>
  <c r="BO60" i="121"/>
  <c r="BP60" i="121"/>
  <c r="BQ60" i="121"/>
  <c r="BR60" i="121"/>
  <c r="BS60" i="121"/>
  <c r="BT60" i="121"/>
  <c r="BU60" i="121"/>
  <c r="BV60" i="121"/>
  <c r="BW60" i="121"/>
  <c r="BX60" i="121"/>
  <c r="BY60" i="121"/>
  <c r="BZ60" i="121"/>
  <c r="CA60" i="121"/>
  <c r="CB60" i="121"/>
  <c r="CC60" i="121"/>
  <c r="CD60" i="121"/>
  <c r="CE60" i="121"/>
  <c r="CF60" i="121"/>
  <c r="CG60" i="121"/>
  <c r="CH60" i="121"/>
  <c r="CI60" i="121"/>
  <c r="CJ60" i="121"/>
  <c r="CK60" i="121"/>
  <c r="CL60" i="121"/>
  <c r="CM60" i="121"/>
  <c r="CN60" i="121"/>
  <c r="CO60" i="121"/>
  <c r="CP60" i="121"/>
  <c r="CQ60" i="121"/>
  <c r="CR60" i="121"/>
  <c r="CS60" i="121"/>
  <c r="CT60" i="121"/>
  <c r="CU60" i="121"/>
  <c r="CV60" i="121"/>
  <c r="CW60" i="121"/>
  <c r="CX60" i="121"/>
  <c r="CY60" i="121"/>
  <c r="CZ60" i="121"/>
  <c r="DA60" i="121"/>
  <c r="DB60" i="121"/>
  <c r="DC60" i="121"/>
  <c r="DD60" i="121"/>
  <c r="C61" i="121"/>
  <c r="D61" i="121"/>
  <c r="E61" i="121"/>
  <c r="F61" i="121"/>
  <c r="G61" i="121"/>
  <c r="H61" i="121"/>
  <c r="I61" i="121"/>
  <c r="J61" i="121"/>
  <c r="K61" i="121"/>
  <c r="L61" i="121"/>
  <c r="M61" i="121"/>
  <c r="N61" i="121"/>
  <c r="O61" i="121"/>
  <c r="P61" i="121"/>
  <c r="Q61" i="121"/>
  <c r="R61" i="121"/>
  <c r="S61" i="121"/>
  <c r="T61" i="121"/>
  <c r="U61" i="121"/>
  <c r="V61" i="121"/>
  <c r="W61" i="121"/>
  <c r="X61" i="121"/>
  <c r="Y61" i="121"/>
  <c r="Z61" i="121"/>
  <c r="AA61" i="121"/>
  <c r="AB61" i="121"/>
  <c r="AC61" i="121"/>
  <c r="AD61" i="121"/>
  <c r="AE61" i="121"/>
  <c r="AF61" i="121"/>
  <c r="AG61" i="121"/>
  <c r="AH61" i="121"/>
  <c r="AI61" i="121"/>
  <c r="AJ61" i="121"/>
  <c r="AK61" i="121"/>
  <c r="AL61" i="121"/>
  <c r="AM61" i="121"/>
  <c r="AN61" i="121"/>
  <c r="AO61" i="121"/>
  <c r="AP61" i="121"/>
  <c r="AQ61" i="121"/>
  <c r="AR61" i="121"/>
  <c r="AS61" i="121"/>
  <c r="AT61" i="121"/>
  <c r="AU61" i="121"/>
  <c r="AV61" i="121"/>
  <c r="AW61" i="121"/>
  <c r="AX61" i="121"/>
  <c r="AY61" i="121"/>
  <c r="AZ61" i="121"/>
  <c r="BA61" i="121"/>
  <c r="BB61" i="121"/>
  <c r="BC61" i="121"/>
  <c r="BD61" i="121"/>
  <c r="BE61" i="121"/>
  <c r="BF61" i="121"/>
  <c r="BG61" i="121"/>
  <c r="BH61" i="121"/>
  <c r="BI61" i="121"/>
  <c r="BJ61" i="121"/>
  <c r="BK61" i="121"/>
  <c r="BL61" i="121"/>
  <c r="BM61" i="121"/>
  <c r="BN61" i="121"/>
  <c r="BO61" i="121"/>
  <c r="BP61" i="121"/>
  <c r="BQ61" i="121"/>
  <c r="BR61" i="121"/>
  <c r="BS61" i="121"/>
  <c r="BT61" i="121"/>
  <c r="BU61" i="121"/>
  <c r="BV61" i="121"/>
  <c r="BW61" i="121"/>
  <c r="BX61" i="121"/>
  <c r="BY61" i="121"/>
  <c r="BZ61" i="121"/>
  <c r="CA61" i="121"/>
  <c r="CB61" i="121"/>
  <c r="CC61" i="121"/>
  <c r="CD61" i="121"/>
  <c r="CE61" i="121"/>
  <c r="CF61" i="121"/>
  <c r="CG61" i="121"/>
  <c r="CH61" i="121"/>
  <c r="CI61" i="121"/>
  <c r="CJ61" i="121"/>
  <c r="CK61" i="121"/>
  <c r="CL61" i="121"/>
  <c r="CM61" i="121"/>
  <c r="CN61" i="121"/>
  <c r="CO61" i="121"/>
  <c r="CP61" i="121"/>
  <c r="CQ61" i="121"/>
  <c r="CR61" i="121"/>
  <c r="CS61" i="121"/>
  <c r="CT61" i="121"/>
  <c r="CU61" i="121"/>
  <c r="CV61" i="121"/>
  <c r="CW61" i="121"/>
  <c r="CX61" i="121"/>
  <c r="CY61" i="121"/>
  <c r="CZ61" i="121"/>
  <c r="DA61" i="121"/>
  <c r="DB61" i="121"/>
  <c r="DC61" i="121"/>
  <c r="DD61" i="121"/>
  <c r="C62" i="121"/>
  <c r="D62" i="121"/>
  <c r="E62" i="121"/>
  <c r="F62" i="121"/>
  <c r="G62" i="121"/>
  <c r="H62" i="121"/>
  <c r="I62" i="121"/>
  <c r="J62" i="121"/>
  <c r="K62" i="121"/>
  <c r="L62" i="121"/>
  <c r="M62" i="121"/>
  <c r="N62" i="121"/>
  <c r="O62" i="121"/>
  <c r="P62" i="121"/>
  <c r="Q62" i="121"/>
  <c r="R62" i="121"/>
  <c r="S62" i="121"/>
  <c r="T62" i="121"/>
  <c r="U62" i="121"/>
  <c r="V62" i="121"/>
  <c r="W62" i="121"/>
  <c r="X62" i="121"/>
  <c r="Y62" i="121"/>
  <c r="Z62" i="121"/>
  <c r="AA62" i="121"/>
  <c r="AB62" i="121"/>
  <c r="AC62" i="121"/>
  <c r="AD62" i="121"/>
  <c r="AE62" i="121"/>
  <c r="AF62" i="121"/>
  <c r="AG62" i="121"/>
  <c r="AH62" i="121"/>
  <c r="AI62" i="121"/>
  <c r="AJ62" i="121"/>
  <c r="AK62" i="121"/>
  <c r="AL62" i="121"/>
  <c r="AM62" i="121"/>
  <c r="AN62" i="121"/>
  <c r="AO62" i="121"/>
  <c r="AP62" i="121"/>
  <c r="AQ62" i="121"/>
  <c r="AR62" i="121"/>
  <c r="AS62" i="121"/>
  <c r="AT62" i="121"/>
  <c r="AU62" i="121"/>
  <c r="AV62" i="121"/>
  <c r="AW62" i="121"/>
  <c r="AX62" i="121"/>
  <c r="AY62" i="121"/>
  <c r="AZ62" i="121"/>
  <c r="BA62" i="121"/>
  <c r="BB62" i="121"/>
  <c r="BC62" i="121"/>
  <c r="BD62" i="121"/>
  <c r="BE62" i="121"/>
  <c r="BF62" i="121"/>
  <c r="BG62" i="121"/>
  <c r="BH62" i="121"/>
  <c r="BI62" i="121"/>
  <c r="BJ62" i="121"/>
  <c r="BK62" i="121"/>
  <c r="BL62" i="121"/>
  <c r="BM62" i="121"/>
  <c r="BN62" i="121"/>
  <c r="BO62" i="121"/>
  <c r="BP62" i="121"/>
  <c r="BQ62" i="121"/>
  <c r="BR62" i="121"/>
  <c r="BS62" i="121"/>
  <c r="BT62" i="121"/>
  <c r="BU62" i="121"/>
  <c r="BV62" i="121"/>
  <c r="BW62" i="121"/>
  <c r="BX62" i="121"/>
  <c r="BY62" i="121"/>
  <c r="BZ62" i="121"/>
  <c r="CA62" i="121"/>
  <c r="CB62" i="121"/>
  <c r="CC62" i="121"/>
  <c r="CD62" i="121"/>
  <c r="CE62" i="121"/>
  <c r="CF62" i="121"/>
  <c r="CG62" i="121"/>
  <c r="CH62" i="121"/>
  <c r="CI62" i="121"/>
  <c r="CJ62" i="121"/>
  <c r="CK62" i="121"/>
  <c r="CL62" i="121"/>
  <c r="CM62" i="121"/>
  <c r="CN62" i="121"/>
  <c r="CO62" i="121"/>
  <c r="CP62" i="121"/>
  <c r="CQ62" i="121"/>
  <c r="CR62" i="121"/>
  <c r="CS62" i="121"/>
  <c r="CT62" i="121"/>
  <c r="CU62" i="121"/>
  <c r="CV62" i="121"/>
  <c r="CW62" i="121"/>
  <c r="CX62" i="121"/>
  <c r="CY62" i="121"/>
  <c r="CZ62" i="121"/>
  <c r="DA62" i="121"/>
  <c r="DB62" i="121"/>
  <c r="DC62" i="121"/>
  <c r="DD62" i="121"/>
  <c r="C63" i="121"/>
  <c r="D63" i="121"/>
  <c r="E63" i="121"/>
  <c r="F63" i="121"/>
  <c r="G63" i="121"/>
  <c r="H63" i="121"/>
  <c r="I63" i="121"/>
  <c r="J63" i="121"/>
  <c r="K63" i="121"/>
  <c r="L63" i="121"/>
  <c r="M63" i="121"/>
  <c r="N63" i="121"/>
  <c r="O63" i="121"/>
  <c r="P63" i="121"/>
  <c r="Q63" i="121"/>
  <c r="R63" i="121"/>
  <c r="S63" i="121"/>
  <c r="T63" i="121"/>
  <c r="U63" i="121"/>
  <c r="V63" i="121"/>
  <c r="W63" i="121"/>
  <c r="X63" i="121"/>
  <c r="Y63" i="121"/>
  <c r="Z63" i="121"/>
  <c r="AA63" i="121"/>
  <c r="AB63" i="121"/>
  <c r="AC63" i="121"/>
  <c r="AD63" i="121"/>
  <c r="AE63" i="121"/>
  <c r="AF63" i="121"/>
  <c r="AG63" i="121"/>
  <c r="AH63" i="121"/>
  <c r="AI63" i="121"/>
  <c r="AJ63" i="121"/>
  <c r="AK63" i="121"/>
  <c r="AL63" i="121"/>
  <c r="AM63" i="121"/>
  <c r="AN63" i="121"/>
  <c r="AO63" i="121"/>
  <c r="AP63" i="121"/>
  <c r="AQ63" i="121"/>
  <c r="AR63" i="121"/>
  <c r="AS63" i="121"/>
  <c r="AT63" i="121"/>
  <c r="AU63" i="121"/>
  <c r="AV63" i="121"/>
  <c r="AW63" i="121"/>
  <c r="AX63" i="121"/>
  <c r="AY63" i="121"/>
  <c r="AZ63" i="121"/>
  <c r="BA63" i="121"/>
  <c r="BB63" i="121"/>
  <c r="BC63" i="121"/>
  <c r="BD63" i="121"/>
  <c r="BE63" i="121"/>
  <c r="BF63" i="121"/>
  <c r="BG63" i="121"/>
  <c r="BH63" i="121"/>
  <c r="BI63" i="121"/>
  <c r="BJ63" i="121"/>
  <c r="BK63" i="121"/>
  <c r="BL63" i="121"/>
  <c r="BM63" i="121"/>
  <c r="BN63" i="121"/>
  <c r="BO63" i="121"/>
  <c r="BP63" i="121"/>
  <c r="BQ63" i="121"/>
  <c r="BR63" i="121"/>
  <c r="BS63" i="121"/>
  <c r="BT63" i="121"/>
  <c r="BU63" i="121"/>
  <c r="BV63" i="121"/>
  <c r="BW63" i="121"/>
  <c r="BX63" i="121"/>
  <c r="BY63" i="121"/>
  <c r="BZ63" i="121"/>
  <c r="CA63" i="121"/>
  <c r="CB63" i="121"/>
  <c r="CC63" i="121"/>
  <c r="CD63" i="121"/>
  <c r="CE63" i="121"/>
  <c r="CF63" i="121"/>
  <c r="CG63" i="121"/>
  <c r="CH63" i="121"/>
  <c r="CI63" i="121"/>
  <c r="CJ63" i="121"/>
  <c r="CK63" i="121"/>
  <c r="CL63" i="121"/>
  <c r="CM63" i="121"/>
  <c r="CN63" i="121"/>
  <c r="CO63" i="121"/>
  <c r="CP63" i="121"/>
  <c r="CQ63" i="121"/>
  <c r="CR63" i="121"/>
  <c r="CS63" i="121"/>
  <c r="CT63" i="121"/>
  <c r="CU63" i="121"/>
  <c r="CV63" i="121"/>
  <c r="CW63" i="121"/>
  <c r="CX63" i="121"/>
  <c r="CY63" i="121"/>
  <c r="CZ63" i="121"/>
  <c r="DA63" i="121"/>
  <c r="DB63" i="121"/>
  <c r="DC63" i="121"/>
  <c r="DD63" i="121"/>
  <c r="C64" i="121"/>
  <c r="D64" i="121"/>
  <c r="E64" i="121"/>
  <c r="F64" i="121"/>
  <c r="G64" i="121"/>
  <c r="H64" i="121"/>
  <c r="I64" i="121"/>
  <c r="J64" i="121"/>
  <c r="K64" i="121"/>
  <c r="L64" i="121"/>
  <c r="M64" i="121"/>
  <c r="N64" i="121"/>
  <c r="O64" i="121"/>
  <c r="P64" i="121"/>
  <c r="Q64" i="121"/>
  <c r="R64" i="121"/>
  <c r="S64" i="121"/>
  <c r="T64" i="121"/>
  <c r="U64" i="121"/>
  <c r="V64" i="121"/>
  <c r="W64" i="121"/>
  <c r="X64" i="121"/>
  <c r="Y64" i="121"/>
  <c r="Z64" i="121"/>
  <c r="AA64" i="121"/>
  <c r="AB64" i="121"/>
  <c r="AC64" i="121"/>
  <c r="AD64" i="121"/>
  <c r="AE64" i="121"/>
  <c r="AF64" i="121"/>
  <c r="AG64" i="121"/>
  <c r="AH64" i="121"/>
  <c r="AI64" i="121"/>
  <c r="AJ64" i="121"/>
  <c r="AK64" i="121"/>
  <c r="AL64" i="121"/>
  <c r="AM64" i="121"/>
  <c r="AN64" i="121"/>
  <c r="AO64" i="121"/>
  <c r="AP64" i="121"/>
  <c r="AQ64" i="121"/>
  <c r="AR64" i="121"/>
  <c r="AS64" i="121"/>
  <c r="AT64" i="121"/>
  <c r="AU64" i="121"/>
  <c r="AV64" i="121"/>
  <c r="AW64" i="121"/>
  <c r="AX64" i="121"/>
  <c r="AY64" i="121"/>
  <c r="AZ64" i="121"/>
  <c r="BA64" i="121"/>
  <c r="BB64" i="121"/>
  <c r="BC64" i="121"/>
  <c r="BD64" i="121"/>
  <c r="BE64" i="121"/>
  <c r="BF64" i="121"/>
  <c r="BG64" i="121"/>
  <c r="BH64" i="121"/>
  <c r="BI64" i="121"/>
  <c r="BJ64" i="121"/>
  <c r="BK64" i="121"/>
  <c r="BL64" i="121"/>
  <c r="BM64" i="121"/>
  <c r="BN64" i="121"/>
  <c r="BO64" i="121"/>
  <c r="BP64" i="121"/>
  <c r="BQ64" i="121"/>
  <c r="BR64" i="121"/>
  <c r="BS64" i="121"/>
  <c r="BT64" i="121"/>
  <c r="BU64" i="121"/>
  <c r="BV64" i="121"/>
  <c r="BW64" i="121"/>
  <c r="BX64" i="121"/>
  <c r="BY64" i="121"/>
  <c r="BZ64" i="121"/>
  <c r="CA64" i="121"/>
  <c r="CB64" i="121"/>
  <c r="CC64" i="121"/>
  <c r="CD64" i="121"/>
  <c r="CE64" i="121"/>
  <c r="CF64" i="121"/>
  <c r="CG64" i="121"/>
  <c r="CH64" i="121"/>
  <c r="CI64" i="121"/>
  <c r="CJ64" i="121"/>
  <c r="CK64" i="121"/>
  <c r="CL64" i="121"/>
  <c r="CM64" i="121"/>
  <c r="CN64" i="121"/>
  <c r="CO64" i="121"/>
  <c r="CP64" i="121"/>
  <c r="CQ64" i="121"/>
  <c r="CR64" i="121"/>
  <c r="CS64" i="121"/>
  <c r="CT64" i="121"/>
  <c r="CU64" i="121"/>
  <c r="CV64" i="121"/>
  <c r="CW64" i="121"/>
  <c r="CX64" i="121"/>
  <c r="CY64" i="121"/>
  <c r="CZ64" i="121"/>
  <c r="DA64" i="121"/>
  <c r="DB64" i="121"/>
  <c r="DC64" i="121"/>
  <c r="DD64" i="121"/>
  <c r="C65" i="121"/>
  <c r="D65" i="121"/>
  <c r="E65" i="121"/>
  <c r="F65" i="121"/>
  <c r="G65" i="121"/>
  <c r="H65" i="121"/>
  <c r="I65" i="121"/>
  <c r="J65" i="121"/>
  <c r="K65" i="121"/>
  <c r="L65" i="121"/>
  <c r="M65" i="121"/>
  <c r="N65" i="121"/>
  <c r="O65" i="121"/>
  <c r="P65" i="121"/>
  <c r="Q65" i="121"/>
  <c r="R65" i="121"/>
  <c r="S65" i="121"/>
  <c r="T65" i="121"/>
  <c r="U65" i="121"/>
  <c r="V65" i="121"/>
  <c r="W65" i="121"/>
  <c r="X65" i="121"/>
  <c r="Y65" i="121"/>
  <c r="Z65" i="121"/>
  <c r="AA65" i="121"/>
  <c r="AB65" i="121"/>
  <c r="AC65" i="121"/>
  <c r="AD65" i="121"/>
  <c r="AE65" i="121"/>
  <c r="AF65" i="121"/>
  <c r="AG65" i="121"/>
  <c r="AH65" i="121"/>
  <c r="AI65" i="121"/>
  <c r="AJ65" i="121"/>
  <c r="AK65" i="121"/>
  <c r="AL65" i="121"/>
  <c r="AM65" i="121"/>
  <c r="AN65" i="121"/>
  <c r="AO65" i="121"/>
  <c r="AP65" i="121"/>
  <c r="AQ65" i="121"/>
  <c r="AR65" i="121"/>
  <c r="AS65" i="121"/>
  <c r="AT65" i="121"/>
  <c r="AU65" i="121"/>
  <c r="AV65" i="121"/>
  <c r="AW65" i="121"/>
  <c r="AX65" i="121"/>
  <c r="AY65" i="121"/>
  <c r="AZ65" i="121"/>
  <c r="BA65" i="121"/>
  <c r="BB65" i="121"/>
  <c r="BC65" i="121"/>
  <c r="BD65" i="121"/>
  <c r="BE65" i="121"/>
  <c r="BF65" i="121"/>
  <c r="BG65" i="121"/>
  <c r="BH65" i="121"/>
  <c r="BI65" i="121"/>
  <c r="BJ65" i="121"/>
  <c r="BK65" i="121"/>
  <c r="BL65" i="121"/>
  <c r="BM65" i="121"/>
  <c r="BN65" i="121"/>
  <c r="BO65" i="121"/>
  <c r="BP65" i="121"/>
  <c r="BQ65" i="121"/>
  <c r="BR65" i="121"/>
  <c r="BS65" i="121"/>
  <c r="BT65" i="121"/>
  <c r="BU65" i="121"/>
  <c r="BV65" i="121"/>
  <c r="BW65" i="121"/>
  <c r="BX65" i="121"/>
  <c r="BY65" i="121"/>
  <c r="BZ65" i="121"/>
  <c r="CA65" i="121"/>
  <c r="CB65" i="121"/>
  <c r="CC65" i="121"/>
  <c r="CD65" i="121"/>
  <c r="CE65" i="121"/>
  <c r="CF65" i="121"/>
  <c r="CG65" i="121"/>
  <c r="CH65" i="121"/>
  <c r="CI65" i="121"/>
  <c r="CJ65" i="121"/>
  <c r="CK65" i="121"/>
  <c r="CL65" i="121"/>
  <c r="CM65" i="121"/>
  <c r="CN65" i="121"/>
  <c r="CO65" i="121"/>
  <c r="CP65" i="121"/>
  <c r="CQ65" i="121"/>
  <c r="CR65" i="121"/>
  <c r="CS65" i="121"/>
  <c r="CT65" i="121"/>
  <c r="CU65" i="121"/>
  <c r="CV65" i="121"/>
  <c r="CW65" i="121"/>
  <c r="CX65" i="121"/>
  <c r="CY65" i="121"/>
  <c r="CZ65" i="121"/>
  <c r="DA65" i="121"/>
  <c r="DB65" i="121"/>
  <c r="DC65" i="121"/>
  <c r="DD65" i="121"/>
  <c r="C66" i="121"/>
  <c r="D66" i="121"/>
  <c r="E66" i="121"/>
  <c r="F66" i="121"/>
  <c r="G66" i="121"/>
  <c r="H66" i="121"/>
  <c r="I66" i="121"/>
  <c r="J66" i="121"/>
  <c r="K66" i="121"/>
  <c r="L66" i="121"/>
  <c r="M66" i="121"/>
  <c r="N66" i="121"/>
  <c r="O66" i="121"/>
  <c r="P66" i="121"/>
  <c r="Q66" i="121"/>
  <c r="R66" i="121"/>
  <c r="S66" i="121"/>
  <c r="T66" i="121"/>
  <c r="U66" i="121"/>
  <c r="V66" i="121"/>
  <c r="W66" i="121"/>
  <c r="X66" i="121"/>
  <c r="Y66" i="121"/>
  <c r="Z66" i="121"/>
  <c r="AA66" i="121"/>
  <c r="AB66" i="121"/>
  <c r="AC66" i="121"/>
  <c r="AD66" i="121"/>
  <c r="AE66" i="121"/>
  <c r="AF66" i="121"/>
  <c r="AG66" i="121"/>
  <c r="AH66" i="121"/>
  <c r="AI66" i="121"/>
  <c r="AJ66" i="121"/>
  <c r="AK66" i="121"/>
  <c r="AL66" i="121"/>
  <c r="AM66" i="121"/>
  <c r="AN66" i="121"/>
  <c r="AO66" i="121"/>
  <c r="AP66" i="121"/>
  <c r="AQ66" i="121"/>
  <c r="AR66" i="121"/>
  <c r="AS66" i="121"/>
  <c r="AT66" i="121"/>
  <c r="AU66" i="121"/>
  <c r="AV66" i="121"/>
  <c r="AW66" i="121"/>
  <c r="AX66" i="121"/>
  <c r="AY66" i="121"/>
  <c r="AZ66" i="121"/>
  <c r="BA66" i="121"/>
  <c r="BB66" i="121"/>
  <c r="BC66" i="121"/>
  <c r="BD66" i="121"/>
  <c r="BE66" i="121"/>
  <c r="BF66" i="121"/>
  <c r="BG66" i="121"/>
  <c r="BH66" i="121"/>
  <c r="BI66" i="121"/>
  <c r="BJ66" i="121"/>
  <c r="BK66" i="121"/>
  <c r="BL66" i="121"/>
  <c r="BM66" i="121"/>
  <c r="BN66" i="121"/>
  <c r="BO66" i="121"/>
  <c r="BP66" i="121"/>
  <c r="BQ66" i="121"/>
  <c r="BR66" i="121"/>
  <c r="BS66" i="121"/>
  <c r="BT66" i="121"/>
  <c r="BU66" i="121"/>
  <c r="BV66" i="121"/>
  <c r="BW66" i="121"/>
  <c r="BX66" i="121"/>
  <c r="BY66" i="121"/>
  <c r="BZ66" i="121"/>
  <c r="CA66" i="121"/>
  <c r="CB66" i="121"/>
  <c r="CC66" i="121"/>
  <c r="CD66" i="121"/>
  <c r="CE66" i="121"/>
  <c r="CF66" i="121"/>
  <c r="CG66" i="121"/>
  <c r="CH66" i="121"/>
  <c r="CI66" i="121"/>
  <c r="CJ66" i="121"/>
  <c r="CK66" i="121"/>
  <c r="CL66" i="121"/>
  <c r="CM66" i="121"/>
  <c r="CN66" i="121"/>
  <c r="CO66" i="121"/>
  <c r="CP66" i="121"/>
  <c r="CQ66" i="121"/>
  <c r="CR66" i="121"/>
  <c r="CS66" i="121"/>
  <c r="CT66" i="121"/>
  <c r="CU66" i="121"/>
  <c r="CV66" i="121"/>
  <c r="CW66" i="121"/>
  <c r="CX66" i="121"/>
  <c r="CY66" i="121"/>
  <c r="CZ66" i="121"/>
  <c r="DA66" i="121"/>
  <c r="DB66" i="121"/>
  <c r="DC66" i="121"/>
  <c r="DD66" i="121"/>
  <c r="C67" i="121"/>
  <c r="D67" i="121"/>
  <c r="E67" i="121"/>
  <c r="F67" i="121"/>
  <c r="G67" i="121"/>
  <c r="H67" i="121"/>
  <c r="I67" i="121"/>
  <c r="J67" i="121"/>
  <c r="K67" i="121"/>
  <c r="L67" i="121"/>
  <c r="M67" i="121"/>
  <c r="N67" i="121"/>
  <c r="O67" i="121"/>
  <c r="P67" i="121"/>
  <c r="Q67" i="121"/>
  <c r="R67" i="121"/>
  <c r="S67" i="121"/>
  <c r="T67" i="121"/>
  <c r="U67" i="121"/>
  <c r="V67" i="121"/>
  <c r="W67" i="121"/>
  <c r="X67" i="121"/>
  <c r="Y67" i="121"/>
  <c r="Z67" i="121"/>
  <c r="AA67" i="121"/>
  <c r="AB67" i="121"/>
  <c r="AC67" i="121"/>
  <c r="AD67" i="121"/>
  <c r="AE67" i="121"/>
  <c r="AF67" i="121"/>
  <c r="AG67" i="121"/>
  <c r="AH67" i="121"/>
  <c r="AI67" i="121"/>
  <c r="AJ67" i="121"/>
  <c r="AK67" i="121"/>
  <c r="AL67" i="121"/>
  <c r="AM67" i="121"/>
  <c r="AN67" i="121"/>
  <c r="AO67" i="121"/>
  <c r="AP67" i="121"/>
  <c r="AQ67" i="121"/>
  <c r="AR67" i="121"/>
  <c r="AS67" i="121"/>
  <c r="AT67" i="121"/>
  <c r="AU67" i="121"/>
  <c r="AV67" i="121"/>
  <c r="AW67" i="121"/>
  <c r="AX67" i="121"/>
  <c r="AY67" i="121"/>
  <c r="AZ67" i="121"/>
  <c r="BA67" i="121"/>
  <c r="BB67" i="121"/>
  <c r="BC67" i="121"/>
  <c r="BD67" i="121"/>
  <c r="BE67" i="121"/>
  <c r="BF67" i="121"/>
  <c r="BG67" i="121"/>
  <c r="BH67" i="121"/>
  <c r="BI67" i="121"/>
  <c r="BJ67" i="121"/>
  <c r="BK67" i="121"/>
  <c r="BL67" i="121"/>
  <c r="BM67" i="121"/>
  <c r="BN67" i="121"/>
  <c r="BO67" i="121"/>
  <c r="BP67" i="121"/>
  <c r="BQ67" i="121"/>
  <c r="BR67" i="121"/>
  <c r="BS67" i="121"/>
  <c r="BT67" i="121"/>
  <c r="BU67" i="121"/>
  <c r="BV67" i="121"/>
  <c r="BW67" i="121"/>
  <c r="BX67" i="121"/>
  <c r="BY67" i="121"/>
  <c r="BZ67" i="121"/>
  <c r="CA67" i="121"/>
  <c r="CB67" i="121"/>
  <c r="CC67" i="121"/>
  <c r="CD67" i="121"/>
  <c r="CE67" i="121"/>
  <c r="CF67" i="121"/>
  <c r="CG67" i="121"/>
  <c r="CH67" i="121"/>
  <c r="CI67" i="121"/>
  <c r="CJ67" i="121"/>
  <c r="CK67" i="121"/>
  <c r="CL67" i="121"/>
  <c r="CM67" i="121"/>
  <c r="CN67" i="121"/>
  <c r="CO67" i="121"/>
  <c r="CP67" i="121"/>
  <c r="CQ67" i="121"/>
  <c r="CR67" i="121"/>
  <c r="CS67" i="121"/>
  <c r="CT67" i="121"/>
  <c r="CU67" i="121"/>
  <c r="CV67" i="121"/>
  <c r="CW67" i="121"/>
  <c r="CX67" i="121"/>
  <c r="CY67" i="121"/>
  <c r="CZ67" i="121"/>
  <c r="DA67" i="121"/>
  <c r="DB67" i="121"/>
  <c r="DC67" i="121"/>
  <c r="DD67" i="121"/>
  <c r="C68" i="121"/>
  <c r="D68" i="121"/>
  <c r="E68" i="121"/>
  <c r="F68" i="121"/>
  <c r="G68" i="121"/>
  <c r="H68" i="121"/>
  <c r="I68" i="121"/>
  <c r="J68" i="121"/>
  <c r="K68" i="121"/>
  <c r="L68" i="121"/>
  <c r="M68" i="121"/>
  <c r="N68" i="121"/>
  <c r="O68" i="121"/>
  <c r="P68" i="121"/>
  <c r="Q68" i="121"/>
  <c r="R68" i="121"/>
  <c r="S68" i="121"/>
  <c r="T68" i="121"/>
  <c r="U68" i="121"/>
  <c r="V68" i="121"/>
  <c r="W68" i="121"/>
  <c r="X68" i="121"/>
  <c r="Y68" i="121"/>
  <c r="Z68" i="121"/>
  <c r="AA68" i="121"/>
  <c r="AB68" i="121"/>
  <c r="AC68" i="121"/>
  <c r="AD68" i="121"/>
  <c r="AE68" i="121"/>
  <c r="AF68" i="121"/>
  <c r="AG68" i="121"/>
  <c r="AH68" i="121"/>
  <c r="AI68" i="121"/>
  <c r="AJ68" i="121"/>
  <c r="AK68" i="121"/>
  <c r="AL68" i="121"/>
  <c r="AM68" i="121"/>
  <c r="AN68" i="121"/>
  <c r="AO68" i="121"/>
  <c r="AP68" i="121"/>
  <c r="AQ68" i="121"/>
  <c r="AR68" i="121"/>
  <c r="AS68" i="121"/>
  <c r="AT68" i="121"/>
  <c r="AU68" i="121"/>
  <c r="AV68" i="121"/>
  <c r="AW68" i="121"/>
  <c r="AX68" i="121"/>
  <c r="AY68" i="121"/>
  <c r="AZ68" i="121"/>
  <c r="BA68" i="121"/>
  <c r="BB68" i="121"/>
  <c r="BC68" i="121"/>
  <c r="BD68" i="121"/>
  <c r="BE68" i="121"/>
  <c r="BF68" i="121"/>
  <c r="BG68" i="121"/>
  <c r="BH68" i="121"/>
  <c r="BI68" i="121"/>
  <c r="BJ68" i="121"/>
  <c r="BK68" i="121"/>
  <c r="BL68" i="121"/>
  <c r="BM68" i="121"/>
  <c r="BN68" i="121"/>
  <c r="BO68" i="121"/>
  <c r="BP68" i="121"/>
  <c r="BQ68" i="121"/>
  <c r="BR68" i="121"/>
  <c r="BS68" i="121"/>
  <c r="BT68" i="121"/>
  <c r="BU68" i="121"/>
  <c r="BV68" i="121"/>
  <c r="BW68" i="121"/>
  <c r="BX68" i="121"/>
  <c r="BY68" i="121"/>
  <c r="BZ68" i="121"/>
  <c r="CA68" i="121"/>
  <c r="CB68" i="121"/>
  <c r="CC68" i="121"/>
  <c r="CD68" i="121"/>
  <c r="CE68" i="121"/>
  <c r="CF68" i="121"/>
  <c r="CG68" i="121"/>
  <c r="CH68" i="121"/>
  <c r="CI68" i="121"/>
  <c r="CJ68" i="121"/>
  <c r="CK68" i="121"/>
  <c r="CL68" i="121"/>
  <c r="CM68" i="121"/>
  <c r="CN68" i="121"/>
  <c r="CO68" i="121"/>
  <c r="CP68" i="121"/>
  <c r="CQ68" i="121"/>
  <c r="CR68" i="121"/>
  <c r="CS68" i="121"/>
  <c r="CT68" i="121"/>
  <c r="CU68" i="121"/>
  <c r="CV68" i="121"/>
  <c r="CW68" i="121"/>
  <c r="CX68" i="121"/>
  <c r="CY68" i="121"/>
  <c r="CZ68" i="121"/>
  <c r="DA68" i="121"/>
  <c r="DB68" i="121"/>
  <c r="DC68" i="121"/>
  <c r="DD68" i="121"/>
  <c r="C69" i="121"/>
  <c r="D69" i="121"/>
  <c r="E69" i="121"/>
  <c r="F69" i="121"/>
  <c r="G69" i="121"/>
  <c r="H69" i="121"/>
  <c r="I69" i="121"/>
  <c r="J69" i="121"/>
  <c r="K69" i="121"/>
  <c r="L69" i="121"/>
  <c r="M69" i="121"/>
  <c r="N69" i="121"/>
  <c r="O69" i="121"/>
  <c r="P69" i="121"/>
  <c r="Q69" i="121"/>
  <c r="R69" i="121"/>
  <c r="S69" i="121"/>
  <c r="T69" i="121"/>
  <c r="U69" i="121"/>
  <c r="V69" i="121"/>
  <c r="W69" i="121"/>
  <c r="X69" i="121"/>
  <c r="Y69" i="121"/>
  <c r="Z69" i="121"/>
  <c r="AA69" i="121"/>
  <c r="AB69" i="121"/>
  <c r="AC69" i="121"/>
  <c r="AD69" i="121"/>
  <c r="AE69" i="121"/>
  <c r="AF69" i="121"/>
  <c r="AG69" i="121"/>
  <c r="AH69" i="121"/>
  <c r="AI69" i="121"/>
  <c r="AJ69" i="121"/>
  <c r="AK69" i="121"/>
  <c r="AL69" i="121"/>
  <c r="AM69" i="121"/>
  <c r="AN69" i="121"/>
  <c r="AO69" i="121"/>
  <c r="AP69" i="121"/>
  <c r="AQ69" i="121"/>
  <c r="AR69" i="121"/>
  <c r="AS69" i="121"/>
  <c r="AT69" i="121"/>
  <c r="AU69" i="121"/>
  <c r="AV69" i="121"/>
  <c r="AW69" i="121"/>
  <c r="AX69" i="121"/>
  <c r="AY69" i="121"/>
  <c r="AZ69" i="121"/>
  <c r="BA69" i="121"/>
  <c r="BB69" i="121"/>
  <c r="BC69" i="121"/>
  <c r="BD69" i="121"/>
  <c r="BE69" i="121"/>
  <c r="BF69" i="121"/>
  <c r="BG69" i="121"/>
  <c r="BH69" i="121"/>
  <c r="BI69" i="121"/>
  <c r="BJ69" i="121"/>
  <c r="BK69" i="121"/>
  <c r="BL69" i="121"/>
  <c r="BM69" i="121"/>
  <c r="BN69" i="121"/>
  <c r="BO69" i="121"/>
  <c r="BP69" i="121"/>
  <c r="BQ69" i="121"/>
  <c r="BR69" i="121"/>
  <c r="BS69" i="121"/>
  <c r="BT69" i="121"/>
  <c r="BU69" i="121"/>
  <c r="BV69" i="121"/>
  <c r="BW69" i="121"/>
  <c r="BX69" i="121"/>
  <c r="BY69" i="121"/>
  <c r="BZ69" i="121"/>
  <c r="CA69" i="121"/>
  <c r="CB69" i="121"/>
  <c r="CC69" i="121"/>
  <c r="CD69" i="121"/>
  <c r="CE69" i="121"/>
  <c r="CF69" i="121"/>
  <c r="CG69" i="121"/>
  <c r="CH69" i="121"/>
  <c r="CI69" i="121"/>
  <c r="CJ69" i="121"/>
  <c r="CK69" i="121"/>
  <c r="CL69" i="121"/>
  <c r="CM69" i="121"/>
  <c r="CN69" i="121"/>
  <c r="CO69" i="121"/>
  <c r="CP69" i="121"/>
  <c r="CQ69" i="121"/>
  <c r="CR69" i="121"/>
  <c r="CS69" i="121"/>
  <c r="CT69" i="121"/>
  <c r="CU69" i="121"/>
  <c r="CV69" i="121"/>
  <c r="CW69" i="121"/>
  <c r="CX69" i="121"/>
  <c r="CY69" i="121"/>
  <c r="CZ69" i="121"/>
  <c r="DA69" i="121"/>
  <c r="DB69" i="121"/>
  <c r="DC69" i="121"/>
  <c r="DD69" i="121"/>
  <c r="C70" i="121"/>
  <c r="D70" i="121"/>
  <c r="E70" i="121"/>
  <c r="F70" i="121"/>
  <c r="G70" i="121"/>
  <c r="H70" i="121"/>
  <c r="I70" i="121"/>
  <c r="J70" i="121"/>
  <c r="K70" i="121"/>
  <c r="L70" i="121"/>
  <c r="M70" i="121"/>
  <c r="N70" i="121"/>
  <c r="O70" i="121"/>
  <c r="P70" i="121"/>
  <c r="Q70" i="121"/>
  <c r="R70" i="121"/>
  <c r="S70" i="121"/>
  <c r="T70" i="121"/>
  <c r="U70" i="121"/>
  <c r="V70" i="121"/>
  <c r="W70" i="121"/>
  <c r="X70" i="121"/>
  <c r="Y70" i="121"/>
  <c r="Z70" i="121"/>
  <c r="AA70" i="121"/>
  <c r="AB70" i="121"/>
  <c r="AC70" i="121"/>
  <c r="AD70" i="121"/>
  <c r="AE70" i="121"/>
  <c r="AF70" i="121"/>
  <c r="AG70" i="121"/>
  <c r="AH70" i="121"/>
  <c r="AI70" i="121"/>
  <c r="AJ70" i="121"/>
  <c r="AK70" i="121"/>
  <c r="AL70" i="121"/>
  <c r="AM70" i="121"/>
  <c r="AN70" i="121"/>
  <c r="AO70" i="121"/>
  <c r="AP70" i="121"/>
  <c r="AQ70" i="121"/>
  <c r="AR70" i="121"/>
  <c r="AS70" i="121"/>
  <c r="AT70" i="121"/>
  <c r="AU70" i="121"/>
  <c r="AV70" i="121"/>
  <c r="AW70" i="121"/>
  <c r="AX70" i="121"/>
  <c r="AY70" i="121"/>
  <c r="AZ70" i="121"/>
  <c r="BA70" i="121"/>
  <c r="BB70" i="121"/>
  <c r="BC70" i="121"/>
  <c r="BD70" i="121"/>
  <c r="BE70" i="121"/>
  <c r="BF70" i="121"/>
  <c r="BG70" i="121"/>
  <c r="BH70" i="121"/>
  <c r="BI70" i="121"/>
  <c r="BJ70" i="121"/>
  <c r="BK70" i="121"/>
  <c r="BL70" i="121"/>
  <c r="BM70" i="121"/>
  <c r="BN70" i="121"/>
  <c r="BO70" i="121"/>
  <c r="BP70" i="121"/>
  <c r="BQ70" i="121"/>
  <c r="BR70" i="121"/>
  <c r="BS70" i="121"/>
  <c r="BT70" i="121"/>
  <c r="BU70" i="121"/>
  <c r="BV70" i="121"/>
  <c r="BW70" i="121"/>
  <c r="BX70" i="121"/>
  <c r="BY70" i="121"/>
  <c r="BZ70" i="121"/>
  <c r="CA70" i="121"/>
  <c r="CB70" i="121"/>
  <c r="CC70" i="121"/>
  <c r="CD70" i="121"/>
  <c r="CE70" i="121"/>
  <c r="CF70" i="121"/>
  <c r="CG70" i="121"/>
  <c r="CH70" i="121"/>
  <c r="CI70" i="121"/>
  <c r="CJ70" i="121"/>
  <c r="CK70" i="121"/>
  <c r="CL70" i="121"/>
  <c r="CM70" i="121"/>
  <c r="CN70" i="121"/>
  <c r="CO70" i="121"/>
  <c r="CP70" i="121"/>
  <c r="CQ70" i="121"/>
  <c r="CR70" i="121"/>
  <c r="CS70" i="121"/>
  <c r="CT70" i="121"/>
  <c r="CU70" i="121"/>
  <c r="CV70" i="121"/>
  <c r="CW70" i="121"/>
  <c r="CX70" i="121"/>
  <c r="CY70" i="121"/>
  <c r="CZ70" i="121"/>
  <c r="DA70" i="121"/>
  <c r="DB70" i="121"/>
  <c r="DC70" i="121"/>
  <c r="DD70" i="121"/>
  <c r="C71" i="121"/>
  <c r="D71" i="121"/>
  <c r="E71" i="121"/>
  <c r="F71" i="121"/>
  <c r="G71" i="121"/>
  <c r="H71" i="121"/>
  <c r="I71" i="121"/>
  <c r="J71" i="121"/>
  <c r="K71" i="121"/>
  <c r="L71" i="121"/>
  <c r="M71" i="121"/>
  <c r="N71" i="121"/>
  <c r="O71" i="121"/>
  <c r="P71" i="121"/>
  <c r="Q71" i="121"/>
  <c r="R71" i="121"/>
  <c r="S71" i="121"/>
  <c r="T71" i="121"/>
  <c r="U71" i="121"/>
  <c r="V71" i="121"/>
  <c r="W71" i="121"/>
  <c r="X71" i="121"/>
  <c r="Y71" i="121"/>
  <c r="Z71" i="121"/>
  <c r="AA71" i="121"/>
  <c r="AB71" i="121"/>
  <c r="AC71" i="121"/>
  <c r="AD71" i="121"/>
  <c r="AE71" i="121"/>
  <c r="AF71" i="121"/>
  <c r="AG71" i="121"/>
  <c r="AH71" i="121"/>
  <c r="AI71" i="121"/>
  <c r="AJ71" i="121"/>
  <c r="AK71" i="121"/>
  <c r="AL71" i="121"/>
  <c r="AM71" i="121"/>
  <c r="AN71" i="121"/>
  <c r="AO71" i="121"/>
  <c r="AP71" i="121"/>
  <c r="AQ71" i="121"/>
  <c r="AR71" i="121"/>
  <c r="AS71" i="121"/>
  <c r="AT71" i="121"/>
  <c r="AU71" i="121"/>
  <c r="AV71" i="121"/>
  <c r="AW71" i="121"/>
  <c r="AX71" i="121"/>
  <c r="AY71" i="121"/>
  <c r="AZ71" i="121"/>
  <c r="BA71" i="121"/>
  <c r="BB71" i="121"/>
  <c r="BC71" i="121"/>
  <c r="BD71" i="121"/>
  <c r="BE71" i="121"/>
  <c r="BF71" i="121"/>
  <c r="BG71" i="121"/>
  <c r="BH71" i="121"/>
  <c r="BI71" i="121"/>
  <c r="BJ71" i="121"/>
  <c r="BK71" i="121"/>
  <c r="BL71" i="121"/>
  <c r="BM71" i="121"/>
  <c r="BN71" i="121"/>
  <c r="BO71" i="121"/>
  <c r="BP71" i="121"/>
  <c r="BQ71" i="121"/>
  <c r="BR71" i="121"/>
  <c r="BS71" i="121"/>
  <c r="BT71" i="121"/>
  <c r="BU71" i="121"/>
  <c r="BV71" i="121"/>
  <c r="BW71" i="121"/>
  <c r="BX71" i="121"/>
  <c r="BY71" i="121"/>
  <c r="BZ71" i="121"/>
  <c r="CA71" i="121"/>
  <c r="CB71" i="121"/>
  <c r="CC71" i="121"/>
  <c r="CD71" i="121"/>
  <c r="CE71" i="121"/>
  <c r="CF71" i="121"/>
  <c r="CG71" i="121"/>
  <c r="CH71" i="121"/>
  <c r="CI71" i="121"/>
  <c r="CJ71" i="121"/>
  <c r="CK71" i="121"/>
  <c r="CL71" i="121"/>
  <c r="CM71" i="121"/>
  <c r="CN71" i="121"/>
  <c r="CO71" i="121"/>
  <c r="CP71" i="121"/>
  <c r="CQ71" i="121"/>
  <c r="CR71" i="121"/>
  <c r="CS71" i="121"/>
  <c r="CT71" i="121"/>
  <c r="CU71" i="121"/>
  <c r="CV71" i="121"/>
  <c r="CW71" i="121"/>
  <c r="CX71" i="121"/>
  <c r="CY71" i="121"/>
  <c r="CZ71" i="121"/>
  <c r="DA71" i="121"/>
  <c r="DB71" i="121"/>
  <c r="DC71" i="121"/>
  <c r="DD71" i="121"/>
  <c r="C72" i="121"/>
  <c r="D72" i="121"/>
  <c r="E72" i="121"/>
  <c r="F72" i="121"/>
  <c r="G72" i="121"/>
  <c r="H72" i="121"/>
  <c r="I72" i="121"/>
  <c r="J72" i="121"/>
  <c r="K72" i="121"/>
  <c r="L72" i="121"/>
  <c r="M72" i="121"/>
  <c r="N72" i="121"/>
  <c r="O72" i="121"/>
  <c r="P72" i="121"/>
  <c r="Q72" i="121"/>
  <c r="R72" i="121"/>
  <c r="S72" i="121"/>
  <c r="T72" i="121"/>
  <c r="U72" i="121"/>
  <c r="V72" i="121"/>
  <c r="W72" i="121"/>
  <c r="X72" i="121"/>
  <c r="Y72" i="121"/>
  <c r="Z72" i="121"/>
  <c r="AA72" i="121"/>
  <c r="AB72" i="121"/>
  <c r="AC72" i="121"/>
  <c r="AD72" i="121"/>
  <c r="AE72" i="121"/>
  <c r="AF72" i="121"/>
  <c r="AG72" i="121"/>
  <c r="AH72" i="121"/>
  <c r="AI72" i="121"/>
  <c r="AJ72" i="121"/>
  <c r="AK72" i="121"/>
  <c r="AL72" i="121"/>
  <c r="AM72" i="121"/>
  <c r="AN72" i="121"/>
  <c r="AO72" i="121"/>
  <c r="AP72" i="121"/>
  <c r="AQ72" i="121"/>
  <c r="AR72" i="121"/>
  <c r="AS72" i="121"/>
  <c r="AT72" i="121"/>
  <c r="AU72" i="121"/>
  <c r="AV72" i="121"/>
  <c r="AW72" i="121"/>
  <c r="AX72" i="121"/>
  <c r="AY72" i="121"/>
  <c r="AZ72" i="121"/>
  <c r="BA72" i="121"/>
  <c r="BB72" i="121"/>
  <c r="BC72" i="121"/>
  <c r="BD72" i="121"/>
  <c r="BE72" i="121"/>
  <c r="BF72" i="121"/>
  <c r="BG72" i="121"/>
  <c r="BH72" i="121"/>
  <c r="BI72" i="121"/>
  <c r="BJ72" i="121"/>
  <c r="BK72" i="121"/>
  <c r="BL72" i="121"/>
  <c r="BM72" i="121"/>
  <c r="BN72" i="121"/>
  <c r="BO72" i="121"/>
  <c r="BP72" i="121"/>
  <c r="BQ72" i="121"/>
  <c r="BR72" i="121"/>
  <c r="BS72" i="121"/>
  <c r="BT72" i="121"/>
  <c r="BU72" i="121"/>
  <c r="BV72" i="121"/>
  <c r="BW72" i="121"/>
  <c r="BX72" i="121"/>
  <c r="BY72" i="121"/>
  <c r="BZ72" i="121"/>
  <c r="CA72" i="121"/>
  <c r="CB72" i="121"/>
  <c r="CC72" i="121"/>
  <c r="CD72" i="121"/>
  <c r="CE72" i="121"/>
  <c r="CF72" i="121"/>
  <c r="CG72" i="121"/>
  <c r="CH72" i="121"/>
  <c r="CI72" i="121"/>
  <c r="CJ72" i="121"/>
  <c r="CK72" i="121"/>
  <c r="CL72" i="121"/>
  <c r="CM72" i="121"/>
  <c r="CN72" i="121"/>
  <c r="CO72" i="121"/>
  <c r="CP72" i="121"/>
  <c r="CQ72" i="121"/>
  <c r="CR72" i="121"/>
  <c r="CS72" i="121"/>
  <c r="CT72" i="121"/>
  <c r="CU72" i="121"/>
  <c r="CV72" i="121"/>
  <c r="CW72" i="121"/>
  <c r="CX72" i="121"/>
  <c r="CY72" i="121"/>
  <c r="CZ72" i="121"/>
  <c r="DA72" i="121"/>
  <c r="DB72" i="121"/>
  <c r="DC72" i="121"/>
  <c r="DD72" i="121"/>
  <c r="C73" i="121"/>
  <c r="D73" i="121"/>
  <c r="E73" i="121"/>
  <c r="F73" i="121"/>
  <c r="G73" i="121"/>
  <c r="H73" i="121"/>
  <c r="I73" i="121"/>
  <c r="J73" i="121"/>
  <c r="K73" i="121"/>
  <c r="L73" i="121"/>
  <c r="M73" i="121"/>
  <c r="N73" i="121"/>
  <c r="O73" i="121"/>
  <c r="P73" i="121"/>
  <c r="Q73" i="121"/>
  <c r="R73" i="121"/>
  <c r="S73" i="121"/>
  <c r="T73" i="121"/>
  <c r="U73" i="121"/>
  <c r="V73" i="121"/>
  <c r="W73" i="121"/>
  <c r="X73" i="121"/>
  <c r="Y73" i="121"/>
  <c r="Z73" i="121"/>
  <c r="AA73" i="121"/>
  <c r="AB73" i="121"/>
  <c r="AC73" i="121"/>
  <c r="AD73" i="121"/>
  <c r="AE73" i="121"/>
  <c r="AF73" i="121"/>
  <c r="AG73" i="121"/>
  <c r="AH73" i="121"/>
  <c r="AI73" i="121"/>
  <c r="AJ73" i="121"/>
  <c r="AK73" i="121"/>
  <c r="AL73" i="121"/>
  <c r="AM73" i="121"/>
  <c r="AN73" i="121"/>
  <c r="AO73" i="121"/>
  <c r="AP73" i="121"/>
  <c r="AQ73" i="121"/>
  <c r="AR73" i="121"/>
  <c r="AS73" i="121"/>
  <c r="AT73" i="121"/>
  <c r="AU73" i="121"/>
  <c r="AV73" i="121"/>
  <c r="AW73" i="121"/>
  <c r="AX73" i="121"/>
  <c r="AY73" i="121"/>
  <c r="AZ73" i="121"/>
  <c r="BA73" i="121"/>
  <c r="BB73" i="121"/>
  <c r="BC73" i="121"/>
  <c r="BD73" i="121"/>
  <c r="BE73" i="121"/>
  <c r="BF73" i="121"/>
  <c r="BG73" i="121"/>
  <c r="BH73" i="121"/>
  <c r="BI73" i="121"/>
  <c r="BJ73" i="121"/>
  <c r="BK73" i="121"/>
  <c r="BL73" i="121"/>
  <c r="BM73" i="121"/>
  <c r="BN73" i="121"/>
  <c r="BO73" i="121"/>
  <c r="BP73" i="121"/>
  <c r="BQ73" i="121"/>
  <c r="BR73" i="121"/>
  <c r="BS73" i="121"/>
  <c r="BT73" i="121"/>
  <c r="BU73" i="121"/>
  <c r="BV73" i="121"/>
  <c r="BW73" i="121"/>
  <c r="BX73" i="121"/>
  <c r="BY73" i="121"/>
  <c r="BZ73" i="121"/>
  <c r="CA73" i="121"/>
  <c r="CB73" i="121"/>
  <c r="CC73" i="121"/>
  <c r="CD73" i="121"/>
  <c r="CE73" i="121"/>
  <c r="CF73" i="121"/>
  <c r="CG73" i="121"/>
  <c r="CH73" i="121"/>
  <c r="CI73" i="121"/>
  <c r="CJ73" i="121"/>
  <c r="CK73" i="121"/>
  <c r="CL73" i="121"/>
  <c r="CM73" i="121"/>
  <c r="CN73" i="121"/>
  <c r="CO73" i="121"/>
  <c r="CP73" i="121"/>
  <c r="CQ73" i="121"/>
  <c r="CR73" i="121"/>
  <c r="CS73" i="121"/>
  <c r="CT73" i="121"/>
  <c r="CU73" i="121"/>
  <c r="CV73" i="121"/>
  <c r="CW73" i="121"/>
  <c r="CX73" i="121"/>
  <c r="CY73" i="121"/>
  <c r="CZ73" i="121"/>
  <c r="DA73" i="121"/>
  <c r="DB73" i="121"/>
  <c r="DC73" i="121"/>
  <c r="DD73" i="121"/>
  <c r="C74" i="121"/>
  <c r="D74" i="121"/>
  <c r="E74" i="121"/>
  <c r="F74" i="121"/>
  <c r="G74" i="121"/>
  <c r="H74" i="121"/>
  <c r="I74" i="121"/>
  <c r="J74" i="121"/>
  <c r="K74" i="121"/>
  <c r="L74" i="121"/>
  <c r="M74" i="121"/>
  <c r="N74" i="121"/>
  <c r="O74" i="121"/>
  <c r="P74" i="121"/>
  <c r="Q74" i="121"/>
  <c r="R74" i="121"/>
  <c r="S74" i="121"/>
  <c r="T74" i="121"/>
  <c r="U74" i="121"/>
  <c r="V74" i="121"/>
  <c r="W74" i="121"/>
  <c r="X74" i="121"/>
  <c r="Y74" i="121"/>
  <c r="Z74" i="121"/>
  <c r="AA74" i="121"/>
  <c r="AB74" i="121"/>
  <c r="AC74" i="121"/>
  <c r="AD74" i="121"/>
  <c r="AE74" i="121"/>
  <c r="AF74" i="121"/>
  <c r="AG74" i="121"/>
  <c r="AH74" i="121"/>
  <c r="AI74" i="121"/>
  <c r="AJ74" i="121"/>
  <c r="AK74" i="121"/>
  <c r="AL74" i="121"/>
  <c r="AM74" i="121"/>
  <c r="AN74" i="121"/>
  <c r="AO74" i="121"/>
  <c r="AP74" i="121"/>
  <c r="AQ74" i="121"/>
  <c r="AR74" i="121"/>
  <c r="AS74" i="121"/>
  <c r="AT74" i="121"/>
  <c r="AU74" i="121"/>
  <c r="AV74" i="121"/>
  <c r="AW74" i="121"/>
  <c r="AX74" i="121"/>
  <c r="AY74" i="121"/>
  <c r="AZ74" i="121"/>
  <c r="BA74" i="121"/>
  <c r="BB74" i="121"/>
  <c r="BC74" i="121"/>
  <c r="BD74" i="121"/>
  <c r="BE74" i="121"/>
  <c r="BF74" i="121"/>
  <c r="BG74" i="121"/>
  <c r="BH74" i="121"/>
  <c r="BI74" i="121"/>
  <c r="BJ74" i="121"/>
  <c r="BK74" i="121"/>
  <c r="BL74" i="121"/>
  <c r="BM74" i="121"/>
  <c r="BN74" i="121"/>
  <c r="BO74" i="121"/>
  <c r="BP74" i="121"/>
  <c r="BQ74" i="121"/>
  <c r="BR74" i="121"/>
  <c r="BS74" i="121"/>
  <c r="BT74" i="121"/>
  <c r="BU74" i="121"/>
  <c r="BV74" i="121"/>
  <c r="BW74" i="121"/>
  <c r="BX74" i="121"/>
  <c r="BY74" i="121"/>
  <c r="BZ74" i="121"/>
  <c r="CA74" i="121"/>
  <c r="CB74" i="121"/>
  <c r="CC74" i="121"/>
  <c r="CD74" i="121"/>
  <c r="CE74" i="121"/>
  <c r="CF74" i="121"/>
  <c r="CG74" i="121"/>
  <c r="CH74" i="121"/>
  <c r="CI74" i="121"/>
  <c r="CJ74" i="121"/>
  <c r="CK74" i="121"/>
  <c r="CL74" i="121"/>
  <c r="CM74" i="121"/>
  <c r="CN74" i="121"/>
  <c r="CO74" i="121"/>
  <c r="CP74" i="121"/>
  <c r="CQ74" i="121"/>
  <c r="CR74" i="121"/>
  <c r="CS74" i="121"/>
  <c r="CT74" i="121"/>
  <c r="CU74" i="121"/>
  <c r="CV74" i="121"/>
  <c r="CW74" i="121"/>
  <c r="CX74" i="121"/>
  <c r="CY74" i="121"/>
  <c r="CZ74" i="121"/>
  <c r="DA74" i="121"/>
  <c r="DB74" i="121"/>
  <c r="DC74" i="121"/>
  <c r="DD74" i="121"/>
  <c r="C75" i="121"/>
  <c r="D75" i="121"/>
  <c r="E75" i="121"/>
  <c r="F75" i="121"/>
  <c r="G75" i="121"/>
  <c r="H75" i="121"/>
  <c r="I75" i="121"/>
  <c r="J75" i="121"/>
  <c r="K75" i="121"/>
  <c r="L75" i="121"/>
  <c r="M75" i="121"/>
  <c r="N75" i="121"/>
  <c r="O75" i="121"/>
  <c r="P75" i="121"/>
  <c r="Q75" i="121"/>
  <c r="R75" i="121"/>
  <c r="S75" i="121"/>
  <c r="T75" i="121"/>
  <c r="U75" i="121"/>
  <c r="V75" i="121"/>
  <c r="W75" i="121"/>
  <c r="X75" i="121"/>
  <c r="Y75" i="121"/>
  <c r="Z75" i="121"/>
  <c r="AA75" i="121"/>
  <c r="AB75" i="121"/>
  <c r="AC75" i="121"/>
  <c r="AD75" i="121"/>
  <c r="AE75" i="121"/>
  <c r="AF75" i="121"/>
  <c r="AG75" i="121"/>
  <c r="AH75" i="121"/>
  <c r="AI75" i="121"/>
  <c r="AJ75" i="121"/>
  <c r="AK75" i="121"/>
  <c r="AL75" i="121"/>
  <c r="AM75" i="121"/>
  <c r="AN75" i="121"/>
  <c r="AO75" i="121"/>
  <c r="AP75" i="121"/>
  <c r="AQ75" i="121"/>
  <c r="AR75" i="121"/>
  <c r="AS75" i="121"/>
  <c r="AT75" i="121"/>
  <c r="AU75" i="121"/>
  <c r="AV75" i="121"/>
  <c r="AW75" i="121"/>
  <c r="AX75" i="121"/>
  <c r="AY75" i="121"/>
  <c r="AZ75" i="121"/>
  <c r="BA75" i="121"/>
  <c r="BB75" i="121"/>
  <c r="BC75" i="121"/>
  <c r="BD75" i="121"/>
  <c r="BE75" i="121"/>
  <c r="BF75" i="121"/>
  <c r="BG75" i="121"/>
  <c r="BH75" i="121"/>
  <c r="BI75" i="121"/>
  <c r="BJ75" i="121"/>
  <c r="BK75" i="121"/>
  <c r="BL75" i="121"/>
  <c r="BM75" i="121"/>
  <c r="BN75" i="121"/>
  <c r="BO75" i="121"/>
  <c r="BP75" i="121"/>
  <c r="BQ75" i="121"/>
  <c r="BR75" i="121"/>
  <c r="BS75" i="121"/>
  <c r="BT75" i="121"/>
  <c r="BU75" i="121"/>
  <c r="BV75" i="121"/>
  <c r="BW75" i="121"/>
  <c r="BX75" i="121"/>
  <c r="BY75" i="121"/>
  <c r="BZ75" i="121"/>
  <c r="CA75" i="121"/>
  <c r="CB75" i="121"/>
  <c r="CC75" i="121"/>
  <c r="CD75" i="121"/>
  <c r="CE75" i="121"/>
  <c r="CF75" i="121"/>
  <c r="CG75" i="121"/>
  <c r="CH75" i="121"/>
  <c r="CI75" i="121"/>
  <c r="CJ75" i="121"/>
  <c r="CK75" i="121"/>
  <c r="CL75" i="121"/>
  <c r="CM75" i="121"/>
  <c r="CN75" i="121"/>
  <c r="CO75" i="121"/>
  <c r="CP75" i="121"/>
  <c r="CQ75" i="121"/>
  <c r="CR75" i="121"/>
  <c r="CS75" i="121"/>
  <c r="CT75" i="121"/>
  <c r="CU75" i="121"/>
  <c r="CV75" i="121"/>
  <c r="CW75" i="121"/>
  <c r="CX75" i="121"/>
  <c r="CY75" i="121"/>
  <c r="CZ75" i="121"/>
  <c r="DA75" i="121"/>
  <c r="DB75" i="121"/>
  <c r="DC75" i="121"/>
  <c r="DD75" i="121"/>
  <c r="C76" i="121"/>
  <c r="D76" i="121"/>
  <c r="E76" i="121"/>
  <c r="F76" i="121"/>
  <c r="G76" i="121"/>
  <c r="H76" i="121"/>
  <c r="I76" i="121"/>
  <c r="J76" i="121"/>
  <c r="K76" i="121"/>
  <c r="L76" i="121"/>
  <c r="M76" i="121"/>
  <c r="N76" i="121"/>
  <c r="O76" i="121"/>
  <c r="P76" i="121"/>
  <c r="Q76" i="121"/>
  <c r="R76" i="121"/>
  <c r="S76" i="121"/>
  <c r="T76" i="121"/>
  <c r="U76" i="121"/>
  <c r="V76" i="121"/>
  <c r="W76" i="121"/>
  <c r="X76" i="121"/>
  <c r="Y76" i="121"/>
  <c r="Z76" i="121"/>
  <c r="AA76" i="121"/>
  <c r="AB76" i="121"/>
  <c r="AC76" i="121"/>
  <c r="AD76" i="121"/>
  <c r="AE76" i="121"/>
  <c r="AF76" i="121"/>
  <c r="AG76" i="121"/>
  <c r="AH76" i="121"/>
  <c r="AI76" i="121"/>
  <c r="AJ76" i="121"/>
  <c r="AK76" i="121"/>
  <c r="AL76" i="121"/>
  <c r="AM76" i="121"/>
  <c r="AN76" i="121"/>
  <c r="AO76" i="121"/>
  <c r="AP76" i="121"/>
  <c r="AQ76" i="121"/>
  <c r="AR76" i="121"/>
  <c r="AS76" i="121"/>
  <c r="AT76" i="121"/>
  <c r="AU76" i="121"/>
  <c r="AV76" i="121"/>
  <c r="AW76" i="121"/>
  <c r="AX76" i="121"/>
  <c r="AY76" i="121"/>
  <c r="AZ76" i="121"/>
  <c r="BA76" i="121"/>
  <c r="BB76" i="121"/>
  <c r="BC76" i="121"/>
  <c r="BD76" i="121"/>
  <c r="BE76" i="121"/>
  <c r="BF76" i="121"/>
  <c r="BG76" i="121"/>
  <c r="BH76" i="121"/>
  <c r="BI76" i="121"/>
  <c r="BJ76" i="121"/>
  <c r="BK76" i="121"/>
  <c r="BL76" i="121"/>
  <c r="BM76" i="121"/>
  <c r="BN76" i="121"/>
  <c r="BO76" i="121"/>
  <c r="BP76" i="121"/>
  <c r="BQ76" i="121"/>
  <c r="BR76" i="121"/>
  <c r="BS76" i="121"/>
  <c r="BT76" i="121"/>
  <c r="BU76" i="121"/>
  <c r="BV76" i="121"/>
  <c r="BW76" i="121"/>
  <c r="BX76" i="121"/>
  <c r="BY76" i="121"/>
  <c r="BZ76" i="121"/>
  <c r="CA76" i="121"/>
  <c r="CB76" i="121"/>
  <c r="CC76" i="121"/>
  <c r="CD76" i="121"/>
  <c r="CE76" i="121"/>
  <c r="CF76" i="121"/>
  <c r="CG76" i="121"/>
  <c r="CH76" i="121"/>
  <c r="CI76" i="121"/>
  <c r="CJ76" i="121"/>
  <c r="CK76" i="121"/>
  <c r="CL76" i="121"/>
  <c r="CM76" i="121"/>
  <c r="CN76" i="121"/>
  <c r="CO76" i="121"/>
  <c r="CP76" i="121"/>
  <c r="CQ76" i="121"/>
  <c r="CR76" i="121"/>
  <c r="CS76" i="121"/>
  <c r="CT76" i="121"/>
  <c r="CU76" i="121"/>
  <c r="CV76" i="121"/>
  <c r="CW76" i="121"/>
  <c r="CX76" i="121"/>
  <c r="CY76" i="121"/>
  <c r="CZ76" i="121"/>
  <c r="DA76" i="121"/>
  <c r="DB76" i="121"/>
  <c r="DC76" i="121"/>
  <c r="DD76" i="121"/>
  <c r="C77" i="121"/>
  <c r="D77" i="121"/>
  <c r="E77" i="121"/>
  <c r="F77" i="121"/>
  <c r="G77" i="121"/>
  <c r="H77" i="121"/>
  <c r="I77" i="121"/>
  <c r="J77" i="121"/>
  <c r="K77" i="121"/>
  <c r="L77" i="121"/>
  <c r="M77" i="121"/>
  <c r="N77" i="121"/>
  <c r="O77" i="121"/>
  <c r="P77" i="121"/>
  <c r="Q77" i="121"/>
  <c r="R77" i="121"/>
  <c r="S77" i="121"/>
  <c r="T77" i="121"/>
  <c r="U77" i="121"/>
  <c r="V77" i="121"/>
  <c r="W77" i="121"/>
  <c r="X77" i="121"/>
  <c r="Y77" i="121"/>
  <c r="Z77" i="121"/>
  <c r="AA77" i="121"/>
  <c r="AB77" i="121"/>
  <c r="AC77" i="121"/>
  <c r="AD77" i="121"/>
  <c r="AE77" i="121"/>
  <c r="AF77" i="121"/>
  <c r="AG77" i="121"/>
  <c r="AH77" i="121"/>
  <c r="AI77" i="121"/>
  <c r="AJ77" i="121"/>
  <c r="AK77" i="121"/>
  <c r="AL77" i="121"/>
  <c r="AM77" i="121"/>
  <c r="AN77" i="121"/>
  <c r="AO77" i="121"/>
  <c r="AP77" i="121"/>
  <c r="AQ77" i="121"/>
  <c r="AR77" i="121"/>
  <c r="AS77" i="121"/>
  <c r="AT77" i="121"/>
  <c r="AU77" i="121"/>
  <c r="AV77" i="121"/>
  <c r="AW77" i="121"/>
  <c r="AX77" i="121"/>
  <c r="AY77" i="121"/>
  <c r="AZ77" i="121"/>
  <c r="BA77" i="121"/>
  <c r="BB77" i="121"/>
  <c r="BC77" i="121"/>
  <c r="BD77" i="121"/>
  <c r="BE77" i="121"/>
  <c r="BF77" i="121"/>
  <c r="BG77" i="121"/>
  <c r="BH77" i="121"/>
  <c r="BI77" i="121"/>
  <c r="BJ77" i="121"/>
  <c r="BK77" i="121"/>
  <c r="BL77" i="121"/>
  <c r="BM77" i="121"/>
  <c r="BN77" i="121"/>
  <c r="BO77" i="121"/>
  <c r="BP77" i="121"/>
  <c r="BQ77" i="121"/>
  <c r="BR77" i="121"/>
  <c r="BS77" i="121"/>
  <c r="BT77" i="121"/>
  <c r="BU77" i="121"/>
  <c r="BV77" i="121"/>
  <c r="BW77" i="121"/>
  <c r="BX77" i="121"/>
  <c r="BY77" i="121"/>
  <c r="BZ77" i="121"/>
  <c r="CA77" i="121"/>
  <c r="CB77" i="121"/>
  <c r="CC77" i="121"/>
  <c r="CD77" i="121"/>
  <c r="CE77" i="121"/>
  <c r="CF77" i="121"/>
  <c r="CG77" i="121"/>
  <c r="CH77" i="121"/>
  <c r="CI77" i="121"/>
  <c r="CJ77" i="121"/>
  <c r="CK77" i="121"/>
  <c r="CL77" i="121"/>
  <c r="CM77" i="121"/>
  <c r="CN77" i="121"/>
  <c r="CO77" i="121"/>
  <c r="CP77" i="121"/>
  <c r="CQ77" i="121"/>
  <c r="CR77" i="121"/>
  <c r="CS77" i="121"/>
  <c r="CT77" i="121"/>
  <c r="CU77" i="121"/>
  <c r="CV77" i="121"/>
  <c r="CW77" i="121"/>
  <c r="CX77" i="121"/>
  <c r="CY77" i="121"/>
  <c r="CZ77" i="121"/>
  <c r="DA77" i="121"/>
  <c r="DB77" i="121"/>
  <c r="DC77" i="121"/>
  <c r="DD77" i="121"/>
  <c r="C78" i="121"/>
  <c r="D78" i="121"/>
  <c r="E78" i="121"/>
  <c r="F78" i="121"/>
  <c r="G78" i="121"/>
  <c r="H78" i="121"/>
  <c r="I78" i="121"/>
  <c r="J78" i="121"/>
  <c r="K78" i="121"/>
  <c r="L78" i="121"/>
  <c r="M78" i="121"/>
  <c r="N78" i="121"/>
  <c r="O78" i="121"/>
  <c r="P78" i="121"/>
  <c r="Q78" i="121"/>
  <c r="R78" i="121"/>
  <c r="S78" i="121"/>
  <c r="T78" i="121"/>
  <c r="U78" i="121"/>
  <c r="V78" i="121"/>
  <c r="W78" i="121"/>
  <c r="X78" i="121"/>
  <c r="Y78" i="121"/>
  <c r="Z78" i="121"/>
  <c r="AA78" i="121"/>
  <c r="AB78" i="121"/>
  <c r="AC78" i="121"/>
  <c r="AD78" i="121"/>
  <c r="AE78" i="121"/>
  <c r="AF78" i="121"/>
  <c r="AG78" i="121"/>
  <c r="AH78" i="121"/>
  <c r="AI78" i="121"/>
  <c r="AJ78" i="121"/>
  <c r="AK78" i="121"/>
  <c r="AL78" i="121"/>
  <c r="AM78" i="121"/>
  <c r="AN78" i="121"/>
  <c r="AO78" i="121"/>
  <c r="AP78" i="121"/>
  <c r="AQ78" i="121"/>
  <c r="AR78" i="121"/>
  <c r="AS78" i="121"/>
  <c r="AT78" i="121"/>
  <c r="AU78" i="121"/>
  <c r="AV78" i="121"/>
  <c r="AW78" i="121"/>
  <c r="AX78" i="121"/>
  <c r="AY78" i="121"/>
  <c r="AZ78" i="121"/>
  <c r="BA78" i="121"/>
  <c r="BB78" i="121"/>
  <c r="BC78" i="121"/>
  <c r="BD78" i="121"/>
  <c r="BE78" i="121"/>
  <c r="BF78" i="121"/>
  <c r="BG78" i="121"/>
  <c r="BH78" i="121"/>
  <c r="BI78" i="121"/>
  <c r="BJ78" i="121"/>
  <c r="BK78" i="121"/>
  <c r="BL78" i="121"/>
  <c r="BM78" i="121"/>
  <c r="BN78" i="121"/>
  <c r="BO78" i="121"/>
  <c r="BP78" i="121"/>
  <c r="BQ78" i="121"/>
  <c r="BR78" i="121"/>
  <c r="BS78" i="121"/>
  <c r="BT78" i="121"/>
  <c r="BU78" i="121"/>
  <c r="BV78" i="121"/>
  <c r="BW78" i="121"/>
  <c r="BX78" i="121"/>
  <c r="BY78" i="121"/>
  <c r="BZ78" i="121"/>
  <c r="CA78" i="121"/>
  <c r="CB78" i="121"/>
  <c r="CC78" i="121"/>
  <c r="CD78" i="121"/>
  <c r="CE78" i="121"/>
  <c r="CF78" i="121"/>
  <c r="CG78" i="121"/>
  <c r="CH78" i="121"/>
  <c r="CI78" i="121"/>
  <c r="CJ78" i="121"/>
  <c r="CK78" i="121"/>
  <c r="CL78" i="121"/>
  <c r="CM78" i="121"/>
  <c r="CN78" i="121"/>
  <c r="CO78" i="121"/>
  <c r="CP78" i="121"/>
  <c r="CQ78" i="121"/>
  <c r="CR78" i="121"/>
  <c r="CS78" i="121"/>
  <c r="CT78" i="121"/>
  <c r="CU78" i="121"/>
  <c r="CV78" i="121"/>
  <c r="CW78" i="121"/>
  <c r="CX78" i="121"/>
  <c r="CY78" i="121"/>
  <c r="CZ78" i="121"/>
  <c r="DA78" i="121"/>
  <c r="DB78" i="121"/>
  <c r="DC78" i="121"/>
  <c r="DD78" i="121"/>
  <c r="C79" i="121"/>
  <c r="D79" i="121"/>
  <c r="E79" i="121"/>
  <c r="F79" i="121"/>
  <c r="G79" i="121"/>
  <c r="H79" i="121"/>
  <c r="I79" i="121"/>
  <c r="J79" i="121"/>
  <c r="K79" i="121"/>
  <c r="L79" i="121"/>
  <c r="M79" i="121"/>
  <c r="N79" i="121"/>
  <c r="O79" i="121"/>
  <c r="P79" i="121"/>
  <c r="Q79" i="121"/>
  <c r="R79" i="121"/>
  <c r="S79" i="121"/>
  <c r="T79" i="121"/>
  <c r="U79" i="121"/>
  <c r="V79" i="121"/>
  <c r="W79" i="121"/>
  <c r="X79" i="121"/>
  <c r="Y79" i="121"/>
  <c r="Z79" i="121"/>
  <c r="AA79" i="121"/>
  <c r="AB79" i="121"/>
  <c r="AC79" i="121"/>
  <c r="AD79" i="121"/>
  <c r="AE79" i="121"/>
  <c r="AF79" i="121"/>
  <c r="AG79" i="121"/>
  <c r="AH79" i="121"/>
  <c r="AI79" i="121"/>
  <c r="AJ79" i="121"/>
  <c r="AK79" i="121"/>
  <c r="AL79" i="121"/>
  <c r="AM79" i="121"/>
  <c r="AN79" i="121"/>
  <c r="AO79" i="121"/>
  <c r="AP79" i="121"/>
  <c r="AQ79" i="121"/>
  <c r="AR79" i="121"/>
  <c r="AS79" i="121"/>
  <c r="AT79" i="121"/>
  <c r="AU79" i="121"/>
  <c r="AV79" i="121"/>
  <c r="AW79" i="121"/>
  <c r="AX79" i="121"/>
  <c r="AY79" i="121"/>
  <c r="AZ79" i="121"/>
  <c r="BA79" i="121"/>
  <c r="BB79" i="121"/>
  <c r="BC79" i="121"/>
  <c r="BD79" i="121"/>
  <c r="BE79" i="121"/>
  <c r="BF79" i="121"/>
  <c r="BG79" i="121"/>
  <c r="BH79" i="121"/>
  <c r="BI79" i="121"/>
  <c r="BJ79" i="121"/>
  <c r="BK79" i="121"/>
  <c r="BL79" i="121"/>
  <c r="BM79" i="121"/>
  <c r="BN79" i="121"/>
  <c r="BO79" i="121"/>
  <c r="BP79" i="121"/>
  <c r="BQ79" i="121"/>
  <c r="BR79" i="121"/>
  <c r="BS79" i="121"/>
  <c r="BT79" i="121"/>
  <c r="BU79" i="121"/>
  <c r="BV79" i="121"/>
  <c r="BW79" i="121"/>
  <c r="BX79" i="121"/>
  <c r="BY79" i="121"/>
  <c r="BZ79" i="121"/>
  <c r="CA79" i="121"/>
  <c r="CB79" i="121"/>
  <c r="CC79" i="121"/>
  <c r="CD79" i="121"/>
  <c r="CE79" i="121"/>
  <c r="CF79" i="121"/>
  <c r="CG79" i="121"/>
  <c r="CH79" i="121"/>
  <c r="CI79" i="121"/>
  <c r="CJ79" i="121"/>
  <c r="CK79" i="121"/>
  <c r="CL79" i="121"/>
  <c r="CM79" i="121"/>
  <c r="CN79" i="121"/>
  <c r="CO79" i="121"/>
  <c r="CP79" i="121"/>
  <c r="CQ79" i="121"/>
  <c r="CR79" i="121"/>
  <c r="CS79" i="121"/>
  <c r="CT79" i="121"/>
  <c r="CU79" i="121"/>
  <c r="CV79" i="121"/>
  <c r="CW79" i="121"/>
  <c r="CX79" i="121"/>
  <c r="CY79" i="121"/>
  <c r="CZ79" i="121"/>
  <c r="DA79" i="121"/>
  <c r="DB79" i="121"/>
  <c r="DC79" i="121"/>
  <c r="DD79" i="121"/>
  <c r="C80" i="121"/>
  <c r="D80" i="121"/>
  <c r="E80" i="121"/>
  <c r="F80" i="121"/>
  <c r="G80" i="121"/>
  <c r="H80" i="121"/>
  <c r="I80" i="121"/>
  <c r="J80" i="121"/>
  <c r="K80" i="121"/>
  <c r="L80" i="121"/>
  <c r="M80" i="121"/>
  <c r="N80" i="121"/>
  <c r="O80" i="121"/>
  <c r="P80" i="121"/>
  <c r="Q80" i="121"/>
  <c r="R80" i="121"/>
  <c r="S80" i="121"/>
  <c r="T80" i="121"/>
  <c r="U80" i="121"/>
  <c r="V80" i="121"/>
  <c r="W80" i="121"/>
  <c r="X80" i="121"/>
  <c r="Y80" i="121"/>
  <c r="Z80" i="121"/>
  <c r="AA80" i="121"/>
  <c r="AB80" i="121"/>
  <c r="AC80" i="121"/>
  <c r="AD80" i="121"/>
  <c r="AE80" i="121"/>
  <c r="AF80" i="121"/>
  <c r="AG80" i="121"/>
  <c r="AH80" i="121"/>
  <c r="AI80" i="121"/>
  <c r="AJ80" i="121"/>
  <c r="AK80" i="121"/>
  <c r="AL80" i="121"/>
  <c r="AM80" i="121"/>
  <c r="AN80" i="121"/>
  <c r="AO80" i="121"/>
  <c r="AP80" i="121"/>
  <c r="AQ80" i="121"/>
  <c r="AR80" i="121"/>
  <c r="AS80" i="121"/>
  <c r="AT80" i="121"/>
  <c r="AU80" i="121"/>
  <c r="AV80" i="121"/>
  <c r="AW80" i="121"/>
  <c r="AX80" i="121"/>
  <c r="AY80" i="121"/>
  <c r="AZ80" i="121"/>
  <c r="BA80" i="121"/>
  <c r="BB80" i="121"/>
  <c r="BC80" i="121"/>
  <c r="BD80" i="121"/>
  <c r="BE80" i="121"/>
  <c r="BF80" i="121"/>
  <c r="BG80" i="121"/>
  <c r="BH80" i="121"/>
  <c r="BI80" i="121"/>
  <c r="BJ80" i="121"/>
  <c r="BK80" i="121"/>
  <c r="BL80" i="121"/>
  <c r="BM80" i="121"/>
  <c r="BN80" i="121"/>
  <c r="BO80" i="121"/>
  <c r="BP80" i="121"/>
  <c r="BQ80" i="121"/>
  <c r="BR80" i="121"/>
  <c r="BS80" i="121"/>
  <c r="BT80" i="121"/>
  <c r="BU80" i="121"/>
  <c r="BV80" i="121"/>
  <c r="BW80" i="121"/>
  <c r="BX80" i="121"/>
  <c r="BY80" i="121"/>
  <c r="BZ80" i="121"/>
  <c r="CA80" i="121"/>
  <c r="CB80" i="121"/>
  <c r="CC80" i="121"/>
  <c r="CD80" i="121"/>
  <c r="CE80" i="121"/>
  <c r="CF80" i="121"/>
  <c r="CG80" i="121"/>
  <c r="CH80" i="121"/>
  <c r="CI80" i="121"/>
  <c r="CJ80" i="121"/>
  <c r="CK80" i="121"/>
  <c r="CL80" i="121"/>
  <c r="CM80" i="121"/>
  <c r="CN80" i="121"/>
  <c r="CO80" i="121"/>
  <c r="CP80" i="121"/>
  <c r="CQ80" i="121"/>
  <c r="CR80" i="121"/>
  <c r="CS80" i="121"/>
  <c r="CT80" i="121"/>
  <c r="CU80" i="121"/>
  <c r="CV80" i="121"/>
  <c r="CW80" i="121"/>
  <c r="CX80" i="121"/>
  <c r="CY80" i="121"/>
  <c r="CZ80" i="121"/>
  <c r="DA80" i="121"/>
  <c r="DB80" i="121"/>
  <c r="DC80" i="121"/>
  <c r="DD80" i="121"/>
  <c r="C81" i="121"/>
  <c r="D81" i="121"/>
  <c r="E81" i="121"/>
  <c r="F81" i="121"/>
  <c r="G81" i="121"/>
  <c r="H81" i="121"/>
  <c r="I81" i="121"/>
  <c r="J81" i="121"/>
  <c r="K81" i="121"/>
  <c r="L81" i="121"/>
  <c r="M81" i="121"/>
  <c r="N81" i="121"/>
  <c r="O81" i="121"/>
  <c r="P81" i="121"/>
  <c r="Q81" i="121"/>
  <c r="R81" i="121"/>
  <c r="S81" i="121"/>
  <c r="T81" i="121"/>
  <c r="U81" i="121"/>
  <c r="V81" i="121"/>
  <c r="W81" i="121"/>
  <c r="X81" i="121"/>
  <c r="Y81" i="121"/>
  <c r="Z81" i="121"/>
  <c r="AA81" i="121"/>
  <c r="AB81" i="121"/>
  <c r="AC81" i="121"/>
  <c r="AD81" i="121"/>
  <c r="AE81" i="121"/>
  <c r="AF81" i="121"/>
  <c r="AG81" i="121"/>
  <c r="AH81" i="121"/>
  <c r="AI81" i="121"/>
  <c r="AJ81" i="121"/>
  <c r="AK81" i="121"/>
  <c r="AL81" i="121"/>
  <c r="AM81" i="121"/>
  <c r="AN81" i="121"/>
  <c r="AO81" i="121"/>
  <c r="AP81" i="121"/>
  <c r="AQ81" i="121"/>
  <c r="AR81" i="121"/>
  <c r="AS81" i="121"/>
  <c r="AT81" i="121"/>
  <c r="AU81" i="121"/>
  <c r="AV81" i="121"/>
  <c r="AW81" i="121"/>
  <c r="AX81" i="121"/>
  <c r="AY81" i="121"/>
  <c r="AZ81" i="121"/>
  <c r="BA81" i="121"/>
  <c r="BB81" i="121"/>
  <c r="BC81" i="121"/>
  <c r="BD81" i="121"/>
  <c r="BE81" i="121"/>
  <c r="BF81" i="121"/>
  <c r="BG81" i="121"/>
  <c r="BH81" i="121"/>
  <c r="BI81" i="121"/>
  <c r="BJ81" i="121"/>
  <c r="BK81" i="121"/>
  <c r="BL81" i="121"/>
  <c r="BM81" i="121"/>
  <c r="BN81" i="121"/>
  <c r="BO81" i="121"/>
  <c r="BP81" i="121"/>
  <c r="BQ81" i="121"/>
  <c r="BR81" i="121"/>
  <c r="BS81" i="121"/>
  <c r="BT81" i="121"/>
  <c r="BU81" i="121"/>
  <c r="BV81" i="121"/>
  <c r="BW81" i="121"/>
  <c r="BX81" i="121"/>
  <c r="BY81" i="121"/>
  <c r="BZ81" i="121"/>
  <c r="CA81" i="121"/>
  <c r="CB81" i="121"/>
  <c r="CC81" i="121"/>
  <c r="CD81" i="121"/>
  <c r="CE81" i="121"/>
  <c r="CF81" i="121"/>
  <c r="CG81" i="121"/>
  <c r="CH81" i="121"/>
  <c r="CI81" i="121"/>
  <c r="CJ81" i="121"/>
  <c r="CK81" i="121"/>
  <c r="CL81" i="121"/>
  <c r="CM81" i="121"/>
  <c r="CN81" i="121"/>
  <c r="CO81" i="121"/>
  <c r="CP81" i="121"/>
  <c r="CQ81" i="121"/>
  <c r="CR81" i="121"/>
  <c r="CS81" i="121"/>
  <c r="CT81" i="121"/>
  <c r="CU81" i="121"/>
  <c r="CV81" i="121"/>
  <c r="CW81" i="121"/>
  <c r="CX81" i="121"/>
  <c r="CY81" i="121"/>
  <c r="CZ81" i="121"/>
  <c r="DA81" i="121"/>
  <c r="DB81" i="121"/>
  <c r="DC81" i="121"/>
  <c r="DD81" i="121"/>
  <c r="C82" i="121"/>
  <c r="D82" i="121"/>
  <c r="E82" i="121"/>
  <c r="F82" i="121"/>
  <c r="G82" i="121"/>
  <c r="H82" i="121"/>
  <c r="I82" i="121"/>
  <c r="J82" i="121"/>
  <c r="K82" i="121"/>
  <c r="L82" i="121"/>
  <c r="M82" i="121"/>
  <c r="N82" i="121"/>
  <c r="O82" i="121"/>
  <c r="P82" i="121"/>
  <c r="Q82" i="121"/>
  <c r="R82" i="121"/>
  <c r="S82" i="121"/>
  <c r="T82" i="121"/>
  <c r="U82" i="121"/>
  <c r="V82" i="121"/>
  <c r="W82" i="121"/>
  <c r="X82" i="121"/>
  <c r="Y82" i="121"/>
  <c r="Z82" i="121"/>
  <c r="AA82" i="121"/>
  <c r="AB82" i="121"/>
  <c r="AC82" i="121"/>
  <c r="AD82" i="121"/>
  <c r="AE82" i="121"/>
  <c r="AF82" i="121"/>
  <c r="AG82" i="121"/>
  <c r="AH82" i="121"/>
  <c r="AI82" i="121"/>
  <c r="AJ82" i="121"/>
  <c r="AK82" i="121"/>
  <c r="AL82" i="121"/>
  <c r="AM82" i="121"/>
  <c r="AN82" i="121"/>
  <c r="AO82" i="121"/>
  <c r="AP82" i="121"/>
  <c r="AQ82" i="121"/>
  <c r="AR82" i="121"/>
  <c r="AS82" i="121"/>
  <c r="AT82" i="121"/>
  <c r="AU82" i="121"/>
  <c r="AV82" i="121"/>
  <c r="AW82" i="121"/>
  <c r="AX82" i="121"/>
  <c r="AY82" i="121"/>
  <c r="AZ82" i="121"/>
  <c r="BA82" i="121"/>
  <c r="BB82" i="121"/>
  <c r="BC82" i="121"/>
  <c r="BD82" i="121"/>
  <c r="BE82" i="121"/>
  <c r="BF82" i="121"/>
  <c r="BG82" i="121"/>
  <c r="BH82" i="121"/>
  <c r="BI82" i="121"/>
  <c r="BJ82" i="121"/>
  <c r="BK82" i="121"/>
  <c r="BL82" i="121"/>
  <c r="BM82" i="121"/>
  <c r="BN82" i="121"/>
  <c r="BO82" i="121"/>
  <c r="BP82" i="121"/>
  <c r="BQ82" i="121"/>
  <c r="BR82" i="121"/>
  <c r="BS82" i="121"/>
  <c r="BT82" i="121"/>
  <c r="BU82" i="121"/>
  <c r="BV82" i="121"/>
  <c r="BW82" i="121"/>
  <c r="BX82" i="121"/>
  <c r="BY82" i="121"/>
  <c r="BZ82" i="121"/>
  <c r="CA82" i="121"/>
  <c r="CB82" i="121"/>
  <c r="CC82" i="121"/>
  <c r="CD82" i="121"/>
  <c r="CE82" i="121"/>
  <c r="CF82" i="121"/>
  <c r="CG82" i="121"/>
  <c r="CH82" i="121"/>
  <c r="CI82" i="121"/>
  <c r="CJ82" i="121"/>
  <c r="CK82" i="121"/>
  <c r="CL82" i="121"/>
  <c r="CM82" i="121"/>
  <c r="CN82" i="121"/>
  <c r="CO82" i="121"/>
  <c r="CP82" i="121"/>
  <c r="CQ82" i="121"/>
  <c r="CR82" i="121"/>
  <c r="CS82" i="121"/>
  <c r="CT82" i="121"/>
  <c r="CU82" i="121"/>
  <c r="CV82" i="121"/>
  <c r="CW82" i="121"/>
  <c r="CX82" i="121"/>
  <c r="CY82" i="121"/>
  <c r="CZ82" i="121"/>
  <c r="DA82" i="121"/>
  <c r="DB82" i="121"/>
  <c r="DC82" i="121"/>
  <c r="DD82" i="121"/>
  <c r="C83" i="121"/>
  <c r="D83" i="121"/>
  <c r="E83" i="121"/>
  <c r="F83" i="121"/>
  <c r="G83" i="121"/>
  <c r="H83" i="121"/>
  <c r="I83" i="121"/>
  <c r="J83" i="121"/>
  <c r="K83" i="121"/>
  <c r="L83" i="121"/>
  <c r="M83" i="121"/>
  <c r="N83" i="121"/>
  <c r="O83" i="121"/>
  <c r="P83" i="121"/>
  <c r="Q83" i="121"/>
  <c r="R83" i="121"/>
  <c r="S83" i="121"/>
  <c r="T83" i="121"/>
  <c r="U83" i="121"/>
  <c r="V83" i="121"/>
  <c r="W83" i="121"/>
  <c r="X83" i="121"/>
  <c r="Y83" i="121"/>
  <c r="Z83" i="121"/>
  <c r="AA83" i="121"/>
  <c r="AB83" i="121"/>
  <c r="AC83" i="121"/>
  <c r="AD83" i="121"/>
  <c r="AE83" i="121"/>
  <c r="AF83" i="121"/>
  <c r="AG83" i="121"/>
  <c r="AH83" i="121"/>
  <c r="AI83" i="121"/>
  <c r="AJ83" i="121"/>
  <c r="AK83" i="121"/>
  <c r="AL83" i="121"/>
  <c r="AM83" i="121"/>
  <c r="AN83" i="121"/>
  <c r="AO83" i="121"/>
  <c r="AP83" i="121"/>
  <c r="AQ83" i="121"/>
  <c r="AR83" i="121"/>
  <c r="AS83" i="121"/>
  <c r="AT83" i="121"/>
  <c r="AU83" i="121"/>
  <c r="AV83" i="121"/>
  <c r="AW83" i="121"/>
  <c r="AX83" i="121"/>
  <c r="AY83" i="121"/>
  <c r="AZ83" i="121"/>
  <c r="BA83" i="121"/>
  <c r="BB83" i="121"/>
  <c r="BC83" i="121"/>
  <c r="BD83" i="121"/>
  <c r="BE83" i="121"/>
  <c r="BF83" i="121"/>
  <c r="BG83" i="121"/>
  <c r="BH83" i="121"/>
  <c r="BI83" i="121"/>
  <c r="BJ83" i="121"/>
  <c r="BK83" i="121"/>
  <c r="BL83" i="121"/>
  <c r="BM83" i="121"/>
  <c r="BN83" i="121"/>
  <c r="BO83" i="121"/>
  <c r="BP83" i="121"/>
  <c r="BQ83" i="121"/>
  <c r="BR83" i="121"/>
  <c r="BS83" i="121"/>
  <c r="BT83" i="121"/>
  <c r="BU83" i="121"/>
  <c r="BV83" i="121"/>
  <c r="BW83" i="121"/>
  <c r="BX83" i="121"/>
  <c r="BY83" i="121"/>
  <c r="BZ83" i="121"/>
  <c r="CA83" i="121"/>
  <c r="CB83" i="121"/>
  <c r="CC83" i="121"/>
  <c r="CD83" i="121"/>
  <c r="CE83" i="121"/>
  <c r="CF83" i="121"/>
  <c r="CG83" i="121"/>
  <c r="CH83" i="121"/>
  <c r="CI83" i="121"/>
  <c r="CJ83" i="121"/>
  <c r="CK83" i="121"/>
  <c r="CL83" i="121"/>
  <c r="CM83" i="121"/>
  <c r="CN83" i="121"/>
  <c r="CO83" i="121"/>
  <c r="CP83" i="121"/>
  <c r="CQ83" i="121"/>
  <c r="CR83" i="121"/>
  <c r="CS83" i="121"/>
  <c r="CT83" i="121"/>
  <c r="CU83" i="121"/>
  <c r="CV83" i="121"/>
  <c r="CW83" i="121"/>
  <c r="CX83" i="121"/>
  <c r="CY83" i="121"/>
  <c r="CZ83" i="121"/>
  <c r="DA83" i="121"/>
  <c r="DB83" i="121"/>
  <c r="DC83" i="121"/>
  <c r="DD83" i="121"/>
  <c r="C84" i="121"/>
  <c r="D84" i="121"/>
  <c r="E84" i="121"/>
  <c r="F84" i="121"/>
  <c r="G84" i="121"/>
  <c r="H84" i="121"/>
  <c r="I84" i="121"/>
  <c r="J84" i="121"/>
  <c r="K84" i="121"/>
  <c r="L84" i="121"/>
  <c r="M84" i="121"/>
  <c r="N84" i="121"/>
  <c r="O84" i="121"/>
  <c r="P84" i="121"/>
  <c r="Q84" i="121"/>
  <c r="R84" i="121"/>
  <c r="S84" i="121"/>
  <c r="T84" i="121"/>
  <c r="U84" i="121"/>
  <c r="V84" i="121"/>
  <c r="W84" i="121"/>
  <c r="X84" i="121"/>
  <c r="Y84" i="121"/>
  <c r="Z84" i="121"/>
  <c r="AA84" i="121"/>
  <c r="AB84" i="121"/>
  <c r="AC84" i="121"/>
  <c r="AD84" i="121"/>
  <c r="AE84" i="121"/>
  <c r="AF84" i="121"/>
  <c r="AG84" i="121"/>
  <c r="AH84" i="121"/>
  <c r="AI84" i="121"/>
  <c r="AJ84" i="121"/>
  <c r="AK84" i="121"/>
  <c r="AL84" i="121"/>
  <c r="AM84" i="121"/>
  <c r="AN84" i="121"/>
  <c r="AO84" i="121"/>
  <c r="AP84" i="121"/>
  <c r="AQ84" i="121"/>
  <c r="AR84" i="121"/>
  <c r="AS84" i="121"/>
  <c r="AT84" i="121"/>
  <c r="AU84" i="121"/>
  <c r="AV84" i="121"/>
  <c r="AW84" i="121"/>
  <c r="AX84" i="121"/>
  <c r="AY84" i="121"/>
  <c r="AZ84" i="121"/>
  <c r="BA84" i="121"/>
  <c r="BB84" i="121"/>
  <c r="BC84" i="121"/>
  <c r="BD84" i="121"/>
  <c r="BE84" i="121"/>
  <c r="BF84" i="121"/>
  <c r="BG84" i="121"/>
  <c r="BH84" i="121"/>
  <c r="BI84" i="121"/>
  <c r="BJ84" i="121"/>
  <c r="BK84" i="121"/>
  <c r="BL84" i="121"/>
  <c r="BM84" i="121"/>
  <c r="BN84" i="121"/>
  <c r="BO84" i="121"/>
  <c r="BP84" i="121"/>
  <c r="BQ84" i="121"/>
  <c r="BR84" i="121"/>
  <c r="BS84" i="121"/>
  <c r="BT84" i="121"/>
  <c r="BU84" i="121"/>
  <c r="BV84" i="121"/>
  <c r="BW84" i="121"/>
  <c r="BX84" i="121"/>
  <c r="BY84" i="121"/>
  <c r="BZ84" i="121"/>
  <c r="CA84" i="121"/>
  <c r="CB84" i="121"/>
  <c r="CC84" i="121"/>
  <c r="CD84" i="121"/>
  <c r="CE84" i="121"/>
  <c r="CF84" i="121"/>
  <c r="CG84" i="121"/>
  <c r="CH84" i="121"/>
  <c r="CI84" i="121"/>
  <c r="CJ84" i="121"/>
  <c r="CK84" i="121"/>
  <c r="CL84" i="121"/>
  <c r="CM84" i="121"/>
  <c r="CN84" i="121"/>
  <c r="CO84" i="121"/>
  <c r="CP84" i="121"/>
  <c r="CQ84" i="121"/>
  <c r="CR84" i="121"/>
  <c r="CS84" i="121"/>
  <c r="CT84" i="121"/>
  <c r="CU84" i="121"/>
  <c r="CV84" i="121"/>
  <c r="CW84" i="121"/>
  <c r="CX84" i="121"/>
  <c r="CY84" i="121"/>
  <c r="CZ84" i="121"/>
  <c r="DA84" i="121"/>
  <c r="DB84" i="121"/>
  <c r="DC84" i="121"/>
  <c r="DD84" i="121"/>
  <c r="C85" i="121"/>
  <c r="D85" i="121"/>
  <c r="E85" i="121"/>
  <c r="F85" i="121"/>
  <c r="G85" i="121"/>
  <c r="H85" i="121"/>
  <c r="I85" i="121"/>
  <c r="J85" i="121"/>
  <c r="K85" i="121"/>
  <c r="L85" i="121"/>
  <c r="M85" i="121"/>
  <c r="N85" i="121"/>
  <c r="O85" i="121"/>
  <c r="P85" i="121"/>
  <c r="Q85" i="121"/>
  <c r="R85" i="121"/>
  <c r="S85" i="121"/>
  <c r="T85" i="121"/>
  <c r="U85" i="121"/>
  <c r="V85" i="121"/>
  <c r="W85" i="121"/>
  <c r="X85" i="121"/>
  <c r="Y85" i="121"/>
  <c r="Z85" i="121"/>
  <c r="AA85" i="121"/>
  <c r="AB85" i="121"/>
  <c r="AC85" i="121"/>
  <c r="AD85" i="121"/>
  <c r="AE85" i="121"/>
  <c r="AF85" i="121"/>
  <c r="AG85" i="121"/>
  <c r="AH85" i="121"/>
  <c r="AI85" i="121"/>
  <c r="AJ85" i="121"/>
  <c r="AK85" i="121"/>
  <c r="AL85" i="121"/>
  <c r="AM85" i="121"/>
  <c r="AN85" i="121"/>
  <c r="AO85" i="121"/>
  <c r="AP85" i="121"/>
  <c r="AQ85" i="121"/>
  <c r="AR85" i="121"/>
  <c r="AS85" i="121"/>
  <c r="AT85" i="121"/>
  <c r="AU85" i="121"/>
  <c r="AV85" i="121"/>
  <c r="AW85" i="121"/>
  <c r="AX85" i="121"/>
  <c r="AY85" i="121"/>
  <c r="AZ85" i="121"/>
  <c r="BA85" i="121"/>
  <c r="BB85" i="121"/>
  <c r="BC85" i="121"/>
  <c r="BD85" i="121"/>
  <c r="BE85" i="121"/>
  <c r="BF85" i="121"/>
  <c r="BG85" i="121"/>
  <c r="BH85" i="121"/>
  <c r="BI85" i="121"/>
  <c r="BJ85" i="121"/>
  <c r="BK85" i="121"/>
  <c r="BL85" i="121"/>
  <c r="BM85" i="121"/>
  <c r="BN85" i="121"/>
  <c r="BO85" i="121"/>
  <c r="BP85" i="121"/>
  <c r="BQ85" i="121"/>
  <c r="BR85" i="121"/>
  <c r="BS85" i="121"/>
  <c r="BT85" i="121"/>
  <c r="BU85" i="121"/>
  <c r="BV85" i="121"/>
  <c r="BW85" i="121"/>
  <c r="BX85" i="121"/>
  <c r="BY85" i="121"/>
  <c r="BZ85" i="121"/>
  <c r="CA85" i="121"/>
  <c r="CB85" i="121"/>
  <c r="CC85" i="121"/>
  <c r="CD85" i="121"/>
  <c r="CE85" i="121"/>
  <c r="CF85" i="121"/>
  <c r="CG85" i="121"/>
  <c r="CH85" i="121"/>
  <c r="CI85" i="121"/>
  <c r="CJ85" i="121"/>
  <c r="CK85" i="121"/>
  <c r="CL85" i="121"/>
  <c r="CM85" i="121"/>
  <c r="CN85" i="121"/>
  <c r="CO85" i="121"/>
  <c r="CP85" i="121"/>
  <c r="CQ85" i="121"/>
  <c r="CR85" i="121"/>
  <c r="CS85" i="121"/>
  <c r="CT85" i="121"/>
  <c r="CU85" i="121"/>
  <c r="CV85" i="121"/>
  <c r="CW85" i="121"/>
  <c r="CX85" i="121"/>
  <c r="CY85" i="121"/>
  <c r="CZ85" i="121"/>
  <c r="DA85" i="121"/>
  <c r="DB85" i="121"/>
  <c r="DC85" i="121"/>
  <c r="DD85" i="121"/>
  <c r="C86" i="121"/>
  <c r="D86" i="121"/>
  <c r="E86" i="121"/>
  <c r="F86" i="121"/>
  <c r="G86" i="121"/>
  <c r="H86" i="121"/>
  <c r="I86" i="121"/>
  <c r="J86" i="121"/>
  <c r="K86" i="121"/>
  <c r="L86" i="121"/>
  <c r="M86" i="121"/>
  <c r="N86" i="121"/>
  <c r="O86" i="121"/>
  <c r="P86" i="121"/>
  <c r="Q86" i="121"/>
  <c r="R86" i="121"/>
  <c r="S86" i="121"/>
  <c r="T86" i="121"/>
  <c r="U86" i="121"/>
  <c r="V86" i="121"/>
  <c r="W86" i="121"/>
  <c r="X86" i="121"/>
  <c r="Y86" i="121"/>
  <c r="Z86" i="121"/>
  <c r="AA86" i="121"/>
  <c r="AB86" i="121"/>
  <c r="AC86" i="121"/>
  <c r="AD86" i="121"/>
  <c r="AE86" i="121"/>
  <c r="AF86" i="121"/>
  <c r="AG86" i="121"/>
  <c r="AH86" i="121"/>
  <c r="AI86" i="121"/>
  <c r="AJ86" i="121"/>
  <c r="AK86" i="121"/>
  <c r="AL86" i="121"/>
  <c r="AM86" i="121"/>
  <c r="AN86" i="121"/>
  <c r="AO86" i="121"/>
  <c r="AP86" i="121"/>
  <c r="AQ86" i="121"/>
  <c r="AR86" i="121"/>
  <c r="AS86" i="121"/>
  <c r="AT86" i="121"/>
  <c r="AU86" i="121"/>
  <c r="AV86" i="121"/>
  <c r="AW86" i="121"/>
  <c r="AX86" i="121"/>
  <c r="AY86" i="121"/>
  <c r="AZ86" i="121"/>
  <c r="BA86" i="121"/>
  <c r="BB86" i="121"/>
  <c r="BC86" i="121"/>
  <c r="BD86" i="121"/>
  <c r="BE86" i="121"/>
  <c r="BF86" i="121"/>
  <c r="BG86" i="121"/>
  <c r="BH86" i="121"/>
  <c r="BI86" i="121"/>
  <c r="BJ86" i="121"/>
  <c r="BK86" i="121"/>
  <c r="BL86" i="121"/>
  <c r="BM86" i="121"/>
  <c r="BN86" i="121"/>
  <c r="BO86" i="121"/>
  <c r="BP86" i="121"/>
  <c r="BQ86" i="121"/>
  <c r="BR86" i="121"/>
  <c r="BS86" i="121"/>
  <c r="BT86" i="121"/>
  <c r="BU86" i="121"/>
  <c r="BV86" i="121"/>
  <c r="BW86" i="121"/>
  <c r="BX86" i="121"/>
  <c r="BY86" i="121"/>
  <c r="BZ86" i="121"/>
  <c r="CA86" i="121"/>
  <c r="CB86" i="121"/>
  <c r="CC86" i="121"/>
  <c r="CD86" i="121"/>
  <c r="CE86" i="121"/>
  <c r="CF86" i="121"/>
  <c r="CG86" i="121"/>
  <c r="CH86" i="121"/>
  <c r="CI86" i="121"/>
  <c r="CJ86" i="121"/>
  <c r="CK86" i="121"/>
  <c r="CL86" i="121"/>
  <c r="CM86" i="121"/>
  <c r="CN86" i="121"/>
  <c r="CO86" i="121"/>
  <c r="CP86" i="121"/>
  <c r="CQ86" i="121"/>
  <c r="CR86" i="121"/>
  <c r="CS86" i="121"/>
  <c r="CT86" i="121"/>
  <c r="CU86" i="121"/>
  <c r="CV86" i="121"/>
  <c r="CW86" i="121"/>
  <c r="CX86" i="121"/>
  <c r="CY86" i="121"/>
  <c r="CZ86" i="121"/>
  <c r="DA86" i="121"/>
  <c r="DB86" i="121"/>
  <c r="DC86" i="121"/>
  <c r="DD86" i="121"/>
  <c r="C87" i="121"/>
  <c r="D87" i="121"/>
  <c r="E87" i="121"/>
  <c r="F87" i="121"/>
  <c r="G87" i="121"/>
  <c r="H87" i="121"/>
  <c r="I87" i="121"/>
  <c r="J87" i="121"/>
  <c r="K87" i="121"/>
  <c r="L87" i="121"/>
  <c r="M87" i="121"/>
  <c r="N87" i="121"/>
  <c r="O87" i="121"/>
  <c r="P87" i="121"/>
  <c r="Q87" i="121"/>
  <c r="R87" i="121"/>
  <c r="S87" i="121"/>
  <c r="T87" i="121"/>
  <c r="U87" i="121"/>
  <c r="V87" i="121"/>
  <c r="W87" i="121"/>
  <c r="X87" i="121"/>
  <c r="Y87" i="121"/>
  <c r="Z87" i="121"/>
  <c r="AA87" i="121"/>
  <c r="AB87" i="121"/>
  <c r="AC87" i="121"/>
  <c r="AD87" i="121"/>
  <c r="AE87" i="121"/>
  <c r="AF87" i="121"/>
  <c r="AG87" i="121"/>
  <c r="AH87" i="121"/>
  <c r="AI87" i="121"/>
  <c r="AJ87" i="121"/>
  <c r="AK87" i="121"/>
  <c r="AL87" i="121"/>
  <c r="AM87" i="121"/>
  <c r="AN87" i="121"/>
  <c r="AO87" i="121"/>
  <c r="AP87" i="121"/>
  <c r="AQ87" i="121"/>
  <c r="AR87" i="121"/>
  <c r="AS87" i="121"/>
  <c r="AT87" i="121"/>
  <c r="AU87" i="121"/>
  <c r="AV87" i="121"/>
  <c r="AW87" i="121"/>
  <c r="AX87" i="121"/>
  <c r="AY87" i="121"/>
  <c r="AZ87" i="121"/>
  <c r="BA87" i="121"/>
  <c r="BB87" i="121"/>
  <c r="BC87" i="121"/>
  <c r="BD87" i="121"/>
  <c r="BE87" i="121"/>
  <c r="BF87" i="121"/>
  <c r="BG87" i="121"/>
  <c r="BH87" i="121"/>
  <c r="BI87" i="121"/>
  <c r="BJ87" i="121"/>
  <c r="BK87" i="121"/>
  <c r="BL87" i="121"/>
  <c r="BM87" i="121"/>
  <c r="BN87" i="121"/>
  <c r="BO87" i="121"/>
  <c r="BP87" i="121"/>
  <c r="BQ87" i="121"/>
  <c r="BR87" i="121"/>
  <c r="BS87" i="121"/>
  <c r="BT87" i="121"/>
  <c r="BU87" i="121"/>
  <c r="BV87" i="121"/>
  <c r="BW87" i="121"/>
  <c r="BX87" i="121"/>
  <c r="BY87" i="121"/>
  <c r="BZ87" i="121"/>
  <c r="CA87" i="121"/>
  <c r="CB87" i="121"/>
  <c r="CC87" i="121"/>
  <c r="CD87" i="121"/>
  <c r="CE87" i="121"/>
  <c r="CF87" i="121"/>
  <c r="CG87" i="121"/>
  <c r="CH87" i="121"/>
  <c r="CI87" i="121"/>
  <c r="CJ87" i="121"/>
  <c r="CK87" i="121"/>
  <c r="CL87" i="121"/>
  <c r="CM87" i="121"/>
  <c r="CN87" i="121"/>
  <c r="CO87" i="121"/>
  <c r="CP87" i="121"/>
  <c r="CQ87" i="121"/>
  <c r="CR87" i="121"/>
  <c r="CS87" i="121"/>
  <c r="CT87" i="121"/>
  <c r="CU87" i="121"/>
  <c r="CV87" i="121"/>
  <c r="CW87" i="121"/>
  <c r="CX87" i="121"/>
  <c r="CY87" i="121"/>
  <c r="CZ87" i="121"/>
  <c r="DA87" i="121"/>
  <c r="DB87" i="121"/>
  <c r="DC87" i="121"/>
  <c r="DD87" i="121"/>
  <c r="C88" i="121"/>
  <c r="D88" i="121"/>
  <c r="E88" i="121"/>
  <c r="F88" i="121"/>
  <c r="G88" i="121"/>
  <c r="H88" i="121"/>
  <c r="I88" i="121"/>
  <c r="J88" i="121"/>
  <c r="K88" i="121"/>
  <c r="L88" i="121"/>
  <c r="M88" i="121"/>
  <c r="N88" i="121"/>
  <c r="O88" i="121"/>
  <c r="P88" i="121"/>
  <c r="Q88" i="121"/>
  <c r="R88" i="121"/>
  <c r="S88" i="121"/>
  <c r="T88" i="121"/>
  <c r="U88" i="121"/>
  <c r="V88" i="121"/>
  <c r="W88" i="121"/>
  <c r="X88" i="121"/>
  <c r="Y88" i="121"/>
  <c r="Z88" i="121"/>
  <c r="AA88" i="121"/>
  <c r="AB88" i="121"/>
  <c r="AC88" i="121"/>
  <c r="AD88" i="121"/>
  <c r="AE88" i="121"/>
  <c r="AF88" i="121"/>
  <c r="AG88" i="121"/>
  <c r="AH88" i="121"/>
  <c r="AI88" i="121"/>
  <c r="AJ88" i="121"/>
  <c r="AK88" i="121"/>
  <c r="AL88" i="121"/>
  <c r="AM88" i="121"/>
  <c r="AN88" i="121"/>
  <c r="AO88" i="121"/>
  <c r="AP88" i="121"/>
  <c r="AQ88" i="121"/>
  <c r="AR88" i="121"/>
  <c r="AS88" i="121"/>
  <c r="AT88" i="121"/>
  <c r="AU88" i="121"/>
  <c r="AV88" i="121"/>
  <c r="AW88" i="121"/>
  <c r="AX88" i="121"/>
  <c r="AY88" i="121"/>
  <c r="AZ88" i="121"/>
  <c r="BA88" i="121"/>
  <c r="BB88" i="121"/>
  <c r="BC88" i="121"/>
  <c r="BD88" i="121"/>
  <c r="BE88" i="121"/>
  <c r="BF88" i="121"/>
  <c r="BG88" i="121"/>
  <c r="BH88" i="121"/>
  <c r="BI88" i="121"/>
  <c r="BJ88" i="121"/>
  <c r="BK88" i="121"/>
  <c r="BL88" i="121"/>
  <c r="BM88" i="121"/>
  <c r="BN88" i="121"/>
  <c r="BO88" i="121"/>
  <c r="BP88" i="121"/>
  <c r="BQ88" i="121"/>
  <c r="BR88" i="121"/>
  <c r="BS88" i="121"/>
  <c r="BT88" i="121"/>
  <c r="BU88" i="121"/>
  <c r="BV88" i="121"/>
  <c r="BW88" i="121"/>
  <c r="BX88" i="121"/>
  <c r="BY88" i="121"/>
  <c r="BZ88" i="121"/>
  <c r="CA88" i="121"/>
  <c r="CB88" i="121"/>
  <c r="CC88" i="121"/>
  <c r="CD88" i="121"/>
  <c r="CE88" i="121"/>
  <c r="CF88" i="121"/>
  <c r="CG88" i="121"/>
  <c r="CH88" i="121"/>
  <c r="CI88" i="121"/>
  <c r="CJ88" i="121"/>
  <c r="CK88" i="121"/>
  <c r="CL88" i="121"/>
  <c r="CM88" i="121"/>
  <c r="CN88" i="121"/>
  <c r="CO88" i="121"/>
  <c r="CP88" i="121"/>
  <c r="CQ88" i="121"/>
  <c r="CR88" i="121"/>
  <c r="CS88" i="121"/>
  <c r="CT88" i="121"/>
  <c r="CU88" i="121"/>
  <c r="CV88" i="121"/>
  <c r="CW88" i="121"/>
  <c r="CX88" i="121"/>
  <c r="CY88" i="121"/>
  <c r="CZ88" i="121"/>
  <c r="DA88" i="121"/>
  <c r="DB88" i="121"/>
  <c r="DC88" i="121"/>
  <c r="DD88" i="121"/>
  <c r="C89" i="121"/>
  <c r="D89" i="121"/>
  <c r="E89" i="121"/>
  <c r="F89" i="121"/>
  <c r="G89" i="121"/>
  <c r="H89" i="121"/>
  <c r="I89" i="121"/>
  <c r="J89" i="121"/>
  <c r="K89" i="121"/>
  <c r="L89" i="121"/>
  <c r="M89" i="121"/>
  <c r="N89" i="121"/>
  <c r="O89" i="121"/>
  <c r="P89" i="121"/>
  <c r="Q89" i="121"/>
  <c r="R89" i="121"/>
  <c r="S89" i="121"/>
  <c r="T89" i="121"/>
  <c r="U89" i="121"/>
  <c r="V89" i="121"/>
  <c r="W89" i="121"/>
  <c r="X89" i="121"/>
  <c r="Y89" i="121"/>
  <c r="Z89" i="121"/>
  <c r="AA89" i="121"/>
  <c r="AB89" i="121"/>
  <c r="AC89" i="121"/>
  <c r="AD89" i="121"/>
  <c r="AE89" i="121"/>
  <c r="AF89" i="121"/>
  <c r="AG89" i="121"/>
  <c r="AH89" i="121"/>
  <c r="AI89" i="121"/>
  <c r="AJ89" i="121"/>
  <c r="AK89" i="121"/>
  <c r="AL89" i="121"/>
  <c r="AM89" i="121"/>
  <c r="AN89" i="121"/>
  <c r="AO89" i="121"/>
  <c r="AP89" i="121"/>
  <c r="AQ89" i="121"/>
  <c r="AR89" i="121"/>
  <c r="AS89" i="121"/>
  <c r="AT89" i="121"/>
  <c r="AU89" i="121"/>
  <c r="AV89" i="121"/>
  <c r="AW89" i="121"/>
  <c r="AX89" i="121"/>
  <c r="AY89" i="121"/>
  <c r="AZ89" i="121"/>
  <c r="BA89" i="121"/>
  <c r="BB89" i="121"/>
  <c r="BC89" i="121"/>
  <c r="BD89" i="121"/>
  <c r="BE89" i="121"/>
  <c r="BF89" i="121"/>
  <c r="BG89" i="121"/>
  <c r="BH89" i="121"/>
  <c r="BI89" i="121"/>
  <c r="BJ89" i="121"/>
  <c r="BK89" i="121"/>
  <c r="BL89" i="121"/>
  <c r="BM89" i="121"/>
  <c r="BN89" i="121"/>
  <c r="BO89" i="121"/>
  <c r="BP89" i="121"/>
  <c r="BQ89" i="121"/>
  <c r="BR89" i="121"/>
  <c r="BS89" i="121"/>
  <c r="BT89" i="121"/>
  <c r="BU89" i="121"/>
  <c r="BV89" i="121"/>
  <c r="BW89" i="121"/>
  <c r="BX89" i="121"/>
  <c r="BY89" i="121"/>
  <c r="BZ89" i="121"/>
  <c r="CA89" i="121"/>
  <c r="CB89" i="121"/>
  <c r="CC89" i="121"/>
  <c r="CD89" i="121"/>
  <c r="CE89" i="121"/>
  <c r="CF89" i="121"/>
  <c r="CG89" i="121"/>
  <c r="CH89" i="121"/>
  <c r="CI89" i="121"/>
  <c r="CJ89" i="121"/>
  <c r="CK89" i="121"/>
  <c r="CL89" i="121"/>
  <c r="CM89" i="121"/>
  <c r="CN89" i="121"/>
  <c r="CO89" i="121"/>
  <c r="CP89" i="121"/>
  <c r="CQ89" i="121"/>
  <c r="CR89" i="121"/>
  <c r="CS89" i="121"/>
  <c r="CT89" i="121"/>
  <c r="CU89" i="121"/>
  <c r="CV89" i="121"/>
  <c r="CW89" i="121"/>
  <c r="CX89" i="121"/>
  <c r="CY89" i="121"/>
  <c r="CZ89" i="121"/>
  <c r="DA89" i="121"/>
  <c r="DB89" i="121"/>
  <c r="DC89" i="121"/>
  <c r="DD89" i="121"/>
  <c r="C90" i="121"/>
  <c r="D90" i="121"/>
  <c r="E90" i="121"/>
  <c r="F90" i="121"/>
  <c r="G90" i="121"/>
  <c r="H90" i="121"/>
  <c r="I90" i="121"/>
  <c r="J90" i="121"/>
  <c r="K90" i="121"/>
  <c r="L90" i="121"/>
  <c r="M90" i="121"/>
  <c r="N90" i="121"/>
  <c r="O90" i="121"/>
  <c r="P90" i="121"/>
  <c r="Q90" i="121"/>
  <c r="R90" i="121"/>
  <c r="S90" i="121"/>
  <c r="T90" i="121"/>
  <c r="U90" i="121"/>
  <c r="V90" i="121"/>
  <c r="W90" i="121"/>
  <c r="X90" i="121"/>
  <c r="Y90" i="121"/>
  <c r="Z90" i="121"/>
  <c r="AA90" i="121"/>
  <c r="AB90" i="121"/>
  <c r="AC90" i="121"/>
  <c r="AD90" i="121"/>
  <c r="AE90" i="121"/>
  <c r="AF90" i="121"/>
  <c r="AG90" i="121"/>
  <c r="AH90" i="121"/>
  <c r="AI90" i="121"/>
  <c r="AJ90" i="121"/>
  <c r="AK90" i="121"/>
  <c r="AL90" i="121"/>
  <c r="AM90" i="121"/>
  <c r="AN90" i="121"/>
  <c r="AO90" i="121"/>
  <c r="AP90" i="121"/>
  <c r="AQ90" i="121"/>
  <c r="AR90" i="121"/>
  <c r="AS90" i="121"/>
  <c r="AT90" i="121"/>
  <c r="AU90" i="121"/>
  <c r="AV90" i="121"/>
  <c r="AW90" i="121"/>
  <c r="AX90" i="121"/>
  <c r="AY90" i="121"/>
  <c r="AZ90" i="121"/>
  <c r="BA90" i="121"/>
  <c r="BB90" i="121"/>
  <c r="BC90" i="121"/>
  <c r="BD90" i="121"/>
  <c r="BE90" i="121"/>
  <c r="BF90" i="121"/>
  <c r="BG90" i="121"/>
  <c r="BH90" i="121"/>
  <c r="BI90" i="121"/>
  <c r="BJ90" i="121"/>
  <c r="BK90" i="121"/>
  <c r="BL90" i="121"/>
  <c r="BM90" i="121"/>
  <c r="BN90" i="121"/>
  <c r="BO90" i="121"/>
  <c r="BP90" i="121"/>
  <c r="BQ90" i="121"/>
  <c r="BR90" i="121"/>
  <c r="BS90" i="121"/>
  <c r="BT90" i="121"/>
  <c r="BU90" i="121"/>
  <c r="BV90" i="121"/>
  <c r="BW90" i="121"/>
  <c r="BX90" i="121"/>
  <c r="BY90" i="121"/>
  <c r="BZ90" i="121"/>
  <c r="CA90" i="121"/>
  <c r="CB90" i="121"/>
  <c r="CC90" i="121"/>
  <c r="CD90" i="121"/>
  <c r="CE90" i="121"/>
  <c r="CF90" i="121"/>
  <c r="CG90" i="121"/>
  <c r="CH90" i="121"/>
  <c r="CI90" i="121"/>
  <c r="CJ90" i="121"/>
  <c r="CK90" i="121"/>
  <c r="CL90" i="121"/>
  <c r="CM90" i="121"/>
  <c r="CN90" i="121"/>
  <c r="CO90" i="121"/>
  <c r="CP90" i="121"/>
  <c r="CQ90" i="121"/>
  <c r="CR90" i="121"/>
  <c r="CS90" i="121"/>
  <c r="CT90" i="121"/>
  <c r="CU90" i="121"/>
  <c r="CV90" i="121"/>
  <c r="CW90" i="121"/>
  <c r="CX90" i="121"/>
  <c r="CY90" i="121"/>
  <c r="CZ90" i="121"/>
  <c r="DA90" i="121"/>
  <c r="DB90" i="121"/>
  <c r="DC90" i="121"/>
  <c r="DD90" i="121"/>
  <c r="C91" i="121"/>
  <c r="D91" i="121"/>
  <c r="E91" i="121"/>
  <c r="F91" i="121"/>
  <c r="G91" i="121"/>
  <c r="H91" i="121"/>
  <c r="I91" i="121"/>
  <c r="J91" i="121"/>
  <c r="K91" i="121"/>
  <c r="L91" i="121"/>
  <c r="M91" i="121"/>
  <c r="N91" i="121"/>
  <c r="O91" i="121"/>
  <c r="P91" i="121"/>
  <c r="Q91" i="121"/>
  <c r="R91" i="121"/>
  <c r="S91" i="121"/>
  <c r="T91" i="121"/>
  <c r="U91" i="121"/>
  <c r="V91" i="121"/>
  <c r="W91" i="121"/>
  <c r="X91" i="121"/>
  <c r="Y91" i="121"/>
  <c r="Z91" i="121"/>
  <c r="AA91" i="121"/>
  <c r="AB91" i="121"/>
  <c r="AC91" i="121"/>
  <c r="AD91" i="121"/>
  <c r="AE91" i="121"/>
  <c r="AF91" i="121"/>
  <c r="AG91" i="121"/>
  <c r="AH91" i="121"/>
  <c r="AI91" i="121"/>
  <c r="AJ91" i="121"/>
  <c r="AK91" i="121"/>
  <c r="AL91" i="121"/>
  <c r="AM91" i="121"/>
  <c r="AN91" i="121"/>
  <c r="AO91" i="121"/>
  <c r="AP91" i="121"/>
  <c r="AQ91" i="121"/>
  <c r="AR91" i="121"/>
  <c r="AS91" i="121"/>
  <c r="AT91" i="121"/>
  <c r="AU91" i="121"/>
  <c r="AV91" i="121"/>
  <c r="AW91" i="121"/>
  <c r="AX91" i="121"/>
  <c r="AY91" i="121"/>
  <c r="AZ91" i="121"/>
  <c r="BA91" i="121"/>
  <c r="BB91" i="121"/>
  <c r="BC91" i="121"/>
  <c r="BD91" i="121"/>
  <c r="BE91" i="121"/>
  <c r="BF91" i="121"/>
  <c r="BG91" i="121"/>
  <c r="BH91" i="121"/>
  <c r="BI91" i="121"/>
  <c r="BJ91" i="121"/>
  <c r="BK91" i="121"/>
  <c r="BL91" i="121"/>
  <c r="BM91" i="121"/>
  <c r="BN91" i="121"/>
  <c r="BO91" i="121"/>
  <c r="BP91" i="121"/>
  <c r="BQ91" i="121"/>
  <c r="BR91" i="121"/>
  <c r="BS91" i="121"/>
  <c r="BT91" i="121"/>
  <c r="BU91" i="121"/>
  <c r="BV91" i="121"/>
  <c r="BW91" i="121"/>
  <c r="BX91" i="121"/>
  <c r="BY91" i="121"/>
  <c r="BZ91" i="121"/>
  <c r="CA91" i="121"/>
  <c r="CB91" i="121"/>
  <c r="CC91" i="121"/>
  <c r="CD91" i="121"/>
  <c r="CE91" i="121"/>
  <c r="CF91" i="121"/>
  <c r="CG91" i="121"/>
  <c r="CH91" i="121"/>
  <c r="CI91" i="121"/>
  <c r="CJ91" i="121"/>
  <c r="CK91" i="121"/>
  <c r="CL91" i="121"/>
  <c r="CM91" i="121"/>
  <c r="CN91" i="121"/>
  <c r="CO91" i="121"/>
  <c r="CP91" i="121"/>
  <c r="CQ91" i="121"/>
  <c r="CR91" i="121"/>
  <c r="CS91" i="121"/>
  <c r="CT91" i="121"/>
  <c r="CU91" i="121"/>
  <c r="CV91" i="121"/>
  <c r="CW91" i="121"/>
  <c r="CX91" i="121"/>
  <c r="CY91" i="121"/>
  <c r="CZ91" i="121"/>
  <c r="DA91" i="121"/>
  <c r="DB91" i="121"/>
  <c r="DC91" i="121"/>
  <c r="DD91" i="121"/>
  <c r="C92" i="121"/>
  <c r="D92" i="121"/>
  <c r="E92" i="121"/>
  <c r="F92" i="121"/>
  <c r="G92" i="121"/>
  <c r="H92" i="121"/>
  <c r="I92" i="121"/>
  <c r="J92" i="121"/>
  <c r="K92" i="121"/>
  <c r="L92" i="121"/>
  <c r="M92" i="121"/>
  <c r="N92" i="121"/>
  <c r="O92" i="121"/>
  <c r="P92" i="121"/>
  <c r="Q92" i="121"/>
  <c r="R92" i="121"/>
  <c r="S92" i="121"/>
  <c r="T92" i="121"/>
  <c r="U92" i="121"/>
  <c r="V92" i="121"/>
  <c r="W92" i="121"/>
  <c r="X92" i="121"/>
  <c r="Y92" i="121"/>
  <c r="Z92" i="121"/>
  <c r="AA92" i="121"/>
  <c r="AB92" i="121"/>
  <c r="AC92" i="121"/>
  <c r="AD92" i="121"/>
  <c r="AE92" i="121"/>
  <c r="AF92" i="121"/>
  <c r="AG92" i="121"/>
  <c r="AH92" i="121"/>
  <c r="AI92" i="121"/>
  <c r="AJ92" i="121"/>
  <c r="AK92" i="121"/>
  <c r="AL92" i="121"/>
  <c r="AM92" i="121"/>
  <c r="AN92" i="121"/>
  <c r="AO92" i="121"/>
  <c r="AP92" i="121"/>
  <c r="AQ92" i="121"/>
  <c r="AR92" i="121"/>
  <c r="AS92" i="121"/>
  <c r="AT92" i="121"/>
  <c r="AU92" i="121"/>
  <c r="AV92" i="121"/>
  <c r="AW92" i="121"/>
  <c r="AX92" i="121"/>
  <c r="AY92" i="121"/>
  <c r="AZ92" i="121"/>
  <c r="BA92" i="121"/>
  <c r="BB92" i="121"/>
  <c r="BC92" i="121"/>
  <c r="BD92" i="121"/>
  <c r="BE92" i="121"/>
  <c r="BF92" i="121"/>
  <c r="BG92" i="121"/>
  <c r="BH92" i="121"/>
  <c r="BI92" i="121"/>
  <c r="BJ92" i="121"/>
  <c r="BK92" i="121"/>
  <c r="BL92" i="121"/>
  <c r="BM92" i="121"/>
  <c r="BN92" i="121"/>
  <c r="BO92" i="121"/>
  <c r="BP92" i="121"/>
  <c r="BQ92" i="121"/>
  <c r="BR92" i="121"/>
  <c r="BS92" i="121"/>
  <c r="BT92" i="121"/>
  <c r="BU92" i="121"/>
  <c r="BV92" i="121"/>
  <c r="BW92" i="121"/>
  <c r="BX92" i="121"/>
  <c r="BY92" i="121"/>
  <c r="BZ92" i="121"/>
  <c r="CA92" i="121"/>
  <c r="CB92" i="121"/>
  <c r="CC92" i="121"/>
  <c r="CD92" i="121"/>
  <c r="CE92" i="121"/>
  <c r="CF92" i="121"/>
  <c r="CG92" i="121"/>
  <c r="CH92" i="121"/>
  <c r="CI92" i="121"/>
  <c r="CJ92" i="121"/>
  <c r="CK92" i="121"/>
  <c r="CL92" i="121"/>
  <c r="CM92" i="121"/>
  <c r="CN92" i="121"/>
  <c r="CO92" i="121"/>
  <c r="CP92" i="121"/>
  <c r="CQ92" i="121"/>
  <c r="CR92" i="121"/>
  <c r="CS92" i="121"/>
  <c r="CT92" i="121"/>
  <c r="CU92" i="121"/>
  <c r="CV92" i="121"/>
  <c r="CW92" i="121"/>
  <c r="CX92" i="121"/>
  <c r="CY92" i="121"/>
  <c r="CZ92" i="121"/>
  <c r="DA92" i="121"/>
  <c r="DB92" i="121"/>
  <c r="DC92" i="121"/>
  <c r="DD92" i="121"/>
  <c r="C93" i="121"/>
  <c r="D93" i="121"/>
  <c r="E93" i="121"/>
  <c r="F93" i="121"/>
  <c r="G93" i="121"/>
  <c r="H93" i="121"/>
  <c r="I93" i="121"/>
  <c r="J93" i="121"/>
  <c r="K93" i="121"/>
  <c r="L93" i="121"/>
  <c r="M93" i="121"/>
  <c r="N93" i="121"/>
  <c r="O93" i="121"/>
  <c r="P93" i="121"/>
  <c r="Q93" i="121"/>
  <c r="R93" i="121"/>
  <c r="S93" i="121"/>
  <c r="T93" i="121"/>
  <c r="U93" i="121"/>
  <c r="V93" i="121"/>
  <c r="W93" i="121"/>
  <c r="X93" i="121"/>
  <c r="Y93" i="121"/>
  <c r="Z93" i="121"/>
  <c r="AA93" i="121"/>
  <c r="AB93" i="121"/>
  <c r="AC93" i="121"/>
  <c r="AD93" i="121"/>
  <c r="AE93" i="121"/>
  <c r="AF93" i="121"/>
  <c r="AG93" i="121"/>
  <c r="AH93" i="121"/>
  <c r="AI93" i="121"/>
  <c r="AJ93" i="121"/>
  <c r="AK93" i="121"/>
  <c r="AL93" i="121"/>
  <c r="AM93" i="121"/>
  <c r="AN93" i="121"/>
  <c r="AO93" i="121"/>
  <c r="AP93" i="121"/>
  <c r="AQ93" i="121"/>
  <c r="AR93" i="121"/>
  <c r="AS93" i="121"/>
  <c r="AT93" i="121"/>
  <c r="AU93" i="121"/>
  <c r="AV93" i="121"/>
  <c r="AW93" i="121"/>
  <c r="AX93" i="121"/>
  <c r="AY93" i="121"/>
  <c r="AZ93" i="121"/>
  <c r="BA93" i="121"/>
  <c r="BB93" i="121"/>
  <c r="BC93" i="121"/>
  <c r="BD93" i="121"/>
  <c r="BE93" i="121"/>
  <c r="BF93" i="121"/>
  <c r="BG93" i="121"/>
  <c r="BH93" i="121"/>
  <c r="BI93" i="121"/>
  <c r="BJ93" i="121"/>
  <c r="BK93" i="121"/>
  <c r="BL93" i="121"/>
  <c r="BM93" i="121"/>
  <c r="BN93" i="121"/>
  <c r="BO93" i="121"/>
  <c r="BP93" i="121"/>
  <c r="BQ93" i="121"/>
  <c r="BR93" i="121"/>
  <c r="BS93" i="121"/>
  <c r="BT93" i="121"/>
  <c r="BU93" i="121"/>
  <c r="BV93" i="121"/>
  <c r="BW93" i="121"/>
  <c r="BX93" i="121"/>
  <c r="BY93" i="121"/>
  <c r="BZ93" i="121"/>
  <c r="CA93" i="121"/>
  <c r="CB93" i="121"/>
  <c r="CC93" i="121"/>
  <c r="CD93" i="121"/>
  <c r="CE93" i="121"/>
  <c r="CF93" i="121"/>
  <c r="CG93" i="121"/>
  <c r="CH93" i="121"/>
  <c r="CI93" i="121"/>
  <c r="CJ93" i="121"/>
  <c r="CK93" i="121"/>
  <c r="CL93" i="121"/>
  <c r="CM93" i="121"/>
  <c r="CN93" i="121"/>
  <c r="CO93" i="121"/>
  <c r="CP93" i="121"/>
  <c r="CQ93" i="121"/>
  <c r="CR93" i="121"/>
  <c r="CS93" i="121"/>
  <c r="CT93" i="121"/>
  <c r="CU93" i="121"/>
  <c r="CV93" i="121"/>
  <c r="CW93" i="121"/>
  <c r="CX93" i="121"/>
  <c r="CY93" i="121"/>
  <c r="CZ93" i="121"/>
  <c r="DA93" i="121"/>
  <c r="DB93" i="121"/>
  <c r="DC93" i="121"/>
  <c r="DD93" i="121"/>
  <c r="C94" i="121"/>
  <c r="D94" i="121"/>
  <c r="E94" i="121"/>
  <c r="F94" i="121"/>
  <c r="G94" i="121"/>
  <c r="H94" i="121"/>
  <c r="I94" i="121"/>
  <c r="J94" i="121"/>
  <c r="K94" i="121"/>
  <c r="L94" i="121"/>
  <c r="M94" i="121"/>
  <c r="N94" i="121"/>
  <c r="O94" i="121"/>
  <c r="P94" i="121"/>
  <c r="Q94" i="121"/>
  <c r="R94" i="121"/>
  <c r="S94" i="121"/>
  <c r="T94" i="121"/>
  <c r="U94" i="121"/>
  <c r="V94" i="121"/>
  <c r="W94" i="121"/>
  <c r="X94" i="121"/>
  <c r="Y94" i="121"/>
  <c r="Z94" i="121"/>
  <c r="AA94" i="121"/>
  <c r="AB94" i="121"/>
  <c r="AC94" i="121"/>
  <c r="AD94" i="121"/>
  <c r="AE94" i="121"/>
  <c r="AF94" i="121"/>
  <c r="AG94" i="121"/>
  <c r="AH94" i="121"/>
  <c r="AI94" i="121"/>
  <c r="AJ94" i="121"/>
  <c r="AK94" i="121"/>
  <c r="AL94" i="121"/>
  <c r="AM94" i="121"/>
  <c r="AN94" i="121"/>
  <c r="AO94" i="121"/>
  <c r="AP94" i="121"/>
  <c r="AQ94" i="121"/>
  <c r="AR94" i="121"/>
  <c r="AS94" i="121"/>
  <c r="AT94" i="121"/>
  <c r="AU94" i="121"/>
  <c r="AV94" i="121"/>
  <c r="AW94" i="121"/>
  <c r="AX94" i="121"/>
  <c r="AY94" i="121"/>
  <c r="AZ94" i="121"/>
  <c r="BA94" i="121"/>
  <c r="BB94" i="121"/>
  <c r="BC94" i="121"/>
  <c r="BD94" i="121"/>
  <c r="BE94" i="121"/>
  <c r="BF94" i="121"/>
  <c r="BG94" i="121"/>
  <c r="BH94" i="121"/>
  <c r="BI94" i="121"/>
  <c r="BJ94" i="121"/>
  <c r="BK94" i="121"/>
  <c r="BL94" i="121"/>
  <c r="BM94" i="121"/>
  <c r="BN94" i="121"/>
  <c r="BO94" i="121"/>
  <c r="BP94" i="121"/>
  <c r="BQ94" i="121"/>
  <c r="BR94" i="121"/>
  <c r="BS94" i="121"/>
  <c r="BT94" i="121"/>
  <c r="BU94" i="121"/>
  <c r="BV94" i="121"/>
  <c r="BW94" i="121"/>
  <c r="BX94" i="121"/>
  <c r="BY94" i="121"/>
  <c r="BZ94" i="121"/>
  <c r="CA94" i="121"/>
  <c r="CB94" i="121"/>
  <c r="CC94" i="121"/>
  <c r="CD94" i="121"/>
  <c r="CE94" i="121"/>
  <c r="CF94" i="121"/>
  <c r="CG94" i="121"/>
  <c r="CH94" i="121"/>
  <c r="CI94" i="121"/>
  <c r="CJ94" i="121"/>
  <c r="CK94" i="121"/>
  <c r="CL94" i="121"/>
  <c r="CM94" i="121"/>
  <c r="CN94" i="121"/>
  <c r="CO94" i="121"/>
  <c r="CP94" i="121"/>
  <c r="CQ94" i="121"/>
  <c r="CR94" i="121"/>
  <c r="CS94" i="121"/>
  <c r="CT94" i="121"/>
  <c r="CU94" i="121"/>
  <c r="CV94" i="121"/>
  <c r="CW94" i="121"/>
  <c r="CX94" i="121"/>
  <c r="CY94" i="121"/>
  <c r="CZ94" i="121"/>
  <c r="DA94" i="121"/>
  <c r="DB94" i="121"/>
  <c r="DC94" i="121"/>
  <c r="DD94" i="121"/>
  <c r="C95" i="121"/>
  <c r="D95" i="121"/>
  <c r="E95" i="121"/>
  <c r="F95" i="121"/>
  <c r="G95" i="121"/>
  <c r="H95" i="121"/>
  <c r="I95" i="121"/>
  <c r="J95" i="121"/>
  <c r="K95" i="121"/>
  <c r="L95" i="121"/>
  <c r="M95" i="121"/>
  <c r="N95" i="121"/>
  <c r="O95" i="121"/>
  <c r="P95" i="121"/>
  <c r="Q95" i="121"/>
  <c r="R95" i="121"/>
  <c r="S95" i="121"/>
  <c r="T95" i="121"/>
  <c r="U95" i="121"/>
  <c r="V95" i="121"/>
  <c r="W95" i="121"/>
  <c r="X95" i="121"/>
  <c r="Y95" i="121"/>
  <c r="Z95" i="121"/>
  <c r="AA95" i="121"/>
  <c r="AB95" i="121"/>
  <c r="AC95" i="121"/>
  <c r="AD95" i="121"/>
  <c r="AE95" i="121"/>
  <c r="AF95" i="121"/>
  <c r="AG95" i="121"/>
  <c r="AH95" i="121"/>
  <c r="AI95" i="121"/>
  <c r="AJ95" i="121"/>
  <c r="AK95" i="121"/>
  <c r="AL95" i="121"/>
  <c r="AM95" i="121"/>
  <c r="AN95" i="121"/>
  <c r="AO95" i="121"/>
  <c r="AP95" i="121"/>
  <c r="AQ95" i="121"/>
  <c r="AR95" i="121"/>
  <c r="AS95" i="121"/>
  <c r="AT95" i="121"/>
  <c r="AU95" i="121"/>
  <c r="AV95" i="121"/>
  <c r="AW95" i="121"/>
  <c r="AX95" i="121"/>
  <c r="AY95" i="121"/>
  <c r="AZ95" i="121"/>
  <c r="BA95" i="121"/>
  <c r="BB95" i="121"/>
  <c r="BC95" i="121"/>
  <c r="BD95" i="121"/>
  <c r="BE95" i="121"/>
  <c r="BF95" i="121"/>
  <c r="BG95" i="121"/>
  <c r="BH95" i="121"/>
  <c r="BI95" i="121"/>
  <c r="BJ95" i="121"/>
  <c r="BK95" i="121"/>
  <c r="BL95" i="121"/>
  <c r="BM95" i="121"/>
  <c r="BN95" i="121"/>
  <c r="BO95" i="121"/>
  <c r="BP95" i="121"/>
  <c r="BQ95" i="121"/>
  <c r="BR95" i="121"/>
  <c r="BS95" i="121"/>
  <c r="BT95" i="121"/>
  <c r="BU95" i="121"/>
  <c r="BV95" i="121"/>
  <c r="BW95" i="121"/>
  <c r="BX95" i="121"/>
  <c r="BY95" i="121"/>
  <c r="BZ95" i="121"/>
  <c r="CA95" i="121"/>
  <c r="CB95" i="121"/>
  <c r="CC95" i="121"/>
  <c r="CD95" i="121"/>
  <c r="CE95" i="121"/>
  <c r="CF95" i="121"/>
  <c r="CG95" i="121"/>
  <c r="CH95" i="121"/>
  <c r="CI95" i="121"/>
  <c r="CJ95" i="121"/>
  <c r="CK95" i="121"/>
  <c r="CL95" i="121"/>
  <c r="CM95" i="121"/>
  <c r="CN95" i="121"/>
  <c r="CO95" i="121"/>
  <c r="CP95" i="121"/>
  <c r="CQ95" i="121"/>
  <c r="CR95" i="121"/>
  <c r="CS95" i="121"/>
  <c r="CT95" i="121"/>
  <c r="CU95" i="121"/>
  <c r="CV95" i="121"/>
  <c r="CW95" i="121"/>
  <c r="CX95" i="121"/>
  <c r="CY95" i="121"/>
  <c r="CZ95" i="121"/>
  <c r="DA95" i="121"/>
  <c r="DB95" i="121"/>
  <c r="DC95" i="121"/>
  <c r="DD95" i="121"/>
  <c r="C96" i="121"/>
  <c r="D96" i="121"/>
  <c r="E96" i="121"/>
  <c r="F96" i="121"/>
  <c r="G96" i="121"/>
  <c r="H96" i="121"/>
  <c r="I96" i="121"/>
  <c r="J96" i="121"/>
  <c r="K96" i="121"/>
  <c r="L96" i="121"/>
  <c r="M96" i="121"/>
  <c r="N96" i="121"/>
  <c r="O96" i="121"/>
  <c r="P96" i="121"/>
  <c r="Q96" i="121"/>
  <c r="R96" i="121"/>
  <c r="S96" i="121"/>
  <c r="T96" i="121"/>
  <c r="U96" i="121"/>
  <c r="V96" i="121"/>
  <c r="W96" i="121"/>
  <c r="X96" i="121"/>
  <c r="Y96" i="121"/>
  <c r="Z96" i="121"/>
  <c r="AA96" i="121"/>
  <c r="AB96" i="121"/>
  <c r="AC96" i="121"/>
  <c r="AD96" i="121"/>
  <c r="AE96" i="121"/>
  <c r="AF96" i="121"/>
  <c r="AG96" i="121"/>
  <c r="AH96" i="121"/>
  <c r="AI96" i="121"/>
  <c r="AJ96" i="121"/>
  <c r="AK96" i="121"/>
  <c r="AL96" i="121"/>
  <c r="AM96" i="121"/>
  <c r="AN96" i="121"/>
  <c r="AO96" i="121"/>
  <c r="AP96" i="121"/>
  <c r="AQ96" i="121"/>
  <c r="AR96" i="121"/>
  <c r="AS96" i="121"/>
  <c r="AT96" i="121"/>
  <c r="AU96" i="121"/>
  <c r="AV96" i="121"/>
  <c r="AW96" i="121"/>
  <c r="AX96" i="121"/>
  <c r="AY96" i="121"/>
  <c r="AZ96" i="121"/>
  <c r="BA96" i="121"/>
  <c r="BB96" i="121"/>
  <c r="BC96" i="121"/>
  <c r="BD96" i="121"/>
  <c r="BE96" i="121"/>
  <c r="BF96" i="121"/>
  <c r="BG96" i="121"/>
  <c r="BH96" i="121"/>
  <c r="BI96" i="121"/>
  <c r="BJ96" i="121"/>
  <c r="BK96" i="121"/>
  <c r="BL96" i="121"/>
  <c r="BM96" i="121"/>
  <c r="BN96" i="121"/>
  <c r="BO96" i="121"/>
  <c r="BP96" i="121"/>
  <c r="BQ96" i="121"/>
  <c r="BR96" i="121"/>
  <c r="BS96" i="121"/>
  <c r="BT96" i="121"/>
  <c r="BU96" i="121"/>
  <c r="BV96" i="121"/>
  <c r="BW96" i="121"/>
  <c r="BX96" i="121"/>
  <c r="BY96" i="121"/>
  <c r="BZ96" i="121"/>
  <c r="CA96" i="121"/>
  <c r="CB96" i="121"/>
  <c r="CC96" i="121"/>
  <c r="CD96" i="121"/>
  <c r="CE96" i="121"/>
  <c r="CF96" i="121"/>
  <c r="CG96" i="121"/>
  <c r="CH96" i="121"/>
  <c r="CI96" i="121"/>
  <c r="CJ96" i="121"/>
  <c r="CK96" i="121"/>
  <c r="CL96" i="121"/>
  <c r="CM96" i="121"/>
  <c r="CN96" i="121"/>
  <c r="CO96" i="121"/>
  <c r="CP96" i="121"/>
  <c r="CQ96" i="121"/>
  <c r="CR96" i="121"/>
  <c r="CS96" i="121"/>
  <c r="CT96" i="121"/>
  <c r="CU96" i="121"/>
  <c r="CV96" i="121"/>
  <c r="CW96" i="121"/>
  <c r="CX96" i="121"/>
  <c r="CY96" i="121"/>
  <c r="CZ96" i="121"/>
  <c r="DA96" i="121"/>
  <c r="DB96" i="121"/>
  <c r="DC96" i="121"/>
  <c r="DD96" i="121"/>
  <c r="C97" i="121"/>
  <c r="D97" i="121"/>
  <c r="E97" i="121"/>
  <c r="F97" i="121"/>
  <c r="G97" i="121"/>
  <c r="H97" i="121"/>
  <c r="I97" i="121"/>
  <c r="J97" i="121"/>
  <c r="K97" i="121"/>
  <c r="L97" i="121"/>
  <c r="M97" i="121"/>
  <c r="N97" i="121"/>
  <c r="O97" i="121"/>
  <c r="P97" i="121"/>
  <c r="Q97" i="121"/>
  <c r="R97" i="121"/>
  <c r="S97" i="121"/>
  <c r="T97" i="121"/>
  <c r="U97" i="121"/>
  <c r="V97" i="121"/>
  <c r="W97" i="121"/>
  <c r="X97" i="121"/>
  <c r="Y97" i="121"/>
  <c r="Z97" i="121"/>
  <c r="AA97" i="121"/>
  <c r="AB97" i="121"/>
  <c r="AC97" i="121"/>
  <c r="AD97" i="121"/>
  <c r="AE97" i="121"/>
  <c r="AF97" i="121"/>
  <c r="AG97" i="121"/>
  <c r="AH97" i="121"/>
  <c r="AI97" i="121"/>
  <c r="AJ97" i="121"/>
  <c r="AK97" i="121"/>
  <c r="AL97" i="121"/>
  <c r="AM97" i="121"/>
  <c r="AN97" i="121"/>
  <c r="AO97" i="121"/>
  <c r="AP97" i="121"/>
  <c r="AQ97" i="121"/>
  <c r="AR97" i="121"/>
  <c r="AS97" i="121"/>
  <c r="AT97" i="121"/>
  <c r="AU97" i="121"/>
  <c r="AV97" i="121"/>
  <c r="AW97" i="121"/>
  <c r="AX97" i="121"/>
  <c r="AY97" i="121"/>
  <c r="AZ97" i="121"/>
  <c r="BA97" i="121"/>
  <c r="BB97" i="121"/>
  <c r="BC97" i="121"/>
  <c r="BD97" i="121"/>
  <c r="BE97" i="121"/>
  <c r="BF97" i="121"/>
  <c r="BG97" i="121"/>
  <c r="BH97" i="121"/>
  <c r="BI97" i="121"/>
  <c r="BJ97" i="121"/>
  <c r="BK97" i="121"/>
  <c r="BL97" i="121"/>
  <c r="BM97" i="121"/>
  <c r="BN97" i="121"/>
  <c r="BO97" i="121"/>
  <c r="BP97" i="121"/>
  <c r="BQ97" i="121"/>
  <c r="BR97" i="121"/>
  <c r="BS97" i="121"/>
  <c r="BT97" i="121"/>
  <c r="BU97" i="121"/>
  <c r="BV97" i="121"/>
  <c r="BW97" i="121"/>
  <c r="BX97" i="121"/>
  <c r="BY97" i="121"/>
  <c r="BZ97" i="121"/>
  <c r="CA97" i="121"/>
  <c r="CB97" i="121"/>
  <c r="CC97" i="121"/>
  <c r="CD97" i="121"/>
  <c r="CE97" i="121"/>
  <c r="CF97" i="121"/>
  <c r="CG97" i="121"/>
  <c r="CH97" i="121"/>
  <c r="CI97" i="121"/>
  <c r="CJ97" i="121"/>
  <c r="CK97" i="121"/>
  <c r="CL97" i="121"/>
  <c r="CM97" i="121"/>
  <c r="CN97" i="121"/>
  <c r="CO97" i="121"/>
  <c r="CP97" i="121"/>
  <c r="CQ97" i="121"/>
  <c r="CR97" i="121"/>
  <c r="CS97" i="121"/>
  <c r="CT97" i="121"/>
  <c r="CU97" i="121"/>
  <c r="CV97" i="121"/>
  <c r="CW97" i="121"/>
  <c r="CX97" i="121"/>
  <c r="CY97" i="121"/>
  <c r="CZ97" i="121"/>
  <c r="DA97" i="121"/>
  <c r="DB97" i="121"/>
  <c r="DC97" i="121"/>
  <c r="DD97" i="121"/>
  <c r="C98" i="121"/>
  <c r="D98" i="121"/>
  <c r="E98" i="121"/>
  <c r="F98" i="121"/>
  <c r="G98" i="121"/>
  <c r="H98" i="121"/>
  <c r="I98" i="121"/>
  <c r="J98" i="121"/>
  <c r="K98" i="121"/>
  <c r="L98" i="121"/>
  <c r="M98" i="121"/>
  <c r="N98" i="121"/>
  <c r="O98" i="121"/>
  <c r="P98" i="121"/>
  <c r="Q98" i="121"/>
  <c r="R98" i="121"/>
  <c r="S98" i="121"/>
  <c r="T98" i="121"/>
  <c r="U98" i="121"/>
  <c r="V98" i="121"/>
  <c r="W98" i="121"/>
  <c r="X98" i="121"/>
  <c r="Y98" i="121"/>
  <c r="Z98" i="121"/>
  <c r="AA98" i="121"/>
  <c r="AB98" i="121"/>
  <c r="AC98" i="121"/>
  <c r="AD98" i="121"/>
  <c r="AE98" i="121"/>
  <c r="AF98" i="121"/>
  <c r="AG98" i="121"/>
  <c r="AH98" i="121"/>
  <c r="AI98" i="121"/>
  <c r="AJ98" i="121"/>
  <c r="AK98" i="121"/>
  <c r="AL98" i="121"/>
  <c r="AM98" i="121"/>
  <c r="AN98" i="121"/>
  <c r="AO98" i="121"/>
  <c r="AP98" i="121"/>
  <c r="AQ98" i="121"/>
  <c r="AR98" i="121"/>
  <c r="AS98" i="121"/>
  <c r="AT98" i="121"/>
  <c r="AU98" i="121"/>
  <c r="AV98" i="121"/>
  <c r="AW98" i="121"/>
  <c r="AX98" i="121"/>
  <c r="AY98" i="121"/>
  <c r="AZ98" i="121"/>
  <c r="BA98" i="121"/>
  <c r="BB98" i="121"/>
  <c r="BC98" i="121"/>
  <c r="BD98" i="121"/>
  <c r="BE98" i="121"/>
  <c r="BF98" i="121"/>
  <c r="BG98" i="121"/>
  <c r="BH98" i="121"/>
  <c r="BI98" i="121"/>
  <c r="BJ98" i="121"/>
  <c r="BK98" i="121"/>
  <c r="BL98" i="121"/>
  <c r="BM98" i="121"/>
  <c r="BN98" i="121"/>
  <c r="BO98" i="121"/>
  <c r="BP98" i="121"/>
  <c r="BQ98" i="121"/>
  <c r="BR98" i="121"/>
  <c r="BS98" i="121"/>
  <c r="BT98" i="121"/>
  <c r="BU98" i="121"/>
  <c r="BV98" i="121"/>
  <c r="BW98" i="121"/>
  <c r="BX98" i="121"/>
  <c r="BY98" i="121"/>
  <c r="BZ98" i="121"/>
  <c r="CA98" i="121"/>
  <c r="CB98" i="121"/>
  <c r="CC98" i="121"/>
  <c r="CD98" i="121"/>
  <c r="CE98" i="121"/>
  <c r="CF98" i="121"/>
  <c r="CG98" i="121"/>
  <c r="CH98" i="121"/>
  <c r="CI98" i="121"/>
  <c r="CJ98" i="121"/>
  <c r="CK98" i="121"/>
  <c r="CL98" i="121"/>
  <c r="CM98" i="121"/>
  <c r="CN98" i="121"/>
  <c r="CO98" i="121"/>
  <c r="CP98" i="121"/>
  <c r="CQ98" i="121"/>
  <c r="CR98" i="121"/>
  <c r="CS98" i="121"/>
  <c r="CT98" i="121"/>
  <c r="CU98" i="121"/>
  <c r="CV98" i="121"/>
  <c r="CW98" i="121"/>
  <c r="CX98" i="121"/>
  <c r="CY98" i="121"/>
  <c r="CZ98" i="121"/>
  <c r="DA98" i="121"/>
  <c r="DB98" i="121"/>
  <c r="DC98" i="121"/>
  <c r="DD98" i="121"/>
  <c r="C99" i="121"/>
  <c r="D99" i="121"/>
  <c r="E99" i="121"/>
  <c r="F99" i="121"/>
  <c r="G99" i="121"/>
  <c r="H99" i="121"/>
  <c r="I99" i="121"/>
  <c r="J99" i="121"/>
  <c r="K99" i="121"/>
  <c r="L99" i="121"/>
  <c r="M99" i="121"/>
  <c r="N99" i="121"/>
  <c r="O99" i="121"/>
  <c r="P99" i="121"/>
  <c r="Q99" i="121"/>
  <c r="R99" i="121"/>
  <c r="S99" i="121"/>
  <c r="T99" i="121"/>
  <c r="U99" i="121"/>
  <c r="V99" i="121"/>
  <c r="W99" i="121"/>
  <c r="X99" i="121"/>
  <c r="Y99" i="121"/>
  <c r="Z99" i="121"/>
  <c r="AA99" i="121"/>
  <c r="AB99" i="121"/>
  <c r="AC99" i="121"/>
  <c r="AD99" i="121"/>
  <c r="AE99" i="121"/>
  <c r="AF99" i="121"/>
  <c r="AG99" i="121"/>
  <c r="AH99" i="121"/>
  <c r="AI99" i="121"/>
  <c r="AJ99" i="121"/>
  <c r="AK99" i="121"/>
  <c r="AL99" i="121"/>
  <c r="AM99" i="121"/>
  <c r="AN99" i="121"/>
  <c r="AO99" i="121"/>
  <c r="AP99" i="121"/>
  <c r="AQ99" i="121"/>
  <c r="AR99" i="121"/>
  <c r="AS99" i="121"/>
  <c r="AT99" i="121"/>
  <c r="AU99" i="121"/>
  <c r="AV99" i="121"/>
  <c r="AW99" i="121"/>
  <c r="AX99" i="121"/>
  <c r="AY99" i="121"/>
  <c r="AZ99" i="121"/>
  <c r="BA99" i="121"/>
  <c r="BB99" i="121"/>
  <c r="BC99" i="121"/>
  <c r="BD99" i="121"/>
  <c r="BE99" i="121"/>
  <c r="BF99" i="121"/>
  <c r="BG99" i="121"/>
  <c r="BH99" i="121"/>
  <c r="BI99" i="121"/>
  <c r="BJ99" i="121"/>
  <c r="BK99" i="121"/>
  <c r="BL99" i="121"/>
  <c r="BM99" i="121"/>
  <c r="BN99" i="121"/>
  <c r="BO99" i="121"/>
  <c r="BP99" i="121"/>
  <c r="BQ99" i="121"/>
  <c r="BR99" i="121"/>
  <c r="BS99" i="121"/>
  <c r="BT99" i="121"/>
  <c r="BU99" i="121"/>
  <c r="BV99" i="121"/>
  <c r="BW99" i="121"/>
  <c r="BX99" i="121"/>
  <c r="BY99" i="121"/>
  <c r="BZ99" i="121"/>
  <c r="CA99" i="121"/>
  <c r="CB99" i="121"/>
  <c r="CC99" i="121"/>
  <c r="CD99" i="121"/>
  <c r="CE99" i="121"/>
  <c r="CF99" i="121"/>
  <c r="CG99" i="121"/>
  <c r="CH99" i="121"/>
  <c r="CI99" i="121"/>
  <c r="CJ99" i="121"/>
  <c r="CK99" i="121"/>
  <c r="CL99" i="121"/>
  <c r="CM99" i="121"/>
  <c r="CN99" i="121"/>
  <c r="CO99" i="121"/>
  <c r="CP99" i="121"/>
  <c r="CQ99" i="121"/>
  <c r="CR99" i="121"/>
  <c r="CS99" i="121"/>
  <c r="CT99" i="121"/>
  <c r="CU99" i="121"/>
  <c r="CV99" i="121"/>
  <c r="CW99" i="121"/>
  <c r="CX99" i="121"/>
  <c r="CY99" i="121"/>
  <c r="CZ99" i="121"/>
  <c r="DA99" i="121"/>
  <c r="DB99" i="121"/>
  <c r="DC99" i="121"/>
  <c r="DD99" i="121"/>
  <c r="C100" i="121"/>
  <c r="D100" i="121"/>
  <c r="E100" i="121"/>
  <c r="F100" i="121"/>
  <c r="G100" i="121"/>
  <c r="H100" i="121"/>
  <c r="I100" i="121"/>
  <c r="J100" i="121"/>
  <c r="K100" i="121"/>
  <c r="L100" i="121"/>
  <c r="M100" i="121"/>
  <c r="N100" i="121"/>
  <c r="O100" i="121"/>
  <c r="P100" i="121"/>
  <c r="Q100" i="121"/>
  <c r="R100" i="121"/>
  <c r="S100" i="121"/>
  <c r="T100" i="121"/>
  <c r="U100" i="121"/>
  <c r="V100" i="121"/>
  <c r="W100" i="121"/>
  <c r="X100" i="121"/>
  <c r="Y100" i="121"/>
  <c r="Z100" i="121"/>
  <c r="AA100" i="121"/>
  <c r="AB100" i="121"/>
  <c r="AC100" i="121"/>
  <c r="AD100" i="121"/>
  <c r="AE100" i="121"/>
  <c r="AF100" i="121"/>
  <c r="AG100" i="121"/>
  <c r="AH100" i="121"/>
  <c r="AI100" i="121"/>
  <c r="AJ100" i="121"/>
  <c r="AK100" i="121"/>
  <c r="AL100" i="121"/>
  <c r="AM100" i="121"/>
  <c r="AN100" i="121"/>
  <c r="AO100" i="121"/>
  <c r="AP100" i="121"/>
  <c r="AQ100" i="121"/>
  <c r="AR100" i="121"/>
  <c r="AS100" i="121"/>
  <c r="AT100" i="121"/>
  <c r="AU100" i="121"/>
  <c r="AV100" i="121"/>
  <c r="AW100" i="121"/>
  <c r="AX100" i="121"/>
  <c r="AY100" i="121"/>
  <c r="AZ100" i="121"/>
  <c r="BA100" i="121"/>
  <c r="BB100" i="121"/>
  <c r="BC100" i="121"/>
  <c r="BD100" i="121"/>
  <c r="BE100" i="121"/>
  <c r="BF100" i="121"/>
  <c r="BG100" i="121"/>
  <c r="BH100" i="121"/>
  <c r="BI100" i="121"/>
  <c r="BJ100" i="121"/>
  <c r="BK100" i="121"/>
  <c r="BL100" i="121"/>
  <c r="BM100" i="121"/>
  <c r="BN100" i="121"/>
  <c r="BO100" i="121"/>
  <c r="BP100" i="121"/>
  <c r="BQ100" i="121"/>
  <c r="BR100" i="121"/>
  <c r="BS100" i="121"/>
  <c r="BT100" i="121"/>
  <c r="BU100" i="121"/>
  <c r="BV100" i="121"/>
  <c r="BW100" i="121"/>
  <c r="BX100" i="121"/>
  <c r="BY100" i="121"/>
  <c r="BZ100" i="121"/>
  <c r="CA100" i="121"/>
  <c r="CB100" i="121"/>
  <c r="CC100" i="121"/>
  <c r="CD100" i="121"/>
  <c r="CE100" i="121"/>
  <c r="CF100" i="121"/>
  <c r="CG100" i="121"/>
  <c r="CH100" i="121"/>
  <c r="CI100" i="121"/>
  <c r="CJ100" i="121"/>
  <c r="CK100" i="121"/>
  <c r="CL100" i="121"/>
  <c r="CM100" i="121"/>
  <c r="CN100" i="121"/>
  <c r="CO100" i="121"/>
  <c r="CP100" i="121"/>
  <c r="CQ100" i="121"/>
  <c r="CR100" i="121"/>
  <c r="CS100" i="121"/>
  <c r="CT100" i="121"/>
  <c r="CU100" i="121"/>
  <c r="CV100" i="121"/>
  <c r="CW100" i="121"/>
  <c r="CX100" i="121"/>
  <c r="CY100" i="121"/>
  <c r="CZ100" i="121"/>
  <c r="DA100" i="121"/>
  <c r="DB100" i="121"/>
  <c r="DC100" i="121"/>
  <c r="DD100" i="121"/>
  <c r="C101" i="121"/>
  <c r="D101" i="121"/>
  <c r="E101" i="121"/>
  <c r="F101" i="121"/>
  <c r="G101" i="121"/>
  <c r="H101" i="121"/>
  <c r="I101" i="121"/>
  <c r="J101" i="121"/>
  <c r="K101" i="121"/>
  <c r="L101" i="121"/>
  <c r="M101" i="121"/>
  <c r="N101" i="121"/>
  <c r="O101" i="121"/>
  <c r="P101" i="121"/>
  <c r="Q101" i="121"/>
  <c r="R101" i="121"/>
  <c r="S101" i="121"/>
  <c r="T101" i="121"/>
  <c r="U101" i="121"/>
  <c r="V101" i="121"/>
  <c r="W101" i="121"/>
  <c r="X101" i="121"/>
  <c r="Y101" i="121"/>
  <c r="Z101" i="121"/>
  <c r="AA101" i="121"/>
  <c r="AB101" i="121"/>
  <c r="AC101" i="121"/>
  <c r="AD101" i="121"/>
  <c r="AE101" i="121"/>
  <c r="AF101" i="121"/>
  <c r="AG101" i="121"/>
  <c r="AH101" i="121"/>
  <c r="AI101" i="121"/>
  <c r="AJ101" i="121"/>
  <c r="AK101" i="121"/>
  <c r="AL101" i="121"/>
  <c r="AM101" i="121"/>
  <c r="AN101" i="121"/>
  <c r="AO101" i="121"/>
  <c r="AP101" i="121"/>
  <c r="AQ101" i="121"/>
  <c r="AR101" i="121"/>
  <c r="AS101" i="121"/>
  <c r="AT101" i="121"/>
  <c r="AU101" i="121"/>
  <c r="AV101" i="121"/>
  <c r="AW101" i="121"/>
  <c r="AX101" i="121"/>
  <c r="AY101" i="121"/>
  <c r="AZ101" i="121"/>
  <c r="BA101" i="121"/>
  <c r="BB101" i="121"/>
  <c r="BC101" i="121"/>
  <c r="BD101" i="121"/>
  <c r="BE101" i="121"/>
  <c r="BF101" i="121"/>
  <c r="BG101" i="121"/>
  <c r="BH101" i="121"/>
  <c r="BI101" i="121"/>
  <c r="BJ101" i="121"/>
  <c r="BK101" i="121"/>
  <c r="BL101" i="121"/>
  <c r="BM101" i="121"/>
  <c r="BN101" i="121"/>
  <c r="BO101" i="121"/>
  <c r="BP101" i="121"/>
  <c r="BQ101" i="121"/>
  <c r="BR101" i="121"/>
  <c r="BS101" i="121"/>
  <c r="BT101" i="121"/>
  <c r="BU101" i="121"/>
  <c r="BV101" i="121"/>
  <c r="BW101" i="121"/>
  <c r="BX101" i="121"/>
  <c r="BY101" i="121"/>
  <c r="BZ101" i="121"/>
  <c r="CA101" i="121"/>
  <c r="CB101" i="121"/>
  <c r="CC101" i="121"/>
  <c r="CD101" i="121"/>
  <c r="CE101" i="121"/>
  <c r="CF101" i="121"/>
  <c r="CG101" i="121"/>
  <c r="CH101" i="121"/>
  <c r="CI101" i="121"/>
  <c r="CJ101" i="121"/>
  <c r="CK101" i="121"/>
  <c r="CL101" i="121"/>
  <c r="CM101" i="121"/>
  <c r="CN101" i="121"/>
  <c r="CO101" i="121"/>
  <c r="CP101" i="121"/>
  <c r="CQ101" i="121"/>
  <c r="CR101" i="121"/>
  <c r="CS101" i="121"/>
  <c r="CT101" i="121"/>
  <c r="CU101" i="121"/>
  <c r="CV101" i="121"/>
  <c r="CW101" i="121"/>
  <c r="CX101" i="121"/>
  <c r="CY101" i="121"/>
  <c r="CZ101" i="121"/>
  <c r="DA101" i="121"/>
  <c r="DB101" i="121"/>
  <c r="DC101" i="121"/>
  <c r="DD101" i="121"/>
  <c r="C102" i="121"/>
  <c r="D102" i="121"/>
  <c r="E102" i="121"/>
  <c r="F102" i="121"/>
  <c r="G102" i="121"/>
  <c r="H102" i="121"/>
  <c r="I102" i="121"/>
  <c r="J102" i="121"/>
  <c r="K102" i="121"/>
  <c r="L102" i="121"/>
  <c r="M102" i="121"/>
  <c r="N102" i="121"/>
  <c r="O102" i="121"/>
  <c r="P102" i="121"/>
  <c r="Q102" i="121"/>
  <c r="R102" i="121"/>
  <c r="S102" i="121"/>
  <c r="T102" i="121"/>
  <c r="U102" i="121"/>
  <c r="V102" i="121"/>
  <c r="W102" i="121"/>
  <c r="X102" i="121"/>
  <c r="Y102" i="121"/>
  <c r="Z102" i="121"/>
  <c r="AA102" i="121"/>
  <c r="AB102" i="121"/>
  <c r="AC102" i="121"/>
  <c r="AD102" i="121"/>
  <c r="AE102" i="121"/>
  <c r="AF102" i="121"/>
  <c r="AG102" i="121"/>
  <c r="AH102" i="121"/>
  <c r="AI102" i="121"/>
  <c r="AJ102" i="121"/>
  <c r="AK102" i="121"/>
  <c r="AL102" i="121"/>
  <c r="AM102" i="121"/>
  <c r="AN102" i="121"/>
  <c r="AO102" i="121"/>
  <c r="AP102" i="121"/>
  <c r="AQ102" i="121"/>
  <c r="AR102" i="121"/>
  <c r="AS102" i="121"/>
  <c r="AT102" i="121"/>
  <c r="AU102" i="121"/>
  <c r="AV102" i="121"/>
  <c r="AW102" i="121"/>
  <c r="AX102" i="121"/>
  <c r="AY102" i="121"/>
  <c r="AZ102" i="121"/>
  <c r="BA102" i="121"/>
  <c r="BB102" i="121"/>
  <c r="BC102" i="121"/>
  <c r="BD102" i="121"/>
  <c r="BE102" i="121"/>
  <c r="BF102" i="121"/>
  <c r="BG102" i="121"/>
  <c r="BH102" i="121"/>
  <c r="BI102" i="121"/>
  <c r="BJ102" i="121"/>
  <c r="BK102" i="121"/>
  <c r="BL102" i="121"/>
  <c r="BM102" i="121"/>
  <c r="BN102" i="121"/>
  <c r="BO102" i="121"/>
  <c r="BP102" i="121"/>
  <c r="BQ102" i="121"/>
  <c r="BR102" i="121"/>
  <c r="BS102" i="121"/>
  <c r="BT102" i="121"/>
  <c r="BU102" i="121"/>
  <c r="BV102" i="121"/>
  <c r="BW102" i="121"/>
  <c r="BX102" i="121"/>
  <c r="BY102" i="121"/>
  <c r="BZ102" i="121"/>
  <c r="CA102" i="121"/>
  <c r="CB102" i="121"/>
  <c r="CC102" i="121"/>
  <c r="CD102" i="121"/>
  <c r="CE102" i="121"/>
  <c r="CF102" i="121"/>
  <c r="CG102" i="121"/>
  <c r="CH102" i="121"/>
  <c r="CI102" i="121"/>
  <c r="CJ102" i="121"/>
  <c r="CK102" i="121"/>
  <c r="CL102" i="121"/>
  <c r="CM102" i="121"/>
  <c r="CN102" i="121"/>
  <c r="CO102" i="121"/>
  <c r="CP102" i="121"/>
  <c r="CQ102" i="121"/>
  <c r="CR102" i="121"/>
  <c r="CS102" i="121"/>
  <c r="CT102" i="121"/>
  <c r="CU102" i="121"/>
  <c r="CV102" i="121"/>
  <c r="CW102" i="121"/>
  <c r="CX102" i="121"/>
  <c r="CY102" i="121"/>
  <c r="CZ102" i="121"/>
  <c r="DA102" i="121"/>
  <c r="DB102" i="121"/>
  <c r="DC102" i="121"/>
  <c r="DD102" i="121"/>
  <c r="C103" i="121"/>
  <c r="D103" i="121"/>
  <c r="E103" i="121"/>
  <c r="F103" i="121"/>
  <c r="G103" i="121"/>
  <c r="H103" i="121"/>
  <c r="I103" i="121"/>
  <c r="J103" i="121"/>
  <c r="K103" i="121"/>
  <c r="L103" i="121"/>
  <c r="M103" i="121"/>
  <c r="N103" i="121"/>
  <c r="O103" i="121"/>
  <c r="P103" i="121"/>
  <c r="Q103" i="121"/>
  <c r="R103" i="121"/>
  <c r="S103" i="121"/>
  <c r="T103" i="121"/>
  <c r="U103" i="121"/>
  <c r="V103" i="121"/>
  <c r="W103" i="121"/>
  <c r="X103" i="121"/>
  <c r="Y103" i="121"/>
  <c r="Z103" i="121"/>
  <c r="AA103" i="121"/>
  <c r="AB103" i="121"/>
  <c r="AC103" i="121"/>
  <c r="AD103" i="121"/>
  <c r="AE103" i="121"/>
  <c r="AF103" i="121"/>
  <c r="AG103" i="121"/>
  <c r="AH103" i="121"/>
  <c r="AI103" i="121"/>
  <c r="AJ103" i="121"/>
  <c r="AK103" i="121"/>
  <c r="AL103" i="121"/>
  <c r="AM103" i="121"/>
  <c r="AN103" i="121"/>
  <c r="AO103" i="121"/>
  <c r="AP103" i="121"/>
  <c r="AQ103" i="121"/>
  <c r="AR103" i="121"/>
  <c r="AS103" i="121"/>
  <c r="AT103" i="121"/>
  <c r="AU103" i="121"/>
  <c r="AV103" i="121"/>
  <c r="AW103" i="121"/>
  <c r="AX103" i="121"/>
  <c r="AY103" i="121"/>
  <c r="AZ103" i="121"/>
  <c r="BA103" i="121"/>
  <c r="BB103" i="121"/>
  <c r="BC103" i="121"/>
  <c r="BD103" i="121"/>
  <c r="BE103" i="121"/>
  <c r="BF103" i="121"/>
  <c r="BG103" i="121"/>
  <c r="BH103" i="121"/>
  <c r="BI103" i="121"/>
  <c r="BJ103" i="121"/>
  <c r="BK103" i="121"/>
  <c r="BL103" i="121"/>
  <c r="BM103" i="121"/>
  <c r="BN103" i="121"/>
  <c r="BO103" i="121"/>
  <c r="BP103" i="121"/>
  <c r="BQ103" i="121"/>
  <c r="BR103" i="121"/>
  <c r="BS103" i="121"/>
  <c r="BT103" i="121"/>
  <c r="BU103" i="121"/>
  <c r="BV103" i="121"/>
  <c r="BW103" i="121"/>
  <c r="BX103" i="121"/>
  <c r="BY103" i="121"/>
  <c r="BZ103" i="121"/>
  <c r="CA103" i="121"/>
  <c r="CB103" i="121"/>
  <c r="CC103" i="121"/>
  <c r="CD103" i="121"/>
  <c r="CE103" i="121"/>
  <c r="CF103" i="121"/>
  <c r="CG103" i="121"/>
  <c r="CH103" i="121"/>
  <c r="CI103" i="121"/>
  <c r="CJ103" i="121"/>
  <c r="CK103" i="121"/>
  <c r="CL103" i="121"/>
  <c r="CM103" i="121"/>
  <c r="CN103" i="121"/>
  <c r="CO103" i="121"/>
  <c r="CP103" i="121"/>
  <c r="CQ103" i="121"/>
  <c r="CR103" i="121"/>
  <c r="CS103" i="121"/>
  <c r="CT103" i="121"/>
  <c r="CU103" i="121"/>
  <c r="CV103" i="121"/>
  <c r="CW103" i="121"/>
  <c r="CX103" i="121"/>
  <c r="CY103" i="121"/>
  <c r="CZ103" i="121"/>
  <c r="DA103" i="121"/>
  <c r="DB103" i="121"/>
  <c r="DC103" i="121"/>
  <c r="DD103" i="121"/>
  <c r="C104" i="121"/>
  <c r="D104" i="121"/>
  <c r="E104" i="121"/>
  <c r="F104" i="121"/>
  <c r="G104" i="121"/>
  <c r="H104" i="121"/>
  <c r="I104" i="121"/>
  <c r="J104" i="121"/>
  <c r="K104" i="121"/>
  <c r="L104" i="121"/>
  <c r="M104" i="121"/>
  <c r="N104" i="121"/>
  <c r="O104" i="121"/>
  <c r="P104" i="121"/>
  <c r="Q104" i="121"/>
  <c r="R104" i="121"/>
  <c r="S104" i="121"/>
  <c r="T104" i="121"/>
  <c r="U104" i="121"/>
  <c r="V104" i="121"/>
  <c r="W104" i="121"/>
  <c r="X104" i="121"/>
  <c r="Y104" i="121"/>
  <c r="Z104" i="121"/>
  <c r="AA104" i="121"/>
  <c r="AB104" i="121"/>
  <c r="AC104" i="121"/>
  <c r="AD104" i="121"/>
  <c r="AE104" i="121"/>
  <c r="AF104" i="121"/>
  <c r="AG104" i="121"/>
  <c r="AH104" i="121"/>
  <c r="AI104" i="121"/>
  <c r="AJ104" i="121"/>
  <c r="AK104" i="121"/>
  <c r="AL104" i="121"/>
  <c r="AM104" i="121"/>
  <c r="AN104" i="121"/>
  <c r="AO104" i="121"/>
  <c r="AP104" i="121"/>
  <c r="AQ104" i="121"/>
  <c r="AR104" i="121"/>
  <c r="AS104" i="121"/>
  <c r="AT104" i="121"/>
  <c r="AU104" i="121"/>
  <c r="AV104" i="121"/>
  <c r="AW104" i="121"/>
  <c r="AX104" i="121"/>
  <c r="AY104" i="121"/>
  <c r="AZ104" i="121"/>
  <c r="BA104" i="121"/>
  <c r="BB104" i="121"/>
  <c r="BC104" i="121"/>
  <c r="BD104" i="121"/>
  <c r="BE104" i="121"/>
  <c r="BF104" i="121"/>
  <c r="BG104" i="121"/>
  <c r="BH104" i="121"/>
  <c r="BI104" i="121"/>
  <c r="BJ104" i="121"/>
  <c r="BK104" i="121"/>
  <c r="BL104" i="121"/>
  <c r="BM104" i="121"/>
  <c r="BN104" i="121"/>
  <c r="BO104" i="121"/>
  <c r="BP104" i="121"/>
  <c r="BQ104" i="121"/>
  <c r="BR104" i="121"/>
  <c r="BS104" i="121"/>
  <c r="BT104" i="121"/>
  <c r="BU104" i="121"/>
  <c r="BV104" i="121"/>
  <c r="BW104" i="121"/>
  <c r="BX104" i="121"/>
  <c r="BY104" i="121"/>
  <c r="BZ104" i="121"/>
  <c r="CA104" i="121"/>
  <c r="CB104" i="121"/>
  <c r="CC104" i="121"/>
  <c r="CD104" i="121"/>
  <c r="CE104" i="121"/>
  <c r="CF104" i="121"/>
  <c r="CG104" i="121"/>
  <c r="CH104" i="121"/>
  <c r="CI104" i="121"/>
  <c r="CJ104" i="121"/>
  <c r="CK104" i="121"/>
  <c r="CL104" i="121"/>
  <c r="CM104" i="121"/>
  <c r="CN104" i="121"/>
  <c r="CO104" i="121"/>
  <c r="CP104" i="121"/>
  <c r="CQ104" i="121"/>
  <c r="CR104" i="121"/>
  <c r="CS104" i="121"/>
  <c r="CT104" i="121"/>
  <c r="CU104" i="121"/>
  <c r="CV104" i="121"/>
  <c r="CW104" i="121"/>
  <c r="CX104" i="121"/>
  <c r="CY104" i="121"/>
  <c r="CZ104" i="121"/>
  <c r="DA104" i="121"/>
  <c r="DB104" i="121"/>
  <c r="DC104" i="121"/>
  <c r="DD104" i="121"/>
  <c r="C105" i="121"/>
  <c r="D105" i="121"/>
  <c r="E105" i="121"/>
  <c r="F105" i="121"/>
  <c r="G105" i="121"/>
  <c r="H105" i="121"/>
  <c r="I105" i="121"/>
  <c r="J105" i="121"/>
  <c r="K105" i="121"/>
  <c r="L105" i="121"/>
  <c r="M105" i="121"/>
  <c r="N105" i="121"/>
  <c r="O105" i="121"/>
  <c r="P105" i="121"/>
  <c r="Q105" i="121"/>
  <c r="R105" i="121"/>
  <c r="S105" i="121"/>
  <c r="T105" i="121"/>
  <c r="U105" i="121"/>
  <c r="V105" i="121"/>
  <c r="W105" i="121"/>
  <c r="X105" i="121"/>
  <c r="Y105" i="121"/>
  <c r="Z105" i="121"/>
  <c r="AA105" i="121"/>
  <c r="AB105" i="121"/>
  <c r="AC105" i="121"/>
  <c r="AD105" i="121"/>
  <c r="AE105" i="121"/>
  <c r="AF105" i="121"/>
  <c r="AG105" i="121"/>
  <c r="AH105" i="121"/>
  <c r="AI105" i="121"/>
  <c r="AJ105" i="121"/>
  <c r="AK105" i="121"/>
  <c r="AL105" i="121"/>
  <c r="AM105" i="121"/>
  <c r="AN105" i="121"/>
  <c r="AO105" i="121"/>
  <c r="AP105" i="121"/>
  <c r="AQ105" i="121"/>
  <c r="AR105" i="121"/>
  <c r="AS105" i="121"/>
  <c r="AT105" i="121"/>
  <c r="AU105" i="121"/>
  <c r="AV105" i="121"/>
  <c r="AW105" i="121"/>
  <c r="AX105" i="121"/>
  <c r="AY105" i="121"/>
  <c r="AZ105" i="121"/>
  <c r="BA105" i="121"/>
  <c r="BB105" i="121"/>
  <c r="BC105" i="121"/>
  <c r="BD105" i="121"/>
  <c r="BE105" i="121"/>
  <c r="BF105" i="121"/>
  <c r="BG105" i="121"/>
  <c r="BH105" i="121"/>
  <c r="BI105" i="121"/>
  <c r="BJ105" i="121"/>
  <c r="BK105" i="121"/>
  <c r="BL105" i="121"/>
  <c r="BM105" i="121"/>
  <c r="BN105" i="121"/>
  <c r="BO105" i="121"/>
  <c r="BP105" i="121"/>
  <c r="BQ105" i="121"/>
  <c r="BR105" i="121"/>
  <c r="BS105" i="121"/>
  <c r="BT105" i="121"/>
  <c r="BU105" i="121"/>
  <c r="BV105" i="121"/>
  <c r="BW105" i="121"/>
  <c r="BX105" i="121"/>
  <c r="BY105" i="121"/>
  <c r="BZ105" i="121"/>
  <c r="CA105" i="121"/>
  <c r="CB105" i="121"/>
  <c r="CC105" i="121"/>
  <c r="CD105" i="121"/>
  <c r="CE105" i="121"/>
  <c r="CF105" i="121"/>
  <c r="CG105" i="121"/>
  <c r="CH105" i="121"/>
  <c r="CI105" i="121"/>
  <c r="CJ105" i="121"/>
  <c r="CK105" i="121"/>
  <c r="CL105" i="121"/>
  <c r="CM105" i="121"/>
  <c r="CN105" i="121"/>
  <c r="CO105" i="121"/>
  <c r="CP105" i="121"/>
  <c r="CQ105" i="121"/>
  <c r="CR105" i="121"/>
  <c r="CS105" i="121"/>
  <c r="CT105" i="121"/>
  <c r="CU105" i="121"/>
  <c r="CV105" i="121"/>
  <c r="CW105" i="121"/>
  <c r="CX105" i="121"/>
  <c r="CY105" i="121"/>
  <c r="CZ105" i="121"/>
  <c r="DA105" i="121"/>
  <c r="DB105" i="121"/>
  <c r="DC105" i="121"/>
  <c r="DD105" i="121"/>
  <c r="C106" i="121"/>
  <c r="D106" i="121"/>
  <c r="E106" i="121"/>
  <c r="F106" i="121"/>
  <c r="G106" i="121"/>
  <c r="H106" i="121"/>
  <c r="I106" i="121"/>
  <c r="J106" i="121"/>
  <c r="K106" i="121"/>
  <c r="L106" i="121"/>
  <c r="M106" i="121"/>
  <c r="N106" i="121"/>
  <c r="O106" i="121"/>
  <c r="P106" i="121"/>
  <c r="Q106" i="121"/>
  <c r="R106" i="121"/>
  <c r="S106" i="121"/>
  <c r="T106" i="121"/>
  <c r="U106" i="121"/>
  <c r="V106" i="121"/>
  <c r="W106" i="121"/>
  <c r="X106" i="121"/>
  <c r="Y106" i="121"/>
  <c r="Z106" i="121"/>
  <c r="AA106" i="121"/>
  <c r="AB106" i="121"/>
  <c r="AC106" i="121"/>
  <c r="AD106" i="121"/>
  <c r="AE106" i="121"/>
  <c r="AF106" i="121"/>
  <c r="AG106" i="121"/>
  <c r="AH106" i="121"/>
  <c r="AI106" i="121"/>
  <c r="AJ106" i="121"/>
  <c r="AK106" i="121"/>
  <c r="AL106" i="121"/>
  <c r="AM106" i="121"/>
  <c r="AN106" i="121"/>
  <c r="AO106" i="121"/>
  <c r="AP106" i="121"/>
  <c r="AQ106" i="121"/>
  <c r="AR106" i="121"/>
  <c r="AS106" i="121"/>
  <c r="AT106" i="121"/>
  <c r="AU106" i="121"/>
  <c r="AV106" i="121"/>
  <c r="AW106" i="121"/>
  <c r="AX106" i="121"/>
  <c r="AY106" i="121"/>
  <c r="AZ106" i="121"/>
  <c r="BA106" i="121"/>
  <c r="BB106" i="121"/>
  <c r="BC106" i="121"/>
  <c r="BD106" i="121"/>
  <c r="BE106" i="121"/>
  <c r="BF106" i="121"/>
  <c r="BG106" i="121"/>
  <c r="BH106" i="121"/>
  <c r="BI106" i="121"/>
  <c r="BJ106" i="121"/>
  <c r="BK106" i="121"/>
  <c r="BL106" i="121"/>
  <c r="BM106" i="121"/>
  <c r="BN106" i="121"/>
  <c r="BO106" i="121"/>
  <c r="BP106" i="121"/>
  <c r="BQ106" i="121"/>
  <c r="BR106" i="121"/>
  <c r="BS106" i="121"/>
  <c r="BT106" i="121"/>
  <c r="BU106" i="121"/>
  <c r="BV106" i="121"/>
  <c r="BW106" i="121"/>
  <c r="BX106" i="121"/>
  <c r="BY106" i="121"/>
  <c r="BZ106" i="121"/>
  <c r="CA106" i="121"/>
  <c r="CB106" i="121"/>
  <c r="CC106" i="121"/>
  <c r="CD106" i="121"/>
  <c r="CE106" i="121"/>
  <c r="CF106" i="121"/>
  <c r="CG106" i="121"/>
  <c r="CH106" i="121"/>
  <c r="CI106" i="121"/>
  <c r="CJ106" i="121"/>
  <c r="CK106" i="121"/>
  <c r="CL106" i="121"/>
  <c r="CM106" i="121"/>
  <c r="CN106" i="121"/>
  <c r="CO106" i="121"/>
  <c r="CP106" i="121"/>
  <c r="CQ106" i="121"/>
  <c r="CR106" i="121"/>
  <c r="CS106" i="121"/>
  <c r="CT106" i="121"/>
  <c r="CU106" i="121"/>
  <c r="CV106" i="121"/>
  <c r="CW106" i="121"/>
  <c r="CX106" i="121"/>
  <c r="CY106" i="121"/>
  <c r="CZ106" i="121"/>
  <c r="DA106" i="121"/>
  <c r="DB106" i="121"/>
  <c r="DC106" i="121"/>
  <c r="DD106" i="121"/>
  <c r="C107" i="121"/>
  <c r="D107" i="121"/>
  <c r="E107" i="121"/>
  <c r="F107" i="121"/>
  <c r="G107" i="121"/>
  <c r="H107" i="121"/>
  <c r="I107" i="121"/>
  <c r="J107" i="121"/>
  <c r="K107" i="121"/>
  <c r="L107" i="121"/>
  <c r="M107" i="121"/>
  <c r="N107" i="121"/>
  <c r="O107" i="121"/>
  <c r="P107" i="121"/>
  <c r="Q107" i="121"/>
  <c r="R107" i="121"/>
  <c r="S107" i="121"/>
  <c r="T107" i="121"/>
  <c r="U107" i="121"/>
  <c r="V107" i="121"/>
  <c r="W107" i="121"/>
  <c r="X107" i="121"/>
  <c r="Y107" i="121"/>
  <c r="Z107" i="121"/>
  <c r="AA107" i="121"/>
  <c r="AB107" i="121"/>
  <c r="AC107" i="121"/>
  <c r="AD107" i="121"/>
  <c r="AE107" i="121"/>
  <c r="AF107" i="121"/>
  <c r="AG107" i="121"/>
  <c r="AH107" i="121"/>
  <c r="AI107" i="121"/>
  <c r="AJ107" i="121"/>
  <c r="AK107" i="121"/>
  <c r="AL107" i="121"/>
  <c r="AM107" i="121"/>
  <c r="AN107" i="121"/>
  <c r="AO107" i="121"/>
  <c r="AP107" i="121"/>
  <c r="AQ107" i="121"/>
  <c r="AR107" i="121"/>
  <c r="AS107" i="121"/>
  <c r="AT107" i="121"/>
  <c r="AU107" i="121"/>
  <c r="AV107" i="121"/>
  <c r="AW107" i="121"/>
  <c r="AX107" i="121"/>
  <c r="AY107" i="121"/>
  <c r="AZ107" i="121"/>
  <c r="BA107" i="121"/>
  <c r="BB107" i="121"/>
  <c r="BC107" i="121"/>
  <c r="BD107" i="121"/>
  <c r="BE107" i="121"/>
  <c r="BF107" i="121"/>
  <c r="BG107" i="121"/>
  <c r="BH107" i="121"/>
  <c r="BI107" i="121"/>
  <c r="BJ107" i="121"/>
  <c r="BK107" i="121"/>
  <c r="BL107" i="121"/>
  <c r="BM107" i="121"/>
  <c r="BN107" i="121"/>
  <c r="BO107" i="121"/>
  <c r="BP107" i="121"/>
  <c r="BQ107" i="121"/>
  <c r="BR107" i="121"/>
  <c r="BS107" i="121"/>
  <c r="BT107" i="121"/>
  <c r="BU107" i="121"/>
  <c r="BV107" i="121"/>
  <c r="BW107" i="121"/>
  <c r="BX107" i="121"/>
  <c r="BY107" i="121"/>
  <c r="BZ107" i="121"/>
  <c r="CA107" i="121"/>
  <c r="CB107" i="121"/>
  <c r="CC107" i="121"/>
  <c r="CD107" i="121"/>
  <c r="CE107" i="121"/>
  <c r="CF107" i="121"/>
  <c r="CG107" i="121"/>
  <c r="CH107" i="121"/>
  <c r="CI107" i="121"/>
  <c r="CJ107" i="121"/>
  <c r="CK107" i="121"/>
  <c r="CL107" i="121"/>
  <c r="CM107" i="121"/>
  <c r="CN107" i="121"/>
  <c r="CO107" i="121"/>
  <c r="CP107" i="121"/>
  <c r="CQ107" i="121"/>
  <c r="CR107" i="121"/>
  <c r="CS107" i="121"/>
  <c r="CT107" i="121"/>
  <c r="CU107" i="121"/>
  <c r="CV107" i="121"/>
  <c r="CW107" i="121"/>
  <c r="CX107" i="121"/>
  <c r="CY107" i="121"/>
  <c r="CZ107" i="121"/>
  <c r="DA107" i="121"/>
  <c r="DB107" i="121"/>
  <c r="DC107" i="121"/>
  <c r="DD107" i="121"/>
  <c r="C108" i="121"/>
  <c r="D108" i="121"/>
  <c r="E108" i="121"/>
  <c r="F108" i="121"/>
  <c r="G108" i="121"/>
  <c r="H108" i="121"/>
  <c r="I108" i="121"/>
  <c r="J108" i="121"/>
  <c r="K108" i="121"/>
  <c r="L108" i="121"/>
  <c r="M108" i="121"/>
  <c r="N108" i="121"/>
  <c r="O108" i="121"/>
  <c r="P108" i="121"/>
  <c r="Q108" i="121"/>
  <c r="R108" i="121"/>
  <c r="S108" i="121"/>
  <c r="T108" i="121"/>
  <c r="U108" i="121"/>
  <c r="V108" i="121"/>
  <c r="W108" i="121"/>
  <c r="X108" i="121"/>
  <c r="Y108" i="121"/>
  <c r="Z108" i="121"/>
  <c r="AA108" i="121"/>
  <c r="AB108" i="121"/>
  <c r="AC108" i="121"/>
  <c r="AD108" i="121"/>
  <c r="AE108" i="121"/>
  <c r="AF108" i="121"/>
  <c r="AG108" i="121"/>
  <c r="AH108" i="121"/>
  <c r="AI108" i="121"/>
  <c r="AJ108" i="121"/>
  <c r="AK108" i="121"/>
  <c r="AL108" i="121"/>
  <c r="AM108" i="121"/>
  <c r="AN108" i="121"/>
  <c r="AO108" i="121"/>
  <c r="AP108" i="121"/>
  <c r="AQ108" i="121"/>
  <c r="AR108" i="121"/>
  <c r="AS108" i="121"/>
  <c r="AT108" i="121"/>
  <c r="AU108" i="121"/>
  <c r="AV108" i="121"/>
  <c r="AW108" i="121"/>
  <c r="AX108" i="121"/>
  <c r="AY108" i="121"/>
  <c r="AZ108" i="121"/>
  <c r="BA108" i="121"/>
  <c r="BB108" i="121"/>
  <c r="BC108" i="121"/>
  <c r="BD108" i="121"/>
  <c r="BE108" i="121"/>
  <c r="BF108" i="121"/>
  <c r="BG108" i="121"/>
  <c r="BH108" i="121"/>
  <c r="BI108" i="121"/>
  <c r="BJ108" i="121"/>
  <c r="BK108" i="121"/>
  <c r="BL108" i="121"/>
  <c r="BM108" i="121"/>
  <c r="BN108" i="121"/>
  <c r="BO108" i="121"/>
  <c r="BP108" i="121"/>
  <c r="BQ108" i="121"/>
  <c r="BR108" i="121"/>
  <c r="BS108" i="121"/>
  <c r="BT108" i="121"/>
  <c r="BU108" i="121"/>
  <c r="BV108" i="121"/>
  <c r="BW108" i="121"/>
  <c r="BX108" i="121"/>
  <c r="BY108" i="121"/>
  <c r="BZ108" i="121"/>
  <c r="CA108" i="121"/>
  <c r="CB108" i="121"/>
  <c r="CC108" i="121"/>
  <c r="CD108" i="121"/>
  <c r="CE108" i="121"/>
  <c r="CF108" i="121"/>
  <c r="CG108" i="121"/>
  <c r="CH108" i="121"/>
  <c r="CI108" i="121"/>
  <c r="CJ108" i="121"/>
  <c r="CK108" i="121"/>
  <c r="CL108" i="121"/>
  <c r="CM108" i="121"/>
  <c r="CN108" i="121"/>
  <c r="CO108" i="121"/>
  <c r="CP108" i="121"/>
  <c r="CQ108" i="121"/>
  <c r="CR108" i="121"/>
  <c r="CS108" i="121"/>
  <c r="CT108" i="121"/>
  <c r="CU108" i="121"/>
  <c r="CV108" i="121"/>
  <c r="CW108" i="121"/>
  <c r="CX108" i="121"/>
  <c r="CY108" i="121"/>
  <c r="CZ108" i="121"/>
  <c r="DA108" i="121"/>
  <c r="DB108" i="121"/>
  <c r="DC108" i="121"/>
  <c r="DD108" i="121"/>
  <c r="C109" i="121"/>
  <c r="D109" i="121"/>
  <c r="E109" i="121"/>
  <c r="F109" i="121"/>
  <c r="G109" i="121"/>
  <c r="H109" i="121"/>
  <c r="I109" i="121"/>
  <c r="J109" i="121"/>
  <c r="K109" i="121"/>
  <c r="L109" i="121"/>
  <c r="M109" i="121"/>
  <c r="N109" i="121"/>
  <c r="O109" i="121"/>
  <c r="P109" i="121"/>
  <c r="Q109" i="121"/>
  <c r="R109" i="121"/>
  <c r="S109" i="121"/>
  <c r="T109" i="121"/>
  <c r="U109" i="121"/>
  <c r="V109" i="121"/>
  <c r="W109" i="121"/>
  <c r="X109" i="121"/>
  <c r="Y109" i="121"/>
  <c r="Z109" i="121"/>
  <c r="AA109" i="121"/>
  <c r="AB109" i="121"/>
  <c r="AC109" i="121"/>
  <c r="AD109" i="121"/>
  <c r="AE109" i="121"/>
  <c r="AF109" i="121"/>
  <c r="AG109" i="121"/>
  <c r="AH109" i="121"/>
  <c r="AI109" i="121"/>
  <c r="AJ109" i="121"/>
  <c r="AK109" i="121"/>
  <c r="AL109" i="121"/>
  <c r="AM109" i="121"/>
  <c r="AN109" i="121"/>
  <c r="AO109" i="121"/>
  <c r="AP109" i="121"/>
  <c r="AQ109" i="121"/>
  <c r="AR109" i="121"/>
  <c r="AS109" i="121"/>
  <c r="AT109" i="121"/>
  <c r="AU109" i="121"/>
  <c r="AV109" i="121"/>
  <c r="AW109" i="121"/>
  <c r="AX109" i="121"/>
  <c r="AY109" i="121"/>
  <c r="AZ109" i="121"/>
  <c r="BA109" i="121"/>
  <c r="BB109" i="121"/>
  <c r="BC109" i="121"/>
  <c r="BD109" i="121"/>
  <c r="BE109" i="121"/>
  <c r="BF109" i="121"/>
  <c r="BG109" i="121"/>
  <c r="BH109" i="121"/>
  <c r="BI109" i="121"/>
  <c r="BJ109" i="121"/>
  <c r="BK109" i="121"/>
  <c r="BL109" i="121"/>
  <c r="BM109" i="121"/>
  <c r="BN109" i="121"/>
  <c r="BO109" i="121"/>
  <c r="BP109" i="121"/>
  <c r="BQ109" i="121"/>
  <c r="BR109" i="121"/>
  <c r="BS109" i="121"/>
  <c r="BT109" i="121"/>
  <c r="BU109" i="121"/>
  <c r="BV109" i="121"/>
  <c r="BW109" i="121"/>
  <c r="BX109" i="121"/>
  <c r="BY109" i="121"/>
  <c r="BZ109" i="121"/>
  <c r="CA109" i="121"/>
  <c r="CB109" i="121"/>
  <c r="CC109" i="121"/>
  <c r="CD109" i="121"/>
  <c r="CE109" i="121"/>
  <c r="CF109" i="121"/>
  <c r="CG109" i="121"/>
  <c r="CH109" i="121"/>
  <c r="CI109" i="121"/>
  <c r="CJ109" i="121"/>
  <c r="CK109" i="121"/>
  <c r="CL109" i="121"/>
  <c r="CM109" i="121"/>
  <c r="CN109" i="121"/>
  <c r="CO109" i="121"/>
  <c r="CP109" i="121"/>
  <c r="CQ109" i="121"/>
  <c r="CR109" i="121"/>
  <c r="CS109" i="121"/>
  <c r="CT109" i="121"/>
  <c r="CU109" i="121"/>
  <c r="CV109" i="121"/>
  <c r="CW109" i="121"/>
  <c r="CX109" i="121"/>
  <c r="CY109" i="121"/>
  <c r="CZ109" i="121"/>
  <c r="DA109" i="121"/>
  <c r="DB109" i="121"/>
  <c r="DC109" i="121"/>
  <c r="DD109" i="121"/>
  <c r="C110" i="121"/>
  <c r="D110" i="121"/>
  <c r="E110" i="121"/>
  <c r="F110" i="121"/>
  <c r="G110" i="121"/>
  <c r="H110" i="121"/>
  <c r="I110" i="121"/>
  <c r="J110" i="121"/>
  <c r="K110" i="121"/>
  <c r="L110" i="121"/>
  <c r="M110" i="121"/>
  <c r="N110" i="121"/>
  <c r="O110" i="121"/>
  <c r="P110" i="121"/>
  <c r="Q110" i="121"/>
  <c r="R110" i="121"/>
  <c r="S110" i="121"/>
  <c r="T110" i="121"/>
  <c r="U110" i="121"/>
  <c r="V110" i="121"/>
  <c r="W110" i="121"/>
  <c r="X110" i="121"/>
  <c r="Y110" i="121"/>
  <c r="Z110" i="121"/>
  <c r="AA110" i="121"/>
  <c r="AB110" i="121"/>
  <c r="AC110" i="121"/>
  <c r="AD110" i="121"/>
  <c r="AE110" i="121"/>
  <c r="AF110" i="121"/>
  <c r="AG110" i="121"/>
  <c r="AH110" i="121"/>
  <c r="AI110" i="121"/>
  <c r="AJ110" i="121"/>
  <c r="AK110" i="121"/>
  <c r="AL110" i="121"/>
  <c r="AM110" i="121"/>
  <c r="AN110" i="121"/>
  <c r="AO110" i="121"/>
  <c r="AP110" i="121"/>
  <c r="AQ110" i="121"/>
  <c r="AR110" i="121"/>
  <c r="AS110" i="121"/>
  <c r="AT110" i="121"/>
  <c r="AU110" i="121"/>
  <c r="AV110" i="121"/>
  <c r="AW110" i="121"/>
  <c r="AX110" i="121"/>
  <c r="AY110" i="121"/>
  <c r="AZ110" i="121"/>
  <c r="BA110" i="121"/>
  <c r="BB110" i="121"/>
  <c r="BC110" i="121"/>
  <c r="BD110" i="121"/>
  <c r="BE110" i="121"/>
  <c r="BF110" i="121"/>
  <c r="BG110" i="121"/>
  <c r="BH110" i="121"/>
  <c r="BI110" i="121"/>
  <c r="BJ110" i="121"/>
  <c r="BK110" i="121"/>
  <c r="BL110" i="121"/>
  <c r="BM110" i="121"/>
  <c r="BN110" i="121"/>
  <c r="BO110" i="121"/>
  <c r="BP110" i="121"/>
  <c r="BQ110" i="121"/>
  <c r="BR110" i="121"/>
  <c r="BS110" i="121"/>
  <c r="BT110" i="121"/>
  <c r="BU110" i="121"/>
  <c r="BV110" i="121"/>
  <c r="BW110" i="121"/>
  <c r="BX110" i="121"/>
  <c r="BY110" i="121"/>
  <c r="BZ110" i="121"/>
  <c r="CA110" i="121"/>
  <c r="CB110" i="121"/>
  <c r="CC110" i="121"/>
  <c r="CD110" i="121"/>
  <c r="CE110" i="121"/>
  <c r="CF110" i="121"/>
  <c r="CG110" i="121"/>
  <c r="CH110" i="121"/>
  <c r="CI110" i="121"/>
  <c r="CJ110" i="121"/>
  <c r="CK110" i="121"/>
  <c r="CL110" i="121"/>
  <c r="CM110" i="121"/>
  <c r="CN110" i="121"/>
  <c r="CO110" i="121"/>
  <c r="CP110" i="121"/>
  <c r="CQ110" i="121"/>
  <c r="CR110" i="121"/>
  <c r="CS110" i="121"/>
  <c r="CT110" i="121"/>
  <c r="CU110" i="121"/>
  <c r="CV110" i="121"/>
  <c r="CW110" i="121"/>
  <c r="CX110" i="121"/>
  <c r="CY110" i="121"/>
  <c r="CZ110" i="121"/>
  <c r="DA110" i="121"/>
  <c r="DB110" i="121"/>
  <c r="DC110" i="121"/>
  <c r="DD110" i="121"/>
  <c r="C111" i="121"/>
  <c r="D111" i="121"/>
  <c r="E111" i="121"/>
  <c r="F111" i="121"/>
  <c r="G111" i="121"/>
  <c r="H111" i="121"/>
  <c r="I111" i="121"/>
  <c r="J111" i="121"/>
  <c r="K111" i="121"/>
  <c r="L111" i="121"/>
  <c r="M111" i="121"/>
  <c r="N111" i="121"/>
  <c r="O111" i="121"/>
  <c r="P111" i="121"/>
  <c r="Q111" i="121"/>
  <c r="R111" i="121"/>
  <c r="S111" i="121"/>
  <c r="T111" i="121"/>
  <c r="U111" i="121"/>
  <c r="V111" i="121"/>
  <c r="W111" i="121"/>
  <c r="X111" i="121"/>
  <c r="Y111" i="121"/>
  <c r="Z111" i="121"/>
  <c r="AA111" i="121"/>
  <c r="AB111" i="121"/>
  <c r="AC111" i="121"/>
  <c r="AD111" i="121"/>
  <c r="AE111" i="121"/>
  <c r="AF111" i="121"/>
  <c r="AG111" i="121"/>
  <c r="AH111" i="121"/>
  <c r="AI111" i="121"/>
  <c r="AJ111" i="121"/>
  <c r="AK111" i="121"/>
  <c r="AL111" i="121"/>
  <c r="AM111" i="121"/>
  <c r="AN111" i="121"/>
  <c r="AO111" i="121"/>
  <c r="AP111" i="121"/>
  <c r="AQ111" i="121"/>
  <c r="AR111" i="121"/>
  <c r="AS111" i="121"/>
  <c r="AT111" i="121"/>
  <c r="AU111" i="121"/>
  <c r="AV111" i="121"/>
  <c r="AW111" i="121"/>
  <c r="AX111" i="121"/>
  <c r="AY111" i="121"/>
  <c r="AZ111" i="121"/>
  <c r="BA111" i="121"/>
  <c r="BB111" i="121"/>
  <c r="BC111" i="121"/>
  <c r="BD111" i="121"/>
  <c r="BE111" i="121"/>
  <c r="BF111" i="121"/>
  <c r="BG111" i="121"/>
  <c r="BH111" i="121"/>
  <c r="BI111" i="121"/>
  <c r="BJ111" i="121"/>
  <c r="BK111" i="121"/>
  <c r="BL111" i="121"/>
  <c r="BM111" i="121"/>
  <c r="BN111" i="121"/>
  <c r="BO111" i="121"/>
  <c r="BP111" i="121"/>
  <c r="BQ111" i="121"/>
  <c r="BR111" i="121"/>
  <c r="BS111" i="121"/>
  <c r="BT111" i="121"/>
  <c r="BU111" i="121"/>
  <c r="BV111" i="121"/>
  <c r="BW111" i="121"/>
  <c r="BX111" i="121"/>
  <c r="BY111" i="121"/>
  <c r="BZ111" i="121"/>
  <c r="CA111" i="121"/>
  <c r="CB111" i="121"/>
  <c r="CC111" i="121"/>
  <c r="CD111" i="121"/>
  <c r="CE111" i="121"/>
  <c r="CF111" i="121"/>
  <c r="CG111" i="121"/>
  <c r="CH111" i="121"/>
  <c r="CI111" i="121"/>
  <c r="CJ111" i="121"/>
  <c r="CK111" i="121"/>
  <c r="CL111" i="121"/>
  <c r="CM111" i="121"/>
  <c r="CN111" i="121"/>
  <c r="CO111" i="121"/>
  <c r="CP111" i="121"/>
  <c r="CQ111" i="121"/>
  <c r="CR111" i="121"/>
  <c r="CS111" i="121"/>
  <c r="CT111" i="121"/>
  <c r="CU111" i="121"/>
  <c r="CV111" i="121"/>
  <c r="CW111" i="121"/>
  <c r="CX111" i="121"/>
  <c r="CY111" i="121"/>
  <c r="CZ111" i="121"/>
  <c r="DA111" i="121"/>
  <c r="DB111" i="121"/>
  <c r="DC111" i="121"/>
  <c r="DD111" i="121"/>
  <c r="C112" i="121"/>
  <c r="D112" i="121"/>
  <c r="E112" i="121"/>
  <c r="F112" i="121"/>
  <c r="G112" i="121"/>
  <c r="H112" i="121"/>
  <c r="I112" i="121"/>
  <c r="J112" i="121"/>
  <c r="K112" i="121"/>
  <c r="L112" i="121"/>
  <c r="M112" i="121"/>
  <c r="N112" i="121"/>
  <c r="O112" i="121"/>
  <c r="P112" i="121"/>
  <c r="Q112" i="121"/>
  <c r="R112" i="121"/>
  <c r="S112" i="121"/>
  <c r="T112" i="121"/>
  <c r="U112" i="121"/>
  <c r="V112" i="121"/>
  <c r="W112" i="121"/>
  <c r="X112" i="121"/>
  <c r="Y112" i="121"/>
  <c r="Z112" i="121"/>
  <c r="AA112" i="121"/>
  <c r="AB112" i="121"/>
  <c r="AC112" i="121"/>
  <c r="AD112" i="121"/>
  <c r="AE112" i="121"/>
  <c r="AF112" i="121"/>
  <c r="AG112" i="121"/>
  <c r="AH112" i="121"/>
  <c r="AI112" i="121"/>
  <c r="AJ112" i="121"/>
  <c r="AK112" i="121"/>
  <c r="AL112" i="121"/>
  <c r="AM112" i="121"/>
  <c r="AN112" i="121"/>
  <c r="AO112" i="121"/>
  <c r="AP112" i="121"/>
  <c r="AQ112" i="121"/>
  <c r="AR112" i="121"/>
  <c r="AS112" i="121"/>
  <c r="AT112" i="121"/>
  <c r="AU112" i="121"/>
  <c r="AV112" i="121"/>
  <c r="AW112" i="121"/>
  <c r="AX112" i="121"/>
  <c r="AY112" i="121"/>
  <c r="AZ112" i="121"/>
  <c r="BA112" i="121"/>
  <c r="BB112" i="121"/>
  <c r="BC112" i="121"/>
  <c r="BD112" i="121"/>
  <c r="BE112" i="121"/>
  <c r="BF112" i="121"/>
  <c r="BG112" i="121"/>
  <c r="BH112" i="121"/>
  <c r="BI112" i="121"/>
  <c r="BJ112" i="121"/>
  <c r="BK112" i="121"/>
  <c r="BL112" i="121"/>
  <c r="BM112" i="121"/>
  <c r="BN112" i="121"/>
  <c r="BO112" i="121"/>
  <c r="BP112" i="121"/>
  <c r="BQ112" i="121"/>
  <c r="BR112" i="121"/>
  <c r="BS112" i="121"/>
  <c r="BT112" i="121"/>
  <c r="BU112" i="121"/>
  <c r="BV112" i="121"/>
  <c r="BW112" i="121"/>
  <c r="BX112" i="121"/>
  <c r="BY112" i="121"/>
  <c r="BZ112" i="121"/>
  <c r="CA112" i="121"/>
  <c r="CB112" i="121"/>
  <c r="CC112" i="121"/>
  <c r="CD112" i="121"/>
  <c r="CE112" i="121"/>
  <c r="CF112" i="121"/>
  <c r="CG112" i="121"/>
  <c r="CH112" i="121"/>
  <c r="CI112" i="121"/>
  <c r="CJ112" i="121"/>
  <c r="CK112" i="121"/>
  <c r="CL112" i="121"/>
  <c r="CM112" i="121"/>
  <c r="CN112" i="121"/>
  <c r="CO112" i="121"/>
  <c r="CP112" i="121"/>
  <c r="CQ112" i="121"/>
  <c r="CR112" i="121"/>
  <c r="CS112" i="121"/>
  <c r="CT112" i="121"/>
  <c r="CU112" i="121"/>
  <c r="CV112" i="121"/>
  <c r="CW112" i="121"/>
  <c r="CX112" i="121"/>
  <c r="CY112" i="121"/>
  <c r="CZ112" i="121"/>
  <c r="DA112" i="121"/>
  <c r="DB112" i="121"/>
  <c r="DC112" i="121"/>
  <c r="DD112" i="121"/>
  <c r="C113" i="121"/>
  <c r="D113" i="121"/>
  <c r="E113" i="121"/>
  <c r="F113" i="121"/>
  <c r="G113" i="121"/>
  <c r="H113" i="121"/>
  <c r="I113" i="121"/>
  <c r="J113" i="121"/>
  <c r="K113" i="121"/>
  <c r="L113" i="121"/>
  <c r="M113" i="121"/>
  <c r="N113" i="121"/>
  <c r="O113" i="121"/>
  <c r="P113" i="121"/>
  <c r="Q113" i="121"/>
  <c r="R113" i="121"/>
  <c r="S113" i="121"/>
  <c r="T113" i="121"/>
  <c r="U113" i="121"/>
  <c r="V113" i="121"/>
  <c r="W113" i="121"/>
  <c r="X113" i="121"/>
  <c r="Y113" i="121"/>
  <c r="Z113" i="121"/>
  <c r="AA113" i="121"/>
  <c r="AB113" i="121"/>
  <c r="AC113" i="121"/>
  <c r="AD113" i="121"/>
  <c r="AE113" i="121"/>
  <c r="AF113" i="121"/>
  <c r="AG113" i="121"/>
  <c r="AH113" i="121"/>
  <c r="AI113" i="121"/>
  <c r="AJ113" i="121"/>
  <c r="AK113" i="121"/>
  <c r="AL113" i="121"/>
  <c r="AM113" i="121"/>
  <c r="AN113" i="121"/>
  <c r="AO113" i="121"/>
  <c r="AP113" i="121"/>
  <c r="AQ113" i="121"/>
  <c r="AR113" i="121"/>
  <c r="AS113" i="121"/>
  <c r="AT113" i="121"/>
  <c r="AU113" i="121"/>
  <c r="AV113" i="121"/>
  <c r="AW113" i="121"/>
  <c r="AX113" i="121"/>
  <c r="AY113" i="121"/>
  <c r="AZ113" i="121"/>
  <c r="BA113" i="121"/>
  <c r="BB113" i="121"/>
  <c r="BC113" i="121"/>
  <c r="BD113" i="121"/>
  <c r="BE113" i="121"/>
  <c r="BF113" i="121"/>
  <c r="BG113" i="121"/>
  <c r="BH113" i="121"/>
  <c r="BI113" i="121"/>
  <c r="BJ113" i="121"/>
  <c r="BK113" i="121"/>
  <c r="BL113" i="121"/>
  <c r="BM113" i="121"/>
  <c r="BN113" i="121"/>
  <c r="BO113" i="121"/>
  <c r="BP113" i="121"/>
  <c r="BQ113" i="121"/>
  <c r="BR113" i="121"/>
  <c r="BS113" i="121"/>
  <c r="BT113" i="121"/>
  <c r="BU113" i="121"/>
  <c r="BV113" i="121"/>
  <c r="BW113" i="121"/>
  <c r="BX113" i="121"/>
  <c r="BY113" i="121"/>
  <c r="BZ113" i="121"/>
  <c r="CA113" i="121"/>
  <c r="CB113" i="121"/>
  <c r="CC113" i="121"/>
  <c r="CD113" i="121"/>
  <c r="CE113" i="121"/>
  <c r="CF113" i="121"/>
  <c r="CG113" i="121"/>
  <c r="CH113" i="121"/>
  <c r="CI113" i="121"/>
  <c r="CJ113" i="121"/>
  <c r="CK113" i="121"/>
  <c r="CL113" i="121"/>
  <c r="CM113" i="121"/>
  <c r="CN113" i="121"/>
  <c r="CO113" i="121"/>
  <c r="CP113" i="121"/>
  <c r="CQ113" i="121"/>
  <c r="CR113" i="121"/>
  <c r="CS113" i="121"/>
  <c r="CT113" i="121"/>
  <c r="CU113" i="121"/>
  <c r="CV113" i="121"/>
  <c r="CW113" i="121"/>
  <c r="CX113" i="121"/>
  <c r="CY113" i="121"/>
  <c r="CZ113" i="121"/>
  <c r="DA113" i="121"/>
  <c r="DB113" i="121"/>
  <c r="DC113" i="121"/>
  <c r="DD113" i="121"/>
  <c r="C114" i="121"/>
  <c r="D114" i="121"/>
  <c r="E114" i="121"/>
  <c r="F114" i="121"/>
  <c r="G114" i="121"/>
  <c r="H114" i="121"/>
  <c r="I114" i="121"/>
  <c r="J114" i="121"/>
  <c r="K114" i="121"/>
  <c r="L114" i="121"/>
  <c r="M114" i="121"/>
  <c r="N114" i="121"/>
  <c r="O114" i="121"/>
  <c r="P114" i="121"/>
  <c r="Q114" i="121"/>
  <c r="R114" i="121"/>
  <c r="S114" i="121"/>
  <c r="T114" i="121"/>
  <c r="U114" i="121"/>
  <c r="V114" i="121"/>
  <c r="W114" i="121"/>
  <c r="X114" i="121"/>
  <c r="Y114" i="121"/>
  <c r="Z114" i="121"/>
  <c r="AA114" i="121"/>
  <c r="AB114" i="121"/>
  <c r="AC114" i="121"/>
  <c r="AD114" i="121"/>
  <c r="AE114" i="121"/>
  <c r="AF114" i="121"/>
  <c r="AG114" i="121"/>
  <c r="AH114" i="121"/>
  <c r="AI114" i="121"/>
  <c r="AJ114" i="121"/>
  <c r="AK114" i="121"/>
  <c r="AL114" i="121"/>
  <c r="AM114" i="121"/>
  <c r="AN114" i="121"/>
  <c r="AO114" i="121"/>
  <c r="AP114" i="121"/>
  <c r="AQ114" i="121"/>
  <c r="AR114" i="121"/>
  <c r="AS114" i="121"/>
  <c r="AT114" i="121"/>
  <c r="AU114" i="121"/>
  <c r="AV114" i="121"/>
  <c r="AW114" i="121"/>
  <c r="AX114" i="121"/>
  <c r="AY114" i="121"/>
  <c r="AZ114" i="121"/>
  <c r="BA114" i="121"/>
  <c r="BB114" i="121"/>
  <c r="BC114" i="121"/>
  <c r="BD114" i="121"/>
  <c r="BE114" i="121"/>
  <c r="BF114" i="121"/>
  <c r="BG114" i="121"/>
  <c r="BH114" i="121"/>
  <c r="BI114" i="121"/>
  <c r="BJ114" i="121"/>
  <c r="BK114" i="121"/>
  <c r="BL114" i="121"/>
  <c r="BM114" i="121"/>
  <c r="BN114" i="121"/>
  <c r="BO114" i="121"/>
  <c r="BP114" i="121"/>
  <c r="BQ114" i="121"/>
  <c r="BR114" i="121"/>
  <c r="BS114" i="121"/>
  <c r="BT114" i="121"/>
  <c r="BU114" i="121"/>
  <c r="BV114" i="121"/>
  <c r="BW114" i="121"/>
  <c r="BX114" i="121"/>
  <c r="BY114" i="121"/>
  <c r="BZ114" i="121"/>
  <c r="CA114" i="121"/>
  <c r="CB114" i="121"/>
  <c r="CC114" i="121"/>
  <c r="CD114" i="121"/>
  <c r="CE114" i="121"/>
  <c r="CF114" i="121"/>
  <c r="CG114" i="121"/>
  <c r="CH114" i="121"/>
  <c r="CI114" i="121"/>
  <c r="CJ114" i="121"/>
  <c r="CK114" i="121"/>
  <c r="CL114" i="121"/>
  <c r="CM114" i="121"/>
  <c r="CN114" i="121"/>
  <c r="CO114" i="121"/>
  <c r="CP114" i="121"/>
  <c r="CQ114" i="121"/>
  <c r="CR114" i="121"/>
  <c r="CS114" i="121"/>
  <c r="CT114" i="121"/>
  <c r="CU114" i="121"/>
  <c r="CV114" i="121"/>
  <c r="CW114" i="121"/>
  <c r="CX114" i="121"/>
  <c r="CY114" i="121"/>
  <c r="CZ114" i="121"/>
  <c r="DA114" i="121"/>
  <c r="DB114" i="121"/>
  <c r="DC114" i="121"/>
  <c r="DD114" i="121"/>
  <c r="C115" i="121"/>
  <c r="D115" i="121"/>
  <c r="E115" i="121"/>
  <c r="F115" i="121"/>
  <c r="G115" i="121"/>
  <c r="H115" i="121"/>
  <c r="I115" i="121"/>
  <c r="J115" i="121"/>
  <c r="K115" i="121"/>
  <c r="L115" i="121"/>
  <c r="M115" i="121"/>
  <c r="N115" i="121"/>
  <c r="O115" i="121"/>
  <c r="P115" i="121"/>
  <c r="Q115" i="121"/>
  <c r="R115" i="121"/>
  <c r="S115" i="121"/>
  <c r="T115" i="121"/>
  <c r="U115" i="121"/>
  <c r="V115" i="121"/>
  <c r="W115" i="121"/>
  <c r="X115" i="121"/>
  <c r="Y115" i="121"/>
  <c r="Z115" i="121"/>
  <c r="AA115" i="121"/>
  <c r="AB115" i="121"/>
  <c r="AC115" i="121"/>
  <c r="AD115" i="121"/>
  <c r="AE115" i="121"/>
  <c r="AF115" i="121"/>
  <c r="AG115" i="121"/>
  <c r="AH115" i="121"/>
  <c r="AI115" i="121"/>
  <c r="AJ115" i="121"/>
  <c r="AK115" i="121"/>
  <c r="AL115" i="121"/>
  <c r="AM115" i="121"/>
  <c r="AN115" i="121"/>
  <c r="AO115" i="121"/>
  <c r="AP115" i="121"/>
  <c r="AQ115" i="121"/>
  <c r="AR115" i="121"/>
  <c r="AS115" i="121"/>
  <c r="AT115" i="121"/>
  <c r="AU115" i="121"/>
  <c r="AV115" i="121"/>
  <c r="AW115" i="121"/>
  <c r="AX115" i="121"/>
  <c r="AY115" i="121"/>
  <c r="AZ115" i="121"/>
  <c r="BA115" i="121"/>
  <c r="BB115" i="121"/>
  <c r="BC115" i="121"/>
  <c r="BD115" i="121"/>
  <c r="BE115" i="121"/>
  <c r="BF115" i="121"/>
  <c r="BG115" i="121"/>
  <c r="BH115" i="121"/>
  <c r="BI115" i="121"/>
  <c r="BJ115" i="121"/>
  <c r="BK115" i="121"/>
  <c r="BL115" i="121"/>
  <c r="BM115" i="121"/>
  <c r="BN115" i="121"/>
  <c r="BO115" i="121"/>
  <c r="BP115" i="121"/>
  <c r="BQ115" i="121"/>
  <c r="BR115" i="121"/>
  <c r="BS115" i="121"/>
  <c r="BT115" i="121"/>
  <c r="BU115" i="121"/>
  <c r="BV115" i="121"/>
  <c r="BW115" i="121"/>
  <c r="BX115" i="121"/>
  <c r="BY115" i="121"/>
  <c r="BZ115" i="121"/>
  <c r="CA115" i="121"/>
  <c r="CB115" i="121"/>
  <c r="CC115" i="121"/>
  <c r="CD115" i="121"/>
  <c r="CE115" i="121"/>
  <c r="CF115" i="121"/>
  <c r="CG115" i="121"/>
  <c r="CH115" i="121"/>
  <c r="CI115" i="121"/>
  <c r="CJ115" i="121"/>
  <c r="CK115" i="121"/>
  <c r="CL115" i="121"/>
  <c r="CM115" i="121"/>
  <c r="CN115" i="121"/>
  <c r="CO115" i="121"/>
  <c r="CP115" i="121"/>
  <c r="CQ115" i="121"/>
  <c r="CR115" i="121"/>
  <c r="CS115" i="121"/>
  <c r="CT115" i="121"/>
  <c r="CU115" i="121"/>
  <c r="CV115" i="121"/>
  <c r="CW115" i="121"/>
  <c r="CX115" i="121"/>
  <c r="CY115" i="121"/>
  <c r="CZ115" i="121"/>
  <c r="DA115" i="121"/>
  <c r="DB115" i="121"/>
  <c r="DC115" i="121"/>
  <c r="DD115" i="121"/>
  <c r="C116" i="121"/>
  <c r="D116" i="121"/>
  <c r="E116" i="121"/>
  <c r="F116" i="121"/>
  <c r="G116" i="121"/>
  <c r="H116" i="121"/>
  <c r="I116" i="121"/>
  <c r="J116" i="121"/>
  <c r="K116" i="121"/>
  <c r="L116" i="121"/>
  <c r="M116" i="121"/>
  <c r="N116" i="121"/>
  <c r="O116" i="121"/>
  <c r="P116" i="121"/>
  <c r="Q116" i="121"/>
  <c r="R116" i="121"/>
  <c r="S116" i="121"/>
  <c r="T116" i="121"/>
  <c r="U116" i="121"/>
  <c r="V116" i="121"/>
  <c r="W116" i="121"/>
  <c r="X116" i="121"/>
  <c r="Y116" i="121"/>
  <c r="Z116" i="121"/>
  <c r="AA116" i="121"/>
  <c r="AB116" i="121"/>
  <c r="AC116" i="121"/>
  <c r="AD116" i="121"/>
  <c r="AE116" i="121"/>
  <c r="AF116" i="121"/>
  <c r="AG116" i="121"/>
  <c r="AH116" i="121"/>
  <c r="AI116" i="121"/>
  <c r="AJ116" i="121"/>
  <c r="AK116" i="121"/>
  <c r="AL116" i="121"/>
  <c r="AM116" i="121"/>
  <c r="AN116" i="121"/>
  <c r="AO116" i="121"/>
  <c r="AP116" i="121"/>
  <c r="AQ116" i="121"/>
  <c r="AR116" i="121"/>
  <c r="AS116" i="121"/>
  <c r="AT116" i="121"/>
  <c r="AU116" i="121"/>
  <c r="AV116" i="121"/>
  <c r="AW116" i="121"/>
  <c r="AX116" i="121"/>
  <c r="AY116" i="121"/>
  <c r="AZ116" i="121"/>
  <c r="BA116" i="121"/>
  <c r="BB116" i="121"/>
  <c r="BC116" i="121"/>
  <c r="BD116" i="121"/>
  <c r="BE116" i="121"/>
  <c r="BF116" i="121"/>
  <c r="BG116" i="121"/>
  <c r="BH116" i="121"/>
  <c r="BI116" i="121"/>
  <c r="BJ116" i="121"/>
  <c r="BK116" i="121"/>
  <c r="BL116" i="121"/>
  <c r="BM116" i="121"/>
  <c r="BN116" i="121"/>
  <c r="BO116" i="121"/>
  <c r="BP116" i="121"/>
  <c r="BQ116" i="121"/>
  <c r="BR116" i="121"/>
  <c r="BS116" i="121"/>
  <c r="BT116" i="121"/>
  <c r="BU116" i="121"/>
  <c r="BV116" i="121"/>
  <c r="BW116" i="121"/>
  <c r="BX116" i="121"/>
  <c r="BY116" i="121"/>
  <c r="BZ116" i="121"/>
  <c r="CA116" i="121"/>
  <c r="CB116" i="121"/>
  <c r="CC116" i="121"/>
  <c r="CD116" i="121"/>
  <c r="CE116" i="121"/>
  <c r="CF116" i="121"/>
  <c r="CG116" i="121"/>
  <c r="CH116" i="121"/>
  <c r="CI116" i="121"/>
  <c r="CJ116" i="121"/>
  <c r="CK116" i="121"/>
  <c r="CL116" i="121"/>
  <c r="CM116" i="121"/>
  <c r="CN116" i="121"/>
  <c r="CO116" i="121"/>
  <c r="CP116" i="121"/>
  <c r="CQ116" i="121"/>
  <c r="CR116" i="121"/>
  <c r="CS116" i="121"/>
  <c r="CT116" i="121"/>
  <c r="CU116" i="121"/>
  <c r="CV116" i="121"/>
  <c r="CW116" i="121"/>
  <c r="CX116" i="121"/>
  <c r="CY116" i="121"/>
  <c r="CZ116" i="121"/>
  <c r="DA116" i="121"/>
  <c r="DB116" i="121"/>
  <c r="DC116" i="121"/>
  <c r="DD116" i="121"/>
  <c r="C117" i="121"/>
  <c r="D117" i="121"/>
  <c r="E117" i="121"/>
  <c r="F117" i="121"/>
  <c r="G117" i="121"/>
  <c r="H117" i="121"/>
  <c r="I117" i="121"/>
  <c r="J117" i="121"/>
  <c r="K117" i="121"/>
  <c r="L117" i="121"/>
  <c r="M117" i="121"/>
  <c r="N117" i="121"/>
  <c r="O117" i="121"/>
  <c r="P117" i="121"/>
  <c r="Q117" i="121"/>
  <c r="R117" i="121"/>
  <c r="S117" i="121"/>
  <c r="T117" i="121"/>
  <c r="U117" i="121"/>
  <c r="V117" i="121"/>
  <c r="W117" i="121"/>
  <c r="X117" i="121"/>
  <c r="Y117" i="121"/>
  <c r="Z117" i="121"/>
  <c r="AA117" i="121"/>
  <c r="AB117" i="121"/>
  <c r="AC117" i="121"/>
  <c r="AD117" i="121"/>
  <c r="AE117" i="121"/>
  <c r="AF117" i="121"/>
  <c r="AG117" i="121"/>
  <c r="AH117" i="121"/>
  <c r="AI117" i="121"/>
  <c r="AJ117" i="121"/>
  <c r="AK117" i="121"/>
  <c r="AL117" i="121"/>
  <c r="AM117" i="121"/>
  <c r="AN117" i="121"/>
  <c r="AO117" i="121"/>
  <c r="AP117" i="121"/>
  <c r="AQ117" i="121"/>
  <c r="AR117" i="121"/>
  <c r="AS117" i="121"/>
  <c r="AT117" i="121"/>
  <c r="AU117" i="121"/>
  <c r="AV117" i="121"/>
  <c r="AW117" i="121"/>
  <c r="AX117" i="121"/>
  <c r="AY117" i="121"/>
  <c r="AZ117" i="121"/>
  <c r="BA117" i="121"/>
  <c r="BB117" i="121"/>
  <c r="BC117" i="121"/>
  <c r="BD117" i="121"/>
  <c r="BE117" i="121"/>
  <c r="BF117" i="121"/>
  <c r="BG117" i="121"/>
  <c r="BH117" i="121"/>
  <c r="BI117" i="121"/>
  <c r="BJ117" i="121"/>
  <c r="BK117" i="121"/>
  <c r="BL117" i="121"/>
  <c r="BM117" i="121"/>
  <c r="BN117" i="121"/>
  <c r="BO117" i="121"/>
  <c r="BP117" i="121"/>
  <c r="BQ117" i="121"/>
  <c r="BR117" i="121"/>
  <c r="BS117" i="121"/>
  <c r="BT117" i="121"/>
  <c r="BU117" i="121"/>
  <c r="BV117" i="121"/>
  <c r="BW117" i="121"/>
  <c r="BX117" i="121"/>
  <c r="BY117" i="121"/>
  <c r="BZ117" i="121"/>
  <c r="CA117" i="121"/>
  <c r="CB117" i="121"/>
  <c r="CC117" i="121"/>
  <c r="CD117" i="121"/>
  <c r="CE117" i="121"/>
  <c r="CF117" i="121"/>
  <c r="CG117" i="121"/>
  <c r="CH117" i="121"/>
  <c r="CI117" i="121"/>
  <c r="CJ117" i="121"/>
  <c r="CK117" i="121"/>
  <c r="CL117" i="121"/>
  <c r="CM117" i="121"/>
  <c r="CN117" i="121"/>
  <c r="CO117" i="121"/>
  <c r="CP117" i="121"/>
  <c r="CQ117" i="121"/>
  <c r="CR117" i="121"/>
  <c r="CS117" i="121"/>
  <c r="CT117" i="121"/>
  <c r="CU117" i="121"/>
  <c r="CV117" i="121"/>
  <c r="CW117" i="121"/>
  <c r="CX117" i="121"/>
  <c r="CY117" i="121"/>
  <c r="CZ117" i="121"/>
  <c r="DA117" i="121"/>
  <c r="DB117" i="121"/>
  <c r="DC117" i="121"/>
  <c r="DD117" i="121"/>
  <c r="C118" i="121"/>
  <c r="D118" i="121"/>
  <c r="E118" i="121"/>
  <c r="F118" i="121"/>
  <c r="G118" i="121"/>
  <c r="H118" i="121"/>
  <c r="I118" i="121"/>
  <c r="J118" i="121"/>
  <c r="K118" i="121"/>
  <c r="L118" i="121"/>
  <c r="M118" i="121"/>
  <c r="N118" i="121"/>
  <c r="O118" i="121"/>
  <c r="P118" i="121"/>
  <c r="Q118" i="121"/>
  <c r="R118" i="121"/>
  <c r="S118" i="121"/>
  <c r="T118" i="121"/>
  <c r="U118" i="121"/>
  <c r="V118" i="121"/>
  <c r="W118" i="121"/>
  <c r="X118" i="121"/>
  <c r="Y118" i="121"/>
  <c r="Z118" i="121"/>
  <c r="AA118" i="121"/>
  <c r="AB118" i="121"/>
  <c r="AC118" i="121"/>
  <c r="AD118" i="121"/>
  <c r="AE118" i="121"/>
  <c r="AF118" i="121"/>
  <c r="AG118" i="121"/>
  <c r="AH118" i="121"/>
  <c r="AI118" i="121"/>
  <c r="AJ118" i="121"/>
  <c r="AK118" i="121"/>
  <c r="AL118" i="121"/>
  <c r="AM118" i="121"/>
  <c r="AN118" i="121"/>
  <c r="AO118" i="121"/>
  <c r="AP118" i="121"/>
  <c r="AQ118" i="121"/>
  <c r="AR118" i="121"/>
  <c r="AS118" i="121"/>
  <c r="AT118" i="121"/>
  <c r="AU118" i="121"/>
  <c r="AV118" i="121"/>
  <c r="AW118" i="121"/>
  <c r="AX118" i="121"/>
  <c r="AY118" i="121"/>
  <c r="AZ118" i="121"/>
  <c r="BA118" i="121"/>
  <c r="BB118" i="121"/>
  <c r="BC118" i="121"/>
  <c r="BD118" i="121"/>
  <c r="BE118" i="121"/>
  <c r="BF118" i="121"/>
  <c r="BG118" i="121"/>
  <c r="BH118" i="121"/>
  <c r="BI118" i="121"/>
  <c r="BJ118" i="121"/>
  <c r="BK118" i="121"/>
  <c r="BL118" i="121"/>
  <c r="BM118" i="121"/>
  <c r="BN118" i="121"/>
  <c r="BO118" i="121"/>
  <c r="BP118" i="121"/>
  <c r="BQ118" i="121"/>
  <c r="BR118" i="121"/>
  <c r="BS118" i="121"/>
  <c r="BT118" i="121"/>
  <c r="BU118" i="121"/>
  <c r="BV118" i="121"/>
  <c r="BW118" i="121"/>
  <c r="BX118" i="121"/>
  <c r="BY118" i="121"/>
  <c r="BZ118" i="121"/>
  <c r="CA118" i="121"/>
  <c r="CB118" i="121"/>
  <c r="CC118" i="121"/>
  <c r="CD118" i="121"/>
  <c r="CE118" i="121"/>
  <c r="CF118" i="121"/>
  <c r="CG118" i="121"/>
  <c r="CH118" i="121"/>
  <c r="CI118" i="121"/>
  <c r="CJ118" i="121"/>
  <c r="CK118" i="121"/>
  <c r="CL118" i="121"/>
  <c r="CM118" i="121"/>
  <c r="CN118" i="121"/>
  <c r="CO118" i="121"/>
  <c r="CP118" i="121"/>
  <c r="CQ118" i="121"/>
  <c r="CR118" i="121"/>
  <c r="CS118" i="121"/>
  <c r="CT118" i="121"/>
  <c r="CU118" i="121"/>
  <c r="CV118" i="121"/>
  <c r="CW118" i="121"/>
  <c r="CX118" i="121"/>
  <c r="CY118" i="121"/>
  <c r="CZ118" i="121"/>
  <c r="DA118" i="121"/>
  <c r="DB118" i="121"/>
  <c r="DC118" i="121"/>
  <c r="DD118" i="121"/>
  <c r="C119" i="121"/>
  <c r="D119" i="121"/>
  <c r="E119" i="121"/>
  <c r="F119" i="121"/>
  <c r="G119" i="121"/>
  <c r="H119" i="121"/>
  <c r="I119" i="121"/>
  <c r="J119" i="121"/>
  <c r="K119" i="121"/>
  <c r="L119" i="121"/>
  <c r="M119" i="121"/>
  <c r="N119" i="121"/>
  <c r="O119" i="121"/>
  <c r="P119" i="121"/>
  <c r="Q119" i="121"/>
  <c r="R119" i="121"/>
  <c r="S119" i="121"/>
  <c r="T119" i="121"/>
  <c r="U119" i="121"/>
  <c r="V119" i="121"/>
  <c r="W119" i="121"/>
  <c r="X119" i="121"/>
  <c r="Y119" i="121"/>
  <c r="Z119" i="121"/>
  <c r="AA119" i="121"/>
  <c r="AB119" i="121"/>
  <c r="AC119" i="121"/>
  <c r="AD119" i="121"/>
  <c r="AE119" i="121"/>
  <c r="AF119" i="121"/>
  <c r="AG119" i="121"/>
  <c r="AH119" i="121"/>
  <c r="AI119" i="121"/>
  <c r="AJ119" i="121"/>
  <c r="AK119" i="121"/>
  <c r="AL119" i="121"/>
  <c r="AM119" i="121"/>
  <c r="AN119" i="121"/>
  <c r="AO119" i="121"/>
  <c r="AP119" i="121"/>
  <c r="AQ119" i="121"/>
  <c r="AR119" i="121"/>
  <c r="AS119" i="121"/>
  <c r="AT119" i="121"/>
  <c r="AU119" i="121"/>
  <c r="AV119" i="121"/>
  <c r="AW119" i="121"/>
  <c r="AX119" i="121"/>
  <c r="AY119" i="121"/>
  <c r="AZ119" i="121"/>
  <c r="BA119" i="121"/>
  <c r="BB119" i="121"/>
  <c r="BC119" i="121"/>
  <c r="BD119" i="121"/>
  <c r="BE119" i="121"/>
  <c r="BF119" i="121"/>
  <c r="BG119" i="121"/>
  <c r="BH119" i="121"/>
  <c r="BI119" i="121"/>
  <c r="BJ119" i="121"/>
  <c r="BK119" i="121"/>
  <c r="BL119" i="121"/>
  <c r="BM119" i="121"/>
  <c r="BN119" i="121"/>
  <c r="BO119" i="121"/>
  <c r="BP119" i="121"/>
  <c r="BQ119" i="121"/>
  <c r="BR119" i="121"/>
  <c r="BS119" i="121"/>
  <c r="BT119" i="121"/>
  <c r="BU119" i="121"/>
  <c r="BV119" i="121"/>
  <c r="BW119" i="121"/>
  <c r="BX119" i="121"/>
  <c r="BY119" i="121"/>
  <c r="BZ119" i="121"/>
  <c r="CA119" i="121"/>
  <c r="CB119" i="121"/>
  <c r="CC119" i="121"/>
  <c r="CD119" i="121"/>
  <c r="CE119" i="121"/>
  <c r="CF119" i="121"/>
  <c r="CG119" i="121"/>
  <c r="CH119" i="121"/>
  <c r="CI119" i="121"/>
  <c r="CJ119" i="121"/>
  <c r="CK119" i="121"/>
  <c r="CL119" i="121"/>
  <c r="CM119" i="121"/>
  <c r="CN119" i="121"/>
  <c r="CO119" i="121"/>
  <c r="CP119" i="121"/>
  <c r="CQ119" i="121"/>
  <c r="CR119" i="121"/>
  <c r="CS119" i="121"/>
  <c r="CT119" i="121"/>
  <c r="CU119" i="121"/>
  <c r="CV119" i="121"/>
  <c r="CW119" i="121"/>
  <c r="CX119" i="121"/>
  <c r="CY119" i="121"/>
  <c r="CZ119" i="121"/>
  <c r="DA119" i="121"/>
  <c r="DB119" i="121"/>
  <c r="DC119" i="121"/>
  <c r="DD119" i="121"/>
  <c r="C120" i="121"/>
  <c r="D120" i="121"/>
  <c r="E120" i="121"/>
  <c r="F120" i="121"/>
  <c r="G120" i="121"/>
  <c r="H120" i="121"/>
  <c r="I120" i="121"/>
  <c r="J120" i="121"/>
  <c r="K120" i="121"/>
  <c r="L120" i="121"/>
  <c r="M120" i="121"/>
  <c r="N120" i="121"/>
  <c r="O120" i="121"/>
  <c r="P120" i="121"/>
  <c r="Q120" i="121"/>
  <c r="R120" i="121"/>
  <c r="S120" i="121"/>
  <c r="T120" i="121"/>
  <c r="U120" i="121"/>
  <c r="V120" i="121"/>
  <c r="W120" i="121"/>
  <c r="X120" i="121"/>
  <c r="Y120" i="121"/>
  <c r="Z120" i="121"/>
  <c r="AA120" i="121"/>
  <c r="AB120" i="121"/>
  <c r="AC120" i="121"/>
  <c r="AD120" i="121"/>
  <c r="AE120" i="121"/>
  <c r="AF120" i="121"/>
  <c r="AG120" i="121"/>
  <c r="AH120" i="121"/>
  <c r="AI120" i="121"/>
  <c r="AJ120" i="121"/>
  <c r="AK120" i="121"/>
  <c r="AL120" i="121"/>
  <c r="AM120" i="121"/>
  <c r="AN120" i="121"/>
  <c r="AO120" i="121"/>
  <c r="AP120" i="121"/>
  <c r="AQ120" i="121"/>
  <c r="AR120" i="121"/>
  <c r="AS120" i="121"/>
  <c r="AT120" i="121"/>
  <c r="AU120" i="121"/>
  <c r="AV120" i="121"/>
  <c r="AW120" i="121"/>
  <c r="AX120" i="121"/>
  <c r="AY120" i="121"/>
  <c r="AZ120" i="121"/>
  <c r="BA120" i="121"/>
  <c r="BB120" i="121"/>
  <c r="BC120" i="121"/>
  <c r="BD120" i="121"/>
  <c r="BE120" i="121"/>
  <c r="BF120" i="121"/>
  <c r="BG120" i="121"/>
  <c r="BH120" i="121"/>
  <c r="BI120" i="121"/>
  <c r="BJ120" i="121"/>
  <c r="BK120" i="121"/>
  <c r="BL120" i="121"/>
  <c r="BM120" i="121"/>
  <c r="BN120" i="121"/>
  <c r="BO120" i="121"/>
  <c r="BP120" i="121"/>
  <c r="BQ120" i="121"/>
  <c r="BR120" i="121"/>
  <c r="BS120" i="121"/>
  <c r="BT120" i="121"/>
  <c r="BU120" i="121"/>
  <c r="BV120" i="121"/>
  <c r="BW120" i="121"/>
  <c r="BX120" i="121"/>
  <c r="BY120" i="121"/>
  <c r="BZ120" i="121"/>
  <c r="CA120" i="121"/>
  <c r="CB120" i="121"/>
  <c r="CC120" i="121"/>
  <c r="CD120" i="121"/>
  <c r="CE120" i="121"/>
  <c r="CF120" i="121"/>
  <c r="CG120" i="121"/>
  <c r="CH120" i="121"/>
  <c r="CI120" i="121"/>
  <c r="CJ120" i="121"/>
  <c r="CK120" i="121"/>
  <c r="CL120" i="121"/>
  <c r="CM120" i="121"/>
  <c r="CN120" i="121"/>
  <c r="CO120" i="121"/>
  <c r="CP120" i="121"/>
  <c r="CQ120" i="121"/>
  <c r="CR120" i="121"/>
  <c r="CS120" i="121"/>
  <c r="CT120" i="121"/>
  <c r="CU120" i="121"/>
  <c r="CV120" i="121"/>
  <c r="CW120" i="121"/>
  <c r="CX120" i="121"/>
  <c r="CY120" i="121"/>
  <c r="CZ120" i="121"/>
  <c r="DA120" i="121"/>
  <c r="DB120" i="121"/>
  <c r="DC120" i="121"/>
  <c r="DD120" i="121"/>
  <c r="C121" i="121"/>
  <c r="D121" i="121"/>
  <c r="E121" i="121"/>
  <c r="F121" i="121"/>
  <c r="G121" i="121"/>
  <c r="H121" i="121"/>
  <c r="I121" i="121"/>
  <c r="J121" i="121"/>
  <c r="K121" i="121"/>
  <c r="L121" i="121"/>
  <c r="M121" i="121"/>
  <c r="N121" i="121"/>
  <c r="O121" i="121"/>
  <c r="P121" i="121"/>
  <c r="Q121" i="121"/>
  <c r="R121" i="121"/>
  <c r="S121" i="121"/>
  <c r="T121" i="121"/>
  <c r="U121" i="121"/>
  <c r="V121" i="121"/>
  <c r="W121" i="121"/>
  <c r="X121" i="121"/>
  <c r="Y121" i="121"/>
  <c r="Z121" i="121"/>
  <c r="AA121" i="121"/>
  <c r="AB121" i="121"/>
  <c r="AC121" i="121"/>
  <c r="AD121" i="121"/>
  <c r="AE121" i="121"/>
  <c r="AF121" i="121"/>
  <c r="AG121" i="121"/>
  <c r="AH121" i="121"/>
  <c r="AI121" i="121"/>
  <c r="AJ121" i="121"/>
  <c r="AK121" i="121"/>
  <c r="AL121" i="121"/>
  <c r="AM121" i="121"/>
  <c r="AN121" i="121"/>
  <c r="AO121" i="121"/>
  <c r="AP121" i="121"/>
  <c r="AQ121" i="121"/>
  <c r="AR121" i="121"/>
  <c r="AS121" i="121"/>
  <c r="AT121" i="121"/>
  <c r="AU121" i="121"/>
  <c r="AV121" i="121"/>
  <c r="AW121" i="121"/>
  <c r="AX121" i="121"/>
  <c r="AY121" i="121"/>
  <c r="AZ121" i="121"/>
  <c r="BA121" i="121"/>
  <c r="BB121" i="121"/>
  <c r="BC121" i="121"/>
  <c r="BD121" i="121"/>
  <c r="BE121" i="121"/>
  <c r="BF121" i="121"/>
  <c r="BG121" i="121"/>
  <c r="BH121" i="121"/>
  <c r="BI121" i="121"/>
  <c r="BJ121" i="121"/>
  <c r="BK121" i="121"/>
  <c r="BL121" i="121"/>
  <c r="BM121" i="121"/>
  <c r="BN121" i="121"/>
  <c r="BO121" i="121"/>
  <c r="BP121" i="121"/>
  <c r="BQ121" i="121"/>
  <c r="BR121" i="121"/>
  <c r="BS121" i="121"/>
  <c r="BT121" i="121"/>
  <c r="BU121" i="121"/>
  <c r="BV121" i="121"/>
  <c r="BW121" i="121"/>
  <c r="BX121" i="121"/>
  <c r="BY121" i="121"/>
  <c r="BZ121" i="121"/>
  <c r="CA121" i="121"/>
  <c r="CB121" i="121"/>
  <c r="CC121" i="121"/>
  <c r="CD121" i="121"/>
  <c r="CE121" i="121"/>
  <c r="CF121" i="121"/>
  <c r="CG121" i="121"/>
  <c r="CH121" i="121"/>
  <c r="CI121" i="121"/>
  <c r="CJ121" i="121"/>
  <c r="CK121" i="121"/>
  <c r="CL121" i="121"/>
  <c r="CM121" i="121"/>
  <c r="CN121" i="121"/>
  <c r="CO121" i="121"/>
  <c r="CP121" i="121"/>
  <c r="CQ121" i="121"/>
  <c r="CR121" i="121"/>
  <c r="CS121" i="121"/>
  <c r="CT121" i="121"/>
  <c r="CU121" i="121"/>
  <c r="CV121" i="121"/>
  <c r="CW121" i="121"/>
  <c r="CX121" i="121"/>
  <c r="CY121" i="121"/>
  <c r="CZ121" i="121"/>
  <c r="DA121" i="121"/>
  <c r="DB121" i="121"/>
  <c r="DC121" i="121"/>
  <c r="DD121" i="121"/>
  <c r="C122" i="121"/>
  <c r="D122" i="121"/>
  <c r="E122" i="121"/>
  <c r="F122" i="121"/>
  <c r="G122" i="121"/>
  <c r="H122" i="121"/>
  <c r="I122" i="121"/>
  <c r="J122" i="121"/>
  <c r="K122" i="121"/>
  <c r="L122" i="121"/>
  <c r="M122" i="121"/>
  <c r="N122" i="121"/>
  <c r="O122" i="121"/>
  <c r="P122" i="121"/>
  <c r="Q122" i="121"/>
  <c r="R122" i="121"/>
  <c r="S122" i="121"/>
  <c r="T122" i="121"/>
  <c r="U122" i="121"/>
  <c r="V122" i="121"/>
  <c r="W122" i="121"/>
  <c r="X122" i="121"/>
  <c r="Y122" i="121"/>
  <c r="Z122" i="121"/>
  <c r="AA122" i="121"/>
  <c r="AB122" i="121"/>
  <c r="AC122" i="121"/>
  <c r="AD122" i="121"/>
  <c r="AE122" i="121"/>
  <c r="AF122" i="121"/>
  <c r="AG122" i="121"/>
  <c r="AH122" i="121"/>
  <c r="AI122" i="121"/>
  <c r="AJ122" i="121"/>
  <c r="AK122" i="121"/>
  <c r="AL122" i="121"/>
  <c r="AM122" i="121"/>
  <c r="AN122" i="121"/>
  <c r="AO122" i="121"/>
  <c r="AP122" i="121"/>
  <c r="AQ122" i="121"/>
  <c r="AR122" i="121"/>
  <c r="AS122" i="121"/>
  <c r="AT122" i="121"/>
  <c r="AU122" i="121"/>
  <c r="AV122" i="121"/>
  <c r="AW122" i="121"/>
  <c r="AX122" i="121"/>
  <c r="AY122" i="121"/>
  <c r="AZ122" i="121"/>
  <c r="BA122" i="121"/>
  <c r="BB122" i="121"/>
  <c r="BC122" i="121"/>
  <c r="BD122" i="121"/>
  <c r="BE122" i="121"/>
  <c r="BF122" i="121"/>
  <c r="BG122" i="121"/>
  <c r="BH122" i="121"/>
  <c r="BI122" i="121"/>
  <c r="BJ122" i="121"/>
  <c r="BK122" i="121"/>
  <c r="BL122" i="121"/>
  <c r="BM122" i="121"/>
  <c r="BN122" i="121"/>
  <c r="BO122" i="121"/>
  <c r="BP122" i="121"/>
  <c r="BQ122" i="121"/>
  <c r="BR122" i="121"/>
  <c r="BS122" i="121"/>
  <c r="BT122" i="121"/>
  <c r="BU122" i="121"/>
  <c r="BV122" i="121"/>
  <c r="BW122" i="121"/>
  <c r="BX122" i="121"/>
  <c r="BY122" i="121"/>
  <c r="BZ122" i="121"/>
  <c r="CA122" i="121"/>
  <c r="CB122" i="121"/>
  <c r="CC122" i="121"/>
  <c r="CD122" i="121"/>
  <c r="CE122" i="121"/>
  <c r="CF122" i="121"/>
  <c r="CG122" i="121"/>
  <c r="CH122" i="121"/>
  <c r="CI122" i="121"/>
  <c r="CJ122" i="121"/>
  <c r="CK122" i="121"/>
  <c r="CL122" i="121"/>
  <c r="CM122" i="121"/>
  <c r="CN122" i="121"/>
  <c r="CO122" i="121"/>
  <c r="CP122" i="121"/>
  <c r="CQ122" i="121"/>
  <c r="CR122" i="121"/>
  <c r="CS122" i="121"/>
  <c r="CT122" i="121"/>
  <c r="CU122" i="121"/>
  <c r="CV122" i="121"/>
  <c r="CW122" i="121"/>
  <c r="CX122" i="121"/>
  <c r="CY122" i="121"/>
  <c r="CZ122" i="121"/>
  <c r="DA122" i="121"/>
  <c r="DB122" i="121"/>
  <c r="DC122" i="121"/>
  <c r="DD122" i="121"/>
  <c r="C123" i="121"/>
  <c r="D123" i="121"/>
  <c r="E123" i="121"/>
  <c r="F123" i="121"/>
  <c r="G123" i="121"/>
  <c r="H123" i="121"/>
  <c r="I123" i="121"/>
  <c r="J123" i="121"/>
  <c r="K123" i="121"/>
  <c r="L123" i="121"/>
  <c r="M123" i="121"/>
  <c r="N123" i="121"/>
  <c r="O123" i="121"/>
  <c r="P123" i="121"/>
  <c r="Q123" i="121"/>
  <c r="R123" i="121"/>
  <c r="S123" i="121"/>
  <c r="T123" i="121"/>
  <c r="U123" i="121"/>
  <c r="V123" i="121"/>
  <c r="W123" i="121"/>
  <c r="X123" i="121"/>
  <c r="Y123" i="121"/>
  <c r="Z123" i="121"/>
  <c r="AA123" i="121"/>
  <c r="AB123" i="121"/>
  <c r="AC123" i="121"/>
  <c r="AD123" i="121"/>
  <c r="AE123" i="121"/>
  <c r="AF123" i="121"/>
  <c r="AG123" i="121"/>
  <c r="AH123" i="121"/>
  <c r="AI123" i="121"/>
  <c r="AJ123" i="121"/>
  <c r="AK123" i="121"/>
  <c r="AL123" i="121"/>
  <c r="AM123" i="121"/>
  <c r="AN123" i="121"/>
  <c r="AO123" i="121"/>
  <c r="AP123" i="121"/>
  <c r="AQ123" i="121"/>
  <c r="AR123" i="121"/>
  <c r="AS123" i="121"/>
  <c r="AT123" i="121"/>
  <c r="AU123" i="121"/>
  <c r="AV123" i="121"/>
  <c r="AW123" i="121"/>
  <c r="AX123" i="121"/>
  <c r="AY123" i="121"/>
  <c r="AZ123" i="121"/>
  <c r="BA123" i="121"/>
  <c r="BB123" i="121"/>
  <c r="BC123" i="121"/>
  <c r="BD123" i="121"/>
  <c r="BE123" i="121"/>
  <c r="BF123" i="121"/>
  <c r="BG123" i="121"/>
  <c r="BH123" i="121"/>
  <c r="BI123" i="121"/>
  <c r="BJ123" i="121"/>
  <c r="BK123" i="121"/>
  <c r="BL123" i="121"/>
  <c r="BM123" i="121"/>
  <c r="BN123" i="121"/>
  <c r="BO123" i="121"/>
  <c r="BP123" i="121"/>
  <c r="BQ123" i="121"/>
  <c r="BR123" i="121"/>
  <c r="BS123" i="121"/>
  <c r="BT123" i="121"/>
  <c r="BU123" i="121"/>
  <c r="BV123" i="121"/>
  <c r="BW123" i="121"/>
  <c r="BX123" i="121"/>
  <c r="BY123" i="121"/>
  <c r="BZ123" i="121"/>
  <c r="CA123" i="121"/>
  <c r="CB123" i="121"/>
  <c r="CC123" i="121"/>
  <c r="CD123" i="121"/>
  <c r="CE123" i="121"/>
  <c r="CF123" i="121"/>
  <c r="CG123" i="121"/>
  <c r="CH123" i="121"/>
  <c r="CI123" i="121"/>
  <c r="CJ123" i="121"/>
  <c r="CK123" i="121"/>
  <c r="CL123" i="121"/>
  <c r="CM123" i="121"/>
  <c r="CN123" i="121"/>
  <c r="CO123" i="121"/>
  <c r="CP123" i="121"/>
  <c r="CQ123" i="121"/>
  <c r="CR123" i="121"/>
  <c r="CS123" i="121"/>
  <c r="CT123" i="121"/>
  <c r="CU123" i="121"/>
  <c r="CV123" i="121"/>
  <c r="CW123" i="121"/>
  <c r="CX123" i="121"/>
  <c r="CY123" i="121"/>
  <c r="CZ123" i="121"/>
  <c r="DA123" i="121"/>
  <c r="DB123" i="121"/>
  <c r="DC123" i="121"/>
  <c r="DD123" i="121"/>
  <c r="C124" i="121"/>
  <c r="D124" i="121"/>
  <c r="E124" i="121"/>
  <c r="F124" i="121"/>
  <c r="G124" i="121"/>
  <c r="H124" i="121"/>
  <c r="I124" i="121"/>
  <c r="J124" i="121"/>
  <c r="K124" i="121"/>
  <c r="L124" i="121"/>
  <c r="M124" i="121"/>
  <c r="N124" i="121"/>
  <c r="O124" i="121"/>
  <c r="P124" i="121"/>
  <c r="Q124" i="121"/>
  <c r="R124" i="121"/>
  <c r="S124" i="121"/>
  <c r="T124" i="121"/>
  <c r="U124" i="121"/>
  <c r="V124" i="121"/>
  <c r="W124" i="121"/>
  <c r="X124" i="121"/>
  <c r="Y124" i="121"/>
  <c r="Z124" i="121"/>
  <c r="AA124" i="121"/>
  <c r="AB124" i="121"/>
  <c r="AC124" i="121"/>
  <c r="AD124" i="121"/>
  <c r="AE124" i="121"/>
  <c r="AF124" i="121"/>
  <c r="AG124" i="121"/>
  <c r="AH124" i="121"/>
  <c r="AI124" i="121"/>
  <c r="AJ124" i="121"/>
  <c r="AK124" i="121"/>
  <c r="AL124" i="121"/>
  <c r="AM124" i="121"/>
  <c r="AN124" i="121"/>
  <c r="AO124" i="121"/>
  <c r="AP124" i="121"/>
  <c r="AQ124" i="121"/>
  <c r="AR124" i="121"/>
  <c r="AS124" i="121"/>
  <c r="AT124" i="121"/>
  <c r="AU124" i="121"/>
  <c r="AV124" i="121"/>
  <c r="AW124" i="121"/>
  <c r="AX124" i="121"/>
  <c r="AY124" i="121"/>
  <c r="AZ124" i="121"/>
  <c r="BA124" i="121"/>
  <c r="BB124" i="121"/>
  <c r="BC124" i="121"/>
  <c r="BD124" i="121"/>
  <c r="BE124" i="121"/>
  <c r="BF124" i="121"/>
  <c r="BG124" i="121"/>
  <c r="BH124" i="121"/>
  <c r="BI124" i="121"/>
  <c r="BJ124" i="121"/>
  <c r="BK124" i="121"/>
  <c r="BL124" i="121"/>
  <c r="BM124" i="121"/>
  <c r="BN124" i="121"/>
  <c r="BO124" i="121"/>
  <c r="BP124" i="121"/>
  <c r="BQ124" i="121"/>
  <c r="BR124" i="121"/>
  <c r="BS124" i="121"/>
  <c r="BT124" i="121"/>
  <c r="BU124" i="121"/>
  <c r="BV124" i="121"/>
  <c r="BW124" i="121"/>
  <c r="BX124" i="121"/>
  <c r="BY124" i="121"/>
  <c r="BZ124" i="121"/>
  <c r="CA124" i="121"/>
  <c r="CB124" i="121"/>
  <c r="CC124" i="121"/>
  <c r="CD124" i="121"/>
  <c r="CE124" i="121"/>
  <c r="CF124" i="121"/>
  <c r="CG124" i="121"/>
  <c r="CH124" i="121"/>
  <c r="CI124" i="121"/>
  <c r="CJ124" i="121"/>
  <c r="CK124" i="121"/>
  <c r="CL124" i="121"/>
  <c r="CM124" i="121"/>
  <c r="CN124" i="121"/>
  <c r="CO124" i="121"/>
  <c r="CP124" i="121"/>
  <c r="CQ124" i="121"/>
  <c r="CR124" i="121"/>
  <c r="CS124" i="121"/>
  <c r="CT124" i="121"/>
  <c r="CU124" i="121"/>
  <c r="CV124" i="121"/>
  <c r="CW124" i="121"/>
  <c r="CX124" i="121"/>
  <c r="CY124" i="121"/>
  <c r="CZ124" i="121"/>
  <c r="DA124" i="121"/>
  <c r="DB124" i="121"/>
  <c r="DC124" i="121"/>
  <c r="DD124" i="121"/>
  <c r="C125" i="121"/>
  <c r="D125" i="121"/>
  <c r="E125" i="121"/>
  <c r="F125" i="121"/>
  <c r="G125" i="121"/>
  <c r="H125" i="121"/>
  <c r="I125" i="121"/>
  <c r="J125" i="121"/>
  <c r="K125" i="121"/>
  <c r="L125" i="121"/>
  <c r="M125" i="121"/>
  <c r="N125" i="121"/>
  <c r="O125" i="121"/>
  <c r="P125" i="121"/>
  <c r="Q125" i="121"/>
  <c r="R125" i="121"/>
  <c r="S125" i="121"/>
  <c r="T125" i="121"/>
  <c r="U125" i="121"/>
  <c r="V125" i="121"/>
  <c r="W125" i="121"/>
  <c r="X125" i="121"/>
  <c r="Y125" i="121"/>
  <c r="Z125" i="121"/>
  <c r="AA125" i="121"/>
  <c r="AB125" i="121"/>
  <c r="AC125" i="121"/>
  <c r="AD125" i="121"/>
  <c r="AE125" i="121"/>
  <c r="AF125" i="121"/>
  <c r="AG125" i="121"/>
  <c r="AH125" i="121"/>
  <c r="AI125" i="121"/>
  <c r="AJ125" i="121"/>
  <c r="AK125" i="121"/>
  <c r="AL125" i="121"/>
  <c r="AM125" i="121"/>
  <c r="AN125" i="121"/>
  <c r="AO125" i="121"/>
  <c r="AP125" i="121"/>
  <c r="AQ125" i="121"/>
  <c r="AR125" i="121"/>
  <c r="AS125" i="121"/>
  <c r="AT125" i="121"/>
  <c r="AU125" i="121"/>
  <c r="AV125" i="121"/>
  <c r="AW125" i="121"/>
  <c r="AX125" i="121"/>
  <c r="AY125" i="121"/>
  <c r="AZ125" i="121"/>
  <c r="BA125" i="121"/>
  <c r="BB125" i="121"/>
  <c r="BC125" i="121"/>
  <c r="BD125" i="121"/>
  <c r="BE125" i="121"/>
  <c r="BF125" i="121"/>
  <c r="BG125" i="121"/>
  <c r="BH125" i="121"/>
  <c r="BI125" i="121"/>
  <c r="BJ125" i="121"/>
  <c r="BK125" i="121"/>
  <c r="BL125" i="121"/>
  <c r="BM125" i="121"/>
  <c r="BN125" i="121"/>
  <c r="BO125" i="121"/>
  <c r="BP125" i="121"/>
  <c r="BQ125" i="121"/>
  <c r="BR125" i="121"/>
  <c r="BS125" i="121"/>
  <c r="BT125" i="121"/>
  <c r="BU125" i="121"/>
  <c r="BV125" i="121"/>
  <c r="BW125" i="121"/>
  <c r="BX125" i="121"/>
  <c r="BY125" i="121"/>
  <c r="BZ125" i="121"/>
  <c r="CA125" i="121"/>
  <c r="CB125" i="121"/>
  <c r="CC125" i="121"/>
  <c r="CD125" i="121"/>
  <c r="CE125" i="121"/>
  <c r="CF125" i="121"/>
  <c r="CG125" i="121"/>
  <c r="CH125" i="121"/>
  <c r="CI125" i="121"/>
  <c r="CJ125" i="121"/>
  <c r="CK125" i="121"/>
  <c r="CL125" i="121"/>
  <c r="CM125" i="121"/>
  <c r="CN125" i="121"/>
  <c r="CO125" i="121"/>
  <c r="CP125" i="121"/>
  <c r="CQ125" i="121"/>
  <c r="CR125" i="121"/>
  <c r="CS125" i="121"/>
  <c r="CT125" i="121"/>
  <c r="CU125" i="121"/>
  <c r="CV125" i="121"/>
  <c r="CW125" i="121"/>
  <c r="CX125" i="121"/>
  <c r="CY125" i="121"/>
  <c r="CZ125" i="121"/>
  <c r="DA125" i="121"/>
  <c r="DB125" i="121"/>
  <c r="DC125" i="121"/>
  <c r="DD125" i="121"/>
  <c r="C126" i="121"/>
  <c r="D126" i="121"/>
  <c r="E126" i="121"/>
  <c r="F126" i="121"/>
  <c r="G126" i="121"/>
  <c r="H126" i="121"/>
  <c r="I126" i="121"/>
  <c r="J126" i="121"/>
  <c r="K126" i="121"/>
  <c r="L126" i="121"/>
  <c r="M126" i="121"/>
  <c r="N126" i="121"/>
  <c r="O126" i="121"/>
  <c r="P126" i="121"/>
  <c r="Q126" i="121"/>
  <c r="R126" i="121"/>
  <c r="S126" i="121"/>
  <c r="T126" i="121"/>
  <c r="U126" i="121"/>
  <c r="V126" i="121"/>
  <c r="W126" i="121"/>
  <c r="X126" i="121"/>
  <c r="Y126" i="121"/>
  <c r="Z126" i="121"/>
  <c r="AA126" i="121"/>
  <c r="AB126" i="121"/>
  <c r="AC126" i="121"/>
  <c r="AD126" i="121"/>
  <c r="AE126" i="121"/>
  <c r="AF126" i="121"/>
  <c r="AG126" i="121"/>
  <c r="AH126" i="121"/>
  <c r="AI126" i="121"/>
  <c r="AJ126" i="121"/>
  <c r="AK126" i="121"/>
  <c r="AL126" i="121"/>
  <c r="AM126" i="121"/>
  <c r="AN126" i="121"/>
  <c r="AO126" i="121"/>
  <c r="AP126" i="121"/>
  <c r="AQ126" i="121"/>
  <c r="AR126" i="121"/>
  <c r="AS126" i="121"/>
  <c r="AT126" i="121"/>
  <c r="AU126" i="121"/>
  <c r="AV126" i="121"/>
  <c r="AW126" i="121"/>
  <c r="AX126" i="121"/>
  <c r="AY126" i="121"/>
  <c r="AZ126" i="121"/>
  <c r="BA126" i="121"/>
  <c r="BB126" i="121"/>
  <c r="BC126" i="121"/>
  <c r="BD126" i="121"/>
  <c r="BE126" i="121"/>
  <c r="BF126" i="121"/>
  <c r="BG126" i="121"/>
  <c r="BH126" i="121"/>
  <c r="BI126" i="121"/>
  <c r="BJ126" i="121"/>
  <c r="BK126" i="121"/>
  <c r="BL126" i="121"/>
  <c r="BM126" i="121"/>
  <c r="BN126" i="121"/>
  <c r="BO126" i="121"/>
  <c r="BP126" i="121"/>
  <c r="BQ126" i="121"/>
  <c r="BR126" i="121"/>
  <c r="BS126" i="121"/>
  <c r="BT126" i="121"/>
  <c r="BU126" i="121"/>
  <c r="BV126" i="121"/>
  <c r="BW126" i="121"/>
  <c r="BX126" i="121"/>
  <c r="BY126" i="121"/>
  <c r="BZ126" i="121"/>
  <c r="CA126" i="121"/>
  <c r="CB126" i="121"/>
  <c r="CC126" i="121"/>
  <c r="CD126" i="121"/>
  <c r="CE126" i="121"/>
  <c r="CF126" i="121"/>
  <c r="CG126" i="121"/>
  <c r="CH126" i="121"/>
  <c r="CI126" i="121"/>
  <c r="CJ126" i="121"/>
  <c r="CK126" i="121"/>
  <c r="CL126" i="121"/>
  <c r="CM126" i="121"/>
  <c r="CN126" i="121"/>
  <c r="CO126" i="121"/>
  <c r="CP126" i="121"/>
  <c r="CQ126" i="121"/>
  <c r="CR126" i="121"/>
  <c r="CS126" i="121"/>
  <c r="CT126" i="121"/>
  <c r="CU126" i="121"/>
  <c r="CV126" i="121"/>
  <c r="CW126" i="121"/>
  <c r="CX126" i="121"/>
  <c r="CY126" i="121"/>
  <c r="CZ126" i="121"/>
  <c r="DA126" i="121"/>
  <c r="DB126" i="121"/>
  <c r="DC126" i="121"/>
  <c r="DD126" i="121"/>
  <c r="D127" i="121"/>
  <c r="E127" i="121"/>
  <c r="F127" i="121"/>
  <c r="G127" i="121"/>
  <c r="H127" i="121"/>
  <c r="I127" i="121"/>
  <c r="J127" i="121"/>
  <c r="K127" i="121"/>
  <c r="L127" i="121"/>
  <c r="M127" i="121"/>
  <c r="N127" i="121"/>
  <c r="O127" i="121"/>
  <c r="P127" i="121"/>
  <c r="Q127" i="121"/>
  <c r="R127" i="121"/>
  <c r="S127" i="121"/>
  <c r="T127" i="121"/>
  <c r="U127" i="121"/>
  <c r="V127" i="121"/>
  <c r="W127" i="121"/>
  <c r="X127" i="121"/>
  <c r="Y127" i="121"/>
  <c r="Z127" i="121"/>
  <c r="AA127" i="121"/>
  <c r="AB127" i="121"/>
  <c r="AC127" i="121"/>
  <c r="AD127" i="121"/>
  <c r="AE127" i="121"/>
  <c r="AF127" i="121"/>
  <c r="AG127" i="121"/>
  <c r="AH127" i="121"/>
  <c r="AI127" i="121"/>
  <c r="AJ127" i="121"/>
  <c r="AK127" i="121"/>
  <c r="AL127" i="121"/>
  <c r="AM127" i="121"/>
  <c r="AN127" i="121"/>
  <c r="AO127" i="121"/>
  <c r="AP127" i="121"/>
  <c r="AQ127" i="121"/>
  <c r="AR127" i="121"/>
  <c r="AS127" i="121"/>
  <c r="AT127" i="121"/>
  <c r="AU127" i="121"/>
  <c r="AV127" i="121"/>
  <c r="AW127" i="121"/>
  <c r="AX127" i="121"/>
  <c r="AY127" i="121"/>
  <c r="AZ127" i="121"/>
  <c r="BA127" i="121"/>
  <c r="BB127" i="121"/>
  <c r="BC127" i="121"/>
  <c r="BD127" i="121"/>
  <c r="BE127" i="121"/>
  <c r="BF127" i="121"/>
  <c r="BG127" i="121"/>
  <c r="BH127" i="121"/>
  <c r="BI127" i="121"/>
  <c r="BJ127" i="121"/>
  <c r="BK127" i="121"/>
  <c r="BL127" i="121"/>
  <c r="BM127" i="121"/>
  <c r="BN127" i="121"/>
  <c r="BO127" i="121"/>
  <c r="BP127" i="121"/>
  <c r="BQ127" i="121"/>
  <c r="BR127" i="121"/>
  <c r="BS127" i="121"/>
  <c r="BT127" i="121"/>
  <c r="BU127" i="121"/>
  <c r="BV127" i="121"/>
  <c r="BW127" i="121"/>
  <c r="BX127" i="121"/>
  <c r="BY127" i="121"/>
  <c r="BZ127" i="121"/>
  <c r="CA127" i="121"/>
  <c r="CB127" i="121"/>
  <c r="CC127" i="121"/>
  <c r="CD127" i="121"/>
  <c r="CE127" i="121"/>
  <c r="CF127" i="121"/>
  <c r="CG127" i="121"/>
  <c r="CH127" i="121"/>
  <c r="CI127" i="121"/>
  <c r="CJ127" i="121"/>
  <c r="CK127" i="121"/>
  <c r="CL127" i="121"/>
  <c r="CM127" i="121"/>
  <c r="CN127" i="121"/>
  <c r="CO127" i="121"/>
  <c r="CP127" i="121"/>
  <c r="CQ127" i="121"/>
  <c r="CR127" i="121"/>
  <c r="CS127" i="121"/>
  <c r="CT127" i="121"/>
  <c r="CU127" i="121"/>
  <c r="CV127" i="121"/>
  <c r="CW127" i="121"/>
  <c r="CX127" i="121"/>
  <c r="CY127" i="121"/>
  <c r="CZ127" i="121"/>
  <c r="DA127" i="121"/>
  <c r="DB127" i="121"/>
  <c r="DC127" i="121"/>
  <c r="DD127" i="121"/>
  <c r="B127" i="121"/>
  <c r="B126" i="121"/>
  <c r="B125" i="121"/>
  <c r="B124" i="121"/>
  <c r="B123" i="121"/>
  <c r="B122" i="121"/>
  <c r="B121" i="121"/>
  <c r="B120" i="121"/>
  <c r="B119" i="121"/>
  <c r="B118" i="121"/>
  <c r="B117" i="121"/>
  <c r="B116" i="121"/>
  <c r="B115" i="121"/>
  <c r="B114" i="121"/>
  <c r="B113" i="121"/>
  <c r="B112" i="121"/>
  <c r="B111" i="121"/>
  <c r="B110" i="121"/>
  <c r="B109" i="121"/>
  <c r="B108" i="121"/>
  <c r="B107" i="121"/>
  <c r="B106" i="121"/>
  <c r="B105" i="121"/>
  <c r="B104" i="121"/>
  <c r="B103" i="121"/>
  <c r="B102" i="121"/>
  <c r="B101" i="121"/>
  <c r="B100" i="121"/>
  <c r="B99" i="121"/>
  <c r="B98" i="121"/>
  <c r="B97" i="121"/>
  <c r="B96" i="121"/>
  <c r="B95" i="121"/>
  <c r="B94" i="121"/>
  <c r="B93" i="121"/>
  <c r="B92" i="121"/>
  <c r="B91" i="121"/>
  <c r="B90" i="121"/>
  <c r="B89" i="121"/>
  <c r="B88" i="121"/>
  <c r="B87" i="121"/>
  <c r="B86" i="121"/>
  <c r="B85" i="121"/>
  <c r="B84" i="121"/>
  <c r="B83" i="121"/>
  <c r="B82" i="121"/>
  <c r="B81" i="121"/>
  <c r="B80" i="121"/>
  <c r="B79" i="121"/>
  <c r="B78" i="121"/>
  <c r="B77" i="121"/>
  <c r="B76" i="121"/>
  <c r="B75" i="121"/>
  <c r="B74" i="121"/>
  <c r="B73" i="121"/>
  <c r="B72" i="121"/>
  <c r="B71" i="121"/>
  <c r="B70" i="121"/>
  <c r="B69" i="121"/>
  <c r="B68" i="121"/>
  <c r="B67" i="121"/>
  <c r="B66" i="121"/>
  <c r="B65" i="121"/>
  <c r="B64" i="121"/>
  <c r="B63" i="121"/>
  <c r="B62" i="121"/>
  <c r="B61" i="121"/>
  <c r="B60" i="121"/>
  <c r="B59" i="121"/>
  <c r="B58" i="121"/>
  <c r="B57" i="121"/>
  <c r="B56" i="121"/>
  <c r="B55" i="121"/>
  <c r="B54" i="121"/>
  <c r="B53" i="121"/>
  <c r="B52" i="121"/>
  <c r="B51" i="121"/>
  <c r="B50" i="121"/>
  <c r="B49" i="121"/>
  <c r="B48" i="121"/>
  <c r="B47" i="121"/>
  <c r="B46" i="121"/>
  <c r="B45" i="121"/>
  <c r="B44" i="121"/>
  <c r="B43" i="121"/>
  <c r="B42" i="121"/>
  <c r="B41" i="121"/>
  <c r="B40" i="121"/>
  <c r="B39" i="121"/>
  <c r="B38" i="121"/>
  <c r="B37" i="121"/>
  <c r="B36" i="121"/>
  <c r="B35" i="121"/>
  <c r="B34" i="121"/>
  <c r="B33" i="121"/>
  <c r="B32" i="121"/>
  <c r="B31" i="121"/>
  <c r="B30" i="121"/>
  <c r="B29" i="121"/>
  <c r="B28" i="121"/>
  <c r="B27" i="121"/>
  <c r="B26" i="121"/>
  <c r="B25" i="121"/>
  <c r="B24" i="121"/>
  <c r="B23" i="121"/>
  <c r="B22" i="121"/>
  <c r="B21" i="121"/>
  <c r="B20" i="121"/>
  <c r="B19" i="121"/>
  <c r="B18" i="121"/>
  <c r="B17" i="121"/>
  <c r="B16" i="121"/>
  <c r="B15" i="121"/>
  <c r="B14" i="121"/>
  <c r="B13" i="121"/>
  <c r="B12" i="121"/>
  <c r="B11" i="121"/>
  <c r="B10" i="121"/>
  <c r="B9" i="121"/>
  <c r="B8" i="121"/>
  <c r="B7" i="121"/>
  <c r="B121" i="86"/>
  <c r="C121" i="86"/>
  <c r="D121" i="86"/>
  <c r="E121" i="86"/>
  <c r="F121" i="86"/>
  <c r="G121" i="86"/>
  <c r="H121" i="86"/>
  <c r="I121" i="86"/>
  <c r="J121" i="86"/>
  <c r="K121" i="86"/>
  <c r="L121" i="86"/>
  <c r="M121" i="86"/>
  <c r="N121" i="86"/>
  <c r="O121" i="86"/>
  <c r="P121" i="86"/>
  <c r="Q121" i="86"/>
  <c r="R121" i="86"/>
  <c r="S121" i="86"/>
  <c r="T121" i="86"/>
  <c r="U121" i="86"/>
  <c r="V121" i="86"/>
  <c r="W121" i="86"/>
  <c r="X121" i="86"/>
  <c r="Y121" i="86"/>
  <c r="Z121" i="86"/>
  <c r="AA121" i="86"/>
  <c r="AB121" i="86"/>
  <c r="AC121" i="86"/>
  <c r="AD121" i="86"/>
  <c r="B122" i="86"/>
  <c r="C122" i="86"/>
  <c r="D122" i="86"/>
  <c r="E122" i="86"/>
  <c r="F122" i="86"/>
  <c r="G122" i="86"/>
  <c r="H122" i="86"/>
  <c r="I122" i="86"/>
  <c r="J122" i="86"/>
  <c r="K122" i="86"/>
  <c r="L122" i="86"/>
  <c r="M122" i="86"/>
  <c r="N122" i="86"/>
  <c r="O122" i="86"/>
  <c r="P122" i="86"/>
  <c r="Q122" i="86"/>
  <c r="R122" i="86"/>
  <c r="S122" i="86"/>
  <c r="T122" i="86"/>
  <c r="U122" i="86"/>
  <c r="V122" i="86"/>
  <c r="W122" i="86"/>
  <c r="X122" i="86"/>
  <c r="Y122" i="86"/>
  <c r="Z122" i="86"/>
  <c r="AA122" i="86"/>
  <c r="AB122" i="86"/>
  <c r="AC122" i="86"/>
  <c r="AD122" i="86"/>
  <c r="B123" i="86"/>
  <c r="C123" i="86"/>
  <c r="D123" i="86"/>
  <c r="E123" i="86"/>
  <c r="F123" i="86"/>
  <c r="G123" i="86"/>
  <c r="H123" i="86"/>
  <c r="I123" i="86"/>
  <c r="J123" i="86"/>
  <c r="K123" i="86"/>
  <c r="L123" i="86"/>
  <c r="M123" i="86"/>
  <c r="N123" i="86"/>
  <c r="O123" i="86"/>
  <c r="P123" i="86"/>
  <c r="Q123" i="86"/>
  <c r="R123" i="86"/>
  <c r="S123" i="86"/>
  <c r="T123" i="86"/>
  <c r="U123" i="86"/>
  <c r="V123" i="86"/>
  <c r="W123" i="86"/>
  <c r="X123" i="86"/>
  <c r="Y123" i="86"/>
  <c r="Z123" i="86"/>
  <c r="AA123" i="86"/>
  <c r="AB123" i="86"/>
  <c r="AC123" i="86"/>
  <c r="AD123" i="86"/>
  <c r="C65" i="84" a="1"/>
  <c r="C71" i="84" s="1"/>
  <c r="C79" i="84"/>
  <c r="C80" i="84"/>
  <c r="C91" i="84"/>
  <c r="C98" i="84"/>
  <c r="C107" i="84"/>
  <c r="C108" i="84"/>
  <c r="C122" i="84"/>
  <c r="D65" i="84" a="1"/>
  <c r="E65" i="84" a="1"/>
  <c r="F65" i="84" a="1"/>
  <c r="G65" i="84" a="1"/>
  <c r="G106" i="84" s="1"/>
  <c r="G92" i="84"/>
  <c r="H65" i="84" a="1"/>
  <c r="H83" i="84"/>
  <c r="H104" i="84"/>
  <c r="H112" i="84"/>
  <c r="H122" i="84"/>
  <c r="I65" i="84" a="1"/>
  <c r="J65" i="84" a="1"/>
  <c r="J90" i="84" s="1"/>
  <c r="K65" i="84" a="1"/>
  <c r="K65" i="84" s="1"/>
  <c r="K74" i="84"/>
  <c r="K81" i="84"/>
  <c r="K85" i="84"/>
  <c r="K101" i="84"/>
  <c r="K102" i="84"/>
  <c r="K113" i="84"/>
  <c r="K122" i="84"/>
  <c r="L65" i="84" a="1"/>
  <c r="L113" i="84" s="1"/>
  <c r="M65" i="84" a="1"/>
  <c r="M68" i="84" s="1"/>
  <c r="M72" i="84"/>
  <c r="M78" i="84"/>
  <c r="M82" i="84"/>
  <c r="M93" i="84"/>
  <c r="M96" i="84"/>
  <c r="M100" i="84"/>
  <c r="M110" i="84"/>
  <c r="M114" i="84"/>
  <c r="M121" i="84"/>
  <c r="N65" i="84" a="1"/>
  <c r="N101" i="84"/>
  <c r="O65" i="84" a="1"/>
  <c r="P65" i="84" a="1"/>
  <c r="Q65" i="84" a="1"/>
  <c r="Q68" i="84"/>
  <c r="Q121" i="84"/>
  <c r="R65" i="84" a="1"/>
  <c r="R78" i="84" s="1"/>
  <c r="R93" i="84"/>
  <c r="R101" i="84"/>
  <c r="R112" i="84"/>
  <c r="S65" i="84" a="1"/>
  <c r="S89" i="84"/>
  <c r="T65" i="84" a="1"/>
  <c r="T112" i="84" s="1"/>
  <c r="U65" i="84" a="1"/>
  <c r="V65" i="84" a="1"/>
  <c r="W65" i="84" a="1"/>
  <c r="X65" i="84" a="1"/>
  <c r="Y65" i="84" a="1"/>
  <c r="Y85" i="84"/>
  <c r="Y113" i="84"/>
  <c r="Z65" i="84" a="1"/>
  <c r="Z90" i="84" s="1"/>
  <c r="AA65" i="84" a="1"/>
  <c r="AA88" i="84" s="1"/>
  <c r="AB65" i="84" a="1"/>
  <c r="AB121" i="84" s="1"/>
  <c r="AC65" i="84" a="1"/>
  <c r="AC79" i="84" s="1"/>
  <c r="AC116" i="84"/>
  <c r="AD65" i="84" a="1"/>
  <c r="AD116" i="84" s="1"/>
  <c r="B65" i="84" a="1"/>
  <c r="B90" i="84" s="1"/>
  <c r="C23" i="83" a="1"/>
  <c r="C111" i="83" s="1"/>
  <c r="C63" i="83"/>
  <c r="D23" i="83" a="1"/>
  <c r="D34" i="83"/>
  <c r="D45" i="83"/>
  <c r="D72" i="83"/>
  <c r="D85" i="83"/>
  <c r="D98" i="83"/>
  <c r="D122" i="83"/>
  <c r="E23" i="83" a="1"/>
  <c r="F23" i="83" a="1"/>
  <c r="F81" i="83" s="1"/>
  <c r="F66" i="83"/>
  <c r="G23" i="83" a="1"/>
  <c r="G71" i="83"/>
  <c r="H23" i="83" a="1"/>
  <c r="H37" i="83"/>
  <c r="H51" i="83"/>
  <c r="H81" i="83"/>
  <c r="H89" i="83"/>
  <c r="H110" i="83"/>
  <c r="I23" i="83" a="1"/>
  <c r="J23" i="83" a="1"/>
  <c r="J23" i="83" s="1"/>
  <c r="J26" i="83"/>
  <c r="J31" i="83"/>
  <c r="J42" i="83"/>
  <c r="J44" i="83"/>
  <c r="J48" i="83"/>
  <c r="J59" i="83"/>
  <c r="J66" i="83"/>
  <c r="J74" i="83"/>
  <c r="J84" i="83"/>
  <c r="J92" i="83"/>
  <c r="J95" i="83"/>
  <c r="J107" i="83"/>
  <c r="J112" i="83"/>
  <c r="J116" i="83"/>
  <c r="K23" i="83" a="1"/>
  <c r="L23" i="83" a="1"/>
  <c r="M23" i="83" a="1"/>
  <c r="M96" i="83" s="1"/>
  <c r="N23" i="83" a="1"/>
  <c r="N70" i="83" s="1"/>
  <c r="O23" i="83" a="1"/>
  <c r="O83" i="83" s="1"/>
  <c r="O46" i="83"/>
  <c r="O52" i="83"/>
  <c r="O110" i="83"/>
  <c r="O122" i="83"/>
  <c r="P23" i="83" a="1"/>
  <c r="P93" i="83"/>
  <c r="Q23" i="83" a="1"/>
  <c r="Q30" i="83"/>
  <c r="Q38" i="83"/>
  <c r="Q44" i="83"/>
  <c r="Q57" i="83"/>
  <c r="Q60" i="83"/>
  <c r="Q62" i="83"/>
  <c r="Q77" i="83"/>
  <c r="Q81" i="83"/>
  <c r="Q88" i="83"/>
  <c r="Q98" i="83"/>
  <c r="Q108" i="83"/>
  <c r="Q109" i="83"/>
  <c r="R23" i="83" a="1"/>
  <c r="R109" i="83" s="1"/>
  <c r="R70" i="83"/>
  <c r="S23" i="83" a="1"/>
  <c r="T23" i="83" a="1"/>
  <c r="T38" i="83"/>
  <c r="U23" i="83" a="1"/>
  <c r="U43" i="83" s="1"/>
  <c r="V23" i="83" a="1"/>
  <c r="V30" i="83" s="1"/>
  <c r="V36" i="83"/>
  <c r="V41" i="83"/>
  <c r="V50" i="83"/>
  <c r="V56" i="83"/>
  <c r="V65" i="83"/>
  <c r="V70" i="83"/>
  <c r="V81" i="83"/>
  <c r="V88" i="83"/>
  <c r="V92" i="83"/>
  <c r="V102" i="83"/>
  <c r="V108" i="83"/>
  <c r="V116" i="83"/>
  <c r="W23" i="83" a="1"/>
  <c r="W27" i="83"/>
  <c r="W43" i="83"/>
  <c r="W60" i="83"/>
  <c r="W78" i="83"/>
  <c r="W92" i="83"/>
  <c r="W110" i="83"/>
  <c r="X23" i="83" a="1"/>
  <c r="Y23" i="83" a="1"/>
  <c r="Y32" i="83" s="1"/>
  <c r="Y34" i="83"/>
  <c r="Y56" i="83"/>
  <c r="Y60" i="83"/>
  <c r="Y80" i="83"/>
  <c r="Y92" i="83"/>
  <c r="Y100" i="83"/>
  <c r="Y120" i="83"/>
  <c r="Z23" i="83" a="1"/>
  <c r="AA23" i="83" a="1"/>
  <c r="AA33" i="83" s="1"/>
  <c r="AA44" i="83"/>
  <c r="AA81" i="83"/>
  <c r="AB23" i="83" a="1"/>
  <c r="AC23" i="83" a="1"/>
  <c r="AC120" i="83" s="1"/>
  <c r="AC101" i="83"/>
  <c r="B23" i="83" a="1"/>
  <c r="B54" i="83" s="1"/>
  <c r="B37" i="83"/>
  <c r="B90" i="83"/>
  <c r="B104" i="83"/>
  <c r="C7" i="82"/>
  <c r="D7" i="82"/>
  <c r="E7" i="82"/>
  <c r="F7" i="82"/>
  <c r="G7" i="82"/>
  <c r="H7" i="82"/>
  <c r="I7" i="82"/>
  <c r="J7" i="82"/>
  <c r="K7" i="82"/>
  <c r="L7" i="82"/>
  <c r="M7" i="82"/>
  <c r="N7" i="82"/>
  <c r="O7" i="82"/>
  <c r="P7" i="82"/>
  <c r="Q7" i="82"/>
  <c r="R7" i="82"/>
  <c r="S7" i="82"/>
  <c r="T7" i="82"/>
  <c r="U7" i="82"/>
  <c r="V7" i="82"/>
  <c r="W7" i="82"/>
  <c r="X7" i="82"/>
  <c r="Y7" i="82"/>
  <c r="Z7" i="82"/>
  <c r="AA7" i="82"/>
  <c r="AB7" i="82"/>
  <c r="AC7" i="82"/>
  <c r="C8" i="82"/>
  <c r="D8" i="82"/>
  <c r="E8" i="82"/>
  <c r="F8" i="82"/>
  <c r="G8" i="82"/>
  <c r="H8" i="82"/>
  <c r="I8" i="82"/>
  <c r="J8" i="82"/>
  <c r="K8" i="82"/>
  <c r="L8" i="82"/>
  <c r="M8" i="82"/>
  <c r="N8" i="82"/>
  <c r="O8" i="82"/>
  <c r="P8" i="82"/>
  <c r="Q8" i="82"/>
  <c r="R8" i="82"/>
  <c r="S8" i="82"/>
  <c r="T8" i="82"/>
  <c r="U8" i="82"/>
  <c r="V8" i="82"/>
  <c r="W8" i="82"/>
  <c r="X8" i="82"/>
  <c r="Y8" i="82"/>
  <c r="Z8" i="82"/>
  <c r="AA8" i="82"/>
  <c r="AB8" i="82"/>
  <c r="AC8" i="82"/>
  <c r="C9" i="82"/>
  <c r="D9" i="82"/>
  <c r="E9" i="82"/>
  <c r="F9" i="82"/>
  <c r="G9" i="82"/>
  <c r="H9" i="82"/>
  <c r="I9" i="82"/>
  <c r="J9" i="82"/>
  <c r="K9" i="82"/>
  <c r="L9" i="82"/>
  <c r="M9" i="82"/>
  <c r="N9" i="82"/>
  <c r="O9" i="82"/>
  <c r="P9" i="82"/>
  <c r="Q9" i="82"/>
  <c r="R9" i="82"/>
  <c r="S9" i="82"/>
  <c r="T9" i="82"/>
  <c r="U9" i="82"/>
  <c r="V9" i="82"/>
  <c r="W9" i="82"/>
  <c r="X9" i="82"/>
  <c r="Y9" i="82"/>
  <c r="Z9" i="82"/>
  <c r="AA9" i="82"/>
  <c r="AB9" i="82"/>
  <c r="AC9" i="82"/>
  <c r="C10" i="82"/>
  <c r="D10" i="82"/>
  <c r="E10" i="82"/>
  <c r="F10" i="82"/>
  <c r="G10" i="82"/>
  <c r="H10" i="82"/>
  <c r="I10" i="82"/>
  <c r="J10" i="82"/>
  <c r="K10" i="82"/>
  <c r="L10" i="82"/>
  <c r="M10" i="82"/>
  <c r="N10" i="82"/>
  <c r="O10" i="82"/>
  <c r="P10" i="82"/>
  <c r="Q10" i="82"/>
  <c r="R10" i="82"/>
  <c r="S10" i="82"/>
  <c r="T10" i="82"/>
  <c r="U10" i="82"/>
  <c r="V10" i="82"/>
  <c r="W10" i="82"/>
  <c r="X10" i="82"/>
  <c r="Y10" i="82"/>
  <c r="Z10" i="82"/>
  <c r="AA10" i="82"/>
  <c r="AB10" i="82"/>
  <c r="AC10" i="82"/>
  <c r="C11" i="82"/>
  <c r="D11" i="82"/>
  <c r="E11" i="82"/>
  <c r="F11" i="82"/>
  <c r="G11" i="82"/>
  <c r="H11" i="82"/>
  <c r="I11" i="82"/>
  <c r="J11" i="82"/>
  <c r="K11" i="82"/>
  <c r="L11" i="82"/>
  <c r="M11" i="82"/>
  <c r="N11" i="82"/>
  <c r="O11" i="82"/>
  <c r="P11" i="82"/>
  <c r="Q11" i="82"/>
  <c r="R11" i="82"/>
  <c r="S11" i="82"/>
  <c r="T11" i="82"/>
  <c r="U11" i="82"/>
  <c r="V11" i="82"/>
  <c r="W11" i="82"/>
  <c r="X11" i="82"/>
  <c r="Y11" i="82"/>
  <c r="Z11" i="82"/>
  <c r="AA11" i="82"/>
  <c r="AB11" i="82"/>
  <c r="AC11" i="82"/>
  <c r="C12" i="82"/>
  <c r="D12" i="82"/>
  <c r="E12" i="82"/>
  <c r="F12" i="82"/>
  <c r="G12" i="82"/>
  <c r="H12" i="82"/>
  <c r="I12" i="82"/>
  <c r="J12" i="82"/>
  <c r="K12" i="82"/>
  <c r="L12" i="82"/>
  <c r="M12" i="82"/>
  <c r="N12" i="82"/>
  <c r="O12" i="82"/>
  <c r="P12" i="82"/>
  <c r="Q12" i="82"/>
  <c r="R12" i="82"/>
  <c r="S12" i="82"/>
  <c r="T12" i="82"/>
  <c r="U12" i="82"/>
  <c r="V12" i="82"/>
  <c r="W12" i="82"/>
  <c r="X12" i="82"/>
  <c r="Y12" i="82"/>
  <c r="Z12" i="82"/>
  <c r="AA12" i="82"/>
  <c r="AB12" i="82"/>
  <c r="AC12" i="82"/>
  <c r="C13" i="82"/>
  <c r="D13" i="82"/>
  <c r="E13" i="82"/>
  <c r="F13" i="82"/>
  <c r="G13" i="82"/>
  <c r="H13" i="82"/>
  <c r="I13" i="82"/>
  <c r="J13" i="82"/>
  <c r="K13" i="82"/>
  <c r="L13" i="82"/>
  <c r="M13" i="82"/>
  <c r="N13" i="82"/>
  <c r="O13" i="82"/>
  <c r="P13" i="82"/>
  <c r="Q13" i="82"/>
  <c r="R13" i="82"/>
  <c r="S13" i="82"/>
  <c r="T13" i="82"/>
  <c r="U13" i="82"/>
  <c r="V13" i="82"/>
  <c r="W13" i="82"/>
  <c r="X13" i="82"/>
  <c r="Y13" i="82"/>
  <c r="Z13" i="82"/>
  <c r="AA13" i="82"/>
  <c r="AB13" i="82"/>
  <c r="AC13" i="82"/>
  <c r="C14" i="82"/>
  <c r="D14" i="82"/>
  <c r="E14" i="82"/>
  <c r="F14" i="82"/>
  <c r="G14" i="82"/>
  <c r="H14" i="82"/>
  <c r="I14" i="82"/>
  <c r="J14" i="82"/>
  <c r="K14" i="82"/>
  <c r="L14" i="82"/>
  <c r="M14" i="82"/>
  <c r="N14" i="82"/>
  <c r="O14" i="82"/>
  <c r="P14" i="82"/>
  <c r="Q14" i="82"/>
  <c r="R14" i="82"/>
  <c r="S14" i="82"/>
  <c r="T14" i="82"/>
  <c r="U14" i="82"/>
  <c r="V14" i="82"/>
  <c r="W14" i="82"/>
  <c r="X14" i="82"/>
  <c r="Y14" i="82"/>
  <c r="Z14" i="82"/>
  <c r="AA14" i="82"/>
  <c r="AB14" i="82"/>
  <c r="AC14" i="82"/>
  <c r="C15" i="82"/>
  <c r="D15" i="82"/>
  <c r="E15" i="82"/>
  <c r="F15" i="82"/>
  <c r="G15" i="82"/>
  <c r="H15" i="82"/>
  <c r="I15" i="82"/>
  <c r="J15" i="82"/>
  <c r="K15" i="82"/>
  <c r="L15" i="82"/>
  <c r="M15" i="82"/>
  <c r="N15" i="82"/>
  <c r="O15" i="82"/>
  <c r="P15" i="82"/>
  <c r="Q15" i="82"/>
  <c r="R15" i="82"/>
  <c r="S15" i="82"/>
  <c r="T15" i="82"/>
  <c r="U15" i="82"/>
  <c r="V15" i="82"/>
  <c r="W15" i="82"/>
  <c r="X15" i="82"/>
  <c r="Y15" i="82"/>
  <c r="Z15" i="82"/>
  <c r="AA15" i="82"/>
  <c r="AB15" i="82"/>
  <c r="AC15" i="82"/>
  <c r="C16" i="82"/>
  <c r="D16" i="82"/>
  <c r="E16" i="82"/>
  <c r="F16" i="82"/>
  <c r="G16" i="82"/>
  <c r="H16" i="82"/>
  <c r="I16" i="82"/>
  <c r="J16" i="82"/>
  <c r="K16" i="82"/>
  <c r="L16" i="82"/>
  <c r="M16" i="82"/>
  <c r="N16" i="82"/>
  <c r="O16" i="82"/>
  <c r="P16" i="82"/>
  <c r="Q16" i="82"/>
  <c r="R16" i="82"/>
  <c r="S16" i="82"/>
  <c r="T16" i="82"/>
  <c r="U16" i="82"/>
  <c r="V16" i="82"/>
  <c r="W16" i="82"/>
  <c r="X16" i="82"/>
  <c r="Y16" i="82"/>
  <c r="Z16" i="82"/>
  <c r="AA16" i="82"/>
  <c r="AB16" i="82"/>
  <c r="AC16" i="82"/>
  <c r="C17" i="82"/>
  <c r="D17" i="82"/>
  <c r="E17" i="82"/>
  <c r="F17" i="82"/>
  <c r="G17" i="82"/>
  <c r="H17" i="82"/>
  <c r="I17" i="82"/>
  <c r="J17" i="82"/>
  <c r="K17" i="82"/>
  <c r="L17" i="82"/>
  <c r="M17" i="82"/>
  <c r="N17" i="82"/>
  <c r="O17" i="82"/>
  <c r="P17" i="82"/>
  <c r="Q17" i="82"/>
  <c r="R17" i="82"/>
  <c r="S17" i="82"/>
  <c r="T17" i="82"/>
  <c r="U17" i="82"/>
  <c r="V17" i="82"/>
  <c r="W17" i="82"/>
  <c r="X17" i="82"/>
  <c r="Y17" i="82"/>
  <c r="Z17" i="82"/>
  <c r="AA17" i="82"/>
  <c r="AB17" i="82"/>
  <c r="AC17" i="82"/>
  <c r="C18" i="82"/>
  <c r="D18" i="82"/>
  <c r="E18" i="82"/>
  <c r="F18" i="82"/>
  <c r="G18" i="82"/>
  <c r="H18" i="82"/>
  <c r="I18" i="82"/>
  <c r="J18" i="82"/>
  <c r="K18" i="82"/>
  <c r="L18" i="82"/>
  <c r="M18" i="82"/>
  <c r="N18" i="82"/>
  <c r="O18" i="82"/>
  <c r="P18" i="82"/>
  <c r="Q18" i="82"/>
  <c r="R18" i="82"/>
  <c r="S18" i="82"/>
  <c r="T18" i="82"/>
  <c r="U18" i="82"/>
  <c r="V18" i="82"/>
  <c r="W18" i="82"/>
  <c r="X18" i="82"/>
  <c r="Y18" i="82"/>
  <c r="Z18" i="82"/>
  <c r="AA18" i="82"/>
  <c r="AB18" i="82"/>
  <c r="AC18" i="82"/>
  <c r="C19" i="82"/>
  <c r="D19" i="82"/>
  <c r="E19" i="82"/>
  <c r="F19" i="82"/>
  <c r="G19" i="82"/>
  <c r="H19" i="82"/>
  <c r="I19" i="82"/>
  <c r="J19" i="82"/>
  <c r="K19" i="82"/>
  <c r="L19" i="82"/>
  <c r="M19" i="82"/>
  <c r="N19" i="82"/>
  <c r="O19" i="82"/>
  <c r="P19" i="82"/>
  <c r="Q19" i="82"/>
  <c r="R19" i="82"/>
  <c r="S19" i="82"/>
  <c r="T19" i="82"/>
  <c r="U19" i="82"/>
  <c r="V19" i="82"/>
  <c r="W19" i="82"/>
  <c r="X19" i="82"/>
  <c r="Y19" i="82"/>
  <c r="Z19" i="82"/>
  <c r="AA19" i="82"/>
  <c r="AB19" i="82"/>
  <c r="AC19" i="82"/>
  <c r="C20" i="82"/>
  <c r="D20" i="82"/>
  <c r="E20" i="82"/>
  <c r="F20" i="82"/>
  <c r="G20" i="82"/>
  <c r="H20" i="82"/>
  <c r="I20" i="82"/>
  <c r="J20" i="82"/>
  <c r="K20" i="82"/>
  <c r="L20" i="82"/>
  <c r="M20" i="82"/>
  <c r="N20" i="82"/>
  <c r="O20" i="82"/>
  <c r="P20" i="82"/>
  <c r="Q20" i="82"/>
  <c r="R20" i="82"/>
  <c r="S20" i="82"/>
  <c r="T20" i="82"/>
  <c r="U20" i="82"/>
  <c r="V20" i="82"/>
  <c r="W20" i="82"/>
  <c r="X20" i="82"/>
  <c r="Y20" i="82"/>
  <c r="Z20" i="82"/>
  <c r="AA20" i="82"/>
  <c r="AB20" i="82"/>
  <c r="AC20" i="82"/>
  <c r="C21" i="82"/>
  <c r="D21" i="82"/>
  <c r="E21" i="82"/>
  <c r="F21" i="82"/>
  <c r="G21" i="82"/>
  <c r="H21" i="82"/>
  <c r="I21" i="82"/>
  <c r="J21" i="82"/>
  <c r="K21" i="82"/>
  <c r="L21" i="82"/>
  <c r="M21" i="82"/>
  <c r="N21" i="82"/>
  <c r="O21" i="82"/>
  <c r="P21" i="82"/>
  <c r="Q21" i="82"/>
  <c r="R21" i="82"/>
  <c r="S21" i="82"/>
  <c r="T21" i="82"/>
  <c r="U21" i="82"/>
  <c r="V21" i="82"/>
  <c r="W21" i="82"/>
  <c r="X21" i="82"/>
  <c r="Y21" i="82"/>
  <c r="Z21" i="82"/>
  <c r="AA21" i="82"/>
  <c r="AB21" i="82"/>
  <c r="AC21" i="82"/>
  <c r="C22" i="82"/>
  <c r="D22" i="82"/>
  <c r="E22" i="82"/>
  <c r="F22" i="82"/>
  <c r="G22" i="82"/>
  <c r="H22" i="82"/>
  <c r="I22" i="82"/>
  <c r="J22" i="82"/>
  <c r="K22" i="82"/>
  <c r="L22" i="82"/>
  <c r="M22" i="82"/>
  <c r="N22" i="82"/>
  <c r="O22" i="82"/>
  <c r="P22" i="82"/>
  <c r="Q22" i="82"/>
  <c r="R22" i="82"/>
  <c r="S22" i="82"/>
  <c r="T22" i="82"/>
  <c r="U22" i="82"/>
  <c r="V22" i="82"/>
  <c r="W22" i="82"/>
  <c r="X22" i="82"/>
  <c r="Y22" i="82"/>
  <c r="Z22" i="82"/>
  <c r="AA22" i="82"/>
  <c r="AB22" i="82"/>
  <c r="AC22" i="82"/>
  <c r="C23" i="82"/>
  <c r="D23" i="82"/>
  <c r="E23" i="82"/>
  <c r="F23" i="82"/>
  <c r="G23" i="82"/>
  <c r="H23" i="82"/>
  <c r="I23" i="82"/>
  <c r="J23" i="82"/>
  <c r="K23" i="82"/>
  <c r="L23" i="82"/>
  <c r="M23" i="82"/>
  <c r="N23" i="82"/>
  <c r="O23" i="82"/>
  <c r="P23" i="82"/>
  <c r="Q23" i="82"/>
  <c r="R23" i="82"/>
  <c r="S23" i="82"/>
  <c r="T23" i="82"/>
  <c r="U23" i="82"/>
  <c r="V23" i="82"/>
  <c r="W23" i="82"/>
  <c r="X23" i="82"/>
  <c r="Y23" i="82"/>
  <c r="Z23" i="82"/>
  <c r="AA23" i="82"/>
  <c r="AB23" i="82"/>
  <c r="AC23" i="82"/>
  <c r="C24" i="82"/>
  <c r="D24" i="82"/>
  <c r="E24" i="82"/>
  <c r="F24" i="82"/>
  <c r="G24" i="82"/>
  <c r="H24" i="82"/>
  <c r="I24" i="82"/>
  <c r="J24" i="82"/>
  <c r="K24" i="82"/>
  <c r="L24" i="82"/>
  <c r="M24" i="82"/>
  <c r="N24" i="82"/>
  <c r="O24" i="82"/>
  <c r="P24" i="82"/>
  <c r="Q24" i="82"/>
  <c r="R24" i="82"/>
  <c r="S24" i="82"/>
  <c r="T24" i="82"/>
  <c r="U24" i="82"/>
  <c r="V24" i="82"/>
  <c r="W24" i="82"/>
  <c r="X24" i="82"/>
  <c r="Y24" i="82"/>
  <c r="Z24" i="82"/>
  <c r="AA24" i="82"/>
  <c r="AB24" i="82"/>
  <c r="AC24" i="82"/>
  <c r="C25" i="82"/>
  <c r="D25" i="82"/>
  <c r="E25" i="82"/>
  <c r="F25" i="82"/>
  <c r="G25" i="82"/>
  <c r="H25" i="82"/>
  <c r="I25" i="82"/>
  <c r="J25" i="82"/>
  <c r="K25" i="82"/>
  <c r="L25" i="82"/>
  <c r="M25" i="82"/>
  <c r="N25" i="82"/>
  <c r="O25" i="82"/>
  <c r="P25" i="82"/>
  <c r="Q25" i="82"/>
  <c r="R25" i="82"/>
  <c r="S25" i="82"/>
  <c r="T25" i="82"/>
  <c r="U25" i="82"/>
  <c r="V25" i="82"/>
  <c r="W25" i="82"/>
  <c r="X25" i="82"/>
  <c r="Y25" i="82"/>
  <c r="Z25" i="82"/>
  <c r="AA25" i="82"/>
  <c r="AB25" i="82"/>
  <c r="AC25" i="82"/>
  <c r="C26" i="82"/>
  <c r="D26" i="82"/>
  <c r="E26" i="82"/>
  <c r="F26" i="82"/>
  <c r="G26" i="82"/>
  <c r="H26" i="82"/>
  <c r="I26" i="82"/>
  <c r="J26" i="82"/>
  <c r="K26" i="82"/>
  <c r="L26" i="82"/>
  <c r="M26" i="82"/>
  <c r="N26" i="82"/>
  <c r="O26" i="82"/>
  <c r="P26" i="82"/>
  <c r="Q26" i="82"/>
  <c r="R26" i="82"/>
  <c r="S26" i="82"/>
  <c r="T26" i="82"/>
  <c r="U26" i="82"/>
  <c r="V26" i="82"/>
  <c r="W26" i="82"/>
  <c r="X26" i="82"/>
  <c r="Y26" i="82"/>
  <c r="Z26" i="82"/>
  <c r="AA26" i="82"/>
  <c r="AB26" i="82"/>
  <c r="AC26" i="82"/>
  <c r="C27" i="82"/>
  <c r="D27" i="82"/>
  <c r="E27" i="82"/>
  <c r="F27" i="82"/>
  <c r="G27" i="82"/>
  <c r="H27" i="82"/>
  <c r="I27" i="82"/>
  <c r="J27" i="82"/>
  <c r="K27" i="82"/>
  <c r="L27" i="82"/>
  <c r="M27" i="82"/>
  <c r="N27" i="82"/>
  <c r="O27" i="82"/>
  <c r="P27" i="82"/>
  <c r="Q27" i="82"/>
  <c r="R27" i="82"/>
  <c r="S27" i="82"/>
  <c r="T27" i="82"/>
  <c r="U27" i="82"/>
  <c r="V27" i="82"/>
  <c r="W27" i="82"/>
  <c r="X27" i="82"/>
  <c r="Y27" i="82"/>
  <c r="Z27" i="82"/>
  <c r="AA27" i="82"/>
  <c r="AB27" i="82"/>
  <c r="AC27" i="82"/>
  <c r="C28" i="82"/>
  <c r="D28" i="82"/>
  <c r="E28" i="82"/>
  <c r="F28" i="82"/>
  <c r="G28" i="82"/>
  <c r="H28" i="82"/>
  <c r="I28" i="82"/>
  <c r="J28" i="82"/>
  <c r="K28" i="82"/>
  <c r="L28" i="82"/>
  <c r="M28" i="82"/>
  <c r="N28" i="82"/>
  <c r="O28" i="82"/>
  <c r="P28" i="82"/>
  <c r="Q28" i="82"/>
  <c r="R28" i="82"/>
  <c r="S28" i="82"/>
  <c r="T28" i="82"/>
  <c r="U28" i="82"/>
  <c r="V28" i="82"/>
  <c r="W28" i="82"/>
  <c r="X28" i="82"/>
  <c r="Y28" i="82"/>
  <c r="Z28" i="82"/>
  <c r="AA28" i="82"/>
  <c r="AB28" i="82"/>
  <c r="AC28" i="82"/>
  <c r="C29" i="82"/>
  <c r="D29" i="82"/>
  <c r="E29" i="82"/>
  <c r="F29" i="82"/>
  <c r="G29" i="82"/>
  <c r="H29" i="82"/>
  <c r="I29" i="82"/>
  <c r="J29" i="82"/>
  <c r="K29" i="82"/>
  <c r="L29" i="82"/>
  <c r="M29" i="82"/>
  <c r="N29" i="82"/>
  <c r="O29" i="82"/>
  <c r="P29" i="82"/>
  <c r="Q29" i="82"/>
  <c r="R29" i="82"/>
  <c r="S29" i="82"/>
  <c r="T29" i="82"/>
  <c r="U29" i="82"/>
  <c r="V29" i="82"/>
  <c r="W29" i="82"/>
  <c r="X29" i="82"/>
  <c r="Y29" i="82"/>
  <c r="Z29" i="82"/>
  <c r="AA29" i="82"/>
  <c r="AB29" i="82"/>
  <c r="AC29" i="82"/>
  <c r="C30" i="82"/>
  <c r="D30" i="82"/>
  <c r="E30" i="82"/>
  <c r="F30" i="82"/>
  <c r="G30" i="82"/>
  <c r="H30" i="82"/>
  <c r="I30" i="82"/>
  <c r="J30" i="82"/>
  <c r="K30" i="82"/>
  <c r="L30" i="82"/>
  <c r="M30" i="82"/>
  <c r="N30" i="82"/>
  <c r="O30" i="82"/>
  <c r="P30" i="82"/>
  <c r="Q30" i="82"/>
  <c r="R30" i="82"/>
  <c r="S30" i="82"/>
  <c r="T30" i="82"/>
  <c r="U30" i="82"/>
  <c r="V30" i="82"/>
  <c r="W30" i="82"/>
  <c r="X30" i="82"/>
  <c r="Y30" i="82"/>
  <c r="Z30" i="82"/>
  <c r="AA30" i="82"/>
  <c r="AB30" i="82"/>
  <c r="AC30" i="82"/>
  <c r="C31" i="82"/>
  <c r="D31" i="82"/>
  <c r="E31" i="82"/>
  <c r="F31" i="82"/>
  <c r="G31" i="82"/>
  <c r="H31" i="82"/>
  <c r="I31" i="82"/>
  <c r="J31" i="82"/>
  <c r="K31" i="82"/>
  <c r="L31" i="82"/>
  <c r="M31" i="82"/>
  <c r="N31" i="82"/>
  <c r="O31" i="82"/>
  <c r="P31" i="82"/>
  <c r="Q31" i="82"/>
  <c r="R31" i="82"/>
  <c r="S31" i="82"/>
  <c r="T31" i="82"/>
  <c r="U31" i="82"/>
  <c r="V31" i="82"/>
  <c r="W31" i="82"/>
  <c r="X31" i="82"/>
  <c r="Y31" i="82"/>
  <c r="Z31" i="82"/>
  <c r="AA31" i="82"/>
  <c r="AB31" i="82"/>
  <c r="AC31" i="82"/>
  <c r="C32" i="82"/>
  <c r="D32" i="82"/>
  <c r="E32" i="82"/>
  <c r="F32" i="82"/>
  <c r="G32" i="82"/>
  <c r="H32" i="82"/>
  <c r="I32" i="82"/>
  <c r="J32" i="82"/>
  <c r="K32" i="82"/>
  <c r="L32" i="82"/>
  <c r="M32" i="82"/>
  <c r="N32" i="82"/>
  <c r="O32" i="82"/>
  <c r="P32" i="82"/>
  <c r="Q32" i="82"/>
  <c r="R32" i="82"/>
  <c r="S32" i="82"/>
  <c r="T32" i="82"/>
  <c r="U32" i="82"/>
  <c r="V32" i="82"/>
  <c r="W32" i="82"/>
  <c r="X32" i="82"/>
  <c r="Y32" i="82"/>
  <c r="Z32" i="82"/>
  <c r="AA32" i="82"/>
  <c r="AB32" i="82"/>
  <c r="AC32" i="82"/>
  <c r="C33" i="82"/>
  <c r="D33" i="82"/>
  <c r="E33" i="82"/>
  <c r="F33" i="82"/>
  <c r="G33" i="82"/>
  <c r="H33" i="82"/>
  <c r="I33" i="82"/>
  <c r="J33" i="82"/>
  <c r="K33" i="82"/>
  <c r="L33" i="82"/>
  <c r="M33" i="82"/>
  <c r="N33" i="82"/>
  <c r="O33" i="82"/>
  <c r="P33" i="82"/>
  <c r="Q33" i="82"/>
  <c r="R33" i="82"/>
  <c r="S33" i="82"/>
  <c r="T33" i="82"/>
  <c r="U33" i="82"/>
  <c r="V33" i="82"/>
  <c r="W33" i="82"/>
  <c r="X33" i="82"/>
  <c r="Y33" i="82"/>
  <c r="Z33" i="82"/>
  <c r="AA33" i="82"/>
  <c r="AB33" i="82"/>
  <c r="AC33" i="82"/>
  <c r="C34" i="82"/>
  <c r="D34" i="82"/>
  <c r="E34" i="82"/>
  <c r="F34" i="82"/>
  <c r="G34" i="82"/>
  <c r="H34" i="82"/>
  <c r="I34" i="82"/>
  <c r="J34" i="82"/>
  <c r="K34" i="82"/>
  <c r="L34" i="82"/>
  <c r="M34" i="82"/>
  <c r="N34" i="82"/>
  <c r="O34" i="82"/>
  <c r="P34" i="82"/>
  <c r="Q34" i="82"/>
  <c r="R34" i="82"/>
  <c r="S34" i="82"/>
  <c r="T34" i="82"/>
  <c r="U34" i="82"/>
  <c r="V34" i="82"/>
  <c r="W34" i="82"/>
  <c r="X34" i="82"/>
  <c r="Y34" i="82"/>
  <c r="Z34" i="82"/>
  <c r="AA34" i="82"/>
  <c r="AB34" i="82"/>
  <c r="AC34" i="82"/>
  <c r="C35" i="82"/>
  <c r="D35" i="82"/>
  <c r="E35" i="82"/>
  <c r="F35" i="82"/>
  <c r="G35" i="82"/>
  <c r="H35" i="82"/>
  <c r="I35" i="82"/>
  <c r="J35" i="82"/>
  <c r="K35" i="82"/>
  <c r="L35" i="82"/>
  <c r="M35" i="82"/>
  <c r="N35" i="82"/>
  <c r="O35" i="82"/>
  <c r="P35" i="82"/>
  <c r="Q35" i="82"/>
  <c r="R35" i="82"/>
  <c r="S35" i="82"/>
  <c r="T35" i="82"/>
  <c r="U35" i="82"/>
  <c r="V35" i="82"/>
  <c r="W35" i="82"/>
  <c r="X35" i="82"/>
  <c r="Y35" i="82"/>
  <c r="Z35" i="82"/>
  <c r="AA35" i="82"/>
  <c r="AB35" i="82"/>
  <c r="AC35" i="82"/>
  <c r="C36" i="82"/>
  <c r="D36" i="82"/>
  <c r="E36" i="82"/>
  <c r="F36" i="82"/>
  <c r="G36" i="82"/>
  <c r="H36" i="82"/>
  <c r="I36" i="82"/>
  <c r="J36" i="82"/>
  <c r="K36" i="82"/>
  <c r="L36" i="82"/>
  <c r="M36" i="82"/>
  <c r="N36" i="82"/>
  <c r="O36" i="82"/>
  <c r="P36" i="82"/>
  <c r="Q36" i="82"/>
  <c r="R36" i="82"/>
  <c r="S36" i="82"/>
  <c r="T36" i="82"/>
  <c r="U36" i="82"/>
  <c r="V36" i="82"/>
  <c r="W36" i="82"/>
  <c r="X36" i="82"/>
  <c r="Y36" i="82"/>
  <c r="Z36" i="82"/>
  <c r="AA36" i="82"/>
  <c r="AB36" i="82"/>
  <c r="AC36" i="82"/>
  <c r="C37" i="82"/>
  <c r="D37" i="82"/>
  <c r="E37" i="82"/>
  <c r="F37" i="82"/>
  <c r="G37" i="82"/>
  <c r="H37" i="82"/>
  <c r="I37" i="82"/>
  <c r="J37" i="82"/>
  <c r="K37" i="82"/>
  <c r="L37" i="82"/>
  <c r="M37" i="82"/>
  <c r="N37" i="82"/>
  <c r="O37" i="82"/>
  <c r="P37" i="82"/>
  <c r="Q37" i="82"/>
  <c r="R37" i="82"/>
  <c r="S37" i="82"/>
  <c r="T37" i="82"/>
  <c r="U37" i="82"/>
  <c r="V37" i="82"/>
  <c r="W37" i="82"/>
  <c r="X37" i="82"/>
  <c r="Y37" i="82"/>
  <c r="Z37" i="82"/>
  <c r="AA37" i="82"/>
  <c r="AB37" i="82"/>
  <c r="AC37" i="82"/>
  <c r="C38" i="82"/>
  <c r="D38" i="82"/>
  <c r="E38" i="82"/>
  <c r="F38" i="82"/>
  <c r="G38" i="82"/>
  <c r="H38" i="82"/>
  <c r="I38" i="82"/>
  <c r="J38" i="82"/>
  <c r="K38" i="82"/>
  <c r="L38" i="82"/>
  <c r="M38" i="82"/>
  <c r="N38" i="82"/>
  <c r="O38" i="82"/>
  <c r="P38" i="82"/>
  <c r="Q38" i="82"/>
  <c r="R38" i="82"/>
  <c r="S38" i="82"/>
  <c r="T38" i="82"/>
  <c r="U38" i="82"/>
  <c r="V38" i="82"/>
  <c r="W38" i="82"/>
  <c r="X38" i="82"/>
  <c r="Y38" i="82"/>
  <c r="Z38" i="82"/>
  <c r="AA38" i="82"/>
  <c r="AB38" i="82"/>
  <c r="AC38" i="82"/>
  <c r="C39" i="82"/>
  <c r="D39" i="82"/>
  <c r="E39" i="82"/>
  <c r="F39" i="82"/>
  <c r="G39" i="82"/>
  <c r="H39" i="82"/>
  <c r="I39" i="82"/>
  <c r="J39" i="82"/>
  <c r="K39" i="82"/>
  <c r="L39" i="82"/>
  <c r="M39" i="82"/>
  <c r="N39" i="82"/>
  <c r="O39" i="82"/>
  <c r="P39" i="82"/>
  <c r="Q39" i="82"/>
  <c r="R39" i="82"/>
  <c r="S39" i="82"/>
  <c r="T39" i="82"/>
  <c r="U39" i="82"/>
  <c r="V39" i="82"/>
  <c r="W39" i="82"/>
  <c r="X39" i="82"/>
  <c r="Y39" i="82"/>
  <c r="Z39" i="82"/>
  <c r="AA39" i="82"/>
  <c r="AB39" i="82"/>
  <c r="AC39" i="82"/>
  <c r="C40" i="82"/>
  <c r="D40" i="82"/>
  <c r="E40" i="82"/>
  <c r="F40" i="82"/>
  <c r="G40" i="82"/>
  <c r="H40" i="82"/>
  <c r="I40" i="82"/>
  <c r="J40" i="82"/>
  <c r="K40" i="82"/>
  <c r="L40" i="82"/>
  <c r="M40" i="82"/>
  <c r="N40" i="82"/>
  <c r="O40" i="82"/>
  <c r="P40" i="82"/>
  <c r="Q40" i="82"/>
  <c r="R40" i="82"/>
  <c r="S40" i="82"/>
  <c r="T40" i="82"/>
  <c r="U40" i="82"/>
  <c r="V40" i="82"/>
  <c r="W40" i="82"/>
  <c r="X40" i="82"/>
  <c r="Y40" i="82"/>
  <c r="Z40" i="82"/>
  <c r="AA40" i="82"/>
  <c r="AB40" i="82"/>
  <c r="AC40" i="82"/>
  <c r="C41" i="82"/>
  <c r="D41" i="82"/>
  <c r="E41" i="82"/>
  <c r="F41" i="82"/>
  <c r="G41" i="82"/>
  <c r="H41" i="82"/>
  <c r="I41" i="82"/>
  <c r="J41" i="82"/>
  <c r="K41" i="82"/>
  <c r="L41" i="82"/>
  <c r="M41" i="82"/>
  <c r="N41" i="82"/>
  <c r="O41" i="82"/>
  <c r="P41" i="82"/>
  <c r="Q41" i="82"/>
  <c r="R41" i="82"/>
  <c r="S41" i="82"/>
  <c r="T41" i="82"/>
  <c r="U41" i="82"/>
  <c r="V41" i="82"/>
  <c r="W41" i="82"/>
  <c r="X41" i="82"/>
  <c r="Y41" i="82"/>
  <c r="Z41" i="82"/>
  <c r="AA41" i="82"/>
  <c r="AB41" i="82"/>
  <c r="AC41" i="82"/>
  <c r="C42" i="82"/>
  <c r="D42" i="82"/>
  <c r="E42" i="82"/>
  <c r="F42" i="82"/>
  <c r="G42" i="82"/>
  <c r="H42" i="82"/>
  <c r="I42" i="82"/>
  <c r="J42" i="82"/>
  <c r="K42" i="82"/>
  <c r="L42" i="82"/>
  <c r="M42" i="82"/>
  <c r="N42" i="82"/>
  <c r="O42" i="82"/>
  <c r="P42" i="82"/>
  <c r="Q42" i="82"/>
  <c r="R42" i="82"/>
  <c r="S42" i="82"/>
  <c r="T42" i="82"/>
  <c r="U42" i="82"/>
  <c r="V42" i="82"/>
  <c r="W42" i="82"/>
  <c r="X42" i="82"/>
  <c r="Y42" i="82"/>
  <c r="Z42" i="82"/>
  <c r="AA42" i="82"/>
  <c r="AB42" i="82"/>
  <c r="AC42" i="82"/>
  <c r="C43" i="82"/>
  <c r="D43" i="82"/>
  <c r="E43" i="82"/>
  <c r="F43" i="82"/>
  <c r="G43" i="82"/>
  <c r="H43" i="82"/>
  <c r="I43" i="82"/>
  <c r="J43" i="82"/>
  <c r="K43" i="82"/>
  <c r="L43" i="82"/>
  <c r="M43" i="82"/>
  <c r="N43" i="82"/>
  <c r="O43" i="82"/>
  <c r="P43" i="82"/>
  <c r="Q43" i="82"/>
  <c r="R43" i="82"/>
  <c r="S43" i="82"/>
  <c r="T43" i="82"/>
  <c r="U43" i="82"/>
  <c r="V43" i="82"/>
  <c r="W43" i="82"/>
  <c r="X43" i="82"/>
  <c r="Y43" i="82"/>
  <c r="Z43" i="82"/>
  <c r="AA43" i="82"/>
  <c r="AB43" i="82"/>
  <c r="AC43" i="82"/>
  <c r="C44" i="82"/>
  <c r="D44" i="82"/>
  <c r="E44" i="82"/>
  <c r="F44" i="82"/>
  <c r="G44" i="82"/>
  <c r="H44" i="82"/>
  <c r="I44" i="82"/>
  <c r="J44" i="82"/>
  <c r="K44" i="82"/>
  <c r="L44" i="82"/>
  <c r="M44" i="82"/>
  <c r="N44" i="82"/>
  <c r="O44" i="82"/>
  <c r="P44" i="82"/>
  <c r="Q44" i="82"/>
  <c r="R44" i="82"/>
  <c r="S44" i="82"/>
  <c r="T44" i="82"/>
  <c r="U44" i="82"/>
  <c r="V44" i="82"/>
  <c r="W44" i="82"/>
  <c r="X44" i="82"/>
  <c r="Y44" i="82"/>
  <c r="Z44" i="82"/>
  <c r="AA44" i="82"/>
  <c r="AB44" i="82"/>
  <c r="AC44" i="82"/>
  <c r="C45" i="82"/>
  <c r="D45" i="82"/>
  <c r="E45" i="82"/>
  <c r="F45" i="82"/>
  <c r="G45" i="82"/>
  <c r="H45" i="82"/>
  <c r="I45" i="82"/>
  <c r="J45" i="82"/>
  <c r="K45" i="82"/>
  <c r="L45" i="82"/>
  <c r="M45" i="82"/>
  <c r="N45" i="82"/>
  <c r="O45" i="82"/>
  <c r="P45" i="82"/>
  <c r="Q45" i="82"/>
  <c r="R45" i="82"/>
  <c r="S45" i="82"/>
  <c r="T45" i="82"/>
  <c r="U45" i="82"/>
  <c r="V45" i="82"/>
  <c r="W45" i="82"/>
  <c r="X45" i="82"/>
  <c r="Y45" i="82"/>
  <c r="Z45" i="82"/>
  <c r="AA45" i="82"/>
  <c r="AB45" i="82"/>
  <c r="AC45" i="82"/>
  <c r="C46" i="82"/>
  <c r="D46" i="82"/>
  <c r="E46" i="82"/>
  <c r="F46" i="82"/>
  <c r="G46" i="82"/>
  <c r="H46" i="82"/>
  <c r="I46" i="82"/>
  <c r="J46" i="82"/>
  <c r="K46" i="82"/>
  <c r="L46" i="82"/>
  <c r="M46" i="82"/>
  <c r="N46" i="82"/>
  <c r="O46" i="82"/>
  <c r="P46" i="82"/>
  <c r="Q46" i="82"/>
  <c r="R46" i="82"/>
  <c r="S46" i="82"/>
  <c r="T46" i="82"/>
  <c r="U46" i="82"/>
  <c r="V46" i="82"/>
  <c r="W46" i="82"/>
  <c r="X46" i="82"/>
  <c r="Y46" i="82"/>
  <c r="Z46" i="82"/>
  <c r="AA46" i="82"/>
  <c r="AB46" i="82"/>
  <c r="AC46" i="82"/>
  <c r="C47" i="82"/>
  <c r="D47" i="82"/>
  <c r="E47" i="82"/>
  <c r="F47" i="82"/>
  <c r="G47" i="82"/>
  <c r="H47" i="82"/>
  <c r="I47" i="82"/>
  <c r="J47" i="82"/>
  <c r="K47" i="82"/>
  <c r="L47" i="82"/>
  <c r="M47" i="82"/>
  <c r="N47" i="82"/>
  <c r="O47" i="82"/>
  <c r="P47" i="82"/>
  <c r="Q47" i="82"/>
  <c r="R47" i="82"/>
  <c r="S47" i="82"/>
  <c r="T47" i="82"/>
  <c r="U47" i="82"/>
  <c r="V47" i="82"/>
  <c r="W47" i="82"/>
  <c r="X47" i="82"/>
  <c r="Y47" i="82"/>
  <c r="Z47" i="82"/>
  <c r="AA47" i="82"/>
  <c r="AB47" i="82"/>
  <c r="AC47" i="82"/>
  <c r="C48" i="82"/>
  <c r="D48" i="82"/>
  <c r="E48" i="82"/>
  <c r="F48" i="82"/>
  <c r="G48" i="82"/>
  <c r="H48" i="82"/>
  <c r="I48" i="82"/>
  <c r="J48" i="82"/>
  <c r="K48" i="82"/>
  <c r="L48" i="82"/>
  <c r="M48" i="82"/>
  <c r="N48" i="82"/>
  <c r="O48" i="82"/>
  <c r="P48" i="82"/>
  <c r="Q48" i="82"/>
  <c r="R48" i="82"/>
  <c r="S48" i="82"/>
  <c r="T48" i="82"/>
  <c r="U48" i="82"/>
  <c r="V48" i="82"/>
  <c r="W48" i="82"/>
  <c r="X48" i="82"/>
  <c r="Y48" i="82"/>
  <c r="Z48" i="82"/>
  <c r="AA48" i="82"/>
  <c r="AB48" i="82"/>
  <c r="AC48" i="82"/>
  <c r="C49" i="82"/>
  <c r="D49" i="82"/>
  <c r="E49" i="82"/>
  <c r="F49" i="82"/>
  <c r="G49" i="82"/>
  <c r="H49" i="82"/>
  <c r="I49" i="82"/>
  <c r="J49" i="82"/>
  <c r="K49" i="82"/>
  <c r="L49" i="82"/>
  <c r="M49" i="82"/>
  <c r="N49" i="82"/>
  <c r="O49" i="82"/>
  <c r="P49" i="82"/>
  <c r="Q49" i="82"/>
  <c r="R49" i="82"/>
  <c r="S49" i="82"/>
  <c r="T49" i="82"/>
  <c r="U49" i="82"/>
  <c r="V49" i="82"/>
  <c r="W49" i="82"/>
  <c r="X49" i="82"/>
  <c r="Y49" i="82"/>
  <c r="Z49" i="82"/>
  <c r="AA49" i="82"/>
  <c r="AB49" i="82"/>
  <c r="AC49" i="82"/>
  <c r="C50" i="82"/>
  <c r="D50" i="82"/>
  <c r="E50" i="82"/>
  <c r="F50" i="82"/>
  <c r="G50" i="82"/>
  <c r="H50" i="82"/>
  <c r="I50" i="82"/>
  <c r="J50" i="82"/>
  <c r="K50" i="82"/>
  <c r="L50" i="82"/>
  <c r="M50" i="82"/>
  <c r="N50" i="82"/>
  <c r="O50" i="82"/>
  <c r="P50" i="82"/>
  <c r="Q50" i="82"/>
  <c r="R50" i="82"/>
  <c r="S50" i="82"/>
  <c r="T50" i="82"/>
  <c r="U50" i="82"/>
  <c r="V50" i="82"/>
  <c r="W50" i="82"/>
  <c r="X50" i="82"/>
  <c r="Y50" i="82"/>
  <c r="Z50" i="82"/>
  <c r="AA50" i="82"/>
  <c r="AB50" i="82"/>
  <c r="AC50" i="82"/>
  <c r="C51" i="82"/>
  <c r="D51" i="82"/>
  <c r="E51" i="82"/>
  <c r="F51" i="82"/>
  <c r="G51" i="82"/>
  <c r="H51" i="82"/>
  <c r="I51" i="82"/>
  <c r="J51" i="82"/>
  <c r="K51" i="82"/>
  <c r="L51" i="82"/>
  <c r="M51" i="82"/>
  <c r="N51" i="82"/>
  <c r="O51" i="82"/>
  <c r="P51" i="82"/>
  <c r="Q51" i="82"/>
  <c r="R51" i="82"/>
  <c r="S51" i="82"/>
  <c r="T51" i="82"/>
  <c r="U51" i="82"/>
  <c r="V51" i="82"/>
  <c r="W51" i="82"/>
  <c r="X51" i="82"/>
  <c r="Y51" i="82"/>
  <c r="Z51" i="82"/>
  <c r="AA51" i="82"/>
  <c r="AB51" i="82"/>
  <c r="AC51" i="82"/>
  <c r="C52" i="82"/>
  <c r="D52" i="82"/>
  <c r="E52" i="82"/>
  <c r="F52" i="82"/>
  <c r="G52" i="82"/>
  <c r="H52" i="82"/>
  <c r="I52" i="82"/>
  <c r="J52" i="82"/>
  <c r="K52" i="82"/>
  <c r="L52" i="82"/>
  <c r="M52" i="82"/>
  <c r="N52" i="82"/>
  <c r="O52" i="82"/>
  <c r="P52" i="82"/>
  <c r="Q52" i="82"/>
  <c r="R52" i="82"/>
  <c r="S52" i="82"/>
  <c r="T52" i="82"/>
  <c r="U52" i="82"/>
  <c r="V52" i="82"/>
  <c r="W52" i="82"/>
  <c r="X52" i="82"/>
  <c r="Y52" i="82"/>
  <c r="Z52" i="82"/>
  <c r="AA52" i="82"/>
  <c r="AB52" i="82"/>
  <c r="AC52" i="82"/>
  <c r="C53" i="82"/>
  <c r="D53" i="82"/>
  <c r="E53" i="82"/>
  <c r="F53" i="82"/>
  <c r="G53" i="82"/>
  <c r="H53" i="82"/>
  <c r="I53" i="82"/>
  <c r="J53" i="82"/>
  <c r="K53" i="82"/>
  <c r="L53" i="82"/>
  <c r="M53" i="82"/>
  <c r="N53" i="82"/>
  <c r="O53" i="82"/>
  <c r="P53" i="82"/>
  <c r="Q53" i="82"/>
  <c r="R53" i="82"/>
  <c r="S53" i="82"/>
  <c r="T53" i="82"/>
  <c r="U53" i="82"/>
  <c r="V53" i="82"/>
  <c r="W53" i="82"/>
  <c r="X53" i="82"/>
  <c r="Y53" i="82"/>
  <c r="Z53" i="82"/>
  <c r="AA53" i="82"/>
  <c r="AB53" i="82"/>
  <c r="AC53" i="82"/>
  <c r="C54" i="82"/>
  <c r="D54" i="82"/>
  <c r="E54" i="82"/>
  <c r="F54" i="82"/>
  <c r="G54" i="82"/>
  <c r="H54" i="82"/>
  <c r="I54" i="82"/>
  <c r="J54" i="82"/>
  <c r="K54" i="82"/>
  <c r="L54" i="82"/>
  <c r="M54" i="82"/>
  <c r="N54" i="82"/>
  <c r="O54" i="82"/>
  <c r="P54" i="82"/>
  <c r="Q54" i="82"/>
  <c r="R54" i="82"/>
  <c r="S54" i="82"/>
  <c r="T54" i="82"/>
  <c r="U54" i="82"/>
  <c r="V54" i="82"/>
  <c r="W54" i="82"/>
  <c r="X54" i="82"/>
  <c r="Y54" i="82"/>
  <c r="Z54" i="82"/>
  <c r="AA54" i="82"/>
  <c r="AB54" i="82"/>
  <c r="AC54" i="82"/>
  <c r="C55" i="82"/>
  <c r="D55" i="82"/>
  <c r="E55" i="82"/>
  <c r="F55" i="82"/>
  <c r="G55" i="82"/>
  <c r="H55" i="82"/>
  <c r="I55" i="82"/>
  <c r="J55" i="82"/>
  <c r="K55" i="82"/>
  <c r="L55" i="82"/>
  <c r="M55" i="82"/>
  <c r="N55" i="82"/>
  <c r="O55" i="82"/>
  <c r="P55" i="82"/>
  <c r="Q55" i="82"/>
  <c r="R55" i="82"/>
  <c r="S55" i="82"/>
  <c r="T55" i="82"/>
  <c r="U55" i="82"/>
  <c r="V55" i="82"/>
  <c r="W55" i="82"/>
  <c r="X55" i="82"/>
  <c r="Y55" i="82"/>
  <c r="Z55" i="82"/>
  <c r="AA55" i="82"/>
  <c r="AB55" i="82"/>
  <c r="AC55" i="82"/>
  <c r="C56" i="82"/>
  <c r="D56" i="82"/>
  <c r="E56" i="82"/>
  <c r="F56" i="82"/>
  <c r="G56" i="82"/>
  <c r="H56" i="82"/>
  <c r="I56" i="82"/>
  <c r="J56" i="82"/>
  <c r="K56" i="82"/>
  <c r="L56" i="82"/>
  <c r="M56" i="82"/>
  <c r="N56" i="82"/>
  <c r="O56" i="82"/>
  <c r="P56" i="82"/>
  <c r="Q56" i="82"/>
  <c r="R56" i="82"/>
  <c r="S56" i="82"/>
  <c r="T56" i="82"/>
  <c r="U56" i="82"/>
  <c r="V56" i="82"/>
  <c r="W56" i="82"/>
  <c r="X56" i="82"/>
  <c r="Y56" i="82"/>
  <c r="Z56" i="82"/>
  <c r="AA56" i="82"/>
  <c r="AB56" i="82"/>
  <c r="AC56" i="82"/>
  <c r="C57" i="82"/>
  <c r="D57" i="82"/>
  <c r="E57" i="82"/>
  <c r="F57" i="82"/>
  <c r="G57" i="82"/>
  <c r="H57" i="82"/>
  <c r="I57" i="82"/>
  <c r="J57" i="82"/>
  <c r="K57" i="82"/>
  <c r="L57" i="82"/>
  <c r="M57" i="82"/>
  <c r="N57" i="82"/>
  <c r="O57" i="82"/>
  <c r="P57" i="82"/>
  <c r="Q57" i="82"/>
  <c r="R57" i="82"/>
  <c r="S57" i="82"/>
  <c r="T57" i="82"/>
  <c r="U57" i="82"/>
  <c r="V57" i="82"/>
  <c r="W57" i="82"/>
  <c r="X57" i="82"/>
  <c r="Y57" i="82"/>
  <c r="Z57" i="82"/>
  <c r="AA57" i="82"/>
  <c r="AB57" i="82"/>
  <c r="AC57" i="82"/>
  <c r="C58" i="82"/>
  <c r="D58" i="82"/>
  <c r="E58" i="82"/>
  <c r="F58" i="82"/>
  <c r="G58" i="82"/>
  <c r="H58" i="82"/>
  <c r="I58" i="82"/>
  <c r="J58" i="82"/>
  <c r="K58" i="82"/>
  <c r="L58" i="82"/>
  <c r="M58" i="82"/>
  <c r="N58" i="82"/>
  <c r="O58" i="82"/>
  <c r="P58" i="82"/>
  <c r="Q58" i="82"/>
  <c r="R58" i="82"/>
  <c r="S58" i="82"/>
  <c r="T58" i="82"/>
  <c r="U58" i="82"/>
  <c r="V58" i="82"/>
  <c r="W58" i="82"/>
  <c r="X58" i="82"/>
  <c r="Y58" i="82"/>
  <c r="Z58" i="82"/>
  <c r="AA58" i="82"/>
  <c r="AB58" i="82"/>
  <c r="AC58" i="82"/>
  <c r="C59" i="82"/>
  <c r="D59" i="82"/>
  <c r="E59" i="82"/>
  <c r="F59" i="82"/>
  <c r="G59" i="82"/>
  <c r="H59" i="82"/>
  <c r="I59" i="82"/>
  <c r="J59" i="82"/>
  <c r="K59" i="82"/>
  <c r="L59" i="82"/>
  <c r="M59" i="82"/>
  <c r="N59" i="82"/>
  <c r="O59" i="82"/>
  <c r="P59" i="82"/>
  <c r="Q59" i="82"/>
  <c r="R59" i="82"/>
  <c r="S59" i="82"/>
  <c r="T59" i="82"/>
  <c r="U59" i="82"/>
  <c r="V59" i="82"/>
  <c r="W59" i="82"/>
  <c r="X59" i="82"/>
  <c r="Y59" i="82"/>
  <c r="Z59" i="82"/>
  <c r="AA59" i="82"/>
  <c r="AB59" i="82"/>
  <c r="AC59" i="82"/>
  <c r="C60" i="82"/>
  <c r="D60" i="82"/>
  <c r="E60" i="82"/>
  <c r="F60" i="82"/>
  <c r="G60" i="82"/>
  <c r="H60" i="82"/>
  <c r="I60" i="82"/>
  <c r="J60" i="82"/>
  <c r="K60" i="82"/>
  <c r="L60" i="82"/>
  <c r="M60" i="82"/>
  <c r="N60" i="82"/>
  <c r="O60" i="82"/>
  <c r="P60" i="82"/>
  <c r="Q60" i="82"/>
  <c r="R60" i="82"/>
  <c r="S60" i="82"/>
  <c r="T60" i="82"/>
  <c r="U60" i="82"/>
  <c r="V60" i="82"/>
  <c r="W60" i="82"/>
  <c r="X60" i="82"/>
  <c r="Y60" i="82"/>
  <c r="Z60" i="82"/>
  <c r="AA60" i="82"/>
  <c r="AB60" i="82"/>
  <c r="AC60" i="82"/>
  <c r="C61" i="82"/>
  <c r="D61" i="82"/>
  <c r="E61" i="82"/>
  <c r="F61" i="82"/>
  <c r="G61" i="82"/>
  <c r="H61" i="82"/>
  <c r="I61" i="82"/>
  <c r="J61" i="82"/>
  <c r="K61" i="82"/>
  <c r="L61" i="82"/>
  <c r="M61" i="82"/>
  <c r="N61" i="82"/>
  <c r="O61" i="82"/>
  <c r="P61" i="82"/>
  <c r="Q61" i="82"/>
  <c r="R61" i="82"/>
  <c r="S61" i="82"/>
  <c r="T61" i="82"/>
  <c r="U61" i="82"/>
  <c r="V61" i="82"/>
  <c r="W61" i="82"/>
  <c r="X61" i="82"/>
  <c r="Y61" i="82"/>
  <c r="Z61" i="82"/>
  <c r="AA61" i="82"/>
  <c r="AB61" i="82"/>
  <c r="AC61" i="82"/>
  <c r="C62" i="82"/>
  <c r="D62" i="82"/>
  <c r="E62" i="82"/>
  <c r="F62" i="82"/>
  <c r="G62" i="82"/>
  <c r="H62" i="82"/>
  <c r="I62" i="82"/>
  <c r="J62" i="82"/>
  <c r="K62" i="82"/>
  <c r="L62" i="82"/>
  <c r="M62" i="82"/>
  <c r="N62" i="82"/>
  <c r="O62" i="82"/>
  <c r="P62" i="82"/>
  <c r="Q62" i="82"/>
  <c r="R62" i="82"/>
  <c r="S62" i="82"/>
  <c r="T62" i="82"/>
  <c r="U62" i="82"/>
  <c r="V62" i="82"/>
  <c r="W62" i="82"/>
  <c r="X62" i="82"/>
  <c r="Y62" i="82"/>
  <c r="Z62" i="82"/>
  <c r="AA62" i="82"/>
  <c r="AB62" i="82"/>
  <c r="AC62" i="82"/>
  <c r="C63" i="82"/>
  <c r="D63" i="82"/>
  <c r="E63" i="82"/>
  <c r="F63" i="82"/>
  <c r="G63" i="82"/>
  <c r="H63" i="82"/>
  <c r="I63" i="82"/>
  <c r="J63" i="82"/>
  <c r="K63" i="82"/>
  <c r="L63" i="82"/>
  <c r="M63" i="82"/>
  <c r="N63" i="82"/>
  <c r="O63" i="82"/>
  <c r="P63" i="82"/>
  <c r="Q63" i="82"/>
  <c r="R63" i="82"/>
  <c r="S63" i="82"/>
  <c r="T63" i="82"/>
  <c r="U63" i="82"/>
  <c r="V63" i="82"/>
  <c r="W63" i="82"/>
  <c r="X63" i="82"/>
  <c r="Y63" i="82"/>
  <c r="Z63" i="82"/>
  <c r="AA63" i="82"/>
  <c r="AB63" i="82"/>
  <c r="AC63" i="82"/>
  <c r="C64" i="82"/>
  <c r="D64" i="82"/>
  <c r="E64" i="82"/>
  <c r="F64" i="82"/>
  <c r="G64" i="82"/>
  <c r="H64" i="82"/>
  <c r="I64" i="82"/>
  <c r="J64" i="82"/>
  <c r="K64" i="82"/>
  <c r="L64" i="82"/>
  <c r="M64" i="82"/>
  <c r="N64" i="82"/>
  <c r="O64" i="82"/>
  <c r="P64" i="82"/>
  <c r="Q64" i="82"/>
  <c r="R64" i="82"/>
  <c r="S64" i="82"/>
  <c r="T64" i="82"/>
  <c r="U64" i="82"/>
  <c r="V64" i="82"/>
  <c r="W64" i="82"/>
  <c r="X64" i="82"/>
  <c r="Y64" i="82"/>
  <c r="Z64" i="82"/>
  <c r="AA64" i="82"/>
  <c r="AB64" i="82"/>
  <c r="AC64" i="82"/>
  <c r="C65" i="82"/>
  <c r="D65" i="82"/>
  <c r="E65" i="82"/>
  <c r="F65" i="82"/>
  <c r="G65" i="82"/>
  <c r="H65" i="82"/>
  <c r="I65" i="82"/>
  <c r="J65" i="82"/>
  <c r="K65" i="82"/>
  <c r="L65" i="82"/>
  <c r="M65" i="82"/>
  <c r="N65" i="82"/>
  <c r="O65" i="82"/>
  <c r="P65" i="82"/>
  <c r="Q65" i="82"/>
  <c r="R65" i="82"/>
  <c r="S65" i="82"/>
  <c r="T65" i="82"/>
  <c r="U65" i="82"/>
  <c r="V65" i="82"/>
  <c r="W65" i="82"/>
  <c r="X65" i="82"/>
  <c r="Y65" i="82"/>
  <c r="Z65" i="82"/>
  <c r="AA65" i="82"/>
  <c r="AB65" i="82"/>
  <c r="AC65" i="82"/>
  <c r="C66" i="82"/>
  <c r="D66" i="82"/>
  <c r="E66" i="82"/>
  <c r="F66" i="82"/>
  <c r="G66" i="82"/>
  <c r="H66" i="82"/>
  <c r="I66" i="82"/>
  <c r="J66" i="82"/>
  <c r="K66" i="82"/>
  <c r="L66" i="82"/>
  <c r="M66" i="82"/>
  <c r="N66" i="82"/>
  <c r="O66" i="82"/>
  <c r="P66" i="82"/>
  <c r="Q66" i="82"/>
  <c r="R66" i="82"/>
  <c r="S66" i="82"/>
  <c r="T66" i="82"/>
  <c r="U66" i="82"/>
  <c r="V66" i="82"/>
  <c r="W66" i="82"/>
  <c r="X66" i="82"/>
  <c r="Y66" i="82"/>
  <c r="Z66" i="82"/>
  <c r="AA66" i="82"/>
  <c r="AB66" i="82"/>
  <c r="AC66" i="82"/>
  <c r="C67" i="82"/>
  <c r="D67" i="82"/>
  <c r="E67" i="82"/>
  <c r="F67" i="82"/>
  <c r="G67" i="82"/>
  <c r="H67" i="82"/>
  <c r="I67" i="82"/>
  <c r="J67" i="82"/>
  <c r="K67" i="82"/>
  <c r="L67" i="82"/>
  <c r="M67" i="82"/>
  <c r="N67" i="82"/>
  <c r="O67" i="82"/>
  <c r="P67" i="82"/>
  <c r="Q67" i="82"/>
  <c r="R67" i="82"/>
  <c r="S67" i="82"/>
  <c r="T67" i="82"/>
  <c r="U67" i="82"/>
  <c r="V67" i="82"/>
  <c r="W67" i="82"/>
  <c r="X67" i="82"/>
  <c r="Y67" i="82"/>
  <c r="Z67" i="82"/>
  <c r="AA67" i="82"/>
  <c r="AB67" i="82"/>
  <c r="AC67" i="82"/>
  <c r="C68" i="82"/>
  <c r="D68" i="82"/>
  <c r="E68" i="82"/>
  <c r="F68" i="82"/>
  <c r="G68" i="82"/>
  <c r="H68" i="82"/>
  <c r="I68" i="82"/>
  <c r="J68" i="82"/>
  <c r="K68" i="82"/>
  <c r="L68" i="82"/>
  <c r="M68" i="82"/>
  <c r="N68" i="82"/>
  <c r="O68" i="82"/>
  <c r="P68" i="82"/>
  <c r="Q68" i="82"/>
  <c r="R68" i="82"/>
  <c r="S68" i="82"/>
  <c r="T68" i="82"/>
  <c r="U68" i="82"/>
  <c r="V68" i="82"/>
  <c r="W68" i="82"/>
  <c r="X68" i="82"/>
  <c r="Y68" i="82"/>
  <c r="Z68" i="82"/>
  <c r="AA68" i="82"/>
  <c r="AB68" i="82"/>
  <c r="AC68" i="82"/>
  <c r="C69" i="82"/>
  <c r="D69" i="82"/>
  <c r="E69" i="82"/>
  <c r="F69" i="82"/>
  <c r="G69" i="82"/>
  <c r="H69" i="82"/>
  <c r="I69" i="82"/>
  <c r="J69" i="82"/>
  <c r="K69" i="82"/>
  <c r="L69" i="82"/>
  <c r="M69" i="82"/>
  <c r="N69" i="82"/>
  <c r="O69" i="82"/>
  <c r="P69" i="82"/>
  <c r="Q69" i="82"/>
  <c r="R69" i="82"/>
  <c r="S69" i="82"/>
  <c r="T69" i="82"/>
  <c r="U69" i="82"/>
  <c r="V69" i="82"/>
  <c r="W69" i="82"/>
  <c r="X69" i="82"/>
  <c r="Y69" i="82"/>
  <c r="Z69" i="82"/>
  <c r="AA69" i="82"/>
  <c r="AB69" i="82"/>
  <c r="AC69" i="82"/>
  <c r="C70" i="82"/>
  <c r="D70" i="82"/>
  <c r="E70" i="82"/>
  <c r="F70" i="82"/>
  <c r="G70" i="82"/>
  <c r="H70" i="82"/>
  <c r="I70" i="82"/>
  <c r="J70" i="82"/>
  <c r="K70" i="82"/>
  <c r="L70" i="82"/>
  <c r="M70" i="82"/>
  <c r="N70" i="82"/>
  <c r="O70" i="82"/>
  <c r="P70" i="82"/>
  <c r="Q70" i="82"/>
  <c r="R70" i="82"/>
  <c r="S70" i="82"/>
  <c r="T70" i="82"/>
  <c r="U70" i="82"/>
  <c r="V70" i="82"/>
  <c r="W70" i="82"/>
  <c r="X70" i="82"/>
  <c r="Y70" i="82"/>
  <c r="Z70" i="82"/>
  <c r="AA70" i="82"/>
  <c r="AB70" i="82"/>
  <c r="AC70" i="82"/>
  <c r="C71" i="82"/>
  <c r="D71" i="82"/>
  <c r="E71" i="82"/>
  <c r="F71" i="82"/>
  <c r="G71" i="82"/>
  <c r="H71" i="82"/>
  <c r="I71" i="82"/>
  <c r="J71" i="82"/>
  <c r="K71" i="82"/>
  <c r="L71" i="82"/>
  <c r="M71" i="82"/>
  <c r="N71" i="82"/>
  <c r="O71" i="82"/>
  <c r="P71" i="82"/>
  <c r="Q71" i="82"/>
  <c r="R71" i="82"/>
  <c r="S71" i="82"/>
  <c r="T71" i="82"/>
  <c r="U71" i="82"/>
  <c r="V71" i="82"/>
  <c r="W71" i="82"/>
  <c r="X71" i="82"/>
  <c r="Y71" i="82"/>
  <c r="Z71" i="82"/>
  <c r="AA71" i="82"/>
  <c r="AB71" i="82"/>
  <c r="AC71" i="82"/>
  <c r="C72" i="82"/>
  <c r="D72" i="82"/>
  <c r="E72" i="82"/>
  <c r="F72" i="82"/>
  <c r="G72" i="82"/>
  <c r="H72" i="82"/>
  <c r="I72" i="82"/>
  <c r="J72" i="82"/>
  <c r="K72" i="82"/>
  <c r="L72" i="82"/>
  <c r="M72" i="82"/>
  <c r="N72" i="82"/>
  <c r="O72" i="82"/>
  <c r="P72" i="82"/>
  <c r="Q72" i="82"/>
  <c r="R72" i="82"/>
  <c r="S72" i="82"/>
  <c r="T72" i="82"/>
  <c r="U72" i="82"/>
  <c r="V72" i="82"/>
  <c r="W72" i="82"/>
  <c r="X72" i="82"/>
  <c r="Y72" i="82"/>
  <c r="Z72" i="82"/>
  <c r="AA72" i="82"/>
  <c r="AB72" i="82"/>
  <c r="AC72" i="82"/>
  <c r="C73" i="82"/>
  <c r="D73" i="82"/>
  <c r="E73" i="82"/>
  <c r="F73" i="82"/>
  <c r="G73" i="82"/>
  <c r="H73" i="82"/>
  <c r="I73" i="82"/>
  <c r="J73" i="82"/>
  <c r="K73" i="82"/>
  <c r="L73" i="82"/>
  <c r="M73" i="82"/>
  <c r="N73" i="82"/>
  <c r="O73" i="82"/>
  <c r="P73" i="82"/>
  <c r="Q73" i="82"/>
  <c r="R73" i="82"/>
  <c r="S73" i="82"/>
  <c r="T73" i="82"/>
  <c r="U73" i="82"/>
  <c r="V73" i="82"/>
  <c r="W73" i="82"/>
  <c r="X73" i="82"/>
  <c r="Y73" i="82"/>
  <c r="Z73" i="82"/>
  <c r="AA73" i="82"/>
  <c r="AB73" i="82"/>
  <c r="AC73" i="82"/>
  <c r="C74" i="82"/>
  <c r="D74" i="82"/>
  <c r="E74" i="82"/>
  <c r="F74" i="82"/>
  <c r="G74" i="82"/>
  <c r="H74" i="82"/>
  <c r="I74" i="82"/>
  <c r="J74" i="82"/>
  <c r="K74" i="82"/>
  <c r="L74" i="82"/>
  <c r="M74" i="82"/>
  <c r="N74" i="82"/>
  <c r="O74" i="82"/>
  <c r="P74" i="82"/>
  <c r="Q74" i="82"/>
  <c r="R74" i="82"/>
  <c r="S74" i="82"/>
  <c r="T74" i="82"/>
  <c r="U74" i="82"/>
  <c r="V74" i="82"/>
  <c r="W74" i="82"/>
  <c r="X74" i="82"/>
  <c r="Y74" i="82"/>
  <c r="Z74" i="82"/>
  <c r="AA74" i="82"/>
  <c r="AB74" i="82"/>
  <c r="AC74" i="82"/>
  <c r="C75" i="82"/>
  <c r="D75" i="82"/>
  <c r="E75" i="82"/>
  <c r="F75" i="82"/>
  <c r="G75" i="82"/>
  <c r="H75" i="82"/>
  <c r="I75" i="82"/>
  <c r="J75" i="82"/>
  <c r="K75" i="82"/>
  <c r="L75" i="82"/>
  <c r="M75" i="82"/>
  <c r="N75" i="82"/>
  <c r="O75" i="82"/>
  <c r="P75" i="82"/>
  <c r="Q75" i="82"/>
  <c r="R75" i="82"/>
  <c r="S75" i="82"/>
  <c r="T75" i="82"/>
  <c r="U75" i="82"/>
  <c r="V75" i="82"/>
  <c r="W75" i="82"/>
  <c r="X75" i="82"/>
  <c r="Y75" i="82"/>
  <c r="Z75" i="82"/>
  <c r="AA75" i="82"/>
  <c r="AB75" i="82"/>
  <c r="AC75" i="82"/>
  <c r="C76" i="82"/>
  <c r="D76" i="82"/>
  <c r="E76" i="82"/>
  <c r="F76" i="82"/>
  <c r="G76" i="82"/>
  <c r="H76" i="82"/>
  <c r="I76" i="82"/>
  <c r="J76" i="82"/>
  <c r="K76" i="82"/>
  <c r="L76" i="82"/>
  <c r="M76" i="82"/>
  <c r="N76" i="82"/>
  <c r="O76" i="82"/>
  <c r="P76" i="82"/>
  <c r="Q76" i="82"/>
  <c r="R76" i="82"/>
  <c r="S76" i="82"/>
  <c r="T76" i="82"/>
  <c r="U76" i="82"/>
  <c r="V76" i="82"/>
  <c r="W76" i="82"/>
  <c r="X76" i="82"/>
  <c r="Y76" i="82"/>
  <c r="Z76" i="82"/>
  <c r="AA76" i="82"/>
  <c r="AB76" i="82"/>
  <c r="AC76" i="82"/>
  <c r="C77" i="82"/>
  <c r="D77" i="82"/>
  <c r="E77" i="82"/>
  <c r="F77" i="82"/>
  <c r="G77" i="82"/>
  <c r="H77" i="82"/>
  <c r="I77" i="82"/>
  <c r="J77" i="82"/>
  <c r="K77" i="82"/>
  <c r="L77" i="82"/>
  <c r="M77" i="82"/>
  <c r="N77" i="82"/>
  <c r="O77" i="82"/>
  <c r="P77" i="82"/>
  <c r="Q77" i="82"/>
  <c r="R77" i="82"/>
  <c r="S77" i="82"/>
  <c r="T77" i="82"/>
  <c r="U77" i="82"/>
  <c r="V77" i="82"/>
  <c r="W77" i="82"/>
  <c r="X77" i="82"/>
  <c r="Y77" i="82"/>
  <c r="Z77" i="82"/>
  <c r="AA77" i="82"/>
  <c r="AB77" i="82"/>
  <c r="AC77" i="82"/>
  <c r="C78" i="82"/>
  <c r="D78" i="82"/>
  <c r="E78" i="82"/>
  <c r="F78" i="82"/>
  <c r="G78" i="82"/>
  <c r="H78" i="82"/>
  <c r="I78" i="82"/>
  <c r="J78" i="82"/>
  <c r="K78" i="82"/>
  <c r="L78" i="82"/>
  <c r="M78" i="82"/>
  <c r="N78" i="82"/>
  <c r="O78" i="82"/>
  <c r="P78" i="82"/>
  <c r="Q78" i="82"/>
  <c r="R78" i="82"/>
  <c r="S78" i="82"/>
  <c r="T78" i="82"/>
  <c r="U78" i="82"/>
  <c r="V78" i="82"/>
  <c r="W78" i="82"/>
  <c r="X78" i="82"/>
  <c r="Y78" i="82"/>
  <c r="Z78" i="82"/>
  <c r="AA78" i="82"/>
  <c r="AB78" i="82"/>
  <c r="AC78" i="82"/>
  <c r="C79" i="82"/>
  <c r="D79" i="82"/>
  <c r="E79" i="82"/>
  <c r="F79" i="82"/>
  <c r="G79" i="82"/>
  <c r="H79" i="82"/>
  <c r="I79" i="82"/>
  <c r="J79" i="82"/>
  <c r="K79" i="82"/>
  <c r="L79" i="82"/>
  <c r="M79" i="82"/>
  <c r="N79" i="82"/>
  <c r="O79" i="82"/>
  <c r="P79" i="82"/>
  <c r="Q79" i="82"/>
  <c r="R79" i="82"/>
  <c r="S79" i="82"/>
  <c r="T79" i="82"/>
  <c r="U79" i="82"/>
  <c r="V79" i="82"/>
  <c r="W79" i="82"/>
  <c r="X79" i="82"/>
  <c r="Y79" i="82"/>
  <c r="Z79" i="82"/>
  <c r="AA79" i="82"/>
  <c r="AB79" i="82"/>
  <c r="AC79" i="82"/>
  <c r="C80" i="82"/>
  <c r="D80" i="82"/>
  <c r="E80" i="82"/>
  <c r="F80" i="82"/>
  <c r="G80" i="82"/>
  <c r="H80" i="82"/>
  <c r="I80" i="82"/>
  <c r="J80" i="82"/>
  <c r="K80" i="82"/>
  <c r="L80" i="82"/>
  <c r="M80" i="82"/>
  <c r="N80" i="82"/>
  <c r="O80" i="82"/>
  <c r="P80" i="82"/>
  <c r="Q80" i="82"/>
  <c r="R80" i="82"/>
  <c r="S80" i="82"/>
  <c r="T80" i="82"/>
  <c r="U80" i="82"/>
  <c r="V80" i="82"/>
  <c r="W80" i="82"/>
  <c r="X80" i="82"/>
  <c r="Y80" i="82"/>
  <c r="Z80" i="82"/>
  <c r="AA80" i="82"/>
  <c r="AB80" i="82"/>
  <c r="AC80" i="82"/>
  <c r="C81" i="82"/>
  <c r="D81" i="82"/>
  <c r="E81" i="82"/>
  <c r="F81" i="82"/>
  <c r="G81" i="82"/>
  <c r="H81" i="82"/>
  <c r="I81" i="82"/>
  <c r="J81" i="82"/>
  <c r="K81" i="82"/>
  <c r="L81" i="82"/>
  <c r="M81" i="82"/>
  <c r="N81" i="82"/>
  <c r="O81" i="82"/>
  <c r="P81" i="82"/>
  <c r="Q81" i="82"/>
  <c r="R81" i="82"/>
  <c r="S81" i="82"/>
  <c r="T81" i="82"/>
  <c r="U81" i="82"/>
  <c r="V81" i="82"/>
  <c r="W81" i="82"/>
  <c r="X81" i="82"/>
  <c r="Y81" i="82"/>
  <c r="Z81" i="82"/>
  <c r="AA81" i="82"/>
  <c r="AB81" i="82"/>
  <c r="AC81" i="82"/>
  <c r="C82" i="82"/>
  <c r="D82" i="82"/>
  <c r="E82" i="82"/>
  <c r="F82" i="82"/>
  <c r="G82" i="82"/>
  <c r="H82" i="82"/>
  <c r="I82" i="82"/>
  <c r="J82" i="82"/>
  <c r="K82" i="82"/>
  <c r="L82" i="82"/>
  <c r="M82" i="82"/>
  <c r="N82" i="82"/>
  <c r="O82" i="82"/>
  <c r="P82" i="82"/>
  <c r="Q82" i="82"/>
  <c r="R82" i="82"/>
  <c r="S82" i="82"/>
  <c r="T82" i="82"/>
  <c r="U82" i="82"/>
  <c r="V82" i="82"/>
  <c r="W82" i="82"/>
  <c r="X82" i="82"/>
  <c r="Y82" i="82"/>
  <c r="Z82" i="82"/>
  <c r="AA82" i="82"/>
  <c r="AB82" i="82"/>
  <c r="AC82" i="82"/>
  <c r="C83" i="82"/>
  <c r="D83" i="82"/>
  <c r="E83" i="82"/>
  <c r="F83" i="82"/>
  <c r="G83" i="82"/>
  <c r="H83" i="82"/>
  <c r="I83" i="82"/>
  <c r="J83" i="82"/>
  <c r="K83" i="82"/>
  <c r="L83" i="82"/>
  <c r="M83" i="82"/>
  <c r="N83" i="82"/>
  <c r="O83" i="82"/>
  <c r="P83" i="82"/>
  <c r="Q83" i="82"/>
  <c r="R83" i="82"/>
  <c r="S83" i="82"/>
  <c r="T83" i="82"/>
  <c r="U83" i="82"/>
  <c r="V83" i="82"/>
  <c r="W83" i="82"/>
  <c r="X83" i="82"/>
  <c r="Y83" i="82"/>
  <c r="Z83" i="82"/>
  <c r="AA83" i="82"/>
  <c r="AB83" i="82"/>
  <c r="AC83" i="82"/>
  <c r="C84" i="82"/>
  <c r="D84" i="82"/>
  <c r="E84" i="82"/>
  <c r="F84" i="82"/>
  <c r="G84" i="82"/>
  <c r="H84" i="82"/>
  <c r="I84" i="82"/>
  <c r="J84" i="82"/>
  <c r="K84" i="82"/>
  <c r="L84" i="82"/>
  <c r="M84" i="82"/>
  <c r="N84" i="82"/>
  <c r="O84" i="82"/>
  <c r="P84" i="82"/>
  <c r="Q84" i="82"/>
  <c r="R84" i="82"/>
  <c r="S84" i="82"/>
  <c r="T84" i="82"/>
  <c r="U84" i="82"/>
  <c r="V84" i="82"/>
  <c r="W84" i="82"/>
  <c r="X84" i="82"/>
  <c r="Y84" i="82"/>
  <c r="Z84" i="82"/>
  <c r="AA84" i="82"/>
  <c r="AB84" i="82"/>
  <c r="AC84" i="82"/>
  <c r="C85" i="82"/>
  <c r="D85" i="82"/>
  <c r="E85" i="82"/>
  <c r="F85" i="82"/>
  <c r="G85" i="82"/>
  <c r="H85" i="82"/>
  <c r="I85" i="82"/>
  <c r="J85" i="82"/>
  <c r="K85" i="82"/>
  <c r="L85" i="82"/>
  <c r="M85" i="82"/>
  <c r="N85" i="82"/>
  <c r="O85" i="82"/>
  <c r="P85" i="82"/>
  <c r="Q85" i="82"/>
  <c r="R85" i="82"/>
  <c r="S85" i="82"/>
  <c r="T85" i="82"/>
  <c r="U85" i="82"/>
  <c r="V85" i="82"/>
  <c r="W85" i="82"/>
  <c r="X85" i="82"/>
  <c r="Y85" i="82"/>
  <c r="Z85" i="82"/>
  <c r="AA85" i="82"/>
  <c r="AB85" i="82"/>
  <c r="AC85" i="82"/>
  <c r="C86" i="82"/>
  <c r="D86" i="82"/>
  <c r="E86" i="82"/>
  <c r="F86" i="82"/>
  <c r="G86" i="82"/>
  <c r="H86" i="82"/>
  <c r="I86" i="82"/>
  <c r="J86" i="82"/>
  <c r="K86" i="82"/>
  <c r="L86" i="82"/>
  <c r="M86" i="82"/>
  <c r="N86" i="82"/>
  <c r="O86" i="82"/>
  <c r="P86" i="82"/>
  <c r="Q86" i="82"/>
  <c r="R86" i="82"/>
  <c r="S86" i="82"/>
  <c r="T86" i="82"/>
  <c r="U86" i="82"/>
  <c r="V86" i="82"/>
  <c r="W86" i="82"/>
  <c r="X86" i="82"/>
  <c r="Y86" i="82"/>
  <c r="Z86" i="82"/>
  <c r="AA86" i="82"/>
  <c r="AB86" i="82"/>
  <c r="AC86" i="82"/>
  <c r="C87" i="82"/>
  <c r="D87" i="82"/>
  <c r="E87" i="82"/>
  <c r="F87" i="82"/>
  <c r="G87" i="82"/>
  <c r="H87" i="82"/>
  <c r="I87" i="82"/>
  <c r="J87" i="82"/>
  <c r="K87" i="82"/>
  <c r="L87" i="82"/>
  <c r="M87" i="82"/>
  <c r="N87" i="82"/>
  <c r="O87" i="82"/>
  <c r="P87" i="82"/>
  <c r="Q87" i="82"/>
  <c r="R87" i="82"/>
  <c r="S87" i="82"/>
  <c r="T87" i="82"/>
  <c r="U87" i="82"/>
  <c r="V87" i="82"/>
  <c r="W87" i="82"/>
  <c r="X87" i="82"/>
  <c r="Y87" i="82"/>
  <c r="Z87" i="82"/>
  <c r="AA87" i="82"/>
  <c r="AB87" i="82"/>
  <c r="AC87" i="82"/>
  <c r="C88" i="82"/>
  <c r="D88" i="82"/>
  <c r="E88" i="82"/>
  <c r="F88" i="82"/>
  <c r="G88" i="82"/>
  <c r="H88" i="82"/>
  <c r="I88" i="82"/>
  <c r="J88" i="82"/>
  <c r="K88" i="82"/>
  <c r="L88" i="82"/>
  <c r="M88" i="82"/>
  <c r="N88" i="82"/>
  <c r="O88" i="82"/>
  <c r="P88" i="82"/>
  <c r="Q88" i="82"/>
  <c r="R88" i="82"/>
  <c r="S88" i="82"/>
  <c r="T88" i="82"/>
  <c r="U88" i="82"/>
  <c r="V88" i="82"/>
  <c r="W88" i="82"/>
  <c r="X88" i="82"/>
  <c r="Y88" i="82"/>
  <c r="Z88" i="82"/>
  <c r="AA88" i="82"/>
  <c r="AB88" i="82"/>
  <c r="AC88" i="82"/>
  <c r="C89" i="82"/>
  <c r="D89" i="82"/>
  <c r="E89" i="82"/>
  <c r="F89" i="82"/>
  <c r="G89" i="82"/>
  <c r="H89" i="82"/>
  <c r="I89" i="82"/>
  <c r="J89" i="82"/>
  <c r="K89" i="82"/>
  <c r="L89" i="82"/>
  <c r="M89" i="82"/>
  <c r="N89" i="82"/>
  <c r="O89" i="82"/>
  <c r="P89" i="82"/>
  <c r="Q89" i="82"/>
  <c r="R89" i="82"/>
  <c r="S89" i="82"/>
  <c r="T89" i="82"/>
  <c r="U89" i="82"/>
  <c r="V89" i="82"/>
  <c r="W89" i="82"/>
  <c r="X89" i="82"/>
  <c r="Y89" i="82"/>
  <c r="Z89" i="82"/>
  <c r="AA89" i="82"/>
  <c r="AB89" i="82"/>
  <c r="AC89" i="82"/>
  <c r="C90" i="82"/>
  <c r="D90" i="82"/>
  <c r="E90" i="82"/>
  <c r="F90" i="82"/>
  <c r="G90" i="82"/>
  <c r="H90" i="82"/>
  <c r="I90" i="82"/>
  <c r="J90" i="82"/>
  <c r="K90" i="82"/>
  <c r="L90" i="82"/>
  <c r="M90" i="82"/>
  <c r="N90" i="82"/>
  <c r="O90" i="82"/>
  <c r="P90" i="82"/>
  <c r="Q90" i="82"/>
  <c r="R90" i="82"/>
  <c r="S90" i="82"/>
  <c r="T90" i="82"/>
  <c r="U90" i="82"/>
  <c r="V90" i="82"/>
  <c r="W90" i="82"/>
  <c r="X90" i="82"/>
  <c r="Y90" i="82"/>
  <c r="Z90" i="82"/>
  <c r="AA90" i="82"/>
  <c r="AB90" i="82"/>
  <c r="AC90" i="82"/>
  <c r="C91" i="82"/>
  <c r="D91" i="82"/>
  <c r="E91" i="82"/>
  <c r="F91" i="82"/>
  <c r="G91" i="82"/>
  <c r="H91" i="82"/>
  <c r="I91" i="82"/>
  <c r="J91" i="82"/>
  <c r="K91" i="82"/>
  <c r="L91" i="82"/>
  <c r="M91" i="82"/>
  <c r="N91" i="82"/>
  <c r="O91" i="82"/>
  <c r="P91" i="82"/>
  <c r="Q91" i="82"/>
  <c r="R91" i="82"/>
  <c r="S91" i="82"/>
  <c r="T91" i="82"/>
  <c r="U91" i="82"/>
  <c r="V91" i="82"/>
  <c r="W91" i="82"/>
  <c r="X91" i="82"/>
  <c r="Y91" i="82"/>
  <c r="Z91" i="82"/>
  <c r="AA91" i="82"/>
  <c r="AB91" i="82"/>
  <c r="AC91" i="82"/>
  <c r="C92" i="82"/>
  <c r="D92" i="82"/>
  <c r="E92" i="82"/>
  <c r="F92" i="82"/>
  <c r="G92" i="82"/>
  <c r="H92" i="82"/>
  <c r="I92" i="82"/>
  <c r="J92" i="82"/>
  <c r="K92" i="82"/>
  <c r="L92" i="82"/>
  <c r="M92" i="82"/>
  <c r="N92" i="82"/>
  <c r="O92" i="82"/>
  <c r="P92" i="82"/>
  <c r="Q92" i="82"/>
  <c r="R92" i="82"/>
  <c r="S92" i="82"/>
  <c r="T92" i="82"/>
  <c r="U92" i="82"/>
  <c r="V92" i="82"/>
  <c r="W92" i="82"/>
  <c r="X92" i="82"/>
  <c r="Y92" i="82"/>
  <c r="Z92" i="82"/>
  <c r="AA92" i="82"/>
  <c r="AB92" i="82"/>
  <c r="AC92" i="82"/>
  <c r="C93" i="82"/>
  <c r="D93" i="82"/>
  <c r="E93" i="82"/>
  <c r="F93" i="82"/>
  <c r="G93" i="82"/>
  <c r="H93" i="82"/>
  <c r="I93" i="82"/>
  <c r="J93" i="82"/>
  <c r="K93" i="82"/>
  <c r="L93" i="82"/>
  <c r="M93" i="82"/>
  <c r="N93" i="82"/>
  <c r="O93" i="82"/>
  <c r="P93" i="82"/>
  <c r="Q93" i="82"/>
  <c r="R93" i="82"/>
  <c r="S93" i="82"/>
  <c r="T93" i="82"/>
  <c r="U93" i="82"/>
  <c r="V93" i="82"/>
  <c r="W93" i="82"/>
  <c r="X93" i="82"/>
  <c r="Y93" i="82"/>
  <c r="Z93" i="82"/>
  <c r="AA93" i="82"/>
  <c r="AB93" i="82"/>
  <c r="AC93" i="82"/>
  <c r="C94" i="82"/>
  <c r="D94" i="82"/>
  <c r="E94" i="82"/>
  <c r="F94" i="82"/>
  <c r="G94" i="82"/>
  <c r="H94" i="82"/>
  <c r="I94" i="82"/>
  <c r="J94" i="82"/>
  <c r="K94" i="82"/>
  <c r="L94" i="82"/>
  <c r="M94" i="82"/>
  <c r="N94" i="82"/>
  <c r="O94" i="82"/>
  <c r="P94" i="82"/>
  <c r="Q94" i="82"/>
  <c r="R94" i="82"/>
  <c r="S94" i="82"/>
  <c r="T94" i="82"/>
  <c r="U94" i="82"/>
  <c r="V94" i="82"/>
  <c r="W94" i="82"/>
  <c r="X94" i="82"/>
  <c r="Y94" i="82"/>
  <c r="Z94" i="82"/>
  <c r="AA94" i="82"/>
  <c r="AB94" i="82"/>
  <c r="AC94" i="82"/>
  <c r="C95" i="82"/>
  <c r="D95" i="82"/>
  <c r="E95" i="82"/>
  <c r="F95" i="82"/>
  <c r="G95" i="82"/>
  <c r="H95" i="82"/>
  <c r="I95" i="82"/>
  <c r="J95" i="82"/>
  <c r="K95" i="82"/>
  <c r="L95" i="82"/>
  <c r="M95" i="82"/>
  <c r="N95" i="82"/>
  <c r="O95" i="82"/>
  <c r="P95" i="82"/>
  <c r="Q95" i="82"/>
  <c r="R95" i="82"/>
  <c r="S95" i="82"/>
  <c r="T95" i="82"/>
  <c r="U95" i="82"/>
  <c r="V95" i="82"/>
  <c r="W95" i="82"/>
  <c r="X95" i="82"/>
  <c r="Y95" i="82"/>
  <c r="Z95" i="82"/>
  <c r="AA95" i="82"/>
  <c r="AB95" i="82"/>
  <c r="AC95" i="82"/>
  <c r="C96" i="82"/>
  <c r="D96" i="82"/>
  <c r="E96" i="82"/>
  <c r="F96" i="82"/>
  <c r="G96" i="82"/>
  <c r="H96" i="82"/>
  <c r="I96" i="82"/>
  <c r="J96" i="82"/>
  <c r="K96" i="82"/>
  <c r="L96" i="82"/>
  <c r="M96" i="82"/>
  <c r="N96" i="82"/>
  <c r="O96" i="82"/>
  <c r="P96" i="82"/>
  <c r="Q96" i="82"/>
  <c r="R96" i="82"/>
  <c r="S96" i="82"/>
  <c r="T96" i="82"/>
  <c r="U96" i="82"/>
  <c r="V96" i="82"/>
  <c r="W96" i="82"/>
  <c r="X96" i="82"/>
  <c r="Y96" i="82"/>
  <c r="Z96" i="82"/>
  <c r="AA96" i="82"/>
  <c r="AB96" i="82"/>
  <c r="AC96" i="82"/>
  <c r="C97" i="82"/>
  <c r="D97" i="82"/>
  <c r="E97" i="82"/>
  <c r="F97" i="82"/>
  <c r="G97" i="82"/>
  <c r="H97" i="82"/>
  <c r="I97" i="82"/>
  <c r="J97" i="82"/>
  <c r="K97" i="82"/>
  <c r="L97" i="82"/>
  <c r="M97" i="82"/>
  <c r="N97" i="82"/>
  <c r="O97" i="82"/>
  <c r="P97" i="82"/>
  <c r="Q97" i="82"/>
  <c r="R97" i="82"/>
  <c r="S97" i="82"/>
  <c r="T97" i="82"/>
  <c r="U97" i="82"/>
  <c r="V97" i="82"/>
  <c r="W97" i="82"/>
  <c r="X97" i="82"/>
  <c r="Y97" i="82"/>
  <c r="Z97" i="82"/>
  <c r="AA97" i="82"/>
  <c r="AB97" i="82"/>
  <c r="AC97" i="82"/>
  <c r="C98" i="82"/>
  <c r="D98" i="82"/>
  <c r="E98" i="82"/>
  <c r="F98" i="82"/>
  <c r="G98" i="82"/>
  <c r="H98" i="82"/>
  <c r="I98" i="82"/>
  <c r="J98" i="82"/>
  <c r="K98" i="82"/>
  <c r="L98" i="82"/>
  <c r="M98" i="82"/>
  <c r="N98" i="82"/>
  <c r="O98" i="82"/>
  <c r="P98" i="82"/>
  <c r="Q98" i="82"/>
  <c r="R98" i="82"/>
  <c r="S98" i="82"/>
  <c r="T98" i="82"/>
  <c r="U98" i="82"/>
  <c r="V98" i="82"/>
  <c r="W98" i="82"/>
  <c r="X98" i="82"/>
  <c r="Y98" i="82"/>
  <c r="Z98" i="82"/>
  <c r="AA98" i="82"/>
  <c r="AB98" i="82"/>
  <c r="AC98" i="82"/>
  <c r="C99" i="82"/>
  <c r="D99" i="82"/>
  <c r="E99" i="82"/>
  <c r="F99" i="82"/>
  <c r="G99" i="82"/>
  <c r="H99" i="82"/>
  <c r="I99" i="82"/>
  <c r="J99" i="82"/>
  <c r="K99" i="82"/>
  <c r="L99" i="82"/>
  <c r="M99" i="82"/>
  <c r="N99" i="82"/>
  <c r="O99" i="82"/>
  <c r="P99" i="82"/>
  <c r="Q99" i="82"/>
  <c r="R99" i="82"/>
  <c r="S99" i="82"/>
  <c r="T99" i="82"/>
  <c r="U99" i="82"/>
  <c r="V99" i="82"/>
  <c r="W99" i="82"/>
  <c r="X99" i="82"/>
  <c r="Y99" i="82"/>
  <c r="Z99" i="82"/>
  <c r="AA99" i="82"/>
  <c r="AB99" i="82"/>
  <c r="AC99" i="82"/>
  <c r="C100" i="82"/>
  <c r="D100" i="82"/>
  <c r="E100" i="82"/>
  <c r="F100" i="82"/>
  <c r="G100" i="82"/>
  <c r="H100" i="82"/>
  <c r="I100" i="82"/>
  <c r="J100" i="82"/>
  <c r="K100" i="82"/>
  <c r="L100" i="82"/>
  <c r="M100" i="82"/>
  <c r="N100" i="82"/>
  <c r="O100" i="82"/>
  <c r="P100" i="82"/>
  <c r="Q100" i="82"/>
  <c r="R100" i="82"/>
  <c r="S100" i="82"/>
  <c r="T100" i="82"/>
  <c r="U100" i="82"/>
  <c r="V100" i="82"/>
  <c r="W100" i="82"/>
  <c r="X100" i="82"/>
  <c r="Y100" i="82"/>
  <c r="Z100" i="82"/>
  <c r="AA100" i="82"/>
  <c r="AB100" i="82"/>
  <c r="AC100" i="82"/>
  <c r="C101" i="82"/>
  <c r="D101" i="82"/>
  <c r="E101" i="82"/>
  <c r="F101" i="82"/>
  <c r="G101" i="82"/>
  <c r="H101" i="82"/>
  <c r="I101" i="82"/>
  <c r="J101" i="82"/>
  <c r="K101" i="82"/>
  <c r="L101" i="82"/>
  <c r="M101" i="82"/>
  <c r="N101" i="82"/>
  <c r="O101" i="82"/>
  <c r="P101" i="82"/>
  <c r="Q101" i="82"/>
  <c r="R101" i="82"/>
  <c r="S101" i="82"/>
  <c r="T101" i="82"/>
  <c r="U101" i="82"/>
  <c r="V101" i="82"/>
  <c r="W101" i="82"/>
  <c r="X101" i="82"/>
  <c r="Y101" i="82"/>
  <c r="Z101" i="82"/>
  <c r="AA101" i="82"/>
  <c r="AB101" i="82"/>
  <c r="AC101" i="82"/>
  <c r="C102" i="82"/>
  <c r="D102" i="82"/>
  <c r="E102" i="82"/>
  <c r="F102" i="82"/>
  <c r="G102" i="82"/>
  <c r="H102" i="82"/>
  <c r="I102" i="82"/>
  <c r="J102" i="82"/>
  <c r="K102" i="82"/>
  <c r="L102" i="82"/>
  <c r="M102" i="82"/>
  <c r="N102" i="82"/>
  <c r="O102" i="82"/>
  <c r="P102" i="82"/>
  <c r="Q102" i="82"/>
  <c r="R102" i="82"/>
  <c r="S102" i="82"/>
  <c r="T102" i="82"/>
  <c r="U102" i="82"/>
  <c r="V102" i="82"/>
  <c r="W102" i="82"/>
  <c r="X102" i="82"/>
  <c r="Y102" i="82"/>
  <c r="Z102" i="82"/>
  <c r="AA102" i="82"/>
  <c r="AB102" i="82"/>
  <c r="AC102" i="82"/>
  <c r="C103" i="82"/>
  <c r="D103" i="82"/>
  <c r="E103" i="82"/>
  <c r="F103" i="82"/>
  <c r="G103" i="82"/>
  <c r="H103" i="82"/>
  <c r="I103" i="82"/>
  <c r="J103" i="82"/>
  <c r="K103" i="82"/>
  <c r="L103" i="82"/>
  <c r="M103" i="82"/>
  <c r="N103" i="82"/>
  <c r="O103" i="82"/>
  <c r="P103" i="82"/>
  <c r="Q103" i="82"/>
  <c r="R103" i="82"/>
  <c r="S103" i="82"/>
  <c r="T103" i="82"/>
  <c r="U103" i="82"/>
  <c r="V103" i="82"/>
  <c r="W103" i="82"/>
  <c r="X103" i="82"/>
  <c r="Y103" i="82"/>
  <c r="Z103" i="82"/>
  <c r="AA103" i="82"/>
  <c r="AB103" i="82"/>
  <c r="AC103" i="82"/>
  <c r="C104" i="82"/>
  <c r="D104" i="82"/>
  <c r="E104" i="82"/>
  <c r="F104" i="82"/>
  <c r="G104" i="82"/>
  <c r="H104" i="82"/>
  <c r="I104" i="82"/>
  <c r="J104" i="82"/>
  <c r="K104" i="82"/>
  <c r="L104" i="82"/>
  <c r="M104" i="82"/>
  <c r="N104" i="82"/>
  <c r="O104" i="82"/>
  <c r="P104" i="82"/>
  <c r="Q104" i="82"/>
  <c r="R104" i="82"/>
  <c r="S104" i="82"/>
  <c r="T104" i="82"/>
  <c r="U104" i="82"/>
  <c r="V104" i="82"/>
  <c r="W104" i="82"/>
  <c r="X104" i="82"/>
  <c r="Y104" i="82"/>
  <c r="Z104" i="82"/>
  <c r="AA104" i="82"/>
  <c r="AB104" i="82"/>
  <c r="AC104" i="82"/>
  <c r="C105" i="82"/>
  <c r="D105" i="82"/>
  <c r="E105" i="82"/>
  <c r="F105" i="82"/>
  <c r="G105" i="82"/>
  <c r="H105" i="82"/>
  <c r="I105" i="82"/>
  <c r="J105" i="82"/>
  <c r="K105" i="82"/>
  <c r="L105" i="82"/>
  <c r="M105" i="82"/>
  <c r="N105" i="82"/>
  <c r="O105" i="82"/>
  <c r="P105" i="82"/>
  <c r="Q105" i="82"/>
  <c r="R105" i="82"/>
  <c r="S105" i="82"/>
  <c r="T105" i="82"/>
  <c r="U105" i="82"/>
  <c r="V105" i="82"/>
  <c r="W105" i="82"/>
  <c r="X105" i="82"/>
  <c r="Y105" i="82"/>
  <c r="Z105" i="82"/>
  <c r="AA105" i="82"/>
  <c r="AB105" i="82"/>
  <c r="AC105" i="82"/>
  <c r="C106" i="82"/>
  <c r="D106" i="82"/>
  <c r="E106" i="82"/>
  <c r="F106" i="82"/>
  <c r="G106" i="82"/>
  <c r="H106" i="82"/>
  <c r="I106" i="82"/>
  <c r="J106" i="82"/>
  <c r="K106" i="82"/>
  <c r="L106" i="82"/>
  <c r="M106" i="82"/>
  <c r="N106" i="82"/>
  <c r="O106" i="82"/>
  <c r="P106" i="82"/>
  <c r="Q106" i="82"/>
  <c r="R106" i="82"/>
  <c r="S106" i="82"/>
  <c r="T106" i="82"/>
  <c r="U106" i="82"/>
  <c r="V106" i="82"/>
  <c r="W106" i="82"/>
  <c r="X106" i="82"/>
  <c r="Y106" i="82"/>
  <c r="Z106" i="82"/>
  <c r="AA106" i="82"/>
  <c r="AB106" i="82"/>
  <c r="AC106" i="82"/>
  <c r="C107" i="82"/>
  <c r="D107" i="82"/>
  <c r="E107" i="82"/>
  <c r="F107" i="82"/>
  <c r="G107" i="82"/>
  <c r="H107" i="82"/>
  <c r="I107" i="82"/>
  <c r="J107" i="82"/>
  <c r="K107" i="82"/>
  <c r="L107" i="82"/>
  <c r="M107" i="82"/>
  <c r="N107" i="82"/>
  <c r="O107" i="82"/>
  <c r="P107" i="82"/>
  <c r="Q107" i="82"/>
  <c r="R107" i="82"/>
  <c r="S107" i="82"/>
  <c r="T107" i="82"/>
  <c r="U107" i="82"/>
  <c r="V107" i="82"/>
  <c r="W107" i="82"/>
  <c r="X107" i="82"/>
  <c r="Y107" i="82"/>
  <c r="Z107" i="82"/>
  <c r="AA107" i="82"/>
  <c r="AB107" i="82"/>
  <c r="AC107" i="82"/>
  <c r="C108" i="82"/>
  <c r="D108" i="82"/>
  <c r="E108" i="82"/>
  <c r="F108" i="82"/>
  <c r="G108" i="82"/>
  <c r="H108" i="82"/>
  <c r="I108" i="82"/>
  <c r="J108" i="82"/>
  <c r="K108" i="82"/>
  <c r="L108" i="82"/>
  <c r="M108" i="82"/>
  <c r="N108" i="82"/>
  <c r="O108" i="82"/>
  <c r="P108" i="82"/>
  <c r="Q108" i="82"/>
  <c r="R108" i="82"/>
  <c r="S108" i="82"/>
  <c r="T108" i="82"/>
  <c r="U108" i="82"/>
  <c r="V108" i="82"/>
  <c r="W108" i="82"/>
  <c r="X108" i="82"/>
  <c r="Y108" i="82"/>
  <c r="Z108" i="82"/>
  <c r="AA108" i="82"/>
  <c r="AB108" i="82"/>
  <c r="AC108" i="82"/>
  <c r="C109" i="82"/>
  <c r="D109" i="82"/>
  <c r="E109" i="82"/>
  <c r="F109" i="82"/>
  <c r="G109" i="82"/>
  <c r="H109" i="82"/>
  <c r="I109" i="82"/>
  <c r="J109" i="82"/>
  <c r="K109" i="82"/>
  <c r="L109" i="82"/>
  <c r="M109" i="82"/>
  <c r="N109" i="82"/>
  <c r="O109" i="82"/>
  <c r="P109" i="82"/>
  <c r="Q109" i="82"/>
  <c r="R109" i="82"/>
  <c r="S109" i="82"/>
  <c r="T109" i="82"/>
  <c r="U109" i="82"/>
  <c r="V109" i="82"/>
  <c r="W109" i="82"/>
  <c r="X109" i="82"/>
  <c r="Y109" i="82"/>
  <c r="Z109" i="82"/>
  <c r="AA109" i="82"/>
  <c r="AB109" i="82"/>
  <c r="AC109" i="82"/>
  <c r="C110" i="82"/>
  <c r="D110" i="82"/>
  <c r="E110" i="82"/>
  <c r="F110" i="82"/>
  <c r="G110" i="82"/>
  <c r="H110" i="82"/>
  <c r="I110" i="82"/>
  <c r="J110" i="82"/>
  <c r="K110" i="82"/>
  <c r="L110" i="82"/>
  <c r="M110" i="82"/>
  <c r="N110" i="82"/>
  <c r="O110" i="82"/>
  <c r="P110" i="82"/>
  <c r="Q110" i="82"/>
  <c r="R110" i="82"/>
  <c r="S110" i="82"/>
  <c r="T110" i="82"/>
  <c r="U110" i="82"/>
  <c r="V110" i="82"/>
  <c r="W110" i="82"/>
  <c r="X110" i="82"/>
  <c r="Y110" i="82"/>
  <c r="Z110" i="82"/>
  <c r="AA110" i="82"/>
  <c r="AB110" i="82"/>
  <c r="AC110" i="82"/>
  <c r="C111" i="82"/>
  <c r="D111" i="82"/>
  <c r="E111" i="82"/>
  <c r="F111" i="82"/>
  <c r="G111" i="82"/>
  <c r="H111" i="82"/>
  <c r="I111" i="82"/>
  <c r="J111" i="82"/>
  <c r="K111" i="82"/>
  <c r="L111" i="82"/>
  <c r="M111" i="82"/>
  <c r="N111" i="82"/>
  <c r="O111" i="82"/>
  <c r="P111" i="82"/>
  <c r="Q111" i="82"/>
  <c r="R111" i="82"/>
  <c r="S111" i="82"/>
  <c r="T111" i="82"/>
  <c r="U111" i="82"/>
  <c r="V111" i="82"/>
  <c r="W111" i="82"/>
  <c r="X111" i="82"/>
  <c r="Y111" i="82"/>
  <c r="Z111" i="82"/>
  <c r="AA111" i="82"/>
  <c r="AB111" i="82"/>
  <c r="AC111" i="82"/>
  <c r="C112" i="82"/>
  <c r="D112" i="82"/>
  <c r="E112" i="82"/>
  <c r="F112" i="82"/>
  <c r="G112" i="82"/>
  <c r="H112" i="82"/>
  <c r="I112" i="82"/>
  <c r="J112" i="82"/>
  <c r="K112" i="82"/>
  <c r="L112" i="82"/>
  <c r="M112" i="82"/>
  <c r="N112" i="82"/>
  <c r="O112" i="82"/>
  <c r="P112" i="82"/>
  <c r="Q112" i="82"/>
  <c r="R112" i="82"/>
  <c r="S112" i="82"/>
  <c r="T112" i="82"/>
  <c r="U112" i="82"/>
  <c r="V112" i="82"/>
  <c r="W112" i="82"/>
  <c r="X112" i="82"/>
  <c r="Y112" i="82"/>
  <c r="Z112" i="82"/>
  <c r="AA112" i="82"/>
  <c r="AB112" i="82"/>
  <c r="AC112" i="82"/>
  <c r="C113" i="82"/>
  <c r="D113" i="82"/>
  <c r="E113" i="82"/>
  <c r="F113" i="82"/>
  <c r="G113" i="82"/>
  <c r="H113" i="82"/>
  <c r="I113" i="82"/>
  <c r="J113" i="82"/>
  <c r="K113" i="82"/>
  <c r="L113" i="82"/>
  <c r="M113" i="82"/>
  <c r="N113" i="82"/>
  <c r="O113" i="82"/>
  <c r="P113" i="82"/>
  <c r="Q113" i="82"/>
  <c r="R113" i="82"/>
  <c r="S113" i="82"/>
  <c r="T113" i="82"/>
  <c r="U113" i="82"/>
  <c r="V113" i="82"/>
  <c r="W113" i="82"/>
  <c r="X113" i="82"/>
  <c r="Y113" i="82"/>
  <c r="Z113" i="82"/>
  <c r="AA113" i="82"/>
  <c r="AB113" i="82"/>
  <c r="AC113" i="82"/>
  <c r="C114" i="82"/>
  <c r="D114" i="82"/>
  <c r="E114" i="82"/>
  <c r="F114" i="82"/>
  <c r="G114" i="82"/>
  <c r="H114" i="82"/>
  <c r="I114" i="82"/>
  <c r="J114" i="82"/>
  <c r="K114" i="82"/>
  <c r="L114" i="82"/>
  <c r="M114" i="82"/>
  <c r="N114" i="82"/>
  <c r="O114" i="82"/>
  <c r="P114" i="82"/>
  <c r="Q114" i="82"/>
  <c r="R114" i="82"/>
  <c r="S114" i="82"/>
  <c r="T114" i="82"/>
  <c r="U114" i="82"/>
  <c r="V114" i="82"/>
  <c r="W114" i="82"/>
  <c r="X114" i="82"/>
  <c r="Y114" i="82"/>
  <c r="Z114" i="82"/>
  <c r="AA114" i="82"/>
  <c r="AB114" i="82"/>
  <c r="AC114" i="82"/>
  <c r="C115" i="82"/>
  <c r="D115" i="82"/>
  <c r="E115" i="82"/>
  <c r="F115" i="82"/>
  <c r="G115" i="82"/>
  <c r="H115" i="82"/>
  <c r="I115" i="82"/>
  <c r="J115" i="82"/>
  <c r="K115" i="82"/>
  <c r="L115" i="82"/>
  <c r="M115" i="82"/>
  <c r="N115" i="82"/>
  <c r="O115" i="82"/>
  <c r="P115" i="82"/>
  <c r="Q115" i="82"/>
  <c r="R115" i="82"/>
  <c r="S115" i="82"/>
  <c r="T115" i="82"/>
  <c r="U115" i="82"/>
  <c r="V115" i="82"/>
  <c r="W115" i="82"/>
  <c r="X115" i="82"/>
  <c r="Y115" i="82"/>
  <c r="Z115" i="82"/>
  <c r="AA115" i="82"/>
  <c r="AB115" i="82"/>
  <c r="AC115" i="82"/>
  <c r="C116" i="82"/>
  <c r="D116" i="82"/>
  <c r="E116" i="82"/>
  <c r="F116" i="82"/>
  <c r="G116" i="82"/>
  <c r="H116" i="82"/>
  <c r="I116" i="82"/>
  <c r="J116" i="82"/>
  <c r="K116" i="82"/>
  <c r="L116" i="82"/>
  <c r="M116" i="82"/>
  <c r="N116" i="82"/>
  <c r="O116" i="82"/>
  <c r="P116" i="82"/>
  <c r="Q116" i="82"/>
  <c r="R116" i="82"/>
  <c r="S116" i="82"/>
  <c r="T116" i="82"/>
  <c r="U116" i="82"/>
  <c r="V116" i="82"/>
  <c r="W116" i="82"/>
  <c r="X116" i="82"/>
  <c r="Y116" i="82"/>
  <c r="Z116" i="82"/>
  <c r="AA116" i="82"/>
  <c r="AB116" i="82"/>
  <c r="AC116" i="82"/>
  <c r="C117" i="82"/>
  <c r="D117" i="82"/>
  <c r="E117" i="82"/>
  <c r="F117" i="82"/>
  <c r="G117" i="82"/>
  <c r="H117" i="82"/>
  <c r="I117" i="82"/>
  <c r="J117" i="82"/>
  <c r="K117" i="82"/>
  <c r="L117" i="82"/>
  <c r="M117" i="82"/>
  <c r="N117" i="82"/>
  <c r="O117" i="82"/>
  <c r="P117" i="82"/>
  <c r="Q117" i="82"/>
  <c r="R117" i="82"/>
  <c r="S117" i="82"/>
  <c r="T117" i="82"/>
  <c r="U117" i="82"/>
  <c r="V117" i="82"/>
  <c r="W117" i="82"/>
  <c r="X117" i="82"/>
  <c r="Y117" i="82"/>
  <c r="Z117" i="82"/>
  <c r="AA117" i="82"/>
  <c r="AB117" i="82"/>
  <c r="AC117" i="82"/>
  <c r="C118" i="82"/>
  <c r="D118" i="82"/>
  <c r="E118" i="82"/>
  <c r="F118" i="82"/>
  <c r="G118" i="82"/>
  <c r="H118" i="82"/>
  <c r="I118" i="82"/>
  <c r="J118" i="82"/>
  <c r="K118" i="82"/>
  <c r="L118" i="82"/>
  <c r="M118" i="82"/>
  <c r="N118" i="82"/>
  <c r="O118" i="82"/>
  <c r="P118" i="82"/>
  <c r="Q118" i="82"/>
  <c r="R118" i="82"/>
  <c r="S118" i="82"/>
  <c r="T118" i="82"/>
  <c r="U118" i="82"/>
  <c r="V118" i="82"/>
  <c r="W118" i="82"/>
  <c r="X118" i="82"/>
  <c r="Y118" i="82"/>
  <c r="Z118" i="82"/>
  <c r="AA118" i="82"/>
  <c r="AB118" i="82"/>
  <c r="AC118" i="82"/>
  <c r="C119" i="82"/>
  <c r="D119" i="82"/>
  <c r="E119" i="82"/>
  <c r="F119" i="82"/>
  <c r="G119" i="82"/>
  <c r="H119" i="82"/>
  <c r="I119" i="82"/>
  <c r="J119" i="82"/>
  <c r="K119" i="82"/>
  <c r="L119" i="82"/>
  <c r="M119" i="82"/>
  <c r="N119" i="82"/>
  <c r="O119" i="82"/>
  <c r="P119" i="82"/>
  <c r="Q119" i="82"/>
  <c r="R119" i="82"/>
  <c r="S119" i="82"/>
  <c r="T119" i="82"/>
  <c r="U119" i="82"/>
  <c r="V119" i="82"/>
  <c r="W119" i="82"/>
  <c r="X119" i="82"/>
  <c r="Y119" i="82"/>
  <c r="Z119" i="82"/>
  <c r="AA119" i="82"/>
  <c r="AB119" i="82"/>
  <c r="AC119" i="82"/>
  <c r="C120" i="82"/>
  <c r="D120" i="82"/>
  <c r="E120" i="82"/>
  <c r="F120" i="82"/>
  <c r="G120" i="82"/>
  <c r="H120" i="82"/>
  <c r="I120" i="82"/>
  <c r="J120" i="82"/>
  <c r="K120" i="82"/>
  <c r="L120" i="82"/>
  <c r="M120" i="82"/>
  <c r="N120" i="82"/>
  <c r="O120" i="82"/>
  <c r="P120" i="82"/>
  <c r="Q120" i="82"/>
  <c r="R120" i="82"/>
  <c r="S120" i="82"/>
  <c r="T120" i="82"/>
  <c r="U120" i="82"/>
  <c r="V120" i="82"/>
  <c r="W120" i="82"/>
  <c r="X120" i="82"/>
  <c r="Y120" i="82"/>
  <c r="Z120" i="82"/>
  <c r="AA120" i="82"/>
  <c r="AC120" i="82"/>
  <c r="C121" i="82"/>
  <c r="D121" i="82"/>
  <c r="E121" i="82"/>
  <c r="F121" i="82"/>
  <c r="G121" i="82"/>
  <c r="H121" i="82"/>
  <c r="I121" i="82"/>
  <c r="J121" i="82"/>
  <c r="K121" i="82"/>
  <c r="L121" i="82"/>
  <c r="M121" i="82"/>
  <c r="N121" i="82"/>
  <c r="O121" i="82"/>
  <c r="P121" i="82"/>
  <c r="Q121" i="82"/>
  <c r="R121" i="82"/>
  <c r="S121" i="82"/>
  <c r="T121" i="82"/>
  <c r="U121" i="82"/>
  <c r="V121" i="82"/>
  <c r="W121" i="82"/>
  <c r="X121" i="82"/>
  <c r="Y121" i="82"/>
  <c r="Z121" i="82"/>
  <c r="AA121" i="82"/>
  <c r="AC121" i="82"/>
  <c r="C122" i="82"/>
  <c r="D122" i="82"/>
  <c r="E122" i="82"/>
  <c r="F122" i="82"/>
  <c r="G122" i="82"/>
  <c r="H122" i="82"/>
  <c r="I122" i="82"/>
  <c r="J122" i="82"/>
  <c r="K122" i="82"/>
  <c r="L122" i="82"/>
  <c r="M122" i="82"/>
  <c r="N122" i="82"/>
  <c r="O122" i="82"/>
  <c r="P122" i="82"/>
  <c r="Q122" i="82"/>
  <c r="R122" i="82"/>
  <c r="S122" i="82"/>
  <c r="T122" i="82"/>
  <c r="U122" i="82"/>
  <c r="V122" i="82"/>
  <c r="W122" i="82"/>
  <c r="X122" i="82"/>
  <c r="Y122" i="82"/>
  <c r="Z122" i="82"/>
  <c r="AA122" i="82"/>
  <c r="AC122" i="82"/>
  <c r="C123" i="82"/>
  <c r="D123" i="82"/>
  <c r="E123" i="82"/>
  <c r="F123" i="82"/>
  <c r="G123" i="82"/>
  <c r="H123" i="82"/>
  <c r="I123" i="82"/>
  <c r="J123" i="82"/>
  <c r="K123" i="82"/>
  <c r="L123" i="82"/>
  <c r="M123" i="82"/>
  <c r="N123" i="82"/>
  <c r="O123" i="82"/>
  <c r="P123" i="82"/>
  <c r="Q123" i="82"/>
  <c r="R123" i="82"/>
  <c r="S123" i="82"/>
  <c r="T123" i="82"/>
  <c r="U123" i="82"/>
  <c r="V123" i="82"/>
  <c r="W123" i="82"/>
  <c r="X123" i="82"/>
  <c r="Y123" i="82"/>
  <c r="Z123" i="82"/>
  <c r="AA123" i="82"/>
  <c r="AC123" i="82"/>
  <c r="C7" i="118"/>
  <c r="D7" i="118"/>
  <c r="E7" i="118"/>
  <c r="F7" i="118"/>
  <c r="G7" i="118"/>
  <c r="H7" i="118"/>
  <c r="I7" i="118"/>
  <c r="J7" i="118"/>
  <c r="K7" i="118"/>
  <c r="L7" i="118"/>
  <c r="M7" i="118"/>
  <c r="N7" i="118"/>
  <c r="O7" i="118"/>
  <c r="P7" i="118"/>
  <c r="Q7" i="118"/>
  <c r="R7" i="118"/>
  <c r="S7" i="118"/>
  <c r="T7" i="118"/>
  <c r="U7" i="118"/>
  <c r="V7" i="118"/>
  <c r="W7" i="118"/>
  <c r="X7" i="118"/>
  <c r="Y7" i="118"/>
  <c r="Z7" i="118"/>
  <c r="AA7" i="118"/>
  <c r="AB7" i="118"/>
  <c r="AC7" i="118"/>
  <c r="AD7" i="118"/>
  <c r="C8" i="118"/>
  <c r="D8" i="118"/>
  <c r="E8" i="118"/>
  <c r="F8" i="118"/>
  <c r="G8" i="118"/>
  <c r="H8" i="118"/>
  <c r="I8" i="118"/>
  <c r="J8" i="118"/>
  <c r="K8" i="118"/>
  <c r="L8" i="118"/>
  <c r="M8" i="118"/>
  <c r="N8" i="118"/>
  <c r="O8" i="118"/>
  <c r="P8" i="118"/>
  <c r="Q8" i="118"/>
  <c r="R8" i="118"/>
  <c r="S8" i="118"/>
  <c r="T8" i="118"/>
  <c r="U8" i="118"/>
  <c r="V8" i="118"/>
  <c r="W8" i="118"/>
  <c r="X8" i="118"/>
  <c r="Y8" i="118"/>
  <c r="Z8" i="118"/>
  <c r="AA8" i="118"/>
  <c r="AB8" i="118"/>
  <c r="AC8" i="118"/>
  <c r="AD8" i="118"/>
  <c r="C9" i="118"/>
  <c r="D9" i="118"/>
  <c r="E9" i="118"/>
  <c r="F9" i="118"/>
  <c r="G9" i="118"/>
  <c r="H9" i="118"/>
  <c r="I9" i="118"/>
  <c r="J9" i="118"/>
  <c r="K9" i="118"/>
  <c r="L9" i="118"/>
  <c r="M9" i="118"/>
  <c r="N9" i="118"/>
  <c r="O9" i="118"/>
  <c r="P9" i="118"/>
  <c r="Q9" i="118"/>
  <c r="R9" i="118"/>
  <c r="S9" i="118"/>
  <c r="T9" i="118"/>
  <c r="U9" i="118"/>
  <c r="V9" i="118"/>
  <c r="W9" i="118"/>
  <c r="X9" i="118"/>
  <c r="Y9" i="118"/>
  <c r="Z9" i="118"/>
  <c r="AA9" i="118"/>
  <c r="AB9" i="118"/>
  <c r="AC9" i="118"/>
  <c r="AD9" i="118"/>
  <c r="C10" i="118"/>
  <c r="D10" i="118"/>
  <c r="E10" i="118"/>
  <c r="F10" i="118"/>
  <c r="G10" i="118"/>
  <c r="H10" i="118"/>
  <c r="I10" i="118"/>
  <c r="J10" i="118"/>
  <c r="K10" i="118"/>
  <c r="L10" i="118"/>
  <c r="M10" i="118"/>
  <c r="N10" i="118"/>
  <c r="O10" i="118"/>
  <c r="P10" i="118"/>
  <c r="Q10" i="118"/>
  <c r="R10" i="118"/>
  <c r="S10" i="118"/>
  <c r="T10" i="118"/>
  <c r="U10" i="118"/>
  <c r="V10" i="118"/>
  <c r="W10" i="118"/>
  <c r="X10" i="118"/>
  <c r="Y10" i="118"/>
  <c r="Z10" i="118"/>
  <c r="AA10" i="118"/>
  <c r="AB10" i="118"/>
  <c r="AC10" i="118"/>
  <c r="AD10" i="118"/>
  <c r="C11" i="118"/>
  <c r="D11" i="118"/>
  <c r="E11" i="118"/>
  <c r="F11" i="118"/>
  <c r="G11" i="118"/>
  <c r="H11" i="118"/>
  <c r="I11" i="118"/>
  <c r="J11" i="118"/>
  <c r="K11" i="118"/>
  <c r="L11" i="118"/>
  <c r="M11" i="118"/>
  <c r="N11" i="118"/>
  <c r="O11" i="118"/>
  <c r="P11" i="118"/>
  <c r="Q11" i="118"/>
  <c r="R11" i="118"/>
  <c r="S11" i="118"/>
  <c r="T11" i="118"/>
  <c r="U11" i="118"/>
  <c r="V11" i="118"/>
  <c r="W11" i="118"/>
  <c r="X11" i="118"/>
  <c r="Y11" i="118"/>
  <c r="Z11" i="118"/>
  <c r="AA11" i="118"/>
  <c r="AB11" i="118"/>
  <c r="AC11" i="118"/>
  <c r="AD11" i="118"/>
  <c r="C12" i="118"/>
  <c r="D12" i="118"/>
  <c r="E12" i="118"/>
  <c r="F12" i="118"/>
  <c r="G12" i="118"/>
  <c r="H12" i="118"/>
  <c r="I12" i="118"/>
  <c r="J12" i="118"/>
  <c r="K12" i="118"/>
  <c r="L12" i="118"/>
  <c r="M12" i="118"/>
  <c r="N12" i="118"/>
  <c r="O12" i="118"/>
  <c r="P12" i="118"/>
  <c r="Q12" i="118"/>
  <c r="R12" i="118"/>
  <c r="S12" i="118"/>
  <c r="T12" i="118"/>
  <c r="U12" i="118"/>
  <c r="V12" i="118"/>
  <c r="W12" i="118"/>
  <c r="X12" i="118"/>
  <c r="Y12" i="118"/>
  <c r="Z12" i="118"/>
  <c r="AA12" i="118"/>
  <c r="AB12" i="118"/>
  <c r="AC12" i="118"/>
  <c r="AD12" i="118"/>
  <c r="C13" i="118"/>
  <c r="D13" i="118"/>
  <c r="E13" i="118"/>
  <c r="F13" i="118"/>
  <c r="G13" i="118"/>
  <c r="H13" i="118"/>
  <c r="I13" i="118"/>
  <c r="J13" i="118"/>
  <c r="K13" i="118"/>
  <c r="L13" i="118"/>
  <c r="M13" i="118"/>
  <c r="N13" i="118"/>
  <c r="O13" i="118"/>
  <c r="P13" i="118"/>
  <c r="Q13" i="118"/>
  <c r="R13" i="118"/>
  <c r="S13" i="118"/>
  <c r="T13" i="118"/>
  <c r="U13" i="118"/>
  <c r="V13" i="118"/>
  <c r="W13" i="118"/>
  <c r="X13" i="118"/>
  <c r="Y13" i="118"/>
  <c r="Z13" i="118"/>
  <c r="AA13" i="118"/>
  <c r="AB13" i="118"/>
  <c r="AC13" i="118"/>
  <c r="AD13" i="118"/>
  <c r="C14" i="118"/>
  <c r="D14" i="118"/>
  <c r="E14" i="118"/>
  <c r="F14" i="118"/>
  <c r="G14" i="118"/>
  <c r="H14" i="118"/>
  <c r="I14" i="118"/>
  <c r="J14" i="118"/>
  <c r="K14" i="118"/>
  <c r="L14" i="118"/>
  <c r="M14" i="118"/>
  <c r="N14" i="118"/>
  <c r="O14" i="118"/>
  <c r="P14" i="118"/>
  <c r="Q14" i="118"/>
  <c r="R14" i="118"/>
  <c r="S14" i="118"/>
  <c r="T14" i="118"/>
  <c r="U14" i="118"/>
  <c r="V14" i="118"/>
  <c r="W14" i="118"/>
  <c r="X14" i="118"/>
  <c r="Y14" i="118"/>
  <c r="Z14" i="118"/>
  <c r="AA14" i="118"/>
  <c r="AB14" i="118"/>
  <c r="AC14" i="118"/>
  <c r="AD14" i="118"/>
  <c r="C15" i="118"/>
  <c r="D15" i="118"/>
  <c r="E15" i="118"/>
  <c r="F15" i="118"/>
  <c r="G15" i="118"/>
  <c r="H15" i="118"/>
  <c r="I15" i="118"/>
  <c r="J15" i="118"/>
  <c r="K15" i="118"/>
  <c r="L15" i="118"/>
  <c r="M15" i="118"/>
  <c r="N15" i="118"/>
  <c r="O15" i="118"/>
  <c r="P15" i="118"/>
  <c r="Q15" i="118"/>
  <c r="R15" i="118"/>
  <c r="S15" i="118"/>
  <c r="T15" i="118"/>
  <c r="U15" i="118"/>
  <c r="V15" i="118"/>
  <c r="W15" i="118"/>
  <c r="X15" i="118"/>
  <c r="Y15" i="118"/>
  <c r="Z15" i="118"/>
  <c r="AA15" i="118"/>
  <c r="AB15" i="118"/>
  <c r="AC15" i="118"/>
  <c r="AD15" i="118"/>
  <c r="C16" i="118"/>
  <c r="D16" i="118"/>
  <c r="E16" i="118"/>
  <c r="F16" i="118"/>
  <c r="G16" i="118"/>
  <c r="H16" i="118"/>
  <c r="I16" i="118"/>
  <c r="J16" i="118"/>
  <c r="K16" i="118"/>
  <c r="L16" i="118"/>
  <c r="M16" i="118"/>
  <c r="N16" i="118"/>
  <c r="O16" i="118"/>
  <c r="P16" i="118"/>
  <c r="Q16" i="118"/>
  <c r="R16" i="118"/>
  <c r="S16" i="118"/>
  <c r="T16" i="118"/>
  <c r="U16" i="118"/>
  <c r="V16" i="118"/>
  <c r="W16" i="118"/>
  <c r="X16" i="118"/>
  <c r="Y16" i="118"/>
  <c r="Z16" i="118"/>
  <c r="AA16" i="118"/>
  <c r="AB16" i="118"/>
  <c r="AC16" i="118"/>
  <c r="AD16" i="118"/>
  <c r="C17" i="118"/>
  <c r="D17" i="118"/>
  <c r="E17" i="118"/>
  <c r="F17" i="118"/>
  <c r="G17" i="118"/>
  <c r="H17" i="118"/>
  <c r="I17" i="118"/>
  <c r="J17" i="118"/>
  <c r="K17" i="118"/>
  <c r="L17" i="118"/>
  <c r="M17" i="118"/>
  <c r="N17" i="118"/>
  <c r="O17" i="118"/>
  <c r="P17" i="118"/>
  <c r="Q17" i="118"/>
  <c r="R17" i="118"/>
  <c r="S17" i="118"/>
  <c r="T17" i="118"/>
  <c r="U17" i="118"/>
  <c r="V17" i="118"/>
  <c r="W17" i="118"/>
  <c r="X17" i="118"/>
  <c r="Y17" i="118"/>
  <c r="Z17" i="118"/>
  <c r="AA17" i="118"/>
  <c r="AB17" i="118"/>
  <c r="AC17" i="118"/>
  <c r="AD17" i="118"/>
  <c r="C18" i="118"/>
  <c r="D18" i="118"/>
  <c r="E18" i="118"/>
  <c r="F18" i="118"/>
  <c r="G18" i="118"/>
  <c r="H18" i="118"/>
  <c r="I18" i="118"/>
  <c r="J18" i="118"/>
  <c r="K18" i="118"/>
  <c r="L18" i="118"/>
  <c r="M18" i="118"/>
  <c r="N18" i="118"/>
  <c r="O18" i="118"/>
  <c r="P18" i="118"/>
  <c r="Q18" i="118"/>
  <c r="R18" i="118"/>
  <c r="S18" i="118"/>
  <c r="T18" i="118"/>
  <c r="U18" i="118"/>
  <c r="V18" i="118"/>
  <c r="W18" i="118"/>
  <c r="X18" i="118"/>
  <c r="Y18" i="118"/>
  <c r="Z18" i="118"/>
  <c r="AA18" i="118"/>
  <c r="AB18" i="118"/>
  <c r="AC18" i="118"/>
  <c r="AD18" i="118"/>
  <c r="C19" i="118"/>
  <c r="D19" i="118"/>
  <c r="E19" i="118"/>
  <c r="F19" i="118"/>
  <c r="G19" i="118"/>
  <c r="H19" i="118"/>
  <c r="I19" i="118"/>
  <c r="J19" i="118"/>
  <c r="K19" i="118"/>
  <c r="L19" i="118"/>
  <c r="M19" i="118"/>
  <c r="N19" i="118"/>
  <c r="O19" i="118"/>
  <c r="P19" i="118"/>
  <c r="Q19" i="118"/>
  <c r="R19" i="118"/>
  <c r="S19" i="118"/>
  <c r="T19" i="118"/>
  <c r="U19" i="118"/>
  <c r="V19" i="118"/>
  <c r="W19" i="118"/>
  <c r="X19" i="118"/>
  <c r="Y19" i="118"/>
  <c r="Z19" i="118"/>
  <c r="AA19" i="118"/>
  <c r="AB19" i="118"/>
  <c r="AC19" i="118"/>
  <c r="AD19" i="118"/>
  <c r="C20" i="118"/>
  <c r="D20" i="118"/>
  <c r="E20" i="118"/>
  <c r="F20" i="118"/>
  <c r="G20" i="118"/>
  <c r="H20" i="118"/>
  <c r="I20" i="118"/>
  <c r="J20" i="118"/>
  <c r="K20" i="118"/>
  <c r="L20" i="118"/>
  <c r="M20" i="118"/>
  <c r="N20" i="118"/>
  <c r="O20" i="118"/>
  <c r="P20" i="118"/>
  <c r="Q20" i="118"/>
  <c r="R20" i="118"/>
  <c r="S20" i="118"/>
  <c r="T20" i="118"/>
  <c r="U20" i="118"/>
  <c r="V20" i="118"/>
  <c r="W20" i="118"/>
  <c r="X20" i="118"/>
  <c r="Y20" i="118"/>
  <c r="Z20" i="118"/>
  <c r="AA20" i="118"/>
  <c r="AB20" i="118"/>
  <c r="AC20" i="118"/>
  <c r="AD20" i="118"/>
  <c r="C21" i="118"/>
  <c r="D21" i="118"/>
  <c r="E21" i="118"/>
  <c r="F21" i="118"/>
  <c r="G21" i="118"/>
  <c r="H21" i="118"/>
  <c r="I21" i="118"/>
  <c r="J21" i="118"/>
  <c r="K21" i="118"/>
  <c r="L21" i="118"/>
  <c r="M21" i="118"/>
  <c r="N21" i="118"/>
  <c r="O21" i="118"/>
  <c r="P21" i="118"/>
  <c r="Q21" i="118"/>
  <c r="R21" i="118"/>
  <c r="S21" i="118"/>
  <c r="T21" i="118"/>
  <c r="U21" i="118"/>
  <c r="V21" i="118"/>
  <c r="W21" i="118"/>
  <c r="X21" i="118"/>
  <c r="Y21" i="118"/>
  <c r="Z21" i="118"/>
  <c r="AA21" i="118"/>
  <c r="AB21" i="118"/>
  <c r="AC21" i="118"/>
  <c r="AD21" i="118"/>
  <c r="C22" i="118"/>
  <c r="D22" i="118"/>
  <c r="E22" i="118"/>
  <c r="F22" i="118"/>
  <c r="G22" i="118"/>
  <c r="H22" i="118"/>
  <c r="I22" i="118"/>
  <c r="J22" i="118"/>
  <c r="K22" i="118"/>
  <c r="L22" i="118"/>
  <c r="M22" i="118"/>
  <c r="N22" i="118"/>
  <c r="O22" i="118"/>
  <c r="P22" i="118"/>
  <c r="Q22" i="118"/>
  <c r="R22" i="118"/>
  <c r="S22" i="118"/>
  <c r="T22" i="118"/>
  <c r="U22" i="118"/>
  <c r="V22" i="118"/>
  <c r="W22" i="118"/>
  <c r="X22" i="118"/>
  <c r="Y22" i="118"/>
  <c r="Z22" i="118"/>
  <c r="AA22" i="118"/>
  <c r="AB22" i="118"/>
  <c r="AC22" i="118"/>
  <c r="AD22" i="118"/>
  <c r="C23" i="118"/>
  <c r="D23" i="118"/>
  <c r="E23" i="118"/>
  <c r="F23" i="118"/>
  <c r="G23" i="118"/>
  <c r="H23" i="118"/>
  <c r="I23" i="118"/>
  <c r="J23" i="118"/>
  <c r="K23" i="118"/>
  <c r="L23" i="118"/>
  <c r="M23" i="118"/>
  <c r="N23" i="118"/>
  <c r="O23" i="118"/>
  <c r="P23" i="118"/>
  <c r="Q23" i="118"/>
  <c r="R23" i="118"/>
  <c r="S23" i="118"/>
  <c r="T23" i="118"/>
  <c r="U23" i="118"/>
  <c r="V23" i="118"/>
  <c r="W23" i="118"/>
  <c r="X23" i="118"/>
  <c r="Y23" i="118"/>
  <c r="Z23" i="118"/>
  <c r="AA23" i="118"/>
  <c r="AB23" i="118"/>
  <c r="AC23" i="118"/>
  <c r="AD23" i="118"/>
  <c r="C24" i="118"/>
  <c r="D24" i="118"/>
  <c r="E24" i="118"/>
  <c r="F24" i="118"/>
  <c r="G24" i="118"/>
  <c r="H24" i="118"/>
  <c r="I24" i="118"/>
  <c r="J24" i="118"/>
  <c r="K24" i="118"/>
  <c r="L24" i="118"/>
  <c r="M24" i="118"/>
  <c r="N24" i="118"/>
  <c r="O24" i="118"/>
  <c r="P24" i="118"/>
  <c r="Q24" i="118"/>
  <c r="R24" i="118"/>
  <c r="S24" i="118"/>
  <c r="T24" i="118"/>
  <c r="U24" i="118"/>
  <c r="V24" i="118"/>
  <c r="W24" i="118"/>
  <c r="X24" i="118"/>
  <c r="Y24" i="118"/>
  <c r="Z24" i="118"/>
  <c r="AA24" i="118"/>
  <c r="AB24" i="118"/>
  <c r="AC24" i="118"/>
  <c r="AD24" i="118"/>
  <c r="C25" i="118"/>
  <c r="D25" i="118"/>
  <c r="E25" i="118"/>
  <c r="F25" i="118"/>
  <c r="G25" i="118"/>
  <c r="H25" i="118"/>
  <c r="I25" i="118"/>
  <c r="J25" i="118"/>
  <c r="K25" i="118"/>
  <c r="L25" i="118"/>
  <c r="M25" i="118"/>
  <c r="N25" i="118"/>
  <c r="O25" i="118"/>
  <c r="P25" i="118"/>
  <c r="Q25" i="118"/>
  <c r="R25" i="118"/>
  <c r="S25" i="118"/>
  <c r="T25" i="118"/>
  <c r="U25" i="118"/>
  <c r="V25" i="118"/>
  <c r="W25" i="118"/>
  <c r="X25" i="118"/>
  <c r="Y25" i="118"/>
  <c r="Z25" i="118"/>
  <c r="AA25" i="118"/>
  <c r="AB25" i="118"/>
  <c r="AC25" i="118"/>
  <c r="AD25" i="118"/>
  <c r="C26" i="118"/>
  <c r="D26" i="118"/>
  <c r="E26" i="118"/>
  <c r="F26" i="118"/>
  <c r="G26" i="118"/>
  <c r="H26" i="118"/>
  <c r="I26" i="118"/>
  <c r="J26" i="118"/>
  <c r="K26" i="118"/>
  <c r="L26" i="118"/>
  <c r="M26" i="118"/>
  <c r="N26" i="118"/>
  <c r="O26" i="118"/>
  <c r="P26" i="118"/>
  <c r="Q26" i="118"/>
  <c r="R26" i="118"/>
  <c r="S26" i="118"/>
  <c r="T26" i="118"/>
  <c r="U26" i="118"/>
  <c r="V26" i="118"/>
  <c r="W26" i="118"/>
  <c r="X26" i="118"/>
  <c r="Y26" i="118"/>
  <c r="Z26" i="118"/>
  <c r="AA26" i="118"/>
  <c r="AB26" i="118"/>
  <c r="AC26" i="118"/>
  <c r="AD26" i="118"/>
  <c r="C27" i="118"/>
  <c r="D27" i="118"/>
  <c r="E27" i="118"/>
  <c r="F27" i="118"/>
  <c r="G27" i="118"/>
  <c r="H27" i="118"/>
  <c r="I27" i="118"/>
  <c r="J27" i="118"/>
  <c r="K27" i="118"/>
  <c r="L27" i="118"/>
  <c r="M27" i="118"/>
  <c r="N27" i="118"/>
  <c r="O27" i="118"/>
  <c r="P27" i="118"/>
  <c r="Q27" i="118"/>
  <c r="R27" i="118"/>
  <c r="S27" i="118"/>
  <c r="T27" i="118"/>
  <c r="U27" i="118"/>
  <c r="V27" i="118"/>
  <c r="W27" i="118"/>
  <c r="X27" i="118"/>
  <c r="Y27" i="118"/>
  <c r="Z27" i="118"/>
  <c r="AA27" i="118"/>
  <c r="AB27" i="118"/>
  <c r="AC27" i="118"/>
  <c r="AD27" i="118"/>
  <c r="C28" i="118"/>
  <c r="D28" i="118"/>
  <c r="E28" i="118"/>
  <c r="F28" i="118"/>
  <c r="G28" i="118"/>
  <c r="H28" i="118"/>
  <c r="I28" i="118"/>
  <c r="J28" i="118"/>
  <c r="K28" i="118"/>
  <c r="L28" i="118"/>
  <c r="M28" i="118"/>
  <c r="N28" i="118"/>
  <c r="O28" i="118"/>
  <c r="P28" i="118"/>
  <c r="Q28" i="118"/>
  <c r="R28" i="118"/>
  <c r="S28" i="118"/>
  <c r="T28" i="118"/>
  <c r="U28" i="118"/>
  <c r="V28" i="118"/>
  <c r="W28" i="118"/>
  <c r="X28" i="118"/>
  <c r="Y28" i="118"/>
  <c r="Z28" i="118"/>
  <c r="AA28" i="118"/>
  <c r="AB28" i="118"/>
  <c r="AC28" i="118"/>
  <c r="AD28" i="118"/>
  <c r="C29" i="118"/>
  <c r="D29" i="118"/>
  <c r="E29" i="118"/>
  <c r="F29" i="118"/>
  <c r="G29" i="118"/>
  <c r="H29" i="118"/>
  <c r="I29" i="118"/>
  <c r="J29" i="118"/>
  <c r="K29" i="118"/>
  <c r="L29" i="118"/>
  <c r="M29" i="118"/>
  <c r="N29" i="118"/>
  <c r="O29" i="118"/>
  <c r="P29" i="118"/>
  <c r="Q29" i="118"/>
  <c r="R29" i="118"/>
  <c r="S29" i="118"/>
  <c r="T29" i="118"/>
  <c r="U29" i="118"/>
  <c r="V29" i="118"/>
  <c r="W29" i="118"/>
  <c r="X29" i="118"/>
  <c r="Y29" i="118"/>
  <c r="Z29" i="118"/>
  <c r="AA29" i="118"/>
  <c r="AB29" i="118"/>
  <c r="AC29" i="118"/>
  <c r="AD29" i="118"/>
  <c r="C30" i="118"/>
  <c r="D30" i="118"/>
  <c r="E30" i="118"/>
  <c r="F30" i="118"/>
  <c r="G30" i="118"/>
  <c r="H30" i="118"/>
  <c r="I30" i="118"/>
  <c r="J30" i="118"/>
  <c r="K30" i="118"/>
  <c r="L30" i="118"/>
  <c r="M30" i="118"/>
  <c r="N30" i="118"/>
  <c r="O30" i="118"/>
  <c r="P30" i="118"/>
  <c r="Q30" i="118"/>
  <c r="R30" i="118"/>
  <c r="S30" i="118"/>
  <c r="T30" i="118"/>
  <c r="U30" i="118"/>
  <c r="V30" i="118"/>
  <c r="W30" i="118"/>
  <c r="X30" i="118"/>
  <c r="Y30" i="118"/>
  <c r="Z30" i="118"/>
  <c r="AA30" i="118"/>
  <c r="AB30" i="118"/>
  <c r="AC30" i="118"/>
  <c r="AD30" i="118"/>
  <c r="C31" i="118"/>
  <c r="D31" i="118"/>
  <c r="E31" i="118"/>
  <c r="F31" i="118"/>
  <c r="G31" i="118"/>
  <c r="H31" i="118"/>
  <c r="I31" i="118"/>
  <c r="J31" i="118"/>
  <c r="K31" i="118"/>
  <c r="L31" i="118"/>
  <c r="M31" i="118"/>
  <c r="N31" i="118"/>
  <c r="O31" i="118"/>
  <c r="P31" i="118"/>
  <c r="Q31" i="118"/>
  <c r="R31" i="118"/>
  <c r="S31" i="118"/>
  <c r="T31" i="118"/>
  <c r="U31" i="118"/>
  <c r="V31" i="118"/>
  <c r="W31" i="118"/>
  <c r="X31" i="118"/>
  <c r="Y31" i="118"/>
  <c r="Z31" i="118"/>
  <c r="AA31" i="118"/>
  <c r="AB31" i="118"/>
  <c r="AC31" i="118"/>
  <c r="AD31" i="118"/>
  <c r="C32" i="118"/>
  <c r="D32" i="118"/>
  <c r="E32" i="118"/>
  <c r="F32" i="118"/>
  <c r="G32" i="118"/>
  <c r="H32" i="118"/>
  <c r="I32" i="118"/>
  <c r="J32" i="118"/>
  <c r="K32" i="118"/>
  <c r="L32" i="118"/>
  <c r="M32" i="118"/>
  <c r="N32" i="118"/>
  <c r="O32" i="118"/>
  <c r="P32" i="118"/>
  <c r="Q32" i="118"/>
  <c r="R32" i="118"/>
  <c r="S32" i="118"/>
  <c r="T32" i="118"/>
  <c r="U32" i="118"/>
  <c r="V32" i="118"/>
  <c r="W32" i="118"/>
  <c r="X32" i="118"/>
  <c r="Y32" i="118"/>
  <c r="Z32" i="118"/>
  <c r="AA32" i="118"/>
  <c r="AB32" i="118"/>
  <c r="AC32" i="118"/>
  <c r="AD32" i="118"/>
  <c r="C33" i="118"/>
  <c r="D33" i="118"/>
  <c r="E33" i="118"/>
  <c r="F33" i="118"/>
  <c r="G33" i="118"/>
  <c r="H33" i="118"/>
  <c r="I33" i="118"/>
  <c r="J33" i="118"/>
  <c r="K33" i="118"/>
  <c r="L33" i="118"/>
  <c r="M33" i="118"/>
  <c r="N33" i="118"/>
  <c r="O33" i="118"/>
  <c r="P33" i="118"/>
  <c r="Q33" i="118"/>
  <c r="R33" i="118"/>
  <c r="S33" i="118"/>
  <c r="T33" i="118"/>
  <c r="U33" i="118"/>
  <c r="V33" i="118"/>
  <c r="W33" i="118"/>
  <c r="X33" i="118"/>
  <c r="Y33" i="118"/>
  <c r="Z33" i="118"/>
  <c r="AA33" i="118"/>
  <c r="AB33" i="118"/>
  <c r="AC33" i="118"/>
  <c r="AD33" i="118"/>
  <c r="C34" i="118"/>
  <c r="D34" i="118"/>
  <c r="E34" i="118"/>
  <c r="F34" i="118"/>
  <c r="G34" i="118"/>
  <c r="H34" i="118"/>
  <c r="I34" i="118"/>
  <c r="J34" i="118"/>
  <c r="K34" i="118"/>
  <c r="L34" i="118"/>
  <c r="M34" i="118"/>
  <c r="N34" i="118"/>
  <c r="O34" i="118"/>
  <c r="P34" i="118"/>
  <c r="Q34" i="118"/>
  <c r="R34" i="118"/>
  <c r="S34" i="118"/>
  <c r="T34" i="118"/>
  <c r="U34" i="118"/>
  <c r="V34" i="118"/>
  <c r="W34" i="118"/>
  <c r="X34" i="118"/>
  <c r="Y34" i="118"/>
  <c r="Z34" i="118"/>
  <c r="AA34" i="118"/>
  <c r="AB34" i="118"/>
  <c r="AC34" i="118"/>
  <c r="AD34" i="118"/>
  <c r="C35" i="118"/>
  <c r="D35" i="118"/>
  <c r="E35" i="118"/>
  <c r="F35" i="118"/>
  <c r="G35" i="118"/>
  <c r="H35" i="118"/>
  <c r="I35" i="118"/>
  <c r="J35" i="118"/>
  <c r="K35" i="118"/>
  <c r="L35" i="118"/>
  <c r="M35" i="118"/>
  <c r="N35" i="118"/>
  <c r="O35" i="118"/>
  <c r="P35" i="118"/>
  <c r="Q35" i="118"/>
  <c r="R35" i="118"/>
  <c r="S35" i="118"/>
  <c r="T35" i="118"/>
  <c r="U35" i="118"/>
  <c r="V35" i="118"/>
  <c r="W35" i="118"/>
  <c r="X35" i="118"/>
  <c r="Y35" i="118"/>
  <c r="Z35" i="118"/>
  <c r="AA35" i="118"/>
  <c r="AB35" i="118"/>
  <c r="AC35" i="118"/>
  <c r="AD35" i="118"/>
  <c r="C36" i="118"/>
  <c r="D36" i="118"/>
  <c r="E36" i="118"/>
  <c r="F36" i="118"/>
  <c r="G36" i="118"/>
  <c r="H36" i="118"/>
  <c r="I36" i="118"/>
  <c r="J36" i="118"/>
  <c r="K36" i="118"/>
  <c r="L36" i="118"/>
  <c r="M36" i="118"/>
  <c r="N36" i="118"/>
  <c r="O36" i="118"/>
  <c r="P36" i="118"/>
  <c r="Q36" i="118"/>
  <c r="R36" i="118"/>
  <c r="S36" i="118"/>
  <c r="T36" i="118"/>
  <c r="U36" i="118"/>
  <c r="V36" i="118"/>
  <c r="W36" i="118"/>
  <c r="X36" i="118"/>
  <c r="Y36" i="118"/>
  <c r="Z36" i="118"/>
  <c r="AA36" i="118"/>
  <c r="AB36" i="118"/>
  <c r="AC36" i="118"/>
  <c r="AD36" i="118"/>
  <c r="C37" i="118"/>
  <c r="D37" i="118"/>
  <c r="E37" i="118"/>
  <c r="F37" i="118"/>
  <c r="G37" i="118"/>
  <c r="H37" i="118"/>
  <c r="I37" i="118"/>
  <c r="J37" i="118"/>
  <c r="K37" i="118"/>
  <c r="L37" i="118"/>
  <c r="M37" i="118"/>
  <c r="N37" i="118"/>
  <c r="O37" i="118"/>
  <c r="P37" i="118"/>
  <c r="Q37" i="118"/>
  <c r="R37" i="118"/>
  <c r="S37" i="118"/>
  <c r="T37" i="118"/>
  <c r="U37" i="118"/>
  <c r="V37" i="118"/>
  <c r="W37" i="118"/>
  <c r="X37" i="118"/>
  <c r="Y37" i="118"/>
  <c r="Z37" i="118"/>
  <c r="AA37" i="118"/>
  <c r="AB37" i="118"/>
  <c r="AC37" i="118"/>
  <c r="AD37" i="118"/>
  <c r="C38" i="118"/>
  <c r="D38" i="118"/>
  <c r="E38" i="118"/>
  <c r="F38" i="118"/>
  <c r="G38" i="118"/>
  <c r="H38" i="118"/>
  <c r="I38" i="118"/>
  <c r="J38" i="118"/>
  <c r="K38" i="118"/>
  <c r="L38" i="118"/>
  <c r="M38" i="118"/>
  <c r="N38" i="118"/>
  <c r="O38" i="118"/>
  <c r="P38" i="118"/>
  <c r="Q38" i="118"/>
  <c r="R38" i="118"/>
  <c r="S38" i="118"/>
  <c r="T38" i="118"/>
  <c r="U38" i="118"/>
  <c r="V38" i="118"/>
  <c r="W38" i="118"/>
  <c r="X38" i="118"/>
  <c r="Y38" i="118"/>
  <c r="Z38" i="118"/>
  <c r="AA38" i="118"/>
  <c r="AB38" i="118"/>
  <c r="AC38" i="118"/>
  <c r="AD38" i="118"/>
  <c r="C39" i="118"/>
  <c r="D39" i="118"/>
  <c r="E39" i="118"/>
  <c r="F39" i="118"/>
  <c r="G39" i="118"/>
  <c r="H39" i="118"/>
  <c r="I39" i="118"/>
  <c r="J39" i="118"/>
  <c r="K39" i="118"/>
  <c r="L39" i="118"/>
  <c r="M39" i="118"/>
  <c r="N39" i="118"/>
  <c r="O39" i="118"/>
  <c r="P39" i="118"/>
  <c r="Q39" i="118"/>
  <c r="R39" i="118"/>
  <c r="S39" i="118"/>
  <c r="T39" i="118"/>
  <c r="U39" i="118"/>
  <c r="V39" i="118"/>
  <c r="W39" i="118"/>
  <c r="X39" i="118"/>
  <c r="Y39" i="118"/>
  <c r="Z39" i="118"/>
  <c r="AA39" i="118"/>
  <c r="AB39" i="118"/>
  <c r="AC39" i="118"/>
  <c r="AD39" i="118"/>
  <c r="C40" i="118"/>
  <c r="D40" i="118"/>
  <c r="E40" i="118"/>
  <c r="F40" i="118"/>
  <c r="G40" i="118"/>
  <c r="H40" i="118"/>
  <c r="I40" i="118"/>
  <c r="J40" i="118"/>
  <c r="K40" i="118"/>
  <c r="L40" i="118"/>
  <c r="M40" i="118"/>
  <c r="N40" i="118"/>
  <c r="O40" i="118"/>
  <c r="P40" i="118"/>
  <c r="Q40" i="118"/>
  <c r="R40" i="118"/>
  <c r="S40" i="118"/>
  <c r="T40" i="118"/>
  <c r="U40" i="118"/>
  <c r="V40" i="118"/>
  <c r="W40" i="118"/>
  <c r="X40" i="118"/>
  <c r="Y40" i="118"/>
  <c r="Z40" i="118"/>
  <c r="AA40" i="118"/>
  <c r="AB40" i="118"/>
  <c r="AC40" i="118"/>
  <c r="AD40" i="118"/>
  <c r="C41" i="118"/>
  <c r="D41" i="118"/>
  <c r="E41" i="118"/>
  <c r="F41" i="118"/>
  <c r="G41" i="118"/>
  <c r="H41" i="118"/>
  <c r="I41" i="118"/>
  <c r="J41" i="118"/>
  <c r="K41" i="118"/>
  <c r="L41" i="118"/>
  <c r="M41" i="118"/>
  <c r="N41" i="118"/>
  <c r="O41" i="118"/>
  <c r="P41" i="118"/>
  <c r="Q41" i="118"/>
  <c r="R41" i="118"/>
  <c r="S41" i="118"/>
  <c r="T41" i="118"/>
  <c r="U41" i="118"/>
  <c r="V41" i="118"/>
  <c r="W41" i="118"/>
  <c r="X41" i="118"/>
  <c r="Y41" i="118"/>
  <c r="Z41" i="118"/>
  <c r="AA41" i="118"/>
  <c r="AB41" i="118"/>
  <c r="AC41" i="118"/>
  <c r="AD41" i="118"/>
  <c r="C42" i="118"/>
  <c r="D42" i="118"/>
  <c r="E42" i="118"/>
  <c r="F42" i="118"/>
  <c r="G42" i="118"/>
  <c r="H42" i="118"/>
  <c r="I42" i="118"/>
  <c r="J42" i="118"/>
  <c r="K42" i="118"/>
  <c r="L42" i="118"/>
  <c r="M42" i="118"/>
  <c r="N42" i="118"/>
  <c r="O42" i="118"/>
  <c r="P42" i="118"/>
  <c r="Q42" i="118"/>
  <c r="R42" i="118"/>
  <c r="S42" i="118"/>
  <c r="T42" i="118"/>
  <c r="U42" i="118"/>
  <c r="V42" i="118"/>
  <c r="W42" i="118"/>
  <c r="X42" i="118"/>
  <c r="Y42" i="118"/>
  <c r="Z42" i="118"/>
  <c r="AA42" i="118"/>
  <c r="AB42" i="118"/>
  <c r="AC42" i="118"/>
  <c r="AD42" i="118"/>
  <c r="C43" i="118"/>
  <c r="D43" i="118"/>
  <c r="E43" i="118"/>
  <c r="F43" i="118"/>
  <c r="G43" i="118"/>
  <c r="H43" i="118"/>
  <c r="I43" i="118"/>
  <c r="J43" i="118"/>
  <c r="K43" i="118"/>
  <c r="L43" i="118"/>
  <c r="M43" i="118"/>
  <c r="N43" i="118"/>
  <c r="O43" i="118"/>
  <c r="P43" i="118"/>
  <c r="Q43" i="118"/>
  <c r="R43" i="118"/>
  <c r="S43" i="118"/>
  <c r="T43" i="118"/>
  <c r="U43" i="118"/>
  <c r="V43" i="118"/>
  <c r="W43" i="118"/>
  <c r="X43" i="118"/>
  <c r="Y43" i="118"/>
  <c r="Z43" i="118"/>
  <c r="AA43" i="118"/>
  <c r="AB43" i="118"/>
  <c r="AC43" i="118"/>
  <c r="AD43" i="118"/>
  <c r="C44" i="118"/>
  <c r="D44" i="118"/>
  <c r="E44" i="118"/>
  <c r="F44" i="118"/>
  <c r="G44" i="118"/>
  <c r="H44" i="118"/>
  <c r="I44" i="118"/>
  <c r="J44" i="118"/>
  <c r="K44" i="118"/>
  <c r="L44" i="118"/>
  <c r="M44" i="118"/>
  <c r="N44" i="118"/>
  <c r="O44" i="118"/>
  <c r="P44" i="118"/>
  <c r="Q44" i="118"/>
  <c r="R44" i="118"/>
  <c r="S44" i="118"/>
  <c r="T44" i="118"/>
  <c r="U44" i="118"/>
  <c r="V44" i="118"/>
  <c r="W44" i="118"/>
  <c r="X44" i="118"/>
  <c r="Y44" i="118"/>
  <c r="Z44" i="118"/>
  <c r="AA44" i="118"/>
  <c r="AB44" i="118"/>
  <c r="AC44" i="118"/>
  <c r="AD44" i="118"/>
  <c r="C45" i="118"/>
  <c r="D45" i="118"/>
  <c r="E45" i="118"/>
  <c r="F45" i="118"/>
  <c r="G45" i="118"/>
  <c r="H45" i="118"/>
  <c r="I45" i="118"/>
  <c r="J45" i="118"/>
  <c r="K45" i="118"/>
  <c r="L45" i="118"/>
  <c r="M45" i="118"/>
  <c r="N45" i="118"/>
  <c r="O45" i="118"/>
  <c r="P45" i="118"/>
  <c r="Q45" i="118"/>
  <c r="R45" i="118"/>
  <c r="S45" i="118"/>
  <c r="T45" i="118"/>
  <c r="U45" i="118"/>
  <c r="V45" i="118"/>
  <c r="W45" i="118"/>
  <c r="X45" i="118"/>
  <c r="Y45" i="118"/>
  <c r="Z45" i="118"/>
  <c r="AA45" i="118"/>
  <c r="AB45" i="118"/>
  <c r="AC45" i="118"/>
  <c r="AD45" i="118"/>
  <c r="C46" i="118"/>
  <c r="D46" i="118"/>
  <c r="E46" i="118"/>
  <c r="F46" i="118"/>
  <c r="G46" i="118"/>
  <c r="H46" i="118"/>
  <c r="I46" i="118"/>
  <c r="J46" i="118"/>
  <c r="K46" i="118"/>
  <c r="L46" i="118"/>
  <c r="M46" i="118"/>
  <c r="N46" i="118"/>
  <c r="O46" i="118"/>
  <c r="P46" i="118"/>
  <c r="Q46" i="118"/>
  <c r="R46" i="118"/>
  <c r="S46" i="118"/>
  <c r="T46" i="118"/>
  <c r="U46" i="118"/>
  <c r="V46" i="118"/>
  <c r="W46" i="118"/>
  <c r="X46" i="118"/>
  <c r="Y46" i="118"/>
  <c r="Z46" i="118"/>
  <c r="AA46" i="118"/>
  <c r="AB46" i="118"/>
  <c r="AC46" i="118"/>
  <c r="AD46" i="118"/>
  <c r="C47" i="118"/>
  <c r="D47" i="118"/>
  <c r="E47" i="118"/>
  <c r="F47" i="118"/>
  <c r="G47" i="118"/>
  <c r="H47" i="118"/>
  <c r="I47" i="118"/>
  <c r="J47" i="118"/>
  <c r="K47" i="118"/>
  <c r="L47" i="118"/>
  <c r="M47" i="118"/>
  <c r="N47" i="118"/>
  <c r="O47" i="118"/>
  <c r="P47" i="118"/>
  <c r="Q47" i="118"/>
  <c r="R47" i="118"/>
  <c r="S47" i="118"/>
  <c r="T47" i="118"/>
  <c r="U47" i="118"/>
  <c r="V47" i="118"/>
  <c r="W47" i="118"/>
  <c r="X47" i="118"/>
  <c r="Y47" i="118"/>
  <c r="Z47" i="118"/>
  <c r="AA47" i="118"/>
  <c r="AB47" i="118"/>
  <c r="AC47" i="118"/>
  <c r="AD47" i="118"/>
  <c r="C48" i="118"/>
  <c r="D48" i="118"/>
  <c r="E48" i="118"/>
  <c r="F48" i="118"/>
  <c r="G48" i="118"/>
  <c r="H48" i="118"/>
  <c r="I48" i="118"/>
  <c r="J48" i="118"/>
  <c r="K48" i="118"/>
  <c r="L48" i="118"/>
  <c r="M48" i="118"/>
  <c r="N48" i="118"/>
  <c r="O48" i="118"/>
  <c r="P48" i="118"/>
  <c r="Q48" i="118"/>
  <c r="R48" i="118"/>
  <c r="S48" i="118"/>
  <c r="T48" i="118"/>
  <c r="U48" i="118"/>
  <c r="V48" i="118"/>
  <c r="W48" i="118"/>
  <c r="X48" i="118"/>
  <c r="Y48" i="118"/>
  <c r="Z48" i="118"/>
  <c r="AA48" i="118"/>
  <c r="AB48" i="118"/>
  <c r="AC48" i="118"/>
  <c r="AD48" i="118"/>
  <c r="C49" i="118"/>
  <c r="D49" i="118"/>
  <c r="E49" i="118"/>
  <c r="F49" i="118"/>
  <c r="G49" i="118"/>
  <c r="H49" i="118"/>
  <c r="I49" i="118"/>
  <c r="J49" i="118"/>
  <c r="K49" i="118"/>
  <c r="L49" i="118"/>
  <c r="M49" i="118"/>
  <c r="N49" i="118"/>
  <c r="O49" i="118"/>
  <c r="P49" i="118"/>
  <c r="Q49" i="118"/>
  <c r="R49" i="118"/>
  <c r="S49" i="118"/>
  <c r="T49" i="118"/>
  <c r="U49" i="118"/>
  <c r="V49" i="118"/>
  <c r="W49" i="118"/>
  <c r="X49" i="118"/>
  <c r="Y49" i="118"/>
  <c r="Z49" i="118"/>
  <c r="AA49" i="118"/>
  <c r="AB49" i="118"/>
  <c r="AC49" i="118"/>
  <c r="AD49" i="118"/>
  <c r="C50" i="118"/>
  <c r="D50" i="118"/>
  <c r="E50" i="118"/>
  <c r="F50" i="118"/>
  <c r="G50" i="118"/>
  <c r="H50" i="118"/>
  <c r="I50" i="118"/>
  <c r="J50" i="118"/>
  <c r="K50" i="118"/>
  <c r="L50" i="118"/>
  <c r="M50" i="118"/>
  <c r="N50" i="118"/>
  <c r="O50" i="118"/>
  <c r="P50" i="118"/>
  <c r="Q50" i="118"/>
  <c r="R50" i="118"/>
  <c r="S50" i="118"/>
  <c r="T50" i="118"/>
  <c r="U50" i="118"/>
  <c r="V50" i="118"/>
  <c r="W50" i="118"/>
  <c r="X50" i="118"/>
  <c r="Y50" i="118"/>
  <c r="Z50" i="118"/>
  <c r="AA50" i="118"/>
  <c r="AB50" i="118"/>
  <c r="AC50" i="118"/>
  <c r="AD50" i="118"/>
  <c r="C51" i="118"/>
  <c r="D51" i="118"/>
  <c r="E51" i="118"/>
  <c r="F51" i="118"/>
  <c r="G51" i="118"/>
  <c r="H51" i="118"/>
  <c r="I51" i="118"/>
  <c r="J51" i="118"/>
  <c r="K51" i="118"/>
  <c r="L51" i="118"/>
  <c r="M51" i="118"/>
  <c r="N51" i="118"/>
  <c r="O51" i="118"/>
  <c r="P51" i="118"/>
  <c r="Q51" i="118"/>
  <c r="R51" i="118"/>
  <c r="S51" i="118"/>
  <c r="T51" i="118"/>
  <c r="U51" i="118"/>
  <c r="V51" i="118"/>
  <c r="W51" i="118"/>
  <c r="X51" i="118"/>
  <c r="Y51" i="118"/>
  <c r="Z51" i="118"/>
  <c r="AA51" i="118"/>
  <c r="AB51" i="118"/>
  <c r="AC51" i="118"/>
  <c r="AD51" i="118"/>
  <c r="C52" i="118"/>
  <c r="D52" i="118"/>
  <c r="E52" i="118"/>
  <c r="F52" i="118"/>
  <c r="G52" i="118"/>
  <c r="H52" i="118"/>
  <c r="I52" i="118"/>
  <c r="J52" i="118"/>
  <c r="K52" i="118"/>
  <c r="L52" i="118"/>
  <c r="M52" i="118"/>
  <c r="N52" i="118"/>
  <c r="O52" i="118"/>
  <c r="P52" i="118"/>
  <c r="Q52" i="118"/>
  <c r="R52" i="118"/>
  <c r="S52" i="118"/>
  <c r="T52" i="118"/>
  <c r="U52" i="118"/>
  <c r="V52" i="118"/>
  <c r="W52" i="118"/>
  <c r="X52" i="118"/>
  <c r="Y52" i="118"/>
  <c r="Z52" i="118"/>
  <c r="AA52" i="118"/>
  <c r="AB52" i="118"/>
  <c r="AC52" i="118"/>
  <c r="AD52" i="118"/>
  <c r="C53" i="118"/>
  <c r="D53" i="118"/>
  <c r="E53" i="118"/>
  <c r="F53" i="118"/>
  <c r="G53" i="118"/>
  <c r="H53" i="118"/>
  <c r="I53" i="118"/>
  <c r="J53" i="118"/>
  <c r="K53" i="118"/>
  <c r="L53" i="118"/>
  <c r="M53" i="118"/>
  <c r="N53" i="118"/>
  <c r="O53" i="118"/>
  <c r="P53" i="118"/>
  <c r="Q53" i="118"/>
  <c r="R53" i="118"/>
  <c r="S53" i="118"/>
  <c r="T53" i="118"/>
  <c r="U53" i="118"/>
  <c r="V53" i="118"/>
  <c r="W53" i="118"/>
  <c r="X53" i="118"/>
  <c r="Y53" i="118"/>
  <c r="Z53" i="118"/>
  <c r="AA53" i="118"/>
  <c r="AB53" i="118"/>
  <c r="AC53" i="118"/>
  <c r="AD53" i="118"/>
  <c r="C54" i="118"/>
  <c r="D54" i="118"/>
  <c r="E54" i="118"/>
  <c r="F54" i="118"/>
  <c r="G54" i="118"/>
  <c r="H54" i="118"/>
  <c r="I54" i="118"/>
  <c r="J54" i="118"/>
  <c r="K54" i="118"/>
  <c r="L54" i="118"/>
  <c r="M54" i="118"/>
  <c r="N54" i="118"/>
  <c r="O54" i="118"/>
  <c r="P54" i="118"/>
  <c r="Q54" i="118"/>
  <c r="R54" i="118"/>
  <c r="S54" i="118"/>
  <c r="T54" i="118"/>
  <c r="U54" i="118"/>
  <c r="V54" i="118"/>
  <c r="W54" i="118"/>
  <c r="X54" i="118"/>
  <c r="Y54" i="118"/>
  <c r="Z54" i="118"/>
  <c r="AA54" i="118"/>
  <c r="AB54" i="118"/>
  <c r="AC54" i="118"/>
  <c r="AD54" i="118"/>
  <c r="C55" i="118"/>
  <c r="D55" i="118"/>
  <c r="E55" i="118"/>
  <c r="F55" i="118"/>
  <c r="G55" i="118"/>
  <c r="H55" i="118"/>
  <c r="I55" i="118"/>
  <c r="J55" i="118"/>
  <c r="K55" i="118"/>
  <c r="L55" i="118"/>
  <c r="M55" i="118"/>
  <c r="N55" i="118"/>
  <c r="O55" i="118"/>
  <c r="P55" i="118"/>
  <c r="Q55" i="118"/>
  <c r="R55" i="118"/>
  <c r="S55" i="118"/>
  <c r="T55" i="118"/>
  <c r="U55" i="118"/>
  <c r="V55" i="118"/>
  <c r="W55" i="118"/>
  <c r="X55" i="118"/>
  <c r="Y55" i="118"/>
  <c r="Z55" i="118"/>
  <c r="AA55" i="118"/>
  <c r="AB55" i="118"/>
  <c r="AC55" i="118"/>
  <c r="AD55" i="118"/>
  <c r="C56" i="118"/>
  <c r="D56" i="118"/>
  <c r="E56" i="118"/>
  <c r="F56" i="118"/>
  <c r="G56" i="118"/>
  <c r="H56" i="118"/>
  <c r="I56" i="118"/>
  <c r="J56" i="118"/>
  <c r="K56" i="118"/>
  <c r="L56" i="118"/>
  <c r="M56" i="118"/>
  <c r="N56" i="118"/>
  <c r="O56" i="118"/>
  <c r="P56" i="118"/>
  <c r="Q56" i="118"/>
  <c r="R56" i="118"/>
  <c r="S56" i="118"/>
  <c r="T56" i="118"/>
  <c r="U56" i="118"/>
  <c r="V56" i="118"/>
  <c r="W56" i="118"/>
  <c r="X56" i="118"/>
  <c r="Y56" i="118"/>
  <c r="Z56" i="118"/>
  <c r="AA56" i="118"/>
  <c r="AB56" i="118"/>
  <c r="AC56" i="118"/>
  <c r="AD56" i="118"/>
  <c r="C57" i="118"/>
  <c r="D57" i="118"/>
  <c r="E57" i="118"/>
  <c r="F57" i="118"/>
  <c r="G57" i="118"/>
  <c r="H57" i="118"/>
  <c r="I57" i="118"/>
  <c r="J57" i="118"/>
  <c r="K57" i="118"/>
  <c r="L57" i="118"/>
  <c r="M57" i="118"/>
  <c r="N57" i="118"/>
  <c r="O57" i="118"/>
  <c r="P57" i="118"/>
  <c r="Q57" i="118"/>
  <c r="R57" i="118"/>
  <c r="S57" i="118"/>
  <c r="T57" i="118"/>
  <c r="U57" i="118"/>
  <c r="V57" i="118"/>
  <c r="W57" i="118"/>
  <c r="X57" i="118"/>
  <c r="Y57" i="118"/>
  <c r="Z57" i="118"/>
  <c r="AA57" i="118"/>
  <c r="AB57" i="118"/>
  <c r="AC57" i="118"/>
  <c r="AD57" i="118"/>
  <c r="C58" i="118"/>
  <c r="D58" i="118"/>
  <c r="E58" i="118"/>
  <c r="F58" i="118"/>
  <c r="G58" i="118"/>
  <c r="H58" i="118"/>
  <c r="I58" i="118"/>
  <c r="J58" i="118"/>
  <c r="K58" i="118"/>
  <c r="L58" i="118"/>
  <c r="M58" i="118"/>
  <c r="N58" i="118"/>
  <c r="O58" i="118"/>
  <c r="P58" i="118"/>
  <c r="Q58" i="118"/>
  <c r="R58" i="118"/>
  <c r="S58" i="118"/>
  <c r="T58" i="118"/>
  <c r="U58" i="118"/>
  <c r="V58" i="118"/>
  <c r="W58" i="118"/>
  <c r="X58" i="118"/>
  <c r="Y58" i="118"/>
  <c r="Z58" i="118"/>
  <c r="AA58" i="118"/>
  <c r="AB58" i="118"/>
  <c r="AC58" i="118"/>
  <c r="AD58" i="118"/>
  <c r="C59" i="118"/>
  <c r="D59" i="118"/>
  <c r="E59" i="118"/>
  <c r="F59" i="118"/>
  <c r="G59" i="118"/>
  <c r="H59" i="118"/>
  <c r="I59" i="118"/>
  <c r="J59" i="118"/>
  <c r="K59" i="118"/>
  <c r="L59" i="118"/>
  <c r="M59" i="118"/>
  <c r="N59" i="118"/>
  <c r="O59" i="118"/>
  <c r="P59" i="118"/>
  <c r="Q59" i="118"/>
  <c r="R59" i="118"/>
  <c r="S59" i="118"/>
  <c r="T59" i="118"/>
  <c r="U59" i="118"/>
  <c r="V59" i="118"/>
  <c r="W59" i="118"/>
  <c r="X59" i="118"/>
  <c r="Y59" i="118"/>
  <c r="Z59" i="118"/>
  <c r="AA59" i="118"/>
  <c r="AB59" i="118"/>
  <c r="AC59" i="118"/>
  <c r="AD59" i="118"/>
  <c r="C60" i="118"/>
  <c r="D60" i="118"/>
  <c r="E60" i="118"/>
  <c r="F60" i="118"/>
  <c r="G60" i="118"/>
  <c r="H60" i="118"/>
  <c r="I60" i="118"/>
  <c r="J60" i="118"/>
  <c r="K60" i="118"/>
  <c r="L60" i="118"/>
  <c r="M60" i="118"/>
  <c r="N60" i="118"/>
  <c r="O60" i="118"/>
  <c r="P60" i="118"/>
  <c r="Q60" i="118"/>
  <c r="R60" i="118"/>
  <c r="S60" i="118"/>
  <c r="T60" i="118"/>
  <c r="U60" i="118"/>
  <c r="V60" i="118"/>
  <c r="W60" i="118"/>
  <c r="X60" i="118"/>
  <c r="Y60" i="118"/>
  <c r="Z60" i="118"/>
  <c r="AA60" i="118"/>
  <c r="AB60" i="118"/>
  <c r="AC60" i="118"/>
  <c r="AD60" i="118"/>
  <c r="C61" i="118"/>
  <c r="D61" i="118"/>
  <c r="E61" i="118"/>
  <c r="F61" i="118"/>
  <c r="G61" i="118"/>
  <c r="H61" i="118"/>
  <c r="I61" i="118"/>
  <c r="J61" i="118"/>
  <c r="K61" i="118"/>
  <c r="L61" i="118"/>
  <c r="M61" i="118"/>
  <c r="N61" i="118"/>
  <c r="O61" i="118"/>
  <c r="P61" i="118"/>
  <c r="Q61" i="118"/>
  <c r="R61" i="118"/>
  <c r="S61" i="118"/>
  <c r="T61" i="118"/>
  <c r="U61" i="118"/>
  <c r="V61" i="118"/>
  <c r="W61" i="118"/>
  <c r="X61" i="118"/>
  <c r="Y61" i="118"/>
  <c r="Z61" i="118"/>
  <c r="AA61" i="118"/>
  <c r="AB61" i="118"/>
  <c r="AC61" i="118"/>
  <c r="AD61" i="118"/>
  <c r="C62" i="118"/>
  <c r="D62" i="118"/>
  <c r="E62" i="118"/>
  <c r="F62" i="118"/>
  <c r="G62" i="118"/>
  <c r="H62" i="118"/>
  <c r="I62" i="118"/>
  <c r="J62" i="118"/>
  <c r="K62" i="118"/>
  <c r="L62" i="118"/>
  <c r="M62" i="118"/>
  <c r="N62" i="118"/>
  <c r="O62" i="118"/>
  <c r="P62" i="118"/>
  <c r="Q62" i="118"/>
  <c r="R62" i="118"/>
  <c r="S62" i="118"/>
  <c r="T62" i="118"/>
  <c r="U62" i="118"/>
  <c r="V62" i="118"/>
  <c r="W62" i="118"/>
  <c r="X62" i="118"/>
  <c r="Y62" i="118"/>
  <c r="Z62" i="118"/>
  <c r="AA62" i="118"/>
  <c r="AB62" i="118"/>
  <c r="AC62" i="118"/>
  <c r="AD62" i="118"/>
  <c r="C63" i="118"/>
  <c r="D63" i="118"/>
  <c r="E63" i="118"/>
  <c r="F63" i="118"/>
  <c r="G63" i="118"/>
  <c r="H63" i="118"/>
  <c r="I63" i="118"/>
  <c r="J63" i="118"/>
  <c r="K63" i="118"/>
  <c r="L63" i="118"/>
  <c r="M63" i="118"/>
  <c r="N63" i="118"/>
  <c r="O63" i="118"/>
  <c r="P63" i="118"/>
  <c r="Q63" i="118"/>
  <c r="R63" i="118"/>
  <c r="S63" i="118"/>
  <c r="T63" i="118"/>
  <c r="U63" i="118"/>
  <c r="V63" i="118"/>
  <c r="W63" i="118"/>
  <c r="X63" i="118"/>
  <c r="Y63" i="118"/>
  <c r="Z63" i="118"/>
  <c r="AA63" i="118"/>
  <c r="AB63" i="118"/>
  <c r="AC63" i="118"/>
  <c r="AD63" i="118"/>
  <c r="C64" i="118"/>
  <c r="D64" i="118"/>
  <c r="E64" i="118"/>
  <c r="F64" i="118"/>
  <c r="G64" i="118"/>
  <c r="H64" i="118"/>
  <c r="I64" i="118"/>
  <c r="J64" i="118"/>
  <c r="K64" i="118"/>
  <c r="L64" i="118"/>
  <c r="M64" i="118"/>
  <c r="N64" i="118"/>
  <c r="O64" i="118"/>
  <c r="P64" i="118"/>
  <c r="Q64" i="118"/>
  <c r="R64" i="118"/>
  <c r="S64" i="118"/>
  <c r="T64" i="118"/>
  <c r="U64" i="118"/>
  <c r="V64" i="118"/>
  <c r="W64" i="118"/>
  <c r="X64" i="118"/>
  <c r="Y64" i="118"/>
  <c r="Z64" i="118"/>
  <c r="AA64" i="118"/>
  <c r="AB64" i="118"/>
  <c r="AC64" i="118"/>
  <c r="AD64" i="118"/>
  <c r="C65" i="118"/>
  <c r="D65" i="118"/>
  <c r="E65" i="118"/>
  <c r="F65" i="118"/>
  <c r="G65" i="118"/>
  <c r="H65" i="118"/>
  <c r="I65" i="118"/>
  <c r="J65" i="118"/>
  <c r="K65" i="118"/>
  <c r="L65" i="118"/>
  <c r="M65" i="118"/>
  <c r="N65" i="118"/>
  <c r="O65" i="118"/>
  <c r="P65" i="118"/>
  <c r="Q65" i="118"/>
  <c r="R65" i="118"/>
  <c r="S65" i="118"/>
  <c r="T65" i="118"/>
  <c r="U65" i="118"/>
  <c r="V65" i="118"/>
  <c r="W65" i="118"/>
  <c r="X65" i="118"/>
  <c r="Y65" i="118"/>
  <c r="Z65" i="118"/>
  <c r="AA65" i="118"/>
  <c r="AB65" i="118"/>
  <c r="AC65" i="118"/>
  <c r="AD65" i="118"/>
  <c r="C66" i="118"/>
  <c r="D66" i="118"/>
  <c r="E66" i="118"/>
  <c r="F66" i="118"/>
  <c r="G66" i="118"/>
  <c r="H66" i="118"/>
  <c r="I66" i="118"/>
  <c r="J66" i="118"/>
  <c r="K66" i="118"/>
  <c r="L66" i="118"/>
  <c r="M66" i="118"/>
  <c r="N66" i="118"/>
  <c r="O66" i="118"/>
  <c r="P66" i="118"/>
  <c r="Q66" i="118"/>
  <c r="R66" i="118"/>
  <c r="S66" i="118"/>
  <c r="T66" i="118"/>
  <c r="U66" i="118"/>
  <c r="V66" i="118"/>
  <c r="W66" i="118"/>
  <c r="X66" i="118"/>
  <c r="Y66" i="118"/>
  <c r="Z66" i="118"/>
  <c r="AA66" i="118"/>
  <c r="AB66" i="118"/>
  <c r="AC66" i="118"/>
  <c r="AD66" i="118"/>
  <c r="C67" i="118"/>
  <c r="D67" i="118"/>
  <c r="E67" i="118"/>
  <c r="F67" i="118"/>
  <c r="G67" i="118"/>
  <c r="H67" i="118"/>
  <c r="I67" i="118"/>
  <c r="J67" i="118"/>
  <c r="K67" i="118"/>
  <c r="L67" i="118"/>
  <c r="M67" i="118"/>
  <c r="N67" i="118"/>
  <c r="O67" i="118"/>
  <c r="P67" i="118"/>
  <c r="Q67" i="118"/>
  <c r="R67" i="118"/>
  <c r="S67" i="118"/>
  <c r="T67" i="118"/>
  <c r="U67" i="118"/>
  <c r="V67" i="118"/>
  <c r="W67" i="118"/>
  <c r="X67" i="118"/>
  <c r="Y67" i="118"/>
  <c r="Z67" i="118"/>
  <c r="AA67" i="118"/>
  <c r="AB67" i="118"/>
  <c r="AC67" i="118"/>
  <c r="AD67" i="118"/>
  <c r="C68" i="118"/>
  <c r="D68" i="118"/>
  <c r="E68" i="118"/>
  <c r="F68" i="118"/>
  <c r="G68" i="118"/>
  <c r="H68" i="118"/>
  <c r="I68" i="118"/>
  <c r="J68" i="118"/>
  <c r="K68" i="118"/>
  <c r="L68" i="118"/>
  <c r="M68" i="118"/>
  <c r="N68" i="118"/>
  <c r="O68" i="118"/>
  <c r="P68" i="118"/>
  <c r="Q68" i="118"/>
  <c r="R68" i="118"/>
  <c r="S68" i="118"/>
  <c r="T68" i="118"/>
  <c r="U68" i="118"/>
  <c r="V68" i="118"/>
  <c r="W68" i="118"/>
  <c r="X68" i="118"/>
  <c r="Y68" i="118"/>
  <c r="Z68" i="118"/>
  <c r="AA68" i="118"/>
  <c r="AB68" i="118"/>
  <c r="AC68" i="118"/>
  <c r="AD68" i="118"/>
  <c r="C69" i="118"/>
  <c r="D69" i="118"/>
  <c r="E69" i="118"/>
  <c r="F69" i="118"/>
  <c r="G69" i="118"/>
  <c r="H69" i="118"/>
  <c r="I69" i="118"/>
  <c r="J69" i="118"/>
  <c r="K69" i="118"/>
  <c r="L69" i="118"/>
  <c r="M69" i="118"/>
  <c r="N69" i="118"/>
  <c r="O69" i="118"/>
  <c r="P69" i="118"/>
  <c r="Q69" i="118"/>
  <c r="R69" i="118"/>
  <c r="S69" i="118"/>
  <c r="T69" i="118"/>
  <c r="U69" i="118"/>
  <c r="V69" i="118"/>
  <c r="W69" i="118"/>
  <c r="X69" i="118"/>
  <c r="Y69" i="118"/>
  <c r="Z69" i="118"/>
  <c r="AA69" i="118"/>
  <c r="AB69" i="118"/>
  <c r="AC69" i="118"/>
  <c r="AD69" i="118"/>
  <c r="C70" i="118"/>
  <c r="D70" i="118"/>
  <c r="E70" i="118"/>
  <c r="F70" i="118"/>
  <c r="G70" i="118"/>
  <c r="H70" i="118"/>
  <c r="I70" i="118"/>
  <c r="J70" i="118"/>
  <c r="K70" i="118"/>
  <c r="L70" i="118"/>
  <c r="M70" i="118"/>
  <c r="N70" i="118"/>
  <c r="O70" i="118"/>
  <c r="P70" i="118"/>
  <c r="Q70" i="118"/>
  <c r="R70" i="118"/>
  <c r="S70" i="118"/>
  <c r="T70" i="118"/>
  <c r="U70" i="118"/>
  <c r="V70" i="118"/>
  <c r="W70" i="118"/>
  <c r="X70" i="118"/>
  <c r="Y70" i="118"/>
  <c r="Z70" i="118"/>
  <c r="AA70" i="118"/>
  <c r="AB70" i="118"/>
  <c r="AC70" i="118"/>
  <c r="AD70" i="118"/>
  <c r="C71" i="118"/>
  <c r="D71" i="118"/>
  <c r="E71" i="118"/>
  <c r="F71" i="118"/>
  <c r="G71" i="118"/>
  <c r="H71" i="118"/>
  <c r="I71" i="118"/>
  <c r="J71" i="118"/>
  <c r="K71" i="118"/>
  <c r="L71" i="118"/>
  <c r="M71" i="118"/>
  <c r="N71" i="118"/>
  <c r="O71" i="118"/>
  <c r="P71" i="118"/>
  <c r="Q71" i="118"/>
  <c r="R71" i="118"/>
  <c r="S71" i="118"/>
  <c r="T71" i="118"/>
  <c r="U71" i="118"/>
  <c r="V71" i="118"/>
  <c r="W71" i="118"/>
  <c r="X71" i="118"/>
  <c r="Y71" i="118"/>
  <c r="Z71" i="118"/>
  <c r="AA71" i="118"/>
  <c r="AB71" i="118"/>
  <c r="AC71" i="118"/>
  <c r="AD71" i="118"/>
  <c r="C72" i="118"/>
  <c r="D72" i="118"/>
  <c r="E72" i="118"/>
  <c r="F72" i="118"/>
  <c r="G72" i="118"/>
  <c r="H72" i="118"/>
  <c r="I72" i="118"/>
  <c r="J72" i="118"/>
  <c r="K72" i="118"/>
  <c r="L72" i="118"/>
  <c r="M72" i="118"/>
  <c r="N72" i="118"/>
  <c r="O72" i="118"/>
  <c r="P72" i="118"/>
  <c r="Q72" i="118"/>
  <c r="R72" i="118"/>
  <c r="S72" i="118"/>
  <c r="T72" i="118"/>
  <c r="U72" i="118"/>
  <c r="V72" i="118"/>
  <c r="W72" i="118"/>
  <c r="X72" i="118"/>
  <c r="Y72" i="118"/>
  <c r="Z72" i="118"/>
  <c r="AA72" i="118"/>
  <c r="AB72" i="118"/>
  <c r="AC72" i="118"/>
  <c r="AD72" i="118"/>
  <c r="C73" i="118"/>
  <c r="D73" i="118"/>
  <c r="E73" i="118"/>
  <c r="F73" i="118"/>
  <c r="G73" i="118"/>
  <c r="H73" i="118"/>
  <c r="I73" i="118"/>
  <c r="J73" i="118"/>
  <c r="K73" i="118"/>
  <c r="L73" i="118"/>
  <c r="M73" i="118"/>
  <c r="N73" i="118"/>
  <c r="O73" i="118"/>
  <c r="P73" i="118"/>
  <c r="Q73" i="118"/>
  <c r="R73" i="118"/>
  <c r="S73" i="118"/>
  <c r="T73" i="118"/>
  <c r="U73" i="118"/>
  <c r="V73" i="118"/>
  <c r="W73" i="118"/>
  <c r="X73" i="118"/>
  <c r="Y73" i="118"/>
  <c r="Z73" i="118"/>
  <c r="AA73" i="118"/>
  <c r="AB73" i="118"/>
  <c r="AC73" i="118"/>
  <c r="AD73" i="118"/>
  <c r="C74" i="118"/>
  <c r="D74" i="118"/>
  <c r="E74" i="118"/>
  <c r="F74" i="118"/>
  <c r="G74" i="118"/>
  <c r="H74" i="118"/>
  <c r="I74" i="118"/>
  <c r="J74" i="118"/>
  <c r="K74" i="118"/>
  <c r="L74" i="118"/>
  <c r="M74" i="118"/>
  <c r="N74" i="118"/>
  <c r="O74" i="118"/>
  <c r="P74" i="118"/>
  <c r="Q74" i="118"/>
  <c r="R74" i="118"/>
  <c r="S74" i="118"/>
  <c r="T74" i="118"/>
  <c r="U74" i="118"/>
  <c r="V74" i="118"/>
  <c r="W74" i="118"/>
  <c r="X74" i="118"/>
  <c r="Y74" i="118"/>
  <c r="Z74" i="118"/>
  <c r="AA74" i="118"/>
  <c r="AB74" i="118"/>
  <c r="AC74" i="118"/>
  <c r="AD74" i="118"/>
  <c r="C75" i="118"/>
  <c r="D75" i="118"/>
  <c r="E75" i="118"/>
  <c r="F75" i="118"/>
  <c r="G75" i="118"/>
  <c r="H75" i="118"/>
  <c r="I75" i="118"/>
  <c r="J75" i="118"/>
  <c r="K75" i="118"/>
  <c r="L75" i="118"/>
  <c r="M75" i="118"/>
  <c r="N75" i="118"/>
  <c r="O75" i="118"/>
  <c r="P75" i="118"/>
  <c r="Q75" i="118"/>
  <c r="R75" i="118"/>
  <c r="S75" i="118"/>
  <c r="T75" i="118"/>
  <c r="U75" i="118"/>
  <c r="V75" i="118"/>
  <c r="W75" i="118"/>
  <c r="X75" i="118"/>
  <c r="Y75" i="118"/>
  <c r="Z75" i="118"/>
  <c r="AA75" i="118"/>
  <c r="AB75" i="118"/>
  <c r="AC75" i="118"/>
  <c r="AD75" i="118"/>
  <c r="C76" i="118"/>
  <c r="D76" i="118"/>
  <c r="E76" i="118"/>
  <c r="F76" i="118"/>
  <c r="G76" i="118"/>
  <c r="H76" i="118"/>
  <c r="I76" i="118"/>
  <c r="J76" i="118"/>
  <c r="K76" i="118"/>
  <c r="L76" i="118"/>
  <c r="M76" i="118"/>
  <c r="N76" i="118"/>
  <c r="O76" i="118"/>
  <c r="P76" i="118"/>
  <c r="Q76" i="118"/>
  <c r="R76" i="118"/>
  <c r="S76" i="118"/>
  <c r="T76" i="118"/>
  <c r="U76" i="118"/>
  <c r="V76" i="118"/>
  <c r="W76" i="118"/>
  <c r="X76" i="118"/>
  <c r="Y76" i="118"/>
  <c r="Z76" i="118"/>
  <c r="AA76" i="118"/>
  <c r="AB76" i="118"/>
  <c r="AC76" i="118"/>
  <c r="AD76" i="118"/>
  <c r="C77" i="118"/>
  <c r="D77" i="118"/>
  <c r="E77" i="118"/>
  <c r="F77" i="118"/>
  <c r="G77" i="118"/>
  <c r="H77" i="118"/>
  <c r="I77" i="118"/>
  <c r="J77" i="118"/>
  <c r="K77" i="118"/>
  <c r="L77" i="118"/>
  <c r="M77" i="118"/>
  <c r="N77" i="118"/>
  <c r="O77" i="118"/>
  <c r="P77" i="118"/>
  <c r="Q77" i="118"/>
  <c r="R77" i="118"/>
  <c r="S77" i="118"/>
  <c r="T77" i="118"/>
  <c r="U77" i="118"/>
  <c r="V77" i="118"/>
  <c r="W77" i="118"/>
  <c r="X77" i="118"/>
  <c r="Y77" i="118"/>
  <c r="Z77" i="118"/>
  <c r="AA77" i="118"/>
  <c r="AB77" i="118"/>
  <c r="AC77" i="118"/>
  <c r="AD77" i="118"/>
  <c r="C78" i="118"/>
  <c r="D78" i="118"/>
  <c r="E78" i="118"/>
  <c r="F78" i="118"/>
  <c r="G78" i="118"/>
  <c r="H78" i="118"/>
  <c r="I78" i="118"/>
  <c r="J78" i="118"/>
  <c r="K78" i="118"/>
  <c r="L78" i="118"/>
  <c r="M78" i="118"/>
  <c r="N78" i="118"/>
  <c r="O78" i="118"/>
  <c r="P78" i="118"/>
  <c r="Q78" i="118"/>
  <c r="R78" i="118"/>
  <c r="S78" i="118"/>
  <c r="T78" i="118"/>
  <c r="U78" i="118"/>
  <c r="V78" i="118"/>
  <c r="W78" i="118"/>
  <c r="X78" i="118"/>
  <c r="Y78" i="118"/>
  <c r="Z78" i="118"/>
  <c r="AA78" i="118"/>
  <c r="AB78" i="118"/>
  <c r="AC78" i="118"/>
  <c r="AD78" i="118"/>
  <c r="C79" i="118"/>
  <c r="D79" i="118"/>
  <c r="E79" i="118"/>
  <c r="F79" i="118"/>
  <c r="G79" i="118"/>
  <c r="H79" i="118"/>
  <c r="I79" i="118"/>
  <c r="J79" i="118"/>
  <c r="K79" i="118"/>
  <c r="L79" i="118"/>
  <c r="M79" i="118"/>
  <c r="N79" i="118"/>
  <c r="O79" i="118"/>
  <c r="P79" i="118"/>
  <c r="Q79" i="118"/>
  <c r="R79" i="118"/>
  <c r="S79" i="118"/>
  <c r="T79" i="118"/>
  <c r="U79" i="118"/>
  <c r="V79" i="118"/>
  <c r="W79" i="118"/>
  <c r="X79" i="118"/>
  <c r="Y79" i="118"/>
  <c r="Z79" i="118"/>
  <c r="AA79" i="118"/>
  <c r="AB79" i="118"/>
  <c r="AC79" i="118"/>
  <c r="AD79" i="118"/>
  <c r="C80" i="118"/>
  <c r="D80" i="118"/>
  <c r="E80" i="118"/>
  <c r="F80" i="118"/>
  <c r="G80" i="118"/>
  <c r="H80" i="118"/>
  <c r="I80" i="118"/>
  <c r="J80" i="118"/>
  <c r="K80" i="118"/>
  <c r="L80" i="118"/>
  <c r="M80" i="118"/>
  <c r="N80" i="118"/>
  <c r="O80" i="118"/>
  <c r="P80" i="118"/>
  <c r="Q80" i="118"/>
  <c r="R80" i="118"/>
  <c r="S80" i="118"/>
  <c r="T80" i="118"/>
  <c r="U80" i="118"/>
  <c r="V80" i="118"/>
  <c r="W80" i="118"/>
  <c r="X80" i="118"/>
  <c r="Y80" i="118"/>
  <c r="Z80" i="118"/>
  <c r="AA80" i="118"/>
  <c r="AB80" i="118"/>
  <c r="AC80" i="118"/>
  <c r="AD80" i="118"/>
  <c r="C81" i="118"/>
  <c r="D81" i="118"/>
  <c r="E81" i="118"/>
  <c r="F81" i="118"/>
  <c r="G81" i="118"/>
  <c r="H81" i="118"/>
  <c r="I81" i="118"/>
  <c r="J81" i="118"/>
  <c r="K81" i="118"/>
  <c r="L81" i="118"/>
  <c r="M81" i="118"/>
  <c r="N81" i="118"/>
  <c r="O81" i="118"/>
  <c r="P81" i="118"/>
  <c r="Q81" i="118"/>
  <c r="R81" i="118"/>
  <c r="S81" i="118"/>
  <c r="T81" i="118"/>
  <c r="U81" i="118"/>
  <c r="V81" i="118"/>
  <c r="W81" i="118"/>
  <c r="X81" i="118"/>
  <c r="Y81" i="118"/>
  <c r="Z81" i="118"/>
  <c r="AA81" i="118"/>
  <c r="AB81" i="118"/>
  <c r="AC81" i="118"/>
  <c r="AD81" i="118"/>
  <c r="C82" i="118"/>
  <c r="D82" i="118"/>
  <c r="E82" i="118"/>
  <c r="F82" i="118"/>
  <c r="G82" i="118"/>
  <c r="H82" i="118"/>
  <c r="I82" i="118"/>
  <c r="J82" i="118"/>
  <c r="K82" i="118"/>
  <c r="L82" i="118"/>
  <c r="M82" i="118"/>
  <c r="N82" i="118"/>
  <c r="O82" i="118"/>
  <c r="P82" i="118"/>
  <c r="Q82" i="118"/>
  <c r="R82" i="118"/>
  <c r="S82" i="118"/>
  <c r="T82" i="118"/>
  <c r="U82" i="118"/>
  <c r="V82" i="118"/>
  <c r="W82" i="118"/>
  <c r="X82" i="118"/>
  <c r="Y82" i="118"/>
  <c r="Z82" i="118"/>
  <c r="AA82" i="118"/>
  <c r="AB82" i="118"/>
  <c r="AC82" i="118"/>
  <c r="AD82" i="118"/>
  <c r="C83" i="118"/>
  <c r="D83" i="118"/>
  <c r="E83" i="118"/>
  <c r="F83" i="118"/>
  <c r="G83" i="118"/>
  <c r="H83" i="118"/>
  <c r="I83" i="118"/>
  <c r="J83" i="118"/>
  <c r="K83" i="118"/>
  <c r="L83" i="118"/>
  <c r="M83" i="118"/>
  <c r="N83" i="118"/>
  <c r="O83" i="118"/>
  <c r="P83" i="118"/>
  <c r="Q83" i="118"/>
  <c r="R83" i="118"/>
  <c r="S83" i="118"/>
  <c r="T83" i="118"/>
  <c r="U83" i="118"/>
  <c r="V83" i="118"/>
  <c r="W83" i="118"/>
  <c r="X83" i="118"/>
  <c r="Y83" i="118"/>
  <c r="Z83" i="118"/>
  <c r="AA83" i="118"/>
  <c r="AB83" i="118"/>
  <c r="AC83" i="118"/>
  <c r="AD83" i="118"/>
  <c r="C84" i="118"/>
  <c r="D84" i="118"/>
  <c r="E84" i="118"/>
  <c r="F84" i="118"/>
  <c r="G84" i="118"/>
  <c r="H84" i="118"/>
  <c r="I84" i="118"/>
  <c r="J84" i="118"/>
  <c r="K84" i="118"/>
  <c r="L84" i="118"/>
  <c r="M84" i="118"/>
  <c r="N84" i="118"/>
  <c r="O84" i="118"/>
  <c r="P84" i="118"/>
  <c r="Q84" i="118"/>
  <c r="R84" i="118"/>
  <c r="S84" i="118"/>
  <c r="T84" i="118"/>
  <c r="U84" i="118"/>
  <c r="V84" i="118"/>
  <c r="W84" i="118"/>
  <c r="X84" i="118"/>
  <c r="Y84" i="118"/>
  <c r="Z84" i="118"/>
  <c r="AA84" i="118"/>
  <c r="AB84" i="118"/>
  <c r="AC84" i="118"/>
  <c r="AD84" i="118"/>
  <c r="C85" i="118"/>
  <c r="D85" i="118"/>
  <c r="E85" i="118"/>
  <c r="F85" i="118"/>
  <c r="G85" i="118"/>
  <c r="H85" i="118"/>
  <c r="I85" i="118"/>
  <c r="J85" i="118"/>
  <c r="K85" i="118"/>
  <c r="L85" i="118"/>
  <c r="M85" i="118"/>
  <c r="N85" i="118"/>
  <c r="O85" i="118"/>
  <c r="P85" i="118"/>
  <c r="Q85" i="118"/>
  <c r="R85" i="118"/>
  <c r="S85" i="118"/>
  <c r="T85" i="118"/>
  <c r="U85" i="118"/>
  <c r="V85" i="118"/>
  <c r="W85" i="118"/>
  <c r="X85" i="118"/>
  <c r="Y85" i="118"/>
  <c r="Z85" i="118"/>
  <c r="AA85" i="118"/>
  <c r="AB85" i="118"/>
  <c r="AC85" i="118"/>
  <c r="AD85" i="118"/>
  <c r="C86" i="118"/>
  <c r="D86" i="118"/>
  <c r="E86" i="118"/>
  <c r="F86" i="118"/>
  <c r="G86" i="118"/>
  <c r="H86" i="118"/>
  <c r="I86" i="118"/>
  <c r="J86" i="118"/>
  <c r="K86" i="118"/>
  <c r="L86" i="118"/>
  <c r="M86" i="118"/>
  <c r="N86" i="118"/>
  <c r="O86" i="118"/>
  <c r="P86" i="118"/>
  <c r="Q86" i="118"/>
  <c r="R86" i="118"/>
  <c r="S86" i="118"/>
  <c r="T86" i="118"/>
  <c r="U86" i="118"/>
  <c r="V86" i="118"/>
  <c r="W86" i="118"/>
  <c r="X86" i="118"/>
  <c r="Y86" i="118"/>
  <c r="Z86" i="118"/>
  <c r="AA86" i="118"/>
  <c r="AB86" i="118"/>
  <c r="AC86" i="118"/>
  <c r="AD86" i="118"/>
  <c r="C87" i="118"/>
  <c r="D87" i="118"/>
  <c r="E87" i="118"/>
  <c r="F87" i="118"/>
  <c r="G87" i="118"/>
  <c r="H87" i="118"/>
  <c r="I87" i="118"/>
  <c r="J87" i="118"/>
  <c r="K87" i="118"/>
  <c r="L87" i="118"/>
  <c r="M87" i="118"/>
  <c r="N87" i="118"/>
  <c r="O87" i="118"/>
  <c r="P87" i="118"/>
  <c r="Q87" i="118"/>
  <c r="R87" i="118"/>
  <c r="S87" i="118"/>
  <c r="T87" i="118"/>
  <c r="U87" i="118"/>
  <c r="V87" i="118"/>
  <c r="W87" i="118"/>
  <c r="X87" i="118"/>
  <c r="Y87" i="118"/>
  <c r="Z87" i="118"/>
  <c r="AA87" i="118"/>
  <c r="AB87" i="118"/>
  <c r="AC87" i="118"/>
  <c r="AD87" i="118"/>
  <c r="C88" i="118"/>
  <c r="D88" i="118"/>
  <c r="E88" i="118"/>
  <c r="F88" i="118"/>
  <c r="G88" i="118"/>
  <c r="H88" i="118"/>
  <c r="I88" i="118"/>
  <c r="J88" i="118"/>
  <c r="K88" i="118"/>
  <c r="L88" i="118"/>
  <c r="M88" i="118"/>
  <c r="N88" i="118"/>
  <c r="O88" i="118"/>
  <c r="P88" i="118"/>
  <c r="Q88" i="118"/>
  <c r="R88" i="118"/>
  <c r="S88" i="118"/>
  <c r="T88" i="118"/>
  <c r="U88" i="118"/>
  <c r="V88" i="118"/>
  <c r="W88" i="118"/>
  <c r="X88" i="118"/>
  <c r="Y88" i="118"/>
  <c r="Z88" i="118"/>
  <c r="AA88" i="118"/>
  <c r="AB88" i="118"/>
  <c r="AC88" i="118"/>
  <c r="AD88" i="118"/>
  <c r="C89" i="118"/>
  <c r="D89" i="118"/>
  <c r="E89" i="118"/>
  <c r="F89" i="118"/>
  <c r="G89" i="118"/>
  <c r="H89" i="118"/>
  <c r="I89" i="118"/>
  <c r="J89" i="118"/>
  <c r="K89" i="118"/>
  <c r="L89" i="118"/>
  <c r="M89" i="118"/>
  <c r="N89" i="118"/>
  <c r="O89" i="118"/>
  <c r="P89" i="118"/>
  <c r="Q89" i="118"/>
  <c r="R89" i="118"/>
  <c r="S89" i="118"/>
  <c r="T89" i="118"/>
  <c r="U89" i="118"/>
  <c r="V89" i="118"/>
  <c r="W89" i="118"/>
  <c r="X89" i="118"/>
  <c r="Y89" i="118"/>
  <c r="Z89" i="118"/>
  <c r="AA89" i="118"/>
  <c r="AB89" i="118"/>
  <c r="AC89" i="118"/>
  <c r="AD89" i="118"/>
  <c r="C90" i="118"/>
  <c r="D90" i="118"/>
  <c r="E90" i="118"/>
  <c r="F90" i="118"/>
  <c r="G90" i="118"/>
  <c r="H90" i="118"/>
  <c r="I90" i="118"/>
  <c r="J90" i="118"/>
  <c r="K90" i="118"/>
  <c r="L90" i="118"/>
  <c r="M90" i="118"/>
  <c r="N90" i="118"/>
  <c r="O90" i="118"/>
  <c r="P90" i="118"/>
  <c r="Q90" i="118"/>
  <c r="R90" i="118"/>
  <c r="S90" i="118"/>
  <c r="T90" i="118"/>
  <c r="U90" i="118"/>
  <c r="V90" i="118"/>
  <c r="W90" i="118"/>
  <c r="X90" i="118"/>
  <c r="Y90" i="118"/>
  <c r="Z90" i="118"/>
  <c r="AA90" i="118"/>
  <c r="AB90" i="118"/>
  <c r="AC90" i="118"/>
  <c r="AD90" i="118"/>
  <c r="C91" i="118"/>
  <c r="D91" i="118"/>
  <c r="E91" i="118"/>
  <c r="F91" i="118"/>
  <c r="G91" i="118"/>
  <c r="H91" i="118"/>
  <c r="I91" i="118"/>
  <c r="J91" i="118"/>
  <c r="K91" i="118"/>
  <c r="L91" i="118"/>
  <c r="M91" i="118"/>
  <c r="N91" i="118"/>
  <c r="O91" i="118"/>
  <c r="P91" i="118"/>
  <c r="Q91" i="118"/>
  <c r="R91" i="118"/>
  <c r="S91" i="118"/>
  <c r="T91" i="118"/>
  <c r="U91" i="118"/>
  <c r="V91" i="118"/>
  <c r="W91" i="118"/>
  <c r="X91" i="118"/>
  <c r="Y91" i="118"/>
  <c r="Z91" i="118"/>
  <c r="AA91" i="118"/>
  <c r="AB91" i="118"/>
  <c r="AC91" i="118"/>
  <c r="AD91" i="118"/>
  <c r="C92" i="118"/>
  <c r="D92" i="118"/>
  <c r="E92" i="118"/>
  <c r="F92" i="118"/>
  <c r="G92" i="118"/>
  <c r="H92" i="118"/>
  <c r="I92" i="118"/>
  <c r="J92" i="118"/>
  <c r="K92" i="118"/>
  <c r="L92" i="118"/>
  <c r="M92" i="118"/>
  <c r="N92" i="118"/>
  <c r="O92" i="118"/>
  <c r="P92" i="118"/>
  <c r="Q92" i="118"/>
  <c r="R92" i="118"/>
  <c r="S92" i="118"/>
  <c r="T92" i="118"/>
  <c r="U92" i="118"/>
  <c r="V92" i="118"/>
  <c r="W92" i="118"/>
  <c r="X92" i="118"/>
  <c r="Y92" i="118"/>
  <c r="Z92" i="118"/>
  <c r="AA92" i="118"/>
  <c r="AB92" i="118"/>
  <c r="AC92" i="118"/>
  <c r="AD92" i="118"/>
  <c r="C93" i="118"/>
  <c r="D93" i="118"/>
  <c r="E93" i="118"/>
  <c r="F93" i="118"/>
  <c r="G93" i="118"/>
  <c r="H93" i="118"/>
  <c r="I93" i="118"/>
  <c r="J93" i="118"/>
  <c r="K93" i="118"/>
  <c r="L93" i="118"/>
  <c r="M93" i="118"/>
  <c r="N93" i="118"/>
  <c r="O93" i="118"/>
  <c r="P93" i="118"/>
  <c r="Q93" i="118"/>
  <c r="R93" i="118"/>
  <c r="S93" i="118"/>
  <c r="T93" i="118"/>
  <c r="U93" i="118"/>
  <c r="V93" i="118"/>
  <c r="W93" i="118"/>
  <c r="X93" i="118"/>
  <c r="Y93" i="118"/>
  <c r="Z93" i="118"/>
  <c r="AA93" i="118"/>
  <c r="AB93" i="118"/>
  <c r="AC93" i="118"/>
  <c r="AD93" i="118"/>
  <c r="C94" i="118"/>
  <c r="D94" i="118"/>
  <c r="E94" i="118"/>
  <c r="F94" i="118"/>
  <c r="G94" i="118"/>
  <c r="H94" i="118"/>
  <c r="I94" i="118"/>
  <c r="J94" i="118"/>
  <c r="K94" i="118"/>
  <c r="L94" i="118"/>
  <c r="M94" i="118"/>
  <c r="N94" i="118"/>
  <c r="O94" i="118"/>
  <c r="P94" i="118"/>
  <c r="Q94" i="118"/>
  <c r="R94" i="118"/>
  <c r="S94" i="118"/>
  <c r="T94" i="118"/>
  <c r="U94" i="118"/>
  <c r="V94" i="118"/>
  <c r="W94" i="118"/>
  <c r="X94" i="118"/>
  <c r="Y94" i="118"/>
  <c r="Z94" i="118"/>
  <c r="AA94" i="118"/>
  <c r="AB94" i="118"/>
  <c r="AC94" i="118"/>
  <c r="AD94" i="118"/>
  <c r="C95" i="118"/>
  <c r="D95" i="118"/>
  <c r="E95" i="118"/>
  <c r="F95" i="118"/>
  <c r="G95" i="118"/>
  <c r="H95" i="118"/>
  <c r="I95" i="118"/>
  <c r="J95" i="118"/>
  <c r="K95" i="118"/>
  <c r="L95" i="118"/>
  <c r="M95" i="118"/>
  <c r="N95" i="118"/>
  <c r="O95" i="118"/>
  <c r="P95" i="118"/>
  <c r="Q95" i="118"/>
  <c r="R95" i="118"/>
  <c r="S95" i="118"/>
  <c r="T95" i="118"/>
  <c r="U95" i="118"/>
  <c r="V95" i="118"/>
  <c r="W95" i="118"/>
  <c r="X95" i="118"/>
  <c r="Y95" i="118"/>
  <c r="Z95" i="118"/>
  <c r="AA95" i="118"/>
  <c r="AB95" i="118"/>
  <c r="AC95" i="118"/>
  <c r="AD95" i="118"/>
  <c r="C96" i="118"/>
  <c r="D96" i="118"/>
  <c r="E96" i="118"/>
  <c r="F96" i="118"/>
  <c r="G96" i="118"/>
  <c r="H96" i="118"/>
  <c r="I96" i="118"/>
  <c r="J96" i="118"/>
  <c r="K96" i="118"/>
  <c r="L96" i="118"/>
  <c r="M96" i="118"/>
  <c r="N96" i="118"/>
  <c r="O96" i="118"/>
  <c r="P96" i="118"/>
  <c r="Q96" i="118"/>
  <c r="R96" i="118"/>
  <c r="S96" i="118"/>
  <c r="T96" i="118"/>
  <c r="U96" i="118"/>
  <c r="V96" i="118"/>
  <c r="W96" i="118"/>
  <c r="X96" i="118"/>
  <c r="Y96" i="118"/>
  <c r="Z96" i="118"/>
  <c r="AA96" i="118"/>
  <c r="AB96" i="118"/>
  <c r="AC96" i="118"/>
  <c r="AD96" i="118"/>
  <c r="C97" i="118"/>
  <c r="D97" i="118"/>
  <c r="E97" i="118"/>
  <c r="F97" i="118"/>
  <c r="G97" i="118"/>
  <c r="H97" i="118"/>
  <c r="I97" i="118"/>
  <c r="J97" i="118"/>
  <c r="K97" i="118"/>
  <c r="L97" i="118"/>
  <c r="M97" i="118"/>
  <c r="N97" i="118"/>
  <c r="O97" i="118"/>
  <c r="P97" i="118"/>
  <c r="Q97" i="118"/>
  <c r="R97" i="118"/>
  <c r="S97" i="118"/>
  <c r="T97" i="118"/>
  <c r="U97" i="118"/>
  <c r="V97" i="118"/>
  <c r="W97" i="118"/>
  <c r="X97" i="118"/>
  <c r="Y97" i="118"/>
  <c r="Z97" i="118"/>
  <c r="AA97" i="118"/>
  <c r="AB97" i="118"/>
  <c r="AC97" i="118"/>
  <c r="AD97" i="118"/>
  <c r="C98" i="118"/>
  <c r="D98" i="118"/>
  <c r="E98" i="118"/>
  <c r="F98" i="118"/>
  <c r="G98" i="118"/>
  <c r="H98" i="118"/>
  <c r="I98" i="118"/>
  <c r="J98" i="118"/>
  <c r="K98" i="118"/>
  <c r="L98" i="118"/>
  <c r="M98" i="118"/>
  <c r="N98" i="118"/>
  <c r="O98" i="118"/>
  <c r="P98" i="118"/>
  <c r="Q98" i="118"/>
  <c r="R98" i="118"/>
  <c r="S98" i="118"/>
  <c r="T98" i="118"/>
  <c r="U98" i="118"/>
  <c r="V98" i="118"/>
  <c r="W98" i="118"/>
  <c r="X98" i="118"/>
  <c r="Y98" i="118"/>
  <c r="Z98" i="118"/>
  <c r="AA98" i="118"/>
  <c r="AB98" i="118"/>
  <c r="AC98" i="118"/>
  <c r="AD98" i="118"/>
  <c r="C99" i="118"/>
  <c r="D99" i="118"/>
  <c r="E99" i="118"/>
  <c r="F99" i="118"/>
  <c r="G99" i="118"/>
  <c r="H99" i="118"/>
  <c r="I99" i="118"/>
  <c r="J99" i="118"/>
  <c r="K99" i="118"/>
  <c r="L99" i="118"/>
  <c r="M99" i="118"/>
  <c r="N99" i="118"/>
  <c r="O99" i="118"/>
  <c r="P99" i="118"/>
  <c r="Q99" i="118"/>
  <c r="R99" i="118"/>
  <c r="S99" i="118"/>
  <c r="T99" i="118"/>
  <c r="U99" i="118"/>
  <c r="V99" i="118"/>
  <c r="W99" i="118"/>
  <c r="X99" i="118"/>
  <c r="Y99" i="118"/>
  <c r="Z99" i="118"/>
  <c r="AA99" i="118"/>
  <c r="AB99" i="118"/>
  <c r="AC99" i="118"/>
  <c r="AD99" i="118"/>
  <c r="C100" i="118"/>
  <c r="D100" i="118"/>
  <c r="E100" i="118"/>
  <c r="F100" i="118"/>
  <c r="G100" i="118"/>
  <c r="H100" i="118"/>
  <c r="I100" i="118"/>
  <c r="J100" i="118"/>
  <c r="K100" i="118"/>
  <c r="L100" i="118"/>
  <c r="M100" i="118"/>
  <c r="N100" i="118"/>
  <c r="O100" i="118"/>
  <c r="P100" i="118"/>
  <c r="Q100" i="118"/>
  <c r="R100" i="118"/>
  <c r="S100" i="118"/>
  <c r="T100" i="118"/>
  <c r="U100" i="118"/>
  <c r="V100" i="118"/>
  <c r="W100" i="118"/>
  <c r="X100" i="118"/>
  <c r="Y100" i="118"/>
  <c r="Z100" i="118"/>
  <c r="AA100" i="118"/>
  <c r="AB100" i="118"/>
  <c r="AC100" i="118"/>
  <c r="AD100" i="118"/>
  <c r="C101" i="118"/>
  <c r="D101" i="118"/>
  <c r="E101" i="118"/>
  <c r="F101" i="118"/>
  <c r="G101" i="118"/>
  <c r="H101" i="118"/>
  <c r="I101" i="118"/>
  <c r="J101" i="118"/>
  <c r="K101" i="118"/>
  <c r="L101" i="118"/>
  <c r="M101" i="118"/>
  <c r="N101" i="118"/>
  <c r="O101" i="118"/>
  <c r="P101" i="118"/>
  <c r="Q101" i="118"/>
  <c r="R101" i="118"/>
  <c r="S101" i="118"/>
  <c r="T101" i="118"/>
  <c r="U101" i="118"/>
  <c r="V101" i="118"/>
  <c r="W101" i="118"/>
  <c r="X101" i="118"/>
  <c r="Y101" i="118"/>
  <c r="Z101" i="118"/>
  <c r="AA101" i="118"/>
  <c r="AB101" i="118"/>
  <c r="AC101" i="118"/>
  <c r="AD101" i="118"/>
  <c r="C102" i="118"/>
  <c r="D102" i="118"/>
  <c r="E102" i="118"/>
  <c r="F102" i="118"/>
  <c r="G102" i="118"/>
  <c r="H102" i="118"/>
  <c r="I102" i="118"/>
  <c r="J102" i="118"/>
  <c r="K102" i="118"/>
  <c r="L102" i="118"/>
  <c r="M102" i="118"/>
  <c r="N102" i="118"/>
  <c r="O102" i="118"/>
  <c r="P102" i="118"/>
  <c r="Q102" i="118"/>
  <c r="R102" i="118"/>
  <c r="S102" i="118"/>
  <c r="T102" i="118"/>
  <c r="U102" i="118"/>
  <c r="V102" i="118"/>
  <c r="W102" i="118"/>
  <c r="X102" i="118"/>
  <c r="Y102" i="118"/>
  <c r="Z102" i="118"/>
  <c r="AA102" i="118"/>
  <c r="AB102" i="118"/>
  <c r="AC102" i="118"/>
  <c r="AD102" i="118"/>
  <c r="C103" i="118"/>
  <c r="D103" i="118"/>
  <c r="E103" i="118"/>
  <c r="F103" i="118"/>
  <c r="G103" i="118"/>
  <c r="H103" i="118"/>
  <c r="I103" i="118"/>
  <c r="J103" i="118"/>
  <c r="K103" i="118"/>
  <c r="L103" i="118"/>
  <c r="M103" i="118"/>
  <c r="N103" i="118"/>
  <c r="O103" i="118"/>
  <c r="P103" i="118"/>
  <c r="Q103" i="118"/>
  <c r="R103" i="118"/>
  <c r="S103" i="118"/>
  <c r="T103" i="118"/>
  <c r="U103" i="118"/>
  <c r="V103" i="118"/>
  <c r="W103" i="118"/>
  <c r="X103" i="118"/>
  <c r="Y103" i="118"/>
  <c r="Z103" i="118"/>
  <c r="AA103" i="118"/>
  <c r="AB103" i="118"/>
  <c r="AC103" i="118"/>
  <c r="AD103" i="118"/>
  <c r="C104" i="118"/>
  <c r="D104" i="118"/>
  <c r="E104" i="118"/>
  <c r="F104" i="118"/>
  <c r="G104" i="118"/>
  <c r="H104" i="118"/>
  <c r="I104" i="118"/>
  <c r="J104" i="118"/>
  <c r="K104" i="118"/>
  <c r="L104" i="118"/>
  <c r="M104" i="118"/>
  <c r="N104" i="118"/>
  <c r="O104" i="118"/>
  <c r="P104" i="118"/>
  <c r="Q104" i="118"/>
  <c r="R104" i="118"/>
  <c r="S104" i="118"/>
  <c r="T104" i="118"/>
  <c r="U104" i="118"/>
  <c r="V104" i="118"/>
  <c r="W104" i="118"/>
  <c r="X104" i="118"/>
  <c r="Y104" i="118"/>
  <c r="Z104" i="118"/>
  <c r="AA104" i="118"/>
  <c r="AB104" i="118"/>
  <c r="AC104" i="118"/>
  <c r="AD104" i="118"/>
  <c r="C105" i="118"/>
  <c r="D105" i="118"/>
  <c r="E105" i="118"/>
  <c r="F105" i="118"/>
  <c r="G105" i="118"/>
  <c r="H105" i="118"/>
  <c r="I105" i="118"/>
  <c r="J105" i="118"/>
  <c r="K105" i="118"/>
  <c r="L105" i="118"/>
  <c r="M105" i="118"/>
  <c r="N105" i="118"/>
  <c r="O105" i="118"/>
  <c r="P105" i="118"/>
  <c r="Q105" i="118"/>
  <c r="R105" i="118"/>
  <c r="S105" i="118"/>
  <c r="T105" i="118"/>
  <c r="U105" i="118"/>
  <c r="V105" i="118"/>
  <c r="W105" i="118"/>
  <c r="X105" i="118"/>
  <c r="Y105" i="118"/>
  <c r="Z105" i="118"/>
  <c r="AA105" i="118"/>
  <c r="AB105" i="118"/>
  <c r="AC105" i="118"/>
  <c r="AD105" i="118"/>
  <c r="C106" i="118"/>
  <c r="D106" i="118"/>
  <c r="E106" i="118"/>
  <c r="F106" i="118"/>
  <c r="G106" i="118"/>
  <c r="H106" i="118"/>
  <c r="I106" i="118"/>
  <c r="J106" i="118"/>
  <c r="K106" i="118"/>
  <c r="L106" i="118"/>
  <c r="M106" i="118"/>
  <c r="N106" i="118"/>
  <c r="O106" i="118"/>
  <c r="P106" i="118"/>
  <c r="Q106" i="118"/>
  <c r="R106" i="118"/>
  <c r="S106" i="118"/>
  <c r="T106" i="118"/>
  <c r="U106" i="118"/>
  <c r="V106" i="118"/>
  <c r="W106" i="118"/>
  <c r="X106" i="118"/>
  <c r="Y106" i="118"/>
  <c r="Z106" i="118"/>
  <c r="AA106" i="118"/>
  <c r="AB106" i="118"/>
  <c r="AC106" i="118"/>
  <c r="AD106" i="118"/>
  <c r="C107" i="118"/>
  <c r="D107" i="118"/>
  <c r="E107" i="118"/>
  <c r="F107" i="118"/>
  <c r="G107" i="118"/>
  <c r="H107" i="118"/>
  <c r="I107" i="118"/>
  <c r="J107" i="118"/>
  <c r="K107" i="118"/>
  <c r="L107" i="118"/>
  <c r="M107" i="118"/>
  <c r="N107" i="118"/>
  <c r="O107" i="118"/>
  <c r="P107" i="118"/>
  <c r="Q107" i="118"/>
  <c r="R107" i="118"/>
  <c r="S107" i="118"/>
  <c r="T107" i="118"/>
  <c r="U107" i="118"/>
  <c r="V107" i="118"/>
  <c r="W107" i="118"/>
  <c r="X107" i="118"/>
  <c r="Y107" i="118"/>
  <c r="Z107" i="118"/>
  <c r="AA107" i="118"/>
  <c r="AB107" i="118"/>
  <c r="AC107" i="118"/>
  <c r="AD107" i="118"/>
  <c r="C108" i="118"/>
  <c r="D108" i="118"/>
  <c r="E108" i="118"/>
  <c r="F108" i="118"/>
  <c r="G108" i="118"/>
  <c r="H108" i="118"/>
  <c r="I108" i="118"/>
  <c r="J108" i="118"/>
  <c r="K108" i="118"/>
  <c r="L108" i="118"/>
  <c r="M108" i="118"/>
  <c r="N108" i="118"/>
  <c r="O108" i="118"/>
  <c r="P108" i="118"/>
  <c r="Q108" i="118"/>
  <c r="R108" i="118"/>
  <c r="S108" i="118"/>
  <c r="T108" i="118"/>
  <c r="U108" i="118"/>
  <c r="V108" i="118"/>
  <c r="W108" i="118"/>
  <c r="X108" i="118"/>
  <c r="Y108" i="118"/>
  <c r="Z108" i="118"/>
  <c r="AA108" i="118"/>
  <c r="AB108" i="118"/>
  <c r="AC108" i="118"/>
  <c r="AD108" i="118"/>
  <c r="C109" i="118"/>
  <c r="D109" i="118"/>
  <c r="E109" i="118"/>
  <c r="F109" i="118"/>
  <c r="G109" i="118"/>
  <c r="H109" i="118"/>
  <c r="I109" i="118"/>
  <c r="J109" i="118"/>
  <c r="K109" i="118"/>
  <c r="L109" i="118"/>
  <c r="M109" i="118"/>
  <c r="N109" i="118"/>
  <c r="O109" i="118"/>
  <c r="P109" i="118"/>
  <c r="Q109" i="118"/>
  <c r="R109" i="118"/>
  <c r="S109" i="118"/>
  <c r="T109" i="118"/>
  <c r="U109" i="118"/>
  <c r="V109" i="118"/>
  <c r="W109" i="118"/>
  <c r="X109" i="118"/>
  <c r="Y109" i="118"/>
  <c r="Z109" i="118"/>
  <c r="AA109" i="118"/>
  <c r="AB109" i="118"/>
  <c r="AC109" i="118"/>
  <c r="AD109" i="118"/>
  <c r="C110" i="118"/>
  <c r="D110" i="118"/>
  <c r="E110" i="118"/>
  <c r="F110" i="118"/>
  <c r="G110" i="118"/>
  <c r="H110" i="118"/>
  <c r="I110" i="118"/>
  <c r="J110" i="118"/>
  <c r="K110" i="118"/>
  <c r="L110" i="118"/>
  <c r="M110" i="118"/>
  <c r="N110" i="118"/>
  <c r="O110" i="118"/>
  <c r="P110" i="118"/>
  <c r="Q110" i="118"/>
  <c r="R110" i="118"/>
  <c r="S110" i="118"/>
  <c r="T110" i="118"/>
  <c r="U110" i="118"/>
  <c r="V110" i="118"/>
  <c r="W110" i="118"/>
  <c r="X110" i="118"/>
  <c r="Y110" i="118"/>
  <c r="Z110" i="118"/>
  <c r="AA110" i="118"/>
  <c r="AB110" i="118"/>
  <c r="AC110" i="118"/>
  <c r="AD110" i="118"/>
  <c r="C111" i="118"/>
  <c r="D111" i="118"/>
  <c r="E111" i="118"/>
  <c r="F111" i="118"/>
  <c r="G111" i="118"/>
  <c r="H111" i="118"/>
  <c r="I111" i="118"/>
  <c r="J111" i="118"/>
  <c r="K111" i="118"/>
  <c r="L111" i="118"/>
  <c r="M111" i="118"/>
  <c r="N111" i="118"/>
  <c r="O111" i="118"/>
  <c r="P111" i="118"/>
  <c r="Q111" i="118"/>
  <c r="R111" i="118"/>
  <c r="S111" i="118"/>
  <c r="T111" i="118"/>
  <c r="U111" i="118"/>
  <c r="V111" i="118"/>
  <c r="W111" i="118"/>
  <c r="X111" i="118"/>
  <c r="Y111" i="118"/>
  <c r="Z111" i="118"/>
  <c r="AA111" i="118"/>
  <c r="AB111" i="118"/>
  <c r="AC111" i="118"/>
  <c r="AD111" i="118"/>
  <c r="C112" i="118"/>
  <c r="D112" i="118"/>
  <c r="E112" i="118"/>
  <c r="F112" i="118"/>
  <c r="G112" i="118"/>
  <c r="H112" i="118"/>
  <c r="I112" i="118"/>
  <c r="J112" i="118"/>
  <c r="K112" i="118"/>
  <c r="L112" i="118"/>
  <c r="M112" i="118"/>
  <c r="N112" i="118"/>
  <c r="O112" i="118"/>
  <c r="P112" i="118"/>
  <c r="Q112" i="118"/>
  <c r="R112" i="118"/>
  <c r="S112" i="118"/>
  <c r="T112" i="118"/>
  <c r="U112" i="118"/>
  <c r="V112" i="118"/>
  <c r="W112" i="118"/>
  <c r="X112" i="118"/>
  <c r="Y112" i="118"/>
  <c r="Z112" i="118"/>
  <c r="AA112" i="118"/>
  <c r="AB112" i="118"/>
  <c r="AC112" i="118"/>
  <c r="AD112" i="118"/>
  <c r="C113" i="118"/>
  <c r="D113" i="118"/>
  <c r="E113" i="118"/>
  <c r="F113" i="118"/>
  <c r="G113" i="118"/>
  <c r="H113" i="118"/>
  <c r="I113" i="118"/>
  <c r="J113" i="118"/>
  <c r="K113" i="118"/>
  <c r="L113" i="118"/>
  <c r="M113" i="118"/>
  <c r="N113" i="118"/>
  <c r="O113" i="118"/>
  <c r="P113" i="118"/>
  <c r="Q113" i="118"/>
  <c r="R113" i="118"/>
  <c r="S113" i="118"/>
  <c r="T113" i="118"/>
  <c r="U113" i="118"/>
  <c r="V113" i="118"/>
  <c r="W113" i="118"/>
  <c r="X113" i="118"/>
  <c r="Y113" i="118"/>
  <c r="Z113" i="118"/>
  <c r="AA113" i="118"/>
  <c r="AB113" i="118"/>
  <c r="AC113" i="118"/>
  <c r="AD113" i="118"/>
  <c r="C114" i="118"/>
  <c r="D114" i="118"/>
  <c r="E114" i="118"/>
  <c r="F114" i="118"/>
  <c r="G114" i="118"/>
  <c r="H114" i="118"/>
  <c r="I114" i="118"/>
  <c r="J114" i="118"/>
  <c r="K114" i="118"/>
  <c r="L114" i="118"/>
  <c r="M114" i="118"/>
  <c r="N114" i="118"/>
  <c r="O114" i="118"/>
  <c r="P114" i="118"/>
  <c r="Q114" i="118"/>
  <c r="R114" i="118"/>
  <c r="S114" i="118"/>
  <c r="T114" i="118"/>
  <c r="U114" i="118"/>
  <c r="V114" i="118"/>
  <c r="W114" i="118"/>
  <c r="X114" i="118"/>
  <c r="Y114" i="118"/>
  <c r="Z114" i="118"/>
  <c r="AA114" i="118"/>
  <c r="AB114" i="118"/>
  <c r="AC114" i="118"/>
  <c r="AD114" i="118"/>
  <c r="C115" i="118"/>
  <c r="D115" i="118"/>
  <c r="E115" i="118"/>
  <c r="F115" i="118"/>
  <c r="G115" i="118"/>
  <c r="H115" i="118"/>
  <c r="I115" i="118"/>
  <c r="J115" i="118"/>
  <c r="K115" i="118"/>
  <c r="L115" i="118"/>
  <c r="M115" i="118"/>
  <c r="N115" i="118"/>
  <c r="O115" i="118"/>
  <c r="P115" i="118"/>
  <c r="Q115" i="118"/>
  <c r="R115" i="118"/>
  <c r="S115" i="118"/>
  <c r="T115" i="118"/>
  <c r="U115" i="118"/>
  <c r="V115" i="118"/>
  <c r="W115" i="118"/>
  <c r="X115" i="118"/>
  <c r="Y115" i="118"/>
  <c r="Z115" i="118"/>
  <c r="AA115" i="118"/>
  <c r="AB115" i="118"/>
  <c r="AC115" i="118"/>
  <c r="AD115" i="118"/>
  <c r="C116" i="118"/>
  <c r="D116" i="118"/>
  <c r="E116" i="118"/>
  <c r="F116" i="118"/>
  <c r="G116" i="118"/>
  <c r="H116" i="118"/>
  <c r="I116" i="118"/>
  <c r="J116" i="118"/>
  <c r="K116" i="118"/>
  <c r="L116" i="118"/>
  <c r="M116" i="118"/>
  <c r="N116" i="118"/>
  <c r="O116" i="118"/>
  <c r="P116" i="118"/>
  <c r="Q116" i="118"/>
  <c r="R116" i="118"/>
  <c r="S116" i="118"/>
  <c r="T116" i="118"/>
  <c r="U116" i="118"/>
  <c r="V116" i="118"/>
  <c r="W116" i="118"/>
  <c r="X116" i="118"/>
  <c r="Y116" i="118"/>
  <c r="Z116" i="118"/>
  <c r="AA116" i="118"/>
  <c r="AB116" i="118"/>
  <c r="AC116" i="118"/>
  <c r="AD116" i="118"/>
  <c r="C117" i="118"/>
  <c r="D117" i="118"/>
  <c r="E117" i="118"/>
  <c r="F117" i="118"/>
  <c r="G117" i="118"/>
  <c r="H117" i="118"/>
  <c r="I117" i="118"/>
  <c r="J117" i="118"/>
  <c r="K117" i="118"/>
  <c r="L117" i="118"/>
  <c r="M117" i="118"/>
  <c r="N117" i="118"/>
  <c r="O117" i="118"/>
  <c r="P117" i="118"/>
  <c r="Q117" i="118"/>
  <c r="R117" i="118"/>
  <c r="S117" i="118"/>
  <c r="T117" i="118"/>
  <c r="U117" i="118"/>
  <c r="V117" i="118"/>
  <c r="W117" i="118"/>
  <c r="X117" i="118"/>
  <c r="Y117" i="118"/>
  <c r="Z117" i="118"/>
  <c r="AA117" i="118"/>
  <c r="AB117" i="118"/>
  <c r="AC117" i="118"/>
  <c r="AD117" i="118"/>
  <c r="C118" i="118"/>
  <c r="D118" i="118"/>
  <c r="E118" i="118"/>
  <c r="F118" i="118"/>
  <c r="G118" i="118"/>
  <c r="H118" i="118"/>
  <c r="I118" i="118"/>
  <c r="J118" i="118"/>
  <c r="K118" i="118"/>
  <c r="L118" i="118"/>
  <c r="M118" i="118"/>
  <c r="N118" i="118"/>
  <c r="O118" i="118"/>
  <c r="P118" i="118"/>
  <c r="Q118" i="118"/>
  <c r="R118" i="118"/>
  <c r="S118" i="118"/>
  <c r="T118" i="118"/>
  <c r="U118" i="118"/>
  <c r="V118" i="118"/>
  <c r="W118" i="118"/>
  <c r="X118" i="118"/>
  <c r="Y118" i="118"/>
  <c r="Z118" i="118"/>
  <c r="AA118" i="118"/>
  <c r="AB118" i="118"/>
  <c r="AC118" i="118"/>
  <c r="AD118" i="118"/>
  <c r="C119" i="118"/>
  <c r="D119" i="118"/>
  <c r="E119" i="118"/>
  <c r="F119" i="118"/>
  <c r="G119" i="118"/>
  <c r="H119" i="118"/>
  <c r="I119" i="118"/>
  <c r="J119" i="118"/>
  <c r="K119" i="118"/>
  <c r="L119" i="118"/>
  <c r="M119" i="118"/>
  <c r="N119" i="118"/>
  <c r="O119" i="118"/>
  <c r="P119" i="118"/>
  <c r="Q119" i="118"/>
  <c r="R119" i="118"/>
  <c r="S119" i="118"/>
  <c r="T119" i="118"/>
  <c r="U119" i="118"/>
  <c r="V119" i="118"/>
  <c r="W119" i="118"/>
  <c r="X119" i="118"/>
  <c r="Y119" i="118"/>
  <c r="Z119" i="118"/>
  <c r="AA119" i="118"/>
  <c r="AB119" i="118"/>
  <c r="AC119" i="118"/>
  <c r="AD119" i="118"/>
  <c r="C120" i="118"/>
  <c r="D120" i="118"/>
  <c r="E120" i="118"/>
  <c r="F120" i="118"/>
  <c r="G120" i="118"/>
  <c r="H120" i="118"/>
  <c r="I120" i="118"/>
  <c r="J120" i="118"/>
  <c r="K120" i="118"/>
  <c r="L120" i="118"/>
  <c r="M120" i="118"/>
  <c r="N120" i="118"/>
  <c r="O120" i="118"/>
  <c r="P120" i="118"/>
  <c r="Q120" i="118"/>
  <c r="R120" i="118"/>
  <c r="S120" i="118"/>
  <c r="T120" i="118"/>
  <c r="U120" i="118"/>
  <c r="V120" i="118"/>
  <c r="W120" i="118"/>
  <c r="X120" i="118"/>
  <c r="Y120" i="118"/>
  <c r="Z120" i="118"/>
  <c r="AA120" i="118"/>
  <c r="AB120" i="118"/>
  <c r="AC120" i="118"/>
  <c r="AD120" i="118"/>
  <c r="C121" i="118"/>
  <c r="D121" i="118"/>
  <c r="E121" i="118"/>
  <c r="F121" i="118"/>
  <c r="G121" i="118"/>
  <c r="H121" i="118"/>
  <c r="I121" i="118"/>
  <c r="J121" i="118"/>
  <c r="K121" i="118"/>
  <c r="L121" i="118"/>
  <c r="M121" i="118"/>
  <c r="N121" i="118"/>
  <c r="O121" i="118"/>
  <c r="P121" i="118"/>
  <c r="Q121" i="118"/>
  <c r="R121" i="118"/>
  <c r="S121" i="118"/>
  <c r="T121" i="118"/>
  <c r="U121" i="118"/>
  <c r="V121" i="118"/>
  <c r="W121" i="118"/>
  <c r="X121" i="118"/>
  <c r="Y121" i="118"/>
  <c r="Z121" i="118"/>
  <c r="AA121" i="118"/>
  <c r="AB121" i="118"/>
  <c r="AC121" i="118"/>
  <c r="AD121" i="118"/>
  <c r="C122" i="118"/>
  <c r="D122" i="118"/>
  <c r="E122" i="118"/>
  <c r="F122" i="118"/>
  <c r="G122" i="118"/>
  <c r="H122" i="118"/>
  <c r="I122" i="118"/>
  <c r="J122" i="118"/>
  <c r="K122" i="118"/>
  <c r="L122" i="118"/>
  <c r="M122" i="118"/>
  <c r="N122" i="118"/>
  <c r="O122" i="118"/>
  <c r="P122" i="118"/>
  <c r="Q122" i="118"/>
  <c r="R122" i="118"/>
  <c r="S122" i="118"/>
  <c r="T122" i="118"/>
  <c r="U122" i="118"/>
  <c r="V122" i="118"/>
  <c r="W122" i="118"/>
  <c r="X122" i="118"/>
  <c r="Y122" i="118"/>
  <c r="Z122" i="118"/>
  <c r="AA122" i="118"/>
  <c r="AB122" i="118"/>
  <c r="AC122" i="118"/>
  <c r="AD122" i="118"/>
  <c r="C123" i="118"/>
  <c r="D123" i="118"/>
  <c r="E123" i="118"/>
  <c r="F123" i="118"/>
  <c r="G123" i="118"/>
  <c r="H123" i="118"/>
  <c r="I123" i="118"/>
  <c r="J123" i="118"/>
  <c r="K123" i="118"/>
  <c r="L123" i="118"/>
  <c r="M123" i="118"/>
  <c r="N123" i="118"/>
  <c r="O123" i="118"/>
  <c r="P123" i="118"/>
  <c r="Q123" i="118"/>
  <c r="R123" i="118"/>
  <c r="S123" i="118"/>
  <c r="T123" i="118"/>
  <c r="U123" i="118"/>
  <c r="V123" i="118"/>
  <c r="W123" i="118"/>
  <c r="X123" i="118"/>
  <c r="Y123" i="118"/>
  <c r="Z123" i="118"/>
  <c r="AA123" i="118"/>
  <c r="AB123" i="118"/>
  <c r="AC123" i="118"/>
  <c r="AD123" i="118"/>
  <c r="B8" i="118"/>
  <c r="B9" i="118"/>
  <c r="B10" i="118"/>
  <c r="B11" i="118"/>
  <c r="B12" i="118"/>
  <c r="B13" i="118"/>
  <c r="B14" i="118"/>
  <c r="B15" i="118"/>
  <c r="B16" i="118"/>
  <c r="B17" i="118"/>
  <c r="B18" i="118"/>
  <c r="B19" i="118"/>
  <c r="B20" i="118"/>
  <c r="B21" i="118"/>
  <c r="B22" i="118"/>
  <c r="B23" i="118"/>
  <c r="B24" i="118"/>
  <c r="B25" i="118"/>
  <c r="B26" i="118"/>
  <c r="B27" i="118"/>
  <c r="B28" i="118"/>
  <c r="B29" i="118"/>
  <c r="B30" i="118"/>
  <c r="B31" i="118"/>
  <c r="B32" i="118"/>
  <c r="B33" i="118"/>
  <c r="B34" i="118"/>
  <c r="B35" i="118"/>
  <c r="B36" i="118"/>
  <c r="B37" i="118"/>
  <c r="B38" i="118"/>
  <c r="B39" i="118"/>
  <c r="B40" i="118"/>
  <c r="B41" i="118"/>
  <c r="B42" i="118"/>
  <c r="B43" i="118"/>
  <c r="B44" i="118"/>
  <c r="B45" i="118"/>
  <c r="B46" i="118"/>
  <c r="B47" i="118"/>
  <c r="B48" i="118"/>
  <c r="B49" i="118"/>
  <c r="B50" i="118"/>
  <c r="B51" i="118"/>
  <c r="B52" i="118"/>
  <c r="B53" i="118"/>
  <c r="B54" i="118"/>
  <c r="B55" i="118"/>
  <c r="B56" i="118"/>
  <c r="B57" i="118"/>
  <c r="B58" i="118"/>
  <c r="B59" i="118"/>
  <c r="B60" i="118"/>
  <c r="B61" i="118"/>
  <c r="B62" i="118"/>
  <c r="B63" i="118"/>
  <c r="B64" i="118"/>
  <c r="B65" i="118"/>
  <c r="B66" i="118"/>
  <c r="B67" i="118"/>
  <c r="B68" i="118"/>
  <c r="B69" i="118"/>
  <c r="B70" i="118"/>
  <c r="B71" i="118"/>
  <c r="B72" i="118"/>
  <c r="B73" i="118"/>
  <c r="B74" i="118"/>
  <c r="B75" i="118"/>
  <c r="B76" i="118"/>
  <c r="B77" i="118"/>
  <c r="B78" i="118"/>
  <c r="B79" i="118"/>
  <c r="B80" i="118"/>
  <c r="B81" i="118"/>
  <c r="B82" i="118"/>
  <c r="B83" i="118"/>
  <c r="B84" i="118"/>
  <c r="B85" i="118"/>
  <c r="B86" i="118"/>
  <c r="B87" i="118"/>
  <c r="B88" i="118"/>
  <c r="B89" i="118"/>
  <c r="B90" i="118"/>
  <c r="B91" i="118"/>
  <c r="B92" i="118"/>
  <c r="B93" i="118"/>
  <c r="B94" i="118"/>
  <c r="B95" i="118"/>
  <c r="B96" i="118"/>
  <c r="B97" i="118"/>
  <c r="B98" i="118"/>
  <c r="B99" i="118"/>
  <c r="B100" i="118"/>
  <c r="B101" i="118"/>
  <c r="B102" i="118"/>
  <c r="B103" i="118"/>
  <c r="B104" i="118"/>
  <c r="B105" i="118"/>
  <c r="B106" i="118"/>
  <c r="B107" i="118"/>
  <c r="B108" i="118"/>
  <c r="B109" i="118"/>
  <c r="B110" i="118"/>
  <c r="B111" i="118"/>
  <c r="B112" i="118"/>
  <c r="B113" i="118"/>
  <c r="B114" i="118"/>
  <c r="B115" i="118"/>
  <c r="B116" i="118"/>
  <c r="B117" i="118"/>
  <c r="B118" i="118"/>
  <c r="B119" i="118"/>
  <c r="B120" i="118"/>
  <c r="B121" i="118"/>
  <c r="B122" i="118"/>
  <c r="B123" i="118"/>
  <c r="B7" i="118"/>
  <c r="C7" i="117"/>
  <c r="D7" i="117"/>
  <c r="E7" i="117"/>
  <c r="F7" i="117"/>
  <c r="G7" i="117"/>
  <c r="H7" i="117"/>
  <c r="I7" i="117"/>
  <c r="J7" i="117"/>
  <c r="K7" i="117"/>
  <c r="L7" i="117"/>
  <c r="M7" i="117"/>
  <c r="N7" i="117"/>
  <c r="O7" i="117"/>
  <c r="P7" i="117"/>
  <c r="Q7" i="117"/>
  <c r="R7" i="117"/>
  <c r="S7" i="117"/>
  <c r="T7" i="117"/>
  <c r="U7" i="117"/>
  <c r="V7" i="117"/>
  <c r="W7" i="117"/>
  <c r="X7" i="117"/>
  <c r="Y7" i="117"/>
  <c r="Z7" i="117"/>
  <c r="AA7" i="117"/>
  <c r="AB7" i="117"/>
  <c r="AC7" i="117"/>
  <c r="AD7" i="117"/>
  <c r="C8" i="117"/>
  <c r="D8" i="117"/>
  <c r="E8" i="117"/>
  <c r="F8" i="117"/>
  <c r="G8" i="117"/>
  <c r="H8" i="117"/>
  <c r="I8" i="117"/>
  <c r="J8" i="117"/>
  <c r="K8" i="117"/>
  <c r="L8" i="117"/>
  <c r="M8" i="117"/>
  <c r="N8" i="117"/>
  <c r="O8" i="117"/>
  <c r="P8" i="117"/>
  <c r="Q8" i="117"/>
  <c r="R8" i="117"/>
  <c r="S8" i="117"/>
  <c r="T8" i="117"/>
  <c r="U8" i="117"/>
  <c r="V8" i="117"/>
  <c r="W8" i="117"/>
  <c r="X8" i="117"/>
  <c r="Y8" i="117"/>
  <c r="Z8" i="117"/>
  <c r="AA8" i="117"/>
  <c r="AB8" i="117"/>
  <c r="AC8" i="117"/>
  <c r="AD8" i="117"/>
  <c r="C9" i="117"/>
  <c r="D9" i="117"/>
  <c r="E9" i="117"/>
  <c r="F9" i="117"/>
  <c r="G9" i="117"/>
  <c r="H9" i="117"/>
  <c r="I9" i="117"/>
  <c r="J9" i="117"/>
  <c r="K9" i="117"/>
  <c r="L9" i="117"/>
  <c r="M9" i="117"/>
  <c r="N9" i="117"/>
  <c r="O9" i="117"/>
  <c r="P9" i="117"/>
  <c r="Q9" i="117"/>
  <c r="R9" i="117"/>
  <c r="S9" i="117"/>
  <c r="T9" i="117"/>
  <c r="U9" i="117"/>
  <c r="V9" i="117"/>
  <c r="W9" i="117"/>
  <c r="X9" i="117"/>
  <c r="Y9" i="117"/>
  <c r="Z9" i="117"/>
  <c r="AA9" i="117"/>
  <c r="AB9" i="117"/>
  <c r="AC9" i="117"/>
  <c r="AD9" i="117"/>
  <c r="C10" i="117"/>
  <c r="D10" i="117"/>
  <c r="E10" i="117"/>
  <c r="F10" i="117"/>
  <c r="G10" i="117"/>
  <c r="H10" i="117"/>
  <c r="I10" i="117"/>
  <c r="J10" i="117"/>
  <c r="K10" i="117"/>
  <c r="L10" i="117"/>
  <c r="M10" i="117"/>
  <c r="N10" i="117"/>
  <c r="O10" i="117"/>
  <c r="P10" i="117"/>
  <c r="Q10" i="117"/>
  <c r="R10" i="117"/>
  <c r="S10" i="117"/>
  <c r="T10" i="117"/>
  <c r="U10" i="117"/>
  <c r="V10" i="117"/>
  <c r="W10" i="117"/>
  <c r="X10" i="117"/>
  <c r="Y10" i="117"/>
  <c r="Z10" i="117"/>
  <c r="AA10" i="117"/>
  <c r="AB10" i="117"/>
  <c r="AC10" i="117"/>
  <c r="AD10" i="117"/>
  <c r="C11" i="117"/>
  <c r="D11" i="117"/>
  <c r="E11" i="117"/>
  <c r="F11" i="117"/>
  <c r="G11" i="117"/>
  <c r="H11" i="117"/>
  <c r="I11" i="117"/>
  <c r="J11" i="117"/>
  <c r="K11" i="117"/>
  <c r="L11" i="117"/>
  <c r="M11" i="117"/>
  <c r="N11" i="117"/>
  <c r="O11" i="117"/>
  <c r="P11" i="117"/>
  <c r="Q11" i="117"/>
  <c r="R11" i="117"/>
  <c r="S11" i="117"/>
  <c r="T11" i="117"/>
  <c r="U11" i="117"/>
  <c r="V11" i="117"/>
  <c r="W11" i="117"/>
  <c r="X11" i="117"/>
  <c r="Y11" i="117"/>
  <c r="Z11" i="117"/>
  <c r="AA11" i="117"/>
  <c r="AB11" i="117"/>
  <c r="AC11" i="117"/>
  <c r="AD11" i="117"/>
  <c r="C12" i="117"/>
  <c r="D12" i="117"/>
  <c r="E12" i="117"/>
  <c r="F12" i="117"/>
  <c r="G12" i="117"/>
  <c r="H12" i="117"/>
  <c r="I12" i="117"/>
  <c r="J12" i="117"/>
  <c r="K12" i="117"/>
  <c r="L12" i="117"/>
  <c r="M12" i="117"/>
  <c r="N12" i="117"/>
  <c r="O12" i="117"/>
  <c r="P12" i="117"/>
  <c r="Q12" i="117"/>
  <c r="R12" i="117"/>
  <c r="S12" i="117"/>
  <c r="T12" i="117"/>
  <c r="U12" i="117"/>
  <c r="V12" i="117"/>
  <c r="W12" i="117"/>
  <c r="X12" i="117"/>
  <c r="Y12" i="117"/>
  <c r="Z12" i="117"/>
  <c r="AA12" i="117"/>
  <c r="AB12" i="117"/>
  <c r="AC12" i="117"/>
  <c r="AD12" i="117"/>
  <c r="C13" i="117"/>
  <c r="D13" i="117"/>
  <c r="E13" i="117"/>
  <c r="F13" i="117"/>
  <c r="G13" i="117"/>
  <c r="H13" i="117"/>
  <c r="I13" i="117"/>
  <c r="J13" i="117"/>
  <c r="K13" i="117"/>
  <c r="L13" i="117"/>
  <c r="M13" i="117"/>
  <c r="N13" i="117"/>
  <c r="O13" i="117"/>
  <c r="P13" i="117"/>
  <c r="Q13" i="117"/>
  <c r="R13" i="117"/>
  <c r="S13" i="117"/>
  <c r="T13" i="117"/>
  <c r="U13" i="117"/>
  <c r="V13" i="117"/>
  <c r="W13" i="117"/>
  <c r="X13" i="117"/>
  <c r="Y13" i="117"/>
  <c r="Z13" i="117"/>
  <c r="AA13" i="117"/>
  <c r="AB13" i="117"/>
  <c r="AC13" i="117"/>
  <c r="AD13" i="117"/>
  <c r="C14" i="117"/>
  <c r="D14" i="117"/>
  <c r="E14" i="117"/>
  <c r="F14" i="117"/>
  <c r="G14" i="117"/>
  <c r="H14" i="117"/>
  <c r="I14" i="117"/>
  <c r="J14" i="117"/>
  <c r="K14" i="117"/>
  <c r="L14" i="117"/>
  <c r="M14" i="117"/>
  <c r="N14" i="117"/>
  <c r="O14" i="117"/>
  <c r="P14" i="117"/>
  <c r="Q14" i="117"/>
  <c r="R14" i="117"/>
  <c r="S14" i="117"/>
  <c r="T14" i="117"/>
  <c r="U14" i="117"/>
  <c r="V14" i="117"/>
  <c r="W14" i="117"/>
  <c r="X14" i="117"/>
  <c r="Y14" i="117"/>
  <c r="Z14" i="117"/>
  <c r="AA14" i="117"/>
  <c r="AB14" i="117"/>
  <c r="AC14" i="117"/>
  <c r="AD14" i="117"/>
  <c r="C15" i="117"/>
  <c r="D15" i="117"/>
  <c r="E15" i="117"/>
  <c r="F15" i="117"/>
  <c r="G15" i="117"/>
  <c r="H15" i="117"/>
  <c r="I15" i="117"/>
  <c r="J15" i="117"/>
  <c r="K15" i="117"/>
  <c r="L15" i="117"/>
  <c r="M15" i="117"/>
  <c r="N15" i="117"/>
  <c r="O15" i="117"/>
  <c r="P15" i="117"/>
  <c r="Q15" i="117"/>
  <c r="R15" i="117"/>
  <c r="S15" i="117"/>
  <c r="T15" i="117"/>
  <c r="U15" i="117"/>
  <c r="V15" i="117"/>
  <c r="W15" i="117"/>
  <c r="X15" i="117"/>
  <c r="Y15" i="117"/>
  <c r="Z15" i="117"/>
  <c r="AA15" i="117"/>
  <c r="AB15" i="117"/>
  <c r="AC15" i="117"/>
  <c r="AD15" i="117"/>
  <c r="C16" i="117"/>
  <c r="D16" i="117"/>
  <c r="E16" i="117"/>
  <c r="F16" i="117"/>
  <c r="G16" i="117"/>
  <c r="H16" i="117"/>
  <c r="I16" i="117"/>
  <c r="J16" i="117"/>
  <c r="K16" i="117"/>
  <c r="L16" i="117"/>
  <c r="M16" i="117"/>
  <c r="N16" i="117"/>
  <c r="O16" i="117"/>
  <c r="P16" i="117"/>
  <c r="Q16" i="117"/>
  <c r="R16" i="117"/>
  <c r="S16" i="117"/>
  <c r="T16" i="117"/>
  <c r="U16" i="117"/>
  <c r="V16" i="117"/>
  <c r="W16" i="117"/>
  <c r="X16" i="117"/>
  <c r="Y16" i="117"/>
  <c r="Z16" i="117"/>
  <c r="AA16" i="117"/>
  <c r="AB16" i="117"/>
  <c r="AC16" i="117"/>
  <c r="AD16" i="117"/>
  <c r="C17" i="117"/>
  <c r="D17" i="117"/>
  <c r="E17" i="117"/>
  <c r="F17" i="117"/>
  <c r="G17" i="117"/>
  <c r="H17" i="117"/>
  <c r="I17" i="117"/>
  <c r="J17" i="117"/>
  <c r="K17" i="117"/>
  <c r="L17" i="117"/>
  <c r="M17" i="117"/>
  <c r="N17" i="117"/>
  <c r="O17" i="117"/>
  <c r="P17" i="117"/>
  <c r="Q17" i="117"/>
  <c r="R17" i="117"/>
  <c r="S17" i="117"/>
  <c r="T17" i="117"/>
  <c r="U17" i="117"/>
  <c r="V17" i="117"/>
  <c r="W17" i="117"/>
  <c r="X17" i="117"/>
  <c r="Y17" i="117"/>
  <c r="Z17" i="117"/>
  <c r="AA17" i="117"/>
  <c r="AB17" i="117"/>
  <c r="AC17" i="117"/>
  <c r="AD17" i="117"/>
  <c r="C18" i="117"/>
  <c r="D18" i="117"/>
  <c r="E18" i="117"/>
  <c r="F18" i="117"/>
  <c r="G18" i="117"/>
  <c r="H18" i="117"/>
  <c r="I18" i="117"/>
  <c r="J18" i="117"/>
  <c r="K18" i="117"/>
  <c r="L18" i="117"/>
  <c r="M18" i="117"/>
  <c r="N18" i="117"/>
  <c r="O18" i="117"/>
  <c r="P18" i="117"/>
  <c r="Q18" i="117"/>
  <c r="R18" i="117"/>
  <c r="S18" i="117"/>
  <c r="T18" i="117"/>
  <c r="U18" i="117"/>
  <c r="V18" i="117"/>
  <c r="W18" i="117"/>
  <c r="X18" i="117"/>
  <c r="Y18" i="117"/>
  <c r="Z18" i="117"/>
  <c r="AA18" i="117"/>
  <c r="AB18" i="117"/>
  <c r="AC18" i="117"/>
  <c r="AD18" i="117"/>
  <c r="C19" i="117"/>
  <c r="D19" i="117"/>
  <c r="E19" i="117"/>
  <c r="F19" i="117"/>
  <c r="G19" i="117"/>
  <c r="H19" i="117"/>
  <c r="I19" i="117"/>
  <c r="J19" i="117"/>
  <c r="K19" i="117"/>
  <c r="L19" i="117"/>
  <c r="M19" i="117"/>
  <c r="N19" i="117"/>
  <c r="O19" i="117"/>
  <c r="P19" i="117"/>
  <c r="Q19" i="117"/>
  <c r="R19" i="117"/>
  <c r="S19" i="117"/>
  <c r="T19" i="117"/>
  <c r="U19" i="117"/>
  <c r="V19" i="117"/>
  <c r="W19" i="117"/>
  <c r="X19" i="117"/>
  <c r="Y19" i="117"/>
  <c r="Z19" i="117"/>
  <c r="AA19" i="117"/>
  <c r="AB19" i="117"/>
  <c r="AC19" i="117"/>
  <c r="AD19" i="117"/>
  <c r="C20" i="117"/>
  <c r="D20" i="117"/>
  <c r="E20" i="117"/>
  <c r="F20" i="117"/>
  <c r="G20" i="117"/>
  <c r="H20" i="117"/>
  <c r="I20" i="117"/>
  <c r="J20" i="117"/>
  <c r="K20" i="117"/>
  <c r="L20" i="117"/>
  <c r="M20" i="117"/>
  <c r="N20" i="117"/>
  <c r="O20" i="117"/>
  <c r="P20" i="117"/>
  <c r="Q20" i="117"/>
  <c r="R20" i="117"/>
  <c r="S20" i="117"/>
  <c r="T20" i="117"/>
  <c r="U20" i="117"/>
  <c r="V20" i="117"/>
  <c r="W20" i="117"/>
  <c r="X20" i="117"/>
  <c r="Y20" i="117"/>
  <c r="Z20" i="117"/>
  <c r="AA20" i="117"/>
  <c r="AB20" i="117"/>
  <c r="AC20" i="117"/>
  <c r="AD20" i="117"/>
  <c r="C21" i="117"/>
  <c r="D21" i="117"/>
  <c r="E21" i="117"/>
  <c r="F21" i="117"/>
  <c r="G21" i="117"/>
  <c r="H21" i="117"/>
  <c r="I21" i="117"/>
  <c r="J21" i="117"/>
  <c r="K21" i="117"/>
  <c r="L21" i="117"/>
  <c r="M21" i="117"/>
  <c r="N21" i="117"/>
  <c r="O21" i="117"/>
  <c r="P21" i="117"/>
  <c r="Q21" i="117"/>
  <c r="R21" i="117"/>
  <c r="S21" i="117"/>
  <c r="T21" i="117"/>
  <c r="U21" i="117"/>
  <c r="V21" i="117"/>
  <c r="W21" i="117"/>
  <c r="X21" i="117"/>
  <c r="Y21" i="117"/>
  <c r="Z21" i="117"/>
  <c r="AA21" i="117"/>
  <c r="AB21" i="117"/>
  <c r="AC21" i="117"/>
  <c r="AD21" i="117"/>
  <c r="C22" i="117"/>
  <c r="D22" i="117"/>
  <c r="E22" i="117"/>
  <c r="F22" i="117"/>
  <c r="G22" i="117"/>
  <c r="H22" i="117"/>
  <c r="I22" i="117"/>
  <c r="J22" i="117"/>
  <c r="K22" i="117"/>
  <c r="L22" i="117"/>
  <c r="M22" i="117"/>
  <c r="N22" i="117"/>
  <c r="O22" i="117"/>
  <c r="P22" i="117"/>
  <c r="Q22" i="117"/>
  <c r="R22" i="117"/>
  <c r="S22" i="117"/>
  <c r="T22" i="117"/>
  <c r="U22" i="117"/>
  <c r="V22" i="117"/>
  <c r="W22" i="117"/>
  <c r="X22" i="117"/>
  <c r="Y22" i="117"/>
  <c r="Z22" i="117"/>
  <c r="AA22" i="117"/>
  <c r="AB22" i="117"/>
  <c r="AC22" i="117"/>
  <c r="AD22" i="117"/>
  <c r="C23" i="117"/>
  <c r="D23" i="117"/>
  <c r="E23" i="117"/>
  <c r="F23" i="117"/>
  <c r="G23" i="117"/>
  <c r="H23" i="117"/>
  <c r="I23" i="117"/>
  <c r="J23" i="117"/>
  <c r="K23" i="117"/>
  <c r="L23" i="117"/>
  <c r="M23" i="117"/>
  <c r="N23" i="117"/>
  <c r="O23" i="117"/>
  <c r="P23" i="117"/>
  <c r="Q23" i="117"/>
  <c r="R23" i="117"/>
  <c r="S23" i="117"/>
  <c r="T23" i="117"/>
  <c r="U23" i="117"/>
  <c r="V23" i="117"/>
  <c r="W23" i="117"/>
  <c r="X23" i="117"/>
  <c r="Y23" i="117"/>
  <c r="Z23" i="117"/>
  <c r="AA23" i="117"/>
  <c r="AB23" i="117"/>
  <c r="AC23" i="117"/>
  <c r="AD23" i="117"/>
  <c r="C24" i="117"/>
  <c r="D24" i="117"/>
  <c r="E24" i="117"/>
  <c r="F24" i="117"/>
  <c r="G24" i="117"/>
  <c r="H24" i="117"/>
  <c r="I24" i="117"/>
  <c r="J24" i="117"/>
  <c r="K24" i="117"/>
  <c r="L24" i="117"/>
  <c r="M24" i="117"/>
  <c r="N24" i="117"/>
  <c r="O24" i="117"/>
  <c r="P24" i="117"/>
  <c r="Q24" i="117"/>
  <c r="R24" i="117"/>
  <c r="S24" i="117"/>
  <c r="T24" i="117"/>
  <c r="U24" i="117"/>
  <c r="V24" i="117"/>
  <c r="W24" i="117"/>
  <c r="X24" i="117"/>
  <c r="Y24" i="117"/>
  <c r="Z24" i="117"/>
  <c r="AA24" i="117"/>
  <c r="AB24" i="117"/>
  <c r="AC24" i="117"/>
  <c r="AD24" i="117"/>
  <c r="C25" i="117"/>
  <c r="D25" i="117"/>
  <c r="E25" i="117"/>
  <c r="F25" i="117"/>
  <c r="G25" i="117"/>
  <c r="H25" i="117"/>
  <c r="I25" i="117"/>
  <c r="J25" i="117"/>
  <c r="K25" i="117"/>
  <c r="L25" i="117"/>
  <c r="M25" i="117"/>
  <c r="N25" i="117"/>
  <c r="O25" i="117"/>
  <c r="P25" i="117"/>
  <c r="Q25" i="117"/>
  <c r="R25" i="117"/>
  <c r="S25" i="117"/>
  <c r="T25" i="117"/>
  <c r="U25" i="117"/>
  <c r="V25" i="117"/>
  <c r="W25" i="117"/>
  <c r="X25" i="117"/>
  <c r="Y25" i="117"/>
  <c r="Z25" i="117"/>
  <c r="AA25" i="117"/>
  <c r="AB25" i="117"/>
  <c r="AC25" i="117"/>
  <c r="AD25" i="117"/>
  <c r="C26" i="117"/>
  <c r="D26" i="117"/>
  <c r="E26" i="117"/>
  <c r="F26" i="117"/>
  <c r="G26" i="117"/>
  <c r="H26" i="117"/>
  <c r="I26" i="117"/>
  <c r="J26" i="117"/>
  <c r="K26" i="117"/>
  <c r="L26" i="117"/>
  <c r="M26" i="117"/>
  <c r="N26" i="117"/>
  <c r="O26" i="117"/>
  <c r="P26" i="117"/>
  <c r="Q26" i="117"/>
  <c r="R26" i="117"/>
  <c r="S26" i="117"/>
  <c r="T26" i="117"/>
  <c r="U26" i="117"/>
  <c r="V26" i="117"/>
  <c r="W26" i="117"/>
  <c r="X26" i="117"/>
  <c r="Y26" i="117"/>
  <c r="Z26" i="117"/>
  <c r="AA26" i="117"/>
  <c r="AB26" i="117"/>
  <c r="AC26" i="117"/>
  <c r="AD26" i="117"/>
  <c r="C27" i="117"/>
  <c r="D27" i="117"/>
  <c r="E27" i="117"/>
  <c r="F27" i="117"/>
  <c r="G27" i="117"/>
  <c r="H27" i="117"/>
  <c r="I27" i="117"/>
  <c r="J27" i="117"/>
  <c r="K27" i="117"/>
  <c r="L27" i="117"/>
  <c r="M27" i="117"/>
  <c r="N27" i="117"/>
  <c r="O27" i="117"/>
  <c r="P27" i="117"/>
  <c r="Q27" i="117"/>
  <c r="R27" i="117"/>
  <c r="S27" i="117"/>
  <c r="T27" i="117"/>
  <c r="U27" i="117"/>
  <c r="V27" i="117"/>
  <c r="W27" i="117"/>
  <c r="X27" i="117"/>
  <c r="Y27" i="117"/>
  <c r="Z27" i="117"/>
  <c r="AA27" i="117"/>
  <c r="AB27" i="117"/>
  <c r="AC27" i="117"/>
  <c r="AD27" i="117"/>
  <c r="C28" i="117"/>
  <c r="D28" i="117"/>
  <c r="E28" i="117"/>
  <c r="F28" i="117"/>
  <c r="G28" i="117"/>
  <c r="H28" i="117"/>
  <c r="I28" i="117"/>
  <c r="J28" i="117"/>
  <c r="K28" i="117"/>
  <c r="L28" i="117"/>
  <c r="M28" i="117"/>
  <c r="N28" i="117"/>
  <c r="O28" i="117"/>
  <c r="P28" i="117"/>
  <c r="Q28" i="117"/>
  <c r="R28" i="117"/>
  <c r="S28" i="117"/>
  <c r="T28" i="117"/>
  <c r="U28" i="117"/>
  <c r="V28" i="117"/>
  <c r="W28" i="117"/>
  <c r="X28" i="117"/>
  <c r="Y28" i="117"/>
  <c r="Z28" i="117"/>
  <c r="AA28" i="117"/>
  <c r="AB28" i="117"/>
  <c r="AC28" i="117"/>
  <c r="AD28" i="117"/>
  <c r="C29" i="117"/>
  <c r="D29" i="117"/>
  <c r="E29" i="117"/>
  <c r="F29" i="117"/>
  <c r="G29" i="117"/>
  <c r="H29" i="117"/>
  <c r="I29" i="117"/>
  <c r="J29" i="117"/>
  <c r="K29" i="117"/>
  <c r="L29" i="117"/>
  <c r="M29" i="117"/>
  <c r="N29" i="117"/>
  <c r="O29" i="117"/>
  <c r="P29" i="117"/>
  <c r="Q29" i="117"/>
  <c r="R29" i="117"/>
  <c r="S29" i="117"/>
  <c r="T29" i="117"/>
  <c r="U29" i="117"/>
  <c r="V29" i="117"/>
  <c r="W29" i="117"/>
  <c r="X29" i="117"/>
  <c r="Y29" i="117"/>
  <c r="Z29" i="117"/>
  <c r="AA29" i="117"/>
  <c r="AB29" i="117"/>
  <c r="AC29" i="117"/>
  <c r="AD29" i="117"/>
  <c r="C30" i="117"/>
  <c r="D30" i="117"/>
  <c r="E30" i="117"/>
  <c r="F30" i="117"/>
  <c r="G30" i="117"/>
  <c r="H30" i="117"/>
  <c r="I30" i="117"/>
  <c r="J30" i="117"/>
  <c r="K30" i="117"/>
  <c r="L30" i="117"/>
  <c r="M30" i="117"/>
  <c r="N30" i="117"/>
  <c r="O30" i="117"/>
  <c r="P30" i="117"/>
  <c r="Q30" i="117"/>
  <c r="R30" i="117"/>
  <c r="S30" i="117"/>
  <c r="T30" i="117"/>
  <c r="U30" i="117"/>
  <c r="V30" i="117"/>
  <c r="W30" i="117"/>
  <c r="X30" i="117"/>
  <c r="Y30" i="117"/>
  <c r="Z30" i="117"/>
  <c r="AA30" i="117"/>
  <c r="AB30" i="117"/>
  <c r="AC30" i="117"/>
  <c r="AD30" i="117"/>
  <c r="C31" i="117"/>
  <c r="D31" i="117"/>
  <c r="E31" i="117"/>
  <c r="F31" i="117"/>
  <c r="G31" i="117"/>
  <c r="H31" i="117"/>
  <c r="I31" i="117"/>
  <c r="J31" i="117"/>
  <c r="K31" i="117"/>
  <c r="L31" i="117"/>
  <c r="M31" i="117"/>
  <c r="N31" i="117"/>
  <c r="O31" i="117"/>
  <c r="P31" i="117"/>
  <c r="Q31" i="117"/>
  <c r="R31" i="117"/>
  <c r="S31" i="117"/>
  <c r="T31" i="117"/>
  <c r="U31" i="117"/>
  <c r="V31" i="117"/>
  <c r="W31" i="117"/>
  <c r="X31" i="117"/>
  <c r="Y31" i="117"/>
  <c r="Z31" i="117"/>
  <c r="AA31" i="117"/>
  <c r="AB31" i="117"/>
  <c r="AC31" i="117"/>
  <c r="AD31" i="117"/>
  <c r="C32" i="117"/>
  <c r="D32" i="117"/>
  <c r="E32" i="117"/>
  <c r="F32" i="117"/>
  <c r="G32" i="117"/>
  <c r="H32" i="117"/>
  <c r="I32" i="117"/>
  <c r="J32" i="117"/>
  <c r="K32" i="117"/>
  <c r="L32" i="117"/>
  <c r="M32" i="117"/>
  <c r="N32" i="117"/>
  <c r="O32" i="117"/>
  <c r="P32" i="117"/>
  <c r="Q32" i="117"/>
  <c r="R32" i="117"/>
  <c r="S32" i="117"/>
  <c r="T32" i="117"/>
  <c r="U32" i="117"/>
  <c r="V32" i="117"/>
  <c r="W32" i="117"/>
  <c r="X32" i="117"/>
  <c r="Y32" i="117"/>
  <c r="Z32" i="117"/>
  <c r="AA32" i="117"/>
  <c r="AB32" i="117"/>
  <c r="AC32" i="117"/>
  <c r="AD32" i="117"/>
  <c r="C33" i="117"/>
  <c r="D33" i="117"/>
  <c r="E33" i="117"/>
  <c r="F33" i="117"/>
  <c r="G33" i="117"/>
  <c r="H33" i="117"/>
  <c r="I33" i="117"/>
  <c r="J33" i="117"/>
  <c r="K33" i="117"/>
  <c r="L33" i="117"/>
  <c r="M33" i="117"/>
  <c r="N33" i="117"/>
  <c r="O33" i="117"/>
  <c r="P33" i="117"/>
  <c r="Q33" i="117"/>
  <c r="R33" i="117"/>
  <c r="S33" i="117"/>
  <c r="T33" i="117"/>
  <c r="U33" i="117"/>
  <c r="V33" i="117"/>
  <c r="W33" i="117"/>
  <c r="X33" i="117"/>
  <c r="Y33" i="117"/>
  <c r="Z33" i="117"/>
  <c r="AA33" i="117"/>
  <c r="AB33" i="117"/>
  <c r="AC33" i="117"/>
  <c r="AD33" i="117"/>
  <c r="C34" i="117"/>
  <c r="D34" i="117"/>
  <c r="E34" i="117"/>
  <c r="F34" i="117"/>
  <c r="G34" i="117"/>
  <c r="H34" i="117"/>
  <c r="I34" i="117"/>
  <c r="J34" i="117"/>
  <c r="K34" i="117"/>
  <c r="L34" i="117"/>
  <c r="M34" i="117"/>
  <c r="N34" i="117"/>
  <c r="O34" i="117"/>
  <c r="P34" i="117"/>
  <c r="Q34" i="117"/>
  <c r="R34" i="117"/>
  <c r="S34" i="117"/>
  <c r="T34" i="117"/>
  <c r="U34" i="117"/>
  <c r="V34" i="117"/>
  <c r="W34" i="117"/>
  <c r="X34" i="117"/>
  <c r="Y34" i="117"/>
  <c r="Z34" i="117"/>
  <c r="AA34" i="117"/>
  <c r="AB34" i="117"/>
  <c r="AC34" i="117"/>
  <c r="AD34" i="117"/>
  <c r="C35" i="117"/>
  <c r="D35" i="117"/>
  <c r="E35" i="117"/>
  <c r="F35" i="117"/>
  <c r="G35" i="117"/>
  <c r="H35" i="117"/>
  <c r="I35" i="117"/>
  <c r="J35" i="117"/>
  <c r="K35" i="117"/>
  <c r="L35" i="117"/>
  <c r="M35" i="117"/>
  <c r="N35" i="117"/>
  <c r="O35" i="117"/>
  <c r="P35" i="117"/>
  <c r="Q35" i="117"/>
  <c r="R35" i="117"/>
  <c r="S35" i="117"/>
  <c r="T35" i="117"/>
  <c r="U35" i="117"/>
  <c r="V35" i="117"/>
  <c r="W35" i="117"/>
  <c r="X35" i="117"/>
  <c r="Y35" i="117"/>
  <c r="Z35" i="117"/>
  <c r="AA35" i="117"/>
  <c r="AB35" i="117"/>
  <c r="AC35" i="117"/>
  <c r="AD35" i="117"/>
  <c r="C36" i="117"/>
  <c r="D36" i="117"/>
  <c r="E36" i="117"/>
  <c r="F36" i="117"/>
  <c r="G36" i="117"/>
  <c r="H36" i="117"/>
  <c r="I36" i="117"/>
  <c r="J36" i="117"/>
  <c r="K36" i="117"/>
  <c r="L36" i="117"/>
  <c r="M36" i="117"/>
  <c r="N36" i="117"/>
  <c r="O36" i="117"/>
  <c r="P36" i="117"/>
  <c r="Q36" i="117"/>
  <c r="R36" i="117"/>
  <c r="S36" i="117"/>
  <c r="T36" i="117"/>
  <c r="U36" i="117"/>
  <c r="V36" i="117"/>
  <c r="W36" i="117"/>
  <c r="X36" i="117"/>
  <c r="Y36" i="117"/>
  <c r="Z36" i="117"/>
  <c r="AA36" i="117"/>
  <c r="AB36" i="117"/>
  <c r="AC36" i="117"/>
  <c r="AD36" i="117"/>
  <c r="C37" i="117"/>
  <c r="D37" i="117"/>
  <c r="E37" i="117"/>
  <c r="F37" i="117"/>
  <c r="G37" i="117"/>
  <c r="H37" i="117"/>
  <c r="I37" i="117"/>
  <c r="J37" i="117"/>
  <c r="K37" i="117"/>
  <c r="L37" i="117"/>
  <c r="M37" i="117"/>
  <c r="N37" i="117"/>
  <c r="O37" i="117"/>
  <c r="P37" i="117"/>
  <c r="Q37" i="117"/>
  <c r="R37" i="117"/>
  <c r="S37" i="117"/>
  <c r="T37" i="117"/>
  <c r="U37" i="117"/>
  <c r="V37" i="117"/>
  <c r="W37" i="117"/>
  <c r="X37" i="117"/>
  <c r="Y37" i="117"/>
  <c r="Z37" i="117"/>
  <c r="AA37" i="117"/>
  <c r="AB37" i="117"/>
  <c r="AC37" i="117"/>
  <c r="AD37" i="117"/>
  <c r="C38" i="117"/>
  <c r="D38" i="117"/>
  <c r="E38" i="117"/>
  <c r="F38" i="117"/>
  <c r="G38" i="117"/>
  <c r="H38" i="117"/>
  <c r="I38" i="117"/>
  <c r="J38" i="117"/>
  <c r="K38" i="117"/>
  <c r="L38" i="117"/>
  <c r="M38" i="117"/>
  <c r="N38" i="117"/>
  <c r="O38" i="117"/>
  <c r="P38" i="117"/>
  <c r="Q38" i="117"/>
  <c r="R38" i="117"/>
  <c r="S38" i="117"/>
  <c r="T38" i="117"/>
  <c r="U38" i="117"/>
  <c r="V38" i="117"/>
  <c r="W38" i="117"/>
  <c r="X38" i="117"/>
  <c r="Y38" i="117"/>
  <c r="Z38" i="117"/>
  <c r="AA38" i="117"/>
  <c r="AB38" i="117"/>
  <c r="AC38" i="117"/>
  <c r="AD38" i="117"/>
  <c r="C39" i="117"/>
  <c r="D39" i="117"/>
  <c r="E39" i="117"/>
  <c r="F39" i="117"/>
  <c r="G39" i="117"/>
  <c r="H39" i="117"/>
  <c r="I39" i="117"/>
  <c r="J39" i="117"/>
  <c r="K39" i="117"/>
  <c r="L39" i="117"/>
  <c r="M39" i="117"/>
  <c r="N39" i="117"/>
  <c r="O39" i="117"/>
  <c r="P39" i="117"/>
  <c r="Q39" i="117"/>
  <c r="R39" i="117"/>
  <c r="S39" i="117"/>
  <c r="T39" i="117"/>
  <c r="U39" i="117"/>
  <c r="V39" i="117"/>
  <c r="W39" i="117"/>
  <c r="X39" i="117"/>
  <c r="Y39" i="117"/>
  <c r="Z39" i="117"/>
  <c r="AA39" i="117"/>
  <c r="AB39" i="117"/>
  <c r="AC39" i="117"/>
  <c r="AD39" i="117"/>
  <c r="C40" i="117"/>
  <c r="D40" i="117"/>
  <c r="E40" i="117"/>
  <c r="F40" i="117"/>
  <c r="G40" i="117"/>
  <c r="H40" i="117"/>
  <c r="I40" i="117"/>
  <c r="J40" i="117"/>
  <c r="K40" i="117"/>
  <c r="L40" i="117"/>
  <c r="M40" i="117"/>
  <c r="N40" i="117"/>
  <c r="O40" i="117"/>
  <c r="P40" i="117"/>
  <c r="Q40" i="117"/>
  <c r="R40" i="117"/>
  <c r="S40" i="117"/>
  <c r="T40" i="117"/>
  <c r="U40" i="117"/>
  <c r="V40" i="117"/>
  <c r="W40" i="117"/>
  <c r="X40" i="117"/>
  <c r="Y40" i="117"/>
  <c r="Z40" i="117"/>
  <c r="AA40" i="117"/>
  <c r="AB40" i="117"/>
  <c r="AC40" i="117"/>
  <c r="AD40" i="117"/>
  <c r="C41" i="117"/>
  <c r="D41" i="117"/>
  <c r="E41" i="117"/>
  <c r="F41" i="117"/>
  <c r="G41" i="117"/>
  <c r="H41" i="117"/>
  <c r="I41" i="117"/>
  <c r="J41" i="117"/>
  <c r="K41" i="117"/>
  <c r="L41" i="117"/>
  <c r="M41" i="117"/>
  <c r="N41" i="117"/>
  <c r="O41" i="117"/>
  <c r="P41" i="117"/>
  <c r="Q41" i="117"/>
  <c r="R41" i="117"/>
  <c r="S41" i="117"/>
  <c r="T41" i="117"/>
  <c r="U41" i="117"/>
  <c r="V41" i="117"/>
  <c r="W41" i="117"/>
  <c r="X41" i="117"/>
  <c r="Y41" i="117"/>
  <c r="Z41" i="117"/>
  <c r="AA41" i="117"/>
  <c r="AB41" i="117"/>
  <c r="AC41" i="117"/>
  <c r="AD41" i="117"/>
  <c r="C42" i="117"/>
  <c r="D42" i="117"/>
  <c r="E42" i="117"/>
  <c r="F42" i="117"/>
  <c r="G42" i="117"/>
  <c r="H42" i="117"/>
  <c r="I42" i="117"/>
  <c r="J42" i="117"/>
  <c r="K42" i="117"/>
  <c r="L42" i="117"/>
  <c r="M42" i="117"/>
  <c r="N42" i="117"/>
  <c r="O42" i="117"/>
  <c r="P42" i="117"/>
  <c r="Q42" i="117"/>
  <c r="R42" i="117"/>
  <c r="S42" i="117"/>
  <c r="T42" i="117"/>
  <c r="U42" i="117"/>
  <c r="V42" i="117"/>
  <c r="W42" i="117"/>
  <c r="X42" i="117"/>
  <c r="Y42" i="117"/>
  <c r="Z42" i="117"/>
  <c r="AA42" i="117"/>
  <c r="AB42" i="117"/>
  <c r="AC42" i="117"/>
  <c r="AD42" i="117"/>
  <c r="C43" i="117"/>
  <c r="D43" i="117"/>
  <c r="E43" i="117"/>
  <c r="F43" i="117"/>
  <c r="G43" i="117"/>
  <c r="H43" i="117"/>
  <c r="I43" i="117"/>
  <c r="J43" i="117"/>
  <c r="K43" i="117"/>
  <c r="L43" i="117"/>
  <c r="M43" i="117"/>
  <c r="N43" i="117"/>
  <c r="O43" i="117"/>
  <c r="P43" i="117"/>
  <c r="Q43" i="117"/>
  <c r="R43" i="117"/>
  <c r="S43" i="117"/>
  <c r="T43" i="117"/>
  <c r="U43" i="117"/>
  <c r="V43" i="117"/>
  <c r="W43" i="117"/>
  <c r="X43" i="117"/>
  <c r="Y43" i="117"/>
  <c r="Z43" i="117"/>
  <c r="AA43" i="117"/>
  <c r="AB43" i="117"/>
  <c r="AC43" i="117"/>
  <c r="AD43" i="117"/>
  <c r="C44" i="117"/>
  <c r="D44" i="117"/>
  <c r="E44" i="117"/>
  <c r="F44" i="117"/>
  <c r="G44" i="117"/>
  <c r="H44" i="117"/>
  <c r="I44" i="117"/>
  <c r="J44" i="117"/>
  <c r="K44" i="117"/>
  <c r="L44" i="117"/>
  <c r="M44" i="117"/>
  <c r="N44" i="117"/>
  <c r="O44" i="117"/>
  <c r="P44" i="117"/>
  <c r="Q44" i="117"/>
  <c r="R44" i="117"/>
  <c r="S44" i="117"/>
  <c r="T44" i="117"/>
  <c r="U44" i="117"/>
  <c r="V44" i="117"/>
  <c r="W44" i="117"/>
  <c r="X44" i="117"/>
  <c r="Y44" i="117"/>
  <c r="Z44" i="117"/>
  <c r="AA44" i="117"/>
  <c r="AB44" i="117"/>
  <c r="AC44" i="117"/>
  <c r="AD44" i="117"/>
  <c r="C45" i="117"/>
  <c r="D45" i="117"/>
  <c r="E45" i="117"/>
  <c r="F45" i="117"/>
  <c r="G45" i="117"/>
  <c r="H45" i="117"/>
  <c r="I45" i="117"/>
  <c r="J45" i="117"/>
  <c r="K45" i="117"/>
  <c r="L45" i="117"/>
  <c r="M45" i="117"/>
  <c r="N45" i="117"/>
  <c r="O45" i="117"/>
  <c r="P45" i="117"/>
  <c r="Q45" i="117"/>
  <c r="R45" i="117"/>
  <c r="S45" i="117"/>
  <c r="T45" i="117"/>
  <c r="U45" i="117"/>
  <c r="V45" i="117"/>
  <c r="W45" i="117"/>
  <c r="X45" i="117"/>
  <c r="Y45" i="117"/>
  <c r="Z45" i="117"/>
  <c r="AA45" i="117"/>
  <c r="AB45" i="117"/>
  <c r="AC45" i="117"/>
  <c r="AD45" i="117"/>
  <c r="C46" i="117"/>
  <c r="D46" i="117"/>
  <c r="E46" i="117"/>
  <c r="F46" i="117"/>
  <c r="G46" i="117"/>
  <c r="H46" i="117"/>
  <c r="I46" i="117"/>
  <c r="J46" i="117"/>
  <c r="K46" i="117"/>
  <c r="L46" i="117"/>
  <c r="M46" i="117"/>
  <c r="N46" i="117"/>
  <c r="O46" i="117"/>
  <c r="P46" i="117"/>
  <c r="Q46" i="117"/>
  <c r="R46" i="117"/>
  <c r="S46" i="117"/>
  <c r="T46" i="117"/>
  <c r="U46" i="117"/>
  <c r="V46" i="117"/>
  <c r="W46" i="117"/>
  <c r="X46" i="117"/>
  <c r="Y46" i="117"/>
  <c r="Z46" i="117"/>
  <c r="AA46" i="117"/>
  <c r="AB46" i="117"/>
  <c r="AC46" i="117"/>
  <c r="AD46" i="117"/>
  <c r="C47" i="117"/>
  <c r="D47" i="117"/>
  <c r="E47" i="117"/>
  <c r="F47" i="117"/>
  <c r="G47" i="117"/>
  <c r="H47" i="117"/>
  <c r="I47" i="117"/>
  <c r="J47" i="117"/>
  <c r="K47" i="117"/>
  <c r="L47" i="117"/>
  <c r="M47" i="117"/>
  <c r="N47" i="117"/>
  <c r="O47" i="117"/>
  <c r="P47" i="117"/>
  <c r="Q47" i="117"/>
  <c r="R47" i="117"/>
  <c r="S47" i="117"/>
  <c r="T47" i="117"/>
  <c r="U47" i="117"/>
  <c r="V47" i="117"/>
  <c r="W47" i="117"/>
  <c r="X47" i="117"/>
  <c r="Y47" i="117"/>
  <c r="Z47" i="117"/>
  <c r="AA47" i="117"/>
  <c r="AB47" i="117"/>
  <c r="AC47" i="117"/>
  <c r="AD47" i="117"/>
  <c r="C48" i="117"/>
  <c r="D48" i="117"/>
  <c r="E48" i="117"/>
  <c r="F48" i="117"/>
  <c r="G48" i="117"/>
  <c r="H48" i="117"/>
  <c r="I48" i="117"/>
  <c r="J48" i="117"/>
  <c r="K48" i="117"/>
  <c r="L48" i="117"/>
  <c r="M48" i="117"/>
  <c r="N48" i="117"/>
  <c r="O48" i="117"/>
  <c r="P48" i="117"/>
  <c r="Q48" i="117"/>
  <c r="R48" i="117"/>
  <c r="S48" i="117"/>
  <c r="T48" i="117"/>
  <c r="U48" i="117"/>
  <c r="V48" i="117"/>
  <c r="W48" i="117"/>
  <c r="X48" i="117"/>
  <c r="Y48" i="117"/>
  <c r="Z48" i="117"/>
  <c r="AA48" i="117"/>
  <c r="AB48" i="117"/>
  <c r="AC48" i="117"/>
  <c r="AD48" i="117"/>
  <c r="C49" i="117"/>
  <c r="D49" i="117"/>
  <c r="E49" i="117"/>
  <c r="F49" i="117"/>
  <c r="G49" i="117"/>
  <c r="H49" i="117"/>
  <c r="I49" i="117"/>
  <c r="J49" i="117"/>
  <c r="K49" i="117"/>
  <c r="L49" i="117"/>
  <c r="M49" i="117"/>
  <c r="N49" i="117"/>
  <c r="O49" i="117"/>
  <c r="P49" i="117"/>
  <c r="Q49" i="117"/>
  <c r="R49" i="117"/>
  <c r="S49" i="117"/>
  <c r="T49" i="117"/>
  <c r="U49" i="117"/>
  <c r="V49" i="117"/>
  <c r="W49" i="117"/>
  <c r="X49" i="117"/>
  <c r="Y49" i="117"/>
  <c r="Z49" i="117"/>
  <c r="AA49" i="117"/>
  <c r="AB49" i="117"/>
  <c r="AC49" i="117"/>
  <c r="AD49" i="117"/>
  <c r="C50" i="117"/>
  <c r="D50" i="117"/>
  <c r="E50" i="117"/>
  <c r="F50" i="117"/>
  <c r="G50" i="117"/>
  <c r="H50" i="117"/>
  <c r="I50" i="117"/>
  <c r="J50" i="117"/>
  <c r="K50" i="117"/>
  <c r="L50" i="117"/>
  <c r="M50" i="117"/>
  <c r="N50" i="117"/>
  <c r="O50" i="117"/>
  <c r="P50" i="117"/>
  <c r="Q50" i="117"/>
  <c r="R50" i="117"/>
  <c r="S50" i="117"/>
  <c r="T50" i="117"/>
  <c r="U50" i="117"/>
  <c r="V50" i="117"/>
  <c r="W50" i="117"/>
  <c r="X50" i="117"/>
  <c r="Y50" i="117"/>
  <c r="Z50" i="117"/>
  <c r="AA50" i="117"/>
  <c r="AB50" i="117"/>
  <c r="AC50" i="117"/>
  <c r="AD50" i="117"/>
  <c r="C51" i="117"/>
  <c r="D51" i="117"/>
  <c r="E51" i="117"/>
  <c r="F51" i="117"/>
  <c r="G51" i="117"/>
  <c r="H51" i="117"/>
  <c r="I51" i="117"/>
  <c r="J51" i="117"/>
  <c r="K51" i="117"/>
  <c r="L51" i="117"/>
  <c r="M51" i="117"/>
  <c r="N51" i="117"/>
  <c r="O51" i="117"/>
  <c r="P51" i="117"/>
  <c r="Q51" i="117"/>
  <c r="R51" i="117"/>
  <c r="S51" i="117"/>
  <c r="T51" i="117"/>
  <c r="U51" i="117"/>
  <c r="V51" i="117"/>
  <c r="W51" i="117"/>
  <c r="X51" i="117"/>
  <c r="Y51" i="117"/>
  <c r="Z51" i="117"/>
  <c r="AA51" i="117"/>
  <c r="AB51" i="117"/>
  <c r="AC51" i="117"/>
  <c r="AD51" i="117"/>
  <c r="C52" i="117"/>
  <c r="D52" i="117"/>
  <c r="E52" i="117"/>
  <c r="F52" i="117"/>
  <c r="G52" i="117"/>
  <c r="H52" i="117"/>
  <c r="I52" i="117"/>
  <c r="J52" i="117"/>
  <c r="K52" i="117"/>
  <c r="L52" i="117"/>
  <c r="M52" i="117"/>
  <c r="N52" i="117"/>
  <c r="O52" i="117"/>
  <c r="P52" i="117"/>
  <c r="Q52" i="117"/>
  <c r="R52" i="117"/>
  <c r="S52" i="117"/>
  <c r="T52" i="117"/>
  <c r="U52" i="117"/>
  <c r="V52" i="117"/>
  <c r="W52" i="117"/>
  <c r="X52" i="117"/>
  <c r="Y52" i="117"/>
  <c r="Z52" i="117"/>
  <c r="AA52" i="117"/>
  <c r="AB52" i="117"/>
  <c r="AC52" i="117"/>
  <c r="AD52" i="117"/>
  <c r="C53" i="117"/>
  <c r="D53" i="117"/>
  <c r="E53" i="117"/>
  <c r="F53" i="117"/>
  <c r="G53" i="117"/>
  <c r="H53" i="117"/>
  <c r="I53" i="117"/>
  <c r="J53" i="117"/>
  <c r="K53" i="117"/>
  <c r="L53" i="117"/>
  <c r="M53" i="117"/>
  <c r="N53" i="117"/>
  <c r="O53" i="117"/>
  <c r="P53" i="117"/>
  <c r="Q53" i="117"/>
  <c r="R53" i="117"/>
  <c r="S53" i="117"/>
  <c r="T53" i="117"/>
  <c r="U53" i="117"/>
  <c r="V53" i="117"/>
  <c r="W53" i="117"/>
  <c r="X53" i="117"/>
  <c r="Y53" i="117"/>
  <c r="Z53" i="117"/>
  <c r="AA53" i="117"/>
  <c r="AB53" i="117"/>
  <c r="AC53" i="117"/>
  <c r="AD53" i="117"/>
  <c r="C54" i="117"/>
  <c r="D54" i="117"/>
  <c r="E54" i="117"/>
  <c r="F54" i="117"/>
  <c r="G54" i="117"/>
  <c r="H54" i="117"/>
  <c r="I54" i="117"/>
  <c r="J54" i="117"/>
  <c r="K54" i="117"/>
  <c r="L54" i="117"/>
  <c r="M54" i="117"/>
  <c r="N54" i="117"/>
  <c r="O54" i="117"/>
  <c r="P54" i="117"/>
  <c r="Q54" i="117"/>
  <c r="R54" i="117"/>
  <c r="S54" i="117"/>
  <c r="T54" i="117"/>
  <c r="U54" i="117"/>
  <c r="V54" i="117"/>
  <c r="W54" i="117"/>
  <c r="X54" i="117"/>
  <c r="Y54" i="117"/>
  <c r="Z54" i="117"/>
  <c r="AA54" i="117"/>
  <c r="AB54" i="117"/>
  <c r="AC54" i="117"/>
  <c r="AD54" i="117"/>
  <c r="C55" i="117"/>
  <c r="D55" i="117"/>
  <c r="E55" i="117"/>
  <c r="F55" i="117"/>
  <c r="G55" i="117"/>
  <c r="H55" i="117"/>
  <c r="I55" i="117"/>
  <c r="J55" i="117"/>
  <c r="K55" i="117"/>
  <c r="L55" i="117"/>
  <c r="M55" i="117"/>
  <c r="N55" i="117"/>
  <c r="O55" i="117"/>
  <c r="P55" i="117"/>
  <c r="Q55" i="117"/>
  <c r="R55" i="117"/>
  <c r="S55" i="117"/>
  <c r="T55" i="117"/>
  <c r="U55" i="117"/>
  <c r="V55" i="117"/>
  <c r="W55" i="117"/>
  <c r="X55" i="117"/>
  <c r="Y55" i="117"/>
  <c r="Z55" i="117"/>
  <c r="AA55" i="117"/>
  <c r="AB55" i="117"/>
  <c r="AC55" i="117"/>
  <c r="AD55" i="117"/>
  <c r="C56" i="117"/>
  <c r="D56" i="117"/>
  <c r="E56" i="117"/>
  <c r="F56" i="117"/>
  <c r="G56" i="117"/>
  <c r="H56" i="117"/>
  <c r="I56" i="117"/>
  <c r="J56" i="117"/>
  <c r="K56" i="117"/>
  <c r="L56" i="117"/>
  <c r="M56" i="117"/>
  <c r="N56" i="117"/>
  <c r="O56" i="117"/>
  <c r="P56" i="117"/>
  <c r="Q56" i="117"/>
  <c r="R56" i="117"/>
  <c r="S56" i="117"/>
  <c r="T56" i="117"/>
  <c r="U56" i="117"/>
  <c r="V56" i="117"/>
  <c r="W56" i="117"/>
  <c r="X56" i="117"/>
  <c r="Y56" i="117"/>
  <c r="Z56" i="117"/>
  <c r="AA56" i="117"/>
  <c r="AB56" i="117"/>
  <c r="AC56" i="117"/>
  <c r="AD56" i="117"/>
  <c r="C57" i="117"/>
  <c r="D57" i="117"/>
  <c r="E57" i="117"/>
  <c r="F57" i="117"/>
  <c r="G57" i="117"/>
  <c r="H57" i="117"/>
  <c r="I57" i="117"/>
  <c r="J57" i="117"/>
  <c r="K57" i="117"/>
  <c r="L57" i="117"/>
  <c r="M57" i="117"/>
  <c r="N57" i="117"/>
  <c r="O57" i="117"/>
  <c r="P57" i="117"/>
  <c r="Q57" i="117"/>
  <c r="R57" i="117"/>
  <c r="S57" i="117"/>
  <c r="T57" i="117"/>
  <c r="U57" i="117"/>
  <c r="V57" i="117"/>
  <c r="W57" i="117"/>
  <c r="X57" i="117"/>
  <c r="Y57" i="117"/>
  <c r="Z57" i="117"/>
  <c r="AA57" i="117"/>
  <c r="AB57" i="117"/>
  <c r="AC57" i="117"/>
  <c r="AD57" i="117"/>
  <c r="C58" i="117"/>
  <c r="D58" i="117"/>
  <c r="E58" i="117"/>
  <c r="F58" i="117"/>
  <c r="G58" i="117"/>
  <c r="H58" i="117"/>
  <c r="I58" i="117"/>
  <c r="J58" i="117"/>
  <c r="K58" i="117"/>
  <c r="L58" i="117"/>
  <c r="M58" i="117"/>
  <c r="N58" i="117"/>
  <c r="O58" i="117"/>
  <c r="P58" i="117"/>
  <c r="Q58" i="117"/>
  <c r="R58" i="117"/>
  <c r="S58" i="117"/>
  <c r="T58" i="117"/>
  <c r="U58" i="117"/>
  <c r="V58" i="117"/>
  <c r="W58" i="117"/>
  <c r="X58" i="117"/>
  <c r="Y58" i="117"/>
  <c r="Z58" i="117"/>
  <c r="AA58" i="117"/>
  <c r="AB58" i="117"/>
  <c r="AC58" i="117"/>
  <c r="AD58" i="117"/>
  <c r="C59" i="117"/>
  <c r="D59" i="117"/>
  <c r="E59" i="117"/>
  <c r="F59" i="117"/>
  <c r="G59" i="117"/>
  <c r="H59" i="117"/>
  <c r="I59" i="117"/>
  <c r="J59" i="117"/>
  <c r="K59" i="117"/>
  <c r="L59" i="117"/>
  <c r="M59" i="117"/>
  <c r="N59" i="117"/>
  <c r="O59" i="117"/>
  <c r="P59" i="117"/>
  <c r="Q59" i="117"/>
  <c r="R59" i="117"/>
  <c r="S59" i="117"/>
  <c r="T59" i="117"/>
  <c r="U59" i="117"/>
  <c r="V59" i="117"/>
  <c r="W59" i="117"/>
  <c r="X59" i="117"/>
  <c r="Y59" i="117"/>
  <c r="Z59" i="117"/>
  <c r="AA59" i="117"/>
  <c r="AB59" i="117"/>
  <c r="AC59" i="117"/>
  <c r="AD59" i="117"/>
  <c r="C60" i="117"/>
  <c r="D60" i="117"/>
  <c r="E60" i="117"/>
  <c r="F60" i="117"/>
  <c r="G60" i="117"/>
  <c r="H60" i="117"/>
  <c r="I60" i="117"/>
  <c r="J60" i="117"/>
  <c r="K60" i="117"/>
  <c r="L60" i="117"/>
  <c r="M60" i="117"/>
  <c r="N60" i="117"/>
  <c r="O60" i="117"/>
  <c r="P60" i="117"/>
  <c r="Q60" i="117"/>
  <c r="R60" i="117"/>
  <c r="S60" i="117"/>
  <c r="T60" i="117"/>
  <c r="U60" i="117"/>
  <c r="V60" i="117"/>
  <c r="W60" i="117"/>
  <c r="X60" i="117"/>
  <c r="Y60" i="117"/>
  <c r="Z60" i="117"/>
  <c r="AA60" i="117"/>
  <c r="AB60" i="117"/>
  <c r="AC60" i="117"/>
  <c r="AD60" i="117"/>
  <c r="C61" i="117"/>
  <c r="D61" i="117"/>
  <c r="E61" i="117"/>
  <c r="F61" i="117"/>
  <c r="G61" i="117"/>
  <c r="H61" i="117"/>
  <c r="I61" i="117"/>
  <c r="J61" i="117"/>
  <c r="K61" i="117"/>
  <c r="L61" i="117"/>
  <c r="M61" i="117"/>
  <c r="N61" i="117"/>
  <c r="O61" i="117"/>
  <c r="P61" i="117"/>
  <c r="Q61" i="117"/>
  <c r="R61" i="117"/>
  <c r="S61" i="117"/>
  <c r="T61" i="117"/>
  <c r="U61" i="117"/>
  <c r="V61" i="117"/>
  <c r="W61" i="117"/>
  <c r="X61" i="117"/>
  <c r="Y61" i="117"/>
  <c r="Z61" i="117"/>
  <c r="AA61" i="117"/>
  <c r="AB61" i="117"/>
  <c r="AC61" i="117"/>
  <c r="AD61" i="117"/>
  <c r="C62" i="117"/>
  <c r="D62" i="117"/>
  <c r="E62" i="117"/>
  <c r="F62" i="117"/>
  <c r="G62" i="117"/>
  <c r="H62" i="117"/>
  <c r="I62" i="117"/>
  <c r="J62" i="117"/>
  <c r="K62" i="117"/>
  <c r="L62" i="117"/>
  <c r="M62" i="117"/>
  <c r="N62" i="117"/>
  <c r="O62" i="117"/>
  <c r="P62" i="117"/>
  <c r="Q62" i="117"/>
  <c r="R62" i="117"/>
  <c r="S62" i="117"/>
  <c r="T62" i="117"/>
  <c r="U62" i="117"/>
  <c r="V62" i="117"/>
  <c r="W62" i="117"/>
  <c r="X62" i="117"/>
  <c r="Y62" i="117"/>
  <c r="Z62" i="117"/>
  <c r="AA62" i="117"/>
  <c r="AB62" i="117"/>
  <c r="AC62" i="117"/>
  <c r="AD62" i="117"/>
  <c r="C63" i="117"/>
  <c r="D63" i="117"/>
  <c r="E63" i="117"/>
  <c r="F63" i="117"/>
  <c r="G63" i="117"/>
  <c r="H63" i="117"/>
  <c r="I63" i="117"/>
  <c r="J63" i="117"/>
  <c r="K63" i="117"/>
  <c r="L63" i="117"/>
  <c r="M63" i="117"/>
  <c r="N63" i="117"/>
  <c r="O63" i="117"/>
  <c r="P63" i="117"/>
  <c r="Q63" i="117"/>
  <c r="R63" i="117"/>
  <c r="S63" i="117"/>
  <c r="T63" i="117"/>
  <c r="U63" i="117"/>
  <c r="V63" i="117"/>
  <c r="W63" i="117"/>
  <c r="X63" i="117"/>
  <c r="Y63" i="117"/>
  <c r="Z63" i="117"/>
  <c r="AA63" i="117"/>
  <c r="AB63" i="117"/>
  <c r="AC63" i="117"/>
  <c r="AD63" i="117"/>
  <c r="C64" i="117"/>
  <c r="D64" i="117"/>
  <c r="E64" i="117"/>
  <c r="F64" i="117"/>
  <c r="G64" i="117"/>
  <c r="H64" i="117"/>
  <c r="I64" i="117"/>
  <c r="J64" i="117"/>
  <c r="K64" i="117"/>
  <c r="L64" i="117"/>
  <c r="M64" i="117"/>
  <c r="N64" i="117"/>
  <c r="O64" i="117"/>
  <c r="P64" i="117"/>
  <c r="Q64" i="117"/>
  <c r="R64" i="117"/>
  <c r="S64" i="117"/>
  <c r="T64" i="117"/>
  <c r="U64" i="117"/>
  <c r="V64" i="117"/>
  <c r="W64" i="117"/>
  <c r="X64" i="117"/>
  <c r="Y64" i="117"/>
  <c r="Z64" i="117"/>
  <c r="AA64" i="117"/>
  <c r="AB64" i="117"/>
  <c r="AC64" i="117"/>
  <c r="AD64" i="117"/>
  <c r="C65" i="117"/>
  <c r="D65" i="117"/>
  <c r="E65" i="117"/>
  <c r="F65" i="117"/>
  <c r="G65" i="117"/>
  <c r="H65" i="117"/>
  <c r="I65" i="117"/>
  <c r="J65" i="117"/>
  <c r="K65" i="117"/>
  <c r="L65" i="117"/>
  <c r="M65" i="117"/>
  <c r="N65" i="117"/>
  <c r="O65" i="117"/>
  <c r="P65" i="117"/>
  <c r="Q65" i="117"/>
  <c r="R65" i="117"/>
  <c r="S65" i="117"/>
  <c r="T65" i="117"/>
  <c r="U65" i="117"/>
  <c r="V65" i="117"/>
  <c r="W65" i="117"/>
  <c r="X65" i="117"/>
  <c r="Y65" i="117"/>
  <c r="Z65" i="117"/>
  <c r="AA65" i="117"/>
  <c r="AB65" i="117"/>
  <c r="AC65" i="117"/>
  <c r="AD65" i="117"/>
  <c r="C66" i="117"/>
  <c r="D66" i="117"/>
  <c r="E66" i="117"/>
  <c r="F66" i="117"/>
  <c r="G66" i="117"/>
  <c r="H66" i="117"/>
  <c r="I66" i="117"/>
  <c r="J66" i="117"/>
  <c r="K66" i="117"/>
  <c r="L66" i="117"/>
  <c r="M66" i="117"/>
  <c r="N66" i="117"/>
  <c r="O66" i="117"/>
  <c r="P66" i="117"/>
  <c r="Q66" i="117"/>
  <c r="R66" i="117"/>
  <c r="S66" i="117"/>
  <c r="T66" i="117"/>
  <c r="U66" i="117"/>
  <c r="V66" i="117"/>
  <c r="W66" i="117"/>
  <c r="X66" i="117"/>
  <c r="Y66" i="117"/>
  <c r="Z66" i="117"/>
  <c r="AA66" i="117"/>
  <c r="AB66" i="117"/>
  <c r="AC66" i="117"/>
  <c r="AD66" i="117"/>
  <c r="C67" i="117"/>
  <c r="D67" i="117"/>
  <c r="E67" i="117"/>
  <c r="F67" i="117"/>
  <c r="G67" i="117"/>
  <c r="H67" i="117"/>
  <c r="I67" i="117"/>
  <c r="J67" i="117"/>
  <c r="K67" i="117"/>
  <c r="L67" i="117"/>
  <c r="M67" i="117"/>
  <c r="N67" i="117"/>
  <c r="O67" i="117"/>
  <c r="P67" i="117"/>
  <c r="Q67" i="117"/>
  <c r="R67" i="117"/>
  <c r="S67" i="117"/>
  <c r="T67" i="117"/>
  <c r="U67" i="117"/>
  <c r="V67" i="117"/>
  <c r="W67" i="117"/>
  <c r="X67" i="117"/>
  <c r="Y67" i="117"/>
  <c r="Z67" i="117"/>
  <c r="AA67" i="117"/>
  <c r="AB67" i="117"/>
  <c r="AC67" i="117"/>
  <c r="AD67" i="117"/>
  <c r="C68" i="117"/>
  <c r="D68" i="117"/>
  <c r="E68" i="117"/>
  <c r="F68" i="117"/>
  <c r="G68" i="117"/>
  <c r="H68" i="117"/>
  <c r="I68" i="117"/>
  <c r="J68" i="117"/>
  <c r="K68" i="117"/>
  <c r="L68" i="117"/>
  <c r="M68" i="117"/>
  <c r="N68" i="117"/>
  <c r="O68" i="117"/>
  <c r="P68" i="117"/>
  <c r="Q68" i="117"/>
  <c r="R68" i="117"/>
  <c r="S68" i="117"/>
  <c r="T68" i="117"/>
  <c r="U68" i="117"/>
  <c r="V68" i="117"/>
  <c r="W68" i="117"/>
  <c r="X68" i="117"/>
  <c r="Y68" i="117"/>
  <c r="Z68" i="117"/>
  <c r="AA68" i="117"/>
  <c r="AB68" i="117"/>
  <c r="AC68" i="117"/>
  <c r="AD68" i="117"/>
  <c r="C69" i="117"/>
  <c r="D69" i="117"/>
  <c r="E69" i="117"/>
  <c r="F69" i="117"/>
  <c r="G69" i="117"/>
  <c r="H69" i="117"/>
  <c r="I69" i="117"/>
  <c r="J69" i="117"/>
  <c r="K69" i="117"/>
  <c r="L69" i="117"/>
  <c r="M69" i="117"/>
  <c r="N69" i="117"/>
  <c r="O69" i="117"/>
  <c r="P69" i="117"/>
  <c r="Q69" i="117"/>
  <c r="R69" i="117"/>
  <c r="S69" i="117"/>
  <c r="T69" i="117"/>
  <c r="U69" i="117"/>
  <c r="V69" i="117"/>
  <c r="W69" i="117"/>
  <c r="X69" i="117"/>
  <c r="Y69" i="117"/>
  <c r="Z69" i="117"/>
  <c r="AA69" i="117"/>
  <c r="AB69" i="117"/>
  <c r="AC69" i="117"/>
  <c r="AD69" i="117"/>
  <c r="C70" i="117"/>
  <c r="D70" i="117"/>
  <c r="E70" i="117"/>
  <c r="F70" i="117"/>
  <c r="G70" i="117"/>
  <c r="H70" i="117"/>
  <c r="I70" i="117"/>
  <c r="J70" i="117"/>
  <c r="K70" i="117"/>
  <c r="L70" i="117"/>
  <c r="M70" i="117"/>
  <c r="N70" i="117"/>
  <c r="O70" i="117"/>
  <c r="P70" i="117"/>
  <c r="Q70" i="117"/>
  <c r="R70" i="117"/>
  <c r="S70" i="117"/>
  <c r="T70" i="117"/>
  <c r="U70" i="117"/>
  <c r="V70" i="117"/>
  <c r="W70" i="117"/>
  <c r="X70" i="117"/>
  <c r="Y70" i="117"/>
  <c r="Z70" i="117"/>
  <c r="AA70" i="117"/>
  <c r="AB70" i="117"/>
  <c r="AC70" i="117"/>
  <c r="AD70" i="117"/>
  <c r="C71" i="117"/>
  <c r="D71" i="117"/>
  <c r="E71" i="117"/>
  <c r="F71" i="117"/>
  <c r="G71" i="117"/>
  <c r="H71" i="117"/>
  <c r="I71" i="117"/>
  <c r="J71" i="117"/>
  <c r="K71" i="117"/>
  <c r="L71" i="117"/>
  <c r="M71" i="117"/>
  <c r="N71" i="117"/>
  <c r="O71" i="117"/>
  <c r="P71" i="117"/>
  <c r="Q71" i="117"/>
  <c r="R71" i="117"/>
  <c r="S71" i="117"/>
  <c r="T71" i="117"/>
  <c r="U71" i="117"/>
  <c r="V71" i="117"/>
  <c r="W71" i="117"/>
  <c r="X71" i="117"/>
  <c r="Y71" i="117"/>
  <c r="Z71" i="117"/>
  <c r="AA71" i="117"/>
  <c r="AB71" i="117"/>
  <c r="AC71" i="117"/>
  <c r="AD71" i="117"/>
  <c r="C72" i="117"/>
  <c r="D72" i="117"/>
  <c r="E72" i="117"/>
  <c r="F72" i="117"/>
  <c r="G72" i="117"/>
  <c r="H72" i="117"/>
  <c r="I72" i="117"/>
  <c r="J72" i="117"/>
  <c r="K72" i="117"/>
  <c r="L72" i="117"/>
  <c r="M72" i="117"/>
  <c r="N72" i="117"/>
  <c r="O72" i="117"/>
  <c r="P72" i="117"/>
  <c r="Q72" i="117"/>
  <c r="R72" i="117"/>
  <c r="S72" i="117"/>
  <c r="T72" i="117"/>
  <c r="U72" i="117"/>
  <c r="V72" i="117"/>
  <c r="W72" i="117"/>
  <c r="X72" i="117"/>
  <c r="Y72" i="117"/>
  <c r="Z72" i="117"/>
  <c r="AA72" i="117"/>
  <c r="AB72" i="117"/>
  <c r="AC72" i="117"/>
  <c r="AD72" i="117"/>
  <c r="C73" i="117"/>
  <c r="D73" i="117"/>
  <c r="E73" i="117"/>
  <c r="F73" i="117"/>
  <c r="G73" i="117"/>
  <c r="H73" i="117"/>
  <c r="I73" i="117"/>
  <c r="J73" i="117"/>
  <c r="K73" i="117"/>
  <c r="L73" i="117"/>
  <c r="M73" i="117"/>
  <c r="N73" i="117"/>
  <c r="O73" i="117"/>
  <c r="P73" i="117"/>
  <c r="Q73" i="117"/>
  <c r="R73" i="117"/>
  <c r="S73" i="117"/>
  <c r="T73" i="117"/>
  <c r="U73" i="117"/>
  <c r="V73" i="117"/>
  <c r="W73" i="117"/>
  <c r="X73" i="117"/>
  <c r="Y73" i="117"/>
  <c r="Z73" i="117"/>
  <c r="AA73" i="117"/>
  <c r="AB73" i="117"/>
  <c r="AC73" i="117"/>
  <c r="AD73" i="117"/>
  <c r="C74" i="117"/>
  <c r="D74" i="117"/>
  <c r="E74" i="117"/>
  <c r="F74" i="117"/>
  <c r="G74" i="117"/>
  <c r="H74" i="117"/>
  <c r="I74" i="117"/>
  <c r="J74" i="117"/>
  <c r="K74" i="117"/>
  <c r="L74" i="117"/>
  <c r="M74" i="117"/>
  <c r="N74" i="117"/>
  <c r="O74" i="117"/>
  <c r="P74" i="117"/>
  <c r="Q74" i="117"/>
  <c r="R74" i="117"/>
  <c r="S74" i="117"/>
  <c r="T74" i="117"/>
  <c r="U74" i="117"/>
  <c r="V74" i="117"/>
  <c r="W74" i="117"/>
  <c r="X74" i="117"/>
  <c r="Y74" i="117"/>
  <c r="Z74" i="117"/>
  <c r="AA74" i="117"/>
  <c r="AB74" i="117"/>
  <c r="AC74" i="117"/>
  <c r="AD74" i="117"/>
  <c r="C75" i="117"/>
  <c r="D75" i="117"/>
  <c r="E75" i="117"/>
  <c r="F75" i="117"/>
  <c r="G75" i="117"/>
  <c r="H75" i="117"/>
  <c r="I75" i="117"/>
  <c r="J75" i="117"/>
  <c r="K75" i="117"/>
  <c r="L75" i="117"/>
  <c r="M75" i="117"/>
  <c r="N75" i="117"/>
  <c r="O75" i="117"/>
  <c r="P75" i="117"/>
  <c r="Q75" i="117"/>
  <c r="R75" i="117"/>
  <c r="S75" i="117"/>
  <c r="T75" i="117"/>
  <c r="U75" i="117"/>
  <c r="V75" i="117"/>
  <c r="W75" i="117"/>
  <c r="X75" i="117"/>
  <c r="Y75" i="117"/>
  <c r="Z75" i="117"/>
  <c r="AA75" i="117"/>
  <c r="AB75" i="117"/>
  <c r="AC75" i="117"/>
  <c r="AD75" i="117"/>
  <c r="C76" i="117"/>
  <c r="D76" i="117"/>
  <c r="E76" i="117"/>
  <c r="F76" i="117"/>
  <c r="G76" i="117"/>
  <c r="H76" i="117"/>
  <c r="I76" i="117"/>
  <c r="J76" i="117"/>
  <c r="K76" i="117"/>
  <c r="L76" i="117"/>
  <c r="M76" i="117"/>
  <c r="N76" i="117"/>
  <c r="O76" i="117"/>
  <c r="P76" i="117"/>
  <c r="Q76" i="117"/>
  <c r="R76" i="117"/>
  <c r="S76" i="117"/>
  <c r="T76" i="117"/>
  <c r="U76" i="117"/>
  <c r="V76" i="117"/>
  <c r="W76" i="117"/>
  <c r="X76" i="117"/>
  <c r="Y76" i="117"/>
  <c r="Z76" i="117"/>
  <c r="AA76" i="117"/>
  <c r="AB76" i="117"/>
  <c r="AC76" i="117"/>
  <c r="AD76" i="117"/>
  <c r="C77" i="117"/>
  <c r="D77" i="117"/>
  <c r="E77" i="117"/>
  <c r="F77" i="117"/>
  <c r="G77" i="117"/>
  <c r="H77" i="117"/>
  <c r="I77" i="117"/>
  <c r="J77" i="117"/>
  <c r="K77" i="117"/>
  <c r="L77" i="117"/>
  <c r="M77" i="117"/>
  <c r="N77" i="117"/>
  <c r="O77" i="117"/>
  <c r="P77" i="117"/>
  <c r="Q77" i="117"/>
  <c r="R77" i="117"/>
  <c r="S77" i="117"/>
  <c r="T77" i="117"/>
  <c r="U77" i="117"/>
  <c r="V77" i="117"/>
  <c r="W77" i="117"/>
  <c r="X77" i="117"/>
  <c r="Y77" i="117"/>
  <c r="Z77" i="117"/>
  <c r="AA77" i="117"/>
  <c r="AB77" i="117"/>
  <c r="AC77" i="117"/>
  <c r="AD77" i="117"/>
  <c r="C78" i="117"/>
  <c r="D78" i="117"/>
  <c r="E78" i="117"/>
  <c r="F78" i="117"/>
  <c r="G78" i="117"/>
  <c r="H78" i="117"/>
  <c r="I78" i="117"/>
  <c r="J78" i="117"/>
  <c r="K78" i="117"/>
  <c r="L78" i="117"/>
  <c r="M78" i="117"/>
  <c r="N78" i="117"/>
  <c r="O78" i="117"/>
  <c r="P78" i="117"/>
  <c r="Q78" i="117"/>
  <c r="R78" i="117"/>
  <c r="S78" i="117"/>
  <c r="T78" i="117"/>
  <c r="U78" i="117"/>
  <c r="V78" i="117"/>
  <c r="W78" i="117"/>
  <c r="X78" i="117"/>
  <c r="Y78" i="117"/>
  <c r="Z78" i="117"/>
  <c r="AA78" i="117"/>
  <c r="AB78" i="117"/>
  <c r="AC78" i="117"/>
  <c r="AD78" i="117"/>
  <c r="C79" i="117"/>
  <c r="D79" i="117"/>
  <c r="E79" i="117"/>
  <c r="F79" i="117"/>
  <c r="G79" i="117"/>
  <c r="H79" i="117"/>
  <c r="I79" i="117"/>
  <c r="J79" i="117"/>
  <c r="K79" i="117"/>
  <c r="L79" i="117"/>
  <c r="M79" i="117"/>
  <c r="N79" i="117"/>
  <c r="O79" i="117"/>
  <c r="P79" i="117"/>
  <c r="Q79" i="117"/>
  <c r="R79" i="117"/>
  <c r="S79" i="117"/>
  <c r="T79" i="117"/>
  <c r="U79" i="117"/>
  <c r="V79" i="117"/>
  <c r="W79" i="117"/>
  <c r="X79" i="117"/>
  <c r="Y79" i="117"/>
  <c r="Z79" i="117"/>
  <c r="AA79" i="117"/>
  <c r="AB79" i="117"/>
  <c r="AC79" i="117"/>
  <c r="AD79" i="117"/>
  <c r="C80" i="117"/>
  <c r="D80" i="117"/>
  <c r="E80" i="117"/>
  <c r="F80" i="117"/>
  <c r="G80" i="117"/>
  <c r="H80" i="117"/>
  <c r="I80" i="117"/>
  <c r="J80" i="117"/>
  <c r="K80" i="117"/>
  <c r="L80" i="117"/>
  <c r="M80" i="117"/>
  <c r="N80" i="117"/>
  <c r="O80" i="117"/>
  <c r="P80" i="117"/>
  <c r="Q80" i="117"/>
  <c r="R80" i="117"/>
  <c r="S80" i="117"/>
  <c r="T80" i="117"/>
  <c r="U80" i="117"/>
  <c r="V80" i="117"/>
  <c r="W80" i="117"/>
  <c r="X80" i="117"/>
  <c r="Y80" i="117"/>
  <c r="Z80" i="117"/>
  <c r="AA80" i="117"/>
  <c r="AB80" i="117"/>
  <c r="AC80" i="117"/>
  <c r="AD80" i="117"/>
  <c r="C81" i="117"/>
  <c r="D81" i="117"/>
  <c r="E81" i="117"/>
  <c r="F81" i="117"/>
  <c r="G81" i="117"/>
  <c r="H81" i="117"/>
  <c r="I81" i="117"/>
  <c r="J81" i="117"/>
  <c r="K81" i="117"/>
  <c r="L81" i="117"/>
  <c r="M81" i="117"/>
  <c r="N81" i="117"/>
  <c r="O81" i="117"/>
  <c r="P81" i="117"/>
  <c r="Q81" i="117"/>
  <c r="R81" i="117"/>
  <c r="S81" i="117"/>
  <c r="T81" i="117"/>
  <c r="U81" i="117"/>
  <c r="V81" i="117"/>
  <c r="W81" i="117"/>
  <c r="X81" i="117"/>
  <c r="Y81" i="117"/>
  <c r="Z81" i="117"/>
  <c r="AA81" i="117"/>
  <c r="AB81" i="117"/>
  <c r="AC81" i="117"/>
  <c r="AD81" i="117"/>
  <c r="C82" i="117"/>
  <c r="D82" i="117"/>
  <c r="E82" i="117"/>
  <c r="F82" i="117"/>
  <c r="G82" i="117"/>
  <c r="H82" i="117"/>
  <c r="I82" i="117"/>
  <c r="J82" i="117"/>
  <c r="K82" i="117"/>
  <c r="L82" i="117"/>
  <c r="M82" i="117"/>
  <c r="N82" i="117"/>
  <c r="O82" i="117"/>
  <c r="P82" i="117"/>
  <c r="Q82" i="117"/>
  <c r="R82" i="117"/>
  <c r="S82" i="117"/>
  <c r="T82" i="117"/>
  <c r="U82" i="117"/>
  <c r="V82" i="117"/>
  <c r="W82" i="117"/>
  <c r="X82" i="117"/>
  <c r="Y82" i="117"/>
  <c r="Z82" i="117"/>
  <c r="AA82" i="117"/>
  <c r="AB82" i="117"/>
  <c r="AC82" i="117"/>
  <c r="AD82" i="117"/>
  <c r="C83" i="117"/>
  <c r="D83" i="117"/>
  <c r="E83" i="117"/>
  <c r="F83" i="117"/>
  <c r="G83" i="117"/>
  <c r="H83" i="117"/>
  <c r="I83" i="117"/>
  <c r="J83" i="117"/>
  <c r="K83" i="117"/>
  <c r="L83" i="117"/>
  <c r="M83" i="117"/>
  <c r="N83" i="117"/>
  <c r="O83" i="117"/>
  <c r="P83" i="117"/>
  <c r="Q83" i="117"/>
  <c r="R83" i="117"/>
  <c r="S83" i="117"/>
  <c r="T83" i="117"/>
  <c r="U83" i="117"/>
  <c r="V83" i="117"/>
  <c r="W83" i="117"/>
  <c r="X83" i="117"/>
  <c r="Y83" i="117"/>
  <c r="Z83" i="117"/>
  <c r="AA83" i="117"/>
  <c r="AB83" i="117"/>
  <c r="AC83" i="117"/>
  <c r="AD83" i="117"/>
  <c r="C84" i="117"/>
  <c r="D84" i="117"/>
  <c r="E84" i="117"/>
  <c r="F84" i="117"/>
  <c r="G84" i="117"/>
  <c r="H84" i="117"/>
  <c r="I84" i="117"/>
  <c r="J84" i="117"/>
  <c r="K84" i="117"/>
  <c r="L84" i="117"/>
  <c r="M84" i="117"/>
  <c r="N84" i="117"/>
  <c r="O84" i="117"/>
  <c r="P84" i="117"/>
  <c r="Q84" i="117"/>
  <c r="R84" i="117"/>
  <c r="S84" i="117"/>
  <c r="T84" i="117"/>
  <c r="U84" i="117"/>
  <c r="V84" i="117"/>
  <c r="W84" i="117"/>
  <c r="X84" i="117"/>
  <c r="Y84" i="117"/>
  <c r="Z84" i="117"/>
  <c r="AA84" i="117"/>
  <c r="AB84" i="117"/>
  <c r="AC84" i="117"/>
  <c r="AD84" i="117"/>
  <c r="C85" i="117"/>
  <c r="D85" i="117"/>
  <c r="E85" i="117"/>
  <c r="F85" i="117"/>
  <c r="G85" i="117"/>
  <c r="H85" i="117"/>
  <c r="I85" i="117"/>
  <c r="J85" i="117"/>
  <c r="K85" i="117"/>
  <c r="L85" i="117"/>
  <c r="M85" i="117"/>
  <c r="N85" i="117"/>
  <c r="O85" i="117"/>
  <c r="P85" i="117"/>
  <c r="Q85" i="117"/>
  <c r="R85" i="117"/>
  <c r="S85" i="117"/>
  <c r="T85" i="117"/>
  <c r="U85" i="117"/>
  <c r="V85" i="117"/>
  <c r="W85" i="117"/>
  <c r="X85" i="117"/>
  <c r="Y85" i="117"/>
  <c r="Z85" i="117"/>
  <c r="AA85" i="117"/>
  <c r="AB85" i="117"/>
  <c r="AC85" i="117"/>
  <c r="AD85" i="117"/>
  <c r="C86" i="117"/>
  <c r="D86" i="117"/>
  <c r="E86" i="117"/>
  <c r="F86" i="117"/>
  <c r="G86" i="117"/>
  <c r="H86" i="117"/>
  <c r="I86" i="117"/>
  <c r="J86" i="117"/>
  <c r="K86" i="117"/>
  <c r="L86" i="117"/>
  <c r="M86" i="117"/>
  <c r="N86" i="117"/>
  <c r="O86" i="117"/>
  <c r="P86" i="117"/>
  <c r="Q86" i="117"/>
  <c r="R86" i="117"/>
  <c r="S86" i="117"/>
  <c r="T86" i="117"/>
  <c r="U86" i="117"/>
  <c r="V86" i="117"/>
  <c r="W86" i="117"/>
  <c r="X86" i="117"/>
  <c r="Y86" i="117"/>
  <c r="Z86" i="117"/>
  <c r="AA86" i="117"/>
  <c r="AB86" i="117"/>
  <c r="AC86" i="117"/>
  <c r="AD86" i="117"/>
  <c r="C87" i="117"/>
  <c r="D87" i="117"/>
  <c r="E87" i="117"/>
  <c r="F87" i="117"/>
  <c r="G87" i="117"/>
  <c r="H87" i="117"/>
  <c r="I87" i="117"/>
  <c r="J87" i="117"/>
  <c r="K87" i="117"/>
  <c r="L87" i="117"/>
  <c r="M87" i="117"/>
  <c r="N87" i="117"/>
  <c r="O87" i="117"/>
  <c r="P87" i="117"/>
  <c r="Q87" i="117"/>
  <c r="R87" i="117"/>
  <c r="S87" i="117"/>
  <c r="T87" i="117"/>
  <c r="U87" i="117"/>
  <c r="V87" i="117"/>
  <c r="W87" i="117"/>
  <c r="X87" i="117"/>
  <c r="Y87" i="117"/>
  <c r="Z87" i="117"/>
  <c r="AA87" i="117"/>
  <c r="AB87" i="117"/>
  <c r="AC87" i="117"/>
  <c r="AD87" i="117"/>
  <c r="C88" i="117"/>
  <c r="D88" i="117"/>
  <c r="E88" i="117"/>
  <c r="F88" i="117"/>
  <c r="G88" i="117"/>
  <c r="H88" i="117"/>
  <c r="I88" i="117"/>
  <c r="J88" i="117"/>
  <c r="K88" i="117"/>
  <c r="L88" i="117"/>
  <c r="M88" i="117"/>
  <c r="N88" i="117"/>
  <c r="O88" i="117"/>
  <c r="P88" i="117"/>
  <c r="Q88" i="117"/>
  <c r="R88" i="117"/>
  <c r="S88" i="117"/>
  <c r="T88" i="117"/>
  <c r="U88" i="117"/>
  <c r="V88" i="117"/>
  <c r="W88" i="117"/>
  <c r="X88" i="117"/>
  <c r="Y88" i="117"/>
  <c r="Z88" i="117"/>
  <c r="AA88" i="117"/>
  <c r="AB88" i="117"/>
  <c r="AC88" i="117"/>
  <c r="AD88" i="117"/>
  <c r="C89" i="117"/>
  <c r="D89" i="117"/>
  <c r="E89" i="117"/>
  <c r="F89" i="117"/>
  <c r="G89" i="117"/>
  <c r="H89" i="117"/>
  <c r="I89" i="117"/>
  <c r="J89" i="117"/>
  <c r="K89" i="117"/>
  <c r="L89" i="117"/>
  <c r="M89" i="117"/>
  <c r="N89" i="117"/>
  <c r="O89" i="117"/>
  <c r="P89" i="117"/>
  <c r="Q89" i="117"/>
  <c r="R89" i="117"/>
  <c r="S89" i="117"/>
  <c r="T89" i="117"/>
  <c r="U89" i="117"/>
  <c r="V89" i="117"/>
  <c r="W89" i="117"/>
  <c r="X89" i="117"/>
  <c r="Y89" i="117"/>
  <c r="Z89" i="117"/>
  <c r="AA89" i="117"/>
  <c r="AB89" i="117"/>
  <c r="AC89" i="117"/>
  <c r="AD89" i="117"/>
  <c r="C90" i="117"/>
  <c r="D90" i="117"/>
  <c r="E90" i="117"/>
  <c r="F90" i="117"/>
  <c r="G90" i="117"/>
  <c r="H90" i="117"/>
  <c r="I90" i="117"/>
  <c r="J90" i="117"/>
  <c r="K90" i="117"/>
  <c r="L90" i="117"/>
  <c r="M90" i="117"/>
  <c r="N90" i="117"/>
  <c r="O90" i="117"/>
  <c r="P90" i="117"/>
  <c r="Q90" i="117"/>
  <c r="R90" i="117"/>
  <c r="S90" i="117"/>
  <c r="T90" i="117"/>
  <c r="U90" i="117"/>
  <c r="V90" i="117"/>
  <c r="W90" i="117"/>
  <c r="X90" i="117"/>
  <c r="Y90" i="117"/>
  <c r="Z90" i="117"/>
  <c r="AA90" i="117"/>
  <c r="AB90" i="117"/>
  <c r="AC90" i="117"/>
  <c r="AD90" i="117"/>
  <c r="C91" i="117"/>
  <c r="D91" i="117"/>
  <c r="E91" i="117"/>
  <c r="F91" i="117"/>
  <c r="G91" i="117"/>
  <c r="H91" i="117"/>
  <c r="I91" i="117"/>
  <c r="J91" i="117"/>
  <c r="K91" i="117"/>
  <c r="L91" i="117"/>
  <c r="M91" i="117"/>
  <c r="N91" i="117"/>
  <c r="O91" i="117"/>
  <c r="P91" i="117"/>
  <c r="Q91" i="117"/>
  <c r="R91" i="117"/>
  <c r="S91" i="117"/>
  <c r="T91" i="117"/>
  <c r="U91" i="117"/>
  <c r="V91" i="117"/>
  <c r="W91" i="117"/>
  <c r="X91" i="117"/>
  <c r="Y91" i="117"/>
  <c r="Z91" i="117"/>
  <c r="AA91" i="117"/>
  <c r="AB91" i="117"/>
  <c r="AC91" i="117"/>
  <c r="AD91" i="117"/>
  <c r="C92" i="117"/>
  <c r="D92" i="117"/>
  <c r="E92" i="117"/>
  <c r="F92" i="117"/>
  <c r="G92" i="117"/>
  <c r="H92" i="117"/>
  <c r="I92" i="117"/>
  <c r="J92" i="117"/>
  <c r="K92" i="117"/>
  <c r="L92" i="117"/>
  <c r="M92" i="117"/>
  <c r="N92" i="117"/>
  <c r="O92" i="117"/>
  <c r="P92" i="117"/>
  <c r="Q92" i="117"/>
  <c r="R92" i="117"/>
  <c r="S92" i="117"/>
  <c r="T92" i="117"/>
  <c r="U92" i="117"/>
  <c r="V92" i="117"/>
  <c r="W92" i="117"/>
  <c r="X92" i="117"/>
  <c r="Y92" i="117"/>
  <c r="Z92" i="117"/>
  <c r="AA92" i="117"/>
  <c r="AB92" i="117"/>
  <c r="AC92" i="117"/>
  <c r="AD92" i="117"/>
  <c r="C93" i="117"/>
  <c r="D93" i="117"/>
  <c r="E93" i="117"/>
  <c r="F93" i="117"/>
  <c r="G93" i="117"/>
  <c r="H93" i="117"/>
  <c r="I93" i="117"/>
  <c r="J93" i="117"/>
  <c r="K93" i="117"/>
  <c r="L93" i="117"/>
  <c r="M93" i="117"/>
  <c r="N93" i="117"/>
  <c r="O93" i="117"/>
  <c r="P93" i="117"/>
  <c r="Q93" i="117"/>
  <c r="R93" i="117"/>
  <c r="S93" i="117"/>
  <c r="T93" i="117"/>
  <c r="U93" i="117"/>
  <c r="V93" i="117"/>
  <c r="W93" i="117"/>
  <c r="X93" i="117"/>
  <c r="Y93" i="117"/>
  <c r="Z93" i="117"/>
  <c r="AA93" i="117"/>
  <c r="AB93" i="117"/>
  <c r="AC93" i="117"/>
  <c r="AD93" i="117"/>
  <c r="C94" i="117"/>
  <c r="D94" i="117"/>
  <c r="E94" i="117"/>
  <c r="F94" i="117"/>
  <c r="G94" i="117"/>
  <c r="H94" i="117"/>
  <c r="I94" i="117"/>
  <c r="J94" i="117"/>
  <c r="K94" i="117"/>
  <c r="L94" i="117"/>
  <c r="M94" i="117"/>
  <c r="N94" i="117"/>
  <c r="O94" i="117"/>
  <c r="P94" i="117"/>
  <c r="Q94" i="117"/>
  <c r="R94" i="117"/>
  <c r="S94" i="117"/>
  <c r="T94" i="117"/>
  <c r="U94" i="117"/>
  <c r="V94" i="117"/>
  <c r="W94" i="117"/>
  <c r="X94" i="117"/>
  <c r="Y94" i="117"/>
  <c r="Z94" i="117"/>
  <c r="AA94" i="117"/>
  <c r="AB94" i="117"/>
  <c r="AC94" i="117"/>
  <c r="AD94" i="117"/>
  <c r="C95" i="117"/>
  <c r="D95" i="117"/>
  <c r="E95" i="117"/>
  <c r="F95" i="117"/>
  <c r="G95" i="117"/>
  <c r="H95" i="117"/>
  <c r="I95" i="117"/>
  <c r="J95" i="117"/>
  <c r="K95" i="117"/>
  <c r="L95" i="117"/>
  <c r="M95" i="117"/>
  <c r="N95" i="117"/>
  <c r="O95" i="117"/>
  <c r="P95" i="117"/>
  <c r="Q95" i="117"/>
  <c r="R95" i="117"/>
  <c r="S95" i="117"/>
  <c r="T95" i="117"/>
  <c r="U95" i="117"/>
  <c r="V95" i="117"/>
  <c r="W95" i="117"/>
  <c r="X95" i="117"/>
  <c r="Y95" i="117"/>
  <c r="Z95" i="117"/>
  <c r="AA95" i="117"/>
  <c r="AB95" i="117"/>
  <c r="AC95" i="117"/>
  <c r="AD95" i="117"/>
  <c r="C96" i="117"/>
  <c r="D96" i="117"/>
  <c r="E96" i="117"/>
  <c r="F96" i="117"/>
  <c r="G96" i="117"/>
  <c r="H96" i="117"/>
  <c r="I96" i="117"/>
  <c r="J96" i="117"/>
  <c r="K96" i="117"/>
  <c r="L96" i="117"/>
  <c r="M96" i="117"/>
  <c r="N96" i="117"/>
  <c r="O96" i="117"/>
  <c r="P96" i="117"/>
  <c r="Q96" i="117"/>
  <c r="R96" i="117"/>
  <c r="S96" i="117"/>
  <c r="T96" i="117"/>
  <c r="U96" i="117"/>
  <c r="V96" i="117"/>
  <c r="W96" i="117"/>
  <c r="X96" i="117"/>
  <c r="Y96" i="117"/>
  <c r="Z96" i="117"/>
  <c r="AA96" i="117"/>
  <c r="AB96" i="117"/>
  <c r="AC96" i="117"/>
  <c r="AD96" i="117"/>
  <c r="C97" i="117"/>
  <c r="D97" i="117"/>
  <c r="E97" i="117"/>
  <c r="F97" i="117"/>
  <c r="G97" i="117"/>
  <c r="H97" i="117"/>
  <c r="I97" i="117"/>
  <c r="J97" i="117"/>
  <c r="K97" i="117"/>
  <c r="L97" i="117"/>
  <c r="M97" i="117"/>
  <c r="N97" i="117"/>
  <c r="O97" i="117"/>
  <c r="P97" i="117"/>
  <c r="Q97" i="117"/>
  <c r="R97" i="117"/>
  <c r="S97" i="117"/>
  <c r="T97" i="117"/>
  <c r="U97" i="117"/>
  <c r="V97" i="117"/>
  <c r="W97" i="117"/>
  <c r="X97" i="117"/>
  <c r="Y97" i="117"/>
  <c r="Z97" i="117"/>
  <c r="AA97" i="117"/>
  <c r="AB97" i="117"/>
  <c r="AC97" i="117"/>
  <c r="AD97" i="117"/>
  <c r="C98" i="117"/>
  <c r="D98" i="117"/>
  <c r="E98" i="117"/>
  <c r="F98" i="117"/>
  <c r="G98" i="117"/>
  <c r="H98" i="117"/>
  <c r="I98" i="117"/>
  <c r="J98" i="117"/>
  <c r="K98" i="117"/>
  <c r="L98" i="117"/>
  <c r="M98" i="117"/>
  <c r="N98" i="117"/>
  <c r="O98" i="117"/>
  <c r="P98" i="117"/>
  <c r="Q98" i="117"/>
  <c r="R98" i="117"/>
  <c r="S98" i="117"/>
  <c r="T98" i="117"/>
  <c r="U98" i="117"/>
  <c r="V98" i="117"/>
  <c r="W98" i="117"/>
  <c r="X98" i="117"/>
  <c r="Y98" i="117"/>
  <c r="Z98" i="117"/>
  <c r="AA98" i="117"/>
  <c r="AB98" i="117"/>
  <c r="AC98" i="117"/>
  <c r="AD98" i="117"/>
  <c r="C99" i="117"/>
  <c r="D99" i="117"/>
  <c r="E99" i="117"/>
  <c r="F99" i="117"/>
  <c r="G99" i="117"/>
  <c r="H99" i="117"/>
  <c r="I99" i="117"/>
  <c r="J99" i="117"/>
  <c r="K99" i="117"/>
  <c r="L99" i="117"/>
  <c r="M99" i="117"/>
  <c r="N99" i="117"/>
  <c r="O99" i="117"/>
  <c r="P99" i="117"/>
  <c r="Q99" i="117"/>
  <c r="R99" i="117"/>
  <c r="S99" i="117"/>
  <c r="T99" i="117"/>
  <c r="U99" i="117"/>
  <c r="V99" i="117"/>
  <c r="W99" i="117"/>
  <c r="X99" i="117"/>
  <c r="Y99" i="117"/>
  <c r="Z99" i="117"/>
  <c r="AA99" i="117"/>
  <c r="AB99" i="117"/>
  <c r="AC99" i="117"/>
  <c r="AD99" i="117"/>
  <c r="C100" i="117"/>
  <c r="D100" i="117"/>
  <c r="E100" i="117"/>
  <c r="F100" i="117"/>
  <c r="G100" i="117"/>
  <c r="H100" i="117"/>
  <c r="I100" i="117"/>
  <c r="J100" i="117"/>
  <c r="K100" i="117"/>
  <c r="L100" i="117"/>
  <c r="M100" i="117"/>
  <c r="N100" i="117"/>
  <c r="O100" i="117"/>
  <c r="P100" i="117"/>
  <c r="Q100" i="117"/>
  <c r="R100" i="117"/>
  <c r="S100" i="117"/>
  <c r="T100" i="117"/>
  <c r="U100" i="117"/>
  <c r="V100" i="117"/>
  <c r="W100" i="117"/>
  <c r="X100" i="117"/>
  <c r="Y100" i="117"/>
  <c r="Z100" i="117"/>
  <c r="AA100" i="117"/>
  <c r="AB100" i="117"/>
  <c r="AC100" i="117"/>
  <c r="AD100" i="117"/>
  <c r="C101" i="117"/>
  <c r="D101" i="117"/>
  <c r="E101" i="117"/>
  <c r="F101" i="117"/>
  <c r="G101" i="117"/>
  <c r="H101" i="117"/>
  <c r="I101" i="117"/>
  <c r="J101" i="117"/>
  <c r="K101" i="117"/>
  <c r="L101" i="117"/>
  <c r="M101" i="117"/>
  <c r="N101" i="117"/>
  <c r="O101" i="117"/>
  <c r="P101" i="117"/>
  <c r="Q101" i="117"/>
  <c r="R101" i="117"/>
  <c r="S101" i="117"/>
  <c r="T101" i="117"/>
  <c r="U101" i="117"/>
  <c r="V101" i="117"/>
  <c r="W101" i="117"/>
  <c r="X101" i="117"/>
  <c r="Y101" i="117"/>
  <c r="Z101" i="117"/>
  <c r="AA101" i="117"/>
  <c r="AB101" i="117"/>
  <c r="AC101" i="117"/>
  <c r="AD101" i="117"/>
  <c r="C102" i="117"/>
  <c r="D102" i="117"/>
  <c r="E102" i="117"/>
  <c r="F102" i="117"/>
  <c r="G102" i="117"/>
  <c r="H102" i="117"/>
  <c r="I102" i="117"/>
  <c r="J102" i="117"/>
  <c r="K102" i="117"/>
  <c r="L102" i="117"/>
  <c r="M102" i="117"/>
  <c r="N102" i="117"/>
  <c r="O102" i="117"/>
  <c r="P102" i="117"/>
  <c r="Q102" i="117"/>
  <c r="R102" i="117"/>
  <c r="S102" i="117"/>
  <c r="T102" i="117"/>
  <c r="U102" i="117"/>
  <c r="V102" i="117"/>
  <c r="W102" i="117"/>
  <c r="X102" i="117"/>
  <c r="Y102" i="117"/>
  <c r="Z102" i="117"/>
  <c r="AA102" i="117"/>
  <c r="AB102" i="117"/>
  <c r="AC102" i="117"/>
  <c r="AD102" i="117"/>
  <c r="C103" i="117"/>
  <c r="D103" i="117"/>
  <c r="E103" i="117"/>
  <c r="F103" i="117"/>
  <c r="G103" i="117"/>
  <c r="H103" i="117"/>
  <c r="I103" i="117"/>
  <c r="J103" i="117"/>
  <c r="K103" i="117"/>
  <c r="L103" i="117"/>
  <c r="M103" i="117"/>
  <c r="N103" i="117"/>
  <c r="O103" i="117"/>
  <c r="P103" i="117"/>
  <c r="Q103" i="117"/>
  <c r="R103" i="117"/>
  <c r="S103" i="117"/>
  <c r="T103" i="117"/>
  <c r="U103" i="117"/>
  <c r="V103" i="117"/>
  <c r="W103" i="117"/>
  <c r="X103" i="117"/>
  <c r="Y103" i="117"/>
  <c r="Z103" i="117"/>
  <c r="AA103" i="117"/>
  <c r="AB103" i="117"/>
  <c r="AC103" i="117"/>
  <c r="AD103" i="117"/>
  <c r="C104" i="117"/>
  <c r="D104" i="117"/>
  <c r="E104" i="117"/>
  <c r="F104" i="117"/>
  <c r="G104" i="117"/>
  <c r="H104" i="117"/>
  <c r="I104" i="117"/>
  <c r="J104" i="117"/>
  <c r="K104" i="117"/>
  <c r="L104" i="117"/>
  <c r="M104" i="117"/>
  <c r="N104" i="117"/>
  <c r="O104" i="117"/>
  <c r="P104" i="117"/>
  <c r="Q104" i="117"/>
  <c r="R104" i="117"/>
  <c r="S104" i="117"/>
  <c r="T104" i="117"/>
  <c r="U104" i="117"/>
  <c r="V104" i="117"/>
  <c r="W104" i="117"/>
  <c r="X104" i="117"/>
  <c r="Y104" i="117"/>
  <c r="Z104" i="117"/>
  <c r="AA104" i="117"/>
  <c r="AB104" i="117"/>
  <c r="AC104" i="117"/>
  <c r="AD104" i="117"/>
  <c r="C105" i="117"/>
  <c r="D105" i="117"/>
  <c r="E105" i="117"/>
  <c r="F105" i="117"/>
  <c r="G105" i="117"/>
  <c r="H105" i="117"/>
  <c r="I105" i="117"/>
  <c r="J105" i="117"/>
  <c r="K105" i="117"/>
  <c r="L105" i="117"/>
  <c r="M105" i="117"/>
  <c r="N105" i="117"/>
  <c r="O105" i="117"/>
  <c r="P105" i="117"/>
  <c r="Q105" i="117"/>
  <c r="R105" i="117"/>
  <c r="S105" i="117"/>
  <c r="T105" i="117"/>
  <c r="U105" i="117"/>
  <c r="V105" i="117"/>
  <c r="W105" i="117"/>
  <c r="X105" i="117"/>
  <c r="Y105" i="117"/>
  <c r="Z105" i="117"/>
  <c r="AA105" i="117"/>
  <c r="AB105" i="117"/>
  <c r="AC105" i="117"/>
  <c r="AD105" i="117"/>
  <c r="C106" i="117"/>
  <c r="D106" i="117"/>
  <c r="E106" i="117"/>
  <c r="F106" i="117"/>
  <c r="G106" i="117"/>
  <c r="H106" i="117"/>
  <c r="I106" i="117"/>
  <c r="J106" i="117"/>
  <c r="K106" i="117"/>
  <c r="L106" i="117"/>
  <c r="M106" i="117"/>
  <c r="N106" i="117"/>
  <c r="O106" i="117"/>
  <c r="P106" i="117"/>
  <c r="Q106" i="117"/>
  <c r="R106" i="117"/>
  <c r="S106" i="117"/>
  <c r="T106" i="117"/>
  <c r="U106" i="117"/>
  <c r="V106" i="117"/>
  <c r="W106" i="117"/>
  <c r="X106" i="117"/>
  <c r="Y106" i="117"/>
  <c r="Z106" i="117"/>
  <c r="AA106" i="117"/>
  <c r="AB106" i="117"/>
  <c r="AC106" i="117"/>
  <c r="AD106" i="117"/>
  <c r="C107" i="117"/>
  <c r="D107" i="117"/>
  <c r="E107" i="117"/>
  <c r="F107" i="117"/>
  <c r="G107" i="117"/>
  <c r="H107" i="117"/>
  <c r="I107" i="117"/>
  <c r="J107" i="117"/>
  <c r="K107" i="117"/>
  <c r="L107" i="117"/>
  <c r="M107" i="117"/>
  <c r="N107" i="117"/>
  <c r="O107" i="117"/>
  <c r="P107" i="117"/>
  <c r="Q107" i="117"/>
  <c r="R107" i="117"/>
  <c r="S107" i="117"/>
  <c r="T107" i="117"/>
  <c r="U107" i="117"/>
  <c r="V107" i="117"/>
  <c r="W107" i="117"/>
  <c r="X107" i="117"/>
  <c r="Y107" i="117"/>
  <c r="Z107" i="117"/>
  <c r="AA107" i="117"/>
  <c r="AB107" i="117"/>
  <c r="AC107" i="117"/>
  <c r="AD107" i="117"/>
  <c r="C108" i="117"/>
  <c r="D108" i="117"/>
  <c r="E108" i="117"/>
  <c r="F108" i="117"/>
  <c r="G108" i="117"/>
  <c r="H108" i="117"/>
  <c r="I108" i="117"/>
  <c r="J108" i="117"/>
  <c r="K108" i="117"/>
  <c r="L108" i="117"/>
  <c r="M108" i="117"/>
  <c r="N108" i="117"/>
  <c r="O108" i="117"/>
  <c r="P108" i="117"/>
  <c r="Q108" i="117"/>
  <c r="R108" i="117"/>
  <c r="S108" i="117"/>
  <c r="T108" i="117"/>
  <c r="U108" i="117"/>
  <c r="V108" i="117"/>
  <c r="W108" i="117"/>
  <c r="X108" i="117"/>
  <c r="Y108" i="117"/>
  <c r="Z108" i="117"/>
  <c r="AA108" i="117"/>
  <c r="AB108" i="117"/>
  <c r="AC108" i="117"/>
  <c r="AD108" i="117"/>
  <c r="C109" i="117"/>
  <c r="D109" i="117"/>
  <c r="E109" i="117"/>
  <c r="F109" i="117"/>
  <c r="G109" i="117"/>
  <c r="H109" i="117"/>
  <c r="I109" i="117"/>
  <c r="J109" i="117"/>
  <c r="K109" i="117"/>
  <c r="L109" i="117"/>
  <c r="M109" i="117"/>
  <c r="N109" i="117"/>
  <c r="O109" i="117"/>
  <c r="P109" i="117"/>
  <c r="Q109" i="117"/>
  <c r="R109" i="117"/>
  <c r="S109" i="117"/>
  <c r="T109" i="117"/>
  <c r="U109" i="117"/>
  <c r="V109" i="117"/>
  <c r="W109" i="117"/>
  <c r="X109" i="117"/>
  <c r="Y109" i="117"/>
  <c r="Z109" i="117"/>
  <c r="AA109" i="117"/>
  <c r="AB109" i="117"/>
  <c r="AC109" i="117"/>
  <c r="AD109" i="117"/>
  <c r="C110" i="117"/>
  <c r="D110" i="117"/>
  <c r="E110" i="117"/>
  <c r="F110" i="117"/>
  <c r="G110" i="117"/>
  <c r="H110" i="117"/>
  <c r="I110" i="117"/>
  <c r="J110" i="117"/>
  <c r="K110" i="117"/>
  <c r="L110" i="117"/>
  <c r="M110" i="117"/>
  <c r="N110" i="117"/>
  <c r="O110" i="117"/>
  <c r="P110" i="117"/>
  <c r="Q110" i="117"/>
  <c r="R110" i="117"/>
  <c r="S110" i="117"/>
  <c r="T110" i="117"/>
  <c r="U110" i="117"/>
  <c r="V110" i="117"/>
  <c r="W110" i="117"/>
  <c r="X110" i="117"/>
  <c r="Y110" i="117"/>
  <c r="Z110" i="117"/>
  <c r="AA110" i="117"/>
  <c r="AB110" i="117"/>
  <c r="AC110" i="117"/>
  <c r="AD110" i="117"/>
  <c r="C111" i="117"/>
  <c r="D111" i="117"/>
  <c r="E111" i="117"/>
  <c r="F111" i="117"/>
  <c r="G111" i="117"/>
  <c r="H111" i="117"/>
  <c r="I111" i="117"/>
  <c r="J111" i="117"/>
  <c r="K111" i="117"/>
  <c r="L111" i="117"/>
  <c r="M111" i="117"/>
  <c r="N111" i="117"/>
  <c r="O111" i="117"/>
  <c r="P111" i="117"/>
  <c r="Q111" i="117"/>
  <c r="R111" i="117"/>
  <c r="S111" i="117"/>
  <c r="T111" i="117"/>
  <c r="U111" i="117"/>
  <c r="V111" i="117"/>
  <c r="W111" i="117"/>
  <c r="X111" i="117"/>
  <c r="Y111" i="117"/>
  <c r="Z111" i="117"/>
  <c r="AA111" i="117"/>
  <c r="AB111" i="117"/>
  <c r="AC111" i="117"/>
  <c r="AD111" i="117"/>
  <c r="C112" i="117"/>
  <c r="D112" i="117"/>
  <c r="E112" i="117"/>
  <c r="F112" i="117"/>
  <c r="G112" i="117"/>
  <c r="H112" i="117"/>
  <c r="I112" i="117"/>
  <c r="J112" i="117"/>
  <c r="K112" i="117"/>
  <c r="L112" i="117"/>
  <c r="M112" i="117"/>
  <c r="N112" i="117"/>
  <c r="O112" i="117"/>
  <c r="P112" i="117"/>
  <c r="Q112" i="117"/>
  <c r="R112" i="117"/>
  <c r="S112" i="117"/>
  <c r="T112" i="117"/>
  <c r="U112" i="117"/>
  <c r="V112" i="117"/>
  <c r="W112" i="117"/>
  <c r="X112" i="117"/>
  <c r="Y112" i="117"/>
  <c r="Z112" i="117"/>
  <c r="AA112" i="117"/>
  <c r="AB112" i="117"/>
  <c r="AC112" i="117"/>
  <c r="AD112" i="117"/>
  <c r="C113" i="117"/>
  <c r="D113" i="117"/>
  <c r="E113" i="117"/>
  <c r="F113" i="117"/>
  <c r="G113" i="117"/>
  <c r="H113" i="117"/>
  <c r="I113" i="117"/>
  <c r="J113" i="117"/>
  <c r="K113" i="117"/>
  <c r="L113" i="117"/>
  <c r="M113" i="117"/>
  <c r="N113" i="117"/>
  <c r="O113" i="117"/>
  <c r="P113" i="117"/>
  <c r="Q113" i="117"/>
  <c r="R113" i="117"/>
  <c r="S113" i="117"/>
  <c r="T113" i="117"/>
  <c r="U113" i="117"/>
  <c r="V113" i="117"/>
  <c r="W113" i="117"/>
  <c r="X113" i="117"/>
  <c r="Y113" i="117"/>
  <c r="Z113" i="117"/>
  <c r="AA113" i="117"/>
  <c r="AB113" i="117"/>
  <c r="AC113" i="117"/>
  <c r="AD113" i="117"/>
  <c r="C114" i="117"/>
  <c r="D114" i="117"/>
  <c r="E114" i="117"/>
  <c r="F114" i="117"/>
  <c r="G114" i="117"/>
  <c r="H114" i="117"/>
  <c r="I114" i="117"/>
  <c r="J114" i="117"/>
  <c r="K114" i="117"/>
  <c r="L114" i="117"/>
  <c r="M114" i="117"/>
  <c r="N114" i="117"/>
  <c r="O114" i="117"/>
  <c r="P114" i="117"/>
  <c r="Q114" i="117"/>
  <c r="R114" i="117"/>
  <c r="S114" i="117"/>
  <c r="T114" i="117"/>
  <c r="U114" i="117"/>
  <c r="V114" i="117"/>
  <c r="W114" i="117"/>
  <c r="X114" i="117"/>
  <c r="Y114" i="117"/>
  <c r="Z114" i="117"/>
  <c r="AA114" i="117"/>
  <c r="AB114" i="117"/>
  <c r="AC114" i="117"/>
  <c r="AD114" i="117"/>
  <c r="C115" i="117"/>
  <c r="D115" i="117"/>
  <c r="E115" i="117"/>
  <c r="F115" i="117"/>
  <c r="G115" i="117"/>
  <c r="H115" i="117"/>
  <c r="I115" i="117"/>
  <c r="J115" i="117"/>
  <c r="K115" i="117"/>
  <c r="L115" i="117"/>
  <c r="M115" i="117"/>
  <c r="N115" i="117"/>
  <c r="O115" i="117"/>
  <c r="P115" i="117"/>
  <c r="Q115" i="117"/>
  <c r="R115" i="117"/>
  <c r="S115" i="117"/>
  <c r="T115" i="117"/>
  <c r="U115" i="117"/>
  <c r="V115" i="117"/>
  <c r="W115" i="117"/>
  <c r="X115" i="117"/>
  <c r="Y115" i="117"/>
  <c r="Z115" i="117"/>
  <c r="AA115" i="117"/>
  <c r="AB115" i="117"/>
  <c r="AC115" i="117"/>
  <c r="AD115" i="117"/>
  <c r="C116" i="117"/>
  <c r="D116" i="117"/>
  <c r="E116" i="117"/>
  <c r="F116" i="117"/>
  <c r="G116" i="117"/>
  <c r="H116" i="117"/>
  <c r="I116" i="117"/>
  <c r="J116" i="117"/>
  <c r="K116" i="117"/>
  <c r="L116" i="117"/>
  <c r="M116" i="117"/>
  <c r="N116" i="117"/>
  <c r="O116" i="117"/>
  <c r="P116" i="117"/>
  <c r="Q116" i="117"/>
  <c r="R116" i="117"/>
  <c r="S116" i="117"/>
  <c r="T116" i="117"/>
  <c r="U116" i="117"/>
  <c r="V116" i="117"/>
  <c r="W116" i="117"/>
  <c r="X116" i="117"/>
  <c r="Y116" i="117"/>
  <c r="Z116" i="117"/>
  <c r="AA116" i="117"/>
  <c r="AB116" i="117"/>
  <c r="AC116" i="117"/>
  <c r="AD116" i="117"/>
  <c r="C117" i="117"/>
  <c r="D117" i="117"/>
  <c r="E117" i="117"/>
  <c r="F117" i="117"/>
  <c r="G117" i="117"/>
  <c r="H117" i="117"/>
  <c r="I117" i="117"/>
  <c r="J117" i="117"/>
  <c r="K117" i="117"/>
  <c r="L117" i="117"/>
  <c r="M117" i="117"/>
  <c r="N117" i="117"/>
  <c r="O117" i="117"/>
  <c r="P117" i="117"/>
  <c r="Q117" i="117"/>
  <c r="R117" i="117"/>
  <c r="S117" i="117"/>
  <c r="T117" i="117"/>
  <c r="U117" i="117"/>
  <c r="V117" i="117"/>
  <c r="W117" i="117"/>
  <c r="X117" i="117"/>
  <c r="Y117" i="117"/>
  <c r="Z117" i="117"/>
  <c r="AA117" i="117"/>
  <c r="AB117" i="117"/>
  <c r="AC117" i="117"/>
  <c r="AD117" i="117"/>
  <c r="C118" i="117"/>
  <c r="D118" i="117"/>
  <c r="E118" i="117"/>
  <c r="F118" i="117"/>
  <c r="G118" i="117"/>
  <c r="H118" i="117"/>
  <c r="I118" i="117"/>
  <c r="J118" i="117"/>
  <c r="K118" i="117"/>
  <c r="L118" i="117"/>
  <c r="M118" i="117"/>
  <c r="N118" i="117"/>
  <c r="O118" i="117"/>
  <c r="P118" i="117"/>
  <c r="Q118" i="117"/>
  <c r="R118" i="117"/>
  <c r="S118" i="117"/>
  <c r="T118" i="117"/>
  <c r="U118" i="117"/>
  <c r="V118" i="117"/>
  <c r="W118" i="117"/>
  <c r="X118" i="117"/>
  <c r="Y118" i="117"/>
  <c r="Z118" i="117"/>
  <c r="AA118" i="117"/>
  <c r="AB118" i="117"/>
  <c r="AC118" i="117"/>
  <c r="AD118" i="117"/>
  <c r="C119" i="117"/>
  <c r="D119" i="117"/>
  <c r="E119" i="117"/>
  <c r="F119" i="117"/>
  <c r="G119" i="117"/>
  <c r="H119" i="117"/>
  <c r="I119" i="117"/>
  <c r="J119" i="117"/>
  <c r="K119" i="117"/>
  <c r="L119" i="117"/>
  <c r="M119" i="117"/>
  <c r="N119" i="117"/>
  <c r="O119" i="117"/>
  <c r="P119" i="117"/>
  <c r="Q119" i="117"/>
  <c r="R119" i="117"/>
  <c r="S119" i="117"/>
  <c r="T119" i="117"/>
  <c r="U119" i="117"/>
  <c r="V119" i="117"/>
  <c r="W119" i="117"/>
  <c r="X119" i="117"/>
  <c r="Y119" i="117"/>
  <c r="Z119" i="117"/>
  <c r="AA119" i="117"/>
  <c r="AB119" i="117"/>
  <c r="AC119" i="117"/>
  <c r="AD119" i="117"/>
  <c r="C120" i="117"/>
  <c r="D120" i="117"/>
  <c r="E120" i="117"/>
  <c r="F120" i="117"/>
  <c r="G120" i="117"/>
  <c r="H120" i="117"/>
  <c r="I120" i="117"/>
  <c r="J120" i="117"/>
  <c r="K120" i="117"/>
  <c r="L120" i="117"/>
  <c r="M120" i="117"/>
  <c r="N120" i="117"/>
  <c r="O120" i="117"/>
  <c r="P120" i="117"/>
  <c r="Q120" i="117"/>
  <c r="R120" i="117"/>
  <c r="S120" i="117"/>
  <c r="T120" i="117"/>
  <c r="U120" i="117"/>
  <c r="V120" i="117"/>
  <c r="W120" i="117"/>
  <c r="X120" i="117"/>
  <c r="Y120" i="117"/>
  <c r="Z120" i="117"/>
  <c r="AA120" i="117"/>
  <c r="AB120" i="117"/>
  <c r="AC120" i="117"/>
  <c r="AD120" i="117"/>
  <c r="C121" i="117"/>
  <c r="D121" i="117"/>
  <c r="E121" i="117"/>
  <c r="F121" i="117"/>
  <c r="G121" i="117"/>
  <c r="H121" i="117"/>
  <c r="I121" i="117"/>
  <c r="J121" i="117"/>
  <c r="K121" i="117"/>
  <c r="L121" i="117"/>
  <c r="M121" i="117"/>
  <c r="N121" i="117"/>
  <c r="O121" i="117"/>
  <c r="P121" i="117"/>
  <c r="Q121" i="117"/>
  <c r="R121" i="117"/>
  <c r="S121" i="117"/>
  <c r="T121" i="117"/>
  <c r="U121" i="117"/>
  <c r="V121" i="117"/>
  <c r="W121" i="117"/>
  <c r="X121" i="117"/>
  <c r="Y121" i="117"/>
  <c r="Z121" i="117"/>
  <c r="AA121" i="117"/>
  <c r="AB121" i="117"/>
  <c r="AC121" i="117"/>
  <c r="AD121" i="117"/>
  <c r="C122" i="117"/>
  <c r="D122" i="117"/>
  <c r="E122" i="117"/>
  <c r="F122" i="117"/>
  <c r="G122" i="117"/>
  <c r="H122" i="117"/>
  <c r="I122" i="117"/>
  <c r="J122" i="117"/>
  <c r="K122" i="117"/>
  <c r="L122" i="117"/>
  <c r="M122" i="117"/>
  <c r="N122" i="117"/>
  <c r="O122" i="117"/>
  <c r="P122" i="117"/>
  <c r="Q122" i="117"/>
  <c r="R122" i="117"/>
  <c r="S122" i="117"/>
  <c r="T122" i="117"/>
  <c r="U122" i="117"/>
  <c r="V122" i="117"/>
  <c r="W122" i="117"/>
  <c r="X122" i="117"/>
  <c r="Y122" i="117"/>
  <c r="Z122" i="117"/>
  <c r="AA122" i="117"/>
  <c r="AB122" i="117"/>
  <c r="AC122" i="117"/>
  <c r="AD122" i="117"/>
  <c r="C123" i="117"/>
  <c r="D123" i="117"/>
  <c r="E123" i="117"/>
  <c r="F123" i="117"/>
  <c r="G123" i="117"/>
  <c r="H123" i="117"/>
  <c r="I123" i="117"/>
  <c r="J123" i="117"/>
  <c r="K123" i="117"/>
  <c r="L123" i="117"/>
  <c r="M123" i="117"/>
  <c r="N123" i="117"/>
  <c r="O123" i="117"/>
  <c r="P123" i="117"/>
  <c r="Q123" i="117"/>
  <c r="R123" i="117"/>
  <c r="S123" i="117"/>
  <c r="T123" i="117"/>
  <c r="U123" i="117"/>
  <c r="V123" i="117"/>
  <c r="W123" i="117"/>
  <c r="X123" i="117"/>
  <c r="Y123" i="117"/>
  <c r="Z123" i="117"/>
  <c r="AA123" i="117"/>
  <c r="AB123" i="117"/>
  <c r="AC123" i="117"/>
  <c r="AD123" i="117"/>
  <c r="B8" i="117"/>
  <c r="B9" i="117"/>
  <c r="B10" i="117"/>
  <c r="B11" i="117"/>
  <c r="B12" i="117"/>
  <c r="B13" i="117"/>
  <c r="B14" i="117"/>
  <c r="B15" i="117"/>
  <c r="B16" i="117"/>
  <c r="B17" i="117"/>
  <c r="B18" i="117"/>
  <c r="B19" i="117"/>
  <c r="B20" i="117"/>
  <c r="B21" i="117"/>
  <c r="B22" i="117"/>
  <c r="B23" i="117"/>
  <c r="B24" i="117"/>
  <c r="B25" i="117"/>
  <c r="B26" i="117"/>
  <c r="B27" i="117"/>
  <c r="B28" i="117"/>
  <c r="B29" i="117"/>
  <c r="B30" i="117"/>
  <c r="B31" i="117"/>
  <c r="B32" i="117"/>
  <c r="B33" i="117"/>
  <c r="B34" i="117"/>
  <c r="B35" i="117"/>
  <c r="B36" i="117"/>
  <c r="B37" i="117"/>
  <c r="B38" i="117"/>
  <c r="B39" i="117"/>
  <c r="B40" i="117"/>
  <c r="B41" i="117"/>
  <c r="B42" i="117"/>
  <c r="B43" i="117"/>
  <c r="B44" i="117"/>
  <c r="B45" i="117"/>
  <c r="B46" i="117"/>
  <c r="B47" i="117"/>
  <c r="B48" i="117"/>
  <c r="B49" i="117"/>
  <c r="B50" i="117"/>
  <c r="B51" i="117"/>
  <c r="B52" i="117"/>
  <c r="B53" i="117"/>
  <c r="B54" i="117"/>
  <c r="B55" i="117"/>
  <c r="B56" i="117"/>
  <c r="B57" i="117"/>
  <c r="B58" i="117"/>
  <c r="B59" i="117"/>
  <c r="B60" i="117"/>
  <c r="B61" i="117"/>
  <c r="B62" i="117"/>
  <c r="B63" i="117"/>
  <c r="B64" i="117"/>
  <c r="B65" i="117"/>
  <c r="B66" i="117"/>
  <c r="B67" i="117"/>
  <c r="B68" i="117"/>
  <c r="B69" i="117"/>
  <c r="B70" i="117"/>
  <c r="B71" i="117"/>
  <c r="B72" i="117"/>
  <c r="B73" i="117"/>
  <c r="B74" i="117"/>
  <c r="B75" i="117"/>
  <c r="B76" i="117"/>
  <c r="B77" i="117"/>
  <c r="B78" i="117"/>
  <c r="B79" i="117"/>
  <c r="B80" i="117"/>
  <c r="B81" i="117"/>
  <c r="B82" i="117"/>
  <c r="B83" i="117"/>
  <c r="B84" i="117"/>
  <c r="B85" i="117"/>
  <c r="B86" i="117"/>
  <c r="B87" i="117"/>
  <c r="B88" i="117"/>
  <c r="B89" i="117"/>
  <c r="B90" i="117"/>
  <c r="B91" i="117"/>
  <c r="B92" i="117"/>
  <c r="B93" i="117"/>
  <c r="B94" i="117"/>
  <c r="B95" i="117"/>
  <c r="B96" i="117"/>
  <c r="B97" i="117"/>
  <c r="B98" i="117"/>
  <c r="B99" i="117"/>
  <c r="B100" i="117"/>
  <c r="B101" i="117"/>
  <c r="B102" i="117"/>
  <c r="B103" i="117"/>
  <c r="B104" i="117"/>
  <c r="B105" i="117"/>
  <c r="B106" i="117"/>
  <c r="B107" i="117"/>
  <c r="B108" i="117"/>
  <c r="B109" i="117"/>
  <c r="B110" i="117"/>
  <c r="B111" i="117"/>
  <c r="B112" i="117"/>
  <c r="B113" i="117"/>
  <c r="B114" i="117"/>
  <c r="B115" i="117"/>
  <c r="B116" i="117"/>
  <c r="B117" i="117"/>
  <c r="B118" i="117"/>
  <c r="B119" i="117"/>
  <c r="B120" i="117"/>
  <c r="B121" i="117"/>
  <c r="B122" i="117"/>
  <c r="B123" i="117"/>
  <c r="B7" i="117"/>
  <c r="C7" i="116"/>
  <c r="D7" i="116"/>
  <c r="E7" i="116"/>
  <c r="F7" i="116"/>
  <c r="G7" i="116"/>
  <c r="H7" i="116"/>
  <c r="I7" i="116"/>
  <c r="J7" i="116"/>
  <c r="K7" i="116"/>
  <c r="L7" i="116"/>
  <c r="M7" i="116"/>
  <c r="N7" i="116"/>
  <c r="O7" i="116"/>
  <c r="P7" i="116"/>
  <c r="Q7" i="116"/>
  <c r="R7" i="116"/>
  <c r="S7" i="116"/>
  <c r="T7" i="116"/>
  <c r="U7" i="116"/>
  <c r="V7" i="116"/>
  <c r="W7" i="116"/>
  <c r="X7" i="116"/>
  <c r="Y7" i="116"/>
  <c r="Z7" i="116"/>
  <c r="AA7" i="116"/>
  <c r="AB7" i="116"/>
  <c r="AC7" i="116"/>
  <c r="AD7" i="116"/>
  <c r="C8" i="116"/>
  <c r="D8" i="116"/>
  <c r="E8" i="116"/>
  <c r="F8" i="116"/>
  <c r="G8" i="116"/>
  <c r="H8" i="116"/>
  <c r="I8" i="116"/>
  <c r="J8" i="116"/>
  <c r="K8" i="116"/>
  <c r="L8" i="116"/>
  <c r="M8" i="116"/>
  <c r="N8" i="116"/>
  <c r="O8" i="116"/>
  <c r="P8" i="116"/>
  <c r="Q8" i="116"/>
  <c r="R8" i="116"/>
  <c r="S8" i="116"/>
  <c r="T8" i="116"/>
  <c r="U8" i="116"/>
  <c r="V8" i="116"/>
  <c r="W8" i="116"/>
  <c r="X8" i="116"/>
  <c r="Y8" i="116"/>
  <c r="Z8" i="116"/>
  <c r="AA8" i="116"/>
  <c r="AB8" i="116"/>
  <c r="AC8" i="116"/>
  <c r="AD8" i="116"/>
  <c r="C9" i="116"/>
  <c r="D9" i="116"/>
  <c r="E9" i="116"/>
  <c r="F9" i="116"/>
  <c r="G9" i="116"/>
  <c r="H9" i="116"/>
  <c r="I9" i="116"/>
  <c r="J9" i="116"/>
  <c r="K9" i="116"/>
  <c r="L9" i="116"/>
  <c r="M9" i="116"/>
  <c r="N9" i="116"/>
  <c r="O9" i="116"/>
  <c r="P9" i="116"/>
  <c r="Q9" i="116"/>
  <c r="R9" i="116"/>
  <c r="S9" i="116"/>
  <c r="T9" i="116"/>
  <c r="U9" i="116"/>
  <c r="V9" i="116"/>
  <c r="W9" i="116"/>
  <c r="X9" i="116"/>
  <c r="Y9" i="116"/>
  <c r="Z9" i="116"/>
  <c r="AA9" i="116"/>
  <c r="AB9" i="116"/>
  <c r="AC9" i="116"/>
  <c r="AD9" i="116"/>
  <c r="C10" i="116"/>
  <c r="D10" i="116"/>
  <c r="E10" i="116"/>
  <c r="F10" i="116"/>
  <c r="G10" i="116"/>
  <c r="H10" i="116"/>
  <c r="I10" i="116"/>
  <c r="J10" i="116"/>
  <c r="K10" i="116"/>
  <c r="L10" i="116"/>
  <c r="M10" i="116"/>
  <c r="N10" i="116"/>
  <c r="O10" i="116"/>
  <c r="P10" i="116"/>
  <c r="Q10" i="116"/>
  <c r="R10" i="116"/>
  <c r="S10" i="116"/>
  <c r="T10" i="116"/>
  <c r="U10" i="116"/>
  <c r="V10" i="116"/>
  <c r="W10" i="116"/>
  <c r="X10" i="116"/>
  <c r="Y10" i="116"/>
  <c r="Z10" i="116"/>
  <c r="AA10" i="116"/>
  <c r="AB10" i="116"/>
  <c r="AC10" i="116"/>
  <c r="AD10" i="116"/>
  <c r="C11" i="116"/>
  <c r="D11" i="116"/>
  <c r="E11" i="116"/>
  <c r="F11" i="116"/>
  <c r="G11" i="116"/>
  <c r="H11" i="116"/>
  <c r="I11" i="116"/>
  <c r="J11" i="116"/>
  <c r="K11" i="116"/>
  <c r="L11" i="116"/>
  <c r="M11" i="116"/>
  <c r="N11" i="116"/>
  <c r="O11" i="116"/>
  <c r="P11" i="116"/>
  <c r="Q11" i="116"/>
  <c r="R11" i="116"/>
  <c r="S11" i="116"/>
  <c r="T11" i="116"/>
  <c r="U11" i="116"/>
  <c r="V11" i="116"/>
  <c r="W11" i="116"/>
  <c r="X11" i="116"/>
  <c r="Y11" i="116"/>
  <c r="Z11" i="116"/>
  <c r="AA11" i="116"/>
  <c r="AB11" i="116"/>
  <c r="AC11" i="116"/>
  <c r="AD11" i="116"/>
  <c r="C12" i="116"/>
  <c r="D12" i="116"/>
  <c r="E12" i="116"/>
  <c r="F12" i="116"/>
  <c r="G12" i="116"/>
  <c r="H12" i="116"/>
  <c r="I12" i="116"/>
  <c r="J12" i="116"/>
  <c r="K12" i="116"/>
  <c r="L12" i="116"/>
  <c r="M12" i="116"/>
  <c r="N12" i="116"/>
  <c r="O12" i="116"/>
  <c r="P12" i="116"/>
  <c r="Q12" i="116"/>
  <c r="R12" i="116"/>
  <c r="S12" i="116"/>
  <c r="T12" i="116"/>
  <c r="U12" i="116"/>
  <c r="V12" i="116"/>
  <c r="W12" i="116"/>
  <c r="X12" i="116"/>
  <c r="Y12" i="116"/>
  <c r="Z12" i="116"/>
  <c r="AA12" i="116"/>
  <c r="AB12" i="116"/>
  <c r="AC12" i="116"/>
  <c r="AD12" i="116"/>
  <c r="C13" i="116"/>
  <c r="D13" i="116"/>
  <c r="E13" i="116"/>
  <c r="F13" i="116"/>
  <c r="G13" i="116"/>
  <c r="H13" i="116"/>
  <c r="I13" i="116"/>
  <c r="J13" i="116"/>
  <c r="K13" i="116"/>
  <c r="L13" i="116"/>
  <c r="M13" i="116"/>
  <c r="N13" i="116"/>
  <c r="O13" i="116"/>
  <c r="P13" i="116"/>
  <c r="Q13" i="116"/>
  <c r="R13" i="116"/>
  <c r="S13" i="116"/>
  <c r="T13" i="116"/>
  <c r="U13" i="116"/>
  <c r="V13" i="116"/>
  <c r="W13" i="116"/>
  <c r="X13" i="116"/>
  <c r="Y13" i="116"/>
  <c r="Z13" i="116"/>
  <c r="AA13" i="116"/>
  <c r="AB13" i="116"/>
  <c r="AC13" i="116"/>
  <c r="AD13" i="116"/>
  <c r="C14" i="116"/>
  <c r="D14" i="116"/>
  <c r="E14" i="116"/>
  <c r="F14" i="116"/>
  <c r="G14" i="116"/>
  <c r="H14" i="116"/>
  <c r="I14" i="116"/>
  <c r="J14" i="116"/>
  <c r="K14" i="116"/>
  <c r="L14" i="116"/>
  <c r="M14" i="116"/>
  <c r="N14" i="116"/>
  <c r="O14" i="116"/>
  <c r="P14" i="116"/>
  <c r="Q14" i="116"/>
  <c r="R14" i="116"/>
  <c r="S14" i="116"/>
  <c r="T14" i="116"/>
  <c r="U14" i="116"/>
  <c r="V14" i="116"/>
  <c r="W14" i="116"/>
  <c r="X14" i="116"/>
  <c r="Y14" i="116"/>
  <c r="Z14" i="116"/>
  <c r="AA14" i="116"/>
  <c r="AB14" i="116"/>
  <c r="AC14" i="116"/>
  <c r="AD14" i="116"/>
  <c r="C15" i="116"/>
  <c r="D15" i="116"/>
  <c r="E15" i="116"/>
  <c r="F15" i="116"/>
  <c r="G15" i="116"/>
  <c r="H15" i="116"/>
  <c r="I15" i="116"/>
  <c r="J15" i="116"/>
  <c r="K15" i="116"/>
  <c r="L15" i="116"/>
  <c r="M15" i="116"/>
  <c r="N15" i="116"/>
  <c r="O15" i="116"/>
  <c r="P15" i="116"/>
  <c r="Q15" i="116"/>
  <c r="R15" i="116"/>
  <c r="S15" i="116"/>
  <c r="T15" i="116"/>
  <c r="U15" i="116"/>
  <c r="V15" i="116"/>
  <c r="W15" i="116"/>
  <c r="X15" i="116"/>
  <c r="Y15" i="116"/>
  <c r="Z15" i="116"/>
  <c r="AA15" i="116"/>
  <c r="AB15" i="116"/>
  <c r="AC15" i="116"/>
  <c r="AD15" i="116"/>
  <c r="C16" i="116"/>
  <c r="D16" i="116"/>
  <c r="E16" i="116"/>
  <c r="F16" i="116"/>
  <c r="G16" i="116"/>
  <c r="H16" i="116"/>
  <c r="I16" i="116"/>
  <c r="J16" i="116"/>
  <c r="K16" i="116"/>
  <c r="L16" i="116"/>
  <c r="M16" i="116"/>
  <c r="N16" i="116"/>
  <c r="O16" i="116"/>
  <c r="P16" i="116"/>
  <c r="Q16" i="116"/>
  <c r="R16" i="116"/>
  <c r="S16" i="116"/>
  <c r="T16" i="116"/>
  <c r="U16" i="116"/>
  <c r="V16" i="116"/>
  <c r="W16" i="116"/>
  <c r="X16" i="116"/>
  <c r="Y16" i="116"/>
  <c r="Z16" i="116"/>
  <c r="AA16" i="116"/>
  <c r="AB16" i="116"/>
  <c r="AC16" i="116"/>
  <c r="AD16" i="116"/>
  <c r="C17" i="116"/>
  <c r="D17" i="116"/>
  <c r="E17" i="116"/>
  <c r="F17" i="116"/>
  <c r="G17" i="116"/>
  <c r="H17" i="116"/>
  <c r="I17" i="116"/>
  <c r="J17" i="116"/>
  <c r="K17" i="116"/>
  <c r="L17" i="116"/>
  <c r="M17" i="116"/>
  <c r="N17" i="116"/>
  <c r="O17" i="116"/>
  <c r="P17" i="116"/>
  <c r="Q17" i="116"/>
  <c r="R17" i="116"/>
  <c r="S17" i="116"/>
  <c r="T17" i="116"/>
  <c r="U17" i="116"/>
  <c r="V17" i="116"/>
  <c r="W17" i="116"/>
  <c r="X17" i="116"/>
  <c r="Y17" i="116"/>
  <c r="Z17" i="116"/>
  <c r="AA17" i="116"/>
  <c r="AB17" i="116"/>
  <c r="AC17" i="116"/>
  <c r="AD17" i="116"/>
  <c r="C18" i="116"/>
  <c r="D18" i="116"/>
  <c r="E18" i="116"/>
  <c r="F18" i="116"/>
  <c r="G18" i="116"/>
  <c r="H18" i="116"/>
  <c r="I18" i="116"/>
  <c r="J18" i="116"/>
  <c r="K18" i="116"/>
  <c r="L18" i="116"/>
  <c r="M18" i="116"/>
  <c r="N18" i="116"/>
  <c r="O18" i="116"/>
  <c r="P18" i="116"/>
  <c r="Q18" i="116"/>
  <c r="R18" i="116"/>
  <c r="S18" i="116"/>
  <c r="T18" i="116"/>
  <c r="U18" i="116"/>
  <c r="V18" i="116"/>
  <c r="W18" i="116"/>
  <c r="X18" i="116"/>
  <c r="Y18" i="116"/>
  <c r="Z18" i="116"/>
  <c r="AA18" i="116"/>
  <c r="AB18" i="116"/>
  <c r="AC18" i="116"/>
  <c r="AD18" i="116"/>
  <c r="C19" i="116"/>
  <c r="D19" i="116"/>
  <c r="E19" i="116"/>
  <c r="F19" i="116"/>
  <c r="G19" i="116"/>
  <c r="H19" i="116"/>
  <c r="I19" i="116"/>
  <c r="J19" i="116"/>
  <c r="K19" i="116"/>
  <c r="L19" i="116"/>
  <c r="M19" i="116"/>
  <c r="N19" i="116"/>
  <c r="O19" i="116"/>
  <c r="P19" i="116"/>
  <c r="Q19" i="116"/>
  <c r="R19" i="116"/>
  <c r="S19" i="116"/>
  <c r="T19" i="116"/>
  <c r="U19" i="116"/>
  <c r="V19" i="116"/>
  <c r="W19" i="116"/>
  <c r="X19" i="116"/>
  <c r="Y19" i="116"/>
  <c r="Z19" i="116"/>
  <c r="AA19" i="116"/>
  <c r="AB19" i="116"/>
  <c r="AC19" i="116"/>
  <c r="AD19" i="116"/>
  <c r="C20" i="116"/>
  <c r="D20" i="116"/>
  <c r="E20" i="116"/>
  <c r="F20" i="116"/>
  <c r="G20" i="116"/>
  <c r="H20" i="116"/>
  <c r="I20" i="116"/>
  <c r="J20" i="116"/>
  <c r="K20" i="116"/>
  <c r="L20" i="116"/>
  <c r="M20" i="116"/>
  <c r="N20" i="116"/>
  <c r="O20" i="116"/>
  <c r="P20" i="116"/>
  <c r="Q20" i="116"/>
  <c r="R20" i="116"/>
  <c r="S20" i="116"/>
  <c r="T20" i="116"/>
  <c r="U20" i="116"/>
  <c r="V20" i="116"/>
  <c r="W20" i="116"/>
  <c r="X20" i="116"/>
  <c r="Y20" i="116"/>
  <c r="Z20" i="116"/>
  <c r="AA20" i="116"/>
  <c r="AB20" i="116"/>
  <c r="AC20" i="116"/>
  <c r="AD20" i="116"/>
  <c r="C21" i="116"/>
  <c r="D21" i="116"/>
  <c r="E21" i="116"/>
  <c r="F21" i="116"/>
  <c r="G21" i="116"/>
  <c r="H21" i="116"/>
  <c r="I21" i="116"/>
  <c r="J21" i="116"/>
  <c r="K21" i="116"/>
  <c r="L21" i="116"/>
  <c r="M21" i="116"/>
  <c r="N21" i="116"/>
  <c r="O21" i="116"/>
  <c r="P21" i="116"/>
  <c r="Q21" i="116"/>
  <c r="R21" i="116"/>
  <c r="S21" i="116"/>
  <c r="T21" i="116"/>
  <c r="U21" i="116"/>
  <c r="V21" i="116"/>
  <c r="W21" i="116"/>
  <c r="X21" i="116"/>
  <c r="Y21" i="116"/>
  <c r="Z21" i="116"/>
  <c r="AA21" i="116"/>
  <c r="AB21" i="116"/>
  <c r="AC21" i="116"/>
  <c r="AD21" i="116"/>
  <c r="C22" i="116"/>
  <c r="D22" i="116"/>
  <c r="E22" i="116"/>
  <c r="F22" i="116"/>
  <c r="G22" i="116"/>
  <c r="H22" i="116"/>
  <c r="I22" i="116"/>
  <c r="J22" i="116"/>
  <c r="K22" i="116"/>
  <c r="L22" i="116"/>
  <c r="M22" i="116"/>
  <c r="N22" i="116"/>
  <c r="O22" i="116"/>
  <c r="P22" i="116"/>
  <c r="Q22" i="116"/>
  <c r="R22" i="116"/>
  <c r="S22" i="116"/>
  <c r="T22" i="116"/>
  <c r="U22" i="116"/>
  <c r="V22" i="116"/>
  <c r="W22" i="116"/>
  <c r="X22" i="116"/>
  <c r="Y22" i="116"/>
  <c r="Z22" i="116"/>
  <c r="AA22" i="116"/>
  <c r="AB22" i="116"/>
  <c r="AC22" i="116"/>
  <c r="AD22" i="116"/>
  <c r="C23" i="116"/>
  <c r="D23" i="116"/>
  <c r="E23" i="116"/>
  <c r="F23" i="116"/>
  <c r="G23" i="116"/>
  <c r="H23" i="116"/>
  <c r="I23" i="116"/>
  <c r="J23" i="116"/>
  <c r="K23" i="116"/>
  <c r="L23" i="116"/>
  <c r="M23" i="116"/>
  <c r="N23" i="116"/>
  <c r="O23" i="116"/>
  <c r="P23" i="116"/>
  <c r="Q23" i="116"/>
  <c r="R23" i="116"/>
  <c r="S23" i="116"/>
  <c r="T23" i="116"/>
  <c r="U23" i="116"/>
  <c r="V23" i="116"/>
  <c r="W23" i="116"/>
  <c r="X23" i="116"/>
  <c r="Y23" i="116"/>
  <c r="Z23" i="116"/>
  <c r="AA23" i="116"/>
  <c r="AB23" i="116"/>
  <c r="AC23" i="116"/>
  <c r="AD23" i="116"/>
  <c r="C24" i="116"/>
  <c r="D24" i="116"/>
  <c r="E24" i="116"/>
  <c r="F24" i="116"/>
  <c r="G24" i="116"/>
  <c r="H24" i="116"/>
  <c r="I24" i="116"/>
  <c r="J24" i="116"/>
  <c r="K24" i="116"/>
  <c r="L24" i="116"/>
  <c r="M24" i="116"/>
  <c r="N24" i="116"/>
  <c r="O24" i="116"/>
  <c r="P24" i="116"/>
  <c r="Q24" i="116"/>
  <c r="R24" i="116"/>
  <c r="S24" i="116"/>
  <c r="T24" i="116"/>
  <c r="U24" i="116"/>
  <c r="V24" i="116"/>
  <c r="W24" i="116"/>
  <c r="X24" i="116"/>
  <c r="Y24" i="116"/>
  <c r="Z24" i="116"/>
  <c r="AA24" i="116"/>
  <c r="AB24" i="116"/>
  <c r="AC24" i="116"/>
  <c r="AD24" i="116"/>
  <c r="C25" i="116"/>
  <c r="D25" i="116"/>
  <c r="E25" i="116"/>
  <c r="F25" i="116"/>
  <c r="G25" i="116"/>
  <c r="H25" i="116"/>
  <c r="I25" i="116"/>
  <c r="J25" i="116"/>
  <c r="K25" i="116"/>
  <c r="L25" i="116"/>
  <c r="M25" i="116"/>
  <c r="N25" i="116"/>
  <c r="O25" i="116"/>
  <c r="P25" i="116"/>
  <c r="Q25" i="116"/>
  <c r="R25" i="116"/>
  <c r="S25" i="116"/>
  <c r="T25" i="116"/>
  <c r="U25" i="116"/>
  <c r="V25" i="116"/>
  <c r="W25" i="116"/>
  <c r="X25" i="116"/>
  <c r="Y25" i="116"/>
  <c r="Z25" i="116"/>
  <c r="AA25" i="116"/>
  <c r="AB25" i="116"/>
  <c r="AC25" i="116"/>
  <c r="AD25" i="116"/>
  <c r="C26" i="116"/>
  <c r="D26" i="116"/>
  <c r="E26" i="116"/>
  <c r="F26" i="116"/>
  <c r="G26" i="116"/>
  <c r="H26" i="116"/>
  <c r="I26" i="116"/>
  <c r="J26" i="116"/>
  <c r="K26" i="116"/>
  <c r="L26" i="116"/>
  <c r="M26" i="116"/>
  <c r="N26" i="116"/>
  <c r="O26" i="116"/>
  <c r="P26" i="116"/>
  <c r="Q26" i="116"/>
  <c r="R26" i="116"/>
  <c r="S26" i="116"/>
  <c r="T26" i="116"/>
  <c r="U26" i="116"/>
  <c r="V26" i="116"/>
  <c r="W26" i="116"/>
  <c r="X26" i="116"/>
  <c r="Y26" i="116"/>
  <c r="Z26" i="116"/>
  <c r="AA26" i="116"/>
  <c r="AB26" i="116"/>
  <c r="AC26" i="116"/>
  <c r="AD26" i="116"/>
  <c r="C27" i="116"/>
  <c r="D27" i="116"/>
  <c r="E27" i="116"/>
  <c r="F27" i="116"/>
  <c r="G27" i="116"/>
  <c r="H27" i="116"/>
  <c r="I27" i="116"/>
  <c r="J27" i="116"/>
  <c r="K27" i="116"/>
  <c r="L27" i="116"/>
  <c r="M27" i="116"/>
  <c r="N27" i="116"/>
  <c r="O27" i="116"/>
  <c r="P27" i="116"/>
  <c r="Q27" i="116"/>
  <c r="R27" i="116"/>
  <c r="S27" i="116"/>
  <c r="T27" i="116"/>
  <c r="U27" i="116"/>
  <c r="V27" i="116"/>
  <c r="W27" i="116"/>
  <c r="X27" i="116"/>
  <c r="Y27" i="116"/>
  <c r="Z27" i="116"/>
  <c r="AA27" i="116"/>
  <c r="AB27" i="116"/>
  <c r="AC27" i="116"/>
  <c r="AD27" i="116"/>
  <c r="C28" i="116"/>
  <c r="D28" i="116"/>
  <c r="E28" i="116"/>
  <c r="F28" i="116"/>
  <c r="G28" i="116"/>
  <c r="H28" i="116"/>
  <c r="I28" i="116"/>
  <c r="J28" i="116"/>
  <c r="K28" i="116"/>
  <c r="L28" i="116"/>
  <c r="M28" i="116"/>
  <c r="N28" i="116"/>
  <c r="O28" i="116"/>
  <c r="P28" i="116"/>
  <c r="Q28" i="116"/>
  <c r="R28" i="116"/>
  <c r="S28" i="116"/>
  <c r="T28" i="116"/>
  <c r="U28" i="116"/>
  <c r="V28" i="116"/>
  <c r="W28" i="116"/>
  <c r="X28" i="116"/>
  <c r="Y28" i="116"/>
  <c r="Z28" i="116"/>
  <c r="AA28" i="116"/>
  <c r="AB28" i="116"/>
  <c r="AC28" i="116"/>
  <c r="AD28" i="116"/>
  <c r="C29" i="116"/>
  <c r="D29" i="116"/>
  <c r="E29" i="116"/>
  <c r="F29" i="116"/>
  <c r="G29" i="116"/>
  <c r="H29" i="116"/>
  <c r="I29" i="116"/>
  <c r="J29" i="116"/>
  <c r="K29" i="116"/>
  <c r="L29" i="116"/>
  <c r="M29" i="116"/>
  <c r="N29" i="116"/>
  <c r="O29" i="116"/>
  <c r="P29" i="116"/>
  <c r="Q29" i="116"/>
  <c r="R29" i="116"/>
  <c r="S29" i="116"/>
  <c r="T29" i="116"/>
  <c r="U29" i="116"/>
  <c r="V29" i="116"/>
  <c r="W29" i="116"/>
  <c r="X29" i="116"/>
  <c r="Y29" i="116"/>
  <c r="Z29" i="116"/>
  <c r="AA29" i="116"/>
  <c r="AB29" i="116"/>
  <c r="AC29" i="116"/>
  <c r="AD29" i="116"/>
  <c r="C30" i="116"/>
  <c r="D30" i="116"/>
  <c r="E30" i="116"/>
  <c r="F30" i="116"/>
  <c r="G30" i="116"/>
  <c r="H30" i="116"/>
  <c r="I30" i="116"/>
  <c r="J30" i="116"/>
  <c r="K30" i="116"/>
  <c r="L30" i="116"/>
  <c r="M30" i="116"/>
  <c r="N30" i="116"/>
  <c r="O30" i="116"/>
  <c r="P30" i="116"/>
  <c r="Q30" i="116"/>
  <c r="R30" i="116"/>
  <c r="S30" i="116"/>
  <c r="T30" i="116"/>
  <c r="U30" i="116"/>
  <c r="V30" i="116"/>
  <c r="W30" i="116"/>
  <c r="X30" i="116"/>
  <c r="Y30" i="116"/>
  <c r="Z30" i="116"/>
  <c r="AA30" i="116"/>
  <c r="AB30" i="116"/>
  <c r="AC30" i="116"/>
  <c r="AD30" i="116"/>
  <c r="C31" i="116"/>
  <c r="D31" i="116"/>
  <c r="E31" i="116"/>
  <c r="F31" i="116"/>
  <c r="G31" i="116"/>
  <c r="H31" i="116"/>
  <c r="I31" i="116"/>
  <c r="J31" i="116"/>
  <c r="K31" i="116"/>
  <c r="L31" i="116"/>
  <c r="M31" i="116"/>
  <c r="N31" i="116"/>
  <c r="O31" i="116"/>
  <c r="P31" i="116"/>
  <c r="Q31" i="116"/>
  <c r="R31" i="116"/>
  <c r="S31" i="116"/>
  <c r="T31" i="116"/>
  <c r="U31" i="116"/>
  <c r="V31" i="116"/>
  <c r="W31" i="116"/>
  <c r="X31" i="116"/>
  <c r="Y31" i="116"/>
  <c r="Z31" i="116"/>
  <c r="AA31" i="116"/>
  <c r="AB31" i="116"/>
  <c r="AC31" i="116"/>
  <c r="AD31" i="116"/>
  <c r="C32" i="116"/>
  <c r="D32" i="116"/>
  <c r="E32" i="116"/>
  <c r="F32" i="116"/>
  <c r="G32" i="116"/>
  <c r="H32" i="116"/>
  <c r="I32" i="116"/>
  <c r="J32" i="116"/>
  <c r="K32" i="116"/>
  <c r="L32" i="116"/>
  <c r="M32" i="116"/>
  <c r="N32" i="116"/>
  <c r="O32" i="116"/>
  <c r="P32" i="116"/>
  <c r="Q32" i="116"/>
  <c r="R32" i="116"/>
  <c r="S32" i="116"/>
  <c r="T32" i="116"/>
  <c r="U32" i="116"/>
  <c r="V32" i="116"/>
  <c r="W32" i="116"/>
  <c r="X32" i="116"/>
  <c r="Y32" i="116"/>
  <c r="Z32" i="116"/>
  <c r="AA32" i="116"/>
  <c r="AB32" i="116"/>
  <c r="AC32" i="116"/>
  <c r="AD32" i="116"/>
  <c r="C33" i="116"/>
  <c r="D33" i="116"/>
  <c r="E33" i="116"/>
  <c r="F33" i="116"/>
  <c r="G33" i="116"/>
  <c r="H33" i="116"/>
  <c r="I33" i="116"/>
  <c r="J33" i="116"/>
  <c r="K33" i="116"/>
  <c r="L33" i="116"/>
  <c r="M33" i="116"/>
  <c r="N33" i="116"/>
  <c r="O33" i="116"/>
  <c r="P33" i="116"/>
  <c r="Q33" i="116"/>
  <c r="R33" i="116"/>
  <c r="S33" i="116"/>
  <c r="T33" i="116"/>
  <c r="U33" i="116"/>
  <c r="V33" i="116"/>
  <c r="W33" i="116"/>
  <c r="X33" i="116"/>
  <c r="Y33" i="116"/>
  <c r="Z33" i="116"/>
  <c r="AA33" i="116"/>
  <c r="AB33" i="116"/>
  <c r="AC33" i="116"/>
  <c r="AD33" i="116"/>
  <c r="C34" i="116"/>
  <c r="D34" i="116"/>
  <c r="E34" i="116"/>
  <c r="F34" i="116"/>
  <c r="G34" i="116"/>
  <c r="H34" i="116"/>
  <c r="I34" i="116"/>
  <c r="J34" i="116"/>
  <c r="K34" i="116"/>
  <c r="L34" i="116"/>
  <c r="M34" i="116"/>
  <c r="N34" i="116"/>
  <c r="O34" i="116"/>
  <c r="P34" i="116"/>
  <c r="Q34" i="116"/>
  <c r="R34" i="116"/>
  <c r="S34" i="116"/>
  <c r="T34" i="116"/>
  <c r="U34" i="116"/>
  <c r="V34" i="116"/>
  <c r="W34" i="116"/>
  <c r="X34" i="116"/>
  <c r="Y34" i="116"/>
  <c r="Z34" i="116"/>
  <c r="AA34" i="116"/>
  <c r="AB34" i="116"/>
  <c r="AC34" i="116"/>
  <c r="AD34" i="116"/>
  <c r="C35" i="116"/>
  <c r="D35" i="116"/>
  <c r="E35" i="116"/>
  <c r="F35" i="116"/>
  <c r="G35" i="116"/>
  <c r="H35" i="116"/>
  <c r="I35" i="116"/>
  <c r="J35" i="116"/>
  <c r="K35" i="116"/>
  <c r="L35" i="116"/>
  <c r="M35" i="116"/>
  <c r="N35" i="116"/>
  <c r="O35" i="116"/>
  <c r="P35" i="116"/>
  <c r="Q35" i="116"/>
  <c r="R35" i="116"/>
  <c r="S35" i="116"/>
  <c r="T35" i="116"/>
  <c r="U35" i="116"/>
  <c r="V35" i="116"/>
  <c r="W35" i="116"/>
  <c r="X35" i="116"/>
  <c r="Y35" i="116"/>
  <c r="Z35" i="116"/>
  <c r="AA35" i="116"/>
  <c r="AB35" i="116"/>
  <c r="AC35" i="116"/>
  <c r="AD35" i="116"/>
  <c r="C36" i="116"/>
  <c r="D36" i="116"/>
  <c r="E36" i="116"/>
  <c r="F36" i="116"/>
  <c r="G36" i="116"/>
  <c r="H36" i="116"/>
  <c r="I36" i="116"/>
  <c r="J36" i="116"/>
  <c r="K36" i="116"/>
  <c r="L36" i="116"/>
  <c r="M36" i="116"/>
  <c r="N36" i="116"/>
  <c r="O36" i="116"/>
  <c r="P36" i="116"/>
  <c r="Q36" i="116"/>
  <c r="R36" i="116"/>
  <c r="S36" i="116"/>
  <c r="T36" i="116"/>
  <c r="U36" i="116"/>
  <c r="V36" i="116"/>
  <c r="W36" i="116"/>
  <c r="X36" i="116"/>
  <c r="Y36" i="116"/>
  <c r="Z36" i="116"/>
  <c r="AA36" i="116"/>
  <c r="AB36" i="116"/>
  <c r="AC36" i="116"/>
  <c r="AD36" i="116"/>
  <c r="C37" i="116"/>
  <c r="D37" i="116"/>
  <c r="E37" i="116"/>
  <c r="F37" i="116"/>
  <c r="G37" i="116"/>
  <c r="H37" i="116"/>
  <c r="I37" i="116"/>
  <c r="J37" i="116"/>
  <c r="K37" i="116"/>
  <c r="L37" i="116"/>
  <c r="M37" i="116"/>
  <c r="N37" i="116"/>
  <c r="O37" i="116"/>
  <c r="P37" i="116"/>
  <c r="Q37" i="116"/>
  <c r="R37" i="116"/>
  <c r="S37" i="116"/>
  <c r="T37" i="116"/>
  <c r="U37" i="116"/>
  <c r="V37" i="116"/>
  <c r="W37" i="116"/>
  <c r="X37" i="116"/>
  <c r="Y37" i="116"/>
  <c r="Z37" i="116"/>
  <c r="AA37" i="116"/>
  <c r="AB37" i="116"/>
  <c r="AC37" i="116"/>
  <c r="AD37" i="116"/>
  <c r="C38" i="116"/>
  <c r="D38" i="116"/>
  <c r="E38" i="116"/>
  <c r="F38" i="116"/>
  <c r="G38" i="116"/>
  <c r="H38" i="116"/>
  <c r="I38" i="116"/>
  <c r="J38" i="116"/>
  <c r="K38" i="116"/>
  <c r="L38" i="116"/>
  <c r="M38" i="116"/>
  <c r="N38" i="116"/>
  <c r="O38" i="116"/>
  <c r="P38" i="116"/>
  <c r="Q38" i="116"/>
  <c r="R38" i="116"/>
  <c r="S38" i="116"/>
  <c r="T38" i="116"/>
  <c r="U38" i="116"/>
  <c r="V38" i="116"/>
  <c r="W38" i="116"/>
  <c r="X38" i="116"/>
  <c r="Y38" i="116"/>
  <c r="Z38" i="116"/>
  <c r="AA38" i="116"/>
  <c r="AB38" i="116"/>
  <c r="AC38" i="116"/>
  <c r="AD38" i="116"/>
  <c r="C39" i="116"/>
  <c r="D39" i="116"/>
  <c r="E39" i="116"/>
  <c r="F39" i="116"/>
  <c r="G39" i="116"/>
  <c r="H39" i="116"/>
  <c r="I39" i="116"/>
  <c r="J39" i="116"/>
  <c r="K39" i="116"/>
  <c r="L39" i="116"/>
  <c r="M39" i="116"/>
  <c r="N39" i="116"/>
  <c r="O39" i="116"/>
  <c r="P39" i="116"/>
  <c r="Q39" i="116"/>
  <c r="R39" i="116"/>
  <c r="S39" i="116"/>
  <c r="T39" i="116"/>
  <c r="U39" i="116"/>
  <c r="V39" i="116"/>
  <c r="W39" i="116"/>
  <c r="X39" i="116"/>
  <c r="Y39" i="116"/>
  <c r="Z39" i="116"/>
  <c r="AA39" i="116"/>
  <c r="AB39" i="116"/>
  <c r="AC39" i="116"/>
  <c r="AD39" i="116"/>
  <c r="C40" i="116"/>
  <c r="D40" i="116"/>
  <c r="E40" i="116"/>
  <c r="F40" i="116"/>
  <c r="G40" i="116"/>
  <c r="H40" i="116"/>
  <c r="I40" i="116"/>
  <c r="J40" i="116"/>
  <c r="K40" i="116"/>
  <c r="L40" i="116"/>
  <c r="M40" i="116"/>
  <c r="N40" i="116"/>
  <c r="O40" i="116"/>
  <c r="P40" i="116"/>
  <c r="Q40" i="116"/>
  <c r="R40" i="116"/>
  <c r="S40" i="116"/>
  <c r="T40" i="116"/>
  <c r="U40" i="116"/>
  <c r="V40" i="116"/>
  <c r="W40" i="116"/>
  <c r="X40" i="116"/>
  <c r="Y40" i="116"/>
  <c r="Z40" i="116"/>
  <c r="AA40" i="116"/>
  <c r="AB40" i="116"/>
  <c r="AC40" i="116"/>
  <c r="AD40" i="116"/>
  <c r="C41" i="116"/>
  <c r="D41" i="116"/>
  <c r="E41" i="116"/>
  <c r="F41" i="116"/>
  <c r="G41" i="116"/>
  <c r="H41" i="116"/>
  <c r="I41" i="116"/>
  <c r="J41" i="116"/>
  <c r="K41" i="116"/>
  <c r="L41" i="116"/>
  <c r="M41" i="116"/>
  <c r="N41" i="116"/>
  <c r="O41" i="116"/>
  <c r="P41" i="116"/>
  <c r="Q41" i="116"/>
  <c r="R41" i="116"/>
  <c r="S41" i="116"/>
  <c r="T41" i="116"/>
  <c r="U41" i="116"/>
  <c r="V41" i="116"/>
  <c r="W41" i="116"/>
  <c r="X41" i="116"/>
  <c r="Y41" i="116"/>
  <c r="Z41" i="116"/>
  <c r="AA41" i="116"/>
  <c r="AB41" i="116"/>
  <c r="AC41" i="116"/>
  <c r="AD41" i="116"/>
  <c r="C42" i="116"/>
  <c r="D42" i="116"/>
  <c r="E42" i="116"/>
  <c r="F42" i="116"/>
  <c r="G42" i="116"/>
  <c r="H42" i="116"/>
  <c r="I42" i="116"/>
  <c r="J42" i="116"/>
  <c r="K42" i="116"/>
  <c r="L42" i="116"/>
  <c r="M42" i="116"/>
  <c r="N42" i="116"/>
  <c r="O42" i="116"/>
  <c r="P42" i="116"/>
  <c r="Q42" i="116"/>
  <c r="R42" i="116"/>
  <c r="S42" i="116"/>
  <c r="T42" i="116"/>
  <c r="U42" i="116"/>
  <c r="V42" i="116"/>
  <c r="W42" i="116"/>
  <c r="X42" i="116"/>
  <c r="Y42" i="116"/>
  <c r="Z42" i="116"/>
  <c r="AA42" i="116"/>
  <c r="AB42" i="116"/>
  <c r="AC42" i="116"/>
  <c r="AD42" i="116"/>
  <c r="C43" i="116"/>
  <c r="D43" i="116"/>
  <c r="E43" i="116"/>
  <c r="F43" i="116"/>
  <c r="G43" i="116"/>
  <c r="H43" i="116"/>
  <c r="I43" i="116"/>
  <c r="J43" i="116"/>
  <c r="K43" i="116"/>
  <c r="L43" i="116"/>
  <c r="M43" i="116"/>
  <c r="N43" i="116"/>
  <c r="O43" i="116"/>
  <c r="P43" i="116"/>
  <c r="Q43" i="116"/>
  <c r="R43" i="116"/>
  <c r="S43" i="116"/>
  <c r="T43" i="116"/>
  <c r="U43" i="116"/>
  <c r="V43" i="116"/>
  <c r="W43" i="116"/>
  <c r="X43" i="116"/>
  <c r="Y43" i="116"/>
  <c r="Z43" i="116"/>
  <c r="AA43" i="116"/>
  <c r="AB43" i="116"/>
  <c r="AC43" i="116"/>
  <c r="AD43" i="116"/>
  <c r="C44" i="116"/>
  <c r="D44" i="116"/>
  <c r="E44" i="116"/>
  <c r="F44" i="116"/>
  <c r="G44" i="116"/>
  <c r="H44" i="116"/>
  <c r="I44" i="116"/>
  <c r="J44" i="116"/>
  <c r="K44" i="116"/>
  <c r="L44" i="116"/>
  <c r="M44" i="116"/>
  <c r="N44" i="116"/>
  <c r="O44" i="116"/>
  <c r="P44" i="116"/>
  <c r="Q44" i="116"/>
  <c r="R44" i="116"/>
  <c r="S44" i="116"/>
  <c r="T44" i="116"/>
  <c r="U44" i="116"/>
  <c r="V44" i="116"/>
  <c r="W44" i="116"/>
  <c r="X44" i="116"/>
  <c r="Y44" i="116"/>
  <c r="Z44" i="116"/>
  <c r="AA44" i="116"/>
  <c r="AB44" i="116"/>
  <c r="AC44" i="116"/>
  <c r="AD44" i="116"/>
  <c r="C45" i="116"/>
  <c r="D45" i="116"/>
  <c r="E45" i="116"/>
  <c r="F45" i="116"/>
  <c r="G45" i="116"/>
  <c r="H45" i="116"/>
  <c r="I45" i="116"/>
  <c r="J45" i="116"/>
  <c r="K45" i="116"/>
  <c r="L45" i="116"/>
  <c r="M45" i="116"/>
  <c r="N45" i="116"/>
  <c r="O45" i="116"/>
  <c r="P45" i="116"/>
  <c r="Q45" i="116"/>
  <c r="R45" i="116"/>
  <c r="S45" i="116"/>
  <c r="T45" i="116"/>
  <c r="U45" i="116"/>
  <c r="V45" i="116"/>
  <c r="W45" i="116"/>
  <c r="X45" i="116"/>
  <c r="Y45" i="116"/>
  <c r="Z45" i="116"/>
  <c r="AA45" i="116"/>
  <c r="AB45" i="116"/>
  <c r="AC45" i="116"/>
  <c r="AD45" i="116"/>
  <c r="C46" i="116"/>
  <c r="D46" i="116"/>
  <c r="E46" i="116"/>
  <c r="F46" i="116"/>
  <c r="G46" i="116"/>
  <c r="H46" i="116"/>
  <c r="I46" i="116"/>
  <c r="J46" i="116"/>
  <c r="K46" i="116"/>
  <c r="L46" i="116"/>
  <c r="M46" i="116"/>
  <c r="N46" i="116"/>
  <c r="O46" i="116"/>
  <c r="P46" i="116"/>
  <c r="Q46" i="116"/>
  <c r="R46" i="116"/>
  <c r="S46" i="116"/>
  <c r="T46" i="116"/>
  <c r="U46" i="116"/>
  <c r="V46" i="116"/>
  <c r="W46" i="116"/>
  <c r="X46" i="116"/>
  <c r="Y46" i="116"/>
  <c r="Z46" i="116"/>
  <c r="AA46" i="116"/>
  <c r="AB46" i="116"/>
  <c r="AC46" i="116"/>
  <c r="AD46" i="116"/>
  <c r="C47" i="116"/>
  <c r="D47" i="116"/>
  <c r="E47" i="116"/>
  <c r="F47" i="116"/>
  <c r="G47" i="116"/>
  <c r="H47" i="116"/>
  <c r="I47" i="116"/>
  <c r="J47" i="116"/>
  <c r="K47" i="116"/>
  <c r="L47" i="116"/>
  <c r="M47" i="116"/>
  <c r="N47" i="116"/>
  <c r="O47" i="116"/>
  <c r="P47" i="116"/>
  <c r="Q47" i="116"/>
  <c r="R47" i="116"/>
  <c r="S47" i="116"/>
  <c r="T47" i="116"/>
  <c r="U47" i="116"/>
  <c r="V47" i="116"/>
  <c r="W47" i="116"/>
  <c r="X47" i="116"/>
  <c r="Y47" i="116"/>
  <c r="Z47" i="116"/>
  <c r="AA47" i="116"/>
  <c r="AB47" i="116"/>
  <c r="AC47" i="116"/>
  <c r="AD47" i="116"/>
  <c r="C48" i="116"/>
  <c r="D48" i="116"/>
  <c r="E48" i="116"/>
  <c r="F48" i="116"/>
  <c r="G48" i="116"/>
  <c r="H48" i="116"/>
  <c r="I48" i="116"/>
  <c r="J48" i="116"/>
  <c r="K48" i="116"/>
  <c r="L48" i="116"/>
  <c r="M48" i="116"/>
  <c r="N48" i="116"/>
  <c r="O48" i="116"/>
  <c r="P48" i="116"/>
  <c r="Q48" i="116"/>
  <c r="R48" i="116"/>
  <c r="S48" i="116"/>
  <c r="T48" i="116"/>
  <c r="U48" i="116"/>
  <c r="V48" i="116"/>
  <c r="W48" i="116"/>
  <c r="X48" i="116"/>
  <c r="Y48" i="116"/>
  <c r="Z48" i="116"/>
  <c r="AA48" i="116"/>
  <c r="AB48" i="116"/>
  <c r="AC48" i="116"/>
  <c r="AD48" i="116"/>
  <c r="C49" i="116"/>
  <c r="D49" i="116"/>
  <c r="E49" i="116"/>
  <c r="F49" i="116"/>
  <c r="G49" i="116"/>
  <c r="H49" i="116"/>
  <c r="I49" i="116"/>
  <c r="J49" i="116"/>
  <c r="K49" i="116"/>
  <c r="L49" i="116"/>
  <c r="M49" i="116"/>
  <c r="N49" i="116"/>
  <c r="O49" i="116"/>
  <c r="P49" i="116"/>
  <c r="Q49" i="116"/>
  <c r="R49" i="116"/>
  <c r="S49" i="116"/>
  <c r="T49" i="116"/>
  <c r="U49" i="116"/>
  <c r="V49" i="116"/>
  <c r="W49" i="116"/>
  <c r="X49" i="116"/>
  <c r="Y49" i="116"/>
  <c r="Z49" i="116"/>
  <c r="AA49" i="116"/>
  <c r="AB49" i="116"/>
  <c r="AC49" i="116"/>
  <c r="AD49" i="116"/>
  <c r="C50" i="116"/>
  <c r="D50" i="116"/>
  <c r="E50" i="116"/>
  <c r="F50" i="116"/>
  <c r="G50" i="116"/>
  <c r="H50" i="116"/>
  <c r="I50" i="116"/>
  <c r="J50" i="116"/>
  <c r="K50" i="116"/>
  <c r="L50" i="116"/>
  <c r="M50" i="116"/>
  <c r="N50" i="116"/>
  <c r="O50" i="116"/>
  <c r="P50" i="116"/>
  <c r="Q50" i="116"/>
  <c r="R50" i="116"/>
  <c r="S50" i="116"/>
  <c r="T50" i="116"/>
  <c r="U50" i="116"/>
  <c r="V50" i="116"/>
  <c r="W50" i="116"/>
  <c r="X50" i="116"/>
  <c r="Y50" i="116"/>
  <c r="Z50" i="116"/>
  <c r="AA50" i="116"/>
  <c r="AB50" i="116"/>
  <c r="AC50" i="116"/>
  <c r="AD50" i="116"/>
  <c r="C51" i="116"/>
  <c r="D51" i="116"/>
  <c r="E51" i="116"/>
  <c r="F51" i="116"/>
  <c r="G51" i="116"/>
  <c r="H51" i="116"/>
  <c r="I51" i="116"/>
  <c r="J51" i="116"/>
  <c r="K51" i="116"/>
  <c r="L51" i="116"/>
  <c r="M51" i="116"/>
  <c r="N51" i="116"/>
  <c r="O51" i="116"/>
  <c r="P51" i="116"/>
  <c r="Q51" i="116"/>
  <c r="R51" i="116"/>
  <c r="S51" i="116"/>
  <c r="T51" i="116"/>
  <c r="U51" i="116"/>
  <c r="V51" i="116"/>
  <c r="W51" i="116"/>
  <c r="X51" i="116"/>
  <c r="Y51" i="116"/>
  <c r="Z51" i="116"/>
  <c r="AA51" i="116"/>
  <c r="AB51" i="116"/>
  <c r="AC51" i="116"/>
  <c r="AD51" i="116"/>
  <c r="C52" i="116"/>
  <c r="D52" i="116"/>
  <c r="E52" i="116"/>
  <c r="F52" i="116"/>
  <c r="G52" i="116"/>
  <c r="H52" i="116"/>
  <c r="I52" i="116"/>
  <c r="J52" i="116"/>
  <c r="K52" i="116"/>
  <c r="L52" i="116"/>
  <c r="M52" i="116"/>
  <c r="N52" i="116"/>
  <c r="O52" i="116"/>
  <c r="P52" i="116"/>
  <c r="Q52" i="116"/>
  <c r="R52" i="116"/>
  <c r="S52" i="116"/>
  <c r="T52" i="116"/>
  <c r="U52" i="116"/>
  <c r="V52" i="116"/>
  <c r="W52" i="116"/>
  <c r="X52" i="116"/>
  <c r="Y52" i="116"/>
  <c r="Z52" i="116"/>
  <c r="AA52" i="116"/>
  <c r="AB52" i="116"/>
  <c r="AC52" i="116"/>
  <c r="AD52" i="116"/>
  <c r="C53" i="116"/>
  <c r="D53" i="116"/>
  <c r="E53" i="116"/>
  <c r="F53" i="116"/>
  <c r="G53" i="116"/>
  <c r="H53" i="116"/>
  <c r="I53" i="116"/>
  <c r="J53" i="116"/>
  <c r="K53" i="116"/>
  <c r="L53" i="116"/>
  <c r="M53" i="116"/>
  <c r="N53" i="116"/>
  <c r="O53" i="116"/>
  <c r="P53" i="116"/>
  <c r="Q53" i="116"/>
  <c r="R53" i="116"/>
  <c r="S53" i="116"/>
  <c r="T53" i="116"/>
  <c r="U53" i="116"/>
  <c r="V53" i="116"/>
  <c r="W53" i="116"/>
  <c r="X53" i="116"/>
  <c r="Y53" i="116"/>
  <c r="Z53" i="116"/>
  <c r="AA53" i="116"/>
  <c r="AB53" i="116"/>
  <c r="AC53" i="116"/>
  <c r="AD53" i="116"/>
  <c r="C54" i="116"/>
  <c r="D54" i="116"/>
  <c r="E54" i="116"/>
  <c r="F54" i="116"/>
  <c r="G54" i="116"/>
  <c r="H54" i="116"/>
  <c r="I54" i="116"/>
  <c r="J54" i="116"/>
  <c r="K54" i="116"/>
  <c r="L54" i="116"/>
  <c r="M54" i="116"/>
  <c r="N54" i="116"/>
  <c r="O54" i="116"/>
  <c r="P54" i="116"/>
  <c r="Q54" i="116"/>
  <c r="R54" i="116"/>
  <c r="S54" i="116"/>
  <c r="T54" i="116"/>
  <c r="U54" i="116"/>
  <c r="V54" i="116"/>
  <c r="W54" i="116"/>
  <c r="X54" i="116"/>
  <c r="Y54" i="116"/>
  <c r="Z54" i="116"/>
  <c r="AA54" i="116"/>
  <c r="AB54" i="116"/>
  <c r="AC54" i="116"/>
  <c r="AD54" i="116"/>
  <c r="C55" i="116"/>
  <c r="D55" i="116"/>
  <c r="E55" i="116"/>
  <c r="F55" i="116"/>
  <c r="G55" i="116"/>
  <c r="H55" i="116"/>
  <c r="I55" i="116"/>
  <c r="J55" i="116"/>
  <c r="K55" i="116"/>
  <c r="L55" i="116"/>
  <c r="M55" i="116"/>
  <c r="N55" i="116"/>
  <c r="O55" i="116"/>
  <c r="P55" i="116"/>
  <c r="Q55" i="116"/>
  <c r="R55" i="116"/>
  <c r="S55" i="116"/>
  <c r="T55" i="116"/>
  <c r="U55" i="116"/>
  <c r="V55" i="116"/>
  <c r="W55" i="116"/>
  <c r="X55" i="116"/>
  <c r="Y55" i="116"/>
  <c r="Z55" i="116"/>
  <c r="AA55" i="116"/>
  <c r="AB55" i="116"/>
  <c r="AC55" i="116"/>
  <c r="AD55" i="116"/>
  <c r="C56" i="116"/>
  <c r="D56" i="116"/>
  <c r="E56" i="116"/>
  <c r="F56" i="116"/>
  <c r="G56" i="116"/>
  <c r="H56" i="116"/>
  <c r="I56" i="116"/>
  <c r="J56" i="116"/>
  <c r="K56" i="116"/>
  <c r="L56" i="116"/>
  <c r="M56" i="116"/>
  <c r="N56" i="116"/>
  <c r="O56" i="116"/>
  <c r="P56" i="116"/>
  <c r="Q56" i="116"/>
  <c r="R56" i="116"/>
  <c r="S56" i="116"/>
  <c r="T56" i="116"/>
  <c r="U56" i="116"/>
  <c r="V56" i="116"/>
  <c r="W56" i="116"/>
  <c r="X56" i="116"/>
  <c r="Y56" i="116"/>
  <c r="Z56" i="116"/>
  <c r="AA56" i="116"/>
  <c r="AB56" i="116"/>
  <c r="AC56" i="116"/>
  <c r="AD56" i="116"/>
  <c r="C57" i="116"/>
  <c r="D57" i="116"/>
  <c r="E57" i="116"/>
  <c r="F57" i="116"/>
  <c r="G57" i="116"/>
  <c r="H57" i="116"/>
  <c r="I57" i="116"/>
  <c r="J57" i="116"/>
  <c r="K57" i="116"/>
  <c r="L57" i="116"/>
  <c r="M57" i="116"/>
  <c r="N57" i="116"/>
  <c r="O57" i="116"/>
  <c r="P57" i="116"/>
  <c r="Q57" i="116"/>
  <c r="R57" i="116"/>
  <c r="S57" i="116"/>
  <c r="T57" i="116"/>
  <c r="U57" i="116"/>
  <c r="V57" i="116"/>
  <c r="W57" i="116"/>
  <c r="X57" i="116"/>
  <c r="Y57" i="116"/>
  <c r="Z57" i="116"/>
  <c r="AA57" i="116"/>
  <c r="AB57" i="116"/>
  <c r="AC57" i="116"/>
  <c r="AD57" i="116"/>
  <c r="C58" i="116"/>
  <c r="D58" i="116"/>
  <c r="E58" i="116"/>
  <c r="F58" i="116"/>
  <c r="G58" i="116"/>
  <c r="H58" i="116"/>
  <c r="I58" i="116"/>
  <c r="J58" i="116"/>
  <c r="K58" i="116"/>
  <c r="L58" i="116"/>
  <c r="M58" i="116"/>
  <c r="N58" i="116"/>
  <c r="O58" i="116"/>
  <c r="P58" i="116"/>
  <c r="Q58" i="116"/>
  <c r="R58" i="116"/>
  <c r="S58" i="116"/>
  <c r="T58" i="116"/>
  <c r="U58" i="116"/>
  <c r="V58" i="116"/>
  <c r="W58" i="116"/>
  <c r="X58" i="116"/>
  <c r="Y58" i="116"/>
  <c r="Z58" i="116"/>
  <c r="AA58" i="116"/>
  <c r="AB58" i="116"/>
  <c r="AC58" i="116"/>
  <c r="AD58" i="116"/>
  <c r="C59" i="116"/>
  <c r="D59" i="116"/>
  <c r="E59" i="116"/>
  <c r="F59" i="116"/>
  <c r="G59" i="116"/>
  <c r="H59" i="116"/>
  <c r="I59" i="116"/>
  <c r="J59" i="116"/>
  <c r="K59" i="116"/>
  <c r="L59" i="116"/>
  <c r="M59" i="116"/>
  <c r="N59" i="116"/>
  <c r="O59" i="116"/>
  <c r="P59" i="116"/>
  <c r="Q59" i="116"/>
  <c r="R59" i="116"/>
  <c r="S59" i="116"/>
  <c r="T59" i="116"/>
  <c r="U59" i="116"/>
  <c r="V59" i="116"/>
  <c r="W59" i="116"/>
  <c r="X59" i="116"/>
  <c r="Y59" i="116"/>
  <c r="Z59" i="116"/>
  <c r="AA59" i="116"/>
  <c r="AB59" i="116"/>
  <c r="AC59" i="116"/>
  <c r="AD59" i="116"/>
  <c r="C60" i="116"/>
  <c r="D60" i="116"/>
  <c r="E60" i="116"/>
  <c r="F60" i="116"/>
  <c r="G60" i="116"/>
  <c r="H60" i="116"/>
  <c r="I60" i="116"/>
  <c r="J60" i="116"/>
  <c r="K60" i="116"/>
  <c r="L60" i="116"/>
  <c r="M60" i="116"/>
  <c r="N60" i="116"/>
  <c r="O60" i="116"/>
  <c r="P60" i="116"/>
  <c r="Q60" i="116"/>
  <c r="R60" i="116"/>
  <c r="S60" i="116"/>
  <c r="T60" i="116"/>
  <c r="U60" i="116"/>
  <c r="V60" i="116"/>
  <c r="W60" i="116"/>
  <c r="X60" i="116"/>
  <c r="Y60" i="116"/>
  <c r="Z60" i="116"/>
  <c r="AA60" i="116"/>
  <c r="AB60" i="116"/>
  <c r="AC60" i="116"/>
  <c r="AD60" i="116"/>
  <c r="C61" i="116"/>
  <c r="D61" i="116"/>
  <c r="E61" i="116"/>
  <c r="F61" i="116"/>
  <c r="G61" i="116"/>
  <c r="H61" i="116"/>
  <c r="I61" i="116"/>
  <c r="J61" i="116"/>
  <c r="K61" i="116"/>
  <c r="L61" i="116"/>
  <c r="M61" i="116"/>
  <c r="N61" i="116"/>
  <c r="O61" i="116"/>
  <c r="P61" i="116"/>
  <c r="Q61" i="116"/>
  <c r="R61" i="116"/>
  <c r="S61" i="116"/>
  <c r="T61" i="116"/>
  <c r="U61" i="116"/>
  <c r="V61" i="116"/>
  <c r="W61" i="116"/>
  <c r="X61" i="116"/>
  <c r="Y61" i="116"/>
  <c r="Z61" i="116"/>
  <c r="AA61" i="116"/>
  <c r="AB61" i="116"/>
  <c r="AC61" i="116"/>
  <c r="AD61" i="116"/>
  <c r="C62" i="116"/>
  <c r="D62" i="116"/>
  <c r="E62" i="116"/>
  <c r="F62" i="116"/>
  <c r="G62" i="116"/>
  <c r="H62" i="116"/>
  <c r="I62" i="116"/>
  <c r="J62" i="116"/>
  <c r="K62" i="116"/>
  <c r="L62" i="116"/>
  <c r="M62" i="116"/>
  <c r="N62" i="116"/>
  <c r="O62" i="116"/>
  <c r="P62" i="116"/>
  <c r="Q62" i="116"/>
  <c r="R62" i="116"/>
  <c r="S62" i="116"/>
  <c r="T62" i="116"/>
  <c r="U62" i="116"/>
  <c r="V62" i="116"/>
  <c r="W62" i="116"/>
  <c r="X62" i="116"/>
  <c r="Y62" i="116"/>
  <c r="Z62" i="116"/>
  <c r="AA62" i="116"/>
  <c r="AB62" i="116"/>
  <c r="AC62" i="116"/>
  <c r="AD62" i="116"/>
  <c r="C63" i="116"/>
  <c r="D63" i="116"/>
  <c r="E63" i="116"/>
  <c r="F63" i="116"/>
  <c r="G63" i="116"/>
  <c r="H63" i="116"/>
  <c r="I63" i="116"/>
  <c r="J63" i="116"/>
  <c r="K63" i="116"/>
  <c r="L63" i="116"/>
  <c r="M63" i="116"/>
  <c r="N63" i="116"/>
  <c r="O63" i="116"/>
  <c r="P63" i="116"/>
  <c r="Q63" i="116"/>
  <c r="R63" i="116"/>
  <c r="S63" i="116"/>
  <c r="T63" i="116"/>
  <c r="U63" i="116"/>
  <c r="V63" i="116"/>
  <c r="W63" i="116"/>
  <c r="X63" i="116"/>
  <c r="Y63" i="116"/>
  <c r="Z63" i="116"/>
  <c r="AA63" i="116"/>
  <c r="AB63" i="116"/>
  <c r="AC63" i="116"/>
  <c r="AD63" i="116"/>
  <c r="C64" i="116"/>
  <c r="D64" i="116"/>
  <c r="E64" i="116"/>
  <c r="F64" i="116"/>
  <c r="G64" i="116"/>
  <c r="H64" i="116"/>
  <c r="I64" i="116"/>
  <c r="J64" i="116"/>
  <c r="K64" i="116"/>
  <c r="L64" i="116"/>
  <c r="M64" i="116"/>
  <c r="N64" i="116"/>
  <c r="O64" i="116"/>
  <c r="P64" i="116"/>
  <c r="Q64" i="116"/>
  <c r="R64" i="116"/>
  <c r="S64" i="116"/>
  <c r="T64" i="116"/>
  <c r="U64" i="116"/>
  <c r="V64" i="116"/>
  <c r="W64" i="116"/>
  <c r="X64" i="116"/>
  <c r="Y64" i="116"/>
  <c r="Z64" i="116"/>
  <c r="AA64" i="116"/>
  <c r="AB64" i="116"/>
  <c r="AC64" i="116"/>
  <c r="AD64" i="116"/>
  <c r="C65" i="116"/>
  <c r="D65" i="116"/>
  <c r="E65" i="116"/>
  <c r="F65" i="116"/>
  <c r="G65" i="116"/>
  <c r="H65" i="116"/>
  <c r="I65" i="116"/>
  <c r="J65" i="116"/>
  <c r="K65" i="116"/>
  <c r="L65" i="116"/>
  <c r="M65" i="116"/>
  <c r="N65" i="116"/>
  <c r="O65" i="116"/>
  <c r="P65" i="116"/>
  <c r="Q65" i="116"/>
  <c r="R65" i="116"/>
  <c r="S65" i="116"/>
  <c r="T65" i="116"/>
  <c r="U65" i="116"/>
  <c r="V65" i="116"/>
  <c r="W65" i="116"/>
  <c r="X65" i="116"/>
  <c r="Y65" i="116"/>
  <c r="Z65" i="116"/>
  <c r="AA65" i="116"/>
  <c r="AB65" i="116"/>
  <c r="AC65" i="116"/>
  <c r="AD65" i="116"/>
  <c r="C66" i="116"/>
  <c r="D66" i="116"/>
  <c r="E66" i="116"/>
  <c r="F66" i="116"/>
  <c r="G66" i="116"/>
  <c r="H66" i="116"/>
  <c r="I66" i="116"/>
  <c r="J66" i="116"/>
  <c r="K66" i="116"/>
  <c r="L66" i="116"/>
  <c r="M66" i="116"/>
  <c r="N66" i="116"/>
  <c r="O66" i="116"/>
  <c r="P66" i="116"/>
  <c r="Q66" i="116"/>
  <c r="R66" i="116"/>
  <c r="S66" i="116"/>
  <c r="T66" i="116"/>
  <c r="U66" i="116"/>
  <c r="V66" i="116"/>
  <c r="W66" i="116"/>
  <c r="X66" i="116"/>
  <c r="Y66" i="116"/>
  <c r="Z66" i="116"/>
  <c r="AA66" i="116"/>
  <c r="AB66" i="116"/>
  <c r="AC66" i="116"/>
  <c r="AD66" i="116"/>
  <c r="C67" i="116"/>
  <c r="D67" i="116"/>
  <c r="E67" i="116"/>
  <c r="F67" i="116"/>
  <c r="G67" i="116"/>
  <c r="H67" i="116"/>
  <c r="I67" i="116"/>
  <c r="J67" i="116"/>
  <c r="K67" i="116"/>
  <c r="L67" i="116"/>
  <c r="M67" i="116"/>
  <c r="N67" i="116"/>
  <c r="O67" i="116"/>
  <c r="P67" i="116"/>
  <c r="Q67" i="116"/>
  <c r="R67" i="116"/>
  <c r="S67" i="116"/>
  <c r="T67" i="116"/>
  <c r="U67" i="116"/>
  <c r="V67" i="116"/>
  <c r="W67" i="116"/>
  <c r="X67" i="116"/>
  <c r="Y67" i="116"/>
  <c r="Z67" i="116"/>
  <c r="AA67" i="116"/>
  <c r="AB67" i="116"/>
  <c r="AC67" i="116"/>
  <c r="AD67" i="116"/>
  <c r="C68" i="116"/>
  <c r="D68" i="116"/>
  <c r="E68" i="116"/>
  <c r="F68" i="116"/>
  <c r="G68" i="116"/>
  <c r="H68" i="116"/>
  <c r="I68" i="116"/>
  <c r="J68" i="116"/>
  <c r="K68" i="116"/>
  <c r="L68" i="116"/>
  <c r="M68" i="116"/>
  <c r="N68" i="116"/>
  <c r="O68" i="116"/>
  <c r="P68" i="116"/>
  <c r="Q68" i="116"/>
  <c r="R68" i="116"/>
  <c r="S68" i="116"/>
  <c r="T68" i="116"/>
  <c r="U68" i="116"/>
  <c r="V68" i="116"/>
  <c r="W68" i="116"/>
  <c r="X68" i="116"/>
  <c r="Y68" i="116"/>
  <c r="Z68" i="116"/>
  <c r="AA68" i="116"/>
  <c r="AB68" i="116"/>
  <c r="AC68" i="116"/>
  <c r="AD68" i="116"/>
  <c r="C69" i="116"/>
  <c r="D69" i="116"/>
  <c r="E69" i="116"/>
  <c r="F69" i="116"/>
  <c r="G69" i="116"/>
  <c r="H69" i="116"/>
  <c r="I69" i="116"/>
  <c r="J69" i="116"/>
  <c r="K69" i="116"/>
  <c r="L69" i="116"/>
  <c r="M69" i="116"/>
  <c r="N69" i="116"/>
  <c r="O69" i="116"/>
  <c r="P69" i="116"/>
  <c r="Q69" i="116"/>
  <c r="R69" i="116"/>
  <c r="S69" i="116"/>
  <c r="T69" i="116"/>
  <c r="U69" i="116"/>
  <c r="V69" i="116"/>
  <c r="W69" i="116"/>
  <c r="X69" i="116"/>
  <c r="Y69" i="116"/>
  <c r="Z69" i="116"/>
  <c r="AA69" i="116"/>
  <c r="AB69" i="116"/>
  <c r="AC69" i="116"/>
  <c r="AD69" i="116"/>
  <c r="C70" i="116"/>
  <c r="D70" i="116"/>
  <c r="E70" i="116"/>
  <c r="F70" i="116"/>
  <c r="G70" i="116"/>
  <c r="H70" i="116"/>
  <c r="I70" i="116"/>
  <c r="J70" i="116"/>
  <c r="K70" i="116"/>
  <c r="L70" i="116"/>
  <c r="M70" i="116"/>
  <c r="N70" i="116"/>
  <c r="O70" i="116"/>
  <c r="P70" i="116"/>
  <c r="Q70" i="116"/>
  <c r="R70" i="116"/>
  <c r="S70" i="116"/>
  <c r="T70" i="116"/>
  <c r="U70" i="116"/>
  <c r="V70" i="116"/>
  <c r="W70" i="116"/>
  <c r="X70" i="116"/>
  <c r="Y70" i="116"/>
  <c r="Z70" i="116"/>
  <c r="AA70" i="116"/>
  <c r="AB70" i="116"/>
  <c r="AC70" i="116"/>
  <c r="AD70" i="116"/>
  <c r="C71" i="116"/>
  <c r="D71" i="116"/>
  <c r="E71" i="116"/>
  <c r="F71" i="116"/>
  <c r="G71" i="116"/>
  <c r="H71" i="116"/>
  <c r="I71" i="116"/>
  <c r="J71" i="116"/>
  <c r="K71" i="116"/>
  <c r="L71" i="116"/>
  <c r="M71" i="116"/>
  <c r="N71" i="116"/>
  <c r="O71" i="116"/>
  <c r="P71" i="116"/>
  <c r="Q71" i="116"/>
  <c r="R71" i="116"/>
  <c r="S71" i="116"/>
  <c r="T71" i="116"/>
  <c r="U71" i="116"/>
  <c r="V71" i="116"/>
  <c r="W71" i="116"/>
  <c r="X71" i="116"/>
  <c r="Y71" i="116"/>
  <c r="Z71" i="116"/>
  <c r="AA71" i="116"/>
  <c r="AB71" i="116"/>
  <c r="AC71" i="116"/>
  <c r="AD71" i="116"/>
  <c r="C72" i="116"/>
  <c r="D72" i="116"/>
  <c r="E72" i="116"/>
  <c r="F72" i="116"/>
  <c r="G72" i="116"/>
  <c r="H72" i="116"/>
  <c r="I72" i="116"/>
  <c r="J72" i="116"/>
  <c r="K72" i="116"/>
  <c r="L72" i="116"/>
  <c r="M72" i="116"/>
  <c r="N72" i="116"/>
  <c r="O72" i="116"/>
  <c r="P72" i="116"/>
  <c r="Q72" i="116"/>
  <c r="R72" i="116"/>
  <c r="S72" i="116"/>
  <c r="T72" i="116"/>
  <c r="U72" i="116"/>
  <c r="V72" i="116"/>
  <c r="W72" i="116"/>
  <c r="X72" i="116"/>
  <c r="Y72" i="116"/>
  <c r="Z72" i="116"/>
  <c r="AA72" i="116"/>
  <c r="AB72" i="116"/>
  <c r="AC72" i="116"/>
  <c r="AD72" i="116"/>
  <c r="C73" i="116"/>
  <c r="D73" i="116"/>
  <c r="E73" i="116"/>
  <c r="F73" i="116"/>
  <c r="G73" i="116"/>
  <c r="H73" i="116"/>
  <c r="I73" i="116"/>
  <c r="J73" i="116"/>
  <c r="K73" i="116"/>
  <c r="L73" i="116"/>
  <c r="M73" i="116"/>
  <c r="N73" i="116"/>
  <c r="O73" i="116"/>
  <c r="P73" i="116"/>
  <c r="Q73" i="116"/>
  <c r="R73" i="116"/>
  <c r="S73" i="116"/>
  <c r="T73" i="116"/>
  <c r="U73" i="116"/>
  <c r="V73" i="116"/>
  <c r="W73" i="116"/>
  <c r="X73" i="116"/>
  <c r="Y73" i="116"/>
  <c r="Z73" i="116"/>
  <c r="AA73" i="116"/>
  <c r="AB73" i="116"/>
  <c r="AC73" i="116"/>
  <c r="AD73" i="116"/>
  <c r="C74" i="116"/>
  <c r="D74" i="116"/>
  <c r="E74" i="116"/>
  <c r="F74" i="116"/>
  <c r="G74" i="116"/>
  <c r="H74" i="116"/>
  <c r="I74" i="116"/>
  <c r="J74" i="116"/>
  <c r="K74" i="116"/>
  <c r="L74" i="116"/>
  <c r="M74" i="116"/>
  <c r="N74" i="116"/>
  <c r="O74" i="116"/>
  <c r="P74" i="116"/>
  <c r="Q74" i="116"/>
  <c r="R74" i="116"/>
  <c r="S74" i="116"/>
  <c r="T74" i="116"/>
  <c r="U74" i="116"/>
  <c r="V74" i="116"/>
  <c r="W74" i="116"/>
  <c r="X74" i="116"/>
  <c r="Y74" i="116"/>
  <c r="Z74" i="116"/>
  <c r="AA74" i="116"/>
  <c r="AB74" i="116"/>
  <c r="AC74" i="116"/>
  <c r="AD74" i="116"/>
  <c r="C75" i="116"/>
  <c r="D75" i="116"/>
  <c r="E75" i="116"/>
  <c r="F75" i="116"/>
  <c r="G75" i="116"/>
  <c r="H75" i="116"/>
  <c r="I75" i="116"/>
  <c r="J75" i="116"/>
  <c r="K75" i="116"/>
  <c r="L75" i="116"/>
  <c r="M75" i="116"/>
  <c r="N75" i="116"/>
  <c r="O75" i="116"/>
  <c r="P75" i="116"/>
  <c r="Q75" i="116"/>
  <c r="R75" i="116"/>
  <c r="S75" i="116"/>
  <c r="T75" i="116"/>
  <c r="U75" i="116"/>
  <c r="V75" i="116"/>
  <c r="W75" i="116"/>
  <c r="X75" i="116"/>
  <c r="Y75" i="116"/>
  <c r="Z75" i="116"/>
  <c r="AA75" i="116"/>
  <c r="AB75" i="116"/>
  <c r="AC75" i="116"/>
  <c r="AD75" i="116"/>
  <c r="C76" i="116"/>
  <c r="D76" i="116"/>
  <c r="E76" i="116"/>
  <c r="F76" i="116"/>
  <c r="G76" i="116"/>
  <c r="H76" i="116"/>
  <c r="I76" i="116"/>
  <c r="J76" i="116"/>
  <c r="K76" i="116"/>
  <c r="L76" i="116"/>
  <c r="M76" i="116"/>
  <c r="N76" i="116"/>
  <c r="O76" i="116"/>
  <c r="P76" i="116"/>
  <c r="Q76" i="116"/>
  <c r="R76" i="116"/>
  <c r="S76" i="116"/>
  <c r="T76" i="116"/>
  <c r="U76" i="116"/>
  <c r="V76" i="116"/>
  <c r="W76" i="116"/>
  <c r="X76" i="116"/>
  <c r="Y76" i="116"/>
  <c r="Z76" i="116"/>
  <c r="AA76" i="116"/>
  <c r="AB76" i="116"/>
  <c r="AC76" i="116"/>
  <c r="AD76" i="116"/>
  <c r="C77" i="116"/>
  <c r="D77" i="116"/>
  <c r="E77" i="116"/>
  <c r="F77" i="116"/>
  <c r="G77" i="116"/>
  <c r="H77" i="116"/>
  <c r="I77" i="116"/>
  <c r="J77" i="116"/>
  <c r="K77" i="116"/>
  <c r="L77" i="116"/>
  <c r="M77" i="116"/>
  <c r="N77" i="116"/>
  <c r="O77" i="116"/>
  <c r="P77" i="116"/>
  <c r="Q77" i="116"/>
  <c r="R77" i="116"/>
  <c r="S77" i="116"/>
  <c r="T77" i="116"/>
  <c r="U77" i="116"/>
  <c r="V77" i="116"/>
  <c r="W77" i="116"/>
  <c r="X77" i="116"/>
  <c r="Y77" i="116"/>
  <c r="Z77" i="116"/>
  <c r="AA77" i="116"/>
  <c r="AB77" i="116"/>
  <c r="AC77" i="116"/>
  <c r="AD77" i="116"/>
  <c r="C78" i="116"/>
  <c r="D78" i="116"/>
  <c r="E78" i="116"/>
  <c r="F78" i="116"/>
  <c r="G78" i="116"/>
  <c r="H78" i="116"/>
  <c r="I78" i="116"/>
  <c r="J78" i="116"/>
  <c r="K78" i="116"/>
  <c r="L78" i="116"/>
  <c r="M78" i="116"/>
  <c r="N78" i="116"/>
  <c r="O78" i="116"/>
  <c r="P78" i="116"/>
  <c r="Q78" i="116"/>
  <c r="R78" i="116"/>
  <c r="S78" i="116"/>
  <c r="T78" i="116"/>
  <c r="U78" i="116"/>
  <c r="V78" i="116"/>
  <c r="W78" i="116"/>
  <c r="X78" i="116"/>
  <c r="Y78" i="116"/>
  <c r="Z78" i="116"/>
  <c r="AA78" i="116"/>
  <c r="AB78" i="116"/>
  <c r="AC78" i="116"/>
  <c r="AD78" i="116"/>
  <c r="C79" i="116"/>
  <c r="D79" i="116"/>
  <c r="E79" i="116"/>
  <c r="F79" i="116"/>
  <c r="G79" i="116"/>
  <c r="H79" i="116"/>
  <c r="I79" i="116"/>
  <c r="J79" i="116"/>
  <c r="K79" i="116"/>
  <c r="L79" i="116"/>
  <c r="M79" i="116"/>
  <c r="N79" i="116"/>
  <c r="O79" i="116"/>
  <c r="P79" i="116"/>
  <c r="Q79" i="116"/>
  <c r="R79" i="116"/>
  <c r="S79" i="116"/>
  <c r="T79" i="116"/>
  <c r="U79" i="116"/>
  <c r="V79" i="116"/>
  <c r="W79" i="116"/>
  <c r="X79" i="116"/>
  <c r="Y79" i="116"/>
  <c r="Z79" i="116"/>
  <c r="AA79" i="116"/>
  <c r="AB79" i="116"/>
  <c r="AC79" i="116"/>
  <c r="AD79" i="116"/>
  <c r="C80" i="116"/>
  <c r="D80" i="116"/>
  <c r="E80" i="116"/>
  <c r="F80" i="116"/>
  <c r="G80" i="116"/>
  <c r="H80" i="116"/>
  <c r="I80" i="116"/>
  <c r="J80" i="116"/>
  <c r="K80" i="116"/>
  <c r="L80" i="116"/>
  <c r="M80" i="116"/>
  <c r="N80" i="116"/>
  <c r="O80" i="116"/>
  <c r="P80" i="116"/>
  <c r="Q80" i="116"/>
  <c r="R80" i="116"/>
  <c r="S80" i="116"/>
  <c r="T80" i="116"/>
  <c r="U80" i="116"/>
  <c r="V80" i="116"/>
  <c r="W80" i="116"/>
  <c r="X80" i="116"/>
  <c r="Y80" i="116"/>
  <c r="Z80" i="116"/>
  <c r="AA80" i="116"/>
  <c r="AB80" i="116"/>
  <c r="AC80" i="116"/>
  <c r="AD80" i="116"/>
  <c r="C81" i="116"/>
  <c r="D81" i="116"/>
  <c r="E81" i="116"/>
  <c r="F81" i="116"/>
  <c r="G81" i="116"/>
  <c r="H81" i="116"/>
  <c r="I81" i="116"/>
  <c r="J81" i="116"/>
  <c r="K81" i="116"/>
  <c r="L81" i="116"/>
  <c r="M81" i="116"/>
  <c r="N81" i="116"/>
  <c r="O81" i="116"/>
  <c r="P81" i="116"/>
  <c r="Q81" i="116"/>
  <c r="R81" i="116"/>
  <c r="S81" i="116"/>
  <c r="T81" i="116"/>
  <c r="U81" i="116"/>
  <c r="V81" i="116"/>
  <c r="W81" i="116"/>
  <c r="X81" i="116"/>
  <c r="Y81" i="116"/>
  <c r="Z81" i="116"/>
  <c r="AA81" i="116"/>
  <c r="AB81" i="116"/>
  <c r="AC81" i="116"/>
  <c r="AD81" i="116"/>
  <c r="C82" i="116"/>
  <c r="D82" i="116"/>
  <c r="E82" i="116"/>
  <c r="F82" i="116"/>
  <c r="G82" i="116"/>
  <c r="H82" i="116"/>
  <c r="I82" i="116"/>
  <c r="J82" i="116"/>
  <c r="K82" i="116"/>
  <c r="L82" i="116"/>
  <c r="M82" i="116"/>
  <c r="N82" i="116"/>
  <c r="O82" i="116"/>
  <c r="P82" i="116"/>
  <c r="Q82" i="116"/>
  <c r="R82" i="116"/>
  <c r="S82" i="116"/>
  <c r="T82" i="116"/>
  <c r="U82" i="116"/>
  <c r="V82" i="116"/>
  <c r="W82" i="116"/>
  <c r="X82" i="116"/>
  <c r="Y82" i="116"/>
  <c r="Z82" i="116"/>
  <c r="AA82" i="116"/>
  <c r="AB82" i="116"/>
  <c r="AC82" i="116"/>
  <c r="AD82" i="116"/>
  <c r="C83" i="116"/>
  <c r="D83" i="116"/>
  <c r="E83" i="116"/>
  <c r="F83" i="116"/>
  <c r="G83" i="116"/>
  <c r="H83" i="116"/>
  <c r="I83" i="116"/>
  <c r="J83" i="116"/>
  <c r="K83" i="116"/>
  <c r="L83" i="116"/>
  <c r="M83" i="116"/>
  <c r="N83" i="116"/>
  <c r="O83" i="116"/>
  <c r="P83" i="116"/>
  <c r="Q83" i="116"/>
  <c r="R83" i="116"/>
  <c r="S83" i="116"/>
  <c r="T83" i="116"/>
  <c r="U83" i="116"/>
  <c r="V83" i="116"/>
  <c r="W83" i="116"/>
  <c r="X83" i="116"/>
  <c r="Y83" i="116"/>
  <c r="Z83" i="116"/>
  <c r="AA83" i="116"/>
  <c r="AB83" i="116"/>
  <c r="AC83" i="116"/>
  <c r="AD83" i="116"/>
  <c r="C84" i="116"/>
  <c r="D84" i="116"/>
  <c r="E84" i="116"/>
  <c r="F84" i="116"/>
  <c r="G84" i="116"/>
  <c r="H84" i="116"/>
  <c r="I84" i="116"/>
  <c r="J84" i="116"/>
  <c r="K84" i="116"/>
  <c r="L84" i="116"/>
  <c r="M84" i="116"/>
  <c r="N84" i="116"/>
  <c r="O84" i="116"/>
  <c r="P84" i="116"/>
  <c r="Q84" i="116"/>
  <c r="R84" i="116"/>
  <c r="S84" i="116"/>
  <c r="T84" i="116"/>
  <c r="U84" i="116"/>
  <c r="V84" i="116"/>
  <c r="W84" i="116"/>
  <c r="X84" i="116"/>
  <c r="Y84" i="116"/>
  <c r="Z84" i="116"/>
  <c r="AA84" i="116"/>
  <c r="AB84" i="116"/>
  <c r="AC84" i="116"/>
  <c r="AD84" i="116"/>
  <c r="C85" i="116"/>
  <c r="D85" i="116"/>
  <c r="E85" i="116"/>
  <c r="F85" i="116"/>
  <c r="G85" i="116"/>
  <c r="H85" i="116"/>
  <c r="I85" i="116"/>
  <c r="J85" i="116"/>
  <c r="K85" i="116"/>
  <c r="L85" i="116"/>
  <c r="M85" i="116"/>
  <c r="N85" i="116"/>
  <c r="O85" i="116"/>
  <c r="P85" i="116"/>
  <c r="Q85" i="116"/>
  <c r="R85" i="116"/>
  <c r="S85" i="116"/>
  <c r="T85" i="116"/>
  <c r="U85" i="116"/>
  <c r="V85" i="116"/>
  <c r="W85" i="116"/>
  <c r="X85" i="116"/>
  <c r="Y85" i="116"/>
  <c r="Z85" i="116"/>
  <c r="AA85" i="116"/>
  <c r="AB85" i="116"/>
  <c r="AC85" i="116"/>
  <c r="AD85" i="116"/>
  <c r="C86" i="116"/>
  <c r="D86" i="116"/>
  <c r="E86" i="116"/>
  <c r="F86" i="116"/>
  <c r="G86" i="116"/>
  <c r="H86" i="116"/>
  <c r="I86" i="116"/>
  <c r="J86" i="116"/>
  <c r="K86" i="116"/>
  <c r="L86" i="116"/>
  <c r="M86" i="116"/>
  <c r="N86" i="116"/>
  <c r="O86" i="116"/>
  <c r="P86" i="116"/>
  <c r="Q86" i="116"/>
  <c r="R86" i="116"/>
  <c r="S86" i="116"/>
  <c r="T86" i="116"/>
  <c r="U86" i="116"/>
  <c r="V86" i="116"/>
  <c r="W86" i="116"/>
  <c r="X86" i="116"/>
  <c r="Y86" i="116"/>
  <c r="Z86" i="116"/>
  <c r="AA86" i="116"/>
  <c r="AB86" i="116"/>
  <c r="AC86" i="116"/>
  <c r="AD86" i="116"/>
  <c r="C87" i="116"/>
  <c r="D87" i="116"/>
  <c r="E87" i="116"/>
  <c r="F87" i="116"/>
  <c r="G87" i="116"/>
  <c r="H87" i="116"/>
  <c r="I87" i="116"/>
  <c r="J87" i="116"/>
  <c r="K87" i="116"/>
  <c r="L87" i="116"/>
  <c r="M87" i="116"/>
  <c r="N87" i="116"/>
  <c r="O87" i="116"/>
  <c r="P87" i="116"/>
  <c r="Q87" i="116"/>
  <c r="R87" i="116"/>
  <c r="S87" i="116"/>
  <c r="T87" i="116"/>
  <c r="U87" i="116"/>
  <c r="V87" i="116"/>
  <c r="W87" i="116"/>
  <c r="X87" i="116"/>
  <c r="Y87" i="116"/>
  <c r="Z87" i="116"/>
  <c r="AA87" i="116"/>
  <c r="AB87" i="116"/>
  <c r="AC87" i="116"/>
  <c r="AD87" i="116"/>
  <c r="C88" i="116"/>
  <c r="D88" i="116"/>
  <c r="E88" i="116"/>
  <c r="F88" i="116"/>
  <c r="G88" i="116"/>
  <c r="H88" i="116"/>
  <c r="I88" i="116"/>
  <c r="J88" i="116"/>
  <c r="K88" i="116"/>
  <c r="L88" i="116"/>
  <c r="M88" i="116"/>
  <c r="N88" i="116"/>
  <c r="O88" i="116"/>
  <c r="P88" i="116"/>
  <c r="Q88" i="116"/>
  <c r="R88" i="116"/>
  <c r="S88" i="116"/>
  <c r="T88" i="116"/>
  <c r="U88" i="116"/>
  <c r="V88" i="116"/>
  <c r="W88" i="116"/>
  <c r="X88" i="116"/>
  <c r="Y88" i="116"/>
  <c r="Z88" i="116"/>
  <c r="AA88" i="116"/>
  <c r="AB88" i="116"/>
  <c r="AC88" i="116"/>
  <c r="AD88" i="116"/>
  <c r="C89" i="116"/>
  <c r="D89" i="116"/>
  <c r="E89" i="116"/>
  <c r="F89" i="116"/>
  <c r="G89" i="116"/>
  <c r="H89" i="116"/>
  <c r="I89" i="116"/>
  <c r="J89" i="116"/>
  <c r="K89" i="116"/>
  <c r="L89" i="116"/>
  <c r="M89" i="116"/>
  <c r="N89" i="116"/>
  <c r="O89" i="116"/>
  <c r="P89" i="116"/>
  <c r="Q89" i="116"/>
  <c r="R89" i="116"/>
  <c r="S89" i="116"/>
  <c r="T89" i="116"/>
  <c r="U89" i="116"/>
  <c r="V89" i="116"/>
  <c r="W89" i="116"/>
  <c r="X89" i="116"/>
  <c r="Y89" i="116"/>
  <c r="Z89" i="116"/>
  <c r="AA89" i="116"/>
  <c r="AB89" i="116"/>
  <c r="AC89" i="116"/>
  <c r="AD89" i="116"/>
  <c r="C90" i="116"/>
  <c r="D90" i="116"/>
  <c r="E90" i="116"/>
  <c r="F90" i="116"/>
  <c r="G90" i="116"/>
  <c r="H90" i="116"/>
  <c r="I90" i="116"/>
  <c r="J90" i="116"/>
  <c r="K90" i="116"/>
  <c r="L90" i="116"/>
  <c r="M90" i="116"/>
  <c r="N90" i="116"/>
  <c r="O90" i="116"/>
  <c r="P90" i="116"/>
  <c r="Q90" i="116"/>
  <c r="R90" i="116"/>
  <c r="S90" i="116"/>
  <c r="T90" i="116"/>
  <c r="U90" i="116"/>
  <c r="V90" i="116"/>
  <c r="W90" i="116"/>
  <c r="X90" i="116"/>
  <c r="Y90" i="116"/>
  <c r="Z90" i="116"/>
  <c r="AA90" i="116"/>
  <c r="AB90" i="116"/>
  <c r="AC90" i="116"/>
  <c r="AD90" i="116"/>
  <c r="C91" i="116"/>
  <c r="D91" i="116"/>
  <c r="E91" i="116"/>
  <c r="F91" i="116"/>
  <c r="G91" i="116"/>
  <c r="H91" i="116"/>
  <c r="I91" i="116"/>
  <c r="J91" i="116"/>
  <c r="K91" i="116"/>
  <c r="L91" i="116"/>
  <c r="M91" i="116"/>
  <c r="N91" i="116"/>
  <c r="O91" i="116"/>
  <c r="P91" i="116"/>
  <c r="Q91" i="116"/>
  <c r="R91" i="116"/>
  <c r="S91" i="116"/>
  <c r="T91" i="116"/>
  <c r="U91" i="116"/>
  <c r="V91" i="116"/>
  <c r="W91" i="116"/>
  <c r="X91" i="116"/>
  <c r="Y91" i="116"/>
  <c r="Z91" i="116"/>
  <c r="AA91" i="116"/>
  <c r="AB91" i="116"/>
  <c r="AC91" i="116"/>
  <c r="AD91" i="116"/>
  <c r="C92" i="116"/>
  <c r="D92" i="116"/>
  <c r="E92" i="116"/>
  <c r="F92" i="116"/>
  <c r="G92" i="116"/>
  <c r="H92" i="116"/>
  <c r="I92" i="116"/>
  <c r="J92" i="116"/>
  <c r="K92" i="116"/>
  <c r="L92" i="116"/>
  <c r="M92" i="116"/>
  <c r="N92" i="116"/>
  <c r="O92" i="116"/>
  <c r="P92" i="116"/>
  <c r="Q92" i="116"/>
  <c r="R92" i="116"/>
  <c r="S92" i="116"/>
  <c r="T92" i="116"/>
  <c r="U92" i="116"/>
  <c r="V92" i="116"/>
  <c r="W92" i="116"/>
  <c r="X92" i="116"/>
  <c r="Y92" i="116"/>
  <c r="Z92" i="116"/>
  <c r="AA92" i="116"/>
  <c r="AB92" i="116"/>
  <c r="AC92" i="116"/>
  <c r="AD92" i="116"/>
  <c r="C93" i="116"/>
  <c r="D93" i="116"/>
  <c r="E93" i="116"/>
  <c r="F93" i="116"/>
  <c r="G93" i="116"/>
  <c r="H93" i="116"/>
  <c r="I93" i="116"/>
  <c r="J93" i="116"/>
  <c r="K93" i="116"/>
  <c r="L93" i="116"/>
  <c r="M93" i="116"/>
  <c r="N93" i="116"/>
  <c r="O93" i="116"/>
  <c r="P93" i="116"/>
  <c r="Q93" i="116"/>
  <c r="R93" i="116"/>
  <c r="S93" i="116"/>
  <c r="T93" i="116"/>
  <c r="U93" i="116"/>
  <c r="V93" i="116"/>
  <c r="W93" i="116"/>
  <c r="X93" i="116"/>
  <c r="Y93" i="116"/>
  <c r="Z93" i="116"/>
  <c r="AA93" i="116"/>
  <c r="AB93" i="116"/>
  <c r="AC93" i="116"/>
  <c r="AD93" i="116"/>
  <c r="C94" i="116"/>
  <c r="D94" i="116"/>
  <c r="E94" i="116"/>
  <c r="F94" i="116"/>
  <c r="G94" i="116"/>
  <c r="H94" i="116"/>
  <c r="I94" i="116"/>
  <c r="J94" i="116"/>
  <c r="K94" i="116"/>
  <c r="L94" i="116"/>
  <c r="M94" i="116"/>
  <c r="N94" i="116"/>
  <c r="O94" i="116"/>
  <c r="P94" i="116"/>
  <c r="Q94" i="116"/>
  <c r="R94" i="116"/>
  <c r="S94" i="116"/>
  <c r="T94" i="116"/>
  <c r="U94" i="116"/>
  <c r="V94" i="116"/>
  <c r="W94" i="116"/>
  <c r="X94" i="116"/>
  <c r="Y94" i="116"/>
  <c r="Z94" i="116"/>
  <c r="AA94" i="116"/>
  <c r="AB94" i="116"/>
  <c r="AC94" i="116"/>
  <c r="AD94" i="116"/>
  <c r="C95" i="116"/>
  <c r="D95" i="116"/>
  <c r="E95" i="116"/>
  <c r="F95" i="116"/>
  <c r="G95" i="116"/>
  <c r="H95" i="116"/>
  <c r="I95" i="116"/>
  <c r="J95" i="116"/>
  <c r="K95" i="116"/>
  <c r="L95" i="116"/>
  <c r="M95" i="116"/>
  <c r="N95" i="116"/>
  <c r="O95" i="116"/>
  <c r="P95" i="116"/>
  <c r="Q95" i="116"/>
  <c r="R95" i="116"/>
  <c r="S95" i="116"/>
  <c r="T95" i="116"/>
  <c r="U95" i="116"/>
  <c r="V95" i="116"/>
  <c r="W95" i="116"/>
  <c r="X95" i="116"/>
  <c r="Y95" i="116"/>
  <c r="Z95" i="116"/>
  <c r="AA95" i="116"/>
  <c r="AB95" i="116"/>
  <c r="AC95" i="116"/>
  <c r="AD95" i="116"/>
  <c r="C96" i="116"/>
  <c r="D96" i="116"/>
  <c r="E96" i="116"/>
  <c r="F96" i="116"/>
  <c r="G96" i="116"/>
  <c r="H96" i="116"/>
  <c r="I96" i="116"/>
  <c r="J96" i="116"/>
  <c r="K96" i="116"/>
  <c r="L96" i="116"/>
  <c r="M96" i="116"/>
  <c r="N96" i="116"/>
  <c r="O96" i="116"/>
  <c r="P96" i="116"/>
  <c r="Q96" i="116"/>
  <c r="R96" i="116"/>
  <c r="S96" i="116"/>
  <c r="T96" i="116"/>
  <c r="U96" i="116"/>
  <c r="V96" i="116"/>
  <c r="W96" i="116"/>
  <c r="X96" i="116"/>
  <c r="Y96" i="116"/>
  <c r="Z96" i="116"/>
  <c r="AA96" i="116"/>
  <c r="AB96" i="116"/>
  <c r="AC96" i="116"/>
  <c r="AD96" i="116"/>
  <c r="C97" i="116"/>
  <c r="D97" i="116"/>
  <c r="E97" i="116"/>
  <c r="F97" i="116"/>
  <c r="G97" i="116"/>
  <c r="H97" i="116"/>
  <c r="I97" i="116"/>
  <c r="J97" i="116"/>
  <c r="K97" i="116"/>
  <c r="L97" i="116"/>
  <c r="M97" i="116"/>
  <c r="N97" i="116"/>
  <c r="O97" i="116"/>
  <c r="P97" i="116"/>
  <c r="Q97" i="116"/>
  <c r="R97" i="116"/>
  <c r="S97" i="116"/>
  <c r="T97" i="116"/>
  <c r="U97" i="116"/>
  <c r="V97" i="116"/>
  <c r="W97" i="116"/>
  <c r="X97" i="116"/>
  <c r="Y97" i="116"/>
  <c r="Z97" i="116"/>
  <c r="AA97" i="116"/>
  <c r="AB97" i="116"/>
  <c r="AC97" i="116"/>
  <c r="AD97" i="116"/>
  <c r="C98" i="116"/>
  <c r="D98" i="116"/>
  <c r="E98" i="116"/>
  <c r="F98" i="116"/>
  <c r="G98" i="116"/>
  <c r="H98" i="116"/>
  <c r="I98" i="116"/>
  <c r="J98" i="116"/>
  <c r="K98" i="116"/>
  <c r="L98" i="116"/>
  <c r="M98" i="116"/>
  <c r="N98" i="116"/>
  <c r="O98" i="116"/>
  <c r="P98" i="116"/>
  <c r="Q98" i="116"/>
  <c r="R98" i="116"/>
  <c r="S98" i="116"/>
  <c r="T98" i="116"/>
  <c r="U98" i="116"/>
  <c r="V98" i="116"/>
  <c r="W98" i="116"/>
  <c r="X98" i="116"/>
  <c r="Y98" i="116"/>
  <c r="Z98" i="116"/>
  <c r="AA98" i="116"/>
  <c r="AB98" i="116"/>
  <c r="AC98" i="116"/>
  <c r="AD98" i="116"/>
  <c r="C99" i="116"/>
  <c r="D99" i="116"/>
  <c r="E99" i="116"/>
  <c r="F99" i="116"/>
  <c r="G99" i="116"/>
  <c r="H99" i="116"/>
  <c r="I99" i="116"/>
  <c r="J99" i="116"/>
  <c r="K99" i="116"/>
  <c r="L99" i="116"/>
  <c r="M99" i="116"/>
  <c r="N99" i="116"/>
  <c r="O99" i="116"/>
  <c r="P99" i="116"/>
  <c r="Q99" i="116"/>
  <c r="R99" i="116"/>
  <c r="S99" i="116"/>
  <c r="T99" i="116"/>
  <c r="U99" i="116"/>
  <c r="V99" i="116"/>
  <c r="W99" i="116"/>
  <c r="X99" i="116"/>
  <c r="Y99" i="116"/>
  <c r="Z99" i="116"/>
  <c r="AA99" i="116"/>
  <c r="AB99" i="116"/>
  <c r="AC99" i="116"/>
  <c r="AD99" i="116"/>
  <c r="C100" i="116"/>
  <c r="D100" i="116"/>
  <c r="E100" i="116"/>
  <c r="F100" i="116"/>
  <c r="G100" i="116"/>
  <c r="H100" i="116"/>
  <c r="I100" i="116"/>
  <c r="J100" i="116"/>
  <c r="K100" i="116"/>
  <c r="L100" i="116"/>
  <c r="M100" i="116"/>
  <c r="N100" i="116"/>
  <c r="O100" i="116"/>
  <c r="P100" i="116"/>
  <c r="Q100" i="116"/>
  <c r="R100" i="116"/>
  <c r="S100" i="116"/>
  <c r="T100" i="116"/>
  <c r="U100" i="116"/>
  <c r="V100" i="116"/>
  <c r="W100" i="116"/>
  <c r="X100" i="116"/>
  <c r="Y100" i="116"/>
  <c r="Z100" i="116"/>
  <c r="AA100" i="116"/>
  <c r="AB100" i="116"/>
  <c r="AC100" i="116"/>
  <c r="AD100" i="116"/>
  <c r="C101" i="116"/>
  <c r="D101" i="116"/>
  <c r="E101" i="116"/>
  <c r="F101" i="116"/>
  <c r="G101" i="116"/>
  <c r="H101" i="116"/>
  <c r="I101" i="116"/>
  <c r="J101" i="116"/>
  <c r="K101" i="116"/>
  <c r="L101" i="116"/>
  <c r="M101" i="116"/>
  <c r="N101" i="116"/>
  <c r="O101" i="116"/>
  <c r="P101" i="116"/>
  <c r="Q101" i="116"/>
  <c r="R101" i="116"/>
  <c r="S101" i="116"/>
  <c r="T101" i="116"/>
  <c r="U101" i="116"/>
  <c r="V101" i="116"/>
  <c r="W101" i="116"/>
  <c r="X101" i="116"/>
  <c r="Y101" i="116"/>
  <c r="Z101" i="116"/>
  <c r="AA101" i="116"/>
  <c r="AB101" i="116"/>
  <c r="AC101" i="116"/>
  <c r="AD101" i="116"/>
  <c r="C102" i="116"/>
  <c r="D102" i="116"/>
  <c r="E102" i="116"/>
  <c r="F102" i="116"/>
  <c r="G102" i="116"/>
  <c r="H102" i="116"/>
  <c r="I102" i="116"/>
  <c r="J102" i="116"/>
  <c r="K102" i="116"/>
  <c r="L102" i="116"/>
  <c r="M102" i="116"/>
  <c r="N102" i="116"/>
  <c r="O102" i="116"/>
  <c r="P102" i="116"/>
  <c r="Q102" i="116"/>
  <c r="R102" i="116"/>
  <c r="S102" i="116"/>
  <c r="T102" i="116"/>
  <c r="U102" i="116"/>
  <c r="V102" i="116"/>
  <c r="W102" i="116"/>
  <c r="X102" i="116"/>
  <c r="Y102" i="116"/>
  <c r="Z102" i="116"/>
  <c r="AA102" i="116"/>
  <c r="AB102" i="116"/>
  <c r="AC102" i="116"/>
  <c r="AD102" i="116"/>
  <c r="C103" i="116"/>
  <c r="D103" i="116"/>
  <c r="E103" i="116"/>
  <c r="F103" i="116"/>
  <c r="G103" i="116"/>
  <c r="H103" i="116"/>
  <c r="I103" i="116"/>
  <c r="J103" i="116"/>
  <c r="K103" i="116"/>
  <c r="L103" i="116"/>
  <c r="M103" i="116"/>
  <c r="N103" i="116"/>
  <c r="O103" i="116"/>
  <c r="P103" i="116"/>
  <c r="Q103" i="116"/>
  <c r="R103" i="116"/>
  <c r="S103" i="116"/>
  <c r="T103" i="116"/>
  <c r="U103" i="116"/>
  <c r="V103" i="116"/>
  <c r="W103" i="116"/>
  <c r="X103" i="116"/>
  <c r="Y103" i="116"/>
  <c r="Z103" i="116"/>
  <c r="AA103" i="116"/>
  <c r="AB103" i="116"/>
  <c r="AC103" i="116"/>
  <c r="AD103" i="116"/>
  <c r="C104" i="116"/>
  <c r="D104" i="116"/>
  <c r="E104" i="116"/>
  <c r="F104" i="116"/>
  <c r="G104" i="116"/>
  <c r="H104" i="116"/>
  <c r="I104" i="116"/>
  <c r="J104" i="116"/>
  <c r="K104" i="116"/>
  <c r="L104" i="116"/>
  <c r="M104" i="116"/>
  <c r="N104" i="116"/>
  <c r="O104" i="116"/>
  <c r="P104" i="116"/>
  <c r="Q104" i="116"/>
  <c r="R104" i="116"/>
  <c r="S104" i="116"/>
  <c r="T104" i="116"/>
  <c r="U104" i="116"/>
  <c r="V104" i="116"/>
  <c r="W104" i="116"/>
  <c r="X104" i="116"/>
  <c r="Y104" i="116"/>
  <c r="Z104" i="116"/>
  <c r="AA104" i="116"/>
  <c r="AB104" i="116"/>
  <c r="AC104" i="116"/>
  <c r="AD104" i="116"/>
  <c r="C105" i="116"/>
  <c r="D105" i="116"/>
  <c r="E105" i="116"/>
  <c r="F105" i="116"/>
  <c r="G105" i="116"/>
  <c r="H105" i="116"/>
  <c r="I105" i="116"/>
  <c r="J105" i="116"/>
  <c r="K105" i="116"/>
  <c r="L105" i="116"/>
  <c r="M105" i="116"/>
  <c r="N105" i="116"/>
  <c r="O105" i="116"/>
  <c r="P105" i="116"/>
  <c r="Q105" i="116"/>
  <c r="R105" i="116"/>
  <c r="S105" i="116"/>
  <c r="T105" i="116"/>
  <c r="U105" i="116"/>
  <c r="V105" i="116"/>
  <c r="W105" i="116"/>
  <c r="X105" i="116"/>
  <c r="Y105" i="116"/>
  <c r="Z105" i="116"/>
  <c r="AA105" i="116"/>
  <c r="AB105" i="116"/>
  <c r="AC105" i="116"/>
  <c r="AD105" i="116"/>
  <c r="C106" i="116"/>
  <c r="D106" i="116"/>
  <c r="E106" i="116"/>
  <c r="F106" i="116"/>
  <c r="G106" i="116"/>
  <c r="H106" i="116"/>
  <c r="I106" i="116"/>
  <c r="J106" i="116"/>
  <c r="K106" i="116"/>
  <c r="L106" i="116"/>
  <c r="M106" i="116"/>
  <c r="N106" i="116"/>
  <c r="O106" i="116"/>
  <c r="P106" i="116"/>
  <c r="Q106" i="116"/>
  <c r="R106" i="116"/>
  <c r="S106" i="116"/>
  <c r="T106" i="116"/>
  <c r="U106" i="116"/>
  <c r="V106" i="116"/>
  <c r="W106" i="116"/>
  <c r="X106" i="116"/>
  <c r="Y106" i="116"/>
  <c r="Z106" i="116"/>
  <c r="AA106" i="116"/>
  <c r="AB106" i="116"/>
  <c r="AC106" i="116"/>
  <c r="AD106" i="116"/>
  <c r="C107" i="116"/>
  <c r="D107" i="116"/>
  <c r="E107" i="116"/>
  <c r="F107" i="116"/>
  <c r="G107" i="116"/>
  <c r="H107" i="116"/>
  <c r="I107" i="116"/>
  <c r="J107" i="116"/>
  <c r="K107" i="116"/>
  <c r="L107" i="116"/>
  <c r="M107" i="116"/>
  <c r="N107" i="116"/>
  <c r="O107" i="116"/>
  <c r="P107" i="116"/>
  <c r="Q107" i="116"/>
  <c r="R107" i="116"/>
  <c r="S107" i="116"/>
  <c r="T107" i="116"/>
  <c r="U107" i="116"/>
  <c r="V107" i="116"/>
  <c r="W107" i="116"/>
  <c r="X107" i="116"/>
  <c r="Y107" i="116"/>
  <c r="Z107" i="116"/>
  <c r="AA107" i="116"/>
  <c r="AB107" i="116"/>
  <c r="AC107" i="116"/>
  <c r="AD107" i="116"/>
  <c r="C108" i="116"/>
  <c r="D108" i="116"/>
  <c r="E108" i="116"/>
  <c r="F108" i="116"/>
  <c r="G108" i="116"/>
  <c r="H108" i="116"/>
  <c r="I108" i="116"/>
  <c r="J108" i="116"/>
  <c r="K108" i="116"/>
  <c r="L108" i="116"/>
  <c r="M108" i="116"/>
  <c r="N108" i="116"/>
  <c r="O108" i="116"/>
  <c r="P108" i="116"/>
  <c r="Q108" i="116"/>
  <c r="R108" i="116"/>
  <c r="S108" i="116"/>
  <c r="T108" i="116"/>
  <c r="U108" i="116"/>
  <c r="V108" i="116"/>
  <c r="W108" i="116"/>
  <c r="X108" i="116"/>
  <c r="Y108" i="116"/>
  <c r="Z108" i="116"/>
  <c r="AA108" i="116"/>
  <c r="AB108" i="116"/>
  <c r="AC108" i="116"/>
  <c r="AD108" i="116"/>
  <c r="C109" i="116"/>
  <c r="D109" i="116"/>
  <c r="E109" i="116"/>
  <c r="F109" i="116"/>
  <c r="G109" i="116"/>
  <c r="H109" i="116"/>
  <c r="I109" i="116"/>
  <c r="J109" i="116"/>
  <c r="K109" i="116"/>
  <c r="L109" i="116"/>
  <c r="M109" i="116"/>
  <c r="N109" i="116"/>
  <c r="O109" i="116"/>
  <c r="P109" i="116"/>
  <c r="Q109" i="116"/>
  <c r="R109" i="116"/>
  <c r="S109" i="116"/>
  <c r="T109" i="116"/>
  <c r="U109" i="116"/>
  <c r="V109" i="116"/>
  <c r="W109" i="116"/>
  <c r="X109" i="116"/>
  <c r="Y109" i="116"/>
  <c r="Z109" i="116"/>
  <c r="AA109" i="116"/>
  <c r="AB109" i="116"/>
  <c r="AC109" i="116"/>
  <c r="AD109" i="116"/>
  <c r="C110" i="116"/>
  <c r="D110" i="116"/>
  <c r="E110" i="116"/>
  <c r="F110" i="116"/>
  <c r="G110" i="116"/>
  <c r="H110" i="116"/>
  <c r="I110" i="116"/>
  <c r="J110" i="116"/>
  <c r="K110" i="116"/>
  <c r="L110" i="116"/>
  <c r="M110" i="116"/>
  <c r="N110" i="116"/>
  <c r="O110" i="116"/>
  <c r="P110" i="116"/>
  <c r="Q110" i="116"/>
  <c r="R110" i="116"/>
  <c r="S110" i="116"/>
  <c r="T110" i="116"/>
  <c r="U110" i="116"/>
  <c r="V110" i="116"/>
  <c r="W110" i="116"/>
  <c r="X110" i="116"/>
  <c r="Y110" i="116"/>
  <c r="Z110" i="116"/>
  <c r="AA110" i="116"/>
  <c r="AB110" i="116"/>
  <c r="AC110" i="116"/>
  <c r="AD110" i="116"/>
  <c r="C111" i="116"/>
  <c r="D111" i="116"/>
  <c r="E111" i="116"/>
  <c r="F111" i="116"/>
  <c r="G111" i="116"/>
  <c r="H111" i="116"/>
  <c r="I111" i="116"/>
  <c r="J111" i="116"/>
  <c r="K111" i="116"/>
  <c r="L111" i="116"/>
  <c r="M111" i="116"/>
  <c r="N111" i="116"/>
  <c r="O111" i="116"/>
  <c r="P111" i="116"/>
  <c r="Q111" i="116"/>
  <c r="R111" i="116"/>
  <c r="S111" i="116"/>
  <c r="T111" i="116"/>
  <c r="U111" i="116"/>
  <c r="V111" i="116"/>
  <c r="W111" i="116"/>
  <c r="X111" i="116"/>
  <c r="Y111" i="116"/>
  <c r="Z111" i="116"/>
  <c r="AA111" i="116"/>
  <c r="AB111" i="116"/>
  <c r="AC111" i="116"/>
  <c r="AD111" i="116"/>
  <c r="C112" i="116"/>
  <c r="D112" i="116"/>
  <c r="E112" i="116"/>
  <c r="F112" i="116"/>
  <c r="G112" i="116"/>
  <c r="H112" i="116"/>
  <c r="I112" i="116"/>
  <c r="J112" i="116"/>
  <c r="K112" i="116"/>
  <c r="L112" i="116"/>
  <c r="M112" i="116"/>
  <c r="N112" i="116"/>
  <c r="O112" i="116"/>
  <c r="P112" i="116"/>
  <c r="Q112" i="116"/>
  <c r="R112" i="116"/>
  <c r="S112" i="116"/>
  <c r="T112" i="116"/>
  <c r="U112" i="116"/>
  <c r="V112" i="116"/>
  <c r="W112" i="116"/>
  <c r="X112" i="116"/>
  <c r="Y112" i="116"/>
  <c r="Z112" i="116"/>
  <c r="AA112" i="116"/>
  <c r="AB112" i="116"/>
  <c r="AC112" i="116"/>
  <c r="AD112" i="116"/>
  <c r="C113" i="116"/>
  <c r="D113" i="116"/>
  <c r="E113" i="116"/>
  <c r="F113" i="116"/>
  <c r="G113" i="116"/>
  <c r="H113" i="116"/>
  <c r="I113" i="116"/>
  <c r="J113" i="116"/>
  <c r="K113" i="116"/>
  <c r="L113" i="116"/>
  <c r="M113" i="116"/>
  <c r="N113" i="116"/>
  <c r="O113" i="116"/>
  <c r="P113" i="116"/>
  <c r="Q113" i="116"/>
  <c r="R113" i="116"/>
  <c r="S113" i="116"/>
  <c r="T113" i="116"/>
  <c r="U113" i="116"/>
  <c r="V113" i="116"/>
  <c r="W113" i="116"/>
  <c r="X113" i="116"/>
  <c r="Y113" i="116"/>
  <c r="Z113" i="116"/>
  <c r="AA113" i="116"/>
  <c r="AB113" i="116"/>
  <c r="AC113" i="116"/>
  <c r="AD113" i="116"/>
  <c r="C114" i="116"/>
  <c r="D114" i="116"/>
  <c r="E114" i="116"/>
  <c r="F114" i="116"/>
  <c r="G114" i="116"/>
  <c r="H114" i="116"/>
  <c r="I114" i="116"/>
  <c r="J114" i="116"/>
  <c r="K114" i="116"/>
  <c r="L114" i="116"/>
  <c r="M114" i="116"/>
  <c r="N114" i="116"/>
  <c r="O114" i="116"/>
  <c r="P114" i="116"/>
  <c r="Q114" i="116"/>
  <c r="R114" i="116"/>
  <c r="S114" i="116"/>
  <c r="T114" i="116"/>
  <c r="U114" i="116"/>
  <c r="V114" i="116"/>
  <c r="W114" i="116"/>
  <c r="X114" i="116"/>
  <c r="Y114" i="116"/>
  <c r="Z114" i="116"/>
  <c r="AA114" i="116"/>
  <c r="AB114" i="116"/>
  <c r="AC114" i="116"/>
  <c r="AD114" i="116"/>
  <c r="C115" i="116"/>
  <c r="D115" i="116"/>
  <c r="E115" i="116"/>
  <c r="F115" i="116"/>
  <c r="G115" i="116"/>
  <c r="H115" i="116"/>
  <c r="I115" i="116"/>
  <c r="J115" i="116"/>
  <c r="K115" i="116"/>
  <c r="L115" i="116"/>
  <c r="M115" i="116"/>
  <c r="N115" i="116"/>
  <c r="O115" i="116"/>
  <c r="P115" i="116"/>
  <c r="Q115" i="116"/>
  <c r="R115" i="116"/>
  <c r="S115" i="116"/>
  <c r="T115" i="116"/>
  <c r="U115" i="116"/>
  <c r="V115" i="116"/>
  <c r="W115" i="116"/>
  <c r="X115" i="116"/>
  <c r="Y115" i="116"/>
  <c r="Z115" i="116"/>
  <c r="AA115" i="116"/>
  <c r="AB115" i="116"/>
  <c r="AC115" i="116"/>
  <c r="AD115" i="116"/>
  <c r="C116" i="116"/>
  <c r="D116" i="116"/>
  <c r="E116" i="116"/>
  <c r="F116" i="116"/>
  <c r="G116" i="116"/>
  <c r="H116" i="116"/>
  <c r="I116" i="116"/>
  <c r="J116" i="116"/>
  <c r="K116" i="116"/>
  <c r="L116" i="116"/>
  <c r="M116" i="116"/>
  <c r="N116" i="116"/>
  <c r="O116" i="116"/>
  <c r="P116" i="116"/>
  <c r="Q116" i="116"/>
  <c r="R116" i="116"/>
  <c r="S116" i="116"/>
  <c r="T116" i="116"/>
  <c r="U116" i="116"/>
  <c r="V116" i="116"/>
  <c r="W116" i="116"/>
  <c r="X116" i="116"/>
  <c r="Y116" i="116"/>
  <c r="Z116" i="116"/>
  <c r="AA116" i="116"/>
  <c r="AB116" i="116"/>
  <c r="AC116" i="116"/>
  <c r="AD116" i="116"/>
  <c r="C117" i="116"/>
  <c r="D117" i="116"/>
  <c r="E117" i="116"/>
  <c r="F117" i="116"/>
  <c r="G117" i="116"/>
  <c r="H117" i="116"/>
  <c r="I117" i="116"/>
  <c r="J117" i="116"/>
  <c r="K117" i="116"/>
  <c r="L117" i="116"/>
  <c r="M117" i="116"/>
  <c r="N117" i="116"/>
  <c r="O117" i="116"/>
  <c r="P117" i="116"/>
  <c r="Q117" i="116"/>
  <c r="R117" i="116"/>
  <c r="S117" i="116"/>
  <c r="T117" i="116"/>
  <c r="U117" i="116"/>
  <c r="V117" i="116"/>
  <c r="W117" i="116"/>
  <c r="X117" i="116"/>
  <c r="Y117" i="116"/>
  <c r="Z117" i="116"/>
  <c r="AA117" i="116"/>
  <c r="AB117" i="116"/>
  <c r="AC117" i="116"/>
  <c r="AD117" i="116"/>
  <c r="C118" i="116"/>
  <c r="D118" i="116"/>
  <c r="E118" i="116"/>
  <c r="F118" i="116"/>
  <c r="G118" i="116"/>
  <c r="H118" i="116"/>
  <c r="I118" i="116"/>
  <c r="J118" i="116"/>
  <c r="K118" i="116"/>
  <c r="L118" i="116"/>
  <c r="M118" i="116"/>
  <c r="N118" i="116"/>
  <c r="O118" i="116"/>
  <c r="P118" i="116"/>
  <c r="Q118" i="116"/>
  <c r="R118" i="116"/>
  <c r="S118" i="116"/>
  <c r="T118" i="116"/>
  <c r="U118" i="116"/>
  <c r="V118" i="116"/>
  <c r="W118" i="116"/>
  <c r="X118" i="116"/>
  <c r="Y118" i="116"/>
  <c r="Z118" i="116"/>
  <c r="AA118" i="116"/>
  <c r="AB118" i="116"/>
  <c r="AC118" i="116"/>
  <c r="AD118" i="116"/>
  <c r="C119" i="116"/>
  <c r="D119" i="116"/>
  <c r="E119" i="116"/>
  <c r="F119" i="116"/>
  <c r="G119" i="116"/>
  <c r="H119" i="116"/>
  <c r="I119" i="116"/>
  <c r="J119" i="116"/>
  <c r="K119" i="116"/>
  <c r="L119" i="116"/>
  <c r="M119" i="116"/>
  <c r="N119" i="116"/>
  <c r="O119" i="116"/>
  <c r="P119" i="116"/>
  <c r="Q119" i="116"/>
  <c r="R119" i="116"/>
  <c r="S119" i="116"/>
  <c r="T119" i="116"/>
  <c r="U119" i="116"/>
  <c r="V119" i="116"/>
  <c r="W119" i="116"/>
  <c r="X119" i="116"/>
  <c r="Y119" i="116"/>
  <c r="Z119" i="116"/>
  <c r="AA119" i="116"/>
  <c r="AB119" i="116"/>
  <c r="AC119" i="116"/>
  <c r="AD119" i="116"/>
  <c r="C120" i="116"/>
  <c r="D120" i="116"/>
  <c r="E120" i="116"/>
  <c r="F120" i="116"/>
  <c r="G120" i="116"/>
  <c r="H120" i="116"/>
  <c r="I120" i="116"/>
  <c r="J120" i="116"/>
  <c r="K120" i="116"/>
  <c r="L120" i="116"/>
  <c r="M120" i="116"/>
  <c r="N120" i="116"/>
  <c r="O120" i="116"/>
  <c r="P120" i="116"/>
  <c r="Q120" i="116"/>
  <c r="R120" i="116"/>
  <c r="S120" i="116"/>
  <c r="T120" i="116"/>
  <c r="U120" i="116"/>
  <c r="V120" i="116"/>
  <c r="W120" i="116"/>
  <c r="X120" i="116"/>
  <c r="Y120" i="116"/>
  <c r="Z120" i="116"/>
  <c r="AA120" i="116"/>
  <c r="AB120" i="116"/>
  <c r="AC120" i="116"/>
  <c r="AD120" i="116"/>
  <c r="C121" i="116"/>
  <c r="D121" i="116"/>
  <c r="E121" i="116"/>
  <c r="F121" i="116"/>
  <c r="G121" i="116"/>
  <c r="H121" i="116"/>
  <c r="I121" i="116"/>
  <c r="J121" i="116"/>
  <c r="K121" i="116"/>
  <c r="L121" i="116"/>
  <c r="M121" i="116"/>
  <c r="N121" i="116"/>
  <c r="O121" i="116"/>
  <c r="P121" i="116"/>
  <c r="Q121" i="116"/>
  <c r="R121" i="116"/>
  <c r="S121" i="116"/>
  <c r="T121" i="116"/>
  <c r="U121" i="116"/>
  <c r="V121" i="116"/>
  <c r="W121" i="116"/>
  <c r="X121" i="116"/>
  <c r="Y121" i="116"/>
  <c r="Z121" i="116"/>
  <c r="AA121" i="116"/>
  <c r="AB121" i="116"/>
  <c r="AC121" i="116"/>
  <c r="AD121" i="116"/>
  <c r="C122" i="116"/>
  <c r="D122" i="116"/>
  <c r="E122" i="116"/>
  <c r="F122" i="116"/>
  <c r="G122" i="116"/>
  <c r="H122" i="116"/>
  <c r="I122" i="116"/>
  <c r="J122" i="116"/>
  <c r="K122" i="116"/>
  <c r="L122" i="116"/>
  <c r="M122" i="116"/>
  <c r="N122" i="116"/>
  <c r="O122" i="116"/>
  <c r="P122" i="116"/>
  <c r="Q122" i="116"/>
  <c r="R122" i="116"/>
  <c r="S122" i="116"/>
  <c r="T122" i="116"/>
  <c r="U122" i="116"/>
  <c r="V122" i="116"/>
  <c r="W122" i="116"/>
  <c r="X122" i="116"/>
  <c r="Y122" i="116"/>
  <c r="Z122" i="116"/>
  <c r="AA122" i="116"/>
  <c r="AB122" i="116"/>
  <c r="AC122" i="116"/>
  <c r="AD122" i="116"/>
  <c r="C123" i="116"/>
  <c r="D123" i="116"/>
  <c r="E123" i="116"/>
  <c r="F123" i="116"/>
  <c r="G123" i="116"/>
  <c r="H123" i="116"/>
  <c r="I123" i="116"/>
  <c r="J123" i="116"/>
  <c r="K123" i="116"/>
  <c r="L123" i="116"/>
  <c r="M123" i="116"/>
  <c r="N123" i="116"/>
  <c r="O123" i="116"/>
  <c r="P123" i="116"/>
  <c r="Q123" i="116"/>
  <c r="R123" i="116"/>
  <c r="S123" i="116"/>
  <c r="T123" i="116"/>
  <c r="U123" i="116"/>
  <c r="V123" i="116"/>
  <c r="W123" i="116"/>
  <c r="X123" i="116"/>
  <c r="Y123" i="116"/>
  <c r="Z123" i="116"/>
  <c r="AA123" i="116"/>
  <c r="AB123" i="116"/>
  <c r="AC123" i="116"/>
  <c r="AD123" i="116"/>
  <c r="B8" i="116"/>
  <c r="B9" i="116"/>
  <c r="B10" i="116"/>
  <c r="B11" i="116"/>
  <c r="B12" i="116"/>
  <c r="B13" i="116"/>
  <c r="B14" i="116"/>
  <c r="B15" i="116"/>
  <c r="B16" i="116"/>
  <c r="B17" i="116"/>
  <c r="B18" i="116"/>
  <c r="B19" i="116"/>
  <c r="B20" i="116"/>
  <c r="B21" i="116"/>
  <c r="B22" i="116"/>
  <c r="B23" i="116"/>
  <c r="B24" i="116"/>
  <c r="B25" i="116"/>
  <c r="B26" i="116"/>
  <c r="B27" i="116"/>
  <c r="B28" i="116"/>
  <c r="B29" i="116"/>
  <c r="B30" i="116"/>
  <c r="B31" i="116"/>
  <c r="B32" i="116"/>
  <c r="B33" i="116"/>
  <c r="B34" i="116"/>
  <c r="B35" i="116"/>
  <c r="B36" i="116"/>
  <c r="B37" i="116"/>
  <c r="B38" i="116"/>
  <c r="B39" i="116"/>
  <c r="B40" i="116"/>
  <c r="B41" i="116"/>
  <c r="B42" i="116"/>
  <c r="B43" i="116"/>
  <c r="B44" i="116"/>
  <c r="B45" i="116"/>
  <c r="B46" i="116"/>
  <c r="B47" i="116"/>
  <c r="B48" i="116"/>
  <c r="B49" i="116"/>
  <c r="B50" i="116"/>
  <c r="B51" i="116"/>
  <c r="B52" i="116"/>
  <c r="B53" i="116"/>
  <c r="B54" i="116"/>
  <c r="B55" i="116"/>
  <c r="B56" i="116"/>
  <c r="B57" i="116"/>
  <c r="B58" i="116"/>
  <c r="B59" i="116"/>
  <c r="B60" i="116"/>
  <c r="B61" i="116"/>
  <c r="B62" i="116"/>
  <c r="B63" i="116"/>
  <c r="B64" i="116"/>
  <c r="B65" i="116"/>
  <c r="B66" i="116"/>
  <c r="B67" i="116"/>
  <c r="B68" i="116"/>
  <c r="B69" i="116"/>
  <c r="B70" i="116"/>
  <c r="B71" i="116"/>
  <c r="B72" i="116"/>
  <c r="B73" i="116"/>
  <c r="B74" i="116"/>
  <c r="B75" i="116"/>
  <c r="B76" i="116"/>
  <c r="B77" i="116"/>
  <c r="B78" i="116"/>
  <c r="B79" i="116"/>
  <c r="B80" i="116"/>
  <c r="B81" i="116"/>
  <c r="B82" i="116"/>
  <c r="B83" i="116"/>
  <c r="B84" i="116"/>
  <c r="B85" i="116"/>
  <c r="B86" i="116"/>
  <c r="B87" i="116"/>
  <c r="B88" i="116"/>
  <c r="B89" i="116"/>
  <c r="B90" i="116"/>
  <c r="B91" i="116"/>
  <c r="B92" i="116"/>
  <c r="B93" i="116"/>
  <c r="B94" i="116"/>
  <c r="B95" i="116"/>
  <c r="B96" i="116"/>
  <c r="B97" i="116"/>
  <c r="B98" i="116"/>
  <c r="B99" i="116"/>
  <c r="B100" i="116"/>
  <c r="B101" i="116"/>
  <c r="B102" i="116"/>
  <c r="B103" i="116"/>
  <c r="B104" i="116"/>
  <c r="B105" i="116"/>
  <c r="B106" i="116"/>
  <c r="B107" i="116"/>
  <c r="B108" i="116"/>
  <c r="B109" i="116"/>
  <c r="B110" i="116"/>
  <c r="B111" i="116"/>
  <c r="B112" i="116"/>
  <c r="B113" i="116"/>
  <c r="B114" i="116"/>
  <c r="B115" i="116"/>
  <c r="B116" i="116"/>
  <c r="B117" i="116"/>
  <c r="B118" i="116"/>
  <c r="B119" i="116"/>
  <c r="B120" i="116"/>
  <c r="B121" i="116"/>
  <c r="B122" i="116"/>
  <c r="B123" i="116"/>
  <c r="B7" i="116"/>
  <c r="C7" i="81" a="1"/>
  <c r="C81" i="81" s="1"/>
  <c r="G7" i="81" a="1"/>
  <c r="G10" i="81"/>
  <c r="G38" i="81"/>
  <c r="G63" i="81"/>
  <c r="G85" i="81"/>
  <c r="G111" i="81"/>
  <c r="H7" i="81" a="1"/>
  <c r="H58" i="81" s="1"/>
  <c r="I7" i="81" a="1"/>
  <c r="I92" i="81" s="1"/>
  <c r="J7" i="81" a="1"/>
  <c r="J48" i="81" s="1"/>
  <c r="J74" i="81"/>
  <c r="J96" i="81"/>
  <c r="K7" i="81" a="1"/>
  <c r="L7" i="81" a="1"/>
  <c r="M7" i="81" a="1"/>
  <c r="M38" i="81" s="1"/>
  <c r="M75" i="81"/>
  <c r="N7" i="81" a="1"/>
  <c r="N10" i="81"/>
  <c r="N26" i="81"/>
  <c r="N46" i="81"/>
  <c r="N62" i="81"/>
  <c r="N75" i="81"/>
  <c r="N90" i="81"/>
  <c r="N102" i="81"/>
  <c r="N115" i="81"/>
  <c r="O7" i="81" a="1"/>
  <c r="O76" i="81" s="1"/>
  <c r="P7" i="81" a="1"/>
  <c r="P64" i="81"/>
  <c r="P123" i="81"/>
  <c r="R7" i="81" a="1"/>
  <c r="R46" i="81" s="1"/>
  <c r="R81" i="81"/>
  <c r="R102" i="81"/>
  <c r="S7" i="81" a="1"/>
  <c r="S78" i="81" s="1"/>
  <c r="T7" i="81" a="1"/>
  <c r="T62" i="81"/>
  <c r="V7" i="81" a="1"/>
  <c r="V38" i="81"/>
  <c r="V54" i="81"/>
  <c r="V86" i="81"/>
  <c r="V94" i="81"/>
  <c r="W7" i="81" a="1"/>
  <c r="X7" i="81" a="1"/>
  <c r="X78" i="81"/>
  <c r="Y7" i="81" a="1"/>
  <c r="Y28" i="81"/>
  <c r="Y38" i="81"/>
  <c r="Y62" i="81"/>
  <c r="Y66" i="81"/>
  <c r="Y94" i="81"/>
  <c r="Y106" i="81"/>
  <c r="AB7" i="81" a="1"/>
  <c r="AB16" i="81" s="1"/>
  <c r="AC7" i="81" a="1"/>
  <c r="AC22" i="81"/>
  <c r="AC29" i="81"/>
  <c r="AC49" i="81"/>
  <c r="AC50" i="81"/>
  <c r="AC72" i="81"/>
  <c r="AC81" i="81"/>
  <c r="AC102" i="81"/>
  <c r="AC104" i="81"/>
  <c r="AD7" i="81" a="1"/>
  <c r="AD12" i="81" s="1"/>
  <c r="B7" i="81" a="1"/>
  <c r="B7" i="81"/>
  <c r="B11" i="81"/>
  <c r="B13" i="81"/>
  <c r="B15" i="81"/>
  <c r="B18" i="81"/>
  <c r="B21" i="81"/>
  <c r="B22" i="81"/>
  <c r="B23" i="81"/>
  <c r="B26" i="81"/>
  <c r="B27" i="81"/>
  <c r="B29" i="81"/>
  <c r="B31" i="81"/>
  <c r="B33" i="81"/>
  <c r="B34" i="81"/>
  <c r="B37" i="81"/>
  <c r="B38" i="81"/>
  <c r="B39" i="81"/>
  <c r="B42" i="81"/>
  <c r="B43" i="81"/>
  <c r="B45" i="81"/>
  <c r="B47" i="81"/>
  <c r="B49" i="81"/>
  <c r="B50" i="81"/>
  <c r="B53" i="81"/>
  <c r="B54" i="81"/>
  <c r="B55" i="81"/>
  <c r="B58" i="81"/>
  <c r="B59" i="81"/>
  <c r="B61" i="81"/>
  <c r="B63" i="81"/>
  <c r="B65" i="81"/>
  <c r="B66" i="81"/>
  <c r="B69" i="81"/>
  <c r="B70" i="81"/>
  <c r="B71" i="81"/>
  <c r="B74" i="81"/>
  <c r="B75" i="81"/>
  <c r="B77" i="81"/>
  <c r="B79" i="81"/>
  <c r="B81" i="81"/>
  <c r="B82" i="81"/>
  <c r="B85" i="81"/>
  <c r="B86" i="81"/>
  <c r="B87" i="81"/>
  <c r="B90" i="81"/>
  <c r="B91" i="81"/>
  <c r="B93" i="81"/>
  <c r="B95" i="81"/>
  <c r="B97" i="81"/>
  <c r="B98" i="81"/>
  <c r="B101" i="81"/>
  <c r="B102" i="81"/>
  <c r="B103" i="81"/>
  <c r="B106" i="81"/>
  <c r="B107" i="81"/>
  <c r="B109" i="81"/>
  <c r="B111" i="81"/>
  <c r="B113" i="81"/>
  <c r="B114" i="81"/>
  <c r="B117" i="81"/>
  <c r="B118" i="81"/>
  <c r="B119" i="81"/>
  <c r="B122" i="81"/>
  <c r="B123" i="81"/>
  <c r="C7" i="80"/>
  <c r="D7" i="80"/>
  <c r="E7" i="80"/>
  <c r="F7" i="80"/>
  <c r="G7" i="80"/>
  <c r="H7" i="80"/>
  <c r="I7" i="80"/>
  <c r="J7" i="80"/>
  <c r="K7" i="80"/>
  <c r="L7" i="80"/>
  <c r="M7" i="80"/>
  <c r="N7" i="80"/>
  <c r="O7" i="80"/>
  <c r="P7" i="80"/>
  <c r="Q7" i="80"/>
  <c r="R7" i="80"/>
  <c r="S7" i="80"/>
  <c r="T7" i="80"/>
  <c r="U7" i="80"/>
  <c r="V7" i="80"/>
  <c r="W7" i="80"/>
  <c r="X7" i="80"/>
  <c r="Y7" i="80"/>
  <c r="Z7" i="80"/>
  <c r="AA7" i="80"/>
  <c r="AB7" i="80"/>
  <c r="AC7" i="80"/>
  <c r="AD7" i="80"/>
  <c r="C8" i="80"/>
  <c r="D8" i="80"/>
  <c r="E8" i="80"/>
  <c r="F8" i="80"/>
  <c r="G8" i="80"/>
  <c r="H8" i="80"/>
  <c r="I8" i="80"/>
  <c r="J8" i="80"/>
  <c r="K8" i="80"/>
  <c r="L8" i="80"/>
  <c r="M8" i="80"/>
  <c r="N8" i="80"/>
  <c r="O8" i="80"/>
  <c r="P8" i="80"/>
  <c r="Q8" i="80"/>
  <c r="R8" i="80"/>
  <c r="S8" i="80"/>
  <c r="T8" i="80"/>
  <c r="U8" i="80"/>
  <c r="V8" i="80"/>
  <c r="W8" i="80"/>
  <c r="X8" i="80"/>
  <c r="Y8" i="80"/>
  <c r="Z8" i="80"/>
  <c r="AA8" i="80"/>
  <c r="AB8" i="80"/>
  <c r="AC8" i="80"/>
  <c r="AD8" i="80"/>
  <c r="C9" i="80"/>
  <c r="D9" i="80"/>
  <c r="E9" i="80"/>
  <c r="F9" i="80"/>
  <c r="G9" i="80"/>
  <c r="H9" i="80"/>
  <c r="I9" i="80"/>
  <c r="J9" i="80"/>
  <c r="K9" i="80"/>
  <c r="L9" i="80"/>
  <c r="M9" i="80"/>
  <c r="N9" i="80"/>
  <c r="O9" i="80"/>
  <c r="P9" i="80"/>
  <c r="Q9" i="80"/>
  <c r="R9" i="80"/>
  <c r="S9" i="80"/>
  <c r="T9" i="80"/>
  <c r="U9" i="80"/>
  <c r="V9" i="80"/>
  <c r="W9" i="80"/>
  <c r="X9" i="80"/>
  <c r="Y9" i="80"/>
  <c r="Z9" i="80"/>
  <c r="AA9" i="80"/>
  <c r="AB9" i="80"/>
  <c r="AC9" i="80"/>
  <c r="AD9" i="80"/>
  <c r="C10" i="80"/>
  <c r="D10" i="80"/>
  <c r="E10" i="80"/>
  <c r="F10" i="80"/>
  <c r="G10" i="80"/>
  <c r="H10" i="80"/>
  <c r="I10" i="80"/>
  <c r="J10" i="80"/>
  <c r="K10" i="80"/>
  <c r="L10" i="80"/>
  <c r="M10" i="80"/>
  <c r="N10" i="80"/>
  <c r="O10" i="80"/>
  <c r="P10" i="80"/>
  <c r="Q10" i="80"/>
  <c r="R10" i="80"/>
  <c r="S10" i="80"/>
  <c r="T10" i="80"/>
  <c r="U10" i="80"/>
  <c r="V10" i="80"/>
  <c r="W10" i="80"/>
  <c r="X10" i="80"/>
  <c r="Y10" i="80"/>
  <c r="Z10" i="80"/>
  <c r="AA10" i="80"/>
  <c r="AB10" i="80"/>
  <c r="AC10" i="80"/>
  <c r="AD10" i="80"/>
  <c r="C11" i="80"/>
  <c r="D11" i="80"/>
  <c r="E11" i="80"/>
  <c r="F11" i="80"/>
  <c r="G11" i="80"/>
  <c r="H11" i="80"/>
  <c r="I11" i="80"/>
  <c r="J11" i="80"/>
  <c r="K11" i="80"/>
  <c r="L11" i="80"/>
  <c r="M11" i="80"/>
  <c r="N11" i="80"/>
  <c r="O11" i="80"/>
  <c r="P11" i="80"/>
  <c r="Q11" i="80"/>
  <c r="R11" i="80"/>
  <c r="S11" i="80"/>
  <c r="T11" i="80"/>
  <c r="U11" i="80"/>
  <c r="V11" i="80"/>
  <c r="W11" i="80"/>
  <c r="X11" i="80"/>
  <c r="Y11" i="80"/>
  <c r="Z11" i="80"/>
  <c r="AA11" i="80"/>
  <c r="AB11" i="80"/>
  <c r="AC11" i="80"/>
  <c r="AD11" i="80"/>
  <c r="C12" i="80"/>
  <c r="D12" i="80"/>
  <c r="E12" i="80"/>
  <c r="F12" i="80"/>
  <c r="G12" i="80"/>
  <c r="H12" i="80"/>
  <c r="I12" i="80"/>
  <c r="J12" i="80"/>
  <c r="K12" i="80"/>
  <c r="L12" i="80"/>
  <c r="M12" i="80"/>
  <c r="N12" i="80"/>
  <c r="O12" i="80"/>
  <c r="P12" i="80"/>
  <c r="Q12" i="80"/>
  <c r="R12" i="80"/>
  <c r="S12" i="80"/>
  <c r="T12" i="80"/>
  <c r="U12" i="80"/>
  <c r="V12" i="80"/>
  <c r="W12" i="80"/>
  <c r="X12" i="80"/>
  <c r="Y12" i="80"/>
  <c r="Z12" i="80"/>
  <c r="AA12" i="80"/>
  <c r="AB12" i="80"/>
  <c r="AC12" i="80"/>
  <c r="AD12" i="80"/>
  <c r="C13" i="80"/>
  <c r="D13" i="80"/>
  <c r="E13" i="80"/>
  <c r="F13" i="80"/>
  <c r="G13" i="80"/>
  <c r="H13" i="80"/>
  <c r="I13" i="80"/>
  <c r="J13" i="80"/>
  <c r="K13" i="80"/>
  <c r="L13" i="80"/>
  <c r="M13" i="80"/>
  <c r="N13" i="80"/>
  <c r="O13" i="80"/>
  <c r="P13" i="80"/>
  <c r="Q13" i="80"/>
  <c r="R13" i="80"/>
  <c r="S13" i="80"/>
  <c r="T13" i="80"/>
  <c r="U13" i="80"/>
  <c r="V13" i="80"/>
  <c r="W13" i="80"/>
  <c r="X13" i="80"/>
  <c r="Y13" i="80"/>
  <c r="Z13" i="80"/>
  <c r="AA13" i="80"/>
  <c r="AB13" i="80"/>
  <c r="AC13" i="80"/>
  <c r="AD13" i="80"/>
  <c r="C14" i="80"/>
  <c r="D14" i="80"/>
  <c r="E14" i="80"/>
  <c r="F14" i="80"/>
  <c r="G14" i="80"/>
  <c r="H14" i="80"/>
  <c r="I14" i="80"/>
  <c r="J14" i="80"/>
  <c r="K14" i="80"/>
  <c r="L14" i="80"/>
  <c r="M14" i="80"/>
  <c r="N14" i="80"/>
  <c r="O14" i="80"/>
  <c r="P14" i="80"/>
  <c r="Q14" i="80"/>
  <c r="R14" i="80"/>
  <c r="S14" i="80"/>
  <c r="T14" i="80"/>
  <c r="U14" i="80"/>
  <c r="V14" i="80"/>
  <c r="W14" i="80"/>
  <c r="X14" i="80"/>
  <c r="Y14" i="80"/>
  <c r="Z14" i="80"/>
  <c r="AA14" i="80"/>
  <c r="AB14" i="80"/>
  <c r="AC14" i="80"/>
  <c r="AD14" i="80"/>
  <c r="C15" i="80"/>
  <c r="D15" i="80"/>
  <c r="E15" i="80"/>
  <c r="F15" i="80"/>
  <c r="G15" i="80"/>
  <c r="H15" i="80"/>
  <c r="I15" i="80"/>
  <c r="J15" i="80"/>
  <c r="K15" i="80"/>
  <c r="L15" i="80"/>
  <c r="M15" i="80"/>
  <c r="N15" i="80"/>
  <c r="O15" i="80"/>
  <c r="P15" i="80"/>
  <c r="Q15" i="80"/>
  <c r="R15" i="80"/>
  <c r="S15" i="80"/>
  <c r="T15" i="80"/>
  <c r="U15" i="80"/>
  <c r="V15" i="80"/>
  <c r="W15" i="80"/>
  <c r="X15" i="80"/>
  <c r="Y15" i="80"/>
  <c r="Z15" i="80"/>
  <c r="AA15" i="80"/>
  <c r="AB15" i="80"/>
  <c r="AC15" i="80"/>
  <c r="AD15" i="80"/>
  <c r="C16" i="80"/>
  <c r="D16" i="80"/>
  <c r="E16" i="80"/>
  <c r="F16" i="80"/>
  <c r="G16" i="80"/>
  <c r="H16" i="80"/>
  <c r="I16" i="80"/>
  <c r="J16" i="80"/>
  <c r="K16" i="80"/>
  <c r="L16" i="80"/>
  <c r="M16" i="80"/>
  <c r="N16" i="80"/>
  <c r="O16" i="80"/>
  <c r="P16" i="80"/>
  <c r="Q16" i="80"/>
  <c r="R16" i="80"/>
  <c r="S16" i="80"/>
  <c r="T16" i="80"/>
  <c r="U16" i="80"/>
  <c r="V16" i="80"/>
  <c r="W16" i="80"/>
  <c r="X16" i="80"/>
  <c r="Y16" i="80"/>
  <c r="Z16" i="80"/>
  <c r="AA16" i="80"/>
  <c r="AB16" i="80"/>
  <c r="AC16" i="80"/>
  <c r="AD16" i="80"/>
  <c r="C17" i="80"/>
  <c r="D17" i="80"/>
  <c r="E17" i="80"/>
  <c r="F17" i="80"/>
  <c r="G17" i="80"/>
  <c r="H17" i="80"/>
  <c r="I17" i="80"/>
  <c r="J17" i="80"/>
  <c r="K17" i="80"/>
  <c r="L17" i="80"/>
  <c r="M17" i="80"/>
  <c r="N17" i="80"/>
  <c r="O17" i="80"/>
  <c r="P17" i="80"/>
  <c r="Q17" i="80"/>
  <c r="R17" i="80"/>
  <c r="S17" i="80"/>
  <c r="T17" i="80"/>
  <c r="U17" i="80"/>
  <c r="V17" i="80"/>
  <c r="W17" i="80"/>
  <c r="X17" i="80"/>
  <c r="Y17" i="80"/>
  <c r="Z17" i="80"/>
  <c r="AA17" i="80"/>
  <c r="AB17" i="80"/>
  <c r="AC17" i="80"/>
  <c r="AD17" i="80"/>
  <c r="C18" i="80"/>
  <c r="D18" i="80"/>
  <c r="E18" i="80"/>
  <c r="F18" i="80"/>
  <c r="G18" i="80"/>
  <c r="H18" i="80"/>
  <c r="I18" i="80"/>
  <c r="J18" i="80"/>
  <c r="K18" i="80"/>
  <c r="L18" i="80"/>
  <c r="M18" i="80"/>
  <c r="N18" i="80"/>
  <c r="O18" i="80"/>
  <c r="P18" i="80"/>
  <c r="Q18" i="80"/>
  <c r="R18" i="80"/>
  <c r="S18" i="80"/>
  <c r="T18" i="80"/>
  <c r="U18" i="80"/>
  <c r="V18" i="80"/>
  <c r="W18" i="80"/>
  <c r="X18" i="80"/>
  <c r="Y18" i="80"/>
  <c r="Z18" i="80"/>
  <c r="AA18" i="80"/>
  <c r="AB18" i="80"/>
  <c r="AC18" i="80"/>
  <c r="AD18" i="80"/>
  <c r="C19" i="80"/>
  <c r="D19" i="80"/>
  <c r="E19" i="80"/>
  <c r="F19" i="80"/>
  <c r="G19" i="80"/>
  <c r="H19" i="80"/>
  <c r="I19" i="80"/>
  <c r="J19" i="80"/>
  <c r="K19" i="80"/>
  <c r="L19" i="80"/>
  <c r="M19" i="80"/>
  <c r="N19" i="80"/>
  <c r="O19" i="80"/>
  <c r="P19" i="80"/>
  <c r="Q19" i="80"/>
  <c r="R19" i="80"/>
  <c r="S19" i="80"/>
  <c r="T19" i="80"/>
  <c r="U19" i="80"/>
  <c r="V19" i="80"/>
  <c r="W19" i="80"/>
  <c r="X19" i="80"/>
  <c r="Y19" i="80"/>
  <c r="Z19" i="80"/>
  <c r="AA19" i="80"/>
  <c r="AB19" i="80"/>
  <c r="AC19" i="80"/>
  <c r="AD19" i="80"/>
  <c r="C20" i="80"/>
  <c r="D20" i="80"/>
  <c r="E20" i="80"/>
  <c r="F20" i="80"/>
  <c r="G20" i="80"/>
  <c r="H20" i="80"/>
  <c r="I20" i="80"/>
  <c r="J20" i="80"/>
  <c r="K20" i="80"/>
  <c r="L20" i="80"/>
  <c r="M20" i="80"/>
  <c r="N20" i="80"/>
  <c r="O20" i="80"/>
  <c r="P20" i="80"/>
  <c r="Q20" i="80"/>
  <c r="R20" i="80"/>
  <c r="S20" i="80"/>
  <c r="T20" i="80"/>
  <c r="U20" i="80"/>
  <c r="V20" i="80"/>
  <c r="W20" i="80"/>
  <c r="X20" i="80"/>
  <c r="Y20" i="80"/>
  <c r="Z20" i="80"/>
  <c r="AA20" i="80"/>
  <c r="AB20" i="80"/>
  <c r="AC20" i="80"/>
  <c r="AD20" i="80"/>
  <c r="C21" i="80"/>
  <c r="D21" i="80"/>
  <c r="E21" i="80"/>
  <c r="F21" i="80"/>
  <c r="G21" i="80"/>
  <c r="H21" i="80"/>
  <c r="I21" i="80"/>
  <c r="J21" i="80"/>
  <c r="K21" i="80"/>
  <c r="L21" i="80"/>
  <c r="M21" i="80"/>
  <c r="N21" i="80"/>
  <c r="O21" i="80"/>
  <c r="P21" i="80"/>
  <c r="Q21" i="80"/>
  <c r="R21" i="80"/>
  <c r="S21" i="80"/>
  <c r="T21" i="80"/>
  <c r="U21" i="80"/>
  <c r="V21" i="80"/>
  <c r="W21" i="80"/>
  <c r="X21" i="80"/>
  <c r="Y21" i="80"/>
  <c r="Z21" i="80"/>
  <c r="AA21" i="80"/>
  <c r="AB21" i="80"/>
  <c r="AC21" i="80"/>
  <c r="AD21" i="80"/>
  <c r="C22" i="80"/>
  <c r="D22" i="80"/>
  <c r="E22" i="80"/>
  <c r="F22" i="80"/>
  <c r="G22" i="80"/>
  <c r="H22" i="80"/>
  <c r="I22" i="80"/>
  <c r="J22" i="80"/>
  <c r="K22" i="80"/>
  <c r="L22" i="80"/>
  <c r="M22" i="80"/>
  <c r="N22" i="80"/>
  <c r="O22" i="80"/>
  <c r="P22" i="80"/>
  <c r="Q22" i="80"/>
  <c r="R22" i="80"/>
  <c r="S22" i="80"/>
  <c r="T22" i="80"/>
  <c r="U22" i="80"/>
  <c r="V22" i="80"/>
  <c r="W22" i="80"/>
  <c r="X22" i="80"/>
  <c r="Y22" i="80"/>
  <c r="Z22" i="80"/>
  <c r="AA22" i="80"/>
  <c r="AB22" i="80"/>
  <c r="AC22" i="80"/>
  <c r="AD22" i="80"/>
  <c r="C23" i="80"/>
  <c r="D23" i="80"/>
  <c r="E23" i="80"/>
  <c r="F23" i="80"/>
  <c r="G23" i="80"/>
  <c r="H23" i="80"/>
  <c r="I23" i="80"/>
  <c r="J23" i="80"/>
  <c r="K23" i="80"/>
  <c r="L23" i="80"/>
  <c r="M23" i="80"/>
  <c r="N23" i="80"/>
  <c r="O23" i="80"/>
  <c r="P23" i="80"/>
  <c r="Q23" i="80"/>
  <c r="R23" i="80"/>
  <c r="S23" i="80"/>
  <c r="T23" i="80"/>
  <c r="U23" i="80"/>
  <c r="V23" i="80"/>
  <c r="W23" i="80"/>
  <c r="X23" i="80"/>
  <c r="Y23" i="80"/>
  <c r="Z23" i="80"/>
  <c r="AA23" i="80"/>
  <c r="AB23" i="80"/>
  <c r="AC23" i="80"/>
  <c r="AD23" i="80"/>
  <c r="C24" i="80"/>
  <c r="D24" i="80"/>
  <c r="E24" i="80"/>
  <c r="F24" i="80"/>
  <c r="G24" i="80"/>
  <c r="H24" i="80"/>
  <c r="I24" i="80"/>
  <c r="J24" i="80"/>
  <c r="K24" i="80"/>
  <c r="L24" i="80"/>
  <c r="M24" i="80"/>
  <c r="N24" i="80"/>
  <c r="O24" i="80"/>
  <c r="P24" i="80"/>
  <c r="Q24" i="80"/>
  <c r="R24" i="80"/>
  <c r="S24" i="80"/>
  <c r="T24" i="80"/>
  <c r="U24" i="80"/>
  <c r="V24" i="80"/>
  <c r="W24" i="80"/>
  <c r="X24" i="80"/>
  <c r="Y24" i="80"/>
  <c r="Z24" i="80"/>
  <c r="AA24" i="80"/>
  <c r="AB24" i="80"/>
  <c r="AC24" i="80"/>
  <c r="AD24" i="80"/>
  <c r="C25" i="80"/>
  <c r="D25" i="80"/>
  <c r="E25" i="80"/>
  <c r="F25" i="80"/>
  <c r="G25" i="80"/>
  <c r="H25" i="80"/>
  <c r="I25" i="80"/>
  <c r="J25" i="80"/>
  <c r="K25" i="80"/>
  <c r="L25" i="80"/>
  <c r="M25" i="80"/>
  <c r="N25" i="80"/>
  <c r="O25" i="80"/>
  <c r="P25" i="80"/>
  <c r="Q25" i="80"/>
  <c r="R25" i="80"/>
  <c r="S25" i="80"/>
  <c r="T25" i="80"/>
  <c r="U25" i="80"/>
  <c r="V25" i="80"/>
  <c r="W25" i="80"/>
  <c r="X25" i="80"/>
  <c r="Y25" i="80"/>
  <c r="Z25" i="80"/>
  <c r="AA25" i="80"/>
  <c r="AB25" i="80"/>
  <c r="AC25" i="80"/>
  <c r="AD25" i="80"/>
  <c r="C26" i="80"/>
  <c r="D26" i="80"/>
  <c r="E26" i="80"/>
  <c r="F26" i="80"/>
  <c r="G26" i="80"/>
  <c r="H26" i="80"/>
  <c r="I26" i="80"/>
  <c r="J26" i="80"/>
  <c r="K26" i="80"/>
  <c r="L26" i="80"/>
  <c r="M26" i="80"/>
  <c r="N26" i="80"/>
  <c r="O26" i="80"/>
  <c r="P26" i="80"/>
  <c r="Q26" i="80"/>
  <c r="R26" i="80"/>
  <c r="S26" i="80"/>
  <c r="T26" i="80"/>
  <c r="U26" i="80"/>
  <c r="V26" i="80"/>
  <c r="W26" i="80"/>
  <c r="X26" i="80"/>
  <c r="Y26" i="80"/>
  <c r="Z26" i="80"/>
  <c r="AA26" i="80"/>
  <c r="AB26" i="80"/>
  <c r="AC26" i="80"/>
  <c r="AD26" i="80"/>
  <c r="C27" i="80"/>
  <c r="D27" i="80"/>
  <c r="E27" i="80"/>
  <c r="F27" i="80"/>
  <c r="G27" i="80"/>
  <c r="H27" i="80"/>
  <c r="I27" i="80"/>
  <c r="J27" i="80"/>
  <c r="K27" i="80"/>
  <c r="L27" i="80"/>
  <c r="M27" i="80"/>
  <c r="N27" i="80"/>
  <c r="O27" i="80"/>
  <c r="P27" i="80"/>
  <c r="Q27" i="80"/>
  <c r="R27" i="80"/>
  <c r="S27" i="80"/>
  <c r="T27" i="80"/>
  <c r="U27" i="80"/>
  <c r="V27" i="80"/>
  <c r="W27" i="80"/>
  <c r="X27" i="80"/>
  <c r="Y27" i="80"/>
  <c r="Z27" i="80"/>
  <c r="AA27" i="80"/>
  <c r="AB27" i="80"/>
  <c r="AC27" i="80"/>
  <c r="AD27" i="80"/>
  <c r="C28" i="80"/>
  <c r="D28" i="80"/>
  <c r="E28" i="80"/>
  <c r="F28" i="80"/>
  <c r="G28" i="80"/>
  <c r="H28" i="80"/>
  <c r="I28" i="80"/>
  <c r="J28" i="80"/>
  <c r="K28" i="80"/>
  <c r="L28" i="80"/>
  <c r="M28" i="80"/>
  <c r="N28" i="80"/>
  <c r="O28" i="80"/>
  <c r="P28" i="80"/>
  <c r="Q28" i="80"/>
  <c r="R28" i="80"/>
  <c r="S28" i="80"/>
  <c r="T28" i="80"/>
  <c r="U28" i="80"/>
  <c r="V28" i="80"/>
  <c r="W28" i="80"/>
  <c r="X28" i="80"/>
  <c r="Y28" i="80"/>
  <c r="Z28" i="80"/>
  <c r="AA28" i="80"/>
  <c r="AB28" i="80"/>
  <c r="AC28" i="80"/>
  <c r="AD28" i="80"/>
  <c r="C29" i="80"/>
  <c r="D29" i="80"/>
  <c r="E29" i="80"/>
  <c r="F29" i="80"/>
  <c r="G29" i="80"/>
  <c r="H29" i="80"/>
  <c r="I29" i="80"/>
  <c r="J29" i="80"/>
  <c r="K29" i="80"/>
  <c r="L29" i="80"/>
  <c r="M29" i="80"/>
  <c r="N29" i="80"/>
  <c r="O29" i="80"/>
  <c r="P29" i="80"/>
  <c r="Q29" i="80"/>
  <c r="R29" i="80"/>
  <c r="S29" i="80"/>
  <c r="T29" i="80"/>
  <c r="U29" i="80"/>
  <c r="V29" i="80"/>
  <c r="W29" i="80"/>
  <c r="X29" i="80"/>
  <c r="Y29" i="80"/>
  <c r="Z29" i="80"/>
  <c r="AA29" i="80"/>
  <c r="AB29" i="80"/>
  <c r="AC29" i="80"/>
  <c r="AD29" i="80"/>
  <c r="C30" i="80"/>
  <c r="D30" i="80"/>
  <c r="E30" i="80"/>
  <c r="F30" i="80"/>
  <c r="G30" i="80"/>
  <c r="H30" i="80"/>
  <c r="I30" i="80"/>
  <c r="J30" i="80"/>
  <c r="K30" i="80"/>
  <c r="L30" i="80"/>
  <c r="M30" i="80"/>
  <c r="N30" i="80"/>
  <c r="O30" i="80"/>
  <c r="P30" i="80"/>
  <c r="Q30" i="80"/>
  <c r="R30" i="80"/>
  <c r="S30" i="80"/>
  <c r="T30" i="80"/>
  <c r="U30" i="80"/>
  <c r="V30" i="80"/>
  <c r="W30" i="80"/>
  <c r="X30" i="80"/>
  <c r="Y30" i="80"/>
  <c r="Z30" i="80"/>
  <c r="AA30" i="80"/>
  <c r="AB30" i="80"/>
  <c r="AC30" i="80"/>
  <c r="AD30" i="80"/>
  <c r="C31" i="80"/>
  <c r="D31" i="80"/>
  <c r="E31" i="80"/>
  <c r="F31" i="80"/>
  <c r="G31" i="80"/>
  <c r="H31" i="80"/>
  <c r="I31" i="80"/>
  <c r="J31" i="80"/>
  <c r="K31" i="80"/>
  <c r="L31" i="80"/>
  <c r="M31" i="80"/>
  <c r="N31" i="80"/>
  <c r="O31" i="80"/>
  <c r="P31" i="80"/>
  <c r="Q31" i="80"/>
  <c r="R31" i="80"/>
  <c r="S31" i="80"/>
  <c r="T31" i="80"/>
  <c r="U31" i="80"/>
  <c r="V31" i="80"/>
  <c r="W31" i="80"/>
  <c r="X31" i="80"/>
  <c r="Y31" i="80"/>
  <c r="Z31" i="80"/>
  <c r="AA31" i="80"/>
  <c r="AB31" i="80"/>
  <c r="AC31" i="80"/>
  <c r="AD31" i="80"/>
  <c r="C32" i="80"/>
  <c r="D32" i="80"/>
  <c r="E32" i="80"/>
  <c r="F32" i="80"/>
  <c r="G32" i="80"/>
  <c r="H32" i="80"/>
  <c r="I32" i="80"/>
  <c r="J32" i="80"/>
  <c r="K32" i="80"/>
  <c r="L32" i="80"/>
  <c r="M32" i="80"/>
  <c r="N32" i="80"/>
  <c r="O32" i="80"/>
  <c r="P32" i="80"/>
  <c r="Q32" i="80"/>
  <c r="R32" i="80"/>
  <c r="S32" i="80"/>
  <c r="T32" i="80"/>
  <c r="U32" i="80"/>
  <c r="V32" i="80"/>
  <c r="W32" i="80"/>
  <c r="X32" i="80"/>
  <c r="Y32" i="80"/>
  <c r="Z32" i="80"/>
  <c r="AA32" i="80"/>
  <c r="AB32" i="80"/>
  <c r="AC32" i="80"/>
  <c r="AD32" i="80"/>
  <c r="C33" i="80"/>
  <c r="D33" i="80"/>
  <c r="E33" i="80"/>
  <c r="F33" i="80"/>
  <c r="G33" i="80"/>
  <c r="H33" i="80"/>
  <c r="I33" i="80"/>
  <c r="J33" i="80"/>
  <c r="K33" i="80"/>
  <c r="L33" i="80"/>
  <c r="M33" i="80"/>
  <c r="N33" i="80"/>
  <c r="O33" i="80"/>
  <c r="P33" i="80"/>
  <c r="Q33" i="80"/>
  <c r="R33" i="80"/>
  <c r="S33" i="80"/>
  <c r="T33" i="80"/>
  <c r="U33" i="80"/>
  <c r="V33" i="80"/>
  <c r="W33" i="80"/>
  <c r="X33" i="80"/>
  <c r="Y33" i="80"/>
  <c r="Z33" i="80"/>
  <c r="AA33" i="80"/>
  <c r="AB33" i="80"/>
  <c r="AC33" i="80"/>
  <c r="AD33" i="80"/>
  <c r="C34" i="80"/>
  <c r="D34" i="80"/>
  <c r="E34" i="80"/>
  <c r="F34" i="80"/>
  <c r="G34" i="80"/>
  <c r="H34" i="80"/>
  <c r="I34" i="80"/>
  <c r="J34" i="80"/>
  <c r="K34" i="80"/>
  <c r="L34" i="80"/>
  <c r="M34" i="80"/>
  <c r="N34" i="80"/>
  <c r="O34" i="80"/>
  <c r="P34" i="80"/>
  <c r="Q34" i="80"/>
  <c r="R34" i="80"/>
  <c r="S34" i="80"/>
  <c r="T34" i="80"/>
  <c r="U34" i="80"/>
  <c r="V34" i="80"/>
  <c r="W34" i="80"/>
  <c r="X34" i="80"/>
  <c r="Y34" i="80"/>
  <c r="Z34" i="80"/>
  <c r="AA34" i="80"/>
  <c r="AB34" i="80"/>
  <c r="AC34" i="80"/>
  <c r="AD34" i="80"/>
  <c r="C35" i="80"/>
  <c r="D35" i="80"/>
  <c r="E35" i="80"/>
  <c r="F35" i="80"/>
  <c r="G35" i="80"/>
  <c r="H35" i="80"/>
  <c r="I35" i="80"/>
  <c r="J35" i="80"/>
  <c r="K35" i="80"/>
  <c r="L35" i="80"/>
  <c r="M35" i="80"/>
  <c r="N35" i="80"/>
  <c r="O35" i="80"/>
  <c r="P35" i="80"/>
  <c r="Q35" i="80"/>
  <c r="R35" i="80"/>
  <c r="S35" i="80"/>
  <c r="T35" i="80"/>
  <c r="U35" i="80"/>
  <c r="V35" i="80"/>
  <c r="W35" i="80"/>
  <c r="X35" i="80"/>
  <c r="Y35" i="80"/>
  <c r="Z35" i="80"/>
  <c r="AA35" i="80"/>
  <c r="AB35" i="80"/>
  <c r="AC35" i="80"/>
  <c r="AD35" i="80"/>
  <c r="C36" i="80"/>
  <c r="D36" i="80"/>
  <c r="E36" i="80"/>
  <c r="F36" i="80"/>
  <c r="G36" i="80"/>
  <c r="H36" i="80"/>
  <c r="I36" i="80"/>
  <c r="J36" i="80"/>
  <c r="K36" i="80"/>
  <c r="L36" i="80"/>
  <c r="M36" i="80"/>
  <c r="N36" i="80"/>
  <c r="O36" i="80"/>
  <c r="P36" i="80"/>
  <c r="Q36" i="80"/>
  <c r="R36" i="80"/>
  <c r="S36" i="80"/>
  <c r="T36" i="80"/>
  <c r="U36" i="80"/>
  <c r="V36" i="80"/>
  <c r="W36" i="80"/>
  <c r="X36" i="80"/>
  <c r="Y36" i="80"/>
  <c r="Z36" i="80"/>
  <c r="AA36" i="80"/>
  <c r="AB36" i="80"/>
  <c r="AC36" i="80"/>
  <c r="AD36" i="80"/>
  <c r="C37" i="80"/>
  <c r="D37" i="80"/>
  <c r="E37" i="80"/>
  <c r="F37" i="80"/>
  <c r="G37" i="80"/>
  <c r="H37" i="80"/>
  <c r="I37" i="80"/>
  <c r="J37" i="80"/>
  <c r="K37" i="80"/>
  <c r="L37" i="80"/>
  <c r="M37" i="80"/>
  <c r="N37" i="80"/>
  <c r="O37" i="80"/>
  <c r="P37" i="80"/>
  <c r="Q37" i="80"/>
  <c r="R37" i="80"/>
  <c r="S37" i="80"/>
  <c r="T37" i="80"/>
  <c r="U37" i="80"/>
  <c r="V37" i="80"/>
  <c r="W37" i="80"/>
  <c r="X37" i="80"/>
  <c r="Y37" i="80"/>
  <c r="Z37" i="80"/>
  <c r="AA37" i="80"/>
  <c r="AB37" i="80"/>
  <c r="AC37" i="80"/>
  <c r="AD37" i="80"/>
  <c r="C38" i="80"/>
  <c r="D38" i="80"/>
  <c r="E38" i="80"/>
  <c r="F38" i="80"/>
  <c r="G38" i="80"/>
  <c r="H38" i="80"/>
  <c r="I38" i="80"/>
  <c r="J38" i="80"/>
  <c r="K38" i="80"/>
  <c r="L38" i="80"/>
  <c r="M38" i="80"/>
  <c r="N38" i="80"/>
  <c r="O38" i="80"/>
  <c r="P38" i="80"/>
  <c r="Q38" i="80"/>
  <c r="R38" i="80"/>
  <c r="S38" i="80"/>
  <c r="T38" i="80"/>
  <c r="U38" i="80"/>
  <c r="V38" i="80"/>
  <c r="W38" i="80"/>
  <c r="X38" i="80"/>
  <c r="Y38" i="80"/>
  <c r="Z38" i="80"/>
  <c r="AA38" i="80"/>
  <c r="AB38" i="80"/>
  <c r="AC38" i="80"/>
  <c r="AD38" i="80"/>
  <c r="C39" i="80"/>
  <c r="D39" i="80"/>
  <c r="E39" i="80"/>
  <c r="F39" i="80"/>
  <c r="G39" i="80"/>
  <c r="H39" i="80"/>
  <c r="I39" i="80"/>
  <c r="J39" i="80"/>
  <c r="K39" i="80"/>
  <c r="L39" i="80"/>
  <c r="M39" i="80"/>
  <c r="N39" i="80"/>
  <c r="O39" i="80"/>
  <c r="P39" i="80"/>
  <c r="Q39" i="80"/>
  <c r="R39" i="80"/>
  <c r="S39" i="80"/>
  <c r="T39" i="80"/>
  <c r="U39" i="80"/>
  <c r="V39" i="80"/>
  <c r="W39" i="80"/>
  <c r="X39" i="80"/>
  <c r="Y39" i="80"/>
  <c r="Z39" i="80"/>
  <c r="AA39" i="80"/>
  <c r="AB39" i="80"/>
  <c r="AC39" i="80"/>
  <c r="AD39" i="80"/>
  <c r="C40" i="80"/>
  <c r="D40" i="80"/>
  <c r="E40" i="80"/>
  <c r="F40" i="80"/>
  <c r="G40" i="80"/>
  <c r="H40" i="80"/>
  <c r="I40" i="80"/>
  <c r="J40" i="80"/>
  <c r="K40" i="80"/>
  <c r="L40" i="80"/>
  <c r="M40" i="80"/>
  <c r="N40" i="80"/>
  <c r="O40" i="80"/>
  <c r="P40" i="80"/>
  <c r="Q40" i="80"/>
  <c r="R40" i="80"/>
  <c r="S40" i="80"/>
  <c r="T40" i="80"/>
  <c r="U40" i="80"/>
  <c r="V40" i="80"/>
  <c r="W40" i="80"/>
  <c r="X40" i="80"/>
  <c r="Y40" i="80"/>
  <c r="Z40" i="80"/>
  <c r="AA40" i="80"/>
  <c r="AB40" i="80"/>
  <c r="AC40" i="80"/>
  <c r="AD40" i="80"/>
  <c r="C41" i="80"/>
  <c r="D41" i="80"/>
  <c r="E41" i="80"/>
  <c r="F41" i="80"/>
  <c r="G41" i="80"/>
  <c r="H41" i="80"/>
  <c r="I41" i="80"/>
  <c r="J41" i="80"/>
  <c r="K41" i="80"/>
  <c r="L41" i="80"/>
  <c r="M41" i="80"/>
  <c r="N41" i="80"/>
  <c r="O41" i="80"/>
  <c r="P41" i="80"/>
  <c r="Q41" i="80"/>
  <c r="R41" i="80"/>
  <c r="S41" i="80"/>
  <c r="T41" i="80"/>
  <c r="U41" i="80"/>
  <c r="V41" i="80"/>
  <c r="W41" i="80"/>
  <c r="X41" i="80"/>
  <c r="Y41" i="80"/>
  <c r="Z41" i="80"/>
  <c r="AA41" i="80"/>
  <c r="AB41" i="80"/>
  <c r="AC41" i="80"/>
  <c r="AD41" i="80"/>
  <c r="C42" i="80"/>
  <c r="D42" i="80"/>
  <c r="E42" i="80"/>
  <c r="F42" i="80"/>
  <c r="G42" i="80"/>
  <c r="H42" i="80"/>
  <c r="I42" i="80"/>
  <c r="J42" i="80"/>
  <c r="K42" i="80"/>
  <c r="L42" i="80"/>
  <c r="M42" i="80"/>
  <c r="N42" i="80"/>
  <c r="O42" i="80"/>
  <c r="P42" i="80"/>
  <c r="Q42" i="80"/>
  <c r="R42" i="80"/>
  <c r="S42" i="80"/>
  <c r="T42" i="80"/>
  <c r="U42" i="80"/>
  <c r="V42" i="80"/>
  <c r="W42" i="80"/>
  <c r="X42" i="80"/>
  <c r="Y42" i="80"/>
  <c r="Z42" i="80"/>
  <c r="AA42" i="80"/>
  <c r="AB42" i="80"/>
  <c r="AC42" i="80"/>
  <c r="AD42" i="80"/>
  <c r="C43" i="80"/>
  <c r="D43" i="80"/>
  <c r="E43" i="80"/>
  <c r="F43" i="80"/>
  <c r="G43" i="80"/>
  <c r="H43" i="80"/>
  <c r="I43" i="80"/>
  <c r="J43" i="80"/>
  <c r="K43" i="80"/>
  <c r="L43" i="80"/>
  <c r="M43" i="80"/>
  <c r="N43" i="80"/>
  <c r="O43" i="80"/>
  <c r="P43" i="80"/>
  <c r="Q43" i="80"/>
  <c r="R43" i="80"/>
  <c r="S43" i="80"/>
  <c r="T43" i="80"/>
  <c r="U43" i="80"/>
  <c r="V43" i="80"/>
  <c r="W43" i="80"/>
  <c r="X43" i="80"/>
  <c r="Y43" i="80"/>
  <c r="Z43" i="80"/>
  <c r="AA43" i="80"/>
  <c r="AB43" i="80"/>
  <c r="AC43" i="80"/>
  <c r="AD43" i="80"/>
  <c r="C44" i="80"/>
  <c r="D44" i="80"/>
  <c r="E44" i="80"/>
  <c r="F44" i="80"/>
  <c r="G44" i="80"/>
  <c r="H44" i="80"/>
  <c r="I44" i="80"/>
  <c r="J44" i="80"/>
  <c r="K44" i="80"/>
  <c r="L44" i="80"/>
  <c r="M44" i="80"/>
  <c r="N44" i="80"/>
  <c r="O44" i="80"/>
  <c r="P44" i="80"/>
  <c r="Q44" i="80"/>
  <c r="R44" i="80"/>
  <c r="S44" i="80"/>
  <c r="T44" i="80"/>
  <c r="U44" i="80"/>
  <c r="V44" i="80"/>
  <c r="W44" i="80"/>
  <c r="X44" i="80"/>
  <c r="Y44" i="80"/>
  <c r="Z44" i="80"/>
  <c r="AA44" i="80"/>
  <c r="AB44" i="80"/>
  <c r="AC44" i="80"/>
  <c r="AD44" i="80"/>
  <c r="C45" i="80"/>
  <c r="D45" i="80"/>
  <c r="E45" i="80"/>
  <c r="F45" i="80"/>
  <c r="G45" i="80"/>
  <c r="H45" i="80"/>
  <c r="I45" i="80"/>
  <c r="J45" i="80"/>
  <c r="K45" i="80"/>
  <c r="L45" i="80"/>
  <c r="M45" i="80"/>
  <c r="N45" i="80"/>
  <c r="O45" i="80"/>
  <c r="P45" i="80"/>
  <c r="Q45" i="80"/>
  <c r="R45" i="80"/>
  <c r="S45" i="80"/>
  <c r="T45" i="80"/>
  <c r="U45" i="80"/>
  <c r="V45" i="80"/>
  <c r="W45" i="80"/>
  <c r="X45" i="80"/>
  <c r="Y45" i="80"/>
  <c r="Z45" i="80"/>
  <c r="AA45" i="80"/>
  <c r="AB45" i="80"/>
  <c r="AC45" i="80"/>
  <c r="AD45" i="80"/>
  <c r="C46" i="80"/>
  <c r="D46" i="80"/>
  <c r="E46" i="80"/>
  <c r="F46" i="80"/>
  <c r="G46" i="80"/>
  <c r="H46" i="80"/>
  <c r="I46" i="80"/>
  <c r="J46" i="80"/>
  <c r="K46" i="80"/>
  <c r="L46" i="80"/>
  <c r="M46" i="80"/>
  <c r="N46" i="80"/>
  <c r="O46" i="80"/>
  <c r="P46" i="80"/>
  <c r="Q46" i="80"/>
  <c r="R46" i="80"/>
  <c r="S46" i="80"/>
  <c r="T46" i="80"/>
  <c r="U46" i="80"/>
  <c r="V46" i="80"/>
  <c r="W46" i="80"/>
  <c r="X46" i="80"/>
  <c r="Y46" i="80"/>
  <c r="Z46" i="80"/>
  <c r="AA46" i="80"/>
  <c r="AB46" i="80"/>
  <c r="AC46" i="80"/>
  <c r="AD46" i="80"/>
  <c r="C47" i="80"/>
  <c r="D47" i="80"/>
  <c r="E47" i="80"/>
  <c r="F47" i="80"/>
  <c r="G47" i="80"/>
  <c r="H47" i="80"/>
  <c r="I47" i="80"/>
  <c r="J47" i="80"/>
  <c r="K47" i="80"/>
  <c r="L47" i="80"/>
  <c r="M47" i="80"/>
  <c r="N47" i="80"/>
  <c r="O47" i="80"/>
  <c r="P47" i="80"/>
  <c r="Q47" i="80"/>
  <c r="R47" i="80"/>
  <c r="S47" i="80"/>
  <c r="T47" i="80"/>
  <c r="U47" i="80"/>
  <c r="V47" i="80"/>
  <c r="W47" i="80"/>
  <c r="X47" i="80"/>
  <c r="Y47" i="80"/>
  <c r="Z47" i="80"/>
  <c r="AA47" i="80"/>
  <c r="AB47" i="80"/>
  <c r="AC47" i="80"/>
  <c r="AD47" i="80"/>
  <c r="C48" i="80"/>
  <c r="D48" i="80"/>
  <c r="E48" i="80"/>
  <c r="F48" i="80"/>
  <c r="G48" i="80"/>
  <c r="H48" i="80"/>
  <c r="I48" i="80"/>
  <c r="J48" i="80"/>
  <c r="K48" i="80"/>
  <c r="L48" i="80"/>
  <c r="M48" i="80"/>
  <c r="N48" i="80"/>
  <c r="O48" i="80"/>
  <c r="P48" i="80"/>
  <c r="Q48" i="80"/>
  <c r="R48" i="80"/>
  <c r="S48" i="80"/>
  <c r="T48" i="80"/>
  <c r="U48" i="80"/>
  <c r="V48" i="80"/>
  <c r="W48" i="80"/>
  <c r="X48" i="80"/>
  <c r="Y48" i="80"/>
  <c r="Z48" i="80"/>
  <c r="AA48" i="80"/>
  <c r="AB48" i="80"/>
  <c r="AC48" i="80"/>
  <c r="AD48" i="80"/>
  <c r="C49" i="80"/>
  <c r="D49" i="80"/>
  <c r="E49" i="80"/>
  <c r="F49" i="80"/>
  <c r="G49" i="80"/>
  <c r="H49" i="80"/>
  <c r="I49" i="80"/>
  <c r="J49" i="80"/>
  <c r="K49" i="80"/>
  <c r="L49" i="80"/>
  <c r="M49" i="80"/>
  <c r="N49" i="80"/>
  <c r="O49" i="80"/>
  <c r="P49" i="80"/>
  <c r="Q49" i="80"/>
  <c r="R49" i="80"/>
  <c r="S49" i="80"/>
  <c r="T49" i="80"/>
  <c r="U49" i="80"/>
  <c r="V49" i="80"/>
  <c r="W49" i="80"/>
  <c r="X49" i="80"/>
  <c r="Y49" i="80"/>
  <c r="Z49" i="80"/>
  <c r="AA49" i="80"/>
  <c r="AB49" i="80"/>
  <c r="AC49" i="80"/>
  <c r="AD49" i="80"/>
  <c r="C50" i="80"/>
  <c r="D50" i="80"/>
  <c r="E50" i="80"/>
  <c r="F50" i="80"/>
  <c r="G50" i="80"/>
  <c r="H50" i="80"/>
  <c r="I50" i="80"/>
  <c r="J50" i="80"/>
  <c r="K50" i="80"/>
  <c r="L50" i="80"/>
  <c r="M50" i="80"/>
  <c r="N50" i="80"/>
  <c r="O50" i="80"/>
  <c r="P50" i="80"/>
  <c r="Q50" i="80"/>
  <c r="R50" i="80"/>
  <c r="S50" i="80"/>
  <c r="T50" i="80"/>
  <c r="U50" i="80"/>
  <c r="V50" i="80"/>
  <c r="W50" i="80"/>
  <c r="X50" i="80"/>
  <c r="Y50" i="80"/>
  <c r="Z50" i="80"/>
  <c r="AA50" i="80"/>
  <c r="AB50" i="80"/>
  <c r="AC50" i="80"/>
  <c r="AD50" i="80"/>
  <c r="C51" i="80"/>
  <c r="D51" i="80"/>
  <c r="E51" i="80"/>
  <c r="F51" i="80"/>
  <c r="G51" i="80"/>
  <c r="H51" i="80"/>
  <c r="I51" i="80"/>
  <c r="J51" i="80"/>
  <c r="K51" i="80"/>
  <c r="L51" i="80"/>
  <c r="M51" i="80"/>
  <c r="N51" i="80"/>
  <c r="O51" i="80"/>
  <c r="P51" i="80"/>
  <c r="Q51" i="80"/>
  <c r="R51" i="80"/>
  <c r="S51" i="80"/>
  <c r="T51" i="80"/>
  <c r="U51" i="80"/>
  <c r="V51" i="80"/>
  <c r="W51" i="80"/>
  <c r="X51" i="80"/>
  <c r="Y51" i="80"/>
  <c r="Z51" i="80"/>
  <c r="AA51" i="80"/>
  <c r="AB51" i="80"/>
  <c r="AC51" i="80"/>
  <c r="AD51" i="80"/>
  <c r="C52" i="80"/>
  <c r="D52" i="80"/>
  <c r="E52" i="80"/>
  <c r="F52" i="80"/>
  <c r="G52" i="80"/>
  <c r="H52" i="80"/>
  <c r="I52" i="80"/>
  <c r="J52" i="80"/>
  <c r="K52" i="80"/>
  <c r="L52" i="80"/>
  <c r="M52" i="80"/>
  <c r="N52" i="80"/>
  <c r="O52" i="80"/>
  <c r="P52" i="80"/>
  <c r="Q52" i="80"/>
  <c r="R52" i="80"/>
  <c r="S52" i="80"/>
  <c r="T52" i="80"/>
  <c r="U52" i="80"/>
  <c r="V52" i="80"/>
  <c r="W52" i="80"/>
  <c r="X52" i="80"/>
  <c r="Y52" i="80"/>
  <c r="Z52" i="80"/>
  <c r="AA52" i="80"/>
  <c r="AB52" i="80"/>
  <c r="AC52" i="80"/>
  <c r="AD52" i="80"/>
  <c r="C53" i="80"/>
  <c r="D53" i="80"/>
  <c r="E53" i="80"/>
  <c r="F53" i="80"/>
  <c r="G53" i="80"/>
  <c r="H53" i="80"/>
  <c r="I53" i="80"/>
  <c r="J53" i="80"/>
  <c r="K53" i="80"/>
  <c r="L53" i="80"/>
  <c r="M53" i="80"/>
  <c r="N53" i="80"/>
  <c r="O53" i="80"/>
  <c r="P53" i="80"/>
  <c r="Q53" i="80"/>
  <c r="R53" i="80"/>
  <c r="S53" i="80"/>
  <c r="T53" i="80"/>
  <c r="U53" i="80"/>
  <c r="V53" i="80"/>
  <c r="W53" i="80"/>
  <c r="X53" i="80"/>
  <c r="Y53" i="80"/>
  <c r="Z53" i="80"/>
  <c r="AA53" i="80"/>
  <c r="AB53" i="80"/>
  <c r="AC53" i="80"/>
  <c r="AD53" i="80"/>
  <c r="C54" i="80"/>
  <c r="D54" i="80"/>
  <c r="E54" i="80"/>
  <c r="F54" i="80"/>
  <c r="G54" i="80"/>
  <c r="H54" i="80"/>
  <c r="I54" i="80"/>
  <c r="J54" i="80"/>
  <c r="K54" i="80"/>
  <c r="L54" i="80"/>
  <c r="M54" i="80"/>
  <c r="N54" i="80"/>
  <c r="O54" i="80"/>
  <c r="P54" i="80"/>
  <c r="Q54" i="80"/>
  <c r="R54" i="80"/>
  <c r="S54" i="80"/>
  <c r="T54" i="80"/>
  <c r="U54" i="80"/>
  <c r="V54" i="80"/>
  <c r="W54" i="80"/>
  <c r="X54" i="80"/>
  <c r="Y54" i="80"/>
  <c r="Z54" i="80"/>
  <c r="AA54" i="80"/>
  <c r="AB54" i="80"/>
  <c r="AC54" i="80"/>
  <c r="AD54" i="80"/>
  <c r="C55" i="80"/>
  <c r="D55" i="80"/>
  <c r="E55" i="80"/>
  <c r="F55" i="80"/>
  <c r="G55" i="80"/>
  <c r="H55" i="80"/>
  <c r="I55" i="80"/>
  <c r="J55" i="80"/>
  <c r="K55" i="80"/>
  <c r="L55" i="80"/>
  <c r="M55" i="80"/>
  <c r="N55" i="80"/>
  <c r="O55" i="80"/>
  <c r="P55" i="80"/>
  <c r="Q55" i="80"/>
  <c r="R55" i="80"/>
  <c r="S55" i="80"/>
  <c r="T55" i="80"/>
  <c r="U55" i="80"/>
  <c r="V55" i="80"/>
  <c r="W55" i="80"/>
  <c r="X55" i="80"/>
  <c r="Y55" i="80"/>
  <c r="Z55" i="80"/>
  <c r="AA55" i="80"/>
  <c r="AB55" i="80"/>
  <c r="AC55" i="80"/>
  <c r="AD55" i="80"/>
  <c r="C56" i="80"/>
  <c r="D56" i="80"/>
  <c r="E56" i="80"/>
  <c r="F56" i="80"/>
  <c r="G56" i="80"/>
  <c r="H56" i="80"/>
  <c r="I56" i="80"/>
  <c r="J56" i="80"/>
  <c r="K56" i="80"/>
  <c r="L56" i="80"/>
  <c r="M56" i="80"/>
  <c r="N56" i="80"/>
  <c r="O56" i="80"/>
  <c r="P56" i="80"/>
  <c r="Q56" i="80"/>
  <c r="R56" i="80"/>
  <c r="S56" i="80"/>
  <c r="T56" i="80"/>
  <c r="U56" i="80"/>
  <c r="V56" i="80"/>
  <c r="W56" i="80"/>
  <c r="X56" i="80"/>
  <c r="Y56" i="80"/>
  <c r="Z56" i="80"/>
  <c r="AA56" i="80"/>
  <c r="AB56" i="80"/>
  <c r="AC56" i="80"/>
  <c r="AD56" i="80"/>
  <c r="C57" i="80"/>
  <c r="D57" i="80"/>
  <c r="E57" i="80"/>
  <c r="F57" i="80"/>
  <c r="G57" i="80"/>
  <c r="H57" i="80"/>
  <c r="I57" i="80"/>
  <c r="J57" i="80"/>
  <c r="K57" i="80"/>
  <c r="L57" i="80"/>
  <c r="M57" i="80"/>
  <c r="N57" i="80"/>
  <c r="O57" i="80"/>
  <c r="P57" i="80"/>
  <c r="Q57" i="80"/>
  <c r="R57" i="80"/>
  <c r="S57" i="80"/>
  <c r="T57" i="80"/>
  <c r="U57" i="80"/>
  <c r="V57" i="80"/>
  <c r="W57" i="80"/>
  <c r="X57" i="80"/>
  <c r="Y57" i="80"/>
  <c r="Z57" i="80"/>
  <c r="AA57" i="80"/>
  <c r="AB57" i="80"/>
  <c r="AC57" i="80"/>
  <c r="AD57" i="80"/>
  <c r="C58" i="80"/>
  <c r="D58" i="80"/>
  <c r="E58" i="80"/>
  <c r="F58" i="80"/>
  <c r="G58" i="80"/>
  <c r="H58" i="80"/>
  <c r="I58" i="80"/>
  <c r="J58" i="80"/>
  <c r="K58" i="80"/>
  <c r="L58" i="80"/>
  <c r="M58" i="80"/>
  <c r="N58" i="80"/>
  <c r="O58" i="80"/>
  <c r="P58" i="80"/>
  <c r="Q58" i="80"/>
  <c r="R58" i="80"/>
  <c r="S58" i="80"/>
  <c r="T58" i="80"/>
  <c r="U58" i="80"/>
  <c r="V58" i="80"/>
  <c r="W58" i="80"/>
  <c r="X58" i="80"/>
  <c r="Y58" i="80"/>
  <c r="Z58" i="80"/>
  <c r="AA58" i="80"/>
  <c r="AB58" i="80"/>
  <c r="AC58" i="80"/>
  <c r="AD58" i="80"/>
  <c r="C59" i="80"/>
  <c r="D59" i="80"/>
  <c r="E59" i="80"/>
  <c r="F59" i="80"/>
  <c r="G59" i="80"/>
  <c r="H59" i="80"/>
  <c r="I59" i="80"/>
  <c r="J59" i="80"/>
  <c r="K59" i="80"/>
  <c r="L59" i="80"/>
  <c r="M59" i="80"/>
  <c r="N59" i="80"/>
  <c r="O59" i="80"/>
  <c r="P59" i="80"/>
  <c r="Q59" i="80"/>
  <c r="R59" i="80"/>
  <c r="S59" i="80"/>
  <c r="T59" i="80"/>
  <c r="U59" i="80"/>
  <c r="V59" i="80"/>
  <c r="W59" i="80"/>
  <c r="X59" i="80"/>
  <c r="Y59" i="80"/>
  <c r="Z59" i="80"/>
  <c r="AA59" i="80"/>
  <c r="AB59" i="80"/>
  <c r="AC59" i="80"/>
  <c r="AD59" i="80"/>
  <c r="C60" i="80"/>
  <c r="D60" i="80"/>
  <c r="E60" i="80"/>
  <c r="F60" i="80"/>
  <c r="G60" i="80"/>
  <c r="H60" i="80"/>
  <c r="I60" i="80"/>
  <c r="J60" i="80"/>
  <c r="K60" i="80"/>
  <c r="L60" i="80"/>
  <c r="M60" i="80"/>
  <c r="N60" i="80"/>
  <c r="O60" i="80"/>
  <c r="P60" i="80"/>
  <c r="Q60" i="80"/>
  <c r="R60" i="80"/>
  <c r="S60" i="80"/>
  <c r="T60" i="80"/>
  <c r="U60" i="80"/>
  <c r="V60" i="80"/>
  <c r="W60" i="80"/>
  <c r="X60" i="80"/>
  <c r="Y60" i="80"/>
  <c r="Z60" i="80"/>
  <c r="AA60" i="80"/>
  <c r="AB60" i="80"/>
  <c r="AC60" i="80"/>
  <c r="AD60" i="80"/>
  <c r="C61" i="80"/>
  <c r="D61" i="80"/>
  <c r="E61" i="80"/>
  <c r="F61" i="80"/>
  <c r="G61" i="80"/>
  <c r="H61" i="80"/>
  <c r="I61" i="80"/>
  <c r="J61" i="80"/>
  <c r="K61" i="80"/>
  <c r="L61" i="80"/>
  <c r="M61" i="80"/>
  <c r="N61" i="80"/>
  <c r="O61" i="80"/>
  <c r="P61" i="80"/>
  <c r="Q61" i="80"/>
  <c r="R61" i="80"/>
  <c r="S61" i="80"/>
  <c r="T61" i="80"/>
  <c r="U61" i="80"/>
  <c r="V61" i="80"/>
  <c r="W61" i="80"/>
  <c r="X61" i="80"/>
  <c r="Y61" i="80"/>
  <c r="Z61" i="80"/>
  <c r="AA61" i="80"/>
  <c r="AB61" i="80"/>
  <c r="AC61" i="80"/>
  <c r="AD61" i="80"/>
  <c r="C62" i="80"/>
  <c r="D62" i="80"/>
  <c r="E62" i="80"/>
  <c r="F62" i="80"/>
  <c r="G62" i="80"/>
  <c r="H62" i="80"/>
  <c r="I62" i="80"/>
  <c r="J62" i="80"/>
  <c r="K62" i="80"/>
  <c r="L62" i="80"/>
  <c r="M62" i="80"/>
  <c r="N62" i="80"/>
  <c r="O62" i="80"/>
  <c r="P62" i="80"/>
  <c r="Q62" i="80"/>
  <c r="R62" i="80"/>
  <c r="S62" i="80"/>
  <c r="T62" i="80"/>
  <c r="U62" i="80"/>
  <c r="V62" i="80"/>
  <c r="W62" i="80"/>
  <c r="X62" i="80"/>
  <c r="Y62" i="80"/>
  <c r="Z62" i="80"/>
  <c r="AA62" i="80"/>
  <c r="AB62" i="80"/>
  <c r="AC62" i="80"/>
  <c r="AD62" i="80"/>
  <c r="C63" i="80"/>
  <c r="D63" i="80"/>
  <c r="E63" i="80"/>
  <c r="F63" i="80"/>
  <c r="G63" i="80"/>
  <c r="H63" i="80"/>
  <c r="I63" i="80"/>
  <c r="J63" i="80"/>
  <c r="K63" i="80"/>
  <c r="L63" i="80"/>
  <c r="M63" i="80"/>
  <c r="N63" i="80"/>
  <c r="O63" i="80"/>
  <c r="P63" i="80"/>
  <c r="Q63" i="80"/>
  <c r="R63" i="80"/>
  <c r="S63" i="80"/>
  <c r="T63" i="80"/>
  <c r="U63" i="80"/>
  <c r="V63" i="80"/>
  <c r="W63" i="80"/>
  <c r="X63" i="80"/>
  <c r="Y63" i="80"/>
  <c r="Z63" i="80"/>
  <c r="AA63" i="80"/>
  <c r="AB63" i="80"/>
  <c r="AC63" i="80"/>
  <c r="AD63" i="80"/>
  <c r="C64" i="80"/>
  <c r="D64" i="80"/>
  <c r="E64" i="80"/>
  <c r="F64" i="80"/>
  <c r="G64" i="80"/>
  <c r="H64" i="80"/>
  <c r="I64" i="80"/>
  <c r="J64" i="80"/>
  <c r="K64" i="80"/>
  <c r="L64" i="80"/>
  <c r="M64" i="80"/>
  <c r="N64" i="80"/>
  <c r="O64" i="80"/>
  <c r="P64" i="80"/>
  <c r="Q64" i="80"/>
  <c r="R64" i="80"/>
  <c r="S64" i="80"/>
  <c r="T64" i="80"/>
  <c r="U64" i="80"/>
  <c r="V64" i="80"/>
  <c r="W64" i="80"/>
  <c r="X64" i="80"/>
  <c r="Y64" i="80"/>
  <c r="Z64" i="80"/>
  <c r="AA64" i="80"/>
  <c r="AB64" i="80"/>
  <c r="AC64" i="80"/>
  <c r="AD64" i="80"/>
  <c r="C65" i="80"/>
  <c r="D65" i="80"/>
  <c r="E65" i="80"/>
  <c r="F65" i="80"/>
  <c r="G65" i="80"/>
  <c r="H65" i="80"/>
  <c r="I65" i="80"/>
  <c r="J65" i="80"/>
  <c r="K65" i="80"/>
  <c r="L65" i="80"/>
  <c r="M65" i="80"/>
  <c r="N65" i="80"/>
  <c r="O65" i="80"/>
  <c r="P65" i="80"/>
  <c r="Q65" i="80"/>
  <c r="R65" i="80"/>
  <c r="S65" i="80"/>
  <c r="T65" i="80"/>
  <c r="U65" i="80"/>
  <c r="V65" i="80"/>
  <c r="W65" i="80"/>
  <c r="X65" i="80"/>
  <c r="Y65" i="80"/>
  <c r="Z65" i="80"/>
  <c r="AA65" i="80"/>
  <c r="AB65" i="80"/>
  <c r="AC65" i="80"/>
  <c r="AD65" i="80"/>
  <c r="C66" i="80"/>
  <c r="D66" i="80"/>
  <c r="E66" i="80"/>
  <c r="F66" i="80"/>
  <c r="G66" i="80"/>
  <c r="H66" i="80"/>
  <c r="I66" i="80"/>
  <c r="J66" i="80"/>
  <c r="K66" i="80"/>
  <c r="L66" i="80"/>
  <c r="M66" i="80"/>
  <c r="N66" i="80"/>
  <c r="O66" i="80"/>
  <c r="P66" i="80"/>
  <c r="Q66" i="80"/>
  <c r="R66" i="80"/>
  <c r="S66" i="80"/>
  <c r="T66" i="80"/>
  <c r="U66" i="80"/>
  <c r="V66" i="80"/>
  <c r="W66" i="80"/>
  <c r="X66" i="80"/>
  <c r="Y66" i="80"/>
  <c r="Z66" i="80"/>
  <c r="AA66" i="80"/>
  <c r="AB66" i="80"/>
  <c r="AC66" i="80"/>
  <c r="AD66" i="80"/>
  <c r="C67" i="80"/>
  <c r="D67" i="80"/>
  <c r="E67" i="80"/>
  <c r="F67" i="80"/>
  <c r="G67" i="80"/>
  <c r="H67" i="80"/>
  <c r="I67" i="80"/>
  <c r="J67" i="80"/>
  <c r="K67" i="80"/>
  <c r="L67" i="80"/>
  <c r="M67" i="80"/>
  <c r="N67" i="80"/>
  <c r="O67" i="80"/>
  <c r="P67" i="80"/>
  <c r="Q67" i="80"/>
  <c r="R67" i="80"/>
  <c r="S67" i="80"/>
  <c r="T67" i="80"/>
  <c r="U67" i="80"/>
  <c r="V67" i="80"/>
  <c r="W67" i="80"/>
  <c r="X67" i="80"/>
  <c r="Y67" i="80"/>
  <c r="Z67" i="80"/>
  <c r="AA67" i="80"/>
  <c r="AB67" i="80"/>
  <c r="AC67" i="80"/>
  <c r="AD67" i="80"/>
  <c r="C68" i="80"/>
  <c r="D68" i="80"/>
  <c r="E68" i="80"/>
  <c r="F68" i="80"/>
  <c r="G68" i="80"/>
  <c r="H68" i="80"/>
  <c r="I68" i="80"/>
  <c r="J68" i="80"/>
  <c r="K68" i="80"/>
  <c r="L68" i="80"/>
  <c r="M68" i="80"/>
  <c r="N68" i="80"/>
  <c r="O68" i="80"/>
  <c r="P68" i="80"/>
  <c r="Q68" i="80"/>
  <c r="R68" i="80"/>
  <c r="S68" i="80"/>
  <c r="T68" i="80"/>
  <c r="U68" i="80"/>
  <c r="V68" i="80"/>
  <c r="W68" i="80"/>
  <c r="X68" i="80"/>
  <c r="Y68" i="80"/>
  <c r="Z68" i="80"/>
  <c r="AA68" i="80"/>
  <c r="AB68" i="80"/>
  <c r="AC68" i="80"/>
  <c r="AD68" i="80"/>
  <c r="C69" i="80"/>
  <c r="D69" i="80"/>
  <c r="E69" i="80"/>
  <c r="F69" i="80"/>
  <c r="G69" i="80"/>
  <c r="H69" i="80"/>
  <c r="I69" i="80"/>
  <c r="J69" i="80"/>
  <c r="K69" i="80"/>
  <c r="L69" i="80"/>
  <c r="M69" i="80"/>
  <c r="N69" i="80"/>
  <c r="O69" i="80"/>
  <c r="P69" i="80"/>
  <c r="Q69" i="80"/>
  <c r="R69" i="80"/>
  <c r="S69" i="80"/>
  <c r="T69" i="80"/>
  <c r="U69" i="80"/>
  <c r="V69" i="80"/>
  <c r="W69" i="80"/>
  <c r="X69" i="80"/>
  <c r="Y69" i="80"/>
  <c r="Z69" i="80"/>
  <c r="AA69" i="80"/>
  <c r="AB69" i="80"/>
  <c r="AC69" i="80"/>
  <c r="AD69" i="80"/>
  <c r="C70" i="80"/>
  <c r="D70" i="80"/>
  <c r="E70" i="80"/>
  <c r="F70" i="80"/>
  <c r="G70" i="80"/>
  <c r="H70" i="80"/>
  <c r="I70" i="80"/>
  <c r="J70" i="80"/>
  <c r="K70" i="80"/>
  <c r="L70" i="80"/>
  <c r="M70" i="80"/>
  <c r="N70" i="80"/>
  <c r="O70" i="80"/>
  <c r="P70" i="80"/>
  <c r="Q70" i="80"/>
  <c r="R70" i="80"/>
  <c r="S70" i="80"/>
  <c r="T70" i="80"/>
  <c r="U70" i="80"/>
  <c r="V70" i="80"/>
  <c r="W70" i="80"/>
  <c r="X70" i="80"/>
  <c r="Y70" i="80"/>
  <c r="Z70" i="80"/>
  <c r="AA70" i="80"/>
  <c r="AB70" i="80"/>
  <c r="AC70" i="80"/>
  <c r="AD70" i="80"/>
  <c r="C71" i="80"/>
  <c r="D71" i="80"/>
  <c r="E71" i="80"/>
  <c r="F71" i="80"/>
  <c r="G71" i="80"/>
  <c r="H71" i="80"/>
  <c r="I71" i="80"/>
  <c r="J71" i="80"/>
  <c r="K71" i="80"/>
  <c r="L71" i="80"/>
  <c r="M71" i="80"/>
  <c r="N71" i="80"/>
  <c r="O71" i="80"/>
  <c r="P71" i="80"/>
  <c r="Q71" i="80"/>
  <c r="R71" i="80"/>
  <c r="S71" i="80"/>
  <c r="T71" i="80"/>
  <c r="U71" i="80"/>
  <c r="V71" i="80"/>
  <c r="W71" i="80"/>
  <c r="X71" i="80"/>
  <c r="Y71" i="80"/>
  <c r="Z71" i="80"/>
  <c r="AA71" i="80"/>
  <c r="AB71" i="80"/>
  <c r="AC71" i="80"/>
  <c r="AD71" i="80"/>
  <c r="C72" i="80"/>
  <c r="D72" i="80"/>
  <c r="E72" i="80"/>
  <c r="F72" i="80"/>
  <c r="G72" i="80"/>
  <c r="H72" i="80"/>
  <c r="I72" i="80"/>
  <c r="J72" i="80"/>
  <c r="K72" i="80"/>
  <c r="L72" i="80"/>
  <c r="M72" i="80"/>
  <c r="N72" i="80"/>
  <c r="O72" i="80"/>
  <c r="P72" i="80"/>
  <c r="Q72" i="80"/>
  <c r="R72" i="80"/>
  <c r="S72" i="80"/>
  <c r="T72" i="80"/>
  <c r="U72" i="80"/>
  <c r="V72" i="80"/>
  <c r="W72" i="80"/>
  <c r="X72" i="80"/>
  <c r="Y72" i="80"/>
  <c r="Z72" i="80"/>
  <c r="AA72" i="80"/>
  <c r="AB72" i="80"/>
  <c r="AC72" i="80"/>
  <c r="AD72" i="80"/>
  <c r="C73" i="80"/>
  <c r="D73" i="80"/>
  <c r="E73" i="80"/>
  <c r="F73" i="80"/>
  <c r="G73" i="80"/>
  <c r="H73" i="80"/>
  <c r="I73" i="80"/>
  <c r="J73" i="80"/>
  <c r="K73" i="80"/>
  <c r="L73" i="80"/>
  <c r="M73" i="80"/>
  <c r="N73" i="80"/>
  <c r="O73" i="80"/>
  <c r="P73" i="80"/>
  <c r="Q73" i="80"/>
  <c r="R73" i="80"/>
  <c r="S73" i="80"/>
  <c r="T73" i="80"/>
  <c r="U73" i="80"/>
  <c r="V73" i="80"/>
  <c r="W73" i="80"/>
  <c r="X73" i="80"/>
  <c r="Y73" i="80"/>
  <c r="Z73" i="80"/>
  <c r="AA73" i="80"/>
  <c r="AB73" i="80"/>
  <c r="AC73" i="80"/>
  <c r="AD73" i="80"/>
  <c r="C74" i="80"/>
  <c r="D74" i="80"/>
  <c r="E74" i="80"/>
  <c r="F74" i="80"/>
  <c r="G74" i="80"/>
  <c r="H74" i="80"/>
  <c r="I74" i="80"/>
  <c r="J74" i="80"/>
  <c r="K74" i="80"/>
  <c r="L74" i="80"/>
  <c r="M74" i="80"/>
  <c r="N74" i="80"/>
  <c r="O74" i="80"/>
  <c r="P74" i="80"/>
  <c r="Q74" i="80"/>
  <c r="R74" i="80"/>
  <c r="S74" i="80"/>
  <c r="T74" i="80"/>
  <c r="U74" i="80"/>
  <c r="V74" i="80"/>
  <c r="W74" i="80"/>
  <c r="X74" i="80"/>
  <c r="Y74" i="80"/>
  <c r="Z74" i="80"/>
  <c r="AA74" i="80"/>
  <c r="AB74" i="80"/>
  <c r="AC74" i="80"/>
  <c r="AD74" i="80"/>
  <c r="C75" i="80"/>
  <c r="D75" i="80"/>
  <c r="E75" i="80"/>
  <c r="F75" i="80"/>
  <c r="G75" i="80"/>
  <c r="H75" i="80"/>
  <c r="I75" i="80"/>
  <c r="J75" i="80"/>
  <c r="K75" i="80"/>
  <c r="L75" i="80"/>
  <c r="M75" i="80"/>
  <c r="N75" i="80"/>
  <c r="O75" i="80"/>
  <c r="P75" i="80"/>
  <c r="Q75" i="80"/>
  <c r="R75" i="80"/>
  <c r="S75" i="80"/>
  <c r="T75" i="80"/>
  <c r="U75" i="80"/>
  <c r="V75" i="80"/>
  <c r="W75" i="80"/>
  <c r="X75" i="80"/>
  <c r="Y75" i="80"/>
  <c r="Z75" i="80"/>
  <c r="AA75" i="80"/>
  <c r="AB75" i="80"/>
  <c r="AC75" i="80"/>
  <c r="AD75" i="80"/>
  <c r="C76" i="80"/>
  <c r="D76" i="80"/>
  <c r="E76" i="80"/>
  <c r="F76" i="80"/>
  <c r="G76" i="80"/>
  <c r="H76" i="80"/>
  <c r="I76" i="80"/>
  <c r="J76" i="80"/>
  <c r="K76" i="80"/>
  <c r="L76" i="80"/>
  <c r="M76" i="80"/>
  <c r="N76" i="80"/>
  <c r="O76" i="80"/>
  <c r="P76" i="80"/>
  <c r="Q76" i="80"/>
  <c r="R76" i="80"/>
  <c r="S76" i="80"/>
  <c r="T76" i="80"/>
  <c r="U76" i="80"/>
  <c r="V76" i="80"/>
  <c r="W76" i="80"/>
  <c r="X76" i="80"/>
  <c r="Y76" i="80"/>
  <c r="Z76" i="80"/>
  <c r="AA76" i="80"/>
  <c r="AB76" i="80"/>
  <c r="AC76" i="80"/>
  <c r="AD76" i="80"/>
  <c r="C77" i="80"/>
  <c r="D77" i="80"/>
  <c r="E77" i="80"/>
  <c r="F77" i="80"/>
  <c r="G77" i="80"/>
  <c r="H77" i="80"/>
  <c r="I77" i="80"/>
  <c r="J77" i="80"/>
  <c r="K77" i="80"/>
  <c r="L77" i="80"/>
  <c r="M77" i="80"/>
  <c r="N77" i="80"/>
  <c r="O77" i="80"/>
  <c r="P77" i="80"/>
  <c r="Q77" i="80"/>
  <c r="R77" i="80"/>
  <c r="S77" i="80"/>
  <c r="T77" i="80"/>
  <c r="U77" i="80"/>
  <c r="V77" i="80"/>
  <c r="W77" i="80"/>
  <c r="X77" i="80"/>
  <c r="Y77" i="80"/>
  <c r="Z77" i="80"/>
  <c r="AA77" i="80"/>
  <c r="AB77" i="80"/>
  <c r="AC77" i="80"/>
  <c r="AD77" i="80"/>
  <c r="C78" i="80"/>
  <c r="D78" i="80"/>
  <c r="E78" i="80"/>
  <c r="F78" i="80"/>
  <c r="G78" i="80"/>
  <c r="H78" i="80"/>
  <c r="I78" i="80"/>
  <c r="J78" i="80"/>
  <c r="K78" i="80"/>
  <c r="L78" i="80"/>
  <c r="M78" i="80"/>
  <c r="N78" i="80"/>
  <c r="O78" i="80"/>
  <c r="P78" i="80"/>
  <c r="Q78" i="80"/>
  <c r="R78" i="80"/>
  <c r="S78" i="80"/>
  <c r="T78" i="80"/>
  <c r="U78" i="80"/>
  <c r="V78" i="80"/>
  <c r="W78" i="80"/>
  <c r="X78" i="80"/>
  <c r="Y78" i="80"/>
  <c r="Z78" i="80"/>
  <c r="AA78" i="80"/>
  <c r="AB78" i="80"/>
  <c r="AC78" i="80"/>
  <c r="AD78" i="80"/>
  <c r="C79" i="80"/>
  <c r="D79" i="80"/>
  <c r="E79" i="80"/>
  <c r="F79" i="80"/>
  <c r="G79" i="80"/>
  <c r="H79" i="80"/>
  <c r="I79" i="80"/>
  <c r="J79" i="80"/>
  <c r="K79" i="80"/>
  <c r="L79" i="80"/>
  <c r="M79" i="80"/>
  <c r="N79" i="80"/>
  <c r="O79" i="80"/>
  <c r="P79" i="80"/>
  <c r="Q79" i="80"/>
  <c r="R79" i="80"/>
  <c r="S79" i="80"/>
  <c r="T79" i="80"/>
  <c r="U79" i="80"/>
  <c r="V79" i="80"/>
  <c r="W79" i="80"/>
  <c r="X79" i="80"/>
  <c r="Y79" i="80"/>
  <c r="Z79" i="80"/>
  <c r="AA79" i="80"/>
  <c r="AB79" i="80"/>
  <c r="AC79" i="80"/>
  <c r="AD79" i="80"/>
  <c r="C80" i="80"/>
  <c r="D80" i="80"/>
  <c r="E80" i="80"/>
  <c r="F80" i="80"/>
  <c r="G80" i="80"/>
  <c r="H80" i="80"/>
  <c r="I80" i="80"/>
  <c r="J80" i="80"/>
  <c r="K80" i="80"/>
  <c r="L80" i="80"/>
  <c r="M80" i="80"/>
  <c r="N80" i="80"/>
  <c r="O80" i="80"/>
  <c r="P80" i="80"/>
  <c r="Q80" i="80"/>
  <c r="R80" i="80"/>
  <c r="S80" i="80"/>
  <c r="T80" i="80"/>
  <c r="U80" i="80"/>
  <c r="V80" i="80"/>
  <c r="W80" i="80"/>
  <c r="X80" i="80"/>
  <c r="Y80" i="80"/>
  <c r="Z80" i="80"/>
  <c r="AA80" i="80"/>
  <c r="AB80" i="80"/>
  <c r="AC80" i="80"/>
  <c r="AD80" i="80"/>
  <c r="C81" i="80"/>
  <c r="D81" i="80"/>
  <c r="E81" i="80"/>
  <c r="F81" i="80"/>
  <c r="G81" i="80"/>
  <c r="H81" i="80"/>
  <c r="I81" i="80"/>
  <c r="J81" i="80"/>
  <c r="K81" i="80"/>
  <c r="L81" i="80"/>
  <c r="M81" i="80"/>
  <c r="N81" i="80"/>
  <c r="O81" i="80"/>
  <c r="P81" i="80"/>
  <c r="Q81" i="80"/>
  <c r="R81" i="80"/>
  <c r="S81" i="80"/>
  <c r="T81" i="80"/>
  <c r="U81" i="80"/>
  <c r="V81" i="80"/>
  <c r="W81" i="80"/>
  <c r="X81" i="80"/>
  <c r="Y81" i="80"/>
  <c r="Z81" i="80"/>
  <c r="AA81" i="80"/>
  <c r="AB81" i="80"/>
  <c r="AC81" i="80"/>
  <c r="AD81" i="80"/>
  <c r="C82" i="80"/>
  <c r="D82" i="80"/>
  <c r="E82" i="80"/>
  <c r="F82" i="80"/>
  <c r="G82" i="80"/>
  <c r="H82" i="80"/>
  <c r="I82" i="80"/>
  <c r="J82" i="80"/>
  <c r="K82" i="80"/>
  <c r="L82" i="80"/>
  <c r="M82" i="80"/>
  <c r="N82" i="80"/>
  <c r="O82" i="80"/>
  <c r="P82" i="80"/>
  <c r="Q82" i="80"/>
  <c r="R82" i="80"/>
  <c r="S82" i="80"/>
  <c r="T82" i="80"/>
  <c r="U82" i="80"/>
  <c r="V82" i="80"/>
  <c r="W82" i="80"/>
  <c r="X82" i="80"/>
  <c r="Y82" i="80"/>
  <c r="Z82" i="80"/>
  <c r="AA82" i="80"/>
  <c r="AB82" i="80"/>
  <c r="AC82" i="80"/>
  <c r="AD82" i="80"/>
  <c r="C83" i="80"/>
  <c r="D83" i="80"/>
  <c r="E83" i="80"/>
  <c r="F83" i="80"/>
  <c r="G83" i="80"/>
  <c r="H83" i="80"/>
  <c r="I83" i="80"/>
  <c r="J83" i="80"/>
  <c r="K83" i="80"/>
  <c r="L83" i="80"/>
  <c r="M83" i="80"/>
  <c r="N83" i="80"/>
  <c r="O83" i="80"/>
  <c r="P83" i="80"/>
  <c r="Q83" i="80"/>
  <c r="R83" i="80"/>
  <c r="S83" i="80"/>
  <c r="T83" i="80"/>
  <c r="U83" i="80"/>
  <c r="V83" i="80"/>
  <c r="W83" i="80"/>
  <c r="X83" i="80"/>
  <c r="Y83" i="80"/>
  <c r="Z83" i="80"/>
  <c r="AA83" i="80"/>
  <c r="AB83" i="80"/>
  <c r="AC83" i="80"/>
  <c r="AD83" i="80"/>
  <c r="C84" i="80"/>
  <c r="D84" i="80"/>
  <c r="E84" i="80"/>
  <c r="F84" i="80"/>
  <c r="G84" i="80"/>
  <c r="H84" i="80"/>
  <c r="I84" i="80"/>
  <c r="J84" i="80"/>
  <c r="K84" i="80"/>
  <c r="L84" i="80"/>
  <c r="M84" i="80"/>
  <c r="N84" i="80"/>
  <c r="O84" i="80"/>
  <c r="P84" i="80"/>
  <c r="Q84" i="80"/>
  <c r="R84" i="80"/>
  <c r="S84" i="80"/>
  <c r="T84" i="80"/>
  <c r="U84" i="80"/>
  <c r="V84" i="80"/>
  <c r="W84" i="80"/>
  <c r="X84" i="80"/>
  <c r="Y84" i="80"/>
  <c r="Z84" i="80"/>
  <c r="AA84" i="80"/>
  <c r="AB84" i="80"/>
  <c r="AC84" i="80"/>
  <c r="AD84" i="80"/>
  <c r="C85" i="80"/>
  <c r="D85" i="80"/>
  <c r="E85" i="80"/>
  <c r="F85" i="80"/>
  <c r="G85" i="80"/>
  <c r="H85" i="80"/>
  <c r="I85" i="80"/>
  <c r="J85" i="80"/>
  <c r="K85" i="80"/>
  <c r="L85" i="80"/>
  <c r="M85" i="80"/>
  <c r="N85" i="80"/>
  <c r="O85" i="80"/>
  <c r="P85" i="80"/>
  <c r="Q85" i="80"/>
  <c r="R85" i="80"/>
  <c r="S85" i="80"/>
  <c r="T85" i="80"/>
  <c r="U85" i="80"/>
  <c r="V85" i="80"/>
  <c r="W85" i="80"/>
  <c r="X85" i="80"/>
  <c r="Y85" i="80"/>
  <c r="Z85" i="80"/>
  <c r="AA85" i="80"/>
  <c r="AB85" i="80"/>
  <c r="AC85" i="80"/>
  <c r="AD85" i="80"/>
  <c r="C86" i="80"/>
  <c r="D86" i="80"/>
  <c r="E86" i="80"/>
  <c r="F86" i="80"/>
  <c r="G86" i="80"/>
  <c r="H86" i="80"/>
  <c r="I86" i="80"/>
  <c r="J86" i="80"/>
  <c r="K86" i="80"/>
  <c r="L86" i="80"/>
  <c r="M86" i="80"/>
  <c r="N86" i="80"/>
  <c r="O86" i="80"/>
  <c r="P86" i="80"/>
  <c r="Q86" i="80"/>
  <c r="R86" i="80"/>
  <c r="S86" i="80"/>
  <c r="T86" i="80"/>
  <c r="U86" i="80"/>
  <c r="V86" i="80"/>
  <c r="W86" i="80"/>
  <c r="X86" i="80"/>
  <c r="Y86" i="80"/>
  <c r="Z86" i="80"/>
  <c r="AA86" i="80"/>
  <c r="AB86" i="80"/>
  <c r="AC86" i="80"/>
  <c r="AD86" i="80"/>
  <c r="C87" i="80"/>
  <c r="D87" i="80"/>
  <c r="E87" i="80"/>
  <c r="F87" i="80"/>
  <c r="G87" i="80"/>
  <c r="H87" i="80"/>
  <c r="I87" i="80"/>
  <c r="J87" i="80"/>
  <c r="K87" i="80"/>
  <c r="L87" i="80"/>
  <c r="M87" i="80"/>
  <c r="N87" i="80"/>
  <c r="O87" i="80"/>
  <c r="P87" i="80"/>
  <c r="Q87" i="80"/>
  <c r="R87" i="80"/>
  <c r="S87" i="80"/>
  <c r="T87" i="80"/>
  <c r="U87" i="80"/>
  <c r="V87" i="80"/>
  <c r="W87" i="80"/>
  <c r="X87" i="80"/>
  <c r="Y87" i="80"/>
  <c r="Z87" i="80"/>
  <c r="AA87" i="80"/>
  <c r="AB87" i="80"/>
  <c r="AC87" i="80"/>
  <c r="AD87" i="80"/>
  <c r="C88" i="80"/>
  <c r="D88" i="80"/>
  <c r="E88" i="80"/>
  <c r="F88" i="80"/>
  <c r="G88" i="80"/>
  <c r="H88" i="80"/>
  <c r="I88" i="80"/>
  <c r="J88" i="80"/>
  <c r="K88" i="80"/>
  <c r="L88" i="80"/>
  <c r="M88" i="80"/>
  <c r="N88" i="80"/>
  <c r="O88" i="80"/>
  <c r="P88" i="80"/>
  <c r="Q88" i="80"/>
  <c r="R88" i="80"/>
  <c r="S88" i="80"/>
  <c r="T88" i="80"/>
  <c r="U88" i="80"/>
  <c r="V88" i="80"/>
  <c r="W88" i="80"/>
  <c r="X88" i="80"/>
  <c r="Y88" i="80"/>
  <c r="Z88" i="80"/>
  <c r="AA88" i="80"/>
  <c r="AB88" i="80"/>
  <c r="AC88" i="80"/>
  <c r="AD88" i="80"/>
  <c r="C89" i="80"/>
  <c r="D89" i="80"/>
  <c r="E89" i="80"/>
  <c r="F89" i="80"/>
  <c r="G89" i="80"/>
  <c r="H89" i="80"/>
  <c r="I89" i="80"/>
  <c r="J89" i="80"/>
  <c r="K89" i="80"/>
  <c r="L89" i="80"/>
  <c r="M89" i="80"/>
  <c r="N89" i="80"/>
  <c r="O89" i="80"/>
  <c r="P89" i="80"/>
  <c r="Q89" i="80"/>
  <c r="R89" i="80"/>
  <c r="S89" i="80"/>
  <c r="T89" i="80"/>
  <c r="U89" i="80"/>
  <c r="V89" i="80"/>
  <c r="W89" i="80"/>
  <c r="X89" i="80"/>
  <c r="Y89" i="80"/>
  <c r="Z89" i="80"/>
  <c r="AA89" i="80"/>
  <c r="AB89" i="80"/>
  <c r="AC89" i="80"/>
  <c r="AD89" i="80"/>
  <c r="C90" i="80"/>
  <c r="D90" i="80"/>
  <c r="E90" i="80"/>
  <c r="F90" i="80"/>
  <c r="G90" i="80"/>
  <c r="H90" i="80"/>
  <c r="I90" i="80"/>
  <c r="J90" i="80"/>
  <c r="K90" i="80"/>
  <c r="L90" i="80"/>
  <c r="M90" i="80"/>
  <c r="N90" i="80"/>
  <c r="O90" i="80"/>
  <c r="P90" i="80"/>
  <c r="Q90" i="80"/>
  <c r="R90" i="80"/>
  <c r="S90" i="80"/>
  <c r="T90" i="80"/>
  <c r="U90" i="80"/>
  <c r="V90" i="80"/>
  <c r="W90" i="80"/>
  <c r="X90" i="80"/>
  <c r="Y90" i="80"/>
  <c r="Z90" i="80"/>
  <c r="AA90" i="80"/>
  <c r="AB90" i="80"/>
  <c r="AC90" i="80"/>
  <c r="AD90" i="80"/>
  <c r="C91" i="80"/>
  <c r="D91" i="80"/>
  <c r="E91" i="80"/>
  <c r="F91" i="80"/>
  <c r="G91" i="80"/>
  <c r="H91" i="80"/>
  <c r="I91" i="80"/>
  <c r="J91" i="80"/>
  <c r="K91" i="80"/>
  <c r="L91" i="80"/>
  <c r="M91" i="80"/>
  <c r="N91" i="80"/>
  <c r="O91" i="80"/>
  <c r="P91" i="80"/>
  <c r="Q91" i="80"/>
  <c r="R91" i="80"/>
  <c r="S91" i="80"/>
  <c r="T91" i="80"/>
  <c r="U91" i="80"/>
  <c r="V91" i="80"/>
  <c r="W91" i="80"/>
  <c r="X91" i="80"/>
  <c r="Y91" i="80"/>
  <c r="Z91" i="80"/>
  <c r="AA91" i="80"/>
  <c r="AB91" i="80"/>
  <c r="AC91" i="80"/>
  <c r="AD91" i="80"/>
  <c r="C92" i="80"/>
  <c r="D92" i="80"/>
  <c r="E92" i="80"/>
  <c r="F92" i="80"/>
  <c r="G92" i="80"/>
  <c r="H92" i="80"/>
  <c r="I92" i="80"/>
  <c r="J92" i="80"/>
  <c r="K92" i="80"/>
  <c r="L92" i="80"/>
  <c r="M92" i="80"/>
  <c r="N92" i="80"/>
  <c r="O92" i="80"/>
  <c r="P92" i="80"/>
  <c r="Q92" i="80"/>
  <c r="R92" i="80"/>
  <c r="S92" i="80"/>
  <c r="T92" i="80"/>
  <c r="U92" i="80"/>
  <c r="V92" i="80"/>
  <c r="W92" i="80"/>
  <c r="X92" i="80"/>
  <c r="Y92" i="80"/>
  <c r="Z92" i="80"/>
  <c r="AA92" i="80"/>
  <c r="AB92" i="80"/>
  <c r="AC92" i="80"/>
  <c r="AD92" i="80"/>
  <c r="C93" i="80"/>
  <c r="D93" i="80"/>
  <c r="E93" i="80"/>
  <c r="F93" i="80"/>
  <c r="G93" i="80"/>
  <c r="H93" i="80"/>
  <c r="I93" i="80"/>
  <c r="J93" i="80"/>
  <c r="K93" i="80"/>
  <c r="L93" i="80"/>
  <c r="M93" i="80"/>
  <c r="N93" i="80"/>
  <c r="O93" i="80"/>
  <c r="P93" i="80"/>
  <c r="Q93" i="80"/>
  <c r="R93" i="80"/>
  <c r="S93" i="80"/>
  <c r="T93" i="80"/>
  <c r="U93" i="80"/>
  <c r="V93" i="80"/>
  <c r="W93" i="80"/>
  <c r="X93" i="80"/>
  <c r="Y93" i="80"/>
  <c r="Z93" i="80"/>
  <c r="AA93" i="80"/>
  <c r="AB93" i="80"/>
  <c r="AC93" i="80"/>
  <c r="AD93" i="80"/>
  <c r="C94" i="80"/>
  <c r="D94" i="80"/>
  <c r="E94" i="80"/>
  <c r="F94" i="80"/>
  <c r="G94" i="80"/>
  <c r="H94" i="80"/>
  <c r="I94" i="80"/>
  <c r="J94" i="80"/>
  <c r="K94" i="80"/>
  <c r="L94" i="80"/>
  <c r="M94" i="80"/>
  <c r="N94" i="80"/>
  <c r="O94" i="80"/>
  <c r="P94" i="80"/>
  <c r="Q94" i="80"/>
  <c r="R94" i="80"/>
  <c r="S94" i="80"/>
  <c r="T94" i="80"/>
  <c r="U94" i="80"/>
  <c r="V94" i="80"/>
  <c r="W94" i="80"/>
  <c r="X94" i="80"/>
  <c r="Y94" i="80"/>
  <c r="Z94" i="80"/>
  <c r="AA94" i="80"/>
  <c r="AB94" i="80"/>
  <c r="AC94" i="80"/>
  <c r="AD94" i="80"/>
  <c r="C95" i="80"/>
  <c r="D95" i="80"/>
  <c r="E95" i="80"/>
  <c r="F95" i="80"/>
  <c r="G95" i="80"/>
  <c r="H95" i="80"/>
  <c r="I95" i="80"/>
  <c r="J95" i="80"/>
  <c r="K95" i="80"/>
  <c r="L95" i="80"/>
  <c r="M95" i="80"/>
  <c r="N95" i="80"/>
  <c r="O95" i="80"/>
  <c r="P95" i="80"/>
  <c r="Q95" i="80"/>
  <c r="R95" i="80"/>
  <c r="S95" i="80"/>
  <c r="T95" i="80"/>
  <c r="U95" i="80"/>
  <c r="V95" i="80"/>
  <c r="W95" i="80"/>
  <c r="X95" i="80"/>
  <c r="Y95" i="80"/>
  <c r="Z95" i="80"/>
  <c r="AA95" i="80"/>
  <c r="AB95" i="80"/>
  <c r="AC95" i="80"/>
  <c r="AD95" i="80"/>
  <c r="C96" i="80"/>
  <c r="D96" i="80"/>
  <c r="E96" i="80"/>
  <c r="F96" i="80"/>
  <c r="G96" i="80"/>
  <c r="H96" i="80"/>
  <c r="I96" i="80"/>
  <c r="J96" i="80"/>
  <c r="K96" i="80"/>
  <c r="L96" i="80"/>
  <c r="M96" i="80"/>
  <c r="N96" i="80"/>
  <c r="O96" i="80"/>
  <c r="P96" i="80"/>
  <c r="Q96" i="80"/>
  <c r="R96" i="80"/>
  <c r="S96" i="80"/>
  <c r="T96" i="80"/>
  <c r="U96" i="80"/>
  <c r="V96" i="80"/>
  <c r="W96" i="80"/>
  <c r="X96" i="80"/>
  <c r="Y96" i="80"/>
  <c r="Z96" i="80"/>
  <c r="AA96" i="80"/>
  <c r="AB96" i="80"/>
  <c r="AC96" i="80"/>
  <c r="AD96" i="80"/>
  <c r="C97" i="80"/>
  <c r="D97" i="80"/>
  <c r="E97" i="80"/>
  <c r="F97" i="80"/>
  <c r="G97" i="80"/>
  <c r="H97" i="80"/>
  <c r="I97" i="80"/>
  <c r="J97" i="80"/>
  <c r="K97" i="80"/>
  <c r="L97" i="80"/>
  <c r="M97" i="80"/>
  <c r="N97" i="80"/>
  <c r="O97" i="80"/>
  <c r="P97" i="80"/>
  <c r="Q97" i="80"/>
  <c r="R97" i="80"/>
  <c r="S97" i="80"/>
  <c r="T97" i="80"/>
  <c r="U97" i="80"/>
  <c r="V97" i="80"/>
  <c r="W97" i="80"/>
  <c r="X97" i="80"/>
  <c r="Y97" i="80"/>
  <c r="Z97" i="80"/>
  <c r="AA97" i="80"/>
  <c r="AB97" i="80"/>
  <c r="AC97" i="80"/>
  <c r="AD97" i="80"/>
  <c r="C98" i="80"/>
  <c r="D98" i="80"/>
  <c r="E98" i="80"/>
  <c r="F98" i="80"/>
  <c r="G98" i="80"/>
  <c r="H98" i="80"/>
  <c r="I98" i="80"/>
  <c r="J98" i="80"/>
  <c r="K98" i="80"/>
  <c r="L98" i="80"/>
  <c r="M98" i="80"/>
  <c r="N98" i="80"/>
  <c r="O98" i="80"/>
  <c r="P98" i="80"/>
  <c r="Q98" i="80"/>
  <c r="R98" i="80"/>
  <c r="S98" i="80"/>
  <c r="T98" i="80"/>
  <c r="U98" i="80"/>
  <c r="V98" i="80"/>
  <c r="W98" i="80"/>
  <c r="X98" i="80"/>
  <c r="Y98" i="80"/>
  <c r="Z98" i="80"/>
  <c r="AA98" i="80"/>
  <c r="AB98" i="80"/>
  <c r="AC98" i="80"/>
  <c r="AD98" i="80"/>
  <c r="C99" i="80"/>
  <c r="D99" i="80"/>
  <c r="E99" i="80"/>
  <c r="F99" i="80"/>
  <c r="G99" i="80"/>
  <c r="H99" i="80"/>
  <c r="I99" i="80"/>
  <c r="J99" i="80"/>
  <c r="K99" i="80"/>
  <c r="L99" i="80"/>
  <c r="M99" i="80"/>
  <c r="N99" i="80"/>
  <c r="O99" i="80"/>
  <c r="P99" i="80"/>
  <c r="Q99" i="80"/>
  <c r="R99" i="80"/>
  <c r="S99" i="80"/>
  <c r="T99" i="80"/>
  <c r="U99" i="80"/>
  <c r="V99" i="80"/>
  <c r="W99" i="80"/>
  <c r="X99" i="80"/>
  <c r="Y99" i="80"/>
  <c r="Z99" i="80"/>
  <c r="AA99" i="80"/>
  <c r="AB99" i="80"/>
  <c r="AC99" i="80"/>
  <c r="AD99" i="80"/>
  <c r="C100" i="80"/>
  <c r="D100" i="80"/>
  <c r="E100" i="80"/>
  <c r="F100" i="80"/>
  <c r="G100" i="80"/>
  <c r="H100" i="80"/>
  <c r="I100" i="80"/>
  <c r="J100" i="80"/>
  <c r="K100" i="80"/>
  <c r="L100" i="80"/>
  <c r="M100" i="80"/>
  <c r="N100" i="80"/>
  <c r="O100" i="80"/>
  <c r="P100" i="80"/>
  <c r="Q100" i="80"/>
  <c r="R100" i="80"/>
  <c r="S100" i="80"/>
  <c r="T100" i="80"/>
  <c r="U100" i="80"/>
  <c r="V100" i="80"/>
  <c r="W100" i="80"/>
  <c r="X100" i="80"/>
  <c r="Y100" i="80"/>
  <c r="Z100" i="80"/>
  <c r="AA100" i="80"/>
  <c r="AB100" i="80"/>
  <c r="AC100" i="80"/>
  <c r="AD100" i="80"/>
  <c r="C101" i="80"/>
  <c r="D101" i="80"/>
  <c r="E101" i="80"/>
  <c r="F101" i="80"/>
  <c r="G101" i="80"/>
  <c r="H101" i="80"/>
  <c r="I101" i="80"/>
  <c r="J101" i="80"/>
  <c r="K101" i="80"/>
  <c r="L101" i="80"/>
  <c r="M101" i="80"/>
  <c r="N101" i="80"/>
  <c r="O101" i="80"/>
  <c r="P101" i="80"/>
  <c r="Q101" i="80"/>
  <c r="R101" i="80"/>
  <c r="S101" i="80"/>
  <c r="T101" i="80"/>
  <c r="U101" i="80"/>
  <c r="V101" i="80"/>
  <c r="W101" i="80"/>
  <c r="X101" i="80"/>
  <c r="Y101" i="80"/>
  <c r="Z101" i="80"/>
  <c r="AA101" i="80"/>
  <c r="AB101" i="80"/>
  <c r="AC101" i="80"/>
  <c r="AD101" i="80"/>
  <c r="C102" i="80"/>
  <c r="D102" i="80"/>
  <c r="E102" i="80"/>
  <c r="F102" i="80"/>
  <c r="G102" i="80"/>
  <c r="H102" i="80"/>
  <c r="I102" i="80"/>
  <c r="J102" i="80"/>
  <c r="K102" i="80"/>
  <c r="L102" i="80"/>
  <c r="M102" i="80"/>
  <c r="N102" i="80"/>
  <c r="O102" i="80"/>
  <c r="P102" i="80"/>
  <c r="Q102" i="80"/>
  <c r="R102" i="80"/>
  <c r="S102" i="80"/>
  <c r="T102" i="80"/>
  <c r="U102" i="80"/>
  <c r="V102" i="80"/>
  <c r="W102" i="80"/>
  <c r="X102" i="80"/>
  <c r="Y102" i="80"/>
  <c r="Z102" i="80"/>
  <c r="AA102" i="80"/>
  <c r="AB102" i="80"/>
  <c r="AC102" i="80"/>
  <c r="AD102" i="80"/>
  <c r="C103" i="80"/>
  <c r="D103" i="80"/>
  <c r="E103" i="80"/>
  <c r="F103" i="80"/>
  <c r="G103" i="80"/>
  <c r="H103" i="80"/>
  <c r="I103" i="80"/>
  <c r="J103" i="80"/>
  <c r="K103" i="80"/>
  <c r="L103" i="80"/>
  <c r="M103" i="80"/>
  <c r="N103" i="80"/>
  <c r="O103" i="80"/>
  <c r="P103" i="80"/>
  <c r="Q103" i="80"/>
  <c r="R103" i="80"/>
  <c r="S103" i="80"/>
  <c r="T103" i="80"/>
  <c r="U103" i="80"/>
  <c r="V103" i="80"/>
  <c r="W103" i="80"/>
  <c r="X103" i="80"/>
  <c r="Y103" i="80"/>
  <c r="Z103" i="80"/>
  <c r="AA103" i="80"/>
  <c r="AB103" i="80"/>
  <c r="AC103" i="80"/>
  <c r="AD103" i="80"/>
  <c r="C104" i="80"/>
  <c r="D104" i="80"/>
  <c r="E104" i="80"/>
  <c r="F104" i="80"/>
  <c r="G104" i="80"/>
  <c r="H104" i="80"/>
  <c r="I104" i="80"/>
  <c r="J104" i="80"/>
  <c r="K104" i="80"/>
  <c r="L104" i="80"/>
  <c r="M104" i="80"/>
  <c r="N104" i="80"/>
  <c r="O104" i="80"/>
  <c r="P104" i="80"/>
  <c r="Q104" i="80"/>
  <c r="R104" i="80"/>
  <c r="S104" i="80"/>
  <c r="T104" i="80"/>
  <c r="U104" i="80"/>
  <c r="V104" i="80"/>
  <c r="W104" i="80"/>
  <c r="X104" i="80"/>
  <c r="Y104" i="80"/>
  <c r="Z104" i="80"/>
  <c r="AA104" i="80"/>
  <c r="AB104" i="80"/>
  <c r="AC104" i="80"/>
  <c r="AD104" i="80"/>
  <c r="C105" i="80"/>
  <c r="D105" i="80"/>
  <c r="E105" i="80"/>
  <c r="F105" i="80"/>
  <c r="G105" i="80"/>
  <c r="H105" i="80"/>
  <c r="I105" i="80"/>
  <c r="J105" i="80"/>
  <c r="K105" i="80"/>
  <c r="L105" i="80"/>
  <c r="M105" i="80"/>
  <c r="N105" i="80"/>
  <c r="O105" i="80"/>
  <c r="P105" i="80"/>
  <c r="Q105" i="80"/>
  <c r="R105" i="80"/>
  <c r="S105" i="80"/>
  <c r="T105" i="80"/>
  <c r="U105" i="80"/>
  <c r="V105" i="80"/>
  <c r="W105" i="80"/>
  <c r="X105" i="80"/>
  <c r="Y105" i="80"/>
  <c r="Z105" i="80"/>
  <c r="AA105" i="80"/>
  <c r="AB105" i="80"/>
  <c r="AC105" i="80"/>
  <c r="AD105" i="80"/>
  <c r="C106" i="80"/>
  <c r="D106" i="80"/>
  <c r="E106" i="80"/>
  <c r="F106" i="80"/>
  <c r="G106" i="80"/>
  <c r="H106" i="80"/>
  <c r="I106" i="80"/>
  <c r="J106" i="80"/>
  <c r="K106" i="80"/>
  <c r="L106" i="80"/>
  <c r="M106" i="80"/>
  <c r="N106" i="80"/>
  <c r="O106" i="80"/>
  <c r="P106" i="80"/>
  <c r="Q106" i="80"/>
  <c r="R106" i="80"/>
  <c r="S106" i="80"/>
  <c r="T106" i="80"/>
  <c r="U106" i="80"/>
  <c r="V106" i="80"/>
  <c r="W106" i="80"/>
  <c r="X106" i="80"/>
  <c r="Y106" i="80"/>
  <c r="Z106" i="80"/>
  <c r="AA106" i="80"/>
  <c r="AB106" i="80"/>
  <c r="AC106" i="80"/>
  <c r="AD106" i="80"/>
  <c r="C107" i="80"/>
  <c r="D107" i="80"/>
  <c r="E107" i="80"/>
  <c r="F107" i="80"/>
  <c r="G107" i="80"/>
  <c r="H107" i="80"/>
  <c r="I107" i="80"/>
  <c r="J107" i="80"/>
  <c r="K107" i="80"/>
  <c r="L107" i="80"/>
  <c r="M107" i="80"/>
  <c r="N107" i="80"/>
  <c r="O107" i="80"/>
  <c r="P107" i="80"/>
  <c r="Q107" i="80"/>
  <c r="R107" i="80"/>
  <c r="S107" i="80"/>
  <c r="T107" i="80"/>
  <c r="U107" i="80"/>
  <c r="V107" i="80"/>
  <c r="W107" i="80"/>
  <c r="X107" i="80"/>
  <c r="Y107" i="80"/>
  <c r="Z107" i="80"/>
  <c r="AA107" i="80"/>
  <c r="AB107" i="80"/>
  <c r="AC107" i="80"/>
  <c r="AD107" i="80"/>
  <c r="C108" i="80"/>
  <c r="D108" i="80"/>
  <c r="E108" i="80"/>
  <c r="F108" i="80"/>
  <c r="G108" i="80"/>
  <c r="H108" i="80"/>
  <c r="I108" i="80"/>
  <c r="J108" i="80"/>
  <c r="K108" i="80"/>
  <c r="L108" i="80"/>
  <c r="M108" i="80"/>
  <c r="N108" i="80"/>
  <c r="O108" i="80"/>
  <c r="P108" i="80"/>
  <c r="Q108" i="80"/>
  <c r="R108" i="80"/>
  <c r="S108" i="80"/>
  <c r="T108" i="80"/>
  <c r="U108" i="80"/>
  <c r="V108" i="80"/>
  <c r="W108" i="80"/>
  <c r="X108" i="80"/>
  <c r="Y108" i="80"/>
  <c r="Z108" i="80"/>
  <c r="AA108" i="80"/>
  <c r="AB108" i="80"/>
  <c r="AC108" i="80"/>
  <c r="AD108" i="80"/>
  <c r="C109" i="80"/>
  <c r="D109" i="80"/>
  <c r="E109" i="80"/>
  <c r="F109" i="80"/>
  <c r="G109" i="80"/>
  <c r="H109" i="80"/>
  <c r="I109" i="80"/>
  <c r="J109" i="80"/>
  <c r="K109" i="80"/>
  <c r="L109" i="80"/>
  <c r="M109" i="80"/>
  <c r="N109" i="80"/>
  <c r="O109" i="80"/>
  <c r="P109" i="80"/>
  <c r="Q109" i="80"/>
  <c r="R109" i="80"/>
  <c r="S109" i="80"/>
  <c r="T109" i="80"/>
  <c r="U109" i="80"/>
  <c r="V109" i="80"/>
  <c r="W109" i="80"/>
  <c r="X109" i="80"/>
  <c r="Y109" i="80"/>
  <c r="Z109" i="80"/>
  <c r="AA109" i="80"/>
  <c r="AB109" i="80"/>
  <c r="AC109" i="80"/>
  <c r="AD109" i="80"/>
  <c r="C110" i="80"/>
  <c r="D110" i="80"/>
  <c r="E110" i="80"/>
  <c r="F110" i="80"/>
  <c r="G110" i="80"/>
  <c r="H110" i="80"/>
  <c r="I110" i="80"/>
  <c r="J110" i="80"/>
  <c r="K110" i="80"/>
  <c r="L110" i="80"/>
  <c r="M110" i="80"/>
  <c r="N110" i="80"/>
  <c r="O110" i="80"/>
  <c r="P110" i="80"/>
  <c r="Q110" i="80"/>
  <c r="R110" i="80"/>
  <c r="S110" i="80"/>
  <c r="T110" i="80"/>
  <c r="U110" i="80"/>
  <c r="V110" i="80"/>
  <c r="W110" i="80"/>
  <c r="X110" i="80"/>
  <c r="Y110" i="80"/>
  <c r="Z110" i="80"/>
  <c r="AA110" i="80"/>
  <c r="AB110" i="80"/>
  <c r="AC110" i="80"/>
  <c r="AD110" i="80"/>
  <c r="C111" i="80"/>
  <c r="D111" i="80"/>
  <c r="E111" i="80"/>
  <c r="F111" i="80"/>
  <c r="G111" i="80"/>
  <c r="H111" i="80"/>
  <c r="I111" i="80"/>
  <c r="J111" i="80"/>
  <c r="K111" i="80"/>
  <c r="L111" i="80"/>
  <c r="M111" i="80"/>
  <c r="N111" i="80"/>
  <c r="O111" i="80"/>
  <c r="P111" i="80"/>
  <c r="Q111" i="80"/>
  <c r="R111" i="80"/>
  <c r="S111" i="80"/>
  <c r="T111" i="80"/>
  <c r="U111" i="80"/>
  <c r="V111" i="80"/>
  <c r="W111" i="80"/>
  <c r="X111" i="80"/>
  <c r="Y111" i="80"/>
  <c r="Z111" i="80"/>
  <c r="AA111" i="80"/>
  <c r="AB111" i="80"/>
  <c r="AC111" i="80"/>
  <c r="AD111" i="80"/>
  <c r="C112" i="80"/>
  <c r="D112" i="80"/>
  <c r="E112" i="80"/>
  <c r="F112" i="80"/>
  <c r="G112" i="80"/>
  <c r="H112" i="80"/>
  <c r="I112" i="80"/>
  <c r="J112" i="80"/>
  <c r="K112" i="80"/>
  <c r="L112" i="80"/>
  <c r="M112" i="80"/>
  <c r="N112" i="80"/>
  <c r="O112" i="80"/>
  <c r="P112" i="80"/>
  <c r="Q112" i="80"/>
  <c r="R112" i="80"/>
  <c r="S112" i="80"/>
  <c r="T112" i="80"/>
  <c r="U112" i="80"/>
  <c r="V112" i="80"/>
  <c r="W112" i="80"/>
  <c r="X112" i="80"/>
  <c r="Y112" i="80"/>
  <c r="Z112" i="80"/>
  <c r="AA112" i="80"/>
  <c r="AB112" i="80"/>
  <c r="AC112" i="80"/>
  <c r="AD112" i="80"/>
  <c r="C113" i="80"/>
  <c r="D113" i="80"/>
  <c r="E113" i="80"/>
  <c r="F113" i="80"/>
  <c r="G113" i="80"/>
  <c r="H113" i="80"/>
  <c r="I113" i="80"/>
  <c r="J113" i="80"/>
  <c r="K113" i="80"/>
  <c r="L113" i="80"/>
  <c r="M113" i="80"/>
  <c r="N113" i="80"/>
  <c r="O113" i="80"/>
  <c r="P113" i="80"/>
  <c r="Q113" i="80"/>
  <c r="R113" i="80"/>
  <c r="S113" i="80"/>
  <c r="T113" i="80"/>
  <c r="U113" i="80"/>
  <c r="V113" i="80"/>
  <c r="W113" i="80"/>
  <c r="X113" i="80"/>
  <c r="Y113" i="80"/>
  <c r="Z113" i="80"/>
  <c r="AA113" i="80"/>
  <c r="AB113" i="80"/>
  <c r="AC113" i="80"/>
  <c r="AD113" i="80"/>
  <c r="C114" i="80"/>
  <c r="D114" i="80"/>
  <c r="E114" i="80"/>
  <c r="F114" i="80"/>
  <c r="G114" i="80"/>
  <c r="H114" i="80"/>
  <c r="I114" i="80"/>
  <c r="J114" i="80"/>
  <c r="K114" i="80"/>
  <c r="L114" i="80"/>
  <c r="M114" i="80"/>
  <c r="N114" i="80"/>
  <c r="O114" i="80"/>
  <c r="P114" i="80"/>
  <c r="Q114" i="80"/>
  <c r="R114" i="80"/>
  <c r="S114" i="80"/>
  <c r="T114" i="80"/>
  <c r="U114" i="80"/>
  <c r="V114" i="80"/>
  <c r="W114" i="80"/>
  <c r="X114" i="80"/>
  <c r="Y114" i="80"/>
  <c r="Z114" i="80"/>
  <c r="AA114" i="80"/>
  <c r="AB114" i="80"/>
  <c r="AC114" i="80"/>
  <c r="AD114" i="80"/>
  <c r="C115" i="80"/>
  <c r="D115" i="80"/>
  <c r="E115" i="80"/>
  <c r="F115" i="80"/>
  <c r="G115" i="80"/>
  <c r="H115" i="80"/>
  <c r="I115" i="80"/>
  <c r="J115" i="80"/>
  <c r="K115" i="80"/>
  <c r="L115" i="80"/>
  <c r="M115" i="80"/>
  <c r="N115" i="80"/>
  <c r="O115" i="80"/>
  <c r="P115" i="80"/>
  <c r="Q115" i="80"/>
  <c r="R115" i="80"/>
  <c r="S115" i="80"/>
  <c r="T115" i="80"/>
  <c r="U115" i="80"/>
  <c r="V115" i="80"/>
  <c r="W115" i="80"/>
  <c r="X115" i="80"/>
  <c r="Y115" i="80"/>
  <c r="Z115" i="80"/>
  <c r="AA115" i="80"/>
  <c r="AB115" i="80"/>
  <c r="AC115" i="80"/>
  <c r="AD115" i="80"/>
  <c r="C116" i="80"/>
  <c r="D116" i="80"/>
  <c r="E116" i="80"/>
  <c r="F116" i="80"/>
  <c r="G116" i="80"/>
  <c r="H116" i="80"/>
  <c r="I116" i="80"/>
  <c r="J116" i="80"/>
  <c r="K116" i="80"/>
  <c r="L116" i="80"/>
  <c r="M116" i="80"/>
  <c r="N116" i="80"/>
  <c r="O116" i="80"/>
  <c r="P116" i="80"/>
  <c r="Q116" i="80"/>
  <c r="R116" i="80"/>
  <c r="S116" i="80"/>
  <c r="T116" i="80"/>
  <c r="U116" i="80"/>
  <c r="V116" i="80"/>
  <c r="W116" i="80"/>
  <c r="X116" i="80"/>
  <c r="Y116" i="80"/>
  <c r="Z116" i="80"/>
  <c r="AA116" i="80"/>
  <c r="AB116" i="80"/>
  <c r="AC116" i="80"/>
  <c r="AD116" i="80"/>
  <c r="C117" i="80"/>
  <c r="D117" i="80"/>
  <c r="E117" i="80"/>
  <c r="F117" i="80"/>
  <c r="G117" i="80"/>
  <c r="H117" i="80"/>
  <c r="I117" i="80"/>
  <c r="J117" i="80"/>
  <c r="K117" i="80"/>
  <c r="L117" i="80"/>
  <c r="M117" i="80"/>
  <c r="N117" i="80"/>
  <c r="O117" i="80"/>
  <c r="P117" i="80"/>
  <c r="Q117" i="80"/>
  <c r="R117" i="80"/>
  <c r="S117" i="80"/>
  <c r="T117" i="80"/>
  <c r="U117" i="80"/>
  <c r="V117" i="80"/>
  <c r="W117" i="80"/>
  <c r="X117" i="80"/>
  <c r="Y117" i="80"/>
  <c r="Z117" i="80"/>
  <c r="AA117" i="80"/>
  <c r="AB117" i="80"/>
  <c r="AC117" i="80"/>
  <c r="AD117" i="80"/>
  <c r="C118" i="80"/>
  <c r="D118" i="80"/>
  <c r="E118" i="80"/>
  <c r="F118" i="80"/>
  <c r="G118" i="80"/>
  <c r="H118" i="80"/>
  <c r="I118" i="80"/>
  <c r="J118" i="80"/>
  <c r="K118" i="80"/>
  <c r="L118" i="80"/>
  <c r="M118" i="80"/>
  <c r="N118" i="80"/>
  <c r="O118" i="80"/>
  <c r="P118" i="80"/>
  <c r="Q118" i="80"/>
  <c r="R118" i="80"/>
  <c r="S118" i="80"/>
  <c r="T118" i="80"/>
  <c r="U118" i="80"/>
  <c r="V118" i="80"/>
  <c r="W118" i="80"/>
  <c r="X118" i="80"/>
  <c r="Y118" i="80"/>
  <c r="Z118" i="80"/>
  <c r="AA118" i="80"/>
  <c r="AB118" i="80"/>
  <c r="AC118" i="80"/>
  <c r="AD118" i="80"/>
  <c r="C119" i="80"/>
  <c r="D119" i="80"/>
  <c r="E119" i="80"/>
  <c r="F119" i="80"/>
  <c r="G119" i="80"/>
  <c r="H119" i="80"/>
  <c r="I119" i="80"/>
  <c r="J119" i="80"/>
  <c r="K119" i="80"/>
  <c r="L119" i="80"/>
  <c r="M119" i="80"/>
  <c r="N119" i="80"/>
  <c r="O119" i="80"/>
  <c r="P119" i="80"/>
  <c r="Q119" i="80"/>
  <c r="R119" i="80"/>
  <c r="S119" i="80"/>
  <c r="T119" i="80"/>
  <c r="U119" i="80"/>
  <c r="V119" i="80"/>
  <c r="W119" i="80"/>
  <c r="X119" i="80"/>
  <c r="Y119" i="80"/>
  <c r="Z119" i="80"/>
  <c r="AA119" i="80"/>
  <c r="AB119" i="80"/>
  <c r="AC119" i="80"/>
  <c r="AD119" i="80"/>
  <c r="C120" i="80"/>
  <c r="D120" i="80"/>
  <c r="E120" i="80"/>
  <c r="F120" i="80"/>
  <c r="G120" i="80"/>
  <c r="H120" i="80"/>
  <c r="I120" i="80"/>
  <c r="J120" i="80"/>
  <c r="K120" i="80"/>
  <c r="L120" i="80"/>
  <c r="M120" i="80"/>
  <c r="N120" i="80"/>
  <c r="O120" i="80"/>
  <c r="P120" i="80"/>
  <c r="Q120" i="80"/>
  <c r="R120" i="80"/>
  <c r="S120" i="80"/>
  <c r="T120" i="80"/>
  <c r="U120" i="80"/>
  <c r="V120" i="80"/>
  <c r="W120" i="80"/>
  <c r="X120" i="80"/>
  <c r="Y120" i="80"/>
  <c r="Z120" i="80"/>
  <c r="AA120" i="80"/>
  <c r="AB120" i="80"/>
  <c r="AC120" i="80"/>
  <c r="AD120" i="80"/>
  <c r="C121" i="80"/>
  <c r="D121" i="80"/>
  <c r="E121" i="80"/>
  <c r="F121" i="80"/>
  <c r="G121" i="80"/>
  <c r="H121" i="80"/>
  <c r="I121" i="80"/>
  <c r="J121" i="80"/>
  <c r="K121" i="80"/>
  <c r="L121" i="80"/>
  <c r="M121" i="80"/>
  <c r="N121" i="80"/>
  <c r="O121" i="80"/>
  <c r="P121" i="80"/>
  <c r="Q121" i="80"/>
  <c r="R121" i="80"/>
  <c r="S121" i="80"/>
  <c r="T121" i="80"/>
  <c r="U121" i="80"/>
  <c r="V121" i="80"/>
  <c r="W121" i="80"/>
  <c r="X121" i="80"/>
  <c r="Y121" i="80"/>
  <c r="Z121" i="80"/>
  <c r="AA121" i="80"/>
  <c r="AB121" i="80"/>
  <c r="AC121" i="80"/>
  <c r="AD121" i="80"/>
  <c r="C122" i="80"/>
  <c r="D122" i="80"/>
  <c r="E122" i="80"/>
  <c r="F122" i="80"/>
  <c r="G122" i="80"/>
  <c r="H122" i="80"/>
  <c r="I122" i="80"/>
  <c r="J122" i="80"/>
  <c r="K122" i="80"/>
  <c r="L122" i="80"/>
  <c r="M122" i="80"/>
  <c r="N122" i="80"/>
  <c r="O122" i="80"/>
  <c r="P122" i="80"/>
  <c r="Q122" i="80"/>
  <c r="R122" i="80"/>
  <c r="S122" i="80"/>
  <c r="T122" i="80"/>
  <c r="U122" i="80"/>
  <c r="V122" i="80"/>
  <c r="W122" i="80"/>
  <c r="X122" i="80"/>
  <c r="Y122" i="80"/>
  <c r="Z122" i="80"/>
  <c r="AA122" i="80"/>
  <c r="AB122" i="80"/>
  <c r="AC122" i="80"/>
  <c r="AD122" i="80"/>
  <c r="C123" i="80"/>
  <c r="D123" i="80"/>
  <c r="E123" i="80"/>
  <c r="F123" i="80"/>
  <c r="G123" i="80"/>
  <c r="H123" i="80"/>
  <c r="I123" i="80"/>
  <c r="J123" i="80"/>
  <c r="K123" i="80"/>
  <c r="L123" i="80"/>
  <c r="M123" i="80"/>
  <c r="N123" i="80"/>
  <c r="O123" i="80"/>
  <c r="P123" i="80"/>
  <c r="Q123" i="80"/>
  <c r="R123" i="80"/>
  <c r="S123" i="80"/>
  <c r="T123" i="80"/>
  <c r="U123" i="80"/>
  <c r="V123" i="80"/>
  <c r="W123" i="80"/>
  <c r="X123" i="80"/>
  <c r="Y123" i="80"/>
  <c r="Z123" i="80"/>
  <c r="AA123" i="80"/>
  <c r="AB123" i="80"/>
  <c r="AC123" i="80"/>
  <c r="AD123" i="80"/>
  <c r="B8" i="80"/>
  <c r="B9" i="80"/>
  <c r="B10" i="80"/>
  <c r="B11" i="80"/>
  <c r="B12" i="80"/>
  <c r="B13" i="80"/>
  <c r="B14" i="80"/>
  <c r="B15" i="80"/>
  <c r="B16" i="80"/>
  <c r="B17" i="80"/>
  <c r="B18" i="80"/>
  <c r="B19" i="80"/>
  <c r="B20" i="80"/>
  <c r="B21" i="80"/>
  <c r="B22" i="80"/>
  <c r="B23" i="80"/>
  <c r="B24" i="80"/>
  <c r="B25" i="80"/>
  <c r="B26" i="80"/>
  <c r="B27" i="80"/>
  <c r="B28" i="80"/>
  <c r="B29" i="80"/>
  <c r="B30" i="80"/>
  <c r="B31" i="80"/>
  <c r="B32" i="80"/>
  <c r="B33" i="80"/>
  <c r="B34" i="80"/>
  <c r="B35" i="80"/>
  <c r="B36" i="80"/>
  <c r="B37" i="80"/>
  <c r="B38" i="80"/>
  <c r="B39" i="80"/>
  <c r="B40" i="80"/>
  <c r="B41" i="80"/>
  <c r="B42" i="80"/>
  <c r="B43" i="80"/>
  <c r="B44" i="80"/>
  <c r="B45" i="80"/>
  <c r="B46" i="80"/>
  <c r="B47" i="80"/>
  <c r="B48" i="80"/>
  <c r="B49" i="80"/>
  <c r="B50" i="80"/>
  <c r="B51" i="80"/>
  <c r="B52" i="80"/>
  <c r="B53" i="80"/>
  <c r="B54" i="80"/>
  <c r="B55" i="80"/>
  <c r="B56" i="80"/>
  <c r="B57" i="80"/>
  <c r="B58" i="80"/>
  <c r="B59" i="80"/>
  <c r="B60" i="80"/>
  <c r="B61" i="80"/>
  <c r="B62" i="80"/>
  <c r="B63" i="80"/>
  <c r="B64" i="80"/>
  <c r="B65" i="80"/>
  <c r="B66" i="80"/>
  <c r="B67" i="80"/>
  <c r="B68" i="80"/>
  <c r="B69" i="80"/>
  <c r="B70" i="80"/>
  <c r="B71" i="80"/>
  <c r="B72" i="80"/>
  <c r="B73" i="80"/>
  <c r="B74" i="80"/>
  <c r="B75" i="80"/>
  <c r="B76" i="80"/>
  <c r="B77" i="80"/>
  <c r="B78" i="80"/>
  <c r="B79" i="80"/>
  <c r="B80" i="80"/>
  <c r="B81" i="80"/>
  <c r="B82" i="80"/>
  <c r="B83" i="80"/>
  <c r="B84" i="80"/>
  <c r="B85" i="80"/>
  <c r="B86" i="80"/>
  <c r="B87" i="80"/>
  <c r="B88" i="80"/>
  <c r="B89" i="80"/>
  <c r="B90" i="80"/>
  <c r="B91" i="80"/>
  <c r="B92" i="80"/>
  <c r="B93" i="80"/>
  <c r="B94" i="80"/>
  <c r="B95" i="80"/>
  <c r="B96" i="80"/>
  <c r="B97" i="80"/>
  <c r="B98" i="80"/>
  <c r="B99" i="80"/>
  <c r="B100" i="80"/>
  <c r="B101" i="80"/>
  <c r="B102" i="80"/>
  <c r="B103" i="80"/>
  <c r="B104" i="80"/>
  <c r="B105" i="80"/>
  <c r="B106" i="80"/>
  <c r="B107" i="80"/>
  <c r="B108" i="80"/>
  <c r="B109" i="80"/>
  <c r="B110" i="80"/>
  <c r="B111" i="80"/>
  <c r="B112" i="80"/>
  <c r="B113" i="80"/>
  <c r="B114" i="80"/>
  <c r="B115" i="80"/>
  <c r="B116" i="80"/>
  <c r="B117" i="80"/>
  <c r="B118" i="80"/>
  <c r="B119" i="80"/>
  <c r="B120" i="80"/>
  <c r="B121" i="80"/>
  <c r="B122" i="80"/>
  <c r="B123" i="80"/>
  <c r="B7" i="80"/>
  <c r="C7" i="71" a="1"/>
  <c r="D7" i="71" a="1"/>
  <c r="D55" i="71" s="1"/>
  <c r="D25" i="71"/>
  <c r="D62" i="71"/>
  <c r="D82" i="71"/>
  <c r="E7" i="71" a="1"/>
  <c r="E77" i="71" s="1"/>
  <c r="E29" i="71"/>
  <c r="F7" i="71" a="1"/>
  <c r="F27" i="71"/>
  <c r="F112" i="71"/>
  <c r="G7" i="71" a="1"/>
  <c r="G111" i="71" s="1"/>
  <c r="H7" i="71" a="1"/>
  <c r="H62" i="71"/>
  <c r="I7" i="71" a="1"/>
  <c r="I82" i="71" s="1"/>
  <c r="J7" i="71" a="1"/>
  <c r="K7" i="71" a="1"/>
  <c r="L7" i="71" a="1"/>
  <c r="L75" i="71" s="1"/>
  <c r="L86" i="71"/>
  <c r="M7" i="71" a="1"/>
  <c r="N7" i="71" a="1"/>
  <c r="N65" i="71" s="1"/>
  <c r="N28" i="71"/>
  <c r="N86" i="71"/>
  <c r="O7" i="71" a="1"/>
  <c r="O7" i="71" s="1"/>
  <c r="O23" i="71"/>
  <c r="O34" i="71"/>
  <c r="O43" i="71"/>
  <c r="O63" i="71"/>
  <c r="O71" i="71"/>
  <c r="O81" i="71"/>
  <c r="O101" i="71"/>
  <c r="O109" i="71"/>
  <c r="O119" i="71"/>
  <c r="P7" i="71" a="1"/>
  <c r="P62" i="71" s="1"/>
  <c r="P9" i="71"/>
  <c r="P12" i="71"/>
  <c r="P20" i="71"/>
  <c r="P22" i="71"/>
  <c r="P28" i="71"/>
  <c r="P33" i="71"/>
  <c r="P38" i="71"/>
  <c r="P41" i="71"/>
  <c r="P49" i="71"/>
  <c r="P52" i="71"/>
  <c r="P54" i="71"/>
  <c r="P65" i="71"/>
  <c r="P70" i="71"/>
  <c r="P81" i="71"/>
  <c r="P84" i="71"/>
  <c r="P94" i="71"/>
  <c r="P97" i="71"/>
  <c r="P108" i="71"/>
  <c r="P113" i="71"/>
  <c r="Q7" i="71" a="1"/>
  <c r="Q14" i="71"/>
  <c r="Q47" i="71"/>
  <c r="Q57" i="71"/>
  <c r="Q80" i="71"/>
  <c r="Q85" i="71"/>
  <c r="Q101" i="71"/>
  <c r="Q108" i="71"/>
  <c r="R7" i="71" a="1"/>
  <c r="R10" i="71"/>
  <c r="R122" i="71"/>
  <c r="S7" i="71" a="1"/>
  <c r="T7" i="71" a="1"/>
  <c r="T19" i="71"/>
  <c r="T119" i="71"/>
  <c r="U7" i="71" a="1"/>
  <c r="U29" i="71" s="1"/>
  <c r="U60" i="71"/>
  <c r="V7" i="71" a="1"/>
  <c r="W7" i="71" a="1"/>
  <c r="W118" i="71"/>
  <c r="X7" i="71" a="1"/>
  <c r="Y7" i="71" a="1"/>
  <c r="Y16" i="71" s="1"/>
  <c r="Z7" i="71" a="1"/>
  <c r="Z63" i="71" s="1"/>
  <c r="Z47" i="71"/>
  <c r="Z103" i="71"/>
  <c r="Z119" i="71"/>
  <c r="AA7" i="71" a="1"/>
  <c r="AA44" i="71" s="1"/>
  <c r="AB7" i="71" a="1"/>
  <c r="AC7" i="71" a="1"/>
  <c r="AC80" i="71"/>
  <c r="AD7" i="71" a="1"/>
  <c r="AD62" i="71" s="1"/>
  <c r="B7" i="71" a="1"/>
  <c r="B81" i="71"/>
  <c r="G121" i="68"/>
  <c r="AB121" i="68"/>
  <c r="AB121" i="85" s="1"/>
  <c r="AB121" i="69" s="1"/>
  <c r="AB121" i="70" s="1"/>
  <c r="AB121" i="109" s="1"/>
  <c r="Z123" i="68"/>
  <c r="Z123" i="85" s="1"/>
  <c r="Z123" i="69" s="1"/>
  <c r="Z123" i="70" s="1"/>
  <c r="Z123" i="109" s="1"/>
  <c r="P123" i="63"/>
  <c r="P123" i="68" s="1"/>
  <c r="P123" i="85" s="1"/>
  <c r="P123" i="69" s="1"/>
  <c r="P123" i="70" s="1"/>
  <c r="P123" i="109" s="1"/>
  <c r="P120" i="63"/>
  <c r="C121" i="63"/>
  <c r="C121" i="68" s="1"/>
  <c r="D121" i="63"/>
  <c r="D121" i="68" s="1"/>
  <c r="D121" i="85" s="1"/>
  <c r="D121" i="69" s="1"/>
  <c r="D121" i="70" s="1"/>
  <c r="D121" i="109" s="1"/>
  <c r="E121" i="63"/>
  <c r="E121" i="68" s="1"/>
  <c r="E121" i="85" s="1"/>
  <c r="E121" i="69" s="1"/>
  <c r="E121" i="70" s="1"/>
  <c r="E121" i="109" s="1"/>
  <c r="F121" i="63"/>
  <c r="F121" i="68" s="1"/>
  <c r="F121" i="85" s="1"/>
  <c r="F121" i="69" s="1"/>
  <c r="F121" i="70" s="1"/>
  <c r="F121" i="109" s="1"/>
  <c r="G121" i="63"/>
  <c r="H121" i="63"/>
  <c r="H121" i="68" s="1"/>
  <c r="I121" i="63"/>
  <c r="K121" i="63"/>
  <c r="N121" i="63"/>
  <c r="N121" i="68" s="1"/>
  <c r="O121" i="63"/>
  <c r="O121" i="68" s="1"/>
  <c r="O121" i="85" s="1"/>
  <c r="O121" i="69" s="1"/>
  <c r="O121" i="70" s="1"/>
  <c r="O121" i="109" s="1"/>
  <c r="Q121" i="63"/>
  <c r="Q121" i="68" s="1"/>
  <c r="Q121" i="85" s="1"/>
  <c r="Q121" i="69" s="1"/>
  <c r="Q121" i="70" s="1"/>
  <c r="Q121" i="109" s="1"/>
  <c r="R121" i="63"/>
  <c r="R121" i="68" s="1"/>
  <c r="R121" i="85" s="1"/>
  <c r="R121" i="69" s="1"/>
  <c r="R121" i="70" s="1"/>
  <c r="R121" i="109" s="1"/>
  <c r="S121" i="63"/>
  <c r="S121" i="68" s="1"/>
  <c r="S121" i="85" s="1"/>
  <c r="S121" i="69" s="1"/>
  <c r="S121" i="70" s="1"/>
  <c r="S121" i="109" s="1"/>
  <c r="T121" i="63"/>
  <c r="T121" i="68" s="1"/>
  <c r="T121" i="85" s="1"/>
  <c r="T121" i="69" s="1"/>
  <c r="T121" i="70" s="1"/>
  <c r="T121" i="109" s="1"/>
  <c r="U121" i="63"/>
  <c r="U121" i="68" s="1"/>
  <c r="U121" i="85" s="1"/>
  <c r="U121" i="69" s="1"/>
  <c r="U121" i="70" s="1"/>
  <c r="U121" i="109" s="1"/>
  <c r="Z121" i="63"/>
  <c r="Z121" i="68" s="1"/>
  <c r="Z121" i="85" s="1"/>
  <c r="Z121" i="69" s="1"/>
  <c r="Z121" i="70" s="1"/>
  <c r="Z121" i="109" s="1"/>
  <c r="AC121" i="63"/>
  <c r="AC121" i="68" s="1"/>
  <c r="AC121" i="85" s="1"/>
  <c r="AC121" i="69" s="1"/>
  <c r="AC121" i="70" s="1"/>
  <c r="AC121" i="109" s="1"/>
  <c r="B122" i="63"/>
  <c r="B122" i="68" s="1"/>
  <c r="C122" i="63"/>
  <c r="C122" i="68" s="1"/>
  <c r="E122" i="63"/>
  <c r="E122" i="68" s="1"/>
  <c r="E122" i="85" s="1"/>
  <c r="E122" i="69" s="1"/>
  <c r="E122" i="70" s="1"/>
  <c r="E122" i="109" s="1"/>
  <c r="G122" i="63"/>
  <c r="G122" i="68" s="1"/>
  <c r="I122" i="63"/>
  <c r="I122" i="68" s="1"/>
  <c r="J122" i="63"/>
  <c r="J122" i="68" s="1"/>
  <c r="K122" i="63"/>
  <c r="K122" i="68" s="1"/>
  <c r="K122" i="85" s="1"/>
  <c r="K122" i="69" s="1"/>
  <c r="K122" i="70" s="1"/>
  <c r="K122" i="109" s="1"/>
  <c r="M122" i="63"/>
  <c r="M122" i="68" s="1"/>
  <c r="M122" i="85" s="1"/>
  <c r="M122" i="69" s="1"/>
  <c r="M122" i="70" s="1"/>
  <c r="M122" i="109" s="1"/>
  <c r="O122" i="63"/>
  <c r="O122" i="68" s="1"/>
  <c r="O122" i="85" s="1"/>
  <c r="O122" i="69" s="1"/>
  <c r="O122" i="70" s="1"/>
  <c r="O122" i="109" s="1"/>
  <c r="S122" i="63"/>
  <c r="S122" i="68" s="1"/>
  <c r="S122" i="85" s="1"/>
  <c r="S122" i="69" s="1"/>
  <c r="S122" i="70" s="1"/>
  <c r="S122" i="109" s="1"/>
  <c r="V122" i="63"/>
  <c r="V122" i="68" s="1"/>
  <c r="W122" i="63"/>
  <c r="W122" i="68" s="1"/>
  <c r="W122" i="85" s="1"/>
  <c r="W122" i="69" s="1"/>
  <c r="W122" i="70" s="1"/>
  <c r="W122" i="109" s="1"/>
  <c r="X122" i="63"/>
  <c r="X122" i="68" s="1"/>
  <c r="Y122" i="63"/>
  <c r="Y122" i="68" s="1"/>
  <c r="Z122" i="63"/>
  <c r="Z122" i="68" s="1"/>
  <c r="Z122" i="85" s="1"/>
  <c r="Z122" i="69" s="1"/>
  <c r="Z122" i="70" s="1"/>
  <c r="Z122" i="109" s="1"/>
  <c r="AA122" i="63"/>
  <c r="AA122" i="68" s="1"/>
  <c r="AA122" i="85" s="1"/>
  <c r="AA122" i="69" s="1"/>
  <c r="AA122" i="70" s="1"/>
  <c r="AA122" i="109" s="1"/>
  <c r="AC122" i="63"/>
  <c r="AC122" i="68" s="1"/>
  <c r="AC122" i="85" s="1"/>
  <c r="AC122" i="69" s="1"/>
  <c r="AC122" i="70" s="1"/>
  <c r="AC122" i="109" s="1"/>
  <c r="B123" i="63"/>
  <c r="B123" i="68" s="1"/>
  <c r="C123" i="63"/>
  <c r="C123" i="68" s="1"/>
  <c r="D123" i="63"/>
  <c r="D123" i="68" s="1"/>
  <c r="D123" i="85" s="1"/>
  <c r="D123" i="69" s="1"/>
  <c r="D123" i="70" s="1"/>
  <c r="D123" i="109" s="1"/>
  <c r="E123" i="63"/>
  <c r="E123" i="68" s="1"/>
  <c r="E123" i="85" s="1"/>
  <c r="E123" i="69" s="1"/>
  <c r="E123" i="70" s="1"/>
  <c r="E123" i="109" s="1"/>
  <c r="F123" i="63"/>
  <c r="F123" i="68" s="1"/>
  <c r="F123" i="85" s="1"/>
  <c r="F123" i="69" s="1"/>
  <c r="F123" i="70" s="1"/>
  <c r="F123" i="109" s="1"/>
  <c r="G123" i="63"/>
  <c r="G123" i="68" s="1"/>
  <c r="H123" i="63"/>
  <c r="H123" i="68" s="1"/>
  <c r="J123" i="63"/>
  <c r="J123" i="68" s="1"/>
  <c r="K123" i="63"/>
  <c r="M123" i="63"/>
  <c r="M123" i="68" s="1"/>
  <c r="M123" i="85" s="1"/>
  <c r="M123" i="69" s="1"/>
  <c r="M123" i="70" s="1"/>
  <c r="M123" i="109" s="1"/>
  <c r="N123" i="63"/>
  <c r="N123" i="68" s="1"/>
  <c r="Q123" i="63"/>
  <c r="Q123" i="68" s="1"/>
  <c r="Q123" i="85" s="1"/>
  <c r="Q123" i="69" s="1"/>
  <c r="Q123" i="70" s="1"/>
  <c r="Q123" i="109" s="1"/>
  <c r="T123" i="63"/>
  <c r="T123" i="68" s="1"/>
  <c r="T123" i="85" s="1"/>
  <c r="T123" i="69" s="1"/>
  <c r="T123" i="70" s="1"/>
  <c r="T123" i="109" s="1"/>
  <c r="U123" i="63"/>
  <c r="U123" i="68" s="1"/>
  <c r="U123" i="85" s="1"/>
  <c r="U123" i="69" s="1"/>
  <c r="U123" i="70" s="1"/>
  <c r="U123" i="109" s="1"/>
  <c r="V123" i="63"/>
  <c r="V123" i="68" s="1"/>
  <c r="X123" i="63"/>
  <c r="X123" i="68" s="1"/>
  <c r="X123" i="85" s="1"/>
  <c r="X123" i="69" s="1"/>
  <c r="X123" i="70" s="1"/>
  <c r="X123" i="109" s="1"/>
  <c r="Y123" i="63"/>
  <c r="Y123" i="68" s="1"/>
  <c r="Y123" i="85" s="1"/>
  <c r="Y123" i="69" s="1"/>
  <c r="Y123" i="70" s="1"/>
  <c r="Y123" i="109" s="1"/>
  <c r="Z123" i="63"/>
  <c r="AA123" i="63"/>
  <c r="AB123" i="63"/>
  <c r="AB123" i="68" s="1"/>
  <c r="AB123" i="85" s="1"/>
  <c r="AB123" i="69" s="1"/>
  <c r="AB123" i="70" s="1"/>
  <c r="AB123" i="109" s="1"/>
  <c r="AC123" i="63"/>
  <c r="AC123" i="68" s="1"/>
  <c r="AC123" i="85" s="1"/>
  <c r="AC123" i="69" s="1"/>
  <c r="AC123" i="70" s="1"/>
  <c r="AC123" i="109" s="1"/>
  <c r="AD7" i="82" a="1"/>
  <c r="AD23" i="83" a="1"/>
  <c r="B8" i="82"/>
  <c r="B12" i="82"/>
  <c r="B16" i="82"/>
  <c r="B20" i="82"/>
  <c r="B24" i="82"/>
  <c r="B28" i="82"/>
  <c r="B32" i="82"/>
  <c r="B36" i="82"/>
  <c r="B40" i="82"/>
  <c r="B44" i="82"/>
  <c r="B48" i="82"/>
  <c r="B52" i="82"/>
  <c r="B56" i="82"/>
  <c r="B60" i="82"/>
  <c r="B64" i="82"/>
  <c r="B68" i="82"/>
  <c r="B72" i="82"/>
  <c r="B76" i="82"/>
  <c r="B80" i="82"/>
  <c r="B84" i="82"/>
  <c r="B88" i="82"/>
  <c r="B92" i="82"/>
  <c r="B96" i="82"/>
  <c r="B100" i="82"/>
  <c r="B104" i="82"/>
  <c r="B108" i="82"/>
  <c r="B112" i="82"/>
  <c r="B116" i="82"/>
  <c r="B120" i="82"/>
  <c r="B7" i="82"/>
  <c r="B9" i="82"/>
  <c r="B13" i="82"/>
  <c r="B17" i="82"/>
  <c r="B21" i="82"/>
  <c r="B25" i="82"/>
  <c r="B29" i="82"/>
  <c r="B33" i="82"/>
  <c r="B37" i="82"/>
  <c r="B41" i="82"/>
  <c r="B45" i="82"/>
  <c r="B49" i="82"/>
  <c r="B53" i="82"/>
  <c r="B57" i="82"/>
  <c r="B61" i="82"/>
  <c r="B65" i="82"/>
  <c r="B69" i="82"/>
  <c r="B73" i="82"/>
  <c r="B77" i="82"/>
  <c r="B81" i="82"/>
  <c r="B85" i="82"/>
  <c r="B89" i="82"/>
  <c r="B93" i="82"/>
  <c r="B97" i="82"/>
  <c r="B101" i="82"/>
  <c r="B105" i="82"/>
  <c r="B109" i="82"/>
  <c r="B113" i="82"/>
  <c r="B117" i="82"/>
  <c r="B121" i="82"/>
  <c r="B10" i="82"/>
  <c r="B14" i="82"/>
  <c r="B18" i="82"/>
  <c r="B22" i="82"/>
  <c r="B26" i="82"/>
  <c r="B30" i="82"/>
  <c r="B34" i="82"/>
  <c r="B38" i="82"/>
  <c r="B42" i="82"/>
  <c r="B46" i="82"/>
  <c r="B50" i="82"/>
  <c r="B54" i="82"/>
  <c r="B58" i="82"/>
  <c r="B62" i="82"/>
  <c r="B66" i="82"/>
  <c r="B70" i="82"/>
  <c r="B74" i="82"/>
  <c r="B78" i="82"/>
  <c r="B82" i="82"/>
  <c r="B86" i="82"/>
  <c r="B90" i="82"/>
  <c r="B94" i="82"/>
  <c r="B98" i="82"/>
  <c r="B102" i="82"/>
  <c r="B106" i="82"/>
  <c r="B110" i="82"/>
  <c r="B114" i="82"/>
  <c r="B118" i="82"/>
  <c r="B122" i="82"/>
  <c r="B11" i="82"/>
  <c r="B15" i="82"/>
  <c r="B19" i="82"/>
  <c r="B23" i="82"/>
  <c r="B27" i="82"/>
  <c r="B31" i="82"/>
  <c r="B35" i="82"/>
  <c r="B39" i="82"/>
  <c r="B43" i="82"/>
  <c r="B47" i="82"/>
  <c r="B51" i="82"/>
  <c r="B55" i="82"/>
  <c r="B59" i="82"/>
  <c r="B63" i="82"/>
  <c r="B67" i="82"/>
  <c r="B71" i="82"/>
  <c r="B75" i="82"/>
  <c r="B79" i="82"/>
  <c r="B83" i="82"/>
  <c r="B87" i="82"/>
  <c r="B91" i="82"/>
  <c r="B95" i="82"/>
  <c r="B99" i="82"/>
  <c r="B103" i="82"/>
  <c r="B107" i="82"/>
  <c r="B111" i="82"/>
  <c r="B115" i="82"/>
  <c r="B119" i="82"/>
  <c r="B123" i="82"/>
  <c r="AB121" i="82"/>
  <c r="AB120" i="82"/>
  <c r="AB123" i="82"/>
  <c r="AB122" i="82"/>
  <c r="B11" i="71" l="1"/>
  <c r="B25" i="71"/>
  <c r="B99" i="71"/>
  <c r="B43" i="71"/>
  <c r="B121" i="71"/>
  <c r="AC13" i="71"/>
  <c r="AC22" i="71"/>
  <c r="AC81" i="71"/>
  <c r="AC42" i="71"/>
  <c r="AC120" i="71"/>
  <c r="W13" i="71"/>
  <c r="W16" i="71"/>
  <c r="W82" i="71"/>
  <c r="W26" i="71"/>
  <c r="W92" i="71"/>
  <c r="W54" i="71"/>
  <c r="M7" i="71"/>
  <c r="M65" i="71"/>
  <c r="K34" i="71"/>
  <c r="K63" i="71"/>
  <c r="K97" i="71"/>
  <c r="C9" i="71"/>
  <c r="C30" i="71"/>
  <c r="C67" i="71"/>
  <c r="C81" i="71"/>
  <c r="B72" i="83"/>
  <c r="E61" i="83"/>
  <c r="E43" i="83"/>
  <c r="E82" i="83"/>
  <c r="E111" i="83"/>
  <c r="X101" i="84"/>
  <c r="X77" i="84"/>
  <c r="X96" i="84"/>
  <c r="X117" i="84"/>
  <c r="X91" i="71"/>
  <c r="X38" i="71"/>
  <c r="X123" i="71"/>
  <c r="V27" i="71"/>
  <c r="V48" i="71"/>
  <c r="V67" i="71"/>
  <c r="B122" i="83"/>
  <c r="I88" i="83"/>
  <c r="I33" i="83"/>
  <c r="I85" i="83"/>
  <c r="T72" i="84"/>
  <c r="T74" i="84"/>
  <c r="T106" i="84"/>
  <c r="T82" i="84"/>
  <c r="T90" i="84"/>
  <c r="T104" i="84"/>
  <c r="AB24" i="83"/>
  <c r="AB27" i="83"/>
  <c r="B65" i="71"/>
  <c r="AC60" i="71"/>
  <c r="Z23" i="71"/>
  <c r="Z19" i="71"/>
  <c r="Z79" i="71"/>
  <c r="Z35" i="71"/>
  <c r="Z87" i="71"/>
  <c r="W61" i="71"/>
  <c r="K117" i="71"/>
  <c r="C105" i="71"/>
  <c r="B23" i="83"/>
  <c r="B33" i="83"/>
  <c r="B44" i="83"/>
  <c r="B56" i="83"/>
  <c r="B70" i="83"/>
  <c r="B82" i="83"/>
  <c r="B93" i="83"/>
  <c r="B108" i="83"/>
  <c r="B120" i="83"/>
  <c r="B34" i="83"/>
  <c r="B50" i="83"/>
  <c r="B65" i="83"/>
  <c r="B85" i="83"/>
  <c r="B101" i="83"/>
  <c r="B118" i="83"/>
  <c r="B26" i="83"/>
  <c r="B42" i="83"/>
  <c r="B61" i="83"/>
  <c r="B76" i="83"/>
  <c r="B92" i="83"/>
  <c r="B112" i="83"/>
  <c r="B28" i="83"/>
  <c r="B48" i="83"/>
  <c r="B64" i="83"/>
  <c r="B80" i="83"/>
  <c r="B98" i="83"/>
  <c r="B113" i="83"/>
  <c r="Y69" i="84"/>
  <c r="Y73" i="84"/>
  <c r="Y92" i="84"/>
  <c r="Y110" i="84"/>
  <c r="Y65" i="84"/>
  <c r="Y94" i="84"/>
  <c r="Y121" i="84"/>
  <c r="Y74" i="84"/>
  <c r="Y101" i="84"/>
  <c r="Y122" i="84"/>
  <c r="Y81" i="84"/>
  <c r="Y102" i="84"/>
  <c r="G13" i="81"/>
  <c r="G34" i="81"/>
  <c r="G53" i="81"/>
  <c r="G70" i="81"/>
  <c r="G91" i="81"/>
  <c r="G109" i="81"/>
  <c r="G120" i="81"/>
  <c r="W28" i="83"/>
  <c r="W24" i="83"/>
  <c r="W35" i="83"/>
  <c r="W50" i="83"/>
  <c r="W62" i="83"/>
  <c r="W75" i="83"/>
  <c r="W88" i="83"/>
  <c r="W99" i="83"/>
  <c r="W112" i="83"/>
  <c r="P30" i="83"/>
  <c r="P49" i="83"/>
  <c r="G59" i="83"/>
  <c r="G109" i="83"/>
  <c r="AA123" i="68"/>
  <c r="AA123" i="85" s="1"/>
  <c r="AA123" i="69" s="1"/>
  <c r="AA123" i="70" s="1"/>
  <c r="AA123" i="109" s="1"/>
  <c r="AA76" i="71"/>
  <c r="U33" i="71"/>
  <c r="O91" i="71"/>
  <c r="O53" i="71"/>
  <c r="O15" i="71"/>
  <c r="I40" i="71"/>
  <c r="D119" i="71"/>
  <c r="D18" i="71"/>
  <c r="B8" i="81"/>
  <c r="B10" i="81"/>
  <c r="B17" i="81"/>
  <c r="P102" i="81"/>
  <c r="P27" i="81"/>
  <c r="M122" i="81"/>
  <c r="G118" i="81"/>
  <c r="G98" i="81"/>
  <c r="G77" i="81"/>
  <c r="G49" i="81"/>
  <c r="G23" i="81"/>
  <c r="AC44" i="83"/>
  <c r="Y112" i="83"/>
  <c r="Y69" i="83"/>
  <c r="W119" i="83"/>
  <c r="W103" i="83"/>
  <c r="W83" i="83"/>
  <c r="W70" i="83"/>
  <c r="W54" i="83"/>
  <c r="W34" i="83"/>
  <c r="V120" i="83"/>
  <c r="V100" i="83"/>
  <c r="V73" i="83"/>
  <c r="V52" i="83"/>
  <c r="Q34" i="83"/>
  <c r="Q24" i="83"/>
  <c r="Q49" i="83"/>
  <c r="Q72" i="83"/>
  <c r="Q94" i="83"/>
  <c r="Q114" i="83"/>
  <c r="K38" i="83"/>
  <c r="K94" i="83"/>
  <c r="H58" i="83"/>
  <c r="H73" i="83"/>
  <c r="H117" i="83"/>
  <c r="F104" i="83"/>
  <c r="B118" i="84"/>
  <c r="Q82" i="84"/>
  <c r="Q112" i="84"/>
  <c r="M106" i="84"/>
  <c r="M85" i="84"/>
  <c r="K120" i="84"/>
  <c r="K93" i="84"/>
  <c r="H68" i="84"/>
  <c r="H91" i="84"/>
  <c r="C116" i="84"/>
  <c r="C92" i="84"/>
  <c r="E101" i="71"/>
  <c r="R25" i="81"/>
  <c r="R118" i="81"/>
  <c r="M108" i="81"/>
  <c r="J28" i="81"/>
  <c r="J118" i="81"/>
  <c r="G116" i="81"/>
  <c r="G95" i="81"/>
  <c r="G66" i="81"/>
  <c r="G42" i="81"/>
  <c r="G21" i="81"/>
  <c r="C107" i="81"/>
  <c r="C31" i="81"/>
  <c r="Y44" i="83"/>
  <c r="Y48" i="83"/>
  <c r="Y77" i="83"/>
  <c r="Y101" i="83"/>
  <c r="W118" i="83"/>
  <c r="W98" i="83"/>
  <c r="W82" i="83"/>
  <c r="W64" i="83"/>
  <c r="W46" i="83"/>
  <c r="W32" i="83"/>
  <c r="V28" i="83"/>
  <c r="V24" i="83"/>
  <c r="V44" i="83"/>
  <c r="V62" i="83"/>
  <c r="V78" i="83"/>
  <c r="V93" i="83"/>
  <c r="V113" i="83"/>
  <c r="P102" i="83"/>
  <c r="G89" i="83"/>
  <c r="R73" i="84"/>
  <c r="R84" i="84"/>
  <c r="R116" i="84"/>
  <c r="M74" i="84"/>
  <c r="M89" i="84"/>
  <c r="M104" i="84"/>
  <c r="M117" i="84"/>
  <c r="K69" i="84"/>
  <c r="K72" i="84"/>
  <c r="K92" i="84"/>
  <c r="K109" i="84"/>
  <c r="E87" i="84"/>
  <c r="E114" i="84"/>
  <c r="C67" i="84"/>
  <c r="C70" i="84"/>
  <c r="C84" i="84"/>
  <c r="C102" i="84"/>
  <c r="C119" i="84"/>
  <c r="G106" i="81"/>
  <c r="G81" i="81"/>
  <c r="G55" i="81"/>
  <c r="G27" i="81"/>
  <c r="W120" i="83"/>
  <c r="W107" i="83"/>
  <c r="W91" i="83"/>
  <c r="W71" i="83"/>
  <c r="W55" i="83"/>
  <c r="W40" i="83"/>
  <c r="F30" i="83"/>
  <c r="F54" i="83"/>
  <c r="F118" i="83"/>
  <c r="G79" i="84"/>
  <c r="G100" i="84"/>
  <c r="S44" i="83"/>
  <c r="S38" i="83"/>
  <c r="S99" i="83"/>
  <c r="S68" i="83"/>
  <c r="AC28" i="83"/>
  <c r="AC34" i="83"/>
  <c r="AC50" i="83"/>
  <c r="AC72" i="83"/>
  <c r="AC92" i="83"/>
  <c r="AC108" i="83"/>
  <c r="AC114" i="83"/>
  <c r="AC29" i="83"/>
  <c r="AC49" i="83"/>
  <c r="AC65" i="83"/>
  <c r="AC86" i="83"/>
  <c r="AC106" i="83"/>
  <c r="AC122" i="83"/>
  <c r="AC37" i="83"/>
  <c r="AC58" i="83"/>
  <c r="AC77" i="83"/>
  <c r="AC93" i="83"/>
  <c r="N44" i="83"/>
  <c r="N92" i="83"/>
  <c r="N37" i="83"/>
  <c r="N76" i="83"/>
  <c r="N60" i="83"/>
  <c r="N101" i="83"/>
  <c r="AC73" i="84"/>
  <c r="AC72" i="84"/>
  <c r="AC85" i="84"/>
  <c r="AC96" i="84"/>
  <c r="AC109" i="84"/>
  <c r="AC123" i="84"/>
  <c r="AC67" i="84"/>
  <c r="AC80" i="84"/>
  <c r="AC95" i="84"/>
  <c r="AC107" i="84"/>
  <c r="AC117" i="84"/>
  <c r="AC75" i="84"/>
  <c r="AC88" i="84"/>
  <c r="AC100" i="84"/>
  <c r="AC115" i="84"/>
  <c r="AC80" i="83"/>
  <c r="D29" i="83"/>
  <c r="D28" i="83"/>
  <c r="D42" i="83"/>
  <c r="D53" i="83"/>
  <c r="D65" i="83"/>
  <c r="D80" i="83"/>
  <c r="D92" i="83"/>
  <c r="D102" i="83"/>
  <c r="D117" i="83"/>
  <c r="D32" i="83"/>
  <c r="D44" i="83"/>
  <c r="D56" i="83"/>
  <c r="D70" i="83"/>
  <c r="D81" i="83"/>
  <c r="D93" i="83"/>
  <c r="D108" i="83"/>
  <c r="D120" i="83"/>
  <c r="D24" i="83"/>
  <c r="D37" i="83"/>
  <c r="D50" i="83"/>
  <c r="D64" i="83"/>
  <c r="D74" i="83"/>
  <c r="D88" i="83"/>
  <c r="D101" i="83"/>
  <c r="D113" i="83"/>
  <c r="AC104" i="84"/>
  <c r="AC64" i="83"/>
  <c r="Z63" i="83"/>
  <c r="Z42" i="83"/>
  <c r="S92" i="83"/>
  <c r="N113" i="83"/>
  <c r="L91" i="83"/>
  <c r="L34" i="83"/>
  <c r="D109" i="83"/>
  <c r="D60" i="83"/>
  <c r="B74" i="84"/>
  <c r="B80" i="84"/>
  <c r="B102" i="84"/>
  <c r="B82" i="84"/>
  <c r="B108" i="84"/>
  <c r="B71" i="84"/>
  <c r="B100" i="84"/>
  <c r="B122" i="84"/>
  <c r="AC89" i="84"/>
  <c r="B114" i="83"/>
  <c r="B106" i="83"/>
  <c r="B97" i="83"/>
  <c r="B86" i="83"/>
  <c r="B77" i="83"/>
  <c r="B69" i="83"/>
  <c r="B58" i="83"/>
  <c r="B49" i="83"/>
  <c r="B40" i="83"/>
  <c r="B29" i="83"/>
  <c r="AA114" i="83"/>
  <c r="Y109" i="83"/>
  <c r="Y88" i="83"/>
  <c r="Y68" i="83"/>
  <c r="W114" i="83"/>
  <c r="W104" i="83"/>
  <c r="W96" i="83"/>
  <c r="W86" i="83"/>
  <c r="W76" i="83"/>
  <c r="W67" i="83"/>
  <c r="W56" i="83"/>
  <c r="W48" i="83"/>
  <c r="W39" i="83"/>
  <c r="V121" i="83"/>
  <c r="V109" i="83"/>
  <c r="V98" i="83"/>
  <c r="V84" i="83"/>
  <c r="V72" i="83"/>
  <c r="V60" i="83"/>
  <c r="V45" i="83"/>
  <c r="V34" i="83"/>
  <c r="Q120" i="83"/>
  <c r="Q100" i="83"/>
  <c r="Q86" i="83"/>
  <c r="Q70" i="83"/>
  <c r="Q50" i="83"/>
  <c r="P118" i="83"/>
  <c r="P53" i="83"/>
  <c r="J123" i="83"/>
  <c r="J98" i="83"/>
  <c r="J79" i="83"/>
  <c r="J58" i="83"/>
  <c r="J32" i="83"/>
  <c r="Y116" i="84"/>
  <c r="Y106" i="84"/>
  <c r="Y96" i="84"/>
  <c r="Y86" i="84"/>
  <c r="Y78" i="84"/>
  <c r="Y68" i="84"/>
  <c r="Q85" i="84"/>
  <c r="K114" i="84"/>
  <c r="K106" i="84"/>
  <c r="K96" i="84"/>
  <c r="K86" i="84"/>
  <c r="K77" i="84"/>
  <c r="K66" i="84"/>
  <c r="C112" i="84"/>
  <c r="C100" i="84"/>
  <c r="C87" i="84"/>
  <c r="C74" i="84"/>
  <c r="P65" i="83"/>
  <c r="G39" i="83"/>
  <c r="F93" i="83"/>
  <c r="F40" i="83"/>
  <c r="Y117" i="84"/>
  <c r="Y108" i="84"/>
  <c r="Y100" i="84"/>
  <c r="Y89" i="84"/>
  <c r="Y80" i="84"/>
  <c r="Y70" i="84"/>
  <c r="T122" i="84"/>
  <c r="T93" i="84"/>
  <c r="T69" i="84"/>
  <c r="R121" i="84"/>
  <c r="R98" i="84"/>
  <c r="Q100" i="84"/>
  <c r="K117" i="84"/>
  <c r="K108" i="84"/>
  <c r="K98" i="84"/>
  <c r="K88" i="84"/>
  <c r="K80" i="84"/>
  <c r="K70" i="84"/>
  <c r="H105" i="84"/>
  <c r="H78" i="84"/>
  <c r="AA104" i="84"/>
  <c r="AA101" i="83"/>
  <c r="AA24" i="83"/>
  <c r="AA61" i="83"/>
  <c r="AA70" i="71"/>
  <c r="AA97" i="84"/>
  <c r="AA77" i="84"/>
  <c r="AA22" i="71"/>
  <c r="AA12" i="71"/>
  <c r="AA113" i="84"/>
  <c r="AA75" i="84"/>
  <c r="AD98" i="71"/>
  <c r="AD46" i="71"/>
  <c r="AD45" i="81"/>
  <c r="AD110" i="71"/>
  <c r="AD121" i="84"/>
  <c r="Z106" i="83"/>
  <c r="V62" i="71"/>
  <c r="V7" i="71"/>
  <c r="V18" i="71"/>
  <c r="V28" i="71"/>
  <c r="V39" i="71"/>
  <c r="V50" i="71"/>
  <c r="V59" i="71"/>
  <c r="V71" i="71"/>
  <c r="V82" i="71"/>
  <c r="V91" i="71"/>
  <c r="V103" i="71"/>
  <c r="V114" i="71"/>
  <c r="V123" i="71"/>
  <c r="V115" i="71"/>
  <c r="V11" i="71"/>
  <c r="V22" i="71"/>
  <c r="V32" i="71"/>
  <c r="V43" i="71"/>
  <c r="V54" i="71"/>
  <c r="V63" i="71"/>
  <c r="V74" i="71"/>
  <c r="V83" i="71"/>
  <c r="V95" i="71"/>
  <c r="V106" i="71"/>
  <c r="U102" i="71"/>
  <c r="U81" i="71"/>
  <c r="S20" i="71"/>
  <c r="S34" i="71"/>
  <c r="S105" i="71"/>
  <c r="S41" i="71"/>
  <c r="S108" i="71"/>
  <c r="H120" i="81"/>
  <c r="W72" i="84"/>
  <c r="W85" i="84"/>
  <c r="W101" i="84"/>
  <c r="W114" i="84"/>
  <c r="W74" i="84"/>
  <c r="W90" i="84"/>
  <c r="W104" i="84"/>
  <c r="W117" i="84"/>
  <c r="W82" i="84"/>
  <c r="W112" i="84"/>
  <c r="W80" i="84"/>
  <c r="W122" i="84"/>
  <c r="W93" i="84"/>
  <c r="W69" i="84"/>
  <c r="W96" i="84"/>
  <c r="W106" i="84"/>
  <c r="O77" i="84"/>
  <c r="O82" i="84"/>
  <c r="O102" i="84"/>
  <c r="O117" i="84"/>
  <c r="D95" i="84"/>
  <c r="D88" i="84"/>
  <c r="V107" i="71"/>
  <c r="V87" i="71"/>
  <c r="V66" i="71"/>
  <c r="V44" i="71"/>
  <c r="V23" i="71"/>
  <c r="U120" i="71"/>
  <c r="U77" i="71"/>
  <c r="U56" i="71"/>
  <c r="T30" i="71"/>
  <c r="T32" i="71"/>
  <c r="T92" i="71"/>
  <c r="T50" i="71"/>
  <c r="T107" i="71"/>
  <c r="N118" i="71"/>
  <c r="H91" i="71"/>
  <c r="H34" i="71"/>
  <c r="H104" i="71"/>
  <c r="H19" i="71"/>
  <c r="H119" i="71"/>
  <c r="H48" i="71"/>
  <c r="X46" i="81"/>
  <c r="X18" i="81"/>
  <c r="X110" i="81"/>
  <c r="X48" i="81"/>
  <c r="X70" i="81"/>
  <c r="H90" i="81"/>
  <c r="F38" i="71"/>
  <c r="F48" i="71"/>
  <c r="F123" i="71"/>
  <c r="F70" i="71"/>
  <c r="F80" i="71"/>
  <c r="R14" i="81"/>
  <c r="R29" i="81"/>
  <c r="R45" i="81"/>
  <c r="R57" i="81"/>
  <c r="R70" i="81"/>
  <c r="R86" i="81"/>
  <c r="R101" i="81"/>
  <c r="R113" i="81"/>
  <c r="R13" i="81"/>
  <c r="R33" i="81"/>
  <c r="R49" i="81"/>
  <c r="R69" i="81"/>
  <c r="R89" i="81"/>
  <c r="R109" i="81"/>
  <c r="R22" i="81"/>
  <c r="R38" i="81"/>
  <c r="R61" i="81"/>
  <c r="R78" i="81"/>
  <c r="R97" i="81"/>
  <c r="R17" i="81"/>
  <c r="R37" i="81"/>
  <c r="R54" i="81"/>
  <c r="R77" i="81"/>
  <c r="R93" i="81"/>
  <c r="R110" i="81"/>
  <c r="Z24" i="83"/>
  <c r="Z27" i="83"/>
  <c r="Z35" i="83"/>
  <c r="Z43" i="83"/>
  <c r="Z51" i="83"/>
  <c r="Z59" i="83"/>
  <c r="Z67" i="83"/>
  <c r="Z75" i="83"/>
  <c r="Z83" i="83"/>
  <c r="Z91" i="83"/>
  <c r="Z99" i="83"/>
  <c r="Z107" i="83"/>
  <c r="Z115" i="83"/>
  <c r="Z123" i="83"/>
  <c r="Z23" i="83"/>
  <c r="Z34" i="83"/>
  <c r="Z46" i="83"/>
  <c r="Z55" i="83"/>
  <c r="Z66" i="83"/>
  <c r="Z78" i="83"/>
  <c r="Z87" i="83"/>
  <c r="Z98" i="83"/>
  <c r="Z110" i="83"/>
  <c r="Z119" i="83"/>
  <c r="Z26" i="83"/>
  <c r="Z38" i="83"/>
  <c r="Z47" i="83"/>
  <c r="Z58" i="83"/>
  <c r="Z70" i="83"/>
  <c r="Z79" i="83"/>
  <c r="Z90" i="83"/>
  <c r="Z102" i="83"/>
  <c r="Z111" i="83"/>
  <c r="Z122" i="83"/>
  <c r="Z30" i="83"/>
  <c r="Z50" i="83"/>
  <c r="Z71" i="83"/>
  <c r="Z94" i="83"/>
  <c r="Z114" i="83"/>
  <c r="Z39" i="83"/>
  <c r="Z62" i="83"/>
  <c r="Z82" i="83"/>
  <c r="Z103" i="83"/>
  <c r="Z31" i="83"/>
  <c r="Z54" i="83"/>
  <c r="Z74" i="83"/>
  <c r="Z95" i="83"/>
  <c r="Z118" i="83"/>
  <c r="AB8" i="71"/>
  <c r="AB123" i="71"/>
  <c r="V111" i="71"/>
  <c r="V90" i="71"/>
  <c r="U8" i="71"/>
  <c r="U22" i="71"/>
  <c r="U38" i="71"/>
  <c r="U50" i="71"/>
  <c r="U61" i="71"/>
  <c r="U72" i="71"/>
  <c r="U82" i="71"/>
  <c r="U93" i="71"/>
  <c r="U104" i="71"/>
  <c r="U114" i="71"/>
  <c r="U12" i="71"/>
  <c r="U28" i="71"/>
  <c r="U40" i="71"/>
  <c r="U54" i="71"/>
  <c r="U65" i="71"/>
  <c r="U76" i="71"/>
  <c r="U86" i="71"/>
  <c r="U97" i="71"/>
  <c r="U108" i="71"/>
  <c r="U118" i="71"/>
  <c r="H14" i="81"/>
  <c r="H22" i="81"/>
  <c r="H42" i="81"/>
  <c r="H66" i="81"/>
  <c r="H86" i="81"/>
  <c r="H106" i="81"/>
  <c r="H10" i="81"/>
  <c r="H38" i="81"/>
  <c r="H70" i="81"/>
  <c r="H98" i="81"/>
  <c r="H18" i="81"/>
  <c r="H50" i="81"/>
  <c r="H74" i="81"/>
  <c r="H26" i="81"/>
  <c r="H82" i="81"/>
  <c r="H102" i="81"/>
  <c r="H54" i="81"/>
  <c r="H114" i="81"/>
  <c r="I74" i="84"/>
  <c r="I76" i="84"/>
  <c r="I102" i="84"/>
  <c r="I114" i="84"/>
  <c r="X8" i="71"/>
  <c r="X15" i="71"/>
  <c r="X59" i="71"/>
  <c r="X102" i="71"/>
  <c r="X27" i="71"/>
  <c r="X70" i="71"/>
  <c r="X111" i="71"/>
  <c r="U98" i="71"/>
  <c r="N8" i="71"/>
  <c r="N17" i="71"/>
  <c r="N38" i="71"/>
  <c r="N60" i="71"/>
  <c r="N81" i="71"/>
  <c r="N102" i="71"/>
  <c r="N12" i="71"/>
  <c r="N44" i="71"/>
  <c r="N70" i="71"/>
  <c r="N97" i="71"/>
  <c r="N22" i="71"/>
  <c r="N49" i="71"/>
  <c r="N76" i="71"/>
  <c r="N108" i="71"/>
  <c r="E15" i="71"/>
  <c r="E21" i="71"/>
  <c r="E43" i="71"/>
  <c r="E66" i="71"/>
  <c r="E95" i="71"/>
  <c r="E119" i="71"/>
  <c r="E10" i="71"/>
  <c r="E49" i="71"/>
  <c r="E81" i="71"/>
  <c r="E114" i="71"/>
  <c r="E23" i="71"/>
  <c r="E58" i="71"/>
  <c r="E86" i="71"/>
  <c r="E123" i="71"/>
  <c r="X79" i="71"/>
  <c r="V122" i="71"/>
  <c r="V99" i="71"/>
  <c r="V79" i="71"/>
  <c r="V58" i="71"/>
  <c r="V38" i="71"/>
  <c r="V16" i="71"/>
  <c r="U113" i="71"/>
  <c r="U92" i="71"/>
  <c r="U70" i="71"/>
  <c r="U49" i="71"/>
  <c r="U18" i="71"/>
  <c r="T82" i="71"/>
  <c r="S72" i="71"/>
  <c r="N113" i="71"/>
  <c r="N54" i="71"/>
  <c r="E63" i="71"/>
  <c r="AD27" i="71"/>
  <c r="AD15" i="71"/>
  <c r="AD75" i="71"/>
  <c r="AD30" i="71"/>
  <c r="AD90" i="71"/>
  <c r="AB59" i="71"/>
  <c r="X47" i="71"/>
  <c r="V119" i="71"/>
  <c r="V98" i="71"/>
  <c r="V75" i="71"/>
  <c r="V55" i="71"/>
  <c r="V34" i="71"/>
  <c r="V12" i="71"/>
  <c r="U109" i="71"/>
  <c r="U88" i="71"/>
  <c r="U66" i="71"/>
  <c r="U44" i="71"/>
  <c r="U17" i="71"/>
  <c r="T67" i="71"/>
  <c r="S70" i="71"/>
  <c r="R42" i="71"/>
  <c r="R47" i="71"/>
  <c r="R70" i="71"/>
  <c r="Q35" i="71"/>
  <c r="Q62" i="71"/>
  <c r="Q22" i="71"/>
  <c r="Q69" i="71"/>
  <c r="Q92" i="71"/>
  <c r="Q112" i="71"/>
  <c r="Q41" i="71"/>
  <c r="Q76" i="71"/>
  <c r="Q96" i="71"/>
  <c r="Q117" i="71"/>
  <c r="N92" i="71"/>
  <c r="N33" i="71"/>
  <c r="H76" i="71"/>
  <c r="G14" i="71"/>
  <c r="G87" i="71"/>
  <c r="G37" i="71"/>
  <c r="G61" i="71"/>
  <c r="E106" i="71"/>
  <c r="E38" i="71"/>
  <c r="AC18" i="81"/>
  <c r="AC38" i="81"/>
  <c r="AC60" i="81"/>
  <c r="AC76" i="81"/>
  <c r="AC93" i="81"/>
  <c r="AC114" i="81"/>
  <c r="AC8" i="81"/>
  <c r="AC33" i="81"/>
  <c r="AC61" i="81"/>
  <c r="AC86" i="81"/>
  <c r="AC108" i="81"/>
  <c r="AC118" i="81"/>
  <c r="AC17" i="81"/>
  <c r="AC44" i="81"/>
  <c r="AC65" i="81"/>
  <c r="AC92" i="81"/>
  <c r="Y12" i="81"/>
  <c r="Y22" i="81"/>
  <c r="Y50" i="81"/>
  <c r="Y76" i="81"/>
  <c r="Y98" i="81"/>
  <c r="Y10" i="81"/>
  <c r="Y42" i="81"/>
  <c r="Y82" i="81"/>
  <c r="Y114" i="81"/>
  <c r="Y20" i="81"/>
  <c r="Y54" i="81"/>
  <c r="Y84" i="81"/>
  <c r="Y118" i="81"/>
  <c r="V14" i="81"/>
  <c r="V46" i="81"/>
  <c r="V78" i="81"/>
  <c r="V110" i="81"/>
  <c r="V22" i="81"/>
  <c r="V62" i="81"/>
  <c r="V102" i="81"/>
  <c r="V30" i="81"/>
  <c r="V70" i="81"/>
  <c r="V118" i="81"/>
  <c r="R121" i="81"/>
  <c r="R65" i="81"/>
  <c r="H34" i="81"/>
  <c r="Z86" i="83"/>
  <c r="N11" i="81"/>
  <c r="N16" i="81"/>
  <c r="N27" i="81"/>
  <c r="N42" i="81"/>
  <c r="N54" i="81"/>
  <c r="N67" i="81"/>
  <c r="N79" i="81"/>
  <c r="N88" i="81"/>
  <c r="N96" i="81"/>
  <c r="N107" i="81"/>
  <c r="N116" i="81"/>
  <c r="AA113" i="83"/>
  <c r="AA97" i="83"/>
  <c r="AA80" i="83"/>
  <c r="AA60" i="83"/>
  <c r="AA40" i="83"/>
  <c r="U50" i="83"/>
  <c r="U79" i="83"/>
  <c r="U86" i="83"/>
  <c r="I29" i="83"/>
  <c r="I26" i="83"/>
  <c r="I47" i="83"/>
  <c r="I64" i="83"/>
  <c r="I77" i="83"/>
  <c r="I93" i="83"/>
  <c r="I107" i="83"/>
  <c r="I120" i="83"/>
  <c r="I37" i="83"/>
  <c r="I61" i="83"/>
  <c r="I83" i="83"/>
  <c r="I99" i="83"/>
  <c r="I117" i="83"/>
  <c r="I39" i="83"/>
  <c r="I72" i="83"/>
  <c r="I96" i="83"/>
  <c r="I50" i="83"/>
  <c r="I75" i="83"/>
  <c r="I104" i="83"/>
  <c r="AA108" i="71"/>
  <c r="AA49" i="71"/>
  <c r="P118" i="71"/>
  <c r="P105" i="71"/>
  <c r="P92" i="71"/>
  <c r="P76" i="71"/>
  <c r="L49" i="71"/>
  <c r="L33" i="71"/>
  <c r="D99" i="71"/>
  <c r="AC113" i="83"/>
  <c r="AC98" i="83"/>
  <c r="AC85" i="83"/>
  <c r="AC70" i="83"/>
  <c r="AC56" i="83"/>
  <c r="AC42" i="83"/>
  <c r="AA122" i="83"/>
  <c r="AA108" i="83"/>
  <c r="AA90" i="83"/>
  <c r="AA72" i="83"/>
  <c r="AA53" i="83"/>
  <c r="Y28" i="83"/>
  <c r="Y39" i="83"/>
  <c r="Y49" i="83"/>
  <c r="Y57" i="83"/>
  <c r="Y65" i="83"/>
  <c r="Y73" i="83"/>
  <c r="Y81" i="83"/>
  <c r="Y89" i="83"/>
  <c r="Y97" i="83"/>
  <c r="Y105" i="83"/>
  <c r="Y113" i="83"/>
  <c r="Y121" i="83"/>
  <c r="Y23" i="83"/>
  <c r="Y38" i="83"/>
  <c r="Y52" i="83"/>
  <c r="Y61" i="83"/>
  <c r="Y72" i="83"/>
  <c r="Y84" i="83"/>
  <c r="Y93" i="83"/>
  <c r="Y104" i="83"/>
  <c r="Y116" i="83"/>
  <c r="Y27" i="83"/>
  <c r="Y43" i="83"/>
  <c r="Y53" i="83"/>
  <c r="Y64" i="83"/>
  <c r="Y76" i="83"/>
  <c r="Y85" i="83"/>
  <c r="Y96" i="83"/>
  <c r="Y108" i="83"/>
  <c r="Y117" i="83"/>
  <c r="S36" i="83"/>
  <c r="S50" i="83"/>
  <c r="S74" i="83"/>
  <c r="S98" i="83"/>
  <c r="S119" i="83"/>
  <c r="S26" i="83"/>
  <c r="S47" i="83"/>
  <c r="S82" i="83"/>
  <c r="S110" i="83"/>
  <c r="S31" i="83"/>
  <c r="S60" i="83"/>
  <c r="S83" i="83"/>
  <c r="S111" i="83"/>
  <c r="O40" i="83"/>
  <c r="O64" i="83"/>
  <c r="O90" i="83"/>
  <c r="O116" i="83"/>
  <c r="O26" i="83"/>
  <c r="O59" i="83"/>
  <c r="O96" i="83"/>
  <c r="O32" i="83"/>
  <c r="O72" i="83"/>
  <c r="O102" i="83"/>
  <c r="I115" i="83"/>
  <c r="I67" i="83"/>
  <c r="AD73" i="84"/>
  <c r="AD79" i="84"/>
  <c r="AD101" i="84"/>
  <c r="AD83" i="84"/>
  <c r="AD107" i="84"/>
  <c r="AD88" i="84"/>
  <c r="AD68" i="84"/>
  <c r="AD96" i="84"/>
  <c r="S76" i="84"/>
  <c r="S102" i="84"/>
  <c r="S122" i="84"/>
  <c r="S84" i="84"/>
  <c r="S106" i="84"/>
  <c r="S69" i="84"/>
  <c r="S118" i="84"/>
  <c r="S96" i="84"/>
  <c r="S112" i="84"/>
  <c r="N123" i="81"/>
  <c r="N111" i="81"/>
  <c r="N100" i="81"/>
  <c r="N86" i="81"/>
  <c r="N74" i="81"/>
  <c r="N56" i="81"/>
  <c r="N38" i="81"/>
  <c r="N24" i="81"/>
  <c r="AA23" i="83"/>
  <c r="AA28" i="83"/>
  <c r="AA34" i="83"/>
  <c r="AA42" i="83"/>
  <c r="AA49" i="83"/>
  <c r="AA56" i="83"/>
  <c r="AA64" i="83"/>
  <c r="AA70" i="83"/>
  <c r="AA77" i="83"/>
  <c r="AA85" i="83"/>
  <c r="AA92" i="83"/>
  <c r="AA98" i="83"/>
  <c r="AA26" i="83"/>
  <c r="AA37" i="83"/>
  <c r="AA45" i="83"/>
  <c r="AA54" i="83"/>
  <c r="AA65" i="83"/>
  <c r="AA74" i="83"/>
  <c r="AA82" i="83"/>
  <c r="AA93" i="83"/>
  <c r="AA102" i="83"/>
  <c r="AA109" i="83"/>
  <c r="AA117" i="83"/>
  <c r="AA29" i="83"/>
  <c r="AA38" i="83"/>
  <c r="AA48" i="83"/>
  <c r="AA58" i="83"/>
  <c r="AA66" i="83"/>
  <c r="AA76" i="83"/>
  <c r="AA86" i="83"/>
  <c r="AA96" i="83"/>
  <c r="AA104" i="83"/>
  <c r="AA112" i="83"/>
  <c r="AA118" i="83"/>
  <c r="AC117" i="71"/>
  <c r="W112" i="71"/>
  <c r="W80" i="71"/>
  <c r="W42" i="71"/>
  <c r="P14" i="71"/>
  <c r="P25" i="71"/>
  <c r="P36" i="71"/>
  <c r="P46" i="71"/>
  <c r="P57" i="71"/>
  <c r="P68" i="71"/>
  <c r="P78" i="71"/>
  <c r="P89" i="71"/>
  <c r="P100" i="71"/>
  <c r="P110" i="71"/>
  <c r="P121" i="71"/>
  <c r="D7" i="71"/>
  <c r="D35" i="71"/>
  <c r="D75" i="71"/>
  <c r="D113" i="71"/>
  <c r="P16" i="81"/>
  <c r="P43" i="81"/>
  <c r="P112" i="81"/>
  <c r="N122" i="81"/>
  <c r="N110" i="81"/>
  <c r="N95" i="81"/>
  <c r="N83" i="81"/>
  <c r="N70" i="81"/>
  <c r="N52" i="81"/>
  <c r="N35" i="81"/>
  <c r="N19" i="81"/>
  <c r="AC98" i="71"/>
  <c r="AC44" i="71"/>
  <c r="AA97" i="71"/>
  <c r="W101" i="71"/>
  <c r="W64" i="71"/>
  <c r="W34" i="71"/>
  <c r="P116" i="71"/>
  <c r="P102" i="71"/>
  <c r="P86" i="71"/>
  <c r="P73" i="71"/>
  <c r="P60" i="71"/>
  <c r="P44" i="71"/>
  <c r="P30" i="71"/>
  <c r="P17" i="71"/>
  <c r="L113" i="71"/>
  <c r="K49" i="71"/>
  <c r="K87" i="71"/>
  <c r="D93" i="71"/>
  <c r="D43" i="71"/>
  <c r="P70" i="81"/>
  <c r="N118" i="81"/>
  <c r="N104" i="81"/>
  <c r="N94" i="81"/>
  <c r="N80" i="81"/>
  <c r="N63" i="81"/>
  <c r="N47" i="81"/>
  <c r="N32" i="81"/>
  <c r="N14" i="81"/>
  <c r="G17" i="81"/>
  <c r="G31" i="81"/>
  <c r="G45" i="81"/>
  <c r="G59" i="81"/>
  <c r="G74" i="81"/>
  <c r="G87" i="81"/>
  <c r="G102" i="81"/>
  <c r="G114" i="81"/>
  <c r="G122" i="81"/>
  <c r="AC23" i="83"/>
  <c r="AC24" i="83"/>
  <c r="AC32" i="83"/>
  <c r="AC38" i="83"/>
  <c r="AC45" i="83"/>
  <c r="AC53" i="83"/>
  <c r="AC60" i="83"/>
  <c r="AC66" i="83"/>
  <c r="AC74" i="83"/>
  <c r="AC81" i="83"/>
  <c r="AC88" i="83"/>
  <c r="AC96" i="83"/>
  <c r="AC102" i="83"/>
  <c r="AC109" i="83"/>
  <c r="AC117" i="83"/>
  <c r="AC26" i="83"/>
  <c r="AC33" i="83"/>
  <c r="AC40" i="83"/>
  <c r="AC48" i="83"/>
  <c r="AC54" i="83"/>
  <c r="AC61" i="83"/>
  <c r="AC69" i="83"/>
  <c r="AC76" i="83"/>
  <c r="AC82" i="83"/>
  <c r="AC90" i="83"/>
  <c r="AC97" i="83"/>
  <c r="AC104" i="83"/>
  <c r="AC112" i="83"/>
  <c r="AC118" i="83"/>
  <c r="AA120" i="83"/>
  <c r="AA106" i="83"/>
  <c r="AA88" i="83"/>
  <c r="AA69" i="83"/>
  <c r="AA50" i="83"/>
  <c r="AA32" i="83"/>
  <c r="X97" i="83"/>
  <c r="X56" i="83"/>
  <c r="U100" i="83"/>
  <c r="T58" i="83"/>
  <c r="T86" i="83"/>
  <c r="T66" i="83"/>
  <c r="T108" i="83"/>
  <c r="S62" i="83"/>
  <c r="O79" i="83"/>
  <c r="I109" i="83"/>
  <c r="I54" i="83"/>
  <c r="B117" i="83"/>
  <c r="B109" i="83"/>
  <c r="B102" i="83"/>
  <c r="B96" i="83"/>
  <c r="B88" i="83"/>
  <c r="B81" i="83"/>
  <c r="B74" i="83"/>
  <c r="B66" i="83"/>
  <c r="B60" i="83"/>
  <c r="B53" i="83"/>
  <c r="B45" i="83"/>
  <c r="B38" i="83"/>
  <c r="B32" i="83"/>
  <c r="B24" i="83"/>
  <c r="AB23" i="83"/>
  <c r="Q29" i="83"/>
  <c r="Q41" i="83"/>
  <c r="Q52" i="83"/>
  <c r="Q66" i="83"/>
  <c r="Q78" i="83"/>
  <c r="Q92" i="83"/>
  <c r="Q105" i="83"/>
  <c r="Q116" i="83"/>
  <c r="P81" i="83"/>
  <c r="L62" i="83"/>
  <c r="L78" i="83"/>
  <c r="J122" i="83"/>
  <c r="J106" i="83"/>
  <c r="J86" i="83"/>
  <c r="J70" i="83"/>
  <c r="J55" i="83"/>
  <c r="J36" i="83"/>
  <c r="X69" i="84"/>
  <c r="X66" i="84"/>
  <c r="X88" i="84"/>
  <c r="X106" i="84"/>
  <c r="X122" i="84"/>
  <c r="X74" i="84"/>
  <c r="X90" i="84"/>
  <c r="X109" i="84"/>
  <c r="X80" i="84"/>
  <c r="X120" i="84"/>
  <c r="P45" i="83"/>
  <c r="P73" i="83"/>
  <c r="P105" i="83"/>
  <c r="M33" i="83"/>
  <c r="M64" i="83"/>
  <c r="J39" i="83"/>
  <c r="J27" i="83"/>
  <c r="J34" i="83"/>
  <c r="J43" i="83"/>
  <c r="J52" i="83"/>
  <c r="J63" i="83"/>
  <c r="J71" i="83"/>
  <c r="J80" i="83"/>
  <c r="J91" i="83"/>
  <c r="J100" i="83"/>
  <c r="J108" i="83"/>
  <c r="J119" i="83"/>
  <c r="J28" i="83"/>
  <c r="J38" i="83"/>
  <c r="J50" i="83"/>
  <c r="J64" i="83"/>
  <c r="J76" i="83"/>
  <c r="J87" i="83"/>
  <c r="J102" i="83"/>
  <c r="J114" i="83"/>
  <c r="V106" i="84"/>
  <c r="V85" i="84"/>
  <c r="V117" i="84"/>
  <c r="H116" i="84"/>
  <c r="H94" i="84"/>
  <c r="H70" i="84"/>
  <c r="H72" i="84"/>
  <c r="H84" i="84"/>
  <c r="H96" i="84"/>
  <c r="H109" i="84"/>
  <c r="H117" i="84"/>
  <c r="H75" i="84"/>
  <c r="H86" i="84"/>
  <c r="H100" i="84"/>
  <c r="H110" i="84"/>
  <c r="H120" i="84"/>
  <c r="G122" i="84"/>
  <c r="G76" i="84"/>
  <c r="C123" i="84"/>
  <c r="C114" i="84"/>
  <c r="C106" i="84"/>
  <c r="C95" i="84"/>
  <c r="C86" i="84"/>
  <c r="C76" i="84"/>
  <c r="C66" i="84"/>
  <c r="H101" i="83"/>
  <c r="D114" i="83"/>
  <c r="D106" i="83"/>
  <c r="D96" i="83"/>
  <c r="D86" i="83"/>
  <c r="D77" i="83"/>
  <c r="D66" i="83"/>
  <c r="D58" i="83"/>
  <c r="D49" i="83"/>
  <c r="D38" i="83"/>
  <c r="AC121" i="84"/>
  <c r="AC111" i="84"/>
  <c r="AC101" i="84"/>
  <c r="AC93" i="84"/>
  <c r="AC83" i="84"/>
  <c r="Y118" i="84"/>
  <c r="Y112" i="84"/>
  <c r="Y105" i="84"/>
  <c r="Y97" i="84"/>
  <c r="Y90" i="84"/>
  <c r="Y84" i="84"/>
  <c r="Y76" i="84"/>
  <c r="T117" i="84"/>
  <c r="T96" i="84"/>
  <c r="T80" i="84"/>
  <c r="Q97" i="84"/>
  <c r="K118" i="84"/>
  <c r="K112" i="84"/>
  <c r="K104" i="84"/>
  <c r="K97" i="84"/>
  <c r="K90" i="84"/>
  <c r="K82" i="84"/>
  <c r="K76" i="84"/>
  <c r="J34" i="71"/>
  <c r="J100" i="71"/>
  <c r="G122" i="71"/>
  <c r="G101" i="71"/>
  <c r="G74" i="71"/>
  <c r="G50" i="71"/>
  <c r="G22" i="71"/>
  <c r="S10" i="81"/>
  <c r="S48" i="81"/>
  <c r="S90" i="81"/>
  <c r="S122" i="81"/>
  <c r="S34" i="81"/>
  <c r="S66" i="81"/>
  <c r="S106" i="81"/>
  <c r="L36" i="81"/>
  <c r="L73" i="81"/>
  <c r="J10" i="81"/>
  <c r="J33" i="81"/>
  <c r="J56" i="81"/>
  <c r="J81" i="81"/>
  <c r="J98" i="81"/>
  <c r="J24" i="81"/>
  <c r="J45" i="81"/>
  <c r="J66" i="81"/>
  <c r="J92" i="81"/>
  <c r="J112" i="81"/>
  <c r="R29" i="83"/>
  <c r="R61" i="83"/>
  <c r="R98" i="83"/>
  <c r="R53" i="83"/>
  <c r="R102" i="83"/>
  <c r="R30" i="83"/>
  <c r="R82" i="83"/>
  <c r="M116" i="83"/>
  <c r="M80" i="83"/>
  <c r="M40" i="83"/>
  <c r="C27" i="83"/>
  <c r="C42" i="83"/>
  <c r="C54" i="83"/>
  <c r="C65" i="83"/>
  <c r="C79" i="83"/>
  <c r="C91" i="83"/>
  <c r="C105" i="83"/>
  <c r="C118" i="83"/>
  <c r="C35" i="83"/>
  <c r="C51" i="83"/>
  <c r="C70" i="83"/>
  <c r="C85" i="83"/>
  <c r="C101" i="83"/>
  <c r="C121" i="83"/>
  <c r="C26" i="83"/>
  <c r="C47" i="83"/>
  <c r="C73" i="83"/>
  <c r="C94" i="83"/>
  <c r="C113" i="83"/>
  <c r="C37" i="83"/>
  <c r="C62" i="83"/>
  <c r="C83" i="83"/>
  <c r="C107" i="83"/>
  <c r="J123" i="85"/>
  <c r="J123" i="69" s="1"/>
  <c r="J123" i="70" s="1"/>
  <c r="J123" i="109" s="1"/>
  <c r="B113" i="71"/>
  <c r="B97" i="71"/>
  <c r="B78" i="71"/>
  <c r="B57" i="71"/>
  <c r="B38" i="71"/>
  <c r="B22" i="71"/>
  <c r="AD118" i="71"/>
  <c r="AD94" i="71"/>
  <c r="AD67" i="71"/>
  <c r="AD35" i="71"/>
  <c r="AD14" i="71"/>
  <c r="AC101" i="71"/>
  <c r="AC64" i="71"/>
  <c r="AC24" i="71"/>
  <c r="AB107" i="71"/>
  <c r="AB43" i="71"/>
  <c r="Z99" i="71"/>
  <c r="Z67" i="71"/>
  <c r="Z39" i="71"/>
  <c r="Z15" i="71"/>
  <c r="X119" i="71"/>
  <c r="X110" i="71"/>
  <c r="X99" i="71"/>
  <c r="X87" i="71"/>
  <c r="X78" i="71"/>
  <c r="X67" i="71"/>
  <c r="X55" i="71"/>
  <c r="X46" i="71"/>
  <c r="X35" i="71"/>
  <c r="X23" i="71"/>
  <c r="X14" i="71"/>
  <c r="W120" i="71"/>
  <c r="W98" i="71"/>
  <c r="W72" i="71"/>
  <c r="W44" i="71"/>
  <c r="W22" i="71"/>
  <c r="T103" i="71"/>
  <c r="T78" i="71"/>
  <c r="T46" i="71"/>
  <c r="T14" i="71"/>
  <c r="R22" i="71"/>
  <c r="O117" i="71"/>
  <c r="O107" i="71"/>
  <c r="O98" i="71"/>
  <c r="O87" i="71"/>
  <c r="O79" i="71"/>
  <c r="O70" i="71"/>
  <c r="O59" i="71"/>
  <c r="O50" i="71"/>
  <c r="O42" i="71"/>
  <c r="O31" i="71"/>
  <c r="O22" i="71"/>
  <c r="O13" i="71"/>
  <c r="N122" i="71"/>
  <c r="N117" i="71"/>
  <c r="N112" i="71"/>
  <c r="N106" i="71"/>
  <c r="N101" i="71"/>
  <c r="N96" i="71"/>
  <c r="N90" i="71"/>
  <c r="N85" i="71"/>
  <c r="N80" i="71"/>
  <c r="N74" i="71"/>
  <c r="N69" i="71"/>
  <c r="N64" i="71"/>
  <c r="N58" i="71"/>
  <c r="N53" i="71"/>
  <c r="N48" i="71"/>
  <c r="N42" i="71"/>
  <c r="N37" i="71"/>
  <c r="N32" i="71"/>
  <c r="N26" i="71"/>
  <c r="N21" i="71"/>
  <c r="N16" i="71"/>
  <c r="N10" i="71"/>
  <c r="M121" i="71"/>
  <c r="M50" i="71"/>
  <c r="L118" i="71"/>
  <c r="K106" i="71"/>
  <c r="G117" i="71"/>
  <c r="G93" i="71"/>
  <c r="G69" i="71"/>
  <c r="G43" i="71"/>
  <c r="E109" i="71"/>
  <c r="E91" i="71"/>
  <c r="E71" i="71"/>
  <c r="E53" i="71"/>
  <c r="E34" i="71"/>
  <c r="T18" i="81"/>
  <c r="T94" i="81"/>
  <c r="T34" i="81"/>
  <c r="S64" i="81"/>
  <c r="J82" i="81"/>
  <c r="J42" i="81"/>
  <c r="C10" i="81"/>
  <c r="C49" i="81"/>
  <c r="C98" i="81"/>
  <c r="C22" i="81"/>
  <c r="C71" i="81"/>
  <c r="T122" i="83"/>
  <c r="R85" i="83"/>
  <c r="O30" i="83"/>
  <c r="O38" i="83"/>
  <c r="O47" i="83"/>
  <c r="O58" i="83"/>
  <c r="O67" i="83"/>
  <c r="O75" i="83"/>
  <c r="O86" i="83"/>
  <c r="O95" i="83"/>
  <c r="O104" i="83"/>
  <c r="O115" i="83"/>
  <c r="O123" i="83"/>
  <c r="O31" i="83"/>
  <c r="O43" i="83"/>
  <c r="O54" i="83"/>
  <c r="O68" i="83"/>
  <c r="O80" i="83"/>
  <c r="O94" i="83"/>
  <c r="O107" i="83"/>
  <c r="O118" i="83"/>
  <c r="O24" i="83"/>
  <c r="O36" i="83"/>
  <c r="O51" i="83"/>
  <c r="O62" i="83"/>
  <c r="O74" i="83"/>
  <c r="O88" i="83"/>
  <c r="O100" i="83"/>
  <c r="O111" i="83"/>
  <c r="M107" i="83"/>
  <c r="M71" i="83"/>
  <c r="I123" i="83"/>
  <c r="I112" i="83"/>
  <c r="I101" i="83"/>
  <c r="I91" i="83"/>
  <c r="I80" i="83"/>
  <c r="I69" i="83"/>
  <c r="I58" i="83"/>
  <c r="I43" i="83"/>
  <c r="H25" i="83"/>
  <c r="H43" i="83"/>
  <c r="H65" i="83"/>
  <c r="H79" i="83"/>
  <c r="H94" i="83"/>
  <c r="H107" i="83"/>
  <c r="H122" i="83"/>
  <c r="H30" i="83"/>
  <c r="H53" i="83"/>
  <c r="H74" i="83"/>
  <c r="H95" i="83"/>
  <c r="H115" i="83"/>
  <c r="H38" i="83"/>
  <c r="H67" i="83"/>
  <c r="H86" i="83"/>
  <c r="H102" i="83"/>
  <c r="H123" i="83"/>
  <c r="F110" i="83"/>
  <c r="F86" i="83"/>
  <c r="F61" i="83"/>
  <c r="C99" i="83"/>
  <c r="C57" i="83"/>
  <c r="AD111" i="84"/>
  <c r="AD93" i="84"/>
  <c r="AA65" i="84"/>
  <c r="AA72" i="84"/>
  <c r="AA80" i="84"/>
  <c r="AA87" i="84"/>
  <c r="AA93" i="84"/>
  <c r="AA101" i="84"/>
  <c r="AA108" i="84"/>
  <c r="AA115" i="84"/>
  <c r="AA123" i="84"/>
  <c r="AA71" i="84"/>
  <c r="AA81" i="84"/>
  <c r="AA91" i="84"/>
  <c r="AA99" i="84"/>
  <c r="AA109" i="84"/>
  <c r="AA119" i="84"/>
  <c r="AA69" i="84"/>
  <c r="AA83" i="84"/>
  <c r="AA96" i="84"/>
  <c r="AA107" i="84"/>
  <c r="AA120" i="84"/>
  <c r="AA76" i="84"/>
  <c r="AA92" i="84"/>
  <c r="AA112" i="84"/>
  <c r="AA67" i="84"/>
  <c r="AA85" i="84"/>
  <c r="AA103" i="84"/>
  <c r="AA117" i="84"/>
  <c r="B110" i="71"/>
  <c r="B91" i="71"/>
  <c r="B70" i="71"/>
  <c r="B54" i="71"/>
  <c r="B35" i="71"/>
  <c r="B14" i="71"/>
  <c r="AB91" i="71"/>
  <c r="AB27" i="71"/>
  <c r="X118" i="71"/>
  <c r="X107" i="71"/>
  <c r="X95" i="71"/>
  <c r="X86" i="71"/>
  <c r="X75" i="71"/>
  <c r="X63" i="71"/>
  <c r="X54" i="71"/>
  <c r="X43" i="71"/>
  <c r="X31" i="71"/>
  <c r="X22" i="71"/>
  <c r="X11" i="71"/>
  <c r="O123" i="71"/>
  <c r="O114" i="71"/>
  <c r="O106" i="71"/>
  <c r="O95" i="71"/>
  <c r="O86" i="71"/>
  <c r="O77" i="71"/>
  <c r="O66" i="71"/>
  <c r="O58" i="71"/>
  <c r="O49" i="71"/>
  <c r="O38" i="71"/>
  <c r="O29" i="71"/>
  <c r="O21" i="71"/>
  <c r="O10" i="71"/>
  <c r="N121" i="71"/>
  <c r="N116" i="71"/>
  <c r="N110" i="71"/>
  <c r="N105" i="71"/>
  <c r="N100" i="71"/>
  <c r="N94" i="71"/>
  <c r="N89" i="71"/>
  <c r="N84" i="71"/>
  <c r="N78" i="71"/>
  <c r="N73" i="71"/>
  <c r="N68" i="71"/>
  <c r="N62" i="71"/>
  <c r="N57" i="71"/>
  <c r="N52" i="71"/>
  <c r="N46" i="71"/>
  <c r="N41" i="71"/>
  <c r="N36" i="71"/>
  <c r="N30" i="71"/>
  <c r="N25" i="71"/>
  <c r="N20" i="71"/>
  <c r="N14" i="71"/>
  <c r="N9" i="71"/>
  <c r="M107" i="71"/>
  <c r="M22" i="71"/>
  <c r="G21" i="71"/>
  <c r="G33" i="71"/>
  <c r="G45" i="71"/>
  <c r="G59" i="71"/>
  <c r="G71" i="71"/>
  <c r="G82" i="71"/>
  <c r="G97" i="71"/>
  <c r="G109" i="71"/>
  <c r="G120" i="71"/>
  <c r="G11" i="71"/>
  <c r="G26" i="71"/>
  <c r="G39" i="71"/>
  <c r="G53" i="71"/>
  <c r="G65" i="71"/>
  <c r="G79" i="71"/>
  <c r="G90" i="71"/>
  <c r="G102" i="71"/>
  <c r="G116" i="71"/>
  <c r="S120" i="81"/>
  <c r="S38" i="81"/>
  <c r="I28" i="81"/>
  <c r="I99" i="81"/>
  <c r="M29" i="83"/>
  <c r="M48" i="83"/>
  <c r="M60" i="83"/>
  <c r="M74" i="83"/>
  <c r="M87" i="83"/>
  <c r="M100" i="83"/>
  <c r="M111" i="83"/>
  <c r="M38" i="83"/>
  <c r="M59" i="83"/>
  <c r="M79" i="83"/>
  <c r="M92" i="83"/>
  <c r="M108" i="83"/>
  <c r="M24" i="83"/>
  <c r="M50" i="83"/>
  <c r="M68" i="83"/>
  <c r="M82" i="83"/>
  <c r="M102" i="83"/>
  <c r="M118" i="83"/>
  <c r="F25" i="83"/>
  <c r="F36" i="83"/>
  <c r="F45" i="83"/>
  <c r="F24" i="83"/>
  <c r="F38" i="83"/>
  <c r="F50" i="83"/>
  <c r="F60" i="83"/>
  <c r="F68" i="83"/>
  <c r="F78" i="83"/>
  <c r="F88" i="83"/>
  <c r="F97" i="83"/>
  <c r="F108" i="83"/>
  <c r="F116" i="83"/>
  <c r="F33" i="83"/>
  <c r="F52" i="83"/>
  <c r="F65" i="83"/>
  <c r="F76" i="83"/>
  <c r="F89" i="83"/>
  <c r="F102" i="83"/>
  <c r="F114" i="83"/>
  <c r="F29" i="83"/>
  <c r="F44" i="83"/>
  <c r="F57" i="83"/>
  <c r="F72" i="83"/>
  <c r="F82" i="83"/>
  <c r="F94" i="83"/>
  <c r="F109" i="83"/>
  <c r="F121" i="83"/>
  <c r="C90" i="83"/>
  <c r="C43" i="83"/>
  <c r="AB71" i="84"/>
  <c r="AB113" i="84"/>
  <c r="AB92" i="84"/>
  <c r="AB85" i="84"/>
  <c r="P89" i="84"/>
  <c r="P110" i="84"/>
  <c r="E74" i="84"/>
  <c r="E86" i="84"/>
  <c r="E96" i="84"/>
  <c r="E111" i="84"/>
  <c r="E123" i="84"/>
  <c r="E66" i="84"/>
  <c r="E79" i="84"/>
  <c r="E92" i="84"/>
  <c r="E103" i="84"/>
  <c r="E116" i="84"/>
  <c r="E82" i="84"/>
  <c r="E107" i="84"/>
  <c r="E68" i="84"/>
  <c r="E102" i="84"/>
  <c r="E95" i="84"/>
  <c r="E75" i="84"/>
  <c r="E122" i="84"/>
  <c r="H122" i="85"/>
  <c r="H122" i="69" s="1"/>
  <c r="H122" i="70" s="1"/>
  <c r="H122" i="109" s="1"/>
  <c r="G123" i="85"/>
  <c r="G123" i="69" s="1"/>
  <c r="G123" i="70" s="1"/>
  <c r="G123" i="109" s="1"/>
  <c r="B123" i="71"/>
  <c r="B107" i="71"/>
  <c r="B86" i="71"/>
  <c r="B67" i="71"/>
  <c r="B49" i="71"/>
  <c r="B27" i="71"/>
  <c r="AD107" i="71"/>
  <c r="AD78" i="71"/>
  <c r="AD47" i="71"/>
  <c r="AB75" i="71"/>
  <c r="AB15" i="71"/>
  <c r="Z111" i="71"/>
  <c r="Z83" i="71"/>
  <c r="Z55" i="71"/>
  <c r="X115" i="71"/>
  <c r="X103" i="71"/>
  <c r="X94" i="71"/>
  <c r="X83" i="71"/>
  <c r="X71" i="71"/>
  <c r="X62" i="71"/>
  <c r="X51" i="71"/>
  <c r="X39" i="71"/>
  <c r="X30" i="71"/>
  <c r="X19" i="71"/>
  <c r="X7" i="71"/>
  <c r="T118" i="71"/>
  <c r="T91" i="71"/>
  <c r="T60" i="71"/>
  <c r="O122" i="71"/>
  <c r="O113" i="71"/>
  <c r="O102" i="71"/>
  <c r="O93" i="71"/>
  <c r="O85" i="71"/>
  <c r="O74" i="71"/>
  <c r="O65" i="71"/>
  <c r="O55" i="71"/>
  <c r="O45" i="71"/>
  <c r="O37" i="71"/>
  <c r="O27" i="71"/>
  <c r="O17" i="71"/>
  <c r="N120" i="71"/>
  <c r="N114" i="71"/>
  <c r="N109" i="71"/>
  <c r="N104" i="71"/>
  <c r="N98" i="71"/>
  <c r="N93" i="71"/>
  <c r="N88" i="71"/>
  <c r="N82" i="71"/>
  <c r="N77" i="71"/>
  <c r="N72" i="71"/>
  <c r="N66" i="71"/>
  <c r="N61" i="71"/>
  <c r="N56" i="71"/>
  <c r="N50" i="71"/>
  <c r="N45" i="71"/>
  <c r="N40" i="71"/>
  <c r="N34" i="71"/>
  <c r="N29" i="71"/>
  <c r="N24" i="71"/>
  <c r="N18" i="71"/>
  <c r="N13" i="71"/>
  <c r="M78" i="71"/>
  <c r="K21" i="71"/>
  <c r="K77" i="71"/>
  <c r="I12" i="71"/>
  <c r="I28" i="71"/>
  <c r="I109" i="71"/>
  <c r="I66" i="71"/>
  <c r="G107" i="71"/>
  <c r="G81" i="71"/>
  <c r="G54" i="71"/>
  <c r="G31" i="71"/>
  <c r="E13" i="71"/>
  <c r="E22" i="71"/>
  <c r="E31" i="71"/>
  <c r="E42" i="71"/>
  <c r="E50" i="71"/>
  <c r="E59" i="71"/>
  <c r="E70" i="71"/>
  <c r="E79" i="71"/>
  <c r="E87" i="71"/>
  <c r="E98" i="71"/>
  <c r="E107" i="71"/>
  <c r="E117" i="71"/>
  <c r="E7" i="71"/>
  <c r="E17" i="71"/>
  <c r="E27" i="71"/>
  <c r="E37" i="71"/>
  <c r="E45" i="71"/>
  <c r="E55" i="71"/>
  <c r="E65" i="71"/>
  <c r="E74" i="71"/>
  <c r="E85" i="71"/>
  <c r="E93" i="71"/>
  <c r="E102" i="71"/>
  <c r="E113" i="71"/>
  <c r="E122" i="71"/>
  <c r="T111" i="81"/>
  <c r="S96" i="81"/>
  <c r="S22" i="81"/>
  <c r="O33" i="81"/>
  <c r="O70" i="81"/>
  <c r="M18" i="81"/>
  <c r="M83" i="81"/>
  <c r="M55" i="81"/>
  <c r="M116" i="81"/>
  <c r="J109" i="81"/>
  <c r="J61" i="81"/>
  <c r="J17" i="81"/>
  <c r="C58" i="81"/>
  <c r="X34" i="83"/>
  <c r="X54" i="83"/>
  <c r="X93" i="83"/>
  <c r="T24" i="83"/>
  <c r="T50" i="83"/>
  <c r="T80" i="83"/>
  <c r="T101" i="83"/>
  <c r="T44" i="83"/>
  <c r="T81" i="83"/>
  <c r="T114" i="83"/>
  <c r="T29" i="83"/>
  <c r="T65" i="83"/>
  <c r="T96" i="83"/>
  <c r="R45" i="83"/>
  <c r="M122" i="83"/>
  <c r="M90" i="83"/>
  <c r="M53" i="83"/>
  <c r="I25" i="83"/>
  <c r="I30" i="83"/>
  <c r="I35" i="83"/>
  <c r="I41" i="83"/>
  <c r="I46" i="83"/>
  <c r="I51" i="83"/>
  <c r="I57" i="83"/>
  <c r="I62" i="83"/>
  <c r="I66" i="83"/>
  <c r="I70" i="83"/>
  <c r="I74" i="83"/>
  <c r="I78" i="83"/>
  <c r="I82" i="83"/>
  <c r="I86" i="83"/>
  <c r="I90" i="83"/>
  <c r="I94" i="83"/>
  <c r="I98" i="83"/>
  <c r="I102" i="83"/>
  <c r="I106" i="83"/>
  <c r="I110" i="83"/>
  <c r="I114" i="83"/>
  <c r="I118" i="83"/>
  <c r="I122" i="83"/>
  <c r="I23" i="83"/>
  <c r="I31" i="83"/>
  <c r="I38" i="83"/>
  <c r="I45" i="83"/>
  <c r="I53" i="83"/>
  <c r="I59" i="83"/>
  <c r="I65" i="83"/>
  <c r="I71" i="83"/>
  <c r="I76" i="83"/>
  <c r="I81" i="83"/>
  <c r="I87" i="83"/>
  <c r="I92" i="83"/>
  <c r="I97" i="83"/>
  <c r="I103" i="83"/>
  <c r="I108" i="83"/>
  <c r="I113" i="83"/>
  <c r="I119" i="83"/>
  <c r="I27" i="83"/>
  <c r="I34" i="83"/>
  <c r="I42" i="83"/>
  <c r="I49" i="83"/>
  <c r="I55" i="83"/>
  <c r="I63" i="83"/>
  <c r="I68" i="83"/>
  <c r="I73" i="83"/>
  <c r="I79" i="83"/>
  <c r="I84" i="83"/>
  <c r="I89" i="83"/>
  <c r="I95" i="83"/>
  <c r="I100" i="83"/>
  <c r="I105" i="83"/>
  <c r="I111" i="83"/>
  <c r="I116" i="83"/>
  <c r="I121" i="83"/>
  <c r="G30" i="83"/>
  <c r="G51" i="83"/>
  <c r="G78" i="83"/>
  <c r="G107" i="83"/>
  <c r="G33" i="83"/>
  <c r="G67" i="83"/>
  <c r="G97" i="83"/>
  <c r="G50" i="83"/>
  <c r="G87" i="83"/>
  <c r="G115" i="83"/>
  <c r="F100" i="83"/>
  <c r="F73" i="83"/>
  <c r="F46" i="83"/>
  <c r="E42" i="83"/>
  <c r="E63" i="83"/>
  <c r="E91" i="83"/>
  <c r="E118" i="83"/>
  <c r="E34" i="83"/>
  <c r="E71" i="83"/>
  <c r="E101" i="83"/>
  <c r="E26" i="83"/>
  <c r="E79" i="83"/>
  <c r="E119" i="83"/>
  <c r="E54" i="83"/>
  <c r="E98" i="83"/>
  <c r="C122" i="83"/>
  <c r="C75" i="83"/>
  <c r="C33" i="83"/>
  <c r="AD65" i="84"/>
  <c r="AD71" i="84"/>
  <c r="AD76" i="84"/>
  <c r="AD81" i="84"/>
  <c r="AD87" i="84"/>
  <c r="AD92" i="84"/>
  <c r="AD97" i="84"/>
  <c r="AD103" i="84"/>
  <c r="AD108" i="84"/>
  <c r="AD113" i="84"/>
  <c r="AD119" i="84"/>
  <c r="AD69" i="84"/>
  <c r="AD77" i="84"/>
  <c r="AD84" i="84"/>
  <c r="AD91" i="84"/>
  <c r="AD99" i="84"/>
  <c r="AD105" i="84"/>
  <c r="AD112" i="84"/>
  <c r="AD120" i="84"/>
  <c r="AD67" i="84"/>
  <c r="AD75" i="84"/>
  <c r="AD85" i="84"/>
  <c r="AD95" i="84"/>
  <c r="AD104" i="84"/>
  <c r="AD115" i="84"/>
  <c r="AD123" i="84"/>
  <c r="AD72" i="84"/>
  <c r="AD80" i="84"/>
  <c r="AD89" i="84"/>
  <c r="AD100" i="84"/>
  <c r="AD109" i="84"/>
  <c r="AD117" i="84"/>
  <c r="Z80" i="84"/>
  <c r="Z106" i="84"/>
  <c r="Z85" i="84"/>
  <c r="Z122" i="84"/>
  <c r="Z101" i="84"/>
  <c r="Z112" i="84"/>
  <c r="Z69" i="84"/>
  <c r="F91" i="84"/>
  <c r="F75" i="84"/>
  <c r="F112" i="84"/>
  <c r="F88" i="84"/>
  <c r="F99" i="84"/>
  <c r="F118" i="84"/>
  <c r="F91" i="71"/>
  <c r="B121" i="81"/>
  <c r="B115" i="81"/>
  <c r="B110" i="81"/>
  <c r="B105" i="81"/>
  <c r="B99" i="81"/>
  <c r="B94" i="81"/>
  <c r="B89" i="81"/>
  <c r="B83" i="81"/>
  <c r="B78" i="81"/>
  <c r="B73" i="81"/>
  <c r="B67" i="81"/>
  <c r="B62" i="81"/>
  <c r="B57" i="81"/>
  <c r="B51" i="81"/>
  <c r="B46" i="81"/>
  <c r="B41" i="81"/>
  <c r="B35" i="81"/>
  <c r="B30" i="81"/>
  <c r="B25" i="81"/>
  <c r="B19" i="81"/>
  <c r="B14" i="81"/>
  <c r="B9" i="81"/>
  <c r="P86" i="81"/>
  <c r="P38" i="81"/>
  <c r="N120" i="81"/>
  <c r="N112" i="81"/>
  <c r="N106" i="81"/>
  <c r="N99" i="81"/>
  <c r="N91" i="81"/>
  <c r="N84" i="81"/>
  <c r="N78" i="81"/>
  <c r="N68" i="81"/>
  <c r="N59" i="81"/>
  <c r="N48" i="81"/>
  <c r="N40" i="81"/>
  <c r="N31" i="81"/>
  <c r="N20" i="81"/>
  <c r="B121" i="83"/>
  <c r="B116" i="83"/>
  <c r="B110" i="83"/>
  <c r="B105" i="83"/>
  <c r="B100" i="83"/>
  <c r="B94" i="83"/>
  <c r="B89" i="83"/>
  <c r="B84" i="83"/>
  <c r="B78" i="83"/>
  <c r="B73" i="83"/>
  <c r="B68" i="83"/>
  <c r="B62" i="83"/>
  <c r="B57" i="83"/>
  <c r="B52" i="83"/>
  <c r="B46" i="83"/>
  <c r="B41" i="83"/>
  <c r="B36" i="83"/>
  <c r="B30" i="83"/>
  <c r="B25" i="83"/>
  <c r="AC121" i="83"/>
  <c r="AC116" i="83"/>
  <c r="AC110" i="83"/>
  <c r="AC105" i="83"/>
  <c r="AC100" i="83"/>
  <c r="AC94" i="83"/>
  <c r="AC89" i="83"/>
  <c r="AC84" i="83"/>
  <c r="AC78" i="83"/>
  <c r="AC73" i="83"/>
  <c r="AC68" i="83"/>
  <c r="AC62" i="83"/>
  <c r="AC57" i="83"/>
  <c r="AC52" i="83"/>
  <c r="AC46" i="83"/>
  <c r="AC41" i="83"/>
  <c r="AC36" i="83"/>
  <c r="AC30" i="83"/>
  <c r="AC25" i="83"/>
  <c r="AB26" i="83"/>
  <c r="AA121" i="83"/>
  <c r="AA116" i="83"/>
  <c r="AA110" i="83"/>
  <c r="AA105" i="83"/>
  <c r="AA100" i="83"/>
  <c r="AA94" i="83"/>
  <c r="AA89" i="83"/>
  <c r="AA84" i="83"/>
  <c r="AA78" i="83"/>
  <c r="AA73" i="83"/>
  <c r="AA68" i="83"/>
  <c r="AA62" i="83"/>
  <c r="AA57" i="83"/>
  <c r="AA52" i="83"/>
  <c r="AA46" i="83"/>
  <c r="AA41" i="83"/>
  <c r="AA36" i="83"/>
  <c r="AA30" i="83"/>
  <c r="AA25" i="83"/>
  <c r="S23" i="83"/>
  <c r="S32" i="83"/>
  <c r="S43" i="83"/>
  <c r="S52" i="83"/>
  <c r="S63" i="83"/>
  <c r="S78" i="83"/>
  <c r="S90" i="83"/>
  <c r="S103" i="83"/>
  <c r="S116" i="83"/>
  <c r="Q25" i="83"/>
  <c r="Q33" i="83"/>
  <c r="Q40" i="83"/>
  <c r="Q46" i="83"/>
  <c r="Q54" i="83"/>
  <c r="Q61" i="83"/>
  <c r="Q68" i="83"/>
  <c r="Q76" i="83"/>
  <c r="Q82" i="83"/>
  <c r="Q89" i="83"/>
  <c r="Q97" i="83"/>
  <c r="Q104" i="83"/>
  <c r="Q110" i="83"/>
  <c r="Q118" i="83"/>
  <c r="P38" i="83"/>
  <c r="P61" i="83"/>
  <c r="P77" i="83"/>
  <c r="P94" i="83"/>
  <c r="P117" i="83"/>
  <c r="L55" i="83"/>
  <c r="L98" i="83"/>
  <c r="K24" i="83"/>
  <c r="K114" i="83"/>
  <c r="J118" i="83"/>
  <c r="J111" i="83"/>
  <c r="J103" i="83"/>
  <c r="J96" i="83"/>
  <c r="J90" i="83"/>
  <c r="J82" i="83"/>
  <c r="J75" i="83"/>
  <c r="J68" i="83"/>
  <c r="J60" i="83"/>
  <c r="J54" i="83"/>
  <c r="J47" i="83"/>
  <c r="D23" i="83"/>
  <c r="D27" i="83"/>
  <c r="D31" i="83"/>
  <c r="D35" i="83"/>
  <c r="D39" i="83"/>
  <c r="D43" i="83"/>
  <c r="D47" i="83"/>
  <c r="D51" i="83"/>
  <c r="D55" i="83"/>
  <c r="D59" i="83"/>
  <c r="D63" i="83"/>
  <c r="D67" i="83"/>
  <c r="D71" i="83"/>
  <c r="D75" i="83"/>
  <c r="D79" i="83"/>
  <c r="D83" i="83"/>
  <c r="D87" i="83"/>
  <c r="D91" i="83"/>
  <c r="D95" i="83"/>
  <c r="D99" i="83"/>
  <c r="D103" i="83"/>
  <c r="D107" i="83"/>
  <c r="D111" i="83"/>
  <c r="D115" i="83"/>
  <c r="D119" i="83"/>
  <c r="D123" i="83"/>
  <c r="D25" i="83"/>
  <c r="D30" i="83"/>
  <c r="D36" i="83"/>
  <c r="D41" i="83"/>
  <c r="D46" i="83"/>
  <c r="D52" i="83"/>
  <c r="D57" i="83"/>
  <c r="D62" i="83"/>
  <c r="D68" i="83"/>
  <c r="D73" i="83"/>
  <c r="D78" i="83"/>
  <c r="D84" i="83"/>
  <c r="D89" i="83"/>
  <c r="D94" i="83"/>
  <c r="D100" i="83"/>
  <c r="D105" i="83"/>
  <c r="D110" i="83"/>
  <c r="D116" i="83"/>
  <c r="D121" i="83"/>
  <c r="N73" i="84"/>
  <c r="N110" i="84"/>
  <c r="N92" i="84"/>
  <c r="N121" i="84"/>
  <c r="N81" i="84"/>
  <c r="C46" i="71"/>
  <c r="Y108" i="81"/>
  <c r="Y92" i="81"/>
  <c r="Y70" i="81"/>
  <c r="Y52" i="81"/>
  <c r="Y34" i="81"/>
  <c r="X96" i="81"/>
  <c r="H110" i="81"/>
  <c r="H94" i="81"/>
  <c r="H78" i="81"/>
  <c r="H62" i="81"/>
  <c r="H46" i="81"/>
  <c r="H30" i="81"/>
  <c r="S120" i="83"/>
  <c r="S106" i="83"/>
  <c r="S88" i="83"/>
  <c r="S71" i="83"/>
  <c r="S55" i="83"/>
  <c r="S39" i="83"/>
  <c r="S28" i="83"/>
  <c r="Q121" i="83"/>
  <c r="Q113" i="83"/>
  <c r="Q102" i="83"/>
  <c r="Q93" i="83"/>
  <c r="Q84" i="83"/>
  <c r="Q73" i="83"/>
  <c r="Q65" i="83"/>
  <c r="Q56" i="83"/>
  <c r="Q45" i="83"/>
  <c r="Q36" i="83"/>
  <c r="Q28" i="83"/>
  <c r="P109" i="83"/>
  <c r="P86" i="83"/>
  <c r="P62" i="83"/>
  <c r="P33" i="83"/>
  <c r="L112" i="83"/>
  <c r="L50" i="83"/>
  <c r="K78" i="83"/>
  <c r="J25" i="83"/>
  <c r="J24" i="83"/>
  <c r="J30" i="83"/>
  <c r="J35" i="83"/>
  <c r="J40" i="83"/>
  <c r="J46" i="83"/>
  <c r="J51" i="83"/>
  <c r="J56" i="83"/>
  <c r="J62" i="83"/>
  <c r="J67" i="83"/>
  <c r="J72" i="83"/>
  <c r="J78" i="83"/>
  <c r="J83" i="83"/>
  <c r="J88" i="83"/>
  <c r="J94" i="83"/>
  <c r="J99" i="83"/>
  <c r="J104" i="83"/>
  <c r="J110" i="83"/>
  <c r="J115" i="83"/>
  <c r="J120" i="83"/>
  <c r="D118" i="83"/>
  <c r="D112" i="83"/>
  <c r="D104" i="83"/>
  <c r="D97" i="83"/>
  <c r="D90" i="83"/>
  <c r="D82" i="83"/>
  <c r="D76" i="83"/>
  <c r="D69" i="83"/>
  <c r="D61" i="83"/>
  <c r="D54" i="83"/>
  <c r="D48" i="83"/>
  <c r="D40" i="83"/>
  <c r="D33" i="83"/>
  <c r="D26" i="83"/>
  <c r="V68" i="84"/>
  <c r="V69" i="84"/>
  <c r="V90" i="84"/>
  <c r="V112" i="84"/>
  <c r="V80" i="84"/>
  <c r="V101" i="84"/>
  <c r="V122" i="84"/>
  <c r="V96" i="84"/>
  <c r="V74" i="84"/>
  <c r="J113" i="84"/>
  <c r="J85" i="84"/>
  <c r="J118" i="84"/>
  <c r="AC68" i="84"/>
  <c r="AC69" i="84"/>
  <c r="AC77" i="84"/>
  <c r="AC84" i="84"/>
  <c r="AC91" i="84"/>
  <c r="AC99" i="84"/>
  <c r="AC105" i="84"/>
  <c r="AC112" i="84"/>
  <c r="AC120" i="84"/>
  <c r="W65" i="84"/>
  <c r="W70" i="84"/>
  <c r="W76" i="84"/>
  <c r="W81" i="84"/>
  <c r="W86" i="84"/>
  <c r="W92" i="84"/>
  <c r="W97" i="84"/>
  <c r="W102" i="84"/>
  <c r="W108" i="84"/>
  <c r="W113" i="84"/>
  <c r="W118" i="84"/>
  <c r="W68" i="84"/>
  <c r="W73" i="84"/>
  <c r="W78" i="84"/>
  <c r="W84" i="84"/>
  <c r="W89" i="84"/>
  <c r="W94" i="84"/>
  <c r="W100" i="84"/>
  <c r="W105" i="84"/>
  <c r="W110" i="84"/>
  <c r="W116" i="84"/>
  <c r="W121" i="84"/>
  <c r="W66" i="84"/>
  <c r="W77" i="84"/>
  <c r="W88" i="84"/>
  <c r="W98" i="84"/>
  <c r="W109" i="84"/>
  <c r="W120" i="84"/>
  <c r="R72" i="84"/>
  <c r="R80" i="84"/>
  <c r="R90" i="84"/>
  <c r="R100" i="84"/>
  <c r="R109" i="84"/>
  <c r="R120" i="84"/>
  <c r="R66" i="84"/>
  <c r="R77" i="84"/>
  <c r="R85" i="84"/>
  <c r="R94" i="84"/>
  <c r="R105" i="84"/>
  <c r="R114" i="84"/>
  <c r="R122" i="84"/>
  <c r="R69" i="84"/>
  <c r="R88" i="84"/>
  <c r="R106" i="84"/>
  <c r="U86" i="84"/>
  <c r="U113" i="84"/>
  <c r="S68" i="84"/>
  <c r="S78" i="84"/>
  <c r="S92" i="84"/>
  <c r="S105" i="84"/>
  <c r="S115" i="84"/>
  <c r="S74" i="84"/>
  <c r="S85" i="84"/>
  <c r="S97" i="84"/>
  <c r="S111" i="84"/>
  <c r="S120" i="84"/>
  <c r="M69" i="84"/>
  <c r="M77" i="84"/>
  <c r="M84" i="84"/>
  <c r="M90" i="84"/>
  <c r="M98" i="84"/>
  <c r="M105" i="84"/>
  <c r="M112" i="84"/>
  <c r="M120" i="84"/>
  <c r="M66" i="84"/>
  <c r="M73" i="84"/>
  <c r="M80" i="84"/>
  <c r="M88" i="84"/>
  <c r="M94" i="84"/>
  <c r="M101" i="84"/>
  <c r="M109" i="84"/>
  <c r="M116" i="84"/>
  <c r="M122" i="84"/>
  <c r="X112" i="84"/>
  <c r="X98" i="84"/>
  <c r="X85" i="84"/>
  <c r="T114" i="84"/>
  <c r="T101" i="84"/>
  <c r="T85" i="84"/>
  <c r="I88" i="84"/>
  <c r="H121" i="84"/>
  <c r="H114" i="84"/>
  <c r="H106" i="84"/>
  <c r="H99" i="84"/>
  <c r="H90" i="84"/>
  <c r="H79" i="84"/>
  <c r="G119" i="84"/>
  <c r="C118" i="84"/>
  <c r="C111" i="84"/>
  <c r="C103" i="84"/>
  <c r="C96" i="84"/>
  <c r="C90" i="84"/>
  <c r="C82" i="84"/>
  <c r="C75" i="84"/>
  <c r="C68" i="84"/>
  <c r="I123" i="85"/>
  <c r="I123" i="69" s="1"/>
  <c r="I123" i="70" s="1"/>
  <c r="I123" i="109" s="1"/>
  <c r="N122" i="85"/>
  <c r="N122" i="69" s="1"/>
  <c r="N122" i="70" s="1"/>
  <c r="N122" i="109" s="1"/>
  <c r="X122" i="85"/>
  <c r="X122" i="69" s="1"/>
  <c r="X122" i="70" s="1"/>
  <c r="X122" i="109" s="1"/>
  <c r="B122" i="85"/>
  <c r="B122" i="69" s="1"/>
  <c r="B122" i="70" s="1"/>
  <c r="B122" i="109" s="1"/>
  <c r="AC109" i="71"/>
  <c r="AC92" i="71"/>
  <c r="AC72" i="71"/>
  <c r="AC53" i="71"/>
  <c r="AC34" i="71"/>
  <c r="AC16" i="71"/>
  <c r="Y113" i="71"/>
  <c r="Y93" i="71"/>
  <c r="Y74" i="71"/>
  <c r="Y56" i="71"/>
  <c r="Y37" i="71"/>
  <c r="Y17" i="71"/>
  <c r="W108" i="71"/>
  <c r="W90" i="71"/>
  <c r="W70" i="71"/>
  <c r="W50" i="71"/>
  <c r="W33" i="71"/>
  <c r="T11" i="71"/>
  <c r="T18" i="71"/>
  <c r="T24" i="71"/>
  <c r="T35" i="71"/>
  <c r="T44" i="71"/>
  <c r="T54" i="71"/>
  <c r="T64" i="71"/>
  <c r="T72" i="71"/>
  <c r="T80" i="71"/>
  <c r="T87" i="71"/>
  <c r="T94" i="71"/>
  <c r="T102" i="71"/>
  <c r="T108" i="71"/>
  <c r="T115" i="71"/>
  <c r="T123" i="71"/>
  <c r="T7" i="71"/>
  <c r="T16" i="71"/>
  <c r="T28" i="71"/>
  <c r="T39" i="71"/>
  <c r="T51" i="71"/>
  <c r="T66" i="71"/>
  <c r="T76" i="71"/>
  <c r="T86" i="71"/>
  <c r="T96" i="71"/>
  <c r="T104" i="71"/>
  <c r="T114" i="71"/>
  <c r="T8" i="71"/>
  <c r="T22" i="71"/>
  <c r="T38" i="71"/>
  <c r="T56" i="71"/>
  <c r="T71" i="71"/>
  <c r="T83" i="71"/>
  <c r="T98" i="71"/>
  <c r="T110" i="71"/>
  <c r="T120" i="71"/>
  <c r="T12" i="71"/>
  <c r="T23" i="71"/>
  <c r="T43" i="71"/>
  <c r="T59" i="71"/>
  <c r="T75" i="71"/>
  <c r="T88" i="71"/>
  <c r="T99" i="71"/>
  <c r="T112" i="71"/>
  <c r="S92" i="71"/>
  <c r="S57" i="71"/>
  <c r="S22" i="71"/>
  <c r="L17" i="71"/>
  <c r="L38" i="71"/>
  <c r="L59" i="71"/>
  <c r="L81" i="71"/>
  <c r="L102" i="71"/>
  <c r="L123" i="71"/>
  <c r="L11" i="71"/>
  <c r="L43" i="71"/>
  <c r="L70" i="71"/>
  <c r="L97" i="71"/>
  <c r="L22" i="71"/>
  <c r="L54" i="71"/>
  <c r="L91" i="71"/>
  <c r="L27" i="71"/>
  <c r="L65" i="71"/>
  <c r="L107" i="71"/>
  <c r="J80" i="71"/>
  <c r="I104" i="71"/>
  <c r="I56" i="71"/>
  <c r="I26" i="71"/>
  <c r="D110" i="71"/>
  <c r="D91" i="71"/>
  <c r="D71" i="71"/>
  <c r="D54" i="71"/>
  <c r="D34" i="71"/>
  <c r="D14" i="71"/>
  <c r="C102" i="71"/>
  <c r="C62" i="71"/>
  <c r="C25" i="71"/>
  <c r="AD93" i="81"/>
  <c r="AD7" i="81"/>
  <c r="AD33" i="81"/>
  <c r="AD28" i="81"/>
  <c r="AD23" i="81"/>
  <c r="AD41" i="81"/>
  <c r="AB112" i="81"/>
  <c r="AB92" i="81"/>
  <c r="AB72" i="81"/>
  <c r="AB55" i="81"/>
  <c r="AB35" i="81"/>
  <c r="S12" i="81"/>
  <c r="S20" i="81"/>
  <c r="S28" i="81"/>
  <c r="S36" i="81"/>
  <c r="S44" i="81"/>
  <c r="S52" i="81"/>
  <c r="S60" i="81"/>
  <c r="S68" i="81"/>
  <c r="S76" i="81"/>
  <c r="S84" i="81"/>
  <c r="S92" i="81"/>
  <c r="S100" i="81"/>
  <c r="S108" i="81"/>
  <c r="S116" i="81"/>
  <c r="S8" i="81"/>
  <c r="S18" i="81"/>
  <c r="S30" i="81"/>
  <c r="S40" i="81"/>
  <c r="S50" i="81"/>
  <c r="S62" i="81"/>
  <c r="S72" i="81"/>
  <c r="S82" i="81"/>
  <c r="S94" i="81"/>
  <c r="S104" i="81"/>
  <c r="S114" i="81"/>
  <c r="S14" i="81"/>
  <c r="S26" i="81"/>
  <c r="S42" i="81"/>
  <c r="S56" i="81"/>
  <c r="S70" i="81"/>
  <c r="S86" i="81"/>
  <c r="S98" i="81"/>
  <c r="S112" i="81"/>
  <c r="S16" i="81"/>
  <c r="S32" i="81"/>
  <c r="S46" i="81"/>
  <c r="S58" i="81"/>
  <c r="S74" i="81"/>
  <c r="S88" i="81"/>
  <c r="S102" i="81"/>
  <c r="S118" i="81"/>
  <c r="O118" i="81"/>
  <c r="O38" i="81"/>
  <c r="L64" i="81"/>
  <c r="K63" i="81"/>
  <c r="K119" i="81"/>
  <c r="C122" i="81"/>
  <c r="C95" i="81"/>
  <c r="C70" i="81"/>
  <c r="C43" i="81"/>
  <c r="C21" i="81"/>
  <c r="X114" i="83"/>
  <c r="X77" i="83"/>
  <c r="X40" i="83"/>
  <c r="AB107" i="84"/>
  <c r="AB79" i="84"/>
  <c r="U101" i="84"/>
  <c r="Y120" i="71"/>
  <c r="Y101" i="71"/>
  <c r="Y81" i="71"/>
  <c r="Y64" i="71"/>
  <c r="Y44" i="71"/>
  <c r="Y24" i="71"/>
  <c r="AB10" i="81"/>
  <c r="AB15" i="81"/>
  <c r="AB20" i="81"/>
  <c r="AB26" i="81"/>
  <c r="AB31" i="81"/>
  <c r="AB36" i="81"/>
  <c r="AB42" i="81"/>
  <c r="AB47" i="81"/>
  <c r="AB52" i="81"/>
  <c r="AB58" i="81"/>
  <c r="AB63" i="81"/>
  <c r="AB68" i="81"/>
  <c r="AB74" i="81"/>
  <c r="AB79" i="81"/>
  <c r="AB84" i="81"/>
  <c r="AB90" i="81"/>
  <c r="AB95" i="81"/>
  <c r="AB100" i="81"/>
  <c r="AB106" i="81"/>
  <c r="AB111" i="81"/>
  <c r="AB116" i="81"/>
  <c r="AB122" i="81"/>
  <c r="AB11" i="81"/>
  <c r="AB18" i="81"/>
  <c r="AB24" i="81"/>
  <c r="AB32" i="81"/>
  <c r="AB39" i="81"/>
  <c r="AB46" i="81"/>
  <c r="AB54" i="81"/>
  <c r="AB60" i="81"/>
  <c r="AB67" i="81"/>
  <c r="AB75" i="81"/>
  <c r="AB82" i="81"/>
  <c r="AB88" i="81"/>
  <c r="AB96" i="81"/>
  <c r="AB103" i="81"/>
  <c r="AB110" i="81"/>
  <c r="AB118" i="81"/>
  <c r="AB8" i="81"/>
  <c r="AB19" i="81"/>
  <c r="AB28" i="81"/>
  <c r="AB38" i="81"/>
  <c r="AB48" i="81"/>
  <c r="AB56" i="81"/>
  <c r="AB66" i="81"/>
  <c r="AB76" i="81"/>
  <c r="AB86" i="81"/>
  <c r="AB94" i="81"/>
  <c r="AB104" i="81"/>
  <c r="AB114" i="81"/>
  <c r="AB123" i="81"/>
  <c r="AB12" i="81"/>
  <c r="AB22" i="81"/>
  <c r="AB30" i="81"/>
  <c r="AB40" i="81"/>
  <c r="AB50" i="81"/>
  <c r="AB59" i="81"/>
  <c r="AB70" i="81"/>
  <c r="AB78" i="81"/>
  <c r="AB87" i="81"/>
  <c r="AB98" i="81"/>
  <c r="AB107" i="81"/>
  <c r="AB115" i="81"/>
  <c r="L69" i="84"/>
  <c r="L78" i="84"/>
  <c r="L86" i="84"/>
  <c r="L97" i="84"/>
  <c r="L106" i="84"/>
  <c r="L116" i="84"/>
  <c r="L65" i="84"/>
  <c r="L80" i="84"/>
  <c r="L92" i="84"/>
  <c r="L105" i="84"/>
  <c r="L118" i="84"/>
  <c r="L73" i="84"/>
  <c r="L90" i="84"/>
  <c r="L108" i="84"/>
  <c r="L122" i="84"/>
  <c r="L76" i="84"/>
  <c r="L94" i="84"/>
  <c r="L112" i="84"/>
  <c r="L70" i="84"/>
  <c r="L101" i="84"/>
  <c r="L85" i="84"/>
  <c r="L121" i="84"/>
  <c r="T122" i="63"/>
  <c r="T122" i="68" s="1"/>
  <c r="T122" i="85" s="1"/>
  <c r="T122" i="69" s="1"/>
  <c r="T122" i="70" s="1"/>
  <c r="T122" i="109" s="1"/>
  <c r="G122" i="85"/>
  <c r="G122" i="69" s="1"/>
  <c r="G122" i="70" s="1"/>
  <c r="G122" i="109" s="1"/>
  <c r="B123" i="85"/>
  <c r="B123" i="69" s="1"/>
  <c r="B123" i="70" s="1"/>
  <c r="B123" i="109" s="1"/>
  <c r="Y122" i="85"/>
  <c r="Y122" i="69" s="1"/>
  <c r="Y122" i="70" s="1"/>
  <c r="Y122" i="109" s="1"/>
  <c r="K121" i="68"/>
  <c r="K121" i="85" s="1"/>
  <c r="K121" i="69" s="1"/>
  <c r="K121" i="70" s="1"/>
  <c r="K121" i="109" s="1"/>
  <c r="H123" i="85"/>
  <c r="H123" i="69" s="1"/>
  <c r="H123" i="70" s="1"/>
  <c r="H123" i="109" s="1"/>
  <c r="AC108" i="71"/>
  <c r="AC88" i="71"/>
  <c r="AC70" i="71"/>
  <c r="AC50" i="71"/>
  <c r="AC32" i="71"/>
  <c r="Y109" i="71"/>
  <c r="Y92" i="71"/>
  <c r="Y72" i="71"/>
  <c r="Y53" i="71"/>
  <c r="Y34" i="71"/>
  <c r="W7" i="71"/>
  <c r="W10" i="71"/>
  <c r="W17" i="71"/>
  <c r="W24" i="71"/>
  <c r="W32" i="71"/>
  <c r="W38" i="71"/>
  <c r="W45" i="71"/>
  <c r="W53" i="71"/>
  <c r="W60" i="71"/>
  <c r="W66" i="71"/>
  <c r="W74" i="71"/>
  <c r="W81" i="71"/>
  <c r="W88" i="71"/>
  <c r="W96" i="71"/>
  <c r="W102" i="71"/>
  <c r="W109" i="71"/>
  <c r="W117" i="71"/>
  <c r="W8" i="71"/>
  <c r="W18" i="71"/>
  <c r="W28" i="71"/>
  <c r="W37" i="71"/>
  <c r="W48" i="71"/>
  <c r="W56" i="71"/>
  <c r="W65" i="71"/>
  <c r="W76" i="71"/>
  <c r="W85" i="71"/>
  <c r="W93" i="71"/>
  <c r="W104" i="71"/>
  <c r="W113" i="71"/>
  <c r="W122" i="71"/>
  <c r="W12" i="71"/>
  <c r="W21" i="71"/>
  <c r="W29" i="71"/>
  <c r="W40" i="71"/>
  <c r="W49" i="71"/>
  <c r="W58" i="71"/>
  <c r="W69" i="71"/>
  <c r="W77" i="71"/>
  <c r="W86" i="71"/>
  <c r="W97" i="71"/>
  <c r="W106" i="71"/>
  <c r="W114" i="71"/>
  <c r="S120" i="71"/>
  <c r="S86" i="71"/>
  <c r="S54" i="71"/>
  <c r="I85" i="71"/>
  <c r="I45" i="71"/>
  <c r="D121" i="71"/>
  <c r="D103" i="71"/>
  <c r="D83" i="71"/>
  <c r="D65" i="71"/>
  <c r="D46" i="71"/>
  <c r="D27" i="71"/>
  <c r="C89" i="71"/>
  <c r="C49" i="71"/>
  <c r="AD49" i="81"/>
  <c r="AB108" i="81"/>
  <c r="AB91" i="81"/>
  <c r="AB71" i="81"/>
  <c r="AB51" i="81"/>
  <c r="AB34" i="81"/>
  <c r="AB14" i="81"/>
  <c r="X20" i="81"/>
  <c r="X40" i="81"/>
  <c r="X56" i="81"/>
  <c r="X72" i="81"/>
  <c r="X88" i="81"/>
  <c r="X104" i="81"/>
  <c r="X120" i="81"/>
  <c r="X10" i="81"/>
  <c r="X38" i="81"/>
  <c r="X62" i="81"/>
  <c r="X80" i="81"/>
  <c r="X102" i="81"/>
  <c r="X28" i="81"/>
  <c r="X54" i="81"/>
  <c r="X86" i="81"/>
  <c r="X112" i="81"/>
  <c r="X30" i="81"/>
  <c r="X64" i="81"/>
  <c r="X94" i="81"/>
  <c r="X118" i="81"/>
  <c r="S110" i="81"/>
  <c r="S80" i="81"/>
  <c r="S54" i="81"/>
  <c r="S24" i="81"/>
  <c r="O102" i="81"/>
  <c r="L106" i="81"/>
  <c r="I38" i="81"/>
  <c r="I82" i="81"/>
  <c r="I114" i="81"/>
  <c r="I18" i="81"/>
  <c r="I70" i="81"/>
  <c r="I120" i="81"/>
  <c r="I50" i="81"/>
  <c r="I107" i="81"/>
  <c r="I60" i="81"/>
  <c r="C109" i="81"/>
  <c r="C86" i="81"/>
  <c r="C59" i="81"/>
  <c r="C34" i="81"/>
  <c r="X109" i="83"/>
  <c r="X72" i="83"/>
  <c r="H24" i="83"/>
  <c r="H28" i="83"/>
  <c r="H32" i="83"/>
  <c r="H36" i="83"/>
  <c r="H40" i="83"/>
  <c r="H44" i="83"/>
  <c r="H48" i="83"/>
  <c r="H52" i="83"/>
  <c r="H56" i="83"/>
  <c r="H60" i="83"/>
  <c r="H64" i="83"/>
  <c r="H68" i="83"/>
  <c r="H72" i="83"/>
  <c r="H76" i="83"/>
  <c r="H80" i="83"/>
  <c r="H84" i="83"/>
  <c r="H88" i="83"/>
  <c r="H92" i="83"/>
  <c r="H96" i="83"/>
  <c r="H100" i="83"/>
  <c r="H104" i="83"/>
  <c r="H108" i="83"/>
  <c r="H112" i="83"/>
  <c r="H116" i="83"/>
  <c r="H120" i="83"/>
  <c r="H23" i="83"/>
  <c r="H29" i="83"/>
  <c r="H34" i="83"/>
  <c r="H39" i="83"/>
  <c r="H45" i="83"/>
  <c r="H50" i="83"/>
  <c r="H55" i="83"/>
  <c r="H61" i="83"/>
  <c r="H66" i="83"/>
  <c r="H71" i="83"/>
  <c r="H77" i="83"/>
  <c r="H82" i="83"/>
  <c r="H87" i="83"/>
  <c r="H93" i="83"/>
  <c r="H98" i="83"/>
  <c r="H103" i="83"/>
  <c r="H109" i="83"/>
  <c r="H114" i="83"/>
  <c r="H119" i="83"/>
  <c r="H26" i="83"/>
  <c r="H33" i="83"/>
  <c r="H41" i="83"/>
  <c r="H47" i="83"/>
  <c r="H54" i="83"/>
  <c r="H62" i="83"/>
  <c r="H69" i="83"/>
  <c r="H75" i="83"/>
  <c r="H83" i="83"/>
  <c r="H90" i="83"/>
  <c r="H97" i="83"/>
  <c r="H105" i="83"/>
  <c r="H111" i="83"/>
  <c r="H118" i="83"/>
  <c r="H27" i="83"/>
  <c r="H35" i="83"/>
  <c r="H42" i="83"/>
  <c r="H49" i="83"/>
  <c r="H57" i="83"/>
  <c r="H63" i="83"/>
  <c r="H70" i="83"/>
  <c r="H78" i="83"/>
  <c r="H85" i="83"/>
  <c r="H91" i="83"/>
  <c r="H99" i="83"/>
  <c r="H106" i="83"/>
  <c r="H113" i="83"/>
  <c r="H121" i="83"/>
  <c r="H31" i="83"/>
  <c r="H46" i="83"/>
  <c r="H59" i="83"/>
  <c r="G24" i="83"/>
  <c r="G26" i="83"/>
  <c r="G31" i="83"/>
  <c r="G37" i="83"/>
  <c r="G42" i="83"/>
  <c r="G47" i="83"/>
  <c r="G53" i="83"/>
  <c r="G58" i="83"/>
  <c r="G63" i="83"/>
  <c r="G69" i="83"/>
  <c r="G74" i="83"/>
  <c r="G79" i="83"/>
  <c r="G85" i="83"/>
  <c r="G90" i="83"/>
  <c r="G95" i="83"/>
  <c r="G101" i="83"/>
  <c r="G106" i="83"/>
  <c r="G111" i="83"/>
  <c r="G117" i="83"/>
  <c r="G122" i="83"/>
  <c r="G27" i="83"/>
  <c r="G34" i="83"/>
  <c r="G41" i="83"/>
  <c r="G49" i="83"/>
  <c r="G55" i="83"/>
  <c r="G62" i="83"/>
  <c r="G70" i="83"/>
  <c r="G77" i="83"/>
  <c r="G83" i="83"/>
  <c r="G91" i="83"/>
  <c r="G98" i="83"/>
  <c r="G105" i="83"/>
  <c r="G113" i="83"/>
  <c r="G119" i="83"/>
  <c r="G25" i="83"/>
  <c r="G35" i="83"/>
  <c r="G45" i="83"/>
  <c r="G54" i="83"/>
  <c r="G65" i="83"/>
  <c r="G73" i="83"/>
  <c r="G82" i="83"/>
  <c r="G93" i="83"/>
  <c r="G102" i="83"/>
  <c r="G110" i="83"/>
  <c r="G121" i="83"/>
  <c r="G29" i="83"/>
  <c r="G38" i="83"/>
  <c r="G46" i="83"/>
  <c r="G57" i="83"/>
  <c r="G66" i="83"/>
  <c r="G75" i="83"/>
  <c r="G86" i="83"/>
  <c r="G94" i="83"/>
  <c r="G103" i="83"/>
  <c r="G114" i="83"/>
  <c r="G123" i="83"/>
  <c r="G23" i="83"/>
  <c r="G43" i="83"/>
  <c r="G61" i="83"/>
  <c r="G81" i="83"/>
  <c r="G99" i="83"/>
  <c r="G118" i="83"/>
  <c r="E24" i="83"/>
  <c r="E25" i="83"/>
  <c r="E30" i="83"/>
  <c r="E35" i="83"/>
  <c r="E41" i="83"/>
  <c r="E46" i="83"/>
  <c r="E51" i="83"/>
  <c r="E57" i="83"/>
  <c r="E62" i="83"/>
  <c r="E67" i="83"/>
  <c r="E73" i="83"/>
  <c r="E78" i="83"/>
  <c r="E83" i="83"/>
  <c r="E89" i="83"/>
  <c r="E94" i="83"/>
  <c r="E99" i="83"/>
  <c r="E105" i="83"/>
  <c r="E110" i="83"/>
  <c r="E115" i="83"/>
  <c r="E121" i="83"/>
  <c r="E23" i="83"/>
  <c r="E31" i="83"/>
  <c r="E38" i="83"/>
  <c r="E45" i="83"/>
  <c r="E53" i="83"/>
  <c r="E59" i="83"/>
  <c r="E66" i="83"/>
  <c r="E74" i="83"/>
  <c r="E81" i="83"/>
  <c r="E87" i="83"/>
  <c r="E95" i="83"/>
  <c r="E102" i="83"/>
  <c r="E109" i="83"/>
  <c r="E117" i="83"/>
  <c r="E123" i="83"/>
  <c r="E27" i="83"/>
  <c r="E37" i="83"/>
  <c r="E47" i="83"/>
  <c r="E55" i="83"/>
  <c r="E65" i="83"/>
  <c r="E75" i="83"/>
  <c r="E85" i="83"/>
  <c r="E93" i="83"/>
  <c r="E103" i="83"/>
  <c r="E113" i="83"/>
  <c r="E122" i="83"/>
  <c r="E29" i="83"/>
  <c r="E39" i="83"/>
  <c r="E49" i="83"/>
  <c r="E58" i="83"/>
  <c r="E69" i="83"/>
  <c r="E77" i="83"/>
  <c r="E86" i="83"/>
  <c r="E97" i="83"/>
  <c r="E106" i="83"/>
  <c r="E114" i="83"/>
  <c r="E33" i="83"/>
  <c r="E50" i="83"/>
  <c r="E70" i="83"/>
  <c r="E90" i="83"/>
  <c r="E107" i="83"/>
  <c r="AB100" i="84"/>
  <c r="P70" i="84"/>
  <c r="P81" i="84"/>
  <c r="P94" i="84"/>
  <c r="P108" i="84"/>
  <c r="P121" i="84"/>
  <c r="P65" i="84"/>
  <c r="P85" i="84"/>
  <c r="P101" i="84"/>
  <c r="P117" i="84"/>
  <c r="P73" i="84"/>
  <c r="P92" i="84"/>
  <c r="P113" i="84"/>
  <c r="P74" i="84"/>
  <c r="P100" i="84"/>
  <c r="P122" i="84"/>
  <c r="P80" i="84"/>
  <c r="P102" i="84"/>
  <c r="N66" i="84"/>
  <c r="N72" i="84"/>
  <c r="N77" i="84"/>
  <c r="N82" i="84"/>
  <c r="N88" i="84"/>
  <c r="N93" i="84"/>
  <c r="N98" i="84"/>
  <c r="N104" i="84"/>
  <c r="N109" i="84"/>
  <c r="N114" i="84"/>
  <c r="N120" i="84"/>
  <c r="N69" i="84"/>
  <c r="N76" i="84"/>
  <c r="N84" i="84"/>
  <c r="N90" i="84"/>
  <c r="N97" i="84"/>
  <c r="N105" i="84"/>
  <c r="N112" i="84"/>
  <c r="N118" i="84"/>
  <c r="N65" i="84"/>
  <c r="N74" i="84"/>
  <c r="N85" i="84"/>
  <c r="N94" i="84"/>
  <c r="N102" i="84"/>
  <c r="N113" i="84"/>
  <c r="N122" i="84"/>
  <c r="N68" i="84"/>
  <c r="N78" i="84"/>
  <c r="N86" i="84"/>
  <c r="N96" i="84"/>
  <c r="N106" i="84"/>
  <c r="N116" i="84"/>
  <c r="N80" i="84"/>
  <c r="N100" i="84"/>
  <c r="N117" i="84"/>
  <c r="N70" i="84"/>
  <c r="N89" i="84"/>
  <c r="N108" i="84"/>
  <c r="L100" i="84"/>
  <c r="C122" i="85"/>
  <c r="C122" i="69" s="1"/>
  <c r="C122" i="70" s="1"/>
  <c r="C122" i="109" s="1"/>
  <c r="J122" i="85"/>
  <c r="J122" i="69" s="1"/>
  <c r="J122" i="70" s="1"/>
  <c r="J122" i="109" s="1"/>
  <c r="Y7" i="71"/>
  <c r="Y12" i="71"/>
  <c r="Y18" i="71"/>
  <c r="Y26" i="71"/>
  <c r="Y33" i="71"/>
  <c r="Y40" i="71"/>
  <c r="Y48" i="71"/>
  <c r="Y54" i="71"/>
  <c r="Y61" i="71"/>
  <c r="Y69" i="71"/>
  <c r="Y76" i="71"/>
  <c r="Y82" i="71"/>
  <c r="Y90" i="71"/>
  <c r="Y97" i="71"/>
  <c r="Y104" i="71"/>
  <c r="Y112" i="71"/>
  <c r="Y118" i="71"/>
  <c r="Y10" i="71"/>
  <c r="Y21" i="71"/>
  <c r="Y29" i="71"/>
  <c r="Y38" i="71"/>
  <c r="Y49" i="71"/>
  <c r="Y58" i="71"/>
  <c r="Y66" i="71"/>
  <c r="Y77" i="71"/>
  <c r="Y86" i="71"/>
  <c r="Y96" i="71"/>
  <c r="Y106" i="71"/>
  <c r="Y114" i="71"/>
  <c r="Y13" i="71"/>
  <c r="Y22" i="71"/>
  <c r="Y32" i="71"/>
  <c r="Y42" i="71"/>
  <c r="Y50" i="71"/>
  <c r="Y60" i="71"/>
  <c r="Y70" i="71"/>
  <c r="Y80" i="71"/>
  <c r="Y88" i="71"/>
  <c r="Y98" i="71"/>
  <c r="Y108" i="71"/>
  <c r="Y117" i="71"/>
  <c r="AB119" i="81"/>
  <c r="AB99" i="81"/>
  <c r="AB80" i="81"/>
  <c r="AB62" i="81"/>
  <c r="AB43" i="81"/>
  <c r="AB23" i="81"/>
  <c r="L9" i="81"/>
  <c r="L21" i="81"/>
  <c r="L42" i="81"/>
  <c r="L58" i="81"/>
  <c r="L78" i="81"/>
  <c r="L100" i="81"/>
  <c r="L116" i="81"/>
  <c r="L16" i="81"/>
  <c r="L44" i="81"/>
  <c r="L70" i="81"/>
  <c r="L92" i="81"/>
  <c r="L121" i="81"/>
  <c r="L14" i="81"/>
  <c r="L49" i="81"/>
  <c r="L85" i="81"/>
  <c r="L113" i="81"/>
  <c r="L28" i="81"/>
  <c r="L57" i="81"/>
  <c r="L86" i="81"/>
  <c r="U68" i="84"/>
  <c r="U74" i="84"/>
  <c r="U81" i="84"/>
  <c r="U89" i="84"/>
  <c r="U96" i="84"/>
  <c r="U102" i="84"/>
  <c r="U110" i="84"/>
  <c r="U117" i="84"/>
  <c r="U70" i="84"/>
  <c r="U80" i="84"/>
  <c r="U90" i="84"/>
  <c r="U100" i="84"/>
  <c r="U108" i="84"/>
  <c r="U118" i="84"/>
  <c r="U69" i="84"/>
  <c r="U84" i="84"/>
  <c r="U94" i="84"/>
  <c r="U106" i="84"/>
  <c r="U121" i="84"/>
  <c r="U73" i="84"/>
  <c r="U85" i="84"/>
  <c r="U97" i="84"/>
  <c r="U112" i="84"/>
  <c r="U122" i="84"/>
  <c r="U78" i="84"/>
  <c r="U105" i="84"/>
  <c r="U65" i="84"/>
  <c r="U92" i="84"/>
  <c r="U116" i="84"/>
  <c r="V121" i="63"/>
  <c r="V121" i="68" s="1"/>
  <c r="W121" i="63"/>
  <c r="W121" i="68" s="1"/>
  <c r="W121" i="85" s="1"/>
  <c r="W121" i="69" s="1"/>
  <c r="W121" i="70" s="1"/>
  <c r="W121" i="109" s="1"/>
  <c r="S123" i="63"/>
  <c r="S123" i="68" s="1"/>
  <c r="S123" i="85" s="1"/>
  <c r="S123" i="69" s="1"/>
  <c r="S123" i="70" s="1"/>
  <c r="S123" i="109" s="1"/>
  <c r="C123" i="85"/>
  <c r="C123" i="69" s="1"/>
  <c r="C123" i="70" s="1"/>
  <c r="C123" i="109" s="1"/>
  <c r="P122" i="63"/>
  <c r="P122" i="68" s="1"/>
  <c r="P122" i="85" s="1"/>
  <c r="P122" i="69" s="1"/>
  <c r="P122" i="70" s="1"/>
  <c r="P122" i="109" s="1"/>
  <c r="N123" i="85"/>
  <c r="N123" i="69" s="1"/>
  <c r="N123" i="70" s="1"/>
  <c r="N123" i="109" s="1"/>
  <c r="AC7" i="71"/>
  <c r="AC12" i="71"/>
  <c r="AC18" i="71"/>
  <c r="AC26" i="71"/>
  <c r="AC33" i="71"/>
  <c r="AC40" i="71"/>
  <c r="AC48" i="71"/>
  <c r="AC54" i="71"/>
  <c r="AC61" i="71"/>
  <c r="AC69" i="71"/>
  <c r="AC76" i="71"/>
  <c r="AC82" i="71"/>
  <c r="AC90" i="71"/>
  <c r="AC97" i="71"/>
  <c r="AC104" i="71"/>
  <c r="AC112" i="71"/>
  <c r="AC118" i="71"/>
  <c r="AC8" i="71"/>
  <c r="AC17" i="71"/>
  <c r="AC28" i="71"/>
  <c r="AC37" i="71"/>
  <c r="AC45" i="71"/>
  <c r="AC56" i="71"/>
  <c r="AC65" i="71"/>
  <c r="AC74" i="71"/>
  <c r="AC85" i="71"/>
  <c r="AC93" i="71"/>
  <c r="AC102" i="71"/>
  <c r="AC113" i="71"/>
  <c r="AC122" i="71"/>
  <c r="AC10" i="71"/>
  <c r="AC21" i="71"/>
  <c r="AC29" i="71"/>
  <c r="AC38" i="71"/>
  <c r="AC49" i="71"/>
  <c r="AC58" i="71"/>
  <c r="AC66" i="71"/>
  <c r="AC77" i="71"/>
  <c r="AC86" i="71"/>
  <c r="AC96" i="71"/>
  <c r="AC106" i="71"/>
  <c r="AC114" i="71"/>
  <c r="Y122" i="71"/>
  <c r="Y102" i="71"/>
  <c r="Y85" i="71"/>
  <c r="Y65" i="71"/>
  <c r="Y45" i="71"/>
  <c r="Y28" i="71"/>
  <c r="Y8" i="71"/>
  <c r="S9" i="71"/>
  <c r="S8" i="71"/>
  <c r="S18" i="71"/>
  <c r="S28" i="71"/>
  <c r="S36" i="71"/>
  <c r="S46" i="71"/>
  <c r="S56" i="71"/>
  <c r="S65" i="71"/>
  <c r="S76" i="71"/>
  <c r="S84" i="71"/>
  <c r="S93" i="71"/>
  <c r="S104" i="71"/>
  <c r="S113" i="71"/>
  <c r="S121" i="71"/>
  <c r="S13" i="71"/>
  <c r="S25" i="71"/>
  <c r="S40" i="71"/>
  <c r="S50" i="71"/>
  <c r="S62" i="71"/>
  <c r="S77" i="71"/>
  <c r="S89" i="71"/>
  <c r="S100" i="71"/>
  <c r="S114" i="71"/>
  <c r="S12" i="71"/>
  <c r="S29" i="71"/>
  <c r="S44" i="71"/>
  <c r="S61" i="71"/>
  <c r="S78" i="71"/>
  <c r="S97" i="71"/>
  <c r="S110" i="71"/>
  <c r="S14" i="71"/>
  <c r="S33" i="71"/>
  <c r="S49" i="71"/>
  <c r="S68" i="71"/>
  <c r="S82" i="71"/>
  <c r="S98" i="71"/>
  <c r="S118" i="71"/>
  <c r="J15" i="71"/>
  <c r="J52" i="71"/>
  <c r="J91" i="71"/>
  <c r="J23" i="71"/>
  <c r="J71" i="71"/>
  <c r="J117" i="71"/>
  <c r="J43" i="71"/>
  <c r="J108" i="71"/>
  <c r="J63" i="71"/>
  <c r="I8" i="71"/>
  <c r="I13" i="71"/>
  <c r="I24" i="71"/>
  <c r="I33" i="71"/>
  <c r="I42" i="71"/>
  <c r="I53" i="71"/>
  <c r="I64" i="71"/>
  <c r="I76" i="71"/>
  <c r="I90" i="71"/>
  <c r="I102" i="71"/>
  <c r="I113" i="71"/>
  <c r="I10" i="71"/>
  <c r="I21" i="71"/>
  <c r="I34" i="71"/>
  <c r="I48" i="71"/>
  <c r="I61" i="71"/>
  <c r="I81" i="71"/>
  <c r="I96" i="71"/>
  <c r="I112" i="71"/>
  <c r="I17" i="71"/>
  <c r="I32" i="71"/>
  <c r="I49" i="71"/>
  <c r="I70" i="71"/>
  <c r="I92" i="71"/>
  <c r="I118" i="71"/>
  <c r="I18" i="71"/>
  <c r="I38" i="71"/>
  <c r="I54" i="71"/>
  <c r="I74" i="71"/>
  <c r="I98" i="71"/>
  <c r="I120" i="71"/>
  <c r="D8" i="71"/>
  <c r="D10" i="71"/>
  <c r="D15" i="71"/>
  <c r="D21" i="71"/>
  <c r="D26" i="71"/>
  <c r="D31" i="71"/>
  <c r="D37" i="71"/>
  <c r="D42" i="71"/>
  <c r="D47" i="71"/>
  <c r="D53" i="71"/>
  <c r="D58" i="71"/>
  <c r="D63" i="71"/>
  <c r="D69" i="71"/>
  <c r="D74" i="71"/>
  <c r="D79" i="71"/>
  <c r="D85" i="71"/>
  <c r="D90" i="71"/>
  <c r="D95" i="71"/>
  <c r="D101" i="71"/>
  <c r="D106" i="71"/>
  <c r="D111" i="71"/>
  <c r="D117" i="71"/>
  <c r="D122" i="71"/>
  <c r="D9" i="71"/>
  <c r="D17" i="71"/>
  <c r="D23" i="71"/>
  <c r="D30" i="71"/>
  <c r="D38" i="71"/>
  <c r="D45" i="71"/>
  <c r="D51" i="71"/>
  <c r="D59" i="71"/>
  <c r="D66" i="71"/>
  <c r="D73" i="71"/>
  <c r="D81" i="71"/>
  <c r="D87" i="71"/>
  <c r="D94" i="71"/>
  <c r="D102" i="71"/>
  <c r="D109" i="71"/>
  <c r="D115" i="71"/>
  <c r="D123" i="71"/>
  <c r="D11" i="71"/>
  <c r="D19" i="71"/>
  <c r="D29" i="71"/>
  <c r="D39" i="71"/>
  <c r="D49" i="71"/>
  <c r="D57" i="71"/>
  <c r="D67" i="71"/>
  <c r="D77" i="71"/>
  <c r="D86" i="71"/>
  <c r="D97" i="71"/>
  <c r="D105" i="71"/>
  <c r="D114" i="71"/>
  <c r="D13" i="71"/>
  <c r="D22" i="71"/>
  <c r="D33" i="71"/>
  <c r="D41" i="71"/>
  <c r="D50" i="71"/>
  <c r="D70" i="71"/>
  <c r="D78" i="71"/>
  <c r="D89" i="71"/>
  <c r="D98" i="71"/>
  <c r="D107" i="71"/>
  <c r="D118" i="71"/>
  <c r="D61" i="71"/>
  <c r="C11" i="71"/>
  <c r="C22" i="71"/>
  <c r="C33" i="71"/>
  <c r="C43" i="71"/>
  <c r="C54" i="71"/>
  <c r="C65" i="71"/>
  <c r="C75" i="71"/>
  <c r="C86" i="71"/>
  <c r="C97" i="71"/>
  <c r="C110" i="71"/>
  <c r="C123" i="71"/>
  <c r="C14" i="71"/>
  <c r="C27" i="71"/>
  <c r="C41" i="71"/>
  <c r="C57" i="71"/>
  <c r="C70" i="71"/>
  <c r="C83" i="71"/>
  <c r="C99" i="71"/>
  <c r="C115" i="71"/>
  <c r="C17" i="71"/>
  <c r="C35" i="71"/>
  <c r="C51" i="71"/>
  <c r="C73" i="71"/>
  <c r="C91" i="71"/>
  <c r="C113" i="71"/>
  <c r="C38" i="71"/>
  <c r="C59" i="71"/>
  <c r="C78" i="71"/>
  <c r="C94" i="71"/>
  <c r="C121" i="71"/>
  <c r="C19" i="71"/>
  <c r="AB120" i="81"/>
  <c r="AB102" i="81"/>
  <c r="AB83" i="81"/>
  <c r="AB64" i="81"/>
  <c r="AB44" i="81"/>
  <c r="AB27" i="81"/>
  <c r="AB7" i="81"/>
  <c r="W16" i="81"/>
  <c r="W96" i="81"/>
  <c r="W48" i="81"/>
  <c r="W56" i="81"/>
  <c r="W88" i="81"/>
  <c r="O9" i="81"/>
  <c r="O22" i="81"/>
  <c r="O44" i="81"/>
  <c r="O65" i="81"/>
  <c r="O86" i="81"/>
  <c r="O108" i="81"/>
  <c r="O28" i="81"/>
  <c r="O54" i="81"/>
  <c r="O81" i="81"/>
  <c r="O113" i="81"/>
  <c r="O12" i="81"/>
  <c r="O49" i="81"/>
  <c r="O92" i="81"/>
  <c r="O17" i="81"/>
  <c r="O60" i="81"/>
  <c r="O97" i="81"/>
  <c r="L101" i="81"/>
  <c r="L30" i="81"/>
  <c r="C11" i="81"/>
  <c r="C18" i="81"/>
  <c r="C26" i="81"/>
  <c r="C33" i="81"/>
  <c r="C39" i="81"/>
  <c r="C47" i="81"/>
  <c r="C54" i="81"/>
  <c r="C61" i="81"/>
  <c r="C69" i="81"/>
  <c r="C75" i="81"/>
  <c r="C82" i="81"/>
  <c r="C90" i="81"/>
  <c r="C97" i="81"/>
  <c r="C103" i="81"/>
  <c r="C111" i="81"/>
  <c r="C119" i="81"/>
  <c r="C7" i="81"/>
  <c r="C17" i="81"/>
  <c r="C27" i="81"/>
  <c r="C37" i="81"/>
  <c r="C45" i="81"/>
  <c r="C55" i="81"/>
  <c r="C65" i="81"/>
  <c r="C74" i="81"/>
  <c r="C85" i="81"/>
  <c r="C93" i="81"/>
  <c r="C102" i="81"/>
  <c r="C113" i="81"/>
  <c r="C13" i="81"/>
  <c r="C23" i="81"/>
  <c r="C38" i="81"/>
  <c r="C50" i="81"/>
  <c r="C63" i="81"/>
  <c r="C77" i="81"/>
  <c r="C87" i="81"/>
  <c r="C101" i="81"/>
  <c r="C114" i="81"/>
  <c r="C15" i="81"/>
  <c r="C29" i="81"/>
  <c r="C42" i="81"/>
  <c r="C53" i="81"/>
  <c r="C66" i="81"/>
  <c r="C79" i="81"/>
  <c r="C91" i="81"/>
  <c r="C106" i="81"/>
  <c r="C118" i="81"/>
  <c r="X28" i="83"/>
  <c r="X38" i="83"/>
  <c r="X49" i="83"/>
  <c r="X60" i="83"/>
  <c r="X70" i="83"/>
  <c r="X81" i="83"/>
  <c r="X92" i="83"/>
  <c r="X102" i="83"/>
  <c r="X113" i="83"/>
  <c r="X33" i="83"/>
  <c r="X45" i="83"/>
  <c r="X61" i="83"/>
  <c r="X76" i="83"/>
  <c r="X88" i="83"/>
  <c r="X104" i="83"/>
  <c r="X118" i="83"/>
  <c r="X24" i="83"/>
  <c r="X44" i="83"/>
  <c r="X65" i="83"/>
  <c r="X82" i="83"/>
  <c r="X98" i="83"/>
  <c r="X120" i="83"/>
  <c r="X29" i="83"/>
  <c r="X50" i="83"/>
  <c r="X66" i="83"/>
  <c r="X86" i="83"/>
  <c r="X108" i="83"/>
  <c r="AB66" i="84"/>
  <c r="AB70" i="84"/>
  <c r="AB74" i="84"/>
  <c r="AB78" i="84"/>
  <c r="AB82" i="84"/>
  <c r="AB86" i="84"/>
  <c r="AB90" i="84"/>
  <c r="AB94" i="84"/>
  <c r="AB98" i="84"/>
  <c r="AB102" i="84"/>
  <c r="AB106" i="84"/>
  <c r="AB110" i="84"/>
  <c r="AB114" i="84"/>
  <c r="AB118" i="84"/>
  <c r="AB122" i="84"/>
  <c r="AB67" i="84"/>
  <c r="AB72" i="84"/>
  <c r="AB77" i="84"/>
  <c r="AB83" i="84"/>
  <c r="AB88" i="84"/>
  <c r="AB93" i="84"/>
  <c r="AB99" i="84"/>
  <c r="AB104" i="84"/>
  <c r="AB109" i="84"/>
  <c r="AB115" i="84"/>
  <c r="AB120" i="84"/>
  <c r="AB68" i="84"/>
  <c r="AB75" i="84"/>
  <c r="AB81" i="84"/>
  <c r="AB89" i="84"/>
  <c r="AB96" i="84"/>
  <c r="AB103" i="84"/>
  <c r="AB111" i="84"/>
  <c r="AB117" i="84"/>
  <c r="AB69" i="84"/>
  <c r="AB76" i="84"/>
  <c r="AB84" i="84"/>
  <c r="AB91" i="84"/>
  <c r="AB97" i="84"/>
  <c r="AB105" i="84"/>
  <c r="AB112" i="84"/>
  <c r="AB119" i="84"/>
  <c r="AB65" i="84"/>
  <c r="AB80" i="84"/>
  <c r="AB95" i="84"/>
  <c r="AB108" i="84"/>
  <c r="AB123" i="84"/>
  <c r="AB73" i="84"/>
  <c r="AB87" i="84"/>
  <c r="AB101" i="84"/>
  <c r="AB116" i="84"/>
  <c r="U76" i="84"/>
  <c r="L84" i="84"/>
  <c r="B111" i="84"/>
  <c r="B92" i="84"/>
  <c r="Q108" i="84"/>
  <c r="F66" i="84"/>
  <c r="F72" i="84"/>
  <c r="F80" i="84"/>
  <c r="F87" i="84"/>
  <c r="F94" i="84"/>
  <c r="F102" i="84"/>
  <c r="F108" i="84"/>
  <c r="F115" i="84"/>
  <c r="F123" i="84"/>
  <c r="F67" i="84"/>
  <c r="F76" i="84"/>
  <c r="F86" i="84"/>
  <c r="F96" i="84"/>
  <c r="F104" i="84"/>
  <c r="F114" i="84"/>
  <c r="F70" i="84"/>
  <c r="F82" i="84"/>
  <c r="F92" i="84"/>
  <c r="F107" i="84"/>
  <c r="F119" i="84"/>
  <c r="F71" i="84"/>
  <c r="F83" i="84"/>
  <c r="F98" i="84"/>
  <c r="F110" i="84"/>
  <c r="F120" i="84"/>
  <c r="B65" i="84"/>
  <c r="B67" i="84"/>
  <c r="B72" i="84"/>
  <c r="B78" i="84"/>
  <c r="B83" i="84"/>
  <c r="B88" i="84"/>
  <c r="B94" i="84"/>
  <c r="B99" i="84"/>
  <c r="B104" i="84"/>
  <c r="B110" i="84"/>
  <c r="B115" i="84"/>
  <c r="B120" i="84"/>
  <c r="B70" i="84"/>
  <c r="B76" i="84"/>
  <c r="B84" i="84"/>
  <c r="B91" i="84"/>
  <c r="B98" i="84"/>
  <c r="B106" i="84"/>
  <c r="B112" i="84"/>
  <c r="B119" i="84"/>
  <c r="B66" i="84"/>
  <c r="B75" i="84"/>
  <c r="B86" i="84"/>
  <c r="B95" i="84"/>
  <c r="B103" i="84"/>
  <c r="B114" i="84"/>
  <c r="B123" i="84"/>
  <c r="B68" i="84"/>
  <c r="B79" i="84"/>
  <c r="B87" i="84"/>
  <c r="B96" i="84"/>
  <c r="B107" i="84"/>
  <c r="B116" i="84"/>
  <c r="Q69" i="84"/>
  <c r="Q78" i="84"/>
  <c r="Q89" i="84"/>
  <c r="Q96" i="84"/>
  <c r="Q102" i="84"/>
  <c r="Q110" i="84"/>
  <c r="Q117" i="84"/>
  <c r="Q72" i="84"/>
  <c r="Q84" i="84"/>
  <c r="Q94" i="84"/>
  <c r="Q105" i="84"/>
  <c r="Q113" i="84"/>
  <c r="Q122" i="84"/>
  <c r="Q74" i="84"/>
  <c r="Q90" i="84"/>
  <c r="Q101" i="84"/>
  <c r="Q116" i="84"/>
  <c r="Q77" i="84"/>
  <c r="Q92" i="84"/>
  <c r="Q106" i="84"/>
  <c r="Q118" i="84"/>
  <c r="J76" i="84"/>
  <c r="J92" i="84"/>
  <c r="J112" i="84"/>
  <c r="J80" i="84"/>
  <c r="J101" i="84"/>
  <c r="J121" i="84"/>
  <c r="J65" i="84"/>
  <c r="J100" i="84"/>
  <c r="J73" i="84"/>
  <c r="J105" i="84"/>
  <c r="F103" i="84"/>
  <c r="F78" i="84"/>
  <c r="AA7" i="71"/>
  <c r="AA17" i="71"/>
  <c r="AA38" i="71"/>
  <c r="AA60" i="71"/>
  <c r="AA81" i="71"/>
  <c r="AA102" i="71"/>
  <c r="R90" i="71"/>
  <c r="R10" i="81"/>
  <c r="R18" i="81"/>
  <c r="R26" i="81"/>
  <c r="R34" i="81"/>
  <c r="R42" i="81"/>
  <c r="R50" i="81"/>
  <c r="R58" i="81"/>
  <c r="R66" i="81"/>
  <c r="R74" i="81"/>
  <c r="R82" i="81"/>
  <c r="R90" i="81"/>
  <c r="R98" i="81"/>
  <c r="R106" i="81"/>
  <c r="R114" i="81"/>
  <c r="R122" i="81"/>
  <c r="R9" i="81"/>
  <c r="R21" i="81"/>
  <c r="R30" i="81"/>
  <c r="R41" i="81"/>
  <c r="R53" i="81"/>
  <c r="R62" i="81"/>
  <c r="R73" i="81"/>
  <c r="R85" i="81"/>
  <c r="R94" i="81"/>
  <c r="R105" i="81"/>
  <c r="R117" i="81"/>
  <c r="P91" i="81"/>
  <c r="P59" i="81"/>
  <c r="M11" i="81"/>
  <c r="M27" i="81"/>
  <c r="M66" i="81"/>
  <c r="M101" i="81"/>
  <c r="M46" i="81"/>
  <c r="M94" i="81"/>
  <c r="J12" i="81"/>
  <c r="J13" i="81"/>
  <c r="J26" i="81"/>
  <c r="J38" i="81"/>
  <c r="J53" i="81"/>
  <c r="J64" i="81"/>
  <c r="J76" i="81"/>
  <c r="J90" i="81"/>
  <c r="J102" i="81"/>
  <c r="J113" i="81"/>
  <c r="J18" i="81"/>
  <c r="J34" i="81"/>
  <c r="J54" i="81"/>
  <c r="J70" i="81"/>
  <c r="J85" i="81"/>
  <c r="J104" i="81"/>
  <c r="J120" i="81"/>
  <c r="V26" i="83"/>
  <c r="V32" i="83"/>
  <c r="V37" i="83"/>
  <c r="V42" i="83"/>
  <c r="V48" i="83"/>
  <c r="V53" i="83"/>
  <c r="V58" i="83"/>
  <c r="V64" i="83"/>
  <c r="V69" i="83"/>
  <c r="V74" i="83"/>
  <c r="V80" i="83"/>
  <c r="V85" i="83"/>
  <c r="V90" i="83"/>
  <c r="V96" i="83"/>
  <c r="V101" i="83"/>
  <c r="V106" i="83"/>
  <c r="V112" i="83"/>
  <c r="V117" i="83"/>
  <c r="V122" i="83"/>
  <c r="V25" i="83"/>
  <c r="V33" i="83"/>
  <c r="V40" i="83"/>
  <c r="V46" i="83"/>
  <c r="V54" i="83"/>
  <c r="V61" i="83"/>
  <c r="V68" i="83"/>
  <c r="V76" i="83"/>
  <c r="V82" i="83"/>
  <c r="V89" i="83"/>
  <c r="V97" i="83"/>
  <c r="V104" i="83"/>
  <c r="V110" i="83"/>
  <c r="V118" i="83"/>
  <c r="U26" i="83"/>
  <c r="U36" i="83"/>
  <c r="U64" i="83"/>
  <c r="U92" i="83"/>
  <c r="U122" i="83"/>
  <c r="U28" i="83"/>
  <c r="U71" i="83"/>
  <c r="U107" i="83"/>
  <c r="S53" i="83"/>
  <c r="S25" i="83"/>
  <c r="S29" i="83"/>
  <c r="S33" i="83"/>
  <c r="S37" i="83"/>
  <c r="S41" i="83"/>
  <c r="S45" i="83"/>
  <c r="S49" i="83"/>
  <c r="S54" i="83"/>
  <c r="S59" i="83"/>
  <c r="S64" i="83"/>
  <c r="S70" i="83"/>
  <c r="S75" i="83"/>
  <c r="S80" i="83"/>
  <c r="S86" i="83"/>
  <c r="S91" i="83"/>
  <c r="S96" i="83"/>
  <c r="S102" i="83"/>
  <c r="S107" i="83"/>
  <c r="S112" i="83"/>
  <c r="S118" i="83"/>
  <c r="S123" i="83"/>
  <c r="S24" i="83"/>
  <c r="S30" i="83"/>
  <c r="S35" i="83"/>
  <c r="S40" i="83"/>
  <c r="S46" i="83"/>
  <c r="S51" i="83"/>
  <c r="S58" i="83"/>
  <c r="S66" i="83"/>
  <c r="S72" i="83"/>
  <c r="S79" i="83"/>
  <c r="S87" i="83"/>
  <c r="S94" i="83"/>
  <c r="S100" i="83"/>
  <c r="S108" i="83"/>
  <c r="S115" i="83"/>
  <c r="S122" i="83"/>
  <c r="R26" i="83"/>
  <c r="R34" i="83"/>
  <c r="R50" i="83"/>
  <c r="R62" i="83"/>
  <c r="R77" i="83"/>
  <c r="R93" i="83"/>
  <c r="R106" i="83"/>
  <c r="R118" i="83"/>
  <c r="R38" i="83"/>
  <c r="R54" i="83"/>
  <c r="R74" i="83"/>
  <c r="R94" i="83"/>
  <c r="R114" i="83"/>
  <c r="O25" i="83"/>
  <c r="O29" i="83"/>
  <c r="O33" i="83"/>
  <c r="O37" i="83"/>
  <c r="O41" i="83"/>
  <c r="O45" i="83"/>
  <c r="O49" i="83"/>
  <c r="O53" i="83"/>
  <c r="O57" i="83"/>
  <c r="O61" i="83"/>
  <c r="O65" i="83"/>
  <c r="O69" i="83"/>
  <c r="O73" i="83"/>
  <c r="O77" i="83"/>
  <c r="O81" i="83"/>
  <c r="O85" i="83"/>
  <c r="O89" i="83"/>
  <c r="O93" i="83"/>
  <c r="O97" i="83"/>
  <c r="O101" i="83"/>
  <c r="O105" i="83"/>
  <c r="O109" i="83"/>
  <c r="O113" i="83"/>
  <c r="O117" i="83"/>
  <c r="O121" i="83"/>
  <c r="O23" i="83"/>
  <c r="O28" i="83"/>
  <c r="O34" i="83"/>
  <c r="O39" i="83"/>
  <c r="O44" i="83"/>
  <c r="O50" i="83"/>
  <c r="O55" i="83"/>
  <c r="O60" i="83"/>
  <c r="O66" i="83"/>
  <c r="O71" i="83"/>
  <c r="O76" i="83"/>
  <c r="O82" i="83"/>
  <c r="O87" i="83"/>
  <c r="O92" i="83"/>
  <c r="O98" i="83"/>
  <c r="O103" i="83"/>
  <c r="O108" i="83"/>
  <c r="O114" i="83"/>
  <c r="O119" i="83"/>
  <c r="N26" i="83"/>
  <c r="N28" i="83"/>
  <c r="N48" i="83"/>
  <c r="N65" i="83"/>
  <c r="N86" i="83"/>
  <c r="N102" i="83"/>
  <c r="N121" i="83"/>
  <c r="N33" i="83"/>
  <c r="N58" i="83"/>
  <c r="N80" i="83"/>
  <c r="N108" i="83"/>
  <c r="M28" i="83"/>
  <c r="M34" i="83"/>
  <c r="M42" i="83"/>
  <c r="M49" i="83"/>
  <c r="M56" i="83"/>
  <c r="M62" i="83"/>
  <c r="M67" i="83"/>
  <c r="M72" i="83"/>
  <c r="M78" i="83"/>
  <c r="M83" i="83"/>
  <c r="M88" i="83"/>
  <c r="M94" i="83"/>
  <c r="M99" i="83"/>
  <c r="M104" i="83"/>
  <c r="M110" i="83"/>
  <c r="M115" i="83"/>
  <c r="M120" i="83"/>
  <c r="M26" i="83"/>
  <c r="M37" i="83"/>
  <c r="M45" i="83"/>
  <c r="M54" i="83"/>
  <c r="M63" i="83"/>
  <c r="M70" i="83"/>
  <c r="M76" i="83"/>
  <c r="M84" i="83"/>
  <c r="M91" i="83"/>
  <c r="M98" i="83"/>
  <c r="M106" i="83"/>
  <c r="M112" i="83"/>
  <c r="M119" i="83"/>
  <c r="K44" i="83"/>
  <c r="K81" i="83"/>
  <c r="K121" i="83"/>
  <c r="K57" i="83"/>
  <c r="K100" i="83"/>
  <c r="F23" i="83"/>
  <c r="F27" i="83"/>
  <c r="F31" i="83"/>
  <c r="F35" i="83"/>
  <c r="F39" i="83"/>
  <c r="F43" i="83"/>
  <c r="F47" i="83"/>
  <c r="F51" i="83"/>
  <c r="F55" i="83"/>
  <c r="F59" i="83"/>
  <c r="F63" i="83"/>
  <c r="F67" i="83"/>
  <c r="F71" i="83"/>
  <c r="F75" i="83"/>
  <c r="F79" i="83"/>
  <c r="F83" i="83"/>
  <c r="F87" i="83"/>
  <c r="F91" i="83"/>
  <c r="F95" i="83"/>
  <c r="F99" i="83"/>
  <c r="F103" i="83"/>
  <c r="F107" i="83"/>
  <c r="F111" i="83"/>
  <c r="F115" i="83"/>
  <c r="F119" i="83"/>
  <c r="F123" i="83"/>
  <c r="F26" i="83"/>
  <c r="F32" i="83"/>
  <c r="F37" i="83"/>
  <c r="F42" i="83"/>
  <c r="F48" i="83"/>
  <c r="F53" i="83"/>
  <c r="F58" i="83"/>
  <c r="F64" i="83"/>
  <c r="F69" i="83"/>
  <c r="F74" i="83"/>
  <c r="F80" i="83"/>
  <c r="F85" i="83"/>
  <c r="F90" i="83"/>
  <c r="F96" i="83"/>
  <c r="F101" i="83"/>
  <c r="F106" i="83"/>
  <c r="F112" i="83"/>
  <c r="F117" i="83"/>
  <c r="F122" i="83"/>
  <c r="C24" i="83"/>
  <c r="C23" i="83"/>
  <c r="C29" i="83"/>
  <c r="C34" i="83"/>
  <c r="C39" i="83"/>
  <c r="C45" i="83"/>
  <c r="C50" i="83"/>
  <c r="C55" i="83"/>
  <c r="C61" i="83"/>
  <c r="C66" i="83"/>
  <c r="C71" i="83"/>
  <c r="C77" i="83"/>
  <c r="C82" i="83"/>
  <c r="C87" i="83"/>
  <c r="C93" i="83"/>
  <c r="C98" i="83"/>
  <c r="C103" i="83"/>
  <c r="C109" i="83"/>
  <c r="C114" i="83"/>
  <c r="C119" i="83"/>
  <c r="C25" i="83"/>
  <c r="C31" i="83"/>
  <c r="C38" i="83"/>
  <c r="C46" i="83"/>
  <c r="C53" i="83"/>
  <c r="C59" i="83"/>
  <c r="C67" i="83"/>
  <c r="C74" i="83"/>
  <c r="C81" i="83"/>
  <c r="C89" i="83"/>
  <c r="C95" i="83"/>
  <c r="C102" i="83"/>
  <c r="C110" i="83"/>
  <c r="C117" i="83"/>
  <c r="C123" i="83"/>
  <c r="S66" i="84"/>
  <c r="S72" i="84"/>
  <c r="S77" i="84"/>
  <c r="S82" i="84"/>
  <c r="S88" i="84"/>
  <c r="S93" i="84"/>
  <c r="S98" i="84"/>
  <c r="S104" i="84"/>
  <c r="S109" i="84"/>
  <c r="S113" i="84"/>
  <c r="S117" i="84"/>
  <c r="S121" i="84"/>
  <c r="S65" i="84"/>
  <c r="S73" i="84"/>
  <c r="S80" i="84"/>
  <c r="S86" i="84"/>
  <c r="S94" i="84"/>
  <c r="S101" i="84"/>
  <c r="S108" i="84"/>
  <c r="S114" i="84"/>
  <c r="S119" i="84"/>
  <c r="O112" i="84"/>
  <c r="O69" i="84"/>
  <c r="O88" i="84"/>
  <c r="O106" i="84"/>
  <c r="O74" i="84"/>
  <c r="O97" i="84"/>
  <c r="E67" i="84"/>
  <c r="E72" i="84"/>
  <c r="E78" i="84"/>
  <c r="E83" i="84"/>
  <c r="E88" i="84"/>
  <c r="E94" i="84"/>
  <c r="E99" i="84"/>
  <c r="E104" i="84"/>
  <c r="E110" i="84"/>
  <c r="E115" i="84"/>
  <c r="E120" i="84"/>
  <c r="E70" i="84"/>
  <c r="E76" i="84"/>
  <c r="E84" i="84"/>
  <c r="E91" i="84"/>
  <c r="E98" i="84"/>
  <c r="E106" i="84"/>
  <c r="E112" i="84"/>
  <c r="E119" i="84"/>
  <c r="D80" i="84"/>
  <c r="D116" i="84"/>
  <c r="D67" i="84"/>
  <c r="D122" i="84"/>
  <c r="L123" i="63"/>
  <c r="L123" i="68" s="1"/>
  <c r="L123" i="85" s="1"/>
  <c r="L123" i="69" s="1"/>
  <c r="L123" i="70" s="1"/>
  <c r="L123" i="109" s="1"/>
  <c r="K123" i="68"/>
  <c r="K123" i="85" s="1"/>
  <c r="K123" i="69" s="1"/>
  <c r="K123" i="70" s="1"/>
  <c r="K123" i="109" s="1"/>
  <c r="L122" i="63"/>
  <c r="L122" i="68" s="1"/>
  <c r="L122" i="85" s="1"/>
  <c r="L122" i="69" s="1"/>
  <c r="L122" i="70" s="1"/>
  <c r="L122" i="109" s="1"/>
  <c r="I121" i="68"/>
  <c r="V123" i="85"/>
  <c r="V123" i="69" s="1"/>
  <c r="V123" i="70" s="1"/>
  <c r="V123" i="109" s="1"/>
  <c r="B8" i="71"/>
  <c r="B9" i="71"/>
  <c r="B19" i="71"/>
  <c r="B30" i="71"/>
  <c r="B41" i="71"/>
  <c r="B51" i="71"/>
  <c r="B62" i="71"/>
  <c r="B73" i="71"/>
  <c r="B83" i="71"/>
  <c r="B94" i="71"/>
  <c r="B105" i="71"/>
  <c r="B115" i="71"/>
  <c r="AD8" i="71"/>
  <c r="AD7" i="71"/>
  <c r="AD23" i="71"/>
  <c r="AD38" i="71"/>
  <c r="AD55" i="71"/>
  <c r="AD74" i="71"/>
  <c r="AD86" i="71"/>
  <c r="AD99" i="71"/>
  <c r="AD115" i="71"/>
  <c r="AA118" i="71"/>
  <c r="AA92" i="71"/>
  <c r="AA65" i="71"/>
  <c r="AA33" i="71"/>
  <c r="R15" i="71"/>
  <c r="R38" i="71"/>
  <c r="R58" i="71"/>
  <c r="R102" i="71"/>
  <c r="R26" i="71"/>
  <c r="R54" i="71"/>
  <c r="R111" i="71"/>
  <c r="B118" i="71"/>
  <c r="B102" i="71"/>
  <c r="B89" i="71"/>
  <c r="B75" i="71"/>
  <c r="B59" i="71"/>
  <c r="B46" i="71"/>
  <c r="B33" i="71"/>
  <c r="B17" i="71"/>
  <c r="AD122" i="71"/>
  <c r="AD106" i="71"/>
  <c r="AD83" i="71"/>
  <c r="AD66" i="71"/>
  <c r="AD39" i="71"/>
  <c r="AD19" i="71"/>
  <c r="AA113" i="71"/>
  <c r="AA86" i="71"/>
  <c r="AA54" i="71"/>
  <c r="AA28" i="71"/>
  <c r="Z8" i="71"/>
  <c r="Z7" i="71"/>
  <c r="Z31" i="71"/>
  <c r="Z51" i="71"/>
  <c r="Z71" i="71"/>
  <c r="Z95" i="71"/>
  <c r="Z115" i="71"/>
  <c r="R79" i="71"/>
  <c r="R31" i="71"/>
  <c r="G9" i="71"/>
  <c r="G19" i="71"/>
  <c r="G27" i="71"/>
  <c r="G34" i="71"/>
  <c r="G42" i="71"/>
  <c r="G49" i="71"/>
  <c r="G55" i="71"/>
  <c r="G63" i="71"/>
  <c r="G70" i="71"/>
  <c r="G77" i="71"/>
  <c r="G85" i="71"/>
  <c r="G91" i="71"/>
  <c r="G98" i="71"/>
  <c r="G106" i="71"/>
  <c r="G113" i="71"/>
  <c r="G118" i="71"/>
  <c r="G15" i="71"/>
  <c r="G29" i="71"/>
  <c r="G38" i="71"/>
  <c r="G47" i="71"/>
  <c r="G58" i="71"/>
  <c r="G66" i="71"/>
  <c r="G75" i="71"/>
  <c r="G86" i="71"/>
  <c r="G95" i="71"/>
  <c r="G103" i="71"/>
  <c r="G114" i="71"/>
  <c r="G121" i="71"/>
  <c r="E8" i="71"/>
  <c r="E9" i="71"/>
  <c r="E14" i="71"/>
  <c r="E19" i="71"/>
  <c r="E25" i="71"/>
  <c r="E30" i="71"/>
  <c r="E35" i="71"/>
  <c r="E41" i="71"/>
  <c r="E46" i="71"/>
  <c r="E51" i="71"/>
  <c r="E57" i="71"/>
  <c r="E62" i="71"/>
  <c r="E67" i="71"/>
  <c r="E73" i="71"/>
  <c r="E78" i="71"/>
  <c r="E83" i="71"/>
  <c r="E89" i="71"/>
  <c r="E94" i="71"/>
  <c r="E99" i="71"/>
  <c r="E105" i="71"/>
  <c r="E110" i="71"/>
  <c r="E115" i="71"/>
  <c r="E121" i="71"/>
  <c r="E11" i="71"/>
  <c r="E18" i="71"/>
  <c r="E26" i="71"/>
  <c r="E33" i="71"/>
  <c r="E39" i="71"/>
  <c r="E47" i="71"/>
  <c r="E54" i="71"/>
  <c r="E61" i="71"/>
  <c r="E69" i="71"/>
  <c r="E75" i="71"/>
  <c r="E82" i="71"/>
  <c r="E90" i="71"/>
  <c r="E97" i="71"/>
  <c r="E103" i="71"/>
  <c r="E111" i="71"/>
  <c r="E118" i="71"/>
  <c r="P8" i="81"/>
  <c r="P11" i="81"/>
  <c r="P32" i="81"/>
  <c r="P54" i="81"/>
  <c r="P75" i="81"/>
  <c r="P96" i="81"/>
  <c r="P118" i="81"/>
  <c r="P22" i="81"/>
  <c r="P48" i="81"/>
  <c r="P80" i="81"/>
  <c r="P107" i="81"/>
  <c r="W26" i="83"/>
  <c r="W31" i="83"/>
  <c r="W36" i="83"/>
  <c r="W42" i="83"/>
  <c r="W47" i="83"/>
  <c r="W52" i="83"/>
  <c r="W58" i="83"/>
  <c r="W63" i="83"/>
  <c r="W68" i="83"/>
  <c r="W74" i="83"/>
  <c r="W79" i="83"/>
  <c r="W84" i="83"/>
  <c r="W90" i="83"/>
  <c r="W95" i="83"/>
  <c r="W100" i="83"/>
  <c r="W106" i="83"/>
  <c r="W111" i="83"/>
  <c r="W116" i="83"/>
  <c r="W122" i="83"/>
  <c r="W23" i="83"/>
  <c r="W30" i="83"/>
  <c r="W38" i="83"/>
  <c r="W44" i="83"/>
  <c r="W51" i="83"/>
  <c r="W59" i="83"/>
  <c r="W66" i="83"/>
  <c r="W72" i="83"/>
  <c r="W80" i="83"/>
  <c r="W87" i="83"/>
  <c r="W94" i="83"/>
  <c r="W102" i="83"/>
  <c r="W108" i="83"/>
  <c r="W115" i="83"/>
  <c r="W123" i="83"/>
  <c r="V114" i="83"/>
  <c r="V105" i="83"/>
  <c r="V94" i="83"/>
  <c r="V86" i="83"/>
  <c r="V77" i="83"/>
  <c r="V66" i="83"/>
  <c r="V57" i="83"/>
  <c r="V49" i="83"/>
  <c r="V38" i="83"/>
  <c r="V29" i="83"/>
  <c r="U114" i="83"/>
  <c r="U58" i="83"/>
  <c r="T32" i="83"/>
  <c r="T45" i="83"/>
  <c r="T60" i="83"/>
  <c r="T74" i="83"/>
  <c r="T88" i="83"/>
  <c r="T102" i="83"/>
  <c r="T117" i="83"/>
  <c r="T37" i="83"/>
  <c r="T53" i="83"/>
  <c r="T72" i="83"/>
  <c r="T93" i="83"/>
  <c r="T109" i="83"/>
  <c r="S114" i="83"/>
  <c r="S104" i="83"/>
  <c r="S95" i="83"/>
  <c r="S84" i="83"/>
  <c r="S76" i="83"/>
  <c r="S67" i="83"/>
  <c r="S56" i="83"/>
  <c r="S48" i="83"/>
  <c r="S42" i="83"/>
  <c r="S34" i="83"/>
  <c r="S27" i="83"/>
  <c r="R117" i="83"/>
  <c r="R86" i="83"/>
  <c r="R66" i="83"/>
  <c r="R42" i="83"/>
  <c r="Q23" i="83"/>
  <c r="Q27" i="83"/>
  <c r="Q31" i="83"/>
  <c r="Q35" i="83"/>
  <c r="Q39" i="83"/>
  <c r="Q43" i="83"/>
  <c r="Q47" i="83"/>
  <c r="Q51" i="83"/>
  <c r="Q55" i="83"/>
  <c r="Q59" i="83"/>
  <c r="Q63" i="83"/>
  <c r="Q67" i="83"/>
  <c r="Q71" i="83"/>
  <c r="Q75" i="83"/>
  <c r="Q79" i="83"/>
  <c r="Q83" i="83"/>
  <c r="Q87" i="83"/>
  <c r="Q91" i="83"/>
  <c r="Q95" i="83"/>
  <c r="Q99" i="83"/>
  <c r="Q103" i="83"/>
  <c r="Q107" i="83"/>
  <c r="Q111" i="83"/>
  <c r="Q115" i="83"/>
  <c r="Q119" i="83"/>
  <c r="Q123" i="83"/>
  <c r="Q26" i="83"/>
  <c r="Q32" i="83"/>
  <c r="Q37" i="83"/>
  <c r="Q42" i="83"/>
  <c r="Q48" i="83"/>
  <c r="Q53" i="83"/>
  <c r="Q58" i="83"/>
  <c r="Q64" i="83"/>
  <c r="Q69" i="83"/>
  <c r="Q74" i="83"/>
  <c r="Q80" i="83"/>
  <c r="Q85" i="83"/>
  <c r="Q90" i="83"/>
  <c r="Q96" i="83"/>
  <c r="Q101" i="83"/>
  <c r="Q106" i="83"/>
  <c r="Q112" i="83"/>
  <c r="Q117" i="83"/>
  <c r="Q122" i="83"/>
  <c r="O120" i="83"/>
  <c r="O112" i="83"/>
  <c r="O106" i="83"/>
  <c r="O99" i="83"/>
  <c r="O91" i="83"/>
  <c r="O84" i="83"/>
  <c r="O78" i="83"/>
  <c r="O70" i="83"/>
  <c r="O63" i="83"/>
  <c r="O56" i="83"/>
  <c r="O48" i="83"/>
  <c r="O42" i="83"/>
  <c r="O35" i="83"/>
  <c r="O27" i="83"/>
  <c r="N118" i="83"/>
  <c r="N90" i="83"/>
  <c r="N49" i="83"/>
  <c r="M123" i="83"/>
  <c r="M114" i="83"/>
  <c r="M103" i="83"/>
  <c r="M95" i="83"/>
  <c r="M86" i="83"/>
  <c r="M75" i="83"/>
  <c r="M66" i="83"/>
  <c r="M58" i="83"/>
  <c r="M44" i="83"/>
  <c r="M32" i="83"/>
  <c r="L27" i="83"/>
  <c r="L40" i="83"/>
  <c r="L70" i="83"/>
  <c r="L92" i="83"/>
  <c r="L119" i="83"/>
  <c r="L35" i="83"/>
  <c r="L76" i="83"/>
  <c r="L107" i="83"/>
  <c r="K65" i="83"/>
  <c r="F120" i="83"/>
  <c r="F113" i="83"/>
  <c r="F105" i="83"/>
  <c r="F98" i="83"/>
  <c r="F92" i="83"/>
  <c r="F84" i="83"/>
  <c r="F77" i="83"/>
  <c r="F70" i="83"/>
  <c r="F62" i="83"/>
  <c r="F56" i="83"/>
  <c r="F49" i="83"/>
  <c r="F41" i="83"/>
  <c r="F34" i="83"/>
  <c r="F28" i="83"/>
  <c r="C115" i="83"/>
  <c r="C106" i="83"/>
  <c r="C97" i="83"/>
  <c r="C86" i="83"/>
  <c r="C78" i="83"/>
  <c r="C69" i="83"/>
  <c r="C58" i="83"/>
  <c r="C49" i="83"/>
  <c r="C41" i="83"/>
  <c r="C30" i="83"/>
  <c r="AC66" i="84"/>
  <c r="AC70" i="84"/>
  <c r="AC74" i="84"/>
  <c r="AC78" i="84"/>
  <c r="AC82" i="84"/>
  <c r="AC86" i="84"/>
  <c r="AC90" i="84"/>
  <c r="AC94" i="84"/>
  <c r="AC98" i="84"/>
  <c r="AC102" i="84"/>
  <c r="AC106" i="84"/>
  <c r="AC110" i="84"/>
  <c r="AC114" i="84"/>
  <c r="AC118" i="84"/>
  <c r="AC122" i="84"/>
  <c r="AC65" i="84"/>
  <c r="AC71" i="84"/>
  <c r="AC76" i="84"/>
  <c r="AC81" i="84"/>
  <c r="AC87" i="84"/>
  <c r="AC92" i="84"/>
  <c r="AC97" i="84"/>
  <c r="AC103" i="84"/>
  <c r="AC108" i="84"/>
  <c r="AC113" i="84"/>
  <c r="AC119" i="84"/>
  <c r="AA66" i="84"/>
  <c r="AA70" i="84"/>
  <c r="AA74" i="84"/>
  <c r="AA78" i="84"/>
  <c r="AA82" i="84"/>
  <c r="AA86" i="84"/>
  <c r="AA90" i="84"/>
  <c r="AA94" i="84"/>
  <c r="AA98" i="84"/>
  <c r="AA102" i="84"/>
  <c r="AA106" i="84"/>
  <c r="AA110" i="84"/>
  <c r="AA114" i="84"/>
  <c r="AA118" i="84"/>
  <c r="AA122" i="84"/>
  <c r="AA68" i="84"/>
  <c r="AA73" i="84"/>
  <c r="AA79" i="84"/>
  <c r="AA84" i="84"/>
  <c r="AA89" i="84"/>
  <c r="AA95" i="84"/>
  <c r="AA100" i="84"/>
  <c r="AA105" i="84"/>
  <c r="AA111" i="84"/>
  <c r="AA116" i="84"/>
  <c r="AA121" i="84"/>
  <c r="S123" i="84"/>
  <c r="S116" i="84"/>
  <c r="S110" i="84"/>
  <c r="S100" i="84"/>
  <c r="S90" i="84"/>
  <c r="S81" i="84"/>
  <c r="S70" i="84"/>
  <c r="O92" i="84"/>
  <c r="E118" i="84"/>
  <c r="E108" i="84"/>
  <c r="E100" i="84"/>
  <c r="E90" i="84"/>
  <c r="E80" i="84"/>
  <c r="E71" i="84"/>
  <c r="D107" i="84"/>
  <c r="U13" i="71"/>
  <c r="U24" i="71"/>
  <c r="U34" i="71"/>
  <c r="U45" i="71"/>
  <c r="O9" i="71"/>
  <c r="O11" i="71"/>
  <c r="O18" i="71"/>
  <c r="O26" i="71"/>
  <c r="O33" i="71"/>
  <c r="O39" i="71"/>
  <c r="O47" i="71"/>
  <c r="O54" i="71"/>
  <c r="O61" i="71"/>
  <c r="O69" i="71"/>
  <c r="O75" i="71"/>
  <c r="O82" i="71"/>
  <c r="O90" i="71"/>
  <c r="O97" i="71"/>
  <c r="O103" i="71"/>
  <c r="O111" i="71"/>
  <c r="O118" i="71"/>
  <c r="N7" i="71"/>
  <c r="N11" i="71"/>
  <c r="N15" i="71"/>
  <c r="N19" i="71"/>
  <c r="N23" i="71"/>
  <c r="N27" i="71"/>
  <c r="N31" i="71"/>
  <c r="N35" i="71"/>
  <c r="N39" i="71"/>
  <c r="N43" i="71"/>
  <c r="N47" i="71"/>
  <c r="N51" i="71"/>
  <c r="N55" i="71"/>
  <c r="N59" i="71"/>
  <c r="N63" i="71"/>
  <c r="N67" i="71"/>
  <c r="N71" i="71"/>
  <c r="N75" i="71"/>
  <c r="N79" i="71"/>
  <c r="N83" i="71"/>
  <c r="N87" i="71"/>
  <c r="N91" i="71"/>
  <c r="N95" i="71"/>
  <c r="N99" i="71"/>
  <c r="N103" i="71"/>
  <c r="N107" i="71"/>
  <c r="N111" i="71"/>
  <c r="N115" i="71"/>
  <c r="N119" i="71"/>
  <c r="N123" i="71"/>
  <c r="M14" i="71"/>
  <c r="M35" i="71"/>
  <c r="M93" i="71"/>
  <c r="F16" i="71"/>
  <c r="F59" i="71"/>
  <c r="F102" i="71"/>
  <c r="AC13" i="81"/>
  <c r="AC12" i="81"/>
  <c r="AC28" i="81"/>
  <c r="AC40" i="81"/>
  <c r="AC54" i="81"/>
  <c r="AC70" i="81"/>
  <c r="AC82" i="81"/>
  <c r="AC97" i="81"/>
  <c r="AC113" i="81"/>
  <c r="Y8" i="81"/>
  <c r="Y18" i="81"/>
  <c r="Y30" i="81"/>
  <c r="Y44" i="81"/>
  <c r="Y60" i="81"/>
  <c r="Y74" i="81"/>
  <c r="Y86" i="81"/>
  <c r="Y102" i="81"/>
  <c r="Y116" i="81"/>
  <c r="P25" i="83"/>
  <c r="P29" i="83"/>
  <c r="P41" i="83"/>
  <c r="P54" i="83"/>
  <c r="P70" i="83"/>
  <c r="P85" i="83"/>
  <c r="P97" i="83"/>
  <c r="P113" i="83"/>
  <c r="AD66" i="84"/>
  <c r="AD70" i="84"/>
  <c r="AD74" i="84"/>
  <c r="AD78" i="84"/>
  <c r="AD82" i="84"/>
  <c r="AD86" i="84"/>
  <c r="AD90" i="84"/>
  <c r="AD94" i="84"/>
  <c r="AD98" i="84"/>
  <c r="AD102" i="84"/>
  <c r="AD106" i="84"/>
  <c r="AD110" i="84"/>
  <c r="AD114" i="84"/>
  <c r="AD118" i="84"/>
  <c r="AD122" i="84"/>
  <c r="Z68" i="84"/>
  <c r="Z74" i="84"/>
  <c r="Z96" i="84"/>
  <c r="Z117" i="84"/>
  <c r="X65" i="84"/>
  <c r="X72" i="84"/>
  <c r="X82" i="84"/>
  <c r="X93" i="84"/>
  <c r="X104" i="84"/>
  <c r="X114" i="84"/>
  <c r="T65" i="84"/>
  <c r="T66" i="84"/>
  <c r="T77" i="84"/>
  <c r="T88" i="84"/>
  <c r="T98" i="84"/>
  <c r="T109" i="84"/>
  <c r="T120" i="84"/>
  <c r="H67" i="84"/>
  <c r="H74" i="84"/>
  <c r="H80" i="84"/>
  <c r="H88" i="84"/>
  <c r="H95" i="84"/>
  <c r="H102" i="84"/>
  <c r="H108" i="84"/>
  <c r="H113" i="84"/>
  <c r="H118" i="84"/>
  <c r="G86" i="84"/>
  <c r="G114" i="84"/>
  <c r="Z121" i="84"/>
  <c r="Z116" i="84"/>
  <c r="Z110" i="84"/>
  <c r="Z105" i="84"/>
  <c r="Z100" i="84"/>
  <c r="Z94" i="84"/>
  <c r="Z89" i="84"/>
  <c r="Z84" i="84"/>
  <c r="Z78" i="84"/>
  <c r="Z73" i="84"/>
  <c r="Y67" i="84"/>
  <c r="Y71" i="84"/>
  <c r="Y75" i="84"/>
  <c r="Y79" i="84"/>
  <c r="Y83" i="84"/>
  <c r="Y87" i="84"/>
  <c r="Y91" i="84"/>
  <c r="Y95" i="84"/>
  <c r="Y99" i="84"/>
  <c r="Y103" i="84"/>
  <c r="Y107" i="84"/>
  <c r="Y111" i="84"/>
  <c r="Y115" i="84"/>
  <c r="Y119" i="84"/>
  <c r="Y123" i="84"/>
  <c r="X118" i="84"/>
  <c r="X113" i="84"/>
  <c r="X108" i="84"/>
  <c r="X102" i="84"/>
  <c r="X97" i="84"/>
  <c r="X92" i="84"/>
  <c r="X86" i="84"/>
  <c r="X81" i="84"/>
  <c r="X76" i="84"/>
  <c r="X70" i="84"/>
  <c r="V121" i="84"/>
  <c r="V116" i="84"/>
  <c r="V110" i="84"/>
  <c r="V105" i="84"/>
  <c r="V100" i="84"/>
  <c r="V94" i="84"/>
  <c r="V89" i="84"/>
  <c r="V84" i="84"/>
  <c r="V78" i="84"/>
  <c r="V73" i="84"/>
  <c r="U67" i="84"/>
  <c r="U71" i="84"/>
  <c r="U75" i="84"/>
  <c r="U79" i="84"/>
  <c r="U83" i="84"/>
  <c r="U87" i="84"/>
  <c r="U91" i="84"/>
  <c r="U95" i="84"/>
  <c r="U99" i="84"/>
  <c r="U103" i="84"/>
  <c r="U107" i="84"/>
  <c r="U111" i="84"/>
  <c r="U115" i="84"/>
  <c r="U119" i="84"/>
  <c r="U123" i="84"/>
  <c r="T118" i="84"/>
  <c r="T113" i="84"/>
  <c r="T108" i="84"/>
  <c r="T102" i="84"/>
  <c r="T97" i="84"/>
  <c r="T92" i="84"/>
  <c r="T86" i="84"/>
  <c r="T81" i="84"/>
  <c r="T76" i="84"/>
  <c r="T70" i="84"/>
  <c r="R67" i="84"/>
  <c r="R71" i="84"/>
  <c r="R75" i="84"/>
  <c r="R79" i="84"/>
  <c r="R83" i="84"/>
  <c r="R87" i="84"/>
  <c r="R91" i="84"/>
  <c r="R95" i="84"/>
  <c r="R99" i="84"/>
  <c r="R103" i="84"/>
  <c r="R107" i="84"/>
  <c r="R111" i="84"/>
  <c r="R115" i="84"/>
  <c r="R119" i="84"/>
  <c r="R123" i="84"/>
  <c r="R65" i="84"/>
  <c r="R70" i="84"/>
  <c r="R76" i="84"/>
  <c r="R81" i="84"/>
  <c r="R86" i="84"/>
  <c r="R92" i="84"/>
  <c r="R97" i="84"/>
  <c r="R102" i="84"/>
  <c r="R108" i="84"/>
  <c r="R113" i="84"/>
  <c r="R118" i="84"/>
  <c r="P67" i="84"/>
  <c r="P71" i="84"/>
  <c r="P75" i="84"/>
  <c r="P79" i="84"/>
  <c r="P83" i="84"/>
  <c r="P87" i="84"/>
  <c r="P91" i="84"/>
  <c r="P95" i="84"/>
  <c r="P99" i="84"/>
  <c r="P103" i="84"/>
  <c r="P107" i="84"/>
  <c r="P111" i="84"/>
  <c r="P115" i="84"/>
  <c r="P119" i="84"/>
  <c r="P123" i="84"/>
  <c r="P66" i="84"/>
  <c r="P72" i="84"/>
  <c r="P77" i="84"/>
  <c r="P82" i="84"/>
  <c r="P88" i="84"/>
  <c r="P93" i="84"/>
  <c r="P98" i="84"/>
  <c r="P104" i="84"/>
  <c r="P109" i="84"/>
  <c r="P114" i="84"/>
  <c r="P120" i="84"/>
  <c r="P69" i="84"/>
  <c r="P76" i="84"/>
  <c r="P84" i="84"/>
  <c r="P90" i="84"/>
  <c r="P97" i="84"/>
  <c r="P105" i="84"/>
  <c r="P112" i="84"/>
  <c r="P118" i="84"/>
  <c r="O113" i="84"/>
  <c r="O104" i="84"/>
  <c r="O96" i="84"/>
  <c r="O85" i="84"/>
  <c r="O76" i="84"/>
  <c r="O66" i="84"/>
  <c r="J67" i="84"/>
  <c r="J71" i="84"/>
  <c r="J75" i="84"/>
  <c r="J79" i="84"/>
  <c r="J83" i="84"/>
  <c r="J87" i="84"/>
  <c r="J91" i="84"/>
  <c r="J95" i="84"/>
  <c r="J99" i="84"/>
  <c r="J103" i="84"/>
  <c r="J107" i="84"/>
  <c r="J111" i="84"/>
  <c r="J115" i="84"/>
  <c r="J66" i="84"/>
  <c r="J72" i="84"/>
  <c r="J77" i="84"/>
  <c r="J82" i="84"/>
  <c r="J88" i="84"/>
  <c r="J93" i="84"/>
  <c r="J98" i="84"/>
  <c r="J104" i="84"/>
  <c r="J109" i="84"/>
  <c r="J114" i="84"/>
  <c r="J119" i="84"/>
  <c r="J123" i="84"/>
  <c r="J68" i="84"/>
  <c r="J74" i="84"/>
  <c r="J81" i="84"/>
  <c r="J89" i="84"/>
  <c r="J96" i="84"/>
  <c r="J102" i="84"/>
  <c r="J110" i="84"/>
  <c r="J117" i="84"/>
  <c r="J122" i="84"/>
  <c r="J69" i="84"/>
  <c r="J78" i="84"/>
  <c r="J86" i="84"/>
  <c r="J97" i="84"/>
  <c r="J106" i="84"/>
  <c r="J116" i="84"/>
  <c r="I112" i="84"/>
  <c r="I97" i="84"/>
  <c r="I86" i="84"/>
  <c r="D65" i="84"/>
  <c r="D69" i="84"/>
  <c r="D73" i="84"/>
  <c r="D77" i="84"/>
  <c r="D81" i="84"/>
  <c r="D85" i="84"/>
  <c r="D89" i="84"/>
  <c r="D93" i="84"/>
  <c r="D97" i="84"/>
  <c r="D101" i="84"/>
  <c r="D105" i="84"/>
  <c r="D109" i="84"/>
  <c r="D113" i="84"/>
  <c r="D117" i="84"/>
  <c r="D121" i="84"/>
  <c r="D66" i="84"/>
  <c r="D71" i="84"/>
  <c r="D76" i="84"/>
  <c r="D82" i="84"/>
  <c r="D87" i="84"/>
  <c r="D92" i="84"/>
  <c r="D98" i="84"/>
  <c r="D103" i="84"/>
  <c r="D108" i="84"/>
  <c r="D114" i="84"/>
  <c r="D119" i="84"/>
  <c r="D68" i="84"/>
  <c r="D75" i="84"/>
  <c r="D83" i="84"/>
  <c r="D90" i="84"/>
  <c r="D96" i="84"/>
  <c r="D104" i="84"/>
  <c r="D111" i="84"/>
  <c r="D118" i="84"/>
  <c r="D70" i="84"/>
  <c r="D78" i="84"/>
  <c r="D84" i="84"/>
  <c r="D91" i="84"/>
  <c r="D99" i="84"/>
  <c r="D106" i="84"/>
  <c r="D112" i="84"/>
  <c r="D120" i="84"/>
  <c r="D72" i="84"/>
  <c r="D86" i="84"/>
  <c r="D100" i="84"/>
  <c r="D115" i="84"/>
  <c r="D74" i="84"/>
  <c r="D94" i="84"/>
  <c r="D110" i="84"/>
  <c r="Z67" i="84"/>
  <c r="Z71" i="84"/>
  <c r="Z75" i="84"/>
  <c r="Z79" i="84"/>
  <c r="Z83" i="84"/>
  <c r="Z87" i="84"/>
  <c r="Z91" i="84"/>
  <c r="Z95" i="84"/>
  <c r="Z99" i="84"/>
  <c r="Z103" i="84"/>
  <c r="Z107" i="84"/>
  <c r="Z111" i="84"/>
  <c r="Z115" i="84"/>
  <c r="Z119" i="84"/>
  <c r="Z123" i="84"/>
  <c r="V67" i="84"/>
  <c r="V71" i="84"/>
  <c r="V75" i="84"/>
  <c r="V79" i="84"/>
  <c r="V83" i="84"/>
  <c r="V87" i="84"/>
  <c r="V91" i="84"/>
  <c r="V95" i="84"/>
  <c r="V99" i="84"/>
  <c r="V103" i="84"/>
  <c r="V107" i="84"/>
  <c r="V111" i="84"/>
  <c r="V115" i="84"/>
  <c r="V119" i="84"/>
  <c r="V123" i="84"/>
  <c r="I67" i="84"/>
  <c r="I71" i="84"/>
  <c r="I75" i="84"/>
  <c r="I79" i="84"/>
  <c r="I83" i="84"/>
  <c r="I87" i="84"/>
  <c r="I91" i="84"/>
  <c r="I95" i="84"/>
  <c r="I99" i="84"/>
  <c r="I103" i="84"/>
  <c r="I107" i="84"/>
  <c r="I111" i="84"/>
  <c r="I115" i="84"/>
  <c r="I119" i="84"/>
  <c r="I123" i="84"/>
  <c r="I66" i="84"/>
  <c r="I68" i="84"/>
  <c r="I73" i="84"/>
  <c r="I78" i="84"/>
  <c r="I84" i="84"/>
  <c r="I89" i="84"/>
  <c r="I94" i="84"/>
  <c r="I100" i="84"/>
  <c r="I105" i="84"/>
  <c r="I110" i="84"/>
  <c r="I116" i="84"/>
  <c r="I121" i="84"/>
  <c r="I70" i="84"/>
  <c r="I77" i="84"/>
  <c r="I85" i="84"/>
  <c r="I92" i="84"/>
  <c r="I98" i="84"/>
  <c r="I106" i="84"/>
  <c r="I113" i="84"/>
  <c r="I120" i="84"/>
  <c r="I72" i="84"/>
  <c r="I81" i="84"/>
  <c r="I90" i="84"/>
  <c r="I101" i="84"/>
  <c r="I109" i="84"/>
  <c r="I118" i="84"/>
  <c r="Z120" i="84"/>
  <c r="Z114" i="84"/>
  <c r="Z109" i="84"/>
  <c r="Z104" i="84"/>
  <c r="Z98" i="84"/>
  <c r="Z93" i="84"/>
  <c r="Z88" i="84"/>
  <c r="Z82" i="84"/>
  <c r="Z77" i="84"/>
  <c r="Z72" i="84"/>
  <c r="Z66" i="84"/>
  <c r="X67" i="84"/>
  <c r="X71" i="84"/>
  <c r="X75" i="84"/>
  <c r="X79" i="84"/>
  <c r="X83" i="84"/>
  <c r="X87" i="84"/>
  <c r="X91" i="84"/>
  <c r="X95" i="84"/>
  <c r="X99" i="84"/>
  <c r="X103" i="84"/>
  <c r="X107" i="84"/>
  <c r="X111" i="84"/>
  <c r="X115" i="84"/>
  <c r="X119" i="84"/>
  <c r="X123" i="84"/>
  <c r="V120" i="84"/>
  <c r="V114" i="84"/>
  <c r="V109" i="84"/>
  <c r="V104" i="84"/>
  <c r="V98" i="84"/>
  <c r="V93" i="84"/>
  <c r="V88" i="84"/>
  <c r="V82" i="84"/>
  <c r="V77" i="84"/>
  <c r="V72" i="84"/>
  <c r="V66" i="84"/>
  <c r="T67" i="84"/>
  <c r="T71" i="84"/>
  <c r="T75" i="84"/>
  <c r="T79" i="84"/>
  <c r="T83" i="84"/>
  <c r="T87" i="84"/>
  <c r="T91" i="84"/>
  <c r="T95" i="84"/>
  <c r="T99" i="84"/>
  <c r="T103" i="84"/>
  <c r="T107" i="84"/>
  <c r="T111" i="84"/>
  <c r="T115" i="84"/>
  <c r="T119" i="84"/>
  <c r="T123" i="84"/>
  <c r="O120" i="84"/>
  <c r="O67" i="84"/>
  <c r="O71" i="84"/>
  <c r="O75" i="84"/>
  <c r="O79" i="84"/>
  <c r="O83" i="84"/>
  <c r="O87" i="84"/>
  <c r="O91" i="84"/>
  <c r="O95" i="84"/>
  <c r="O99" i="84"/>
  <c r="O103" i="84"/>
  <c r="O107" i="84"/>
  <c r="O111" i="84"/>
  <c r="O115" i="84"/>
  <c r="O119" i="84"/>
  <c r="O123" i="84"/>
  <c r="O68" i="84"/>
  <c r="O73" i="84"/>
  <c r="O78" i="84"/>
  <c r="O84" i="84"/>
  <c r="O89" i="84"/>
  <c r="O94" i="84"/>
  <c r="O100" i="84"/>
  <c r="O105" i="84"/>
  <c r="O110" i="84"/>
  <c r="O116" i="84"/>
  <c r="O121" i="84"/>
  <c r="O65" i="84"/>
  <c r="O72" i="84"/>
  <c r="O80" i="84"/>
  <c r="O86" i="84"/>
  <c r="O93" i="84"/>
  <c r="O101" i="84"/>
  <c r="O108" i="84"/>
  <c r="O114" i="84"/>
  <c r="O122" i="84"/>
  <c r="I122" i="84"/>
  <c r="I108" i="84"/>
  <c r="I96" i="84"/>
  <c r="I82" i="84"/>
  <c r="I69" i="84"/>
  <c r="Z118" i="84"/>
  <c r="Z113" i="84"/>
  <c r="Z108" i="84"/>
  <c r="Z102" i="84"/>
  <c r="Z97" i="84"/>
  <c r="Z92" i="84"/>
  <c r="Z86" i="84"/>
  <c r="Z81" i="84"/>
  <c r="Z76" i="84"/>
  <c r="Z70" i="84"/>
  <c r="Z65" i="84"/>
  <c r="Y120" i="84"/>
  <c r="Y114" i="84"/>
  <c r="Y109" i="84"/>
  <c r="Y104" i="84"/>
  <c r="Y98" i="84"/>
  <c r="Y93" i="84"/>
  <c r="Y88" i="84"/>
  <c r="Y82" i="84"/>
  <c r="Y77" i="84"/>
  <c r="Y72" i="84"/>
  <c r="Y66" i="84"/>
  <c r="X121" i="84"/>
  <c r="X116" i="84"/>
  <c r="X110" i="84"/>
  <c r="X105" i="84"/>
  <c r="X100" i="84"/>
  <c r="X94" i="84"/>
  <c r="X89" i="84"/>
  <c r="X84" i="84"/>
  <c r="X78" i="84"/>
  <c r="X73" i="84"/>
  <c r="X68" i="84"/>
  <c r="W67" i="84"/>
  <c r="W71" i="84"/>
  <c r="W75" i="84"/>
  <c r="W79" i="84"/>
  <c r="W83" i="84"/>
  <c r="W87" i="84"/>
  <c r="W91" i="84"/>
  <c r="W95" i="84"/>
  <c r="W99" i="84"/>
  <c r="W103" i="84"/>
  <c r="W107" i="84"/>
  <c r="W111" i="84"/>
  <c r="W115" i="84"/>
  <c r="W119" i="84"/>
  <c r="W123" i="84"/>
  <c r="V118" i="84"/>
  <c r="V113" i="84"/>
  <c r="V108" i="84"/>
  <c r="V102" i="84"/>
  <c r="V97" i="84"/>
  <c r="V92" i="84"/>
  <c r="V86" i="84"/>
  <c r="V81" i="84"/>
  <c r="V76" i="84"/>
  <c r="V70" i="84"/>
  <c r="V65" i="84"/>
  <c r="U120" i="84"/>
  <c r="U114" i="84"/>
  <c r="U109" i="84"/>
  <c r="U104" i="84"/>
  <c r="U98" i="84"/>
  <c r="U93" i="84"/>
  <c r="U88" i="84"/>
  <c r="U82" i="84"/>
  <c r="U77" i="84"/>
  <c r="U72" i="84"/>
  <c r="U66" i="84"/>
  <c r="T121" i="84"/>
  <c r="T116" i="84"/>
  <c r="T110" i="84"/>
  <c r="T105" i="84"/>
  <c r="T100" i="84"/>
  <c r="T94" i="84"/>
  <c r="T89" i="84"/>
  <c r="T84" i="84"/>
  <c r="T78" i="84"/>
  <c r="T73" i="84"/>
  <c r="T68" i="84"/>
  <c r="R117" i="84"/>
  <c r="R110" i="84"/>
  <c r="R104" i="84"/>
  <c r="R96" i="84"/>
  <c r="R89" i="84"/>
  <c r="R82" i="84"/>
  <c r="R74" i="84"/>
  <c r="R68" i="84"/>
  <c r="Q67" i="84"/>
  <c r="Q71" i="84"/>
  <c r="Q75" i="84"/>
  <c r="Q79" i="84"/>
  <c r="Q83" i="84"/>
  <c r="Q87" i="84"/>
  <c r="Q91" i="84"/>
  <c r="Q95" i="84"/>
  <c r="Q99" i="84"/>
  <c r="Q103" i="84"/>
  <c r="Q107" i="84"/>
  <c r="Q111" i="84"/>
  <c r="Q115" i="84"/>
  <c r="Q119" i="84"/>
  <c r="Q123" i="84"/>
  <c r="Q65" i="84"/>
  <c r="Q70" i="84"/>
  <c r="Q76" i="84"/>
  <c r="Q81" i="84"/>
  <c r="Q86" i="84"/>
  <c r="Q66" i="84"/>
  <c r="Q73" i="84"/>
  <c r="Q80" i="84"/>
  <c r="Q88" i="84"/>
  <c r="Q93" i="84"/>
  <c r="Q98" i="84"/>
  <c r="Q104" i="84"/>
  <c r="Q109" i="84"/>
  <c r="Q114" i="84"/>
  <c r="Q120" i="84"/>
  <c r="P116" i="84"/>
  <c r="P106" i="84"/>
  <c r="P96" i="84"/>
  <c r="P86" i="84"/>
  <c r="P78" i="84"/>
  <c r="P68" i="84"/>
  <c r="O118" i="84"/>
  <c r="O109" i="84"/>
  <c r="O98" i="84"/>
  <c r="O90" i="84"/>
  <c r="O81" i="84"/>
  <c r="O70" i="84"/>
  <c r="L67" i="84"/>
  <c r="L71" i="84"/>
  <c r="L75" i="84"/>
  <c r="L79" i="84"/>
  <c r="L83" i="84"/>
  <c r="L87" i="84"/>
  <c r="L91" i="84"/>
  <c r="L95" i="84"/>
  <c r="L99" i="84"/>
  <c r="L103" i="84"/>
  <c r="L107" i="84"/>
  <c r="L111" i="84"/>
  <c r="L115" i="84"/>
  <c r="L119" i="84"/>
  <c r="L123" i="84"/>
  <c r="L66" i="84"/>
  <c r="L72" i="84"/>
  <c r="L77" i="84"/>
  <c r="L82" i="84"/>
  <c r="L88" i="84"/>
  <c r="L93" i="84"/>
  <c r="L98" i="84"/>
  <c r="L104" i="84"/>
  <c r="L109" i="84"/>
  <c r="L114" i="84"/>
  <c r="L120" i="84"/>
  <c r="L68" i="84"/>
  <c r="L74" i="84"/>
  <c r="L81" i="84"/>
  <c r="L89" i="84"/>
  <c r="L96" i="84"/>
  <c r="L102" i="84"/>
  <c r="L110" i="84"/>
  <c r="L117" i="84"/>
  <c r="J120" i="84"/>
  <c r="J108" i="84"/>
  <c r="J94" i="84"/>
  <c r="J84" i="84"/>
  <c r="J70" i="84"/>
  <c r="I117" i="84"/>
  <c r="I104" i="84"/>
  <c r="I93" i="84"/>
  <c r="I80" i="84"/>
  <c r="I65" i="84"/>
  <c r="G65" i="84"/>
  <c r="G69" i="84"/>
  <c r="G73" i="84"/>
  <c r="G77" i="84"/>
  <c r="G81" i="84"/>
  <c r="G85" i="84"/>
  <c r="G89" i="84"/>
  <c r="G93" i="84"/>
  <c r="G97" i="84"/>
  <c r="G101" i="84"/>
  <c r="G105" i="84"/>
  <c r="G109" i="84"/>
  <c r="G113" i="84"/>
  <c r="G117" i="84"/>
  <c r="G121" i="84"/>
  <c r="G67" i="84"/>
  <c r="G72" i="84"/>
  <c r="G78" i="84"/>
  <c r="G83" i="84"/>
  <c r="G88" i="84"/>
  <c r="G94" i="84"/>
  <c r="G99" i="84"/>
  <c r="G104" i="84"/>
  <c r="G110" i="84"/>
  <c r="G115" i="84"/>
  <c r="G120" i="84"/>
  <c r="G66" i="84"/>
  <c r="G74" i="84"/>
  <c r="G80" i="84"/>
  <c r="G87" i="84"/>
  <c r="G95" i="84"/>
  <c r="G102" i="84"/>
  <c r="G108" i="84"/>
  <c r="G116" i="84"/>
  <c r="G123" i="84"/>
  <c r="G68" i="84"/>
  <c r="G75" i="84"/>
  <c r="G82" i="84"/>
  <c r="G90" i="84"/>
  <c r="G96" i="84"/>
  <c r="G103" i="84"/>
  <c r="G111" i="84"/>
  <c r="G118" i="84"/>
  <c r="G70" i="84"/>
  <c r="G84" i="84"/>
  <c r="G98" i="84"/>
  <c r="G112" i="84"/>
  <c r="G71" i="84"/>
  <c r="G91" i="84"/>
  <c r="G107" i="84"/>
  <c r="D123" i="84"/>
  <c r="D102" i="84"/>
  <c r="D79" i="84"/>
  <c r="S67" i="84"/>
  <c r="S71" i="84"/>
  <c r="S75" i="84"/>
  <c r="S79" i="84"/>
  <c r="S83" i="84"/>
  <c r="S87" i="84"/>
  <c r="S91" i="84"/>
  <c r="S95" i="84"/>
  <c r="S99" i="84"/>
  <c r="S103" i="84"/>
  <c r="S107" i="84"/>
  <c r="M67" i="84"/>
  <c r="M71" i="84"/>
  <c r="M75" i="84"/>
  <c r="M79" i="84"/>
  <c r="M83" i="84"/>
  <c r="M87" i="84"/>
  <c r="M91" i="84"/>
  <c r="M95" i="84"/>
  <c r="M99" i="84"/>
  <c r="M103" i="84"/>
  <c r="M107" i="84"/>
  <c r="M111" i="84"/>
  <c r="M115" i="84"/>
  <c r="M119" i="84"/>
  <c r="M123" i="84"/>
  <c r="M65" i="84"/>
  <c r="M70" i="84"/>
  <c r="M76" i="84"/>
  <c r="M81" i="84"/>
  <c r="M86" i="84"/>
  <c r="M92" i="84"/>
  <c r="M97" i="84"/>
  <c r="M102" i="84"/>
  <c r="M108" i="84"/>
  <c r="M113" i="84"/>
  <c r="M118" i="84"/>
  <c r="K67" i="84"/>
  <c r="K71" i="84"/>
  <c r="K75" i="84"/>
  <c r="K79" i="84"/>
  <c r="K83" i="84"/>
  <c r="K87" i="84"/>
  <c r="K91" i="84"/>
  <c r="K95" i="84"/>
  <c r="K99" i="84"/>
  <c r="K103" i="84"/>
  <c r="K107" i="84"/>
  <c r="K111" i="84"/>
  <c r="K115" i="84"/>
  <c r="K119" i="84"/>
  <c r="K123" i="84"/>
  <c r="K68" i="84"/>
  <c r="K73" i="84"/>
  <c r="K78" i="84"/>
  <c r="K84" i="84"/>
  <c r="K89" i="84"/>
  <c r="K94" i="84"/>
  <c r="K100" i="84"/>
  <c r="K105" i="84"/>
  <c r="K110" i="84"/>
  <c r="K116" i="84"/>
  <c r="K121" i="84"/>
  <c r="N67" i="84"/>
  <c r="N71" i="84"/>
  <c r="N75" i="84"/>
  <c r="N79" i="84"/>
  <c r="N83" i="84"/>
  <c r="N87" i="84"/>
  <c r="N91" i="84"/>
  <c r="N95" i="84"/>
  <c r="N99" i="84"/>
  <c r="N103" i="84"/>
  <c r="N107" i="84"/>
  <c r="N111" i="84"/>
  <c r="N115" i="84"/>
  <c r="N119" i="84"/>
  <c r="N123" i="84"/>
  <c r="H65" i="84"/>
  <c r="H69" i="84"/>
  <c r="H73" i="84"/>
  <c r="H77" i="84"/>
  <c r="H81" i="84"/>
  <c r="H85" i="84"/>
  <c r="H89" i="84"/>
  <c r="H93" i="84"/>
  <c r="H97" i="84"/>
  <c r="H101" i="84"/>
  <c r="H66" i="84"/>
  <c r="H71" i="84"/>
  <c r="H76" i="84"/>
  <c r="H82" i="84"/>
  <c r="H87" i="84"/>
  <c r="H92" i="84"/>
  <c r="H98" i="84"/>
  <c r="H103" i="84"/>
  <c r="H107" i="84"/>
  <c r="H111" i="84"/>
  <c r="H115" i="84"/>
  <c r="H119" i="84"/>
  <c r="H123" i="84"/>
  <c r="F65" i="84"/>
  <c r="F69" i="84"/>
  <c r="F73" i="84"/>
  <c r="F77" i="84"/>
  <c r="F81" i="84"/>
  <c r="F85" i="84"/>
  <c r="F89" i="84"/>
  <c r="F93" i="84"/>
  <c r="F97" i="84"/>
  <c r="F101" i="84"/>
  <c r="F105" i="84"/>
  <c r="F109" i="84"/>
  <c r="F113" i="84"/>
  <c r="F117" i="84"/>
  <c r="F121" i="84"/>
  <c r="F68" i="84"/>
  <c r="F74" i="84"/>
  <c r="F79" i="84"/>
  <c r="F84" i="84"/>
  <c r="F90" i="84"/>
  <c r="F95" i="84"/>
  <c r="F100" i="84"/>
  <c r="F106" i="84"/>
  <c r="F111" i="84"/>
  <c r="F116" i="84"/>
  <c r="F122" i="84"/>
  <c r="E65" i="84"/>
  <c r="E69" i="84"/>
  <c r="E73" i="84"/>
  <c r="E77" i="84"/>
  <c r="E81" i="84"/>
  <c r="E85" i="84"/>
  <c r="E89" i="84"/>
  <c r="E93" i="84"/>
  <c r="E97" i="84"/>
  <c r="E101" i="84"/>
  <c r="E105" i="84"/>
  <c r="E109" i="84"/>
  <c r="E113" i="84"/>
  <c r="E117" i="84"/>
  <c r="E121" i="84"/>
  <c r="C120" i="84"/>
  <c r="C115" i="84"/>
  <c r="C110" i="84"/>
  <c r="C104" i="84"/>
  <c r="C99" i="84"/>
  <c r="C94" i="84"/>
  <c r="C88" i="84"/>
  <c r="C83" i="84"/>
  <c r="C78" i="84"/>
  <c r="C72" i="84"/>
  <c r="C65" i="84"/>
  <c r="C69" i="84"/>
  <c r="C73" i="84"/>
  <c r="C77" i="84"/>
  <c r="C81" i="84"/>
  <c r="C85" i="84"/>
  <c r="C89" i="84"/>
  <c r="C93" i="84"/>
  <c r="C97" i="84"/>
  <c r="C101" i="84"/>
  <c r="C105" i="84"/>
  <c r="C109" i="84"/>
  <c r="C113" i="84"/>
  <c r="C117" i="84"/>
  <c r="C121" i="84"/>
  <c r="B121" i="84"/>
  <c r="B117" i="84"/>
  <c r="B113" i="84"/>
  <c r="B109" i="84"/>
  <c r="B105" i="84"/>
  <c r="B101" i="84"/>
  <c r="B97" i="84"/>
  <c r="B93" i="84"/>
  <c r="B89" i="84"/>
  <c r="B85" i="84"/>
  <c r="B81" i="84"/>
  <c r="B77" i="84"/>
  <c r="B73" i="84"/>
  <c r="B69" i="84"/>
  <c r="AD7" i="82"/>
  <c r="AD12" i="82"/>
  <c r="AD17" i="82"/>
  <c r="AD22" i="82"/>
  <c r="AD28" i="82"/>
  <c r="AD33" i="82"/>
  <c r="AD38" i="82"/>
  <c r="AD44" i="82"/>
  <c r="AD49" i="82"/>
  <c r="AD54" i="82"/>
  <c r="AD60" i="82"/>
  <c r="AD65" i="82"/>
  <c r="AD70" i="82"/>
  <c r="AD76" i="82"/>
  <c r="AD81" i="82"/>
  <c r="AD86" i="82"/>
  <c r="AD92" i="82"/>
  <c r="AD97" i="82"/>
  <c r="AD102" i="82"/>
  <c r="AD108" i="82"/>
  <c r="AD113" i="82"/>
  <c r="AD118" i="82"/>
  <c r="AD14" i="82"/>
  <c r="AD8" i="82"/>
  <c r="AD13" i="82"/>
  <c r="AD18" i="82"/>
  <c r="AD24" i="82"/>
  <c r="AD29" i="82"/>
  <c r="AD34" i="82"/>
  <c r="AD40" i="82"/>
  <c r="AD45" i="82"/>
  <c r="AD50" i="82"/>
  <c r="AD56" i="82"/>
  <c r="AD61" i="82"/>
  <c r="AD66" i="82"/>
  <c r="AD72" i="82"/>
  <c r="AD77" i="82"/>
  <c r="AD82" i="82"/>
  <c r="AD88" i="82"/>
  <c r="AD93" i="82"/>
  <c r="AD98" i="82"/>
  <c r="AD104" i="82"/>
  <c r="AD109" i="82"/>
  <c r="AD114" i="82"/>
  <c r="AD120" i="82"/>
  <c r="AD9" i="82"/>
  <c r="AD20" i="82"/>
  <c r="AD25" i="82"/>
  <c r="AD30" i="82"/>
  <c r="AD36" i="82"/>
  <c r="AD41" i="82"/>
  <c r="AD46" i="82"/>
  <c r="AD52" i="82"/>
  <c r="AD57" i="82"/>
  <c r="AD62" i="82"/>
  <c r="AD68" i="82"/>
  <c r="AD73" i="82"/>
  <c r="AD78" i="82"/>
  <c r="AD84" i="82"/>
  <c r="AD89" i="82"/>
  <c r="AD94" i="82"/>
  <c r="AD100" i="82"/>
  <c r="AD105" i="82"/>
  <c r="AD110" i="82"/>
  <c r="AD116" i="82"/>
  <c r="AD121" i="82"/>
  <c r="AD10" i="82"/>
  <c r="AD16" i="82"/>
  <c r="AD21" i="82"/>
  <c r="AD26" i="82"/>
  <c r="AD32" i="82"/>
  <c r="AD37" i="82"/>
  <c r="AD42" i="82"/>
  <c r="AD48" i="82"/>
  <c r="AD53" i="82"/>
  <c r="AD58" i="82"/>
  <c r="AD64" i="82"/>
  <c r="AD69" i="82"/>
  <c r="AD74" i="82"/>
  <c r="AD80" i="82"/>
  <c r="AD85" i="82"/>
  <c r="AD90" i="82"/>
  <c r="AD96" i="82"/>
  <c r="AD101" i="82"/>
  <c r="AD106" i="82"/>
  <c r="AD112" i="82"/>
  <c r="AD117" i="82"/>
  <c r="AD122" i="82"/>
  <c r="AD123" i="82"/>
  <c r="AD119" i="82"/>
  <c r="AD115" i="82"/>
  <c r="AD111" i="82"/>
  <c r="AD107" i="82"/>
  <c r="AD103" i="82"/>
  <c r="AD99" i="82"/>
  <c r="AD95" i="82"/>
  <c r="AD91" i="82"/>
  <c r="AD87" i="82"/>
  <c r="AD83" i="82"/>
  <c r="AD79" i="82"/>
  <c r="AD75" i="82"/>
  <c r="AD71" i="82"/>
  <c r="AD67" i="82"/>
  <c r="AD63" i="82"/>
  <c r="AD59" i="82"/>
  <c r="AD55" i="82"/>
  <c r="AD51" i="82"/>
  <c r="AD47" i="82"/>
  <c r="AD43" i="82"/>
  <c r="AD39" i="82"/>
  <c r="AD35" i="82"/>
  <c r="AD31" i="82"/>
  <c r="AD27" i="82"/>
  <c r="AD23" i="82"/>
  <c r="AD19" i="82"/>
  <c r="AD15" i="82"/>
  <c r="AD11" i="82"/>
  <c r="AD24" i="83"/>
  <c r="AD27" i="83"/>
  <c r="AD35" i="83"/>
  <c r="AD43" i="83"/>
  <c r="AD51" i="83"/>
  <c r="AD59" i="83"/>
  <c r="AD67" i="83"/>
  <c r="AD75" i="83"/>
  <c r="AD83" i="83"/>
  <c r="AD91" i="83"/>
  <c r="AD99" i="83"/>
  <c r="AD107" i="83"/>
  <c r="AD115" i="83"/>
  <c r="AD123" i="83"/>
  <c r="AD30" i="83"/>
  <c r="AD38" i="83"/>
  <c r="AD46" i="83"/>
  <c r="AD54" i="83"/>
  <c r="AD62" i="83"/>
  <c r="AD70" i="83"/>
  <c r="AD78" i="83"/>
  <c r="AD86" i="83"/>
  <c r="AD94" i="83"/>
  <c r="AD102" i="83"/>
  <c r="AD110" i="83"/>
  <c r="AD118" i="83"/>
  <c r="AD23" i="83"/>
  <c r="AD31" i="83"/>
  <c r="AD39" i="83"/>
  <c r="AD47" i="83"/>
  <c r="AD55" i="83"/>
  <c r="AD63" i="83"/>
  <c r="AD71" i="83"/>
  <c r="AD79" i="83"/>
  <c r="AD87" i="83"/>
  <c r="AD95" i="83"/>
  <c r="AD103" i="83"/>
  <c r="AD111" i="83"/>
  <c r="AD119" i="83"/>
  <c r="AD26" i="83"/>
  <c r="AD34" i="83"/>
  <c r="AD42" i="83"/>
  <c r="AD50" i="83"/>
  <c r="AD58" i="83"/>
  <c r="AD66" i="83"/>
  <c r="AD74" i="83"/>
  <c r="AD82" i="83"/>
  <c r="AD90" i="83"/>
  <c r="AD98" i="83"/>
  <c r="AD106" i="83"/>
  <c r="AD114" i="83"/>
  <c r="AD122" i="83"/>
  <c r="AB122" i="83"/>
  <c r="AB118" i="83"/>
  <c r="AB114" i="83"/>
  <c r="AB110" i="83"/>
  <c r="AB106" i="83"/>
  <c r="AB102" i="83"/>
  <c r="AB98" i="83"/>
  <c r="AB94" i="83"/>
  <c r="AB90" i="83"/>
  <c r="AB86" i="83"/>
  <c r="AB82" i="83"/>
  <c r="AB78" i="83"/>
  <c r="AB74" i="83"/>
  <c r="AB70" i="83"/>
  <c r="AB66" i="83"/>
  <c r="AB62" i="83"/>
  <c r="AB58" i="83"/>
  <c r="AB54" i="83"/>
  <c r="AB50" i="83"/>
  <c r="AB46" i="83"/>
  <c r="AB42" i="83"/>
  <c r="AB38" i="83"/>
  <c r="AB34" i="83"/>
  <c r="AB30" i="83"/>
  <c r="Y25" i="83"/>
  <c r="Y29" i="83"/>
  <c r="Y33" i="83"/>
  <c r="Y37" i="83"/>
  <c r="Y41" i="83"/>
  <c r="Y45" i="83"/>
  <c r="X23" i="83"/>
  <c r="X27" i="83"/>
  <c r="X31" i="83"/>
  <c r="X35" i="83"/>
  <c r="X39" i="83"/>
  <c r="X43" i="83"/>
  <c r="X47" i="83"/>
  <c r="X51" i="83"/>
  <c r="X55" i="83"/>
  <c r="X59" i="83"/>
  <c r="X63" i="83"/>
  <c r="X67" i="83"/>
  <c r="X71" i="83"/>
  <c r="X75" i="83"/>
  <c r="X79" i="83"/>
  <c r="X83" i="83"/>
  <c r="X87" i="83"/>
  <c r="X91" i="83"/>
  <c r="X95" i="83"/>
  <c r="X99" i="83"/>
  <c r="X103" i="83"/>
  <c r="X107" i="83"/>
  <c r="X111" i="83"/>
  <c r="X115" i="83"/>
  <c r="X119" i="83"/>
  <c r="X123" i="83"/>
  <c r="U119" i="83"/>
  <c r="U112" i="83"/>
  <c r="U106" i="83"/>
  <c r="U98" i="83"/>
  <c r="U91" i="83"/>
  <c r="U84" i="83"/>
  <c r="U76" i="83"/>
  <c r="U70" i="83"/>
  <c r="U63" i="83"/>
  <c r="U55" i="83"/>
  <c r="U48" i="83"/>
  <c r="U42" i="83"/>
  <c r="U34" i="83"/>
  <c r="U27" i="83"/>
  <c r="T23" i="83"/>
  <c r="T27" i="83"/>
  <c r="T31" i="83"/>
  <c r="T35" i="83"/>
  <c r="T39" i="83"/>
  <c r="T43" i="83"/>
  <c r="T47" i="83"/>
  <c r="T51" i="83"/>
  <c r="T55" i="83"/>
  <c r="T59" i="83"/>
  <c r="T63" i="83"/>
  <c r="T67" i="83"/>
  <c r="T71" i="83"/>
  <c r="T75" i="83"/>
  <c r="T79" i="83"/>
  <c r="T83" i="83"/>
  <c r="T87" i="83"/>
  <c r="T91" i="83"/>
  <c r="T95" i="83"/>
  <c r="T99" i="83"/>
  <c r="T103" i="83"/>
  <c r="T107" i="83"/>
  <c r="T111" i="83"/>
  <c r="T115" i="83"/>
  <c r="T119" i="83"/>
  <c r="T123" i="83"/>
  <c r="T25" i="83"/>
  <c r="T30" i="83"/>
  <c r="T36" i="83"/>
  <c r="T41" i="83"/>
  <c r="T46" i="83"/>
  <c r="T52" i="83"/>
  <c r="T57" i="83"/>
  <c r="T62" i="83"/>
  <c r="T68" i="83"/>
  <c r="T73" i="83"/>
  <c r="T78" i="83"/>
  <c r="T84" i="83"/>
  <c r="T89" i="83"/>
  <c r="T94" i="83"/>
  <c r="T100" i="83"/>
  <c r="T105" i="83"/>
  <c r="T110" i="83"/>
  <c r="T116" i="83"/>
  <c r="T121" i="83"/>
  <c r="K23" i="83"/>
  <c r="K27" i="83"/>
  <c r="K31" i="83"/>
  <c r="K35" i="83"/>
  <c r="K39" i="83"/>
  <c r="K43" i="83"/>
  <c r="K47" i="83"/>
  <c r="K51" i="83"/>
  <c r="K55" i="83"/>
  <c r="K59" i="83"/>
  <c r="K63" i="83"/>
  <c r="K67" i="83"/>
  <c r="K71" i="83"/>
  <c r="K75" i="83"/>
  <c r="K79" i="83"/>
  <c r="K83" i="83"/>
  <c r="K87" i="83"/>
  <c r="K91" i="83"/>
  <c r="K95" i="83"/>
  <c r="K99" i="83"/>
  <c r="K103" i="83"/>
  <c r="K107" i="83"/>
  <c r="K111" i="83"/>
  <c r="K115" i="83"/>
  <c r="K119" i="83"/>
  <c r="K123" i="83"/>
  <c r="K26" i="83"/>
  <c r="K32" i="83"/>
  <c r="K37" i="83"/>
  <c r="K42" i="83"/>
  <c r="K48" i="83"/>
  <c r="K53" i="83"/>
  <c r="K58" i="83"/>
  <c r="K64" i="83"/>
  <c r="K69" i="83"/>
  <c r="K74" i="83"/>
  <c r="K80" i="83"/>
  <c r="K85" i="83"/>
  <c r="K90" i="83"/>
  <c r="K96" i="83"/>
  <c r="K101" i="83"/>
  <c r="K106" i="83"/>
  <c r="K112" i="83"/>
  <c r="K117" i="83"/>
  <c r="K122" i="83"/>
  <c r="K25" i="83"/>
  <c r="K33" i="83"/>
  <c r="K40" i="83"/>
  <c r="K46" i="83"/>
  <c r="K54" i="83"/>
  <c r="K61" i="83"/>
  <c r="K68" i="83"/>
  <c r="K76" i="83"/>
  <c r="K82" i="83"/>
  <c r="K89" i="83"/>
  <c r="K97" i="83"/>
  <c r="K104" i="83"/>
  <c r="K110" i="83"/>
  <c r="K118" i="83"/>
  <c r="K28" i="83"/>
  <c r="K34" i="83"/>
  <c r="K41" i="83"/>
  <c r="K49" i="83"/>
  <c r="K56" i="83"/>
  <c r="K62" i="83"/>
  <c r="K70" i="83"/>
  <c r="K77" i="83"/>
  <c r="K84" i="83"/>
  <c r="K92" i="83"/>
  <c r="K98" i="83"/>
  <c r="K105" i="83"/>
  <c r="K113" i="83"/>
  <c r="K120" i="83"/>
  <c r="K30" i="83"/>
  <c r="K45" i="83"/>
  <c r="K60" i="83"/>
  <c r="K73" i="83"/>
  <c r="K88" i="83"/>
  <c r="K102" i="83"/>
  <c r="K116" i="83"/>
  <c r="AD121" i="83"/>
  <c r="AD117" i="83"/>
  <c r="AD113" i="83"/>
  <c r="AD109" i="83"/>
  <c r="AD105" i="83"/>
  <c r="AD101" i="83"/>
  <c r="AD97" i="83"/>
  <c r="AD93" i="83"/>
  <c r="AD89" i="83"/>
  <c r="AD85" i="83"/>
  <c r="AD81" i="83"/>
  <c r="AD77" i="83"/>
  <c r="AD73" i="83"/>
  <c r="AD69" i="83"/>
  <c r="AD65" i="83"/>
  <c r="AD61" i="83"/>
  <c r="AD57" i="83"/>
  <c r="AD53" i="83"/>
  <c r="AD49" i="83"/>
  <c r="AD45" i="83"/>
  <c r="AD41" i="83"/>
  <c r="AD37" i="83"/>
  <c r="AD33" i="83"/>
  <c r="AD29" i="83"/>
  <c r="AD25" i="83"/>
  <c r="AC123" i="83"/>
  <c r="AC119" i="83"/>
  <c r="AC115" i="83"/>
  <c r="AC111" i="83"/>
  <c r="AC107" i="83"/>
  <c r="AC103" i="83"/>
  <c r="AC99" i="83"/>
  <c r="AC95" i="83"/>
  <c r="AC91" i="83"/>
  <c r="AC87" i="83"/>
  <c r="AC83" i="83"/>
  <c r="AC79" i="83"/>
  <c r="AC75" i="83"/>
  <c r="AC71" i="83"/>
  <c r="AC67" i="83"/>
  <c r="AC63" i="83"/>
  <c r="AC59" i="83"/>
  <c r="AC55" i="83"/>
  <c r="AC51" i="83"/>
  <c r="AC47" i="83"/>
  <c r="AC43" i="83"/>
  <c r="AC39" i="83"/>
  <c r="AC35" i="83"/>
  <c r="AC31" i="83"/>
  <c r="AC27" i="83"/>
  <c r="AB121" i="83"/>
  <c r="AB117" i="83"/>
  <c r="AB113" i="83"/>
  <c r="AB109" i="83"/>
  <c r="AB105" i="83"/>
  <c r="AB101" i="83"/>
  <c r="AB97" i="83"/>
  <c r="AB93" i="83"/>
  <c r="AB89" i="83"/>
  <c r="AB85" i="83"/>
  <c r="AB81" i="83"/>
  <c r="AB77" i="83"/>
  <c r="AB73" i="83"/>
  <c r="AB69" i="83"/>
  <c r="AB65" i="83"/>
  <c r="AB61" i="83"/>
  <c r="AB57" i="83"/>
  <c r="AB53" i="83"/>
  <c r="AB49" i="83"/>
  <c r="AB45" i="83"/>
  <c r="AB41" i="83"/>
  <c r="AB37" i="83"/>
  <c r="AB33" i="83"/>
  <c r="AB29" i="83"/>
  <c r="AB25" i="83"/>
  <c r="AA123" i="83"/>
  <c r="AA119" i="83"/>
  <c r="AA115" i="83"/>
  <c r="AA111" i="83"/>
  <c r="AA107" i="83"/>
  <c r="AA103" i="83"/>
  <c r="AA99" i="83"/>
  <c r="AA95" i="83"/>
  <c r="AA91" i="83"/>
  <c r="AA87" i="83"/>
  <c r="AA83" i="83"/>
  <c r="AA79" i="83"/>
  <c r="AA75" i="83"/>
  <c r="AA71" i="83"/>
  <c r="AA67" i="83"/>
  <c r="AA63" i="83"/>
  <c r="AA59" i="83"/>
  <c r="AA55" i="83"/>
  <c r="AA51" i="83"/>
  <c r="AA47" i="83"/>
  <c r="AA43" i="83"/>
  <c r="AA39" i="83"/>
  <c r="AA35" i="83"/>
  <c r="AA31" i="83"/>
  <c r="AA27" i="83"/>
  <c r="Z121" i="83"/>
  <c r="Z117" i="83"/>
  <c r="Z113" i="83"/>
  <c r="Z109" i="83"/>
  <c r="Z105" i="83"/>
  <c r="Z101" i="83"/>
  <c r="Z97" i="83"/>
  <c r="Z93" i="83"/>
  <c r="Z89" i="83"/>
  <c r="Z85" i="83"/>
  <c r="Z81" i="83"/>
  <c r="Z77" i="83"/>
  <c r="Z73" i="83"/>
  <c r="Z69" i="83"/>
  <c r="Z65" i="83"/>
  <c r="Z61" i="83"/>
  <c r="Z57" i="83"/>
  <c r="Z53" i="83"/>
  <c r="Z49" i="83"/>
  <c r="Z45" i="83"/>
  <c r="Z41" i="83"/>
  <c r="Z37" i="83"/>
  <c r="Z33" i="83"/>
  <c r="Z29" i="83"/>
  <c r="Z25" i="83"/>
  <c r="Y123" i="83"/>
  <c r="Y119" i="83"/>
  <c r="Y115" i="83"/>
  <c r="Y111" i="83"/>
  <c r="Y107" i="83"/>
  <c r="Y103" i="83"/>
  <c r="Y99" i="83"/>
  <c r="Y95" i="83"/>
  <c r="Y91" i="83"/>
  <c r="Y87" i="83"/>
  <c r="Y83" i="83"/>
  <c r="Y79" i="83"/>
  <c r="Y75" i="83"/>
  <c r="Y71" i="83"/>
  <c r="Y67" i="83"/>
  <c r="Y63" i="83"/>
  <c r="Y59" i="83"/>
  <c r="Y55" i="83"/>
  <c r="Y51" i="83"/>
  <c r="Y47" i="83"/>
  <c r="Y42" i="83"/>
  <c r="Y36" i="83"/>
  <c r="Y31" i="83"/>
  <c r="Y26" i="83"/>
  <c r="X122" i="83"/>
  <c r="X117" i="83"/>
  <c r="X112" i="83"/>
  <c r="X106" i="83"/>
  <c r="X101" i="83"/>
  <c r="X96" i="83"/>
  <c r="X90" i="83"/>
  <c r="X85" i="83"/>
  <c r="X80" i="83"/>
  <c r="X74" i="83"/>
  <c r="X69" i="83"/>
  <c r="X64" i="83"/>
  <c r="X58" i="83"/>
  <c r="X53" i="83"/>
  <c r="X48" i="83"/>
  <c r="X42" i="83"/>
  <c r="X37" i="83"/>
  <c r="X32" i="83"/>
  <c r="X26" i="83"/>
  <c r="W25" i="83"/>
  <c r="W29" i="83"/>
  <c r="W33" i="83"/>
  <c r="W37" i="83"/>
  <c r="W41" i="83"/>
  <c r="W45" i="83"/>
  <c r="W49" i="83"/>
  <c r="W53" i="83"/>
  <c r="W57" i="83"/>
  <c r="W61" i="83"/>
  <c r="W65" i="83"/>
  <c r="W69" i="83"/>
  <c r="W73" i="83"/>
  <c r="W77" i="83"/>
  <c r="W81" i="83"/>
  <c r="W85" i="83"/>
  <c r="W89" i="83"/>
  <c r="W93" i="83"/>
  <c r="W97" i="83"/>
  <c r="W101" i="83"/>
  <c r="W105" i="83"/>
  <c r="W109" i="83"/>
  <c r="W113" i="83"/>
  <c r="W117" i="83"/>
  <c r="W121" i="83"/>
  <c r="V23" i="83"/>
  <c r="V27" i="83"/>
  <c r="V31" i="83"/>
  <c r="V35" i="83"/>
  <c r="V39" i="83"/>
  <c r="V43" i="83"/>
  <c r="V47" i="83"/>
  <c r="V51" i="83"/>
  <c r="V55" i="83"/>
  <c r="V59" i="83"/>
  <c r="V63" i="83"/>
  <c r="V67" i="83"/>
  <c r="V71" i="83"/>
  <c r="V75" i="83"/>
  <c r="V79" i="83"/>
  <c r="V83" i="83"/>
  <c r="V87" i="83"/>
  <c r="V91" i="83"/>
  <c r="V95" i="83"/>
  <c r="V99" i="83"/>
  <c r="V103" i="83"/>
  <c r="V107" i="83"/>
  <c r="V111" i="83"/>
  <c r="V115" i="83"/>
  <c r="V119" i="83"/>
  <c r="V123" i="83"/>
  <c r="U118" i="83"/>
  <c r="U111" i="83"/>
  <c r="U103" i="83"/>
  <c r="U96" i="83"/>
  <c r="U90" i="83"/>
  <c r="U82" i="83"/>
  <c r="U75" i="83"/>
  <c r="U68" i="83"/>
  <c r="U60" i="83"/>
  <c r="U54" i="83"/>
  <c r="U47" i="83"/>
  <c r="U39" i="83"/>
  <c r="U32" i="83"/>
  <c r="T120" i="83"/>
  <c r="T113" i="83"/>
  <c r="T106" i="83"/>
  <c r="T98" i="83"/>
  <c r="T92" i="83"/>
  <c r="T85" i="83"/>
  <c r="T77" i="83"/>
  <c r="T70" i="83"/>
  <c r="T64" i="83"/>
  <c r="T56" i="83"/>
  <c r="T49" i="83"/>
  <c r="T42" i="83"/>
  <c r="T34" i="83"/>
  <c r="T28" i="83"/>
  <c r="R122" i="83"/>
  <c r="R110" i="83"/>
  <c r="R101" i="83"/>
  <c r="R90" i="83"/>
  <c r="R78" i="83"/>
  <c r="R69" i="83"/>
  <c r="R58" i="83"/>
  <c r="R46" i="83"/>
  <c r="R37" i="83"/>
  <c r="P121" i="83"/>
  <c r="P110" i="83"/>
  <c r="P101" i="83"/>
  <c r="P89" i="83"/>
  <c r="P78" i="83"/>
  <c r="P69" i="83"/>
  <c r="P57" i="83"/>
  <c r="P46" i="83"/>
  <c r="P37" i="83"/>
  <c r="N122" i="83"/>
  <c r="N112" i="83"/>
  <c r="N97" i="83"/>
  <c r="N81" i="83"/>
  <c r="N69" i="83"/>
  <c r="N54" i="83"/>
  <c r="N38" i="83"/>
  <c r="L120" i="83"/>
  <c r="L104" i="83"/>
  <c r="L83" i="83"/>
  <c r="L64" i="83"/>
  <c r="L48" i="83"/>
  <c r="K109" i="83"/>
  <c r="K93" i="83"/>
  <c r="K72" i="83"/>
  <c r="K52" i="83"/>
  <c r="K36" i="83"/>
  <c r="AB123" i="83"/>
  <c r="AB119" i="83"/>
  <c r="AB115" i="83"/>
  <c r="AB111" i="83"/>
  <c r="AB107" i="83"/>
  <c r="AB103" i="83"/>
  <c r="AB99" i="83"/>
  <c r="AB95" i="83"/>
  <c r="AB91" i="83"/>
  <c r="AB87" i="83"/>
  <c r="AB83" i="83"/>
  <c r="AB79" i="83"/>
  <c r="AB75" i="83"/>
  <c r="AB71" i="83"/>
  <c r="AB67" i="83"/>
  <c r="AB63" i="83"/>
  <c r="AB59" i="83"/>
  <c r="AB55" i="83"/>
  <c r="AB51" i="83"/>
  <c r="AB47" i="83"/>
  <c r="AB43" i="83"/>
  <c r="AB39" i="83"/>
  <c r="AB35" i="83"/>
  <c r="AB31" i="83"/>
  <c r="U25" i="83"/>
  <c r="U29" i="83"/>
  <c r="U33" i="83"/>
  <c r="U37" i="83"/>
  <c r="U41" i="83"/>
  <c r="U45" i="83"/>
  <c r="U49" i="83"/>
  <c r="U53" i="83"/>
  <c r="U57" i="83"/>
  <c r="U61" i="83"/>
  <c r="U65" i="83"/>
  <c r="U69" i="83"/>
  <c r="U73" i="83"/>
  <c r="U77" i="83"/>
  <c r="U81" i="83"/>
  <c r="U85" i="83"/>
  <c r="U89" i="83"/>
  <c r="U93" i="83"/>
  <c r="U97" i="83"/>
  <c r="U101" i="83"/>
  <c r="U105" i="83"/>
  <c r="U109" i="83"/>
  <c r="U113" i="83"/>
  <c r="U117" i="83"/>
  <c r="U121" i="83"/>
  <c r="U24" i="83"/>
  <c r="U30" i="83"/>
  <c r="U35" i="83"/>
  <c r="U40" i="83"/>
  <c r="U46" i="83"/>
  <c r="U51" i="83"/>
  <c r="U56" i="83"/>
  <c r="U62" i="83"/>
  <c r="U67" i="83"/>
  <c r="U72" i="83"/>
  <c r="U78" i="83"/>
  <c r="U83" i="83"/>
  <c r="U88" i="83"/>
  <c r="U94" i="83"/>
  <c r="U99" i="83"/>
  <c r="U104" i="83"/>
  <c r="U110" i="83"/>
  <c r="U115" i="83"/>
  <c r="U120" i="83"/>
  <c r="AD120" i="83"/>
  <c r="AD116" i="83"/>
  <c r="AD112" i="83"/>
  <c r="AD108" i="83"/>
  <c r="AD104" i="83"/>
  <c r="AD100" i="83"/>
  <c r="AD96" i="83"/>
  <c r="AD92" i="83"/>
  <c r="AD88" i="83"/>
  <c r="AD84" i="83"/>
  <c r="AD80" i="83"/>
  <c r="AD76" i="83"/>
  <c r="AD72" i="83"/>
  <c r="AD68" i="83"/>
  <c r="AD64" i="83"/>
  <c r="AD60" i="83"/>
  <c r="AD56" i="83"/>
  <c r="AD52" i="83"/>
  <c r="AD48" i="83"/>
  <c r="AD44" i="83"/>
  <c r="AD40" i="83"/>
  <c r="AD36" i="83"/>
  <c r="AD32" i="83"/>
  <c r="AD28" i="83"/>
  <c r="AB120" i="83"/>
  <c r="AB116" i="83"/>
  <c r="AB112" i="83"/>
  <c r="AB108" i="83"/>
  <c r="AB104" i="83"/>
  <c r="AB100" i="83"/>
  <c r="AB96" i="83"/>
  <c r="AB92" i="83"/>
  <c r="AB88" i="83"/>
  <c r="AB84" i="83"/>
  <c r="AB80" i="83"/>
  <c r="AB76" i="83"/>
  <c r="AB72" i="83"/>
  <c r="AB68" i="83"/>
  <c r="AB64" i="83"/>
  <c r="AB60" i="83"/>
  <c r="AB56" i="83"/>
  <c r="AB52" i="83"/>
  <c r="AB48" i="83"/>
  <c r="AB44" i="83"/>
  <c r="AB40" i="83"/>
  <c r="AB36" i="83"/>
  <c r="AB32" i="83"/>
  <c r="AB28" i="83"/>
  <c r="Z120" i="83"/>
  <c r="Z116" i="83"/>
  <c r="Z112" i="83"/>
  <c r="Z108" i="83"/>
  <c r="Z104" i="83"/>
  <c r="Z100" i="83"/>
  <c r="Z96" i="83"/>
  <c r="Z92" i="83"/>
  <c r="Z88" i="83"/>
  <c r="Z84" i="83"/>
  <c r="Z80" i="83"/>
  <c r="Z76" i="83"/>
  <c r="Z72" i="83"/>
  <c r="Z68" i="83"/>
  <c r="Z64" i="83"/>
  <c r="Z60" i="83"/>
  <c r="Z56" i="83"/>
  <c r="Z52" i="83"/>
  <c r="Z48" i="83"/>
  <c r="Z44" i="83"/>
  <c r="Z40" i="83"/>
  <c r="Z36" i="83"/>
  <c r="Z32" i="83"/>
  <c r="Z28" i="83"/>
  <c r="Y122" i="83"/>
  <c r="Y118" i="83"/>
  <c r="Y114" i="83"/>
  <c r="Y110" i="83"/>
  <c r="Y106" i="83"/>
  <c r="Y102" i="83"/>
  <c r="Y98" i="83"/>
  <c r="Y94" i="83"/>
  <c r="Y90" i="83"/>
  <c r="Y86" i="83"/>
  <c r="Y82" i="83"/>
  <c r="Y78" i="83"/>
  <c r="Y74" i="83"/>
  <c r="Y70" i="83"/>
  <c r="Y66" i="83"/>
  <c r="Y62" i="83"/>
  <c r="Y58" i="83"/>
  <c r="Y54" i="83"/>
  <c r="Y50" i="83"/>
  <c r="Y46" i="83"/>
  <c r="Y40" i="83"/>
  <c r="Y35" i="83"/>
  <c r="Y30" i="83"/>
  <c r="Y24" i="83"/>
  <c r="X121" i="83"/>
  <c r="X116" i="83"/>
  <c r="X110" i="83"/>
  <c r="X105" i="83"/>
  <c r="X100" i="83"/>
  <c r="X94" i="83"/>
  <c r="X89" i="83"/>
  <c r="X84" i="83"/>
  <c r="X78" i="83"/>
  <c r="X73" i="83"/>
  <c r="X68" i="83"/>
  <c r="X62" i="83"/>
  <c r="X57" i="83"/>
  <c r="X52" i="83"/>
  <c r="X46" i="83"/>
  <c r="X41" i="83"/>
  <c r="X36" i="83"/>
  <c r="X30" i="83"/>
  <c r="X25" i="83"/>
  <c r="U123" i="83"/>
  <c r="U116" i="83"/>
  <c r="U108" i="83"/>
  <c r="U102" i="83"/>
  <c r="U95" i="83"/>
  <c r="U87" i="83"/>
  <c r="U80" i="83"/>
  <c r="U74" i="83"/>
  <c r="U66" i="83"/>
  <c r="U59" i="83"/>
  <c r="U52" i="83"/>
  <c r="U44" i="83"/>
  <c r="U38" i="83"/>
  <c r="U31" i="83"/>
  <c r="U23" i="83"/>
  <c r="T118" i="83"/>
  <c r="T112" i="83"/>
  <c r="T104" i="83"/>
  <c r="T97" i="83"/>
  <c r="T90" i="83"/>
  <c r="T82" i="83"/>
  <c r="T76" i="83"/>
  <c r="T69" i="83"/>
  <c r="T61" i="83"/>
  <c r="T54" i="83"/>
  <c r="T48" i="83"/>
  <c r="T40" i="83"/>
  <c r="T33" i="83"/>
  <c r="T26" i="83"/>
  <c r="R23" i="83"/>
  <c r="R27" i="83"/>
  <c r="R31" i="83"/>
  <c r="R35" i="83"/>
  <c r="R39" i="83"/>
  <c r="R43" i="83"/>
  <c r="R47" i="83"/>
  <c r="R51" i="83"/>
  <c r="R55" i="83"/>
  <c r="R59" i="83"/>
  <c r="R63" i="83"/>
  <c r="R67" i="83"/>
  <c r="R71" i="83"/>
  <c r="R75" i="83"/>
  <c r="R79" i="83"/>
  <c r="R83" i="83"/>
  <c r="R87" i="83"/>
  <c r="R91" i="83"/>
  <c r="R95" i="83"/>
  <c r="R99" i="83"/>
  <c r="R103" i="83"/>
  <c r="R107" i="83"/>
  <c r="R111" i="83"/>
  <c r="R115" i="83"/>
  <c r="R119" i="83"/>
  <c r="R123" i="83"/>
  <c r="R24" i="83"/>
  <c r="R28" i="83"/>
  <c r="R32" i="83"/>
  <c r="R36" i="83"/>
  <c r="R40" i="83"/>
  <c r="R44" i="83"/>
  <c r="R48" i="83"/>
  <c r="R52" i="83"/>
  <c r="R56" i="83"/>
  <c r="R60" i="83"/>
  <c r="R64" i="83"/>
  <c r="R68" i="83"/>
  <c r="R72" i="83"/>
  <c r="R76" i="83"/>
  <c r="R80" i="83"/>
  <c r="R84" i="83"/>
  <c r="R88" i="83"/>
  <c r="R92" i="83"/>
  <c r="R96" i="83"/>
  <c r="R100" i="83"/>
  <c r="R104" i="83"/>
  <c r="R108" i="83"/>
  <c r="R112" i="83"/>
  <c r="R116" i="83"/>
  <c r="R120" i="83"/>
  <c r="R25" i="83"/>
  <c r="R33" i="83"/>
  <c r="R41" i="83"/>
  <c r="R49" i="83"/>
  <c r="R57" i="83"/>
  <c r="R65" i="83"/>
  <c r="R73" i="83"/>
  <c r="R81" i="83"/>
  <c r="R89" i="83"/>
  <c r="R97" i="83"/>
  <c r="R105" i="83"/>
  <c r="R113" i="83"/>
  <c r="R121" i="83"/>
  <c r="P23" i="83"/>
  <c r="P27" i="83"/>
  <c r="P31" i="83"/>
  <c r="P35" i="83"/>
  <c r="P39" i="83"/>
  <c r="P43" i="83"/>
  <c r="P47" i="83"/>
  <c r="P51" i="83"/>
  <c r="P55" i="83"/>
  <c r="P59" i="83"/>
  <c r="P63" i="83"/>
  <c r="P67" i="83"/>
  <c r="P71" i="83"/>
  <c r="P75" i="83"/>
  <c r="P79" i="83"/>
  <c r="P83" i="83"/>
  <c r="P87" i="83"/>
  <c r="P91" i="83"/>
  <c r="P95" i="83"/>
  <c r="P99" i="83"/>
  <c r="P103" i="83"/>
  <c r="P107" i="83"/>
  <c r="P111" i="83"/>
  <c r="P115" i="83"/>
  <c r="P119" i="83"/>
  <c r="P123" i="83"/>
  <c r="P24" i="83"/>
  <c r="P28" i="83"/>
  <c r="P32" i="83"/>
  <c r="P36" i="83"/>
  <c r="P40" i="83"/>
  <c r="P44" i="83"/>
  <c r="P48" i="83"/>
  <c r="P52" i="83"/>
  <c r="P56" i="83"/>
  <c r="P60" i="83"/>
  <c r="P64" i="83"/>
  <c r="P68" i="83"/>
  <c r="P72" i="83"/>
  <c r="P76" i="83"/>
  <c r="P80" i="83"/>
  <c r="P84" i="83"/>
  <c r="P88" i="83"/>
  <c r="P92" i="83"/>
  <c r="P96" i="83"/>
  <c r="P100" i="83"/>
  <c r="P104" i="83"/>
  <c r="P108" i="83"/>
  <c r="P112" i="83"/>
  <c r="P116" i="83"/>
  <c r="P120" i="83"/>
  <c r="P26" i="83"/>
  <c r="P34" i="83"/>
  <c r="P42" i="83"/>
  <c r="P50" i="83"/>
  <c r="P58" i="83"/>
  <c r="P66" i="83"/>
  <c r="P74" i="83"/>
  <c r="P82" i="83"/>
  <c r="P90" i="83"/>
  <c r="P98" i="83"/>
  <c r="P106" i="83"/>
  <c r="P114" i="83"/>
  <c r="P122" i="83"/>
  <c r="N23" i="83"/>
  <c r="N27" i="83"/>
  <c r="N31" i="83"/>
  <c r="N35" i="83"/>
  <c r="N39" i="83"/>
  <c r="N43" i="83"/>
  <c r="N47" i="83"/>
  <c r="N51" i="83"/>
  <c r="N55" i="83"/>
  <c r="N59" i="83"/>
  <c r="N63" i="83"/>
  <c r="N67" i="83"/>
  <c r="N71" i="83"/>
  <c r="N75" i="83"/>
  <c r="N79" i="83"/>
  <c r="N83" i="83"/>
  <c r="N87" i="83"/>
  <c r="N91" i="83"/>
  <c r="N95" i="83"/>
  <c r="N99" i="83"/>
  <c r="N103" i="83"/>
  <c r="N107" i="83"/>
  <c r="N111" i="83"/>
  <c r="N115" i="83"/>
  <c r="N24" i="83"/>
  <c r="N29" i="83"/>
  <c r="N34" i="83"/>
  <c r="N40" i="83"/>
  <c r="N45" i="83"/>
  <c r="N50" i="83"/>
  <c r="N56" i="83"/>
  <c r="N61" i="83"/>
  <c r="N66" i="83"/>
  <c r="N72" i="83"/>
  <c r="N77" i="83"/>
  <c r="N82" i="83"/>
  <c r="N88" i="83"/>
  <c r="N93" i="83"/>
  <c r="N98" i="83"/>
  <c r="N104" i="83"/>
  <c r="N109" i="83"/>
  <c r="N114" i="83"/>
  <c r="N119" i="83"/>
  <c r="N123" i="83"/>
  <c r="N25" i="83"/>
  <c r="N30" i="83"/>
  <c r="N36" i="83"/>
  <c r="N41" i="83"/>
  <c r="N46" i="83"/>
  <c r="N52" i="83"/>
  <c r="N57" i="83"/>
  <c r="N62" i="83"/>
  <c r="N68" i="83"/>
  <c r="N73" i="83"/>
  <c r="N78" i="83"/>
  <c r="N84" i="83"/>
  <c r="N89" i="83"/>
  <c r="N94" i="83"/>
  <c r="N100" i="83"/>
  <c r="N105" i="83"/>
  <c r="N110" i="83"/>
  <c r="N116" i="83"/>
  <c r="N120" i="83"/>
  <c r="N32" i="83"/>
  <c r="N42" i="83"/>
  <c r="N53" i="83"/>
  <c r="N64" i="83"/>
  <c r="N74" i="83"/>
  <c r="N85" i="83"/>
  <c r="N96" i="83"/>
  <c r="N106" i="83"/>
  <c r="N117" i="83"/>
  <c r="L25" i="83"/>
  <c r="L29" i="83"/>
  <c r="L33" i="83"/>
  <c r="L37" i="83"/>
  <c r="L41" i="83"/>
  <c r="L45" i="83"/>
  <c r="L49" i="83"/>
  <c r="L53" i="83"/>
  <c r="L57" i="83"/>
  <c r="L61" i="83"/>
  <c r="L65" i="83"/>
  <c r="L69" i="83"/>
  <c r="L73" i="83"/>
  <c r="L77" i="83"/>
  <c r="L81" i="83"/>
  <c r="L85" i="83"/>
  <c r="L89" i="83"/>
  <c r="L93" i="83"/>
  <c r="L97" i="83"/>
  <c r="L101" i="83"/>
  <c r="L105" i="83"/>
  <c r="L109" i="83"/>
  <c r="L113" i="83"/>
  <c r="L117" i="83"/>
  <c r="L121" i="83"/>
  <c r="L26" i="83"/>
  <c r="L31" i="83"/>
  <c r="L36" i="83"/>
  <c r="L42" i="83"/>
  <c r="L47" i="83"/>
  <c r="L52" i="83"/>
  <c r="L58" i="83"/>
  <c r="L63" i="83"/>
  <c r="L68" i="83"/>
  <c r="L74" i="83"/>
  <c r="L79" i="83"/>
  <c r="L84" i="83"/>
  <c r="L90" i="83"/>
  <c r="L95" i="83"/>
  <c r="L100" i="83"/>
  <c r="L106" i="83"/>
  <c r="L111" i="83"/>
  <c r="L116" i="83"/>
  <c r="L122" i="83"/>
  <c r="L23" i="83"/>
  <c r="L30" i="83"/>
  <c r="L38" i="83"/>
  <c r="L44" i="83"/>
  <c r="L51" i="83"/>
  <c r="L59" i="83"/>
  <c r="L66" i="83"/>
  <c r="L72" i="83"/>
  <c r="L80" i="83"/>
  <c r="L87" i="83"/>
  <c r="L94" i="83"/>
  <c r="L102" i="83"/>
  <c r="L108" i="83"/>
  <c r="L115" i="83"/>
  <c r="L123" i="83"/>
  <c r="L24" i="83"/>
  <c r="L32" i="83"/>
  <c r="L39" i="83"/>
  <c r="L46" i="83"/>
  <c r="L54" i="83"/>
  <c r="L60" i="83"/>
  <c r="L67" i="83"/>
  <c r="L75" i="83"/>
  <c r="L82" i="83"/>
  <c r="L88" i="83"/>
  <c r="L96" i="83"/>
  <c r="L103" i="83"/>
  <c r="L110" i="83"/>
  <c r="L118" i="83"/>
  <c r="L28" i="83"/>
  <c r="L43" i="83"/>
  <c r="L56" i="83"/>
  <c r="L71" i="83"/>
  <c r="L86" i="83"/>
  <c r="L99" i="83"/>
  <c r="L114" i="83"/>
  <c r="K108" i="83"/>
  <c r="K86" i="83"/>
  <c r="K66" i="83"/>
  <c r="K50" i="83"/>
  <c r="K29" i="83"/>
  <c r="M23" i="83"/>
  <c r="M27" i="83"/>
  <c r="M31" i="83"/>
  <c r="M35" i="83"/>
  <c r="M39" i="83"/>
  <c r="M43" i="83"/>
  <c r="M47" i="83"/>
  <c r="M51" i="83"/>
  <c r="M55" i="83"/>
  <c r="M25" i="83"/>
  <c r="M30" i="83"/>
  <c r="M36" i="83"/>
  <c r="M41" i="83"/>
  <c r="M46" i="83"/>
  <c r="M52" i="83"/>
  <c r="M57" i="83"/>
  <c r="M61" i="83"/>
  <c r="M65" i="83"/>
  <c r="M69" i="83"/>
  <c r="M73" i="83"/>
  <c r="M77" i="83"/>
  <c r="M81" i="83"/>
  <c r="M85" i="83"/>
  <c r="M89" i="83"/>
  <c r="M93" i="83"/>
  <c r="M97" i="83"/>
  <c r="M101" i="83"/>
  <c r="M105" i="83"/>
  <c r="M109" i="83"/>
  <c r="M113" i="83"/>
  <c r="M117" i="83"/>
  <c r="M121" i="83"/>
  <c r="S121" i="83"/>
  <c r="S117" i="83"/>
  <c r="S113" i="83"/>
  <c r="S109" i="83"/>
  <c r="S105" i="83"/>
  <c r="S101" i="83"/>
  <c r="S97" i="83"/>
  <c r="S93" i="83"/>
  <c r="S89" i="83"/>
  <c r="S85" i="83"/>
  <c r="S81" i="83"/>
  <c r="S77" i="83"/>
  <c r="S73" i="83"/>
  <c r="S69" i="83"/>
  <c r="S65" i="83"/>
  <c r="S61" i="83"/>
  <c r="S57" i="83"/>
  <c r="I24" i="83"/>
  <c r="I28" i="83"/>
  <c r="I32" i="83"/>
  <c r="I36" i="83"/>
  <c r="I40" i="83"/>
  <c r="I44" i="83"/>
  <c r="I48" i="83"/>
  <c r="I52" i="83"/>
  <c r="I56" i="83"/>
  <c r="I60" i="83"/>
  <c r="J121" i="83"/>
  <c r="J117" i="83"/>
  <c r="J113" i="83"/>
  <c r="J109" i="83"/>
  <c r="J105" i="83"/>
  <c r="J101" i="83"/>
  <c r="J97" i="83"/>
  <c r="J93" i="83"/>
  <c r="J89" i="83"/>
  <c r="J85" i="83"/>
  <c r="J81" i="83"/>
  <c r="J77" i="83"/>
  <c r="J73" i="83"/>
  <c r="J69" i="83"/>
  <c r="J65" i="83"/>
  <c r="J61" i="83"/>
  <c r="J57" i="83"/>
  <c r="J53" i="83"/>
  <c r="J49" i="83"/>
  <c r="J45" i="83"/>
  <c r="J41" i="83"/>
  <c r="J37" i="83"/>
  <c r="J33" i="83"/>
  <c r="J29" i="83"/>
  <c r="G120" i="83"/>
  <c r="G116" i="83"/>
  <c r="G112" i="83"/>
  <c r="G108" i="83"/>
  <c r="G104" i="83"/>
  <c r="G100" i="83"/>
  <c r="G96" i="83"/>
  <c r="G92" i="83"/>
  <c r="G88" i="83"/>
  <c r="G84" i="83"/>
  <c r="G80" i="83"/>
  <c r="G76" i="83"/>
  <c r="G72" i="83"/>
  <c r="G68" i="83"/>
  <c r="G64" i="83"/>
  <c r="G60" i="83"/>
  <c r="G56" i="83"/>
  <c r="G52" i="83"/>
  <c r="G48" i="83"/>
  <c r="G44" i="83"/>
  <c r="G40" i="83"/>
  <c r="G36" i="83"/>
  <c r="G32" i="83"/>
  <c r="G28" i="83"/>
  <c r="E120" i="83"/>
  <c r="E116" i="83"/>
  <c r="E112" i="83"/>
  <c r="E108" i="83"/>
  <c r="E104" i="83"/>
  <c r="E100" i="83"/>
  <c r="E96" i="83"/>
  <c r="E92" i="83"/>
  <c r="E88" i="83"/>
  <c r="E84" i="83"/>
  <c r="E80" i="83"/>
  <c r="E76" i="83"/>
  <c r="E72" i="83"/>
  <c r="E68" i="83"/>
  <c r="E64" i="83"/>
  <c r="E60" i="83"/>
  <c r="E56" i="83"/>
  <c r="E52" i="83"/>
  <c r="E48" i="83"/>
  <c r="E44" i="83"/>
  <c r="E40" i="83"/>
  <c r="E36" i="83"/>
  <c r="E32" i="83"/>
  <c r="E28" i="83"/>
  <c r="C120" i="83"/>
  <c r="C116" i="83"/>
  <c r="C112" i="83"/>
  <c r="C108" i="83"/>
  <c r="C104" i="83"/>
  <c r="C100" i="83"/>
  <c r="C96" i="83"/>
  <c r="C92" i="83"/>
  <c r="C88" i="83"/>
  <c r="C84" i="83"/>
  <c r="C80" i="83"/>
  <c r="C76" i="83"/>
  <c r="C72" i="83"/>
  <c r="C68" i="83"/>
  <c r="C64" i="83"/>
  <c r="C60" i="83"/>
  <c r="C56" i="83"/>
  <c r="C52" i="83"/>
  <c r="C48" i="83"/>
  <c r="C44" i="83"/>
  <c r="C40" i="83"/>
  <c r="C36" i="83"/>
  <c r="C32" i="83"/>
  <c r="C28" i="83"/>
  <c r="B123" i="83"/>
  <c r="B119" i="83"/>
  <c r="B115" i="83"/>
  <c r="B111" i="83"/>
  <c r="B107" i="83"/>
  <c r="B103" i="83"/>
  <c r="B99" i="83"/>
  <c r="B95" i="83"/>
  <c r="B91" i="83"/>
  <c r="B87" i="83"/>
  <c r="B83" i="83"/>
  <c r="B79" i="83"/>
  <c r="B75" i="83"/>
  <c r="B71" i="83"/>
  <c r="B67" i="83"/>
  <c r="B63" i="83"/>
  <c r="B59" i="83"/>
  <c r="B55" i="83"/>
  <c r="B51" i="83"/>
  <c r="B47" i="83"/>
  <c r="B43" i="83"/>
  <c r="B39" i="83"/>
  <c r="B35" i="83"/>
  <c r="B31" i="83"/>
  <c r="B27" i="83"/>
  <c r="T109" i="81"/>
  <c r="T82" i="81"/>
  <c r="T54" i="81"/>
  <c r="T30" i="81"/>
  <c r="P115" i="81"/>
  <c r="P104" i="81"/>
  <c r="P94" i="81"/>
  <c r="P83" i="81"/>
  <c r="P72" i="81"/>
  <c r="P62" i="81"/>
  <c r="P51" i="81"/>
  <c r="P40" i="81"/>
  <c r="P30" i="81"/>
  <c r="P19" i="81"/>
  <c r="O116" i="81"/>
  <c r="O105" i="81"/>
  <c r="O94" i="81"/>
  <c r="O84" i="81"/>
  <c r="O73" i="81"/>
  <c r="O62" i="81"/>
  <c r="O52" i="81"/>
  <c r="O41" i="81"/>
  <c r="O30" i="81"/>
  <c r="O20" i="81"/>
  <c r="M118" i="81"/>
  <c r="M105" i="81"/>
  <c r="M88" i="81"/>
  <c r="M70" i="81"/>
  <c r="M51" i="81"/>
  <c r="M32" i="81"/>
  <c r="X8" i="81"/>
  <c r="X16" i="81"/>
  <c r="X24" i="81"/>
  <c r="X32" i="81"/>
  <c r="W12" i="81"/>
  <c r="W8" i="81"/>
  <c r="W40" i="81"/>
  <c r="W72" i="81"/>
  <c r="W104" i="81"/>
  <c r="X116" i="81"/>
  <c r="X108" i="81"/>
  <c r="X100" i="81"/>
  <c r="X92" i="81"/>
  <c r="X84" i="81"/>
  <c r="X76" i="81"/>
  <c r="X68" i="81"/>
  <c r="X60" i="81"/>
  <c r="X52" i="81"/>
  <c r="X44" i="81"/>
  <c r="X36" i="81"/>
  <c r="X26" i="81"/>
  <c r="X14" i="81"/>
  <c r="W120" i="81"/>
  <c r="W80" i="81"/>
  <c r="W32" i="81"/>
  <c r="T122" i="81"/>
  <c r="T101" i="81"/>
  <c r="T78" i="81"/>
  <c r="T50" i="81"/>
  <c r="P7" i="81"/>
  <c r="P12" i="81"/>
  <c r="P18" i="81"/>
  <c r="P23" i="81"/>
  <c r="P28" i="81"/>
  <c r="P34" i="81"/>
  <c r="P39" i="81"/>
  <c r="P44" i="81"/>
  <c r="P50" i="81"/>
  <c r="P55" i="81"/>
  <c r="P60" i="81"/>
  <c r="P66" i="81"/>
  <c r="P71" i="81"/>
  <c r="P76" i="81"/>
  <c r="P82" i="81"/>
  <c r="P87" i="81"/>
  <c r="P92" i="81"/>
  <c r="P98" i="81"/>
  <c r="P103" i="81"/>
  <c r="P108" i="81"/>
  <c r="P114" i="81"/>
  <c r="P119" i="81"/>
  <c r="P10" i="81"/>
  <c r="P15" i="81"/>
  <c r="P20" i="81"/>
  <c r="P26" i="81"/>
  <c r="P31" i="81"/>
  <c r="P36" i="81"/>
  <c r="P42" i="81"/>
  <c r="P47" i="81"/>
  <c r="P52" i="81"/>
  <c r="P58" i="81"/>
  <c r="P63" i="81"/>
  <c r="P68" i="81"/>
  <c r="P74" i="81"/>
  <c r="P79" i="81"/>
  <c r="P84" i="81"/>
  <c r="P90" i="81"/>
  <c r="P95" i="81"/>
  <c r="P100" i="81"/>
  <c r="P106" i="81"/>
  <c r="P111" i="81"/>
  <c r="P116" i="81"/>
  <c r="P122" i="81"/>
  <c r="O8" i="81"/>
  <c r="O13" i="81"/>
  <c r="O18" i="81"/>
  <c r="O24" i="81"/>
  <c r="O29" i="81"/>
  <c r="O34" i="81"/>
  <c r="O40" i="81"/>
  <c r="O45" i="81"/>
  <c r="O50" i="81"/>
  <c r="O56" i="81"/>
  <c r="O61" i="81"/>
  <c r="O66" i="81"/>
  <c r="O72" i="81"/>
  <c r="O77" i="81"/>
  <c r="O82" i="81"/>
  <c r="O88" i="81"/>
  <c r="O93" i="81"/>
  <c r="O98" i="81"/>
  <c r="O104" i="81"/>
  <c r="O109" i="81"/>
  <c r="O114" i="81"/>
  <c r="O120" i="81"/>
  <c r="O10" i="81"/>
  <c r="O16" i="81"/>
  <c r="O21" i="81"/>
  <c r="O26" i="81"/>
  <c r="O32" i="81"/>
  <c r="O37" i="81"/>
  <c r="O42" i="81"/>
  <c r="O48" i="81"/>
  <c r="O53" i="81"/>
  <c r="O58" i="81"/>
  <c r="O64" i="81"/>
  <c r="O69" i="81"/>
  <c r="O74" i="81"/>
  <c r="O80" i="81"/>
  <c r="O85" i="81"/>
  <c r="O90" i="81"/>
  <c r="O96" i="81"/>
  <c r="O101" i="81"/>
  <c r="O106" i="81"/>
  <c r="O112" i="81"/>
  <c r="O117" i="81"/>
  <c r="O122" i="81"/>
  <c r="M8" i="81"/>
  <c r="M14" i="81"/>
  <c r="M22" i="81"/>
  <c r="M28" i="81"/>
  <c r="M35" i="81"/>
  <c r="M43" i="81"/>
  <c r="M50" i="81"/>
  <c r="M56" i="81"/>
  <c r="M64" i="81"/>
  <c r="M71" i="81"/>
  <c r="M78" i="81"/>
  <c r="M86" i="81"/>
  <c r="M92" i="81"/>
  <c r="M98" i="81"/>
  <c r="M104" i="81"/>
  <c r="M109" i="81"/>
  <c r="M114" i="81"/>
  <c r="M120" i="81"/>
  <c r="M16" i="81"/>
  <c r="M24" i="81"/>
  <c r="M34" i="81"/>
  <c r="M44" i="81"/>
  <c r="M54" i="81"/>
  <c r="M62" i="81"/>
  <c r="M72" i="81"/>
  <c r="M82" i="81"/>
  <c r="M91" i="81"/>
  <c r="M100" i="81"/>
  <c r="M106" i="81"/>
  <c r="M113" i="81"/>
  <c r="M121" i="81"/>
  <c r="M10" i="81"/>
  <c r="M19" i="81"/>
  <c r="M30" i="81"/>
  <c r="M39" i="81"/>
  <c r="M48" i="81"/>
  <c r="M59" i="81"/>
  <c r="M67" i="81"/>
  <c r="M76" i="81"/>
  <c r="M87" i="81"/>
  <c r="M96" i="81"/>
  <c r="M102" i="81"/>
  <c r="M110" i="81"/>
  <c r="M117" i="81"/>
  <c r="T10" i="81"/>
  <c r="T22" i="81"/>
  <c r="T46" i="81"/>
  <c r="T66" i="81"/>
  <c r="T86" i="81"/>
  <c r="T106" i="81"/>
  <c r="T119" i="81"/>
  <c r="AD37" i="81"/>
  <c r="AD18" i="81"/>
  <c r="AC120" i="81"/>
  <c r="AC109" i="81"/>
  <c r="AC98" i="81"/>
  <c r="AC88" i="81"/>
  <c r="AC77" i="81"/>
  <c r="AC66" i="81"/>
  <c r="AC56" i="81"/>
  <c r="AC45" i="81"/>
  <c r="AC34" i="81"/>
  <c r="AC24" i="81"/>
  <c r="Y122" i="81"/>
  <c r="Y110" i="81"/>
  <c r="Y100" i="81"/>
  <c r="Y90" i="81"/>
  <c r="Y78" i="81"/>
  <c r="Y68" i="81"/>
  <c r="Y58" i="81"/>
  <c r="Y46" i="81"/>
  <c r="Y36" i="81"/>
  <c r="Y26" i="81"/>
  <c r="Y14" i="81"/>
  <c r="X122" i="81"/>
  <c r="X114" i="81"/>
  <c r="X106" i="81"/>
  <c r="X98" i="81"/>
  <c r="X90" i="81"/>
  <c r="X82" i="81"/>
  <c r="X74" i="81"/>
  <c r="X66" i="81"/>
  <c r="X58" i="81"/>
  <c r="X50" i="81"/>
  <c r="X42" i="81"/>
  <c r="X34" i="81"/>
  <c r="X22" i="81"/>
  <c r="X12" i="81"/>
  <c r="W112" i="81"/>
  <c r="W64" i="81"/>
  <c r="W24" i="81"/>
  <c r="T117" i="81"/>
  <c r="T98" i="81"/>
  <c r="T70" i="81"/>
  <c r="T38" i="81"/>
  <c r="T14" i="81"/>
  <c r="S9" i="81"/>
  <c r="S13" i="81"/>
  <c r="S17" i="81"/>
  <c r="S21" i="81"/>
  <c r="S25" i="81"/>
  <c r="S29" i="81"/>
  <c r="S33" i="81"/>
  <c r="S37" i="81"/>
  <c r="S41" i="81"/>
  <c r="S45" i="81"/>
  <c r="S49" i="81"/>
  <c r="S53" i="81"/>
  <c r="S57" i="81"/>
  <c r="S61" i="81"/>
  <c r="S65" i="81"/>
  <c r="S69" i="81"/>
  <c r="S73" i="81"/>
  <c r="S77" i="81"/>
  <c r="S81" i="81"/>
  <c r="S85" i="81"/>
  <c r="S89" i="81"/>
  <c r="S93" i="81"/>
  <c r="S97" i="81"/>
  <c r="S101" i="81"/>
  <c r="S105" i="81"/>
  <c r="S109" i="81"/>
  <c r="S113" i="81"/>
  <c r="S117" i="81"/>
  <c r="S121" i="81"/>
  <c r="S7" i="81"/>
  <c r="S11" i="81"/>
  <c r="S15" i="81"/>
  <c r="S19" i="81"/>
  <c r="S23" i="81"/>
  <c r="S27" i="81"/>
  <c r="S31" i="81"/>
  <c r="S35" i="81"/>
  <c r="S39" i="81"/>
  <c r="S43" i="81"/>
  <c r="S47" i="81"/>
  <c r="S51" i="81"/>
  <c r="S55" i="81"/>
  <c r="S59" i="81"/>
  <c r="S63" i="81"/>
  <c r="S67" i="81"/>
  <c r="S71" i="81"/>
  <c r="S75" i="81"/>
  <c r="S79" i="81"/>
  <c r="S83" i="81"/>
  <c r="S87" i="81"/>
  <c r="S91" i="81"/>
  <c r="S95" i="81"/>
  <c r="S99" i="81"/>
  <c r="S103" i="81"/>
  <c r="S107" i="81"/>
  <c r="S111" i="81"/>
  <c r="S115" i="81"/>
  <c r="S119" i="81"/>
  <c r="S123" i="81"/>
  <c r="P120" i="81"/>
  <c r="P110" i="81"/>
  <c r="P99" i="81"/>
  <c r="P88" i="81"/>
  <c r="P78" i="81"/>
  <c r="P67" i="81"/>
  <c r="P56" i="81"/>
  <c r="P46" i="81"/>
  <c r="P35" i="81"/>
  <c r="P24" i="81"/>
  <c r="P14" i="81"/>
  <c r="O121" i="81"/>
  <c r="O110" i="81"/>
  <c r="O100" i="81"/>
  <c r="O89" i="81"/>
  <c r="O78" i="81"/>
  <c r="O68" i="81"/>
  <c r="O57" i="81"/>
  <c r="O46" i="81"/>
  <c r="O36" i="81"/>
  <c r="O25" i="81"/>
  <c r="O14" i="81"/>
  <c r="M112" i="81"/>
  <c r="M97" i="81"/>
  <c r="M80" i="81"/>
  <c r="M60" i="81"/>
  <c r="M40" i="81"/>
  <c r="M23" i="81"/>
  <c r="I8" i="81"/>
  <c r="I10" i="81"/>
  <c r="I20" i="81"/>
  <c r="I30" i="81"/>
  <c r="I42" i="81"/>
  <c r="I52" i="81"/>
  <c r="I62" i="81"/>
  <c r="I74" i="81"/>
  <c r="I84" i="81"/>
  <c r="I94" i="81"/>
  <c r="I102" i="81"/>
  <c r="I108" i="81"/>
  <c r="I115" i="81"/>
  <c r="I123" i="81"/>
  <c r="I14" i="81"/>
  <c r="I26" i="81"/>
  <c r="I36" i="81"/>
  <c r="I46" i="81"/>
  <c r="I58" i="81"/>
  <c r="I68" i="81"/>
  <c r="I78" i="81"/>
  <c r="I90" i="81"/>
  <c r="I98" i="81"/>
  <c r="I104" i="81"/>
  <c r="I112" i="81"/>
  <c r="I119" i="81"/>
  <c r="I12" i="81"/>
  <c r="I34" i="81"/>
  <c r="I54" i="81"/>
  <c r="I76" i="81"/>
  <c r="I96" i="81"/>
  <c r="I110" i="81"/>
  <c r="I22" i="81"/>
  <c r="I44" i="81"/>
  <c r="I66" i="81"/>
  <c r="I86" i="81"/>
  <c r="I103" i="81"/>
  <c r="I118" i="81"/>
  <c r="N7" i="81"/>
  <c r="N8" i="81"/>
  <c r="N15" i="81"/>
  <c r="N22" i="81"/>
  <c r="N30" i="81"/>
  <c r="N36" i="81"/>
  <c r="N43" i="81"/>
  <c r="N51" i="81"/>
  <c r="N58" i="81"/>
  <c r="N64" i="81"/>
  <c r="N72" i="81"/>
  <c r="J117" i="81"/>
  <c r="J106" i="81"/>
  <c r="J97" i="81"/>
  <c r="J88" i="81"/>
  <c r="J77" i="81"/>
  <c r="J69" i="81"/>
  <c r="J60" i="81"/>
  <c r="J49" i="81"/>
  <c r="J40" i="81"/>
  <c r="J32" i="81"/>
  <c r="J21" i="81"/>
  <c r="H12" i="81"/>
  <c r="H20" i="81"/>
  <c r="H28" i="81"/>
  <c r="H36" i="81"/>
  <c r="H44" i="81"/>
  <c r="H52" i="81"/>
  <c r="H60" i="81"/>
  <c r="H68" i="81"/>
  <c r="H76" i="81"/>
  <c r="H84" i="81"/>
  <c r="H92" i="81"/>
  <c r="H100" i="81"/>
  <c r="H108" i="81"/>
  <c r="H118" i="81"/>
  <c r="H8" i="81"/>
  <c r="H16" i="81"/>
  <c r="H24" i="81"/>
  <c r="H32" i="81"/>
  <c r="H40" i="81"/>
  <c r="H48" i="81"/>
  <c r="H56" i="81"/>
  <c r="H64" i="81"/>
  <c r="H72" i="81"/>
  <c r="H80" i="81"/>
  <c r="H88" i="81"/>
  <c r="H96" i="81"/>
  <c r="H104" i="81"/>
  <c r="H112" i="81"/>
  <c r="H122" i="81"/>
  <c r="G9" i="81"/>
  <c r="G14" i="81"/>
  <c r="G19" i="81"/>
  <c r="G25" i="81"/>
  <c r="G30" i="81"/>
  <c r="G35" i="81"/>
  <c r="G41" i="81"/>
  <c r="G46" i="81"/>
  <c r="G51" i="81"/>
  <c r="G57" i="81"/>
  <c r="G62" i="81"/>
  <c r="G67" i="81"/>
  <c r="G73" i="81"/>
  <c r="G78" i="81"/>
  <c r="G83" i="81"/>
  <c r="G89" i="81"/>
  <c r="G94" i="81"/>
  <c r="G99" i="81"/>
  <c r="G105" i="81"/>
  <c r="G11" i="81"/>
  <c r="G18" i="81"/>
  <c r="G26" i="81"/>
  <c r="G33" i="81"/>
  <c r="G39" i="81"/>
  <c r="G47" i="81"/>
  <c r="G54" i="81"/>
  <c r="G61" i="81"/>
  <c r="G69" i="81"/>
  <c r="G75" i="81"/>
  <c r="G82" i="81"/>
  <c r="G90" i="81"/>
  <c r="G97" i="81"/>
  <c r="G103" i="81"/>
  <c r="G110" i="81"/>
  <c r="G115" i="81"/>
  <c r="G119" i="81"/>
  <c r="G123" i="81"/>
  <c r="G7" i="81"/>
  <c r="G15" i="81"/>
  <c r="G22" i="81"/>
  <c r="G29" i="81"/>
  <c r="G37" i="81"/>
  <c r="G43" i="81"/>
  <c r="G50" i="81"/>
  <c r="G58" i="81"/>
  <c r="G65" i="81"/>
  <c r="G71" i="81"/>
  <c r="G79" i="81"/>
  <c r="G86" i="81"/>
  <c r="G93" i="81"/>
  <c r="G101" i="81"/>
  <c r="G107" i="81"/>
  <c r="G113" i="81"/>
  <c r="G117" i="81"/>
  <c r="G121" i="81"/>
  <c r="J8" i="81"/>
  <c r="J16" i="81"/>
  <c r="J22" i="81"/>
  <c r="J29" i="81"/>
  <c r="J37" i="81"/>
  <c r="J44" i="81"/>
  <c r="J50" i="81"/>
  <c r="J58" i="81"/>
  <c r="J65" i="81"/>
  <c r="J72" i="81"/>
  <c r="J80" i="81"/>
  <c r="J86" i="81"/>
  <c r="J93" i="81"/>
  <c r="J101" i="81"/>
  <c r="J108" i="81"/>
  <c r="J114" i="81"/>
  <c r="J122" i="81"/>
  <c r="C8" i="81"/>
  <c r="C9" i="81"/>
  <c r="C14" i="81"/>
  <c r="C19" i="81"/>
  <c r="C25" i="81"/>
  <c r="C30" i="81"/>
  <c r="C35" i="81"/>
  <c r="C41" i="81"/>
  <c r="C46" i="81"/>
  <c r="C51" i="81"/>
  <c r="C57" i="81"/>
  <c r="C62" i="81"/>
  <c r="C67" i="81"/>
  <c r="C73" i="81"/>
  <c r="C78" i="81"/>
  <c r="C83" i="81"/>
  <c r="C89" i="81"/>
  <c r="C94" i="81"/>
  <c r="C99" i="81"/>
  <c r="C105" i="81"/>
  <c r="C110" i="81"/>
  <c r="C115" i="81"/>
  <c r="C121" i="81"/>
  <c r="C123" i="81"/>
  <c r="C117" i="81"/>
  <c r="V7" i="81"/>
  <c r="V11" i="81"/>
  <c r="V15" i="81"/>
  <c r="V19" i="81"/>
  <c r="V23" i="81"/>
  <c r="V27" i="81"/>
  <c r="V31" i="81"/>
  <c r="V35" i="81"/>
  <c r="V39" i="81"/>
  <c r="V43" i="81"/>
  <c r="V47" i="81"/>
  <c r="V51" i="81"/>
  <c r="V55" i="81"/>
  <c r="V59" i="81"/>
  <c r="V63" i="81"/>
  <c r="V67" i="81"/>
  <c r="V71" i="81"/>
  <c r="V75" i="81"/>
  <c r="V79" i="81"/>
  <c r="V83" i="81"/>
  <c r="V87" i="81"/>
  <c r="V91" i="81"/>
  <c r="V95" i="81"/>
  <c r="V99" i="81"/>
  <c r="V103" i="81"/>
  <c r="V107" i="81"/>
  <c r="V111" i="81"/>
  <c r="V115" i="81"/>
  <c r="V119" i="81"/>
  <c r="V123" i="81"/>
  <c r="V9" i="81"/>
  <c r="V13" i="81"/>
  <c r="V17" i="81"/>
  <c r="V21" i="81"/>
  <c r="V25" i="81"/>
  <c r="V29" i="81"/>
  <c r="V33" i="81"/>
  <c r="V37" i="81"/>
  <c r="V41" i="81"/>
  <c r="V45" i="81"/>
  <c r="V49" i="81"/>
  <c r="V53" i="81"/>
  <c r="V57" i="81"/>
  <c r="V61" i="81"/>
  <c r="V65" i="81"/>
  <c r="V69" i="81"/>
  <c r="V73" i="81"/>
  <c r="V77" i="81"/>
  <c r="V81" i="81"/>
  <c r="V85" i="81"/>
  <c r="V89" i="81"/>
  <c r="V93" i="81"/>
  <c r="V97" i="81"/>
  <c r="V101" i="81"/>
  <c r="V105" i="81"/>
  <c r="V109" i="81"/>
  <c r="V113" i="81"/>
  <c r="V117" i="81"/>
  <c r="V121" i="81"/>
  <c r="K9" i="81"/>
  <c r="K13" i="81"/>
  <c r="K17" i="81"/>
  <c r="K21" i="81"/>
  <c r="K25" i="81"/>
  <c r="K29" i="81"/>
  <c r="K33" i="81"/>
  <c r="K37" i="81"/>
  <c r="K41" i="81"/>
  <c r="K45" i="81"/>
  <c r="K49" i="81"/>
  <c r="K53" i="81"/>
  <c r="K57" i="81"/>
  <c r="K61" i="81"/>
  <c r="K65" i="81"/>
  <c r="K69" i="81"/>
  <c r="K73" i="81"/>
  <c r="K77" i="81"/>
  <c r="K81" i="81"/>
  <c r="K85" i="81"/>
  <c r="K89" i="81"/>
  <c r="K93" i="81"/>
  <c r="K97" i="81"/>
  <c r="K101" i="81"/>
  <c r="K105" i="81"/>
  <c r="K109" i="81"/>
  <c r="K113" i="81"/>
  <c r="K117" i="81"/>
  <c r="K121" i="81"/>
  <c r="K8" i="81"/>
  <c r="K14" i="81"/>
  <c r="K19" i="81"/>
  <c r="K24" i="81"/>
  <c r="K30" i="81"/>
  <c r="K35" i="81"/>
  <c r="K40" i="81"/>
  <c r="K46" i="81"/>
  <c r="K51" i="81"/>
  <c r="K56" i="81"/>
  <c r="K62" i="81"/>
  <c r="K67" i="81"/>
  <c r="K72" i="81"/>
  <c r="K78" i="81"/>
  <c r="K83" i="81"/>
  <c r="K88" i="81"/>
  <c r="K94" i="81"/>
  <c r="K99" i="81"/>
  <c r="K104" i="81"/>
  <c r="K110" i="81"/>
  <c r="K115" i="81"/>
  <c r="K120" i="81"/>
  <c r="K7" i="81"/>
  <c r="K15" i="81"/>
  <c r="K22" i="81"/>
  <c r="K28" i="81"/>
  <c r="K36" i="81"/>
  <c r="K43" i="81"/>
  <c r="K50" i="81"/>
  <c r="K58" i="81"/>
  <c r="K64" i="81"/>
  <c r="K71" i="81"/>
  <c r="K79" i="81"/>
  <c r="K86" i="81"/>
  <c r="K92" i="81"/>
  <c r="K100" i="81"/>
  <c r="K107" i="81"/>
  <c r="K114" i="81"/>
  <c r="K122" i="81"/>
  <c r="K10" i="81"/>
  <c r="K16" i="81"/>
  <c r="K23" i="81"/>
  <c r="K31" i="81"/>
  <c r="K38" i="81"/>
  <c r="K44" i="81"/>
  <c r="K52" i="81"/>
  <c r="K59" i="81"/>
  <c r="K66" i="81"/>
  <c r="K74" i="81"/>
  <c r="K80" i="81"/>
  <c r="K87" i="81"/>
  <c r="K95" i="81"/>
  <c r="K102" i="81"/>
  <c r="K108" i="81"/>
  <c r="K116" i="81"/>
  <c r="K123" i="81"/>
  <c r="K11" i="81"/>
  <c r="K26" i="81"/>
  <c r="K39" i="81"/>
  <c r="K54" i="81"/>
  <c r="K68" i="81"/>
  <c r="K82" i="81"/>
  <c r="K96" i="81"/>
  <c r="K111" i="81"/>
  <c r="K12" i="81"/>
  <c r="K27" i="81"/>
  <c r="K42" i="81"/>
  <c r="K55" i="81"/>
  <c r="K70" i="81"/>
  <c r="K84" i="81"/>
  <c r="K98" i="81"/>
  <c r="K112" i="81"/>
  <c r="K18" i="81"/>
  <c r="K47" i="81"/>
  <c r="K75" i="81"/>
  <c r="K103" i="81"/>
  <c r="K32" i="81"/>
  <c r="K60" i="81"/>
  <c r="K90" i="81"/>
  <c r="K118" i="81"/>
  <c r="AD9" i="81"/>
  <c r="AD13" i="81"/>
  <c r="AD17" i="81"/>
  <c r="AD21" i="81"/>
  <c r="AD25" i="81"/>
  <c r="AD29" i="81"/>
  <c r="AC7" i="81"/>
  <c r="AC11" i="81"/>
  <c r="AC15" i="81"/>
  <c r="AC19" i="81"/>
  <c r="AC23" i="81"/>
  <c r="AC27" i="81"/>
  <c r="AC31" i="81"/>
  <c r="AC35" i="81"/>
  <c r="AC39" i="81"/>
  <c r="AC43" i="81"/>
  <c r="AC47" i="81"/>
  <c r="AC51" i="81"/>
  <c r="AC55" i="81"/>
  <c r="AC59" i="81"/>
  <c r="AC63" i="81"/>
  <c r="AC67" i="81"/>
  <c r="AC71" i="81"/>
  <c r="AC75" i="81"/>
  <c r="AC79" i="81"/>
  <c r="AC83" i="81"/>
  <c r="AC87" i="81"/>
  <c r="AC91" i="81"/>
  <c r="AC95" i="81"/>
  <c r="AC99" i="81"/>
  <c r="AC103" i="81"/>
  <c r="AC107" i="81"/>
  <c r="AC111" i="81"/>
  <c r="AC115" i="81"/>
  <c r="AC119" i="81"/>
  <c r="AC123" i="81"/>
  <c r="W118" i="81"/>
  <c r="W110" i="81"/>
  <c r="W102" i="81"/>
  <c r="W94" i="81"/>
  <c r="W86" i="81"/>
  <c r="W78" i="81"/>
  <c r="W70" i="81"/>
  <c r="W62" i="81"/>
  <c r="W54" i="81"/>
  <c r="W46" i="81"/>
  <c r="W38" i="81"/>
  <c r="W30" i="81"/>
  <c r="W22" i="81"/>
  <c r="W14" i="81"/>
  <c r="V116" i="81"/>
  <c r="V100" i="81"/>
  <c r="V84" i="81"/>
  <c r="V68" i="81"/>
  <c r="V52" i="81"/>
  <c r="V36" i="81"/>
  <c r="V20" i="81"/>
  <c r="K48" i="81"/>
  <c r="AD123" i="81"/>
  <c r="AD119" i="81"/>
  <c r="AD115" i="81"/>
  <c r="AD111" i="81"/>
  <c r="AD107" i="81"/>
  <c r="AD103" i="81"/>
  <c r="AD99" i="81"/>
  <c r="AD95" i="81"/>
  <c r="AD91" i="81"/>
  <c r="AD87" i="81"/>
  <c r="AD83" i="81"/>
  <c r="AD79" i="81"/>
  <c r="AD75" i="81"/>
  <c r="AD71" i="81"/>
  <c r="AD67" i="81"/>
  <c r="AD63" i="81"/>
  <c r="AD59" i="81"/>
  <c r="AD55" i="81"/>
  <c r="AD51" i="81"/>
  <c r="AD47" i="81"/>
  <c r="AD43" i="81"/>
  <c r="AD39" i="81"/>
  <c r="AD35" i="81"/>
  <c r="AD31" i="81"/>
  <c r="AD26" i="81"/>
  <c r="AD20" i="81"/>
  <c r="AD15" i="81"/>
  <c r="AD10" i="81"/>
  <c r="AC122" i="81"/>
  <c r="AC117" i="81"/>
  <c r="AC112" i="81"/>
  <c r="AC106" i="81"/>
  <c r="AC101" i="81"/>
  <c r="AC96" i="81"/>
  <c r="AC90" i="81"/>
  <c r="AC85" i="81"/>
  <c r="AC80" i="81"/>
  <c r="AC74" i="81"/>
  <c r="AC69" i="81"/>
  <c r="AC64" i="81"/>
  <c r="AC58" i="81"/>
  <c r="AC53" i="81"/>
  <c r="AC48" i="81"/>
  <c r="AC42" i="81"/>
  <c r="AC37" i="81"/>
  <c r="AC32" i="81"/>
  <c r="AC26" i="81"/>
  <c r="AC21" i="81"/>
  <c r="AC16" i="81"/>
  <c r="AC10" i="81"/>
  <c r="AB9" i="81"/>
  <c r="AB13" i="81"/>
  <c r="AB17" i="81"/>
  <c r="AB21" i="81"/>
  <c r="AB25" i="81"/>
  <c r="AB29" i="81"/>
  <c r="AB33" i="81"/>
  <c r="AB37" i="81"/>
  <c r="AB41" i="81"/>
  <c r="AB45" i="81"/>
  <c r="AB49" i="81"/>
  <c r="AB53" i="81"/>
  <c r="AB57" i="81"/>
  <c r="AB61" i="81"/>
  <c r="AB65" i="81"/>
  <c r="AB69" i="81"/>
  <c r="AB73" i="81"/>
  <c r="AB77" i="81"/>
  <c r="AB81" i="81"/>
  <c r="AB85" i="81"/>
  <c r="AB89" i="81"/>
  <c r="AB93" i="81"/>
  <c r="AB97" i="81"/>
  <c r="AB101" i="81"/>
  <c r="AB105" i="81"/>
  <c r="AB109" i="81"/>
  <c r="AB113" i="81"/>
  <c r="AB117" i="81"/>
  <c r="AB121" i="81"/>
  <c r="Y120" i="81"/>
  <c r="Y112" i="81"/>
  <c r="Y104" i="81"/>
  <c r="Y96" i="81"/>
  <c r="Y88" i="81"/>
  <c r="Y80" i="81"/>
  <c r="Y72" i="81"/>
  <c r="Y64" i="81"/>
  <c r="Y56" i="81"/>
  <c r="Y48" i="81"/>
  <c r="Y40" i="81"/>
  <c r="Y32" i="81"/>
  <c r="Y24" i="81"/>
  <c r="Y16" i="81"/>
  <c r="X7" i="81"/>
  <c r="X11" i="81"/>
  <c r="X15" i="81"/>
  <c r="X19" i="81"/>
  <c r="X23" i="81"/>
  <c r="X27" i="81"/>
  <c r="X31" i="81"/>
  <c r="X35" i="81"/>
  <c r="X39" i="81"/>
  <c r="X43" i="81"/>
  <c r="X47" i="81"/>
  <c r="X51" i="81"/>
  <c r="X55" i="81"/>
  <c r="X59" i="81"/>
  <c r="X63" i="81"/>
  <c r="X67" i="81"/>
  <c r="X71" i="81"/>
  <c r="X75" i="81"/>
  <c r="X79" i="81"/>
  <c r="X83" i="81"/>
  <c r="X87" i="81"/>
  <c r="X91" i="81"/>
  <c r="X95" i="81"/>
  <c r="X99" i="81"/>
  <c r="X103" i="81"/>
  <c r="X107" i="81"/>
  <c r="X111" i="81"/>
  <c r="X115" i="81"/>
  <c r="X119" i="81"/>
  <c r="X123" i="81"/>
  <c r="X9" i="81"/>
  <c r="X13" i="81"/>
  <c r="X17" i="81"/>
  <c r="X21" i="81"/>
  <c r="X25" i="81"/>
  <c r="X29" i="81"/>
  <c r="X33" i="81"/>
  <c r="X37" i="81"/>
  <c r="X41" i="81"/>
  <c r="X45" i="81"/>
  <c r="X49" i="81"/>
  <c r="X53" i="81"/>
  <c r="X57" i="81"/>
  <c r="X61" i="81"/>
  <c r="X65" i="81"/>
  <c r="X69" i="81"/>
  <c r="X73" i="81"/>
  <c r="X77" i="81"/>
  <c r="X81" i="81"/>
  <c r="X85" i="81"/>
  <c r="X89" i="81"/>
  <c r="X93" i="81"/>
  <c r="X97" i="81"/>
  <c r="X101" i="81"/>
  <c r="X105" i="81"/>
  <c r="X109" i="81"/>
  <c r="X113" i="81"/>
  <c r="X117" i="81"/>
  <c r="X121" i="81"/>
  <c r="W116" i="81"/>
  <c r="W108" i="81"/>
  <c r="W100" i="81"/>
  <c r="W92" i="81"/>
  <c r="W84" i="81"/>
  <c r="W76" i="81"/>
  <c r="W68" i="81"/>
  <c r="W60" i="81"/>
  <c r="W52" i="81"/>
  <c r="W44" i="81"/>
  <c r="W36" i="81"/>
  <c r="W28" i="81"/>
  <c r="W20" i="81"/>
  <c r="V122" i="81"/>
  <c r="V114" i="81"/>
  <c r="V106" i="81"/>
  <c r="V98" i="81"/>
  <c r="V90" i="81"/>
  <c r="V82" i="81"/>
  <c r="V74" i="81"/>
  <c r="V66" i="81"/>
  <c r="V58" i="81"/>
  <c r="V50" i="81"/>
  <c r="V42" i="81"/>
  <c r="V34" i="81"/>
  <c r="V26" i="81"/>
  <c r="V18" i="81"/>
  <c r="V10" i="81"/>
  <c r="T114" i="81"/>
  <c r="T103" i="81"/>
  <c r="T90" i="81"/>
  <c r="T74" i="81"/>
  <c r="T58" i="81"/>
  <c r="T42" i="81"/>
  <c r="T26" i="81"/>
  <c r="K91" i="81"/>
  <c r="K34" i="81"/>
  <c r="AD121" i="81"/>
  <c r="AD117" i="81"/>
  <c r="AD113" i="81"/>
  <c r="AD109" i="81"/>
  <c r="AD105" i="81"/>
  <c r="AD101" i="81"/>
  <c r="AD97" i="81"/>
  <c r="AD89" i="81"/>
  <c r="AD85" i="81"/>
  <c r="AD81" i="81"/>
  <c r="AD77" i="81"/>
  <c r="AD73" i="81"/>
  <c r="AD69" i="81"/>
  <c r="AD65" i="81"/>
  <c r="AD61" i="81"/>
  <c r="AD57" i="81"/>
  <c r="AD53" i="81"/>
  <c r="AD120" i="81"/>
  <c r="AD116" i="81"/>
  <c r="AD112" i="81"/>
  <c r="AD108" i="81"/>
  <c r="AD104" i="81"/>
  <c r="AD100" i="81"/>
  <c r="AD96" i="81"/>
  <c r="AD92" i="81"/>
  <c r="AD88" i="81"/>
  <c r="AD84" i="81"/>
  <c r="AD80" i="81"/>
  <c r="AD76" i="81"/>
  <c r="AD72" i="81"/>
  <c r="AD68" i="81"/>
  <c r="AD64" i="81"/>
  <c r="AD60" i="81"/>
  <c r="AD56" i="81"/>
  <c r="AD52" i="81"/>
  <c r="AD48" i="81"/>
  <c r="AD44" i="81"/>
  <c r="AD40" i="81"/>
  <c r="AD36" i="81"/>
  <c r="AD32" i="81"/>
  <c r="AD27" i="81"/>
  <c r="AD22" i="81"/>
  <c r="AD16" i="81"/>
  <c r="AD11" i="81"/>
  <c r="W9" i="81"/>
  <c r="W13" i="81"/>
  <c r="W17" i="81"/>
  <c r="W21" i="81"/>
  <c r="W25" i="81"/>
  <c r="W29" i="81"/>
  <c r="W33" i="81"/>
  <c r="W37" i="81"/>
  <c r="W41" i="81"/>
  <c r="W45" i="81"/>
  <c r="W49" i="81"/>
  <c r="W53" i="81"/>
  <c r="W57" i="81"/>
  <c r="W61" i="81"/>
  <c r="W65" i="81"/>
  <c r="W69" i="81"/>
  <c r="W73" i="81"/>
  <c r="W77" i="81"/>
  <c r="W81" i="81"/>
  <c r="W85" i="81"/>
  <c r="W89" i="81"/>
  <c r="W93" i="81"/>
  <c r="W97" i="81"/>
  <c r="W101" i="81"/>
  <c r="W105" i="81"/>
  <c r="W109" i="81"/>
  <c r="W113" i="81"/>
  <c r="W117" i="81"/>
  <c r="W121" i="81"/>
  <c r="W7" i="81"/>
  <c r="W11" i="81"/>
  <c r="W15" i="81"/>
  <c r="W19" i="81"/>
  <c r="W23" i="81"/>
  <c r="W27" i="81"/>
  <c r="W31" i="81"/>
  <c r="W35" i="81"/>
  <c r="W39" i="81"/>
  <c r="W43" i="81"/>
  <c r="W47" i="81"/>
  <c r="W51" i="81"/>
  <c r="W55" i="81"/>
  <c r="W59" i="81"/>
  <c r="W63" i="81"/>
  <c r="W67" i="81"/>
  <c r="W71" i="81"/>
  <c r="W75" i="81"/>
  <c r="W79" i="81"/>
  <c r="W83" i="81"/>
  <c r="W87" i="81"/>
  <c r="W91" i="81"/>
  <c r="W95" i="81"/>
  <c r="W99" i="81"/>
  <c r="W103" i="81"/>
  <c r="W107" i="81"/>
  <c r="W111" i="81"/>
  <c r="W115" i="81"/>
  <c r="W119" i="81"/>
  <c r="W123" i="81"/>
  <c r="V108" i="81"/>
  <c r="V92" i="81"/>
  <c r="V76" i="81"/>
  <c r="V60" i="81"/>
  <c r="V44" i="81"/>
  <c r="V28" i="81"/>
  <c r="V12" i="81"/>
  <c r="K106" i="81"/>
  <c r="AD122" i="81"/>
  <c r="AD118" i="81"/>
  <c r="AD114" i="81"/>
  <c r="AD110" i="81"/>
  <c r="AD106" i="81"/>
  <c r="AD102" i="81"/>
  <c r="AD98" i="81"/>
  <c r="AD94" i="81"/>
  <c r="AD90" i="81"/>
  <c r="AD86" i="81"/>
  <c r="AD82" i="81"/>
  <c r="AD78" i="81"/>
  <c r="AD74" i="81"/>
  <c r="AD70" i="81"/>
  <c r="AD66" i="81"/>
  <c r="AD62" i="81"/>
  <c r="AD58" i="81"/>
  <c r="AD54" i="81"/>
  <c r="AD50" i="81"/>
  <c r="AD46" i="81"/>
  <c r="AD42" i="81"/>
  <c r="AD38" i="81"/>
  <c r="AD34" i="81"/>
  <c r="AD30" i="81"/>
  <c r="AD24" i="81"/>
  <c r="AD19" i="81"/>
  <c r="AD14" i="81"/>
  <c r="AD8" i="81"/>
  <c r="AC121" i="81"/>
  <c r="AC116" i="81"/>
  <c r="AC110" i="81"/>
  <c r="AC105" i="81"/>
  <c r="AC100" i="81"/>
  <c r="AC94" i="81"/>
  <c r="AC89" i="81"/>
  <c r="AC84" i="81"/>
  <c r="AC78" i="81"/>
  <c r="AC73" i="81"/>
  <c r="AC68" i="81"/>
  <c r="AC62" i="81"/>
  <c r="AC57" i="81"/>
  <c r="AC52" i="81"/>
  <c r="AC46" i="81"/>
  <c r="AC41" i="81"/>
  <c r="AC36" i="81"/>
  <c r="AC30" i="81"/>
  <c r="AC25" i="81"/>
  <c r="AC20" i="81"/>
  <c r="AC14" i="81"/>
  <c r="AC9" i="81"/>
  <c r="Y9" i="81"/>
  <c r="Y13" i="81"/>
  <c r="Y17" i="81"/>
  <c r="Y21" i="81"/>
  <c r="Y25" i="81"/>
  <c r="Y29" i="81"/>
  <c r="Y33" i="81"/>
  <c r="Y37" i="81"/>
  <c r="Y41" i="81"/>
  <c r="Y45" i="81"/>
  <c r="Y49" i="81"/>
  <c r="Y53" i="81"/>
  <c r="Y57" i="81"/>
  <c r="Y61" i="81"/>
  <c r="Y65" i="81"/>
  <c r="Y69" i="81"/>
  <c r="Y73" i="81"/>
  <c r="Y77" i="81"/>
  <c r="Y81" i="81"/>
  <c r="Y85" i="81"/>
  <c r="Y89" i="81"/>
  <c r="Y93" i="81"/>
  <c r="Y97" i="81"/>
  <c r="Y101" i="81"/>
  <c r="Y105" i="81"/>
  <c r="Y109" i="81"/>
  <c r="Y113" i="81"/>
  <c r="Y117" i="81"/>
  <c r="Y121" i="81"/>
  <c r="Y7" i="81"/>
  <c r="Y11" i="81"/>
  <c r="Y15" i="81"/>
  <c r="Y19" i="81"/>
  <c r="Y23" i="81"/>
  <c r="Y27" i="81"/>
  <c r="Y31" i="81"/>
  <c r="Y35" i="81"/>
  <c r="Y39" i="81"/>
  <c r="Y43" i="81"/>
  <c r="Y47" i="81"/>
  <c r="Y51" i="81"/>
  <c r="Y55" i="81"/>
  <c r="Y59" i="81"/>
  <c r="Y63" i="81"/>
  <c r="Y67" i="81"/>
  <c r="Y71" i="81"/>
  <c r="Y75" i="81"/>
  <c r="Y79" i="81"/>
  <c r="Y83" i="81"/>
  <c r="Y87" i="81"/>
  <c r="Y91" i="81"/>
  <c r="Y95" i="81"/>
  <c r="Y99" i="81"/>
  <c r="Y103" i="81"/>
  <c r="Y107" i="81"/>
  <c r="Y111" i="81"/>
  <c r="Y115" i="81"/>
  <c r="Y119" i="81"/>
  <c r="Y123" i="81"/>
  <c r="W122" i="81"/>
  <c r="W114" i="81"/>
  <c r="W106" i="81"/>
  <c r="W98" i="81"/>
  <c r="W90" i="81"/>
  <c r="W82" i="81"/>
  <c r="W74" i="81"/>
  <c r="W66" i="81"/>
  <c r="W58" i="81"/>
  <c r="W50" i="81"/>
  <c r="W42" i="81"/>
  <c r="W34" i="81"/>
  <c r="W26" i="81"/>
  <c r="W18" i="81"/>
  <c r="W10" i="81"/>
  <c r="V120" i="81"/>
  <c r="V112" i="81"/>
  <c r="V104" i="81"/>
  <c r="V96" i="81"/>
  <c r="V88" i="81"/>
  <c r="V80" i="81"/>
  <c r="V72" i="81"/>
  <c r="V64" i="81"/>
  <c r="V56" i="81"/>
  <c r="V48" i="81"/>
  <c r="V40" i="81"/>
  <c r="V32" i="81"/>
  <c r="V24" i="81"/>
  <c r="V16" i="81"/>
  <c r="V8" i="81"/>
  <c r="T7" i="81"/>
  <c r="T11" i="81"/>
  <c r="T15" i="81"/>
  <c r="T19" i="81"/>
  <c r="T23" i="81"/>
  <c r="T27" i="81"/>
  <c r="T31" i="81"/>
  <c r="T35" i="81"/>
  <c r="T39" i="81"/>
  <c r="T43" i="81"/>
  <c r="T47" i="81"/>
  <c r="T51" i="81"/>
  <c r="T55" i="81"/>
  <c r="T59" i="81"/>
  <c r="T63" i="81"/>
  <c r="T67" i="81"/>
  <c r="T71" i="81"/>
  <c r="T75" i="81"/>
  <c r="T79" i="81"/>
  <c r="T83" i="81"/>
  <c r="T87" i="81"/>
  <c r="T91" i="81"/>
  <c r="T95" i="81"/>
  <c r="T8" i="81"/>
  <c r="T12" i="81"/>
  <c r="T16" i="81"/>
  <c r="T20" i="81"/>
  <c r="T24" i="81"/>
  <c r="T28" i="81"/>
  <c r="T32" i="81"/>
  <c r="T36" i="81"/>
  <c r="T40" i="81"/>
  <c r="T44" i="81"/>
  <c r="T48" i="81"/>
  <c r="T52" i="81"/>
  <c r="T56" i="81"/>
  <c r="T60" i="81"/>
  <c r="T64" i="81"/>
  <c r="T68" i="81"/>
  <c r="T72" i="81"/>
  <c r="T76" i="81"/>
  <c r="T80" i="81"/>
  <c r="T84" i="81"/>
  <c r="T88" i="81"/>
  <c r="T92" i="81"/>
  <c r="T96" i="81"/>
  <c r="T100" i="81"/>
  <c r="T104" i="81"/>
  <c r="T108" i="81"/>
  <c r="T112" i="81"/>
  <c r="T116" i="81"/>
  <c r="T120" i="81"/>
  <c r="T9" i="81"/>
  <c r="T17" i="81"/>
  <c r="T25" i="81"/>
  <c r="T33" i="81"/>
  <c r="T41" i="81"/>
  <c r="T49" i="81"/>
  <c r="T57" i="81"/>
  <c r="T65" i="81"/>
  <c r="T73" i="81"/>
  <c r="T81" i="81"/>
  <c r="T89" i="81"/>
  <c r="T97" i="81"/>
  <c r="T102" i="81"/>
  <c r="T107" i="81"/>
  <c r="T113" i="81"/>
  <c r="T118" i="81"/>
  <c r="T123" i="81"/>
  <c r="T13" i="81"/>
  <c r="T21" i="81"/>
  <c r="T29" i="81"/>
  <c r="T37" i="81"/>
  <c r="T45" i="81"/>
  <c r="T53" i="81"/>
  <c r="T61" i="81"/>
  <c r="T69" i="81"/>
  <c r="T77" i="81"/>
  <c r="T85" i="81"/>
  <c r="T93" i="81"/>
  <c r="T99" i="81"/>
  <c r="T105" i="81"/>
  <c r="T110" i="81"/>
  <c r="T115" i="81"/>
  <c r="T121" i="81"/>
  <c r="K76" i="81"/>
  <c r="K20" i="81"/>
  <c r="R7" i="81"/>
  <c r="R11" i="81"/>
  <c r="R15" i="81"/>
  <c r="R19" i="81"/>
  <c r="R23" i="81"/>
  <c r="R27" i="81"/>
  <c r="R31" i="81"/>
  <c r="R35" i="81"/>
  <c r="R39" i="81"/>
  <c r="R43" i="81"/>
  <c r="R47" i="81"/>
  <c r="R51" i="81"/>
  <c r="R55" i="81"/>
  <c r="R59" i="81"/>
  <c r="R63" i="81"/>
  <c r="R67" i="81"/>
  <c r="R71" i="81"/>
  <c r="R75" i="81"/>
  <c r="R79" i="81"/>
  <c r="R83" i="81"/>
  <c r="R87" i="81"/>
  <c r="R91" i="81"/>
  <c r="R95" i="81"/>
  <c r="R99" i="81"/>
  <c r="R103" i="81"/>
  <c r="R107" i="81"/>
  <c r="R111" i="81"/>
  <c r="R115" i="81"/>
  <c r="R119" i="81"/>
  <c r="R123" i="81"/>
  <c r="R8" i="81"/>
  <c r="R12" i="81"/>
  <c r="R16" i="81"/>
  <c r="R20" i="81"/>
  <c r="R24" i="81"/>
  <c r="R28" i="81"/>
  <c r="R32" i="81"/>
  <c r="R36" i="81"/>
  <c r="R40" i="81"/>
  <c r="R44" i="81"/>
  <c r="R48" i="81"/>
  <c r="R52" i="81"/>
  <c r="R56" i="81"/>
  <c r="R60" i="81"/>
  <c r="R64" i="81"/>
  <c r="R68" i="81"/>
  <c r="R72" i="81"/>
  <c r="R76" i="81"/>
  <c r="R80" i="81"/>
  <c r="R84" i="81"/>
  <c r="R88" i="81"/>
  <c r="R92" i="81"/>
  <c r="R96" i="81"/>
  <c r="R100" i="81"/>
  <c r="R104" i="81"/>
  <c r="R108" i="81"/>
  <c r="R112" i="81"/>
  <c r="R116" i="81"/>
  <c r="R120" i="81"/>
  <c r="P9" i="81"/>
  <c r="P13" i="81"/>
  <c r="P17" i="81"/>
  <c r="P21" i="81"/>
  <c r="P25" i="81"/>
  <c r="P29" i="81"/>
  <c r="P33" i="81"/>
  <c r="P37" i="81"/>
  <c r="P41" i="81"/>
  <c r="P45" i="81"/>
  <c r="P49" i="81"/>
  <c r="P53" i="81"/>
  <c r="P57" i="81"/>
  <c r="P61" i="81"/>
  <c r="P65" i="81"/>
  <c r="P69" i="81"/>
  <c r="P73" i="81"/>
  <c r="P77" i="81"/>
  <c r="P81" i="81"/>
  <c r="P85" i="81"/>
  <c r="P89" i="81"/>
  <c r="P93" i="81"/>
  <c r="P97" i="81"/>
  <c r="P101" i="81"/>
  <c r="P105" i="81"/>
  <c r="P109" i="81"/>
  <c r="P113" i="81"/>
  <c r="P117" i="81"/>
  <c r="P121" i="81"/>
  <c r="O7" i="81"/>
  <c r="O11" i="81"/>
  <c r="O15" i="81"/>
  <c r="O19" i="81"/>
  <c r="O23" i="81"/>
  <c r="O27" i="81"/>
  <c r="O31" i="81"/>
  <c r="O35" i="81"/>
  <c r="O39" i="81"/>
  <c r="O43" i="81"/>
  <c r="O47" i="81"/>
  <c r="O51" i="81"/>
  <c r="O55" i="81"/>
  <c r="O59" i="81"/>
  <c r="O63" i="81"/>
  <c r="O67" i="81"/>
  <c r="O71" i="81"/>
  <c r="O75" i="81"/>
  <c r="O79" i="81"/>
  <c r="O83" i="81"/>
  <c r="O87" i="81"/>
  <c r="O91" i="81"/>
  <c r="O95" i="81"/>
  <c r="O99" i="81"/>
  <c r="O103" i="81"/>
  <c r="O107" i="81"/>
  <c r="O111" i="81"/>
  <c r="O115" i="81"/>
  <c r="O119" i="81"/>
  <c r="O123" i="81"/>
  <c r="N119" i="81"/>
  <c r="N114" i="81"/>
  <c r="N108" i="81"/>
  <c r="N103" i="81"/>
  <c r="N98" i="81"/>
  <c r="N92" i="81"/>
  <c r="N87" i="81"/>
  <c r="N82" i="81"/>
  <c r="N76" i="81"/>
  <c r="N71" i="81"/>
  <c r="N66" i="81"/>
  <c r="N60" i="81"/>
  <c r="N55" i="81"/>
  <c r="N50" i="81"/>
  <c r="N44" i="81"/>
  <c r="N39" i="81"/>
  <c r="N34" i="81"/>
  <c r="N28" i="81"/>
  <c r="N23" i="81"/>
  <c r="N18" i="81"/>
  <c r="N12" i="81"/>
  <c r="L122" i="81"/>
  <c r="L108" i="81"/>
  <c r="L94" i="81"/>
  <c r="L80" i="81"/>
  <c r="L65" i="81"/>
  <c r="L52" i="81"/>
  <c r="L37" i="81"/>
  <c r="L22" i="81"/>
  <c r="N9" i="81"/>
  <c r="N13" i="81"/>
  <c r="N17" i="81"/>
  <c r="N21" i="81"/>
  <c r="N25" i="81"/>
  <c r="N29" i="81"/>
  <c r="N33" i="81"/>
  <c r="N37" i="81"/>
  <c r="N41" i="81"/>
  <c r="N45" i="81"/>
  <c r="N49" i="81"/>
  <c r="N53" i="81"/>
  <c r="N57" i="81"/>
  <c r="N61" i="81"/>
  <c r="N65" i="81"/>
  <c r="N69" i="81"/>
  <c r="N73" i="81"/>
  <c r="N77" i="81"/>
  <c r="N81" i="81"/>
  <c r="N85" i="81"/>
  <c r="N89" i="81"/>
  <c r="N93" i="81"/>
  <c r="N97" i="81"/>
  <c r="N101" i="81"/>
  <c r="N105" i="81"/>
  <c r="N109" i="81"/>
  <c r="N113" i="81"/>
  <c r="N117" i="81"/>
  <c r="N121" i="81"/>
  <c r="L7" i="81"/>
  <c r="L11" i="81"/>
  <c r="L15" i="81"/>
  <c r="L19" i="81"/>
  <c r="L23" i="81"/>
  <c r="L27" i="81"/>
  <c r="L31" i="81"/>
  <c r="L35" i="81"/>
  <c r="L39" i="81"/>
  <c r="L43" i="81"/>
  <c r="L47" i="81"/>
  <c r="L51" i="81"/>
  <c r="L55" i="81"/>
  <c r="L59" i="81"/>
  <c r="L63" i="81"/>
  <c r="L67" i="81"/>
  <c r="L71" i="81"/>
  <c r="L75" i="81"/>
  <c r="L79" i="81"/>
  <c r="L83" i="81"/>
  <c r="L87" i="81"/>
  <c r="L91" i="81"/>
  <c r="L95" i="81"/>
  <c r="L99" i="81"/>
  <c r="L103" i="81"/>
  <c r="L107" i="81"/>
  <c r="L111" i="81"/>
  <c r="L115" i="81"/>
  <c r="L119" i="81"/>
  <c r="L123" i="81"/>
  <c r="L8" i="81"/>
  <c r="L13" i="81"/>
  <c r="L18" i="81"/>
  <c r="L24" i="81"/>
  <c r="L29" i="81"/>
  <c r="L34" i="81"/>
  <c r="L40" i="81"/>
  <c r="L45" i="81"/>
  <c r="L50" i="81"/>
  <c r="L56" i="81"/>
  <c r="L61" i="81"/>
  <c r="L66" i="81"/>
  <c r="L72" i="81"/>
  <c r="L77" i="81"/>
  <c r="L82" i="81"/>
  <c r="L88" i="81"/>
  <c r="L93" i="81"/>
  <c r="L98" i="81"/>
  <c r="L104" i="81"/>
  <c r="L109" i="81"/>
  <c r="L114" i="81"/>
  <c r="L120" i="81"/>
  <c r="L10" i="81"/>
  <c r="L17" i="81"/>
  <c r="L25" i="81"/>
  <c r="L32" i="81"/>
  <c r="L38" i="81"/>
  <c r="L46" i="81"/>
  <c r="L53" i="81"/>
  <c r="L60" i="81"/>
  <c r="L68" i="81"/>
  <c r="L74" i="81"/>
  <c r="L81" i="81"/>
  <c r="L89" i="81"/>
  <c r="L96" i="81"/>
  <c r="L102" i="81"/>
  <c r="L110" i="81"/>
  <c r="L117" i="81"/>
  <c r="L12" i="81"/>
  <c r="L20" i="81"/>
  <c r="L26" i="81"/>
  <c r="L33" i="81"/>
  <c r="L41" i="81"/>
  <c r="L48" i="81"/>
  <c r="L54" i="81"/>
  <c r="L62" i="81"/>
  <c r="L69" i="81"/>
  <c r="L76" i="81"/>
  <c r="L84" i="81"/>
  <c r="L90" i="81"/>
  <c r="L97" i="81"/>
  <c r="L105" i="81"/>
  <c r="L112" i="81"/>
  <c r="L118" i="81"/>
  <c r="M123" i="81"/>
  <c r="M119" i="81"/>
  <c r="M115" i="81"/>
  <c r="M111" i="81"/>
  <c r="M107" i="81"/>
  <c r="M103" i="81"/>
  <c r="M99" i="81"/>
  <c r="M95" i="81"/>
  <c r="M90" i="81"/>
  <c r="M84" i="81"/>
  <c r="M79" i="81"/>
  <c r="M74" i="81"/>
  <c r="M68" i="81"/>
  <c r="M63" i="81"/>
  <c r="M58" i="81"/>
  <c r="M52" i="81"/>
  <c r="M47" i="81"/>
  <c r="M42" i="81"/>
  <c r="M36" i="81"/>
  <c r="M31" i="81"/>
  <c r="M26" i="81"/>
  <c r="M20" i="81"/>
  <c r="M15" i="81"/>
  <c r="J7" i="81"/>
  <c r="J11" i="81"/>
  <c r="J15" i="81"/>
  <c r="J19" i="81"/>
  <c r="J23" i="81"/>
  <c r="J27" i="81"/>
  <c r="J31" i="81"/>
  <c r="J35" i="81"/>
  <c r="J39" i="81"/>
  <c r="J43" i="81"/>
  <c r="J47" i="81"/>
  <c r="J51" i="81"/>
  <c r="J55" i="81"/>
  <c r="J59" i="81"/>
  <c r="J63" i="81"/>
  <c r="J67" i="81"/>
  <c r="J71" i="81"/>
  <c r="J75" i="81"/>
  <c r="J79" i="81"/>
  <c r="J83" i="81"/>
  <c r="J87" i="81"/>
  <c r="J91" i="81"/>
  <c r="J95" i="81"/>
  <c r="J99" i="81"/>
  <c r="J103" i="81"/>
  <c r="J107" i="81"/>
  <c r="J111" i="81"/>
  <c r="J115" i="81"/>
  <c r="J119" i="81"/>
  <c r="J123" i="81"/>
  <c r="J9" i="81"/>
  <c r="J14" i="81"/>
  <c r="J20" i="81"/>
  <c r="J25" i="81"/>
  <c r="J30" i="81"/>
  <c r="J36" i="81"/>
  <c r="J41" i="81"/>
  <c r="J46" i="81"/>
  <c r="J52" i="81"/>
  <c r="J57" i="81"/>
  <c r="J62" i="81"/>
  <c r="J68" i="81"/>
  <c r="J73" i="81"/>
  <c r="J78" i="81"/>
  <c r="J84" i="81"/>
  <c r="J89" i="81"/>
  <c r="J94" i="81"/>
  <c r="J100" i="81"/>
  <c r="J105" i="81"/>
  <c r="J110" i="81"/>
  <c r="J116" i="81"/>
  <c r="J121" i="81"/>
  <c r="M9" i="81"/>
  <c r="M13" i="81"/>
  <c r="M17" i="81"/>
  <c r="M21" i="81"/>
  <c r="M25" i="81"/>
  <c r="M29" i="81"/>
  <c r="M33" i="81"/>
  <c r="M37" i="81"/>
  <c r="M41" i="81"/>
  <c r="M45" i="81"/>
  <c r="M49" i="81"/>
  <c r="M53" i="81"/>
  <c r="M57" i="81"/>
  <c r="M61" i="81"/>
  <c r="M65" i="81"/>
  <c r="M69" i="81"/>
  <c r="M73" i="81"/>
  <c r="M77" i="81"/>
  <c r="M81" i="81"/>
  <c r="M85" i="81"/>
  <c r="M89" i="81"/>
  <c r="M93" i="81"/>
  <c r="M7" i="81"/>
  <c r="M12" i="81"/>
  <c r="I122" i="81"/>
  <c r="I116" i="81"/>
  <c r="I111" i="81"/>
  <c r="I106" i="81"/>
  <c r="I100" i="81"/>
  <c r="I95" i="81"/>
  <c r="I88" i="81"/>
  <c r="I80" i="81"/>
  <c r="I72" i="81"/>
  <c r="I64" i="81"/>
  <c r="I56" i="81"/>
  <c r="I48" i="81"/>
  <c r="I40" i="81"/>
  <c r="I32" i="81"/>
  <c r="I24" i="81"/>
  <c r="I16" i="81"/>
  <c r="H9" i="81"/>
  <c r="H13" i="81"/>
  <c r="H17" i="81"/>
  <c r="H21" i="81"/>
  <c r="H25" i="81"/>
  <c r="H29" i="81"/>
  <c r="H33" i="81"/>
  <c r="H37" i="81"/>
  <c r="H41" i="81"/>
  <c r="H45" i="81"/>
  <c r="H49" i="81"/>
  <c r="H53" i="81"/>
  <c r="H57" i="81"/>
  <c r="H61" i="81"/>
  <c r="H65" i="81"/>
  <c r="H69" i="81"/>
  <c r="H73" i="81"/>
  <c r="H77" i="81"/>
  <c r="H81" i="81"/>
  <c r="H85" i="81"/>
  <c r="H89" i="81"/>
  <c r="H93" i="81"/>
  <c r="H97" i="81"/>
  <c r="H101" i="81"/>
  <c r="H105" i="81"/>
  <c r="H109" i="81"/>
  <c r="H113" i="81"/>
  <c r="H117" i="81"/>
  <c r="H121" i="81"/>
  <c r="H7" i="81"/>
  <c r="H11" i="81"/>
  <c r="H15" i="81"/>
  <c r="H19" i="81"/>
  <c r="H23" i="81"/>
  <c r="H27" i="81"/>
  <c r="H31" i="81"/>
  <c r="H35" i="81"/>
  <c r="H39" i="81"/>
  <c r="H43" i="81"/>
  <c r="H47" i="81"/>
  <c r="H51" i="81"/>
  <c r="H55" i="81"/>
  <c r="H59" i="81"/>
  <c r="H63" i="81"/>
  <c r="H67" i="81"/>
  <c r="H71" i="81"/>
  <c r="H75" i="81"/>
  <c r="H79" i="81"/>
  <c r="H83" i="81"/>
  <c r="H87" i="81"/>
  <c r="H91" i="81"/>
  <c r="H95" i="81"/>
  <c r="H99" i="81"/>
  <c r="H103" i="81"/>
  <c r="H107" i="81"/>
  <c r="H111" i="81"/>
  <c r="H115" i="81"/>
  <c r="H119" i="81"/>
  <c r="H123" i="81"/>
  <c r="I7" i="81"/>
  <c r="I11" i="81"/>
  <c r="I15" i="81"/>
  <c r="I19" i="81"/>
  <c r="I23" i="81"/>
  <c r="I27" i="81"/>
  <c r="I31" i="81"/>
  <c r="I35" i="81"/>
  <c r="I39" i="81"/>
  <c r="I43" i="81"/>
  <c r="I47" i="81"/>
  <c r="I51" i="81"/>
  <c r="I55" i="81"/>
  <c r="I59" i="81"/>
  <c r="I63" i="81"/>
  <c r="I67" i="81"/>
  <c r="I71" i="81"/>
  <c r="I75" i="81"/>
  <c r="I79" i="81"/>
  <c r="I83" i="81"/>
  <c r="I87" i="81"/>
  <c r="I91" i="81"/>
  <c r="I9" i="81"/>
  <c r="I13" i="81"/>
  <c r="I17" i="81"/>
  <c r="I21" i="81"/>
  <c r="I25" i="81"/>
  <c r="I29" i="81"/>
  <c r="I33" i="81"/>
  <c r="I37" i="81"/>
  <c r="I41" i="81"/>
  <c r="I45" i="81"/>
  <c r="I49" i="81"/>
  <c r="I53" i="81"/>
  <c r="I57" i="81"/>
  <c r="I61" i="81"/>
  <c r="I65" i="81"/>
  <c r="I69" i="81"/>
  <c r="I73" i="81"/>
  <c r="I77" i="81"/>
  <c r="I81" i="81"/>
  <c r="I85" i="81"/>
  <c r="I89" i="81"/>
  <c r="I93" i="81"/>
  <c r="I97" i="81"/>
  <c r="I101" i="81"/>
  <c r="I105" i="81"/>
  <c r="I109" i="81"/>
  <c r="I113" i="81"/>
  <c r="I117" i="81"/>
  <c r="I121" i="81"/>
  <c r="H116" i="81"/>
  <c r="G8" i="81"/>
  <c r="G12" i="81"/>
  <c r="G16" i="81"/>
  <c r="G20" i="81"/>
  <c r="G24" i="81"/>
  <c r="G28" i="81"/>
  <c r="G32" i="81"/>
  <c r="G36" i="81"/>
  <c r="G40" i="81"/>
  <c r="G44" i="81"/>
  <c r="G48" i="81"/>
  <c r="G52" i="81"/>
  <c r="G56" i="81"/>
  <c r="G60" i="81"/>
  <c r="G64" i="81"/>
  <c r="G68" i="81"/>
  <c r="G72" i="81"/>
  <c r="G76" i="81"/>
  <c r="G80" i="81"/>
  <c r="G84" i="81"/>
  <c r="G88" i="81"/>
  <c r="G92" i="81"/>
  <c r="G96" i="81"/>
  <c r="G100" i="81"/>
  <c r="G104" i="81"/>
  <c r="G108" i="81"/>
  <c r="G112" i="81"/>
  <c r="C120" i="81"/>
  <c r="C116" i="81"/>
  <c r="C112" i="81"/>
  <c r="C108" i="81"/>
  <c r="C104" i="81"/>
  <c r="C100" i="81"/>
  <c r="C96" i="81"/>
  <c r="C92" i="81"/>
  <c r="C88" i="81"/>
  <c r="C84" i="81"/>
  <c r="C80" i="81"/>
  <c r="C76" i="81"/>
  <c r="C72" i="81"/>
  <c r="C68" i="81"/>
  <c r="C64" i="81"/>
  <c r="C60" i="81"/>
  <c r="C56" i="81"/>
  <c r="C52" i="81"/>
  <c r="C48" i="81"/>
  <c r="C44" i="81"/>
  <c r="C40" i="81"/>
  <c r="C36" i="81"/>
  <c r="C32" i="81"/>
  <c r="C28" i="81"/>
  <c r="C24" i="81"/>
  <c r="C20" i="81"/>
  <c r="C16" i="81"/>
  <c r="C12" i="81"/>
  <c r="B120" i="81"/>
  <c r="B116" i="81"/>
  <c r="B112" i="81"/>
  <c r="B108" i="81"/>
  <c r="B104" i="81"/>
  <c r="B100" i="81"/>
  <c r="B96" i="81"/>
  <c r="B92" i="81"/>
  <c r="B88" i="81"/>
  <c r="B84" i="81"/>
  <c r="B80" i="81"/>
  <c r="B76" i="81"/>
  <c r="B72" i="81"/>
  <c r="B68" i="81"/>
  <c r="B64" i="81"/>
  <c r="B60" i="81"/>
  <c r="B56" i="81"/>
  <c r="B52" i="81"/>
  <c r="B48" i="81"/>
  <c r="B44" i="81"/>
  <c r="B40" i="81"/>
  <c r="B36" i="81"/>
  <c r="B32" i="81"/>
  <c r="B28" i="81"/>
  <c r="B24" i="81"/>
  <c r="B20" i="81"/>
  <c r="B16" i="81"/>
  <c r="B12" i="81"/>
  <c r="AD123" i="71"/>
  <c r="AD114" i="71"/>
  <c r="AD102" i="71"/>
  <c r="AD91" i="71"/>
  <c r="AD82" i="71"/>
  <c r="AD70" i="71"/>
  <c r="AD59" i="71"/>
  <c r="AD43" i="71"/>
  <c r="AD31" i="71"/>
  <c r="AD22" i="71"/>
  <c r="AD11" i="71"/>
  <c r="R11" i="71"/>
  <c r="R19" i="71"/>
  <c r="R27" i="71"/>
  <c r="R35" i="71"/>
  <c r="R43" i="71"/>
  <c r="R51" i="71"/>
  <c r="R59" i="71"/>
  <c r="R67" i="71"/>
  <c r="R75" i="71"/>
  <c r="R83" i="71"/>
  <c r="R91" i="71"/>
  <c r="R99" i="71"/>
  <c r="R107" i="71"/>
  <c r="R115" i="71"/>
  <c r="R123" i="71"/>
  <c r="Q15" i="71"/>
  <c r="Q30" i="71"/>
  <c r="Q42" i="71"/>
  <c r="Q53" i="71"/>
  <c r="Q63" i="71"/>
  <c r="Q73" i="71"/>
  <c r="Q81" i="71"/>
  <c r="Q89" i="71"/>
  <c r="Q97" i="71"/>
  <c r="Q105" i="71"/>
  <c r="Q113" i="71"/>
  <c r="Q121" i="71"/>
  <c r="P7" i="71"/>
  <c r="P11" i="71"/>
  <c r="P15" i="71"/>
  <c r="P19" i="71"/>
  <c r="P23" i="71"/>
  <c r="P27" i="71"/>
  <c r="P31" i="71"/>
  <c r="P35" i="71"/>
  <c r="P39" i="71"/>
  <c r="P43" i="71"/>
  <c r="P47" i="71"/>
  <c r="P51" i="71"/>
  <c r="P55" i="71"/>
  <c r="P59" i="71"/>
  <c r="P63" i="71"/>
  <c r="P67" i="71"/>
  <c r="P71" i="71"/>
  <c r="P75" i="71"/>
  <c r="P79" i="71"/>
  <c r="P83" i="71"/>
  <c r="P87" i="71"/>
  <c r="P91" i="71"/>
  <c r="P95" i="71"/>
  <c r="P99" i="71"/>
  <c r="P103" i="71"/>
  <c r="P107" i="71"/>
  <c r="P111" i="71"/>
  <c r="P115" i="71"/>
  <c r="P119" i="71"/>
  <c r="P123" i="71"/>
  <c r="L8" i="71"/>
  <c r="L12" i="71"/>
  <c r="L16" i="71"/>
  <c r="L20" i="71"/>
  <c r="L24" i="71"/>
  <c r="L28" i="71"/>
  <c r="L32" i="71"/>
  <c r="L36" i="71"/>
  <c r="L40" i="71"/>
  <c r="L44" i="71"/>
  <c r="L48" i="71"/>
  <c r="L52" i="71"/>
  <c r="L56" i="71"/>
  <c r="L60" i="71"/>
  <c r="L64" i="71"/>
  <c r="L68" i="71"/>
  <c r="L72" i="71"/>
  <c r="L76" i="71"/>
  <c r="L80" i="71"/>
  <c r="L84" i="71"/>
  <c r="L88" i="71"/>
  <c r="L92" i="71"/>
  <c r="L96" i="71"/>
  <c r="L100" i="71"/>
  <c r="L104" i="71"/>
  <c r="L108" i="71"/>
  <c r="L112" i="71"/>
  <c r="L116" i="71"/>
  <c r="L120" i="71"/>
  <c r="L7" i="71"/>
  <c r="L13" i="71"/>
  <c r="L18" i="71"/>
  <c r="L23" i="71"/>
  <c r="L29" i="71"/>
  <c r="L34" i="71"/>
  <c r="L39" i="71"/>
  <c r="L45" i="71"/>
  <c r="L50" i="71"/>
  <c r="L55" i="71"/>
  <c r="L61" i="71"/>
  <c r="L66" i="71"/>
  <c r="L71" i="71"/>
  <c r="L77" i="71"/>
  <c r="L82" i="71"/>
  <c r="L87" i="71"/>
  <c r="L93" i="71"/>
  <c r="L98" i="71"/>
  <c r="L103" i="71"/>
  <c r="L109" i="71"/>
  <c r="L114" i="71"/>
  <c r="L119" i="71"/>
  <c r="L10" i="71"/>
  <c r="L15" i="71"/>
  <c r="L21" i="71"/>
  <c r="L26" i="71"/>
  <c r="L31" i="71"/>
  <c r="L37" i="71"/>
  <c r="L42" i="71"/>
  <c r="L47" i="71"/>
  <c r="L53" i="71"/>
  <c r="L58" i="71"/>
  <c r="L63" i="71"/>
  <c r="L69" i="71"/>
  <c r="L74" i="71"/>
  <c r="L79" i="71"/>
  <c r="L85" i="71"/>
  <c r="L90" i="71"/>
  <c r="L95" i="71"/>
  <c r="L101" i="71"/>
  <c r="L106" i="71"/>
  <c r="L111" i="71"/>
  <c r="L117" i="71"/>
  <c r="L122" i="71"/>
  <c r="K11" i="71"/>
  <c r="K18" i="71"/>
  <c r="K26" i="71"/>
  <c r="K33" i="71"/>
  <c r="K39" i="71"/>
  <c r="K47" i="71"/>
  <c r="K54" i="71"/>
  <c r="K61" i="71"/>
  <c r="K69" i="71"/>
  <c r="K75" i="71"/>
  <c r="K7" i="71"/>
  <c r="K15" i="71"/>
  <c r="K22" i="71"/>
  <c r="K29" i="71"/>
  <c r="K37" i="71"/>
  <c r="K43" i="71"/>
  <c r="K50" i="71"/>
  <c r="K58" i="71"/>
  <c r="K65" i="71"/>
  <c r="K71" i="71"/>
  <c r="K79" i="71"/>
  <c r="K86" i="71"/>
  <c r="K93" i="71"/>
  <c r="K101" i="71"/>
  <c r="K107" i="71"/>
  <c r="K114" i="71"/>
  <c r="K122" i="71"/>
  <c r="K10" i="71"/>
  <c r="K23" i="71"/>
  <c r="K38" i="71"/>
  <c r="K53" i="71"/>
  <c r="K66" i="71"/>
  <c r="K81" i="71"/>
  <c r="K90" i="71"/>
  <c r="K98" i="71"/>
  <c r="K109" i="71"/>
  <c r="K118" i="71"/>
  <c r="K17" i="71"/>
  <c r="K31" i="71"/>
  <c r="K45" i="71"/>
  <c r="K59" i="71"/>
  <c r="K74" i="71"/>
  <c r="K85" i="71"/>
  <c r="K95" i="71"/>
  <c r="K103" i="71"/>
  <c r="K113" i="71"/>
  <c r="K123" i="71"/>
  <c r="H11" i="71"/>
  <c r="H18" i="71"/>
  <c r="H24" i="71"/>
  <c r="H32" i="71"/>
  <c r="H39" i="71"/>
  <c r="H46" i="71"/>
  <c r="H54" i="71"/>
  <c r="H60" i="71"/>
  <c r="H67" i="71"/>
  <c r="H75" i="71"/>
  <c r="H82" i="71"/>
  <c r="H88" i="71"/>
  <c r="H96" i="71"/>
  <c r="H103" i="71"/>
  <c r="H110" i="71"/>
  <c r="H118" i="71"/>
  <c r="H7" i="71"/>
  <c r="H14" i="71"/>
  <c r="H22" i="71"/>
  <c r="H28" i="71"/>
  <c r="H35" i="71"/>
  <c r="H43" i="71"/>
  <c r="H50" i="71"/>
  <c r="H56" i="71"/>
  <c r="H64" i="71"/>
  <c r="H71" i="71"/>
  <c r="H78" i="71"/>
  <c r="H86" i="71"/>
  <c r="H92" i="71"/>
  <c r="H99" i="71"/>
  <c r="H107" i="71"/>
  <c r="H114" i="71"/>
  <c r="H120" i="71"/>
  <c r="H16" i="71"/>
  <c r="H30" i="71"/>
  <c r="H44" i="71"/>
  <c r="H59" i="71"/>
  <c r="H72" i="71"/>
  <c r="H87" i="71"/>
  <c r="H102" i="71"/>
  <c r="H115" i="71"/>
  <c r="H8" i="71"/>
  <c r="H23" i="71"/>
  <c r="H38" i="71"/>
  <c r="H51" i="71"/>
  <c r="H66" i="71"/>
  <c r="H80" i="71"/>
  <c r="H94" i="71"/>
  <c r="H108" i="71"/>
  <c r="H123" i="71"/>
  <c r="F9" i="71"/>
  <c r="F13" i="71"/>
  <c r="F17" i="71"/>
  <c r="F21" i="71"/>
  <c r="F25" i="71"/>
  <c r="F29" i="71"/>
  <c r="F33" i="71"/>
  <c r="F37" i="71"/>
  <c r="F41" i="71"/>
  <c r="F45" i="71"/>
  <c r="F49" i="71"/>
  <c r="F53" i="71"/>
  <c r="F57" i="71"/>
  <c r="F61" i="71"/>
  <c r="F65" i="71"/>
  <c r="F69" i="71"/>
  <c r="F73" i="71"/>
  <c r="F77" i="71"/>
  <c r="F81" i="71"/>
  <c r="F85" i="71"/>
  <c r="F89" i="71"/>
  <c r="F93" i="71"/>
  <c r="F97" i="71"/>
  <c r="F101" i="71"/>
  <c r="F105" i="71"/>
  <c r="F109" i="71"/>
  <c r="F113" i="71"/>
  <c r="F117" i="71"/>
  <c r="F121" i="71"/>
  <c r="F10" i="71"/>
  <c r="F15" i="71"/>
  <c r="F20" i="71"/>
  <c r="F26" i="71"/>
  <c r="F31" i="71"/>
  <c r="F36" i="71"/>
  <c r="F42" i="71"/>
  <c r="F47" i="71"/>
  <c r="F52" i="71"/>
  <c r="F58" i="71"/>
  <c r="F63" i="71"/>
  <c r="F68" i="71"/>
  <c r="F74" i="71"/>
  <c r="F79" i="71"/>
  <c r="F84" i="71"/>
  <c r="F90" i="71"/>
  <c r="F95" i="71"/>
  <c r="F100" i="71"/>
  <c r="F106" i="71"/>
  <c r="F111" i="71"/>
  <c r="F116" i="71"/>
  <c r="F122" i="71"/>
  <c r="F7" i="71"/>
  <c r="F12" i="71"/>
  <c r="F18" i="71"/>
  <c r="F23" i="71"/>
  <c r="F28" i="71"/>
  <c r="F34" i="71"/>
  <c r="F39" i="71"/>
  <c r="F44" i="71"/>
  <c r="F50" i="71"/>
  <c r="F55" i="71"/>
  <c r="F60" i="71"/>
  <c r="F66" i="71"/>
  <c r="F71" i="71"/>
  <c r="F76" i="71"/>
  <c r="F82" i="71"/>
  <c r="F87" i="71"/>
  <c r="F92" i="71"/>
  <c r="F98" i="71"/>
  <c r="F103" i="71"/>
  <c r="F108" i="71"/>
  <c r="F114" i="71"/>
  <c r="F119" i="71"/>
  <c r="F8" i="71"/>
  <c r="F19" i="71"/>
  <c r="F30" i="71"/>
  <c r="F40" i="71"/>
  <c r="F51" i="71"/>
  <c r="F62" i="71"/>
  <c r="F72" i="71"/>
  <c r="F83" i="71"/>
  <c r="F94" i="71"/>
  <c r="F104" i="71"/>
  <c r="F115" i="71"/>
  <c r="F14" i="71"/>
  <c r="F24" i="71"/>
  <c r="F35" i="71"/>
  <c r="F46" i="71"/>
  <c r="F56" i="71"/>
  <c r="F67" i="71"/>
  <c r="F78" i="71"/>
  <c r="F88" i="71"/>
  <c r="F99" i="71"/>
  <c r="F110" i="71"/>
  <c r="F120" i="71"/>
  <c r="B119" i="71"/>
  <c r="B114" i="71"/>
  <c r="B109" i="71"/>
  <c r="B103" i="71"/>
  <c r="B98" i="71"/>
  <c r="B93" i="71"/>
  <c r="B87" i="71"/>
  <c r="B82" i="71"/>
  <c r="B77" i="71"/>
  <c r="B71" i="71"/>
  <c r="B66" i="71"/>
  <c r="B61" i="71"/>
  <c r="B55" i="71"/>
  <c r="B50" i="71"/>
  <c r="B45" i="71"/>
  <c r="B39" i="71"/>
  <c r="B34" i="71"/>
  <c r="B29" i="71"/>
  <c r="B23" i="71"/>
  <c r="B18" i="71"/>
  <c r="B13" i="71"/>
  <c r="B7" i="71"/>
  <c r="AD119" i="71"/>
  <c r="AD111" i="71"/>
  <c r="AD103" i="71"/>
  <c r="AD95" i="71"/>
  <c r="AD87" i="71"/>
  <c r="AD79" i="71"/>
  <c r="AD71" i="71"/>
  <c r="AD63" i="71"/>
  <c r="AD51" i="71"/>
  <c r="AD42" i="71"/>
  <c r="AD34" i="71"/>
  <c r="AD26" i="71"/>
  <c r="AD18" i="71"/>
  <c r="AD10" i="71"/>
  <c r="AC121" i="71"/>
  <c r="AC116" i="71"/>
  <c r="AC110" i="71"/>
  <c r="AC105" i="71"/>
  <c r="AC100" i="71"/>
  <c r="AC94" i="71"/>
  <c r="AC89" i="71"/>
  <c r="AC84" i="71"/>
  <c r="AC78" i="71"/>
  <c r="AC73" i="71"/>
  <c r="AC68" i="71"/>
  <c r="AC62" i="71"/>
  <c r="AC57" i="71"/>
  <c r="AC52" i="71"/>
  <c r="AC46" i="71"/>
  <c r="AC41" i="71"/>
  <c r="AC36" i="71"/>
  <c r="AC30" i="71"/>
  <c r="AC25" i="71"/>
  <c r="AC20" i="71"/>
  <c r="AC14" i="71"/>
  <c r="AC9" i="71"/>
  <c r="AB119" i="71"/>
  <c r="AB103" i="71"/>
  <c r="AB87" i="71"/>
  <c r="AB71" i="71"/>
  <c r="AB55" i="71"/>
  <c r="AB39" i="71"/>
  <c r="AB23" i="71"/>
  <c r="AB11" i="71"/>
  <c r="AA122" i="71"/>
  <c r="AA117" i="71"/>
  <c r="AA112" i="71"/>
  <c r="AA106" i="71"/>
  <c r="AA101" i="71"/>
  <c r="AA96" i="71"/>
  <c r="AA90" i="71"/>
  <c r="AA85" i="71"/>
  <c r="AA80" i="71"/>
  <c r="AA74" i="71"/>
  <c r="AA69" i="71"/>
  <c r="AA64" i="71"/>
  <c r="AA58" i="71"/>
  <c r="AA53" i="71"/>
  <c r="AA48" i="71"/>
  <c r="AA42" i="71"/>
  <c r="AA37" i="71"/>
  <c r="AA32" i="71"/>
  <c r="AA26" i="71"/>
  <c r="AA21" i="71"/>
  <c r="AA16" i="71"/>
  <c r="AA10" i="71"/>
  <c r="Z123" i="71"/>
  <c r="Z107" i="71"/>
  <c r="Z91" i="71"/>
  <c r="Z75" i="71"/>
  <c r="Z59" i="71"/>
  <c r="Z43" i="71"/>
  <c r="Z27" i="71"/>
  <c r="Z11" i="71"/>
  <c r="Y121" i="71"/>
  <c r="Y116" i="71"/>
  <c r="Y110" i="71"/>
  <c r="Y105" i="71"/>
  <c r="Y100" i="71"/>
  <c r="Y94" i="71"/>
  <c r="Y89" i="71"/>
  <c r="Y84" i="71"/>
  <c r="Y78" i="71"/>
  <c r="Y73" i="71"/>
  <c r="Y68" i="71"/>
  <c r="Y62" i="71"/>
  <c r="Y57" i="71"/>
  <c r="Y52" i="71"/>
  <c r="Y46" i="71"/>
  <c r="Y41" i="71"/>
  <c r="Y36" i="71"/>
  <c r="Y30" i="71"/>
  <c r="Y25" i="71"/>
  <c r="Y20" i="71"/>
  <c r="Y14" i="71"/>
  <c r="Y9" i="71"/>
  <c r="X122" i="71"/>
  <c r="X114" i="71"/>
  <c r="X106" i="71"/>
  <c r="X98" i="71"/>
  <c r="X90" i="71"/>
  <c r="X82" i="71"/>
  <c r="X74" i="71"/>
  <c r="X66" i="71"/>
  <c r="X58" i="71"/>
  <c r="X50" i="71"/>
  <c r="X42" i="71"/>
  <c r="X34" i="71"/>
  <c r="X26" i="71"/>
  <c r="X18" i="71"/>
  <c r="X10" i="71"/>
  <c r="W121" i="71"/>
  <c r="W116" i="71"/>
  <c r="W110" i="71"/>
  <c r="W105" i="71"/>
  <c r="W100" i="71"/>
  <c r="W94" i="71"/>
  <c r="W89" i="71"/>
  <c r="W84" i="71"/>
  <c r="W78" i="71"/>
  <c r="W73" i="71"/>
  <c r="W68" i="71"/>
  <c r="W62" i="71"/>
  <c r="W57" i="71"/>
  <c r="W52" i="71"/>
  <c r="W46" i="71"/>
  <c r="W41" i="71"/>
  <c r="W36" i="71"/>
  <c r="W30" i="71"/>
  <c r="W25" i="71"/>
  <c r="W20" i="71"/>
  <c r="W14" i="71"/>
  <c r="W9" i="71"/>
  <c r="T10" i="71"/>
  <c r="T15" i="71"/>
  <c r="T20" i="71"/>
  <c r="T27" i="71"/>
  <c r="T34" i="71"/>
  <c r="T40" i="71"/>
  <c r="T48" i="71"/>
  <c r="T55" i="71"/>
  <c r="T62" i="71"/>
  <c r="T70" i="71"/>
  <c r="S116" i="71"/>
  <c r="S109" i="71"/>
  <c r="S102" i="71"/>
  <c r="S94" i="71"/>
  <c r="S88" i="71"/>
  <c r="S81" i="71"/>
  <c r="S73" i="71"/>
  <c r="S66" i="71"/>
  <c r="S60" i="71"/>
  <c r="S52" i="71"/>
  <c r="S45" i="71"/>
  <c r="S38" i="71"/>
  <c r="S30" i="71"/>
  <c r="S24" i="71"/>
  <c r="S17" i="71"/>
  <c r="R119" i="71"/>
  <c r="R110" i="71"/>
  <c r="R98" i="71"/>
  <c r="R87" i="71"/>
  <c r="R78" i="71"/>
  <c r="R66" i="71"/>
  <c r="R55" i="71"/>
  <c r="R46" i="71"/>
  <c r="R34" i="71"/>
  <c r="R23" i="71"/>
  <c r="R14" i="71"/>
  <c r="Q120" i="71"/>
  <c r="Q109" i="71"/>
  <c r="Q100" i="71"/>
  <c r="Q88" i="71"/>
  <c r="Q77" i="71"/>
  <c r="Q67" i="71"/>
  <c r="Q51" i="71"/>
  <c r="Q37" i="71"/>
  <c r="Q21" i="71"/>
  <c r="P122" i="71"/>
  <c r="P117" i="71"/>
  <c r="P112" i="71"/>
  <c r="P106" i="71"/>
  <c r="P101" i="71"/>
  <c r="P96" i="71"/>
  <c r="P90" i="71"/>
  <c r="P85" i="71"/>
  <c r="P80" i="71"/>
  <c r="P74" i="71"/>
  <c r="P69" i="71"/>
  <c r="P64" i="71"/>
  <c r="P58" i="71"/>
  <c r="P53" i="71"/>
  <c r="P48" i="71"/>
  <c r="P42" i="71"/>
  <c r="P37" i="71"/>
  <c r="P32" i="71"/>
  <c r="P26" i="71"/>
  <c r="P21" i="71"/>
  <c r="P16" i="71"/>
  <c r="P10" i="71"/>
  <c r="L121" i="71"/>
  <c r="L110" i="71"/>
  <c r="L99" i="71"/>
  <c r="L89" i="71"/>
  <c r="L78" i="71"/>
  <c r="L67" i="71"/>
  <c r="L57" i="71"/>
  <c r="L46" i="71"/>
  <c r="L35" i="71"/>
  <c r="L25" i="71"/>
  <c r="L14" i="71"/>
  <c r="K119" i="71"/>
  <c r="K102" i="71"/>
  <c r="K82" i="71"/>
  <c r="K55" i="71"/>
  <c r="K27" i="71"/>
  <c r="J12" i="71"/>
  <c r="J22" i="71"/>
  <c r="J31" i="71"/>
  <c r="J42" i="71"/>
  <c r="J50" i="71"/>
  <c r="J59" i="71"/>
  <c r="J70" i="71"/>
  <c r="J79" i="71"/>
  <c r="J87" i="71"/>
  <c r="J98" i="71"/>
  <c r="J107" i="71"/>
  <c r="J115" i="71"/>
  <c r="J123" i="71"/>
  <c r="J7" i="71"/>
  <c r="J16" i="71"/>
  <c r="J27" i="71"/>
  <c r="J36" i="71"/>
  <c r="J44" i="71"/>
  <c r="J55" i="71"/>
  <c r="J64" i="71"/>
  <c r="J74" i="71"/>
  <c r="J84" i="71"/>
  <c r="J92" i="71"/>
  <c r="J102" i="71"/>
  <c r="J112" i="71"/>
  <c r="J119" i="71"/>
  <c r="J20" i="71"/>
  <c r="J38" i="71"/>
  <c r="J58" i="71"/>
  <c r="J76" i="71"/>
  <c r="J95" i="71"/>
  <c r="J113" i="71"/>
  <c r="J10" i="71"/>
  <c r="J28" i="71"/>
  <c r="J48" i="71"/>
  <c r="J66" i="71"/>
  <c r="J86" i="71"/>
  <c r="J106" i="71"/>
  <c r="J120" i="71"/>
  <c r="H112" i="71"/>
  <c r="H83" i="71"/>
  <c r="H55" i="71"/>
  <c r="H27" i="71"/>
  <c r="F107" i="71"/>
  <c r="F86" i="71"/>
  <c r="F64" i="71"/>
  <c r="F43" i="71"/>
  <c r="F22" i="71"/>
  <c r="AB115" i="71"/>
  <c r="AB99" i="71"/>
  <c r="AB83" i="71"/>
  <c r="AB67" i="71"/>
  <c r="AB51" i="71"/>
  <c r="AB35" i="71"/>
  <c r="AB19" i="71"/>
  <c r="AB10" i="71"/>
  <c r="AA121" i="71"/>
  <c r="AA116" i="71"/>
  <c r="AA110" i="71"/>
  <c r="AA105" i="71"/>
  <c r="AA100" i="71"/>
  <c r="AA94" i="71"/>
  <c r="AA89" i="71"/>
  <c r="AA84" i="71"/>
  <c r="AA78" i="71"/>
  <c r="AA73" i="71"/>
  <c r="AA68" i="71"/>
  <c r="AA62" i="71"/>
  <c r="AA57" i="71"/>
  <c r="AA52" i="71"/>
  <c r="AA46" i="71"/>
  <c r="AA41" i="71"/>
  <c r="AA36" i="71"/>
  <c r="AA30" i="71"/>
  <c r="AA25" i="71"/>
  <c r="AA20" i="71"/>
  <c r="AA14" i="71"/>
  <c r="AA9" i="71"/>
  <c r="R118" i="71"/>
  <c r="R106" i="71"/>
  <c r="R95" i="71"/>
  <c r="R86" i="71"/>
  <c r="R74" i="71"/>
  <c r="R63" i="71"/>
  <c r="B122" i="71"/>
  <c r="B117" i="71"/>
  <c r="B111" i="71"/>
  <c r="B106" i="71"/>
  <c r="B101" i="71"/>
  <c r="B95" i="71"/>
  <c r="B90" i="71"/>
  <c r="B85" i="71"/>
  <c r="B79" i="71"/>
  <c r="B74" i="71"/>
  <c r="B69" i="71"/>
  <c r="B63" i="71"/>
  <c r="B58" i="71"/>
  <c r="B53" i="71"/>
  <c r="B47" i="71"/>
  <c r="B42" i="71"/>
  <c r="B37" i="71"/>
  <c r="B31" i="71"/>
  <c r="B26" i="71"/>
  <c r="B21" i="71"/>
  <c r="B15" i="71"/>
  <c r="B10" i="71"/>
  <c r="AB111" i="71"/>
  <c r="AB95" i="71"/>
  <c r="AB79" i="71"/>
  <c r="AB63" i="71"/>
  <c r="AB47" i="71"/>
  <c r="AB31" i="71"/>
  <c r="AB18" i="71"/>
  <c r="AB7" i="71"/>
  <c r="AA120" i="71"/>
  <c r="AA114" i="71"/>
  <c r="AA109" i="71"/>
  <c r="AA104" i="71"/>
  <c r="AA98" i="71"/>
  <c r="AA93" i="71"/>
  <c r="AA88" i="71"/>
  <c r="AA82" i="71"/>
  <c r="AA77" i="71"/>
  <c r="AA72" i="71"/>
  <c r="AA66" i="71"/>
  <c r="AA61" i="71"/>
  <c r="AA56" i="71"/>
  <c r="AA50" i="71"/>
  <c r="AA45" i="71"/>
  <c r="AA40" i="71"/>
  <c r="AA34" i="71"/>
  <c r="AA29" i="71"/>
  <c r="AA24" i="71"/>
  <c r="AA18" i="71"/>
  <c r="AA13" i="71"/>
  <c r="AA8" i="71"/>
  <c r="V118" i="71"/>
  <c r="V110" i="71"/>
  <c r="V102" i="71"/>
  <c r="V94" i="71"/>
  <c r="V86" i="71"/>
  <c r="V78" i="71"/>
  <c r="V70" i="71"/>
  <c r="S7" i="71"/>
  <c r="S10" i="71"/>
  <c r="S16" i="71"/>
  <c r="S21" i="71"/>
  <c r="S26" i="71"/>
  <c r="S32" i="71"/>
  <c r="S37" i="71"/>
  <c r="S42" i="71"/>
  <c r="S48" i="71"/>
  <c r="S53" i="71"/>
  <c r="S58" i="71"/>
  <c r="S64" i="71"/>
  <c r="S69" i="71"/>
  <c r="S74" i="71"/>
  <c r="S80" i="71"/>
  <c r="S85" i="71"/>
  <c r="S90" i="71"/>
  <c r="S96" i="71"/>
  <c r="S101" i="71"/>
  <c r="S106" i="71"/>
  <c r="S112" i="71"/>
  <c r="S117" i="71"/>
  <c r="S122" i="71"/>
  <c r="R114" i="71"/>
  <c r="R103" i="71"/>
  <c r="R94" i="71"/>
  <c r="R82" i="71"/>
  <c r="R71" i="71"/>
  <c r="R62" i="71"/>
  <c r="R50" i="71"/>
  <c r="R39" i="71"/>
  <c r="R30" i="71"/>
  <c r="R18" i="71"/>
  <c r="R7" i="71"/>
  <c r="Q116" i="71"/>
  <c r="Q104" i="71"/>
  <c r="Q93" i="71"/>
  <c r="Q84" i="71"/>
  <c r="Q72" i="71"/>
  <c r="Q58" i="71"/>
  <c r="Q46" i="71"/>
  <c r="Q27" i="71"/>
  <c r="Q9" i="71"/>
  <c r="P120" i="71"/>
  <c r="P114" i="71"/>
  <c r="P109" i="71"/>
  <c r="P104" i="71"/>
  <c r="P98" i="71"/>
  <c r="P93" i="71"/>
  <c r="P88" i="71"/>
  <c r="P82" i="71"/>
  <c r="P77" i="71"/>
  <c r="P72" i="71"/>
  <c r="P66" i="71"/>
  <c r="P61" i="71"/>
  <c r="P56" i="71"/>
  <c r="P50" i="71"/>
  <c r="P45" i="71"/>
  <c r="P40" i="71"/>
  <c r="P34" i="71"/>
  <c r="P29" i="71"/>
  <c r="P24" i="71"/>
  <c r="P18" i="71"/>
  <c r="P13" i="71"/>
  <c r="P8" i="71"/>
  <c r="L115" i="71"/>
  <c r="L105" i="71"/>
  <c r="L94" i="71"/>
  <c r="L83" i="71"/>
  <c r="L73" i="71"/>
  <c r="L62" i="71"/>
  <c r="L51" i="71"/>
  <c r="L41" i="71"/>
  <c r="L30" i="71"/>
  <c r="L19" i="71"/>
  <c r="L9" i="71"/>
  <c r="K111" i="71"/>
  <c r="K91" i="71"/>
  <c r="K70" i="71"/>
  <c r="K42" i="71"/>
  <c r="K13" i="71"/>
  <c r="H98" i="71"/>
  <c r="H70" i="71"/>
  <c r="H40" i="71"/>
  <c r="H12" i="71"/>
  <c r="F118" i="71"/>
  <c r="F96" i="71"/>
  <c r="F75" i="71"/>
  <c r="F54" i="71"/>
  <c r="F32" i="71"/>
  <c r="F11" i="71"/>
  <c r="O121" i="71"/>
  <c r="O115" i="71"/>
  <c r="O110" i="71"/>
  <c r="O105" i="71"/>
  <c r="O99" i="71"/>
  <c r="O94" i="71"/>
  <c r="O89" i="71"/>
  <c r="O83" i="71"/>
  <c r="O78" i="71"/>
  <c r="O73" i="71"/>
  <c r="O67" i="71"/>
  <c r="O62" i="71"/>
  <c r="O57" i="71"/>
  <c r="O51" i="71"/>
  <c r="O46" i="71"/>
  <c r="O41" i="71"/>
  <c r="O35" i="71"/>
  <c r="O30" i="71"/>
  <c r="O25" i="71"/>
  <c r="O19" i="71"/>
  <c r="O14" i="71"/>
  <c r="I117" i="71"/>
  <c r="I106" i="71"/>
  <c r="I97" i="71"/>
  <c r="I88" i="71"/>
  <c r="I77" i="71"/>
  <c r="I69" i="71"/>
  <c r="I60" i="71"/>
  <c r="G8" i="71"/>
  <c r="G7" i="71"/>
  <c r="G13" i="71"/>
  <c r="G18" i="71"/>
  <c r="G23" i="71"/>
  <c r="C8" i="71"/>
  <c r="C7" i="71"/>
  <c r="C13" i="71"/>
  <c r="C18" i="71"/>
  <c r="C23" i="71"/>
  <c r="C29" i="71"/>
  <c r="C34" i="71"/>
  <c r="C39" i="71"/>
  <c r="C45" i="71"/>
  <c r="C50" i="71"/>
  <c r="C55" i="71"/>
  <c r="C61" i="71"/>
  <c r="C66" i="71"/>
  <c r="C71" i="71"/>
  <c r="C77" i="71"/>
  <c r="C82" i="71"/>
  <c r="C87" i="71"/>
  <c r="C93" i="71"/>
  <c r="C98" i="71"/>
  <c r="C103" i="71"/>
  <c r="C109" i="71"/>
  <c r="C114" i="71"/>
  <c r="C119" i="71"/>
  <c r="C10" i="71"/>
  <c r="C15" i="71"/>
  <c r="C21" i="71"/>
  <c r="C26" i="71"/>
  <c r="C31" i="71"/>
  <c r="C37" i="71"/>
  <c r="C42" i="71"/>
  <c r="C47" i="71"/>
  <c r="C53" i="71"/>
  <c r="C58" i="71"/>
  <c r="C63" i="71"/>
  <c r="C69" i="71"/>
  <c r="C74" i="71"/>
  <c r="C79" i="71"/>
  <c r="C85" i="71"/>
  <c r="C90" i="71"/>
  <c r="C95" i="71"/>
  <c r="C101" i="71"/>
  <c r="C106" i="71"/>
  <c r="C111" i="71"/>
  <c r="C117" i="71"/>
  <c r="C122" i="71"/>
  <c r="G123" i="71"/>
  <c r="G119" i="71"/>
  <c r="G115" i="71"/>
  <c r="G110" i="71"/>
  <c r="G105" i="71"/>
  <c r="G99" i="71"/>
  <c r="G94" i="71"/>
  <c r="G89" i="71"/>
  <c r="G83" i="71"/>
  <c r="G78" i="71"/>
  <c r="G73" i="71"/>
  <c r="G67" i="71"/>
  <c r="G62" i="71"/>
  <c r="G57" i="71"/>
  <c r="G51" i="71"/>
  <c r="G46" i="71"/>
  <c r="G41" i="71"/>
  <c r="G35" i="71"/>
  <c r="G30" i="71"/>
  <c r="G25" i="71"/>
  <c r="G17" i="71"/>
  <c r="G10" i="71"/>
  <c r="C118" i="71"/>
  <c r="C107" i="71"/>
  <c r="D120" i="71"/>
  <c r="D116" i="71"/>
  <c r="D112" i="71"/>
  <c r="D108" i="71"/>
  <c r="D104" i="71"/>
  <c r="D100" i="71"/>
  <c r="D96" i="71"/>
  <c r="D92" i="71"/>
  <c r="D88" i="71"/>
  <c r="D84" i="71"/>
  <c r="D80" i="71"/>
  <c r="D76" i="71"/>
  <c r="D72" i="71"/>
  <c r="D68" i="71"/>
  <c r="D64" i="71"/>
  <c r="D60" i="71"/>
  <c r="D56" i="71"/>
  <c r="D52" i="71"/>
  <c r="D48" i="71"/>
  <c r="D44" i="71"/>
  <c r="D40" i="71"/>
  <c r="D36" i="71"/>
  <c r="D32" i="71"/>
  <c r="D28" i="71"/>
  <c r="D24" i="71"/>
  <c r="D20" i="71"/>
  <c r="D16" i="71"/>
  <c r="D12" i="71"/>
  <c r="AB122" i="71"/>
  <c r="AB118" i="71"/>
  <c r="AB114" i="71"/>
  <c r="AB110" i="71"/>
  <c r="AB106" i="71"/>
  <c r="AB102" i="71"/>
  <c r="AB98" i="71"/>
  <c r="AB94" i="71"/>
  <c r="AB90" i="71"/>
  <c r="AB86" i="71"/>
  <c r="AB82" i="71"/>
  <c r="AB78" i="71"/>
  <c r="AB74" i="71"/>
  <c r="AB70" i="71"/>
  <c r="AB66" i="71"/>
  <c r="AB62" i="71"/>
  <c r="AB58" i="71"/>
  <c r="AB54" i="71"/>
  <c r="AB50" i="71"/>
  <c r="AB46" i="71"/>
  <c r="AB42" i="71"/>
  <c r="AB38" i="71"/>
  <c r="AB34" i="71"/>
  <c r="AB30" i="71"/>
  <c r="AB26" i="71"/>
  <c r="AB22" i="71"/>
  <c r="AB14" i="71"/>
  <c r="V9" i="71"/>
  <c r="V13" i="71"/>
  <c r="V17" i="71"/>
  <c r="V21" i="71"/>
  <c r="V25" i="71"/>
  <c r="V29" i="71"/>
  <c r="V33" i="71"/>
  <c r="V37" i="71"/>
  <c r="V41" i="71"/>
  <c r="V45" i="71"/>
  <c r="V49" i="71"/>
  <c r="V53" i="71"/>
  <c r="U7" i="71"/>
  <c r="U11" i="71"/>
  <c r="U15" i="71"/>
  <c r="U19" i="71"/>
  <c r="U23" i="71"/>
  <c r="U27" i="71"/>
  <c r="U31" i="71"/>
  <c r="U35" i="71"/>
  <c r="U39" i="71"/>
  <c r="U43" i="71"/>
  <c r="U47" i="71"/>
  <c r="U51" i="71"/>
  <c r="U55" i="71"/>
  <c r="U59" i="71"/>
  <c r="U63" i="71"/>
  <c r="U67" i="71"/>
  <c r="U71" i="71"/>
  <c r="U75" i="71"/>
  <c r="U79" i="71"/>
  <c r="U83" i="71"/>
  <c r="U87" i="71"/>
  <c r="U91" i="71"/>
  <c r="U95" i="71"/>
  <c r="U99" i="71"/>
  <c r="U103" i="71"/>
  <c r="U107" i="71"/>
  <c r="U111" i="71"/>
  <c r="U115" i="71"/>
  <c r="U119" i="71"/>
  <c r="U123" i="71"/>
  <c r="M119" i="71"/>
  <c r="M105" i="71"/>
  <c r="M91" i="71"/>
  <c r="M77" i="71"/>
  <c r="M62" i="71"/>
  <c r="M49" i="71"/>
  <c r="M34" i="71"/>
  <c r="M19" i="71"/>
  <c r="AD121" i="71"/>
  <c r="AD117" i="71"/>
  <c r="AD113" i="71"/>
  <c r="AD109" i="71"/>
  <c r="AD105" i="71"/>
  <c r="AD101" i="71"/>
  <c r="AD97" i="71"/>
  <c r="AD93" i="71"/>
  <c r="AD89" i="71"/>
  <c r="AD85" i="71"/>
  <c r="AD81" i="71"/>
  <c r="AD77" i="71"/>
  <c r="AD73" i="71"/>
  <c r="AD69" i="71"/>
  <c r="AD65" i="71"/>
  <c r="AD61" i="71"/>
  <c r="AD57" i="71"/>
  <c r="AD53" i="71"/>
  <c r="AD49" i="71"/>
  <c r="AD45" i="71"/>
  <c r="AD41" i="71"/>
  <c r="AD37" i="71"/>
  <c r="AD33" i="71"/>
  <c r="AD29" i="71"/>
  <c r="AD25" i="71"/>
  <c r="AD21" i="71"/>
  <c r="AD17" i="71"/>
  <c r="AD13" i="71"/>
  <c r="AD9" i="71"/>
  <c r="AC123" i="71"/>
  <c r="AC119" i="71"/>
  <c r="AC115" i="71"/>
  <c r="AC111" i="71"/>
  <c r="AC107" i="71"/>
  <c r="AC103" i="71"/>
  <c r="AC99" i="71"/>
  <c r="AC95" i="71"/>
  <c r="AC91" i="71"/>
  <c r="AC87" i="71"/>
  <c r="AC83" i="71"/>
  <c r="AC79" i="71"/>
  <c r="AC75" i="71"/>
  <c r="AC71" i="71"/>
  <c r="AC67" i="71"/>
  <c r="AC63" i="71"/>
  <c r="AC59" i="71"/>
  <c r="AC55" i="71"/>
  <c r="AC51" i="71"/>
  <c r="AC47" i="71"/>
  <c r="AC43" i="71"/>
  <c r="AC39" i="71"/>
  <c r="AC35" i="71"/>
  <c r="AC31" i="71"/>
  <c r="AC27" i="71"/>
  <c r="AC23" i="71"/>
  <c r="AC19" i="71"/>
  <c r="AC15" i="71"/>
  <c r="AC11" i="71"/>
  <c r="AB121" i="71"/>
  <c r="AB117" i="71"/>
  <c r="AB113" i="71"/>
  <c r="AB109" i="71"/>
  <c r="AB105" i="71"/>
  <c r="AB101" i="71"/>
  <c r="AB97" i="71"/>
  <c r="AB93" i="71"/>
  <c r="AB89" i="71"/>
  <c r="AB85" i="71"/>
  <c r="AB81" i="71"/>
  <c r="AB77" i="71"/>
  <c r="AB73" i="71"/>
  <c r="AB69" i="71"/>
  <c r="AB65" i="71"/>
  <c r="AB61" i="71"/>
  <c r="AB57" i="71"/>
  <c r="AB53" i="71"/>
  <c r="AB49" i="71"/>
  <c r="AB45" i="71"/>
  <c r="AB41" i="71"/>
  <c r="AB37" i="71"/>
  <c r="AB33" i="71"/>
  <c r="AB29" i="71"/>
  <c r="AB25" i="71"/>
  <c r="AB21" i="71"/>
  <c r="AB17" i="71"/>
  <c r="AB13" i="71"/>
  <c r="AB9" i="71"/>
  <c r="AA123" i="71"/>
  <c r="AA119" i="71"/>
  <c r="AA115" i="71"/>
  <c r="AA111" i="71"/>
  <c r="AA107" i="71"/>
  <c r="AA103" i="71"/>
  <c r="AA99" i="71"/>
  <c r="AA95" i="71"/>
  <c r="AA91" i="71"/>
  <c r="AA87" i="71"/>
  <c r="AA83" i="71"/>
  <c r="AA79" i="71"/>
  <c r="AA75" i="71"/>
  <c r="AA71" i="71"/>
  <c r="AA67" i="71"/>
  <c r="AA63" i="71"/>
  <c r="AA59" i="71"/>
  <c r="AA55" i="71"/>
  <c r="AA51" i="71"/>
  <c r="AA47" i="71"/>
  <c r="AA43" i="71"/>
  <c r="AA39" i="71"/>
  <c r="AA35" i="71"/>
  <c r="AA31" i="71"/>
  <c r="AA27" i="71"/>
  <c r="AA23" i="71"/>
  <c r="AA19" i="71"/>
  <c r="AA15" i="71"/>
  <c r="AA11" i="71"/>
  <c r="Z121" i="71"/>
  <c r="Z117" i="71"/>
  <c r="Z113" i="71"/>
  <c r="Z109" i="71"/>
  <c r="Z105" i="71"/>
  <c r="Z101" i="71"/>
  <c r="Z97" i="71"/>
  <c r="Z93" i="71"/>
  <c r="Z89" i="71"/>
  <c r="Z85" i="71"/>
  <c r="Z81" i="71"/>
  <c r="Z77" i="71"/>
  <c r="Z73" i="71"/>
  <c r="Z69" i="71"/>
  <c r="Z65" i="71"/>
  <c r="Z61" i="71"/>
  <c r="Z57" i="71"/>
  <c r="Z53" i="71"/>
  <c r="Z49" i="71"/>
  <c r="Z45" i="71"/>
  <c r="Z41" i="71"/>
  <c r="Z37" i="71"/>
  <c r="Z33" i="71"/>
  <c r="Z29" i="71"/>
  <c r="Z25" i="71"/>
  <c r="Z21" i="71"/>
  <c r="Z17" i="71"/>
  <c r="Z13" i="71"/>
  <c r="Z9" i="71"/>
  <c r="Y123" i="71"/>
  <c r="Y119" i="71"/>
  <c r="Y115" i="71"/>
  <c r="Y111" i="71"/>
  <c r="Y107" i="71"/>
  <c r="Y103" i="71"/>
  <c r="Y99" i="71"/>
  <c r="Y95" i="71"/>
  <c r="Y91" i="71"/>
  <c r="Y87" i="71"/>
  <c r="Y83" i="71"/>
  <c r="Y79" i="71"/>
  <c r="Y75" i="71"/>
  <c r="Y71" i="71"/>
  <c r="Y67" i="71"/>
  <c r="Y63" i="71"/>
  <c r="Y59" i="71"/>
  <c r="Y55" i="71"/>
  <c r="Y51" i="71"/>
  <c r="Y47" i="71"/>
  <c r="Y43" i="71"/>
  <c r="Y39" i="71"/>
  <c r="Y35" i="71"/>
  <c r="Y31" i="71"/>
  <c r="Y27" i="71"/>
  <c r="Y23" i="71"/>
  <c r="Y19" i="71"/>
  <c r="Y15" i="71"/>
  <c r="Y11" i="71"/>
  <c r="X121" i="71"/>
  <c r="X117" i="71"/>
  <c r="X113" i="71"/>
  <c r="X109" i="71"/>
  <c r="X105" i="71"/>
  <c r="X101" i="71"/>
  <c r="X97" i="71"/>
  <c r="X93" i="71"/>
  <c r="X89" i="71"/>
  <c r="X85" i="71"/>
  <c r="X81" i="71"/>
  <c r="X77" i="71"/>
  <c r="X73" i="71"/>
  <c r="X69" i="71"/>
  <c r="X65" i="71"/>
  <c r="X61" i="71"/>
  <c r="X57" i="71"/>
  <c r="X53" i="71"/>
  <c r="X49" i="71"/>
  <c r="X45" i="71"/>
  <c r="X41" i="71"/>
  <c r="X37" i="71"/>
  <c r="X33" i="71"/>
  <c r="X29" i="71"/>
  <c r="X25" i="71"/>
  <c r="X21" i="71"/>
  <c r="X17" i="71"/>
  <c r="X13" i="71"/>
  <c r="X9" i="71"/>
  <c r="W123" i="71"/>
  <c r="W119" i="71"/>
  <c r="W115" i="71"/>
  <c r="W111" i="71"/>
  <c r="W107" i="71"/>
  <c r="W103" i="71"/>
  <c r="W99" i="71"/>
  <c r="W95" i="71"/>
  <c r="W91" i="71"/>
  <c r="W87" i="71"/>
  <c r="W83" i="71"/>
  <c r="W79" i="71"/>
  <c r="W75" i="71"/>
  <c r="W71" i="71"/>
  <c r="W67" i="71"/>
  <c r="W63" i="71"/>
  <c r="W59" i="71"/>
  <c r="W55" i="71"/>
  <c r="W51" i="71"/>
  <c r="W47" i="71"/>
  <c r="W43" i="71"/>
  <c r="W39" i="71"/>
  <c r="W35" i="71"/>
  <c r="W31" i="71"/>
  <c r="W27" i="71"/>
  <c r="W23" i="71"/>
  <c r="W19" i="71"/>
  <c r="W15" i="71"/>
  <c r="W11" i="71"/>
  <c r="V121" i="71"/>
  <c r="V117" i="71"/>
  <c r="V113" i="71"/>
  <c r="V109" i="71"/>
  <c r="V105" i="71"/>
  <c r="V101" i="71"/>
  <c r="V97" i="71"/>
  <c r="V93" i="71"/>
  <c r="V89" i="71"/>
  <c r="V85" i="71"/>
  <c r="V81" i="71"/>
  <c r="V77" i="71"/>
  <c r="V73" i="71"/>
  <c r="V69" i="71"/>
  <c r="V65" i="71"/>
  <c r="V61" i="71"/>
  <c r="V57" i="71"/>
  <c r="V52" i="71"/>
  <c r="V47" i="71"/>
  <c r="V42" i="71"/>
  <c r="V36" i="71"/>
  <c r="V31" i="71"/>
  <c r="V26" i="71"/>
  <c r="V20" i="71"/>
  <c r="V15" i="71"/>
  <c r="V10" i="71"/>
  <c r="U122" i="71"/>
  <c r="U117" i="71"/>
  <c r="U112" i="71"/>
  <c r="U106" i="71"/>
  <c r="U101" i="71"/>
  <c r="U96" i="71"/>
  <c r="U90" i="71"/>
  <c r="U85" i="71"/>
  <c r="U80" i="71"/>
  <c r="U74" i="71"/>
  <c r="U69" i="71"/>
  <c r="U64" i="71"/>
  <c r="U58" i="71"/>
  <c r="U53" i="71"/>
  <c r="U48" i="71"/>
  <c r="U42" i="71"/>
  <c r="U37" i="71"/>
  <c r="U32" i="71"/>
  <c r="U26" i="71"/>
  <c r="U21" i="71"/>
  <c r="U16" i="71"/>
  <c r="U10" i="71"/>
  <c r="T9" i="71"/>
  <c r="T13" i="71"/>
  <c r="T17" i="71"/>
  <c r="T21" i="71"/>
  <c r="T25" i="71"/>
  <c r="T29" i="71"/>
  <c r="T33" i="71"/>
  <c r="T37" i="71"/>
  <c r="T41" i="71"/>
  <c r="T45" i="71"/>
  <c r="T49" i="71"/>
  <c r="T53" i="71"/>
  <c r="T57" i="71"/>
  <c r="T61" i="71"/>
  <c r="T65" i="71"/>
  <c r="T69" i="71"/>
  <c r="T73" i="71"/>
  <c r="T77" i="71"/>
  <c r="T81" i="71"/>
  <c r="T85" i="71"/>
  <c r="T89" i="71"/>
  <c r="T93" i="71"/>
  <c r="T97" i="71"/>
  <c r="T101" i="71"/>
  <c r="T105" i="71"/>
  <c r="T109" i="71"/>
  <c r="T113" i="71"/>
  <c r="T117" i="71"/>
  <c r="T121" i="71"/>
  <c r="R8" i="71"/>
  <c r="R12" i="71"/>
  <c r="R16" i="71"/>
  <c r="R20" i="71"/>
  <c r="R24" i="71"/>
  <c r="R28" i="71"/>
  <c r="R32" i="71"/>
  <c r="R36" i="71"/>
  <c r="R40" i="71"/>
  <c r="R44" i="71"/>
  <c r="R48" i="71"/>
  <c r="R52" i="71"/>
  <c r="R56" i="71"/>
  <c r="R60" i="71"/>
  <c r="R64" i="71"/>
  <c r="R68" i="71"/>
  <c r="R72" i="71"/>
  <c r="R76" i="71"/>
  <c r="R80" i="71"/>
  <c r="R84" i="71"/>
  <c r="R88" i="71"/>
  <c r="R92" i="71"/>
  <c r="R96" i="71"/>
  <c r="R100" i="71"/>
  <c r="R104" i="71"/>
  <c r="R108" i="71"/>
  <c r="R112" i="71"/>
  <c r="R116" i="71"/>
  <c r="R120" i="71"/>
  <c r="R9" i="71"/>
  <c r="R13" i="71"/>
  <c r="R17" i="71"/>
  <c r="R21" i="71"/>
  <c r="R25" i="71"/>
  <c r="R29" i="71"/>
  <c r="R33" i="71"/>
  <c r="R37" i="71"/>
  <c r="R41" i="71"/>
  <c r="R45" i="71"/>
  <c r="R49" i="71"/>
  <c r="R53" i="71"/>
  <c r="R57" i="71"/>
  <c r="R61" i="71"/>
  <c r="R65" i="71"/>
  <c r="R69" i="71"/>
  <c r="R73" i="71"/>
  <c r="R77" i="71"/>
  <c r="R81" i="71"/>
  <c r="R85" i="71"/>
  <c r="R89" i="71"/>
  <c r="R93" i="71"/>
  <c r="R97" i="71"/>
  <c r="R101" i="71"/>
  <c r="R105" i="71"/>
  <c r="R109" i="71"/>
  <c r="R113" i="71"/>
  <c r="R117" i="71"/>
  <c r="R121" i="71"/>
  <c r="Q8" i="71"/>
  <c r="Q12" i="71"/>
  <c r="Q16" i="71"/>
  <c r="Q20" i="71"/>
  <c r="Q24" i="71"/>
  <c r="Q28" i="71"/>
  <c r="Q32" i="71"/>
  <c r="Q36" i="71"/>
  <c r="Q40" i="71"/>
  <c r="Q44" i="71"/>
  <c r="Q48" i="71"/>
  <c r="Q52" i="71"/>
  <c r="Q56" i="71"/>
  <c r="Q60" i="71"/>
  <c r="Q64" i="71"/>
  <c r="Q68" i="71"/>
  <c r="Q7" i="71"/>
  <c r="Q13" i="71"/>
  <c r="Q18" i="71"/>
  <c r="Q23" i="71"/>
  <c r="Q29" i="71"/>
  <c r="Q34" i="71"/>
  <c r="Q10" i="71"/>
  <c r="Q17" i="71"/>
  <c r="Q25" i="71"/>
  <c r="Q31" i="71"/>
  <c r="Q38" i="71"/>
  <c r="Q43" i="71"/>
  <c r="Q49" i="71"/>
  <c r="Q54" i="71"/>
  <c r="Q59" i="71"/>
  <c r="Q65" i="71"/>
  <c r="Q70" i="71"/>
  <c r="Q74" i="71"/>
  <c r="Q78" i="71"/>
  <c r="Q82" i="71"/>
  <c r="Q86" i="71"/>
  <c r="Q90" i="71"/>
  <c r="Q94" i="71"/>
  <c r="Q98" i="71"/>
  <c r="Q102" i="71"/>
  <c r="Q106" i="71"/>
  <c r="Q110" i="71"/>
  <c r="Q114" i="71"/>
  <c r="Q118" i="71"/>
  <c r="Q122" i="71"/>
  <c r="Q11" i="71"/>
  <c r="Q19" i="71"/>
  <c r="Q26" i="71"/>
  <c r="Q33" i="71"/>
  <c r="Q39" i="71"/>
  <c r="Q45" i="71"/>
  <c r="Q50" i="71"/>
  <c r="Q55" i="71"/>
  <c r="Q61" i="71"/>
  <c r="Q66" i="71"/>
  <c r="Q71" i="71"/>
  <c r="Q75" i="71"/>
  <c r="Q79" i="71"/>
  <c r="Q83" i="71"/>
  <c r="Q87" i="71"/>
  <c r="Q91" i="71"/>
  <c r="Q95" i="71"/>
  <c r="Q99" i="71"/>
  <c r="Q103" i="71"/>
  <c r="Q107" i="71"/>
  <c r="Q111" i="71"/>
  <c r="Q115" i="71"/>
  <c r="Q119" i="71"/>
  <c r="Q123" i="71"/>
  <c r="M114" i="71"/>
  <c r="M99" i="71"/>
  <c r="M86" i="71"/>
  <c r="M71" i="71"/>
  <c r="M57" i="71"/>
  <c r="M43" i="71"/>
  <c r="M29" i="71"/>
  <c r="AD58" i="71"/>
  <c r="AD54" i="71"/>
  <c r="AD50" i="71"/>
  <c r="Z122" i="71"/>
  <c r="Z118" i="71"/>
  <c r="Z114" i="71"/>
  <c r="Z110" i="71"/>
  <c r="Z106" i="71"/>
  <c r="Z102" i="71"/>
  <c r="Z98" i="71"/>
  <c r="Z94" i="71"/>
  <c r="Z90" i="71"/>
  <c r="Z86" i="71"/>
  <c r="Z82" i="71"/>
  <c r="Z78" i="71"/>
  <c r="Z74" i="71"/>
  <c r="Z70" i="71"/>
  <c r="Z66" i="71"/>
  <c r="Z62" i="71"/>
  <c r="Z58" i="71"/>
  <c r="Z54" i="71"/>
  <c r="Z50" i="71"/>
  <c r="Z46" i="71"/>
  <c r="Z42" i="71"/>
  <c r="Z38" i="71"/>
  <c r="Z34" i="71"/>
  <c r="Z30" i="71"/>
  <c r="Z26" i="71"/>
  <c r="Z22" i="71"/>
  <c r="Z18" i="71"/>
  <c r="Z14" i="71"/>
  <c r="Z10" i="71"/>
  <c r="M8" i="71"/>
  <c r="M12" i="71"/>
  <c r="M16" i="71"/>
  <c r="M20" i="71"/>
  <c r="M24" i="71"/>
  <c r="M28" i="71"/>
  <c r="M32" i="71"/>
  <c r="M36" i="71"/>
  <c r="M40" i="71"/>
  <c r="M44" i="71"/>
  <c r="M48" i="71"/>
  <c r="M52" i="71"/>
  <c r="M56" i="71"/>
  <c r="M60" i="71"/>
  <c r="M64" i="71"/>
  <c r="M68" i="71"/>
  <c r="M72" i="71"/>
  <c r="M76" i="71"/>
  <c r="M80" i="71"/>
  <c r="M84" i="71"/>
  <c r="M88" i="71"/>
  <c r="M92" i="71"/>
  <c r="M96" i="71"/>
  <c r="M100" i="71"/>
  <c r="M104" i="71"/>
  <c r="M108" i="71"/>
  <c r="M112" i="71"/>
  <c r="M116" i="71"/>
  <c r="M120" i="71"/>
  <c r="M10" i="71"/>
  <c r="M15" i="71"/>
  <c r="M21" i="71"/>
  <c r="M26" i="71"/>
  <c r="M31" i="71"/>
  <c r="M37" i="71"/>
  <c r="M42" i="71"/>
  <c r="M47" i="71"/>
  <c r="M53" i="71"/>
  <c r="M58" i="71"/>
  <c r="M63" i="71"/>
  <c r="M69" i="71"/>
  <c r="M74" i="71"/>
  <c r="M79" i="71"/>
  <c r="M85" i="71"/>
  <c r="M90" i="71"/>
  <c r="M95" i="71"/>
  <c r="M101" i="71"/>
  <c r="M106" i="71"/>
  <c r="M111" i="71"/>
  <c r="M117" i="71"/>
  <c r="M122" i="71"/>
  <c r="M9" i="71"/>
  <c r="M17" i="71"/>
  <c r="M23" i="71"/>
  <c r="M30" i="71"/>
  <c r="M38" i="71"/>
  <c r="M45" i="71"/>
  <c r="M51" i="71"/>
  <c r="M59" i="71"/>
  <c r="M66" i="71"/>
  <c r="M73" i="71"/>
  <c r="M81" i="71"/>
  <c r="M87" i="71"/>
  <c r="M94" i="71"/>
  <c r="M102" i="71"/>
  <c r="M109" i="71"/>
  <c r="M115" i="71"/>
  <c r="M123" i="71"/>
  <c r="M11" i="71"/>
  <c r="M18" i="71"/>
  <c r="M25" i="71"/>
  <c r="M33" i="71"/>
  <c r="M39" i="71"/>
  <c r="M46" i="71"/>
  <c r="M54" i="71"/>
  <c r="M61" i="71"/>
  <c r="M67" i="71"/>
  <c r="M75" i="71"/>
  <c r="M82" i="71"/>
  <c r="M89" i="71"/>
  <c r="M97" i="71"/>
  <c r="M103" i="71"/>
  <c r="M110" i="71"/>
  <c r="M118" i="71"/>
  <c r="AD120" i="71"/>
  <c r="AD116" i="71"/>
  <c r="AD112" i="71"/>
  <c r="AD108" i="71"/>
  <c r="AD104" i="71"/>
  <c r="AD100" i="71"/>
  <c r="AD96" i="71"/>
  <c r="AD92" i="71"/>
  <c r="AD88" i="71"/>
  <c r="AD84" i="71"/>
  <c r="AD80" i="71"/>
  <c r="AD76" i="71"/>
  <c r="AD72" i="71"/>
  <c r="AD68" i="71"/>
  <c r="AD64" i="71"/>
  <c r="AD60" i="71"/>
  <c r="AD56" i="71"/>
  <c r="AD52" i="71"/>
  <c r="AD48" i="71"/>
  <c r="AD44" i="71"/>
  <c r="AD40" i="71"/>
  <c r="AD36" i="71"/>
  <c r="AD32" i="71"/>
  <c r="AD28" i="71"/>
  <c r="AD24" i="71"/>
  <c r="AD20" i="71"/>
  <c r="AD16" i="71"/>
  <c r="AD12" i="71"/>
  <c r="AB120" i="71"/>
  <c r="AB116" i="71"/>
  <c r="AB112" i="71"/>
  <c r="AB108" i="71"/>
  <c r="AB104" i="71"/>
  <c r="AB100" i="71"/>
  <c r="AB96" i="71"/>
  <c r="AB92" i="71"/>
  <c r="AB88" i="71"/>
  <c r="AB84" i="71"/>
  <c r="AB80" i="71"/>
  <c r="AB76" i="71"/>
  <c r="AB72" i="71"/>
  <c r="AB68" i="71"/>
  <c r="AB64" i="71"/>
  <c r="AB60" i="71"/>
  <c r="AB56" i="71"/>
  <c r="AB52" i="71"/>
  <c r="AB48" i="71"/>
  <c r="AB44" i="71"/>
  <c r="AB40" i="71"/>
  <c r="AB36" i="71"/>
  <c r="AB32" i="71"/>
  <c r="AB28" i="71"/>
  <c r="AB24" i="71"/>
  <c r="AB20" i="71"/>
  <c r="AB16" i="71"/>
  <c r="AB12" i="71"/>
  <c r="Z120" i="71"/>
  <c r="Z116" i="71"/>
  <c r="Z112" i="71"/>
  <c r="Z108" i="71"/>
  <c r="Z104" i="71"/>
  <c r="Z100" i="71"/>
  <c r="Z96" i="71"/>
  <c r="Z92" i="71"/>
  <c r="Z88" i="71"/>
  <c r="Z84" i="71"/>
  <c r="Z80" i="71"/>
  <c r="Z76" i="71"/>
  <c r="Z72" i="71"/>
  <c r="Z68" i="71"/>
  <c r="Z64" i="71"/>
  <c r="Z60" i="71"/>
  <c r="Z56" i="71"/>
  <c r="Z52" i="71"/>
  <c r="Z48" i="71"/>
  <c r="Z44" i="71"/>
  <c r="Z40" i="71"/>
  <c r="Z36" i="71"/>
  <c r="Z32" i="71"/>
  <c r="Z28" i="71"/>
  <c r="Z24" i="71"/>
  <c r="Z20" i="71"/>
  <c r="Z16" i="71"/>
  <c r="Z12" i="71"/>
  <c r="X120" i="71"/>
  <c r="X116" i="71"/>
  <c r="X112" i="71"/>
  <c r="X108" i="71"/>
  <c r="X104" i="71"/>
  <c r="X100" i="71"/>
  <c r="X96" i="71"/>
  <c r="X92" i="71"/>
  <c r="X88" i="71"/>
  <c r="X84" i="71"/>
  <c r="X80" i="71"/>
  <c r="X76" i="71"/>
  <c r="X72" i="71"/>
  <c r="X68" i="71"/>
  <c r="X64" i="71"/>
  <c r="X60" i="71"/>
  <c r="X56" i="71"/>
  <c r="X52" i="71"/>
  <c r="X48" i="71"/>
  <c r="X44" i="71"/>
  <c r="X40" i="71"/>
  <c r="X36" i="71"/>
  <c r="X32" i="71"/>
  <c r="X28" i="71"/>
  <c r="X24" i="71"/>
  <c r="X20" i="71"/>
  <c r="X16" i="71"/>
  <c r="X12" i="71"/>
  <c r="V120" i="71"/>
  <c r="V116" i="71"/>
  <c r="V112" i="71"/>
  <c r="V108" i="71"/>
  <c r="V104" i="71"/>
  <c r="V100" i="71"/>
  <c r="V96" i="71"/>
  <c r="V92" i="71"/>
  <c r="V88" i="71"/>
  <c r="V84" i="71"/>
  <c r="V80" i="71"/>
  <c r="V76" i="71"/>
  <c r="V72" i="71"/>
  <c r="V68" i="71"/>
  <c r="V64" i="71"/>
  <c r="V60" i="71"/>
  <c r="V56" i="71"/>
  <c r="V51" i="71"/>
  <c r="V46" i="71"/>
  <c r="V40" i="71"/>
  <c r="V35" i="71"/>
  <c r="V30" i="71"/>
  <c r="V24" i="71"/>
  <c r="V19" i="71"/>
  <c r="V14" i="71"/>
  <c r="V8" i="71"/>
  <c r="U121" i="71"/>
  <c r="U116" i="71"/>
  <c r="U110" i="71"/>
  <c r="U105" i="71"/>
  <c r="U100" i="71"/>
  <c r="U94" i="71"/>
  <c r="U89" i="71"/>
  <c r="U84" i="71"/>
  <c r="U78" i="71"/>
  <c r="U73" i="71"/>
  <c r="U68" i="71"/>
  <c r="U62" i="71"/>
  <c r="U57" i="71"/>
  <c r="U52" i="71"/>
  <c r="U46" i="71"/>
  <c r="U41" i="71"/>
  <c r="U36" i="71"/>
  <c r="U30" i="71"/>
  <c r="U25" i="71"/>
  <c r="U20" i="71"/>
  <c r="U14" i="71"/>
  <c r="U9" i="71"/>
  <c r="T122" i="71"/>
  <c r="T116" i="71"/>
  <c r="T111" i="71"/>
  <c r="T106" i="71"/>
  <c r="T100" i="71"/>
  <c r="T95" i="71"/>
  <c r="T90" i="71"/>
  <c r="T84" i="71"/>
  <c r="T79" i="71"/>
  <c r="T74" i="71"/>
  <c r="T68" i="71"/>
  <c r="T63" i="71"/>
  <c r="T58" i="71"/>
  <c r="T52" i="71"/>
  <c r="T47" i="71"/>
  <c r="T42" i="71"/>
  <c r="T36" i="71"/>
  <c r="T31" i="71"/>
  <c r="T26" i="71"/>
  <c r="M113" i="71"/>
  <c r="M98" i="71"/>
  <c r="M83" i="71"/>
  <c r="M70" i="71"/>
  <c r="M55" i="71"/>
  <c r="M41" i="71"/>
  <c r="M27" i="71"/>
  <c r="M13" i="71"/>
  <c r="S123" i="71"/>
  <c r="S119" i="71"/>
  <c r="S115" i="71"/>
  <c r="S111" i="71"/>
  <c r="S107" i="71"/>
  <c r="S103" i="71"/>
  <c r="S99" i="71"/>
  <c r="S95" i="71"/>
  <c r="S91" i="71"/>
  <c r="S87" i="71"/>
  <c r="S83" i="71"/>
  <c r="S79" i="71"/>
  <c r="S75" i="71"/>
  <c r="S71" i="71"/>
  <c r="S67" i="71"/>
  <c r="S63" i="71"/>
  <c r="S59" i="71"/>
  <c r="S55" i="71"/>
  <c r="S51" i="71"/>
  <c r="S47" i="71"/>
  <c r="S43" i="71"/>
  <c r="S39" i="71"/>
  <c r="S35" i="71"/>
  <c r="S31" i="71"/>
  <c r="S27" i="71"/>
  <c r="S23" i="71"/>
  <c r="S19" i="71"/>
  <c r="S15" i="71"/>
  <c r="S11" i="71"/>
  <c r="K8" i="71"/>
  <c r="K12" i="71"/>
  <c r="K16" i="71"/>
  <c r="K20" i="71"/>
  <c r="K24" i="71"/>
  <c r="K28" i="71"/>
  <c r="K32" i="71"/>
  <c r="K36" i="71"/>
  <c r="K40" i="71"/>
  <c r="K44" i="71"/>
  <c r="K48" i="71"/>
  <c r="K52" i="71"/>
  <c r="K56" i="71"/>
  <c r="K60" i="71"/>
  <c r="K64" i="71"/>
  <c r="K68" i="71"/>
  <c r="K72" i="71"/>
  <c r="K76" i="71"/>
  <c r="K80" i="71"/>
  <c r="K84" i="71"/>
  <c r="K88" i="71"/>
  <c r="K92" i="71"/>
  <c r="K96" i="71"/>
  <c r="K100" i="71"/>
  <c r="K104" i="71"/>
  <c r="K108" i="71"/>
  <c r="K112" i="71"/>
  <c r="K116" i="71"/>
  <c r="K120" i="71"/>
  <c r="K9" i="71"/>
  <c r="K14" i="71"/>
  <c r="K19" i="71"/>
  <c r="K25" i="71"/>
  <c r="K30" i="71"/>
  <c r="K35" i="71"/>
  <c r="K41" i="71"/>
  <c r="K46" i="71"/>
  <c r="K51" i="71"/>
  <c r="K57" i="71"/>
  <c r="K62" i="71"/>
  <c r="K67" i="71"/>
  <c r="K73" i="71"/>
  <c r="K78" i="71"/>
  <c r="K83" i="71"/>
  <c r="K89" i="71"/>
  <c r="K94" i="71"/>
  <c r="K99" i="71"/>
  <c r="K105" i="71"/>
  <c r="K110" i="71"/>
  <c r="K115" i="71"/>
  <c r="K121" i="71"/>
  <c r="J9" i="71"/>
  <c r="J13" i="71"/>
  <c r="J17" i="71"/>
  <c r="J21" i="71"/>
  <c r="J25" i="71"/>
  <c r="J29" i="71"/>
  <c r="J33" i="71"/>
  <c r="J37" i="71"/>
  <c r="J41" i="71"/>
  <c r="J45" i="71"/>
  <c r="J49" i="71"/>
  <c r="J53" i="71"/>
  <c r="J57" i="71"/>
  <c r="J61" i="71"/>
  <c r="J65" i="71"/>
  <c r="J69" i="71"/>
  <c r="J73" i="71"/>
  <c r="J77" i="71"/>
  <c r="J81" i="71"/>
  <c r="J85" i="71"/>
  <c r="J89" i="71"/>
  <c r="J93" i="71"/>
  <c r="J97" i="71"/>
  <c r="J101" i="71"/>
  <c r="J105" i="71"/>
  <c r="J109" i="71"/>
  <c r="J8" i="71"/>
  <c r="J14" i="71"/>
  <c r="J19" i="71"/>
  <c r="J24" i="71"/>
  <c r="J30" i="71"/>
  <c r="J35" i="71"/>
  <c r="J40" i="71"/>
  <c r="J46" i="71"/>
  <c r="J51" i="71"/>
  <c r="J56" i="71"/>
  <c r="J62" i="71"/>
  <c r="J67" i="71"/>
  <c r="J72" i="71"/>
  <c r="J78" i="71"/>
  <c r="J83" i="71"/>
  <c r="J88" i="71"/>
  <c r="J94" i="71"/>
  <c r="J99" i="71"/>
  <c r="J104" i="71"/>
  <c r="J110" i="71"/>
  <c r="J114" i="71"/>
  <c r="J118" i="71"/>
  <c r="J122" i="71"/>
  <c r="J11" i="71"/>
  <c r="J18" i="71"/>
  <c r="J26" i="71"/>
  <c r="J32" i="71"/>
  <c r="J39" i="71"/>
  <c r="J47" i="71"/>
  <c r="J54" i="71"/>
  <c r="J60" i="71"/>
  <c r="J68" i="71"/>
  <c r="J75" i="71"/>
  <c r="J82" i="71"/>
  <c r="J90" i="71"/>
  <c r="J96" i="71"/>
  <c r="J103" i="71"/>
  <c r="J111" i="71"/>
  <c r="J116" i="71"/>
  <c r="J121" i="71"/>
  <c r="O8" i="71"/>
  <c r="O12" i="71"/>
  <c r="O16" i="71"/>
  <c r="O20" i="71"/>
  <c r="O24" i="71"/>
  <c r="O28" i="71"/>
  <c r="O32" i="71"/>
  <c r="O36" i="71"/>
  <c r="O40" i="71"/>
  <c r="O44" i="71"/>
  <c r="O48" i="71"/>
  <c r="O52" i="71"/>
  <c r="O56" i="71"/>
  <c r="O60" i="71"/>
  <c r="O64" i="71"/>
  <c r="O68" i="71"/>
  <c r="O72" i="71"/>
  <c r="O76" i="71"/>
  <c r="O80" i="71"/>
  <c r="O84" i="71"/>
  <c r="O88" i="71"/>
  <c r="O92" i="71"/>
  <c r="O96" i="71"/>
  <c r="O100" i="71"/>
  <c r="O104" i="71"/>
  <c r="O108" i="71"/>
  <c r="O112" i="71"/>
  <c r="O116" i="71"/>
  <c r="O120" i="71"/>
  <c r="I122" i="71"/>
  <c r="I114" i="71"/>
  <c r="I108" i="71"/>
  <c r="I101" i="71"/>
  <c r="I93" i="71"/>
  <c r="I86" i="71"/>
  <c r="I80" i="71"/>
  <c r="I72" i="71"/>
  <c r="I65" i="71"/>
  <c r="I58" i="71"/>
  <c r="I50" i="71"/>
  <c r="I44" i="71"/>
  <c r="I37" i="71"/>
  <c r="I29" i="71"/>
  <c r="I22" i="71"/>
  <c r="I16" i="71"/>
  <c r="H9" i="71"/>
  <c r="H13" i="71"/>
  <c r="H17" i="71"/>
  <c r="H21" i="71"/>
  <c r="H25" i="71"/>
  <c r="H29" i="71"/>
  <c r="H33" i="71"/>
  <c r="H37" i="71"/>
  <c r="H41" i="71"/>
  <c r="H45" i="71"/>
  <c r="H49" i="71"/>
  <c r="H53" i="71"/>
  <c r="H57" i="71"/>
  <c r="H61" i="71"/>
  <c r="H65" i="71"/>
  <c r="H69" i="71"/>
  <c r="H73" i="71"/>
  <c r="H77" i="71"/>
  <c r="H81" i="71"/>
  <c r="H85" i="71"/>
  <c r="H89" i="71"/>
  <c r="H93" i="71"/>
  <c r="H97" i="71"/>
  <c r="H101" i="71"/>
  <c r="H105" i="71"/>
  <c r="H109" i="71"/>
  <c r="H113" i="71"/>
  <c r="H117" i="71"/>
  <c r="H121" i="71"/>
  <c r="H10" i="71"/>
  <c r="H15" i="71"/>
  <c r="H20" i="71"/>
  <c r="H26" i="71"/>
  <c r="H31" i="71"/>
  <c r="H36" i="71"/>
  <c r="H42" i="71"/>
  <c r="H47" i="71"/>
  <c r="H52" i="71"/>
  <c r="H58" i="71"/>
  <c r="H63" i="71"/>
  <c r="H68" i="71"/>
  <c r="H74" i="71"/>
  <c r="H79" i="71"/>
  <c r="H84" i="71"/>
  <c r="H90" i="71"/>
  <c r="H95" i="71"/>
  <c r="H100" i="71"/>
  <c r="H106" i="71"/>
  <c r="H111" i="71"/>
  <c r="H116" i="71"/>
  <c r="H122" i="71"/>
  <c r="I7" i="71"/>
  <c r="I11" i="71"/>
  <c r="I15" i="71"/>
  <c r="I19" i="71"/>
  <c r="I23" i="71"/>
  <c r="I27" i="71"/>
  <c r="I31" i="71"/>
  <c r="I35" i="71"/>
  <c r="I39" i="71"/>
  <c r="I43" i="71"/>
  <c r="I47" i="71"/>
  <c r="I51" i="71"/>
  <c r="I55" i="71"/>
  <c r="I59" i="71"/>
  <c r="I63" i="71"/>
  <c r="I67" i="71"/>
  <c r="I71" i="71"/>
  <c r="I75" i="71"/>
  <c r="I79" i="71"/>
  <c r="I83" i="71"/>
  <c r="I87" i="71"/>
  <c r="I91" i="71"/>
  <c r="I95" i="71"/>
  <c r="I99" i="71"/>
  <c r="I103" i="71"/>
  <c r="I107" i="71"/>
  <c r="I111" i="71"/>
  <c r="I115" i="71"/>
  <c r="I119" i="71"/>
  <c r="I123" i="71"/>
  <c r="I9" i="71"/>
  <c r="I14" i="71"/>
  <c r="I20" i="71"/>
  <c r="I25" i="71"/>
  <c r="I30" i="71"/>
  <c r="I36" i="71"/>
  <c r="I41" i="71"/>
  <c r="I46" i="71"/>
  <c r="I52" i="71"/>
  <c r="I57" i="71"/>
  <c r="I62" i="71"/>
  <c r="I68" i="71"/>
  <c r="I73" i="71"/>
  <c r="I78" i="71"/>
  <c r="I84" i="71"/>
  <c r="I89" i="71"/>
  <c r="I94" i="71"/>
  <c r="I100" i="71"/>
  <c r="I105" i="71"/>
  <c r="I110" i="71"/>
  <c r="I116" i="71"/>
  <c r="I121" i="71"/>
  <c r="G112" i="71"/>
  <c r="G108" i="71"/>
  <c r="G104" i="71"/>
  <c r="G100" i="71"/>
  <c r="G96" i="71"/>
  <c r="G92" i="71"/>
  <c r="G88" i="71"/>
  <c r="G84" i="71"/>
  <c r="G80" i="71"/>
  <c r="G76" i="71"/>
  <c r="G72" i="71"/>
  <c r="G68" i="71"/>
  <c r="G64" i="71"/>
  <c r="G60" i="71"/>
  <c r="G56" i="71"/>
  <c r="G52" i="71"/>
  <c r="G48" i="71"/>
  <c r="G44" i="71"/>
  <c r="G40" i="71"/>
  <c r="G36" i="71"/>
  <c r="G32" i="71"/>
  <c r="G28" i="71"/>
  <c r="G24" i="71"/>
  <c r="G20" i="71"/>
  <c r="G16" i="71"/>
  <c r="G12" i="71"/>
  <c r="E120" i="71"/>
  <c r="E116" i="71"/>
  <c r="E112" i="71"/>
  <c r="E108" i="71"/>
  <c r="E104" i="71"/>
  <c r="E100" i="71"/>
  <c r="E96" i="71"/>
  <c r="E92" i="71"/>
  <c r="E88" i="71"/>
  <c r="E84" i="71"/>
  <c r="E80" i="71"/>
  <c r="E76" i="71"/>
  <c r="E72" i="71"/>
  <c r="E68" i="71"/>
  <c r="E64" i="71"/>
  <c r="E60" i="71"/>
  <c r="E56" i="71"/>
  <c r="E52" i="71"/>
  <c r="E48" i="71"/>
  <c r="E44" i="71"/>
  <c r="E40" i="71"/>
  <c r="E36" i="71"/>
  <c r="E32" i="71"/>
  <c r="E28" i="71"/>
  <c r="E24" i="71"/>
  <c r="E20" i="71"/>
  <c r="E16" i="71"/>
  <c r="E12" i="71"/>
  <c r="C120" i="71"/>
  <c r="C116" i="71"/>
  <c r="C112" i="71"/>
  <c r="C108" i="71"/>
  <c r="C104" i="71"/>
  <c r="C100" i="71"/>
  <c r="C96" i="71"/>
  <c r="C92" i="71"/>
  <c r="C88" i="71"/>
  <c r="C84" i="71"/>
  <c r="C80" i="71"/>
  <c r="C76" i="71"/>
  <c r="C72" i="71"/>
  <c r="C68" i="71"/>
  <c r="C64" i="71"/>
  <c r="C60" i="71"/>
  <c r="C56" i="71"/>
  <c r="C52" i="71"/>
  <c r="C48" i="71"/>
  <c r="C44" i="71"/>
  <c r="C40" i="71"/>
  <c r="C36" i="71"/>
  <c r="C32" i="71"/>
  <c r="C28" i="71"/>
  <c r="C24" i="71"/>
  <c r="C20" i="71"/>
  <c r="C16" i="71"/>
  <c r="C12" i="71"/>
  <c r="B120" i="71"/>
  <c r="B116" i="71"/>
  <c r="B112" i="71"/>
  <c r="B108" i="71"/>
  <c r="B104" i="71"/>
  <c r="B100" i="71"/>
  <c r="B96" i="71"/>
  <c r="B92" i="71"/>
  <c r="B88" i="71"/>
  <c r="B84" i="71"/>
  <c r="B80" i="71"/>
  <c r="B76" i="71"/>
  <c r="B72" i="71"/>
  <c r="B68" i="71"/>
  <c r="B64" i="71"/>
  <c r="B60" i="71"/>
  <c r="B56" i="71"/>
  <c r="B52" i="71"/>
  <c r="B48" i="71"/>
  <c r="B44" i="71"/>
  <c r="B40" i="71"/>
  <c r="B36" i="71"/>
  <c r="B32" i="71"/>
  <c r="B28" i="71"/>
  <c r="B24" i="71"/>
  <c r="B20" i="71"/>
  <c r="B16" i="71"/>
  <c r="B12" i="71"/>
  <c r="I122" i="85" l="1"/>
  <c r="I122" i="69" s="1"/>
  <c r="I122" i="70" s="1"/>
  <c r="I122" i="109" s="1"/>
  <c r="V122" i="85"/>
  <c r="V122" i="69" s="1"/>
  <c r="V122" i="70" s="1"/>
  <c r="V122" i="109" s="1"/>
  <c r="AA7" i="86"/>
  <c r="AB7" i="86"/>
  <c r="AA8" i="86"/>
  <c r="AB8" i="86"/>
  <c r="AA9" i="86"/>
  <c r="AB9" i="86"/>
  <c r="AA10" i="86"/>
  <c r="AB10" i="86"/>
  <c r="AA11" i="86"/>
  <c r="AB11" i="86"/>
  <c r="AA12" i="86"/>
  <c r="AB12" i="86"/>
  <c r="AA13" i="86"/>
  <c r="AB13" i="86"/>
  <c r="AA14" i="86"/>
  <c r="AB14" i="86"/>
  <c r="AA15" i="86"/>
  <c r="AB15" i="86"/>
  <c r="AA16" i="86"/>
  <c r="AB16" i="86"/>
  <c r="AA17" i="86"/>
  <c r="AB17" i="86"/>
  <c r="AA18" i="86"/>
  <c r="AB18" i="86"/>
  <c r="AA19" i="86"/>
  <c r="AB19" i="86"/>
  <c r="AA20" i="86"/>
  <c r="AB20" i="86"/>
  <c r="AA21" i="86"/>
  <c r="AB21" i="86"/>
  <c r="AA22" i="86"/>
  <c r="AB22" i="86"/>
  <c r="AA23" i="86"/>
  <c r="AB23" i="86"/>
  <c r="AA24" i="86"/>
  <c r="AB24" i="86"/>
  <c r="AA25" i="86"/>
  <c r="AB25" i="86"/>
  <c r="AA26" i="86"/>
  <c r="AB26" i="86"/>
  <c r="AA27" i="86"/>
  <c r="AB27" i="86"/>
  <c r="AA28" i="86"/>
  <c r="AB28" i="86"/>
  <c r="AA29" i="86"/>
  <c r="AB29" i="86"/>
  <c r="AA30" i="86"/>
  <c r="AB30" i="86"/>
  <c r="AA31" i="86"/>
  <c r="AB31" i="86"/>
  <c r="AA32" i="86"/>
  <c r="AB32" i="86"/>
  <c r="AA33" i="86"/>
  <c r="AB33" i="86"/>
  <c r="AA34" i="86"/>
  <c r="AB34" i="86"/>
  <c r="AA35" i="86"/>
  <c r="AB35" i="86"/>
  <c r="AA36" i="86"/>
  <c r="AB36" i="86"/>
  <c r="AA37" i="86"/>
  <c r="AB37" i="86"/>
  <c r="AA38" i="86"/>
  <c r="AB38" i="86"/>
  <c r="AA39" i="86"/>
  <c r="AB39" i="86"/>
  <c r="AA40" i="86"/>
  <c r="AB40" i="86"/>
  <c r="AA41" i="86"/>
  <c r="AB41" i="86"/>
  <c r="AA42" i="86"/>
  <c r="AB42" i="86"/>
  <c r="AA43" i="86"/>
  <c r="AB43" i="86"/>
  <c r="AA44" i="86"/>
  <c r="AB44" i="86"/>
  <c r="AA45" i="86"/>
  <c r="AB45" i="86"/>
  <c r="AA46" i="86"/>
  <c r="AB46" i="86"/>
  <c r="AA47" i="86"/>
  <c r="AB47" i="86"/>
  <c r="AA48" i="86"/>
  <c r="AB48" i="86"/>
  <c r="AA49" i="86"/>
  <c r="AB49" i="86"/>
  <c r="AA50" i="86"/>
  <c r="AB50" i="86"/>
  <c r="AA51" i="86"/>
  <c r="AB51" i="86"/>
  <c r="AA52" i="86"/>
  <c r="AB52" i="86"/>
  <c r="AA53" i="86"/>
  <c r="AB53" i="86"/>
  <c r="AA54" i="86"/>
  <c r="AB54" i="86"/>
  <c r="AA55" i="86"/>
  <c r="AB55" i="86"/>
  <c r="AA56" i="86"/>
  <c r="AB56" i="86"/>
  <c r="AA57" i="86"/>
  <c r="AB57" i="86"/>
  <c r="AA58" i="86"/>
  <c r="AB58" i="86"/>
  <c r="AA59" i="86"/>
  <c r="AB59" i="86"/>
  <c r="AA60" i="86"/>
  <c r="AB60" i="86"/>
  <c r="AA61" i="86"/>
  <c r="AB61" i="86"/>
  <c r="AA62" i="86"/>
  <c r="AB62" i="86"/>
  <c r="AA63" i="86"/>
  <c r="AB63" i="86"/>
  <c r="AA64" i="86"/>
  <c r="AB64" i="86"/>
  <c r="AA65" i="86"/>
  <c r="AB65" i="86"/>
  <c r="AA66" i="86"/>
  <c r="AB66" i="86"/>
  <c r="AA67" i="86"/>
  <c r="AB67" i="86"/>
  <c r="AA68" i="86"/>
  <c r="AB68" i="86"/>
  <c r="AA69" i="86"/>
  <c r="AB69" i="86"/>
  <c r="AA70" i="86"/>
  <c r="AB70" i="86"/>
  <c r="AA71" i="86"/>
  <c r="AB71" i="86"/>
  <c r="AA72" i="86"/>
  <c r="AB72" i="86"/>
  <c r="AA73" i="86"/>
  <c r="AB73" i="86"/>
  <c r="AA74" i="86"/>
  <c r="AB74" i="86"/>
  <c r="AA75" i="86"/>
  <c r="AB75" i="86"/>
  <c r="AA76" i="86"/>
  <c r="AB76" i="86"/>
  <c r="AA77" i="86"/>
  <c r="AB77" i="86"/>
  <c r="AA78" i="86"/>
  <c r="AB78" i="86"/>
  <c r="AA79" i="86"/>
  <c r="AB79" i="86"/>
  <c r="AA80" i="86"/>
  <c r="AB80" i="86"/>
  <c r="AA81" i="86"/>
  <c r="AB81" i="86"/>
  <c r="AA82" i="86"/>
  <c r="AB82" i="86"/>
  <c r="AA83" i="86"/>
  <c r="AB83" i="86"/>
  <c r="AA84" i="86"/>
  <c r="AB84" i="86"/>
  <c r="AA85" i="86"/>
  <c r="AB85" i="86"/>
  <c r="AA86" i="86"/>
  <c r="AB86" i="86"/>
  <c r="AA87" i="86"/>
  <c r="AB87" i="86"/>
  <c r="AA88" i="86"/>
  <c r="AB88" i="86"/>
  <c r="AA89" i="86"/>
  <c r="AB89" i="86"/>
  <c r="AA90" i="86"/>
  <c r="AB90" i="86"/>
  <c r="AA91" i="86"/>
  <c r="AB91" i="86"/>
  <c r="AA92" i="86"/>
  <c r="AB92" i="86"/>
  <c r="AA93" i="86"/>
  <c r="AB93" i="86"/>
  <c r="AA94" i="86"/>
  <c r="AB94" i="86"/>
  <c r="AA95" i="86"/>
  <c r="AB95" i="86"/>
  <c r="AA96" i="86"/>
  <c r="AB96" i="86"/>
  <c r="AA97" i="86"/>
  <c r="AB97" i="86"/>
  <c r="AA98" i="86"/>
  <c r="AB98" i="86"/>
  <c r="AA99" i="86"/>
  <c r="AB99" i="86"/>
  <c r="AA100" i="86"/>
  <c r="AB100" i="86"/>
  <c r="AA101" i="86"/>
  <c r="AB101" i="86"/>
  <c r="AA102" i="86"/>
  <c r="AB102" i="86"/>
  <c r="AA103" i="86"/>
  <c r="AB103" i="86"/>
  <c r="AA104" i="86"/>
  <c r="AB104" i="86"/>
  <c r="AA105" i="86"/>
  <c r="AB105" i="86"/>
  <c r="AA106" i="86"/>
  <c r="AB106" i="86"/>
  <c r="AA107" i="86"/>
  <c r="AB107" i="86"/>
  <c r="AA108" i="86"/>
  <c r="AB108" i="86"/>
  <c r="AA109" i="86"/>
  <c r="AB109" i="86"/>
  <c r="AA110" i="86"/>
  <c r="AB110" i="86"/>
  <c r="AA111" i="86"/>
  <c r="AB111" i="86"/>
  <c r="AA112" i="86"/>
  <c r="AB112" i="86"/>
  <c r="AA113" i="86"/>
  <c r="AB113" i="86"/>
  <c r="AA114" i="86"/>
  <c r="AB114" i="86"/>
  <c r="AA115" i="86"/>
  <c r="AB115" i="86"/>
  <c r="AA116" i="86"/>
  <c r="AB116" i="86"/>
  <c r="AA117" i="86"/>
  <c r="AB117" i="86"/>
  <c r="AA118" i="86"/>
  <c r="AB118" i="86"/>
  <c r="AA119" i="86"/>
  <c r="AB119" i="86"/>
  <c r="AA120" i="86"/>
  <c r="AB120" i="86"/>
  <c r="AA2" i="107"/>
  <c r="AB2" i="107"/>
  <c r="AD2" i="107" l="1"/>
  <c r="AD120" i="86"/>
  <c r="AD119" i="86"/>
  <c r="AD118" i="86"/>
  <c r="AD117" i="86"/>
  <c r="AD116" i="86"/>
  <c r="AD115" i="86"/>
  <c r="AD114" i="86"/>
  <c r="AD113" i="86"/>
  <c r="AD112" i="86"/>
  <c r="AD111" i="86"/>
  <c r="AD110" i="86"/>
  <c r="AD109" i="86"/>
  <c r="AD108" i="86"/>
  <c r="AD107" i="86"/>
  <c r="AD106" i="86"/>
  <c r="AD105" i="86"/>
  <c r="AD104" i="86"/>
  <c r="AD103" i="86"/>
  <c r="AD102" i="86"/>
  <c r="AD101" i="86"/>
  <c r="AD100" i="86"/>
  <c r="AD99" i="86"/>
  <c r="AD98" i="86"/>
  <c r="AD97" i="86"/>
  <c r="AD96" i="86"/>
  <c r="AD95" i="86"/>
  <c r="AD94" i="86"/>
  <c r="AD93" i="86"/>
  <c r="AD92" i="86"/>
  <c r="AD91" i="86"/>
  <c r="AD90" i="86"/>
  <c r="AD89" i="86"/>
  <c r="AD88" i="86"/>
  <c r="AD87" i="86"/>
  <c r="AD86" i="86"/>
  <c r="AD85" i="86"/>
  <c r="AD84" i="86"/>
  <c r="AD83" i="86"/>
  <c r="AD82" i="86"/>
  <c r="AD81" i="86"/>
  <c r="AD80" i="86"/>
  <c r="AD79" i="86"/>
  <c r="AD78" i="86"/>
  <c r="AD77" i="86"/>
  <c r="AD76" i="86"/>
  <c r="AD75" i="86"/>
  <c r="AD74" i="86"/>
  <c r="AD73" i="86"/>
  <c r="AD72" i="86"/>
  <c r="AD71" i="86"/>
  <c r="AD70" i="86"/>
  <c r="AD69" i="86"/>
  <c r="AD68" i="86"/>
  <c r="AD67" i="86"/>
  <c r="AD66" i="86"/>
  <c r="AD65" i="86"/>
  <c r="AD64" i="86"/>
  <c r="AD63" i="86"/>
  <c r="AD62" i="86"/>
  <c r="AD61" i="86"/>
  <c r="AD60" i="86"/>
  <c r="AD59" i="86"/>
  <c r="AD58" i="86"/>
  <c r="AD57" i="86"/>
  <c r="AD56" i="86"/>
  <c r="AD55" i="86"/>
  <c r="AD54" i="86"/>
  <c r="AD53" i="86"/>
  <c r="AD52" i="86"/>
  <c r="AD51" i="86"/>
  <c r="AD50" i="86"/>
  <c r="AD49" i="86"/>
  <c r="AD48" i="86"/>
  <c r="AD47" i="86"/>
  <c r="AD46" i="86"/>
  <c r="AD45" i="86"/>
  <c r="AD44" i="86"/>
  <c r="AD43" i="86"/>
  <c r="AD42" i="86"/>
  <c r="AD41" i="86"/>
  <c r="AD40" i="86"/>
  <c r="AD39" i="86"/>
  <c r="AD38" i="86"/>
  <c r="AD37" i="86"/>
  <c r="AD36" i="86"/>
  <c r="AD35" i="86"/>
  <c r="AD34" i="86"/>
  <c r="AD33" i="86"/>
  <c r="AD32" i="86"/>
  <c r="AD31" i="86"/>
  <c r="AD30" i="86"/>
  <c r="AD29" i="86"/>
  <c r="AD28" i="86"/>
  <c r="AD27" i="86"/>
  <c r="AD26" i="86"/>
  <c r="AD25" i="86"/>
  <c r="AD24" i="86"/>
  <c r="AD23" i="86"/>
  <c r="AD22" i="86"/>
  <c r="AD21" i="86"/>
  <c r="AD20" i="86"/>
  <c r="AD19" i="86"/>
  <c r="AD18" i="86"/>
  <c r="AD17" i="86"/>
  <c r="AD16" i="86"/>
  <c r="AD15" i="86"/>
  <c r="AD14" i="86"/>
  <c r="AD13" i="86"/>
  <c r="AD12" i="86"/>
  <c r="AD11" i="86"/>
  <c r="AD10" i="86"/>
  <c r="AD9" i="86"/>
  <c r="AD8" i="86"/>
  <c r="AD7" i="86"/>
  <c r="AA120" i="63"/>
  <c r="AA120" i="68" s="1"/>
  <c r="AA120" i="85" s="1"/>
  <c r="AA120" i="69" s="1"/>
  <c r="AA120" i="70" s="1"/>
  <c r="AB120" i="63"/>
  <c r="AB120" i="68" s="1"/>
  <c r="AB120" i="85" s="1"/>
  <c r="AB120" i="69" s="1"/>
  <c r="AB120" i="70" s="1"/>
  <c r="AB120" i="109" s="1"/>
  <c r="AA119" i="63"/>
  <c r="AA119" i="68" s="1"/>
  <c r="AA119" i="85" s="1"/>
  <c r="AA119" i="69" s="1"/>
  <c r="AA119" i="70" s="1"/>
  <c r="AB119" i="63"/>
  <c r="AB119" i="68" s="1"/>
  <c r="AB119" i="85" s="1"/>
  <c r="AB119" i="69" s="1"/>
  <c r="AB119" i="70" s="1"/>
  <c r="AB119" i="109" s="1"/>
  <c r="AD118" i="68"/>
  <c r="AD118" i="85" s="1"/>
  <c r="AD118" i="69" s="1"/>
  <c r="AD118" i="70" s="1"/>
  <c r="AD118" i="109" s="1"/>
  <c r="AA118" i="63"/>
  <c r="AA118" i="68" s="1"/>
  <c r="AA118" i="85" s="1"/>
  <c r="AA118" i="69" s="1"/>
  <c r="AA118" i="70" s="1"/>
  <c r="AA117" i="63"/>
  <c r="AA117" i="68" s="1"/>
  <c r="AA117" i="85" s="1"/>
  <c r="AA117" i="69" s="1"/>
  <c r="AA117" i="70" s="1"/>
  <c r="AA116" i="63"/>
  <c r="AA116" i="68" s="1"/>
  <c r="AA116" i="85" s="1"/>
  <c r="AA116" i="69" s="1"/>
  <c r="AA116" i="70" s="1"/>
  <c r="AA115" i="63"/>
  <c r="AA115" i="68" s="1"/>
  <c r="AA115" i="85" s="1"/>
  <c r="AA115" i="69" s="1"/>
  <c r="AA115" i="70" s="1"/>
  <c r="AB115" i="63"/>
  <c r="AB115" i="68" s="1"/>
  <c r="AB115" i="85" s="1"/>
  <c r="AB115" i="69" s="1"/>
  <c r="AB115" i="70" s="1"/>
  <c r="AB115" i="109" s="1"/>
  <c r="AD114" i="68"/>
  <c r="AD114" i="85" s="1"/>
  <c r="AD114" i="69" s="1"/>
  <c r="AD114" i="70" s="1"/>
  <c r="AD114" i="109" s="1"/>
  <c r="AA114" i="63"/>
  <c r="AA114" i="68" s="1"/>
  <c r="AA114" i="85" s="1"/>
  <c r="AA114" i="69" s="1"/>
  <c r="AA114" i="70" s="1"/>
  <c r="AD113" i="68"/>
  <c r="AD113" i="85" s="1"/>
  <c r="AD113" i="69" s="1"/>
  <c r="AD113" i="70" s="1"/>
  <c r="AD113" i="109" s="1"/>
  <c r="AA113" i="63"/>
  <c r="AA113" i="68" s="1"/>
  <c r="AA113" i="85" s="1"/>
  <c r="AA113" i="69" s="1"/>
  <c r="AA113" i="70" s="1"/>
  <c r="AA112" i="63"/>
  <c r="AA112" i="68" s="1"/>
  <c r="AA112" i="85" s="1"/>
  <c r="AA112" i="69" s="1"/>
  <c r="AA112" i="70" s="1"/>
  <c r="AB112" i="63"/>
  <c r="AB112" i="68" s="1"/>
  <c r="AB112" i="85" s="1"/>
  <c r="AB112" i="69" s="1"/>
  <c r="AB112" i="70" s="1"/>
  <c r="AB112" i="109" s="1"/>
  <c r="AA111" i="63"/>
  <c r="AA111" i="68" s="1"/>
  <c r="AA111" i="85" s="1"/>
  <c r="AA111" i="69" s="1"/>
  <c r="AA111" i="70" s="1"/>
  <c r="AB111" i="63"/>
  <c r="AB111" i="68" s="1"/>
  <c r="AB111" i="85" s="1"/>
  <c r="AB111" i="69" s="1"/>
  <c r="AB111" i="70" s="1"/>
  <c r="AB111" i="109" s="1"/>
  <c r="AD110" i="68"/>
  <c r="AD110" i="85" s="1"/>
  <c r="AD110" i="69" s="1"/>
  <c r="AD110" i="70" s="1"/>
  <c r="AD110" i="109" s="1"/>
  <c r="AA110" i="63"/>
  <c r="AA110" i="68" s="1"/>
  <c r="AA110" i="85" s="1"/>
  <c r="AA110" i="69" s="1"/>
  <c r="AA110" i="70" s="1"/>
  <c r="AD109" i="68"/>
  <c r="AD109" i="85" s="1"/>
  <c r="AD109" i="69" s="1"/>
  <c r="AD109" i="70" s="1"/>
  <c r="AD109" i="109" s="1"/>
  <c r="AA109" i="63"/>
  <c r="AA109" i="68" s="1"/>
  <c r="AA109" i="85" s="1"/>
  <c r="AA109" i="69" s="1"/>
  <c r="AA109" i="70" s="1"/>
  <c r="AA108" i="63"/>
  <c r="AA108" i="68" s="1"/>
  <c r="AA108" i="85" s="1"/>
  <c r="AA108" i="69" s="1"/>
  <c r="AA108" i="70" s="1"/>
  <c r="AB108" i="63"/>
  <c r="AB108" i="68" s="1"/>
  <c r="AB108" i="85" s="1"/>
  <c r="AB108" i="69" s="1"/>
  <c r="AB108" i="70" s="1"/>
  <c r="AB108" i="109" s="1"/>
  <c r="AA107" i="63"/>
  <c r="AA107" i="68" s="1"/>
  <c r="AA107" i="85" s="1"/>
  <c r="AA107" i="69" s="1"/>
  <c r="AA107" i="70" s="1"/>
  <c r="AB107" i="63"/>
  <c r="AB107" i="68" s="1"/>
  <c r="AB107" i="85" s="1"/>
  <c r="AB107" i="69" s="1"/>
  <c r="AB107" i="70" s="1"/>
  <c r="AB107" i="109" s="1"/>
  <c r="AD106" i="68"/>
  <c r="AD106" i="85" s="1"/>
  <c r="AD106" i="69" s="1"/>
  <c r="AD106" i="70" s="1"/>
  <c r="AD106" i="109" s="1"/>
  <c r="AA106" i="63"/>
  <c r="AA106" i="68" s="1"/>
  <c r="AA106" i="85" s="1"/>
  <c r="AA106" i="69" s="1"/>
  <c r="AA106" i="70" s="1"/>
  <c r="AD105" i="68"/>
  <c r="AD105" i="85" s="1"/>
  <c r="AD105" i="69" s="1"/>
  <c r="AD105" i="70" s="1"/>
  <c r="AD105" i="109" s="1"/>
  <c r="AA105" i="63"/>
  <c r="AA105" i="68" s="1"/>
  <c r="AA105" i="85" s="1"/>
  <c r="AA105" i="69" s="1"/>
  <c r="AA105" i="70" s="1"/>
  <c r="AD104" i="68"/>
  <c r="AD104" i="85" s="1"/>
  <c r="AD104" i="69" s="1"/>
  <c r="AD104" i="70" s="1"/>
  <c r="AD104" i="109" s="1"/>
  <c r="AA104" i="63"/>
  <c r="AA104" i="68" s="1"/>
  <c r="AA104" i="85" s="1"/>
  <c r="AA104" i="69" s="1"/>
  <c r="AA104" i="70" s="1"/>
  <c r="AB104" i="63"/>
  <c r="AB104" i="68" s="1"/>
  <c r="AB104" i="85" s="1"/>
  <c r="AB104" i="69" s="1"/>
  <c r="AB104" i="70" s="1"/>
  <c r="AB104" i="109" s="1"/>
  <c r="AA103" i="63"/>
  <c r="AA103" i="68" s="1"/>
  <c r="AA103" i="85" s="1"/>
  <c r="AA103" i="69" s="1"/>
  <c r="AA103" i="70" s="1"/>
  <c r="AB103" i="63"/>
  <c r="AB103" i="68" s="1"/>
  <c r="AB103" i="85" s="1"/>
  <c r="AB103" i="69" s="1"/>
  <c r="AB103" i="70" s="1"/>
  <c r="AB103" i="109" s="1"/>
  <c r="AD102" i="68"/>
  <c r="AD102" i="85" s="1"/>
  <c r="AD102" i="69" s="1"/>
  <c r="AD102" i="70" s="1"/>
  <c r="AD102" i="109" s="1"/>
  <c r="AA102" i="63"/>
  <c r="AA102" i="68" s="1"/>
  <c r="AA102" i="85" s="1"/>
  <c r="AA102" i="69" s="1"/>
  <c r="AA102" i="70" s="1"/>
  <c r="AD101" i="68"/>
  <c r="AD101" i="85" s="1"/>
  <c r="AD101" i="69" s="1"/>
  <c r="AD101" i="70" s="1"/>
  <c r="AD101" i="109" s="1"/>
  <c r="AA101" i="63"/>
  <c r="AA101" i="68" s="1"/>
  <c r="AA101" i="85" s="1"/>
  <c r="AA101" i="69" s="1"/>
  <c r="AA101" i="70" s="1"/>
  <c r="AD100" i="68"/>
  <c r="AD100" i="85" s="1"/>
  <c r="AD100" i="69" s="1"/>
  <c r="AD100" i="70" s="1"/>
  <c r="AD100" i="109" s="1"/>
  <c r="AA100" i="63"/>
  <c r="AA100" i="68" s="1"/>
  <c r="AA100" i="85" s="1"/>
  <c r="AA100" i="69" s="1"/>
  <c r="AA100" i="70" s="1"/>
  <c r="AB100" i="63"/>
  <c r="AB100" i="68" s="1"/>
  <c r="AB100" i="85" s="1"/>
  <c r="AB100" i="69" s="1"/>
  <c r="AB100" i="70" s="1"/>
  <c r="AB100" i="109" s="1"/>
  <c r="AA99" i="63"/>
  <c r="AA99" i="68" s="1"/>
  <c r="AA99" i="85" s="1"/>
  <c r="AA99" i="69" s="1"/>
  <c r="AA99" i="70" s="1"/>
  <c r="AB99" i="63"/>
  <c r="AB99" i="68" s="1"/>
  <c r="AB99" i="85" s="1"/>
  <c r="AB99" i="69" s="1"/>
  <c r="AB99" i="70" s="1"/>
  <c r="AB99" i="109" s="1"/>
  <c r="AD98" i="68"/>
  <c r="AD98" i="85" s="1"/>
  <c r="AD98" i="69" s="1"/>
  <c r="AD98" i="70" s="1"/>
  <c r="AD98" i="109" s="1"/>
  <c r="AA98" i="63"/>
  <c r="AA98" i="68" s="1"/>
  <c r="AA98" i="85" s="1"/>
  <c r="AA98" i="69" s="1"/>
  <c r="AA98" i="70" s="1"/>
  <c r="AD97" i="68"/>
  <c r="AD97" i="85" s="1"/>
  <c r="AD97" i="69" s="1"/>
  <c r="AD97" i="70" s="1"/>
  <c r="AD97" i="109" s="1"/>
  <c r="AA97" i="63"/>
  <c r="AA97" i="68" s="1"/>
  <c r="AA97" i="85" s="1"/>
  <c r="AA97" i="69" s="1"/>
  <c r="AA97" i="70" s="1"/>
  <c r="AA96" i="63"/>
  <c r="AA96" i="68" s="1"/>
  <c r="AA96" i="85" s="1"/>
  <c r="AA96" i="69" s="1"/>
  <c r="AA96" i="70" s="1"/>
  <c r="AB96" i="63"/>
  <c r="AB96" i="68" s="1"/>
  <c r="AB96" i="85" s="1"/>
  <c r="AB96" i="69" s="1"/>
  <c r="AB96" i="70" s="1"/>
  <c r="AB96" i="109" s="1"/>
  <c r="AA95" i="63"/>
  <c r="AA95" i="68" s="1"/>
  <c r="AA95" i="85" s="1"/>
  <c r="AA95" i="69" s="1"/>
  <c r="AA95" i="70" s="1"/>
  <c r="AB95" i="63"/>
  <c r="AB95" i="68" s="1"/>
  <c r="AB95" i="85" s="1"/>
  <c r="AB95" i="69" s="1"/>
  <c r="AB95" i="70" s="1"/>
  <c r="AB95" i="109" s="1"/>
  <c r="AD94" i="68"/>
  <c r="AD94" i="85" s="1"/>
  <c r="AD94" i="69" s="1"/>
  <c r="AD94" i="70" s="1"/>
  <c r="AD94" i="109" s="1"/>
  <c r="AA94" i="63"/>
  <c r="AA94" i="68" s="1"/>
  <c r="AA94" i="85" s="1"/>
  <c r="AA94" i="69" s="1"/>
  <c r="AA94" i="70" s="1"/>
  <c r="AD93" i="68"/>
  <c r="AD93" i="85" s="1"/>
  <c r="AD93" i="69" s="1"/>
  <c r="AD93" i="70" s="1"/>
  <c r="AD93" i="109" s="1"/>
  <c r="AA93" i="63"/>
  <c r="AA93" i="68" s="1"/>
  <c r="AA93" i="85" s="1"/>
  <c r="AA93" i="69" s="1"/>
  <c r="AA93" i="70" s="1"/>
  <c r="AD92" i="68"/>
  <c r="AD92" i="85" s="1"/>
  <c r="AD92" i="69" s="1"/>
  <c r="AD92" i="70" s="1"/>
  <c r="AD92" i="109" s="1"/>
  <c r="AA92" i="63"/>
  <c r="AA92" i="68" s="1"/>
  <c r="AA92" i="85" s="1"/>
  <c r="AA92" i="69" s="1"/>
  <c r="AA92" i="70" s="1"/>
  <c r="AB92" i="63"/>
  <c r="AB92" i="68" s="1"/>
  <c r="AB92" i="85" s="1"/>
  <c r="AB92" i="69" s="1"/>
  <c r="AB92" i="70" s="1"/>
  <c r="AB92" i="109" s="1"/>
  <c r="AA91" i="63"/>
  <c r="AA91" i="68" s="1"/>
  <c r="AA91" i="85" s="1"/>
  <c r="AA91" i="69" s="1"/>
  <c r="AA91" i="70" s="1"/>
  <c r="AB91" i="63"/>
  <c r="AB91" i="68" s="1"/>
  <c r="AB91" i="85" s="1"/>
  <c r="AB91" i="69" s="1"/>
  <c r="AB91" i="70" s="1"/>
  <c r="AB91" i="109" s="1"/>
  <c r="AD90" i="68"/>
  <c r="AD90" i="85" s="1"/>
  <c r="AD90" i="69" s="1"/>
  <c r="AD90" i="70" s="1"/>
  <c r="AD90" i="109" s="1"/>
  <c r="AA90" i="63"/>
  <c r="AA90" i="68" s="1"/>
  <c r="AA90" i="85" s="1"/>
  <c r="AA90" i="69" s="1"/>
  <c r="AA90" i="70" s="1"/>
  <c r="AD89" i="68"/>
  <c r="AD89" i="85" s="1"/>
  <c r="AD89" i="69" s="1"/>
  <c r="AD89" i="70" s="1"/>
  <c r="AD89" i="109" s="1"/>
  <c r="AA89" i="63"/>
  <c r="AA89" i="68" s="1"/>
  <c r="AA89" i="85" s="1"/>
  <c r="AA89" i="69" s="1"/>
  <c r="AA89" i="70" s="1"/>
  <c r="AA88" i="63"/>
  <c r="AA88" i="68" s="1"/>
  <c r="AA88" i="85" s="1"/>
  <c r="AA88" i="69" s="1"/>
  <c r="AA88" i="70" s="1"/>
  <c r="AB88" i="63"/>
  <c r="AB88" i="68" s="1"/>
  <c r="AB88" i="85" s="1"/>
  <c r="AB88" i="69" s="1"/>
  <c r="AB88" i="70" s="1"/>
  <c r="AB88" i="109" s="1"/>
  <c r="AA87" i="63"/>
  <c r="AA87" i="68" s="1"/>
  <c r="AA87" i="85" s="1"/>
  <c r="AA87" i="69" s="1"/>
  <c r="AA87" i="70" s="1"/>
  <c r="AB87" i="63"/>
  <c r="AB87" i="68" s="1"/>
  <c r="AB87" i="85" s="1"/>
  <c r="AB87" i="69" s="1"/>
  <c r="AB87" i="70" s="1"/>
  <c r="AB87" i="109" s="1"/>
  <c r="AD86" i="68"/>
  <c r="AD86" i="85" s="1"/>
  <c r="AD86" i="69" s="1"/>
  <c r="AD86" i="70" s="1"/>
  <c r="AD86" i="109" s="1"/>
  <c r="AA86" i="63"/>
  <c r="AA86" i="68" s="1"/>
  <c r="AA86" i="85" s="1"/>
  <c r="AA86" i="69" s="1"/>
  <c r="AA86" i="70" s="1"/>
  <c r="AD85" i="68"/>
  <c r="AD85" i="85" s="1"/>
  <c r="AD85" i="69" s="1"/>
  <c r="AD85" i="70" s="1"/>
  <c r="AD85" i="109" s="1"/>
  <c r="AA85" i="63"/>
  <c r="AA85" i="68" s="1"/>
  <c r="AA85" i="85" s="1"/>
  <c r="AA85" i="69" s="1"/>
  <c r="AA85" i="70" s="1"/>
  <c r="AD84" i="68"/>
  <c r="AD84" i="85" s="1"/>
  <c r="AD84" i="69" s="1"/>
  <c r="AD84" i="70" s="1"/>
  <c r="AD84" i="109" s="1"/>
  <c r="AA84" i="63"/>
  <c r="AA84" i="68" s="1"/>
  <c r="AA84" i="85" s="1"/>
  <c r="AA84" i="69" s="1"/>
  <c r="AA84" i="70" s="1"/>
  <c r="AB84" i="63"/>
  <c r="AB84" i="68" s="1"/>
  <c r="AB84" i="85" s="1"/>
  <c r="AB84" i="69" s="1"/>
  <c r="AB84" i="70" s="1"/>
  <c r="AB84" i="109" s="1"/>
  <c r="AA83" i="63"/>
  <c r="AA83" i="68" s="1"/>
  <c r="AA83" i="85" s="1"/>
  <c r="AA83" i="69" s="1"/>
  <c r="AA83" i="70" s="1"/>
  <c r="AB83" i="63"/>
  <c r="AB83" i="68" s="1"/>
  <c r="AB83" i="85" s="1"/>
  <c r="AB83" i="69" s="1"/>
  <c r="AB83" i="70" s="1"/>
  <c r="AB83" i="109" s="1"/>
  <c r="AD82" i="68"/>
  <c r="AD82" i="85" s="1"/>
  <c r="AD82" i="69" s="1"/>
  <c r="AD82" i="70" s="1"/>
  <c r="AD82" i="109" s="1"/>
  <c r="AA82" i="63"/>
  <c r="AA82" i="68" s="1"/>
  <c r="AA82" i="85" s="1"/>
  <c r="AA82" i="69" s="1"/>
  <c r="AA82" i="70" s="1"/>
  <c r="AD81" i="68"/>
  <c r="AD81" i="85" s="1"/>
  <c r="AD81" i="69" s="1"/>
  <c r="AD81" i="70" s="1"/>
  <c r="AD81" i="109" s="1"/>
  <c r="AA81" i="63"/>
  <c r="AA81" i="68" s="1"/>
  <c r="AA81" i="85" s="1"/>
  <c r="AA81" i="69" s="1"/>
  <c r="AA81" i="70" s="1"/>
  <c r="AA80" i="63"/>
  <c r="AA80" i="68" s="1"/>
  <c r="AA80" i="85" s="1"/>
  <c r="AA80" i="69" s="1"/>
  <c r="AA80" i="70" s="1"/>
  <c r="AB80" i="63"/>
  <c r="AB80" i="68" s="1"/>
  <c r="AB80" i="85" s="1"/>
  <c r="AB80" i="69" s="1"/>
  <c r="AB80" i="70" s="1"/>
  <c r="AB80" i="109" s="1"/>
  <c r="AA79" i="63"/>
  <c r="AA79" i="68" s="1"/>
  <c r="AA79" i="85" s="1"/>
  <c r="AA79" i="69" s="1"/>
  <c r="AA79" i="70" s="1"/>
  <c r="AB79" i="63"/>
  <c r="AB79" i="68" s="1"/>
  <c r="AB79" i="85" s="1"/>
  <c r="AB79" i="69" s="1"/>
  <c r="AB79" i="70" s="1"/>
  <c r="AB79" i="109" s="1"/>
  <c r="AD78" i="68"/>
  <c r="AD78" i="85" s="1"/>
  <c r="AD78" i="69" s="1"/>
  <c r="AD78" i="70" s="1"/>
  <c r="AD78" i="109" s="1"/>
  <c r="AA78" i="63"/>
  <c r="AA78" i="68" s="1"/>
  <c r="AA78" i="85" s="1"/>
  <c r="AA78" i="69" s="1"/>
  <c r="AA78" i="70" s="1"/>
  <c r="AD77" i="68"/>
  <c r="AD77" i="85" s="1"/>
  <c r="AD77" i="69" s="1"/>
  <c r="AD77" i="70" s="1"/>
  <c r="AD77" i="109" s="1"/>
  <c r="AA77" i="63"/>
  <c r="AA77" i="68" s="1"/>
  <c r="AA77" i="85" s="1"/>
  <c r="AA77" i="69" s="1"/>
  <c r="AA77" i="70" s="1"/>
  <c r="AD76" i="68"/>
  <c r="AD76" i="85" s="1"/>
  <c r="AD76" i="69" s="1"/>
  <c r="AD76" i="70" s="1"/>
  <c r="AD76" i="109" s="1"/>
  <c r="AA76" i="63"/>
  <c r="AA76" i="68" s="1"/>
  <c r="AA76" i="85" s="1"/>
  <c r="AA76" i="69" s="1"/>
  <c r="AA76" i="70" s="1"/>
  <c r="AB76" i="63"/>
  <c r="AB76" i="68" s="1"/>
  <c r="AB76" i="85" s="1"/>
  <c r="AB76" i="69" s="1"/>
  <c r="AB76" i="70" s="1"/>
  <c r="AB76" i="109" s="1"/>
  <c r="AA75" i="63"/>
  <c r="AA75" i="68" s="1"/>
  <c r="AA75" i="85" s="1"/>
  <c r="AA75" i="69" s="1"/>
  <c r="AA75" i="70" s="1"/>
  <c r="AB75" i="63"/>
  <c r="AB75" i="68" s="1"/>
  <c r="AB75" i="85" s="1"/>
  <c r="AB75" i="69" s="1"/>
  <c r="AB75" i="70" s="1"/>
  <c r="AB75" i="109" s="1"/>
  <c r="AD74" i="68"/>
  <c r="AD74" i="85" s="1"/>
  <c r="AD74" i="69" s="1"/>
  <c r="AD74" i="70" s="1"/>
  <c r="AD74" i="109" s="1"/>
  <c r="AA74" i="63"/>
  <c r="AA74" i="68" s="1"/>
  <c r="AA74" i="85" s="1"/>
  <c r="AA74" i="69" s="1"/>
  <c r="AA74" i="70" s="1"/>
  <c r="AD73" i="68"/>
  <c r="AD73" i="85" s="1"/>
  <c r="AD73" i="69" s="1"/>
  <c r="AD73" i="70" s="1"/>
  <c r="AD73" i="109" s="1"/>
  <c r="AA73" i="63"/>
  <c r="AA73" i="68" s="1"/>
  <c r="AA73" i="85" s="1"/>
  <c r="AA73" i="69" s="1"/>
  <c r="AA73" i="70" s="1"/>
  <c r="AA72" i="63"/>
  <c r="AA72" i="68" s="1"/>
  <c r="AA72" i="85" s="1"/>
  <c r="AA72" i="69" s="1"/>
  <c r="AA72" i="70" s="1"/>
  <c r="AB72" i="63"/>
  <c r="AB72" i="68" s="1"/>
  <c r="AB72" i="85" s="1"/>
  <c r="AB72" i="69" s="1"/>
  <c r="AB72" i="70" s="1"/>
  <c r="AB72" i="109" s="1"/>
  <c r="AA71" i="63"/>
  <c r="AA71" i="68" s="1"/>
  <c r="AA71" i="85" s="1"/>
  <c r="AA71" i="69" s="1"/>
  <c r="AA71" i="70" s="1"/>
  <c r="AB71" i="63"/>
  <c r="AB71" i="68" s="1"/>
  <c r="AB71" i="85" s="1"/>
  <c r="AB71" i="69" s="1"/>
  <c r="AB71" i="70" s="1"/>
  <c r="AB71" i="109" s="1"/>
  <c r="AD70" i="68"/>
  <c r="AD70" i="85" s="1"/>
  <c r="AD70" i="69" s="1"/>
  <c r="AD70" i="70" s="1"/>
  <c r="AD70" i="109" s="1"/>
  <c r="AA70" i="63"/>
  <c r="AA70" i="68" s="1"/>
  <c r="AA70" i="85" s="1"/>
  <c r="AA70" i="69" s="1"/>
  <c r="AA70" i="70" s="1"/>
  <c r="AD69" i="68"/>
  <c r="AD69" i="85" s="1"/>
  <c r="AD69" i="69" s="1"/>
  <c r="AD69" i="70" s="1"/>
  <c r="AD69" i="109" s="1"/>
  <c r="AA69" i="63"/>
  <c r="AA69" i="68" s="1"/>
  <c r="AA69" i="85" s="1"/>
  <c r="AA69" i="69" s="1"/>
  <c r="AA69" i="70" s="1"/>
  <c r="AD68" i="68"/>
  <c r="AD68" i="85" s="1"/>
  <c r="AD68" i="69" s="1"/>
  <c r="AD68" i="70" s="1"/>
  <c r="AD68" i="109" s="1"/>
  <c r="AA68" i="63"/>
  <c r="AA68" i="68" s="1"/>
  <c r="AA68" i="85" s="1"/>
  <c r="AA68" i="69" s="1"/>
  <c r="AA68" i="70" s="1"/>
  <c r="AB68" i="63"/>
  <c r="AB68" i="68" s="1"/>
  <c r="AB68" i="85" s="1"/>
  <c r="AB68" i="69" s="1"/>
  <c r="AB68" i="70" s="1"/>
  <c r="AB68" i="109" s="1"/>
  <c r="AA67" i="63"/>
  <c r="AA67" i="68" s="1"/>
  <c r="AA67" i="85" s="1"/>
  <c r="AA67" i="69" s="1"/>
  <c r="AA67" i="70" s="1"/>
  <c r="AB67" i="63"/>
  <c r="AB67" i="68" s="1"/>
  <c r="AB67" i="85" s="1"/>
  <c r="AB67" i="69" s="1"/>
  <c r="AB67" i="70" s="1"/>
  <c r="AB67" i="109" s="1"/>
  <c r="AD66" i="68"/>
  <c r="AD66" i="85" s="1"/>
  <c r="AD66" i="69" s="1"/>
  <c r="AD66" i="70" s="1"/>
  <c r="AD66" i="109" s="1"/>
  <c r="AA66" i="63"/>
  <c r="AA66" i="68" s="1"/>
  <c r="AA66" i="85" s="1"/>
  <c r="AA66" i="69" s="1"/>
  <c r="AA66" i="70" s="1"/>
  <c r="AD65" i="68"/>
  <c r="AD65" i="85" s="1"/>
  <c r="AD65" i="69" s="1"/>
  <c r="AD65" i="70" s="1"/>
  <c r="AA65" i="63"/>
  <c r="AD64" i="68"/>
  <c r="AD64" i="85" s="1"/>
  <c r="AD64" i="69" s="1"/>
  <c r="AD64" i="70" s="1"/>
  <c r="AD64" i="109" s="1"/>
  <c r="AA64" i="63"/>
  <c r="AA64" i="68" s="1"/>
  <c r="AA64" i="85" s="1"/>
  <c r="AA64" i="69" s="1"/>
  <c r="AA64" i="70" s="1"/>
  <c r="AB64" i="63"/>
  <c r="AB64" i="68" s="1"/>
  <c r="AB64" i="85" s="1"/>
  <c r="AB64" i="69" s="1"/>
  <c r="AB64" i="70" s="1"/>
  <c r="AB64" i="109" s="1"/>
  <c r="AA63" i="63"/>
  <c r="AA63" i="68" s="1"/>
  <c r="AA63" i="85" s="1"/>
  <c r="AA63" i="69" s="1"/>
  <c r="AA63" i="70" s="1"/>
  <c r="AB63" i="63"/>
  <c r="AB63" i="68" s="1"/>
  <c r="AB63" i="85" s="1"/>
  <c r="AB63" i="69" s="1"/>
  <c r="AB63" i="70" s="1"/>
  <c r="AB63" i="109" s="1"/>
  <c r="AD62" i="68"/>
  <c r="AD62" i="85" s="1"/>
  <c r="AD62" i="69" s="1"/>
  <c r="AD62" i="70" s="1"/>
  <c r="AD62" i="109" s="1"/>
  <c r="AA62" i="63"/>
  <c r="AA62" i="68" s="1"/>
  <c r="AA62" i="85" s="1"/>
  <c r="AA62" i="69" s="1"/>
  <c r="AA62" i="70" s="1"/>
  <c r="AD61" i="68"/>
  <c r="AD61" i="85" s="1"/>
  <c r="AD61" i="69" s="1"/>
  <c r="AD61" i="70" s="1"/>
  <c r="AD61" i="109" s="1"/>
  <c r="AA61" i="63"/>
  <c r="AA61" i="68" s="1"/>
  <c r="AA61" i="85" s="1"/>
  <c r="AA61" i="69" s="1"/>
  <c r="AA61" i="70" s="1"/>
  <c r="AA60" i="63"/>
  <c r="AA60" i="68" s="1"/>
  <c r="AA60" i="85" s="1"/>
  <c r="AA60" i="69" s="1"/>
  <c r="AA60" i="70" s="1"/>
  <c r="AB60" i="63"/>
  <c r="AB60" i="68" s="1"/>
  <c r="AB60" i="85" s="1"/>
  <c r="AB60" i="69" s="1"/>
  <c r="AB60" i="70" s="1"/>
  <c r="AB60" i="109" s="1"/>
  <c r="AA59" i="63"/>
  <c r="AA59" i="68" s="1"/>
  <c r="AA59" i="85" s="1"/>
  <c r="AA59" i="69" s="1"/>
  <c r="AA59" i="70" s="1"/>
  <c r="AB59" i="63"/>
  <c r="AB59" i="68" s="1"/>
  <c r="AB59" i="85" s="1"/>
  <c r="AB59" i="69" s="1"/>
  <c r="AB59" i="70" s="1"/>
  <c r="AB59" i="109" s="1"/>
  <c r="AD58" i="68"/>
  <c r="AD58" i="85" s="1"/>
  <c r="AD58" i="69" s="1"/>
  <c r="AD58" i="70" s="1"/>
  <c r="AD58" i="109" s="1"/>
  <c r="AA58" i="63"/>
  <c r="AA58" i="68" s="1"/>
  <c r="AA58" i="85" s="1"/>
  <c r="AA58" i="69" s="1"/>
  <c r="AA58" i="70" s="1"/>
  <c r="AD57" i="68"/>
  <c r="AD57" i="85" s="1"/>
  <c r="AD57" i="69" s="1"/>
  <c r="AD57" i="70" s="1"/>
  <c r="AD57" i="109" s="1"/>
  <c r="AA57" i="63"/>
  <c r="AA57" i="68" s="1"/>
  <c r="AA57" i="85" s="1"/>
  <c r="AA57" i="69" s="1"/>
  <c r="AA57" i="70" s="1"/>
  <c r="AD56" i="68"/>
  <c r="AD56" i="85" s="1"/>
  <c r="AD56" i="69" s="1"/>
  <c r="AD56" i="70" s="1"/>
  <c r="AD56" i="109" s="1"/>
  <c r="AA56" i="63"/>
  <c r="AA56" i="68" s="1"/>
  <c r="AA56" i="85" s="1"/>
  <c r="AA56" i="69" s="1"/>
  <c r="AA56" i="70" s="1"/>
  <c r="AB56" i="63"/>
  <c r="AB56" i="68" s="1"/>
  <c r="AB56" i="85" s="1"/>
  <c r="AB56" i="69" s="1"/>
  <c r="AB56" i="70" s="1"/>
  <c r="AB56" i="109" s="1"/>
  <c r="AA55" i="63"/>
  <c r="AA55" i="68" s="1"/>
  <c r="AA55" i="85" s="1"/>
  <c r="AA55" i="69" s="1"/>
  <c r="AA55" i="70" s="1"/>
  <c r="AB55" i="63"/>
  <c r="AB55" i="68" s="1"/>
  <c r="AB55" i="85" s="1"/>
  <c r="AB55" i="69" s="1"/>
  <c r="AB55" i="70" s="1"/>
  <c r="AB55" i="109" s="1"/>
  <c r="AD54" i="68"/>
  <c r="AD54" i="85" s="1"/>
  <c r="AD54" i="69" s="1"/>
  <c r="AD54" i="70" s="1"/>
  <c r="AD54" i="109" s="1"/>
  <c r="AA54" i="63"/>
  <c r="AA54" i="68" s="1"/>
  <c r="AA54" i="85" s="1"/>
  <c r="AA54" i="69" s="1"/>
  <c r="AA54" i="70" s="1"/>
  <c r="AA53" i="63"/>
  <c r="AA53" i="68" s="1"/>
  <c r="AA53" i="85" s="1"/>
  <c r="AA53" i="69" s="1"/>
  <c r="AA53" i="70" s="1"/>
  <c r="AA52" i="63"/>
  <c r="AA52" i="68" s="1"/>
  <c r="AA52" i="85" s="1"/>
  <c r="AA52" i="69" s="1"/>
  <c r="AA52" i="70" s="1"/>
  <c r="AB52" i="63"/>
  <c r="AB52" i="68" s="1"/>
  <c r="AB52" i="85" s="1"/>
  <c r="AB52" i="69" s="1"/>
  <c r="AB52" i="70" s="1"/>
  <c r="AB52" i="109" s="1"/>
  <c r="AA51" i="63"/>
  <c r="AA51" i="68" s="1"/>
  <c r="AA51" i="85" s="1"/>
  <c r="AA51" i="69" s="1"/>
  <c r="AA51" i="70" s="1"/>
  <c r="AB51" i="63"/>
  <c r="AB51" i="68" s="1"/>
  <c r="AB51" i="85" s="1"/>
  <c r="AB51" i="69" s="1"/>
  <c r="AB51" i="70" s="1"/>
  <c r="AB51" i="109" s="1"/>
  <c r="AD50" i="68"/>
  <c r="AD50" i="85" s="1"/>
  <c r="AD50" i="69" s="1"/>
  <c r="AD50" i="70" s="1"/>
  <c r="AD50" i="109" s="1"/>
  <c r="AA50" i="63"/>
  <c r="AA50" i="68" s="1"/>
  <c r="AA50" i="85" s="1"/>
  <c r="AA50" i="69" s="1"/>
  <c r="AA50" i="70" s="1"/>
  <c r="AD49" i="68"/>
  <c r="AD49" i="85" s="1"/>
  <c r="AD49" i="69" s="1"/>
  <c r="AD49" i="70" s="1"/>
  <c r="AD49" i="109" s="1"/>
  <c r="AA49" i="63"/>
  <c r="AA49" i="68" s="1"/>
  <c r="AA49" i="85" s="1"/>
  <c r="AA49" i="69" s="1"/>
  <c r="AA49" i="70" s="1"/>
  <c r="AA48" i="63"/>
  <c r="AA48" i="68" s="1"/>
  <c r="AA48" i="85" s="1"/>
  <c r="AA48" i="69" s="1"/>
  <c r="AA48" i="70" s="1"/>
  <c r="AB48" i="63"/>
  <c r="AB48" i="68" s="1"/>
  <c r="AB48" i="85" s="1"/>
  <c r="AB48" i="69" s="1"/>
  <c r="AB48" i="70" s="1"/>
  <c r="AB48" i="109" s="1"/>
  <c r="AA47" i="63"/>
  <c r="AA47" i="68" s="1"/>
  <c r="AA47" i="85" s="1"/>
  <c r="AA47" i="69" s="1"/>
  <c r="AA47" i="70" s="1"/>
  <c r="AB47" i="63"/>
  <c r="AB47" i="68" s="1"/>
  <c r="AB47" i="85" s="1"/>
  <c r="AB47" i="69" s="1"/>
  <c r="AB47" i="70" s="1"/>
  <c r="AB47" i="109" s="1"/>
  <c r="AD46" i="68"/>
  <c r="AD46" i="85" s="1"/>
  <c r="AD46" i="69" s="1"/>
  <c r="AD46" i="70" s="1"/>
  <c r="AD46" i="109" s="1"/>
  <c r="AA46" i="63"/>
  <c r="AA46" i="68" s="1"/>
  <c r="AA46" i="85" s="1"/>
  <c r="AA46" i="69" s="1"/>
  <c r="AA46" i="70" s="1"/>
  <c r="AD45" i="68"/>
  <c r="AD45" i="85" s="1"/>
  <c r="AD45" i="69" s="1"/>
  <c r="AD45" i="70" s="1"/>
  <c r="AD45" i="109" s="1"/>
  <c r="AA45" i="63"/>
  <c r="AA45" i="68" s="1"/>
  <c r="AA45" i="85" s="1"/>
  <c r="AA45" i="69" s="1"/>
  <c r="AA45" i="70" s="1"/>
  <c r="AA44" i="63"/>
  <c r="AA44" i="68" s="1"/>
  <c r="AA44" i="85" s="1"/>
  <c r="AA44" i="69" s="1"/>
  <c r="AA44" i="70" s="1"/>
  <c r="AB44" i="63"/>
  <c r="AB44" i="68" s="1"/>
  <c r="AB44" i="85" s="1"/>
  <c r="AB44" i="69" s="1"/>
  <c r="AB44" i="70" s="1"/>
  <c r="AB44" i="109" s="1"/>
  <c r="AA43" i="63"/>
  <c r="AA43" i="68" s="1"/>
  <c r="AA43" i="85" s="1"/>
  <c r="AA43" i="69" s="1"/>
  <c r="AA43" i="70" s="1"/>
  <c r="AB43" i="63"/>
  <c r="AB43" i="68" s="1"/>
  <c r="AB43" i="85" s="1"/>
  <c r="AB43" i="69" s="1"/>
  <c r="AB43" i="70" s="1"/>
  <c r="AB43" i="109" s="1"/>
  <c r="AD42" i="68"/>
  <c r="AD42" i="85" s="1"/>
  <c r="AD42" i="69" s="1"/>
  <c r="AD42" i="70" s="1"/>
  <c r="AD42" i="109" s="1"/>
  <c r="AA42" i="63"/>
  <c r="AA42" i="68" s="1"/>
  <c r="AA42" i="85" s="1"/>
  <c r="AA42" i="69" s="1"/>
  <c r="AA42" i="70" s="1"/>
  <c r="AD41" i="68"/>
  <c r="AD41" i="85" s="1"/>
  <c r="AD41" i="69" s="1"/>
  <c r="AD41" i="70" s="1"/>
  <c r="AD41" i="109" s="1"/>
  <c r="AA41" i="63"/>
  <c r="AA41" i="68" s="1"/>
  <c r="AA41" i="85" s="1"/>
  <c r="AA41" i="69" s="1"/>
  <c r="AA41" i="70" s="1"/>
  <c r="AA40" i="63"/>
  <c r="AA40" i="68" s="1"/>
  <c r="AA40" i="85" s="1"/>
  <c r="AA40" i="69" s="1"/>
  <c r="AA40" i="70" s="1"/>
  <c r="AB40" i="63"/>
  <c r="AB40" i="68" s="1"/>
  <c r="AB40" i="85" s="1"/>
  <c r="AB40" i="69" s="1"/>
  <c r="AB40" i="70" s="1"/>
  <c r="AB40" i="109" s="1"/>
  <c r="AA39" i="63"/>
  <c r="AA39" i="68" s="1"/>
  <c r="AA39" i="85" s="1"/>
  <c r="AA39" i="69" s="1"/>
  <c r="AA39" i="70" s="1"/>
  <c r="AB39" i="63"/>
  <c r="AB39" i="68" s="1"/>
  <c r="AB39" i="85" s="1"/>
  <c r="AB39" i="69" s="1"/>
  <c r="AB39" i="70" s="1"/>
  <c r="AB39" i="109" s="1"/>
  <c r="AD38" i="68"/>
  <c r="AD38" i="85" s="1"/>
  <c r="AD38" i="69" s="1"/>
  <c r="AD38" i="70" s="1"/>
  <c r="AD38" i="109" s="1"/>
  <c r="AA38" i="63"/>
  <c r="AA38" i="68" s="1"/>
  <c r="AA38" i="85" s="1"/>
  <c r="AA38" i="69" s="1"/>
  <c r="AA38" i="70" s="1"/>
  <c r="AD37" i="68"/>
  <c r="AD37" i="85" s="1"/>
  <c r="AD37" i="69" s="1"/>
  <c r="AD37" i="70" s="1"/>
  <c r="AD37" i="109" s="1"/>
  <c r="AA37" i="63"/>
  <c r="AA37" i="68" s="1"/>
  <c r="AA37" i="85" s="1"/>
  <c r="AA37" i="69" s="1"/>
  <c r="AA37" i="70" s="1"/>
  <c r="AD36" i="68"/>
  <c r="AD36" i="85" s="1"/>
  <c r="AD36" i="69" s="1"/>
  <c r="AD36" i="70" s="1"/>
  <c r="AD36" i="109" s="1"/>
  <c r="AA36" i="63"/>
  <c r="AA36" i="68" s="1"/>
  <c r="AA36" i="85" s="1"/>
  <c r="AA36" i="69" s="1"/>
  <c r="AA36" i="70" s="1"/>
  <c r="AB36" i="63"/>
  <c r="AB36" i="68" s="1"/>
  <c r="AB36" i="85" s="1"/>
  <c r="AB36" i="69" s="1"/>
  <c r="AB36" i="70" s="1"/>
  <c r="AB36" i="109" s="1"/>
  <c r="AA35" i="63"/>
  <c r="AA35" i="68" s="1"/>
  <c r="AA35" i="85" s="1"/>
  <c r="AA35" i="69" s="1"/>
  <c r="AA35" i="70" s="1"/>
  <c r="AB35" i="63"/>
  <c r="AB35" i="68" s="1"/>
  <c r="AB35" i="85" s="1"/>
  <c r="AB35" i="69" s="1"/>
  <c r="AB35" i="70" s="1"/>
  <c r="AB35" i="109" s="1"/>
  <c r="AD34" i="68"/>
  <c r="AD34" i="85" s="1"/>
  <c r="AD34" i="69" s="1"/>
  <c r="AD34" i="70" s="1"/>
  <c r="AD34" i="109" s="1"/>
  <c r="AA34" i="63"/>
  <c r="AA34" i="68" s="1"/>
  <c r="AA34" i="85" s="1"/>
  <c r="AA34" i="69" s="1"/>
  <c r="AA34" i="70" s="1"/>
  <c r="AA33" i="63"/>
  <c r="AA33" i="68" s="1"/>
  <c r="AA33" i="85" s="1"/>
  <c r="AA33" i="69" s="1"/>
  <c r="AA33" i="70" s="1"/>
  <c r="AA32" i="63"/>
  <c r="AA32" i="68" s="1"/>
  <c r="AA32" i="85" s="1"/>
  <c r="AA32" i="69" s="1"/>
  <c r="AA32" i="70" s="1"/>
  <c r="AB32" i="63"/>
  <c r="AB32" i="68" s="1"/>
  <c r="AB32" i="85" s="1"/>
  <c r="AB32" i="69" s="1"/>
  <c r="AB32" i="70" s="1"/>
  <c r="AB32" i="109" s="1"/>
  <c r="AA31" i="63"/>
  <c r="AA31" i="68" s="1"/>
  <c r="AA31" i="85" s="1"/>
  <c r="AA31" i="69" s="1"/>
  <c r="AA31" i="70" s="1"/>
  <c r="AB31" i="63"/>
  <c r="AB31" i="68" s="1"/>
  <c r="AB31" i="85" s="1"/>
  <c r="AB31" i="69" s="1"/>
  <c r="AB31" i="70" s="1"/>
  <c r="AB31" i="109" s="1"/>
  <c r="AD30" i="68"/>
  <c r="AD30" i="85" s="1"/>
  <c r="AD30" i="69" s="1"/>
  <c r="AD30" i="70" s="1"/>
  <c r="AD30" i="109" s="1"/>
  <c r="AA30" i="63"/>
  <c r="AA30" i="68" s="1"/>
  <c r="AA30" i="85" s="1"/>
  <c r="AA30" i="69" s="1"/>
  <c r="AA30" i="70" s="1"/>
  <c r="AD29" i="68"/>
  <c r="AD29" i="85" s="1"/>
  <c r="AD29" i="69" s="1"/>
  <c r="AD29" i="70" s="1"/>
  <c r="AD29" i="109" s="1"/>
  <c r="AA29" i="63"/>
  <c r="AA29" i="68" s="1"/>
  <c r="AA29" i="85" s="1"/>
  <c r="AA29" i="69" s="1"/>
  <c r="AA29" i="70" s="1"/>
  <c r="AD28" i="68"/>
  <c r="AD28" i="85" s="1"/>
  <c r="AD28" i="69" s="1"/>
  <c r="AD28" i="70" s="1"/>
  <c r="AD28" i="109" s="1"/>
  <c r="AA28" i="63"/>
  <c r="AA28" i="68" s="1"/>
  <c r="AA28" i="85" s="1"/>
  <c r="AA28" i="69" s="1"/>
  <c r="AA28" i="70" s="1"/>
  <c r="AB28" i="63"/>
  <c r="AB28" i="68" s="1"/>
  <c r="AB28" i="85" s="1"/>
  <c r="AB28" i="69" s="1"/>
  <c r="AB28" i="70" s="1"/>
  <c r="AB28" i="109" s="1"/>
  <c r="AA27" i="63"/>
  <c r="AA27" i="68" s="1"/>
  <c r="AA27" i="85" s="1"/>
  <c r="AA27" i="69" s="1"/>
  <c r="AA27" i="70" s="1"/>
  <c r="AB27" i="63"/>
  <c r="AB27" i="68" s="1"/>
  <c r="AB27" i="85" s="1"/>
  <c r="AB27" i="69" s="1"/>
  <c r="AB27" i="70" s="1"/>
  <c r="AB27" i="109" s="1"/>
  <c r="AD26" i="68"/>
  <c r="AD26" i="85" s="1"/>
  <c r="AD26" i="69" s="1"/>
  <c r="AD26" i="70" s="1"/>
  <c r="AD26" i="109" s="1"/>
  <c r="AA26" i="63"/>
  <c r="AA26" i="68" s="1"/>
  <c r="AA26" i="85" s="1"/>
  <c r="AA26" i="69" s="1"/>
  <c r="AA26" i="70" s="1"/>
  <c r="AD25" i="68"/>
  <c r="AD25" i="85" s="1"/>
  <c r="AD25" i="69" s="1"/>
  <c r="AD25" i="70" s="1"/>
  <c r="AD25" i="109" s="1"/>
  <c r="AA25" i="63"/>
  <c r="AA25" i="68" s="1"/>
  <c r="AA25" i="85" s="1"/>
  <c r="AA25" i="69" s="1"/>
  <c r="AA25" i="70" s="1"/>
  <c r="AA24" i="63"/>
  <c r="AA24" i="68" s="1"/>
  <c r="AA24" i="85" s="1"/>
  <c r="AA24" i="69" s="1"/>
  <c r="AA24" i="70" s="1"/>
  <c r="AB24" i="63"/>
  <c r="AB24" i="68" s="1"/>
  <c r="AB24" i="85" s="1"/>
  <c r="AB24" i="69" s="1"/>
  <c r="AB24" i="70" s="1"/>
  <c r="AB24" i="109" s="1"/>
  <c r="AA23" i="63"/>
  <c r="AB23" i="63"/>
  <c r="AD22" i="68"/>
  <c r="AD22" i="85" s="1"/>
  <c r="AD22" i="69" s="1"/>
  <c r="AD22" i="70" s="1"/>
  <c r="AD22" i="109" s="1"/>
  <c r="AA22" i="63"/>
  <c r="AA22" i="68" s="1"/>
  <c r="AA22" i="85" s="1"/>
  <c r="AA22" i="69" s="1"/>
  <c r="AA22" i="70" s="1"/>
  <c r="AD21" i="68"/>
  <c r="AD21" i="85" s="1"/>
  <c r="AD21" i="69" s="1"/>
  <c r="AD21" i="70" s="1"/>
  <c r="AD21" i="109" s="1"/>
  <c r="AA21" i="63"/>
  <c r="AA21" i="68" s="1"/>
  <c r="AA21" i="85" s="1"/>
  <c r="AA21" i="69" s="1"/>
  <c r="AA21" i="70" s="1"/>
  <c r="AD20" i="68"/>
  <c r="AD20" i="85" s="1"/>
  <c r="AD20" i="69" s="1"/>
  <c r="AD20" i="70" s="1"/>
  <c r="AD20" i="109" s="1"/>
  <c r="AA20" i="63"/>
  <c r="AA20" i="68" s="1"/>
  <c r="AA20" i="85" s="1"/>
  <c r="AA20" i="69" s="1"/>
  <c r="AA20" i="70" s="1"/>
  <c r="AA19" i="63"/>
  <c r="AA19" i="68" s="1"/>
  <c r="AA19" i="85" s="1"/>
  <c r="AA19" i="69" s="1"/>
  <c r="AA19" i="70" s="1"/>
  <c r="AB19" i="63"/>
  <c r="AB19" i="68" s="1"/>
  <c r="AB19" i="85" s="1"/>
  <c r="AB19" i="69" s="1"/>
  <c r="AB19" i="70" s="1"/>
  <c r="AB19" i="109" s="1"/>
  <c r="AD18" i="68"/>
  <c r="AD18" i="85" s="1"/>
  <c r="AD18" i="69" s="1"/>
  <c r="AD18" i="70" s="1"/>
  <c r="AD18" i="109" s="1"/>
  <c r="AA18" i="63"/>
  <c r="AA18" i="68" s="1"/>
  <c r="AA18" i="85" s="1"/>
  <c r="AA18" i="69" s="1"/>
  <c r="AA18" i="70" s="1"/>
  <c r="AD17" i="68"/>
  <c r="AD17" i="85" s="1"/>
  <c r="AD17" i="69" s="1"/>
  <c r="AD17" i="70" s="1"/>
  <c r="AD17" i="109" s="1"/>
  <c r="AA17" i="63"/>
  <c r="AA17" i="68" s="1"/>
  <c r="AA17" i="85" s="1"/>
  <c r="AA17" i="69" s="1"/>
  <c r="AA17" i="70" s="1"/>
  <c r="AA16" i="63"/>
  <c r="AA16" i="68" s="1"/>
  <c r="AA16" i="85" s="1"/>
  <c r="AA16" i="69" s="1"/>
  <c r="AA16" i="70" s="1"/>
  <c r="AA15" i="63"/>
  <c r="AA15" i="68" s="1"/>
  <c r="AA15" i="85" s="1"/>
  <c r="AA15" i="69" s="1"/>
  <c r="AA15" i="70" s="1"/>
  <c r="AB15" i="63"/>
  <c r="AB15" i="68" s="1"/>
  <c r="AB15" i="85" s="1"/>
  <c r="AB15" i="69" s="1"/>
  <c r="AB15" i="70" s="1"/>
  <c r="AB15" i="109" s="1"/>
  <c r="AD14" i="68"/>
  <c r="AD14" i="85" s="1"/>
  <c r="AD14" i="69" s="1"/>
  <c r="AD14" i="70" s="1"/>
  <c r="AD14" i="109" s="1"/>
  <c r="AA14" i="63"/>
  <c r="AA14" i="68" s="1"/>
  <c r="AA14" i="85" s="1"/>
  <c r="AA14" i="69" s="1"/>
  <c r="AA14" i="70" s="1"/>
  <c r="AD13" i="68"/>
  <c r="AD13" i="85" s="1"/>
  <c r="AD13" i="69" s="1"/>
  <c r="AD13" i="70" s="1"/>
  <c r="AD13" i="109" s="1"/>
  <c r="AA13" i="63"/>
  <c r="AA13" i="68" s="1"/>
  <c r="AA13" i="85" s="1"/>
  <c r="AA13" i="69" s="1"/>
  <c r="AA13" i="70" s="1"/>
  <c r="AD12" i="68"/>
  <c r="AD12" i="85" s="1"/>
  <c r="AD12" i="69" s="1"/>
  <c r="AD12" i="70" s="1"/>
  <c r="AD12" i="109" s="1"/>
  <c r="AA12" i="63"/>
  <c r="AA12" i="68" s="1"/>
  <c r="AA12" i="85" s="1"/>
  <c r="AA12" i="69" s="1"/>
  <c r="AA12" i="70" s="1"/>
  <c r="AA11" i="63"/>
  <c r="AA11" i="68" s="1"/>
  <c r="AA11" i="85" s="1"/>
  <c r="AA11" i="69" s="1"/>
  <c r="AA11" i="70" s="1"/>
  <c r="AB11" i="63"/>
  <c r="AB11" i="68" s="1"/>
  <c r="AB11" i="85" s="1"/>
  <c r="AB11" i="69" s="1"/>
  <c r="AB11" i="70" s="1"/>
  <c r="AB11" i="109" s="1"/>
  <c r="AD10" i="68"/>
  <c r="AD10" i="85" s="1"/>
  <c r="AD10" i="69" s="1"/>
  <c r="AD10" i="70" s="1"/>
  <c r="AD10" i="109" s="1"/>
  <c r="AA10" i="63"/>
  <c r="AA10" i="68" s="1"/>
  <c r="AA10" i="85" s="1"/>
  <c r="AA10" i="69" s="1"/>
  <c r="AA10" i="70" s="1"/>
  <c r="AD9" i="68"/>
  <c r="AD9" i="85" s="1"/>
  <c r="AD9" i="69" s="1"/>
  <c r="AD9" i="70" s="1"/>
  <c r="AD9" i="109" s="1"/>
  <c r="AA9" i="63"/>
  <c r="AA9" i="68" s="1"/>
  <c r="AA9" i="85" s="1"/>
  <c r="AA9" i="69" s="1"/>
  <c r="AA9" i="70" s="1"/>
  <c r="AA8" i="63"/>
  <c r="AA8" i="68" s="1"/>
  <c r="AA8" i="85" s="1"/>
  <c r="AA8" i="69" s="1"/>
  <c r="AA8" i="70" s="1"/>
  <c r="AA7" i="63"/>
  <c r="AA7" i="68" s="1"/>
  <c r="AA7" i="85" s="1"/>
  <c r="AA7" i="69" s="1"/>
  <c r="AA7" i="70" s="1"/>
  <c r="AB7" i="63"/>
  <c r="AB7" i="68" s="1"/>
  <c r="AB7" i="85" s="1"/>
  <c r="AB7" i="69" s="1"/>
  <c r="AB7" i="70" s="1"/>
  <c r="AD6" i="68"/>
  <c r="AD6" i="85" s="1"/>
  <c r="AD6" i="69" s="1"/>
  <c r="AD6" i="70" s="1"/>
  <c r="AA6" i="63"/>
  <c r="AA6" i="68" s="1"/>
  <c r="AA6" i="85" s="1"/>
  <c r="AA6" i="69" s="1"/>
  <c r="AA6" i="70" s="1"/>
  <c r="AD5" i="68"/>
  <c r="AD5" i="85" s="1"/>
  <c r="AD5" i="69" s="1"/>
  <c r="AD5" i="70" s="1"/>
  <c r="AA5" i="63"/>
  <c r="AA5" i="68" s="1"/>
  <c r="AA5" i="85" s="1"/>
  <c r="AA5" i="69" s="1"/>
  <c r="AA5" i="70" s="1"/>
  <c r="AB5" i="63"/>
  <c r="AB5" i="68" s="1"/>
  <c r="AB5" i="85" s="1"/>
  <c r="AB5" i="69" s="1"/>
  <c r="AB5" i="70" s="1"/>
  <c r="AD4" i="68"/>
  <c r="AD4" i="85" s="1"/>
  <c r="AD4" i="69" s="1"/>
  <c r="AD4" i="70" s="1"/>
  <c r="AA4" i="63"/>
  <c r="AC3" i="63"/>
  <c r="AC3" i="68" s="1"/>
  <c r="AA3" i="63"/>
  <c r="AA3" i="68" s="1"/>
  <c r="AB3" i="63"/>
  <c r="AB3" i="68" s="1"/>
  <c r="AD7" i="68"/>
  <c r="AD7" i="85" s="1"/>
  <c r="AD7" i="69" s="1"/>
  <c r="AD7" i="70" s="1"/>
  <c r="AD8" i="68"/>
  <c r="AD8" i="85" s="1"/>
  <c r="AD8" i="69" s="1"/>
  <c r="AD8" i="70" s="1"/>
  <c r="AD8" i="109" s="1"/>
  <c r="AD11" i="68"/>
  <c r="AD11" i="85" s="1"/>
  <c r="AD11" i="69" s="1"/>
  <c r="AD11" i="70" s="1"/>
  <c r="AD11" i="109" s="1"/>
  <c r="AD15" i="68"/>
  <c r="AD15" i="85" s="1"/>
  <c r="AD15" i="69" s="1"/>
  <c r="AD15" i="70" s="1"/>
  <c r="AD15" i="109" s="1"/>
  <c r="AD16" i="68"/>
  <c r="AD16" i="85" s="1"/>
  <c r="AD16" i="69" s="1"/>
  <c r="AD16" i="70" s="1"/>
  <c r="AD16" i="109" s="1"/>
  <c r="AD19" i="68"/>
  <c r="AD19" i="85" s="1"/>
  <c r="AD19" i="69" s="1"/>
  <c r="AD19" i="70" s="1"/>
  <c r="AD19" i="109" s="1"/>
  <c r="AD23" i="68"/>
  <c r="AD23" i="85" s="1"/>
  <c r="AD23" i="69" s="1"/>
  <c r="AD23" i="70" s="1"/>
  <c r="AD24" i="68"/>
  <c r="AD24" i="85" s="1"/>
  <c r="AD24" i="69" s="1"/>
  <c r="AD24" i="70" s="1"/>
  <c r="AD24" i="109" s="1"/>
  <c r="AD27" i="68"/>
  <c r="AD27" i="85" s="1"/>
  <c r="AD27" i="69" s="1"/>
  <c r="AD27" i="70" s="1"/>
  <c r="AD27" i="109" s="1"/>
  <c r="AD31" i="68"/>
  <c r="AD31" i="85" s="1"/>
  <c r="AD31" i="69" s="1"/>
  <c r="AD31" i="70" s="1"/>
  <c r="AD31" i="109" s="1"/>
  <c r="AD32" i="68"/>
  <c r="AD32" i="85" s="1"/>
  <c r="AD32" i="69" s="1"/>
  <c r="AD32" i="70" s="1"/>
  <c r="AD32" i="109" s="1"/>
  <c r="AD33" i="68"/>
  <c r="AD33" i="85" s="1"/>
  <c r="AD33" i="69" s="1"/>
  <c r="AD33" i="70" s="1"/>
  <c r="AD33" i="109" s="1"/>
  <c r="AD35" i="68"/>
  <c r="AD35" i="85" s="1"/>
  <c r="AD35" i="69" s="1"/>
  <c r="AD35" i="70" s="1"/>
  <c r="AD35" i="109" s="1"/>
  <c r="AD39" i="68"/>
  <c r="AD39" i="85" s="1"/>
  <c r="AD39" i="69" s="1"/>
  <c r="AD39" i="70" s="1"/>
  <c r="AD39" i="109" s="1"/>
  <c r="AD40" i="68"/>
  <c r="AD40" i="85" s="1"/>
  <c r="AD40" i="69" s="1"/>
  <c r="AD40" i="70" s="1"/>
  <c r="AD40" i="109" s="1"/>
  <c r="AD43" i="68"/>
  <c r="AD43" i="85" s="1"/>
  <c r="AD43" i="69" s="1"/>
  <c r="AD43" i="70" s="1"/>
  <c r="AD43" i="109" s="1"/>
  <c r="AD44" i="68"/>
  <c r="AD44" i="85" s="1"/>
  <c r="AD44" i="69" s="1"/>
  <c r="AD44" i="70" s="1"/>
  <c r="AD44" i="109" s="1"/>
  <c r="AD47" i="68"/>
  <c r="AD47" i="85" s="1"/>
  <c r="AD47" i="69" s="1"/>
  <c r="AD47" i="70" s="1"/>
  <c r="AD47" i="109" s="1"/>
  <c r="AD48" i="68"/>
  <c r="AD48" i="85" s="1"/>
  <c r="AD48" i="69" s="1"/>
  <c r="AD48" i="70" s="1"/>
  <c r="AD48" i="109" s="1"/>
  <c r="AD51" i="68"/>
  <c r="AD51" i="85" s="1"/>
  <c r="AD51" i="69" s="1"/>
  <c r="AD51" i="70" s="1"/>
  <c r="AD51" i="109" s="1"/>
  <c r="AD52" i="68"/>
  <c r="AD52" i="85" s="1"/>
  <c r="AD52" i="69" s="1"/>
  <c r="AD52" i="70" s="1"/>
  <c r="AD52" i="109" s="1"/>
  <c r="AD53" i="68"/>
  <c r="AD53" i="85" s="1"/>
  <c r="AD53" i="69" s="1"/>
  <c r="AD53" i="70" s="1"/>
  <c r="AD53" i="109" s="1"/>
  <c r="AD55" i="68"/>
  <c r="AD55" i="85" s="1"/>
  <c r="AD55" i="69" s="1"/>
  <c r="AD55" i="70" s="1"/>
  <c r="AD55" i="109" s="1"/>
  <c r="AD59" i="68"/>
  <c r="AD59" i="85" s="1"/>
  <c r="AD59" i="69" s="1"/>
  <c r="AD59" i="70" s="1"/>
  <c r="AD59" i="109" s="1"/>
  <c r="AD60" i="68"/>
  <c r="AD60" i="85" s="1"/>
  <c r="AD60" i="69" s="1"/>
  <c r="AD60" i="70" s="1"/>
  <c r="AD60" i="109" s="1"/>
  <c r="AD63" i="68"/>
  <c r="AD63" i="85" s="1"/>
  <c r="AD63" i="69" s="1"/>
  <c r="AD63" i="70" s="1"/>
  <c r="AD63" i="109" s="1"/>
  <c r="AD67" i="68"/>
  <c r="AD67" i="85" s="1"/>
  <c r="AD67" i="69" s="1"/>
  <c r="AD67" i="70" s="1"/>
  <c r="AD67" i="109" s="1"/>
  <c r="AD71" i="68"/>
  <c r="AD71" i="85" s="1"/>
  <c r="AD71" i="69" s="1"/>
  <c r="AD71" i="70" s="1"/>
  <c r="AD71" i="109" s="1"/>
  <c r="AD72" i="68"/>
  <c r="AD72" i="85" s="1"/>
  <c r="AD72" i="69" s="1"/>
  <c r="AD72" i="70" s="1"/>
  <c r="AD72" i="109" s="1"/>
  <c r="AD75" i="68"/>
  <c r="AD75" i="85" s="1"/>
  <c r="AD75" i="69" s="1"/>
  <c r="AD75" i="70" s="1"/>
  <c r="AD75" i="109" s="1"/>
  <c r="AD79" i="68"/>
  <c r="AD79" i="85" s="1"/>
  <c r="AD79" i="69" s="1"/>
  <c r="AD79" i="70" s="1"/>
  <c r="AD79" i="109" s="1"/>
  <c r="AD80" i="68"/>
  <c r="AD80" i="85" s="1"/>
  <c r="AD80" i="69" s="1"/>
  <c r="AD80" i="70" s="1"/>
  <c r="AD80" i="109" s="1"/>
  <c r="AD83" i="68"/>
  <c r="AD83" i="85" s="1"/>
  <c r="AD83" i="69" s="1"/>
  <c r="AD83" i="70" s="1"/>
  <c r="AD83" i="109" s="1"/>
  <c r="AD87" i="68"/>
  <c r="AD87" i="85" s="1"/>
  <c r="AD87" i="69" s="1"/>
  <c r="AD87" i="70" s="1"/>
  <c r="AD87" i="109" s="1"/>
  <c r="AD88" i="68"/>
  <c r="AD88" i="85" s="1"/>
  <c r="AD88" i="69" s="1"/>
  <c r="AD88" i="70" s="1"/>
  <c r="AD88" i="109" s="1"/>
  <c r="AD91" i="68"/>
  <c r="AD91" i="85" s="1"/>
  <c r="AD91" i="69" s="1"/>
  <c r="AD91" i="70" s="1"/>
  <c r="AD91" i="109" s="1"/>
  <c r="AD95" i="68"/>
  <c r="AD95" i="85" s="1"/>
  <c r="AD95" i="69" s="1"/>
  <c r="AD95" i="70" s="1"/>
  <c r="AD95" i="109" s="1"/>
  <c r="AD96" i="68"/>
  <c r="AD96" i="85" s="1"/>
  <c r="AD96" i="69" s="1"/>
  <c r="AD96" i="70" s="1"/>
  <c r="AD96" i="109" s="1"/>
  <c r="AD99" i="68"/>
  <c r="AD99" i="85" s="1"/>
  <c r="AD99" i="69" s="1"/>
  <c r="AD99" i="70" s="1"/>
  <c r="AD99" i="109" s="1"/>
  <c r="AD103" i="68"/>
  <c r="AD103" i="85" s="1"/>
  <c r="AD103" i="69" s="1"/>
  <c r="AD103" i="70" s="1"/>
  <c r="AD103" i="109" s="1"/>
  <c r="AD107" i="68"/>
  <c r="AD107" i="85" s="1"/>
  <c r="AD107" i="69" s="1"/>
  <c r="AD107" i="70" s="1"/>
  <c r="AD107" i="109" s="1"/>
  <c r="AD108" i="68"/>
  <c r="AD108" i="85" s="1"/>
  <c r="AD108" i="69" s="1"/>
  <c r="AD108" i="70" s="1"/>
  <c r="AD108" i="109" s="1"/>
  <c r="AD111" i="68"/>
  <c r="AD111" i="85" s="1"/>
  <c r="AD111" i="69" s="1"/>
  <c r="AD111" i="70" s="1"/>
  <c r="AD111" i="109" s="1"/>
  <c r="AD112" i="68"/>
  <c r="AD112" i="85" s="1"/>
  <c r="AD112" i="69" s="1"/>
  <c r="AD112" i="70" s="1"/>
  <c r="AD112" i="109" s="1"/>
  <c r="AD115" i="68"/>
  <c r="AD115" i="85" s="1"/>
  <c r="AD115" i="69" s="1"/>
  <c r="AD115" i="70" s="1"/>
  <c r="AD115" i="109" s="1"/>
  <c r="AD116" i="68"/>
  <c r="AD116" i="85" s="1"/>
  <c r="AD116" i="69" s="1"/>
  <c r="AD116" i="70" s="1"/>
  <c r="AD116" i="109" s="1"/>
  <c r="AD117" i="68"/>
  <c r="AD117" i="85" s="1"/>
  <c r="AD117" i="69" s="1"/>
  <c r="AD117" i="70" s="1"/>
  <c r="AD117" i="109" s="1"/>
  <c r="AD119" i="68"/>
  <c r="AD119" i="85" s="1"/>
  <c r="AD119" i="69" s="1"/>
  <c r="AD119" i="70" s="1"/>
  <c r="AD119" i="109" s="1"/>
  <c r="AD120" i="68"/>
  <c r="AD120" i="85" s="1"/>
  <c r="AD120" i="69" s="1"/>
  <c r="AD120" i="70" s="1"/>
  <c r="AD120" i="109" s="1"/>
  <c r="AD3" i="68"/>
  <c r="AD8" i="78" l="1"/>
  <c r="AD12" i="78"/>
  <c r="AD16" i="78"/>
  <c r="AD20" i="78"/>
  <c r="AD24" i="78"/>
  <c r="AD28" i="78"/>
  <c r="AD32" i="78"/>
  <c r="AD36" i="78"/>
  <c r="AD40" i="78"/>
  <c r="AD44" i="78"/>
  <c r="AD48" i="78"/>
  <c r="AD52" i="78"/>
  <c r="AD56" i="78"/>
  <c r="AD60" i="78"/>
  <c r="AD64" i="78"/>
  <c r="AD68" i="78"/>
  <c r="AD72" i="78"/>
  <c r="AD76" i="78"/>
  <c r="AD80" i="78"/>
  <c r="AD84" i="78"/>
  <c r="AD88" i="78"/>
  <c r="AD92" i="78"/>
  <c r="AD96" i="78"/>
  <c r="AD100" i="78"/>
  <c r="AD104" i="78"/>
  <c r="AD108" i="78"/>
  <c r="AD112" i="78"/>
  <c r="AD116" i="78"/>
  <c r="AD9" i="78"/>
  <c r="AD10" i="78"/>
  <c r="AD11" i="78"/>
  <c r="AD25" i="78"/>
  <c r="AD26" i="78"/>
  <c r="AD27" i="78"/>
  <c r="AD41" i="78"/>
  <c r="AD42" i="78"/>
  <c r="AD43" i="78"/>
  <c r="AD57" i="78"/>
  <c r="AD58" i="78"/>
  <c r="AD59" i="78"/>
  <c r="AD73" i="78"/>
  <c r="AD74" i="78"/>
  <c r="AD75" i="78"/>
  <c r="AD89" i="78"/>
  <c r="AD90" i="78"/>
  <c r="AD91" i="78"/>
  <c r="AD105" i="78"/>
  <c r="AD106" i="78"/>
  <c r="AD107" i="78"/>
  <c r="AD120" i="78"/>
  <c r="AD13" i="78"/>
  <c r="AD14" i="78"/>
  <c r="AD15" i="78"/>
  <c r="AD33" i="78"/>
  <c r="AD34" i="78"/>
  <c r="AD35" i="78"/>
  <c r="AD53" i="78"/>
  <c r="AD54" i="78"/>
  <c r="AD55" i="78"/>
  <c r="AD77" i="78"/>
  <c r="AD78" i="78"/>
  <c r="AD79" i="78"/>
  <c r="AD7" i="78"/>
  <c r="AD29" i="78"/>
  <c r="AD30" i="78"/>
  <c r="AD31" i="78"/>
  <c r="AD49" i="78"/>
  <c r="AD50" i="78"/>
  <c r="AD51" i="78"/>
  <c r="AD69" i="78"/>
  <c r="AD70" i="78"/>
  <c r="AD71" i="78"/>
  <c r="AD18" i="78"/>
  <c r="AD37" i="78"/>
  <c r="AD39" i="78"/>
  <c r="AD62" i="78"/>
  <c r="AD81" i="78"/>
  <c r="AD83" i="78"/>
  <c r="AD109" i="78"/>
  <c r="AD110" i="78"/>
  <c r="AD111" i="78"/>
  <c r="AD121" i="78"/>
  <c r="AD122" i="78"/>
  <c r="AD123" i="78"/>
  <c r="AD21" i="78"/>
  <c r="AD23" i="78"/>
  <c r="AD46" i="78"/>
  <c r="AD65" i="78"/>
  <c r="AD67" i="78"/>
  <c r="AD86" i="78"/>
  <c r="AD101" i="78"/>
  <c r="AD102" i="78"/>
  <c r="AD103" i="78"/>
  <c r="AD47" i="78"/>
  <c r="AD66" i="78"/>
  <c r="AD85" i="78"/>
  <c r="AD94" i="78"/>
  <c r="AD113" i="78"/>
  <c r="AD115" i="78"/>
  <c r="AD114" i="78"/>
  <c r="AD19" i="78"/>
  <c r="AD38" i="78"/>
  <c r="AD61" i="78"/>
  <c r="AD97" i="78"/>
  <c r="AD99" i="78"/>
  <c r="AD118" i="78"/>
  <c r="AD22" i="78"/>
  <c r="AD45" i="78"/>
  <c r="AD87" i="78"/>
  <c r="AD93" i="78"/>
  <c r="AD95" i="78"/>
  <c r="AD63" i="78"/>
  <c r="AD98" i="78"/>
  <c r="AD117" i="78"/>
  <c r="AD17" i="78"/>
  <c r="AD82" i="78"/>
  <c r="AD119" i="78"/>
  <c r="AD7" i="72"/>
  <c r="AD11" i="72"/>
  <c r="AD15" i="72"/>
  <c r="AD19" i="72"/>
  <c r="AD23" i="72"/>
  <c r="AD27" i="72"/>
  <c r="AD31" i="72"/>
  <c r="AD35" i="72"/>
  <c r="AD39" i="72"/>
  <c r="AD43" i="72"/>
  <c r="AD47" i="72"/>
  <c r="AD51" i="72"/>
  <c r="AD55" i="72"/>
  <c r="AD59" i="72"/>
  <c r="AD63" i="72"/>
  <c r="AD67" i="72"/>
  <c r="AD71" i="72"/>
  <c r="AD75" i="72"/>
  <c r="AD79" i="72"/>
  <c r="AD83" i="72"/>
  <c r="AD87" i="72"/>
  <c r="AD91" i="72"/>
  <c r="AD95" i="72"/>
  <c r="AD99" i="72"/>
  <c r="AD103" i="72"/>
  <c r="AD107" i="72"/>
  <c r="AD111" i="72"/>
  <c r="AD115" i="72"/>
  <c r="AD119" i="72"/>
  <c r="AD123" i="72"/>
  <c r="AD12" i="72"/>
  <c r="AD13" i="72"/>
  <c r="AD14" i="72"/>
  <c r="AD28" i="72"/>
  <c r="AD29" i="72"/>
  <c r="AD30" i="72"/>
  <c r="AD44" i="72"/>
  <c r="AD45" i="72"/>
  <c r="AD46" i="72"/>
  <c r="AD60" i="72"/>
  <c r="AD61" i="72"/>
  <c r="AD62" i="72"/>
  <c r="AD76" i="72"/>
  <c r="AD77" i="72"/>
  <c r="AD78" i="72"/>
  <c r="AD92" i="72"/>
  <c r="AD93" i="72"/>
  <c r="AD94" i="72"/>
  <c r="AD8" i="72"/>
  <c r="AD9" i="72"/>
  <c r="AD10" i="72"/>
  <c r="AD24" i="72"/>
  <c r="AD25" i="72"/>
  <c r="AD26" i="72"/>
  <c r="AD40" i="72"/>
  <c r="AD41" i="72"/>
  <c r="AD42" i="72"/>
  <c r="AD56" i="72"/>
  <c r="AD57" i="72"/>
  <c r="AD58" i="72"/>
  <c r="AD72" i="72"/>
  <c r="AD73" i="72"/>
  <c r="AD74" i="72"/>
  <c r="AD88" i="72"/>
  <c r="AD89" i="72"/>
  <c r="AD90" i="72"/>
  <c r="AD104" i="72"/>
  <c r="AD105" i="72"/>
  <c r="AD32" i="72"/>
  <c r="AD33" i="72"/>
  <c r="AD34" i="72"/>
  <c r="AD64" i="72"/>
  <c r="AD65" i="72"/>
  <c r="AD66" i="72"/>
  <c r="AD96" i="72"/>
  <c r="AD97" i="72"/>
  <c r="AD98" i="72"/>
  <c r="AD108" i="72"/>
  <c r="AD109" i="72"/>
  <c r="AD110" i="72"/>
  <c r="AD49" i="72"/>
  <c r="AD81" i="72"/>
  <c r="AD20" i="72"/>
  <c r="AD21" i="72"/>
  <c r="AD22" i="72"/>
  <c r="AD52" i="72"/>
  <c r="AD53" i="72"/>
  <c r="AD54" i="72"/>
  <c r="AD84" i="72"/>
  <c r="AD85" i="72"/>
  <c r="AD86" i="72"/>
  <c r="AD106" i="72"/>
  <c r="AD120" i="72"/>
  <c r="AD121" i="72"/>
  <c r="AD122" i="72"/>
  <c r="AD17" i="72"/>
  <c r="AD48" i="72"/>
  <c r="AD16" i="72"/>
  <c r="AD18" i="72"/>
  <c r="AD50" i="72"/>
  <c r="AD80" i="72"/>
  <c r="AD82" i="72"/>
  <c r="AD37" i="72"/>
  <c r="AD116" i="72"/>
  <c r="AD117" i="72"/>
  <c r="AD118" i="72"/>
  <c r="AD68" i="72"/>
  <c r="AD70" i="72"/>
  <c r="AD100" i="72"/>
  <c r="AD101" i="72"/>
  <c r="AD102" i="72"/>
  <c r="AD112" i="72"/>
  <c r="AD113" i="72"/>
  <c r="AD114" i="72"/>
  <c r="AD36" i="72"/>
  <c r="AD38" i="72"/>
  <c r="AD69" i="72"/>
  <c r="AD7" i="79"/>
  <c r="AD11" i="79"/>
  <c r="AD15" i="79"/>
  <c r="AD19" i="79"/>
  <c r="AD23" i="79"/>
  <c r="AD27" i="79"/>
  <c r="AD28" i="79"/>
  <c r="AD29" i="79"/>
  <c r="AD30" i="79"/>
  <c r="AD31" i="79"/>
  <c r="AD32" i="79"/>
  <c r="AD33" i="79"/>
  <c r="AD34" i="79"/>
  <c r="AD35" i="79"/>
  <c r="AD36" i="79"/>
  <c r="AD37" i="79"/>
  <c r="AD38" i="79"/>
  <c r="AD39" i="79"/>
  <c r="AD40" i="79"/>
  <c r="AD41" i="79"/>
  <c r="AD42" i="79"/>
  <c r="AD43" i="79"/>
  <c r="AD44" i="79"/>
  <c r="AD45" i="79"/>
  <c r="AD46" i="79"/>
  <c r="AD47" i="79"/>
  <c r="AD48" i="79"/>
  <c r="AD49" i="79"/>
  <c r="AD50" i="79"/>
  <c r="AD51" i="79"/>
  <c r="AD52" i="79"/>
  <c r="AD53" i="79"/>
  <c r="AD54" i="79"/>
  <c r="AD55" i="79"/>
  <c r="AD56" i="79"/>
  <c r="AD57" i="79"/>
  <c r="AD16" i="79"/>
  <c r="AD17" i="79"/>
  <c r="AD18" i="79"/>
  <c r="AD20" i="79"/>
  <c r="AD21" i="79"/>
  <c r="AD22" i="79"/>
  <c r="AD61" i="79"/>
  <c r="AD65" i="79"/>
  <c r="AD69" i="79"/>
  <c r="AD73" i="79"/>
  <c r="AD77" i="79"/>
  <c r="AD81" i="79"/>
  <c r="AD85" i="79"/>
  <c r="AD89" i="79"/>
  <c r="AD93" i="79"/>
  <c r="AD97" i="79"/>
  <c r="AD101" i="79"/>
  <c r="AD105" i="79"/>
  <c r="AD109" i="79"/>
  <c r="AD113" i="79"/>
  <c r="AD117" i="79"/>
  <c r="AD14" i="79"/>
  <c r="AD70" i="79"/>
  <c r="AD71" i="79"/>
  <c r="AD72" i="79"/>
  <c r="AD86" i="79"/>
  <c r="AD87" i="79"/>
  <c r="AD88" i="79"/>
  <c r="AD102" i="79"/>
  <c r="AD103" i="79"/>
  <c r="AD104" i="79"/>
  <c r="AD118" i="79"/>
  <c r="AD121" i="79"/>
  <c r="AD10" i="79"/>
  <c r="AD26" i="79"/>
  <c r="AD66" i="79"/>
  <c r="AD67" i="79"/>
  <c r="AD68" i="79"/>
  <c r="AD90" i="79"/>
  <c r="AD91" i="79"/>
  <c r="AD92" i="79"/>
  <c r="AD110" i="79"/>
  <c r="AD111" i="79"/>
  <c r="AD112" i="79"/>
  <c r="AD119" i="79"/>
  <c r="AD120" i="79"/>
  <c r="AD25" i="79"/>
  <c r="AD62" i="79"/>
  <c r="AD63" i="79"/>
  <c r="AD64" i="79"/>
  <c r="AD82" i="79"/>
  <c r="AD84" i="79"/>
  <c r="AD13" i="79"/>
  <c r="AD83" i="79"/>
  <c r="AD9" i="79"/>
  <c r="AD75" i="79"/>
  <c r="AD94" i="79"/>
  <c r="AD96" i="79"/>
  <c r="AD106" i="79"/>
  <c r="AD115" i="79"/>
  <c r="AD122" i="79"/>
  <c r="AD123" i="79"/>
  <c r="AD8" i="79"/>
  <c r="AD59" i="79"/>
  <c r="AD78" i="79"/>
  <c r="AD80" i="79"/>
  <c r="AD99" i="79"/>
  <c r="AD107" i="79"/>
  <c r="AD116" i="79"/>
  <c r="AD12" i="79"/>
  <c r="AD24" i="79"/>
  <c r="AD60" i="79"/>
  <c r="AD79" i="79"/>
  <c r="AD98" i="79"/>
  <c r="AD114" i="79"/>
  <c r="AD74" i="79"/>
  <c r="AD108" i="79"/>
  <c r="AD100" i="79"/>
  <c r="AD58" i="79"/>
  <c r="AD76" i="79"/>
  <c r="AD95" i="79"/>
  <c r="AB7" i="109"/>
  <c r="AA15" i="109"/>
  <c r="AA19" i="109"/>
  <c r="AA28" i="109"/>
  <c r="AA36" i="109"/>
  <c r="AA44" i="109"/>
  <c r="AA56" i="109"/>
  <c r="AA60" i="109"/>
  <c r="AA68" i="109"/>
  <c r="AA103" i="109"/>
  <c r="AB4" i="63"/>
  <c r="AA4" i="68"/>
  <c r="AA4" i="85" s="1"/>
  <c r="AA4" i="69" s="1"/>
  <c r="AA4" i="70" s="1"/>
  <c r="AB8" i="63"/>
  <c r="AB8" i="68" s="1"/>
  <c r="AB8" i="85" s="1"/>
  <c r="AB8" i="69" s="1"/>
  <c r="AB8" i="70" s="1"/>
  <c r="AB8" i="109" s="1"/>
  <c r="AA8" i="109"/>
  <c r="AB12" i="63"/>
  <c r="AB12" i="68" s="1"/>
  <c r="AB12" i="85" s="1"/>
  <c r="AB12" i="69" s="1"/>
  <c r="AB12" i="70" s="1"/>
  <c r="AA12" i="109"/>
  <c r="AB16" i="63"/>
  <c r="AB16" i="68" s="1"/>
  <c r="AB16" i="85" s="1"/>
  <c r="AB16" i="69" s="1"/>
  <c r="AB16" i="70" s="1"/>
  <c r="AB16" i="109" s="1"/>
  <c r="AA16" i="109"/>
  <c r="AB20" i="63"/>
  <c r="AB20" i="68" s="1"/>
  <c r="AB20" i="85" s="1"/>
  <c r="AB20" i="69" s="1"/>
  <c r="AB20" i="70" s="1"/>
  <c r="AB20" i="109" s="1"/>
  <c r="AA20" i="109"/>
  <c r="AB23" i="68"/>
  <c r="AB23" i="85" s="1"/>
  <c r="AB23" i="69" s="1"/>
  <c r="AB23" i="70" s="1"/>
  <c r="AA23" i="68"/>
  <c r="AA23" i="85" s="1"/>
  <c r="AA23" i="69" s="1"/>
  <c r="AA23" i="70" s="1"/>
  <c r="AA31" i="109"/>
  <c r="AA39" i="109"/>
  <c r="AA47" i="109"/>
  <c r="AA80" i="109"/>
  <c r="AA96" i="109"/>
  <c r="AA100" i="109"/>
  <c r="AA104" i="109"/>
  <c r="AA108" i="109"/>
  <c r="AA112" i="109"/>
  <c r="AA27" i="109"/>
  <c r="AA55" i="109"/>
  <c r="AA67" i="109"/>
  <c r="AA71" i="109"/>
  <c r="AA79" i="109"/>
  <c r="AA87" i="109"/>
  <c r="AA91" i="109"/>
  <c r="AA99" i="109"/>
  <c r="AA7" i="109"/>
  <c r="AA11" i="109"/>
  <c r="AA52" i="109"/>
  <c r="AA64" i="109"/>
  <c r="AA72" i="109"/>
  <c r="AA76" i="109"/>
  <c r="AA84" i="109"/>
  <c r="AA88" i="109"/>
  <c r="AA92" i="109"/>
  <c r="AA35" i="109"/>
  <c r="AA43" i="109"/>
  <c r="AA51" i="109"/>
  <c r="AA59" i="109"/>
  <c r="AA63" i="109"/>
  <c r="AA75" i="109"/>
  <c r="AA83" i="109"/>
  <c r="AA95" i="109"/>
  <c r="AA107" i="109"/>
  <c r="AA24" i="109"/>
  <c r="AA32" i="109"/>
  <c r="AA40" i="109"/>
  <c r="AA48" i="109"/>
  <c r="AB116" i="63"/>
  <c r="AB116" i="68" s="1"/>
  <c r="AB116" i="85" s="1"/>
  <c r="AB116" i="69" s="1"/>
  <c r="AB116" i="70" s="1"/>
  <c r="AB116" i="109" s="1"/>
  <c r="AA116" i="109"/>
  <c r="AA120" i="109"/>
  <c r="AA111" i="109"/>
  <c r="AA115" i="109"/>
  <c r="AA119" i="109"/>
  <c r="AB6" i="63"/>
  <c r="AB6" i="68" s="1"/>
  <c r="AB6" i="85" s="1"/>
  <c r="AB6" i="69" s="1"/>
  <c r="AB6" i="70" s="1"/>
  <c r="AB10" i="63"/>
  <c r="AB10" i="68" s="1"/>
  <c r="AB10" i="85" s="1"/>
  <c r="AB10" i="69" s="1"/>
  <c r="AB10" i="70" s="1"/>
  <c r="AB10" i="109" s="1"/>
  <c r="AA10" i="109"/>
  <c r="AB14" i="63"/>
  <c r="AB14" i="68" s="1"/>
  <c r="AB14" i="85" s="1"/>
  <c r="AB14" i="69" s="1"/>
  <c r="AB14" i="70" s="1"/>
  <c r="AB14" i="109" s="1"/>
  <c r="AA14" i="109"/>
  <c r="AB18" i="63"/>
  <c r="AB18" i="68" s="1"/>
  <c r="AB18" i="85" s="1"/>
  <c r="AB18" i="69" s="1"/>
  <c r="AB18" i="70" s="1"/>
  <c r="AB18" i="109" s="1"/>
  <c r="AA18" i="109"/>
  <c r="AB22" i="63"/>
  <c r="AB22" i="68" s="1"/>
  <c r="AB22" i="85" s="1"/>
  <c r="AB22" i="69" s="1"/>
  <c r="AB22" i="70" s="1"/>
  <c r="AB22" i="109" s="1"/>
  <c r="AA22" i="109"/>
  <c r="AB26" i="63"/>
  <c r="AB26" i="68" s="1"/>
  <c r="AB26" i="85" s="1"/>
  <c r="AB26" i="69" s="1"/>
  <c r="AB26" i="70" s="1"/>
  <c r="AB26" i="109" s="1"/>
  <c r="AA26" i="109"/>
  <c r="AB30" i="63"/>
  <c r="AB30" i="68" s="1"/>
  <c r="AB30" i="85" s="1"/>
  <c r="AB30" i="69" s="1"/>
  <c r="AB30" i="70" s="1"/>
  <c r="AB30" i="109" s="1"/>
  <c r="AA30" i="109"/>
  <c r="AB34" i="63"/>
  <c r="AB34" i="68" s="1"/>
  <c r="AB34" i="85" s="1"/>
  <c r="AB34" i="69" s="1"/>
  <c r="AB34" i="70" s="1"/>
  <c r="AB34" i="109" s="1"/>
  <c r="AA34" i="109"/>
  <c r="AB38" i="63"/>
  <c r="AB38" i="68" s="1"/>
  <c r="AB38" i="85" s="1"/>
  <c r="AB38" i="69" s="1"/>
  <c r="AB38" i="70" s="1"/>
  <c r="AB38" i="109" s="1"/>
  <c r="AA38" i="109"/>
  <c r="AB42" i="63"/>
  <c r="AB42" i="68" s="1"/>
  <c r="AB42" i="85" s="1"/>
  <c r="AB42" i="69" s="1"/>
  <c r="AB42" i="70" s="1"/>
  <c r="AB42" i="109" s="1"/>
  <c r="AA42" i="109"/>
  <c r="AB46" i="63"/>
  <c r="AB46" i="68" s="1"/>
  <c r="AB46" i="85" s="1"/>
  <c r="AB46" i="69" s="1"/>
  <c r="AB46" i="70" s="1"/>
  <c r="AB46" i="109" s="1"/>
  <c r="AA46" i="109"/>
  <c r="AB50" i="63"/>
  <c r="AB50" i="68" s="1"/>
  <c r="AB50" i="85" s="1"/>
  <c r="AB50" i="69" s="1"/>
  <c r="AB50" i="70" s="1"/>
  <c r="AB50" i="109" s="1"/>
  <c r="AA50" i="109"/>
  <c r="AB54" i="63"/>
  <c r="AB54" i="68" s="1"/>
  <c r="AB54" i="85" s="1"/>
  <c r="AB54" i="69" s="1"/>
  <c r="AB54" i="70" s="1"/>
  <c r="AB54" i="109" s="1"/>
  <c r="AA54" i="109"/>
  <c r="AB58" i="63"/>
  <c r="AB58" i="68" s="1"/>
  <c r="AB58" i="85" s="1"/>
  <c r="AB58" i="69" s="1"/>
  <c r="AB58" i="70" s="1"/>
  <c r="AB58" i="109" s="1"/>
  <c r="AA58" i="109"/>
  <c r="AB62" i="63"/>
  <c r="AB62" i="68" s="1"/>
  <c r="AB62" i="85" s="1"/>
  <c r="AB62" i="69" s="1"/>
  <c r="AB62" i="70" s="1"/>
  <c r="AB62" i="109" s="1"/>
  <c r="AA62" i="109"/>
  <c r="AB9" i="63"/>
  <c r="AB9" i="68" s="1"/>
  <c r="AB9" i="85" s="1"/>
  <c r="AB9" i="69" s="1"/>
  <c r="AB9" i="70" s="1"/>
  <c r="AB9" i="109" s="1"/>
  <c r="AA9" i="109"/>
  <c r="AB13" i="63"/>
  <c r="AB13" i="68" s="1"/>
  <c r="AB13" i="85" s="1"/>
  <c r="AB13" i="69" s="1"/>
  <c r="AB13" i="70" s="1"/>
  <c r="AB13" i="109" s="1"/>
  <c r="AA13" i="109"/>
  <c r="AB17" i="63"/>
  <c r="AB17" i="68" s="1"/>
  <c r="AB17" i="85" s="1"/>
  <c r="AB17" i="69" s="1"/>
  <c r="AB17" i="70" s="1"/>
  <c r="AB17" i="109" s="1"/>
  <c r="AA17" i="109"/>
  <c r="AB21" i="63"/>
  <c r="AB21" i="68" s="1"/>
  <c r="AB21" i="85" s="1"/>
  <c r="AB21" i="69" s="1"/>
  <c r="AB21" i="70" s="1"/>
  <c r="AB21" i="109" s="1"/>
  <c r="AA21" i="109"/>
  <c r="AB25" i="63"/>
  <c r="AB25" i="68" s="1"/>
  <c r="AB25" i="85" s="1"/>
  <c r="AB25" i="69" s="1"/>
  <c r="AB25" i="70" s="1"/>
  <c r="AB25" i="109" s="1"/>
  <c r="AA25" i="109"/>
  <c r="AB29" i="63"/>
  <c r="AB29" i="68" s="1"/>
  <c r="AB29" i="85" s="1"/>
  <c r="AB29" i="69" s="1"/>
  <c r="AB29" i="70" s="1"/>
  <c r="AB29" i="109" s="1"/>
  <c r="AA29" i="109"/>
  <c r="AB33" i="63"/>
  <c r="AB33" i="68" s="1"/>
  <c r="AB33" i="85" s="1"/>
  <c r="AB33" i="69" s="1"/>
  <c r="AB33" i="70" s="1"/>
  <c r="AB33" i="109" s="1"/>
  <c r="AA33" i="109"/>
  <c r="AB37" i="63"/>
  <c r="AB37" i="68" s="1"/>
  <c r="AB37" i="85" s="1"/>
  <c r="AB37" i="69" s="1"/>
  <c r="AB37" i="70" s="1"/>
  <c r="AB37" i="109" s="1"/>
  <c r="AA37" i="109"/>
  <c r="AB41" i="63"/>
  <c r="AB41" i="68" s="1"/>
  <c r="AB41" i="85" s="1"/>
  <c r="AB41" i="69" s="1"/>
  <c r="AB41" i="70" s="1"/>
  <c r="AB41" i="109" s="1"/>
  <c r="AA41" i="109"/>
  <c r="AB45" i="63"/>
  <c r="AB45" i="68" s="1"/>
  <c r="AB45" i="85" s="1"/>
  <c r="AB45" i="69" s="1"/>
  <c r="AB45" i="70" s="1"/>
  <c r="AB45" i="109" s="1"/>
  <c r="AA45" i="109"/>
  <c r="AB49" i="63"/>
  <c r="AB49" i="68" s="1"/>
  <c r="AB49" i="85" s="1"/>
  <c r="AB49" i="69" s="1"/>
  <c r="AB49" i="70" s="1"/>
  <c r="AB49" i="109" s="1"/>
  <c r="AA49" i="109"/>
  <c r="AB53" i="63"/>
  <c r="AB53" i="68" s="1"/>
  <c r="AB53" i="85" s="1"/>
  <c r="AB53" i="69" s="1"/>
  <c r="AB53" i="70" s="1"/>
  <c r="AB53" i="109" s="1"/>
  <c r="AA53" i="109"/>
  <c r="AB57" i="63"/>
  <c r="AB57" i="68" s="1"/>
  <c r="AB57" i="85" s="1"/>
  <c r="AB57" i="69" s="1"/>
  <c r="AB57" i="70" s="1"/>
  <c r="AB57" i="109" s="1"/>
  <c r="AA57" i="109"/>
  <c r="AB61" i="63"/>
  <c r="AB61" i="68" s="1"/>
  <c r="AB61" i="85" s="1"/>
  <c r="AB61" i="69" s="1"/>
  <c r="AB61" i="70" s="1"/>
  <c r="AB61" i="109" s="1"/>
  <c r="AA61" i="109"/>
  <c r="AB65" i="63"/>
  <c r="AA65" i="68"/>
  <c r="AA65" i="85" s="1"/>
  <c r="AA65" i="69" s="1"/>
  <c r="AA65" i="70" s="1"/>
  <c r="AB69" i="63"/>
  <c r="AB69" i="68" s="1"/>
  <c r="AB69" i="85" s="1"/>
  <c r="AB69" i="69" s="1"/>
  <c r="AB69" i="70" s="1"/>
  <c r="AB69" i="109" s="1"/>
  <c r="AA69" i="109"/>
  <c r="AB73" i="63"/>
  <c r="AB73" i="68" s="1"/>
  <c r="AB73" i="85" s="1"/>
  <c r="AB73" i="69" s="1"/>
  <c r="AB73" i="70" s="1"/>
  <c r="AB73" i="109" s="1"/>
  <c r="AA73" i="109"/>
  <c r="AB77" i="63"/>
  <c r="AB77" i="68" s="1"/>
  <c r="AB77" i="85" s="1"/>
  <c r="AB77" i="69" s="1"/>
  <c r="AB77" i="70" s="1"/>
  <c r="AB77" i="109" s="1"/>
  <c r="AA77" i="109"/>
  <c r="AB81" i="63"/>
  <c r="AB81" i="68" s="1"/>
  <c r="AB81" i="85" s="1"/>
  <c r="AB81" i="69" s="1"/>
  <c r="AB81" i="70" s="1"/>
  <c r="AB81" i="109" s="1"/>
  <c r="AA81" i="109"/>
  <c r="AB85" i="63"/>
  <c r="AB85" i="68" s="1"/>
  <c r="AB85" i="85" s="1"/>
  <c r="AB85" i="69" s="1"/>
  <c r="AB85" i="70" s="1"/>
  <c r="AB85" i="109" s="1"/>
  <c r="AA85" i="109"/>
  <c r="AB89" i="63"/>
  <c r="AB89" i="68" s="1"/>
  <c r="AB89" i="85" s="1"/>
  <c r="AB89" i="69" s="1"/>
  <c r="AB89" i="70" s="1"/>
  <c r="AB89" i="109" s="1"/>
  <c r="AA89" i="109"/>
  <c r="AB93" i="63"/>
  <c r="AB93" i="68" s="1"/>
  <c r="AB93" i="85" s="1"/>
  <c r="AB93" i="69" s="1"/>
  <c r="AB93" i="70" s="1"/>
  <c r="AB93" i="109" s="1"/>
  <c r="AA93" i="109"/>
  <c r="AB97" i="63"/>
  <c r="AB97" i="68" s="1"/>
  <c r="AB97" i="85" s="1"/>
  <c r="AB97" i="69" s="1"/>
  <c r="AB97" i="70" s="1"/>
  <c r="AB97" i="109" s="1"/>
  <c r="AA97" i="109"/>
  <c r="AB101" i="63"/>
  <c r="AB101" i="68" s="1"/>
  <c r="AB101" i="85" s="1"/>
  <c r="AB101" i="69" s="1"/>
  <c r="AB101" i="70" s="1"/>
  <c r="AB101" i="109" s="1"/>
  <c r="AA101" i="109"/>
  <c r="AB105" i="63"/>
  <c r="AB105" i="68" s="1"/>
  <c r="AB105" i="85" s="1"/>
  <c r="AB105" i="69" s="1"/>
  <c r="AB105" i="70" s="1"/>
  <c r="AB105" i="109" s="1"/>
  <c r="AA105" i="109"/>
  <c r="AB109" i="63"/>
  <c r="AB109" i="68" s="1"/>
  <c r="AB109" i="85" s="1"/>
  <c r="AB109" i="69" s="1"/>
  <c r="AB109" i="70" s="1"/>
  <c r="AB109" i="109" s="1"/>
  <c r="AA109" i="109"/>
  <c r="AB113" i="63"/>
  <c r="AB113" i="68" s="1"/>
  <c r="AB113" i="85" s="1"/>
  <c r="AB113" i="69" s="1"/>
  <c r="AB113" i="70" s="1"/>
  <c r="AB113" i="109" s="1"/>
  <c r="AA113" i="109"/>
  <c r="AB66" i="63"/>
  <c r="AB66" i="68" s="1"/>
  <c r="AB66" i="85" s="1"/>
  <c r="AB66" i="69" s="1"/>
  <c r="AB66" i="70" s="1"/>
  <c r="AB66" i="109" s="1"/>
  <c r="AA66" i="109"/>
  <c r="AB70" i="63"/>
  <c r="AB70" i="68" s="1"/>
  <c r="AB70" i="85" s="1"/>
  <c r="AB70" i="69" s="1"/>
  <c r="AB70" i="70" s="1"/>
  <c r="AB70" i="109" s="1"/>
  <c r="AA70" i="109"/>
  <c r="AB74" i="63"/>
  <c r="AB74" i="68" s="1"/>
  <c r="AB74" i="85" s="1"/>
  <c r="AB74" i="69" s="1"/>
  <c r="AB74" i="70" s="1"/>
  <c r="AB74" i="109" s="1"/>
  <c r="AA74" i="109"/>
  <c r="AB78" i="63"/>
  <c r="AB78" i="68" s="1"/>
  <c r="AB78" i="85" s="1"/>
  <c r="AB78" i="69" s="1"/>
  <c r="AB78" i="70" s="1"/>
  <c r="AB78" i="109" s="1"/>
  <c r="AA78" i="109"/>
  <c r="AB82" i="63"/>
  <c r="AB82" i="68" s="1"/>
  <c r="AB82" i="85" s="1"/>
  <c r="AB82" i="69" s="1"/>
  <c r="AB82" i="70" s="1"/>
  <c r="AB82" i="109" s="1"/>
  <c r="AA82" i="109"/>
  <c r="AB86" i="63"/>
  <c r="AB86" i="68" s="1"/>
  <c r="AB86" i="85" s="1"/>
  <c r="AB86" i="69" s="1"/>
  <c r="AB86" i="70" s="1"/>
  <c r="AB86" i="109" s="1"/>
  <c r="AA86" i="109"/>
  <c r="AB90" i="63"/>
  <c r="AB90" i="68" s="1"/>
  <c r="AB90" i="85" s="1"/>
  <c r="AB90" i="69" s="1"/>
  <c r="AB90" i="70" s="1"/>
  <c r="AB90" i="109" s="1"/>
  <c r="AA90" i="109"/>
  <c r="AB94" i="63"/>
  <c r="AB94" i="68" s="1"/>
  <c r="AB94" i="85" s="1"/>
  <c r="AB94" i="69" s="1"/>
  <c r="AB94" i="70" s="1"/>
  <c r="AB94" i="109" s="1"/>
  <c r="AA94" i="109"/>
  <c r="AB98" i="63"/>
  <c r="AB98" i="68" s="1"/>
  <c r="AB98" i="85" s="1"/>
  <c r="AB98" i="69" s="1"/>
  <c r="AB98" i="70" s="1"/>
  <c r="AB98" i="109" s="1"/>
  <c r="AA98" i="109"/>
  <c r="AB102" i="63"/>
  <c r="AB102" i="68" s="1"/>
  <c r="AB102" i="85" s="1"/>
  <c r="AB102" i="69" s="1"/>
  <c r="AB102" i="70" s="1"/>
  <c r="AB102" i="109" s="1"/>
  <c r="AA102" i="109"/>
  <c r="AB106" i="63"/>
  <c r="AB106" i="68" s="1"/>
  <c r="AB106" i="85" s="1"/>
  <c r="AB106" i="69" s="1"/>
  <c r="AB106" i="70" s="1"/>
  <c r="AB106" i="109" s="1"/>
  <c r="AA106" i="109"/>
  <c r="AB110" i="63"/>
  <c r="AB110" i="68" s="1"/>
  <c r="AB110" i="85" s="1"/>
  <c r="AB110" i="69" s="1"/>
  <c r="AB110" i="70" s="1"/>
  <c r="AB110" i="109" s="1"/>
  <c r="AA110" i="109"/>
  <c r="AB114" i="63"/>
  <c r="AB114" i="68" s="1"/>
  <c r="AB114" i="85" s="1"/>
  <c r="AB114" i="69" s="1"/>
  <c r="AB114" i="70" s="1"/>
  <c r="AB114" i="109" s="1"/>
  <c r="AA114" i="109"/>
  <c r="AB118" i="63"/>
  <c r="AB118" i="68" s="1"/>
  <c r="AB118" i="85" s="1"/>
  <c r="AB118" i="69" s="1"/>
  <c r="AB118" i="70" s="1"/>
  <c r="AB118" i="109" s="1"/>
  <c r="AA118" i="109"/>
  <c r="AB117" i="63"/>
  <c r="AB117" i="68" s="1"/>
  <c r="AB117" i="85" s="1"/>
  <c r="AB117" i="69" s="1"/>
  <c r="AB117" i="70" s="1"/>
  <c r="AB117" i="109" s="1"/>
  <c r="AA117" i="109"/>
  <c r="AD23" i="109"/>
  <c r="AD7" i="109"/>
  <c r="AD65" i="109"/>
  <c r="AC7" i="86"/>
  <c r="AC8" i="86"/>
  <c r="AC9" i="86"/>
  <c r="AC10" i="86"/>
  <c r="AC11" i="86"/>
  <c r="AC12" i="86"/>
  <c r="AC13" i="86"/>
  <c r="AC14" i="86"/>
  <c r="AC15" i="86"/>
  <c r="AC16" i="86"/>
  <c r="AC17" i="86"/>
  <c r="AC18" i="86"/>
  <c r="AC19" i="86"/>
  <c r="AC20" i="86"/>
  <c r="AC21" i="86"/>
  <c r="AC22" i="86"/>
  <c r="AC23" i="86"/>
  <c r="AC24" i="86"/>
  <c r="AC25" i="86"/>
  <c r="AC26" i="86"/>
  <c r="AC27" i="86"/>
  <c r="AC28" i="86"/>
  <c r="AC29" i="86"/>
  <c r="AC30" i="86"/>
  <c r="AC31" i="86"/>
  <c r="AC32" i="86"/>
  <c r="AC33" i="86"/>
  <c r="AC34" i="86"/>
  <c r="AC35" i="86"/>
  <c r="AC36" i="86"/>
  <c r="AC37" i="86"/>
  <c r="AC38" i="86"/>
  <c r="AC39" i="86"/>
  <c r="AC40" i="86"/>
  <c r="AC41" i="86"/>
  <c r="AC42" i="86"/>
  <c r="AC43" i="86"/>
  <c r="AC44" i="86"/>
  <c r="AC45" i="86"/>
  <c r="AC46" i="86"/>
  <c r="AC47" i="86"/>
  <c r="AC48" i="86"/>
  <c r="AC49" i="86"/>
  <c r="AC50" i="86"/>
  <c r="AC51" i="86"/>
  <c r="AC52" i="86"/>
  <c r="AC53" i="86"/>
  <c r="AC54" i="86"/>
  <c r="AC55" i="86"/>
  <c r="AC56" i="86"/>
  <c r="AC57" i="86"/>
  <c r="AC58" i="86"/>
  <c r="AC59" i="86"/>
  <c r="AC60" i="86"/>
  <c r="AC61" i="86"/>
  <c r="AC62" i="86"/>
  <c r="AC63" i="86"/>
  <c r="AC64" i="86"/>
  <c r="AC65" i="86"/>
  <c r="AC66" i="86"/>
  <c r="AC67" i="86"/>
  <c r="AC68" i="86"/>
  <c r="AC69" i="86"/>
  <c r="AC70" i="86"/>
  <c r="AC71" i="86"/>
  <c r="AC72" i="86"/>
  <c r="AC73" i="86"/>
  <c r="AC74" i="86"/>
  <c r="AC75" i="86"/>
  <c r="AC76" i="86"/>
  <c r="AC77" i="86"/>
  <c r="AC78" i="86"/>
  <c r="AC79" i="86"/>
  <c r="AC80" i="86"/>
  <c r="AC81" i="86"/>
  <c r="AC82" i="86"/>
  <c r="AC83" i="86"/>
  <c r="AC84" i="86"/>
  <c r="AC85" i="86"/>
  <c r="AC86" i="86"/>
  <c r="AC87" i="86"/>
  <c r="AC88" i="86"/>
  <c r="AC89" i="86"/>
  <c r="AC90" i="86"/>
  <c r="AC91" i="86"/>
  <c r="AC92" i="86"/>
  <c r="AC93" i="86"/>
  <c r="AC94" i="86"/>
  <c r="AC95" i="86"/>
  <c r="AC96" i="86"/>
  <c r="AC97" i="86"/>
  <c r="AC98" i="86"/>
  <c r="AC99" i="86"/>
  <c r="AC100" i="86"/>
  <c r="AC101" i="86"/>
  <c r="AC102" i="86"/>
  <c r="AC103" i="86"/>
  <c r="AC104" i="86"/>
  <c r="AC105" i="86"/>
  <c r="AC106" i="86"/>
  <c r="AC107" i="86"/>
  <c r="AC108" i="86"/>
  <c r="AC109" i="86"/>
  <c r="AC110" i="86"/>
  <c r="AC111" i="86"/>
  <c r="AC112" i="86"/>
  <c r="AC113" i="86"/>
  <c r="AC114" i="86"/>
  <c r="AC115" i="86"/>
  <c r="AC116" i="86"/>
  <c r="AC117" i="86"/>
  <c r="AC118" i="86"/>
  <c r="AC119" i="86"/>
  <c r="AC120" i="86"/>
  <c r="AC2" i="107"/>
  <c r="AA41" i="72" l="1"/>
  <c r="AA96" i="72"/>
  <c r="AA118" i="72"/>
  <c r="AA87" i="72"/>
  <c r="AA57" i="72"/>
  <c r="AA31" i="72"/>
  <c r="AA27" i="72"/>
  <c r="AA40" i="72"/>
  <c r="AA25" i="72"/>
  <c r="AA114" i="72"/>
  <c r="AA68" i="72"/>
  <c r="AA121" i="72"/>
  <c r="AA123" i="72"/>
  <c r="AA15" i="72"/>
  <c r="AA34" i="72"/>
  <c r="AA89" i="72"/>
  <c r="AA30" i="72"/>
  <c r="AA42" i="72"/>
  <c r="AA12" i="72"/>
  <c r="AA98" i="72"/>
  <c r="AA104" i="72"/>
  <c r="AA23" i="72"/>
  <c r="AA73" i="72"/>
  <c r="AA9" i="72"/>
  <c r="AD121" i="107"/>
  <c r="AE121" i="73" s="1"/>
  <c r="AD123" i="107"/>
  <c r="AE123" i="73" s="1"/>
  <c r="AA62" i="72"/>
  <c r="AA48" i="72"/>
  <c r="AA60" i="72"/>
  <c r="AA51" i="72"/>
  <c r="AA70" i="72"/>
  <c r="AA105" i="72"/>
  <c r="AA10" i="78"/>
  <c r="AA14" i="78"/>
  <c r="AA18" i="78"/>
  <c r="AA22" i="78"/>
  <c r="AA26" i="78"/>
  <c r="AA30" i="78"/>
  <c r="AA34" i="78"/>
  <c r="AA38" i="78"/>
  <c r="AA42" i="78"/>
  <c r="AA46" i="78"/>
  <c r="AA50" i="78"/>
  <c r="AA54" i="78"/>
  <c r="AA58" i="78"/>
  <c r="AA62" i="78"/>
  <c r="AA66" i="78"/>
  <c r="AA70" i="78"/>
  <c r="AA74" i="78"/>
  <c r="AA78" i="78"/>
  <c r="AA82" i="78"/>
  <c r="AA86" i="78"/>
  <c r="AA90" i="78"/>
  <c r="AA94" i="78"/>
  <c r="AA98" i="78"/>
  <c r="AA102" i="78"/>
  <c r="AA106" i="78"/>
  <c r="AA110" i="78"/>
  <c r="AA114" i="78"/>
  <c r="AA118" i="78"/>
  <c r="AA19" i="78"/>
  <c r="AA20" i="78"/>
  <c r="AA21" i="78"/>
  <c r="AA35" i="78"/>
  <c r="AA36" i="78"/>
  <c r="AA37" i="78"/>
  <c r="AA51" i="78"/>
  <c r="AA52" i="78"/>
  <c r="AA53" i="78"/>
  <c r="AA67" i="78"/>
  <c r="AA68" i="78"/>
  <c r="AA69" i="78"/>
  <c r="AA83" i="78"/>
  <c r="AA84" i="78"/>
  <c r="AA85" i="78"/>
  <c r="AA99" i="78"/>
  <c r="AA100" i="78"/>
  <c r="AA101" i="78"/>
  <c r="AA115" i="78"/>
  <c r="AA116" i="78"/>
  <c r="AA117" i="78"/>
  <c r="AA122" i="78"/>
  <c r="AA7" i="78"/>
  <c r="AA8" i="78"/>
  <c r="AA9" i="78"/>
  <c r="AA27" i="78"/>
  <c r="AA28" i="78"/>
  <c r="AA29" i="78"/>
  <c r="AA47" i="78"/>
  <c r="AA48" i="78"/>
  <c r="AA49" i="78"/>
  <c r="AA71" i="78"/>
  <c r="AA72" i="78"/>
  <c r="AA73" i="78"/>
  <c r="AA23" i="78"/>
  <c r="AA24" i="78"/>
  <c r="AA25" i="78"/>
  <c r="AA43" i="78"/>
  <c r="AA44" i="78"/>
  <c r="AA45" i="78"/>
  <c r="AA63" i="78"/>
  <c r="AA64" i="78"/>
  <c r="AA65" i="78"/>
  <c r="AA87" i="78"/>
  <c r="AA88" i="78"/>
  <c r="AA89" i="78"/>
  <c r="AA12" i="78"/>
  <c r="AA31" i="78"/>
  <c r="AA33" i="78"/>
  <c r="AA56" i="78"/>
  <c r="AA75" i="78"/>
  <c r="AA77" i="78"/>
  <c r="AA103" i="78"/>
  <c r="AA104" i="78"/>
  <c r="AA105" i="78"/>
  <c r="AA15" i="78"/>
  <c r="AA17" i="78"/>
  <c r="AA40" i="78"/>
  <c r="AA59" i="78"/>
  <c r="AA61" i="78"/>
  <c r="AA80" i="78"/>
  <c r="AA95" i="78"/>
  <c r="AA96" i="78"/>
  <c r="AA97" i="78"/>
  <c r="AA119" i="78"/>
  <c r="AA16" i="78"/>
  <c r="AA39" i="78"/>
  <c r="AA81" i="78"/>
  <c r="AA107" i="78"/>
  <c r="AA109" i="78"/>
  <c r="AA79" i="78"/>
  <c r="AA120" i="78"/>
  <c r="AA11" i="78"/>
  <c r="AA57" i="78"/>
  <c r="AA76" i="78"/>
  <c r="AA91" i="78"/>
  <c r="AA93" i="78"/>
  <c r="AA112" i="78"/>
  <c r="AA123" i="78"/>
  <c r="AA108" i="78"/>
  <c r="AA41" i="78"/>
  <c r="AA60" i="78"/>
  <c r="AA121" i="78"/>
  <c r="AA32" i="78"/>
  <c r="AA55" i="78"/>
  <c r="AA113" i="78"/>
  <c r="AA111" i="78"/>
  <c r="AA92" i="78"/>
  <c r="AA13" i="78"/>
  <c r="AA122" i="72"/>
  <c r="AA108" i="72"/>
  <c r="AA95" i="72"/>
  <c r="AA112" i="72"/>
  <c r="AA76" i="72"/>
  <c r="AA10" i="72"/>
  <c r="AA80" i="72"/>
  <c r="AA47" i="72"/>
  <c r="AA14" i="72"/>
  <c r="AA11" i="72"/>
  <c r="AA92" i="72"/>
  <c r="AA59" i="72"/>
  <c r="AA26" i="72"/>
  <c r="AA84" i="72"/>
  <c r="AA67" i="72"/>
  <c r="AA50" i="72"/>
  <c r="AA20" i="72"/>
  <c r="AA103" i="72"/>
  <c r="AA86" i="72"/>
  <c r="AA56" i="72"/>
  <c r="AA39" i="72"/>
  <c r="AA22" i="72"/>
  <c r="AA117" i="72"/>
  <c r="AA101" i="72"/>
  <c r="AA85" i="72"/>
  <c r="AA69" i="72"/>
  <c r="AA53" i="72"/>
  <c r="AA37" i="72"/>
  <c r="AA21" i="72"/>
  <c r="AA107" i="72"/>
  <c r="AA75" i="72"/>
  <c r="AA46" i="72"/>
  <c r="AA120" i="72"/>
  <c r="AA91" i="72"/>
  <c r="AA58" i="72"/>
  <c r="AA100" i="72"/>
  <c r="AA66" i="72"/>
  <c r="AA36" i="72"/>
  <c r="AA19" i="72"/>
  <c r="AA102" i="72"/>
  <c r="AA72" i="72"/>
  <c r="AA55" i="72"/>
  <c r="AA38" i="72"/>
  <c r="AA8" i="72"/>
  <c r="AA113" i="72"/>
  <c r="AA97" i="72"/>
  <c r="AA81" i="72"/>
  <c r="AA65" i="72"/>
  <c r="AA49" i="72"/>
  <c r="AA33" i="72"/>
  <c r="AA17" i="72"/>
  <c r="AA7" i="79"/>
  <c r="AA8" i="79"/>
  <c r="AA9" i="79"/>
  <c r="AA10" i="79"/>
  <c r="AA11" i="79"/>
  <c r="AA13" i="79"/>
  <c r="AA17" i="79"/>
  <c r="AA21" i="79"/>
  <c r="AA25" i="79"/>
  <c r="AA12" i="79"/>
  <c r="AA26" i="79"/>
  <c r="AA27" i="79"/>
  <c r="AA28" i="79"/>
  <c r="AA32" i="79"/>
  <c r="AA36" i="79"/>
  <c r="AA40" i="79"/>
  <c r="AA44" i="79"/>
  <c r="AA48" i="79"/>
  <c r="AA52" i="79"/>
  <c r="AA56" i="79"/>
  <c r="AA58" i="79"/>
  <c r="AA59" i="79"/>
  <c r="AA60" i="79"/>
  <c r="AA61" i="79"/>
  <c r="AA62" i="79"/>
  <c r="AA63" i="79"/>
  <c r="AA64" i="79"/>
  <c r="AA65" i="79"/>
  <c r="AA66" i="79"/>
  <c r="AA67" i="79"/>
  <c r="AA68" i="79"/>
  <c r="AA69" i="79"/>
  <c r="AA70" i="79"/>
  <c r="AA71" i="79"/>
  <c r="AA72" i="79"/>
  <c r="AA73" i="79"/>
  <c r="AA74" i="79"/>
  <c r="AA75" i="79"/>
  <c r="AA76" i="79"/>
  <c r="AA77" i="79"/>
  <c r="AA78" i="79"/>
  <c r="AA79" i="79"/>
  <c r="AA80" i="79"/>
  <c r="AA81" i="79"/>
  <c r="AA82" i="79"/>
  <c r="AA83" i="79"/>
  <c r="AA84" i="79"/>
  <c r="AA85" i="79"/>
  <c r="AA86" i="79"/>
  <c r="AA87" i="79"/>
  <c r="AA88" i="79"/>
  <c r="AA89" i="79"/>
  <c r="AA90" i="79"/>
  <c r="AA91" i="79"/>
  <c r="AA92" i="79"/>
  <c r="AA93" i="79"/>
  <c r="AA94" i="79"/>
  <c r="AA95" i="79"/>
  <c r="AA96" i="79"/>
  <c r="AA97" i="79"/>
  <c r="AA98" i="79"/>
  <c r="AA99" i="79"/>
  <c r="AA100" i="79"/>
  <c r="AA101" i="79"/>
  <c r="AA102" i="79"/>
  <c r="AA103" i="79"/>
  <c r="AA104" i="79"/>
  <c r="AA105" i="79"/>
  <c r="AA106" i="79"/>
  <c r="AA107" i="79"/>
  <c r="AA108" i="79"/>
  <c r="AA109" i="79"/>
  <c r="AA110" i="79"/>
  <c r="AA111" i="79"/>
  <c r="AA112" i="79"/>
  <c r="AA113" i="79"/>
  <c r="AA114" i="79"/>
  <c r="AA115" i="79"/>
  <c r="AA116" i="79"/>
  <c r="AA117" i="79"/>
  <c r="AA118" i="79"/>
  <c r="AA14" i="79"/>
  <c r="AA15" i="79"/>
  <c r="AA16" i="79"/>
  <c r="AA29" i="79"/>
  <c r="AA30" i="79"/>
  <c r="AA31" i="79"/>
  <c r="AA45" i="79"/>
  <c r="AA46" i="79"/>
  <c r="AA47" i="79"/>
  <c r="AA19" i="79"/>
  <c r="AA24" i="79"/>
  <c r="AA37" i="79"/>
  <c r="AA38" i="79"/>
  <c r="AA39" i="79"/>
  <c r="AA57" i="79"/>
  <c r="AA119" i="79"/>
  <c r="AA123" i="79"/>
  <c r="AA22" i="79"/>
  <c r="AA35" i="79"/>
  <c r="AA49" i="79"/>
  <c r="AA54" i="79"/>
  <c r="AA41" i="79"/>
  <c r="AA50" i="79"/>
  <c r="AA55" i="79"/>
  <c r="AA23" i="79"/>
  <c r="AA34" i="79"/>
  <c r="AA43" i="79"/>
  <c r="AA53" i="79"/>
  <c r="AA120" i="79"/>
  <c r="AA122" i="79"/>
  <c r="AA20" i="79"/>
  <c r="AA18" i="79"/>
  <c r="AA42" i="79"/>
  <c r="AA121" i="79"/>
  <c r="AA51" i="79"/>
  <c r="AA33" i="79"/>
  <c r="AA63" i="72"/>
  <c r="AA94" i="72"/>
  <c r="AA111" i="72"/>
  <c r="AA116" i="72"/>
  <c r="AA79" i="72"/>
  <c r="AA74" i="72"/>
  <c r="AA83" i="72"/>
  <c r="AA32" i="72"/>
  <c r="AA106" i="72"/>
  <c r="AA64" i="72"/>
  <c r="AA110" i="72"/>
  <c r="AA43" i="72"/>
  <c r="AA115" i="72"/>
  <c r="AA78" i="72"/>
  <c r="AA16" i="72"/>
  <c r="AA44" i="72"/>
  <c r="AA119" i="72"/>
  <c r="AA90" i="72"/>
  <c r="AA28" i="72"/>
  <c r="AA99" i="72"/>
  <c r="AA82" i="72"/>
  <c r="AA52" i="72"/>
  <c r="AA35" i="72"/>
  <c r="AA18" i="72"/>
  <c r="AA88" i="72"/>
  <c r="AA71" i="72"/>
  <c r="AA54" i="72"/>
  <c r="AA24" i="72"/>
  <c r="AA7" i="72"/>
  <c r="AA109" i="72"/>
  <c r="AA93" i="72"/>
  <c r="AA77" i="72"/>
  <c r="AA61" i="72"/>
  <c r="AA45" i="72"/>
  <c r="AA29" i="72"/>
  <c r="AA13" i="72"/>
  <c r="AD122" i="107"/>
  <c r="AE122" i="73" s="1"/>
  <c r="AB65" i="68"/>
  <c r="AB65" i="85" s="1"/>
  <c r="AB65" i="69" s="1"/>
  <c r="AB65" i="70" s="1"/>
  <c r="AB106" i="72" s="1"/>
  <c r="AB12" i="109"/>
  <c r="AA65" i="109"/>
  <c r="AB4" i="68"/>
  <c r="AB4" i="85" s="1"/>
  <c r="AB4" i="69" s="1"/>
  <c r="AB4" i="70" s="1"/>
  <c r="AB23" i="109"/>
  <c r="AA23" i="109"/>
  <c r="AD19" i="107"/>
  <c r="AE19" i="73" s="1"/>
  <c r="AD35" i="107"/>
  <c r="AE35" i="73" s="1"/>
  <c r="AD14" i="107"/>
  <c r="AE14" i="73" s="1"/>
  <c r="AD103" i="107"/>
  <c r="AE103" i="73" s="1"/>
  <c r="AD82" i="107"/>
  <c r="AE82" i="73" s="1"/>
  <c r="AD78" i="107"/>
  <c r="AE78" i="73" s="1"/>
  <c r="AD16" i="107"/>
  <c r="AE16" i="73" s="1"/>
  <c r="AD87" i="107"/>
  <c r="AE87" i="73" s="1"/>
  <c r="AD23" i="107"/>
  <c r="AE23" i="73" s="1"/>
  <c r="AD83" i="107"/>
  <c r="AE83" i="73" s="1"/>
  <c r="AD115" i="107"/>
  <c r="AE115" i="73" s="1"/>
  <c r="AD66" i="107"/>
  <c r="AE66" i="73" s="1"/>
  <c r="AD7" i="107"/>
  <c r="AE7" i="73" s="1"/>
  <c r="AD106" i="107"/>
  <c r="AE106" i="73" s="1"/>
  <c r="AD8" i="107"/>
  <c r="AE8" i="73" s="1"/>
  <c r="AD110" i="107"/>
  <c r="AE110" i="73" s="1"/>
  <c r="AD86" i="107"/>
  <c r="AE86" i="73" s="1"/>
  <c r="AD39" i="107"/>
  <c r="AE39" i="73" s="1"/>
  <c r="AD63" i="107"/>
  <c r="AE63" i="73" s="1"/>
  <c r="AD40" i="107"/>
  <c r="AE40" i="73" s="1"/>
  <c r="AD88" i="107"/>
  <c r="AE88" i="73" s="1"/>
  <c r="AD70" i="107"/>
  <c r="AE70" i="73" s="1"/>
  <c r="AD114" i="107"/>
  <c r="AE114" i="73" s="1"/>
  <c r="AD95" i="107"/>
  <c r="AE95" i="73" s="1"/>
  <c r="AD25" i="107"/>
  <c r="AE25" i="73" s="1"/>
  <c r="AD57" i="107"/>
  <c r="AE57" i="73" s="1"/>
  <c r="AD73" i="107"/>
  <c r="AE73" i="73" s="1"/>
  <c r="AD105" i="107"/>
  <c r="AE105" i="73" s="1"/>
  <c r="AD20" i="107"/>
  <c r="AE20" i="73" s="1"/>
  <c r="AD68" i="107"/>
  <c r="AE68" i="73" s="1"/>
  <c r="AD100" i="107"/>
  <c r="AE100" i="73" s="1"/>
  <c r="AD74" i="107"/>
  <c r="AE74" i="73" s="1"/>
  <c r="AD94" i="107"/>
  <c r="AE94" i="73" s="1"/>
  <c r="AD118" i="107"/>
  <c r="AE118" i="73" s="1"/>
  <c r="AD67" i="107"/>
  <c r="AE67" i="73" s="1"/>
  <c r="AD59" i="107"/>
  <c r="AE59" i="73" s="1"/>
  <c r="AD38" i="107"/>
  <c r="AE38" i="73" s="1"/>
  <c r="AD51" i="107"/>
  <c r="AE51" i="73" s="1"/>
  <c r="AD119" i="107"/>
  <c r="AE119" i="73" s="1"/>
  <c r="AD32" i="107"/>
  <c r="AE32" i="73" s="1"/>
  <c r="AD48" i="107"/>
  <c r="AE48" i="73" s="1"/>
  <c r="AD64" i="107"/>
  <c r="AE64" i="73" s="1"/>
  <c r="AD80" i="107"/>
  <c r="AE80" i="73" s="1"/>
  <c r="AD96" i="107"/>
  <c r="AE96" i="73" s="1"/>
  <c r="AD112" i="107"/>
  <c r="AE112" i="73" s="1"/>
  <c r="AD102" i="107"/>
  <c r="AE102" i="73" s="1"/>
  <c r="AD47" i="107"/>
  <c r="AE47" i="73" s="1"/>
  <c r="AD15" i="107"/>
  <c r="AE15" i="73" s="1"/>
  <c r="AD54" i="107"/>
  <c r="AE54" i="73" s="1"/>
  <c r="AD79" i="107"/>
  <c r="AE79" i="73" s="1"/>
  <c r="AD111" i="107"/>
  <c r="AE111" i="73" s="1"/>
  <c r="AD17" i="107"/>
  <c r="AE17" i="73" s="1"/>
  <c r="AD33" i="107"/>
  <c r="AE33" i="73" s="1"/>
  <c r="AD49" i="107"/>
  <c r="AE49" i="73" s="1"/>
  <c r="AD65" i="107"/>
  <c r="AE65" i="73" s="1"/>
  <c r="AD81" i="107"/>
  <c r="AE81" i="73" s="1"/>
  <c r="AD97" i="107"/>
  <c r="AE97" i="73" s="1"/>
  <c r="AD113" i="107"/>
  <c r="AE113" i="73" s="1"/>
  <c r="AD71" i="107"/>
  <c r="AE71" i="73" s="1"/>
  <c r="AD99" i="107"/>
  <c r="AE99" i="73" s="1"/>
  <c r="AD12" i="107"/>
  <c r="AE12" i="73" s="1"/>
  <c r="AD28" i="107"/>
  <c r="AE28" i="73" s="1"/>
  <c r="AD44" i="107"/>
  <c r="AE44" i="73" s="1"/>
  <c r="AD60" i="107"/>
  <c r="AE60" i="73" s="1"/>
  <c r="AD76" i="107"/>
  <c r="AE76" i="73" s="1"/>
  <c r="AD92" i="107"/>
  <c r="AE92" i="73" s="1"/>
  <c r="AD108" i="107"/>
  <c r="AE108" i="73" s="1"/>
  <c r="AD50" i="107"/>
  <c r="AE50" i="73" s="1"/>
  <c r="AD18" i="107"/>
  <c r="AE18" i="73" s="1"/>
  <c r="AD46" i="107"/>
  <c r="AE46" i="73" s="1"/>
  <c r="AD11" i="107"/>
  <c r="AE11" i="73" s="1"/>
  <c r="AD62" i="107"/>
  <c r="AE62" i="73" s="1"/>
  <c r="AD24" i="107"/>
  <c r="AE24" i="73" s="1"/>
  <c r="AD56" i="107"/>
  <c r="AE56" i="73" s="1"/>
  <c r="AD72" i="107"/>
  <c r="AE72" i="73" s="1"/>
  <c r="AD104" i="107"/>
  <c r="AE104" i="73" s="1"/>
  <c r="AD120" i="107"/>
  <c r="AE120" i="73" s="1"/>
  <c r="AD31" i="107"/>
  <c r="AE31" i="73" s="1"/>
  <c r="AD22" i="107"/>
  <c r="AE22" i="73" s="1"/>
  <c r="AD9" i="107"/>
  <c r="AE9" i="73" s="1"/>
  <c r="AD41" i="107"/>
  <c r="AE41" i="73" s="1"/>
  <c r="AD89" i="107"/>
  <c r="AE89" i="73" s="1"/>
  <c r="AD55" i="107"/>
  <c r="AE55" i="73" s="1"/>
  <c r="AD36" i="107"/>
  <c r="AE36" i="73" s="1"/>
  <c r="AD52" i="107"/>
  <c r="AE52" i="73" s="1"/>
  <c r="AD84" i="107"/>
  <c r="AE84" i="73" s="1"/>
  <c r="AD116" i="107"/>
  <c r="AE116" i="73" s="1"/>
  <c r="AD34" i="107"/>
  <c r="AE34" i="73" s="1"/>
  <c r="AD98" i="107"/>
  <c r="AE98" i="73" s="1"/>
  <c r="AD43" i="107"/>
  <c r="AE43" i="73" s="1"/>
  <c r="AD58" i="107"/>
  <c r="AE58" i="73" s="1"/>
  <c r="AD13" i="107"/>
  <c r="AE13" i="73" s="1"/>
  <c r="AD91" i="107"/>
  <c r="AE91" i="73" s="1"/>
  <c r="AD26" i="107"/>
  <c r="AE26" i="73" s="1"/>
  <c r="AD27" i="107"/>
  <c r="AE27" i="73" s="1"/>
  <c r="AD21" i="107"/>
  <c r="AE21" i="73" s="1"/>
  <c r="AD75" i="107"/>
  <c r="AE75" i="73" s="1"/>
  <c r="AD107" i="107"/>
  <c r="AE107" i="73" s="1"/>
  <c r="AD90" i="107"/>
  <c r="AE90" i="73" s="1"/>
  <c r="AD42" i="107"/>
  <c r="AE42" i="73" s="1"/>
  <c r="AD10" i="107"/>
  <c r="AE10" i="73" s="1"/>
  <c r="AD30" i="107"/>
  <c r="AE30" i="73" s="1"/>
  <c r="AD29" i="107"/>
  <c r="AE29" i="73" s="1"/>
  <c r="AD45" i="107"/>
  <c r="AE45" i="73" s="1"/>
  <c r="AD61" i="107"/>
  <c r="AE61" i="73" s="1"/>
  <c r="AD77" i="107"/>
  <c r="AE77" i="73" s="1"/>
  <c r="AD93" i="107"/>
  <c r="AE93" i="73" s="1"/>
  <c r="AD109" i="107"/>
  <c r="AE109" i="73" s="1"/>
  <c r="AD37" i="107"/>
  <c r="AE37" i="73" s="1"/>
  <c r="AD53" i="107"/>
  <c r="AE53" i="73" s="1"/>
  <c r="AD69" i="107"/>
  <c r="AE69" i="73" s="1"/>
  <c r="AD85" i="107"/>
  <c r="AE85" i="73" s="1"/>
  <c r="AD101" i="107"/>
  <c r="AE101" i="73" s="1"/>
  <c r="AD117" i="107"/>
  <c r="AE117" i="73" s="1"/>
  <c r="B2" i="107"/>
  <c r="A1" i="86"/>
  <c r="AC4" i="63"/>
  <c r="AC5" i="63"/>
  <c r="AC6" i="63"/>
  <c r="AC7" i="63"/>
  <c r="AC8" i="63"/>
  <c r="AC9" i="63"/>
  <c r="AC10" i="63"/>
  <c r="AC11" i="63"/>
  <c r="AC12" i="63"/>
  <c r="AC13" i="63"/>
  <c r="AC14" i="63"/>
  <c r="AC15" i="63"/>
  <c r="AC16" i="63"/>
  <c r="AC17" i="63"/>
  <c r="AC18" i="63"/>
  <c r="AC19" i="63"/>
  <c r="AC20" i="63"/>
  <c r="AC21" i="63"/>
  <c r="AC22" i="63"/>
  <c r="AC23" i="63"/>
  <c r="AC24" i="63"/>
  <c r="AC25" i="63"/>
  <c r="AC26" i="63"/>
  <c r="AC27" i="63"/>
  <c r="AC28" i="63"/>
  <c r="AC29" i="63"/>
  <c r="AC30" i="63"/>
  <c r="AC31" i="63"/>
  <c r="AC32" i="63"/>
  <c r="AC33" i="63"/>
  <c r="AC34" i="63"/>
  <c r="AC35" i="63"/>
  <c r="AC36" i="63"/>
  <c r="AC37" i="63"/>
  <c r="AC38" i="63"/>
  <c r="AC39" i="63"/>
  <c r="AC40" i="63"/>
  <c r="AC41" i="63"/>
  <c r="AC42" i="63"/>
  <c r="AC43" i="63"/>
  <c r="AC44" i="63"/>
  <c r="AC45" i="63"/>
  <c r="AC46" i="63"/>
  <c r="AC47" i="63"/>
  <c r="AC48" i="63"/>
  <c r="AC49" i="63"/>
  <c r="AC50" i="63"/>
  <c r="AC51" i="63"/>
  <c r="AC52" i="63"/>
  <c r="AC53" i="63"/>
  <c r="AC54" i="63"/>
  <c r="AC55" i="63"/>
  <c r="AC56" i="63"/>
  <c r="AC57" i="63"/>
  <c r="AC58" i="63"/>
  <c r="AC59" i="63"/>
  <c r="AC60" i="63"/>
  <c r="AC61" i="63"/>
  <c r="AC62" i="63"/>
  <c r="AC63" i="63"/>
  <c r="AC64" i="63"/>
  <c r="AC65" i="63"/>
  <c r="AC66" i="63"/>
  <c r="AC67" i="63"/>
  <c r="AC68" i="63"/>
  <c r="AC69" i="63"/>
  <c r="AC70" i="63"/>
  <c r="AC71" i="63"/>
  <c r="AC72" i="63"/>
  <c r="AC73" i="63"/>
  <c r="AC74" i="63"/>
  <c r="AC75" i="63"/>
  <c r="AC76" i="63"/>
  <c r="AC77" i="63"/>
  <c r="AC78" i="63"/>
  <c r="AC79" i="63"/>
  <c r="AC80" i="63"/>
  <c r="AC81" i="63"/>
  <c r="AC82" i="63"/>
  <c r="AC83" i="63"/>
  <c r="AC84" i="63"/>
  <c r="AC85" i="63"/>
  <c r="AC86" i="63"/>
  <c r="AC87" i="63"/>
  <c r="AC88" i="63"/>
  <c r="AC89" i="63"/>
  <c r="AC90" i="63"/>
  <c r="AC91" i="63"/>
  <c r="AC92" i="63"/>
  <c r="AC93" i="63"/>
  <c r="AC94" i="63"/>
  <c r="AC95" i="63"/>
  <c r="AC96" i="63"/>
  <c r="AC97" i="63"/>
  <c r="AC98" i="63"/>
  <c r="AC99" i="63"/>
  <c r="AC100" i="63"/>
  <c r="AC101" i="63"/>
  <c r="AC102" i="63"/>
  <c r="AC103" i="63"/>
  <c r="AC104" i="63"/>
  <c r="AC105" i="63"/>
  <c r="AC106" i="63"/>
  <c r="AC107" i="63"/>
  <c r="AC108" i="63"/>
  <c r="AC109" i="63"/>
  <c r="AC110" i="63"/>
  <c r="AC111" i="63"/>
  <c r="AC112" i="63"/>
  <c r="AC113" i="63"/>
  <c r="AC114" i="63"/>
  <c r="AC115" i="63"/>
  <c r="AC116" i="63"/>
  <c r="AC117" i="63"/>
  <c r="AC118" i="63"/>
  <c r="AC119" i="63"/>
  <c r="AC120" i="63"/>
  <c r="AG14" i="122" l="1"/>
  <c r="AB14" i="166"/>
  <c r="AG44" i="122"/>
  <c r="AB44" i="166"/>
  <c r="AG26" i="122"/>
  <c r="AB26" i="166"/>
  <c r="AG29" i="122"/>
  <c r="AB29" i="166"/>
  <c r="AG50" i="122"/>
  <c r="AB50" i="166"/>
  <c r="AG16" i="122"/>
  <c r="AB16" i="166"/>
  <c r="AG55" i="122"/>
  <c r="AB55" i="166"/>
  <c r="AG20" i="122"/>
  <c r="AB20" i="166"/>
  <c r="AB59" i="166"/>
  <c r="AG59" i="122"/>
  <c r="AG38" i="122"/>
  <c r="AB38" i="166"/>
  <c r="AG12" i="122"/>
  <c r="AB12" i="166"/>
  <c r="AG35" i="122"/>
  <c r="AB35" i="166"/>
  <c r="AG13" i="122"/>
  <c r="AB13" i="166"/>
  <c r="AG34" i="122"/>
  <c r="AB34" i="166"/>
  <c r="AG31" i="122"/>
  <c r="AB31" i="166"/>
  <c r="AG25" i="122"/>
  <c r="AB25" i="166"/>
  <c r="AE129" i="73"/>
  <c r="AE125" i="73"/>
  <c r="AE126" i="73"/>
  <c r="AE130" i="73"/>
  <c r="AG6" i="122"/>
  <c r="AB6" i="166"/>
  <c r="AG30" i="122"/>
  <c r="AB30" i="166"/>
  <c r="AG27" i="122"/>
  <c r="AB27" i="166"/>
  <c r="AG53" i="122"/>
  <c r="AB53" i="166"/>
  <c r="AG9" i="122"/>
  <c r="AB9" i="166"/>
  <c r="AG45" i="122"/>
  <c r="AB45" i="166"/>
  <c r="AG8" i="122"/>
  <c r="AB8" i="166"/>
  <c r="AG2" i="122"/>
  <c r="AB2" i="166"/>
  <c r="AE127" i="73"/>
  <c r="AE131" i="73"/>
  <c r="AG48" i="122"/>
  <c r="AB48" i="166"/>
  <c r="AG17" i="122"/>
  <c r="AB17" i="166"/>
  <c r="AG56" i="122"/>
  <c r="AB56" i="166"/>
  <c r="AG4" i="122"/>
  <c r="AB4" i="166"/>
  <c r="AG37" i="122"/>
  <c r="AB37" i="166"/>
  <c r="AG10" i="122"/>
  <c r="AB10" i="166"/>
  <c r="AG51" i="122"/>
  <c r="AB51" i="166"/>
  <c r="AG52" i="122"/>
  <c r="AB52" i="166"/>
  <c r="AG54" i="122"/>
  <c r="AB54" i="166"/>
  <c r="AG21" i="122"/>
  <c r="AB21" i="166"/>
  <c r="AG39" i="122"/>
  <c r="AB39" i="166"/>
  <c r="AG5" i="122"/>
  <c r="AB5" i="166"/>
  <c r="AG7" i="122"/>
  <c r="AB7" i="166"/>
  <c r="AG43" i="122"/>
  <c r="AB43" i="166"/>
  <c r="AG15" i="122"/>
  <c r="AB15" i="166"/>
  <c r="AB60" i="166"/>
  <c r="AG60" i="122"/>
  <c r="AG28" i="122"/>
  <c r="AB28" i="166"/>
  <c r="AG57" i="122"/>
  <c r="AB57" i="166"/>
  <c r="AG49" i="122"/>
  <c r="AB49" i="166"/>
  <c r="AG23" i="122"/>
  <c r="AB23" i="166"/>
  <c r="AG19" i="122"/>
  <c r="AB19" i="166"/>
  <c r="AB58" i="166"/>
  <c r="AG58" i="122"/>
  <c r="AG22" i="122"/>
  <c r="AB22" i="166"/>
  <c r="AG46" i="122"/>
  <c r="AB46" i="166"/>
  <c r="AG41" i="122"/>
  <c r="AB41" i="166"/>
  <c r="AG36" i="122"/>
  <c r="AB36" i="166"/>
  <c r="AG18" i="122"/>
  <c r="AB18" i="166"/>
  <c r="AG33" i="122"/>
  <c r="AB33" i="166"/>
  <c r="AG11" i="122"/>
  <c r="AB11" i="166"/>
  <c r="AG42" i="122"/>
  <c r="AB42" i="166"/>
  <c r="AG32" i="122"/>
  <c r="AB32" i="166"/>
  <c r="AG47" i="122"/>
  <c r="AB47" i="166"/>
  <c r="AG3" i="122"/>
  <c r="AB3" i="166"/>
  <c r="AG24" i="122"/>
  <c r="AB24" i="166"/>
  <c r="AG40" i="122"/>
  <c r="AB40" i="166"/>
  <c r="AB91" i="72"/>
  <c r="AB89" i="78"/>
  <c r="AB25" i="78"/>
  <c r="AB73" i="78"/>
  <c r="AB9" i="78"/>
  <c r="AB120" i="78"/>
  <c r="AB57" i="78"/>
  <c r="AB27" i="72"/>
  <c r="AB105" i="78"/>
  <c r="AB41" i="78"/>
  <c r="AB16" i="72"/>
  <c r="AB80" i="72"/>
  <c r="AB25" i="72"/>
  <c r="AB89" i="72"/>
  <c r="AB43" i="72"/>
  <c r="AB107" i="72"/>
  <c r="AB117" i="78"/>
  <c r="AB101" i="78"/>
  <c r="AB85" i="78"/>
  <c r="AB69" i="78"/>
  <c r="AB53" i="78"/>
  <c r="AB37" i="78"/>
  <c r="AB21" i="78"/>
  <c r="AB32" i="72"/>
  <c r="AB96" i="72"/>
  <c r="AB38" i="72"/>
  <c r="AB41" i="72"/>
  <c r="AB105" i="72"/>
  <c r="AB26" i="72"/>
  <c r="AB59" i="72"/>
  <c r="AB123" i="72"/>
  <c r="AB113" i="78"/>
  <c r="AB97" i="78"/>
  <c r="AB81" i="78"/>
  <c r="AB65" i="78"/>
  <c r="AB49" i="78"/>
  <c r="AB33" i="78"/>
  <c r="AB17" i="78"/>
  <c r="AB48" i="72"/>
  <c r="AB112" i="72"/>
  <c r="AB70" i="72"/>
  <c r="AB57" i="72"/>
  <c r="AB121" i="72"/>
  <c r="AB58" i="72"/>
  <c r="AB11" i="72"/>
  <c r="AB75" i="72"/>
  <c r="AB109" i="78"/>
  <c r="AB93" i="78"/>
  <c r="AB77" i="78"/>
  <c r="AB61" i="78"/>
  <c r="AB45" i="78"/>
  <c r="AB29" i="78"/>
  <c r="AB13" i="78"/>
  <c r="AB110" i="72"/>
  <c r="AB64" i="72"/>
  <c r="AB9" i="72"/>
  <c r="AB73" i="72"/>
  <c r="AB90" i="72"/>
  <c r="AB15" i="72"/>
  <c r="AB31" i="72"/>
  <c r="AB47" i="72"/>
  <c r="AB63" i="72"/>
  <c r="AB79" i="72"/>
  <c r="AB95" i="72"/>
  <c r="AB111" i="72"/>
  <c r="AB121" i="78"/>
  <c r="AB116" i="78"/>
  <c r="AB112" i="78"/>
  <c r="AB108" i="78"/>
  <c r="AB104" i="78"/>
  <c r="AB100" i="78"/>
  <c r="AB96" i="78"/>
  <c r="AB92" i="78"/>
  <c r="AB88" i="78"/>
  <c r="AB84" i="78"/>
  <c r="AB80" i="78"/>
  <c r="AB76" i="78"/>
  <c r="AB72" i="78"/>
  <c r="AB68" i="78"/>
  <c r="AB64" i="78"/>
  <c r="AB60" i="78"/>
  <c r="AB56" i="78"/>
  <c r="AB52" i="78"/>
  <c r="AB48" i="78"/>
  <c r="AB44" i="78"/>
  <c r="AB40" i="78"/>
  <c r="AB36" i="78"/>
  <c r="AB32" i="78"/>
  <c r="AB28" i="78"/>
  <c r="AB24" i="78"/>
  <c r="AB20" i="78"/>
  <c r="AB16" i="78"/>
  <c r="AB12" i="78"/>
  <c r="AB8" i="78"/>
  <c r="AB82" i="72"/>
  <c r="AB118" i="72"/>
  <c r="AB20" i="72"/>
  <c r="AB36" i="72"/>
  <c r="AB52" i="72"/>
  <c r="AB68" i="72"/>
  <c r="AB84" i="72"/>
  <c r="AB100" i="72"/>
  <c r="AB116" i="72"/>
  <c r="AB14" i="72"/>
  <c r="AB46" i="72"/>
  <c r="AB86" i="72"/>
  <c r="AB13" i="72"/>
  <c r="AB29" i="72"/>
  <c r="AB45" i="72"/>
  <c r="AB61" i="72"/>
  <c r="AB77" i="72"/>
  <c r="AB93" i="72"/>
  <c r="AB109" i="72"/>
  <c r="AB34" i="72"/>
  <c r="AB66" i="72"/>
  <c r="AB9" i="79"/>
  <c r="AB12" i="79"/>
  <c r="AB13" i="79"/>
  <c r="AB13" i="107" s="1"/>
  <c r="AB13" i="73" s="1"/>
  <c r="AB14" i="79"/>
  <c r="AB15" i="79"/>
  <c r="AB16" i="79"/>
  <c r="AB17" i="79"/>
  <c r="AB18" i="79"/>
  <c r="AB19" i="79"/>
  <c r="AB20" i="79"/>
  <c r="AB21" i="79"/>
  <c r="AB22" i="79"/>
  <c r="AB23" i="79"/>
  <c r="AB24" i="79"/>
  <c r="AB25" i="79"/>
  <c r="AB26" i="79"/>
  <c r="AB27" i="79"/>
  <c r="AB7" i="79"/>
  <c r="AB8" i="79"/>
  <c r="AB10" i="79"/>
  <c r="AB11" i="79"/>
  <c r="AB31" i="79"/>
  <c r="AB35" i="79"/>
  <c r="AB39" i="79"/>
  <c r="AB43" i="79"/>
  <c r="AB47" i="79"/>
  <c r="AB51" i="79"/>
  <c r="AB55" i="79"/>
  <c r="AB32" i="79"/>
  <c r="AB33" i="79"/>
  <c r="AB34" i="79"/>
  <c r="AB48" i="79"/>
  <c r="AB49" i="79"/>
  <c r="AB50" i="79"/>
  <c r="AB59" i="79"/>
  <c r="AB63" i="79"/>
  <c r="AB67" i="79"/>
  <c r="AB71" i="79"/>
  <c r="AB75" i="79"/>
  <c r="AB79" i="79"/>
  <c r="AB83" i="79"/>
  <c r="AB87" i="79"/>
  <c r="AB91" i="79"/>
  <c r="AB95" i="79"/>
  <c r="AB99" i="79"/>
  <c r="AB103" i="79"/>
  <c r="AB107" i="79"/>
  <c r="AB111" i="79"/>
  <c r="AB115" i="79"/>
  <c r="AB40" i="79"/>
  <c r="AB41" i="79"/>
  <c r="AB42" i="79"/>
  <c r="AB64" i="79"/>
  <c r="AB65" i="79"/>
  <c r="AB66" i="79"/>
  <c r="AB80" i="79"/>
  <c r="AB81" i="79"/>
  <c r="AB82" i="79"/>
  <c r="AB96" i="79"/>
  <c r="AB97" i="79"/>
  <c r="AB98" i="79"/>
  <c r="AB112" i="79"/>
  <c r="AB113" i="79"/>
  <c r="AB114" i="79"/>
  <c r="AB122" i="79"/>
  <c r="AB30" i="79"/>
  <c r="AB44" i="79"/>
  <c r="AB53" i="79"/>
  <c r="AB60" i="79"/>
  <c r="AB61" i="79"/>
  <c r="AB62" i="79"/>
  <c r="AB84" i="79"/>
  <c r="AB85" i="79"/>
  <c r="AB86" i="79"/>
  <c r="AB104" i="79"/>
  <c r="AB105" i="79"/>
  <c r="AB106" i="79"/>
  <c r="AB36" i="79"/>
  <c r="AB45" i="79"/>
  <c r="AB54" i="79"/>
  <c r="AB76" i="79"/>
  <c r="AB77" i="79"/>
  <c r="AB78" i="79"/>
  <c r="AB100" i="79"/>
  <c r="AB101" i="79"/>
  <c r="AB102" i="79"/>
  <c r="AB58" i="79"/>
  <c r="AB52" i="79"/>
  <c r="AB69" i="79"/>
  <c r="AB88" i="79"/>
  <c r="AB90" i="79"/>
  <c r="AB116" i="79"/>
  <c r="AB119" i="79"/>
  <c r="AB120" i="79"/>
  <c r="AB121" i="79"/>
  <c r="AB28" i="79"/>
  <c r="AB37" i="79"/>
  <c r="AB46" i="79"/>
  <c r="AB56" i="79"/>
  <c r="AB72" i="79"/>
  <c r="AB74" i="79"/>
  <c r="AB93" i="79"/>
  <c r="AB108" i="79"/>
  <c r="AB117" i="79"/>
  <c r="AB94" i="79"/>
  <c r="AB29" i="79"/>
  <c r="AB38" i="79"/>
  <c r="AB70" i="79"/>
  <c r="AB89" i="79"/>
  <c r="AB89" i="107" s="1"/>
  <c r="AB89" i="73" s="1"/>
  <c r="AB109" i="79"/>
  <c r="AB118" i="79"/>
  <c r="AB73" i="79"/>
  <c r="AB92" i="79"/>
  <c r="AB110" i="79"/>
  <c r="AB123" i="79"/>
  <c r="AB57" i="79"/>
  <c r="AB68" i="79"/>
  <c r="AB19" i="72"/>
  <c r="AB35" i="72"/>
  <c r="AB51" i="72"/>
  <c r="AB67" i="72"/>
  <c r="AB83" i="72"/>
  <c r="AB99" i="72"/>
  <c r="AB115" i="72"/>
  <c r="AB123" i="78"/>
  <c r="AB123" i="107" s="1"/>
  <c r="AB123" i="73" s="1"/>
  <c r="AB119" i="78"/>
  <c r="AB115" i="78"/>
  <c r="AB111" i="78"/>
  <c r="AB107" i="78"/>
  <c r="AB103" i="78"/>
  <c r="AB99" i="78"/>
  <c r="AB95" i="78"/>
  <c r="AB91" i="78"/>
  <c r="AB87" i="78"/>
  <c r="AB83" i="78"/>
  <c r="AB79" i="78"/>
  <c r="AB75" i="78"/>
  <c r="AB75" i="107" s="1"/>
  <c r="AB75" i="73" s="1"/>
  <c r="AB71" i="78"/>
  <c r="AB67" i="78"/>
  <c r="AB63" i="78"/>
  <c r="AB59" i="78"/>
  <c r="AB55" i="78"/>
  <c r="AB51" i="78"/>
  <c r="AB47" i="78"/>
  <c r="AB43" i="78"/>
  <c r="AB39" i="78"/>
  <c r="AB35" i="78"/>
  <c r="AB31" i="78"/>
  <c r="AB27" i="78"/>
  <c r="AB23" i="78"/>
  <c r="AB19" i="78"/>
  <c r="AB15" i="78"/>
  <c r="AB11" i="78"/>
  <c r="AB7" i="78"/>
  <c r="AB94" i="72"/>
  <c r="AB94" i="107" s="1"/>
  <c r="AB94" i="73" s="1"/>
  <c r="AB8" i="72"/>
  <c r="AB24" i="72"/>
  <c r="AB24" i="107" s="1"/>
  <c r="AB24" i="73" s="1"/>
  <c r="AB40" i="72"/>
  <c r="AB56" i="72"/>
  <c r="AB72" i="72"/>
  <c r="AB88" i="72"/>
  <c r="AB88" i="107" s="1"/>
  <c r="AB88" i="73" s="1"/>
  <c r="AB104" i="72"/>
  <c r="AB120" i="72"/>
  <c r="AB22" i="72"/>
  <c r="AB54" i="72"/>
  <c r="AB98" i="72"/>
  <c r="AB17" i="72"/>
  <c r="AB33" i="72"/>
  <c r="AB49" i="72"/>
  <c r="AB65" i="72"/>
  <c r="AB81" i="72"/>
  <c r="AB97" i="72"/>
  <c r="AB113" i="72"/>
  <c r="AB42" i="72"/>
  <c r="AB74" i="72"/>
  <c r="AB122" i="72"/>
  <c r="AB7" i="72"/>
  <c r="AB7" i="107" s="1"/>
  <c r="AB7" i="73" s="1"/>
  <c r="AB23" i="72"/>
  <c r="AB39" i="72"/>
  <c r="AB55" i="72"/>
  <c r="AB71" i="72"/>
  <c r="AB87" i="72"/>
  <c r="AB103" i="72"/>
  <c r="AB119" i="72"/>
  <c r="AB122" i="78"/>
  <c r="AB118" i="78"/>
  <c r="AB114" i="78"/>
  <c r="AB110" i="78"/>
  <c r="AB106" i="78"/>
  <c r="AB102" i="78"/>
  <c r="AB98" i="78"/>
  <c r="AB94" i="78"/>
  <c r="AB90" i="78"/>
  <c r="AB86" i="78"/>
  <c r="AB82" i="78"/>
  <c r="AB78" i="78"/>
  <c r="AB74" i="78"/>
  <c r="AB70" i="78"/>
  <c r="AB66" i="78"/>
  <c r="AB62" i="78"/>
  <c r="AB58" i="78"/>
  <c r="AB54" i="78"/>
  <c r="AB50" i="78"/>
  <c r="AB46" i="78"/>
  <c r="AB42" i="78"/>
  <c r="AB38" i="78"/>
  <c r="AB34" i="78"/>
  <c r="AB30" i="78"/>
  <c r="AB26" i="78"/>
  <c r="AB22" i="78"/>
  <c r="AB18" i="78"/>
  <c r="AB14" i="78"/>
  <c r="AB10" i="78"/>
  <c r="AB102" i="72"/>
  <c r="AB12" i="72"/>
  <c r="AB28" i="72"/>
  <c r="AB44" i="72"/>
  <c r="AB60" i="72"/>
  <c r="AB60" i="107" s="1"/>
  <c r="AB60" i="73" s="1"/>
  <c r="AB76" i="72"/>
  <c r="AB92" i="72"/>
  <c r="AB92" i="107" s="1"/>
  <c r="AB92" i="73" s="1"/>
  <c r="AB108" i="72"/>
  <c r="AB30" i="72"/>
  <c r="AB62" i="72"/>
  <c r="AB114" i="72"/>
  <c r="AB21" i="72"/>
  <c r="AB37" i="72"/>
  <c r="AB53" i="72"/>
  <c r="AB69" i="72"/>
  <c r="AB85" i="72"/>
  <c r="AB101" i="72"/>
  <c r="AB117" i="72"/>
  <c r="AB10" i="72"/>
  <c r="AB50" i="72"/>
  <c r="AB78" i="72"/>
  <c r="AB18" i="72"/>
  <c r="AB22" i="107"/>
  <c r="AB22" i="73" s="1"/>
  <c r="AB65" i="109"/>
  <c r="AB36" i="107"/>
  <c r="AB36" i="73" s="1"/>
  <c r="AB117" i="107"/>
  <c r="AB117" i="73" s="1"/>
  <c r="AB70" i="107"/>
  <c r="AB70" i="73" s="1"/>
  <c r="P6" i="63"/>
  <c r="J7" i="109"/>
  <c r="R7" i="109"/>
  <c r="T7" i="109"/>
  <c r="J8" i="109"/>
  <c r="R8" i="109"/>
  <c r="T8" i="109"/>
  <c r="J9" i="109"/>
  <c r="R9" i="109"/>
  <c r="T9" i="109"/>
  <c r="J10" i="109"/>
  <c r="R10" i="109"/>
  <c r="T10" i="109"/>
  <c r="J11" i="109"/>
  <c r="R11" i="109"/>
  <c r="T11" i="109"/>
  <c r="J12" i="109"/>
  <c r="R12" i="109"/>
  <c r="T12" i="109"/>
  <c r="J13" i="109"/>
  <c r="R13" i="109"/>
  <c r="T13" i="109"/>
  <c r="J14" i="109"/>
  <c r="R14" i="109"/>
  <c r="T14" i="109"/>
  <c r="J15" i="109"/>
  <c r="R15" i="109"/>
  <c r="T15" i="109"/>
  <c r="J16" i="109"/>
  <c r="R16" i="109"/>
  <c r="T16" i="109"/>
  <c r="R17" i="109"/>
  <c r="T17" i="109"/>
  <c r="R18" i="109"/>
  <c r="T18" i="109"/>
  <c r="R19" i="109"/>
  <c r="T19" i="109"/>
  <c r="R20" i="109"/>
  <c r="T20" i="109"/>
  <c r="R21" i="109"/>
  <c r="T21" i="109"/>
  <c r="R22" i="109"/>
  <c r="T22" i="109"/>
  <c r="R23" i="109"/>
  <c r="T23" i="109"/>
  <c r="R24" i="109"/>
  <c r="T24" i="109"/>
  <c r="R25" i="109"/>
  <c r="T25" i="109"/>
  <c r="R26" i="109"/>
  <c r="T26" i="109"/>
  <c r="R27" i="109"/>
  <c r="T27" i="109"/>
  <c r="R28" i="109"/>
  <c r="T28" i="109"/>
  <c r="R29" i="109"/>
  <c r="T29" i="109"/>
  <c r="R30" i="109"/>
  <c r="T30" i="109"/>
  <c r="R31" i="109"/>
  <c r="T31" i="109"/>
  <c r="R32" i="109"/>
  <c r="T32" i="109"/>
  <c r="R33" i="109"/>
  <c r="T33" i="109"/>
  <c r="R34" i="109"/>
  <c r="T34" i="109"/>
  <c r="R35" i="109"/>
  <c r="T35" i="109"/>
  <c r="R36" i="109"/>
  <c r="T36" i="109"/>
  <c r="R37" i="109"/>
  <c r="T37" i="109"/>
  <c r="R38" i="109"/>
  <c r="T38" i="109"/>
  <c r="R39" i="109"/>
  <c r="T39" i="109"/>
  <c r="R40" i="109"/>
  <c r="T40" i="109"/>
  <c r="R41" i="109"/>
  <c r="T41" i="109"/>
  <c r="R42" i="109"/>
  <c r="T42" i="109"/>
  <c r="R43" i="109"/>
  <c r="T43" i="109"/>
  <c r="R44" i="109"/>
  <c r="T44" i="109"/>
  <c r="R45" i="109"/>
  <c r="T45" i="109"/>
  <c r="R46" i="109"/>
  <c r="T46" i="109"/>
  <c r="R47" i="109"/>
  <c r="T47" i="109"/>
  <c r="R48" i="109"/>
  <c r="T48" i="109"/>
  <c r="R49" i="109"/>
  <c r="T49" i="109"/>
  <c r="R50" i="109"/>
  <c r="T50" i="109"/>
  <c r="R51" i="109"/>
  <c r="T51" i="109"/>
  <c r="R52" i="109"/>
  <c r="T52" i="109"/>
  <c r="R53" i="109"/>
  <c r="T53" i="109"/>
  <c r="R54" i="109"/>
  <c r="T54" i="109"/>
  <c r="R55" i="109"/>
  <c r="T55" i="109"/>
  <c r="C2" i="107"/>
  <c r="D2" i="107"/>
  <c r="E2" i="107"/>
  <c r="F2" i="107"/>
  <c r="G2" i="107"/>
  <c r="H2" i="107"/>
  <c r="I2" i="107"/>
  <c r="J2" i="107"/>
  <c r="K2" i="107"/>
  <c r="L2" i="107"/>
  <c r="M2" i="107"/>
  <c r="N2" i="107"/>
  <c r="O2" i="107"/>
  <c r="P2" i="107"/>
  <c r="Q2" i="107"/>
  <c r="R2" i="107"/>
  <c r="S2" i="107"/>
  <c r="T2" i="107"/>
  <c r="U2" i="107"/>
  <c r="V2" i="107"/>
  <c r="W2" i="107"/>
  <c r="X2" i="107"/>
  <c r="Y2" i="107"/>
  <c r="Z2" i="107"/>
  <c r="C7" i="86"/>
  <c r="D7" i="86"/>
  <c r="E7" i="86"/>
  <c r="F7" i="86"/>
  <c r="G7" i="86"/>
  <c r="H7" i="86"/>
  <c r="I7" i="86"/>
  <c r="J7" i="86"/>
  <c r="K7" i="86"/>
  <c r="L7" i="86"/>
  <c r="M7" i="86"/>
  <c r="N7" i="86"/>
  <c r="O7" i="86"/>
  <c r="P7" i="86"/>
  <c r="Q7" i="86"/>
  <c r="R7" i="86"/>
  <c r="S7" i="86"/>
  <c r="T7" i="86"/>
  <c r="U7" i="86"/>
  <c r="V7" i="86"/>
  <c r="W7" i="86"/>
  <c r="X7" i="86"/>
  <c r="Y7" i="86"/>
  <c r="Z7" i="86"/>
  <c r="C8" i="86"/>
  <c r="D8" i="86"/>
  <c r="E8" i="86"/>
  <c r="F8" i="86"/>
  <c r="G8" i="86"/>
  <c r="H8" i="86"/>
  <c r="I8" i="86"/>
  <c r="J8" i="86"/>
  <c r="K8" i="86"/>
  <c r="L8" i="86"/>
  <c r="M8" i="86"/>
  <c r="N8" i="86"/>
  <c r="O8" i="86"/>
  <c r="P8" i="86"/>
  <c r="Q8" i="86"/>
  <c r="R8" i="86"/>
  <c r="S8" i="86"/>
  <c r="T8" i="86"/>
  <c r="U8" i="86"/>
  <c r="V8" i="86"/>
  <c r="W8" i="86"/>
  <c r="X8" i="86"/>
  <c r="Y8" i="86"/>
  <c r="Z8" i="86"/>
  <c r="C9" i="86"/>
  <c r="D9" i="86"/>
  <c r="E9" i="86"/>
  <c r="F9" i="86"/>
  <c r="G9" i="86"/>
  <c r="H9" i="86"/>
  <c r="I9" i="86"/>
  <c r="J9" i="86"/>
  <c r="K9" i="86"/>
  <c r="L9" i="86"/>
  <c r="M9" i="86"/>
  <c r="N9" i="86"/>
  <c r="O9" i="86"/>
  <c r="P9" i="86"/>
  <c r="Q9" i="86"/>
  <c r="R9" i="86"/>
  <c r="S9" i="86"/>
  <c r="T9" i="86"/>
  <c r="U9" i="86"/>
  <c r="V9" i="86"/>
  <c r="W9" i="86"/>
  <c r="X9" i="86"/>
  <c r="Y9" i="86"/>
  <c r="Z9" i="86"/>
  <c r="C10" i="86"/>
  <c r="D10" i="86"/>
  <c r="E10" i="86"/>
  <c r="F10" i="86"/>
  <c r="G10" i="86"/>
  <c r="H10" i="86"/>
  <c r="I10" i="86"/>
  <c r="J10" i="86"/>
  <c r="K10" i="86"/>
  <c r="L10" i="86"/>
  <c r="M10" i="86"/>
  <c r="N10" i="86"/>
  <c r="O10" i="86"/>
  <c r="P10" i="86"/>
  <c r="Q10" i="86"/>
  <c r="R10" i="86"/>
  <c r="S10" i="86"/>
  <c r="T10" i="86"/>
  <c r="U10" i="86"/>
  <c r="V10" i="86"/>
  <c r="W10" i="86"/>
  <c r="X10" i="86"/>
  <c r="Y10" i="86"/>
  <c r="Z10" i="86"/>
  <c r="C11" i="86"/>
  <c r="D11" i="86"/>
  <c r="E11" i="86"/>
  <c r="F11" i="86"/>
  <c r="G11" i="86"/>
  <c r="H11" i="86"/>
  <c r="I11" i="86"/>
  <c r="J11" i="86"/>
  <c r="K11" i="86"/>
  <c r="L11" i="86"/>
  <c r="M11" i="86"/>
  <c r="N11" i="86"/>
  <c r="O11" i="86"/>
  <c r="P11" i="86"/>
  <c r="Q11" i="86"/>
  <c r="R11" i="86"/>
  <c r="S11" i="86"/>
  <c r="T11" i="86"/>
  <c r="U11" i="86"/>
  <c r="V11" i="86"/>
  <c r="W11" i="86"/>
  <c r="X11" i="86"/>
  <c r="Y11" i="86"/>
  <c r="Z11" i="86"/>
  <c r="C12" i="86"/>
  <c r="D12" i="86"/>
  <c r="E12" i="86"/>
  <c r="F12" i="86"/>
  <c r="G12" i="86"/>
  <c r="H12" i="86"/>
  <c r="I12" i="86"/>
  <c r="J12" i="86"/>
  <c r="K12" i="86"/>
  <c r="L12" i="86"/>
  <c r="M12" i="86"/>
  <c r="N12" i="86"/>
  <c r="O12" i="86"/>
  <c r="P12" i="86"/>
  <c r="Q12" i="86"/>
  <c r="R12" i="86"/>
  <c r="S12" i="86"/>
  <c r="T12" i="86"/>
  <c r="U12" i="86"/>
  <c r="V12" i="86"/>
  <c r="W12" i="86"/>
  <c r="X12" i="86"/>
  <c r="Y12" i="86"/>
  <c r="Z12" i="86"/>
  <c r="C13" i="86"/>
  <c r="D13" i="86"/>
  <c r="E13" i="86"/>
  <c r="F13" i="86"/>
  <c r="G13" i="86"/>
  <c r="H13" i="86"/>
  <c r="I13" i="86"/>
  <c r="J13" i="86"/>
  <c r="K13" i="86"/>
  <c r="L13" i="86"/>
  <c r="M13" i="86"/>
  <c r="N13" i="86"/>
  <c r="O13" i="86"/>
  <c r="P13" i="86"/>
  <c r="Q13" i="86"/>
  <c r="R13" i="86"/>
  <c r="S13" i="86"/>
  <c r="T13" i="86"/>
  <c r="U13" i="86"/>
  <c r="V13" i="86"/>
  <c r="W13" i="86"/>
  <c r="X13" i="86"/>
  <c r="Y13" i="86"/>
  <c r="Z13" i="86"/>
  <c r="C14" i="86"/>
  <c r="D14" i="86"/>
  <c r="E14" i="86"/>
  <c r="F14" i="86"/>
  <c r="G14" i="86"/>
  <c r="H14" i="86"/>
  <c r="I14" i="86"/>
  <c r="J14" i="86"/>
  <c r="K14" i="86"/>
  <c r="L14" i="86"/>
  <c r="M14" i="86"/>
  <c r="N14" i="86"/>
  <c r="O14" i="86"/>
  <c r="P14" i="86"/>
  <c r="Q14" i="86"/>
  <c r="R14" i="86"/>
  <c r="S14" i="86"/>
  <c r="T14" i="86"/>
  <c r="U14" i="86"/>
  <c r="V14" i="86"/>
  <c r="W14" i="86"/>
  <c r="X14" i="86"/>
  <c r="Y14" i="86"/>
  <c r="Z14" i="86"/>
  <c r="C15" i="86"/>
  <c r="D15" i="86"/>
  <c r="E15" i="86"/>
  <c r="F15" i="86"/>
  <c r="G15" i="86"/>
  <c r="H15" i="86"/>
  <c r="I15" i="86"/>
  <c r="J15" i="86"/>
  <c r="K15" i="86"/>
  <c r="L15" i="86"/>
  <c r="M15" i="86"/>
  <c r="N15" i="86"/>
  <c r="O15" i="86"/>
  <c r="P15" i="86"/>
  <c r="Q15" i="86"/>
  <c r="R15" i="86"/>
  <c r="S15" i="86"/>
  <c r="T15" i="86"/>
  <c r="U15" i="86"/>
  <c r="V15" i="86"/>
  <c r="W15" i="86"/>
  <c r="X15" i="86"/>
  <c r="Y15" i="86"/>
  <c r="Z15" i="86"/>
  <c r="C16" i="86"/>
  <c r="D16" i="86"/>
  <c r="E16" i="86"/>
  <c r="F16" i="86"/>
  <c r="G16" i="86"/>
  <c r="H16" i="86"/>
  <c r="I16" i="86"/>
  <c r="J16" i="86"/>
  <c r="K16" i="86"/>
  <c r="L16" i="86"/>
  <c r="M16" i="86"/>
  <c r="N16" i="86"/>
  <c r="O16" i="86"/>
  <c r="P16" i="86"/>
  <c r="Q16" i="86"/>
  <c r="R16" i="86"/>
  <c r="S16" i="86"/>
  <c r="T16" i="86"/>
  <c r="U16" i="86"/>
  <c r="V16" i="86"/>
  <c r="W16" i="86"/>
  <c r="X16" i="86"/>
  <c r="Y16" i="86"/>
  <c r="Z16" i="86"/>
  <c r="C17" i="86"/>
  <c r="D17" i="86"/>
  <c r="E17" i="86"/>
  <c r="F17" i="86"/>
  <c r="G17" i="86"/>
  <c r="H17" i="86"/>
  <c r="I17" i="86"/>
  <c r="J17" i="86"/>
  <c r="K17" i="86"/>
  <c r="L17" i="86"/>
  <c r="M17" i="86"/>
  <c r="N17" i="86"/>
  <c r="O17" i="86"/>
  <c r="P17" i="86"/>
  <c r="Q17" i="86"/>
  <c r="R17" i="86"/>
  <c r="S17" i="86"/>
  <c r="T17" i="86"/>
  <c r="U17" i="86"/>
  <c r="V17" i="86"/>
  <c r="W17" i="86"/>
  <c r="X17" i="86"/>
  <c r="Y17" i="86"/>
  <c r="Z17" i="86"/>
  <c r="C18" i="86"/>
  <c r="D18" i="86"/>
  <c r="E18" i="86"/>
  <c r="F18" i="86"/>
  <c r="G18" i="86"/>
  <c r="H18" i="86"/>
  <c r="I18" i="86"/>
  <c r="J18" i="86"/>
  <c r="K18" i="86"/>
  <c r="L18" i="86"/>
  <c r="M18" i="86"/>
  <c r="N18" i="86"/>
  <c r="O18" i="86"/>
  <c r="P18" i="86"/>
  <c r="Q18" i="86"/>
  <c r="R18" i="86"/>
  <c r="S18" i="86"/>
  <c r="T18" i="86"/>
  <c r="U18" i="86"/>
  <c r="V18" i="86"/>
  <c r="W18" i="86"/>
  <c r="X18" i="86"/>
  <c r="Y18" i="86"/>
  <c r="Z18" i="86"/>
  <c r="C19" i="86"/>
  <c r="D19" i="86"/>
  <c r="E19" i="86"/>
  <c r="F19" i="86"/>
  <c r="G19" i="86"/>
  <c r="H19" i="86"/>
  <c r="I19" i="86"/>
  <c r="J19" i="86"/>
  <c r="K19" i="86"/>
  <c r="L19" i="86"/>
  <c r="M19" i="86"/>
  <c r="N19" i="86"/>
  <c r="O19" i="86"/>
  <c r="P19" i="86"/>
  <c r="Q19" i="86"/>
  <c r="R19" i="86"/>
  <c r="S19" i="86"/>
  <c r="T19" i="86"/>
  <c r="U19" i="86"/>
  <c r="V19" i="86"/>
  <c r="W19" i="86"/>
  <c r="X19" i="86"/>
  <c r="Y19" i="86"/>
  <c r="Z19" i="86"/>
  <c r="C20" i="86"/>
  <c r="D20" i="86"/>
  <c r="E20" i="86"/>
  <c r="F20" i="86"/>
  <c r="G20" i="86"/>
  <c r="H20" i="86"/>
  <c r="I20" i="86"/>
  <c r="J20" i="86"/>
  <c r="K20" i="86"/>
  <c r="L20" i="86"/>
  <c r="M20" i="86"/>
  <c r="N20" i="86"/>
  <c r="O20" i="86"/>
  <c r="P20" i="86"/>
  <c r="Q20" i="86"/>
  <c r="R20" i="86"/>
  <c r="S20" i="86"/>
  <c r="T20" i="86"/>
  <c r="U20" i="86"/>
  <c r="V20" i="86"/>
  <c r="W20" i="86"/>
  <c r="X20" i="86"/>
  <c r="Y20" i="86"/>
  <c r="Z20" i="86"/>
  <c r="C21" i="86"/>
  <c r="D21" i="86"/>
  <c r="E21" i="86"/>
  <c r="F21" i="86"/>
  <c r="G21" i="86"/>
  <c r="H21" i="86"/>
  <c r="I21" i="86"/>
  <c r="J21" i="86"/>
  <c r="K21" i="86"/>
  <c r="L21" i="86"/>
  <c r="M21" i="86"/>
  <c r="N21" i="86"/>
  <c r="O21" i="86"/>
  <c r="P21" i="86"/>
  <c r="Q21" i="86"/>
  <c r="R21" i="86"/>
  <c r="S21" i="86"/>
  <c r="T21" i="86"/>
  <c r="U21" i="86"/>
  <c r="V21" i="86"/>
  <c r="W21" i="86"/>
  <c r="X21" i="86"/>
  <c r="Y21" i="86"/>
  <c r="Z21" i="86"/>
  <c r="C22" i="86"/>
  <c r="D22" i="86"/>
  <c r="E22" i="86"/>
  <c r="F22" i="86"/>
  <c r="G22" i="86"/>
  <c r="H22" i="86"/>
  <c r="I22" i="86"/>
  <c r="J22" i="86"/>
  <c r="K22" i="86"/>
  <c r="L22" i="86"/>
  <c r="M22" i="86"/>
  <c r="N22" i="86"/>
  <c r="O22" i="86"/>
  <c r="P22" i="86"/>
  <c r="Q22" i="86"/>
  <c r="R22" i="86"/>
  <c r="S22" i="86"/>
  <c r="T22" i="86"/>
  <c r="U22" i="86"/>
  <c r="V22" i="86"/>
  <c r="W22" i="86"/>
  <c r="X22" i="86"/>
  <c r="Y22" i="86"/>
  <c r="Z22" i="86"/>
  <c r="C23" i="86"/>
  <c r="D23" i="86"/>
  <c r="E23" i="86"/>
  <c r="F23" i="86"/>
  <c r="G23" i="86"/>
  <c r="H23" i="86"/>
  <c r="I23" i="86"/>
  <c r="J23" i="86"/>
  <c r="K23" i="86"/>
  <c r="L23" i="86"/>
  <c r="M23" i="86"/>
  <c r="N23" i="86"/>
  <c r="O23" i="86"/>
  <c r="P23" i="86"/>
  <c r="Q23" i="86"/>
  <c r="R23" i="86"/>
  <c r="S23" i="86"/>
  <c r="T23" i="86"/>
  <c r="U23" i="86"/>
  <c r="V23" i="86"/>
  <c r="W23" i="86"/>
  <c r="X23" i="86"/>
  <c r="Y23" i="86"/>
  <c r="Z23" i="86"/>
  <c r="C24" i="86"/>
  <c r="D24" i="86"/>
  <c r="E24" i="86"/>
  <c r="F24" i="86"/>
  <c r="G24" i="86"/>
  <c r="H24" i="86"/>
  <c r="I24" i="86"/>
  <c r="J24" i="86"/>
  <c r="K24" i="86"/>
  <c r="L24" i="86"/>
  <c r="M24" i="86"/>
  <c r="N24" i="86"/>
  <c r="O24" i="86"/>
  <c r="P24" i="86"/>
  <c r="Q24" i="86"/>
  <c r="R24" i="86"/>
  <c r="S24" i="86"/>
  <c r="T24" i="86"/>
  <c r="U24" i="86"/>
  <c r="V24" i="86"/>
  <c r="W24" i="86"/>
  <c r="X24" i="86"/>
  <c r="Y24" i="86"/>
  <c r="Z24" i="86"/>
  <c r="C25" i="86"/>
  <c r="D25" i="86"/>
  <c r="E25" i="86"/>
  <c r="F25" i="86"/>
  <c r="G25" i="86"/>
  <c r="H25" i="86"/>
  <c r="I25" i="86"/>
  <c r="J25" i="86"/>
  <c r="K25" i="86"/>
  <c r="L25" i="86"/>
  <c r="M25" i="86"/>
  <c r="N25" i="86"/>
  <c r="O25" i="86"/>
  <c r="P25" i="86"/>
  <c r="Q25" i="86"/>
  <c r="R25" i="86"/>
  <c r="S25" i="86"/>
  <c r="T25" i="86"/>
  <c r="U25" i="86"/>
  <c r="V25" i="86"/>
  <c r="W25" i="86"/>
  <c r="X25" i="86"/>
  <c r="Y25" i="86"/>
  <c r="Z25" i="86"/>
  <c r="C26" i="86"/>
  <c r="D26" i="86"/>
  <c r="E26" i="86"/>
  <c r="F26" i="86"/>
  <c r="G26" i="86"/>
  <c r="H26" i="86"/>
  <c r="I26" i="86"/>
  <c r="J26" i="86"/>
  <c r="K26" i="86"/>
  <c r="L26" i="86"/>
  <c r="M26" i="86"/>
  <c r="N26" i="86"/>
  <c r="O26" i="86"/>
  <c r="P26" i="86"/>
  <c r="Q26" i="86"/>
  <c r="R26" i="86"/>
  <c r="S26" i="86"/>
  <c r="T26" i="86"/>
  <c r="U26" i="86"/>
  <c r="V26" i="86"/>
  <c r="W26" i="86"/>
  <c r="X26" i="86"/>
  <c r="Y26" i="86"/>
  <c r="Z26" i="86"/>
  <c r="C27" i="86"/>
  <c r="D27" i="86"/>
  <c r="E27" i="86"/>
  <c r="F27" i="86"/>
  <c r="G27" i="86"/>
  <c r="H27" i="86"/>
  <c r="I27" i="86"/>
  <c r="J27" i="86"/>
  <c r="K27" i="86"/>
  <c r="L27" i="86"/>
  <c r="M27" i="86"/>
  <c r="N27" i="86"/>
  <c r="O27" i="86"/>
  <c r="P27" i="86"/>
  <c r="Q27" i="86"/>
  <c r="R27" i="86"/>
  <c r="S27" i="86"/>
  <c r="T27" i="86"/>
  <c r="U27" i="86"/>
  <c r="V27" i="86"/>
  <c r="W27" i="86"/>
  <c r="X27" i="86"/>
  <c r="Y27" i="86"/>
  <c r="Z27" i="86"/>
  <c r="C28" i="86"/>
  <c r="D28" i="86"/>
  <c r="E28" i="86"/>
  <c r="F28" i="86"/>
  <c r="G28" i="86"/>
  <c r="H28" i="86"/>
  <c r="I28" i="86"/>
  <c r="J28" i="86"/>
  <c r="K28" i="86"/>
  <c r="L28" i="86"/>
  <c r="M28" i="86"/>
  <c r="N28" i="86"/>
  <c r="O28" i="86"/>
  <c r="P28" i="86"/>
  <c r="Q28" i="86"/>
  <c r="R28" i="86"/>
  <c r="S28" i="86"/>
  <c r="T28" i="86"/>
  <c r="U28" i="86"/>
  <c r="V28" i="86"/>
  <c r="W28" i="86"/>
  <c r="X28" i="86"/>
  <c r="Y28" i="86"/>
  <c r="Z28" i="86"/>
  <c r="C29" i="86"/>
  <c r="D29" i="86"/>
  <c r="E29" i="86"/>
  <c r="F29" i="86"/>
  <c r="G29" i="86"/>
  <c r="H29" i="86"/>
  <c r="I29" i="86"/>
  <c r="J29" i="86"/>
  <c r="K29" i="86"/>
  <c r="L29" i="86"/>
  <c r="M29" i="86"/>
  <c r="N29" i="86"/>
  <c r="O29" i="86"/>
  <c r="P29" i="86"/>
  <c r="Q29" i="86"/>
  <c r="R29" i="86"/>
  <c r="S29" i="86"/>
  <c r="T29" i="86"/>
  <c r="U29" i="86"/>
  <c r="V29" i="86"/>
  <c r="W29" i="86"/>
  <c r="X29" i="86"/>
  <c r="Y29" i="86"/>
  <c r="Z29" i="86"/>
  <c r="C30" i="86"/>
  <c r="D30" i="86"/>
  <c r="E30" i="86"/>
  <c r="F30" i="86"/>
  <c r="G30" i="86"/>
  <c r="H30" i="86"/>
  <c r="I30" i="86"/>
  <c r="J30" i="86"/>
  <c r="K30" i="86"/>
  <c r="L30" i="86"/>
  <c r="M30" i="86"/>
  <c r="N30" i="86"/>
  <c r="O30" i="86"/>
  <c r="P30" i="86"/>
  <c r="Q30" i="86"/>
  <c r="R30" i="86"/>
  <c r="S30" i="86"/>
  <c r="T30" i="86"/>
  <c r="U30" i="86"/>
  <c r="V30" i="86"/>
  <c r="W30" i="86"/>
  <c r="X30" i="86"/>
  <c r="Y30" i="86"/>
  <c r="Z30" i="86"/>
  <c r="C31" i="86"/>
  <c r="D31" i="86"/>
  <c r="E31" i="86"/>
  <c r="F31" i="86"/>
  <c r="G31" i="86"/>
  <c r="H31" i="86"/>
  <c r="I31" i="86"/>
  <c r="J31" i="86"/>
  <c r="K31" i="86"/>
  <c r="L31" i="86"/>
  <c r="M31" i="86"/>
  <c r="N31" i="86"/>
  <c r="O31" i="86"/>
  <c r="P31" i="86"/>
  <c r="Q31" i="86"/>
  <c r="R31" i="86"/>
  <c r="S31" i="86"/>
  <c r="T31" i="86"/>
  <c r="U31" i="86"/>
  <c r="V31" i="86"/>
  <c r="W31" i="86"/>
  <c r="X31" i="86"/>
  <c r="Y31" i="86"/>
  <c r="Z31" i="86"/>
  <c r="C32" i="86"/>
  <c r="D32" i="86"/>
  <c r="E32" i="86"/>
  <c r="F32" i="86"/>
  <c r="G32" i="86"/>
  <c r="H32" i="86"/>
  <c r="I32" i="86"/>
  <c r="J32" i="86"/>
  <c r="K32" i="86"/>
  <c r="L32" i="86"/>
  <c r="M32" i="86"/>
  <c r="N32" i="86"/>
  <c r="O32" i="86"/>
  <c r="P32" i="86"/>
  <c r="Q32" i="86"/>
  <c r="R32" i="86"/>
  <c r="S32" i="86"/>
  <c r="T32" i="86"/>
  <c r="U32" i="86"/>
  <c r="V32" i="86"/>
  <c r="W32" i="86"/>
  <c r="X32" i="86"/>
  <c r="Y32" i="86"/>
  <c r="Z32" i="86"/>
  <c r="C33" i="86"/>
  <c r="D33" i="86"/>
  <c r="E33" i="86"/>
  <c r="F33" i="86"/>
  <c r="G33" i="86"/>
  <c r="H33" i="86"/>
  <c r="I33" i="86"/>
  <c r="J33" i="86"/>
  <c r="K33" i="86"/>
  <c r="L33" i="86"/>
  <c r="M33" i="86"/>
  <c r="N33" i="86"/>
  <c r="O33" i="86"/>
  <c r="P33" i="86"/>
  <c r="Q33" i="86"/>
  <c r="R33" i="86"/>
  <c r="S33" i="86"/>
  <c r="T33" i="86"/>
  <c r="U33" i="86"/>
  <c r="V33" i="86"/>
  <c r="W33" i="86"/>
  <c r="X33" i="86"/>
  <c r="Y33" i="86"/>
  <c r="Z33" i="86"/>
  <c r="C34" i="86"/>
  <c r="D34" i="86"/>
  <c r="E34" i="86"/>
  <c r="F34" i="86"/>
  <c r="G34" i="86"/>
  <c r="H34" i="86"/>
  <c r="I34" i="86"/>
  <c r="J34" i="86"/>
  <c r="K34" i="86"/>
  <c r="L34" i="86"/>
  <c r="M34" i="86"/>
  <c r="N34" i="86"/>
  <c r="O34" i="86"/>
  <c r="P34" i="86"/>
  <c r="Q34" i="86"/>
  <c r="R34" i="86"/>
  <c r="S34" i="86"/>
  <c r="T34" i="86"/>
  <c r="U34" i="86"/>
  <c r="V34" i="86"/>
  <c r="W34" i="86"/>
  <c r="X34" i="86"/>
  <c r="Y34" i="86"/>
  <c r="Z34" i="86"/>
  <c r="C35" i="86"/>
  <c r="D35" i="86"/>
  <c r="E35" i="86"/>
  <c r="F35" i="86"/>
  <c r="G35" i="86"/>
  <c r="H35" i="86"/>
  <c r="I35" i="86"/>
  <c r="J35" i="86"/>
  <c r="K35" i="86"/>
  <c r="L35" i="86"/>
  <c r="M35" i="86"/>
  <c r="N35" i="86"/>
  <c r="O35" i="86"/>
  <c r="P35" i="86"/>
  <c r="Q35" i="86"/>
  <c r="R35" i="86"/>
  <c r="S35" i="86"/>
  <c r="T35" i="86"/>
  <c r="U35" i="86"/>
  <c r="V35" i="86"/>
  <c r="W35" i="86"/>
  <c r="X35" i="86"/>
  <c r="Y35" i="86"/>
  <c r="Z35" i="86"/>
  <c r="C36" i="86"/>
  <c r="D36" i="86"/>
  <c r="E36" i="86"/>
  <c r="F36" i="86"/>
  <c r="G36" i="86"/>
  <c r="H36" i="86"/>
  <c r="I36" i="86"/>
  <c r="J36" i="86"/>
  <c r="K36" i="86"/>
  <c r="L36" i="86"/>
  <c r="M36" i="86"/>
  <c r="N36" i="86"/>
  <c r="O36" i="86"/>
  <c r="P36" i="86"/>
  <c r="Q36" i="86"/>
  <c r="R36" i="86"/>
  <c r="S36" i="86"/>
  <c r="T36" i="86"/>
  <c r="U36" i="86"/>
  <c r="V36" i="86"/>
  <c r="W36" i="86"/>
  <c r="X36" i="86"/>
  <c r="Y36" i="86"/>
  <c r="Z36" i="86"/>
  <c r="C37" i="86"/>
  <c r="D37" i="86"/>
  <c r="E37" i="86"/>
  <c r="F37" i="86"/>
  <c r="G37" i="86"/>
  <c r="H37" i="86"/>
  <c r="I37" i="86"/>
  <c r="J37" i="86"/>
  <c r="K37" i="86"/>
  <c r="L37" i="86"/>
  <c r="M37" i="86"/>
  <c r="N37" i="86"/>
  <c r="O37" i="86"/>
  <c r="P37" i="86"/>
  <c r="Q37" i="86"/>
  <c r="R37" i="86"/>
  <c r="S37" i="86"/>
  <c r="T37" i="86"/>
  <c r="U37" i="86"/>
  <c r="V37" i="86"/>
  <c r="W37" i="86"/>
  <c r="X37" i="86"/>
  <c r="Y37" i="86"/>
  <c r="Z37" i="86"/>
  <c r="C38" i="86"/>
  <c r="D38" i="86"/>
  <c r="E38" i="86"/>
  <c r="F38" i="86"/>
  <c r="G38" i="86"/>
  <c r="H38" i="86"/>
  <c r="I38" i="86"/>
  <c r="J38" i="86"/>
  <c r="K38" i="86"/>
  <c r="L38" i="86"/>
  <c r="M38" i="86"/>
  <c r="N38" i="86"/>
  <c r="O38" i="86"/>
  <c r="P38" i="86"/>
  <c r="Q38" i="86"/>
  <c r="R38" i="86"/>
  <c r="S38" i="86"/>
  <c r="T38" i="86"/>
  <c r="U38" i="86"/>
  <c r="V38" i="86"/>
  <c r="W38" i="86"/>
  <c r="X38" i="86"/>
  <c r="Y38" i="86"/>
  <c r="Z38" i="86"/>
  <c r="C39" i="86"/>
  <c r="D39" i="86"/>
  <c r="E39" i="86"/>
  <c r="F39" i="86"/>
  <c r="G39" i="86"/>
  <c r="H39" i="86"/>
  <c r="I39" i="86"/>
  <c r="J39" i="86"/>
  <c r="K39" i="86"/>
  <c r="L39" i="86"/>
  <c r="M39" i="86"/>
  <c r="N39" i="86"/>
  <c r="O39" i="86"/>
  <c r="P39" i="86"/>
  <c r="Q39" i="86"/>
  <c r="R39" i="86"/>
  <c r="S39" i="86"/>
  <c r="T39" i="86"/>
  <c r="U39" i="86"/>
  <c r="V39" i="86"/>
  <c r="W39" i="86"/>
  <c r="X39" i="86"/>
  <c r="Y39" i="86"/>
  <c r="Z39" i="86"/>
  <c r="C40" i="86"/>
  <c r="D40" i="86"/>
  <c r="E40" i="86"/>
  <c r="F40" i="86"/>
  <c r="G40" i="86"/>
  <c r="H40" i="86"/>
  <c r="I40" i="86"/>
  <c r="J40" i="86"/>
  <c r="K40" i="86"/>
  <c r="L40" i="86"/>
  <c r="M40" i="86"/>
  <c r="N40" i="86"/>
  <c r="O40" i="86"/>
  <c r="P40" i="86"/>
  <c r="Q40" i="86"/>
  <c r="R40" i="86"/>
  <c r="S40" i="86"/>
  <c r="T40" i="86"/>
  <c r="U40" i="86"/>
  <c r="V40" i="86"/>
  <c r="W40" i="86"/>
  <c r="X40" i="86"/>
  <c r="Y40" i="86"/>
  <c r="Z40" i="86"/>
  <c r="C41" i="86"/>
  <c r="D41" i="86"/>
  <c r="E41" i="86"/>
  <c r="F41" i="86"/>
  <c r="G41" i="86"/>
  <c r="H41" i="86"/>
  <c r="I41" i="86"/>
  <c r="J41" i="86"/>
  <c r="K41" i="86"/>
  <c r="L41" i="86"/>
  <c r="M41" i="86"/>
  <c r="N41" i="86"/>
  <c r="O41" i="86"/>
  <c r="P41" i="86"/>
  <c r="Q41" i="86"/>
  <c r="R41" i="86"/>
  <c r="S41" i="86"/>
  <c r="T41" i="86"/>
  <c r="U41" i="86"/>
  <c r="V41" i="86"/>
  <c r="W41" i="86"/>
  <c r="X41" i="86"/>
  <c r="Y41" i="86"/>
  <c r="Z41" i="86"/>
  <c r="C42" i="86"/>
  <c r="D42" i="86"/>
  <c r="E42" i="86"/>
  <c r="F42" i="86"/>
  <c r="G42" i="86"/>
  <c r="H42" i="86"/>
  <c r="I42" i="86"/>
  <c r="J42" i="86"/>
  <c r="K42" i="86"/>
  <c r="L42" i="86"/>
  <c r="M42" i="86"/>
  <c r="N42" i="86"/>
  <c r="O42" i="86"/>
  <c r="P42" i="86"/>
  <c r="Q42" i="86"/>
  <c r="R42" i="86"/>
  <c r="S42" i="86"/>
  <c r="T42" i="86"/>
  <c r="U42" i="86"/>
  <c r="V42" i="86"/>
  <c r="W42" i="86"/>
  <c r="X42" i="86"/>
  <c r="Y42" i="86"/>
  <c r="Z42" i="86"/>
  <c r="C43" i="86"/>
  <c r="D43" i="86"/>
  <c r="E43" i="86"/>
  <c r="F43" i="86"/>
  <c r="G43" i="86"/>
  <c r="H43" i="86"/>
  <c r="I43" i="86"/>
  <c r="J43" i="86"/>
  <c r="K43" i="86"/>
  <c r="L43" i="86"/>
  <c r="M43" i="86"/>
  <c r="N43" i="86"/>
  <c r="O43" i="86"/>
  <c r="P43" i="86"/>
  <c r="Q43" i="86"/>
  <c r="R43" i="86"/>
  <c r="S43" i="86"/>
  <c r="T43" i="86"/>
  <c r="U43" i="86"/>
  <c r="V43" i="86"/>
  <c r="W43" i="86"/>
  <c r="X43" i="86"/>
  <c r="Y43" i="86"/>
  <c r="Z43" i="86"/>
  <c r="C44" i="86"/>
  <c r="D44" i="86"/>
  <c r="E44" i="86"/>
  <c r="F44" i="86"/>
  <c r="G44" i="86"/>
  <c r="H44" i="86"/>
  <c r="I44" i="86"/>
  <c r="J44" i="86"/>
  <c r="K44" i="86"/>
  <c r="L44" i="86"/>
  <c r="M44" i="86"/>
  <c r="N44" i="86"/>
  <c r="O44" i="86"/>
  <c r="P44" i="86"/>
  <c r="Q44" i="86"/>
  <c r="R44" i="86"/>
  <c r="S44" i="86"/>
  <c r="T44" i="86"/>
  <c r="U44" i="86"/>
  <c r="V44" i="86"/>
  <c r="W44" i="86"/>
  <c r="X44" i="86"/>
  <c r="Y44" i="86"/>
  <c r="Z44" i="86"/>
  <c r="C45" i="86"/>
  <c r="D45" i="86"/>
  <c r="E45" i="86"/>
  <c r="F45" i="86"/>
  <c r="G45" i="86"/>
  <c r="H45" i="86"/>
  <c r="I45" i="86"/>
  <c r="J45" i="86"/>
  <c r="K45" i="86"/>
  <c r="L45" i="86"/>
  <c r="M45" i="86"/>
  <c r="N45" i="86"/>
  <c r="O45" i="86"/>
  <c r="P45" i="86"/>
  <c r="Q45" i="86"/>
  <c r="R45" i="86"/>
  <c r="S45" i="86"/>
  <c r="T45" i="86"/>
  <c r="U45" i="86"/>
  <c r="V45" i="86"/>
  <c r="W45" i="86"/>
  <c r="X45" i="86"/>
  <c r="Y45" i="86"/>
  <c r="Z45" i="86"/>
  <c r="C46" i="86"/>
  <c r="D46" i="86"/>
  <c r="E46" i="86"/>
  <c r="F46" i="86"/>
  <c r="G46" i="86"/>
  <c r="H46" i="86"/>
  <c r="I46" i="86"/>
  <c r="J46" i="86"/>
  <c r="K46" i="86"/>
  <c r="L46" i="86"/>
  <c r="M46" i="86"/>
  <c r="N46" i="86"/>
  <c r="O46" i="86"/>
  <c r="P46" i="86"/>
  <c r="Q46" i="86"/>
  <c r="R46" i="86"/>
  <c r="S46" i="86"/>
  <c r="T46" i="86"/>
  <c r="U46" i="86"/>
  <c r="V46" i="86"/>
  <c r="W46" i="86"/>
  <c r="X46" i="86"/>
  <c r="Y46" i="86"/>
  <c r="Z46" i="86"/>
  <c r="C47" i="86"/>
  <c r="D47" i="86"/>
  <c r="E47" i="86"/>
  <c r="F47" i="86"/>
  <c r="G47" i="86"/>
  <c r="H47" i="86"/>
  <c r="I47" i="86"/>
  <c r="J47" i="86"/>
  <c r="K47" i="86"/>
  <c r="L47" i="86"/>
  <c r="M47" i="86"/>
  <c r="N47" i="86"/>
  <c r="O47" i="86"/>
  <c r="P47" i="86"/>
  <c r="Q47" i="86"/>
  <c r="R47" i="86"/>
  <c r="S47" i="86"/>
  <c r="T47" i="86"/>
  <c r="U47" i="86"/>
  <c r="V47" i="86"/>
  <c r="W47" i="86"/>
  <c r="X47" i="86"/>
  <c r="Y47" i="86"/>
  <c r="Z47" i="86"/>
  <c r="C48" i="86"/>
  <c r="D48" i="86"/>
  <c r="E48" i="86"/>
  <c r="F48" i="86"/>
  <c r="G48" i="86"/>
  <c r="H48" i="86"/>
  <c r="I48" i="86"/>
  <c r="J48" i="86"/>
  <c r="K48" i="86"/>
  <c r="L48" i="86"/>
  <c r="M48" i="86"/>
  <c r="N48" i="86"/>
  <c r="O48" i="86"/>
  <c r="P48" i="86"/>
  <c r="Q48" i="86"/>
  <c r="R48" i="86"/>
  <c r="S48" i="86"/>
  <c r="T48" i="86"/>
  <c r="U48" i="86"/>
  <c r="V48" i="86"/>
  <c r="W48" i="86"/>
  <c r="X48" i="86"/>
  <c r="Y48" i="86"/>
  <c r="Z48" i="86"/>
  <c r="C49" i="86"/>
  <c r="D49" i="86"/>
  <c r="E49" i="86"/>
  <c r="F49" i="86"/>
  <c r="G49" i="86"/>
  <c r="H49" i="86"/>
  <c r="I49" i="86"/>
  <c r="J49" i="86"/>
  <c r="K49" i="86"/>
  <c r="L49" i="86"/>
  <c r="M49" i="86"/>
  <c r="N49" i="86"/>
  <c r="O49" i="86"/>
  <c r="P49" i="86"/>
  <c r="Q49" i="86"/>
  <c r="R49" i="86"/>
  <c r="S49" i="86"/>
  <c r="T49" i="86"/>
  <c r="U49" i="86"/>
  <c r="V49" i="86"/>
  <c r="W49" i="86"/>
  <c r="X49" i="86"/>
  <c r="Y49" i="86"/>
  <c r="Z49" i="86"/>
  <c r="C50" i="86"/>
  <c r="D50" i="86"/>
  <c r="E50" i="86"/>
  <c r="F50" i="86"/>
  <c r="G50" i="86"/>
  <c r="H50" i="86"/>
  <c r="I50" i="86"/>
  <c r="J50" i="86"/>
  <c r="K50" i="86"/>
  <c r="L50" i="86"/>
  <c r="M50" i="86"/>
  <c r="N50" i="86"/>
  <c r="O50" i="86"/>
  <c r="P50" i="86"/>
  <c r="Q50" i="86"/>
  <c r="R50" i="86"/>
  <c r="S50" i="86"/>
  <c r="T50" i="86"/>
  <c r="U50" i="86"/>
  <c r="V50" i="86"/>
  <c r="W50" i="86"/>
  <c r="X50" i="86"/>
  <c r="Y50" i="86"/>
  <c r="Z50" i="86"/>
  <c r="C51" i="86"/>
  <c r="D51" i="86"/>
  <c r="E51" i="86"/>
  <c r="F51" i="86"/>
  <c r="G51" i="86"/>
  <c r="H51" i="86"/>
  <c r="I51" i="86"/>
  <c r="J51" i="86"/>
  <c r="K51" i="86"/>
  <c r="L51" i="86"/>
  <c r="M51" i="86"/>
  <c r="N51" i="86"/>
  <c r="O51" i="86"/>
  <c r="P51" i="86"/>
  <c r="Q51" i="86"/>
  <c r="R51" i="86"/>
  <c r="S51" i="86"/>
  <c r="T51" i="86"/>
  <c r="U51" i="86"/>
  <c r="V51" i="86"/>
  <c r="W51" i="86"/>
  <c r="X51" i="86"/>
  <c r="Y51" i="86"/>
  <c r="Z51" i="86"/>
  <c r="C52" i="86"/>
  <c r="D52" i="86"/>
  <c r="E52" i="86"/>
  <c r="F52" i="86"/>
  <c r="G52" i="86"/>
  <c r="H52" i="86"/>
  <c r="I52" i="86"/>
  <c r="J52" i="86"/>
  <c r="K52" i="86"/>
  <c r="L52" i="86"/>
  <c r="M52" i="86"/>
  <c r="N52" i="86"/>
  <c r="O52" i="86"/>
  <c r="P52" i="86"/>
  <c r="Q52" i="86"/>
  <c r="R52" i="86"/>
  <c r="S52" i="86"/>
  <c r="T52" i="86"/>
  <c r="U52" i="86"/>
  <c r="V52" i="86"/>
  <c r="W52" i="86"/>
  <c r="X52" i="86"/>
  <c r="Y52" i="86"/>
  <c r="Z52" i="86"/>
  <c r="C53" i="86"/>
  <c r="D53" i="86"/>
  <c r="E53" i="86"/>
  <c r="F53" i="86"/>
  <c r="G53" i="86"/>
  <c r="H53" i="86"/>
  <c r="I53" i="86"/>
  <c r="J53" i="86"/>
  <c r="K53" i="86"/>
  <c r="L53" i="86"/>
  <c r="M53" i="86"/>
  <c r="N53" i="86"/>
  <c r="O53" i="86"/>
  <c r="P53" i="86"/>
  <c r="Q53" i="86"/>
  <c r="R53" i="86"/>
  <c r="S53" i="86"/>
  <c r="T53" i="86"/>
  <c r="U53" i="86"/>
  <c r="V53" i="86"/>
  <c r="W53" i="86"/>
  <c r="X53" i="86"/>
  <c r="Y53" i="86"/>
  <c r="Z53" i="86"/>
  <c r="C54" i="86"/>
  <c r="D54" i="86"/>
  <c r="E54" i="86"/>
  <c r="F54" i="86"/>
  <c r="G54" i="86"/>
  <c r="H54" i="86"/>
  <c r="I54" i="86"/>
  <c r="J54" i="86"/>
  <c r="K54" i="86"/>
  <c r="L54" i="86"/>
  <c r="M54" i="86"/>
  <c r="N54" i="86"/>
  <c r="O54" i="86"/>
  <c r="P54" i="86"/>
  <c r="Q54" i="86"/>
  <c r="R54" i="86"/>
  <c r="S54" i="86"/>
  <c r="T54" i="86"/>
  <c r="U54" i="86"/>
  <c r="V54" i="86"/>
  <c r="W54" i="86"/>
  <c r="X54" i="86"/>
  <c r="Y54" i="86"/>
  <c r="Z54" i="86"/>
  <c r="C55" i="86"/>
  <c r="D55" i="86"/>
  <c r="E55" i="86"/>
  <c r="F55" i="86"/>
  <c r="G55" i="86"/>
  <c r="H55" i="86"/>
  <c r="I55" i="86"/>
  <c r="J55" i="86"/>
  <c r="K55" i="86"/>
  <c r="L55" i="86"/>
  <c r="M55" i="86"/>
  <c r="N55" i="86"/>
  <c r="O55" i="86"/>
  <c r="P55" i="86"/>
  <c r="Q55" i="86"/>
  <c r="R55" i="86"/>
  <c r="S55" i="86"/>
  <c r="T55" i="86"/>
  <c r="U55" i="86"/>
  <c r="V55" i="86"/>
  <c r="W55" i="86"/>
  <c r="X55" i="86"/>
  <c r="Y55" i="86"/>
  <c r="Z55" i="86"/>
  <c r="C56" i="86"/>
  <c r="D56" i="86"/>
  <c r="E56" i="86"/>
  <c r="F56" i="86"/>
  <c r="G56" i="86"/>
  <c r="H56" i="86"/>
  <c r="I56" i="86"/>
  <c r="J56" i="86"/>
  <c r="K56" i="86"/>
  <c r="L56" i="86"/>
  <c r="M56" i="86"/>
  <c r="N56" i="86"/>
  <c r="O56" i="86"/>
  <c r="P56" i="86"/>
  <c r="Q56" i="86"/>
  <c r="R56" i="86"/>
  <c r="S56" i="86"/>
  <c r="T56" i="86"/>
  <c r="U56" i="86"/>
  <c r="V56" i="86"/>
  <c r="W56" i="86"/>
  <c r="X56" i="86"/>
  <c r="Y56" i="86"/>
  <c r="Z56" i="86"/>
  <c r="C57" i="86"/>
  <c r="D57" i="86"/>
  <c r="E57" i="86"/>
  <c r="F57" i="86"/>
  <c r="G57" i="86"/>
  <c r="H57" i="86"/>
  <c r="I57" i="86"/>
  <c r="J57" i="86"/>
  <c r="K57" i="86"/>
  <c r="L57" i="86"/>
  <c r="M57" i="86"/>
  <c r="N57" i="86"/>
  <c r="O57" i="86"/>
  <c r="P57" i="86"/>
  <c r="Q57" i="86"/>
  <c r="R57" i="86"/>
  <c r="S57" i="86"/>
  <c r="T57" i="86"/>
  <c r="U57" i="86"/>
  <c r="V57" i="86"/>
  <c r="W57" i="86"/>
  <c r="X57" i="86"/>
  <c r="Y57" i="86"/>
  <c r="Z57" i="86"/>
  <c r="C58" i="86"/>
  <c r="D58" i="86"/>
  <c r="E58" i="86"/>
  <c r="F58" i="86"/>
  <c r="G58" i="86"/>
  <c r="H58" i="86"/>
  <c r="I58" i="86"/>
  <c r="J58" i="86"/>
  <c r="K58" i="86"/>
  <c r="L58" i="86"/>
  <c r="M58" i="86"/>
  <c r="N58" i="86"/>
  <c r="O58" i="86"/>
  <c r="P58" i="86"/>
  <c r="Q58" i="86"/>
  <c r="R58" i="86"/>
  <c r="S58" i="86"/>
  <c r="T58" i="86"/>
  <c r="U58" i="86"/>
  <c r="V58" i="86"/>
  <c r="W58" i="86"/>
  <c r="X58" i="86"/>
  <c r="Y58" i="86"/>
  <c r="Z58" i="86"/>
  <c r="C59" i="86"/>
  <c r="D59" i="86"/>
  <c r="E59" i="86"/>
  <c r="F59" i="86"/>
  <c r="G59" i="86"/>
  <c r="H59" i="86"/>
  <c r="I59" i="86"/>
  <c r="J59" i="86"/>
  <c r="K59" i="86"/>
  <c r="L59" i="86"/>
  <c r="M59" i="86"/>
  <c r="N59" i="86"/>
  <c r="O59" i="86"/>
  <c r="P59" i="86"/>
  <c r="Q59" i="86"/>
  <c r="R59" i="86"/>
  <c r="S59" i="86"/>
  <c r="T59" i="86"/>
  <c r="U59" i="86"/>
  <c r="V59" i="86"/>
  <c r="W59" i="86"/>
  <c r="X59" i="86"/>
  <c r="Y59" i="86"/>
  <c r="Z59" i="86"/>
  <c r="C60" i="86"/>
  <c r="D60" i="86"/>
  <c r="E60" i="86"/>
  <c r="F60" i="86"/>
  <c r="G60" i="86"/>
  <c r="H60" i="86"/>
  <c r="I60" i="86"/>
  <c r="J60" i="86"/>
  <c r="K60" i="86"/>
  <c r="L60" i="86"/>
  <c r="M60" i="86"/>
  <c r="N60" i="86"/>
  <c r="O60" i="86"/>
  <c r="P60" i="86"/>
  <c r="Q60" i="86"/>
  <c r="R60" i="86"/>
  <c r="S60" i="86"/>
  <c r="T60" i="86"/>
  <c r="U60" i="86"/>
  <c r="V60" i="86"/>
  <c r="W60" i="86"/>
  <c r="X60" i="86"/>
  <c r="Y60" i="86"/>
  <c r="Z60" i="86"/>
  <c r="C61" i="86"/>
  <c r="D61" i="86"/>
  <c r="E61" i="86"/>
  <c r="F61" i="86"/>
  <c r="G61" i="86"/>
  <c r="H61" i="86"/>
  <c r="I61" i="86"/>
  <c r="J61" i="86"/>
  <c r="K61" i="86"/>
  <c r="L61" i="86"/>
  <c r="M61" i="86"/>
  <c r="N61" i="86"/>
  <c r="O61" i="86"/>
  <c r="P61" i="86"/>
  <c r="Q61" i="86"/>
  <c r="R61" i="86"/>
  <c r="S61" i="86"/>
  <c r="T61" i="86"/>
  <c r="U61" i="86"/>
  <c r="V61" i="86"/>
  <c r="W61" i="86"/>
  <c r="X61" i="86"/>
  <c r="Y61" i="86"/>
  <c r="Z61" i="86"/>
  <c r="C62" i="86"/>
  <c r="D62" i="86"/>
  <c r="E62" i="86"/>
  <c r="F62" i="86"/>
  <c r="G62" i="86"/>
  <c r="H62" i="86"/>
  <c r="I62" i="86"/>
  <c r="J62" i="86"/>
  <c r="K62" i="86"/>
  <c r="L62" i="86"/>
  <c r="M62" i="86"/>
  <c r="N62" i="86"/>
  <c r="O62" i="86"/>
  <c r="P62" i="86"/>
  <c r="Q62" i="86"/>
  <c r="R62" i="86"/>
  <c r="S62" i="86"/>
  <c r="T62" i="86"/>
  <c r="U62" i="86"/>
  <c r="V62" i="86"/>
  <c r="W62" i="86"/>
  <c r="X62" i="86"/>
  <c r="Y62" i="86"/>
  <c r="Z62" i="86"/>
  <c r="C63" i="86"/>
  <c r="D63" i="86"/>
  <c r="E63" i="86"/>
  <c r="F63" i="86"/>
  <c r="G63" i="86"/>
  <c r="H63" i="86"/>
  <c r="I63" i="86"/>
  <c r="J63" i="86"/>
  <c r="K63" i="86"/>
  <c r="L63" i="86"/>
  <c r="M63" i="86"/>
  <c r="N63" i="86"/>
  <c r="O63" i="86"/>
  <c r="P63" i="86"/>
  <c r="Q63" i="86"/>
  <c r="R63" i="86"/>
  <c r="S63" i="86"/>
  <c r="T63" i="86"/>
  <c r="U63" i="86"/>
  <c r="V63" i="86"/>
  <c r="W63" i="86"/>
  <c r="X63" i="86"/>
  <c r="Y63" i="86"/>
  <c r="Z63" i="86"/>
  <c r="C64" i="86"/>
  <c r="D64" i="86"/>
  <c r="E64" i="86"/>
  <c r="F64" i="86"/>
  <c r="G64" i="86"/>
  <c r="H64" i="86"/>
  <c r="I64" i="86"/>
  <c r="J64" i="86"/>
  <c r="K64" i="86"/>
  <c r="L64" i="86"/>
  <c r="M64" i="86"/>
  <c r="N64" i="86"/>
  <c r="O64" i="86"/>
  <c r="P64" i="86"/>
  <c r="Q64" i="86"/>
  <c r="R64" i="86"/>
  <c r="S64" i="86"/>
  <c r="T64" i="86"/>
  <c r="U64" i="86"/>
  <c r="V64" i="86"/>
  <c r="W64" i="86"/>
  <c r="X64" i="86"/>
  <c r="Y64" i="86"/>
  <c r="Z64" i="86"/>
  <c r="C65" i="86"/>
  <c r="D65" i="86"/>
  <c r="E65" i="86"/>
  <c r="F65" i="86"/>
  <c r="G65" i="86"/>
  <c r="H65" i="86"/>
  <c r="I65" i="86"/>
  <c r="J65" i="86"/>
  <c r="K65" i="86"/>
  <c r="L65" i="86"/>
  <c r="M65" i="86"/>
  <c r="N65" i="86"/>
  <c r="O65" i="86"/>
  <c r="P65" i="86"/>
  <c r="Q65" i="86"/>
  <c r="R65" i="86"/>
  <c r="S65" i="86"/>
  <c r="T65" i="86"/>
  <c r="U65" i="86"/>
  <c r="V65" i="86"/>
  <c r="W65" i="86"/>
  <c r="X65" i="86"/>
  <c r="Y65" i="86"/>
  <c r="Z65" i="86"/>
  <c r="C66" i="86"/>
  <c r="D66" i="86"/>
  <c r="E66" i="86"/>
  <c r="F66" i="86"/>
  <c r="G66" i="86"/>
  <c r="H66" i="86"/>
  <c r="I66" i="86"/>
  <c r="J66" i="86"/>
  <c r="K66" i="86"/>
  <c r="L66" i="86"/>
  <c r="M66" i="86"/>
  <c r="N66" i="86"/>
  <c r="O66" i="86"/>
  <c r="P66" i="86"/>
  <c r="Q66" i="86"/>
  <c r="R66" i="86"/>
  <c r="S66" i="86"/>
  <c r="T66" i="86"/>
  <c r="U66" i="86"/>
  <c r="V66" i="86"/>
  <c r="W66" i="86"/>
  <c r="X66" i="86"/>
  <c r="Y66" i="86"/>
  <c r="Z66" i="86"/>
  <c r="C67" i="86"/>
  <c r="D67" i="86"/>
  <c r="E67" i="86"/>
  <c r="F67" i="86"/>
  <c r="G67" i="86"/>
  <c r="H67" i="86"/>
  <c r="I67" i="86"/>
  <c r="J67" i="86"/>
  <c r="K67" i="86"/>
  <c r="L67" i="86"/>
  <c r="M67" i="86"/>
  <c r="N67" i="86"/>
  <c r="O67" i="86"/>
  <c r="P67" i="86"/>
  <c r="Q67" i="86"/>
  <c r="R67" i="86"/>
  <c r="S67" i="86"/>
  <c r="T67" i="86"/>
  <c r="U67" i="86"/>
  <c r="V67" i="86"/>
  <c r="W67" i="86"/>
  <c r="X67" i="86"/>
  <c r="Y67" i="86"/>
  <c r="Z67" i="86"/>
  <c r="C68" i="86"/>
  <c r="D68" i="86"/>
  <c r="E68" i="86"/>
  <c r="F68" i="86"/>
  <c r="G68" i="86"/>
  <c r="H68" i="86"/>
  <c r="I68" i="86"/>
  <c r="J68" i="86"/>
  <c r="K68" i="86"/>
  <c r="L68" i="86"/>
  <c r="M68" i="86"/>
  <c r="N68" i="86"/>
  <c r="O68" i="86"/>
  <c r="P68" i="86"/>
  <c r="Q68" i="86"/>
  <c r="R68" i="86"/>
  <c r="S68" i="86"/>
  <c r="T68" i="86"/>
  <c r="U68" i="86"/>
  <c r="V68" i="86"/>
  <c r="W68" i="86"/>
  <c r="X68" i="86"/>
  <c r="Y68" i="86"/>
  <c r="Z68" i="86"/>
  <c r="C69" i="86"/>
  <c r="D69" i="86"/>
  <c r="E69" i="86"/>
  <c r="F69" i="86"/>
  <c r="G69" i="86"/>
  <c r="H69" i="86"/>
  <c r="I69" i="86"/>
  <c r="J69" i="86"/>
  <c r="K69" i="86"/>
  <c r="L69" i="86"/>
  <c r="M69" i="86"/>
  <c r="N69" i="86"/>
  <c r="O69" i="86"/>
  <c r="P69" i="86"/>
  <c r="Q69" i="86"/>
  <c r="R69" i="86"/>
  <c r="S69" i="86"/>
  <c r="T69" i="86"/>
  <c r="U69" i="86"/>
  <c r="V69" i="86"/>
  <c r="W69" i="86"/>
  <c r="X69" i="86"/>
  <c r="Y69" i="86"/>
  <c r="Z69" i="86"/>
  <c r="C70" i="86"/>
  <c r="D70" i="86"/>
  <c r="E70" i="86"/>
  <c r="F70" i="86"/>
  <c r="G70" i="86"/>
  <c r="H70" i="86"/>
  <c r="I70" i="86"/>
  <c r="J70" i="86"/>
  <c r="K70" i="86"/>
  <c r="L70" i="86"/>
  <c r="M70" i="86"/>
  <c r="N70" i="86"/>
  <c r="O70" i="86"/>
  <c r="P70" i="86"/>
  <c r="Q70" i="86"/>
  <c r="R70" i="86"/>
  <c r="S70" i="86"/>
  <c r="T70" i="86"/>
  <c r="U70" i="86"/>
  <c r="V70" i="86"/>
  <c r="W70" i="86"/>
  <c r="X70" i="86"/>
  <c r="Y70" i="86"/>
  <c r="Z70" i="86"/>
  <c r="C71" i="86"/>
  <c r="D71" i="86"/>
  <c r="E71" i="86"/>
  <c r="F71" i="86"/>
  <c r="G71" i="86"/>
  <c r="H71" i="86"/>
  <c r="I71" i="86"/>
  <c r="J71" i="86"/>
  <c r="K71" i="86"/>
  <c r="L71" i="86"/>
  <c r="M71" i="86"/>
  <c r="N71" i="86"/>
  <c r="O71" i="86"/>
  <c r="P71" i="86"/>
  <c r="Q71" i="86"/>
  <c r="R71" i="86"/>
  <c r="S71" i="86"/>
  <c r="T71" i="86"/>
  <c r="U71" i="86"/>
  <c r="V71" i="86"/>
  <c r="W71" i="86"/>
  <c r="X71" i="86"/>
  <c r="Y71" i="86"/>
  <c r="Z71" i="86"/>
  <c r="C72" i="86"/>
  <c r="D72" i="86"/>
  <c r="E72" i="86"/>
  <c r="F72" i="86"/>
  <c r="G72" i="86"/>
  <c r="H72" i="86"/>
  <c r="I72" i="86"/>
  <c r="J72" i="86"/>
  <c r="K72" i="86"/>
  <c r="L72" i="86"/>
  <c r="M72" i="86"/>
  <c r="N72" i="86"/>
  <c r="O72" i="86"/>
  <c r="P72" i="86"/>
  <c r="Q72" i="86"/>
  <c r="R72" i="86"/>
  <c r="S72" i="86"/>
  <c r="T72" i="86"/>
  <c r="U72" i="86"/>
  <c r="V72" i="86"/>
  <c r="W72" i="86"/>
  <c r="X72" i="86"/>
  <c r="Y72" i="86"/>
  <c r="Z72" i="86"/>
  <c r="C73" i="86"/>
  <c r="D73" i="86"/>
  <c r="E73" i="86"/>
  <c r="F73" i="86"/>
  <c r="G73" i="86"/>
  <c r="H73" i="86"/>
  <c r="I73" i="86"/>
  <c r="J73" i="86"/>
  <c r="K73" i="86"/>
  <c r="L73" i="86"/>
  <c r="M73" i="86"/>
  <c r="N73" i="86"/>
  <c r="O73" i="86"/>
  <c r="P73" i="86"/>
  <c r="Q73" i="86"/>
  <c r="R73" i="86"/>
  <c r="S73" i="86"/>
  <c r="T73" i="86"/>
  <c r="U73" i="86"/>
  <c r="V73" i="86"/>
  <c r="W73" i="86"/>
  <c r="X73" i="86"/>
  <c r="Y73" i="86"/>
  <c r="Z73" i="86"/>
  <c r="C74" i="86"/>
  <c r="D74" i="86"/>
  <c r="E74" i="86"/>
  <c r="F74" i="86"/>
  <c r="G74" i="86"/>
  <c r="H74" i="86"/>
  <c r="I74" i="86"/>
  <c r="J74" i="86"/>
  <c r="K74" i="86"/>
  <c r="L74" i="86"/>
  <c r="M74" i="86"/>
  <c r="N74" i="86"/>
  <c r="O74" i="86"/>
  <c r="P74" i="86"/>
  <c r="Q74" i="86"/>
  <c r="R74" i="86"/>
  <c r="S74" i="86"/>
  <c r="T74" i="86"/>
  <c r="U74" i="86"/>
  <c r="V74" i="86"/>
  <c r="W74" i="86"/>
  <c r="X74" i="86"/>
  <c r="Y74" i="86"/>
  <c r="Z74" i="86"/>
  <c r="C75" i="86"/>
  <c r="D75" i="86"/>
  <c r="E75" i="86"/>
  <c r="F75" i="86"/>
  <c r="G75" i="86"/>
  <c r="H75" i="86"/>
  <c r="I75" i="86"/>
  <c r="J75" i="86"/>
  <c r="K75" i="86"/>
  <c r="L75" i="86"/>
  <c r="M75" i="86"/>
  <c r="N75" i="86"/>
  <c r="O75" i="86"/>
  <c r="P75" i="86"/>
  <c r="Q75" i="86"/>
  <c r="R75" i="86"/>
  <c r="S75" i="86"/>
  <c r="T75" i="86"/>
  <c r="U75" i="86"/>
  <c r="V75" i="86"/>
  <c r="W75" i="86"/>
  <c r="X75" i="86"/>
  <c r="Y75" i="86"/>
  <c r="Z75" i="86"/>
  <c r="C76" i="86"/>
  <c r="D76" i="86"/>
  <c r="E76" i="86"/>
  <c r="F76" i="86"/>
  <c r="G76" i="86"/>
  <c r="H76" i="86"/>
  <c r="I76" i="86"/>
  <c r="J76" i="86"/>
  <c r="K76" i="86"/>
  <c r="L76" i="86"/>
  <c r="M76" i="86"/>
  <c r="N76" i="86"/>
  <c r="O76" i="86"/>
  <c r="P76" i="86"/>
  <c r="Q76" i="86"/>
  <c r="R76" i="86"/>
  <c r="S76" i="86"/>
  <c r="T76" i="86"/>
  <c r="U76" i="86"/>
  <c r="V76" i="86"/>
  <c r="W76" i="86"/>
  <c r="X76" i="86"/>
  <c r="Y76" i="86"/>
  <c r="Z76" i="86"/>
  <c r="C77" i="86"/>
  <c r="D77" i="86"/>
  <c r="E77" i="86"/>
  <c r="F77" i="86"/>
  <c r="G77" i="86"/>
  <c r="H77" i="86"/>
  <c r="I77" i="86"/>
  <c r="J77" i="86"/>
  <c r="K77" i="86"/>
  <c r="L77" i="86"/>
  <c r="M77" i="86"/>
  <c r="N77" i="86"/>
  <c r="O77" i="86"/>
  <c r="P77" i="86"/>
  <c r="Q77" i="86"/>
  <c r="R77" i="86"/>
  <c r="S77" i="86"/>
  <c r="T77" i="86"/>
  <c r="U77" i="86"/>
  <c r="V77" i="86"/>
  <c r="W77" i="86"/>
  <c r="X77" i="86"/>
  <c r="Y77" i="86"/>
  <c r="Z77" i="86"/>
  <c r="C78" i="86"/>
  <c r="D78" i="86"/>
  <c r="E78" i="86"/>
  <c r="F78" i="86"/>
  <c r="G78" i="86"/>
  <c r="H78" i="86"/>
  <c r="I78" i="86"/>
  <c r="J78" i="86"/>
  <c r="K78" i="86"/>
  <c r="L78" i="86"/>
  <c r="M78" i="86"/>
  <c r="N78" i="86"/>
  <c r="O78" i="86"/>
  <c r="P78" i="86"/>
  <c r="Q78" i="86"/>
  <c r="R78" i="86"/>
  <c r="S78" i="86"/>
  <c r="T78" i="86"/>
  <c r="U78" i="86"/>
  <c r="V78" i="86"/>
  <c r="W78" i="86"/>
  <c r="X78" i="86"/>
  <c r="Y78" i="86"/>
  <c r="Z78" i="86"/>
  <c r="C79" i="86"/>
  <c r="D79" i="86"/>
  <c r="E79" i="86"/>
  <c r="F79" i="86"/>
  <c r="G79" i="86"/>
  <c r="H79" i="86"/>
  <c r="I79" i="86"/>
  <c r="J79" i="86"/>
  <c r="K79" i="86"/>
  <c r="L79" i="86"/>
  <c r="M79" i="86"/>
  <c r="N79" i="86"/>
  <c r="O79" i="86"/>
  <c r="P79" i="86"/>
  <c r="Q79" i="86"/>
  <c r="R79" i="86"/>
  <c r="S79" i="86"/>
  <c r="T79" i="86"/>
  <c r="U79" i="86"/>
  <c r="V79" i="86"/>
  <c r="W79" i="86"/>
  <c r="X79" i="86"/>
  <c r="Y79" i="86"/>
  <c r="Z79" i="86"/>
  <c r="C80" i="86"/>
  <c r="D80" i="86"/>
  <c r="E80" i="86"/>
  <c r="F80" i="86"/>
  <c r="G80" i="86"/>
  <c r="H80" i="86"/>
  <c r="I80" i="86"/>
  <c r="J80" i="86"/>
  <c r="K80" i="86"/>
  <c r="L80" i="86"/>
  <c r="M80" i="86"/>
  <c r="N80" i="86"/>
  <c r="O80" i="86"/>
  <c r="P80" i="86"/>
  <c r="Q80" i="86"/>
  <c r="R80" i="86"/>
  <c r="S80" i="86"/>
  <c r="T80" i="86"/>
  <c r="U80" i="86"/>
  <c r="V80" i="86"/>
  <c r="W80" i="86"/>
  <c r="X80" i="86"/>
  <c r="Y80" i="86"/>
  <c r="Z80" i="86"/>
  <c r="C81" i="86"/>
  <c r="D81" i="86"/>
  <c r="E81" i="86"/>
  <c r="F81" i="86"/>
  <c r="G81" i="86"/>
  <c r="H81" i="86"/>
  <c r="I81" i="86"/>
  <c r="J81" i="86"/>
  <c r="K81" i="86"/>
  <c r="L81" i="86"/>
  <c r="M81" i="86"/>
  <c r="N81" i="86"/>
  <c r="O81" i="86"/>
  <c r="P81" i="86"/>
  <c r="Q81" i="86"/>
  <c r="R81" i="86"/>
  <c r="S81" i="86"/>
  <c r="T81" i="86"/>
  <c r="U81" i="86"/>
  <c r="V81" i="86"/>
  <c r="W81" i="86"/>
  <c r="X81" i="86"/>
  <c r="Y81" i="86"/>
  <c r="Z81" i="86"/>
  <c r="C82" i="86"/>
  <c r="D82" i="86"/>
  <c r="E82" i="86"/>
  <c r="F82" i="86"/>
  <c r="G82" i="86"/>
  <c r="H82" i="86"/>
  <c r="I82" i="86"/>
  <c r="J82" i="86"/>
  <c r="K82" i="86"/>
  <c r="L82" i="86"/>
  <c r="M82" i="86"/>
  <c r="N82" i="86"/>
  <c r="O82" i="86"/>
  <c r="P82" i="86"/>
  <c r="Q82" i="86"/>
  <c r="R82" i="86"/>
  <c r="S82" i="86"/>
  <c r="T82" i="86"/>
  <c r="U82" i="86"/>
  <c r="V82" i="86"/>
  <c r="W82" i="86"/>
  <c r="X82" i="86"/>
  <c r="Y82" i="86"/>
  <c r="Z82" i="86"/>
  <c r="C83" i="86"/>
  <c r="D83" i="86"/>
  <c r="E83" i="86"/>
  <c r="F83" i="86"/>
  <c r="G83" i="86"/>
  <c r="H83" i="86"/>
  <c r="I83" i="86"/>
  <c r="J83" i="86"/>
  <c r="K83" i="86"/>
  <c r="L83" i="86"/>
  <c r="M83" i="86"/>
  <c r="N83" i="86"/>
  <c r="O83" i="86"/>
  <c r="P83" i="86"/>
  <c r="Q83" i="86"/>
  <c r="R83" i="86"/>
  <c r="S83" i="86"/>
  <c r="T83" i="86"/>
  <c r="U83" i="86"/>
  <c r="V83" i="86"/>
  <c r="W83" i="86"/>
  <c r="X83" i="86"/>
  <c r="Y83" i="86"/>
  <c r="Z83" i="86"/>
  <c r="C84" i="86"/>
  <c r="D84" i="86"/>
  <c r="E84" i="86"/>
  <c r="F84" i="86"/>
  <c r="G84" i="86"/>
  <c r="H84" i="86"/>
  <c r="I84" i="86"/>
  <c r="J84" i="86"/>
  <c r="K84" i="86"/>
  <c r="L84" i="86"/>
  <c r="M84" i="86"/>
  <c r="N84" i="86"/>
  <c r="O84" i="86"/>
  <c r="P84" i="86"/>
  <c r="Q84" i="86"/>
  <c r="R84" i="86"/>
  <c r="S84" i="86"/>
  <c r="T84" i="86"/>
  <c r="U84" i="86"/>
  <c r="V84" i="86"/>
  <c r="W84" i="86"/>
  <c r="X84" i="86"/>
  <c r="Y84" i="86"/>
  <c r="Z84" i="86"/>
  <c r="C85" i="86"/>
  <c r="D85" i="86"/>
  <c r="E85" i="86"/>
  <c r="F85" i="86"/>
  <c r="G85" i="86"/>
  <c r="H85" i="86"/>
  <c r="I85" i="86"/>
  <c r="J85" i="86"/>
  <c r="K85" i="86"/>
  <c r="L85" i="86"/>
  <c r="M85" i="86"/>
  <c r="N85" i="86"/>
  <c r="O85" i="86"/>
  <c r="P85" i="86"/>
  <c r="Q85" i="86"/>
  <c r="R85" i="86"/>
  <c r="S85" i="86"/>
  <c r="T85" i="86"/>
  <c r="U85" i="86"/>
  <c r="V85" i="86"/>
  <c r="W85" i="86"/>
  <c r="X85" i="86"/>
  <c r="Y85" i="86"/>
  <c r="Z85" i="86"/>
  <c r="C86" i="86"/>
  <c r="D86" i="86"/>
  <c r="E86" i="86"/>
  <c r="F86" i="86"/>
  <c r="G86" i="86"/>
  <c r="H86" i="86"/>
  <c r="I86" i="86"/>
  <c r="J86" i="86"/>
  <c r="K86" i="86"/>
  <c r="L86" i="86"/>
  <c r="M86" i="86"/>
  <c r="N86" i="86"/>
  <c r="O86" i="86"/>
  <c r="P86" i="86"/>
  <c r="Q86" i="86"/>
  <c r="R86" i="86"/>
  <c r="S86" i="86"/>
  <c r="T86" i="86"/>
  <c r="U86" i="86"/>
  <c r="V86" i="86"/>
  <c r="W86" i="86"/>
  <c r="X86" i="86"/>
  <c r="Y86" i="86"/>
  <c r="Z86" i="86"/>
  <c r="C87" i="86"/>
  <c r="D87" i="86"/>
  <c r="E87" i="86"/>
  <c r="F87" i="86"/>
  <c r="G87" i="86"/>
  <c r="H87" i="86"/>
  <c r="I87" i="86"/>
  <c r="J87" i="86"/>
  <c r="K87" i="86"/>
  <c r="L87" i="86"/>
  <c r="M87" i="86"/>
  <c r="N87" i="86"/>
  <c r="O87" i="86"/>
  <c r="P87" i="86"/>
  <c r="Q87" i="86"/>
  <c r="R87" i="86"/>
  <c r="S87" i="86"/>
  <c r="T87" i="86"/>
  <c r="U87" i="86"/>
  <c r="V87" i="86"/>
  <c r="W87" i="86"/>
  <c r="X87" i="86"/>
  <c r="Y87" i="86"/>
  <c r="Z87" i="86"/>
  <c r="C88" i="86"/>
  <c r="D88" i="86"/>
  <c r="E88" i="86"/>
  <c r="F88" i="86"/>
  <c r="G88" i="86"/>
  <c r="H88" i="86"/>
  <c r="I88" i="86"/>
  <c r="J88" i="86"/>
  <c r="K88" i="86"/>
  <c r="L88" i="86"/>
  <c r="M88" i="86"/>
  <c r="N88" i="86"/>
  <c r="O88" i="86"/>
  <c r="P88" i="86"/>
  <c r="Q88" i="86"/>
  <c r="R88" i="86"/>
  <c r="S88" i="86"/>
  <c r="T88" i="86"/>
  <c r="U88" i="86"/>
  <c r="V88" i="86"/>
  <c r="W88" i="86"/>
  <c r="X88" i="86"/>
  <c r="Y88" i="86"/>
  <c r="Z88" i="86"/>
  <c r="C89" i="86"/>
  <c r="D89" i="86"/>
  <c r="E89" i="86"/>
  <c r="F89" i="86"/>
  <c r="G89" i="86"/>
  <c r="H89" i="86"/>
  <c r="I89" i="86"/>
  <c r="J89" i="86"/>
  <c r="K89" i="86"/>
  <c r="L89" i="86"/>
  <c r="M89" i="86"/>
  <c r="N89" i="86"/>
  <c r="O89" i="86"/>
  <c r="P89" i="86"/>
  <c r="Q89" i="86"/>
  <c r="R89" i="86"/>
  <c r="S89" i="86"/>
  <c r="T89" i="86"/>
  <c r="U89" i="86"/>
  <c r="V89" i="86"/>
  <c r="W89" i="86"/>
  <c r="X89" i="86"/>
  <c r="Y89" i="86"/>
  <c r="Z89" i="86"/>
  <c r="C90" i="86"/>
  <c r="D90" i="86"/>
  <c r="E90" i="86"/>
  <c r="F90" i="86"/>
  <c r="G90" i="86"/>
  <c r="H90" i="86"/>
  <c r="I90" i="86"/>
  <c r="J90" i="86"/>
  <c r="K90" i="86"/>
  <c r="L90" i="86"/>
  <c r="M90" i="86"/>
  <c r="N90" i="86"/>
  <c r="O90" i="86"/>
  <c r="P90" i="86"/>
  <c r="Q90" i="86"/>
  <c r="R90" i="86"/>
  <c r="S90" i="86"/>
  <c r="T90" i="86"/>
  <c r="U90" i="86"/>
  <c r="V90" i="86"/>
  <c r="W90" i="86"/>
  <c r="X90" i="86"/>
  <c r="Y90" i="86"/>
  <c r="Z90" i="86"/>
  <c r="C91" i="86"/>
  <c r="D91" i="86"/>
  <c r="E91" i="86"/>
  <c r="F91" i="86"/>
  <c r="G91" i="86"/>
  <c r="H91" i="86"/>
  <c r="I91" i="86"/>
  <c r="J91" i="86"/>
  <c r="K91" i="86"/>
  <c r="L91" i="86"/>
  <c r="M91" i="86"/>
  <c r="N91" i="86"/>
  <c r="O91" i="86"/>
  <c r="P91" i="86"/>
  <c r="Q91" i="86"/>
  <c r="R91" i="86"/>
  <c r="S91" i="86"/>
  <c r="T91" i="86"/>
  <c r="U91" i="86"/>
  <c r="V91" i="86"/>
  <c r="W91" i="86"/>
  <c r="X91" i="86"/>
  <c r="Y91" i="86"/>
  <c r="Z91" i="86"/>
  <c r="C92" i="86"/>
  <c r="D92" i="86"/>
  <c r="E92" i="86"/>
  <c r="F92" i="86"/>
  <c r="G92" i="86"/>
  <c r="H92" i="86"/>
  <c r="I92" i="86"/>
  <c r="J92" i="86"/>
  <c r="K92" i="86"/>
  <c r="L92" i="86"/>
  <c r="M92" i="86"/>
  <c r="N92" i="86"/>
  <c r="O92" i="86"/>
  <c r="P92" i="86"/>
  <c r="Q92" i="86"/>
  <c r="R92" i="86"/>
  <c r="S92" i="86"/>
  <c r="T92" i="86"/>
  <c r="U92" i="86"/>
  <c r="V92" i="86"/>
  <c r="W92" i="86"/>
  <c r="X92" i="86"/>
  <c r="Y92" i="86"/>
  <c r="Z92" i="86"/>
  <c r="C93" i="86"/>
  <c r="D93" i="86"/>
  <c r="E93" i="86"/>
  <c r="F93" i="86"/>
  <c r="G93" i="86"/>
  <c r="H93" i="86"/>
  <c r="I93" i="86"/>
  <c r="J93" i="86"/>
  <c r="K93" i="86"/>
  <c r="L93" i="86"/>
  <c r="M93" i="86"/>
  <c r="N93" i="86"/>
  <c r="O93" i="86"/>
  <c r="P93" i="86"/>
  <c r="Q93" i="86"/>
  <c r="R93" i="86"/>
  <c r="S93" i="86"/>
  <c r="T93" i="86"/>
  <c r="U93" i="86"/>
  <c r="V93" i="86"/>
  <c r="W93" i="86"/>
  <c r="X93" i="86"/>
  <c r="Y93" i="86"/>
  <c r="Z93" i="86"/>
  <c r="C94" i="86"/>
  <c r="D94" i="86"/>
  <c r="E94" i="86"/>
  <c r="F94" i="86"/>
  <c r="G94" i="86"/>
  <c r="H94" i="86"/>
  <c r="I94" i="86"/>
  <c r="J94" i="86"/>
  <c r="K94" i="86"/>
  <c r="L94" i="86"/>
  <c r="M94" i="86"/>
  <c r="N94" i="86"/>
  <c r="O94" i="86"/>
  <c r="P94" i="86"/>
  <c r="Q94" i="86"/>
  <c r="R94" i="86"/>
  <c r="S94" i="86"/>
  <c r="T94" i="86"/>
  <c r="U94" i="86"/>
  <c r="V94" i="86"/>
  <c r="W94" i="86"/>
  <c r="X94" i="86"/>
  <c r="Y94" i="86"/>
  <c r="Z94" i="86"/>
  <c r="C95" i="86"/>
  <c r="D95" i="86"/>
  <c r="E95" i="86"/>
  <c r="F95" i="86"/>
  <c r="G95" i="86"/>
  <c r="H95" i="86"/>
  <c r="I95" i="86"/>
  <c r="J95" i="86"/>
  <c r="K95" i="86"/>
  <c r="L95" i="86"/>
  <c r="M95" i="86"/>
  <c r="N95" i="86"/>
  <c r="O95" i="86"/>
  <c r="P95" i="86"/>
  <c r="Q95" i="86"/>
  <c r="R95" i="86"/>
  <c r="S95" i="86"/>
  <c r="T95" i="86"/>
  <c r="U95" i="86"/>
  <c r="V95" i="86"/>
  <c r="W95" i="86"/>
  <c r="X95" i="86"/>
  <c r="Y95" i="86"/>
  <c r="Z95" i="86"/>
  <c r="C96" i="86"/>
  <c r="D96" i="86"/>
  <c r="E96" i="86"/>
  <c r="F96" i="86"/>
  <c r="G96" i="86"/>
  <c r="H96" i="86"/>
  <c r="I96" i="86"/>
  <c r="J96" i="86"/>
  <c r="K96" i="86"/>
  <c r="L96" i="86"/>
  <c r="M96" i="86"/>
  <c r="N96" i="86"/>
  <c r="O96" i="86"/>
  <c r="P96" i="86"/>
  <c r="Q96" i="86"/>
  <c r="R96" i="86"/>
  <c r="S96" i="86"/>
  <c r="T96" i="86"/>
  <c r="U96" i="86"/>
  <c r="V96" i="86"/>
  <c r="W96" i="86"/>
  <c r="X96" i="86"/>
  <c r="Y96" i="86"/>
  <c r="Z96" i="86"/>
  <c r="C97" i="86"/>
  <c r="D97" i="86"/>
  <c r="E97" i="86"/>
  <c r="F97" i="86"/>
  <c r="G97" i="86"/>
  <c r="H97" i="86"/>
  <c r="I97" i="86"/>
  <c r="J97" i="86"/>
  <c r="K97" i="86"/>
  <c r="L97" i="86"/>
  <c r="M97" i="86"/>
  <c r="N97" i="86"/>
  <c r="O97" i="86"/>
  <c r="P97" i="86"/>
  <c r="Q97" i="86"/>
  <c r="R97" i="86"/>
  <c r="S97" i="86"/>
  <c r="T97" i="86"/>
  <c r="U97" i="86"/>
  <c r="V97" i="86"/>
  <c r="W97" i="86"/>
  <c r="X97" i="86"/>
  <c r="Y97" i="86"/>
  <c r="Z97" i="86"/>
  <c r="C98" i="86"/>
  <c r="D98" i="86"/>
  <c r="E98" i="86"/>
  <c r="F98" i="86"/>
  <c r="G98" i="86"/>
  <c r="H98" i="86"/>
  <c r="I98" i="86"/>
  <c r="J98" i="86"/>
  <c r="K98" i="86"/>
  <c r="L98" i="86"/>
  <c r="M98" i="86"/>
  <c r="N98" i="86"/>
  <c r="O98" i="86"/>
  <c r="P98" i="86"/>
  <c r="Q98" i="86"/>
  <c r="R98" i="86"/>
  <c r="S98" i="86"/>
  <c r="T98" i="86"/>
  <c r="U98" i="86"/>
  <c r="V98" i="86"/>
  <c r="W98" i="86"/>
  <c r="X98" i="86"/>
  <c r="Y98" i="86"/>
  <c r="Z98" i="86"/>
  <c r="C99" i="86"/>
  <c r="D99" i="86"/>
  <c r="E99" i="86"/>
  <c r="F99" i="86"/>
  <c r="G99" i="86"/>
  <c r="H99" i="86"/>
  <c r="I99" i="86"/>
  <c r="J99" i="86"/>
  <c r="K99" i="86"/>
  <c r="L99" i="86"/>
  <c r="M99" i="86"/>
  <c r="N99" i="86"/>
  <c r="O99" i="86"/>
  <c r="P99" i="86"/>
  <c r="Q99" i="86"/>
  <c r="R99" i="86"/>
  <c r="S99" i="86"/>
  <c r="T99" i="86"/>
  <c r="U99" i="86"/>
  <c r="V99" i="86"/>
  <c r="W99" i="86"/>
  <c r="X99" i="86"/>
  <c r="Y99" i="86"/>
  <c r="Z99" i="86"/>
  <c r="C100" i="86"/>
  <c r="D100" i="86"/>
  <c r="E100" i="86"/>
  <c r="F100" i="86"/>
  <c r="G100" i="86"/>
  <c r="H100" i="86"/>
  <c r="I100" i="86"/>
  <c r="J100" i="86"/>
  <c r="K100" i="86"/>
  <c r="L100" i="86"/>
  <c r="M100" i="86"/>
  <c r="N100" i="86"/>
  <c r="O100" i="86"/>
  <c r="P100" i="86"/>
  <c r="Q100" i="86"/>
  <c r="R100" i="86"/>
  <c r="S100" i="86"/>
  <c r="T100" i="86"/>
  <c r="U100" i="86"/>
  <c r="V100" i="86"/>
  <c r="W100" i="86"/>
  <c r="X100" i="86"/>
  <c r="Y100" i="86"/>
  <c r="Z100" i="86"/>
  <c r="C101" i="86"/>
  <c r="D101" i="86"/>
  <c r="E101" i="86"/>
  <c r="F101" i="86"/>
  <c r="G101" i="86"/>
  <c r="H101" i="86"/>
  <c r="I101" i="86"/>
  <c r="J101" i="86"/>
  <c r="K101" i="86"/>
  <c r="L101" i="86"/>
  <c r="M101" i="86"/>
  <c r="N101" i="86"/>
  <c r="O101" i="86"/>
  <c r="P101" i="86"/>
  <c r="Q101" i="86"/>
  <c r="R101" i="86"/>
  <c r="S101" i="86"/>
  <c r="T101" i="86"/>
  <c r="U101" i="86"/>
  <c r="V101" i="86"/>
  <c r="W101" i="86"/>
  <c r="X101" i="86"/>
  <c r="Y101" i="86"/>
  <c r="Z101" i="86"/>
  <c r="C102" i="86"/>
  <c r="D102" i="86"/>
  <c r="E102" i="86"/>
  <c r="F102" i="86"/>
  <c r="G102" i="86"/>
  <c r="H102" i="86"/>
  <c r="I102" i="86"/>
  <c r="J102" i="86"/>
  <c r="K102" i="86"/>
  <c r="L102" i="86"/>
  <c r="M102" i="86"/>
  <c r="N102" i="86"/>
  <c r="O102" i="86"/>
  <c r="P102" i="86"/>
  <c r="Q102" i="86"/>
  <c r="R102" i="86"/>
  <c r="S102" i="86"/>
  <c r="T102" i="86"/>
  <c r="U102" i="86"/>
  <c r="V102" i="86"/>
  <c r="W102" i="86"/>
  <c r="X102" i="86"/>
  <c r="Y102" i="86"/>
  <c r="Z102" i="86"/>
  <c r="C103" i="86"/>
  <c r="D103" i="86"/>
  <c r="E103" i="86"/>
  <c r="F103" i="86"/>
  <c r="G103" i="86"/>
  <c r="H103" i="86"/>
  <c r="I103" i="86"/>
  <c r="J103" i="86"/>
  <c r="K103" i="86"/>
  <c r="L103" i="86"/>
  <c r="M103" i="86"/>
  <c r="N103" i="86"/>
  <c r="O103" i="86"/>
  <c r="P103" i="86"/>
  <c r="Q103" i="86"/>
  <c r="R103" i="86"/>
  <c r="S103" i="86"/>
  <c r="T103" i="86"/>
  <c r="U103" i="86"/>
  <c r="V103" i="86"/>
  <c r="W103" i="86"/>
  <c r="X103" i="86"/>
  <c r="Y103" i="86"/>
  <c r="Z103" i="86"/>
  <c r="C104" i="86"/>
  <c r="D104" i="86"/>
  <c r="E104" i="86"/>
  <c r="F104" i="86"/>
  <c r="G104" i="86"/>
  <c r="H104" i="86"/>
  <c r="I104" i="86"/>
  <c r="J104" i="86"/>
  <c r="K104" i="86"/>
  <c r="L104" i="86"/>
  <c r="M104" i="86"/>
  <c r="N104" i="86"/>
  <c r="O104" i="86"/>
  <c r="P104" i="86"/>
  <c r="Q104" i="86"/>
  <c r="R104" i="86"/>
  <c r="S104" i="86"/>
  <c r="T104" i="86"/>
  <c r="U104" i="86"/>
  <c r="V104" i="86"/>
  <c r="W104" i="86"/>
  <c r="X104" i="86"/>
  <c r="Y104" i="86"/>
  <c r="Z104" i="86"/>
  <c r="C105" i="86"/>
  <c r="D105" i="86"/>
  <c r="E105" i="86"/>
  <c r="F105" i="86"/>
  <c r="G105" i="86"/>
  <c r="H105" i="86"/>
  <c r="I105" i="86"/>
  <c r="J105" i="86"/>
  <c r="K105" i="86"/>
  <c r="L105" i="86"/>
  <c r="M105" i="86"/>
  <c r="N105" i="86"/>
  <c r="O105" i="86"/>
  <c r="P105" i="86"/>
  <c r="Q105" i="86"/>
  <c r="R105" i="86"/>
  <c r="S105" i="86"/>
  <c r="T105" i="86"/>
  <c r="U105" i="86"/>
  <c r="V105" i="86"/>
  <c r="W105" i="86"/>
  <c r="X105" i="86"/>
  <c r="Y105" i="86"/>
  <c r="Z105" i="86"/>
  <c r="C106" i="86"/>
  <c r="D106" i="86"/>
  <c r="E106" i="86"/>
  <c r="F106" i="86"/>
  <c r="G106" i="86"/>
  <c r="H106" i="86"/>
  <c r="I106" i="86"/>
  <c r="J106" i="86"/>
  <c r="K106" i="86"/>
  <c r="L106" i="86"/>
  <c r="M106" i="86"/>
  <c r="N106" i="86"/>
  <c r="O106" i="86"/>
  <c r="P106" i="86"/>
  <c r="Q106" i="86"/>
  <c r="R106" i="86"/>
  <c r="S106" i="86"/>
  <c r="T106" i="86"/>
  <c r="U106" i="86"/>
  <c r="V106" i="86"/>
  <c r="W106" i="86"/>
  <c r="X106" i="86"/>
  <c r="Y106" i="86"/>
  <c r="Z106" i="86"/>
  <c r="C107" i="86"/>
  <c r="D107" i="86"/>
  <c r="E107" i="86"/>
  <c r="F107" i="86"/>
  <c r="G107" i="86"/>
  <c r="H107" i="86"/>
  <c r="I107" i="86"/>
  <c r="J107" i="86"/>
  <c r="K107" i="86"/>
  <c r="L107" i="86"/>
  <c r="M107" i="86"/>
  <c r="N107" i="86"/>
  <c r="O107" i="86"/>
  <c r="P107" i="86"/>
  <c r="Q107" i="86"/>
  <c r="R107" i="86"/>
  <c r="S107" i="86"/>
  <c r="T107" i="86"/>
  <c r="U107" i="86"/>
  <c r="V107" i="86"/>
  <c r="W107" i="86"/>
  <c r="X107" i="86"/>
  <c r="Y107" i="86"/>
  <c r="Z107" i="86"/>
  <c r="C108" i="86"/>
  <c r="D108" i="86"/>
  <c r="E108" i="86"/>
  <c r="F108" i="86"/>
  <c r="G108" i="86"/>
  <c r="H108" i="86"/>
  <c r="I108" i="86"/>
  <c r="J108" i="86"/>
  <c r="K108" i="86"/>
  <c r="L108" i="86"/>
  <c r="M108" i="86"/>
  <c r="N108" i="86"/>
  <c r="O108" i="86"/>
  <c r="P108" i="86"/>
  <c r="Q108" i="86"/>
  <c r="R108" i="86"/>
  <c r="S108" i="86"/>
  <c r="T108" i="86"/>
  <c r="U108" i="86"/>
  <c r="V108" i="86"/>
  <c r="W108" i="86"/>
  <c r="X108" i="86"/>
  <c r="Y108" i="86"/>
  <c r="Z108" i="86"/>
  <c r="C109" i="86"/>
  <c r="D109" i="86"/>
  <c r="E109" i="86"/>
  <c r="F109" i="86"/>
  <c r="G109" i="86"/>
  <c r="H109" i="86"/>
  <c r="I109" i="86"/>
  <c r="J109" i="86"/>
  <c r="K109" i="86"/>
  <c r="L109" i="86"/>
  <c r="M109" i="86"/>
  <c r="N109" i="86"/>
  <c r="O109" i="86"/>
  <c r="P109" i="86"/>
  <c r="Q109" i="86"/>
  <c r="R109" i="86"/>
  <c r="S109" i="86"/>
  <c r="T109" i="86"/>
  <c r="U109" i="86"/>
  <c r="V109" i="86"/>
  <c r="W109" i="86"/>
  <c r="X109" i="86"/>
  <c r="Y109" i="86"/>
  <c r="Z109" i="86"/>
  <c r="C110" i="86"/>
  <c r="D110" i="86"/>
  <c r="E110" i="86"/>
  <c r="F110" i="86"/>
  <c r="G110" i="86"/>
  <c r="H110" i="86"/>
  <c r="I110" i="86"/>
  <c r="J110" i="86"/>
  <c r="K110" i="86"/>
  <c r="L110" i="86"/>
  <c r="M110" i="86"/>
  <c r="N110" i="86"/>
  <c r="O110" i="86"/>
  <c r="P110" i="86"/>
  <c r="Q110" i="86"/>
  <c r="R110" i="86"/>
  <c r="S110" i="86"/>
  <c r="T110" i="86"/>
  <c r="U110" i="86"/>
  <c r="V110" i="86"/>
  <c r="W110" i="86"/>
  <c r="X110" i="86"/>
  <c r="Y110" i="86"/>
  <c r="Z110" i="86"/>
  <c r="C111" i="86"/>
  <c r="D111" i="86"/>
  <c r="E111" i="86"/>
  <c r="F111" i="86"/>
  <c r="G111" i="86"/>
  <c r="H111" i="86"/>
  <c r="I111" i="86"/>
  <c r="J111" i="86"/>
  <c r="K111" i="86"/>
  <c r="L111" i="86"/>
  <c r="M111" i="86"/>
  <c r="N111" i="86"/>
  <c r="O111" i="86"/>
  <c r="P111" i="86"/>
  <c r="Q111" i="86"/>
  <c r="R111" i="86"/>
  <c r="S111" i="86"/>
  <c r="T111" i="86"/>
  <c r="U111" i="86"/>
  <c r="V111" i="86"/>
  <c r="W111" i="86"/>
  <c r="X111" i="86"/>
  <c r="Y111" i="86"/>
  <c r="Z111" i="86"/>
  <c r="C112" i="86"/>
  <c r="D112" i="86"/>
  <c r="E112" i="86"/>
  <c r="F112" i="86"/>
  <c r="G112" i="86"/>
  <c r="H112" i="86"/>
  <c r="I112" i="86"/>
  <c r="J112" i="86"/>
  <c r="K112" i="86"/>
  <c r="L112" i="86"/>
  <c r="M112" i="86"/>
  <c r="N112" i="86"/>
  <c r="O112" i="86"/>
  <c r="P112" i="86"/>
  <c r="Q112" i="86"/>
  <c r="R112" i="86"/>
  <c r="S112" i="86"/>
  <c r="T112" i="86"/>
  <c r="U112" i="86"/>
  <c r="V112" i="86"/>
  <c r="W112" i="86"/>
  <c r="X112" i="86"/>
  <c r="Y112" i="86"/>
  <c r="Z112" i="86"/>
  <c r="C113" i="86"/>
  <c r="D113" i="86"/>
  <c r="E113" i="86"/>
  <c r="F113" i="86"/>
  <c r="G113" i="86"/>
  <c r="H113" i="86"/>
  <c r="I113" i="86"/>
  <c r="J113" i="86"/>
  <c r="K113" i="86"/>
  <c r="L113" i="86"/>
  <c r="M113" i="86"/>
  <c r="N113" i="86"/>
  <c r="O113" i="86"/>
  <c r="P113" i="86"/>
  <c r="Q113" i="86"/>
  <c r="R113" i="86"/>
  <c r="S113" i="86"/>
  <c r="T113" i="86"/>
  <c r="U113" i="86"/>
  <c r="V113" i="86"/>
  <c r="W113" i="86"/>
  <c r="X113" i="86"/>
  <c r="Y113" i="86"/>
  <c r="Z113" i="86"/>
  <c r="C114" i="86"/>
  <c r="D114" i="86"/>
  <c r="E114" i="86"/>
  <c r="F114" i="86"/>
  <c r="G114" i="86"/>
  <c r="H114" i="86"/>
  <c r="I114" i="86"/>
  <c r="J114" i="86"/>
  <c r="K114" i="86"/>
  <c r="L114" i="86"/>
  <c r="M114" i="86"/>
  <c r="N114" i="86"/>
  <c r="O114" i="86"/>
  <c r="P114" i="86"/>
  <c r="Q114" i="86"/>
  <c r="R114" i="86"/>
  <c r="S114" i="86"/>
  <c r="T114" i="86"/>
  <c r="U114" i="86"/>
  <c r="V114" i="86"/>
  <c r="W114" i="86"/>
  <c r="X114" i="86"/>
  <c r="Y114" i="86"/>
  <c r="Z114" i="86"/>
  <c r="C115" i="86"/>
  <c r="D115" i="86"/>
  <c r="E115" i="86"/>
  <c r="F115" i="86"/>
  <c r="G115" i="86"/>
  <c r="H115" i="86"/>
  <c r="I115" i="86"/>
  <c r="J115" i="86"/>
  <c r="K115" i="86"/>
  <c r="L115" i="86"/>
  <c r="M115" i="86"/>
  <c r="N115" i="86"/>
  <c r="O115" i="86"/>
  <c r="P115" i="86"/>
  <c r="Q115" i="86"/>
  <c r="R115" i="86"/>
  <c r="S115" i="86"/>
  <c r="T115" i="86"/>
  <c r="U115" i="86"/>
  <c r="V115" i="86"/>
  <c r="W115" i="86"/>
  <c r="X115" i="86"/>
  <c r="Y115" i="86"/>
  <c r="Z115" i="86"/>
  <c r="C116" i="86"/>
  <c r="D116" i="86"/>
  <c r="E116" i="86"/>
  <c r="F116" i="86"/>
  <c r="G116" i="86"/>
  <c r="H116" i="86"/>
  <c r="I116" i="86"/>
  <c r="J116" i="86"/>
  <c r="K116" i="86"/>
  <c r="L116" i="86"/>
  <c r="M116" i="86"/>
  <c r="N116" i="86"/>
  <c r="O116" i="86"/>
  <c r="P116" i="86"/>
  <c r="Q116" i="86"/>
  <c r="R116" i="86"/>
  <c r="S116" i="86"/>
  <c r="T116" i="86"/>
  <c r="U116" i="86"/>
  <c r="V116" i="86"/>
  <c r="W116" i="86"/>
  <c r="X116" i="86"/>
  <c r="Y116" i="86"/>
  <c r="Z116" i="86"/>
  <c r="C117" i="86"/>
  <c r="D117" i="86"/>
  <c r="E117" i="86"/>
  <c r="F117" i="86"/>
  <c r="G117" i="86"/>
  <c r="H117" i="86"/>
  <c r="I117" i="86"/>
  <c r="J117" i="86"/>
  <c r="K117" i="86"/>
  <c r="L117" i="86"/>
  <c r="M117" i="86"/>
  <c r="N117" i="86"/>
  <c r="O117" i="86"/>
  <c r="P117" i="86"/>
  <c r="Q117" i="86"/>
  <c r="R117" i="86"/>
  <c r="S117" i="86"/>
  <c r="T117" i="86"/>
  <c r="U117" i="86"/>
  <c r="V117" i="86"/>
  <c r="W117" i="86"/>
  <c r="X117" i="86"/>
  <c r="Y117" i="86"/>
  <c r="Z117" i="86"/>
  <c r="C118" i="86"/>
  <c r="D118" i="86"/>
  <c r="E118" i="86"/>
  <c r="F118" i="86"/>
  <c r="G118" i="86"/>
  <c r="H118" i="86"/>
  <c r="I118" i="86"/>
  <c r="J118" i="86"/>
  <c r="K118" i="86"/>
  <c r="L118" i="86"/>
  <c r="M118" i="86"/>
  <c r="N118" i="86"/>
  <c r="O118" i="86"/>
  <c r="P118" i="86"/>
  <c r="Q118" i="86"/>
  <c r="R118" i="86"/>
  <c r="S118" i="86"/>
  <c r="T118" i="86"/>
  <c r="U118" i="86"/>
  <c r="V118" i="86"/>
  <c r="W118" i="86"/>
  <c r="X118" i="86"/>
  <c r="Y118" i="86"/>
  <c r="Z118" i="86"/>
  <c r="C119" i="86"/>
  <c r="D119" i="86"/>
  <c r="E119" i="86"/>
  <c r="F119" i="86"/>
  <c r="G119" i="86"/>
  <c r="H119" i="86"/>
  <c r="I119" i="86"/>
  <c r="J119" i="86"/>
  <c r="K119" i="86"/>
  <c r="L119" i="86"/>
  <c r="M119" i="86"/>
  <c r="N119" i="86"/>
  <c r="O119" i="86"/>
  <c r="P119" i="86"/>
  <c r="Q119" i="86"/>
  <c r="R119" i="86"/>
  <c r="S119" i="86"/>
  <c r="T119" i="86"/>
  <c r="U119" i="86"/>
  <c r="V119" i="86"/>
  <c r="W119" i="86"/>
  <c r="X119" i="86"/>
  <c r="Y119" i="86"/>
  <c r="Z119" i="86"/>
  <c r="C120" i="86"/>
  <c r="D120" i="86"/>
  <c r="E120" i="86"/>
  <c r="F120" i="86"/>
  <c r="G120" i="86"/>
  <c r="H120" i="86"/>
  <c r="I120" i="86"/>
  <c r="J120" i="86"/>
  <c r="K120" i="86"/>
  <c r="L120" i="86"/>
  <c r="M120" i="86"/>
  <c r="N120" i="86"/>
  <c r="O120" i="86"/>
  <c r="P120" i="86"/>
  <c r="Q120" i="86"/>
  <c r="R120" i="86"/>
  <c r="S120" i="86"/>
  <c r="T120" i="86"/>
  <c r="U120" i="86"/>
  <c r="V120" i="86"/>
  <c r="W120" i="86"/>
  <c r="X120" i="86"/>
  <c r="Y120" i="86"/>
  <c r="Z120" i="86"/>
  <c r="B8" i="86"/>
  <c r="B9" i="86"/>
  <c r="B10" i="86"/>
  <c r="B11" i="86"/>
  <c r="B12" i="86"/>
  <c r="B13" i="86"/>
  <c r="B14" i="86"/>
  <c r="B15" i="86"/>
  <c r="B16" i="86"/>
  <c r="B17" i="86"/>
  <c r="B18" i="86"/>
  <c r="B19" i="86"/>
  <c r="B20" i="86"/>
  <c r="B21" i="86"/>
  <c r="B22" i="86"/>
  <c r="B23" i="86"/>
  <c r="B24" i="86"/>
  <c r="B25" i="86"/>
  <c r="B26" i="86"/>
  <c r="B27" i="86"/>
  <c r="B28" i="86"/>
  <c r="B29" i="86"/>
  <c r="B30" i="86"/>
  <c r="B31" i="86"/>
  <c r="B32" i="86"/>
  <c r="B33" i="86"/>
  <c r="B34" i="86"/>
  <c r="B35" i="86"/>
  <c r="B36" i="86"/>
  <c r="B37" i="86"/>
  <c r="B38" i="86"/>
  <c r="B39" i="86"/>
  <c r="B40" i="86"/>
  <c r="B41" i="86"/>
  <c r="B42" i="86"/>
  <c r="B43" i="86"/>
  <c r="B44" i="86"/>
  <c r="B45" i="86"/>
  <c r="B46" i="86"/>
  <c r="B47" i="86"/>
  <c r="B48" i="86"/>
  <c r="B49" i="86"/>
  <c r="B50" i="86"/>
  <c r="B51" i="86"/>
  <c r="B52" i="86"/>
  <c r="B53" i="86"/>
  <c r="B54" i="86"/>
  <c r="B55" i="86"/>
  <c r="B56" i="86"/>
  <c r="B57" i="86"/>
  <c r="B58" i="86"/>
  <c r="B59" i="86"/>
  <c r="B60" i="86"/>
  <c r="B61" i="86"/>
  <c r="B62" i="86"/>
  <c r="B63" i="86"/>
  <c r="B64" i="86"/>
  <c r="B65" i="86"/>
  <c r="B66" i="86"/>
  <c r="B67" i="86"/>
  <c r="B68" i="86"/>
  <c r="B69" i="86"/>
  <c r="B70" i="86"/>
  <c r="B71" i="86"/>
  <c r="B72" i="86"/>
  <c r="B73" i="86"/>
  <c r="B74" i="86"/>
  <c r="B75" i="86"/>
  <c r="B76" i="86"/>
  <c r="B77" i="86"/>
  <c r="B78" i="86"/>
  <c r="B79" i="86"/>
  <c r="B80" i="86"/>
  <c r="B81" i="86"/>
  <c r="B82" i="86"/>
  <c r="B83" i="86"/>
  <c r="B84" i="86"/>
  <c r="B85" i="86"/>
  <c r="B86" i="86"/>
  <c r="B87" i="86"/>
  <c r="B88" i="86"/>
  <c r="B89" i="86"/>
  <c r="B90" i="86"/>
  <c r="B91" i="86"/>
  <c r="B92" i="86"/>
  <c r="B93" i="86"/>
  <c r="B94" i="86"/>
  <c r="B95" i="86"/>
  <c r="B96" i="86"/>
  <c r="B97" i="86"/>
  <c r="B98" i="86"/>
  <c r="B99" i="86"/>
  <c r="B100" i="86"/>
  <c r="B101" i="86"/>
  <c r="B102" i="86"/>
  <c r="B103" i="86"/>
  <c r="B104" i="86"/>
  <c r="B105" i="86"/>
  <c r="B106" i="86"/>
  <c r="B107" i="86"/>
  <c r="B108" i="86"/>
  <c r="B109" i="86"/>
  <c r="B110" i="86"/>
  <c r="B111" i="86"/>
  <c r="B112" i="86"/>
  <c r="B113" i="86"/>
  <c r="B114" i="86"/>
  <c r="B115" i="86"/>
  <c r="B116" i="86"/>
  <c r="B117" i="86"/>
  <c r="B118" i="86"/>
  <c r="B119" i="86"/>
  <c r="B120" i="86"/>
  <c r="AC120" i="68"/>
  <c r="AC120" i="85" s="1"/>
  <c r="AC120" i="69" s="1"/>
  <c r="AC120" i="70" s="1"/>
  <c r="AC120" i="109" s="1"/>
  <c r="AC4" i="68"/>
  <c r="AC5" i="68"/>
  <c r="AC6" i="68"/>
  <c r="AC7" i="68"/>
  <c r="AC8" i="68"/>
  <c r="AC9" i="68"/>
  <c r="AC10" i="68"/>
  <c r="AC11" i="68"/>
  <c r="AC12" i="68"/>
  <c r="AC13" i="68"/>
  <c r="AC14" i="68"/>
  <c r="AC15" i="68"/>
  <c r="AC16" i="68"/>
  <c r="AC17" i="68"/>
  <c r="AC18" i="68"/>
  <c r="AC19" i="68"/>
  <c r="AC20" i="68"/>
  <c r="AC21" i="68"/>
  <c r="AC22" i="68"/>
  <c r="AC23" i="68"/>
  <c r="AC24" i="68"/>
  <c r="AC25" i="68"/>
  <c r="AC26" i="68"/>
  <c r="AC27" i="68"/>
  <c r="AC28" i="68"/>
  <c r="AC29" i="68"/>
  <c r="AC30" i="68"/>
  <c r="AC31" i="68"/>
  <c r="AC32" i="68"/>
  <c r="AC33" i="68"/>
  <c r="AC34" i="68"/>
  <c r="AC35" i="68"/>
  <c r="AC36" i="68"/>
  <c r="AC37" i="68"/>
  <c r="AC38" i="68"/>
  <c r="AC39" i="68"/>
  <c r="AC40" i="68"/>
  <c r="AC41" i="68"/>
  <c r="AC42" i="68"/>
  <c r="AC43" i="68"/>
  <c r="AC44" i="68"/>
  <c r="AC45" i="68"/>
  <c r="AC46" i="68"/>
  <c r="AC47" i="68"/>
  <c r="AC48" i="68"/>
  <c r="AC49" i="68"/>
  <c r="AC50" i="68"/>
  <c r="AC51" i="68"/>
  <c r="AC52" i="68"/>
  <c r="AC53" i="68"/>
  <c r="AC54" i="68"/>
  <c r="AC55" i="68"/>
  <c r="AC56" i="68"/>
  <c r="AC57" i="68"/>
  <c r="AC58" i="68"/>
  <c r="AC59" i="68"/>
  <c r="AC60" i="68"/>
  <c r="AC61" i="68"/>
  <c r="AC62" i="68"/>
  <c r="AC63" i="68"/>
  <c r="AC64" i="68"/>
  <c r="AC65" i="68"/>
  <c r="AC66" i="68"/>
  <c r="AC67" i="68"/>
  <c r="AC68" i="68"/>
  <c r="AC69" i="68"/>
  <c r="AC70" i="68"/>
  <c r="AC71" i="68"/>
  <c r="AC72" i="68"/>
  <c r="AC73" i="68"/>
  <c r="AC74" i="68"/>
  <c r="AC75" i="68"/>
  <c r="AC76" i="68"/>
  <c r="AC77" i="68"/>
  <c r="AC78" i="68"/>
  <c r="AC79" i="68"/>
  <c r="AC80" i="68"/>
  <c r="AC81" i="68"/>
  <c r="AC82" i="68"/>
  <c r="AC83" i="68"/>
  <c r="AC84" i="68"/>
  <c r="AC85" i="68"/>
  <c r="AC86" i="68"/>
  <c r="AC87" i="68"/>
  <c r="AC88" i="68"/>
  <c r="AC89" i="68"/>
  <c r="AC90" i="68"/>
  <c r="AC91" i="68"/>
  <c r="AC92" i="68"/>
  <c r="AC93" i="68"/>
  <c r="AC94" i="68"/>
  <c r="AC95" i="68"/>
  <c r="AC96" i="68"/>
  <c r="AC97" i="68"/>
  <c r="AC98" i="68"/>
  <c r="AC99" i="68"/>
  <c r="AC100" i="68"/>
  <c r="AC101" i="68"/>
  <c r="AC102" i="68"/>
  <c r="AC103" i="68"/>
  <c r="AC104" i="68"/>
  <c r="AC105" i="68"/>
  <c r="AC106" i="68"/>
  <c r="AC107" i="68"/>
  <c r="AC108" i="68"/>
  <c r="AC109" i="68"/>
  <c r="AC110" i="68"/>
  <c r="AC111" i="68"/>
  <c r="AC112" i="68"/>
  <c r="AC113" i="68"/>
  <c r="AC114" i="68"/>
  <c r="AC115" i="68"/>
  <c r="AC116" i="68"/>
  <c r="AC117" i="68"/>
  <c r="AC118" i="68"/>
  <c r="AC119" i="68"/>
  <c r="B119" i="63"/>
  <c r="B119" i="68" s="1"/>
  <c r="C119" i="63"/>
  <c r="C119" i="68" s="1"/>
  <c r="D119" i="63"/>
  <c r="D119" i="68" s="1"/>
  <c r="D119" i="85" s="1"/>
  <c r="D119" i="69" s="1"/>
  <c r="D119" i="70" s="1"/>
  <c r="D119" i="109" s="1"/>
  <c r="E119" i="63"/>
  <c r="E119" i="68" s="1"/>
  <c r="E119" i="85" s="1"/>
  <c r="E119" i="69" s="1"/>
  <c r="E119" i="70" s="1"/>
  <c r="E119" i="109" s="1"/>
  <c r="F119" i="63"/>
  <c r="F119" i="68" s="1"/>
  <c r="F119" i="85" s="1"/>
  <c r="F119" i="69" s="1"/>
  <c r="F119" i="70" s="1"/>
  <c r="F119" i="109" s="1"/>
  <c r="G119" i="63"/>
  <c r="G119" i="68" s="1"/>
  <c r="H119" i="63"/>
  <c r="H119" i="68" s="1"/>
  <c r="I119" i="63"/>
  <c r="J119" i="63"/>
  <c r="J119" i="68" s="1"/>
  <c r="K119" i="63"/>
  <c r="K119" i="68" s="1"/>
  <c r="K119" i="85" s="1"/>
  <c r="K119" i="69" s="1"/>
  <c r="K119" i="70" s="1"/>
  <c r="K119" i="109" s="1"/>
  <c r="M119" i="63"/>
  <c r="M119" i="68" s="1"/>
  <c r="M119" i="85" s="1"/>
  <c r="M119" i="69" s="1"/>
  <c r="M119" i="70" s="1"/>
  <c r="M119" i="109" s="1"/>
  <c r="N119" i="63"/>
  <c r="N119" i="68" s="1"/>
  <c r="O119" i="63"/>
  <c r="O119" i="68" s="1"/>
  <c r="O119" i="85" s="1"/>
  <c r="O119" i="69" s="1"/>
  <c r="O119" i="70" s="1"/>
  <c r="O119" i="109" s="1"/>
  <c r="P119" i="63"/>
  <c r="P119" i="68" s="1"/>
  <c r="P119" i="85" s="1"/>
  <c r="P119" i="69" s="1"/>
  <c r="P119" i="70" s="1"/>
  <c r="P119" i="109" s="1"/>
  <c r="Q119" i="63"/>
  <c r="Q119" i="68" s="1"/>
  <c r="Q119" i="85" s="1"/>
  <c r="Q119" i="69" s="1"/>
  <c r="Q119" i="70" s="1"/>
  <c r="Q119" i="109" s="1"/>
  <c r="R119" i="63"/>
  <c r="R119" i="68" s="1"/>
  <c r="R119" i="85" s="1"/>
  <c r="R119" i="69" s="1"/>
  <c r="R119" i="70" s="1"/>
  <c r="R119" i="109" s="1"/>
  <c r="S119" i="63"/>
  <c r="S119" i="68" s="1"/>
  <c r="S119" i="85" s="1"/>
  <c r="S119" i="69" s="1"/>
  <c r="S119" i="70" s="1"/>
  <c r="S119" i="109" s="1"/>
  <c r="T119" i="63"/>
  <c r="T119" i="68" s="1"/>
  <c r="T119" i="85" s="1"/>
  <c r="T119" i="69" s="1"/>
  <c r="T119" i="70" s="1"/>
  <c r="T119" i="109" s="1"/>
  <c r="U119" i="63"/>
  <c r="U119" i="68" s="1"/>
  <c r="U119" i="85" s="1"/>
  <c r="U119" i="69" s="1"/>
  <c r="U119" i="70" s="1"/>
  <c r="U119" i="109" s="1"/>
  <c r="V119" i="63"/>
  <c r="V119" i="68" s="1"/>
  <c r="W119" i="63"/>
  <c r="W119" i="68" s="1"/>
  <c r="W119" i="85" s="1"/>
  <c r="W119" i="69" s="1"/>
  <c r="W119" i="70" s="1"/>
  <c r="W119" i="109" s="1"/>
  <c r="X119" i="63"/>
  <c r="X119" i="68" s="1"/>
  <c r="Y119" i="63"/>
  <c r="Y119" i="68" s="1"/>
  <c r="Z119" i="63"/>
  <c r="Z119" i="68" s="1"/>
  <c r="Z119" i="85" s="1"/>
  <c r="Z119" i="69" s="1"/>
  <c r="Z119" i="70" s="1"/>
  <c r="Z119" i="109" s="1"/>
  <c r="B120" i="63"/>
  <c r="B120" i="68" s="1"/>
  <c r="B121" i="85" s="1"/>
  <c r="B121" i="69" s="1"/>
  <c r="B121" i="70" s="1"/>
  <c r="B121" i="109" s="1"/>
  <c r="C120" i="63"/>
  <c r="C120" i="68" s="1"/>
  <c r="D120" i="63"/>
  <c r="D120" i="68" s="1"/>
  <c r="D120" i="85" s="1"/>
  <c r="D120" i="69" s="1"/>
  <c r="D120" i="70" s="1"/>
  <c r="D120" i="109" s="1"/>
  <c r="E120" i="63"/>
  <c r="E120" i="68" s="1"/>
  <c r="E120" i="85" s="1"/>
  <c r="E120" i="69" s="1"/>
  <c r="E120" i="70" s="1"/>
  <c r="E120" i="109" s="1"/>
  <c r="F120" i="63"/>
  <c r="F120" i="68" s="1"/>
  <c r="F120" i="85" s="1"/>
  <c r="F120" i="69" s="1"/>
  <c r="F120" i="70" s="1"/>
  <c r="F120" i="109" s="1"/>
  <c r="G120" i="63"/>
  <c r="G120" i="68" s="1"/>
  <c r="H120" i="63"/>
  <c r="H120" i="68" s="1"/>
  <c r="I120" i="63"/>
  <c r="J120" i="63"/>
  <c r="J120" i="68" s="1"/>
  <c r="K120" i="63"/>
  <c r="M120" i="63"/>
  <c r="M120" i="68" s="1"/>
  <c r="M120" i="85" s="1"/>
  <c r="M120" i="69" s="1"/>
  <c r="M120" i="70" s="1"/>
  <c r="M120" i="109" s="1"/>
  <c r="N120" i="63"/>
  <c r="N120" i="68" s="1"/>
  <c r="O120" i="63"/>
  <c r="O120" i="68" s="1"/>
  <c r="O120" i="85" s="1"/>
  <c r="O120" i="69" s="1"/>
  <c r="O120" i="70" s="1"/>
  <c r="O120" i="109" s="1"/>
  <c r="P120" i="68"/>
  <c r="P120" i="85" s="1"/>
  <c r="P120" i="69" s="1"/>
  <c r="P120" i="70" s="1"/>
  <c r="P120" i="109" s="1"/>
  <c r="Q120" i="63"/>
  <c r="Q120" i="68" s="1"/>
  <c r="Q120" i="85" s="1"/>
  <c r="Q120" i="69" s="1"/>
  <c r="Q120" i="70" s="1"/>
  <c r="Q120" i="109" s="1"/>
  <c r="R120" i="63"/>
  <c r="R120" i="68" s="1"/>
  <c r="R120" i="85" s="1"/>
  <c r="R120" i="69" s="1"/>
  <c r="R120" i="70" s="1"/>
  <c r="R120" i="109" s="1"/>
  <c r="S120" i="63"/>
  <c r="S120" i="68" s="1"/>
  <c r="S120" i="85" s="1"/>
  <c r="S120" i="69" s="1"/>
  <c r="S120" i="70" s="1"/>
  <c r="S120" i="109" s="1"/>
  <c r="T120" i="63"/>
  <c r="T120" i="68" s="1"/>
  <c r="T120" i="85" s="1"/>
  <c r="T120" i="69" s="1"/>
  <c r="T120" i="70" s="1"/>
  <c r="T120" i="109" s="1"/>
  <c r="U120" i="63"/>
  <c r="U120" i="68" s="1"/>
  <c r="U120" i="85" s="1"/>
  <c r="U120" i="69" s="1"/>
  <c r="U120" i="70" s="1"/>
  <c r="U120" i="109" s="1"/>
  <c r="V120" i="63"/>
  <c r="V120" i="68" s="1"/>
  <c r="W120" i="63"/>
  <c r="W120" i="68" s="1"/>
  <c r="W120" i="85" s="1"/>
  <c r="W120" i="69" s="1"/>
  <c r="W120" i="70" s="1"/>
  <c r="W120" i="109" s="1"/>
  <c r="X120" i="63"/>
  <c r="X120" i="68" s="1"/>
  <c r="Y120" i="63"/>
  <c r="Y120" i="68" s="1"/>
  <c r="Z120" i="63"/>
  <c r="Z120" i="68" s="1"/>
  <c r="Z120" i="85" s="1"/>
  <c r="Z120" i="69" s="1"/>
  <c r="Z120" i="70" s="1"/>
  <c r="Z120" i="109" s="1"/>
  <c r="AB29" i="107" l="1"/>
  <c r="AB29" i="73" s="1"/>
  <c r="AB104" i="107"/>
  <c r="AB104" i="73" s="1"/>
  <c r="AB63" i="166"/>
  <c r="AB121" i="107"/>
  <c r="AB121" i="73" s="1"/>
  <c r="AB67" i="107"/>
  <c r="AB67" i="73" s="1"/>
  <c r="Y120" i="85"/>
  <c r="Y120" i="69" s="1"/>
  <c r="Y120" i="70" s="1"/>
  <c r="Y120" i="109" s="1"/>
  <c r="Y121" i="85"/>
  <c r="Y121" i="69" s="1"/>
  <c r="Y121" i="70" s="1"/>
  <c r="Y121" i="109" s="1"/>
  <c r="AB122" i="107"/>
  <c r="AB122" i="73" s="1"/>
  <c r="X120" i="85"/>
  <c r="X120" i="69" s="1"/>
  <c r="X120" i="70" s="1"/>
  <c r="X120" i="109" s="1"/>
  <c r="X121" i="85"/>
  <c r="X121" i="69" s="1"/>
  <c r="X121" i="70" s="1"/>
  <c r="X121" i="109" s="1"/>
  <c r="J120" i="85"/>
  <c r="J120" i="69" s="1"/>
  <c r="J120" i="70" s="1"/>
  <c r="J120" i="109" s="1"/>
  <c r="J121" i="85"/>
  <c r="J121" i="69" s="1"/>
  <c r="J121" i="70" s="1"/>
  <c r="J121" i="109" s="1"/>
  <c r="H120" i="85"/>
  <c r="H120" i="69" s="1"/>
  <c r="H120" i="70" s="1"/>
  <c r="H120" i="109" s="1"/>
  <c r="H121" i="85"/>
  <c r="H121" i="69" s="1"/>
  <c r="H121" i="70" s="1"/>
  <c r="H121" i="109" s="1"/>
  <c r="G120" i="85"/>
  <c r="G120" i="69" s="1"/>
  <c r="G120" i="70" s="1"/>
  <c r="G120" i="109" s="1"/>
  <c r="G121" i="85"/>
  <c r="G121" i="69" s="1"/>
  <c r="G121" i="70" s="1"/>
  <c r="G121" i="109" s="1"/>
  <c r="C120" i="85"/>
  <c r="C120" i="69" s="1"/>
  <c r="C120" i="70" s="1"/>
  <c r="C120" i="109" s="1"/>
  <c r="C121" i="85"/>
  <c r="C121" i="69" s="1"/>
  <c r="C121" i="70" s="1"/>
  <c r="C121" i="109" s="1"/>
  <c r="V120" i="85"/>
  <c r="V120" i="69" s="1"/>
  <c r="V120" i="70" s="1"/>
  <c r="V120" i="109" s="1"/>
  <c r="V121" i="85"/>
  <c r="V121" i="69" s="1"/>
  <c r="V121" i="70" s="1"/>
  <c r="V121" i="109" s="1"/>
  <c r="N120" i="85"/>
  <c r="N120" i="69" s="1"/>
  <c r="N120" i="70" s="1"/>
  <c r="N120" i="109" s="1"/>
  <c r="N121" i="85"/>
  <c r="N121" i="69" s="1"/>
  <c r="N121" i="70" s="1"/>
  <c r="N121" i="109" s="1"/>
  <c r="I120" i="68"/>
  <c r="I121" i="85" s="1"/>
  <c r="I121" i="69" s="1"/>
  <c r="I121" i="70" s="1"/>
  <c r="I121" i="109" s="1"/>
  <c r="L121" i="63"/>
  <c r="L121" i="68" s="1"/>
  <c r="L121" i="85" s="1"/>
  <c r="L121" i="69" s="1"/>
  <c r="L121" i="70" s="1"/>
  <c r="L121" i="109" s="1"/>
  <c r="AB109" i="107"/>
  <c r="AB109" i="73" s="1"/>
  <c r="AB66" i="107"/>
  <c r="AB66" i="73" s="1"/>
  <c r="AB31" i="107"/>
  <c r="AB31" i="73" s="1"/>
  <c r="AB85" i="107"/>
  <c r="AB85" i="73" s="1"/>
  <c r="AB42" i="107"/>
  <c r="AB42" i="73" s="1"/>
  <c r="AB77" i="107"/>
  <c r="AB77" i="73" s="1"/>
  <c r="AB34" i="107"/>
  <c r="AB34" i="73" s="1"/>
  <c r="AB110" i="107"/>
  <c r="AB110" i="73" s="1"/>
  <c r="AB105" i="107"/>
  <c r="AB105" i="73" s="1"/>
  <c r="AB87" i="107"/>
  <c r="AB87" i="73" s="1"/>
  <c r="AB41" i="107"/>
  <c r="AB41" i="73" s="1"/>
  <c r="AB23" i="107"/>
  <c r="AB23" i="73" s="1"/>
  <c r="AB114" i="107"/>
  <c r="AB114" i="73" s="1"/>
  <c r="AB68" i="107"/>
  <c r="AB68" i="73" s="1"/>
  <c r="AB50" i="107"/>
  <c r="AB50" i="73" s="1"/>
  <c r="AB120" i="107"/>
  <c r="AB120" i="73" s="1"/>
  <c r="AB56" i="107"/>
  <c r="AB56" i="73" s="1"/>
  <c r="AB40" i="107"/>
  <c r="AB40" i="73" s="1"/>
  <c r="AB8" i="107"/>
  <c r="AB8" i="73" s="1"/>
  <c r="AB83" i="107"/>
  <c r="AB83" i="73" s="1"/>
  <c r="AB116" i="107"/>
  <c r="AB116" i="73" s="1"/>
  <c r="AB65" i="107"/>
  <c r="AB65" i="73" s="1"/>
  <c r="AB49" i="107"/>
  <c r="AB49" i="73" s="1"/>
  <c r="AB108" i="107"/>
  <c r="AB108" i="73" s="1"/>
  <c r="AB78" i="107"/>
  <c r="AB78" i="73" s="1"/>
  <c r="AB98" i="107"/>
  <c r="AB98" i="73" s="1"/>
  <c r="AB61" i="107"/>
  <c r="AB61" i="73" s="1"/>
  <c r="AB32" i="107"/>
  <c r="AB32" i="73" s="1"/>
  <c r="AB39" i="107"/>
  <c r="AB39" i="73" s="1"/>
  <c r="AB48" i="107"/>
  <c r="AB48" i="73" s="1"/>
  <c r="AB18" i="107"/>
  <c r="AB18" i="73" s="1"/>
  <c r="AB10" i="107"/>
  <c r="AB10" i="73" s="1"/>
  <c r="AB47" i="107"/>
  <c r="AB47" i="73" s="1"/>
  <c r="AB51" i="107"/>
  <c r="AB51" i="73" s="1"/>
  <c r="AB107" i="107"/>
  <c r="AB107" i="73" s="1"/>
  <c r="AB91" i="107"/>
  <c r="AB91" i="73" s="1"/>
  <c r="AB11" i="107"/>
  <c r="AB11" i="73" s="1"/>
  <c r="AB19" i="107"/>
  <c r="AB19" i="73" s="1"/>
  <c r="AB54" i="107"/>
  <c r="AB54" i="73" s="1"/>
  <c r="AB100" i="107"/>
  <c r="AB100" i="73" s="1"/>
  <c r="AB74" i="107"/>
  <c r="AB74" i="73" s="1"/>
  <c r="AB45" i="107"/>
  <c r="AB45" i="73" s="1"/>
  <c r="AB9" i="107"/>
  <c r="AB9" i="73" s="1"/>
  <c r="AB73" i="107"/>
  <c r="AB73" i="73" s="1"/>
  <c r="AB113" i="107"/>
  <c r="AB113" i="73" s="1"/>
  <c r="AB20" i="107"/>
  <c r="AB20" i="73" s="1"/>
  <c r="AB111" i="107"/>
  <c r="AB111" i="73" s="1"/>
  <c r="AB35" i="107"/>
  <c r="AB35" i="73" s="1"/>
  <c r="AB95" i="107"/>
  <c r="AB95" i="73" s="1"/>
  <c r="AB46" i="107"/>
  <c r="AB46" i="73" s="1"/>
  <c r="AB26" i="107"/>
  <c r="AB26" i="73" s="1"/>
  <c r="AB96" i="107"/>
  <c r="AB96" i="73" s="1"/>
  <c r="AB30" i="107"/>
  <c r="AB30" i="73" s="1"/>
  <c r="AB86" i="107"/>
  <c r="AB86" i="73" s="1"/>
  <c r="AB43" i="107"/>
  <c r="AB43" i="73" s="1"/>
  <c r="AB115" i="107"/>
  <c r="AB115" i="73" s="1"/>
  <c r="AB16" i="107"/>
  <c r="AB16" i="73" s="1"/>
  <c r="AB28" i="107"/>
  <c r="AB28" i="73" s="1"/>
  <c r="AB37" i="107"/>
  <c r="AB37" i="73" s="1"/>
  <c r="AB38" i="107"/>
  <c r="AB38" i="73" s="1"/>
  <c r="AB101" i="107"/>
  <c r="AB101" i="73" s="1"/>
  <c r="AB53" i="107"/>
  <c r="AB53" i="73" s="1"/>
  <c r="AB21" i="107"/>
  <c r="AB21" i="73" s="1"/>
  <c r="AB80" i="107"/>
  <c r="AB80" i="73" s="1"/>
  <c r="AB112" i="107"/>
  <c r="AB112" i="73" s="1"/>
  <c r="AB81" i="107"/>
  <c r="AB81" i="73" s="1"/>
  <c r="AB57" i="107"/>
  <c r="AB57" i="73" s="1"/>
  <c r="AB14" i="107"/>
  <c r="AB14" i="73" s="1"/>
  <c r="AB84" i="107"/>
  <c r="AB84" i="73" s="1"/>
  <c r="AB69" i="107"/>
  <c r="AB69" i="73" s="1"/>
  <c r="AB118" i="107"/>
  <c r="AB118" i="73" s="1"/>
  <c r="AB97" i="107"/>
  <c r="AB97" i="73" s="1"/>
  <c r="AB79" i="107"/>
  <c r="AB79" i="73" s="1"/>
  <c r="AB33" i="107"/>
  <c r="AB33" i="73" s="1"/>
  <c r="AB15" i="107"/>
  <c r="AB15" i="73" s="1"/>
  <c r="AB59" i="107"/>
  <c r="AB59" i="73" s="1"/>
  <c r="AB76" i="107"/>
  <c r="AB76" i="73" s="1"/>
  <c r="AB90" i="107"/>
  <c r="AB90" i="73" s="1"/>
  <c r="AB44" i="107"/>
  <c r="AB44" i="73" s="1"/>
  <c r="AB27" i="107"/>
  <c r="AB27" i="73" s="1"/>
  <c r="AB106" i="107"/>
  <c r="AB106" i="73" s="1"/>
  <c r="AB119" i="107"/>
  <c r="AB119" i="73" s="1"/>
  <c r="AB64" i="107"/>
  <c r="AB64" i="73" s="1"/>
  <c r="AB99" i="107"/>
  <c r="AB99" i="73" s="1"/>
  <c r="AB63" i="107"/>
  <c r="AB63" i="73" s="1"/>
  <c r="AB25" i="107"/>
  <c r="AB25" i="73" s="1"/>
  <c r="AB62" i="107"/>
  <c r="AB62" i="73" s="1"/>
  <c r="AB93" i="107"/>
  <c r="AB93" i="73" s="1"/>
  <c r="AB72" i="107"/>
  <c r="AB72" i="73" s="1"/>
  <c r="AB102" i="107"/>
  <c r="AB102" i="73" s="1"/>
  <c r="AB52" i="107"/>
  <c r="AB52" i="73" s="1"/>
  <c r="AB17" i="107"/>
  <c r="AB17" i="73" s="1"/>
  <c r="AB103" i="107"/>
  <c r="AB103" i="73" s="1"/>
  <c r="AB58" i="107"/>
  <c r="AB58" i="73" s="1"/>
  <c r="AB12" i="107"/>
  <c r="AB12" i="73" s="1"/>
  <c r="AB71" i="107"/>
  <c r="AB71" i="73" s="1"/>
  <c r="AB55" i="107"/>
  <c r="AB55" i="73" s="1"/>
  <c r="AB82" i="107"/>
  <c r="AB82" i="73" s="1"/>
  <c r="B120" i="85"/>
  <c r="B120" i="69" s="1"/>
  <c r="B120" i="70" s="1"/>
  <c r="B120" i="109" s="1"/>
  <c r="L120" i="63"/>
  <c r="L120" i="68" s="1"/>
  <c r="L120" i="85" s="1"/>
  <c r="L120" i="69" s="1"/>
  <c r="L120" i="70" s="1"/>
  <c r="L120" i="109" s="1"/>
  <c r="I119" i="68"/>
  <c r="I120" i="85" s="1"/>
  <c r="I120" i="69" s="1"/>
  <c r="I120" i="70" s="1"/>
  <c r="I120" i="109" s="1"/>
  <c r="K120" i="68"/>
  <c r="K120" i="85" s="1"/>
  <c r="K120" i="69" s="1"/>
  <c r="K120" i="70" s="1"/>
  <c r="K120" i="109" s="1"/>
  <c r="AC117" i="85"/>
  <c r="AC117" i="69" s="1"/>
  <c r="AC117" i="70" s="1"/>
  <c r="AC117" i="109" s="1"/>
  <c r="AC116" i="85"/>
  <c r="AC116" i="69" s="1"/>
  <c r="AC116" i="70" s="1"/>
  <c r="AC116" i="109" s="1"/>
  <c r="AC111" i="85"/>
  <c r="AC111" i="69" s="1"/>
  <c r="AC111" i="70" s="1"/>
  <c r="AC111" i="109" s="1"/>
  <c r="AC110" i="85"/>
  <c r="AC110" i="69" s="1"/>
  <c r="AC110" i="70" s="1"/>
  <c r="AC110" i="109" s="1"/>
  <c r="AC107" i="85"/>
  <c r="AC107" i="69" s="1"/>
  <c r="AC107" i="70" s="1"/>
  <c r="AC107" i="109" s="1"/>
  <c r="AC106" i="85"/>
  <c r="AC106" i="69" s="1"/>
  <c r="AC106" i="70" s="1"/>
  <c r="AC106" i="109" s="1"/>
  <c r="AC103" i="85"/>
  <c r="AC103" i="69" s="1"/>
  <c r="AC103" i="70" s="1"/>
  <c r="AC103" i="109" s="1"/>
  <c r="AC102" i="85"/>
  <c r="AC102" i="69" s="1"/>
  <c r="AC102" i="70" s="1"/>
  <c r="AC102" i="109" s="1"/>
  <c r="AC99" i="85"/>
  <c r="AC99" i="69" s="1"/>
  <c r="AC99" i="70" s="1"/>
  <c r="AC99" i="109" s="1"/>
  <c r="AC98" i="85"/>
  <c r="AC98" i="69" s="1"/>
  <c r="AC98" i="70" s="1"/>
  <c r="AC98" i="109" s="1"/>
  <c r="AC97" i="85"/>
  <c r="AC97" i="69" s="1"/>
  <c r="AC97" i="70" s="1"/>
  <c r="AC97" i="109" s="1"/>
  <c r="AC96" i="85"/>
  <c r="AC96" i="69" s="1"/>
  <c r="AC96" i="70" s="1"/>
  <c r="AC96" i="109" s="1"/>
  <c r="AC93" i="85"/>
  <c r="AC93" i="69" s="1"/>
  <c r="AC93" i="70" s="1"/>
  <c r="AC93" i="109" s="1"/>
  <c r="AC92" i="85"/>
  <c r="AC92" i="69" s="1"/>
  <c r="AC92" i="70" s="1"/>
  <c r="AC92" i="109" s="1"/>
  <c r="AC89" i="85"/>
  <c r="AC89" i="69" s="1"/>
  <c r="AC89" i="70" s="1"/>
  <c r="AC89" i="109" s="1"/>
  <c r="AC88" i="85"/>
  <c r="AC88" i="69" s="1"/>
  <c r="AC88" i="70" s="1"/>
  <c r="AC88" i="109" s="1"/>
  <c r="AC85" i="85"/>
  <c r="AC85" i="69" s="1"/>
  <c r="AC85" i="70" s="1"/>
  <c r="AC85" i="109" s="1"/>
  <c r="AC84" i="85"/>
  <c r="AC84" i="69" s="1"/>
  <c r="AC84" i="70" s="1"/>
  <c r="AC84" i="109" s="1"/>
  <c r="AC81" i="85"/>
  <c r="AC81" i="69" s="1"/>
  <c r="AC81" i="70" s="1"/>
  <c r="AC81" i="109" s="1"/>
  <c r="AC80" i="85"/>
  <c r="AC80" i="69" s="1"/>
  <c r="AC80" i="70" s="1"/>
  <c r="AC80" i="109" s="1"/>
  <c r="AC77" i="85"/>
  <c r="AC77" i="69" s="1"/>
  <c r="AC77" i="70" s="1"/>
  <c r="AC77" i="109" s="1"/>
  <c r="AC76" i="85"/>
  <c r="AC76" i="69" s="1"/>
  <c r="AC76" i="70" s="1"/>
  <c r="AC76" i="109" s="1"/>
  <c r="AC71" i="85"/>
  <c r="AC71" i="69" s="1"/>
  <c r="AC71" i="70" s="1"/>
  <c r="AC71" i="109" s="1"/>
  <c r="AC70" i="85"/>
  <c r="AC70" i="69" s="1"/>
  <c r="AC70" i="70" s="1"/>
  <c r="AC70" i="109" s="1"/>
  <c r="AC67" i="85"/>
  <c r="AC67" i="69" s="1"/>
  <c r="AC67" i="70" s="1"/>
  <c r="AC67" i="109" s="1"/>
  <c r="AC66" i="85"/>
  <c r="AC66" i="69" s="1"/>
  <c r="AC66" i="70" s="1"/>
  <c r="AC66" i="109" s="1"/>
  <c r="AC65" i="85"/>
  <c r="AC65" i="69" s="1"/>
  <c r="AC65" i="70" s="1"/>
  <c r="AC64" i="85"/>
  <c r="AC64" i="69" s="1"/>
  <c r="AC64" i="70" s="1"/>
  <c r="AC64" i="109" s="1"/>
  <c r="AC61" i="85"/>
  <c r="AC61" i="69" s="1"/>
  <c r="AC61" i="70" s="1"/>
  <c r="AC61" i="109" s="1"/>
  <c r="AC60" i="85"/>
  <c r="AC60" i="69" s="1"/>
  <c r="AC60" i="70" s="1"/>
  <c r="AC60" i="109" s="1"/>
  <c r="AC55" i="85"/>
  <c r="AC55" i="69" s="1"/>
  <c r="AC55" i="70" s="1"/>
  <c r="AC55" i="109" s="1"/>
  <c r="AC54" i="85"/>
  <c r="AC54" i="69" s="1"/>
  <c r="AC54" i="70" s="1"/>
  <c r="AC54" i="109" s="1"/>
  <c r="AC51" i="85"/>
  <c r="AC51" i="69" s="1"/>
  <c r="AC51" i="70" s="1"/>
  <c r="AC51" i="109" s="1"/>
  <c r="AC50" i="85"/>
  <c r="AC50" i="69" s="1"/>
  <c r="AC50" i="70" s="1"/>
  <c r="AC50" i="109" s="1"/>
  <c r="AC47" i="85"/>
  <c r="AC47" i="69" s="1"/>
  <c r="AC47" i="70" s="1"/>
  <c r="AC47" i="109" s="1"/>
  <c r="AC46" i="85"/>
  <c r="AC46" i="69" s="1"/>
  <c r="AC46" i="70" s="1"/>
  <c r="AC46" i="109" s="1"/>
  <c r="AC45" i="85"/>
  <c r="AC45" i="69" s="1"/>
  <c r="AC45" i="70" s="1"/>
  <c r="AC45" i="109" s="1"/>
  <c r="AC44" i="85"/>
  <c r="AC44" i="69" s="1"/>
  <c r="AC44" i="70" s="1"/>
  <c r="AC44" i="109" s="1"/>
  <c r="AC41" i="85"/>
  <c r="AC41" i="69" s="1"/>
  <c r="AC41" i="70" s="1"/>
  <c r="AC41" i="109" s="1"/>
  <c r="AC40" i="85"/>
  <c r="AC40" i="69" s="1"/>
  <c r="AC40" i="70" s="1"/>
  <c r="AC40" i="109" s="1"/>
  <c r="AC37" i="85"/>
  <c r="AC37" i="69" s="1"/>
  <c r="AC37" i="70" s="1"/>
  <c r="AC37" i="109" s="1"/>
  <c r="AC36" i="85"/>
  <c r="AC36" i="69" s="1"/>
  <c r="AC36" i="70" s="1"/>
  <c r="AC36" i="109" s="1"/>
  <c r="AC33" i="85"/>
  <c r="AC33" i="69" s="1"/>
  <c r="AC33" i="70" s="1"/>
  <c r="AC33" i="109" s="1"/>
  <c r="AC32" i="85"/>
  <c r="AC32" i="69" s="1"/>
  <c r="AC32" i="70" s="1"/>
  <c r="AC32" i="109" s="1"/>
  <c r="AC29" i="85"/>
  <c r="AC29" i="69" s="1"/>
  <c r="AC29" i="70" s="1"/>
  <c r="AC29" i="109" s="1"/>
  <c r="AC28" i="85"/>
  <c r="AC28" i="69" s="1"/>
  <c r="AC28" i="70" s="1"/>
  <c r="AC28" i="109" s="1"/>
  <c r="AC25" i="85"/>
  <c r="AC25" i="69" s="1"/>
  <c r="AC25" i="70" s="1"/>
  <c r="AC25" i="109" s="1"/>
  <c r="AC24" i="85"/>
  <c r="AC24" i="69" s="1"/>
  <c r="AC24" i="70" s="1"/>
  <c r="AC24" i="109" s="1"/>
  <c r="AC19" i="85"/>
  <c r="AC19" i="69" s="1"/>
  <c r="AC19" i="70" s="1"/>
  <c r="AC19" i="109" s="1"/>
  <c r="AC18" i="85"/>
  <c r="AC18" i="69" s="1"/>
  <c r="AC18" i="70" s="1"/>
  <c r="AC18" i="109" s="1"/>
  <c r="AC15" i="85"/>
  <c r="AC15" i="69" s="1"/>
  <c r="AC15" i="70" s="1"/>
  <c r="AC15" i="109" s="1"/>
  <c r="AC14" i="85"/>
  <c r="AC14" i="69" s="1"/>
  <c r="AC14" i="70" s="1"/>
  <c r="AC14" i="109" s="1"/>
  <c r="AC9" i="85"/>
  <c r="AC9" i="69" s="1"/>
  <c r="AC9" i="70" s="1"/>
  <c r="AC9" i="109" s="1"/>
  <c r="AC8" i="85"/>
  <c r="AC8" i="69" s="1"/>
  <c r="AC8" i="70" s="1"/>
  <c r="AC8" i="109" s="1"/>
  <c r="AC119" i="85"/>
  <c r="AC119" i="69" s="1"/>
  <c r="AC119" i="70" s="1"/>
  <c r="AC119" i="109" s="1"/>
  <c r="AC118" i="85"/>
  <c r="AC118" i="69" s="1"/>
  <c r="AC118" i="70" s="1"/>
  <c r="AC118" i="109" s="1"/>
  <c r="AC115" i="85"/>
  <c r="AC115" i="69" s="1"/>
  <c r="AC115" i="70" s="1"/>
  <c r="AC115" i="109" s="1"/>
  <c r="AC114" i="85"/>
  <c r="AC114" i="69" s="1"/>
  <c r="AC114" i="70" s="1"/>
  <c r="AC114" i="109" s="1"/>
  <c r="AC113" i="85"/>
  <c r="AC113" i="69" s="1"/>
  <c r="AC113" i="70" s="1"/>
  <c r="AC113" i="109" s="1"/>
  <c r="AC112" i="85"/>
  <c r="AC112" i="69" s="1"/>
  <c r="AC112" i="70" s="1"/>
  <c r="AC112" i="109" s="1"/>
  <c r="AC109" i="85"/>
  <c r="AC109" i="69" s="1"/>
  <c r="AC109" i="70" s="1"/>
  <c r="AC109" i="109" s="1"/>
  <c r="AC108" i="85"/>
  <c r="AC108" i="69" s="1"/>
  <c r="AC108" i="70" s="1"/>
  <c r="AC108" i="109" s="1"/>
  <c r="AC105" i="85"/>
  <c r="AC105" i="69" s="1"/>
  <c r="AC105" i="70" s="1"/>
  <c r="AC105" i="109" s="1"/>
  <c r="AC104" i="85"/>
  <c r="AC104" i="69" s="1"/>
  <c r="AC104" i="70" s="1"/>
  <c r="AC104" i="109" s="1"/>
  <c r="AC101" i="85"/>
  <c r="AC101" i="69" s="1"/>
  <c r="AC101" i="70" s="1"/>
  <c r="AC101" i="109" s="1"/>
  <c r="AC100" i="85"/>
  <c r="AC100" i="69" s="1"/>
  <c r="AC100" i="70" s="1"/>
  <c r="AC100" i="109" s="1"/>
  <c r="AC95" i="85"/>
  <c r="AC95" i="69" s="1"/>
  <c r="AC95" i="70" s="1"/>
  <c r="AC95" i="109" s="1"/>
  <c r="AC94" i="85"/>
  <c r="AC94" i="69" s="1"/>
  <c r="AC94" i="70" s="1"/>
  <c r="AC94" i="109" s="1"/>
  <c r="AC91" i="85"/>
  <c r="AC91" i="69" s="1"/>
  <c r="AC91" i="70" s="1"/>
  <c r="AC91" i="109" s="1"/>
  <c r="AC90" i="85"/>
  <c r="AC90" i="69" s="1"/>
  <c r="AC90" i="70" s="1"/>
  <c r="AC90" i="109" s="1"/>
  <c r="AC87" i="85"/>
  <c r="AC87" i="69" s="1"/>
  <c r="AC87" i="70" s="1"/>
  <c r="AC87" i="109" s="1"/>
  <c r="AC86" i="85"/>
  <c r="AC86" i="69" s="1"/>
  <c r="AC86" i="70" s="1"/>
  <c r="AC86" i="109" s="1"/>
  <c r="AC83" i="85"/>
  <c r="AC83" i="69" s="1"/>
  <c r="AC83" i="70" s="1"/>
  <c r="AC83" i="109" s="1"/>
  <c r="AC82" i="85"/>
  <c r="AC82" i="69" s="1"/>
  <c r="AC82" i="70" s="1"/>
  <c r="AC82" i="109" s="1"/>
  <c r="AC79" i="85"/>
  <c r="AC79" i="69" s="1"/>
  <c r="AC79" i="70" s="1"/>
  <c r="AC79" i="109" s="1"/>
  <c r="AC78" i="85"/>
  <c r="AC78" i="69" s="1"/>
  <c r="AC78" i="70" s="1"/>
  <c r="AC78" i="109" s="1"/>
  <c r="AC75" i="85"/>
  <c r="AC75" i="69" s="1"/>
  <c r="AC75" i="70" s="1"/>
  <c r="AC75" i="109" s="1"/>
  <c r="AC74" i="85"/>
  <c r="AC74" i="69" s="1"/>
  <c r="AC74" i="70" s="1"/>
  <c r="AC74" i="109" s="1"/>
  <c r="AC73" i="85"/>
  <c r="AC73" i="69" s="1"/>
  <c r="AC73" i="70" s="1"/>
  <c r="AC73" i="109" s="1"/>
  <c r="AC72" i="85"/>
  <c r="AC72" i="69" s="1"/>
  <c r="AC72" i="70" s="1"/>
  <c r="AC72" i="109" s="1"/>
  <c r="AC69" i="85"/>
  <c r="AC69" i="69" s="1"/>
  <c r="AC69" i="70" s="1"/>
  <c r="AC69" i="109" s="1"/>
  <c r="AC68" i="85"/>
  <c r="AC68" i="69" s="1"/>
  <c r="AC68" i="70" s="1"/>
  <c r="AC68" i="109" s="1"/>
  <c r="AC63" i="85"/>
  <c r="AC63" i="69" s="1"/>
  <c r="AC63" i="70" s="1"/>
  <c r="AC63" i="109" s="1"/>
  <c r="AC62" i="85"/>
  <c r="AC62" i="69" s="1"/>
  <c r="AC62" i="70" s="1"/>
  <c r="AC62" i="109" s="1"/>
  <c r="AC59" i="85"/>
  <c r="AC59" i="69" s="1"/>
  <c r="AC59" i="70" s="1"/>
  <c r="AC59" i="109" s="1"/>
  <c r="AC58" i="85"/>
  <c r="AC58" i="69" s="1"/>
  <c r="AC58" i="70" s="1"/>
  <c r="AC58" i="109" s="1"/>
  <c r="AC57" i="85"/>
  <c r="AC57" i="69" s="1"/>
  <c r="AC57" i="70" s="1"/>
  <c r="AC57" i="109" s="1"/>
  <c r="AC56" i="85"/>
  <c r="AC56" i="69" s="1"/>
  <c r="AC56" i="70" s="1"/>
  <c r="AC56" i="109" s="1"/>
  <c r="AC53" i="85"/>
  <c r="AC53" i="69" s="1"/>
  <c r="AC53" i="70" s="1"/>
  <c r="AC53" i="109" s="1"/>
  <c r="AC52" i="85"/>
  <c r="AC52" i="69" s="1"/>
  <c r="AC52" i="70" s="1"/>
  <c r="AC52" i="109" s="1"/>
  <c r="AC49" i="85"/>
  <c r="AC49" i="69" s="1"/>
  <c r="AC49" i="70" s="1"/>
  <c r="AC49" i="109" s="1"/>
  <c r="AC48" i="85"/>
  <c r="AC48" i="69" s="1"/>
  <c r="AC48" i="70" s="1"/>
  <c r="AC48" i="109" s="1"/>
  <c r="AC43" i="85"/>
  <c r="AC43" i="69" s="1"/>
  <c r="AC43" i="70" s="1"/>
  <c r="AC43" i="109" s="1"/>
  <c r="AC42" i="85"/>
  <c r="AC42" i="69" s="1"/>
  <c r="AC42" i="70" s="1"/>
  <c r="AC42" i="109" s="1"/>
  <c r="AC39" i="85"/>
  <c r="AC39" i="69" s="1"/>
  <c r="AC39" i="70" s="1"/>
  <c r="AC39" i="109" s="1"/>
  <c r="AC38" i="85"/>
  <c r="AC38" i="69" s="1"/>
  <c r="AC38" i="70" s="1"/>
  <c r="AC38" i="109" s="1"/>
  <c r="AC35" i="85"/>
  <c r="AC35" i="69" s="1"/>
  <c r="AC35" i="70" s="1"/>
  <c r="AC35" i="109" s="1"/>
  <c r="AC34" i="85"/>
  <c r="AC34" i="69" s="1"/>
  <c r="AC34" i="70" s="1"/>
  <c r="AC34" i="109" s="1"/>
  <c r="AC31" i="85"/>
  <c r="AC31" i="69" s="1"/>
  <c r="AC31" i="70" s="1"/>
  <c r="AC31" i="109" s="1"/>
  <c r="AC30" i="85"/>
  <c r="AC30" i="69" s="1"/>
  <c r="AC30" i="70" s="1"/>
  <c r="AC30" i="109" s="1"/>
  <c r="AC27" i="85"/>
  <c r="AC27" i="69" s="1"/>
  <c r="AC27" i="70" s="1"/>
  <c r="AC27" i="109" s="1"/>
  <c r="AC26" i="85"/>
  <c r="AC26" i="69" s="1"/>
  <c r="AC26" i="70" s="1"/>
  <c r="AC26" i="109" s="1"/>
  <c r="AC23" i="85"/>
  <c r="AC23" i="69" s="1"/>
  <c r="AC23" i="70" s="1"/>
  <c r="AC22" i="85"/>
  <c r="AC22" i="69" s="1"/>
  <c r="AC22" i="70" s="1"/>
  <c r="AC22" i="109" s="1"/>
  <c r="AC21" i="85"/>
  <c r="AC21" i="69" s="1"/>
  <c r="AC21" i="70" s="1"/>
  <c r="AC21" i="109" s="1"/>
  <c r="AC20" i="85"/>
  <c r="AC20" i="69" s="1"/>
  <c r="AC20" i="70" s="1"/>
  <c r="AC20" i="109" s="1"/>
  <c r="AC17" i="85"/>
  <c r="AC17" i="69" s="1"/>
  <c r="AC17" i="70" s="1"/>
  <c r="AC17" i="109" s="1"/>
  <c r="AC16" i="85"/>
  <c r="AC16" i="69" s="1"/>
  <c r="AC16" i="70" s="1"/>
  <c r="AC16" i="109" s="1"/>
  <c r="AC13" i="85"/>
  <c r="AC13" i="69" s="1"/>
  <c r="AC13" i="70" s="1"/>
  <c r="AC13" i="109" s="1"/>
  <c r="AC12" i="85"/>
  <c r="AC12" i="69" s="1"/>
  <c r="AC12" i="70" s="1"/>
  <c r="AC12" i="109" s="1"/>
  <c r="AC11" i="85"/>
  <c r="AC11" i="69" s="1"/>
  <c r="AC11" i="70" s="1"/>
  <c r="AC11" i="109" s="1"/>
  <c r="AC10" i="85"/>
  <c r="AC10" i="69" s="1"/>
  <c r="AC10" i="70" s="1"/>
  <c r="AC10" i="109" s="1"/>
  <c r="AC7" i="85"/>
  <c r="AC7" i="69" s="1"/>
  <c r="AC7" i="70" s="1"/>
  <c r="AC6" i="85"/>
  <c r="AC6" i="69" s="1"/>
  <c r="AC6" i="70" s="1"/>
  <c r="AC5" i="85"/>
  <c r="AC5" i="69" s="1"/>
  <c r="AC5" i="70" s="1"/>
  <c r="AC4" i="85"/>
  <c r="AC4" i="69" s="1"/>
  <c r="AC4" i="70" s="1"/>
  <c r="Z4" i="63"/>
  <c r="Z5" i="63"/>
  <c r="Z5" i="68" s="1"/>
  <c r="Z5" i="85" s="1"/>
  <c r="Z5" i="69" s="1"/>
  <c r="Z5" i="70" s="1"/>
  <c r="Z6" i="63"/>
  <c r="Z6" i="68" s="1"/>
  <c r="Z6" i="85" s="1"/>
  <c r="Z6" i="69" s="1"/>
  <c r="Z6" i="70" s="1"/>
  <c r="Z7" i="63"/>
  <c r="Z7" i="68" s="1"/>
  <c r="Z7" i="85" s="1"/>
  <c r="Z7" i="69" s="1"/>
  <c r="Z7" i="70" s="1"/>
  <c r="Z8" i="63"/>
  <c r="Z8" i="68" s="1"/>
  <c r="Z8" i="85" s="1"/>
  <c r="Z8" i="69" s="1"/>
  <c r="Z8" i="70" s="1"/>
  <c r="Z8" i="109" s="1"/>
  <c r="Z9" i="63"/>
  <c r="Z9" i="68" s="1"/>
  <c r="Z9" i="85" s="1"/>
  <c r="Z9" i="69" s="1"/>
  <c r="Z9" i="70" s="1"/>
  <c r="Z9" i="109" s="1"/>
  <c r="Z10" i="63"/>
  <c r="Z10" i="68" s="1"/>
  <c r="Z10" i="85" s="1"/>
  <c r="Z10" i="69" s="1"/>
  <c r="Z10" i="70" s="1"/>
  <c r="Z10" i="109" s="1"/>
  <c r="Z11" i="63"/>
  <c r="Z11" i="68" s="1"/>
  <c r="Z11" i="85" s="1"/>
  <c r="Z11" i="69" s="1"/>
  <c r="Z11" i="70" s="1"/>
  <c r="Z11" i="109" s="1"/>
  <c r="Z12" i="63"/>
  <c r="Z12" i="68" s="1"/>
  <c r="Z12" i="85" s="1"/>
  <c r="Z12" i="69" s="1"/>
  <c r="Z12" i="70" s="1"/>
  <c r="Z12" i="109" s="1"/>
  <c r="Z13" i="63"/>
  <c r="Z13" i="68" s="1"/>
  <c r="Z13" i="85" s="1"/>
  <c r="Z13" i="69" s="1"/>
  <c r="Z13" i="70" s="1"/>
  <c r="Z13" i="109" s="1"/>
  <c r="Z14" i="63"/>
  <c r="Z14" i="68" s="1"/>
  <c r="Z14" i="85" s="1"/>
  <c r="Z14" i="69" s="1"/>
  <c r="Z14" i="70" s="1"/>
  <c r="Z14" i="109" s="1"/>
  <c r="Z15" i="63"/>
  <c r="Z15" i="68" s="1"/>
  <c r="Z15" i="85" s="1"/>
  <c r="Z15" i="69" s="1"/>
  <c r="Z15" i="70" s="1"/>
  <c r="Z15" i="109" s="1"/>
  <c r="Z16" i="63"/>
  <c r="Z16" i="68" s="1"/>
  <c r="Z16" i="85" s="1"/>
  <c r="Z16" i="69" s="1"/>
  <c r="Z16" i="70" s="1"/>
  <c r="Z16" i="109" s="1"/>
  <c r="Z17" i="63"/>
  <c r="Z17" i="68" s="1"/>
  <c r="Z17" i="85" s="1"/>
  <c r="Z17" i="69" s="1"/>
  <c r="Z17" i="70" s="1"/>
  <c r="Z17" i="109" s="1"/>
  <c r="Z18" i="63"/>
  <c r="Z18" i="68" s="1"/>
  <c r="Z18" i="85" s="1"/>
  <c r="Z18" i="69" s="1"/>
  <c r="Z18" i="70" s="1"/>
  <c r="Z18" i="109" s="1"/>
  <c r="Z19" i="63"/>
  <c r="Z19" i="68" s="1"/>
  <c r="Z19" i="85" s="1"/>
  <c r="Z19" i="69" s="1"/>
  <c r="Z19" i="70" s="1"/>
  <c r="Z19" i="109" s="1"/>
  <c r="Z20" i="63"/>
  <c r="Z20" i="68" s="1"/>
  <c r="Z20" i="85" s="1"/>
  <c r="Z20" i="69" s="1"/>
  <c r="Z20" i="70" s="1"/>
  <c r="Z20" i="109" s="1"/>
  <c r="Z21" i="63"/>
  <c r="Z21" i="68" s="1"/>
  <c r="Z21" i="85" s="1"/>
  <c r="Z21" i="69" s="1"/>
  <c r="Z21" i="70" s="1"/>
  <c r="Z21" i="109" s="1"/>
  <c r="Z22" i="63"/>
  <c r="Z22" i="68" s="1"/>
  <c r="Z22" i="85" s="1"/>
  <c r="Z22" i="69" s="1"/>
  <c r="Z22" i="70" s="1"/>
  <c r="Z22" i="109" s="1"/>
  <c r="Z23" i="63"/>
  <c r="Z24" i="63"/>
  <c r="Z24" i="68" s="1"/>
  <c r="Z24" i="85" s="1"/>
  <c r="Z24" i="69" s="1"/>
  <c r="Z24" i="70" s="1"/>
  <c r="Z24" i="109" s="1"/>
  <c r="Z25" i="63"/>
  <c r="Z25" i="68" s="1"/>
  <c r="Z25" i="85" s="1"/>
  <c r="Z25" i="69" s="1"/>
  <c r="Z25" i="70" s="1"/>
  <c r="Z25" i="109" s="1"/>
  <c r="Z26" i="63"/>
  <c r="Z26" i="68" s="1"/>
  <c r="Z26" i="85" s="1"/>
  <c r="Z26" i="69" s="1"/>
  <c r="Z26" i="70" s="1"/>
  <c r="Z26" i="109" s="1"/>
  <c r="Z27" i="63"/>
  <c r="Z27" i="68" s="1"/>
  <c r="Z27" i="85" s="1"/>
  <c r="Z27" i="69" s="1"/>
  <c r="Z27" i="70" s="1"/>
  <c r="Z27" i="109" s="1"/>
  <c r="Z28" i="63"/>
  <c r="Z28" i="68" s="1"/>
  <c r="Z28" i="85" s="1"/>
  <c r="Z28" i="69" s="1"/>
  <c r="Z28" i="70" s="1"/>
  <c r="Z28" i="109" s="1"/>
  <c r="Z29" i="63"/>
  <c r="Z29" i="68" s="1"/>
  <c r="Z29" i="85" s="1"/>
  <c r="Z29" i="69" s="1"/>
  <c r="Z29" i="70" s="1"/>
  <c r="Z29" i="109" s="1"/>
  <c r="Z30" i="63"/>
  <c r="Z30" i="68" s="1"/>
  <c r="Z30" i="85" s="1"/>
  <c r="Z30" i="69" s="1"/>
  <c r="Z30" i="70" s="1"/>
  <c r="Z30" i="109" s="1"/>
  <c r="Z31" i="63"/>
  <c r="Z31" i="68" s="1"/>
  <c r="Z31" i="85" s="1"/>
  <c r="Z31" i="69" s="1"/>
  <c r="Z31" i="70" s="1"/>
  <c r="Z31" i="109" s="1"/>
  <c r="Z32" i="63"/>
  <c r="Z32" i="68" s="1"/>
  <c r="Z32" i="85" s="1"/>
  <c r="Z32" i="69" s="1"/>
  <c r="Z32" i="70" s="1"/>
  <c r="Z32" i="109" s="1"/>
  <c r="Z33" i="63"/>
  <c r="Z33" i="68" s="1"/>
  <c r="Z33" i="85" s="1"/>
  <c r="Z33" i="69" s="1"/>
  <c r="Z33" i="70" s="1"/>
  <c r="Z33" i="109" s="1"/>
  <c r="Z34" i="63"/>
  <c r="Z34" i="68" s="1"/>
  <c r="Z34" i="85" s="1"/>
  <c r="Z34" i="69" s="1"/>
  <c r="Z34" i="70" s="1"/>
  <c r="Z34" i="109" s="1"/>
  <c r="Z35" i="63"/>
  <c r="Z35" i="68" s="1"/>
  <c r="Z35" i="85" s="1"/>
  <c r="Z35" i="69" s="1"/>
  <c r="Z35" i="70" s="1"/>
  <c r="Z35" i="109" s="1"/>
  <c r="Z36" i="63"/>
  <c r="Z36" i="68" s="1"/>
  <c r="Z36" i="85" s="1"/>
  <c r="Z36" i="69" s="1"/>
  <c r="Z36" i="70" s="1"/>
  <c r="Z36" i="109" s="1"/>
  <c r="Z37" i="63"/>
  <c r="Z37" i="68" s="1"/>
  <c r="Z37" i="85" s="1"/>
  <c r="Z37" i="69" s="1"/>
  <c r="Z37" i="70" s="1"/>
  <c r="Z37" i="109" s="1"/>
  <c r="Z38" i="63"/>
  <c r="Z38" i="68" s="1"/>
  <c r="Z38" i="85" s="1"/>
  <c r="Z38" i="69" s="1"/>
  <c r="Z38" i="70" s="1"/>
  <c r="Z38" i="109" s="1"/>
  <c r="Z39" i="63"/>
  <c r="Z39" i="68" s="1"/>
  <c r="Z39" i="85" s="1"/>
  <c r="Z39" i="69" s="1"/>
  <c r="Z39" i="70" s="1"/>
  <c r="Z39" i="109" s="1"/>
  <c r="Z40" i="63"/>
  <c r="Z40" i="68" s="1"/>
  <c r="Z40" i="85" s="1"/>
  <c r="Z40" i="69" s="1"/>
  <c r="Z40" i="70" s="1"/>
  <c r="Z40" i="109" s="1"/>
  <c r="Z41" i="63"/>
  <c r="Z41" i="68" s="1"/>
  <c r="Z41" i="85" s="1"/>
  <c r="Z41" i="69" s="1"/>
  <c r="Z41" i="70" s="1"/>
  <c r="Z41" i="109" s="1"/>
  <c r="Z42" i="63"/>
  <c r="Z42" i="68" s="1"/>
  <c r="Z42" i="85" s="1"/>
  <c r="Z42" i="69" s="1"/>
  <c r="Z42" i="70" s="1"/>
  <c r="Z42" i="109" s="1"/>
  <c r="Z43" i="63"/>
  <c r="Z43" i="68" s="1"/>
  <c r="Z43" i="85" s="1"/>
  <c r="Z43" i="69" s="1"/>
  <c r="Z43" i="70" s="1"/>
  <c r="Z43" i="109" s="1"/>
  <c r="Z44" i="63"/>
  <c r="Z44" i="68" s="1"/>
  <c r="Z44" i="85" s="1"/>
  <c r="Z44" i="69" s="1"/>
  <c r="Z44" i="70" s="1"/>
  <c r="Z44" i="109" s="1"/>
  <c r="Z45" i="63"/>
  <c r="Z45" i="68" s="1"/>
  <c r="Z45" i="85" s="1"/>
  <c r="Z45" i="69" s="1"/>
  <c r="Z45" i="70" s="1"/>
  <c r="Z45" i="109" s="1"/>
  <c r="Z46" i="63"/>
  <c r="Z46" i="68" s="1"/>
  <c r="Z46" i="85" s="1"/>
  <c r="Z46" i="69" s="1"/>
  <c r="Z46" i="70" s="1"/>
  <c r="Z46" i="109" s="1"/>
  <c r="Z47" i="63"/>
  <c r="Z47" i="68" s="1"/>
  <c r="Z47" i="85" s="1"/>
  <c r="Z47" i="69" s="1"/>
  <c r="Z47" i="70" s="1"/>
  <c r="Z47" i="109" s="1"/>
  <c r="Z48" i="63"/>
  <c r="Z48" i="68" s="1"/>
  <c r="Z48" i="85" s="1"/>
  <c r="Z48" i="69" s="1"/>
  <c r="Z48" i="70" s="1"/>
  <c r="Z48" i="109" s="1"/>
  <c r="Z49" i="63"/>
  <c r="Z49" i="68" s="1"/>
  <c r="Z49" i="85" s="1"/>
  <c r="Z49" i="69" s="1"/>
  <c r="Z49" i="70" s="1"/>
  <c r="Z49" i="109" s="1"/>
  <c r="Z50" i="63"/>
  <c r="Z50" i="68" s="1"/>
  <c r="Z50" i="85" s="1"/>
  <c r="Z50" i="69" s="1"/>
  <c r="Z50" i="70" s="1"/>
  <c r="Z50" i="109" s="1"/>
  <c r="Z51" i="63"/>
  <c r="Z51" i="68" s="1"/>
  <c r="Z51" i="85" s="1"/>
  <c r="Z51" i="69" s="1"/>
  <c r="Z51" i="70" s="1"/>
  <c r="Z51" i="109" s="1"/>
  <c r="Z52" i="63"/>
  <c r="Z52" i="68" s="1"/>
  <c r="Z52" i="85" s="1"/>
  <c r="Z52" i="69" s="1"/>
  <c r="Z52" i="70" s="1"/>
  <c r="Z52" i="109" s="1"/>
  <c r="Z53" i="63"/>
  <c r="Z53" i="68" s="1"/>
  <c r="Z53" i="85" s="1"/>
  <c r="Z53" i="69" s="1"/>
  <c r="Z53" i="70" s="1"/>
  <c r="Z53" i="109" s="1"/>
  <c r="Z54" i="63"/>
  <c r="Z54" i="68" s="1"/>
  <c r="Z54" i="85" s="1"/>
  <c r="Z54" i="69" s="1"/>
  <c r="Z54" i="70" s="1"/>
  <c r="Z54" i="109" s="1"/>
  <c r="Z55" i="63"/>
  <c r="Z55" i="68" s="1"/>
  <c r="Z55" i="85" s="1"/>
  <c r="Z55" i="69" s="1"/>
  <c r="Z55" i="70" s="1"/>
  <c r="Z55" i="109" s="1"/>
  <c r="Z56" i="63"/>
  <c r="Z56" i="68" s="1"/>
  <c r="Z56" i="85" s="1"/>
  <c r="Z56" i="69" s="1"/>
  <c r="Z56" i="70" s="1"/>
  <c r="Z56" i="109" s="1"/>
  <c r="Z57" i="63"/>
  <c r="Z57" i="68" s="1"/>
  <c r="Z57" i="85" s="1"/>
  <c r="Z57" i="69" s="1"/>
  <c r="Z57" i="70" s="1"/>
  <c r="Z57" i="109" s="1"/>
  <c r="Z58" i="63"/>
  <c r="Z58" i="68" s="1"/>
  <c r="Z58" i="85" s="1"/>
  <c r="Z58" i="69" s="1"/>
  <c r="Z58" i="70" s="1"/>
  <c r="Z58" i="109" s="1"/>
  <c r="Z59" i="63"/>
  <c r="Z59" i="68" s="1"/>
  <c r="Z59" i="85" s="1"/>
  <c r="Z59" i="69" s="1"/>
  <c r="Z59" i="70" s="1"/>
  <c r="Z59" i="109" s="1"/>
  <c r="Z60" i="63"/>
  <c r="Z60" i="68" s="1"/>
  <c r="Z60" i="85" s="1"/>
  <c r="Z60" i="69" s="1"/>
  <c r="Z60" i="70" s="1"/>
  <c r="Z60" i="109" s="1"/>
  <c r="Z61" i="63"/>
  <c r="Z61" i="68" s="1"/>
  <c r="Z61" i="85" s="1"/>
  <c r="Z61" i="69" s="1"/>
  <c r="Z61" i="70" s="1"/>
  <c r="Z61" i="109" s="1"/>
  <c r="Z62" i="63"/>
  <c r="Z62" i="68" s="1"/>
  <c r="Z62" i="85" s="1"/>
  <c r="Z62" i="69" s="1"/>
  <c r="Z62" i="70" s="1"/>
  <c r="Z62" i="109" s="1"/>
  <c r="Z63" i="63"/>
  <c r="Z63" i="68" s="1"/>
  <c r="Z63" i="85" s="1"/>
  <c r="Z63" i="69" s="1"/>
  <c r="Z63" i="70" s="1"/>
  <c r="Z63" i="109" s="1"/>
  <c r="Z64" i="63"/>
  <c r="Z64" i="68" s="1"/>
  <c r="Z64" i="85" s="1"/>
  <c r="Z64" i="69" s="1"/>
  <c r="Z64" i="70" s="1"/>
  <c r="Z64" i="109" s="1"/>
  <c r="Z65" i="63"/>
  <c r="Z66" i="63"/>
  <c r="Z66" i="68" s="1"/>
  <c r="Z66" i="85" s="1"/>
  <c r="Z66" i="69" s="1"/>
  <c r="Z66" i="70" s="1"/>
  <c r="Z66" i="109" s="1"/>
  <c r="Z67" i="63"/>
  <c r="Z67" i="68" s="1"/>
  <c r="Z67" i="85" s="1"/>
  <c r="Z67" i="69" s="1"/>
  <c r="Z67" i="70" s="1"/>
  <c r="Z67" i="109" s="1"/>
  <c r="Z68" i="63"/>
  <c r="Z68" i="68" s="1"/>
  <c r="Z68" i="85" s="1"/>
  <c r="Z68" i="69" s="1"/>
  <c r="Z68" i="70" s="1"/>
  <c r="Z68" i="109" s="1"/>
  <c r="Z69" i="63"/>
  <c r="Z69" i="68" s="1"/>
  <c r="Z69" i="85" s="1"/>
  <c r="Z69" i="69" s="1"/>
  <c r="Z69" i="70" s="1"/>
  <c r="Z69" i="109" s="1"/>
  <c r="Z70" i="63"/>
  <c r="Z70" i="68" s="1"/>
  <c r="Z70" i="85" s="1"/>
  <c r="Z70" i="69" s="1"/>
  <c r="Z70" i="70" s="1"/>
  <c r="Z70" i="109" s="1"/>
  <c r="Z71" i="63"/>
  <c r="Z71" i="68" s="1"/>
  <c r="Z71" i="85" s="1"/>
  <c r="Z71" i="69" s="1"/>
  <c r="Z71" i="70" s="1"/>
  <c r="Z71" i="109" s="1"/>
  <c r="Z72" i="63"/>
  <c r="Z72" i="68" s="1"/>
  <c r="Z72" i="85" s="1"/>
  <c r="Z72" i="69" s="1"/>
  <c r="Z72" i="70" s="1"/>
  <c r="Z72" i="109" s="1"/>
  <c r="Z73" i="63"/>
  <c r="Z73" i="68" s="1"/>
  <c r="Z73" i="85" s="1"/>
  <c r="Z73" i="69" s="1"/>
  <c r="Z73" i="70" s="1"/>
  <c r="Z73" i="109" s="1"/>
  <c r="Z74" i="63"/>
  <c r="Z74" i="68" s="1"/>
  <c r="Z74" i="85" s="1"/>
  <c r="Z74" i="69" s="1"/>
  <c r="Z74" i="70" s="1"/>
  <c r="Z74" i="109" s="1"/>
  <c r="Z75" i="63"/>
  <c r="Z75" i="68" s="1"/>
  <c r="Z75" i="85" s="1"/>
  <c r="Z75" i="69" s="1"/>
  <c r="Z75" i="70" s="1"/>
  <c r="Z75" i="109" s="1"/>
  <c r="Z76" i="63"/>
  <c r="Z76" i="68" s="1"/>
  <c r="Z76" i="85" s="1"/>
  <c r="Z76" i="69" s="1"/>
  <c r="Z76" i="70" s="1"/>
  <c r="Z76" i="109" s="1"/>
  <c r="Z77" i="63"/>
  <c r="Z77" i="68" s="1"/>
  <c r="Z77" i="85" s="1"/>
  <c r="Z77" i="69" s="1"/>
  <c r="Z77" i="70" s="1"/>
  <c r="Z77" i="109" s="1"/>
  <c r="Z78" i="63"/>
  <c r="Z78" i="68" s="1"/>
  <c r="Z78" i="85" s="1"/>
  <c r="Z78" i="69" s="1"/>
  <c r="Z78" i="70" s="1"/>
  <c r="Z78" i="109" s="1"/>
  <c r="Z79" i="63"/>
  <c r="Z79" i="68" s="1"/>
  <c r="Z79" i="85" s="1"/>
  <c r="Z79" i="69" s="1"/>
  <c r="Z79" i="70" s="1"/>
  <c r="Z79" i="109" s="1"/>
  <c r="Z80" i="63"/>
  <c r="Z80" i="68" s="1"/>
  <c r="Z80" i="85" s="1"/>
  <c r="Z80" i="69" s="1"/>
  <c r="Z80" i="70" s="1"/>
  <c r="Z80" i="109" s="1"/>
  <c r="Z81" i="63"/>
  <c r="Z81" i="68" s="1"/>
  <c r="Z81" i="85" s="1"/>
  <c r="Z81" i="69" s="1"/>
  <c r="Z81" i="70" s="1"/>
  <c r="Z81" i="109" s="1"/>
  <c r="Z82" i="63"/>
  <c r="Z82" i="68" s="1"/>
  <c r="Z82" i="85" s="1"/>
  <c r="Z82" i="69" s="1"/>
  <c r="Z82" i="70" s="1"/>
  <c r="Z82" i="109" s="1"/>
  <c r="Z83" i="63"/>
  <c r="Z83" i="68" s="1"/>
  <c r="Z83" i="85" s="1"/>
  <c r="Z83" i="69" s="1"/>
  <c r="Z83" i="70" s="1"/>
  <c r="Z83" i="109" s="1"/>
  <c r="Z84" i="63"/>
  <c r="Z84" i="68" s="1"/>
  <c r="Z84" i="85" s="1"/>
  <c r="Z84" i="69" s="1"/>
  <c r="Z84" i="70" s="1"/>
  <c r="Z84" i="109" s="1"/>
  <c r="Z85" i="63"/>
  <c r="Z85" i="68" s="1"/>
  <c r="Z85" i="85" s="1"/>
  <c r="Z85" i="69" s="1"/>
  <c r="Z85" i="70" s="1"/>
  <c r="Z85" i="109" s="1"/>
  <c r="Z86" i="63"/>
  <c r="Z86" i="68" s="1"/>
  <c r="Z86" i="85" s="1"/>
  <c r="Z86" i="69" s="1"/>
  <c r="Z86" i="70" s="1"/>
  <c r="Z86" i="109" s="1"/>
  <c r="Z87" i="63"/>
  <c r="Z87" i="68" s="1"/>
  <c r="Z87" i="85" s="1"/>
  <c r="Z87" i="69" s="1"/>
  <c r="Z87" i="70" s="1"/>
  <c r="Z87" i="109" s="1"/>
  <c r="Z88" i="63"/>
  <c r="Z88" i="68" s="1"/>
  <c r="Z88" i="85" s="1"/>
  <c r="Z88" i="69" s="1"/>
  <c r="Z88" i="70" s="1"/>
  <c r="Z88" i="109" s="1"/>
  <c r="Z89" i="63"/>
  <c r="Z89" i="68" s="1"/>
  <c r="Z89" i="85" s="1"/>
  <c r="Z89" i="69" s="1"/>
  <c r="Z89" i="70" s="1"/>
  <c r="Z89" i="109" s="1"/>
  <c r="Z90" i="63"/>
  <c r="Z90" i="68" s="1"/>
  <c r="Z90" i="85" s="1"/>
  <c r="Z90" i="69" s="1"/>
  <c r="Z90" i="70" s="1"/>
  <c r="Z90" i="109" s="1"/>
  <c r="Z91" i="63"/>
  <c r="Z91" i="68" s="1"/>
  <c r="Z91" i="85" s="1"/>
  <c r="Z91" i="69" s="1"/>
  <c r="Z91" i="70" s="1"/>
  <c r="Z91" i="109" s="1"/>
  <c r="Z92" i="63"/>
  <c r="Z92" i="68" s="1"/>
  <c r="Z92" i="85" s="1"/>
  <c r="Z92" i="69" s="1"/>
  <c r="Z92" i="70" s="1"/>
  <c r="Z92" i="109" s="1"/>
  <c r="Z93" i="63"/>
  <c r="Z93" i="68" s="1"/>
  <c r="Z93" i="85" s="1"/>
  <c r="Z93" i="69" s="1"/>
  <c r="Z93" i="70" s="1"/>
  <c r="Z93" i="109" s="1"/>
  <c r="Z94" i="63"/>
  <c r="Z94" i="68" s="1"/>
  <c r="Z94" i="85" s="1"/>
  <c r="Z94" i="69" s="1"/>
  <c r="Z94" i="70" s="1"/>
  <c r="Z94" i="109" s="1"/>
  <c r="Z95" i="63"/>
  <c r="Z95" i="68" s="1"/>
  <c r="Z95" i="85" s="1"/>
  <c r="Z95" i="69" s="1"/>
  <c r="Z95" i="70" s="1"/>
  <c r="Z95" i="109" s="1"/>
  <c r="Z96" i="63"/>
  <c r="Z96" i="68" s="1"/>
  <c r="Z96" i="85" s="1"/>
  <c r="Z96" i="69" s="1"/>
  <c r="Z96" i="70" s="1"/>
  <c r="Z96" i="109" s="1"/>
  <c r="Z97" i="63"/>
  <c r="Z97" i="68" s="1"/>
  <c r="Z97" i="85" s="1"/>
  <c r="Z97" i="69" s="1"/>
  <c r="Z97" i="70" s="1"/>
  <c r="Z97" i="109" s="1"/>
  <c r="Z98" i="63"/>
  <c r="Z98" i="68" s="1"/>
  <c r="Z98" i="85" s="1"/>
  <c r="Z98" i="69" s="1"/>
  <c r="Z98" i="70" s="1"/>
  <c r="Z98" i="109" s="1"/>
  <c r="Z99" i="63"/>
  <c r="Z99" i="68" s="1"/>
  <c r="Z99" i="85" s="1"/>
  <c r="Z99" i="69" s="1"/>
  <c r="Z99" i="70" s="1"/>
  <c r="Z99" i="109" s="1"/>
  <c r="Z100" i="63"/>
  <c r="Z100" i="68" s="1"/>
  <c r="Z100" i="85" s="1"/>
  <c r="Z100" i="69" s="1"/>
  <c r="Z100" i="70" s="1"/>
  <c r="Z100" i="109" s="1"/>
  <c r="Z101" i="63"/>
  <c r="Z101" i="68" s="1"/>
  <c r="Z101" i="85" s="1"/>
  <c r="Z101" i="69" s="1"/>
  <c r="Z101" i="70" s="1"/>
  <c r="Z101" i="109" s="1"/>
  <c r="Z102" i="63"/>
  <c r="Z102" i="68" s="1"/>
  <c r="Z102" i="85" s="1"/>
  <c r="Z102" i="69" s="1"/>
  <c r="Z102" i="70" s="1"/>
  <c r="Z102" i="109" s="1"/>
  <c r="Z103" i="63"/>
  <c r="Z103" i="68" s="1"/>
  <c r="Z103" i="85" s="1"/>
  <c r="Z103" i="69" s="1"/>
  <c r="Z103" i="70" s="1"/>
  <c r="Z103" i="109" s="1"/>
  <c r="Z104" i="63"/>
  <c r="Z104" i="68" s="1"/>
  <c r="Z104" i="85" s="1"/>
  <c r="Z104" i="69" s="1"/>
  <c r="Z104" i="70" s="1"/>
  <c r="Z104" i="109" s="1"/>
  <c r="Z105" i="63"/>
  <c r="Z105" i="68" s="1"/>
  <c r="Z105" i="85" s="1"/>
  <c r="Z105" i="69" s="1"/>
  <c r="Z105" i="70" s="1"/>
  <c r="Z105" i="109" s="1"/>
  <c r="Z106" i="63"/>
  <c r="Z106" i="68" s="1"/>
  <c r="Z106" i="85" s="1"/>
  <c r="Z106" i="69" s="1"/>
  <c r="Z106" i="70" s="1"/>
  <c r="Z106" i="109" s="1"/>
  <c r="Z107" i="63"/>
  <c r="Z107" i="68" s="1"/>
  <c r="Z107" i="85" s="1"/>
  <c r="Z107" i="69" s="1"/>
  <c r="Z107" i="70" s="1"/>
  <c r="Z107" i="109" s="1"/>
  <c r="Z108" i="63"/>
  <c r="Z108" i="68" s="1"/>
  <c r="Z108" i="85" s="1"/>
  <c r="Z108" i="69" s="1"/>
  <c r="Z108" i="70" s="1"/>
  <c r="Z108" i="109" s="1"/>
  <c r="Z109" i="63"/>
  <c r="Z109" i="68" s="1"/>
  <c r="Z109" i="85" s="1"/>
  <c r="Z109" i="69" s="1"/>
  <c r="Z109" i="70" s="1"/>
  <c r="Z109" i="109" s="1"/>
  <c r="Z110" i="63"/>
  <c r="Z110" i="68" s="1"/>
  <c r="Z110" i="85" s="1"/>
  <c r="Z110" i="69" s="1"/>
  <c r="Z110" i="70" s="1"/>
  <c r="Z110" i="109" s="1"/>
  <c r="Z111" i="63"/>
  <c r="Z111" i="68" s="1"/>
  <c r="Z111" i="85" s="1"/>
  <c r="Z111" i="69" s="1"/>
  <c r="Z111" i="70" s="1"/>
  <c r="Z111" i="109" s="1"/>
  <c r="Z112" i="63"/>
  <c r="Z112" i="68" s="1"/>
  <c r="Z112" i="85" s="1"/>
  <c r="Z112" i="69" s="1"/>
  <c r="Z112" i="70" s="1"/>
  <c r="Z112" i="109" s="1"/>
  <c r="Z113" i="63"/>
  <c r="Z113" i="68" s="1"/>
  <c r="Z113" i="85" s="1"/>
  <c r="Z113" i="69" s="1"/>
  <c r="Z113" i="70" s="1"/>
  <c r="Z113" i="109" s="1"/>
  <c r="Z114" i="63"/>
  <c r="Z114" i="68" s="1"/>
  <c r="Z114" i="85" s="1"/>
  <c r="Z114" i="69" s="1"/>
  <c r="Z114" i="70" s="1"/>
  <c r="Z114" i="109" s="1"/>
  <c r="Z115" i="63"/>
  <c r="Z115" i="68" s="1"/>
  <c r="Z115" i="85" s="1"/>
  <c r="Z115" i="69" s="1"/>
  <c r="Z115" i="70" s="1"/>
  <c r="Z115" i="109" s="1"/>
  <c r="Z116" i="68"/>
  <c r="Z116" i="85" s="1"/>
  <c r="Z116" i="69" s="1"/>
  <c r="Z116" i="70" s="1"/>
  <c r="Z116" i="109" s="1"/>
  <c r="Z117" i="63"/>
  <c r="Z117" i="68" s="1"/>
  <c r="Z117" i="85" s="1"/>
  <c r="Z117" i="69" s="1"/>
  <c r="Z117" i="70" s="1"/>
  <c r="Z117" i="109" s="1"/>
  <c r="Z118" i="63"/>
  <c r="Z118" i="68" s="1"/>
  <c r="Z118" i="85" s="1"/>
  <c r="Z118" i="69" s="1"/>
  <c r="Z118" i="70" s="1"/>
  <c r="Z118" i="109" s="1"/>
  <c r="Z3" i="63"/>
  <c r="Z3" i="68" s="1"/>
  <c r="AB131" i="73" l="1"/>
  <c r="AB127" i="73"/>
  <c r="AB125" i="73"/>
  <c r="AB126" i="73"/>
  <c r="AB130" i="73"/>
  <c r="AB129" i="73"/>
  <c r="Z7" i="109"/>
  <c r="AC9" i="78"/>
  <c r="AC13" i="78"/>
  <c r="AC17" i="78"/>
  <c r="AC21" i="78"/>
  <c r="AC25" i="78"/>
  <c r="AC29" i="78"/>
  <c r="AC33" i="78"/>
  <c r="AC37" i="78"/>
  <c r="AC41" i="78"/>
  <c r="AC45" i="78"/>
  <c r="AC49" i="78"/>
  <c r="AC53" i="78"/>
  <c r="AC57" i="78"/>
  <c r="AC61" i="78"/>
  <c r="AC65" i="78"/>
  <c r="AC69" i="78"/>
  <c r="AC73" i="78"/>
  <c r="AC77" i="78"/>
  <c r="AC81" i="78"/>
  <c r="AC85" i="78"/>
  <c r="AC89" i="78"/>
  <c r="AC93" i="78"/>
  <c r="AC97" i="78"/>
  <c r="AC101" i="78"/>
  <c r="AC105" i="78"/>
  <c r="AC109" i="78"/>
  <c r="AC113" i="78"/>
  <c r="AC117" i="78"/>
  <c r="AC120" i="78"/>
  <c r="AC121" i="78"/>
  <c r="AC122" i="78"/>
  <c r="AC123" i="78"/>
  <c r="AC7" i="78"/>
  <c r="AC8" i="78"/>
  <c r="AC22" i="78"/>
  <c r="AC23" i="78"/>
  <c r="AC24" i="78"/>
  <c r="AC38" i="78"/>
  <c r="AC39" i="78"/>
  <c r="AC40" i="78"/>
  <c r="AC54" i="78"/>
  <c r="AC55" i="78"/>
  <c r="AC56" i="78"/>
  <c r="AC70" i="78"/>
  <c r="AC71" i="78"/>
  <c r="AC72" i="78"/>
  <c r="AC86" i="78"/>
  <c r="AC87" i="78"/>
  <c r="AC88" i="78"/>
  <c r="AC102" i="78"/>
  <c r="AC103" i="78"/>
  <c r="AC104" i="78"/>
  <c r="AC118" i="78"/>
  <c r="AC119" i="78"/>
  <c r="AC10" i="78"/>
  <c r="AC11" i="78"/>
  <c r="AC12" i="78"/>
  <c r="AC30" i="78"/>
  <c r="AC31" i="78"/>
  <c r="AC32" i="78"/>
  <c r="AC50" i="78"/>
  <c r="AC51" i="78"/>
  <c r="AC52" i="78"/>
  <c r="AC74" i="78"/>
  <c r="AC75" i="78"/>
  <c r="AC76" i="78"/>
  <c r="AC26" i="78"/>
  <c r="AC27" i="78"/>
  <c r="AC28" i="78"/>
  <c r="AC46" i="78"/>
  <c r="AC47" i="78"/>
  <c r="AC48" i="78"/>
  <c r="AC66" i="78"/>
  <c r="AC67" i="78"/>
  <c r="AC68" i="78"/>
  <c r="AC14" i="78"/>
  <c r="AC16" i="78"/>
  <c r="AC35" i="78"/>
  <c r="AC58" i="78"/>
  <c r="AC60" i="78"/>
  <c r="AC79" i="78"/>
  <c r="AC106" i="78"/>
  <c r="AC107" i="78"/>
  <c r="AC108" i="78"/>
  <c r="AC19" i="78"/>
  <c r="AC42" i="78"/>
  <c r="AC44" i="78"/>
  <c r="AC63" i="78"/>
  <c r="AC82" i="78"/>
  <c r="AC84" i="78"/>
  <c r="AC98" i="78"/>
  <c r="AC99" i="78"/>
  <c r="AC100" i="78"/>
  <c r="AC20" i="78"/>
  <c r="AC43" i="78"/>
  <c r="AC62" i="78"/>
  <c r="AC90" i="78"/>
  <c r="AC92" i="78"/>
  <c r="AC111" i="78"/>
  <c r="AC83" i="78"/>
  <c r="AC110" i="78"/>
  <c r="AC15" i="78"/>
  <c r="AC34" i="78"/>
  <c r="AC80" i="78"/>
  <c r="AC95" i="78"/>
  <c r="AC114" i="78"/>
  <c r="AC116" i="78"/>
  <c r="AC18" i="78"/>
  <c r="AC91" i="78"/>
  <c r="AC112" i="78"/>
  <c r="AC64" i="78"/>
  <c r="AC36" i="78"/>
  <c r="AC59" i="78"/>
  <c r="AC96" i="78"/>
  <c r="AC115" i="78"/>
  <c r="AC94" i="78"/>
  <c r="AC78" i="78"/>
  <c r="AC8" i="79"/>
  <c r="AC9" i="79"/>
  <c r="AC10" i="79"/>
  <c r="AC11" i="79"/>
  <c r="AC12" i="79"/>
  <c r="AC16" i="79"/>
  <c r="AC20" i="79"/>
  <c r="AC24" i="79"/>
  <c r="AC13" i="79"/>
  <c r="AC14" i="79"/>
  <c r="AC15" i="79"/>
  <c r="AC30" i="79"/>
  <c r="AC34" i="79"/>
  <c r="AC38" i="79"/>
  <c r="AC42" i="79"/>
  <c r="AC46" i="79"/>
  <c r="AC50" i="79"/>
  <c r="AC54" i="79"/>
  <c r="AC7" i="79"/>
  <c r="AC17" i="79"/>
  <c r="AC18" i="79"/>
  <c r="AC19" i="79"/>
  <c r="AC35" i="79"/>
  <c r="AC36" i="79"/>
  <c r="AC37" i="79"/>
  <c r="AC51" i="79"/>
  <c r="AC52" i="79"/>
  <c r="AC53" i="79"/>
  <c r="AC58" i="79"/>
  <c r="AC62" i="79"/>
  <c r="AC66" i="79"/>
  <c r="AC70" i="79"/>
  <c r="AC74" i="79"/>
  <c r="AC78" i="79"/>
  <c r="AC82" i="79"/>
  <c r="AC86" i="79"/>
  <c r="AC90" i="79"/>
  <c r="AC94" i="79"/>
  <c r="AC98" i="79"/>
  <c r="AC102" i="79"/>
  <c r="AC106" i="79"/>
  <c r="AC110" i="79"/>
  <c r="AC114" i="79"/>
  <c r="AC118" i="79"/>
  <c r="AC119" i="79"/>
  <c r="AC120" i="79"/>
  <c r="AC121" i="79"/>
  <c r="AC122" i="79"/>
  <c r="AC123" i="79"/>
  <c r="AC23" i="79"/>
  <c r="AC43" i="79"/>
  <c r="AC44" i="79"/>
  <c r="AC45" i="79"/>
  <c r="AC67" i="79"/>
  <c r="AC68" i="79"/>
  <c r="AC69" i="79"/>
  <c r="AC83" i="79"/>
  <c r="AC84" i="79"/>
  <c r="AC85" i="79"/>
  <c r="AC99" i="79"/>
  <c r="AC100" i="79"/>
  <c r="AC101" i="79"/>
  <c r="AC115" i="79"/>
  <c r="AC116" i="79"/>
  <c r="AC117" i="79"/>
  <c r="AC25" i="79"/>
  <c r="AC29" i="79"/>
  <c r="AC39" i="79"/>
  <c r="AC48" i="79"/>
  <c r="AC57" i="79"/>
  <c r="AC63" i="79"/>
  <c r="AC64" i="79"/>
  <c r="AC65" i="79"/>
  <c r="AC87" i="79"/>
  <c r="AC88" i="79"/>
  <c r="AC89" i="79"/>
  <c r="AC107" i="79"/>
  <c r="AC108" i="79"/>
  <c r="AC109" i="79"/>
  <c r="AC22" i="79"/>
  <c r="AC31" i="79"/>
  <c r="AC40" i="79"/>
  <c r="AC49" i="79"/>
  <c r="AC61" i="79"/>
  <c r="AC79" i="79"/>
  <c r="AC80" i="79"/>
  <c r="AC81" i="79"/>
  <c r="AC103" i="79"/>
  <c r="AC104" i="79"/>
  <c r="AC105" i="79"/>
  <c r="AC59" i="79"/>
  <c r="AC60" i="79"/>
  <c r="AC33" i="79"/>
  <c r="AC71" i="79"/>
  <c r="AC73" i="79"/>
  <c r="AC92" i="79"/>
  <c r="AC111" i="79"/>
  <c r="AC21" i="79"/>
  <c r="AC27" i="79"/>
  <c r="AC55" i="79"/>
  <c r="AC76" i="79"/>
  <c r="AC95" i="79"/>
  <c r="AC97" i="79"/>
  <c r="AC112" i="79"/>
  <c r="AC32" i="79"/>
  <c r="AC41" i="79"/>
  <c r="AC75" i="79"/>
  <c r="AC47" i="79"/>
  <c r="AC56" i="79"/>
  <c r="AC93" i="79"/>
  <c r="AC26" i="79"/>
  <c r="AC72" i="79"/>
  <c r="AC91" i="79"/>
  <c r="AC96" i="79"/>
  <c r="AC77" i="79"/>
  <c r="AC113" i="79"/>
  <c r="AC28" i="79"/>
  <c r="AC8" i="72"/>
  <c r="AC12" i="72"/>
  <c r="AC16" i="72"/>
  <c r="AC20" i="72"/>
  <c r="AC24" i="72"/>
  <c r="AC28" i="72"/>
  <c r="AC32" i="72"/>
  <c r="AC36" i="72"/>
  <c r="AC40" i="72"/>
  <c r="AC44" i="72"/>
  <c r="AC48" i="72"/>
  <c r="AC52" i="72"/>
  <c r="AC56" i="72"/>
  <c r="AC60" i="72"/>
  <c r="AC64" i="72"/>
  <c r="AC68" i="72"/>
  <c r="AC72" i="72"/>
  <c r="AC76" i="72"/>
  <c r="AC80" i="72"/>
  <c r="AC84" i="72"/>
  <c r="AC88" i="72"/>
  <c r="AC92" i="72"/>
  <c r="AC96" i="72"/>
  <c r="AC100" i="72"/>
  <c r="AC104" i="72"/>
  <c r="AC108" i="72"/>
  <c r="AC112" i="72"/>
  <c r="AC116" i="72"/>
  <c r="AC120" i="72"/>
  <c r="AC9" i="72"/>
  <c r="AC10" i="72"/>
  <c r="AC11" i="72"/>
  <c r="AC25" i="72"/>
  <c r="AC26" i="72"/>
  <c r="AC27" i="72"/>
  <c r="AC41" i="72"/>
  <c r="AC42" i="72"/>
  <c r="AC43" i="72"/>
  <c r="AC57" i="72"/>
  <c r="AC58" i="72"/>
  <c r="AC59" i="72"/>
  <c r="AC73" i="72"/>
  <c r="AC74" i="72"/>
  <c r="AC75" i="72"/>
  <c r="AC89" i="72"/>
  <c r="AC90" i="72"/>
  <c r="AC91" i="72"/>
  <c r="AC105" i="72"/>
  <c r="AC7" i="72"/>
  <c r="AC21" i="72"/>
  <c r="AC22" i="72"/>
  <c r="AC23" i="72"/>
  <c r="AC37" i="72"/>
  <c r="AC38" i="72"/>
  <c r="AC39" i="72"/>
  <c r="AC53" i="72"/>
  <c r="AC54" i="72"/>
  <c r="AC55" i="72"/>
  <c r="AC69" i="72"/>
  <c r="AC70" i="72"/>
  <c r="AC71" i="72"/>
  <c r="AC85" i="72"/>
  <c r="AC86" i="72"/>
  <c r="AC87" i="72"/>
  <c r="AC101" i="72"/>
  <c r="AC102" i="72"/>
  <c r="AC103" i="72"/>
  <c r="AC29" i="72"/>
  <c r="AC30" i="72"/>
  <c r="AC31" i="72"/>
  <c r="AC61" i="72"/>
  <c r="AC62" i="72"/>
  <c r="AC63" i="72"/>
  <c r="AC93" i="72"/>
  <c r="AC94" i="72"/>
  <c r="AC95" i="72"/>
  <c r="AC106" i="72"/>
  <c r="AC107" i="72"/>
  <c r="AC121" i="72"/>
  <c r="AC122" i="72"/>
  <c r="AC123" i="72"/>
  <c r="AC13" i="72"/>
  <c r="AC77" i="72"/>
  <c r="AC79" i="72"/>
  <c r="AC17" i="72"/>
  <c r="AC18" i="72"/>
  <c r="AC19" i="72"/>
  <c r="AC49" i="72"/>
  <c r="AC50" i="72"/>
  <c r="AC51" i="72"/>
  <c r="AC81" i="72"/>
  <c r="AC82" i="72"/>
  <c r="AC83" i="72"/>
  <c r="AC117" i="72"/>
  <c r="AC118" i="72"/>
  <c r="AC119" i="72"/>
  <c r="AC15" i="72"/>
  <c r="AC46" i="72"/>
  <c r="AC78" i="72"/>
  <c r="AC14" i="72"/>
  <c r="AC45" i="72"/>
  <c r="AC47" i="72"/>
  <c r="AC33" i="72"/>
  <c r="AC35" i="72"/>
  <c r="AC113" i="72"/>
  <c r="AC114" i="72"/>
  <c r="AC115" i="72"/>
  <c r="AC66" i="72"/>
  <c r="AC97" i="72"/>
  <c r="AC98" i="72"/>
  <c r="AC99" i="72"/>
  <c r="AC109" i="72"/>
  <c r="AC110" i="72"/>
  <c r="AC111" i="72"/>
  <c r="AC34" i="72"/>
  <c r="AC65" i="72"/>
  <c r="AC67" i="72"/>
  <c r="Z23" i="68"/>
  <c r="Z23" i="85" s="1"/>
  <c r="Z23" i="69" s="1"/>
  <c r="Z23" i="70" s="1"/>
  <c r="Z34" i="72" s="1"/>
  <c r="Z65" i="68"/>
  <c r="Z65" i="85" s="1"/>
  <c r="Z65" i="69" s="1"/>
  <c r="Z65" i="70" s="1"/>
  <c r="Z4" i="68"/>
  <c r="Z4" i="85" s="1"/>
  <c r="Z4" i="69" s="1"/>
  <c r="Z4" i="70" s="1"/>
  <c r="AC65" i="109"/>
  <c r="AC23" i="109"/>
  <c r="AC7" i="109"/>
  <c r="AC122" i="107" l="1"/>
  <c r="AD122" i="73" s="1"/>
  <c r="Z18" i="72"/>
  <c r="Z60" i="72"/>
  <c r="Z76" i="72"/>
  <c r="Z115" i="72"/>
  <c r="Z65" i="72"/>
  <c r="Z84" i="72"/>
  <c r="Z114" i="72"/>
  <c r="Z50" i="72"/>
  <c r="Z105" i="72"/>
  <c r="Z43" i="72"/>
  <c r="Z57" i="72"/>
  <c r="Z48" i="72"/>
  <c r="Z67" i="72"/>
  <c r="Z98" i="72"/>
  <c r="Z121" i="72"/>
  <c r="Z27" i="72"/>
  <c r="Z72" i="72"/>
  <c r="Z24" i="72"/>
  <c r="Z31" i="72"/>
  <c r="Z37" i="72"/>
  <c r="Z82" i="72"/>
  <c r="Z14" i="72"/>
  <c r="Z28" i="72"/>
  <c r="Z113" i="72"/>
  <c r="Z39" i="72"/>
  <c r="Z95" i="72"/>
  <c r="Z101" i="72"/>
  <c r="Z20" i="72"/>
  <c r="Z66" i="72"/>
  <c r="Z119" i="72"/>
  <c r="Z93" i="72"/>
  <c r="Z109" i="72"/>
  <c r="Z104" i="72"/>
  <c r="Z9" i="72"/>
  <c r="Z112" i="72"/>
  <c r="Z75" i="72"/>
  <c r="Z13" i="72"/>
  <c r="Z71" i="72"/>
  <c r="Z8" i="72"/>
  <c r="Z89" i="72"/>
  <c r="Z56" i="72"/>
  <c r="Z23" i="72"/>
  <c r="Z81" i="72"/>
  <c r="Z64" i="72"/>
  <c r="Z47" i="72"/>
  <c r="Z17" i="72"/>
  <c r="Z100" i="72"/>
  <c r="Z83" i="72"/>
  <c r="Z53" i="72"/>
  <c r="Z36" i="72"/>
  <c r="Z19" i="72"/>
  <c r="Z110" i="72"/>
  <c r="Z94" i="72"/>
  <c r="Z78" i="72"/>
  <c r="Z62" i="72"/>
  <c r="Z46" i="72"/>
  <c r="Z30" i="72"/>
  <c r="Z10" i="79"/>
  <c r="Z14" i="79"/>
  <c r="Z18" i="79"/>
  <c r="Z22" i="79"/>
  <c r="Z26" i="79"/>
  <c r="Z28" i="79"/>
  <c r="Z29" i="79"/>
  <c r="Z30" i="79"/>
  <c r="Z31" i="79"/>
  <c r="Z32" i="79"/>
  <c r="Z33" i="79"/>
  <c r="Z34" i="79"/>
  <c r="Z35" i="79"/>
  <c r="Z36" i="79"/>
  <c r="Z37" i="79"/>
  <c r="Z38" i="79"/>
  <c r="Z39" i="79"/>
  <c r="Z40" i="79"/>
  <c r="Z41" i="79"/>
  <c r="Z42" i="79"/>
  <c r="Z43" i="79"/>
  <c r="Z44" i="79"/>
  <c r="Z45" i="79"/>
  <c r="Z46" i="79"/>
  <c r="Z47" i="79"/>
  <c r="Z48" i="79"/>
  <c r="Z49" i="79"/>
  <c r="Z50" i="79"/>
  <c r="Z51" i="79"/>
  <c r="Z52" i="79"/>
  <c r="Z53" i="79"/>
  <c r="Z54" i="79"/>
  <c r="Z55" i="79"/>
  <c r="Z56" i="79"/>
  <c r="Z57" i="79"/>
  <c r="Z7" i="79"/>
  <c r="Z8" i="79"/>
  <c r="Z9" i="79"/>
  <c r="Z23" i="79"/>
  <c r="Z24" i="79"/>
  <c r="Z25" i="79"/>
  <c r="Z12" i="79"/>
  <c r="Z13" i="79"/>
  <c r="Z60" i="79"/>
  <c r="Z64" i="79"/>
  <c r="Z68" i="79"/>
  <c r="Z72" i="79"/>
  <c r="Z76" i="79"/>
  <c r="Z80" i="79"/>
  <c r="Z84" i="79"/>
  <c r="Z88" i="79"/>
  <c r="Z92" i="79"/>
  <c r="Z96" i="79"/>
  <c r="Z100" i="79"/>
  <c r="Z104" i="79"/>
  <c r="Z108" i="79"/>
  <c r="Z112" i="79"/>
  <c r="Z116" i="79"/>
  <c r="Z15" i="79"/>
  <c r="Z20" i="79"/>
  <c r="Z61" i="79"/>
  <c r="Z62" i="79"/>
  <c r="Z63" i="79"/>
  <c r="Z77" i="79"/>
  <c r="Z78" i="79"/>
  <c r="Z79" i="79"/>
  <c r="Z93" i="79"/>
  <c r="Z94" i="79"/>
  <c r="Z95" i="79"/>
  <c r="Z109" i="79"/>
  <c r="Z110" i="79"/>
  <c r="Z111" i="79"/>
  <c r="Z120" i="79"/>
  <c r="Z16" i="79"/>
  <c r="Z19" i="79"/>
  <c r="Z58" i="79"/>
  <c r="Z59" i="79"/>
  <c r="Z81" i="79"/>
  <c r="Z82" i="79"/>
  <c r="Z83" i="79"/>
  <c r="Z101" i="79"/>
  <c r="Z102" i="79"/>
  <c r="Z103" i="79"/>
  <c r="Z21" i="79"/>
  <c r="Z27" i="79"/>
  <c r="Z97" i="79"/>
  <c r="Z98" i="79"/>
  <c r="Z99" i="79"/>
  <c r="Z11" i="79"/>
  <c r="Z73" i="79"/>
  <c r="Z74" i="79"/>
  <c r="Z75" i="79"/>
  <c r="Z17" i="79"/>
  <c r="Z65" i="79"/>
  <c r="Z67" i="79"/>
  <c r="Z86" i="79"/>
  <c r="Z105" i="79"/>
  <c r="Z107" i="79"/>
  <c r="Z117" i="79"/>
  <c r="Z70" i="79"/>
  <c r="Z89" i="79"/>
  <c r="Z91" i="79"/>
  <c r="Z113" i="79"/>
  <c r="Z118" i="79"/>
  <c r="Z71" i="79"/>
  <c r="Z90" i="79"/>
  <c r="Z106" i="79"/>
  <c r="Z115" i="79"/>
  <c r="Z66" i="79"/>
  <c r="Z85" i="79"/>
  <c r="Z121" i="79"/>
  <c r="Z123" i="79"/>
  <c r="Z114" i="79"/>
  <c r="Z122" i="79"/>
  <c r="Z69" i="79"/>
  <c r="Z87" i="79"/>
  <c r="Z119" i="79"/>
  <c r="Z7" i="78"/>
  <c r="Z11" i="78"/>
  <c r="Z15" i="78"/>
  <c r="Z19" i="78"/>
  <c r="Z23" i="78"/>
  <c r="Z27" i="78"/>
  <c r="Z31" i="78"/>
  <c r="Z35" i="78"/>
  <c r="Z39" i="78"/>
  <c r="Z43" i="78"/>
  <c r="Z47" i="78"/>
  <c r="Z51" i="78"/>
  <c r="Z55" i="78"/>
  <c r="Z59" i="78"/>
  <c r="Z63" i="78"/>
  <c r="Z67" i="78"/>
  <c r="Z71" i="78"/>
  <c r="Z75" i="78"/>
  <c r="Z79" i="78"/>
  <c r="Z83" i="78"/>
  <c r="Z87" i="78"/>
  <c r="Z91" i="78"/>
  <c r="Z95" i="78"/>
  <c r="Z99" i="78"/>
  <c r="Z103" i="78"/>
  <c r="Z107" i="78"/>
  <c r="Z111" i="78"/>
  <c r="Z115" i="78"/>
  <c r="Z119" i="78"/>
  <c r="Z16" i="78"/>
  <c r="Z17" i="78"/>
  <c r="Z18" i="78"/>
  <c r="Z32" i="78"/>
  <c r="Z33" i="78"/>
  <c r="Z34" i="78"/>
  <c r="Z48" i="78"/>
  <c r="Z49" i="78"/>
  <c r="Z50" i="78"/>
  <c r="Z64" i="78"/>
  <c r="Z65" i="78"/>
  <c r="Z66" i="78"/>
  <c r="Z80" i="78"/>
  <c r="Z81" i="78"/>
  <c r="Z82" i="78"/>
  <c r="Z96" i="78"/>
  <c r="Z97" i="78"/>
  <c r="Z98" i="78"/>
  <c r="Z112" i="78"/>
  <c r="Z113" i="78"/>
  <c r="Z114" i="78"/>
  <c r="Z123" i="78"/>
  <c r="Z24" i="78"/>
  <c r="Z25" i="78"/>
  <c r="Z26" i="78"/>
  <c r="Z44" i="78"/>
  <c r="Z45" i="78"/>
  <c r="Z46" i="78"/>
  <c r="Z68" i="78"/>
  <c r="Z69" i="78"/>
  <c r="Z70" i="78"/>
  <c r="Z88" i="78"/>
  <c r="Z89" i="78"/>
  <c r="Z20" i="78"/>
  <c r="Z21" i="78"/>
  <c r="Z22" i="78"/>
  <c r="Z40" i="78"/>
  <c r="Z41" i="78"/>
  <c r="Z42" i="78"/>
  <c r="Z60" i="78"/>
  <c r="Z61" i="78"/>
  <c r="Z62" i="78"/>
  <c r="Z84" i="78"/>
  <c r="Z85" i="78"/>
  <c r="Z86" i="78"/>
  <c r="Z8" i="78"/>
  <c r="Z10" i="78"/>
  <c r="Z29" i="78"/>
  <c r="Z52" i="78"/>
  <c r="Z54" i="78"/>
  <c r="Z73" i="78"/>
  <c r="Z100" i="78"/>
  <c r="Z101" i="78"/>
  <c r="Z102" i="78"/>
  <c r="Z13" i="78"/>
  <c r="Z36" i="78"/>
  <c r="Z38" i="78"/>
  <c r="Z57" i="78"/>
  <c r="Z76" i="78"/>
  <c r="Z78" i="78"/>
  <c r="Z92" i="78"/>
  <c r="Z93" i="78"/>
  <c r="Z94" i="78"/>
  <c r="Z116" i="78"/>
  <c r="Z117" i="78"/>
  <c r="Z118" i="78"/>
  <c r="Z12" i="78"/>
  <c r="Z58" i="78"/>
  <c r="Z77" i="78"/>
  <c r="Z105" i="78"/>
  <c r="Z37" i="78"/>
  <c r="Z56" i="78"/>
  <c r="Z106" i="78"/>
  <c r="Z30" i="78"/>
  <c r="Z53" i="78"/>
  <c r="Z72" i="78"/>
  <c r="Z108" i="78"/>
  <c r="Z110" i="78"/>
  <c r="Z120" i="78"/>
  <c r="Z121" i="78"/>
  <c r="Z122" i="78"/>
  <c r="Z14" i="78"/>
  <c r="Z104" i="78"/>
  <c r="Z9" i="78"/>
  <c r="Z74" i="78"/>
  <c r="Z90" i="78"/>
  <c r="Z109" i="78"/>
  <c r="Z28" i="78"/>
  <c r="Z61" i="72"/>
  <c r="Z59" i="72"/>
  <c r="Z92" i="72"/>
  <c r="Z108" i="72"/>
  <c r="Z103" i="72"/>
  <c r="Z7" i="72"/>
  <c r="Z111" i="72"/>
  <c r="Z45" i="72"/>
  <c r="Z12" i="72"/>
  <c r="Z41" i="72"/>
  <c r="Z117" i="72"/>
  <c r="Z88" i="72"/>
  <c r="Z55" i="72"/>
  <c r="Z97" i="72"/>
  <c r="Z80" i="72"/>
  <c r="Z63" i="72"/>
  <c r="Z33" i="72"/>
  <c r="Z16" i="72"/>
  <c r="Z99" i="72"/>
  <c r="Z69" i="72"/>
  <c r="Z52" i="72"/>
  <c r="Z35" i="72"/>
  <c r="Z122" i="72"/>
  <c r="Z106" i="72"/>
  <c r="Z90" i="72"/>
  <c r="Z74" i="72"/>
  <c r="Z58" i="72"/>
  <c r="Z42" i="72"/>
  <c r="Z26" i="72"/>
  <c r="Z10" i="72"/>
  <c r="AC121" i="107"/>
  <c r="AD121" i="73" s="1"/>
  <c r="AC123" i="107"/>
  <c r="AD123" i="73" s="1"/>
  <c r="Z120" i="72"/>
  <c r="Z123" i="72"/>
  <c r="Z91" i="72"/>
  <c r="Z107" i="72"/>
  <c r="Z29" i="72"/>
  <c r="Z73" i="72"/>
  <c r="Z77" i="72"/>
  <c r="Z44" i="72"/>
  <c r="Z11" i="72"/>
  <c r="Z40" i="72"/>
  <c r="Z116" i="72"/>
  <c r="Z87" i="72"/>
  <c r="Z25" i="72"/>
  <c r="Z96" i="72"/>
  <c r="Z79" i="72"/>
  <c r="Z49" i="72"/>
  <c r="Z32" i="72"/>
  <c r="Z15" i="72"/>
  <c r="Z85" i="72"/>
  <c r="Z68" i="72"/>
  <c r="Z51" i="72"/>
  <c r="Z21" i="72"/>
  <c r="Z118" i="72"/>
  <c r="Z102" i="72"/>
  <c r="Z86" i="72"/>
  <c r="Z70" i="72"/>
  <c r="Z54" i="72"/>
  <c r="Z38" i="72"/>
  <c r="Z22" i="72"/>
  <c r="Z65" i="109"/>
  <c r="Z23" i="109"/>
  <c r="W4" i="63"/>
  <c r="W5" i="63"/>
  <c r="W6" i="63"/>
  <c r="W7" i="63"/>
  <c r="W8" i="63"/>
  <c r="W9" i="63"/>
  <c r="W10" i="63"/>
  <c r="W11" i="63"/>
  <c r="W12" i="63"/>
  <c r="W13" i="63"/>
  <c r="W14" i="63"/>
  <c r="W15" i="63"/>
  <c r="W16" i="63"/>
  <c r="W17" i="63"/>
  <c r="W18" i="63"/>
  <c r="W19" i="63"/>
  <c r="W20" i="63"/>
  <c r="W21" i="63"/>
  <c r="W22" i="63"/>
  <c r="W23" i="63"/>
  <c r="W24" i="63"/>
  <c r="W25" i="63"/>
  <c r="W26" i="63"/>
  <c r="W27" i="63"/>
  <c r="W28" i="63"/>
  <c r="W29" i="63"/>
  <c r="W30" i="63"/>
  <c r="W31" i="63"/>
  <c r="W32" i="63"/>
  <c r="W33" i="63"/>
  <c r="W34" i="63"/>
  <c r="W35" i="63"/>
  <c r="W36" i="63"/>
  <c r="W37" i="63"/>
  <c r="W38" i="63"/>
  <c r="W39" i="63"/>
  <c r="W40" i="63"/>
  <c r="W41" i="63"/>
  <c r="W42" i="63"/>
  <c r="W43" i="63"/>
  <c r="W44" i="63"/>
  <c r="W45" i="63"/>
  <c r="W46" i="63"/>
  <c r="W47" i="63"/>
  <c r="W48" i="63"/>
  <c r="W49" i="63"/>
  <c r="W50" i="63"/>
  <c r="W51" i="63"/>
  <c r="W52" i="63"/>
  <c r="W53" i="63"/>
  <c r="W54" i="63"/>
  <c r="W55" i="63"/>
  <c r="W56" i="63"/>
  <c r="W57" i="63"/>
  <c r="W58" i="63"/>
  <c r="W59" i="63"/>
  <c r="W60" i="63"/>
  <c r="W61" i="63"/>
  <c r="W62" i="63"/>
  <c r="W63" i="63"/>
  <c r="W64" i="63"/>
  <c r="W65" i="63"/>
  <c r="W66" i="63"/>
  <c r="W67" i="63"/>
  <c r="W68" i="63"/>
  <c r="W69" i="63"/>
  <c r="W70" i="63"/>
  <c r="W71" i="63"/>
  <c r="W72" i="63"/>
  <c r="W73" i="63"/>
  <c r="W74" i="63"/>
  <c r="W75" i="63"/>
  <c r="W76" i="63"/>
  <c r="W77" i="63"/>
  <c r="W78" i="63"/>
  <c r="W79" i="63"/>
  <c r="W80" i="63"/>
  <c r="W81" i="63"/>
  <c r="W82" i="63"/>
  <c r="W83" i="63"/>
  <c r="W84" i="63"/>
  <c r="W85" i="63"/>
  <c r="W86" i="63"/>
  <c r="W87" i="63"/>
  <c r="W88" i="63"/>
  <c r="W89" i="63"/>
  <c r="W90" i="63"/>
  <c r="W91" i="63"/>
  <c r="W92" i="63"/>
  <c r="W93" i="63"/>
  <c r="W94" i="63"/>
  <c r="W95" i="63"/>
  <c r="W96" i="63"/>
  <c r="W97" i="63"/>
  <c r="W98" i="63"/>
  <c r="W99" i="63"/>
  <c r="W100" i="63"/>
  <c r="W101" i="63"/>
  <c r="W102" i="63"/>
  <c r="W103" i="63"/>
  <c r="W104" i="63"/>
  <c r="W105" i="63"/>
  <c r="W106" i="63"/>
  <c r="W107" i="63"/>
  <c r="W108" i="63"/>
  <c r="W109" i="63"/>
  <c r="W110" i="63"/>
  <c r="W111" i="63"/>
  <c r="W112" i="63"/>
  <c r="W113" i="63"/>
  <c r="W114" i="63"/>
  <c r="W115" i="63"/>
  <c r="W116" i="63"/>
  <c r="W117" i="63"/>
  <c r="W118" i="63"/>
  <c r="W3" i="63"/>
  <c r="AA60" i="166" l="1"/>
  <c r="AF60" i="122"/>
  <c r="AA58" i="166"/>
  <c r="AF58" i="122"/>
  <c r="AA59" i="166"/>
  <c r="AF59" i="122"/>
  <c r="O74" i="63" l="1"/>
  <c r="O73" i="63"/>
  <c r="O70" i="63"/>
  <c r="O69" i="63"/>
  <c r="O66" i="63"/>
  <c r="O65" i="63"/>
  <c r="O62" i="63"/>
  <c r="O61" i="63"/>
  <c r="O58" i="63"/>
  <c r="O57" i="63"/>
  <c r="O54" i="63"/>
  <c r="O53" i="63"/>
  <c r="O50" i="63"/>
  <c r="O49" i="63"/>
  <c r="O46" i="63"/>
  <c r="O45" i="63"/>
  <c r="O42" i="63"/>
  <c r="O41" i="63"/>
  <c r="O38" i="63"/>
  <c r="O37" i="63"/>
  <c r="O34" i="63"/>
  <c r="O33" i="63"/>
  <c r="O30" i="63"/>
  <c r="O29" i="63"/>
  <c r="O26" i="63"/>
  <c r="O25" i="63"/>
  <c r="O22" i="63"/>
  <c r="O21" i="63"/>
  <c r="O18" i="63"/>
  <c r="O17" i="63"/>
  <c r="O14" i="63"/>
  <c r="O13" i="63"/>
  <c r="O10" i="63"/>
  <c r="O9" i="63"/>
  <c r="O6" i="63"/>
  <c r="O5" i="63"/>
  <c r="O4" i="63"/>
  <c r="O7" i="63"/>
  <c r="O8" i="63"/>
  <c r="O11" i="63"/>
  <c r="O12" i="63"/>
  <c r="O15" i="63"/>
  <c r="O16" i="63"/>
  <c r="O19" i="63"/>
  <c r="O20" i="63"/>
  <c r="O23" i="63"/>
  <c r="O24" i="63"/>
  <c r="O27" i="63"/>
  <c r="O28" i="63"/>
  <c r="O31" i="63"/>
  <c r="O32" i="63"/>
  <c r="O35" i="63"/>
  <c r="O36" i="63"/>
  <c r="O39" i="63"/>
  <c r="O40" i="63"/>
  <c r="O43" i="63"/>
  <c r="O44" i="63"/>
  <c r="O47" i="63"/>
  <c r="O48" i="63"/>
  <c r="O51" i="63"/>
  <c r="O52" i="63"/>
  <c r="O55" i="63"/>
  <c r="O56" i="63"/>
  <c r="O59" i="63"/>
  <c r="O60" i="63"/>
  <c r="O63" i="63"/>
  <c r="O64" i="63"/>
  <c r="O67" i="63"/>
  <c r="O68" i="63"/>
  <c r="O71" i="63"/>
  <c r="O72" i="63"/>
  <c r="O75" i="63"/>
  <c r="O76" i="63"/>
  <c r="O77" i="63"/>
  <c r="O78" i="63"/>
  <c r="O79" i="63"/>
  <c r="O80" i="63"/>
  <c r="O81" i="63"/>
  <c r="O82" i="63"/>
  <c r="O83" i="63"/>
  <c r="O84" i="63"/>
  <c r="O85" i="63"/>
  <c r="O86" i="63"/>
  <c r="O87" i="63"/>
  <c r="O88" i="63"/>
  <c r="O89" i="63"/>
  <c r="O90" i="63"/>
  <c r="O91" i="63"/>
  <c r="O92" i="63"/>
  <c r="O93" i="63"/>
  <c r="O94" i="63"/>
  <c r="O95" i="63"/>
  <c r="O96" i="63"/>
  <c r="O97" i="63"/>
  <c r="O98" i="63"/>
  <c r="O99" i="63"/>
  <c r="O100" i="63"/>
  <c r="O101" i="63"/>
  <c r="O102" i="63"/>
  <c r="O103" i="63"/>
  <c r="O104" i="63"/>
  <c r="O105" i="63"/>
  <c r="O106" i="63"/>
  <c r="O107" i="63"/>
  <c r="O108" i="63"/>
  <c r="O109" i="63"/>
  <c r="O110" i="63"/>
  <c r="O111" i="63"/>
  <c r="O112" i="63"/>
  <c r="O113" i="63"/>
  <c r="O114" i="63"/>
  <c r="O115" i="63"/>
  <c r="O116" i="63"/>
  <c r="O117" i="63"/>
  <c r="O118" i="63"/>
  <c r="O3" i="63"/>
  <c r="O111" i="68" l="1"/>
  <c r="O111" i="85" s="1"/>
  <c r="O111" i="69" s="1"/>
  <c r="O111" i="70" s="1"/>
  <c r="O111" i="109" s="1"/>
  <c r="O112" i="68"/>
  <c r="O112" i="85" s="1"/>
  <c r="O112" i="69" s="1"/>
  <c r="O112" i="70" s="1"/>
  <c r="O112" i="109" s="1"/>
  <c r="O113" i="68"/>
  <c r="O113" i="85" s="1"/>
  <c r="O113" i="69" s="1"/>
  <c r="O113" i="70" s="1"/>
  <c r="O113" i="109" s="1"/>
  <c r="O114" i="68"/>
  <c r="O114" i="85" s="1"/>
  <c r="O114" i="69" s="1"/>
  <c r="O114" i="70" s="1"/>
  <c r="O114" i="109" s="1"/>
  <c r="O115" i="68"/>
  <c r="O115" i="85" s="1"/>
  <c r="O115" i="69" s="1"/>
  <c r="O115" i="70" s="1"/>
  <c r="O115" i="109" s="1"/>
  <c r="O116" i="68"/>
  <c r="O116" i="85" s="1"/>
  <c r="O116" i="69" s="1"/>
  <c r="O116" i="70" s="1"/>
  <c r="O116" i="109" s="1"/>
  <c r="O117" i="68"/>
  <c r="O117" i="85" s="1"/>
  <c r="O117" i="69" s="1"/>
  <c r="O117" i="70" s="1"/>
  <c r="O117" i="109" s="1"/>
  <c r="O118" i="68"/>
  <c r="O118" i="85" s="1"/>
  <c r="O118" i="69" s="1"/>
  <c r="O118" i="70" s="1"/>
  <c r="O118" i="109" s="1"/>
  <c r="B111" i="63"/>
  <c r="B111" i="68" s="1"/>
  <c r="C111" i="63"/>
  <c r="C111" i="68" s="1"/>
  <c r="D111" i="63"/>
  <c r="D111" i="68" s="1"/>
  <c r="D111" i="85" s="1"/>
  <c r="D111" i="69" s="1"/>
  <c r="D111" i="70" s="1"/>
  <c r="D111" i="109" s="1"/>
  <c r="E111" i="63"/>
  <c r="E111" i="68" s="1"/>
  <c r="E111" i="85" s="1"/>
  <c r="E111" i="69" s="1"/>
  <c r="E111" i="70" s="1"/>
  <c r="E111" i="109" s="1"/>
  <c r="F111" i="63"/>
  <c r="F111" i="68" s="1"/>
  <c r="F111" i="85" s="1"/>
  <c r="F111" i="69" s="1"/>
  <c r="F111" i="70" s="1"/>
  <c r="F111" i="109" s="1"/>
  <c r="G111" i="63"/>
  <c r="G111" i="68" s="1"/>
  <c r="H111" i="63"/>
  <c r="H111" i="68" s="1"/>
  <c r="I111" i="63"/>
  <c r="I111" i="68" s="1"/>
  <c r="J111" i="63"/>
  <c r="J111" i="68" s="1"/>
  <c r="K111" i="63"/>
  <c r="M111" i="63"/>
  <c r="M111" i="68" s="1"/>
  <c r="M111" i="85" s="1"/>
  <c r="M111" i="69" s="1"/>
  <c r="M111" i="70" s="1"/>
  <c r="M111" i="109" s="1"/>
  <c r="N111" i="63"/>
  <c r="N111" i="68" s="1"/>
  <c r="P111" i="63"/>
  <c r="P111" i="68" s="1"/>
  <c r="P111" i="85" s="1"/>
  <c r="P111" i="69" s="1"/>
  <c r="P111" i="70" s="1"/>
  <c r="P111" i="109" s="1"/>
  <c r="Q111" i="63"/>
  <c r="Q111" i="68" s="1"/>
  <c r="Q111" i="85" s="1"/>
  <c r="Q111" i="69" s="1"/>
  <c r="Q111" i="70" s="1"/>
  <c r="Q111" i="109" s="1"/>
  <c r="R111" i="63"/>
  <c r="R111" i="68" s="1"/>
  <c r="R111" i="85" s="1"/>
  <c r="R111" i="69" s="1"/>
  <c r="R111" i="70" s="1"/>
  <c r="R111" i="109" s="1"/>
  <c r="S111" i="63"/>
  <c r="S111" i="68" s="1"/>
  <c r="S111" i="85" s="1"/>
  <c r="S111" i="69" s="1"/>
  <c r="S111" i="70" s="1"/>
  <c r="S111" i="109" s="1"/>
  <c r="T111" i="63"/>
  <c r="T111" i="68" s="1"/>
  <c r="T111" i="85" s="1"/>
  <c r="T111" i="69" s="1"/>
  <c r="T111" i="70" s="1"/>
  <c r="T111" i="109" s="1"/>
  <c r="U111" i="63"/>
  <c r="U111" i="68" s="1"/>
  <c r="U111" i="85" s="1"/>
  <c r="U111" i="69" s="1"/>
  <c r="U111" i="70" s="1"/>
  <c r="U111" i="109" s="1"/>
  <c r="V111" i="63"/>
  <c r="V111" i="68" s="1"/>
  <c r="W111" i="68"/>
  <c r="W111" i="85" s="1"/>
  <c r="W111" i="69" s="1"/>
  <c r="W111" i="70" s="1"/>
  <c r="W111" i="109" s="1"/>
  <c r="X111" i="63"/>
  <c r="X111" i="68" s="1"/>
  <c r="Y111" i="63"/>
  <c r="Y111" i="68" s="1"/>
  <c r="B112" i="63"/>
  <c r="B112" i="68" s="1"/>
  <c r="C112" i="63"/>
  <c r="C112" i="68" s="1"/>
  <c r="D112" i="63"/>
  <c r="D112" i="68" s="1"/>
  <c r="D112" i="85" s="1"/>
  <c r="D112" i="69" s="1"/>
  <c r="D112" i="70" s="1"/>
  <c r="D112" i="109" s="1"/>
  <c r="E112" i="63"/>
  <c r="E112" i="68" s="1"/>
  <c r="E112" i="85" s="1"/>
  <c r="E112" i="69" s="1"/>
  <c r="E112" i="70" s="1"/>
  <c r="E112" i="109" s="1"/>
  <c r="F112" i="63"/>
  <c r="F112" i="68" s="1"/>
  <c r="F112" i="85" s="1"/>
  <c r="F112" i="69" s="1"/>
  <c r="F112" i="70" s="1"/>
  <c r="F112" i="109" s="1"/>
  <c r="G112" i="63"/>
  <c r="G112" i="68" s="1"/>
  <c r="H112" i="63"/>
  <c r="H112" i="68" s="1"/>
  <c r="I112" i="63"/>
  <c r="I112" i="68" s="1"/>
  <c r="J112" i="63"/>
  <c r="J112" i="68" s="1"/>
  <c r="K112" i="63"/>
  <c r="M112" i="63"/>
  <c r="M112" i="68" s="1"/>
  <c r="M112" i="85" s="1"/>
  <c r="M112" i="69" s="1"/>
  <c r="M112" i="70" s="1"/>
  <c r="M112" i="109" s="1"/>
  <c r="N112" i="63"/>
  <c r="N112" i="68" s="1"/>
  <c r="P112" i="63"/>
  <c r="P112" i="68" s="1"/>
  <c r="P112" i="85" s="1"/>
  <c r="P112" i="69" s="1"/>
  <c r="P112" i="70" s="1"/>
  <c r="P112" i="109" s="1"/>
  <c r="Q112" i="63"/>
  <c r="Q112" i="68" s="1"/>
  <c r="Q112" i="85" s="1"/>
  <c r="Q112" i="69" s="1"/>
  <c r="Q112" i="70" s="1"/>
  <c r="Q112" i="109" s="1"/>
  <c r="R112" i="63"/>
  <c r="R112" i="68" s="1"/>
  <c r="R112" i="85" s="1"/>
  <c r="R112" i="69" s="1"/>
  <c r="R112" i="70" s="1"/>
  <c r="R112" i="109" s="1"/>
  <c r="S112" i="63"/>
  <c r="S112" i="68" s="1"/>
  <c r="S112" i="85" s="1"/>
  <c r="S112" i="69" s="1"/>
  <c r="S112" i="70" s="1"/>
  <c r="S112" i="109" s="1"/>
  <c r="T112" i="63"/>
  <c r="T112" i="68" s="1"/>
  <c r="T112" i="85" s="1"/>
  <c r="T112" i="69" s="1"/>
  <c r="T112" i="70" s="1"/>
  <c r="T112" i="109" s="1"/>
  <c r="U112" i="63"/>
  <c r="U112" i="68" s="1"/>
  <c r="U112" i="85" s="1"/>
  <c r="U112" i="69" s="1"/>
  <c r="U112" i="70" s="1"/>
  <c r="U112" i="109" s="1"/>
  <c r="V112" i="63"/>
  <c r="V112" i="68" s="1"/>
  <c r="W112" i="68"/>
  <c r="W112" i="85" s="1"/>
  <c r="W112" i="69" s="1"/>
  <c r="W112" i="70" s="1"/>
  <c r="W112" i="109" s="1"/>
  <c r="X112" i="63"/>
  <c r="X112" i="68" s="1"/>
  <c r="Y112" i="63"/>
  <c r="Y112" i="68" s="1"/>
  <c r="B113" i="63"/>
  <c r="B113" i="68" s="1"/>
  <c r="C113" i="63"/>
  <c r="C113" i="68" s="1"/>
  <c r="D113" i="63"/>
  <c r="D113" i="68" s="1"/>
  <c r="D113" i="85" s="1"/>
  <c r="D113" i="69" s="1"/>
  <c r="D113" i="70" s="1"/>
  <c r="D113" i="109" s="1"/>
  <c r="E113" i="63"/>
  <c r="E113" i="68" s="1"/>
  <c r="E113" i="85" s="1"/>
  <c r="E113" i="69" s="1"/>
  <c r="E113" i="70" s="1"/>
  <c r="E113" i="109" s="1"/>
  <c r="F113" i="63"/>
  <c r="F113" i="68" s="1"/>
  <c r="F113" i="85" s="1"/>
  <c r="F113" i="69" s="1"/>
  <c r="F113" i="70" s="1"/>
  <c r="F113" i="109" s="1"/>
  <c r="G113" i="63"/>
  <c r="G113" i="68" s="1"/>
  <c r="H113" i="63"/>
  <c r="H113" i="68" s="1"/>
  <c r="I113" i="63"/>
  <c r="I113" i="68" s="1"/>
  <c r="J113" i="63"/>
  <c r="J113" i="68" s="1"/>
  <c r="K113" i="63"/>
  <c r="M113" i="63"/>
  <c r="M113" i="68" s="1"/>
  <c r="M113" i="85" s="1"/>
  <c r="M113" i="69" s="1"/>
  <c r="M113" i="70" s="1"/>
  <c r="M113" i="109" s="1"/>
  <c r="N113" i="63"/>
  <c r="N113" i="68" s="1"/>
  <c r="P113" i="63"/>
  <c r="P113" i="68" s="1"/>
  <c r="P113" i="85" s="1"/>
  <c r="P113" i="69" s="1"/>
  <c r="P113" i="70" s="1"/>
  <c r="P113" i="109" s="1"/>
  <c r="Q113" i="63"/>
  <c r="Q113" i="68" s="1"/>
  <c r="Q113" i="85" s="1"/>
  <c r="Q113" i="69" s="1"/>
  <c r="Q113" i="70" s="1"/>
  <c r="Q113" i="109" s="1"/>
  <c r="R113" i="63"/>
  <c r="R113" i="68" s="1"/>
  <c r="R113" i="85" s="1"/>
  <c r="R113" i="69" s="1"/>
  <c r="R113" i="70" s="1"/>
  <c r="R113" i="109" s="1"/>
  <c r="S113" i="63"/>
  <c r="S113" i="68" s="1"/>
  <c r="S113" i="85" s="1"/>
  <c r="S113" i="69" s="1"/>
  <c r="S113" i="70" s="1"/>
  <c r="S113" i="109" s="1"/>
  <c r="T113" i="63"/>
  <c r="T113" i="68" s="1"/>
  <c r="T113" i="85" s="1"/>
  <c r="T113" i="69" s="1"/>
  <c r="T113" i="70" s="1"/>
  <c r="T113" i="109" s="1"/>
  <c r="U113" i="63"/>
  <c r="U113" i="68" s="1"/>
  <c r="U113" i="85" s="1"/>
  <c r="U113" i="69" s="1"/>
  <c r="U113" i="70" s="1"/>
  <c r="U113" i="109" s="1"/>
  <c r="V113" i="63"/>
  <c r="V113" i="68" s="1"/>
  <c r="W113" i="68"/>
  <c r="W113" i="85" s="1"/>
  <c r="W113" i="69" s="1"/>
  <c r="W113" i="70" s="1"/>
  <c r="W113" i="109" s="1"/>
  <c r="X113" i="63"/>
  <c r="X113" i="68" s="1"/>
  <c r="Y113" i="63"/>
  <c r="Y113" i="68" s="1"/>
  <c r="B114" i="63"/>
  <c r="B114" i="68" s="1"/>
  <c r="C114" i="63"/>
  <c r="C114" i="68" s="1"/>
  <c r="D114" i="63"/>
  <c r="D114" i="68" s="1"/>
  <c r="D114" i="85" s="1"/>
  <c r="D114" i="69" s="1"/>
  <c r="D114" i="70" s="1"/>
  <c r="D114" i="109" s="1"/>
  <c r="E114" i="63"/>
  <c r="E114" i="68" s="1"/>
  <c r="E114" i="85" s="1"/>
  <c r="E114" i="69" s="1"/>
  <c r="E114" i="70" s="1"/>
  <c r="E114" i="109" s="1"/>
  <c r="F114" i="63"/>
  <c r="F114" i="68" s="1"/>
  <c r="F114" i="85" s="1"/>
  <c r="F114" i="69" s="1"/>
  <c r="F114" i="70" s="1"/>
  <c r="F114" i="109" s="1"/>
  <c r="G114" i="63"/>
  <c r="G114" i="68" s="1"/>
  <c r="H114" i="63"/>
  <c r="H114" i="68" s="1"/>
  <c r="I114" i="63"/>
  <c r="I114" i="68" s="1"/>
  <c r="J114" i="63"/>
  <c r="J114" i="68" s="1"/>
  <c r="K114" i="63"/>
  <c r="K114" i="68" s="1"/>
  <c r="K114" i="85" s="1"/>
  <c r="K114" i="69" s="1"/>
  <c r="K114" i="70" s="1"/>
  <c r="K114" i="109" s="1"/>
  <c r="M114" i="63"/>
  <c r="M114" i="68" s="1"/>
  <c r="M114" i="85" s="1"/>
  <c r="M114" i="69" s="1"/>
  <c r="M114" i="70" s="1"/>
  <c r="M114" i="109" s="1"/>
  <c r="N114" i="63"/>
  <c r="N114" i="68" s="1"/>
  <c r="P114" i="63"/>
  <c r="P114" i="68" s="1"/>
  <c r="P114" i="85" s="1"/>
  <c r="P114" i="69" s="1"/>
  <c r="P114" i="70" s="1"/>
  <c r="P114" i="109" s="1"/>
  <c r="Q114" i="63"/>
  <c r="Q114" i="68" s="1"/>
  <c r="Q114" i="85" s="1"/>
  <c r="Q114" i="69" s="1"/>
  <c r="Q114" i="70" s="1"/>
  <c r="Q114" i="109" s="1"/>
  <c r="R114" i="63"/>
  <c r="R114" i="68" s="1"/>
  <c r="R114" i="85" s="1"/>
  <c r="R114" i="69" s="1"/>
  <c r="R114" i="70" s="1"/>
  <c r="R114" i="109" s="1"/>
  <c r="S114" i="63"/>
  <c r="S114" i="68" s="1"/>
  <c r="S114" i="85" s="1"/>
  <c r="S114" i="69" s="1"/>
  <c r="S114" i="70" s="1"/>
  <c r="S114" i="109" s="1"/>
  <c r="T114" i="63"/>
  <c r="T114" i="68" s="1"/>
  <c r="T114" i="85" s="1"/>
  <c r="T114" i="69" s="1"/>
  <c r="T114" i="70" s="1"/>
  <c r="T114" i="109" s="1"/>
  <c r="U114" i="63"/>
  <c r="U114" i="68" s="1"/>
  <c r="U114" i="85" s="1"/>
  <c r="U114" i="69" s="1"/>
  <c r="U114" i="70" s="1"/>
  <c r="U114" i="109" s="1"/>
  <c r="V114" i="63"/>
  <c r="V114" i="68" s="1"/>
  <c r="W114" i="68"/>
  <c r="W114" i="85" s="1"/>
  <c r="W114" i="69" s="1"/>
  <c r="W114" i="70" s="1"/>
  <c r="W114" i="109" s="1"/>
  <c r="X114" i="63"/>
  <c r="X114" i="68" s="1"/>
  <c r="Y114" i="63"/>
  <c r="Y114" i="68" s="1"/>
  <c r="B115" i="63"/>
  <c r="B115" i="68" s="1"/>
  <c r="C115" i="63"/>
  <c r="C115" i="68" s="1"/>
  <c r="D115" i="63"/>
  <c r="D115" i="68" s="1"/>
  <c r="D115" i="85" s="1"/>
  <c r="D115" i="69" s="1"/>
  <c r="D115" i="70" s="1"/>
  <c r="D115" i="109" s="1"/>
  <c r="E115" i="63"/>
  <c r="E115" i="68" s="1"/>
  <c r="E115" i="85" s="1"/>
  <c r="E115" i="69" s="1"/>
  <c r="E115" i="70" s="1"/>
  <c r="E115" i="109" s="1"/>
  <c r="F115" i="63"/>
  <c r="F115" i="68" s="1"/>
  <c r="F115" i="85" s="1"/>
  <c r="F115" i="69" s="1"/>
  <c r="F115" i="70" s="1"/>
  <c r="F115" i="109" s="1"/>
  <c r="G115" i="63"/>
  <c r="G115" i="68" s="1"/>
  <c r="H115" i="63"/>
  <c r="H115" i="68" s="1"/>
  <c r="I115" i="63"/>
  <c r="I115" i="68" s="1"/>
  <c r="J115" i="63"/>
  <c r="J115" i="68" s="1"/>
  <c r="K115" i="63"/>
  <c r="M115" i="63"/>
  <c r="M115" i="68" s="1"/>
  <c r="M115" i="85" s="1"/>
  <c r="M115" i="69" s="1"/>
  <c r="M115" i="70" s="1"/>
  <c r="M115" i="109" s="1"/>
  <c r="N115" i="63"/>
  <c r="N115" i="68" s="1"/>
  <c r="P115" i="63"/>
  <c r="P115" i="68" s="1"/>
  <c r="P115" i="85" s="1"/>
  <c r="P115" i="69" s="1"/>
  <c r="P115" i="70" s="1"/>
  <c r="P115" i="109" s="1"/>
  <c r="Q115" i="63"/>
  <c r="Q115" i="68" s="1"/>
  <c r="Q115" i="85" s="1"/>
  <c r="Q115" i="69" s="1"/>
  <c r="Q115" i="70" s="1"/>
  <c r="Q115" i="109" s="1"/>
  <c r="R115" i="63"/>
  <c r="R115" i="68" s="1"/>
  <c r="R115" i="85" s="1"/>
  <c r="R115" i="69" s="1"/>
  <c r="R115" i="70" s="1"/>
  <c r="R115" i="109" s="1"/>
  <c r="S115" i="63"/>
  <c r="S115" i="68" s="1"/>
  <c r="S115" i="85" s="1"/>
  <c r="S115" i="69" s="1"/>
  <c r="S115" i="70" s="1"/>
  <c r="S115" i="109" s="1"/>
  <c r="T115" i="63"/>
  <c r="T115" i="68" s="1"/>
  <c r="T115" i="85" s="1"/>
  <c r="T115" i="69" s="1"/>
  <c r="T115" i="70" s="1"/>
  <c r="T115" i="109" s="1"/>
  <c r="U115" i="63"/>
  <c r="U115" i="68" s="1"/>
  <c r="U115" i="85" s="1"/>
  <c r="U115" i="69" s="1"/>
  <c r="U115" i="70" s="1"/>
  <c r="U115" i="109" s="1"/>
  <c r="V115" i="63"/>
  <c r="V115" i="68" s="1"/>
  <c r="W115" i="68"/>
  <c r="W115" i="85" s="1"/>
  <c r="W115" i="69" s="1"/>
  <c r="W115" i="70" s="1"/>
  <c r="W115" i="109" s="1"/>
  <c r="X115" i="63"/>
  <c r="X115" i="68" s="1"/>
  <c r="Y115" i="63"/>
  <c r="Y115" i="68" s="1"/>
  <c r="B116" i="63"/>
  <c r="B116" i="68" s="1"/>
  <c r="C116" i="63"/>
  <c r="C116" i="68" s="1"/>
  <c r="D116" i="63"/>
  <c r="D116" i="68" s="1"/>
  <c r="D116" i="85" s="1"/>
  <c r="D116" i="69" s="1"/>
  <c r="D116" i="70" s="1"/>
  <c r="D116" i="109" s="1"/>
  <c r="E116" i="63"/>
  <c r="E116" i="68" s="1"/>
  <c r="E116" i="85" s="1"/>
  <c r="E116" i="69" s="1"/>
  <c r="E116" i="70" s="1"/>
  <c r="E116" i="109" s="1"/>
  <c r="F116" i="63"/>
  <c r="F116" i="68" s="1"/>
  <c r="F116" i="85" s="1"/>
  <c r="F116" i="69" s="1"/>
  <c r="F116" i="70" s="1"/>
  <c r="F116" i="109" s="1"/>
  <c r="G116" i="63"/>
  <c r="G116" i="68" s="1"/>
  <c r="H116" i="63"/>
  <c r="H116" i="68" s="1"/>
  <c r="I116" i="63"/>
  <c r="I116" i="68" s="1"/>
  <c r="J116" i="63"/>
  <c r="J116" i="68" s="1"/>
  <c r="K116" i="63"/>
  <c r="K116" i="68" s="1"/>
  <c r="K116" i="85" s="1"/>
  <c r="K116" i="69" s="1"/>
  <c r="K116" i="70" s="1"/>
  <c r="K116" i="109" s="1"/>
  <c r="M116" i="63"/>
  <c r="M116" i="68" s="1"/>
  <c r="M116" i="85" s="1"/>
  <c r="M116" i="69" s="1"/>
  <c r="M116" i="70" s="1"/>
  <c r="M116" i="109" s="1"/>
  <c r="N116" i="63"/>
  <c r="N116" i="68" s="1"/>
  <c r="P116" i="63"/>
  <c r="P116" i="68" s="1"/>
  <c r="P116" i="85" s="1"/>
  <c r="P116" i="69" s="1"/>
  <c r="P116" i="70" s="1"/>
  <c r="P116" i="109" s="1"/>
  <c r="Q116" i="63"/>
  <c r="Q116" i="68" s="1"/>
  <c r="Q116" i="85" s="1"/>
  <c r="Q116" i="69" s="1"/>
  <c r="Q116" i="70" s="1"/>
  <c r="Q116" i="109" s="1"/>
  <c r="R116" i="63"/>
  <c r="R116" i="68" s="1"/>
  <c r="R116" i="85" s="1"/>
  <c r="R116" i="69" s="1"/>
  <c r="R116" i="70" s="1"/>
  <c r="R116" i="109" s="1"/>
  <c r="S116" i="63"/>
  <c r="S116" i="68" s="1"/>
  <c r="S116" i="85" s="1"/>
  <c r="S116" i="69" s="1"/>
  <c r="S116" i="70" s="1"/>
  <c r="S116" i="109" s="1"/>
  <c r="T116" i="63"/>
  <c r="T116" i="68" s="1"/>
  <c r="T116" i="85" s="1"/>
  <c r="T116" i="69" s="1"/>
  <c r="T116" i="70" s="1"/>
  <c r="T116" i="109" s="1"/>
  <c r="U116" i="63"/>
  <c r="U116" i="68" s="1"/>
  <c r="U116" i="85" s="1"/>
  <c r="U116" i="69" s="1"/>
  <c r="U116" i="70" s="1"/>
  <c r="U116" i="109" s="1"/>
  <c r="V116" i="63"/>
  <c r="V116" i="68" s="1"/>
  <c r="W116" i="68"/>
  <c r="W116" i="85" s="1"/>
  <c r="W116" i="69" s="1"/>
  <c r="W116" i="70" s="1"/>
  <c r="W116" i="109" s="1"/>
  <c r="X116" i="63"/>
  <c r="X116" i="68" s="1"/>
  <c r="Y116" i="63"/>
  <c r="Y116" i="68" s="1"/>
  <c r="B117" i="63"/>
  <c r="B117" i="68" s="1"/>
  <c r="C117" i="63"/>
  <c r="C117" i="68" s="1"/>
  <c r="D117" i="63"/>
  <c r="D117" i="68" s="1"/>
  <c r="D117" i="85" s="1"/>
  <c r="D117" i="69" s="1"/>
  <c r="D117" i="70" s="1"/>
  <c r="D117" i="109" s="1"/>
  <c r="E117" i="63"/>
  <c r="E117" i="68" s="1"/>
  <c r="E117" i="85" s="1"/>
  <c r="E117" i="69" s="1"/>
  <c r="E117" i="70" s="1"/>
  <c r="E117" i="109" s="1"/>
  <c r="F117" i="63"/>
  <c r="F117" i="68" s="1"/>
  <c r="F117" i="85" s="1"/>
  <c r="F117" i="69" s="1"/>
  <c r="F117" i="70" s="1"/>
  <c r="F117" i="109" s="1"/>
  <c r="G117" i="63"/>
  <c r="G117" i="68" s="1"/>
  <c r="H117" i="63"/>
  <c r="H117" i="68" s="1"/>
  <c r="I117" i="63"/>
  <c r="I117" i="68" s="1"/>
  <c r="J117" i="63"/>
  <c r="J117" i="68" s="1"/>
  <c r="K117" i="63"/>
  <c r="M117" i="63"/>
  <c r="M117" i="68" s="1"/>
  <c r="M117" i="85" s="1"/>
  <c r="M117" i="69" s="1"/>
  <c r="M117" i="70" s="1"/>
  <c r="M117" i="109" s="1"/>
  <c r="N117" i="63"/>
  <c r="N117" i="68" s="1"/>
  <c r="P117" i="63"/>
  <c r="P117" i="68" s="1"/>
  <c r="P117" i="85" s="1"/>
  <c r="P117" i="69" s="1"/>
  <c r="P117" i="70" s="1"/>
  <c r="P117" i="109" s="1"/>
  <c r="Q117" i="63"/>
  <c r="Q117" i="68" s="1"/>
  <c r="Q117" i="85" s="1"/>
  <c r="Q117" i="69" s="1"/>
  <c r="Q117" i="70" s="1"/>
  <c r="Q117" i="109" s="1"/>
  <c r="R117" i="63"/>
  <c r="R117" i="68" s="1"/>
  <c r="R117" i="85" s="1"/>
  <c r="R117" i="69" s="1"/>
  <c r="R117" i="70" s="1"/>
  <c r="R117" i="109" s="1"/>
  <c r="S117" i="63"/>
  <c r="S117" i="68" s="1"/>
  <c r="S117" i="85" s="1"/>
  <c r="S117" i="69" s="1"/>
  <c r="S117" i="70" s="1"/>
  <c r="S117" i="109" s="1"/>
  <c r="T117" i="63"/>
  <c r="T117" i="68" s="1"/>
  <c r="T117" i="85" s="1"/>
  <c r="T117" i="69" s="1"/>
  <c r="T117" i="70" s="1"/>
  <c r="T117" i="109" s="1"/>
  <c r="U117" i="63"/>
  <c r="U117" i="68" s="1"/>
  <c r="U117" i="85" s="1"/>
  <c r="U117" i="69" s="1"/>
  <c r="U117" i="70" s="1"/>
  <c r="U117" i="109" s="1"/>
  <c r="V117" i="63"/>
  <c r="V117" i="68" s="1"/>
  <c r="W117" i="68"/>
  <c r="W117" i="85" s="1"/>
  <c r="W117" i="69" s="1"/>
  <c r="W117" i="70" s="1"/>
  <c r="W117" i="109" s="1"/>
  <c r="X117" i="63"/>
  <c r="X117" i="68" s="1"/>
  <c r="Y117" i="63"/>
  <c r="Y117" i="68" s="1"/>
  <c r="B118" i="63"/>
  <c r="B118" i="68" s="1"/>
  <c r="B119" i="85" s="1"/>
  <c r="B119" i="69" s="1"/>
  <c r="B119" i="70" s="1"/>
  <c r="B119" i="109" s="1"/>
  <c r="C118" i="63"/>
  <c r="C118" i="68" s="1"/>
  <c r="C119" i="85" s="1"/>
  <c r="C119" i="69" s="1"/>
  <c r="C119" i="70" s="1"/>
  <c r="C119" i="109" s="1"/>
  <c r="D118" i="63"/>
  <c r="D118" i="68" s="1"/>
  <c r="D118" i="85" s="1"/>
  <c r="D118" i="69" s="1"/>
  <c r="D118" i="70" s="1"/>
  <c r="D118" i="109" s="1"/>
  <c r="E118" i="63"/>
  <c r="E118" i="68" s="1"/>
  <c r="E118" i="85" s="1"/>
  <c r="E118" i="69" s="1"/>
  <c r="E118" i="70" s="1"/>
  <c r="E118" i="109" s="1"/>
  <c r="F118" i="63"/>
  <c r="F118" i="68" s="1"/>
  <c r="F118" i="85" s="1"/>
  <c r="F118" i="69" s="1"/>
  <c r="F118" i="70" s="1"/>
  <c r="F118" i="109" s="1"/>
  <c r="G118" i="63"/>
  <c r="G118" i="68" s="1"/>
  <c r="G119" i="85" s="1"/>
  <c r="G119" i="69" s="1"/>
  <c r="G119" i="70" s="1"/>
  <c r="G119" i="109" s="1"/>
  <c r="H118" i="63"/>
  <c r="H118" i="68" s="1"/>
  <c r="H119" i="85" s="1"/>
  <c r="H119" i="69" s="1"/>
  <c r="H119" i="70" s="1"/>
  <c r="H119" i="109" s="1"/>
  <c r="I118" i="63"/>
  <c r="J118" i="63"/>
  <c r="J118" i="68" s="1"/>
  <c r="J119" i="85" s="1"/>
  <c r="J119" i="69" s="1"/>
  <c r="J119" i="70" s="1"/>
  <c r="J119" i="109" s="1"/>
  <c r="K118" i="63"/>
  <c r="K118" i="68" s="1"/>
  <c r="K118" i="85" s="1"/>
  <c r="K118" i="69" s="1"/>
  <c r="K118" i="70" s="1"/>
  <c r="K118" i="109" s="1"/>
  <c r="M118" i="63"/>
  <c r="M118" i="68" s="1"/>
  <c r="M118" i="85" s="1"/>
  <c r="M118" i="69" s="1"/>
  <c r="M118" i="70" s="1"/>
  <c r="M118" i="109" s="1"/>
  <c r="N118" i="63"/>
  <c r="N118" i="68" s="1"/>
  <c r="N119" i="85" s="1"/>
  <c r="N119" i="69" s="1"/>
  <c r="N119" i="70" s="1"/>
  <c r="N119" i="109" s="1"/>
  <c r="P118" i="63"/>
  <c r="P118" i="68" s="1"/>
  <c r="P118" i="85" s="1"/>
  <c r="P118" i="69" s="1"/>
  <c r="P118" i="70" s="1"/>
  <c r="P118" i="109" s="1"/>
  <c r="Q118" i="63"/>
  <c r="Q118" i="68" s="1"/>
  <c r="Q118" i="85" s="1"/>
  <c r="Q118" i="69" s="1"/>
  <c r="Q118" i="70" s="1"/>
  <c r="Q118" i="109" s="1"/>
  <c r="R118" i="63"/>
  <c r="R118" i="68" s="1"/>
  <c r="R118" i="85" s="1"/>
  <c r="R118" i="69" s="1"/>
  <c r="R118" i="70" s="1"/>
  <c r="R118" i="109" s="1"/>
  <c r="S118" i="63"/>
  <c r="S118" i="68" s="1"/>
  <c r="S118" i="85" s="1"/>
  <c r="S118" i="69" s="1"/>
  <c r="S118" i="70" s="1"/>
  <c r="S118" i="109" s="1"/>
  <c r="T118" i="63"/>
  <c r="T118" i="68" s="1"/>
  <c r="T118" i="85" s="1"/>
  <c r="T118" i="69" s="1"/>
  <c r="T118" i="70" s="1"/>
  <c r="T118" i="109" s="1"/>
  <c r="U118" i="63"/>
  <c r="U118" i="68" s="1"/>
  <c r="U118" i="85" s="1"/>
  <c r="U118" i="69" s="1"/>
  <c r="U118" i="70" s="1"/>
  <c r="U118" i="109" s="1"/>
  <c r="V118" i="63"/>
  <c r="V118" i="68" s="1"/>
  <c r="V119" i="85" s="1"/>
  <c r="V119" i="69" s="1"/>
  <c r="V119" i="70" s="1"/>
  <c r="V119" i="109" s="1"/>
  <c r="W118" i="68"/>
  <c r="W118" i="85" s="1"/>
  <c r="W118" i="69" s="1"/>
  <c r="W118" i="70" s="1"/>
  <c r="W118" i="109" s="1"/>
  <c r="X118" i="63"/>
  <c r="X118" i="68" s="1"/>
  <c r="X119" i="85" s="1"/>
  <c r="X119" i="69" s="1"/>
  <c r="X119" i="70" s="1"/>
  <c r="X119" i="109" s="1"/>
  <c r="Y118" i="63"/>
  <c r="Y118" i="68" s="1"/>
  <c r="Y119" i="85" s="1"/>
  <c r="Y119" i="69" s="1"/>
  <c r="Y119" i="70" s="1"/>
  <c r="Y119" i="109" s="1"/>
  <c r="B4" i="63"/>
  <c r="I118" i="68" l="1"/>
  <c r="I119" i="85" s="1"/>
  <c r="I119" i="69" s="1"/>
  <c r="I119" i="70" s="1"/>
  <c r="I119" i="109" s="1"/>
  <c r="L119" i="63"/>
  <c r="L119" i="68" s="1"/>
  <c r="L119" i="85" s="1"/>
  <c r="L119" i="69" s="1"/>
  <c r="L119" i="70" s="1"/>
  <c r="L119" i="109" s="1"/>
  <c r="N118" i="85"/>
  <c r="N118" i="69" s="1"/>
  <c r="N118" i="70" s="1"/>
  <c r="N118" i="109" s="1"/>
  <c r="Y117" i="85"/>
  <c r="Y117" i="69" s="1"/>
  <c r="Y117" i="70" s="1"/>
  <c r="Y117" i="109" s="1"/>
  <c r="L117" i="63"/>
  <c r="L117" i="68" s="1"/>
  <c r="L117" i="85" s="1"/>
  <c r="L117" i="69" s="1"/>
  <c r="L117" i="70" s="1"/>
  <c r="L117" i="109" s="1"/>
  <c r="G117" i="85"/>
  <c r="G117" i="69" s="1"/>
  <c r="G117" i="70" s="1"/>
  <c r="G117" i="109" s="1"/>
  <c r="C117" i="85"/>
  <c r="C117" i="69" s="1"/>
  <c r="C117" i="70" s="1"/>
  <c r="C117" i="109" s="1"/>
  <c r="N116" i="85"/>
  <c r="N116" i="69" s="1"/>
  <c r="N116" i="70" s="1"/>
  <c r="N116" i="109" s="1"/>
  <c r="I116" i="85"/>
  <c r="I116" i="69" s="1"/>
  <c r="I116" i="70" s="1"/>
  <c r="I116" i="109" s="1"/>
  <c r="Y115" i="85"/>
  <c r="Y115" i="69" s="1"/>
  <c r="Y115" i="70" s="1"/>
  <c r="Y115" i="109" s="1"/>
  <c r="L115" i="63"/>
  <c r="L115" i="68" s="1"/>
  <c r="L115" i="85" s="1"/>
  <c r="L115" i="69" s="1"/>
  <c r="L115" i="70" s="1"/>
  <c r="L115" i="109" s="1"/>
  <c r="G115" i="85"/>
  <c r="G115" i="69" s="1"/>
  <c r="G115" i="70" s="1"/>
  <c r="G115" i="109" s="1"/>
  <c r="C115" i="85"/>
  <c r="C115" i="69" s="1"/>
  <c r="C115" i="70" s="1"/>
  <c r="C115" i="109" s="1"/>
  <c r="N114" i="85"/>
  <c r="N114" i="69" s="1"/>
  <c r="N114" i="70" s="1"/>
  <c r="N114" i="109" s="1"/>
  <c r="I114" i="85"/>
  <c r="I114" i="69" s="1"/>
  <c r="I114" i="70" s="1"/>
  <c r="I114" i="109" s="1"/>
  <c r="Y113" i="85"/>
  <c r="Y113" i="69" s="1"/>
  <c r="Y113" i="70" s="1"/>
  <c r="Y113" i="109" s="1"/>
  <c r="G113" i="85"/>
  <c r="G113" i="69" s="1"/>
  <c r="G113" i="70" s="1"/>
  <c r="G113" i="109" s="1"/>
  <c r="C113" i="85"/>
  <c r="C113" i="69" s="1"/>
  <c r="C113" i="70" s="1"/>
  <c r="C113" i="109" s="1"/>
  <c r="N112" i="85"/>
  <c r="N112" i="69" s="1"/>
  <c r="N112" i="70" s="1"/>
  <c r="N112" i="109" s="1"/>
  <c r="I112" i="85"/>
  <c r="I112" i="69" s="1"/>
  <c r="I112" i="70" s="1"/>
  <c r="I112" i="109" s="1"/>
  <c r="Y118" i="85"/>
  <c r="Y118" i="69" s="1"/>
  <c r="Y118" i="70" s="1"/>
  <c r="Y118" i="109" s="1"/>
  <c r="G118" i="85"/>
  <c r="G118" i="69" s="1"/>
  <c r="G118" i="70" s="1"/>
  <c r="G118" i="109" s="1"/>
  <c r="Y116" i="85"/>
  <c r="Y116" i="69" s="1"/>
  <c r="Y116" i="70" s="1"/>
  <c r="Y116" i="109" s="1"/>
  <c r="C116" i="85"/>
  <c r="C116" i="69" s="1"/>
  <c r="C116" i="70" s="1"/>
  <c r="C116" i="109" s="1"/>
  <c r="N115" i="85"/>
  <c r="N115" i="69" s="1"/>
  <c r="N115" i="70" s="1"/>
  <c r="N115" i="109" s="1"/>
  <c r="Y114" i="85"/>
  <c r="Y114" i="69" s="1"/>
  <c r="Y114" i="70" s="1"/>
  <c r="Y114" i="109" s="1"/>
  <c r="G114" i="85"/>
  <c r="G114" i="69" s="1"/>
  <c r="G114" i="70" s="1"/>
  <c r="G114" i="109" s="1"/>
  <c r="C114" i="85"/>
  <c r="C114" i="69" s="1"/>
  <c r="C114" i="70" s="1"/>
  <c r="C114" i="109" s="1"/>
  <c r="N113" i="85"/>
  <c r="N113" i="69" s="1"/>
  <c r="N113" i="70" s="1"/>
  <c r="N113" i="109" s="1"/>
  <c r="I113" i="85"/>
  <c r="I113" i="69" s="1"/>
  <c r="I113" i="70" s="1"/>
  <c r="I113" i="109" s="1"/>
  <c r="Y112" i="85"/>
  <c r="Y112" i="69" s="1"/>
  <c r="Y112" i="70" s="1"/>
  <c r="Y112" i="109" s="1"/>
  <c r="G112" i="85"/>
  <c r="G112" i="69" s="1"/>
  <c r="G112" i="70" s="1"/>
  <c r="G112" i="109" s="1"/>
  <c r="C112" i="85"/>
  <c r="C112" i="69" s="1"/>
  <c r="C112" i="70" s="1"/>
  <c r="C112" i="109" s="1"/>
  <c r="C118" i="85"/>
  <c r="C118" i="69" s="1"/>
  <c r="C118" i="70" s="1"/>
  <c r="C118" i="109" s="1"/>
  <c r="N117" i="85"/>
  <c r="N117" i="69" s="1"/>
  <c r="N117" i="70" s="1"/>
  <c r="N117" i="109" s="1"/>
  <c r="I117" i="85"/>
  <c r="I117" i="69" s="1"/>
  <c r="I117" i="70" s="1"/>
  <c r="I117" i="109" s="1"/>
  <c r="G116" i="85"/>
  <c r="G116" i="69" s="1"/>
  <c r="G116" i="70" s="1"/>
  <c r="G116" i="109" s="1"/>
  <c r="I115" i="85"/>
  <c r="I115" i="69" s="1"/>
  <c r="I115" i="70" s="1"/>
  <c r="I115" i="109" s="1"/>
  <c r="X118" i="85"/>
  <c r="X118" i="69" s="1"/>
  <c r="X118" i="70" s="1"/>
  <c r="X118" i="109" s="1"/>
  <c r="J118" i="85"/>
  <c r="J118" i="69" s="1"/>
  <c r="J118" i="70" s="1"/>
  <c r="J118" i="109" s="1"/>
  <c r="B118" i="85"/>
  <c r="B118" i="69" s="1"/>
  <c r="B118" i="70" s="1"/>
  <c r="B118" i="109" s="1"/>
  <c r="V117" i="85"/>
  <c r="V117" i="69" s="1"/>
  <c r="V117" i="70" s="1"/>
  <c r="V117" i="109" s="1"/>
  <c r="H117" i="85"/>
  <c r="H117" i="69" s="1"/>
  <c r="H117" i="70" s="1"/>
  <c r="H117" i="109" s="1"/>
  <c r="X116" i="85"/>
  <c r="X116" i="69" s="1"/>
  <c r="X116" i="70" s="1"/>
  <c r="X116" i="109" s="1"/>
  <c r="J116" i="85"/>
  <c r="J116" i="69" s="1"/>
  <c r="J116" i="70" s="1"/>
  <c r="J116" i="109" s="1"/>
  <c r="B116" i="85"/>
  <c r="B116" i="69" s="1"/>
  <c r="B116" i="70" s="1"/>
  <c r="B116" i="109" s="1"/>
  <c r="V115" i="85"/>
  <c r="V115" i="69" s="1"/>
  <c r="V115" i="70" s="1"/>
  <c r="V115" i="109" s="1"/>
  <c r="H115" i="85"/>
  <c r="H115" i="69" s="1"/>
  <c r="H115" i="70" s="1"/>
  <c r="H115" i="109" s="1"/>
  <c r="X114" i="85"/>
  <c r="X114" i="69" s="1"/>
  <c r="X114" i="70" s="1"/>
  <c r="X114" i="109" s="1"/>
  <c r="J114" i="85"/>
  <c r="J114" i="69" s="1"/>
  <c r="J114" i="70" s="1"/>
  <c r="J114" i="109" s="1"/>
  <c r="B114" i="85"/>
  <c r="B114" i="69" s="1"/>
  <c r="B114" i="70" s="1"/>
  <c r="B114" i="109" s="1"/>
  <c r="V113" i="85"/>
  <c r="V113" i="69" s="1"/>
  <c r="V113" i="70" s="1"/>
  <c r="V113" i="109" s="1"/>
  <c r="H113" i="85"/>
  <c r="H113" i="69" s="1"/>
  <c r="H113" i="70" s="1"/>
  <c r="H113" i="109" s="1"/>
  <c r="X112" i="85"/>
  <c r="X112" i="69" s="1"/>
  <c r="X112" i="70" s="1"/>
  <c r="X112" i="109" s="1"/>
  <c r="J112" i="85"/>
  <c r="J112" i="69" s="1"/>
  <c r="J112" i="70" s="1"/>
  <c r="J112" i="109" s="1"/>
  <c r="B112" i="85"/>
  <c r="B112" i="69" s="1"/>
  <c r="B112" i="70" s="1"/>
  <c r="B112" i="109" s="1"/>
  <c r="V118" i="85"/>
  <c r="V118" i="69" s="1"/>
  <c r="V118" i="70" s="1"/>
  <c r="V118" i="109" s="1"/>
  <c r="H118" i="85"/>
  <c r="H118" i="69" s="1"/>
  <c r="H118" i="70" s="1"/>
  <c r="H118" i="109" s="1"/>
  <c r="X117" i="85"/>
  <c r="X117" i="69" s="1"/>
  <c r="X117" i="70" s="1"/>
  <c r="X117" i="109" s="1"/>
  <c r="J117" i="85"/>
  <c r="J117" i="69" s="1"/>
  <c r="J117" i="70" s="1"/>
  <c r="J117" i="109" s="1"/>
  <c r="B117" i="85"/>
  <c r="B117" i="69" s="1"/>
  <c r="B117" i="70" s="1"/>
  <c r="B117" i="109" s="1"/>
  <c r="V116" i="85"/>
  <c r="V116" i="69" s="1"/>
  <c r="V116" i="70" s="1"/>
  <c r="V116" i="109" s="1"/>
  <c r="H116" i="85"/>
  <c r="H116" i="69" s="1"/>
  <c r="H116" i="70" s="1"/>
  <c r="H116" i="109" s="1"/>
  <c r="X115" i="85"/>
  <c r="X115" i="69" s="1"/>
  <c r="X115" i="70" s="1"/>
  <c r="X115" i="109" s="1"/>
  <c r="J115" i="85"/>
  <c r="J115" i="69" s="1"/>
  <c r="J115" i="70" s="1"/>
  <c r="J115" i="109" s="1"/>
  <c r="B115" i="85"/>
  <c r="B115" i="69" s="1"/>
  <c r="B115" i="70" s="1"/>
  <c r="B115" i="109" s="1"/>
  <c r="V114" i="85"/>
  <c r="V114" i="69" s="1"/>
  <c r="V114" i="70" s="1"/>
  <c r="V114" i="109" s="1"/>
  <c r="H114" i="85"/>
  <c r="H114" i="69" s="1"/>
  <c r="H114" i="70" s="1"/>
  <c r="H114" i="109" s="1"/>
  <c r="X113" i="85"/>
  <c r="X113" i="69" s="1"/>
  <c r="X113" i="70" s="1"/>
  <c r="X113" i="109" s="1"/>
  <c r="J113" i="85"/>
  <c r="J113" i="69" s="1"/>
  <c r="J113" i="70" s="1"/>
  <c r="J113" i="109" s="1"/>
  <c r="B113" i="85"/>
  <c r="B113" i="69" s="1"/>
  <c r="B113" i="70" s="1"/>
  <c r="B113" i="109" s="1"/>
  <c r="V112" i="85"/>
  <c r="V112" i="69" s="1"/>
  <c r="V112" i="70" s="1"/>
  <c r="V112" i="109" s="1"/>
  <c r="H112" i="85"/>
  <c r="H112" i="69" s="1"/>
  <c r="H112" i="70" s="1"/>
  <c r="H112" i="109" s="1"/>
  <c r="L113" i="63"/>
  <c r="L113" i="68" s="1"/>
  <c r="L113" i="85" s="1"/>
  <c r="L113" i="69" s="1"/>
  <c r="L113" i="70" s="1"/>
  <c r="L113" i="109" s="1"/>
  <c r="K113" i="68"/>
  <c r="K113" i="85" s="1"/>
  <c r="K113" i="69" s="1"/>
  <c r="K113" i="70" s="1"/>
  <c r="K113" i="109" s="1"/>
  <c r="K111" i="68"/>
  <c r="K111" i="85" s="1"/>
  <c r="K111" i="69" s="1"/>
  <c r="K111" i="70" s="1"/>
  <c r="K111" i="109" s="1"/>
  <c r="K117" i="68"/>
  <c r="K117" i="85" s="1"/>
  <c r="K117" i="69" s="1"/>
  <c r="K117" i="70" s="1"/>
  <c r="K117" i="109" s="1"/>
  <c r="K115" i="68"/>
  <c r="K115" i="85" s="1"/>
  <c r="K115" i="69" s="1"/>
  <c r="K115" i="70" s="1"/>
  <c r="K115" i="109" s="1"/>
  <c r="L118" i="63"/>
  <c r="L118" i="68" s="1"/>
  <c r="L118" i="85" s="1"/>
  <c r="L118" i="69" s="1"/>
  <c r="L118" i="70" s="1"/>
  <c r="L118" i="109" s="1"/>
  <c r="L116" i="63"/>
  <c r="L116" i="68" s="1"/>
  <c r="L116" i="85" s="1"/>
  <c r="L116" i="69" s="1"/>
  <c r="L116" i="70" s="1"/>
  <c r="L116" i="109" s="1"/>
  <c r="L114" i="63"/>
  <c r="L114" i="68" s="1"/>
  <c r="L114" i="85" s="1"/>
  <c r="L114" i="69" s="1"/>
  <c r="L114" i="70" s="1"/>
  <c r="L114" i="109" s="1"/>
  <c r="L112" i="63"/>
  <c r="L112" i="68" s="1"/>
  <c r="L112" i="85" s="1"/>
  <c r="L112" i="69" s="1"/>
  <c r="L112" i="70" s="1"/>
  <c r="L112" i="109" s="1"/>
  <c r="K112" i="68"/>
  <c r="K112" i="85" s="1"/>
  <c r="K112" i="69" s="1"/>
  <c r="K112" i="70" s="1"/>
  <c r="K112" i="109" s="1"/>
  <c r="N57" i="5"/>
  <c r="I118" i="85" l="1"/>
  <c r="I118" i="69" s="1"/>
  <c r="I118" i="70" s="1"/>
  <c r="I118" i="109" s="1"/>
  <c r="AF7" i="116"/>
  <c r="AF8" i="116" l="1"/>
  <c r="AF9" i="116" s="1"/>
  <c r="AF10" i="116" s="1"/>
  <c r="AF11" i="116" s="1"/>
  <c r="AF12" i="116" s="1"/>
  <c r="AF13" i="116" s="1"/>
  <c r="AF14" i="116" s="1"/>
  <c r="AF15" i="116" s="1"/>
  <c r="AF16" i="116" s="1"/>
  <c r="AF17" i="116" s="1"/>
  <c r="AF18" i="116" s="1"/>
  <c r="AF19" i="116" s="1"/>
  <c r="AF20" i="116" s="1"/>
  <c r="AF21" i="116" s="1"/>
  <c r="AF22" i="116" s="1"/>
  <c r="AF23" i="116" s="1"/>
  <c r="AF24" i="116" s="1"/>
  <c r="AF25" i="116" s="1"/>
  <c r="AF26" i="116" s="1"/>
  <c r="AF27" i="116" s="1"/>
  <c r="AF28" i="116" s="1"/>
  <c r="AF29" i="116" s="1"/>
  <c r="AF30" i="116" s="1"/>
  <c r="AF31" i="116" s="1"/>
  <c r="AF32" i="116" s="1"/>
  <c r="AF33" i="116" s="1"/>
  <c r="AF34" i="116" s="1"/>
  <c r="AF35" i="116" s="1"/>
  <c r="AF36" i="116" s="1"/>
  <c r="AF37" i="116" s="1"/>
  <c r="AF38" i="116" s="1"/>
  <c r="AF39" i="116" s="1"/>
  <c r="AF40" i="116" s="1"/>
  <c r="AF41" i="116" s="1"/>
  <c r="AF42" i="116" s="1"/>
  <c r="AF43" i="116" s="1"/>
  <c r="AF44" i="116" s="1"/>
  <c r="AF45" i="116" s="1"/>
  <c r="AF46" i="116" s="1"/>
  <c r="AF47" i="116" s="1"/>
  <c r="AF48" i="116" s="1"/>
  <c r="AF49" i="116" s="1"/>
  <c r="AF50" i="116" s="1"/>
  <c r="AF51" i="116" s="1"/>
  <c r="AF52" i="116" s="1"/>
  <c r="AF53" i="116" s="1"/>
  <c r="AF54" i="116" s="1"/>
  <c r="AF55" i="116" s="1"/>
  <c r="AF56" i="116" s="1"/>
  <c r="AF57" i="116" s="1"/>
  <c r="AF58" i="116" s="1"/>
  <c r="AF59" i="116" s="1"/>
  <c r="AF60" i="116" s="1"/>
  <c r="AF61" i="116" s="1"/>
  <c r="AF62" i="116" s="1"/>
  <c r="AF63" i="116" s="1"/>
  <c r="AF64" i="116" s="1"/>
  <c r="AF65" i="116" s="1"/>
  <c r="AF66" i="116" s="1"/>
  <c r="AF67" i="116" s="1"/>
  <c r="AF68" i="116" s="1"/>
  <c r="AF69" i="116" s="1"/>
  <c r="AF70" i="116" s="1"/>
  <c r="AF71" i="116" s="1"/>
  <c r="AF72" i="116" s="1"/>
  <c r="AF73" i="116" s="1"/>
  <c r="AF74" i="116" s="1"/>
  <c r="AF75" i="116" s="1"/>
  <c r="AF76" i="116" s="1"/>
  <c r="AF77" i="116" s="1"/>
  <c r="AF78" i="116" s="1"/>
  <c r="AF79" i="116" s="1"/>
  <c r="AF80" i="116" s="1"/>
  <c r="AF81" i="116" s="1"/>
  <c r="AF82" i="116" s="1"/>
  <c r="AF83" i="116" s="1"/>
  <c r="AF84" i="116" s="1"/>
  <c r="AF85" i="116" s="1"/>
  <c r="AF86" i="116" s="1"/>
  <c r="AF87" i="116" s="1"/>
  <c r="AF88" i="116" s="1"/>
  <c r="AF89" i="116" s="1"/>
  <c r="AF90" i="116" s="1"/>
  <c r="AF91" i="116" s="1"/>
  <c r="AF92" i="116" s="1"/>
  <c r="AF93" i="116" s="1"/>
  <c r="AF94" i="116" s="1"/>
  <c r="AF95" i="116" s="1"/>
  <c r="AF96" i="116" s="1"/>
  <c r="AF97" i="116" s="1"/>
  <c r="AF98" i="116" s="1"/>
  <c r="AF99" i="116" s="1"/>
  <c r="AF100" i="116" s="1"/>
  <c r="AF101" i="116" s="1"/>
  <c r="AF102" i="116" s="1"/>
  <c r="AF103" i="116" s="1"/>
  <c r="AF104" i="116" s="1"/>
  <c r="AF105" i="116" s="1"/>
  <c r="AF106" i="116" s="1"/>
  <c r="AF107" i="116" s="1"/>
  <c r="AF108" i="116" s="1"/>
  <c r="AF109" i="116" s="1"/>
  <c r="AF110" i="116" s="1"/>
  <c r="AF111" i="116" s="1"/>
  <c r="AG7" i="116"/>
  <c r="A3" i="122"/>
  <c r="AG111" i="116" l="1"/>
  <c r="AF112" i="116"/>
  <c r="A103" i="113"/>
  <c r="A107" i="113" s="1"/>
  <c r="A111" i="113" s="1"/>
  <c r="A115" i="113" s="1"/>
  <c r="A102" i="113"/>
  <c r="A106" i="113" s="1"/>
  <c r="A110" i="113" s="1"/>
  <c r="A114" i="113" s="1"/>
  <c r="A101" i="113"/>
  <c r="A100" i="113"/>
  <c r="A104" i="113" s="1"/>
  <c r="A108" i="113" s="1"/>
  <c r="A112" i="113" s="1"/>
  <c r="A116" i="113" s="1"/>
  <c r="A11" i="113"/>
  <c r="A15" i="113" s="1"/>
  <c r="A19" i="113" s="1"/>
  <c r="A10" i="113"/>
  <c r="A14" i="113" s="1"/>
  <c r="A9" i="113"/>
  <c r="A8" i="113"/>
  <c r="A12" i="113" s="1"/>
  <c r="A16" i="113" s="1"/>
  <c r="A20" i="113" s="1"/>
  <c r="A24" i="113" s="1"/>
  <c r="A28" i="113" s="1"/>
  <c r="A32" i="113" s="1"/>
  <c r="A36" i="113" s="1"/>
  <c r="A40" i="113" s="1"/>
  <c r="A44" i="113" s="1"/>
  <c r="A48" i="113" s="1"/>
  <c r="A52" i="113" s="1"/>
  <c r="AF113" i="116" l="1"/>
  <c r="AG112" i="116"/>
  <c r="A13" i="113"/>
  <c r="A105" i="113"/>
  <c r="A109" i="113" s="1"/>
  <c r="A113" i="113" s="1"/>
  <c r="A117" i="113" s="1"/>
  <c r="A18" i="113"/>
  <c r="A23" i="113"/>
  <c r="AF114" i="116" l="1"/>
  <c r="AG113" i="116"/>
  <c r="A17" i="113"/>
  <c r="A22" i="113"/>
  <c r="A21" i="113" s="1"/>
  <c r="A27" i="113"/>
  <c r="AF115" i="116" l="1"/>
  <c r="AG114" i="116"/>
  <c r="A26" i="113"/>
  <c r="A25" i="113" s="1"/>
  <c r="A31" i="113"/>
  <c r="B7" i="86"/>
  <c r="AG115" i="116" l="1"/>
  <c r="AF116" i="116"/>
  <c r="A30" i="113"/>
  <c r="A29" i="113" s="1"/>
  <c r="A35" i="113"/>
  <c r="AF117" i="116" l="1"/>
  <c r="AG116" i="116"/>
  <c r="A34" i="113"/>
  <c r="A33" i="113" s="1"/>
  <c r="A39" i="113"/>
  <c r="AG117" i="116" l="1"/>
  <c r="AF118" i="116"/>
  <c r="A38" i="113"/>
  <c r="A37" i="113" s="1"/>
  <c r="A43" i="113"/>
  <c r="AF119" i="116" l="1"/>
  <c r="AG118" i="116"/>
  <c r="A42" i="113"/>
  <c r="A41" i="113" s="1"/>
  <c r="A47" i="113"/>
  <c r="AF120" i="116" l="1"/>
  <c r="AG119" i="116"/>
  <c r="A46" i="113"/>
  <c r="A45" i="113" s="1"/>
  <c r="A51" i="113"/>
  <c r="AG120" i="116" l="1"/>
  <c r="AF121" i="116"/>
  <c r="A50" i="113"/>
  <c r="A49" i="113" s="1"/>
  <c r="A55" i="113"/>
  <c r="A54" i="113" s="1"/>
  <c r="A53" i="113" s="1"/>
  <c r="AG121" i="116" l="1"/>
  <c r="AF122" i="116"/>
  <c r="AF7" i="118"/>
  <c r="AF123" i="116" l="1"/>
  <c r="AG123" i="116" s="1"/>
  <c r="AG122" i="116"/>
  <c r="AF8" i="118"/>
  <c r="AG8" i="118" s="1"/>
  <c r="AG7" i="118"/>
  <c r="AF7" i="117"/>
  <c r="AG9" i="116"/>
  <c r="AF7" i="81"/>
  <c r="AF8" i="117" l="1"/>
  <c r="AG8" i="117" s="1"/>
  <c r="AG7" i="117"/>
  <c r="AG8" i="116"/>
  <c r="AF7" i="80" l="1"/>
  <c r="AF8" i="80" s="1"/>
  <c r="AF7" i="71"/>
  <c r="Y110" i="63" l="1"/>
  <c r="Y110" i="68" s="1"/>
  <c r="Y111" i="85" s="1"/>
  <c r="Y111" i="69" s="1"/>
  <c r="Y111" i="70" s="1"/>
  <c r="Y111" i="109" s="1"/>
  <c r="X110" i="63"/>
  <c r="X110" i="68" s="1"/>
  <c r="X111" i="85" s="1"/>
  <c r="X111" i="69" s="1"/>
  <c r="X111" i="70" s="1"/>
  <c r="X111" i="109" s="1"/>
  <c r="W110" i="68"/>
  <c r="W110" i="85" s="1"/>
  <c r="V110" i="63"/>
  <c r="V110" i="68" s="1"/>
  <c r="V111" i="85" s="1"/>
  <c r="V111" i="69" s="1"/>
  <c r="V111" i="70" s="1"/>
  <c r="V111" i="109" s="1"/>
  <c r="U110" i="63"/>
  <c r="U110" i="68" s="1"/>
  <c r="T110" i="63"/>
  <c r="S110" i="63"/>
  <c r="S110" i="68" s="1"/>
  <c r="S110" i="85" s="1"/>
  <c r="R110" i="63"/>
  <c r="R110" i="68" s="1"/>
  <c r="R110" i="85" s="1"/>
  <c r="Q110" i="63"/>
  <c r="Q110" i="68" s="1"/>
  <c r="Q110" i="85" s="1"/>
  <c r="P110" i="63"/>
  <c r="P110" i="68" s="1"/>
  <c r="P110" i="85" s="1"/>
  <c r="O110" i="68"/>
  <c r="N110" i="63"/>
  <c r="M110" i="63"/>
  <c r="M110" i="68" s="1"/>
  <c r="M110" i="85" s="1"/>
  <c r="K110" i="63"/>
  <c r="J110" i="63"/>
  <c r="J110" i="68" s="1"/>
  <c r="J111" i="85" s="1"/>
  <c r="J111" i="69" s="1"/>
  <c r="J111" i="70" s="1"/>
  <c r="J111" i="109" s="1"/>
  <c r="I110" i="63"/>
  <c r="H110" i="63"/>
  <c r="H110" i="68" s="1"/>
  <c r="H111" i="85" s="1"/>
  <c r="H111" i="69" s="1"/>
  <c r="H111" i="70" s="1"/>
  <c r="H111" i="109" s="1"/>
  <c r="G110" i="63"/>
  <c r="G110" i="68" s="1"/>
  <c r="G111" i="85" s="1"/>
  <c r="G111" i="69" s="1"/>
  <c r="G111" i="70" s="1"/>
  <c r="G111" i="109" s="1"/>
  <c r="F110" i="63"/>
  <c r="F110" i="68" s="1"/>
  <c r="F110" i="85" s="1"/>
  <c r="E110" i="63"/>
  <c r="E110" i="68" s="1"/>
  <c r="E110" i="85" s="1"/>
  <c r="E110" i="69" s="1"/>
  <c r="D110" i="63"/>
  <c r="D110" i="68" s="1"/>
  <c r="D110" i="85" s="1"/>
  <c r="C110" i="63"/>
  <c r="C110" i="68" s="1"/>
  <c r="C111" i="85" s="1"/>
  <c r="C111" i="69" s="1"/>
  <c r="C111" i="70" s="1"/>
  <c r="C111" i="109" s="1"/>
  <c r="B110" i="63"/>
  <c r="B110" i="68" s="1"/>
  <c r="B111" i="85" s="1"/>
  <c r="B111" i="69" s="1"/>
  <c r="B111" i="70" s="1"/>
  <c r="B111" i="109" s="1"/>
  <c r="Y109" i="63"/>
  <c r="Y109" i="68" s="1"/>
  <c r="X109" i="63"/>
  <c r="X109" i="68" s="1"/>
  <c r="W109" i="68"/>
  <c r="W109" i="85" s="1"/>
  <c r="V109" i="63"/>
  <c r="V109" i="68" s="1"/>
  <c r="U109" i="63"/>
  <c r="U109" i="68" s="1"/>
  <c r="T109" i="63"/>
  <c r="S109" i="63"/>
  <c r="S109" i="68" s="1"/>
  <c r="S109" i="85" s="1"/>
  <c r="R109" i="63"/>
  <c r="R109" i="68" s="1"/>
  <c r="R109" i="85" s="1"/>
  <c r="Q109" i="63"/>
  <c r="Q109" i="68" s="1"/>
  <c r="Q109" i="85" s="1"/>
  <c r="P109" i="63"/>
  <c r="P109" i="68" s="1"/>
  <c r="P109" i="85" s="1"/>
  <c r="O109" i="68"/>
  <c r="N109" i="63"/>
  <c r="M109" i="63"/>
  <c r="M109" i="68" s="1"/>
  <c r="M109" i="85" s="1"/>
  <c r="K109" i="63"/>
  <c r="J109" i="63"/>
  <c r="J109" i="68" s="1"/>
  <c r="I109" i="63"/>
  <c r="I109" i="68" s="1"/>
  <c r="H109" i="63"/>
  <c r="H109" i="68" s="1"/>
  <c r="G109" i="63"/>
  <c r="G109" i="68" s="1"/>
  <c r="F109" i="63"/>
  <c r="F109" i="68" s="1"/>
  <c r="F109" i="85" s="1"/>
  <c r="E109" i="63"/>
  <c r="E109" i="68" s="1"/>
  <c r="E109" i="85" s="1"/>
  <c r="E109" i="69" s="1"/>
  <c r="D109" i="63"/>
  <c r="D109" i="68" s="1"/>
  <c r="D109" i="85" s="1"/>
  <c r="C109" i="63"/>
  <c r="C109" i="68" s="1"/>
  <c r="B109" i="63"/>
  <c r="B109" i="68" s="1"/>
  <c r="Y108" i="63"/>
  <c r="Y108" i="68" s="1"/>
  <c r="X108" i="63"/>
  <c r="X108" i="68" s="1"/>
  <c r="W108" i="68"/>
  <c r="W108" i="85" s="1"/>
  <c r="V108" i="63"/>
  <c r="V108" i="68" s="1"/>
  <c r="U108" i="63"/>
  <c r="U108" i="68" s="1"/>
  <c r="T108" i="63"/>
  <c r="S108" i="63"/>
  <c r="S108" i="68" s="1"/>
  <c r="S108" i="85" s="1"/>
  <c r="R108" i="63"/>
  <c r="R108" i="68" s="1"/>
  <c r="R108" i="85" s="1"/>
  <c r="Q108" i="63"/>
  <c r="Q108" i="68" s="1"/>
  <c r="Q108" i="85" s="1"/>
  <c r="P108" i="63"/>
  <c r="P108" i="68" s="1"/>
  <c r="P108" i="85" s="1"/>
  <c r="O108" i="68"/>
  <c r="N108" i="63"/>
  <c r="M108" i="63"/>
  <c r="M108" i="68" s="1"/>
  <c r="M108" i="85" s="1"/>
  <c r="K108" i="63"/>
  <c r="J108" i="63"/>
  <c r="J108" i="68" s="1"/>
  <c r="I108" i="63"/>
  <c r="I108" i="68" s="1"/>
  <c r="H108" i="63"/>
  <c r="H108" i="68" s="1"/>
  <c r="G108" i="63"/>
  <c r="G108" i="68" s="1"/>
  <c r="F108" i="63"/>
  <c r="F108" i="68" s="1"/>
  <c r="F108" i="85" s="1"/>
  <c r="E108" i="63"/>
  <c r="E108" i="68" s="1"/>
  <c r="E108" i="85" s="1"/>
  <c r="E108" i="69" s="1"/>
  <c r="D108" i="63"/>
  <c r="D108" i="68" s="1"/>
  <c r="D108" i="85" s="1"/>
  <c r="C108" i="63"/>
  <c r="C108" i="68" s="1"/>
  <c r="B108" i="63"/>
  <c r="B108" i="68" s="1"/>
  <c r="Y107" i="63"/>
  <c r="Y107" i="68" s="1"/>
  <c r="X107" i="63"/>
  <c r="X107" i="68" s="1"/>
  <c r="W107" i="68"/>
  <c r="W107" i="85" s="1"/>
  <c r="V107" i="63"/>
  <c r="V107" i="68" s="1"/>
  <c r="U107" i="63"/>
  <c r="U107" i="68" s="1"/>
  <c r="T107" i="63"/>
  <c r="S107" i="63"/>
  <c r="S107" i="68" s="1"/>
  <c r="S107" i="85" s="1"/>
  <c r="R107" i="63"/>
  <c r="R107" i="68" s="1"/>
  <c r="R107" i="85" s="1"/>
  <c r="Q107" i="63"/>
  <c r="Q107" i="68" s="1"/>
  <c r="Q107" i="85" s="1"/>
  <c r="P107" i="63"/>
  <c r="P107" i="68" s="1"/>
  <c r="P107" i="85" s="1"/>
  <c r="O107" i="68"/>
  <c r="N107" i="63"/>
  <c r="M107" i="63"/>
  <c r="M107" i="68" s="1"/>
  <c r="M107" i="85" s="1"/>
  <c r="K107" i="63"/>
  <c r="J107" i="63"/>
  <c r="J107" i="68" s="1"/>
  <c r="I107" i="63"/>
  <c r="I107" i="68" s="1"/>
  <c r="H107" i="63"/>
  <c r="H107" i="68" s="1"/>
  <c r="G107" i="63"/>
  <c r="G107" i="68" s="1"/>
  <c r="F107" i="63"/>
  <c r="F107" i="68" s="1"/>
  <c r="F107" i="85" s="1"/>
  <c r="E107" i="63"/>
  <c r="E107" i="68" s="1"/>
  <c r="E107" i="85" s="1"/>
  <c r="E107" i="69" s="1"/>
  <c r="D107" i="63"/>
  <c r="D107" i="68" s="1"/>
  <c r="D107" i="85" s="1"/>
  <c r="C107" i="63"/>
  <c r="C107" i="68" s="1"/>
  <c r="B107" i="63"/>
  <c r="B107" i="68" s="1"/>
  <c r="Y106" i="63"/>
  <c r="Y106" i="68" s="1"/>
  <c r="X106" i="63"/>
  <c r="X106" i="68" s="1"/>
  <c r="W106" i="68"/>
  <c r="W106" i="85" s="1"/>
  <c r="V106" i="63"/>
  <c r="V106" i="68" s="1"/>
  <c r="U106" i="63"/>
  <c r="U106" i="68" s="1"/>
  <c r="T106" i="63"/>
  <c r="S106" i="63"/>
  <c r="S106" i="68" s="1"/>
  <c r="S106" i="85" s="1"/>
  <c r="R106" i="63"/>
  <c r="R106" i="68" s="1"/>
  <c r="R106" i="85" s="1"/>
  <c r="Q106" i="63"/>
  <c r="Q106" i="68" s="1"/>
  <c r="Q106" i="85" s="1"/>
  <c r="P106" i="63"/>
  <c r="P106" i="68" s="1"/>
  <c r="P106" i="85" s="1"/>
  <c r="O106" i="68"/>
  <c r="N106" i="63"/>
  <c r="M106" i="63"/>
  <c r="M106" i="68" s="1"/>
  <c r="M106" i="85" s="1"/>
  <c r="K106" i="63"/>
  <c r="J106" i="63"/>
  <c r="J106" i="68" s="1"/>
  <c r="I106" i="63"/>
  <c r="I106" i="68" s="1"/>
  <c r="H106" i="63"/>
  <c r="H106" i="68" s="1"/>
  <c r="G106" i="63"/>
  <c r="G106" i="68" s="1"/>
  <c r="F106" i="63"/>
  <c r="F106" i="68" s="1"/>
  <c r="F106" i="85" s="1"/>
  <c r="E106" i="63"/>
  <c r="E106" i="68" s="1"/>
  <c r="E106" i="85" s="1"/>
  <c r="E106" i="69" s="1"/>
  <c r="D106" i="63"/>
  <c r="D106" i="68" s="1"/>
  <c r="D106" i="85" s="1"/>
  <c r="C106" i="63"/>
  <c r="C106" i="68" s="1"/>
  <c r="B106" i="63"/>
  <c r="B106" i="68" s="1"/>
  <c r="Y105" i="63"/>
  <c r="Y105" i="68" s="1"/>
  <c r="X105" i="63"/>
  <c r="X105" i="68" s="1"/>
  <c r="W105" i="68"/>
  <c r="W105" i="85" s="1"/>
  <c r="V105" i="63"/>
  <c r="V105" i="68" s="1"/>
  <c r="U105" i="63"/>
  <c r="U105" i="68" s="1"/>
  <c r="T105" i="63"/>
  <c r="S105" i="63"/>
  <c r="S105" i="68" s="1"/>
  <c r="S105" i="85" s="1"/>
  <c r="R105" i="63"/>
  <c r="R105" i="68" s="1"/>
  <c r="R105" i="85" s="1"/>
  <c r="Q105" i="63"/>
  <c r="Q105" i="68" s="1"/>
  <c r="Q105" i="85" s="1"/>
  <c r="P105" i="63"/>
  <c r="P105" i="68" s="1"/>
  <c r="P105" i="85" s="1"/>
  <c r="O105" i="68"/>
  <c r="N105" i="63"/>
  <c r="M105" i="63"/>
  <c r="M105" i="68" s="1"/>
  <c r="M105" i="85" s="1"/>
  <c r="K105" i="63"/>
  <c r="J105" i="63"/>
  <c r="J105" i="68" s="1"/>
  <c r="I105" i="63"/>
  <c r="I105" i="68" s="1"/>
  <c r="H105" i="63"/>
  <c r="H105" i="68" s="1"/>
  <c r="G105" i="63"/>
  <c r="G105" i="68" s="1"/>
  <c r="F105" i="63"/>
  <c r="F105" i="68" s="1"/>
  <c r="F105" i="85" s="1"/>
  <c r="E105" i="63"/>
  <c r="E105" i="68" s="1"/>
  <c r="E105" i="85" s="1"/>
  <c r="E105" i="69" s="1"/>
  <c r="D105" i="63"/>
  <c r="D105" i="68" s="1"/>
  <c r="D105" i="85" s="1"/>
  <c r="C105" i="63"/>
  <c r="C105" i="68" s="1"/>
  <c r="B105" i="63"/>
  <c r="B105" i="68" s="1"/>
  <c r="Y104" i="63"/>
  <c r="Y104" i="68" s="1"/>
  <c r="X104" i="63"/>
  <c r="X104" i="68" s="1"/>
  <c r="W104" i="68"/>
  <c r="W104" i="85" s="1"/>
  <c r="V104" i="63"/>
  <c r="V104" i="68" s="1"/>
  <c r="U104" i="63"/>
  <c r="U104" i="68" s="1"/>
  <c r="T104" i="63"/>
  <c r="S104" i="63"/>
  <c r="S104" i="68" s="1"/>
  <c r="S104" i="85" s="1"/>
  <c r="R104" i="63"/>
  <c r="R104" i="68" s="1"/>
  <c r="R104" i="85" s="1"/>
  <c r="Q104" i="63"/>
  <c r="Q104" i="68" s="1"/>
  <c r="Q104" i="85" s="1"/>
  <c r="P104" i="63"/>
  <c r="P104" i="68" s="1"/>
  <c r="P104" i="85" s="1"/>
  <c r="O104" i="68"/>
  <c r="N104" i="63"/>
  <c r="M104" i="63"/>
  <c r="M104" i="68" s="1"/>
  <c r="M104" i="85" s="1"/>
  <c r="K104" i="63"/>
  <c r="J104" i="63"/>
  <c r="J104" i="68" s="1"/>
  <c r="I104" i="63"/>
  <c r="I104" i="68" s="1"/>
  <c r="H104" i="63"/>
  <c r="H104" i="68" s="1"/>
  <c r="G104" i="63"/>
  <c r="G104" i="68" s="1"/>
  <c r="F104" i="63"/>
  <c r="F104" i="68" s="1"/>
  <c r="F104" i="85" s="1"/>
  <c r="E104" i="63"/>
  <c r="E104" i="68" s="1"/>
  <c r="E104" i="85" s="1"/>
  <c r="E104" i="69" s="1"/>
  <c r="D104" i="63"/>
  <c r="D104" i="68" s="1"/>
  <c r="D104" i="85" s="1"/>
  <c r="C104" i="63"/>
  <c r="C104" i="68" s="1"/>
  <c r="B104" i="63"/>
  <c r="B104" i="68" s="1"/>
  <c r="Y103" i="63"/>
  <c r="Y103" i="68" s="1"/>
  <c r="X103" i="63"/>
  <c r="X103" i="68" s="1"/>
  <c r="W103" i="68"/>
  <c r="W103" i="85" s="1"/>
  <c r="V103" i="63"/>
  <c r="V103" i="68" s="1"/>
  <c r="U103" i="63"/>
  <c r="U103" i="68" s="1"/>
  <c r="T103" i="63"/>
  <c r="S103" i="63"/>
  <c r="S103" i="68" s="1"/>
  <c r="S103" i="85" s="1"/>
  <c r="R103" i="63"/>
  <c r="R103" i="68" s="1"/>
  <c r="R103" i="85" s="1"/>
  <c r="Q103" i="63"/>
  <c r="Q103" i="68" s="1"/>
  <c r="Q103" i="85" s="1"/>
  <c r="P103" i="63"/>
  <c r="P103" i="68" s="1"/>
  <c r="P103" i="85" s="1"/>
  <c r="O103" i="68"/>
  <c r="N103" i="63"/>
  <c r="M103" i="63"/>
  <c r="M103" i="68" s="1"/>
  <c r="M103" i="85" s="1"/>
  <c r="K103" i="63"/>
  <c r="J103" i="63"/>
  <c r="J103" i="68" s="1"/>
  <c r="I103" i="63"/>
  <c r="I103" i="68" s="1"/>
  <c r="H103" i="63"/>
  <c r="H103" i="68" s="1"/>
  <c r="G103" i="63"/>
  <c r="G103" i="68" s="1"/>
  <c r="F103" i="63"/>
  <c r="F103" i="68" s="1"/>
  <c r="F103" i="85" s="1"/>
  <c r="E103" i="63"/>
  <c r="E103" i="68" s="1"/>
  <c r="E103" i="85" s="1"/>
  <c r="E103" i="69" s="1"/>
  <c r="D103" i="63"/>
  <c r="D103" i="68" s="1"/>
  <c r="D103" i="85" s="1"/>
  <c r="C103" i="63"/>
  <c r="C103" i="68" s="1"/>
  <c r="B103" i="63"/>
  <c r="B103" i="68" s="1"/>
  <c r="Y102" i="63"/>
  <c r="Y102" i="68" s="1"/>
  <c r="X102" i="63"/>
  <c r="X102" i="68" s="1"/>
  <c r="W102" i="68"/>
  <c r="W102" i="85" s="1"/>
  <c r="V102" i="63"/>
  <c r="V102" i="68" s="1"/>
  <c r="U102" i="63"/>
  <c r="U102" i="68" s="1"/>
  <c r="T102" i="63"/>
  <c r="S102" i="63"/>
  <c r="S102" i="68" s="1"/>
  <c r="S102" i="85" s="1"/>
  <c r="R102" i="63"/>
  <c r="R102" i="68" s="1"/>
  <c r="R102" i="85" s="1"/>
  <c r="Q102" i="63"/>
  <c r="Q102" i="68" s="1"/>
  <c r="Q102" i="85" s="1"/>
  <c r="P102" i="63"/>
  <c r="P102" i="68" s="1"/>
  <c r="P102" i="85" s="1"/>
  <c r="O102" i="68"/>
  <c r="N102" i="63"/>
  <c r="M102" i="63"/>
  <c r="M102" i="68" s="1"/>
  <c r="M102" i="85" s="1"/>
  <c r="K102" i="63"/>
  <c r="J102" i="63"/>
  <c r="J102" i="68" s="1"/>
  <c r="I102" i="63"/>
  <c r="I102" i="68" s="1"/>
  <c r="H102" i="63"/>
  <c r="H102" i="68" s="1"/>
  <c r="G102" i="63"/>
  <c r="G102" i="68" s="1"/>
  <c r="F102" i="63"/>
  <c r="F102" i="68" s="1"/>
  <c r="F102" i="85" s="1"/>
  <c r="E102" i="63"/>
  <c r="E102" i="68" s="1"/>
  <c r="E102" i="85" s="1"/>
  <c r="E102" i="69" s="1"/>
  <c r="D102" i="63"/>
  <c r="D102" i="68" s="1"/>
  <c r="D102" i="85" s="1"/>
  <c r="C102" i="63"/>
  <c r="C102" i="68" s="1"/>
  <c r="B102" i="63"/>
  <c r="B102" i="68" s="1"/>
  <c r="Y101" i="63"/>
  <c r="Y101" i="68" s="1"/>
  <c r="X101" i="63"/>
  <c r="X101" i="68" s="1"/>
  <c r="W101" i="68"/>
  <c r="W101" i="85" s="1"/>
  <c r="V101" i="63"/>
  <c r="V101" i="68" s="1"/>
  <c r="U101" i="63"/>
  <c r="U101" i="68" s="1"/>
  <c r="T101" i="63"/>
  <c r="S101" i="63"/>
  <c r="S101" i="68" s="1"/>
  <c r="S101" i="85" s="1"/>
  <c r="R101" i="63"/>
  <c r="R101" i="68" s="1"/>
  <c r="R101" i="85" s="1"/>
  <c r="Q101" i="63"/>
  <c r="Q101" i="68" s="1"/>
  <c r="Q101" i="85" s="1"/>
  <c r="P101" i="63"/>
  <c r="P101" i="68" s="1"/>
  <c r="P101" i="85" s="1"/>
  <c r="O101" i="68"/>
  <c r="N101" i="63"/>
  <c r="M101" i="63"/>
  <c r="M101" i="68" s="1"/>
  <c r="M101" i="85" s="1"/>
  <c r="K101" i="63"/>
  <c r="J101" i="63"/>
  <c r="J101" i="68" s="1"/>
  <c r="I101" i="63"/>
  <c r="I101" i="68" s="1"/>
  <c r="H101" i="63"/>
  <c r="H101" i="68" s="1"/>
  <c r="G101" i="63"/>
  <c r="G101" i="68" s="1"/>
  <c r="F101" i="63"/>
  <c r="F101" i="68" s="1"/>
  <c r="F101" i="85" s="1"/>
  <c r="E101" i="63"/>
  <c r="E101" i="68" s="1"/>
  <c r="E101" i="85" s="1"/>
  <c r="E101" i="69" s="1"/>
  <c r="D101" i="63"/>
  <c r="D101" i="68" s="1"/>
  <c r="D101" i="85" s="1"/>
  <c r="C101" i="63"/>
  <c r="C101" i="68" s="1"/>
  <c r="B101" i="63"/>
  <c r="B101" i="68" s="1"/>
  <c r="Y100" i="63"/>
  <c r="Y100" i="68" s="1"/>
  <c r="X100" i="63"/>
  <c r="X100" i="68" s="1"/>
  <c r="W100" i="68"/>
  <c r="W100" i="85" s="1"/>
  <c r="V100" i="63"/>
  <c r="V100" i="68" s="1"/>
  <c r="U100" i="63"/>
  <c r="U100" i="68" s="1"/>
  <c r="T100" i="63"/>
  <c r="S100" i="63"/>
  <c r="S100" i="68" s="1"/>
  <c r="S100" i="85" s="1"/>
  <c r="R100" i="63"/>
  <c r="R100" i="68" s="1"/>
  <c r="R100" i="85" s="1"/>
  <c r="Q100" i="63"/>
  <c r="Q100" i="68" s="1"/>
  <c r="Q100" i="85" s="1"/>
  <c r="P100" i="63"/>
  <c r="P100" i="68" s="1"/>
  <c r="P100" i="85" s="1"/>
  <c r="O100" i="68"/>
  <c r="N100" i="63"/>
  <c r="M100" i="63"/>
  <c r="M100" i="68" s="1"/>
  <c r="M100" i="85" s="1"/>
  <c r="K100" i="63"/>
  <c r="J100" i="63"/>
  <c r="J100" i="68" s="1"/>
  <c r="I100" i="63"/>
  <c r="I100" i="68" s="1"/>
  <c r="H100" i="63"/>
  <c r="H100" i="68" s="1"/>
  <c r="G100" i="63"/>
  <c r="G100" i="68" s="1"/>
  <c r="F100" i="63"/>
  <c r="F100" i="68" s="1"/>
  <c r="F100" i="85" s="1"/>
  <c r="E100" i="63"/>
  <c r="E100" i="68" s="1"/>
  <c r="E100" i="85" s="1"/>
  <c r="E100" i="69" s="1"/>
  <c r="D100" i="63"/>
  <c r="D100" i="68" s="1"/>
  <c r="D100" i="85" s="1"/>
  <c r="C100" i="63"/>
  <c r="C100" i="68" s="1"/>
  <c r="B100" i="63"/>
  <c r="B100" i="68" s="1"/>
  <c r="Y99" i="63"/>
  <c r="Y99" i="68" s="1"/>
  <c r="X99" i="63"/>
  <c r="X99" i="68" s="1"/>
  <c r="W99" i="68"/>
  <c r="W99" i="85" s="1"/>
  <c r="V99" i="63"/>
  <c r="V99" i="68" s="1"/>
  <c r="U99" i="63"/>
  <c r="U99" i="68" s="1"/>
  <c r="T99" i="63"/>
  <c r="S99" i="63"/>
  <c r="S99" i="68" s="1"/>
  <c r="S99" i="85" s="1"/>
  <c r="R99" i="63"/>
  <c r="R99" i="68" s="1"/>
  <c r="R99" i="85" s="1"/>
  <c r="Q99" i="63"/>
  <c r="Q99" i="68" s="1"/>
  <c r="Q99" i="85" s="1"/>
  <c r="P99" i="63"/>
  <c r="P99" i="68" s="1"/>
  <c r="P99" i="85" s="1"/>
  <c r="O99" i="68"/>
  <c r="N99" i="63"/>
  <c r="M99" i="63"/>
  <c r="M99" i="68" s="1"/>
  <c r="M99" i="85" s="1"/>
  <c r="K99" i="63"/>
  <c r="J99" i="63"/>
  <c r="J99" i="68" s="1"/>
  <c r="I99" i="63"/>
  <c r="I99" i="68" s="1"/>
  <c r="H99" i="63"/>
  <c r="H99" i="68" s="1"/>
  <c r="G99" i="63"/>
  <c r="G99" i="68" s="1"/>
  <c r="F99" i="63"/>
  <c r="F99" i="68" s="1"/>
  <c r="F99" i="85" s="1"/>
  <c r="E99" i="63"/>
  <c r="E99" i="68" s="1"/>
  <c r="E99" i="85" s="1"/>
  <c r="E99" i="69" s="1"/>
  <c r="D99" i="63"/>
  <c r="D99" i="68" s="1"/>
  <c r="D99" i="85" s="1"/>
  <c r="C99" i="63"/>
  <c r="C99" i="68" s="1"/>
  <c r="B99" i="63"/>
  <c r="B99" i="68" s="1"/>
  <c r="Y98" i="63"/>
  <c r="Y98" i="68" s="1"/>
  <c r="X98" i="63"/>
  <c r="X98" i="68" s="1"/>
  <c r="W98" i="68"/>
  <c r="W98" i="85" s="1"/>
  <c r="V98" i="63"/>
  <c r="V98" i="68" s="1"/>
  <c r="U98" i="63"/>
  <c r="U98" i="68" s="1"/>
  <c r="T98" i="63"/>
  <c r="S98" i="63"/>
  <c r="S98" i="68" s="1"/>
  <c r="S98" i="85" s="1"/>
  <c r="R98" i="63"/>
  <c r="R98" i="68" s="1"/>
  <c r="R98" i="85" s="1"/>
  <c r="Q98" i="63"/>
  <c r="Q98" i="68" s="1"/>
  <c r="Q98" i="85" s="1"/>
  <c r="P98" i="63"/>
  <c r="P98" i="68" s="1"/>
  <c r="P98" i="85" s="1"/>
  <c r="O98" i="68"/>
  <c r="N98" i="63"/>
  <c r="M98" i="63"/>
  <c r="M98" i="68" s="1"/>
  <c r="M98" i="85" s="1"/>
  <c r="K98" i="63"/>
  <c r="J98" i="63"/>
  <c r="J98" i="68" s="1"/>
  <c r="I98" i="63"/>
  <c r="I98" i="68" s="1"/>
  <c r="H98" i="63"/>
  <c r="H98" i="68" s="1"/>
  <c r="G98" i="63"/>
  <c r="G98" i="68" s="1"/>
  <c r="F98" i="63"/>
  <c r="F98" i="68" s="1"/>
  <c r="F98" i="85" s="1"/>
  <c r="E98" i="63"/>
  <c r="E98" i="68" s="1"/>
  <c r="E98" i="85" s="1"/>
  <c r="E98" i="69" s="1"/>
  <c r="D98" i="63"/>
  <c r="D98" i="68" s="1"/>
  <c r="D98" i="85" s="1"/>
  <c r="C98" i="63"/>
  <c r="C98" i="68" s="1"/>
  <c r="B98" i="63"/>
  <c r="B98" i="68" s="1"/>
  <c r="Y97" i="63"/>
  <c r="Y97" i="68" s="1"/>
  <c r="X97" i="63"/>
  <c r="X97" i="68" s="1"/>
  <c r="W97" i="68"/>
  <c r="W97" i="85" s="1"/>
  <c r="V97" i="63"/>
  <c r="V97" i="68" s="1"/>
  <c r="U97" i="63"/>
  <c r="U97" i="68" s="1"/>
  <c r="T97" i="63"/>
  <c r="S97" i="63"/>
  <c r="S97" i="68" s="1"/>
  <c r="S97" i="85" s="1"/>
  <c r="R97" i="63"/>
  <c r="R97" i="68" s="1"/>
  <c r="R97" i="85" s="1"/>
  <c r="Q97" i="63"/>
  <c r="Q97" i="68" s="1"/>
  <c r="Q97" i="85" s="1"/>
  <c r="P97" i="63"/>
  <c r="P97" i="68" s="1"/>
  <c r="P97" i="85" s="1"/>
  <c r="O97" i="68"/>
  <c r="N97" i="63"/>
  <c r="M97" i="63"/>
  <c r="M97" i="68" s="1"/>
  <c r="M97" i="85" s="1"/>
  <c r="K97" i="63"/>
  <c r="J97" i="63"/>
  <c r="J97" i="68" s="1"/>
  <c r="I97" i="63"/>
  <c r="I97" i="68" s="1"/>
  <c r="H97" i="63"/>
  <c r="H97" i="68" s="1"/>
  <c r="G97" i="63"/>
  <c r="G97" i="68" s="1"/>
  <c r="F97" i="63"/>
  <c r="F97" i="68" s="1"/>
  <c r="F97" i="85" s="1"/>
  <c r="E97" i="63"/>
  <c r="E97" i="68" s="1"/>
  <c r="E97" i="85" s="1"/>
  <c r="E97" i="69" s="1"/>
  <c r="D97" i="63"/>
  <c r="D97" i="68" s="1"/>
  <c r="D97" i="85" s="1"/>
  <c r="C97" i="63"/>
  <c r="C97" i="68" s="1"/>
  <c r="B97" i="63"/>
  <c r="B97" i="68" s="1"/>
  <c r="Y96" i="63"/>
  <c r="Y96" i="68" s="1"/>
  <c r="X96" i="63"/>
  <c r="X96" i="68" s="1"/>
  <c r="W96" i="68"/>
  <c r="W96" i="85" s="1"/>
  <c r="V96" i="63"/>
  <c r="V96" i="68" s="1"/>
  <c r="U96" i="63"/>
  <c r="U96" i="68" s="1"/>
  <c r="T96" i="63"/>
  <c r="S96" i="63"/>
  <c r="S96" i="68" s="1"/>
  <c r="S96" i="85" s="1"/>
  <c r="R96" i="63"/>
  <c r="R96" i="68" s="1"/>
  <c r="R96" i="85" s="1"/>
  <c r="Q96" i="63"/>
  <c r="Q96" i="68" s="1"/>
  <c r="Q96" i="85" s="1"/>
  <c r="P96" i="63"/>
  <c r="P96" i="68" s="1"/>
  <c r="P96" i="85" s="1"/>
  <c r="O96" i="68"/>
  <c r="N96" i="63"/>
  <c r="M96" i="63"/>
  <c r="M96" i="68" s="1"/>
  <c r="M96" i="85" s="1"/>
  <c r="K96" i="63"/>
  <c r="J96" i="63"/>
  <c r="J96" i="68" s="1"/>
  <c r="I96" i="63"/>
  <c r="I96" i="68" s="1"/>
  <c r="H96" i="63"/>
  <c r="H96" i="68" s="1"/>
  <c r="G96" i="63"/>
  <c r="G96" i="68" s="1"/>
  <c r="F96" i="63"/>
  <c r="F96" i="68" s="1"/>
  <c r="F96" i="85" s="1"/>
  <c r="E96" i="63"/>
  <c r="E96" i="68" s="1"/>
  <c r="E96" i="85" s="1"/>
  <c r="E96" i="69" s="1"/>
  <c r="D96" i="63"/>
  <c r="D96" i="68" s="1"/>
  <c r="D96" i="85" s="1"/>
  <c r="C96" i="63"/>
  <c r="C96" i="68" s="1"/>
  <c r="B96" i="63"/>
  <c r="B96" i="68" s="1"/>
  <c r="Y95" i="63"/>
  <c r="Y95" i="68" s="1"/>
  <c r="X95" i="63"/>
  <c r="X95" i="68" s="1"/>
  <c r="W95" i="68"/>
  <c r="W95" i="85" s="1"/>
  <c r="V95" i="63"/>
  <c r="V95" i="68" s="1"/>
  <c r="U95" i="63"/>
  <c r="U95" i="68" s="1"/>
  <c r="T95" i="63"/>
  <c r="S95" i="63"/>
  <c r="S95" i="68" s="1"/>
  <c r="S95" i="85" s="1"/>
  <c r="R95" i="63"/>
  <c r="R95" i="68" s="1"/>
  <c r="R95" i="85" s="1"/>
  <c r="Q95" i="63"/>
  <c r="Q95" i="68" s="1"/>
  <c r="Q95" i="85" s="1"/>
  <c r="P95" i="63"/>
  <c r="P95" i="68" s="1"/>
  <c r="P95" i="85" s="1"/>
  <c r="O95" i="68"/>
  <c r="N95" i="63"/>
  <c r="M95" i="63"/>
  <c r="M95" i="68" s="1"/>
  <c r="M95" i="85" s="1"/>
  <c r="K95" i="63"/>
  <c r="J95" i="63"/>
  <c r="J95" i="68" s="1"/>
  <c r="I95" i="63"/>
  <c r="I95" i="68" s="1"/>
  <c r="H95" i="63"/>
  <c r="H95" i="68" s="1"/>
  <c r="G95" i="63"/>
  <c r="G95" i="68" s="1"/>
  <c r="F95" i="63"/>
  <c r="F95" i="68" s="1"/>
  <c r="F95" i="85" s="1"/>
  <c r="E95" i="63"/>
  <c r="E95" i="68" s="1"/>
  <c r="E95" i="85" s="1"/>
  <c r="E95" i="69" s="1"/>
  <c r="D95" i="63"/>
  <c r="D95" i="68" s="1"/>
  <c r="D95" i="85" s="1"/>
  <c r="C95" i="63"/>
  <c r="C95" i="68" s="1"/>
  <c r="B95" i="63"/>
  <c r="B95" i="68" s="1"/>
  <c r="Y94" i="63"/>
  <c r="Y94" i="68" s="1"/>
  <c r="X94" i="63"/>
  <c r="X94" i="68" s="1"/>
  <c r="W94" i="68"/>
  <c r="W94" i="85" s="1"/>
  <c r="V94" i="63"/>
  <c r="V94" i="68" s="1"/>
  <c r="U94" i="63"/>
  <c r="U94" i="68" s="1"/>
  <c r="T94" i="63"/>
  <c r="S94" i="63"/>
  <c r="S94" i="68" s="1"/>
  <c r="S94" i="85" s="1"/>
  <c r="R94" i="63"/>
  <c r="R94" i="68" s="1"/>
  <c r="R94" i="85" s="1"/>
  <c r="Q94" i="63"/>
  <c r="Q94" i="68" s="1"/>
  <c r="Q94" i="85" s="1"/>
  <c r="P94" i="63"/>
  <c r="P94" i="68" s="1"/>
  <c r="P94" i="85" s="1"/>
  <c r="O94" i="68"/>
  <c r="N94" i="63"/>
  <c r="M94" i="63"/>
  <c r="M94" i="68" s="1"/>
  <c r="M94" i="85" s="1"/>
  <c r="K94" i="63"/>
  <c r="J94" i="63"/>
  <c r="J94" i="68" s="1"/>
  <c r="I94" i="63"/>
  <c r="I94" i="68" s="1"/>
  <c r="H94" i="63"/>
  <c r="H94" i="68" s="1"/>
  <c r="G94" i="63"/>
  <c r="G94" i="68" s="1"/>
  <c r="F94" i="63"/>
  <c r="F94" i="68" s="1"/>
  <c r="F94" i="85" s="1"/>
  <c r="E94" i="63"/>
  <c r="E94" i="68" s="1"/>
  <c r="E94" i="85" s="1"/>
  <c r="E94" i="69" s="1"/>
  <c r="D94" i="63"/>
  <c r="D94" i="68" s="1"/>
  <c r="D94" i="85" s="1"/>
  <c r="C94" i="63"/>
  <c r="C94" i="68" s="1"/>
  <c r="B94" i="63"/>
  <c r="B94" i="68" s="1"/>
  <c r="Y93" i="63"/>
  <c r="Y93" i="68" s="1"/>
  <c r="X93" i="63"/>
  <c r="X93" i="68" s="1"/>
  <c r="W93" i="68"/>
  <c r="W93" i="85" s="1"/>
  <c r="V93" i="63"/>
  <c r="V93" i="68" s="1"/>
  <c r="U93" i="63"/>
  <c r="U93" i="68" s="1"/>
  <c r="T93" i="63"/>
  <c r="S93" i="63"/>
  <c r="S93" i="68" s="1"/>
  <c r="S93" i="85" s="1"/>
  <c r="R93" i="63"/>
  <c r="R93" i="68" s="1"/>
  <c r="R93" i="85" s="1"/>
  <c r="Q93" i="63"/>
  <c r="Q93" i="68" s="1"/>
  <c r="Q93" i="85" s="1"/>
  <c r="P93" i="63"/>
  <c r="P93" i="68" s="1"/>
  <c r="P93" i="85" s="1"/>
  <c r="O93" i="68"/>
  <c r="N93" i="63"/>
  <c r="M93" i="63"/>
  <c r="M93" i="68" s="1"/>
  <c r="M93" i="85" s="1"/>
  <c r="K93" i="63"/>
  <c r="J93" i="63"/>
  <c r="J93" i="68" s="1"/>
  <c r="I93" i="63"/>
  <c r="I93" i="68" s="1"/>
  <c r="H93" i="63"/>
  <c r="H93" i="68" s="1"/>
  <c r="G93" i="63"/>
  <c r="G93" i="68" s="1"/>
  <c r="F93" i="63"/>
  <c r="F93" i="68" s="1"/>
  <c r="F93" i="85" s="1"/>
  <c r="E93" i="63"/>
  <c r="E93" i="68" s="1"/>
  <c r="E93" i="85" s="1"/>
  <c r="E93" i="69" s="1"/>
  <c r="D93" i="63"/>
  <c r="D93" i="68" s="1"/>
  <c r="D93" i="85" s="1"/>
  <c r="C93" i="63"/>
  <c r="C93" i="68" s="1"/>
  <c r="B93" i="63"/>
  <c r="B93" i="68" s="1"/>
  <c r="Y92" i="63"/>
  <c r="Y92" i="68" s="1"/>
  <c r="X92" i="63"/>
  <c r="X92" i="68" s="1"/>
  <c r="W92" i="68"/>
  <c r="W92" i="85" s="1"/>
  <c r="V92" i="63"/>
  <c r="V92" i="68" s="1"/>
  <c r="U92" i="63"/>
  <c r="U92" i="68" s="1"/>
  <c r="T92" i="63"/>
  <c r="S92" i="63"/>
  <c r="S92" i="68" s="1"/>
  <c r="S92" i="85" s="1"/>
  <c r="R92" i="63"/>
  <c r="R92" i="68" s="1"/>
  <c r="R92" i="85" s="1"/>
  <c r="Q92" i="63"/>
  <c r="Q92" i="68" s="1"/>
  <c r="Q92" i="85" s="1"/>
  <c r="P92" i="63"/>
  <c r="P92" i="68" s="1"/>
  <c r="P92" i="85" s="1"/>
  <c r="O92" i="68"/>
  <c r="N92" i="63"/>
  <c r="M92" i="63"/>
  <c r="M92" i="68" s="1"/>
  <c r="M92" i="85" s="1"/>
  <c r="K92" i="63"/>
  <c r="J92" i="63"/>
  <c r="J92" i="68" s="1"/>
  <c r="I92" i="63"/>
  <c r="I92" i="68" s="1"/>
  <c r="H92" i="63"/>
  <c r="H92" i="68" s="1"/>
  <c r="G92" i="63"/>
  <c r="G92" i="68" s="1"/>
  <c r="F92" i="63"/>
  <c r="F92" i="68" s="1"/>
  <c r="F92" i="85" s="1"/>
  <c r="E92" i="63"/>
  <c r="E92" i="68" s="1"/>
  <c r="E92" i="85" s="1"/>
  <c r="E92" i="69" s="1"/>
  <c r="D92" i="63"/>
  <c r="D92" i="68" s="1"/>
  <c r="D92" i="85" s="1"/>
  <c r="C92" i="63"/>
  <c r="C92" i="68" s="1"/>
  <c r="B92" i="63"/>
  <c r="B92" i="68" s="1"/>
  <c r="Y91" i="63"/>
  <c r="Y91" i="68" s="1"/>
  <c r="X91" i="63"/>
  <c r="X91" i="68" s="1"/>
  <c r="W91" i="68"/>
  <c r="W91" i="85" s="1"/>
  <c r="V91" i="63"/>
  <c r="V91" i="68" s="1"/>
  <c r="U91" i="63"/>
  <c r="U91" i="68" s="1"/>
  <c r="T91" i="63"/>
  <c r="S91" i="63"/>
  <c r="S91" i="68" s="1"/>
  <c r="S91" i="85" s="1"/>
  <c r="R91" i="63"/>
  <c r="R91" i="68" s="1"/>
  <c r="R91" i="85" s="1"/>
  <c r="Q91" i="63"/>
  <c r="Q91" i="68" s="1"/>
  <c r="Q91" i="85" s="1"/>
  <c r="P91" i="63"/>
  <c r="P91" i="68" s="1"/>
  <c r="P91" i="85" s="1"/>
  <c r="O91" i="68"/>
  <c r="N91" i="63"/>
  <c r="M91" i="63"/>
  <c r="M91" i="68" s="1"/>
  <c r="M91" i="85" s="1"/>
  <c r="K91" i="63"/>
  <c r="J91" i="63"/>
  <c r="J91" i="68" s="1"/>
  <c r="I91" i="63"/>
  <c r="I91" i="68" s="1"/>
  <c r="H91" i="63"/>
  <c r="H91" i="68" s="1"/>
  <c r="G91" i="63"/>
  <c r="G91" i="68" s="1"/>
  <c r="F91" i="63"/>
  <c r="F91" i="68" s="1"/>
  <c r="F91" i="85" s="1"/>
  <c r="E91" i="63"/>
  <c r="E91" i="68" s="1"/>
  <c r="E91" i="85" s="1"/>
  <c r="E91" i="69" s="1"/>
  <c r="D91" i="63"/>
  <c r="D91" i="68" s="1"/>
  <c r="D91" i="85" s="1"/>
  <c r="C91" i="63"/>
  <c r="C91" i="68" s="1"/>
  <c r="B91" i="63"/>
  <c r="B91" i="68" s="1"/>
  <c r="Y90" i="63"/>
  <c r="Y90" i="68" s="1"/>
  <c r="X90" i="63"/>
  <c r="X90" i="68" s="1"/>
  <c r="W90" i="68"/>
  <c r="W90" i="85" s="1"/>
  <c r="V90" i="63"/>
  <c r="V90" i="68" s="1"/>
  <c r="U90" i="63"/>
  <c r="U90" i="68" s="1"/>
  <c r="T90" i="63"/>
  <c r="S90" i="63"/>
  <c r="S90" i="68" s="1"/>
  <c r="S90" i="85" s="1"/>
  <c r="R90" i="63"/>
  <c r="R90" i="68" s="1"/>
  <c r="R90" i="85" s="1"/>
  <c r="Q90" i="63"/>
  <c r="Q90" i="68" s="1"/>
  <c r="Q90" i="85" s="1"/>
  <c r="P90" i="63"/>
  <c r="P90" i="68" s="1"/>
  <c r="P90" i="85" s="1"/>
  <c r="O90" i="68"/>
  <c r="N90" i="63"/>
  <c r="M90" i="63"/>
  <c r="M90" i="68" s="1"/>
  <c r="M90" i="85" s="1"/>
  <c r="K90" i="63"/>
  <c r="J90" i="63"/>
  <c r="J90" i="68" s="1"/>
  <c r="I90" i="63"/>
  <c r="I90" i="68" s="1"/>
  <c r="H90" i="63"/>
  <c r="H90" i="68" s="1"/>
  <c r="G90" i="63"/>
  <c r="G90" i="68" s="1"/>
  <c r="F90" i="63"/>
  <c r="F90" i="68" s="1"/>
  <c r="F90" i="85" s="1"/>
  <c r="E90" i="63"/>
  <c r="E90" i="68" s="1"/>
  <c r="E90" i="85" s="1"/>
  <c r="E90" i="69" s="1"/>
  <c r="D90" i="63"/>
  <c r="D90" i="68" s="1"/>
  <c r="D90" i="85" s="1"/>
  <c r="C90" i="63"/>
  <c r="C90" i="68" s="1"/>
  <c r="B90" i="63"/>
  <c r="B90" i="68" s="1"/>
  <c r="Y89" i="63"/>
  <c r="Y89" i="68" s="1"/>
  <c r="X89" i="63"/>
  <c r="X89" i="68" s="1"/>
  <c r="W89" i="68"/>
  <c r="W89" i="85" s="1"/>
  <c r="V89" i="63"/>
  <c r="V89" i="68" s="1"/>
  <c r="U89" i="63"/>
  <c r="U89" i="68" s="1"/>
  <c r="T89" i="63"/>
  <c r="S89" i="63"/>
  <c r="S89" i="68" s="1"/>
  <c r="S89" i="85" s="1"/>
  <c r="R89" i="63"/>
  <c r="R89" i="68" s="1"/>
  <c r="R89" i="85" s="1"/>
  <c r="Q89" i="63"/>
  <c r="Q89" i="68" s="1"/>
  <c r="Q89" i="85" s="1"/>
  <c r="P89" i="63"/>
  <c r="P89" i="68" s="1"/>
  <c r="P89" i="85" s="1"/>
  <c r="O89" i="68"/>
  <c r="N89" i="63"/>
  <c r="M89" i="63"/>
  <c r="M89" i="68" s="1"/>
  <c r="M89" i="85" s="1"/>
  <c r="K89" i="63"/>
  <c r="J89" i="63"/>
  <c r="J89" i="68" s="1"/>
  <c r="I89" i="63"/>
  <c r="I89" i="68" s="1"/>
  <c r="H89" i="63"/>
  <c r="H89" i="68" s="1"/>
  <c r="G89" i="63"/>
  <c r="G89" i="68" s="1"/>
  <c r="F89" i="63"/>
  <c r="F89" i="68" s="1"/>
  <c r="F89" i="85" s="1"/>
  <c r="E89" i="63"/>
  <c r="E89" i="68" s="1"/>
  <c r="E89" i="85" s="1"/>
  <c r="E89" i="69" s="1"/>
  <c r="D89" i="63"/>
  <c r="D89" i="68" s="1"/>
  <c r="D89" i="85" s="1"/>
  <c r="C89" i="63"/>
  <c r="C89" i="68" s="1"/>
  <c r="B89" i="63"/>
  <c r="B89" i="68" s="1"/>
  <c r="Y88" i="63"/>
  <c r="Y88" i="68" s="1"/>
  <c r="X88" i="63"/>
  <c r="X88" i="68" s="1"/>
  <c r="W88" i="68"/>
  <c r="W88" i="85" s="1"/>
  <c r="V88" i="63"/>
  <c r="V88" i="68" s="1"/>
  <c r="U88" i="63"/>
  <c r="U88" i="68" s="1"/>
  <c r="T88" i="63"/>
  <c r="S88" i="63"/>
  <c r="S88" i="68" s="1"/>
  <c r="S88" i="85" s="1"/>
  <c r="R88" i="63"/>
  <c r="R88" i="68" s="1"/>
  <c r="R88" i="85" s="1"/>
  <c r="Q88" i="63"/>
  <c r="Q88" i="68" s="1"/>
  <c r="Q88" i="85" s="1"/>
  <c r="P88" i="63"/>
  <c r="P88" i="68" s="1"/>
  <c r="P88" i="85" s="1"/>
  <c r="O88" i="68"/>
  <c r="N88" i="63"/>
  <c r="M88" i="63"/>
  <c r="M88" i="68" s="1"/>
  <c r="M88" i="85" s="1"/>
  <c r="K88" i="63"/>
  <c r="J88" i="63"/>
  <c r="J88" i="68" s="1"/>
  <c r="I88" i="63"/>
  <c r="I88" i="68" s="1"/>
  <c r="H88" i="63"/>
  <c r="H88" i="68" s="1"/>
  <c r="G88" i="63"/>
  <c r="G88" i="68" s="1"/>
  <c r="F88" i="63"/>
  <c r="F88" i="68" s="1"/>
  <c r="F88" i="85" s="1"/>
  <c r="E88" i="63"/>
  <c r="E88" i="68" s="1"/>
  <c r="E88" i="85" s="1"/>
  <c r="E88" i="69" s="1"/>
  <c r="D88" i="63"/>
  <c r="D88" i="68" s="1"/>
  <c r="D88" i="85" s="1"/>
  <c r="C88" i="63"/>
  <c r="C88" i="68" s="1"/>
  <c r="B88" i="63"/>
  <c r="B88" i="68" s="1"/>
  <c r="Y87" i="63"/>
  <c r="Y87" i="68" s="1"/>
  <c r="X87" i="63"/>
  <c r="X87" i="68" s="1"/>
  <c r="W87" i="68"/>
  <c r="W87" i="85" s="1"/>
  <c r="V87" i="63"/>
  <c r="V87" i="68" s="1"/>
  <c r="U87" i="63"/>
  <c r="U87" i="68" s="1"/>
  <c r="T87" i="63"/>
  <c r="S87" i="63"/>
  <c r="S87" i="68" s="1"/>
  <c r="S87" i="85" s="1"/>
  <c r="R87" i="63"/>
  <c r="R87" i="68" s="1"/>
  <c r="R87" i="85" s="1"/>
  <c r="Q87" i="63"/>
  <c r="Q87" i="68" s="1"/>
  <c r="Q87" i="85" s="1"/>
  <c r="P87" i="63"/>
  <c r="P87" i="68" s="1"/>
  <c r="P87" i="85" s="1"/>
  <c r="O87" i="68"/>
  <c r="N87" i="63"/>
  <c r="M87" i="63"/>
  <c r="M87" i="68" s="1"/>
  <c r="M87" i="85" s="1"/>
  <c r="K87" i="63"/>
  <c r="J87" i="63"/>
  <c r="J87" i="68" s="1"/>
  <c r="I87" i="63"/>
  <c r="I87" i="68" s="1"/>
  <c r="H87" i="63"/>
  <c r="H87" i="68" s="1"/>
  <c r="G87" i="63"/>
  <c r="G87" i="68" s="1"/>
  <c r="F87" i="63"/>
  <c r="F87" i="68" s="1"/>
  <c r="F87" i="85" s="1"/>
  <c r="E87" i="63"/>
  <c r="E87" i="68" s="1"/>
  <c r="E87" i="85" s="1"/>
  <c r="E87" i="69" s="1"/>
  <c r="D87" i="63"/>
  <c r="D87" i="68" s="1"/>
  <c r="D87" i="85" s="1"/>
  <c r="C87" i="63"/>
  <c r="C87" i="68" s="1"/>
  <c r="B87" i="63"/>
  <c r="B87" i="68" s="1"/>
  <c r="Y86" i="63"/>
  <c r="Y86" i="68" s="1"/>
  <c r="X86" i="63"/>
  <c r="X86" i="68" s="1"/>
  <c r="W86" i="68"/>
  <c r="W86" i="85" s="1"/>
  <c r="V86" i="63"/>
  <c r="V86" i="68" s="1"/>
  <c r="U86" i="63"/>
  <c r="U86" i="68" s="1"/>
  <c r="T86" i="63"/>
  <c r="S86" i="63"/>
  <c r="S86" i="68" s="1"/>
  <c r="S86" i="85" s="1"/>
  <c r="R86" i="63"/>
  <c r="R86" i="68" s="1"/>
  <c r="R86" i="85" s="1"/>
  <c r="Q86" i="63"/>
  <c r="Q86" i="68" s="1"/>
  <c r="Q86" i="85" s="1"/>
  <c r="P86" i="63"/>
  <c r="P86" i="68" s="1"/>
  <c r="P86" i="85" s="1"/>
  <c r="O86" i="68"/>
  <c r="N86" i="63"/>
  <c r="M86" i="63"/>
  <c r="M86" i="68" s="1"/>
  <c r="M86" i="85" s="1"/>
  <c r="K86" i="63"/>
  <c r="J86" i="63"/>
  <c r="J86" i="68" s="1"/>
  <c r="I86" i="63"/>
  <c r="I86" i="68" s="1"/>
  <c r="H86" i="63"/>
  <c r="H86" i="68" s="1"/>
  <c r="G86" i="63"/>
  <c r="G86" i="68" s="1"/>
  <c r="F86" i="63"/>
  <c r="F86" i="68" s="1"/>
  <c r="F86" i="85" s="1"/>
  <c r="E86" i="63"/>
  <c r="E86" i="68" s="1"/>
  <c r="E86" i="85" s="1"/>
  <c r="E86" i="69" s="1"/>
  <c r="D86" i="63"/>
  <c r="D86" i="68" s="1"/>
  <c r="D86" i="85" s="1"/>
  <c r="C86" i="63"/>
  <c r="C86" i="68" s="1"/>
  <c r="B86" i="63"/>
  <c r="B86" i="68" s="1"/>
  <c r="Y85" i="63"/>
  <c r="Y85" i="68" s="1"/>
  <c r="X85" i="63"/>
  <c r="X85" i="68" s="1"/>
  <c r="W85" i="68"/>
  <c r="W85" i="85" s="1"/>
  <c r="V85" i="63"/>
  <c r="V85" i="68" s="1"/>
  <c r="U85" i="63"/>
  <c r="U85" i="68" s="1"/>
  <c r="T85" i="63"/>
  <c r="S85" i="63"/>
  <c r="S85" i="68" s="1"/>
  <c r="S85" i="85" s="1"/>
  <c r="R85" i="63"/>
  <c r="R85" i="68" s="1"/>
  <c r="R85" i="85" s="1"/>
  <c r="Q85" i="63"/>
  <c r="Q85" i="68" s="1"/>
  <c r="Q85" i="85" s="1"/>
  <c r="P85" i="63"/>
  <c r="P85" i="68" s="1"/>
  <c r="P85" i="85" s="1"/>
  <c r="O85" i="68"/>
  <c r="N85" i="63"/>
  <c r="M85" i="63"/>
  <c r="M85" i="68" s="1"/>
  <c r="M85" i="85" s="1"/>
  <c r="K85" i="63"/>
  <c r="J85" i="63"/>
  <c r="J85" i="68" s="1"/>
  <c r="I85" i="63"/>
  <c r="I85" i="68" s="1"/>
  <c r="H85" i="63"/>
  <c r="H85" i="68" s="1"/>
  <c r="G85" i="63"/>
  <c r="G85" i="68" s="1"/>
  <c r="F85" i="63"/>
  <c r="F85" i="68" s="1"/>
  <c r="F85" i="85" s="1"/>
  <c r="E85" i="63"/>
  <c r="E85" i="68" s="1"/>
  <c r="E85" i="85" s="1"/>
  <c r="E85" i="69" s="1"/>
  <c r="D85" i="63"/>
  <c r="D85" i="68" s="1"/>
  <c r="D85" i="85" s="1"/>
  <c r="C85" i="63"/>
  <c r="C85" i="68" s="1"/>
  <c r="B85" i="63"/>
  <c r="B85" i="68" s="1"/>
  <c r="Y84" i="63"/>
  <c r="Y84" i="68" s="1"/>
  <c r="X84" i="63"/>
  <c r="X84" i="68" s="1"/>
  <c r="W84" i="68"/>
  <c r="W84" i="85" s="1"/>
  <c r="V84" i="63"/>
  <c r="V84" i="68" s="1"/>
  <c r="U84" i="63"/>
  <c r="U84" i="68" s="1"/>
  <c r="T84" i="63"/>
  <c r="S84" i="63"/>
  <c r="S84" i="68" s="1"/>
  <c r="S84" i="85" s="1"/>
  <c r="R84" i="63"/>
  <c r="R84" i="68" s="1"/>
  <c r="R84" i="85" s="1"/>
  <c r="Q84" i="63"/>
  <c r="Q84" i="68" s="1"/>
  <c r="Q84" i="85" s="1"/>
  <c r="P84" i="63"/>
  <c r="P84" i="68" s="1"/>
  <c r="P84" i="85" s="1"/>
  <c r="O84" i="68"/>
  <c r="N84" i="63"/>
  <c r="M84" i="63"/>
  <c r="M84" i="68" s="1"/>
  <c r="M84" i="85" s="1"/>
  <c r="K84" i="63"/>
  <c r="J84" i="63"/>
  <c r="J84" i="68" s="1"/>
  <c r="I84" i="63"/>
  <c r="I84" i="68" s="1"/>
  <c r="H84" i="63"/>
  <c r="H84" i="68" s="1"/>
  <c r="G84" i="63"/>
  <c r="G84" i="68" s="1"/>
  <c r="F84" i="63"/>
  <c r="F84" i="68" s="1"/>
  <c r="F84" i="85" s="1"/>
  <c r="E84" i="63"/>
  <c r="E84" i="68" s="1"/>
  <c r="E84" i="85" s="1"/>
  <c r="E84" i="69" s="1"/>
  <c r="D84" i="63"/>
  <c r="D84" i="68" s="1"/>
  <c r="D84" i="85" s="1"/>
  <c r="C84" i="63"/>
  <c r="C84" i="68" s="1"/>
  <c r="B84" i="63"/>
  <c r="B84" i="68" s="1"/>
  <c r="Y83" i="63"/>
  <c r="Y83" i="68" s="1"/>
  <c r="X83" i="63"/>
  <c r="X83" i="68" s="1"/>
  <c r="W83" i="68"/>
  <c r="W83" i="85" s="1"/>
  <c r="V83" i="63"/>
  <c r="V83" i="68" s="1"/>
  <c r="U83" i="63"/>
  <c r="U83" i="68" s="1"/>
  <c r="T83" i="63"/>
  <c r="S83" i="63"/>
  <c r="S83" i="68" s="1"/>
  <c r="S83" i="85" s="1"/>
  <c r="R83" i="63"/>
  <c r="R83" i="68" s="1"/>
  <c r="R83" i="85" s="1"/>
  <c r="Q83" i="63"/>
  <c r="Q83" i="68" s="1"/>
  <c r="Q83" i="85" s="1"/>
  <c r="P83" i="63"/>
  <c r="P83" i="68" s="1"/>
  <c r="P83" i="85" s="1"/>
  <c r="O83" i="68"/>
  <c r="N83" i="63"/>
  <c r="M83" i="63"/>
  <c r="M83" i="68" s="1"/>
  <c r="M83" i="85" s="1"/>
  <c r="K83" i="63"/>
  <c r="J83" i="63"/>
  <c r="J83" i="68" s="1"/>
  <c r="I83" i="63"/>
  <c r="I83" i="68" s="1"/>
  <c r="H83" i="63"/>
  <c r="H83" i="68" s="1"/>
  <c r="G83" i="63"/>
  <c r="G83" i="68" s="1"/>
  <c r="F83" i="63"/>
  <c r="F83" i="68" s="1"/>
  <c r="F83" i="85" s="1"/>
  <c r="E83" i="63"/>
  <c r="E83" i="68" s="1"/>
  <c r="E83" i="85" s="1"/>
  <c r="E83" i="69" s="1"/>
  <c r="D83" i="63"/>
  <c r="D83" i="68" s="1"/>
  <c r="D83" i="85" s="1"/>
  <c r="C83" i="63"/>
  <c r="C83" i="68" s="1"/>
  <c r="B83" i="63"/>
  <c r="B83" i="68" s="1"/>
  <c r="Y82" i="63"/>
  <c r="Y82" i="68" s="1"/>
  <c r="X82" i="63"/>
  <c r="X82" i="68" s="1"/>
  <c r="W82" i="68"/>
  <c r="W82" i="85" s="1"/>
  <c r="V82" i="63"/>
  <c r="V82" i="68" s="1"/>
  <c r="U82" i="63"/>
  <c r="U82" i="68" s="1"/>
  <c r="T82" i="63"/>
  <c r="S82" i="63"/>
  <c r="S82" i="68" s="1"/>
  <c r="S82" i="85" s="1"/>
  <c r="R82" i="63"/>
  <c r="R82" i="68" s="1"/>
  <c r="R82" i="85" s="1"/>
  <c r="Q82" i="63"/>
  <c r="Q82" i="68" s="1"/>
  <c r="Q82" i="85" s="1"/>
  <c r="P82" i="63"/>
  <c r="P82" i="68" s="1"/>
  <c r="P82" i="85" s="1"/>
  <c r="O82" i="68"/>
  <c r="N82" i="63"/>
  <c r="M82" i="63"/>
  <c r="M82" i="68" s="1"/>
  <c r="M82" i="85" s="1"/>
  <c r="K82" i="63"/>
  <c r="J82" i="63"/>
  <c r="J82" i="68" s="1"/>
  <c r="I82" i="63"/>
  <c r="I82" i="68" s="1"/>
  <c r="H82" i="63"/>
  <c r="H82" i="68" s="1"/>
  <c r="G82" i="63"/>
  <c r="G82" i="68" s="1"/>
  <c r="F82" i="63"/>
  <c r="F82" i="68" s="1"/>
  <c r="F82" i="85" s="1"/>
  <c r="E82" i="63"/>
  <c r="E82" i="68" s="1"/>
  <c r="E82" i="85" s="1"/>
  <c r="E82" i="69" s="1"/>
  <c r="D82" i="63"/>
  <c r="D82" i="68" s="1"/>
  <c r="D82" i="85" s="1"/>
  <c r="C82" i="63"/>
  <c r="C82" i="68" s="1"/>
  <c r="B82" i="63"/>
  <c r="B82" i="68" s="1"/>
  <c r="Y81" i="63"/>
  <c r="Y81" i="68" s="1"/>
  <c r="X81" i="63"/>
  <c r="X81" i="68" s="1"/>
  <c r="W81" i="68"/>
  <c r="W81" i="85" s="1"/>
  <c r="V81" i="63"/>
  <c r="V81" i="68" s="1"/>
  <c r="U81" i="63"/>
  <c r="U81" i="68" s="1"/>
  <c r="T81" i="63"/>
  <c r="S81" i="63"/>
  <c r="S81" i="68" s="1"/>
  <c r="S81" i="85" s="1"/>
  <c r="R81" i="63"/>
  <c r="R81" i="68" s="1"/>
  <c r="R81" i="85" s="1"/>
  <c r="Q81" i="63"/>
  <c r="Q81" i="68" s="1"/>
  <c r="Q81" i="85" s="1"/>
  <c r="P81" i="63"/>
  <c r="P81" i="68" s="1"/>
  <c r="P81" i="85" s="1"/>
  <c r="O81" i="68"/>
  <c r="N81" i="63"/>
  <c r="M81" i="63"/>
  <c r="M81" i="68" s="1"/>
  <c r="M81" i="85" s="1"/>
  <c r="K81" i="63"/>
  <c r="J81" i="63"/>
  <c r="J81" i="68" s="1"/>
  <c r="I81" i="63"/>
  <c r="I81" i="68" s="1"/>
  <c r="H81" i="63"/>
  <c r="H81" i="68" s="1"/>
  <c r="G81" i="63"/>
  <c r="G81" i="68" s="1"/>
  <c r="F81" i="63"/>
  <c r="F81" i="68" s="1"/>
  <c r="F81" i="85" s="1"/>
  <c r="E81" i="63"/>
  <c r="E81" i="68" s="1"/>
  <c r="E81" i="85" s="1"/>
  <c r="E81" i="69" s="1"/>
  <c r="D81" i="63"/>
  <c r="D81" i="68" s="1"/>
  <c r="D81" i="85" s="1"/>
  <c r="C81" i="63"/>
  <c r="C81" i="68" s="1"/>
  <c r="B81" i="63"/>
  <c r="B81" i="68" s="1"/>
  <c r="Y80" i="63"/>
  <c r="Y80" i="68" s="1"/>
  <c r="X80" i="63"/>
  <c r="X80" i="68" s="1"/>
  <c r="W80" i="68"/>
  <c r="W80" i="85" s="1"/>
  <c r="V80" i="63"/>
  <c r="V80" i="68" s="1"/>
  <c r="U80" i="63"/>
  <c r="U80" i="68" s="1"/>
  <c r="T80" i="63"/>
  <c r="S80" i="63"/>
  <c r="S80" i="68" s="1"/>
  <c r="S80" i="85" s="1"/>
  <c r="R80" i="63"/>
  <c r="R80" i="68" s="1"/>
  <c r="R80" i="85" s="1"/>
  <c r="Q80" i="63"/>
  <c r="Q80" i="68" s="1"/>
  <c r="Q80" i="85" s="1"/>
  <c r="P80" i="63"/>
  <c r="P80" i="68" s="1"/>
  <c r="P80" i="85" s="1"/>
  <c r="O80" i="68"/>
  <c r="N80" i="63"/>
  <c r="M80" i="63"/>
  <c r="M80" i="68" s="1"/>
  <c r="M80" i="85" s="1"/>
  <c r="K80" i="63"/>
  <c r="J80" i="63"/>
  <c r="J80" i="68" s="1"/>
  <c r="I80" i="63"/>
  <c r="I80" i="68" s="1"/>
  <c r="H80" i="63"/>
  <c r="H80" i="68" s="1"/>
  <c r="G80" i="63"/>
  <c r="G80" i="68" s="1"/>
  <c r="F80" i="63"/>
  <c r="F80" i="68" s="1"/>
  <c r="F80" i="85" s="1"/>
  <c r="E80" i="63"/>
  <c r="E80" i="68" s="1"/>
  <c r="E80" i="85" s="1"/>
  <c r="E80" i="69" s="1"/>
  <c r="D80" i="63"/>
  <c r="D80" i="68" s="1"/>
  <c r="D80" i="85" s="1"/>
  <c r="C80" i="63"/>
  <c r="C80" i="68" s="1"/>
  <c r="B80" i="63"/>
  <c r="B80" i="68" s="1"/>
  <c r="Y79" i="63"/>
  <c r="Y79" i="68" s="1"/>
  <c r="X79" i="63"/>
  <c r="X79" i="68" s="1"/>
  <c r="W79" i="68"/>
  <c r="W79" i="85" s="1"/>
  <c r="V79" i="63"/>
  <c r="V79" i="68" s="1"/>
  <c r="U79" i="63"/>
  <c r="U79" i="68" s="1"/>
  <c r="T79" i="63"/>
  <c r="S79" i="63"/>
  <c r="S79" i="68" s="1"/>
  <c r="S79" i="85" s="1"/>
  <c r="R79" i="63"/>
  <c r="R79" i="68" s="1"/>
  <c r="R79" i="85" s="1"/>
  <c r="Q79" i="63"/>
  <c r="Q79" i="68" s="1"/>
  <c r="Q79" i="85" s="1"/>
  <c r="P79" i="63"/>
  <c r="P79" i="68" s="1"/>
  <c r="P79" i="85" s="1"/>
  <c r="O79" i="68"/>
  <c r="N79" i="63"/>
  <c r="M79" i="63"/>
  <c r="M79" i="68" s="1"/>
  <c r="M79" i="85" s="1"/>
  <c r="K79" i="63"/>
  <c r="J79" i="63"/>
  <c r="J79" i="68" s="1"/>
  <c r="I79" i="63"/>
  <c r="I79" i="68" s="1"/>
  <c r="H79" i="63"/>
  <c r="H79" i="68" s="1"/>
  <c r="G79" i="63"/>
  <c r="G79" i="68" s="1"/>
  <c r="F79" i="63"/>
  <c r="F79" i="68" s="1"/>
  <c r="F79" i="85" s="1"/>
  <c r="E79" i="63"/>
  <c r="E79" i="68" s="1"/>
  <c r="E79" i="85" s="1"/>
  <c r="E79" i="69" s="1"/>
  <c r="D79" i="63"/>
  <c r="D79" i="68" s="1"/>
  <c r="D79" i="85" s="1"/>
  <c r="C79" i="63"/>
  <c r="C79" i="68" s="1"/>
  <c r="B79" i="63"/>
  <c r="B79" i="68" s="1"/>
  <c r="Y78" i="63"/>
  <c r="Y78" i="68" s="1"/>
  <c r="X78" i="63"/>
  <c r="X78" i="68" s="1"/>
  <c r="W78" i="68"/>
  <c r="W78" i="85" s="1"/>
  <c r="V78" i="63"/>
  <c r="V78" i="68" s="1"/>
  <c r="U78" i="63"/>
  <c r="U78" i="68" s="1"/>
  <c r="T78" i="63"/>
  <c r="S78" i="63"/>
  <c r="S78" i="68" s="1"/>
  <c r="S78" i="85" s="1"/>
  <c r="R78" i="63"/>
  <c r="R78" i="68" s="1"/>
  <c r="R78" i="85" s="1"/>
  <c r="Q78" i="63"/>
  <c r="Q78" i="68" s="1"/>
  <c r="Q78" i="85" s="1"/>
  <c r="P78" i="63"/>
  <c r="P78" i="68" s="1"/>
  <c r="P78" i="85" s="1"/>
  <c r="O78" i="68"/>
  <c r="O78" i="85" s="1"/>
  <c r="N78" i="63"/>
  <c r="N78" i="68" s="1"/>
  <c r="M78" i="63"/>
  <c r="M78" i="68" s="1"/>
  <c r="M78" i="85" s="1"/>
  <c r="K78" i="63"/>
  <c r="J78" i="63"/>
  <c r="J78" i="68" s="1"/>
  <c r="I78" i="63"/>
  <c r="I78" i="68" s="1"/>
  <c r="H78" i="63"/>
  <c r="H78" i="68" s="1"/>
  <c r="G78" i="63"/>
  <c r="G78" i="68" s="1"/>
  <c r="F78" i="63"/>
  <c r="F78" i="68" s="1"/>
  <c r="F78" i="85" s="1"/>
  <c r="E78" i="63"/>
  <c r="E78" i="68" s="1"/>
  <c r="E78" i="85" s="1"/>
  <c r="E78" i="69" s="1"/>
  <c r="D78" i="63"/>
  <c r="D78" i="68" s="1"/>
  <c r="D78" i="85" s="1"/>
  <c r="C78" i="63"/>
  <c r="C78" i="68" s="1"/>
  <c r="B78" i="63"/>
  <c r="B78" i="68" s="1"/>
  <c r="Y77" i="63"/>
  <c r="Y77" i="68" s="1"/>
  <c r="X77" i="63"/>
  <c r="X77" i="68" s="1"/>
  <c r="W77" i="68"/>
  <c r="W77" i="85" s="1"/>
  <c r="V77" i="63"/>
  <c r="V77" i="68" s="1"/>
  <c r="U77" i="63"/>
  <c r="U77" i="68" s="1"/>
  <c r="T77" i="63"/>
  <c r="S77" i="63"/>
  <c r="S77" i="68" s="1"/>
  <c r="S77" i="85" s="1"/>
  <c r="R77" i="63"/>
  <c r="R77" i="68" s="1"/>
  <c r="R77" i="85" s="1"/>
  <c r="Q77" i="63"/>
  <c r="Q77" i="68" s="1"/>
  <c r="Q77" i="85" s="1"/>
  <c r="P77" i="63"/>
  <c r="P77" i="68" s="1"/>
  <c r="P77" i="85" s="1"/>
  <c r="O77" i="68"/>
  <c r="N77" i="63"/>
  <c r="M77" i="63"/>
  <c r="M77" i="68" s="1"/>
  <c r="M77" i="85" s="1"/>
  <c r="K77" i="63"/>
  <c r="J77" i="63"/>
  <c r="J77" i="68" s="1"/>
  <c r="I77" i="63"/>
  <c r="I77" i="68" s="1"/>
  <c r="H77" i="63"/>
  <c r="H77" i="68" s="1"/>
  <c r="G77" i="63"/>
  <c r="G77" i="68" s="1"/>
  <c r="F77" i="63"/>
  <c r="F77" i="68" s="1"/>
  <c r="F77" i="85" s="1"/>
  <c r="E77" i="63"/>
  <c r="E77" i="68" s="1"/>
  <c r="E77" i="85" s="1"/>
  <c r="E77" i="69" s="1"/>
  <c r="D77" i="63"/>
  <c r="D77" i="68" s="1"/>
  <c r="D77" i="85" s="1"/>
  <c r="C77" i="63"/>
  <c r="C77" i="68" s="1"/>
  <c r="B77" i="63"/>
  <c r="B77" i="68" s="1"/>
  <c r="Y76" i="63"/>
  <c r="Y76" i="68" s="1"/>
  <c r="X76" i="63"/>
  <c r="X76" i="68" s="1"/>
  <c r="W76" i="68"/>
  <c r="W76" i="85" s="1"/>
  <c r="V76" i="63"/>
  <c r="V76" i="68" s="1"/>
  <c r="U76" i="63"/>
  <c r="U76" i="68" s="1"/>
  <c r="T76" i="63"/>
  <c r="S76" i="63"/>
  <c r="S76" i="68" s="1"/>
  <c r="S76" i="85" s="1"/>
  <c r="R76" i="63"/>
  <c r="R76" i="68" s="1"/>
  <c r="R76" i="85" s="1"/>
  <c r="Q76" i="63"/>
  <c r="Q76" i="68" s="1"/>
  <c r="Q76" i="85" s="1"/>
  <c r="P76" i="63"/>
  <c r="P76" i="68" s="1"/>
  <c r="P76" i="85" s="1"/>
  <c r="O76" i="68"/>
  <c r="N76" i="63"/>
  <c r="M76" i="63"/>
  <c r="M76" i="68" s="1"/>
  <c r="M76" i="85" s="1"/>
  <c r="K76" i="63"/>
  <c r="J76" i="63"/>
  <c r="J76" i="68" s="1"/>
  <c r="I76" i="63"/>
  <c r="I76" i="68" s="1"/>
  <c r="H76" i="63"/>
  <c r="H76" i="68" s="1"/>
  <c r="G76" i="63"/>
  <c r="G76" i="68" s="1"/>
  <c r="F76" i="63"/>
  <c r="F76" i="68" s="1"/>
  <c r="F76" i="85" s="1"/>
  <c r="E76" i="63"/>
  <c r="E76" i="68" s="1"/>
  <c r="E76" i="85" s="1"/>
  <c r="E76" i="69" s="1"/>
  <c r="D76" i="63"/>
  <c r="D76" i="68" s="1"/>
  <c r="D76" i="85" s="1"/>
  <c r="C76" i="63"/>
  <c r="C76" i="68" s="1"/>
  <c r="B76" i="63"/>
  <c r="B76" i="68" s="1"/>
  <c r="Y75" i="63"/>
  <c r="Y75" i="68" s="1"/>
  <c r="X75" i="63"/>
  <c r="X75" i="68" s="1"/>
  <c r="W75" i="68"/>
  <c r="W75" i="85" s="1"/>
  <c r="V75" i="63"/>
  <c r="V75" i="68" s="1"/>
  <c r="U75" i="63"/>
  <c r="U75" i="68" s="1"/>
  <c r="T75" i="63"/>
  <c r="S75" i="63"/>
  <c r="S75" i="68" s="1"/>
  <c r="S75" i="85" s="1"/>
  <c r="R75" i="63"/>
  <c r="R75" i="68" s="1"/>
  <c r="R75" i="85" s="1"/>
  <c r="Q75" i="63"/>
  <c r="Q75" i="68" s="1"/>
  <c r="Q75" i="85" s="1"/>
  <c r="P75" i="63"/>
  <c r="P75" i="68" s="1"/>
  <c r="P75" i="85" s="1"/>
  <c r="O75" i="68"/>
  <c r="N75" i="63"/>
  <c r="M75" i="63"/>
  <c r="M75" i="68" s="1"/>
  <c r="M75" i="85" s="1"/>
  <c r="K75" i="63"/>
  <c r="J75" i="63"/>
  <c r="J75" i="68" s="1"/>
  <c r="I75" i="63"/>
  <c r="I75" i="68" s="1"/>
  <c r="H75" i="63"/>
  <c r="H75" i="68" s="1"/>
  <c r="G75" i="63"/>
  <c r="G75" i="68" s="1"/>
  <c r="F75" i="63"/>
  <c r="F75" i="68" s="1"/>
  <c r="F75" i="85" s="1"/>
  <c r="E75" i="63"/>
  <c r="E75" i="68" s="1"/>
  <c r="E75" i="85" s="1"/>
  <c r="E75" i="69" s="1"/>
  <c r="D75" i="63"/>
  <c r="D75" i="68" s="1"/>
  <c r="D75" i="85" s="1"/>
  <c r="C75" i="63"/>
  <c r="C75" i="68" s="1"/>
  <c r="B75" i="63"/>
  <c r="B75" i="68" s="1"/>
  <c r="Y74" i="63"/>
  <c r="Y74" i="68" s="1"/>
  <c r="X74" i="63"/>
  <c r="X74" i="68" s="1"/>
  <c r="W74" i="68"/>
  <c r="W74" i="85" s="1"/>
  <c r="V74" i="63"/>
  <c r="V74" i="68" s="1"/>
  <c r="U74" i="63"/>
  <c r="U74" i="68" s="1"/>
  <c r="T74" i="63"/>
  <c r="S74" i="63"/>
  <c r="S74" i="68" s="1"/>
  <c r="S74" i="85" s="1"/>
  <c r="R74" i="63"/>
  <c r="R74" i="68" s="1"/>
  <c r="R74" i="85" s="1"/>
  <c r="Q74" i="63"/>
  <c r="Q74" i="68" s="1"/>
  <c r="Q74" i="85" s="1"/>
  <c r="P74" i="63"/>
  <c r="P74" i="68" s="1"/>
  <c r="P74" i="85" s="1"/>
  <c r="O74" i="68"/>
  <c r="N74" i="63"/>
  <c r="M74" i="63"/>
  <c r="M74" i="68" s="1"/>
  <c r="M74" i="85" s="1"/>
  <c r="K74" i="63"/>
  <c r="J74" i="63"/>
  <c r="J74" i="68" s="1"/>
  <c r="I74" i="63"/>
  <c r="I74" i="68" s="1"/>
  <c r="H74" i="63"/>
  <c r="H74" i="68" s="1"/>
  <c r="G74" i="63"/>
  <c r="G74" i="68" s="1"/>
  <c r="F74" i="63"/>
  <c r="F74" i="68" s="1"/>
  <c r="F74" i="85" s="1"/>
  <c r="E74" i="63"/>
  <c r="E74" i="68" s="1"/>
  <c r="E74" i="85" s="1"/>
  <c r="E74" i="69" s="1"/>
  <c r="D74" i="63"/>
  <c r="D74" i="68" s="1"/>
  <c r="D74" i="85" s="1"/>
  <c r="C74" i="63"/>
  <c r="C74" i="68" s="1"/>
  <c r="B74" i="63"/>
  <c r="B74" i="68" s="1"/>
  <c r="Y73" i="63"/>
  <c r="Y73" i="68" s="1"/>
  <c r="X73" i="63"/>
  <c r="X73" i="68" s="1"/>
  <c r="W73" i="68"/>
  <c r="W73" i="85" s="1"/>
  <c r="V73" i="63"/>
  <c r="V73" i="68" s="1"/>
  <c r="U73" i="63"/>
  <c r="U73" i="68" s="1"/>
  <c r="T73" i="63"/>
  <c r="S73" i="63"/>
  <c r="S73" i="68" s="1"/>
  <c r="S73" i="85" s="1"/>
  <c r="R73" i="63"/>
  <c r="R73" i="68" s="1"/>
  <c r="R73" i="85" s="1"/>
  <c r="Q73" i="63"/>
  <c r="Q73" i="68" s="1"/>
  <c r="Q73" i="85" s="1"/>
  <c r="P73" i="63"/>
  <c r="P73" i="68" s="1"/>
  <c r="P73" i="85" s="1"/>
  <c r="O73" i="68"/>
  <c r="N73" i="63"/>
  <c r="M73" i="63"/>
  <c r="M73" i="68" s="1"/>
  <c r="M73" i="85" s="1"/>
  <c r="K73" i="63"/>
  <c r="J73" i="63"/>
  <c r="J73" i="68" s="1"/>
  <c r="I73" i="63"/>
  <c r="I73" i="68" s="1"/>
  <c r="H73" i="63"/>
  <c r="H73" i="68" s="1"/>
  <c r="G73" i="63"/>
  <c r="G73" i="68" s="1"/>
  <c r="F73" i="63"/>
  <c r="F73" i="68" s="1"/>
  <c r="F73" i="85" s="1"/>
  <c r="E73" i="63"/>
  <c r="E73" i="68" s="1"/>
  <c r="E73" i="85" s="1"/>
  <c r="E73" i="69" s="1"/>
  <c r="D73" i="63"/>
  <c r="D73" i="68" s="1"/>
  <c r="D73" i="85" s="1"/>
  <c r="C73" i="63"/>
  <c r="C73" i="68" s="1"/>
  <c r="B73" i="63"/>
  <c r="B73" i="68" s="1"/>
  <c r="Y72" i="63"/>
  <c r="Y72" i="68" s="1"/>
  <c r="X72" i="63"/>
  <c r="X72" i="68" s="1"/>
  <c r="W72" i="68"/>
  <c r="W72" i="85" s="1"/>
  <c r="V72" i="63"/>
  <c r="V72" i="68" s="1"/>
  <c r="U72" i="63"/>
  <c r="U72" i="68" s="1"/>
  <c r="T72" i="63"/>
  <c r="S72" i="63"/>
  <c r="S72" i="68" s="1"/>
  <c r="S72" i="85" s="1"/>
  <c r="R72" i="63"/>
  <c r="R72" i="68" s="1"/>
  <c r="R72" i="85" s="1"/>
  <c r="Q72" i="63"/>
  <c r="Q72" i="68" s="1"/>
  <c r="Q72" i="85" s="1"/>
  <c r="P72" i="63"/>
  <c r="P72" i="68" s="1"/>
  <c r="P72" i="85" s="1"/>
  <c r="O72" i="68"/>
  <c r="N72" i="63"/>
  <c r="M72" i="63"/>
  <c r="M72" i="68" s="1"/>
  <c r="M72" i="85" s="1"/>
  <c r="K72" i="63"/>
  <c r="J72" i="63"/>
  <c r="J72" i="68" s="1"/>
  <c r="I72" i="63"/>
  <c r="I72" i="68" s="1"/>
  <c r="H72" i="63"/>
  <c r="H72" i="68" s="1"/>
  <c r="G72" i="63"/>
  <c r="G72" i="68" s="1"/>
  <c r="F72" i="63"/>
  <c r="F72" i="68" s="1"/>
  <c r="F72" i="85" s="1"/>
  <c r="E72" i="63"/>
  <c r="E72" i="68" s="1"/>
  <c r="E72" i="85" s="1"/>
  <c r="E72" i="69" s="1"/>
  <c r="D72" i="63"/>
  <c r="D72" i="68" s="1"/>
  <c r="D72" i="85" s="1"/>
  <c r="C72" i="63"/>
  <c r="C72" i="68" s="1"/>
  <c r="B72" i="63"/>
  <c r="B72" i="68" s="1"/>
  <c r="Y71" i="63"/>
  <c r="Y71" i="68" s="1"/>
  <c r="X71" i="63"/>
  <c r="X71" i="68" s="1"/>
  <c r="W71" i="68"/>
  <c r="W71" i="85" s="1"/>
  <c r="V71" i="63"/>
  <c r="V71" i="68" s="1"/>
  <c r="U71" i="63"/>
  <c r="U71" i="68" s="1"/>
  <c r="T71" i="63"/>
  <c r="S71" i="63"/>
  <c r="S71" i="68" s="1"/>
  <c r="S71" i="85" s="1"/>
  <c r="R71" i="63"/>
  <c r="R71" i="68" s="1"/>
  <c r="R71" i="85" s="1"/>
  <c r="Q71" i="63"/>
  <c r="Q71" i="68" s="1"/>
  <c r="Q71" i="85" s="1"/>
  <c r="P71" i="63"/>
  <c r="P71" i="68" s="1"/>
  <c r="P71" i="85" s="1"/>
  <c r="O71" i="68"/>
  <c r="N71" i="63"/>
  <c r="M71" i="63"/>
  <c r="M71" i="68" s="1"/>
  <c r="M71" i="85" s="1"/>
  <c r="K71" i="63"/>
  <c r="J71" i="63"/>
  <c r="J71" i="68" s="1"/>
  <c r="I71" i="63"/>
  <c r="I71" i="68" s="1"/>
  <c r="H71" i="63"/>
  <c r="H71" i="68" s="1"/>
  <c r="G71" i="63"/>
  <c r="G71" i="68" s="1"/>
  <c r="F71" i="63"/>
  <c r="F71" i="68" s="1"/>
  <c r="F71" i="85" s="1"/>
  <c r="E71" i="63"/>
  <c r="E71" i="68" s="1"/>
  <c r="E71" i="85" s="1"/>
  <c r="E71" i="69" s="1"/>
  <c r="D71" i="63"/>
  <c r="D71" i="68" s="1"/>
  <c r="D71" i="85" s="1"/>
  <c r="C71" i="63"/>
  <c r="C71" i="68" s="1"/>
  <c r="B71" i="63"/>
  <c r="B71" i="68" s="1"/>
  <c r="Y70" i="63"/>
  <c r="Y70" i="68" s="1"/>
  <c r="X70" i="63"/>
  <c r="X70" i="68" s="1"/>
  <c r="W70" i="68"/>
  <c r="W70" i="85" s="1"/>
  <c r="V70" i="63"/>
  <c r="V70" i="68" s="1"/>
  <c r="U70" i="63"/>
  <c r="U70" i="68" s="1"/>
  <c r="T70" i="63"/>
  <c r="S70" i="63"/>
  <c r="S70" i="68" s="1"/>
  <c r="S70" i="85" s="1"/>
  <c r="R70" i="63"/>
  <c r="R70" i="68" s="1"/>
  <c r="R70" i="85" s="1"/>
  <c r="Q70" i="63"/>
  <c r="Q70" i="68" s="1"/>
  <c r="Q70" i="85" s="1"/>
  <c r="P70" i="63"/>
  <c r="P70" i="68" s="1"/>
  <c r="P70" i="85" s="1"/>
  <c r="O70" i="68"/>
  <c r="N70" i="63"/>
  <c r="M70" i="63"/>
  <c r="M70" i="68" s="1"/>
  <c r="M70" i="85" s="1"/>
  <c r="K70" i="63"/>
  <c r="J70" i="63"/>
  <c r="J70" i="68" s="1"/>
  <c r="I70" i="63"/>
  <c r="I70" i="68" s="1"/>
  <c r="H70" i="63"/>
  <c r="H70" i="68" s="1"/>
  <c r="G70" i="63"/>
  <c r="G70" i="68" s="1"/>
  <c r="F70" i="63"/>
  <c r="F70" i="68" s="1"/>
  <c r="F70" i="85" s="1"/>
  <c r="E70" i="63"/>
  <c r="E70" i="68" s="1"/>
  <c r="E70" i="85" s="1"/>
  <c r="E70" i="69" s="1"/>
  <c r="D70" i="63"/>
  <c r="D70" i="68" s="1"/>
  <c r="D70" i="85" s="1"/>
  <c r="C70" i="63"/>
  <c r="C70" i="68" s="1"/>
  <c r="B70" i="63"/>
  <c r="B70" i="68" s="1"/>
  <c r="Y69" i="63"/>
  <c r="Y69" i="68" s="1"/>
  <c r="X69" i="63"/>
  <c r="X69" i="68" s="1"/>
  <c r="W69" i="68"/>
  <c r="W69" i="85" s="1"/>
  <c r="V69" i="63"/>
  <c r="V69" i="68" s="1"/>
  <c r="U69" i="63"/>
  <c r="U69" i="68" s="1"/>
  <c r="T69" i="63"/>
  <c r="S69" i="63"/>
  <c r="S69" i="68" s="1"/>
  <c r="S69" i="85" s="1"/>
  <c r="R69" i="63"/>
  <c r="R69" i="68" s="1"/>
  <c r="R69" i="85" s="1"/>
  <c r="Q69" i="63"/>
  <c r="Q69" i="68" s="1"/>
  <c r="Q69" i="85" s="1"/>
  <c r="P69" i="63"/>
  <c r="P69" i="68" s="1"/>
  <c r="P69" i="85" s="1"/>
  <c r="O69" i="68"/>
  <c r="N69" i="63"/>
  <c r="M69" i="63"/>
  <c r="M69" i="68" s="1"/>
  <c r="M69" i="85" s="1"/>
  <c r="K69" i="63"/>
  <c r="J69" i="63"/>
  <c r="J69" i="68" s="1"/>
  <c r="I69" i="63"/>
  <c r="I69" i="68" s="1"/>
  <c r="H69" i="63"/>
  <c r="H69" i="68" s="1"/>
  <c r="G69" i="63"/>
  <c r="G69" i="68" s="1"/>
  <c r="F69" i="63"/>
  <c r="F69" i="68" s="1"/>
  <c r="F69" i="85" s="1"/>
  <c r="E69" i="63"/>
  <c r="E69" i="68" s="1"/>
  <c r="E69" i="85" s="1"/>
  <c r="E69" i="69" s="1"/>
  <c r="D69" i="63"/>
  <c r="D69" i="68" s="1"/>
  <c r="D69" i="85" s="1"/>
  <c r="C69" i="63"/>
  <c r="C69" i="68" s="1"/>
  <c r="B69" i="63"/>
  <c r="B69" i="68" s="1"/>
  <c r="Y68" i="63"/>
  <c r="Y68" i="68" s="1"/>
  <c r="X68" i="63"/>
  <c r="X68" i="68" s="1"/>
  <c r="W68" i="68"/>
  <c r="W68" i="85" s="1"/>
  <c r="V68" i="63"/>
  <c r="V68" i="68" s="1"/>
  <c r="U68" i="63"/>
  <c r="U68" i="68" s="1"/>
  <c r="T68" i="63"/>
  <c r="S68" i="63"/>
  <c r="S68" i="68" s="1"/>
  <c r="S68" i="85" s="1"/>
  <c r="R68" i="63"/>
  <c r="R68" i="68" s="1"/>
  <c r="R68" i="85" s="1"/>
  <c r="Q68" i="63"/>
  <c r="Q68" i="68" s="1"/>
  <c r="Q68" i="85" s="1"/>
  <c r="P68" i="63"/>
  <c r="P68" i="68" s="1"/>
  <c r="P68" i="85" s="1"/>
  <c r="O68" i="68"/>
  <c r="N68" i="63"/>
  <c r="M68" i="63"/>
  <c r="M68" i="68" s="1"/>
  <c r="M68" i="85" s="1"/>
  <c r="K68" i="63"/>
  <c r="J68" i="63"/>
  <c r="J68" i="68" s="1"/>
  <c r="I68" i="63"/>
  <c r="I68" i="68" s="1"/>
  <c r="H68" i="63"/>
  <c r="H68" i="68" s="1"/>
  <c r="G68" i="63"/>
  <c r="G68" i="68" s="1"/>
  <c r="F68" i="63"/>
  <c r="F68" i="68" s="1"/>
  <c r="F68" i="85" s="1"/>
  <c r="E68" i="63"/>
  <c r="E68" i="68" s="1"/>
  <c r="E68" i="85" s="1"/>
  <c r="E68" i="69" s="1"/>
  <c r="D68" i="63"/>
  <c r="D68" i="68" s="1"/>
  <c r="D68" i="85" s="1"/>
  <c r="C68" i="63"/>
  <c r="C68" i="68" s="1"/>
  <c r="B68" i="63"/>
  <c r="B68" i="68" s="1"/>
  <c r="Y67" i="63"/>
  <c r="Y67" i="68" s="1"/>
  <c r="X67" i="63"/>
  <c r="X67" i="68" s="1"/>
  <c r="W67" i="68"/>
  <c r="W67" i="85" s="1"/>
  <c r="V67" i="63"/>
  <c r="V67" i="68" s="1"/>
  <c r="U67" i="63"/>
  <c r="U67" i="68" s="1"/>
  <c r="T67" i="63"/>
  <c r="S67" i="63"/>
  <c r="S67" i="68" s="1"/>
  <c r="S67" i="85" s="1"/>
  <c r="R67" i="63"/>
  <c r="R67" i="68" s="1"/>
  <c r="R67" i="85" s="1"/>
  <c r="Q67" i="63"/>
  <c r="Q67" i="68" s="1"/>
  <c r="Q67" i="85" s="1"/>
  <c r="P67" i="63"/>
  <c r="P67" i="68" s="1"/>
  <c r="P67" i="85" s="1"/>
  <c r="O67" i="68"/>
  <c r="N67" i="63"/>
  <c r="M67" i="63"/>
  <c r="M67" i="68" s="1"/>
  <c r="M67" i="85" s="1"/>
  <c r="K67" i="63"/>
  <c r="J67" i="63"/>
  <c r="J67" i="68" s="1"/>
  <c r="I67" i="63"/>
  <c r="I67" i="68" s="1"/>
  <c r="H67" i="63"/>
  <c r="H67" i="68" s="1"/>
  <c r="G67" i="63"/>
  <c r="G67" i="68" s="1"/>
  <c r="F67" i="63"/>
  <c r="F67" i="68" s="1"/>
  <c r="F67" i="85" s="1"/>
  <c r="E67" i="63"/>
  <c r="E67" i="68" s="1"/>
  <c r="E67" i="85" s="1"/>
  <c r="E67" i="69" s="1"/>
  <c r="D67" i="63"/>
  <c r="D67" i="68" s="1"/>
  <c r="D67" i="85" s="1"/>
  <c r="C67" i="63"/>
  <c r="C67" i="68" s="1"/>
  <c r="B67" i="63"/>
  <c r="B67" i="68" s="1"/>
  <c r="Y66" i="63"/>
  <c r="Y66" i="68" s="1"/>
  <c r="X66" i="63"/>
  <c r="X66" i="68" s="1"/>
  <c r="W66" i="68"/>
  <c r="W66" i="85" s="1"/>
  <c r="V66" i="63"/>
  <c r="V66" i="68" s="1"/>
  <c r="U66" i="63"/>
  <c r="U66" i="68" s="1"/>
  <c r="T66" i="63"/>
  <c r="S66" i="63"/>
  <c r="S66" i="68" s="1"/>
  <c r="S66" i="85" s="1"/>
  <c r="R66" i="63"/>
  <c r="R66" i="68" s="1"/>
  <c r="R66" i="85" s="1"/>
  <c r="Q66" i="63"/>
  <c r="Q66" i="68" s="1"/>
  <c r="Q66" i="85" s="1"/>
  <c r="P66" i="63"/>
  <c r="P66" i="68" s="1"/>
  <c r="P66" i="85" s="1"/>
  <c r="O66" i="68"/>
  <c r="N66" i="63"/>
  <c r="M66" i="63"/>
  <c r="M66" i="68" s="1"/>
  <c r="M66" i="85" s="1"/>
  <c r="K66" i="63"/>
  <c r="J66" i="63"/>
  <c r="J66" i="68" s="1"/>
  <c r="I66" i="63"/>
  <c r="I66" i="68" s="1"/>
  <c r="H66" i="63"/>
  <c r="H66" i="68" s="1"/>
  <c r="G66" i="63"/>
  <c r="G66" i="68" s="1"/>
  <c r="F66" i="63"/>
  <c r="F66" i="68" s="1"/>
  <c r="F66" i="85" s="1"/>
  <c r="E66" i="63"/>
  <c r="E66" i="68" s="1"/>
  <c r="E66" i="85" s="1"/>
  <c r="E66" i="69" s="1"/>
  <c r="D66" i="63"/>
  <c r="D66" i="68" s="1"/>
  <c r="D66" i="85" s="1"/>
  <c r="C66" i="63"/>
  <c r="C66" i="68" s="1"/>
  <c r="B66" i="63"/>
  <c r="B66" i="68" s="1"/>
  <c r="Y65" i="63"/>
  <c r="X65" i="63"/>
  <c r="V65" i="63"/>
  <c r="U65" i="63"/>
  <c r="T65" i="63"/>
  <c r="S65" i="63"/>
  <c r="R65" i="63"/>
  <c r="Q65" i="63"/>
  <c r="P65" i="63"/>
  <c r="N65" i="63"/>
  <c r="M65" i="63"/>
  <c r="K65" i="63"/>
  <c r="J65" i="63"/>
  <c r="I65" i="63"/>
  <c r="H65" i="63"/>
  <c r="G65" i="63"/>
  <c r="F65" i="63"/>
  <c r="E65" i="63"/>
  <c r="D65" i="63"/>
  <c r="C65" i="63"/>
  <c r="B65" i="63"/>
  <c r="Y64" i="63"/>
  <c r="Y64" i="68" s="1"/>
  <c r="X64" i="63"/>
  <c r="X64" i="68" s="1"/>
  <c r="W64" i="68"/>
  <c r="W64" i="85" s="1"/>
  <c r="V64" i="63"/>
  <c r="V64" i="68" s="1"/>
  <c r="U64" i="63"/>
  <c r="U64" i="68" s="1"/>
  <c r="T64" i="63"/>
  <c r="S64" i="63"/>
  <c r="S64" i="68" s="1"/>
  <c r="S64" i="85" s="1"/>
  <c r="R64" i="63"/>
  <c r="R64" i="68" s="1"/>
  <c r="R64" i="85" s="1"/>
  <c r="Q64" i="63"/>
  <c r="Q64" i="68" s="1"/>
  <c r="Q64" i="85" s="1"/>
  <c r="P64" i="63"/>
  <c r="P64" i="68" s="1"/>
  <c r="P64" i="85" s="1"/>
  <c r="O64" i="68"/>
  <c r="N64" i="63"/>
  <c r="M64" i="63"/>
  <c r="M64" i="68" s="1"/>
  <c r="M64" i="85" s="1"/>
  <c r="K64" i="63"/>
  <c r="J64" i="63"/>
  <c r="J64" i="68" s="1"/>
  <c r="I64" i="63"/>
  <c r="I64" i="68" s="1"/>
  <c r="H64" i="63"/>
  <c r="H64" i="68" s="1"/>
  <c r="G64" i="63"/>
  <c r="G64" i="68" s="1"/>
  <c r="F64" i="63"/>
  <c r="F64" i="68" s="1"/>
  <c r="F64" i="85" s="1"/>
  <c r="E64" i="63"/>
  <c r="E64" i="68" s="1"/>
  <c r="E64" i="85" s="1"/>
  <c r="E64" i="69" s="1"/>
  <c r="D64" i="63"/>
  <c r="D64" i="68" s="1"/>
  <c r="D64" i="85" s="1"/>
  <c r="C64" i="63"/>
  <c r="C64" i="68" s="1"/>
  <c r="B64" i="63"/>
  <c r="B64" i="68" s="1"/>
  <c r="Y63" i="63"/>
  <c r="Y63" i="68" s="1"/>
  <c r="X63" i="63"/>
  <c r="X63" i="68" s="1"/>
  <c r="W63" i="68"/>
  <c r="W63" i="85" s="1"/>
  <c r="V63" i="63"/>
  <c r="V63" i="68" s="1"/>
  <c r="U63" i="63"/>
  <c r="U63" i="68" s="1"/>
  <c r="T63" i="63"/>
  <c r="S63" i="63"/>
  <c r="S63" i="68" s="1"/>
  <c r="S63" i="85" s="1"/>
  <c r="R63" i="63"/>
  <c r="R63" i="68" s="1"/>
  <c r="R63" i="85" s="1"/>
  <c r="Q63" i="63"/>
  <c r="Q63" i="68" s="1"/>
  <c r="Q63" i="85" s="1"/>
  <c r="P63" i="63"/>
  <c r="P63" i="68" s="1"/>
  <c r="P63" i="85" s="1"/>
  <c r="O63" i="68"/>
  <c r="N63" i="63"/>
  <c r="M63" i="63"/>
  <c r="M63" i="68" s="1"/>
  <c r="M63" i="85" s="1"/>
  <c r="K63" i="63"/>
  <c r="J63" i="63"/>
  <c r="J63" i="68" s="1"/>
  <c r="I63" i="63"/>
  <c r="I63" i="68" s="1"/>
  <c r="H63" i="63"/>
  <c r="H63" i="68" s="1"/>
  <c r="G63" i="63"/>
  <c r="G63" i="68" s="1"/>
  <c r="F63" i="63"/>
  <c r="F63" i="68" s="1"/>
  <c r="F63" i="85" s="1"/>
  <c r="E63" i="63"/>
  <c r="E63" i="68" s="1"/>
  <c r="E63" i="85" s="1"/>
  <c r="E63" i="69" s="1"/>
  <c r="D63" i="63"/>
  <c r="D63" i="68" s="1"/>
  <c r="D63" i="85" s="1"/>
  <c r="C63" i="63"/>
  <c r="C63" i="68" s="1"/>
  <c r="B63" i="63"/>
  <c r="B63" i="68" s="1"/>
  <c r="Y62" i="63"/>
  <c r="Y62" i="68" s="1"/>
  <c r="X62" i="63"/>
  <c r="X62" i="68" s="1"/>
  <c r="W62" i="68"/>
  <c r="W62" i="85" s="1"/>
  <c r="V62" i="63"/>
  <c r="V62" i="68" s="1"/>
  <c r="U62" i="63"/>
  <c r="U62" i="68" s="1"/>
  <c r="T62" i="63"/>
  <c r="S62" i="63"/>
  <c r="S62" i="68" s="1"/>
  <c r="S62" i="85" s="1"/>
  <c r="R62" i="63"/>
  <c r="R62" i="68" s="1"/>
  <c r="R62" i="85" s="1"/>
  <c r="Q62" i="63"/>
  <c r="Q62" i="68" s="1"/>
  <c r="Q62" i="85" s="1"/>
  <c r="P62" i="63"/>
  <c r="P62" i="68" s="1"/>
  <c r="P62" i="85" s="1"/>
  <c r="O62" i="68"/>
  <c r="O62" i="85" s="1"/>
  <c r="N62" i="63"/>
  <c r="N62" i="68" s="1"/>
  <c r="M62" i="63"/>
  <c r="M62" i="68" s="1"/>
  <c r="M62" i="85" s="1"/>
  <c r="K62" i="63"/>
  <c r="K62" i="68" s="1"/>
  <c r="K62" i="85" s="1"/>
  <c r="J62" i="63"/>
  <c r="J62" i="68" s="1"/>
  <c r="I62" i="63"/>
  <c r="I62" i="68" s="1"/>
  <c r="H62" i="63"/>
  <c r="H62" i="68" s="1"/>
  <c r="G62" i="63"/>
  <c r="G62" i="68" s="1"/>
  <c r="F62" i="63"/>
  <c r="F62" i="68" s="1"/>
  <c r="F62" i="85" s="1"/>
  <c r="E62" i="63"/>
  <c r="E62" i="68" s="1"/>
  <c r="E62" i="85" s="1"/>
  <c r="E62" i="69" s="1"/>
  <c r="D62" i="63"/>
  <c r="D62" i="68" s="1"/>
  <c r="D62" i="85" s="1"/>
  <c r="C62" i="63"/>
  <c r="C62" i="68" s="1"/>
  <c r="B62" i="63"/>
  <c r="B62" i="68" s="1"/>
  <c r="Y61" i="63"/>
  <c r="Y61" i="68" s="1"/>
  <c r="X61" i="63"/>
  <c r="X61" i="68" s="1"/>
  <c r="W61" i="68"/>
  <c r="W61" i="85" s="1"/>
  <c r="V61" i="63"/>
  <c r="V61" i="68" s="1"/>
  <c r="U61" i="63"/>
  <c r="U61" i="68" s="1"/>
  <c r="T61" i="63"/>
  <c r="S61" i="63"/>
  <c r="S61" i="68" s="1"/>
  <c r="S61" i="85" s="1"/>
  <c r="R61" i="63"/>
  <c r="R61" i="68" s="1"/>
  <c r="R61" i="85" s="1"/>
  <c r="Q61" i="63"/>
  <c r="Q61" i="68" s="1"/>
  <c r="Q61" i="85" s="1"/>
  <c r="P61" i="63"/>
  <c r="P61" i="68" s="1"/>
  <c r="P61" i="85" s="1"/>
  <c r="O61" i="68"/>
  <c r="N61" i="63"/>
  <c r="M61" i="63"/>
  <c r="M61" i="68" s="1"/>
  <c r="M61" i="85" s="1"/>
  <c r="K61" i="63"/>
  <c r="K61" i="68" s="1"/>
  <c r="K61" i="85" s="1"/>
  <c r="J61" i="63"/>
  <c r="J61" i="68" s="1"/>
  <c r="I61" i="63"/>
  <c r="I61" i="68" s="1"/>
  <c r="H61" i="63"/>
  <c r="H61" i="68" s="1"/>
  <c r="G61" i="63"/>
  <c r="G61" i="68" s="1"/>
  <c r="F61" i="63"/>
  <c r="F61" i="68" s="1"/>
  <c r="F61" i="85" s="1"/>
  <c r="E61" i="63"/>
  <c r="E61" i="68" s="1"/>
  <c r="E61" i="85" s="1"/>
  <c r="E61" i="69" s="1"/>
  <c r="D61" i="63"/>
  <c r="D61" i="68" s="1"/>
  <c r="D61" i="85" s="1"/>
  <c r="C61" i="63"/>
  <c r="C61" i="68" s="1"/>
  <c r="B61" i="63"/>
  <c r="B61" i="68" s="1"/>
  <c r="Y60" i="63"/>
  <c r="Y60" i="68" s="1"/>
  <c r="X60" i="63"/>
  <c r="X60" i="68" s="1"/>
  <c r="W60" i="68"/>
  <c r="W60" i="85" s="1"/>
  <c r="V60" i="63"/>
  <c r="V60" i="68" s="1"/>
  <c r="U60" i="63"/>
  <c r="U60" i="68" s="1"/>
  <c r="T60" i="63"/>
  <c r="S60" i="63"/>
  <c r="S60" i="68" s="1"/>
  <c r="S60" i="85" s="1"/>
  <c r="R60" i="63"/>
  <c r="R60" i="68" s="1"/>
  <c r="R60" i="85" s="1"/>
  <c r="Q60" i="63"/>
  <c r="Q60" i="68" s="1"/>
  <c r="Q60" i="85" s="1"/>
  <c r="P60" i="63"/>
  <c r="P60" i="68" s="1"/>
  <c r="P60" i="85" s="1"/>
  <c r="O60" i="68"/>
  <c r="N60" i="63"/>
  <c r="M60" i="63"/>
  <c r="M60" i="68" s="1"/>
  <c r="M60" i="85" s="1"/>
  <c r="K60" i="63"/>
  <c r="K60" i="68" s="1"/>
  <c r="K60" i="85" s="1"/>
  <c r="J60" i="63"/>
  <c r="J60" i="68" s="1"/>
  <c r="I60" i="63"/>
  <c r="I60" i="68" s="1"/>
  <c r="H60" i="63"/>
  <c r="H60" i="68" s="1"/>
  <c r="G60" i="63"/>
  <c r="G60" i="68" s="1"/>
  <c r="F60" i="63"/>
  <c r="F60" i="68" s="1"/>
  <c r="F60" i="85" s="1"/>
  <c r="E60" i="63"/>
  <c r="E60" i="68" s="1"/>
  <c r="E60" i="85" s="1"/>
  <c r="E60" i="69" s="1"/>
  <c r="D60" i="63"/>
  <c r="D60" i="68" s="1"/>
  <c r="D60" i="85" s="1"/>
  <c r="C60" i="63"/>
  <c r="C60" i="68" s="1"/>
  <c r="B60" i="63"/>
  <c r="B60" i="68" s="1"/>
  <c r="Y59" i="63"/>
  <c r="Y59" i="68" s="1"/>
  <c r="X59" i="63"/>
  <c r="X59" i="68" s="1"/>
  <c r="W59" i="68"/>
  <c r="W59" i="85" s="1"/>
  <c r="V59" i="63"/>
  <c r="V59" i="68" s="1"/>
  <c r="U59" i="63"/>
  <c r="U59" i="68" s="1"/>
  <c r="T59" i="63"/>
  <c r="S59" i="63"/>
  <c r="S59" i="68" s="1"/>
  <c r="S59" i="85" s="1"/>
  <c r="R59" i="63"/>
  <c r="R59" i="68" s="1"/>
  <c r="R59" i="85" s="1"/>
  <c r="Q59" i="63"/>
  <c r="Q59" i="68" s="1"/>
  <c r="Q59" i="85" s="1"/>
  <c r="P59" i="63"/>
  <c r="P59" i="68" s="1"/>
  <c r="P59" i="85" s="1"/>
  <c r="O59" i="68"/>
  <c r="N59" i="63"/>
  <c r="M59" i="63"/>
  <c r="M59" i="68" s="1"/>
  <c r="M59" i="85" s="1"/>
  <c r="K59" i="63"/>
  <c r="K59" i="68" s="1"/>
  <c r="K59" i="85" s="1"/>
  <c r="J59" i="63"/>
  <c r="J59" i="68" s="1"/>
  <c r="I59" i="63"/>
  <c r="I59" i="68" s="1"/>
  <c r="H59" i="63"/>
  <c r="H59" i="68" s="1"/>
  <c r="G59" i="63"/>
  <c r="G59" i="68" s="1"/>
  <c r="F59" i="63"/>
  <c r="F59" i="68" s="1"/>
  <c r="F59" i="85" s="1"/>
  <c r="E59" i="63"/>
  <c r="E59" i="68" s="1"/>
  <c r="E59" i="85" s="1"/>
  <c r="E59" i="69" s="1"/>
  <c r="D59" i="63"/>
  <c r="D59" i="68" s="1"/>
  <c r="D59" i="85" s="1"/>
  <c r="C59" i="63"/>
  <c r="C59" i="68" s="1"/>
  <c r="B59" i="63"/>
  <c r="B59" i="68" s="1"/>
  <c r="Y58" i="63"/>
  <c r="Y58" i="68" s="1"/>
  <c r="X58" i="63"/>
  <c r="X58" i="68" s="1"/>
  <c r="W58" i="68"/>
  <c r="W58" i="85" s="1"/>
  <c r="V58" i="63"/>
  <c r="V58" i="68" s="1"/>
  <c r="U58" i="63"/>
  <c r="U58" i="68" s="1"/>
  <c r="T58" i="63"/>
  <c r="S58" i="63"/>
  <c r="S58" i="68" s="1"/>
  <c r="S58" i="85" s="1"/>
  <c r="R58" i="63"/>
  <c r="R58" i="68" s="1"/>
  <c r="R58" i="85" s="1"/>
  <c r="Q58" i="63"/>
  <c r="Q58" i="68" s="1"/>
  <c r="Q58" i="85" s="1"/>
  <c r="P58" i="63"/>
  <c r="P58" i="68" s="1"/>
  <c r="P58" i="85" s="1"/>
  <c r="O58" i="68"/>
  <c r="N58" i="63"/>
  <c r="M58" i="63"/>
  <c r="M58" i="68" s="1"/>
  <c r="M58" i="85" s="1"/>
  <c r="K58" i="63"/>
  <c r="K58" i="68" s="1"/>
  <c r="K58" i="85" s="1"/>
  <c r="J58" i="63"/>
  <c r="J58" i="68" s="1"/>
  <c r="I58" i="63"/>
  <c r="I58" i="68" s="1"/>
  <c r="H58" i="63"/>
  <c r="H58" i="68" s="1"/>
  <c r="G58" i="63"/>
  <c r="G58" i="68" s="1"/>
  <c r="F58" i="63"/>
  <c r="F58" i="68" s="1"/>
  <c r="F58" i="85" s="1"/>
  <c r="E58" i="63"/>
  <c r="E58" i="68" s="1"/>
  <c r="E58" i="85" s="1"/>
  <c r="E58" i="69" s="1"/>
  <c r="D58" i="63"/>
  <c r="D58" i="68" s="1"/>
  <c r="D58" i="85" s="1"/>
  <c r="C58" i="63"/>
  <c r="C58" i="68" s="1"/>
  <c r="B58" i="63"/>
  <c r="B58" i="68" s="1"/>
  <c r="Y57" i="63"/>
  <c r="Y57" i="68" s="1"/>
  <c r="X57" i="63"/>
  <c r="X57" i="68" s="1"/>
  <c r="W57" i="68"/>
  <c r="W57" i="85" s="1"/>
  <c r="V57" i="63"/>
  <c r="V57" i="68" s="1"/>
  <c r="U57" i="63"/>
  <c r="U57" i="68" s="1"/>
  <c r="T57" i="63"/>
  <c r="S57" i="63"/>
  <c r="S57" i="68" s="1"/>
  <c r="S57" i="85" s="1"/>
  <c r="R57" i="63"/>
  <c r="R57" i="68" s="1"/>
  <c r="R57" i="85" s="1"/>
  <c r="Q57" i="63"/>
  <c r="Q57" i="68" s="1"/>
  <c r="Q57" i="85" s="1"/>
  <c r="P57" i="63"/>
  <c r="P57" i="68" s="1"/>
  <c r="P57" i="85" s="1"/>
  <c r="O57" i="68"/>
  <c r="N57" i="63"/>
  <c r="M57" i="63"/>
  <c r="M57" i="68" s="1"/>
  <c r="M57" i="85" s="1"/>
  <c r="K57" i="63"/>
  <c r="K57" i="68" s="1"/>
  <c r="K57" i="85" s="1"/>
  <c r="J57" i="63"/>
  <c r="J57" i="68" s="1"/>
  <c r="I57" i="63"/>
  <c r="I57" i="68" s="1"/>
  <c r="H57" i="63"/>
  <c r="H57" i="68" s="1"/>
  <c r="G57" i="63"/>
  <c r="G57" i="68" s="1"/>
  <c r="F57" i="63"/>
  <c r="F57" i="68" s="1"/>
  <c r="F57" i="85" s="1"/>
  <c r="E57" i="63"/>
  <c r="E57" i="68" s="1"/>
  <c r="E57" i="85" s="1"/>
  <c r="E57" i="69" s="1"/>
  <c r="D57" i="63"/>
  <c r="D57" i="68" s="1"/>
  <c r="D57" i="85" s="1"/>
  <c r="C57" i="63"/>
  <c r="C57" i="68" s="1"/>
  <c r="B57" i="63"/>
  <c r="B57" i="68" s="1"/>
  <c r="Y56" i="63"/>
  <c r="Y56" i="68" s="1"/>
  <c r="X56" i="63"/>
  <c r="X56" i="68" s="1"/>
  <c r="W56" i="68"/>
  <c r="W56" i="85" s="1"/>
  <c r="V56" i="63"/>
  <c r="V56" i="68" s="1"/>
  <c r="U56" i="63"/>
  <c r="U56" i="68" s="1"/>
  <c r="U56" i="85" s="1"/>
  <c r="T56" i="63"/>
  <c r="S56" i="63"/>
  <c r="S56" i="68" s="1"/>
  <c r="S56" i="85" s="1"/>
  <c r="R56" i="63"/>
  <c r="Q56" i="63"/>
  <c r="Q56" i="68" s="1"/>
  <c r="Q56" i="85" s="1"/>
  <c r="P56" i="63"/>
  <c r="P56" i="68" s="1"/>
  <c r="P56" i="85" s="1"/>
  <c r="O56" i="68"/>
  <c r="N56" i="63"/>
  <c r="M56" i="63"/>
  <c r="M56" i="68" s="1"/>
  <c r="M56" i="85" s="1"/>
  <c r="K56" i="63"/>
  <c r="K56" i="68" s="1"/>
  <c r="K56" i="85" s="1"/>
  <c r="J56" i="63"/>
  <c r="J56" i="68" s="1"/>
  <c r="I56" i="63"/>
  <c r="I56" i="68" s="1"/>
  <c r="H56" i="63"/>
  <c r="H56" i="68" s="1"/>
  <c r="G56" i="63"/>
  <c r="G56" i="68" s="1"/>
  <c r="F56" i="63"/>
  <c r="F56" i="68" s="1"/>
  <c r="F56" i="85" s="1"/>
  <c r="E56" i="63"/>
  <c r="E56" i="68" s="1"/>
  <c r="E56" i="85" s="1"/>
  <c r="E56" i="69" s="1"/>
  <c r="D56" i="63"/>
  <c r="D56" i="68" s="1"/>
  <c r="D56" i="85" s="1"/>
  <c r="C56" i="63"/>
  <c r="C56" i="68" s="1"/>
  <c r="B56" i="63"/>
  <c r="B56" i="68" s="1"/>
  <c r="Y55" i="63"/>
  <c r="Y55" i="68" s="1"/>
  <c r="X55" i="63"/>
  <c r="X55" i="68" s="1"/>
  <c r="W55" i="68"/>
  <c r="W55" i="85" s="1"/>
  <c r="V55" i="63"/>
  <c r="V55" i="68" s="1"/>
  <c r="U55" i="63"/>
  <c r="U55" i="68" s="1"/>
  <c r="U55" i="85" s="1"/>
  <c r="S55" i="63"/>
  <c r="S55" i="68" s="1"/>
  <c r="S55" i="85" s="1"/>
  <c r="Q55" i="63"/>
  <c r="Q55" i="68" s="1"/>
  <c r="Q55" i="85" s="1"/>
  <c r="P55" i="63"/>
  <c r="P55" i="68" s="1"/>
  <c r="P55" i="85" s="1"/>
  <c r="O55" i="68"/>
  <c r="N55" i="63"/>
  <c r="M55" i="63"/>
  <c r="M55" i="68" s="1"/>
  <c r="M55" i="85" s="1"/>
  <c r="K55" i="63"/>
  <c r="K55" i="68" s="1"/>
  <c r="K55" i="85" s="1"/>
  <c r="J55" i="63"/>
  <c r="J55" i="68" s="1"/>
  <c r="I55" i="63"/>
  <c r="I55" i="68" s="1"/>
  <c r="H55" i="63"/>
  <c r="H55" i="68" s="1"/>
  <c r="G55" i="63"/>
  <c r="G55" i="68" s="1"/>
  <c r="F55" i="63"/>
  <c r="F55" i="68" s="1"/>
  <c r="F55" i="85" s="1"/>
  <c r="E55" i="63"/>
  <c r="E55" i="68" s="1"/>
  <c r="E55" i="85" s="1"/>
  <c r="E55" i="69" s="1"/>
  <c r="D55" i="63"/>
  <c r="D55" i="68" s="1"/>
  <c r="D55" i="85" s="1"/>
  <c r="C55" i="63"/>
  <c r="C55" i="68" s="1"/>
  <c r="B55" i="63"/>
  <c r="B55" i="68" s="1"/>
  <c r="Y54" i="63"/>
  <c r="Y54" i="68" s="1"/>
  <c r="X54" i="63"/>
  <c r="X54" i="68" s="1"/>
  <c r="W54" i="68"/>
  <c r="W54" i="85" s="1"/>
  <c r="V54" i="63"/>
  <c r="V54" i="68" s="1"/>
  <c r="U54" i="63"/>
  <c r="U54" i="68" s="1"/>
  <c r="U54" i="85" s="1"/>
  <c r="S54" i="63"/>
  <c r="S54" i="68" s="1"/>
  <c r="S54" i="85" s="1"/>
  <c r="Q54" i="63"/>
  <c r="Q54" i="68" s="1"/>
  <c r="Q54" i="85" s="1"/>
  <c r="P54" i="63"/>
  <c r="P54" i="68" s="1"/>
  <c r="P54" i="85" s="1"/>
  <c r="O54" i="68"/>
  <c r="N54" i="63"/>
  <c r="M54" i="63"/>
  <c r="M54" i="68" s="1"/>
  <c r="M54" i="85" s="1"/>
  <c r="K54" i="63"/>
  <c r="J54" i="63"/>
  <c r="J54" i="68" s="1"/>
  <c r="I54" i="63"/>
  <c r="I54" i="68" s="1"/>
  <c r="H54" i="63"/>
  <c r="H54" i="68" s="1"/>
  <c r="G54" i="63"/>
  <c r="G54" i="68" s="1"/>
  <c r="F54" i="63"/>
  <c r="F54" i="68" s="1"/>
  <c r="F54" i="85" s="1"/>
  <c r="E54" i="63"/>
  <c r="E54" i="68" s="1"/>
  <c r="E54" i="85" s="1"/>
  <c r="E54" i="69" s="1"/>
  <c r="D54" i="63"/>
  <c r="D54" i="68" s="1"/>
  <c r="D54" i="85" s="1"/>
  <c r="C54" i="63"/>
  <c r="C54" i="68" s="1"/>
  <c r="B54" i="63"/>
  <c r="B54" i="68" s="1"/>
  <c r="Y53" i="63"/>
  <c r="Y53" i="68" s="1"/>
  <c r="X53" i="63"/>
  <c r="X53" i="68" s="1"/>
  <c r="W53" i="68"/>
  <c r="W53" i="85" s="1"/>
  <c r="V53" i="63"/>
  <c r="V53" i="68" s="1"/>
  <c r="U53" i="63"/>
  <c r="U53" i="68" s="1"/>
  <c r="U53" i="85" s="1"/>
  <c r="S53" i="63"/>
  <c r="S53" i="68" s="1"/>
  <c r="S53" i="85" s="1"/>
  <c r="Q53" i="63"/>
  <c r="Q53" i="68" s="1"/>
  <c r="Q53" i="85" s="1"/>
  <c r="P53" i="63"/>
  <c r="P53" i="68" s="1"/>
  <c r="P53" i="85" s="1"/>
  <c r="O53" i="68"/>
  <c r="N53" i="63"/>
  <c r="M53" i="63"/>
  <c r="M53" i="68" s="1"/>
  <c r="M53" i="85" s="1"/>
  <c r="K53" i="63"/>
  <c r="K53" i="68" s="1"/>
  <c r="K53" i="85" s="1"/>
  <c r="J53" i="63"/>
  <c r="J53" i="68" s="1"/>
  <c r="I53" i="63"/>
  <c r="I53" i="68" s="1"/>
  <c r="H53" i="63"/>
  <c r="H53" i="68" s="1"/>
  <c r="G53" i="63"/>
  <c r="G53" i="68" s="1"/>
  <c r="F53" i="63"/>
  <c r="F53" i="68" s="1"/>
  <c r="F53" i="85" s="1"/>
  <c r="E53" i="63"/>
  <c r="E53" i="68" s="1"/>
  <c r="E53" i="85" s="1"/>
  <c r="E53" i="69" s="1"/>
  <c r="D53" i="63"/>
  <c r="D53" i="68" s="1"/>
  <c r="D53" i="85" s="1"/>
  <c r="C53" i="63"/>
  <c r="C53" i="68" s="1"/>
  <c r="B53" i="63"/>
  <c r="B53" i="68" s="1"/>
  <c r="Y52" i="63"/>
  <c r="Y52" i="68" s="1"/>
  <c r="X52" i="63"/>
  <c r="X52" i="68" s="1"/>
  <c r="W52" i="68"/>
  <c r="W52" i="85" s="1"/>
  <c r="V52" i="63"/>
  <c r="V52" i="68" s="1"/>
  <c r="U52" i="63"/>
  <c r="U52" i="68" s="1"/>
  <c r="U52" i="85" s="1"/>
  <c r="S52" i="63"/>
  <c r="S52" i="68" s="1"/>
  <c r="S52" i="85" s="1"/>
  <c r="Q52" i="63"/>
  <c r="Q52" i="68" s="1"/>
  <c r="Q52" i="85" s="1"/>
  <c r="P52" i="63"/>
  <c r="P52" i="68" s="1"/>
  <c r="P52" i="85" s="1"/>
  <c r="O52" i="68"/>
  <c r="N52" i="63"/>
  <c r="M52" i="63"/>
  <c r="M52" i="68" s="1"/>
  <c r="M52" i="85" s="1"/>
  <c r="K52" i="63"/>
  <c r="K52" i="68" s="1"/>
  <c r="K52" i="85" s="1"/>
  <c r="J52" i="63"/>
  <c r="J52" i="68" s="1"/>
  <c r="I52" i="63"/>
  <c r="I52" i="68" s="1"/>
  <c r="H52" i="63"/>
  <c r="H52" i="68" s="1"/>
  <c r="G52" i="63"/>
  <c r="G52" i="68" s="1"/>
  <c r="F52" i="63"/>
  <c r="F52" i="68" s="1"/>
  <c r="F52" i="85" s="1"/>
  <c r="E52" i="63"/>
  <c r="E52" i="68" s="1"/>
  <c r="E52" i="85" s="1"/>
  <c r="E52" i="69" s="1"/>
  <c r="D52" i="63"/>
  <c r="D52" i="68" s="1"/>
  <c r="D52" i="85" s="1"/>
  <c r="C52" i="63"/>
  <c r="C52" i="68" s="1"/>
  <c r="B52" i="63"/>
  <c r="B52" i="68" s="1"/>
  <c r="Y51" i="63"/>
  <c r="Y51" i="68" s="1"/>
  <c r="X51" i="63"/>
  <c r="X51" i="68" s="1"/>
  <c r="W51" i="68"/>
  <c r="W51" i="85" s="1"/>
  <c r="V51" i="63"/>
  <c r="V51" i="68" s="1"/>
  <c r="U51" i="63"/>
  <c r="U51" i="68" s="1"/>
  <c r="U51" i="85" s="1"/>
  <c r="S51" i="63"/>
  <c r="S51" i="68" s="1"/>
  <c r="S51" i="85" s="1"/>
  <c r="Q51" i="63"/>
  <c r="Q51" i="68" s="1"/>
  <c r="Q51" i="85" s="1"/>
  <c r="P51" i="63"/>
  <c r="P51" i="68" s="1"/>
  <c r="P51" i="85" s="1"/>
  <c r="O51" i="68"/>
  <c r="N51" i="63"/>
  <c r="M51" i="63"/>
  <c r="M51" i="68" s="1"/>
  <c r="M51" i="85" s="1"/>
  <c r="K51" i="63"/>
  <c r="K51" i="68" s="1"/>
  <c r="K51" i="85" s="1"/>
  <c r="J51" i="63"/>
  <c r="J51" i="68" s="1"/>
  <c r="I51" i="63"/>
  <c r="I51" i="68" s="1"/>
  <c r="H51" i="63"/>
  <c r="H51" i="68" s="1"/>
  <c r="G51" i="63"/>
  <c r="G51" i="68" s="1"/>
  <c r="F51" i="63"/>
  <c r="F51" i="68" s="1"/>
  <c r="F51" i="85" s="1"/>
  <c r="E51" i="63"/>
  <c r="E51" i="68" s="1"/>
  <c r="E51" i="85" s="1"/>
  <c r="E51" i="69" s="1"/>
  <c r="D51" i="63"/>
  <c r="D51" i="68" s="1"/>
  <c r="D51" i="85" s="1"/>
  <c r="C51" i="63"/>
  <c r="C51" i="68" s="1"/>
  <c r="B51" i="63"/>
  <c r="B51" i="68" s="1"/>
  <c r="Y50" i="63"/>
  <c r="Y50" i="68" s="1"/>
  <c r="X50" i="63"/>
  <c r="X50" i="68" s="1"/>
  <c r="W50" i="68"/>
  <c r="W50" i="85" s="1"/>
  <c r="V50" i="63"/>
  <c r="V50" i="68" s="1"/>
  <c r="U50" i="63"/>
  <c r="U50" i="68" s="1"/>
  <c r="U50" i="85" s="1"/>
  <c r="S50" i="63"/>
  <c r="S50" i="68" s="1"/>
  <c r="S50" i="85" s="1"/>
  <c r="Q50" i="63"/>
  <c r="Q50" i="68" s="1"/>
  <c r="Q50" i="85" s="1"/>
  <c r="P50" i="63"/>
  <c r="P50" i="68" s="1"/>
  <c r="P50" i="85" s="1"/>
  <c r="O50" i="68"/>
  <c r="N50" i="63"/>
  <c r="M50" i="63"/>
  <c r="M50" i="68" s="1"/>
  <c r="M50" i="85" s="1"/>
  <c r="K50" i="63"/>
  <c r="K50" i="68" s="1"/>
  <c r="K50" i="85" s="1"/>
  <c r="J50" i="63"/>
  <c r="J50" i="68" s="1"/>
  <c r="I50" i="63"/>
  <c r="I50" i="68" s="1"/>
  <c r="H50" i="63"/>
  <c r="H50" i="68" s="1"/>
  <c r="G50" i="63"/>
  <c r="G50" i="68" s="1"/>
  <c r="F50" i="63"/>
  <c r="F50" i="68" s="1"/>
  <c r="F50" i="85" s="1"/>
  <c r="E50" i="63"/>
  <c r="E50" i="68" s="1"/>
  <c r="E50" i="85" s="1"/>
  <c r="E50" i="69" s="1"/>
  <c r="D50" i="63"/>
  <c r="D50" i="68" s="1"/>
  <c r="D50" i="85" s="1"/>
  <c r="C50" i="63"/>
  <c r="C50" i="68" s="1"/>
  <c r="B50" i="63"/>
  <c r="B50" i="68" s="1"/>
  <c r="Y49" i="63"/>
  <c r="Y49" i="68" s="1"/>
  <c r="X49" i="63"/>
  <c r="X49" i="68" s="1"/>
  <c r="W49" i="68"/>
  <c r="W49" i="85" s="1"/>
  <c r="V49" i="63"/>
  <c r="V49" i="68" s="1"/>
  <c r="U49" i="63"/>
  <c r="U49" i="68" s="1"/>
  <c r="U49" i="85" s="1"/>
  <c r="S49" i="63"/>
  <c r="S49" i="68" s="1"/>
  <c r="S49" i="85" s="1"/>
  <c r="Q49" i="63"/>
  <c r="Q49" i="68" s="1"/>
  <c r="Q49" i="85" s="1"/>
  <c r="P49" i="63"/>
  <c r="P49" i="68" s="1"/>
  <c r="P49" i="85" s="1"/>
  <c r="O49" i="68"/>
  <c r="N49" i="63"/>
  <c r="M49" i="63"/>
  <c r="M49" i="68" s="1"/>
  <c r="M49" i="85" s="1"/>
  <c r="K49" i="63"/>
  <c r="K49" i="68" s="1"/>
  <c r="K49" i="85" s="1"/>
  <c r="J49" i="63"/>
  <c r="J49" i="68" s="1"/>
  <c r="I49" i="63"/>
  <c r="I49" i="68" s="1"/>
  <c r="H49" i="63"/>
  <c r="H49" i="68" s="1"/>
  <c r="G49" i="63"/>
  <c r="G49" i="68" s="1"/>
  <c r="F49" i="63"/>
  <c r="F49" i="68" s="1"/>
  <c r="F49" i="85" s="1"/>
  <c r="E49" i="63"/>
  <c r="E49" i="68" s="1"/>
  <c r="E49" i="85" s="1"/>
  <c r="E49" i="69" s="1"/>
  <c r="D49" i="63"/>
  <c r="D49" i="68" s="1"/>
  <c r="D49" i="85" s="1"/>
  <c r="C49" i="63"/>
  <c r="C49" i="68" s="1"/>
  <c r="B49" i="63"/>
  <c r="B49" i="68" s="1"/>
  <c r="Y48" i="63"/>
  <c r="Y48" i="68" s="1"/>
  <c r="X48" i="63"/>
  <c r="X48" i="68" s="1"/>
  <c r="W48" i="68"/>
  <c r="W48" i="85" s="1"/>
  <c r="V48" i="63"/>
  <c r="V48" i="68" s="1"/>
  <c r="U48" i="63"/>
  <c r="U48" i="68" s="1"/>
  <c r="U48" i="85" s="1"/>
  <c r="S48" i="63"/>
  <c r="S48" i="68" s="1"/>
  <c r="S48" i="85" s="1"/>
  <c r="Q48" i="63"/>
  <c r="Q48" i="68" s="1"/>
  <c r="Q48" i="85" s="1"/>
  <c r="P48" i="63"/>
  <c r="P48" i="68" s="1"/>
  <c r="P48" i="85" s="1"/>
  <c r="O48" i="68"/>
  <c r="N48" i="63"/>
  <c r="M48" i="63"/>
  <c r="M48" i="68" s="1"/>
  <c r="M48" i="85" s="1"/>
  <c r="K48" i="63"/>
  <c r="K48" i="68" s="1"/>
  <c r="K48" i="85" s="1"/>
  <c r="J48" i="63"/>
  <c r="J48" i="68" s="1"/>
  <c r="I48" i="63"/>
  <c r="I48" i="68" s="1"/>
  <c r="H48" i="63"/>
  <c r="H48" i="68" s="1"/>
  <c r="G48" i="63"/>
  <c r="G48" i="68" s="1"/>
  <c r="F48" i="63"/>
  <c r="F48" i="68" s="1"/>
  <c r="F48" i="85" s="1"/>
  <c r="E48" i="63"/>
  <c r="E48" i="68" s="1"/>
  <c r="E48" i="85" s="1"/>
  <c r="E48" i="69" s="1"/>
  <c r="D48" i="63"/>
  <c r="D48" i="68" s="1"/>
  <c r="D48" i="85" s="1"/>
  <c r="C48" i="63"/>
  <c r="C48" i="68" s="1"/>
  <c r="B48" i="63"/>
  <c r="B48" i="68" s="1"/>
  <c r="Y47" i="63"/>
  <c r="Y47" i="68" s="1"/>
  <c r="X47" i="63"/>
  <c r="X47" i="68" s="1"/>
  <c r="W47" i="68"/>
  <c r="W47" i="85" s="1"/>
  <c r="V47" i="63"/>
  <c r="V47" i="68" s="1"/>
  <c r="U47" i="63"/>
  <c r="U47" i="68" s="1"/>
  <c r="U47" i="85" s="1"/>
  <c r="S47" i="63"/>
  <c r="S47" i="68" s="1"/>
  <c r="S47" i="85" s="1"/>
  <c r="Q47" i="63"/>
  <c r="Q47" i="68" s="1"/>
  <c r="Q47" i="85" s="1"/>
  <c r="P47" i="63"/>
  <c r="P47" i="68" s="1"/>
  <c r="P47" i="85" s="1"/>
  <c r="O47" i="68"/>
  <c r="N47" i="63"/>
  <c r="M47" i="63"/>
  <c r="M47" i="68" s="1"/>
  <c r="M47" i="85" s="1"/>
  <c r="K47" i="63"/>
  <c r="K47" i="68" s="1"/>
  <c r="K47" i="85" s="1"/>
  <c r="J47" i="63"/>
  <c r="J47" i="68" s="1"/>
  <c r="I47" i="63"/>
  <c r="I47" i="68" s="1"/>
  <c r="H47" i="63"/>
  <c r="H47" i="68" s="1"/>
  <c r="G47" i="63"/>
  <c r="G47" i="68" s="1"/>
  <c r="F47" i="63"/>
  <c r="F47" i="68" s="1"/>
  <c r="F47" i="85" s="1"/>
  <c r="E47" i="63"/>
  <c r="E47" i="68" s="1"/>
  <c r="E47" i="85" s="1"/>
  <c r="E47" i="69" s="1"/>
  <c r="D47" i="63"/>
  <c r="D47" i="68" s="1"/>
  <c r="D47" i="85" s="1"/>
  <c r="C47" i="63"/>
  <c r="C47" i="68" s="1"/>
  <c r="B47" i="63"/>
  <c r="B47" i="68" s="1"/>
  <c r="Y46" i="63"/>
  <c r="Y46" i="68" s="1"/>
  <c r="X46" i="63"/>
  <c r="X46" i="68" s="1"/>
  <c r="W46" i="68"/>
  <c r="W46" i="85" s="1"/>
  <c r="V46" i="63"/>
  <c r="V46" i="68" s="1"/>
  <c r="U46" i="63"/>
  <c r="U46" i="68" s="1"/>
  <c r="U46" i="85" s="1"/>
  <c r="S46" i="63"/>
  <c r="S46" i="68" s="1"/>
  <c r="S46" i="85" s="1"/>
  <c r="Q46" i="63"/>
  <c r="Q46" i="68" s="1"/>
  <c r="Q46" i="85" s="1"/>
  <c r="P46" i="63"/>
  <c r="P46" i="68" s="1"/>
  <c r="P46" i="85" s="1"/>
  <c r="O46" i="68"/>
  <c r="N46" i="63"/>
  <c r="M46" i="63"/>
  <c r="M46" i="68" s="1"/>
  <c r="M46" i="85" s="1"/>
  <c r="K46" i="63"/>
  <c r="K46" i="68" s="1"/>
  <c r="K46" i="85" s="1"/>
  <c r="J46" i="63"/>
  <c r="J46" i="68" s="1"/>
  <c r="I46" i="63"/>
  <c r="I46" i="68" s="1"/>
  <c r="H46" i="63"/>
  <c r="H46" i="68" s="1"/>
  <c r="G46" i="63"/>
  <c r="G46" i="68" s="1"/>
  <c r="F46" i="63"/>
  <c r="F46" i="68" s="1"/>
  <c r="F46" i="85" s="1"/>
  <c r="E46" i="63"/>
  <c r="E46" i="68" s="1"/>
  <c r="E46" i="85" s="1"/>
  <c r="E46" i="69" s="1"/>
  <c r="D46" i="63"/>
  <c r="D46" i="68" s="1"/>
  <c r="D46" i="85" s="1"/>
  <c r="C46" i="63"/>
  <c r="C46" i="68" s="1"/>
  <c r="B46" i="63"/>
  <c r="B46" i="68" s="1"/>
  <c r="Y45" i="63"/>
  <c r="Y45" i="68" s="1"/>
  <c r="X45" i="63"/>
  <c r="X45" i="68" s="1"/>
  <c r="W45" i="68"/>
  <c r="W45" i="85" s="1"/>
  <c r="V45" i="63"/>
  <c r="V45" i="68" s="1"/>
  <c r="U45" i="63"/>
  <c r="U45" i="68" s="1"/>
  <c r="U45" i="85" s="1"/>
  <c r="S45" i="63"/>
  <c r="S45" i="68" s="1"/>
  <c r="S45" i="85" s="1"/>
  <c r="Q45" i="63"/>
  <c r="Q45" i="68" s="1"/>
  <c r="Q45" i="85" s="1"/>
  <c r="P45" i="63"/>
  <c r="P45" i="68" s="1"/>
  <c r="P45" i="85" s="1"/>
  <c r="O45" i="68"/>
  <c r="N45" i="63"/>
  <c r="M45" i="63"/>
  <c r="M45" i="68" s="1"/>
  <c r="M45" i="85" s="1"/>
  <c r="K45" i="63"/>
  <c r="K45" i="68" s="1"/>
  <c r="K45" i="85" s="1"/>
  <c r="J45" i="63"/>
  <c r="J45" i="68" s="1"/>
  <c r="I45" i="63"/>
  <c r="I45" i="68" s="1"/>
  <c r="H45" i="63"/>
  <c r="H45" i="68" s="1"/>
  <c r="G45" i="63"/>
  <c r="G45" i="68" s="1"/>
  <c r="F45" i="63"/>
  <c r="F45" i="68" s="1"/>
  <c r="F45" i="85" s="1"/>
  <c r="E45" i="63"/>
  <c r="E45" i="68" s="1"/>
  <c r="E45" i="85" s="1"/>
  <c r="E45" i="69" s="1"/>
  <c r="D45" i="63"/>
  <c r="D45" i="68" s="1"/>
  <c r="D45" i="85" s="1"/>
  <c r="C45" i="63"/>
  <c r="C45" i="68" s="1"/>
  <c r="B45" i="63"/>
  <c r="B45" i="68" s="1"/>
  <c r="Y44" i="63"/>
  <c r="Y44" i="68" s="1"/>
  <c r="X44" i="63"/>
  <c r="X44" i="68" s="1"/>
  <c r="W44" i="68"/>
  <c r="W44" i="85" s="1"/>
  <c r="V44" i="63"/>
  <c r="V44" i="68" s="1"/>
  <c r="U44" i="63"/>
  <c r="U44" i="68" s="1"/>
  <c r="U44" i="85" s="1"/>
  <c r="S44" i="63"/>
  <c r="S44" i="68" s="1"/>
  <c r="S44" i="85" s="1"/>
  <c r="Q44" i="63"/>
  <c r="Q44" i="68" s="1"/>
  <c r="Q44" i="85" s="1"/>
  <c r="P44" i="63"/>
  <c r="P44" i="68" s="1"/>
  <c r="P44" i="85" s="1"/>
  <c r="O44" i="68"/>
  <c r="N44" i="63"/>
  <c r="M44" i="63"/>
  <c r="M44" i="68" s="1"/>
  <c r="M44" i="85" s="1"/>
  <c r="K44" i="63"/>
  <c r="K44" i="68" s="1"/>
  <c r="K44" i="85" s="1"/>
  <c r="J44" i="63"/>
  <c r="J44" i="68" s="1"/>
  <c r="I44" i="63"/>
  <c r="I44" i="68" s="1"/>
  <c r="H44" i="63"/>
  <c r="H44" i="68" s="1"/>
  <c r="G44" i="63"/>
  <c r="G44" i="68" s="1"/>
  <c r="F44" i="63"/>
  <c r="F44" i="68" s="1"/>
  <c r="F44" i="85" s="1"/>
  <c r="E44" i="63"/>
  <c r="E44" i="68" s="1"/>
  <c r="E44" i="85" s="1"/>
  <c r="E44" i="69" s="1"/>
  <c r="D44" i="63"/>
  <c r="D44" i="68" s="1"/>
  <c r="D44" i="85" s="1"/>
  <c r="C44" i="63"/>
  <c r="C44" i="68" s="1"/>
  <c r="B44" i="63"/>
  <c r="B44" i="68" s="1"/>
  <c r="Y43" i="63"/>
  <c r="Y43" i="68" s="1"/>
  <c r="X43" i="63"/>
  <c r="X43" i="68" s="1"/>
  <c r="W43" i="68"/>
  <c r="W43" i="85" s="1"/>
  <c r="V43" i="63"/>
  <c r="V43" i="68" s="1"/>
  <c r="U43" i="63"/>
  <c r="U43" i="68" s="1"/>
  <c r="U43" i="85" s="1"/>
  <c r="S43" i="63"/>
  <c r="S43" i="68" s="1"/>
  <c r="S43" i="85" s="1"/>
  <c r="Q43" i="63"/>
  <c r="Q43" i="68" s="1"/>
  <c r="Q43" i="85" s="1"/>
  <c r="P43" i="63"/>
  <c r="P43" i="68" s="1"/>
  <c r="P43" i="85" s="1"/>
  <c r="O43" i="68"/>
  <c r="N43" i="63"/>
  <c r="M43" i="63"/>
  <c r="M43" i="68" s="1"/>
  <c r="M43" i="85" s="1"/>
  <c r="K43" i="63"/>
  <c r="K43" i="68" s="1"/>
  <c r="K43" i="85" s="1"/>
  <c r="J43" i="63"/>
  <c r="J43" i="68" s="1"/>
  <c r="I43" i="63"/>
  <c r="I43" i="68" s="1"/>
  <c r="H43" i="63"/>
  <c r="H43" i="68" s="1"/>
  <c r="G43" i="63"/>
  <c r="G43" i="68" s="1"/>
  <c r="F43" i="63"/>
  <c r="F43" i="68" s="1"/>
  <c r="F43" i="85" s="1"/>
  <c r="E43" i="63"/>
  <c r="E43" i="68" s="1"/>
  <c r="E43" i="85" s="1"/>
  <c r="E43" i="69" s="1"/>
  <c r="D43" i="63"/>
  <c r="D43" i="68" s="1"/>
  <c r="D43" i="85" s="1"/>
  <c r="C43" i="63"/>
  <c r="C43" i="68" s="1"/>
  <c r="B43" i="63"/>
  <c r="B43" i="68" s="1"/>
  <c r="Y42" i="63"/>
  <c r="Y42" i="68" s="1"/>
  <c r="X42" i="63"/>
  <c r="X42" i="68" s="1"/>
  <c r="W42" i="68"/>
  <c r="W42" i="85" s="1"/>
  <c r="V42" i="63"/>
  <c r="V42" i="68" s="1"/>
  <c r="U42" i="63"/>
  <c r="U42" i="68" s="1"/>
  <c r="U42" i="85" s="1"/>
  <c r="S42" i="63"/>
  <c r="S42" i="68" s="1"/>
  <c r="S42" i="85" s="1"/>
  <c r="Q42" i="63"/>
  <c r="Q42" i="68" s="1"/>
  <c r="Q42" i="85" s="1"/>
  <c r="P42" i="63"/>
  <c r="P42" i="68" s="1"/>
  <c r="P42" i="85" s="1"/>
  <c r="O42" i="68"/>
  <c r="N42" i="63"/>
  <c r="M42" i="63"/>
  <c r="M42" i="68" s="1"/>
  <c r="M42" i="85" s="1"/>
  <c r="K42" i="63"/>
  <c r="K42" i="68" s="1"/>
  <c r="K42" i="85" s="1"/>
  <c r="J42" i="63"/>
  <c r="J42" i="68" s="1"/>
  <c r="I42" i="63"/>
  <c r="I42" i="68" s="1"/>
  <c r="H42" i="63"/>
  <c r="H42" i="68" s="1"/>
  <c r="G42" i="63"/>
  <c r="G42" i="68" s="1"/>
  <c r="F42" i="63"/>
  <c r="F42" i="68" s="1"/>
  <c r="F42" i="85" s="1"/>
  <c r="E42" i="63"/>
  <c r="E42" i="68" s="1"/>
  <c r="E42" i="85" s="1"/>
  <c r="E42" i="69" s="1"/>
  <c r="D42" i="63"/>
  <c r="D42" i="68" s="1"/>
  <c r="D42" i="85" s="1"/>
  <c r="C42" i="63"/>
  <c r="C42" i="68" s="1"/>
  <c r="B42" i="63"/>
  <c r="B42" i="68" s="1"/>
  <c r="Y41" i="63"/>
  <c r="Y41" i="68" s="1"/>
  <c r="X41" i="63"/>
  <c r="X41" i="68" s="1"/>
  <c r="W41" i="68"/>
  <c r="W41" i="85" s="1"/>
  <c r="V41" i="63"/>
  <c r="V41" i="68" s="1"/>
  <c r="U41" i="63"/>
  <c r="U41" i="68" s="1"/>
  <c r="U41" i="85" s="1"/>
  <c r="S41" i="63"/>
  <c r="S41" i="68" s="1"/>
  <c r="S41" i="85" s="1"/>
  <c r="Q41" i="63"/>
  <c r="Q41" i="68" s="1"/>
  <c r="Q41" i="85" s="1"/>
  <c r="P41" i="63"/>
  <c r="P41" i="68" s="1"/>
  <c r="P41" i="85" s="1"/>
  <c r="O41" i="68"/>
  <c r="N41" i="63"/>
  <c r="M41" i="63"/>
  <c r="M41" i="68" s="1"/>
  <c r="M41" i="85" s="1"/>
  <c r="K41" i="63"/>
  <c r="K41" i="68" s="1"/>
  <c r="K41" i="85" s="1"/>
  <c r="J41" i="63"/>
  <c r="J41" i="68" s="1"/>
  <c r="I41" i="63"/>
  <c r="I41" i="68" s="1"/>
  <c r="H41" i="63"/>
  <c r="H41" i="68" s="1"/>
  <c r="G41" i="63"/>
  <c r="G41" i="68" s="1"/>
  <c r="F41" i="63"/>
  <c r="F41" i="68" s="1"/>
  <c r="F41" i="85" s="1"/>
  <c r="E41" i="63"/>
  <c r="E41" i="68" s="1"/>
  <c r="E41" i="85" s="1"/>
  <c r="E41" i="69" s="1"/>
  <c r="D41" i="63"/>
  <c r="D41" i="68" s="1"/>
  <c r="D41" i="85" s="1"/>
  <c r="C41" i="63"/>
  <c r="C41" i="68" s="1"/>
  <c r="B41" i="63"/>
  <c r="B41" i="68" s="1"/>
  <c r="Y40" i="63"/>
  <c r="Y40" i="68" s="1"/>
  <c r="X40" i="63"/>
  <c r="X40" i="68" s="1"/>
  <c r="W40" i="68"/>
  <c r="W40" i="85" s="1"/>
  <c r="V40" i="63"/>
  <c r="V40" i="68" s="1"/>
  <c r="U40" i="63"/>
  <c r="U40" i="68" s="1"/>
  <c r="U40" i="85" s="1"/>
  <c r="S40" i="63"/>
  <c r="S40" i="68" s="1"/>
  <c r="S40" i="85" s="1"/>
  <c r="Q40" i="63"/>
  <c r="Q40" i="68" s="1"/>
  <c r="Q40" i="85" s="1"/>
  <c r="P40" i="63"/>
  <c r="P40" i="68" s="1"/>
  <c r="P40" i="85" s="1"/>
  <c r="O40" i="68"/>
  <c r="N40" i="63"/>
  <c r="M40" i="63"/>
  <c r="M40" i="68" s="1"/>
  <c r="M40" i="85" s="1"/>
  <c r="K40" i="63"/>
  <c r="K40" i="68" s="1"/>
  <c r="K40" i="85" s="1"/>
  <c r="J40" i="63"/>
  <c r="J40" i="68" s="1"/>
  <c r="I40" i="63"/>
  <c r="I40" i="68" s="1"/>
  <c r="H40" i="63"/>
  <c r="H40" i="68" s="1"/>
  <c r="G40" i="63"/>
  <c r="G40" i="68" s="1"/>
  <c r="F40" i="63"/>
  <c r="F40" i="68" s="1"/>
  <c r="F40" i="85" s="1"/>
  <c r="E40" i="63"/>
  <c r="E40" i="68" s="1"/>
  <c r="E40" i="85" s="1"/>
  <c r="E40" i="69" s="1"/>
  <c r="D40" i="63"/>
  <c r="D40" i="68" s="1"/>
  <c r="D40" i="85" s="1"/>
  <c r="C40" i="63"/>
  <c r="C40" i="68" s="1"/>
  <c r="B40" i="63"/>
  <c r="B40" i="68" s="1"/>
  <c r="Y39" i="63"/>
  <c r="Y39" i="68" s="1"/>
  <c r="X39" i="63"/>
  <c r="X39" i="68" s="1"/>
  <c r="W39" i="68"/>
  <c r="W39" i="85" s="1"/>
  <c r="V39" i="63"/>
  <c r="V39" i="68" s="1"/>
  <c r="U39" i="63"/>
  <c r="U39" i="68" s="1"/>
  <c r="U39" i="85" s="1"/>
  <c r="S39" i="63"/>
  <c r="S39" i="68" s="1"/>
  <c r="S39" i="85" s="1"/>
  <c r="Q39" i="63"/>
  <c r="Q39" i="68" s="1"/>
  <c r="Q39" i="85" s="1"/>
  <c r="P39" i="63"/>
  <c r="P39" i="68" s="1"/>
  <c r="P39" i="85" s="1"/>
  <c r="O39" i="68"/>
  <c r="N39" i="63"/>
  <c r="M39" i="63"/>
  <c r="M39" i="68" s="1"/>
  <c r="M39" i="85" s="1"/>
  <c r="K39" i="63"/>
  <c r="K39" i="68" s="1"/>
  <c r="K39" i="85" s="1"/>
  <c r="J39" i="63"/>
  <c r="J39" i="68" s="1"/>
  <c r="I39" i="63"/>
  <c r="I39" i="68" s="1"/>
  <c r="H39" i="63"/>
  <c r="H39" i="68" s="1"/>
  <c r="G39" i="63"/>
  <c r="G39" i="68" s="1"/>
  <c r="F39" i="63"/>
  <c r="F39" i="68" s="1"/>
  <c r="F39" i="85" s="1"/>
  <c r="E39" i="63"/>
  <c r="E39" i="68" s="1"/>
  <c r="E39" i="85" s="1"/>
  <c r="E39" i="69" s="1"/>
  <c r="D39" i="63"/>
  <c r="D39" i="68" s="1"/>
  <c r="D39" i="85" s="1"/>
  <c r="C39" i="63"/>
  <c r="C39" i="68" s="1"/>
  <c r="B39" i="63"/>
  <c r="B39" i="68" s="1"/>
  <c r="Y38" i="63"/>
  <c r="Y38" i="68" s="1"/>
  <c r="X38" i="63"/>
  <c r="X38" i="68" s="1"/>
  <c r="W38" i="68"/>
  <c r="W38" i="85" s="1"/>
  <c r="V38" i="63"/>
  <c r="V38" i="68" s="1"/>
  <c r="U38" i="63"/>
  <c r="U38" i="68" s="1"/>
  <c r="U38" i="85" s="1"/>
  <c r="S38" i="63"/>
  <c r="S38" i="68" s="1"/>
  <c r="S38" i="85" s="1"/>
  <c r="Q38" i="63"/>
  <c r="Q38" i="68" s="1"/>
  <c r="Q38" i="85" s="1"/>
  <c r="P38" i="63"/>
  <c r="P38" i="68" s="1"/>
  <c r="P38" i="85" s="1"/>
  <c r="O38" i="68"/>
  <c r="N38" i="63"/>
  <c r="M38" i="63"/>
  <c r="M38" i="68" s="1"/>
  <c r="M38" i="85" s="1"/>
  <c r="K38" i="63"/>
  <c r="J38" i="63"/>
  <c r="J38" i="68" s="1"/>
  <c r="I38" i="63"/>
  <c r="I38" i="68" s="1"/>
  <c r="H38" i="63"/>
  <c r="H38" i="68" s="1"/>
  <c r="G38" i="63"/>
  <c r="G38" i="68" s="1"/>
  <c r="F38" i="63"/>
  <c r="F38" i="68" s="1"/>
  <c r="F38" i="85" s="1"/>
  <c r="E38" i="63"/>
  <c r="E38" i="68" s="1"/>
  <c r="E38" i="85" s="1"/>
  <c r="E38" i="69" s="1"/>
  <c r="D38" i="63"/>
  <c r="D38" i="68" s="1"/>
  <c r="D38" i="85" s="1"/>
  <c r="C38" i="63"/>
  <c r="C38" i="68" s="1"/>
  <c r="B38" i="63"/>
  <c r="B38" i="68" s="1"/>
  <c r="Y37" i="63"/>
  <c r="Y37" i="68" s="1"/>
  <c r="X37" i="63"/>
  <c r="X37" i="68" s="1"/>
  <c r="W37" i="68"/>
  <c r="W37" i="85" s="1"/>
  <c r="V37" i="63"/>
  <c r="V37" i="68" s="1"/>
  <c r="U37" i="63"/>
  <c r="U37" i="68" s="1"/>
  <c r="U37" i="85" s="1"/>
  <c r="S37" i="63"/>
  <c r="S37" i="68" s="1"/>
  <c r="S37" i="85" s="1"/>
  <c r="Q37" i="63"/>
  <c r="Q37" i="68" s="1"/>
  <c r="Q37" i="85" s="1"/>
  <c r="P37" i="63"/>
  <c r="P37" i="68" s="1"/>
  <c r="P37" i="85" s="1"/>
  <c r="O37" i="68"/>
  <c r="N37" i="63"/>
  <c r="M37" i="63"/>
  <c r="M37" i="68" s="1"/>
  <c r="M37" i="85" s="1"/>
  <c r="K37" i="63"/>
  <c r="K37" i="68" s="1"/>
  <c r="K37" i="85" s="1"/>
  <c r="J37" i="63"/>
  <c r="J37" i="68" s="1"/>
  <c r="I37" i="63"/>
  <c r="I37" i="68" s="1"/>
  <c r="H37" i="63"/>
  <c r="H37" i="68" s="1"/>
  <c r="G37" i="63"/>
  <c r="G37" i="68" s="1"/>
  <c r="F37" i="63"/>
  <c r="F37" i="68" s="1"/>
  <c r="F37" i="85" s="1"/>
  <c r="E37" i="63"/>
  <c r="E37" i="68" s="1"/>
  <c r="E37" i="85" s="1"/>
  <c r="E37" i="69" s="1"/>
  <c r="D37" i="63"/>
  <c r="D37" i="68" s="1"/>
  <c r="D37" i="85" s="1"/>
  <c r="C37" i="63"/>
  <c r="C37" i="68" s="1"/>
  <c r="B37" i="63"/>
  <c r="B37" i="68" s="1"/>
  <c r="Y36" i="63"/>
  <c r="Y36" i="68" s="1"/>
  <c r="X36" i="63"/>
  <c r="X36" i="68" s="1"/>
  <c r="W36" i="68"/>
  <c r="W36" i="85" s="1"/>
  <c r="V36" i="63"/>
  <c r="V36" i="68" s="1"/>
  <c r="U36" i="63"/>
  <c r="U36" i="68" s="1"/>
  <c r="U36" i="85" s="1"/>
  <c r="S36" i="63"/>
  <c r="S36" i="68" s="1"/>
  <c r="S36" i="85" s="1"/>
  <c r="Q36" i="63"/>
  <c r="Q36" i="68" s="1"/>
  <c r="Q36" i="85" s="1"/>
  <c r="P36" i="63"/>
  <c r="P36" i="68" s="1"/>
  <c r="P36" i="85" s="1"/>
  <c r="O36" i="68"/>
  <c r="N36" i="63"/>
  <c r="M36" i="63"/>
  <c r="M36" i="68" s="1"/>
  <c r="M36" i="85" s="1"/>
  <c r="K36" i="63"/>
  <c r="K36" i="68" s="1"/>
  <c r="K36" i="85" s="1"/>
  <c r="J36" i="63"/>
  <c r="J36" i="68" s="1"/>
  <c r="I36" i="63"/>
  <c r="I36" i="68" s="1"/>
  <c r="H36" i="63"/>
  <c r="H36" i="68" s="1"/>
  <c r="G36" i="63"/>
  <c r="G36" i="68" s="1"/>
  <c r="F36" i="63"/>
  <c r="F36" i="68" s="1"/>
  <c r="F36" i="85" s="1"/>
  <c r="E36" i="63"/>
  <c r="E36" i="68" s="1"/>
  <c r="E36" i="85" s="1"/>
  <c r="E36" i="69" s="1"/>
  <c r="D36" i="63"/>
  <c r="D36" i="68" s="1"/>
  <c r="D36" i="85" s="1"/>
  <c r="C36" i="63"/>
  <c r="C36" i="68" s="1"/>
  <c r="B36" i="63"/>
  <c r="B36" i="68" s="1"/>
  <c r="Y35" i="63"/>
  <c r="Y35" i="68" s="1"/>
  <c r="X35" i="63"/>
  <c r="X35" i="68" s="1"/>
  <c r="W35" i="68"/>
  <c r="W35" i="85" s="1"/>
  <c r="V35" i="63"/>
  <c r="V35" i="68" s="1"/>
  <c r="U35" i="63"/>
  <c r="U35" i="68" s="1"/>
  <c r="U35" i="85" s="1"/>
  <c r="S35" i="63"/>
  <c r="S35" i="68" s="1"/>
  <c r="S35" i="85" s="1"/>
  <c r="Q35" i="63"/>
  <c r="Q35" i="68" s="1"/>
  <c r="Q35" i="85" s="1"/>
  <c r="P35" i="63"/>
  <c r="P35" i="68" s="1"/>
  <c r="P35" i="85" s="1"/>
  <c r="O35" i="68"/>
  <c r="N35" i="63"/>
  <c r="M35" i="63"/>
  <c r="M35" i="68" s="1"/>
  <c r="M35" i="85" s="1"/>
  <c r="K35" i="63"/>
  <c r="K35" i="68" s="1"/>
  <c r="K35" i="85" s="1"/>
  <c r="J35" i="63"/>
  <c r="J35" i="68" s="1"/>
  <c r="I35" i="63"/>
  <c r="I35" i="68" s="1"/>
  <c r="H35" i="63"/>
  <c r="H35" i="68" s="1"/>
  <c r="G35" i="63"/>
  <c r="G35" i="68" s="1"/>
  <c r="F35" i="63"/>
  <c r="F35" i="68" s="1"/>
  <c r="F35" i="85" s="1"/>
  <c r="E35" i="63"/>
  <c r="E35" i="68" s="1"/>
  <c r="E35" i="85" s="1"/>
  <c r="E35" i="69" s="1"/>
  <c r="D35" i="63"/>
  <c r="D35" i="68" s="1"/>
  <c r="D35" i="85" s="1"/>
  <c r="C35" i="63"/>
  <c r="C35" i="68" s="1"/>
  <c r="B35" i="63"/>
  <c r="B35" i="68" s="1"/>
  <c r="Y34" i="63"/>
  <c r="Y34" i="68" s="1"/>
  <c r="X34" i="63"/>
  <c r="X34" i="68" s="1"/>
  <c r="W34" i="68"/>
  <c r="W34" i="85" s="1"/>
  <c r="V34" i="63"/>
  <c r="V34" i="68" s="1"/>
  <c r="U34" i="63"/>
  <c r="U34" i="68" s="1"/>
  <c r="U34" i="85" s="1"/>
  <c r="S34" i="63"/>
  <c r="S34" i="68" s="1"/>
  <c r="S34" i="85" s="1"/>
  <c r="Q34" i="63"/>
  <c r="Q34" i="68" s="1"/>
  <c r="Q34" i="85" s="1"/>
  <c r="P34" i="63"/>
  <c r="P34" i="68" s="1"/>
  <c r="P34" i="85" s="1"/>
  <c r="O34" i="68"/>
  <c r="N34" i="63"/>
  <c r="M34" i="63"/>
  <c r="M34" i="68" s="1"/>
  <c r="M34" i="85" s="1"/>
  <c r="K34" i="63"/>
  <c r="K34" i="68" s="1"/>
  <c r="K34" i="85" s="1"/>
  <c r="J34" i="63"/>
  <c r="J34" i="68" s="1"/>
  <c r="I34" i="63"/>
  <c r="I34" i="68" s="1"/>
  <c r="H34" i="63"/>
  <c r="H34" i="68" s="1"/>
  <c r="G34" i="63"/>
  <c r="G34" i="68" s="1"/>
  <c r="F34" i="63"/>
  <c r="F34" i="68" s="1"/>
  <c r="F34" i="85" s="1"/>
  <c r="E34" i="63"/>
  <c r="E34" i="68" s="1"/>
  <c r="E34" i="85" s="1"/>
  <c r="E34" i="69" s="1"/>
  <c r="D34" i="63"/>
  <c r="D34" i="68" s="1"/>
  <c r="D34" i="85" s="1"/>
  <c r="C34" i="63"/>
  <c r="C34" i="68" s="1"/>
  <c r="B34" i="63"/>
  <c r="B34" i="68" s="1"/>
  <c r="Y33" i="63"/>
  <c r="Y33" i="68" s="1"/>
  <c r="X33" i="63"/>
  <c r="X33" i="68" s="1"/>
  <c r="W33" i="68"/>
  <c r="W33" i="85" s="1"/>
  <c r="V33" i="63"/>
  <c r="V33" i="68" s="1"/>
  <c r="U33" i="63"/>
  <c r="U33" i="68" s="1"/>
  <c r="U33" i="85" s="1"/>
  <c r="S33" i="63"/>
  <c r="S33" i="68" s="1"/>
  <c r="S33" i="85" s="1"/>
  <c r="Q33" i="63"/>
  <c r="Q33" i="68" s="1"/>
  <c r="Q33" i="85" s="1"/>
  <c r="P33" i="63"/>
  <c r="P33" i="68" s="1"/>
  <c r="P33" i="85" s="1"/>
  <c r="O33" i="68"/>
  <c r="N33" i="63"/>
  <c r="M33" i="63"/>
  <c r="M33" i="68" s="1"/>
  <c r="M33" i="85" s="1"/>
  <c r="K33" i="63"/>
  <c r="K33" i="68" s="1"/>
  <c r="K33" i="85" s="1"/>
  <c r="J33" i="63"/>
  <c r="J33" i="68" s="1"/>
  <c r="I33" i="63"/>
  <c r="I33" i="68" s="1"/>
  <c r="H33" i="63"/>
  <c r="H33" i="68" s="1"/>
  <c r="G33" i="63"/>
  <c r="G33" i="68" s="1"/>
  <c r="F33" i="63"/>
  <c r="F33" i="68" s="1"/>
  <c r="F33" i="85" s="1"/>
  <c r="E33" i="63"/>
  <c r="E33" i="68" s="1"/>
  <c r="E33" i="85" s="1"/>
  <c r="E33" i="69" s="1"/>
  <c r="D33" i="63"/>
  <c r="D33" i="68" s="1"/>
  <c r="D33" i="85" s="1"/>
  <c r="C33" i="63"/>
  <c r="C33" i="68" s="1"/>
  <c r="B33" i="63"/>
  <c r="B33" i="68" s="1"/>
  <c r="Y32" i="63"/>
  <c r="Y32" i="68" s="1"/>
  <c r="X32" i="63"/>
  <c r="X32" i="68" s="1"/>
  <c r="W32" i="68"/>
  <c r="W32" i="85" s="1"/>
  <c r="V32" i="63"/>
  <c r="V32" i="68" s="1"/>
  <c r="U32" i="63"/>
  <c r="U32" i="68" s="1"/>
  <c r="U32" i="85" s="1"/>
  <c r="S32" i="63"/>
  <c r="S32" i="68" s="1"/>
  <c r="S32" i="85" s="1"/>
  <c r="Q32" i="63"/>
  <c r="Q32" i="68" s="1"/>
  <c r="Q32" i="85" s="1"/>
  <c r="P32" i="63"/>
  <c r="P32" i="68" s="1"/>
  <c r="P32" i="85" s="1"/>
  <c r="O32" i="68"/>
  <c r="N32" i="63"/>
  <c r="M32" i="63"/>
  <c r="M32" i="68" s="1"/>
  <c r="M32" i="85" s="1"/>
  <c r="K32" i="63"/>
  <c r="K32" i="68" s="1"/>
  <c r="K32" i="85" s="1"/>
  <c r="J32" i="63"/>
  <c r="J32" i="68" s="1"/>
  <c r="I32" i="63"/>
  <c r="I32" i="68" s="1"/>
  <c r="H32" i="63"/>
  <c r="H32" i="68" s="1"/>
  <c r="G32" i="63"/>
  <c r="G32" i="68" s="1"/>
  <c r="F32" i="63"/>
  <c r="F32" i="68" s="1"/>
  <c r="F32" i="85" s="1"/>
  <c r="E32" i="63"/>
  <c r="E32" i="68" s="1"/>
  <c r="E32" i="85" s="1"/>
  <c r="E32" i="69" s="1"/>
  <c r="D32" i="63"/>
  <c r="D32" i="68" s="1"/>
  <c r="D32" i="85" s="1"/>
  <c r="C32" i="63"/>
  <c r="C32" i="68" s="1"/>
  <c r="B32" i="63"/>
  <c r="B32" i="68" s="1"/>
  <c r="Y31" i="63"/>
  <c r="Y31" i="68" s="1"/>
  <c r="X31" i="63"/>
  <c r="X31" i="68" s="1"/>
  <c r="W31" i="68"/>
  <c r="W31" i="85" s="1"/>
  <c r="V31" i="63"/>
  <c r="V31" i="68" s="1"/>
  <c r="U31" i="63"/>
  <c r="U31" i="68" s="1"/>
  <c r="U31" i="85" s="1"/>
  <c r="S31" i="63"/>
  <c r="S31" i="68" s="1"/>
  <c r="S31" i="85" s="1"/>
  <c r="Q31" i="63"/>
  <c r="Q31" i="68" s="1"/>
  <c r="Q31" i="85" s="1"/>
  <c r="P31" i="63"/>
  <c r="P31" i="68" s="1"/>
  <c r="P31" i="85" s="1"/>
  <c r="O31" i="68"/>
  <c r="N31" i="63"/>
  <c r="M31" i="63"/>
  <c r="M31" i="68" s="1"/>
  <c r="M31" i="85" s="1"/>
  <c r="K31" i="63"/>
  <c r="K31" i="68" s="1"/>
  <c r="K31" i="85" s="1"/>
  <c r="J31" i="63"/>
  <c r="J31" i="68" s="1"/>
  <c r="I31" i="63"/>
  <c r="I31" i="68" s="1"/>
  <c r="H31" i="63"/>
  <c r="H31" i="68" s="1"/>
  <c r="G31" i="63"/>
  <c r="G31" i="68" s="1"/>
  <c r="F31" i="63"/>
  <c r="F31" i="68" s="1"/>
  <c r="F31" i="85" s="1"/>
  <c r="E31" i="63"/>
  <c r="E31" i="68" s="1"/>
  <c r="E31" i="85" s="1"/>
  <c r="E31" i="69" s="1"/>
  <c r="D31" i="63"/>
  <c r="D31" i="68" s="1"/>
  <c r="D31" i="85" s="1"/>
  <c r="C31" i="63"/>
  <c r="C31" i="68" s="1"/>
  <c r="B31" i="63"/>
  <c r="B31" i="68" s="1"/>
  <c r="Y30" i="63"/>
  <c r="Y30" i="68" s="1"/>
  <c r="X30" i="63"/>
  <c r="X30" i="68" s="1"/>
  <c r="W30" i="68"/>
  <c r="W30" i="85" s="1"/>
  <c r="V30" i="63"/>
  <c r="V30" i="68" s="1"/>
  <c r="U30" i="63"/>
  <c r="U30" i="68" s="1"/>
  <c r="U30" i="85" s="1"/>
  <c r="S30" i="63"/>
  <c r="S30" i="68" s="1"/>
  <c r="S30" i="85" s="1"/>
  <c r="Q30" i="63"/>
  <c r="Q30" i="68" s="1"/>
  <c r="Q30" i="85" s="1"/>
  <c r="P30" i="63"/>
  <c r="P30" i="68" s="1"/>
  <c r="P30" i="85" s="1"/>
  <c r="O30" i="68"/>
  <c r="N30" i="63"/>
  <c r="M30" i="63"/>
  <c r="M30" i="68" s="1"/>
  <c r="M30" i="85" s="1"/>
  <c r="K30" i="63"/>
  <c r="K30" i="68" s="1"/>
  <c r="K30" i="85" s="1"/>
  <c r="J30" i="63"/>
  <c r="J30" i="68" s="1"/>
  <c r="I30" i="63"/>
  <c r="I30" i="68" s="1"/>
  <c r="H30" i="63"/>
  <c r="H30" i="68" s="1"/>
  <c r="G30" i="63"/>
  <c r="G30" i="68" s="1"/>
  <c r="F30" i="63"/>
  <c r="F30" i="68" s="1"/>
  <c r="F30" i="85" s="1"/>
  <c r="E30" i="63"/>
  <c r="E30" i="68" s="1"/>
  <c r="E30" i="85" s="1"/>
  <c r="E30" i="69" s="1"/>
  <c r="D30" i="63"/>
  <c r="D30" i="68" s="1"/>
  <c r="D30" i="85" s="1"/>
  <c r="C30" i="63"/>
  <c r="C30" i="68" s="1"/>
  <c r="B30" i="63"/>
  <c r="B30" i="68" s="1"/>
  <c r="Y29" i="63"/>
  <c r="Y29" i="68" s="1"/>
  <c r="X29" i="63"/>
  <c r="X29" i="68" s="1"/>
  <c r="W29" i="68"/>
  <c r="W29" i="85" s="1"/>
  <c r="V29" i="63"/>
  <c r="V29" i="68" s="1"/>
  <c r="U29" i="63"/>
  <c r="U29" i="68" s="1"/>
  <c r="U29" i="85" s="1"/>
  <c r="S29" i="63"/>
  <c r="S29" i="68" s="1"/>
  <c r="S29" i="85" s="1"/>
  <c r="Q29" i="63"/>
  <c r="Q29" i="68" s="1"/>
  <c r="Q29" i="85" s="1"/>
  <c r="P29" i="63"/>
  <c r="P29" i="68" s="1"/>
  <c r="P29" i="85" s="1"/>
  <c r="O29" i="68"/>
  <c r="N29" i="63"/>
  <c r="M29" i="63"/>
  <c r="M29" i="68" s="1"/>
  <c r="M29" i="85" s="1"/>
  <c r="K29" i="63"/>
  <c r="K29" i="68" s="1"/>
  <c r="K29" i="85" s="1"/>
  <c r="J29" i="63"/>
  <c r="J29" i="68" s="1"/>
  <c r="I29" i="63"/>
  <c r="I29" i="68" s="1"/>
  <c r="H29" i="63"/>
  <c r="H29" i="68" s="1"/>
  <c r="G29" i="63"/>
  <c r="G29" i="68" s="1"/>
  <c r="F29" i="63"/>
  <c r="F29" i="68" s="1"/>
  <c r="F29" i="85" s="1"/>
  <c r="E29" i="63"/>
  <c r="E29" i="68" s="1"/>
  <c r="E29" i="85" s="1"/>
  <c r="E29" i="69" s="1"/>
  <c r="D29" i="63"/>
  <c r="D29" i="68" s="1"/>
  <c r="D29" i="85" s="1"/>
  <c r="C29" i="63"/>
  <c r="C29" i="68" s="1"/>
  <c r="B29" i="63"/>
  <c r="B29" i="68" s="1"/>
  <c r="Y28" i="63"/>
  <c r="Y28" i="68" s="1"/>
  <c r="X28" i="63"/>
  <c r="X28" i="68" s="1"/>
  <c r="W28" i="68"/>
  <c r="W28" i="85" s="1"/>
  <c r="V28" i="63"/>
  <c r="V28" i="68" s="1"/>
  <c r="U28" i="63"/>
  <c r="U28" i="68" s="1"/>
  <c r="U28" i="85" s="1"/>
  <c r="S28" i="63"/>
  <c r="S28" i="68" s="1"/>
  <c r="S28" i="85" s="1"/>
  <c r="Q28" i="63"/>
  <c r="Q28" i="68" s="1"/>
  <c r="Q28" i="85" s="1"/>
  <c r="P28" i="63"/>
  <c r="P28" i="68" s="1"/>
  <c r="P28" i="85" s="1"/>
  <c r="O28" i="68"/>
  <c r="N28" i="63"/>
  <c r="M28" i="63"/>
  <c r="M28" i="68" s="1"/>
  <c r="M28" i="85" s="1"/>
  <c r="K28" i="63"/>
  <c r="K28" i="68" s="1"/>
  <c r="K28" i="85" s="1"/>
  <c r="J28" i="63"/>
  <c r="J28" i="68" s="1"/>
  <c r="I28" i="63"/>
  <c r="I28" i="68" s="1"/>
  <c r="H28" i="63"/>
  <c r="H28" i="68" s="1"/>
  <c r="G28" i="63"/>
  <c r="G28" i="68" s="1"/>
  <c r="F28" i="63"/>
  <c r="F28" i="68" s="1"/>
  <c r="F28" i="85" s="1"/>
  <c r="E28" i="63"/>
  <c r="E28" i="68" s="1"/>
  <c r="E28" i="85" s="1"/>
  <c r="E28" i="69" s="1"/>
  <c r="D28" i="63"/>
  <c r="D28" i="68" s="1"/>
  <c r="D28" i="85" s="1"/>
  <c r="C28" i="63"/>
  <c r="C28" i="68" s="1"/>
  <c r="B28" i="63"/>
  <c r="B28" i="68" s="1"/>
  <c r="Y27" i="63"/>
  <c r="Y27" i="68" s="1"/>
  <c r="X27" i="63"/>
  <c r="X27" i="68" s="1"/>
  <c r="W27" i="68"/>
  <c r="W27" i="85" s="1"/>
  <c r="V27" i="63"/>
  <c r="V27" i="68" s="1"/>
  <c r="U27" i="63"/>
  <c r="U27" i="68" s="1"/>
  <c r="U27" i="85" s="1"/>
  <c r="S27" i="63"/>
  <c r="S27" i="68" s="1"/>
  <c r="S27" i="85" s="1"/>
  <c r="Q27" i="63"/>
  <c r="Q27" i="68" s="1"/>
  <c r="Q27" i="85" s="1"/>
  <c r="P27" i="63"/>
  <c r="P27" i="68" s="1"/>
  <c r="P27" i="85" s="1"/>
  <c r="O27" i="68"/>
  <c r="N27" i="63"/>
  <c r="M27" i="63"/>
  <c r="M27" i="68" s="1"/>
  <c r="M27" i="85" s="1"/>
  <c r="K27" i="63"/>
  <c r="K27" i="68" s="1"/>
  <c r="K27" i="85" s="1"/>
  <c r="J27" i="63"/>
  <c r="J27" i="68" s="1"/>
  <c r="I27" i="63"/>
  <c r="I27" i="68" s="1"/>
  <c r="H27" i="63"/>
  <c r="H27" i="68" s="1"/>
  <c r="G27" i="63"/>
  <c r="G27" i="68" s="1"/>
  <c r="F27" i="63"/>
  <c r="F27" i="68" s="1"/>
  <c r="F27" i="85" s="1"/>
  <c r="E27" i="63"/>
  <c r="E27" i="68" s="1"/>
  <c r="E27" i="85" s="1"/>
  <c r="E27" i="69" s="1"/>
  <c r="D27" i="63"/>
  <c r="D27" i="68" s="1"/>
  <c r="D27" i="85" s="1"/>
  <c r="C27" i="63"/>
  <c r="C27" i="68" s="1"/>
  <c r="B27" i="63"/>
  <c r="B27" i="68" s="1"/>
  <c r="Y26" i="63"/>
  <c r="Y26" i="68" s="1"/>
  <c r="X26" i="63"/>
  <c r="X26" i="68" s="1"/>
  <c r="W26" i="68"/>
  <c r="W26" i="85" s="1"/>
  <c r="V26" i="63"/>
  <c r="V26" i="68" s="1"/>
  <c r="U26" i="63"/>
  <c r="U26" i="68" s="1"/>
  <c r="U26" i="85" s="1"/>
  <c r="S26" i="63"/>
  <c r="S26" i="68" s="1"/>
  <c r="S26" i="85" s="1"/>
  <c r="Q26" i="63"/>
  <c r="Q26" i="68" s="1"/>
  <c r="Q26" i="85" s="1"/>
  <c r="P26" i="63"/>
  <c r="P26" i="68" s="1"/>
  <c r="P26" i="85" s="1"/>
  <c r="O26" i="68"/>
  <c r="N26" i="63"/>
  <c r="M26" i="63"/>
  <c r="M26" i="68" s="1"/>
  <c r="M26" i="85" s="1"/>
  <c r="K26" i="63"/>
  <c r="K26" i="68" s="1"/>
  <c r="K26" i="85" s="1"/>
  <c r="J26" i="63"/>
  <c r="J26" i="68" s="1"/>
  <c r="I26" i="63"/>
  <c r="I26" i="68" s="1"/>
  <c r="H26" i="63"/>
  <c r="H26" i="68" s="1"/>
  <c r="G26" i="63"/>
  <c r="G26" i="68" s="1"/>
  <c r="F26" i="63"/>
  <c r="F26" i="68" s="1"/>
  <c r="F26" i="85" s="1"/>
  <c r="E26" i="63"/>
  <c r="E26" i="68" s="1"/>
  <c r="E26" i="85" s="1"/>
  <c r="E26" i="69" s="1"/>
  <c r="D26" i="63"/>
  <c r="D26" i="68" s="1"/>
  <c r="D26" i="85" s="1"/>
  <c r="C26" i="63"/>
  <c r="C26" i="68" s="1"/>
  <c r="B26" i="63"/>
  <c r="B26" i="68" s="1"/>
  <c r="Y25" i="63"/>
  <c r="Y25" i="68" s="1"/>
  <c r="X25" i="63"/>
  <c r="X25" i="68" s="1"/>
  <c r="W25" i="68"/>
  <c r="W25" i="85" s="1"/>
  <c r="V25" i="63"/>
  <c r="V25" i="68" s="1"/>
  <c r="U25" i="63"/>
  <c r="U25" i="68" s="1"/>
  <c r="U25" i="85" s="1"/>
  <c r="S25" i="63"/>
  <c r="S25" i="68" s="1"/>
  <c r="S25" i="85" s="1"/>
  <c r="Q25" i="63"/>
  <c r="Q25" i="68" s="1"/>
  <c r="Q25" i="85" s="1"/>
  <c r="P25" i="63"/>
  <c r="P25" i="68" s="1"/>
  <c r="P25" i="85" s="1"/>
  <c r="O25" i="68"/>
  <c r="N25" i="63"/>
  <c r="M25" i="63"/>
  <c r="M25" i="68" s="1"/>
  <c r="M25" i="85" s="1"/>
  <c r="K25" i="63"/>
  <c r="K25" i="68" s="1"/>
  <c r="K25" i="85" s="1"/>
  <c r="J25" i="63"/>
  <c r="J25" i="68" s="1"/>
  <c r="I25" i="63"/>
  <c r="I25" i="68" s="1"/>
  <c r="H25" i="63"/>
  <c r="H25" i="68" s="1"/>
  <c r="G25" i="63"/>
  <c r="G25" i="68" s="1"/>
  <c r="F25" i="63"/>
  <c r="F25" i="68" s="1"/>
  <c r="F25" i="85" s="1"/>
  <c r="E25" i="63"/>
  <c r="E25" i="68" s="1"/>
  <c r="E25" i="85" s="1"/>
  <c r="E25" i="69" s="1"/>
  <c r="D25" i="63"/>
  <c r="D25" i="68" s="1"/>
  <c r="D25" i="85" s="1"/>
  <c r="C25" i="63"/>
  <c r="C25" i="68" s="1"/>
  <c r="B25" i="63"/>
  <c r="B25" i="68" s="1"/>
  <c r="Y24" i="63"/>
  <c r="Y24" i="68" s="1"/>
  <c r="X24" i="63"/>
  <c r="X24" i="68" s="1"/>
  <c r="W24" i="68"/>
  <c r="W24" i="85" s="1"/>
  <c r="V24" i="63"/>
  <c r="V24" i="68" s="1"/>
  <c r="U24" i="63"/>
  <c r="U24" i="68" s="1"/>
  <c r="U24" i="85" s="1"/>
  <c r="S24" i="63"/>
  <c r="S24" i="68" s="1"/>
  <c r="S24" i="85" s="1"/>
  <c r="Q24" i="63"/>
  <c r="Q24" i="68" s="1"/>
  <c r="Q24" i="85" s="1"/>
  <c r="P24" i="63"/>
  <c r="P24" i="68" s="1"/>
  <c r="P24" i="85" s="1"/>
  <c r="O24" i="68"/>
  <c r="N24" i="63"/>
  <c r="M24" i="63"/>
  <c r="M24" i="68" s="1"/>
  <c r="M24" i="85" s="1"/>
  <c r="K24" i="63"/>
  <c r="K24" i="68" s="1"/>
  <c r="K24" i="85" s="1"/>
  <c r="J24" i="63"/>
  <c r="J24" i="68" s="1"/>
  <c r="I24" i="63"/>
  <c r="I24" i="68" s="1"/>
  <c r="H24" i="63"/>
  <c r="H24" i="68" s="1"/>
  <c r="G24" i="63"/>
  <c r="G24" i="68" s="1"/>
  <c r="F24" i="63"/>
  <c r="F24" i="68" s="1"/>
  <c r="F24" i="85" s="1"/>
  <c r="E24" i="63"/>
  <c r="E24" i="68" s="1"/>
  <c r="E24" i="85" s="1"/>
  <c r="E24" i="69" s="1"/>
  <c r="D24" i="63"/>
  <c r="D24" i="68" s="1"/>
  <c r="D24" i="85" s="1"/>
  <c r="C24" i="63"/>
  <c r="C24" i="68" s="1"/>
  <c r="B24" i="63"/>
  <c r="B24" i="68" s="1"/>
  <c r="Y23" i="63"/>
  <c r="X23" i="63"/>
  <c r="V23" i="63"/>
  <c r="U23" i="63"/>
  <c r="S23" i="63"/>
  <c r="Q23" i="63"/>
  <c r="P23" i="63"/>
  <c r="O23" i="68"/>
  <c r="O23" i="85" s="1"/>
  <c r="N23" i="63"/>
  <c r="M23" i="63"/>
  <c r="K23" i="63"/>
  <c r="J23" i="63"/>
  <c r="I23" i="63"/>
  <c r="H23" i="63"/>
  <c r="G23" i="63"/>
  <c r="F23" i="63"/>
  <c r="E23" i="63"/>
  <c r="D23" i="63"/>
  <c r="C23" i="63"/>
  <c r="B23" i="63"/>
  <c r="Y22" i="63"/>
  <c r="Y22" i="68" s="1"/>
  <c r="X22" i="63"/>
  <c r="X22" i="68" s="1"/>
  <c r="W22" i="68"/>
  <c r="W22" i="85" s="1"/>
  <c r="V22" i="63"/>
  <c r="V22" i="68" s="1"/>
  <c r="U22" i="63"/>
  <c r="U22" i="68" s="1"/>
  <c r="U22" i="85" s="1"/>
  <c r="S22" i="63"/>
  <c r="S22" i="68" s="1"/>
  <c r="S22" i="85" s="1"/>
  <c r="Q22" i="63"/>
  <c r="Q22" i="68" s="1"/>
  <c r="Q22" i="85" s="1"/>
  <c r="P22" i="63"/>
  <c r="P22" i="68" s="1"/>
  <c r="P22" i="85" s="1"/>
  <c r="O22" i="68"/>
  <c r="N22" i="63"/>
  <c r="M22" i="63"/>
  <c r="M22" i="68" s="1"/>
  <c r="M22" i="85" s="1"/>
  <c r="K22" i="63"/>
  <c r="K22" i="68" s="1"/>
  <c r="J22" i="63"/>
  <c r="J22" i="68" s="1"/>
  <c r="I22" i="63"/>
  <c r="I22" i="68" s="1"/>
  <c r="H22" i="63"/>
  <c r="H22" i="68" s="1"/>
  <c r="G22" i="63"/>
  <c r="G22" i="68" s="1"/>
  <c r="F22" i="63"/>
  <c r="F22" i="68" s="1"/>
  <c r="F22" i="85" s="1"/>
  <c r="E22" i="63"/>
  <c r="E22" i="68" s="1"/>
  <c r="E22" i="85" s="1"/>
  <c r="E22" i="69" s="1"/>
  <c r="D22" i="63"/>
  <c r="D22" i="68" s="1"/>
  <c r="D22" i="85" s="1"/>
  <c r="C22" i="63"/>
  <c r="C22" i="68" s="1"/>
  <c r="B22" i="63"/>
  <c r="B22" i="68" s="1"/>
  <c r="Y21" i="63"/>
  <c r="Y21" i="68" s="1"/>
  <c r="X21" i="63"/>
  <c r="X21" i="68" s="1"/>
  <c r="W21" i="68"/>
  <c r="W21" i="85" s="1"/>
  <c r="V21" i="63"/>
  <c r="V21" i="68" s="1"/>
  <c r="U21" i="63"/>
  <c r="U21" i="68" s="1"/>
  <c r="U21" i="85" s="1"/>
  <c r="S21" i="63"/>
  <c r="S21" i="68" s="1"/>
  <c r="S21" i="85" s="1"/>
  <c r="Q21" i="63"/>
  <c r="Q21" i="68" s="1"/>
  <c r="Q21" i="85" s="1"/>
  <c r="P21" i="63"/>
  <c r="P21" i="68" s="1"/>
  <c r="P21" i="85" s="1"/>
  <c r="O21" i="68"/>
  <c r="N21" i="63"/>
  <c r="M21" i="63"/>
  <c r="M21" i="68" s="1"/>
  <c r="M21" i="85" s="1"/>
  <c r="K21" i="63"/>
  <c r="K21" i="68" s="1"/>
  <c r="J21" i="63"/>
  <c r="J21" i="68" s="1"/>
  <c r="I21" i="63"/>
  <c r="I21" i="68" s="1"/>
  <c r="H21" i="63"/>
  <c r="H21" i="68" s="1"/>
  <c r="G21" i="63"/>
  <c r="G21" i="68" s="1"/>
  <c r="F21" i="63"/>
  <c r="F21" i="68" s="1"/>
  <c r="F21" i="85" s="1"/>
  <c r="E21" i="63"/>
  <c r="E21" i="68" s="1"/>
  <c r="E21" i="85" s="1"/>
  <c r="E21" i="69" s="1"/>
  <c r="D21" i="63"/>
  <c r="D21" i="68" s="1"/>
  <c r="D21" i="85" s="1"/>
  <c r="C21" i="63"/>
  <c r="C21" i="68" s="1"/>
  <c r="B21" i="63"/>
  <c r="B21" i="68" s="1"/>
  <c r="Y20" i="63"/>
  <c r="Y20" i="68" s="1"/>
  <c r="X20" i="63"/>
  <c r="X20" i="68" s="1"/>
  <c r="W20" i="68"/>
  <c r="W20" i="85" s="1"/>
  <c r="V20" i="63"/>
  <c r="V20" i="68" s="1"/>
  <c r="U20" i="63"/>
  <c r="U20" i="68" s="1"/>
  <c r="U20" i="85" s="1"/>
  <c r="S20" i="63"/>
  <c r="S20" i="68" s="1"/>
  <c r="S20" i="85" s="1"/>
  <c r="Q20" i="63"/>
  <c r="Q20" i="68" s="1"/>
  <c r="Q20" i="85" s="1"/>
  <c r="P20" i="63"/>
  <c r="P20" i="68" s="1"/>
  <c r="P20" i="85" s="1"/>
  <c r="O20" i="68"/>
  <c r="N20" i="63"/>
  <c r="M20" i="63"/>
  <c r="M20" i="68" s="1"/>
  <c r="M20" i="85" s="1"/>
  <c r="K20" i="63"/>
  <c r="K20" i="68" s="1"/>
  <c r="J20" i="63"/>
  <c r="J20" i="68" s="1"/>
  <c r="I20" i="63"/>
  <c r="I20" i="68" s="1"/>
  <c r="H20" i="63"/>
  <c r="H20" i="68" s="1"/>
  <c r="G20" i="63"/>
  <c r="G20" i="68" s="1"/>
  <c r="F20" i="63"/>
  <c r="F20" i="68" s="1"/>
  <c r="F20" i="85" s="1"/>
  <c r="E20" i="63"/>
  <c r="E20" i="68" s="1"/>
  <c r="E20" i="85" s="1"/>
  <c r="E20" i="69" s="1"/>
  <c r="D20" i="63"/>
  <c r="D20" i="68" s="1"/>
  <c r="D20" i="85" s="1"/>
  <c r="C20" i="63"/>
  <c r="C20" i="68" s="1"/>
  <c r="B20" i="63"/>
  <c r="B20" i="68" s="1"/>
  <c r="Y19" i="63"/>
  <c r="Y19" i="68" s="1"/>
  <c r="X19" i="63"/>
  <c r="X19" i="68" s="1"/>
  <c r="W19" i="68"/>
  <c r="W19" i="85" s="1"/>
  <c r="V19" i="63"/>
  <c r="V19" i="68" s="1"/>
  <c r="U19" i="63"/>
  <c r="U19" i="68" s="1"/>
  <c r="U19" i="85" s="1"/>
  <c r="S19" i="63"/>
  <c r="S19" i="68" s="1"/>
  <c r="S19" i="85" s="1"/>
  <c r="Q19" i="63"/>
  <c r="Q19" i="68" s="1"/>
  <c r="Q19" i="85" s="1"/>
  <c r="P19" i="63"/>
  <c r="P19" i="68" s="1"/>
  <c r="P19" i="85" s="1"/>
  <c r="O19" i="68"/>
  <c r="N19" i="63"/>
  <c r="M19" i="63"/>
  <c r="M19" i="68" s="1"/>
  <c r="M19" i="85" s="1"/>
  <c r="K19" i="63"/>
  <c r="K19" i="68" s="1"/>
  <c r="J19" i="63"/>
  <c r="J19" i="68" s="1"/>
  <c r="I19" i="63"/>
  <c r="I19" i="68" s="1"/>
  <c r="H19" i="63"/>
  <c r="H19" i="68" s="1"/>
  <c r="G19" i="63"/>
  <c r="G19" i="68" s="1"/>
  <c r="F19" i="63"/>
  <c r="F19" i="68" s="1"/>
  <c r="F19" i="85" s="1"/>
  <c r="E19" i="63"/>
  <c r="E19" i="68" s="1"/>
  <c r="E19" i="85" s="1"/>
  <c r="E19" i="69" s="1"/>
  <c r="D19" i="63"/>
  <c r="D19" i="68" s="1"/>
  <c r="D19" i="85" s="1"/>
  <c r="C19" i="63"/>
  <c r="C19" i="68" s="1"/>
  <c r="B19" i="63"/>
  <c r="B19" i="68" s="1"/>
  <c r="Y18" i="63"/>
  <c r="Y18" i="68" s="1"/>
  <c r="X18" i="63"/>
  <c r="X18" i="68" s="1"/>
  <c r="W18" i="68"/>
  <c r="W18" i="85" s="1"/>
  <c r="V18" i="63"/>
  <c r="V18" i="68" s="1"/>
  <c r="U18" i="63"/>
  <c r="U18" i="68" s="1"/>
  <c r="U18" i="85" s="1"/>
  <c r="S18" i="63"/>
  <c r="S18" i="68" s="1"/>
  <c r="S18" i="85" s="1"/>
  <c r="Q18" i="63"/>
  <c r="Q18" i="68" s="1"/>
  <c r="Q18" i="85" s="1"/>
  <c r="P18" i="63"/>
  <c r="P18" i="68" s="1"/>
  <c r="P18" i="85" s="1"/>
  <c r="O18" i="68"/>
  <c r="N18" i="63"/>
  <c r="M18" i="63"/>
  <c r="M18" i="68" s="1"/>
  <c r="M18" i="85" s="1"/>
  <c r="K18" i="63"/>
  <c r="K18" i="68" s="1"/>
  <c r="J18" i="63"/>
  <c r="J18" i="68" s="1"/>
  <c r="I18" i="63"/>
  <c r="I18" i="68" s="1"/>
  <c r="H18" i="63"/>
  <c r="H18" i="68" s="1"/>
  <c r="G18" i="63"/>
  <c r="G18" i="68" s="1"/>
  <c r="F18" i="63"/>
  <c r="F18" i="68" s="1"/>
  <c r="F18" i="85" s="1"/>
  <c r="E18" i="63"/>
  <c r="E18" i="68" s="1"/>
  <c r="E18" i="85" s="1"/>
  <c r="E18" i="69" s="1"/>
  <c r="D18" i="63"/>
  <c r="D18" i="68" s="1"/>
  <c r="D18" i="85" s="1"/>
  <c r="C18" i="63"/>
  <c r="C18" i="68" s="1"/>
  <c r="B18" i="63"/>
  <c r="B18" i="68" s="1"/>
  <c r="Y17" i="63"/>
  <c r="Y17" i="68" s="1"/>
  <c r="X17" i="63"/>
  <c r="X17" i="68" s="1"/>
  <c r="W17" i="68"/>
  <c r="W17" i="85" s="1"/>
  <c r="V17" i="63"/>
  <c r="V17" i="68" s="1"/>
  <c r="U17" i="63"/>
  <c r="U17" i="68" s="1"/>
  <c r="U17" i="85" s="1"/>
  <c r="S17" i="63"/>
  <c r="S17" i="68" s="1"/>
  <c r="S17" i="85" s="1"/>
  <c r="Q17" i="63"/>
  <c r="Q17" i="68" s="1"/>
  <c r="Q17" i="85" s="1"/>
  <c r="P17" i="63"/>
  <c r="P17" i="68" s="1"/>
  <c r="P17" i="85" s="1"/>
  <c r="O17" i="68"/>
  <c r="N17" i="63"/>
  <c r="M17" i="63"/>
  <c r="M17" i="68" s="1"/>
  <c r="M17" i="85" s="1"/>
  <c r="K17" i="63"/>
  <c r="K17" i="68" s="1"/>
  <c r="J17" i="63"/>
  <c r="J17" i="68" s="1"/>
  <c r="I17" i="63"/>
  <c r="I17" i="68" s="1"/>
  <c r="H17" i="63"/>
  <c r="H17" i="68" s="1"/>
  <c r="G17" i="63"/>
  <c r="G17" i="68" s="1"/>
  <c r="F17" i="63"/>
  <c r="F17" i="68" s="1"/>
  <c r="F17" i="85" s="1"/>
  <c r="E17" i="63"/>
  <c r="E17" i="68" s="1"/>
  <c r="E17" i="85" s="1"/>
  <c r="E17" i="69" s="1"/>
  <c r="D17" i="63"/>
  <c r="D17" i="68" s="1"/>
  <c r="D17" i="85" s="1"/>
  <c r="C17" i="63"/>
  <c r="C17" i="68" s="1"/>
  <c r="B17" i="63"/>
  <c r="B17" i="68" s="1"/>
  <c r="Y16" i="63"/>
  <c r="Y16" i="68" s="1"/>
  <c r="X16" i="63"/>
  <c r="X16" i="68" s="1"/>
  <c r="W16" i="68"/>
  <c r="W16" i="85" s="1"/>
  <c r="V16" i="63"/>
  <c r="V16" i="68" s="1"/>
  <c r="U16" i="63"/>
  <c r="U16" i="68" s="1"/>
  <c r="U16" i="85" s="1"/>
  <c r="S16" i="63"/>
  <c r="S16" i="68" s="1"/>
  <c r="S16" i="85" s="1"/>
  <c r="Q16" i="63"/>
  <c r="Q16" i="68" s="1"/>
  <c r="Q16" i="85" s="1"/>
  <c r="P16" i="63"/>
  <c r="P16" i="68" s="1"/>
  <c r="P16" i="85" s="1"/>
  <c r="O16" i="68"/>
  <c r="N16" i="63"/>
  <c r="M16" i="63"/>
  <c r="M16" i="68" s="1"/>
  <c r="M16" i="85" s="1"/>
  <c r="K16" i="63"/>
  <c r="K16" i="68" s="1"/>
  <c r="K16" i="85" s="1"/>
  <c r="J16" i="63"/>
  <c r="I16" i="63"/>
  <c r="I16" i="68" s="1"/>
  <c r="H16" i="63"/>
  <c r="H16" i="68" s="1"/>
  <c r="G16" i="63"/>
  <c r="G16" i="68" s="1"/>
  <c r="F16" i="63"/>
  <c r="F16" i="68" s="1"/>
  <c r="F16" i="85" s="1"/>
  <c r="E16" i="63"/>
  <c r="E16" i="68" s="1"/>
  <c r="E16" i="85" s="1"/>
  <c r="E16" i="69" s="1"/>
  <c r="D16" i="63"/>
  <c r="D16" i="68" s="1"/>
  <c r="D16" i="85" s="1"/>
  <c r="C16" i="63"/>
  <c r="C16" i="68" s="1"/>
  <c r="B16" i="63"/>
  <c r="B16" i="68" s="1"/>
  <c r="Y15" i="63"/>
  <c r="Y15" i="68" s="1"/>
  <c r="X15" i="63"/>
  <c r="X15" i="68" s="1"/>
  <c r="W15" i="68"/>
  <c r="W15" i="85" s="1"/>
  <c r="V15" i="63"/>
  <c r="V15" i="68" s="1"/>
  <c r="U15" i="63"/>
  <c r="U15" i="68" s="1"/>
  <c r="U15" i="85" s="1"/>
  <c r="S15" i="63"/>
  <c r="S15" i="68" s="1"/>
  <c r="S15" i="85" s="1"/>
  <c r="Q15" i="63"/>
  <c r="Q15" i="68" s="1"/>
  <c r="Q15" i="85" s="1"/>
  <c r="P15" i="63"/>
  <c r="P15" i="68" s="1"/>
  <c r="P15" i="85" s="1"/>
  <c r="O15" i="68"/>
  <c r="N15" i="63"/>
  <c r="M15" i="63"/>
  <c r="M15" i="68" s="1"/>
  <c r="M15" i="85" s="1"/>
  <c r="K15" i="63"/>
  <c r="K15" i="68" s="1"/>
  <c r="K15" i="85" s="1"/>
  <c r="I15" i="63"/>
  <c r="I15" i="68" s="1"/>
  <c r="H15" i="63"/>
  <c r="H15" i="68" s="1"/>
  <c r="G15" i="63"/>
  <c r="G15" i="68" s="1"/>
  <c r="F15" i="63"/>
  <c r="F15" i="68" s="1"/>
  <c r="F15" i="85" s="1"/>
  <c r="E15" i="63"/>
  <c r="E15" i="68" s="1"/>
  <c r="E15" i="85" s="1"/>
  <c r="E15" i="69" s="1"/>
  <c r="D15" i="63"/>
  <c r="D15" i="68" s="1"/>
  <c r="D15" i="85" s="1"/>
  <c r="C15" i="63"/>
  <c r="C15" i="68" s="1"/>
  <c r="B15" i="63"/>
  <c r="B15" i="68" s="1"/>
  <c r="Y14" i="63"/>
  <c r="Y14" i="68" s="1"/>
  <c r="X14" i="63"/>
  <c r="X14" i="68" s="1"/>
  <c r="W14" i="68"/>
  <c r="W14" i="85" s="1"/>
  <c r="V14" i="63"/>
  <c r="V14" i="68" s="1"/>
  <c r="U14" i="63"/>
  <c r="U14" i="68" s="1"/>
  <c r="U14" i="85" s="1"/>
  <c r="S14" i="63"/>
  <c r="S14" i="68" s="1"/>
  <c r="S14" i="85" s="1"/>
  <c r="Q14" i="63"/>
  <c r="Q14" i="68" s="1"/>
  <c r="Q14" i="85" s="1"/>
  <c r="P14" i="63"/>
  <c r="P14" i="68" s="1"/>
  <c r="P14" i="85" s="1"/>
  <c r="O14" i="68"/>
  <c r="O14" i="85" s="1"/>
  <c r="N14" i="63"/>
  <c r="N14" i="68" s="1"/>
  <c r="M14" i="63"/>
  <c r="M14" i="68" s="1"/>
  <c r="M14" i="85" s="1"/>
  <c r="K14" i="63"/>
  <c r="K14" i="68" s="1"/>
  <c r="K14" i="85" s="1"/>
  <c r="I14" i="63"/>
  <c r="I14" i="68" s="1"/>
  <c r="H14" i="63"/>
  <c r="H14" i="68" s="1"/>
  <c r="G14" i="63"/>
  <c r="G14" i="68" s="1"/>
  <c r="F14" i="63"/>
  <c r="F14" i="68" s="1"/>
  <c r="F14" i="85" s="1"/>
  <c r="E14" i="63"/>
  <c r="E14" i="68" s="1"/>
  <c r="E14" i="85" s="1"/>
  <c r="E14" i="69" s="1"/>
  <c r="D14" i="63"/>
  <c r="D14" i="68" s="1"/>
  <c r="D14" i="85" s="1"/>
  <c r="C14" i="63"/>
  <c r="C14" i="68" s="1"/>
  <c r="B14" i="63"/>
  <c r="B14" i="68" s="1"/>
  <c r="Y13" i="63"/>
  <c r="Y13" i="68" s="1"/>
  <c r="X13" i="63"/>
  <c r="X13" i="68" s="1"/>
  <c r="W13" i="68"/>
  <c r="W13" i="85" s="1"/>
  <c r="V13" i="63"/>
  <c r="V13" i="68" s="1"/>
  <c r="U13" i="63"/>
  <c r="U13" i="68" s="1"/>
  <c r="U13" i="85" s="1"/>
  <c r="S13" i="63"/>
  <c r="S13" i="68" s="1"/>
  <c r="S13" i="85" s="1"/>
  <c r="Q13" i="63"/>
  <c r="Q13" i="68" s="1"/>
  <c r="Q13" i="85" s="1"/>
  <c r="P13" i="63"/>
  <c r="P13" i="68" s="1"/>
  <c r="P13" i="85" s="1"/>
  <c r="O13" i="68"/>
  <c r="N13" i="63"/>
  <c r="M13" i="63"/>
  <c r="M13" i="68" s="1"/>
  <c r="M13" i="85" s="1"/>
  <c r="K13" i="63"/>
  <c r="K13" i="68" s="1"/>
  <c r="K13" i="85" s="1"/>
  <c r="I13" i="63"/>
  <c r="I13" i="68" s="1"/>
  <c r="H13" i="63"/>
  <c r="H13" i="68" s="1"/>
  <c r="G13" i="63"/>
  <c r="G13" i="68" s="1"/>
  <c r="F13" i="63"/>
  <c r="F13" i="68" s="1"/>
  <c r="F13" i="85" s="1"/>
  <c r="E13" i="63"/>
  <c r="E13" i="68" s="1"/>
  <c r="E13" i="85" s="1"/>
  <c r="E13" i="69" s="1"/>
  <c r="D13" i="63"/>
  <c r="D13" i="68" s="1"/>
  <c r="D13" i="85" s="1"/>
  <c r="C13" i="63"/>
  <c r="C13" i="68" s="1"/>
  <c r="B13" i="63"/>
  <c r="B13" i="68" s="1"/>
  <c r="Y12" i="63"/>
  <c r="Y12" i="68" s="1"/>
  <c r="X12" i="63"/>
  <c r="X12" i="68" s="1"/>
  <c r="W12" i="68"/>
  <c r="W12" i="85" s="1"/>
  <c r="V12" i="63"/>
  <c r="V12" i="68" s="1"/>
  <c r="U12" i="63"/>
  <c r="U12" i="68" s="1"/>
  <c r="U12" i="85" s="1"/>
  <c r="S12" i="63"/>
  <c r="S12" i="68" s="1"/>
  <c r="S12" i="85" s="1"/>
  <c r="Q12" i="63"/>
  <c r="Q12" i="68" s="1"/>
  <c r="Q12" i="85" s="1"/>
  <c r="P12" i="63"/>
  <c r="P12" i="68" s="1"/>
  <c r="P12" i="85" s="1"/>
  <c r="O12" i="68"/>
  <c r="N12" i="63"/>
  <c r="M12" i="63"/>
  <c r="M12" i="68" s="1"/>
  <c r="M12" i="85" s="1"/>
  <c r="K12" i="63"/>
  <c r="K12" i="68" s="1"/>
  <c r="K12" i="85" s="1"/>
  <c r="I12" i="63"/>
  <c r="I12" i="68" s="1"/>
  <c r="H12" i="63"/>
  <c r="H12" i="68" s="1"/>
  <c r="G12" i="63"/>
  <c r="G12" i="68" s="1"/>
  <c r="F12" i="63"/>
  <c r="F12" i="68" s="1"/>
  <c r="F12" i="85" s="1"/>
  <c r="E12" i="63"/>
  <c r="E12" i="68" s="1"/>
  <c r="E12" i="85" s="1"/>
  <c r="E12" i="69" s="1"/>
  <c r="D12" i="63"/>
  <c r="D12" i="68" s="1"/>
  <c r="D12" i="85" s="1"/>
  <c r="C12" i="63"/>
  <c r="C12" i="68" s="1"/>
  <c r="B12" i="63"/>
  <c r="B12" i="68" s="1"/>
  <c r="Y11" i="63"/>
  <c r="Y11" i="68" s="1"/>
  <c r="X11" i="63"/>
  <c r="X11" i="68" s="1"/>
  <c r="W11" i="68"/>
  <c r="W11" i="85" s="1"/>
  <c r="V11" i="63"/>
  <c r="V11" i="68" s="1"/>
  <c r="U11" i="63"/>
  <c r="U11" i="68" s="1"/>
  <c r="U11" i="85" s="1"/>
  <c r="S11" i="63"/>
  <c r="S11" i="68" s="1"/>
  <c r="S11" i="85" s="1"/>
  <c r="Q11" i="63"/>
  <c r="Q11" i="68" s="1"/>
  <c r="Q11" i="85" s="1"/>
  <c r="P11" i="63"/>
  <c r="P11" i="68" s="1"/>
  <c r="P11" i="85" s="1"/>
  <c r="O11" i="68"/>
  <c r="N11" i="63"/>
  <c r="M11" i="63"/>
  <c r="M11" i="68" s="1"/>
  <c r="M11" i="85" s="1"/>
  <c r="K11" i="63"/>
  <c r="K11" i="68" s="1"/>
  <c r="K11" i="85" s="1"/>
  <c r="I11" i="63"/>
  <c r="I11" i="68" s="1"/>
  <c r="H11" i="63"/>
  <c r="H11" i="68" s="1"/>
  <c r="G11" i="63"/>
  <c r="G11" i="68" s="1"/>
  <c r="F11" i="63"/>
  <c r="F11" i="68" s="1"/>
  <c r="F11" i="85" s="1"/>
  <c r="E11" i="63"/>
  <c r="E11" i="68" s="1"/>
  <c r="E11" i="85" s="1"/>
  <c r="E11" i="69" s="1"/>
  <c r="D11" i="63"/>
  <c r="D11" i="68" s="1"/>
  <c r="D11" i="85" s="1"/>
  <c r="C11" i="63"/>
  <c r="C11" i="68" s="1"/>
  <c r="B11" i="63"/>
  <c r="B11" i="68" s="1"/>
  <c r="Y10" i="63"/>
  <c r="Y10" i="68" s="1"/>
  <c r="X10" i="63"/>
  <c r="X10" i="68" s="1"/>
  <c r="W10" i="68"/>
  <c r="W10" i="85" s="1"/>
  <c r="V10" i="63"/>
  <c r="V10" i="68" s="1"/>
  <c r="U10" i="63"/>
  <c r="U10" i="68" s="1"/>
  <c r="U10" i="85" s="1"/>
  <c r="S10" i="63"/>
  <c r="S10" i="68" s="1"/>
  <c r="S10" i="85" s="1"/>
  <c r="Q10" i="63"/>
  <c r="Q10" i="68" s="1"/>
  <c r="Q10" i="85" s="1"/>
  <c r="P10" i="63"/>
  <c r="P10" i="68" s="1"/>
  <c r="P10" i="85" s="1"/>
  <c r="O10" i="68"/>
  <c r="N10" i="63"/>
  <c r="M10" i="63"/>
  <c r="M10" i="68" s="1"/>
  <c r="M10" i="85" s="1"/>
  <c r="K10" i="63"/>
  <c r="K10" i="68" s="1"/>
  <c r="K10" i="85" s="1"/>
  <c r="I10" i="63"/>
  <c r="I10" i="68" s="1"/>
  <c r="H10" i="63"/>
  <c r="H10" i="68" s="1"/>
  <c r="G10" i="63"/>
  <c r="G10" i="68" s="1"/>
  <c r="F10" i="63"/>
  <c r="F10" i="68" s="1"/>
  <c r="F10" i="85" s="1"/>
  <c r="E10" i="63"/>
  <c r="E10" i="68" s="1"/>
  <c r="E10" i="85" s="1"/>
  <c r="E10" i="69" s="1"/>
  <c r="D10" i="63"/>
  <c r="D10" i="68" s="1"/>
  <c r="D10" i="85" s="1"/>
  <c r="C10" i="63"/>
  <c r="C10" i="68" s="1"/>
  <c r="B10" i="63"/>
  <c r="B10" i="68" s="1"/>
  <c r="Y9" i="63"/>
  <c r="Y9" i="68" s="1"/>
  <c r="X9" i="63"/>
  <c r="X9" i="68" s="1"/>
  <c r="W9" i="68"/>
  <c r="W9" i="85" s="1"/>
  <c r="V9" i="63"/>
  <c r="V9" i="68" s="1"/>
  <c r="U9" i="63"/>
  <c r="U9" i="68" s="1"/>
  <c r="U9" i="85" s="1"/>
  <c r="S9" i="63"/>
  <c r="S9" i="68" s="1"/>
  <c r="S9" i="85" s="1"/>
  <c r="Q9" i="63"/>
  <c r="Q9" i="68" s="1"/>
  <c r="Q9" i="85" s="1"/>
  <c r="P9" i="63"/>
  <c r="P9" i="68" s="1"/>
  <c r="P9" i="85" s="1"/>
  <c r="O9" i="68"/>
  <c r="N9" i="63"/>
  <c r="M9" i="63"/>
  <c r="M9" i="68" s="1"/>
  <c r="M9" i="85" s="1"/>
  <c r="K9" i="63"/>
  <c r="K9" i="68" s="1"/>
  <c r="K9" i="85" s="1"/>
  <c r="I9" i="63"/>
  <c r="I9" i="68" s="1"/>
  <c r="H9" i="63"/>
  <c r="H9" i="68" s="1"/>
  <c r="G9" i="63"/>
  <c r="G9" i="68" s="1"/>
  <c r="F9" i="63"/>
  <c r="F9" i="68" s="1"/>
  <c r="F9" i="85" s="1"/>
  <c r="E9" i="63"/>
  <c r="E9" i="68" s="1"/>
  <c r="E9" i="85" s="1"/>
  <c r="E9" i="69" s="1"/>
  <c r="D9" i="63"/>
  <c r="D9" i="68" s="1"/>
  <c r="D9" i="85" s="1"/>
  <c r="C9" i="63"/>
  <c r="C9" i="68" s="1"/>
  <c r="B9" i="63"/>
  <c r="B9" i="68" s="1"/>
  <c r="Y8" i="63"/>
  <c r="Y8" i="68" s="1"/>
  <c r="X8" i="63"/>
  <c r="X8" i="68" s="1"/>
  <c r="W8" i="68"/>
  <c r="W8" i="85" s="1"/>
  <c r="V8" i="63"/>
  <c r="V8" i="68" s="1"/>
  <c r="U8" i="63"/>
  <c r="U8" i="68" s="1"/>
  <c r="U8" i="85" s="1"/>
  <c r="S8" i="63"/>
  <c r="S8" i="68" s="1"/>
  <c r="S8" i="85" s="1"/>
  <c r="Q8" i="63"/>
  <c r="Q8" i="68" s="1"/>
  <c r="Q8" i="85" s="1"/>
  <c r="P8" i="63"/>
  <c r="P8" i="68" s="1"/>
  <c r="P8" i="85" s="1"/>
  <c r="O8" i="68"/>
  <c r="N8" i="63"/>
  <c r="M8" i="63"/>
  <c r="M8" i="68" s="1"/>
  <c r="M8" i="85" s="1"/>
  <c r="K8" i="63"/>
  <c r="K8" i="68" s="1"/>
  <c r="K8" i="85" s="1"/>
  <c r="I8" i="63"/>
  <c r="I8" i="68" s="1"/>
  <c r="H8" i="63"/>
  <c r="H8" i="68" s="1"/>
  <c r="G8" i="63"/>
  <c r="G8" i="68" s="1"/>
  <c r="F8" i="63"/>
  <c r="F8" i="68" s="1"/>
  <c r="F8" i="85" s="1"/>
  <c r="E8" i="63"/>
  <c r="E8" i="68" s="1"/>
  <c r="E8" i="85" s="1"/>
  <c r="E8" i="69" s="1"/>
  <c r="D8" i="63"/>
  <c r="D8" i="68" s="1"/>
  <c r="D8" i="85" s="1"/>
  <c r="C8" i="63"/>
  <c r="C8" i="68" s="1"/>
  <c r="B8" i="63"/>
  <c r="B8" i="68" s="1"/>
  <c r="Y7" i="63"/>
  <c r="Y7" i="68" s="1"/>
  <c r="X7" i="63"/>
  <c r="X7" i="68" s="1"/>
  <c r="W7" i="68"/>
  <c r="W7" i="85" s="1"/>
  <c r="V7" i="63"/>
  <c r="V7" i="68" s="1"/>
  <c r="U7" i="63"/>
  <c r="U7" i="68" s="1"/>
  <c r="U7" i="85" s="1"/>
  <c r="S7" i="63"/>
  <c r="S7" i="68" s="1"/>
  <c r="S7" i="85" s="1"/>
  <c r="Q7" i="63"/>
  <c r="Q7" i="68" s="1"/>
  <c r="Q7" i="85" s="1"/>
  <c r="P7" i="63"/>
  <c r="P7" i="68" s="1"/>
  <c r="P7" i="85" s="1"/>
  <c r="O7" i="68"/>
  <c r="N7" i="63"/>
  <c r="M7" i="63"/>
  <c r="M7" i="68" s="1"/>
  <c r="M7" i="85" s="1"/>
  <c r="K7" i="63"/>
  <c r="K7" i="68" s="1"/>
  <c r="K7" i="85" s="1"/>
  <c r="I7" i="63"/>
  <c r="I7" i="68" s="1"/>
  <c r="H7" i="63"/>
  <c r="H7" i="68" s="1"/>
  <c r="G7" i="63"/>
  <c r="G7" i="68" s="1"/>
  <c r="F7" i="63"/>
  <c r="F7" i="68" s="1"/>
  <c r="F7" i="85" s="1"/>
  <c r="E7" i="63"/>
  <c r="E7" i="68" s="1"/>
  <c r="E7" i="85" s="1"/>
  <c r="E7" i="69" s="1"/>
  <c r="D7" i="63"/>
  <c r="D7" i="68" s="1"/>
  <c r="D7" i="85" s="1"/>
  <c r="C7" i="63"/>
  <c r="C7" i="68" s="1"/>
  <c r="B7" i="63"/>
  <c r="B7" i="68" s="1"/>
  <c r="Y6" i="63"/>
  <c r="Y6" i="68" s="1"/>
  <c r="X6" i="63"/>
  <c r="X6" i="68" s="1"/>
  <c r="W6" i="68"/>
  <c r="W6" i="85" s="1"/>
  <c r="V6" i="63"/>
  <c r="V6" i="68" s="1"/>
  <c r="U6" i="63"/>
  <c r="U6" i="68" s="1"/>
  <c r="U6" i="85" s="1"/>
  <c r="S6" i="63"/>
  <c r="S6" i="68" s="1"/>
  <c r="S6" i="85" s="1"/>
  <c r="Q6" i="63"/>
  <c r="Q6" i="68" s="1"/>
  <c r="Q6" i="85" s="1"/>
  <c r="P6" i="68"/>
  <c r="P6" i="85" s="1"/>
  <c r="O6" i="68"/>
  <c r="N6" i="63"/>
  <c r="M6" i="63"/>
  <c r="M6" i="68" s="1"/>
  <c r="M6" i="85" s="1"/>
  <c r="K6" i="63"/>
  <c r="K6" i="68" s="1"/>
  <c r="K6" i="85" s="1"/>
  <c r="I6" i="63"/>
  <c r="I6" i="68" s="1"/>
  <c r="H6" i="63"/>
  <c r="H6" i="68" s="1"/>
  <c r="G6" i="63"/>
  <c r="G6" i="68" s="1"/>
  <c r="F6" i="63"/>
  <c r="F6" i="68" s="1"/>
  <c r="F6" i="85" s="1"/>
  <c r="E6" i="63"/>
  <c r="E6" i="68" s="1"/>
  <c r="E6" i="85" s="1"/>
  <c r="D6" i="63"/>
  <c r="D6" i="68" s="1"/>
  <c r="D6" i="85" s="1"/>
  <c r="C6" i="63"/>
  <c r="C6" i="68" s="1"/>
  <c r="B6" i="63"/>
  <c r="B6" i="68" s="1"/>
  <c r="Y5" i="63"/>
  <c r="Y5" i="68" s="1"/>
  <c r="X5" i="63"/>
  <c r="X5" i="68" s="1"/>
  <c r="W5" i="68"/>
  <c r="W5" i="85" s="1"/>
  <c r="V5" i="63"/>
  <c r="V5" i="68" s="1"/>
  <c r="U5" i="63"/>
  <c r="U5" i="68" s="1"/>
  <c r="U5" i="85" s="1"/>
  <c r="S5" i="63"/>
  <c r="S5" i="68" s="1"/>
  <c r="S5" i="85" s="1"/>
  <c r="Q5" i="63"/>
  <c r="Q5" i="68" s="1"/>
  <c r="Q5" i="85" s="1"/>
  <c r="P5" i="63"/>
  <c r="P5" i="68" s="1"/>
  <c r="P5" i="85" s="1"/>
  <c r="O5" i="68"/>
  <c r="N5" i="63"/>
  <c r="M5" i="63"/>
  <c r="M5" i="68" s="1"/>
  <c r="M5" i="85" s="1"/>
  <c r="K5" i="63"/>
  <c r="K5" i="68" s="1"/>
  <c r="K5" i="85" s="1"/>
  <c r="I5" i="63"/>
  <c r="I5" i="68" s="1"/>
  <c r="H5" i="63"/>
  <c r="H5" i="68" s="1"/>
  <c r="G5" i="63"/>
  <c r="G5" i="68" s="1"/>
  <c r="F5" i="63"/>
  <c r="F5" i="68" s="1"/>
  <c r="F5" i="85" s="1"/>
  <c r="E5" i="63"/>
  <c r="E5" i="68" s="1"/>
  <c r="E5" i="85" s="1"/>
  <c r="D5" i="63"/>
  <c r="D5" i="68" s="1"/>
  <c r="D5" i="85" s="1"/>
  <c r="C5" i="63"/>
  <c r="C5" i="68" s="1"/>
  <c r="B5" i="63"/>
  <c r="Y4" i="63"/>
  <c r="X4" i="63"/>
  <c r="V4" i="63"/>
  <c r="U4" i="63"/>
  <c r="S4" i="63"/>
  <c r="Q4" i="63"/>
  <c r="P4" i="63"/>
  <c r="O4" i="68"/>
  <c r="N4" i="63"/>
  <c r="M4" i="63"/>
  <c r="K4" i="63"/>
  <c r="I4" i="63"/>
  <c r="H4" i="63"/>
  <c r="G4" i="63"/>
  <c r="F4" i="63"/>
  <c r="E4" i="63"/>
  <c r="D4" i="63"/>
  <c r="C4" i="63"/>
  <c r="B4" i="68"/>
  <c r="Y3" i="63"/>
  <c r="X3" i="63"/>
  <c r="W3" i="68"/>
  <c r="V3" i="63"/>
  <c r="U3" i="63"/>
  <c r="S3" i="63"/>
  <c r="Q3" i="63"/>
  <c r="P3" i="63"/>
  <c r="N3" i="63"/>
  <c r="M3" i="63"/>
  <c r="K3" i="63"/>
  <c r="I3" i="63"/>
  <c r="H3" i="63"/>
  <c r="G3" i="63"/>
  <c r="F3" i="63"/>
  <c r="E3" i="63"/>
  <c r="D3" i="63"/>
  <c r="C3" i="63"/>
  <c r="B3" i="63"/>
  <c r="B3" i="68" s="1"/>
  <c r="F4" i="68" l="1"/>
  <c r="F4" i="85" s="1"/>
  <c r="P4" i="68"/>
  <c r="P4" i="85" s="1"/>
  <c r="B5" i="68"/>
  <c r="B6" i="85" s="1"/>
  <c r="C23" i="68"/>
  <c r="C23" i="85" s="1"/>
  <c r="G23" i="68"/>
  <c r="G23" i="85" s="1"/>
  <c r="K23" i="68"/>
  <c r="K23" i="85" s="1"/>
  <c r="P23" i="68"/>
  <c r="P23" i="85" s="1"/>
  <c r="V23" i="68"/>
  <c r="V24" i="85" s="1"/>
  <c r="C65" i="68"/>
  <c r="C66" i="85" s="1"/>
  <c r="C66" i="69" s="1"/>
  <c r="G65" i="68"/>
  <c r="G65" i="85" s="1"/>
  <c r="G65" i="69" s="1"/>
  <c r="I110" i="68"/>
  <c r="I111" i="85" s="1"/>
  <c r="I111" i="69" s="1"/>
  <c r="I111" i="70" s="1"/>
  <c r="I111" i="109" s="1"/>
  <c r="L111" i="63"/>
  <c r="L111" i="68" s="1"/>
  <c r="L111" i="85" s="1"/>
  <c r="L111" i="69" s="1"/>
  <c r="L111" i="70" s="1"/>
  <c r="L111" i="109" s="1"/>
  <c r="C4" i="68"/>
  <c r="C5" i="85" s="1"/>
  <c r="G4" i="68"/>
  <c r="G5" i="85" s="1"/>
  <c r="M4" i="68"/>
  <c r="M4" i="85" s="1"/>
  <c r="Q4" i="68"/>
  <c r="Q4" i="85" s="1"/>
  <c r="W4" i="68"/>
  <c r="W4" i="85" s="1"/>
  <c r="D23" i="68"/>
  <c r="D23" i="85" s="1"/>
  <c r="H23" i="68"/>
  <c r="H24" i="85" s="1"/>
  <c r="H24" i="69" s="1"/>
  <c r="M23" i="68"/>
  <c r="M23" i="85" s="1"/>
  <c r="Q23" i="68"/>
  <c r="Q23" i="85" s="1"/>
  <c r="W23" i="68"/>
  <c r="W23" i="85" s="1"/>
  <c r="T56" i="68"/>
  <c r="T56" i="85" s="1"/>
  <c r="D65" i="68"/>
  <c r="D65" i="85" s="1"/>
  <c r="D65" i="69" s="1"/>
  <c r="H65" i="68"/>
  <c r="H66" i="85" s="1"/>
  <c r="H66" i="69" s="1"/>
  <c r="K4" i="68"/>
  <c r="K4" i="85" s="1"/>
  <c r="V4" i="68"/>
  <c r="V5" i="85" s="1"/>
  <c r="D4" i="68"/>
  <c r="D4" i="85" s="1"/>
  <c r="H4" i="68"/>
  <c r="H5" i="85" s="1"/>
  <c r="S4" i="68"/>
  <c r="S4" i="85" s="1"/>
  <c r="X4" i="68"/>
  <c r="E23" i="68"/>
  <c r="E23" i="85" s="1"/>
  <c r="I23" i="68"/>
  <c r="I24" i="85" s="1"/>
  <c r="N23" i="68"/>
  <c r="S23" i="68"/>
  <c r="S23" i="85" s="1"/>
  <c r="X23" i="68"/>
  <c r="X24" i="85" s="1"/>
  <c r="E65" i="68"/>
  <c r="E65" i="85" s="1"/>
  <c r="E65" i="69" s="1"/>
  <c r="I65" i="68"/>
  <c r="I65" i="85" s="1"/>
  <c r="E4" i="68"/>
  <c r="E4" i="85" s="1"/>
  <c r="I4" i="68"/>
  <c r="I5" i="85" s="1"/>
  <c r="U4" i="68"/>
  <c r="U4" i="85" s="1"/>
  <c r="Y4" i="68"/>
  <c r="Y5" i="85" s="1"/>
  <c r="B23" i="68"/>
  <c r="B23" i="85" s="1"/>
  <c r="F23" i="68"/>
  <c r="F23" i="85" s="1"/>
  <c r="J23" i="68"/>
  <c r="J23" i="85" s="1"/>
  <c r="U23" i="68"/>
  <c r="U23" i="85" s="1"/>
  <c r="Y23" i="68"/>
  <c r="Y24" i="85" s="1"/>
  <c r="R56" i="68"/>
  <c r="R56" i="85" s="1"/>
  <c r="B65" i="68"/>
  <c r="B65" i="85" s="1"/>
  <c r="F65" i="68"/>
  <c r="F65" i="85" s="1"/>
  <c r="J65" i="68"/>
  <c r="J66" i="85" s="1"/>
  <c r="K67" i="68"/>
  <c r="K67" i="85" s="1"/>
  <c r="K71" i="68"/>
  <c r="K71" i="85" s="1"/>
  <c r="K75" i="68"/>
  <c r="K75" i="85" s="1"/>
  <c r="K79" i="68"/>
  <c r="K79" i="85" s="1"/>
  <c r="K83" i="68"/>
  <c r="K83" i="85" s="1"/>
  <c r="K99" i="68"/>
  <c r="K99" i="85" s="1"/>
  <c r="K107" i="68"/>
  <c r="K107" i="85" s="1"/>
  <c r="B4" i="85"/>
  <c r="K64" i="68"/>
  <c r="K64" i="85" s="1"/>
  <c r="K72" i="68"/>
  <c r="K72" i="85" s="1"/>
  <c r="K80" i="68"/>
  <c r="K80" i="85" s="1"/>
  <c r="K84" i="68"/>
  <c r="K84" i="85" s="1"/>
  <c r="K88" i="68"/>
  <c r="K88" i="85" s="1"/>
  <c r="K92" i="68"/>
  <c r="K92" i="85" s="1"/>
  <c r="K96" i="68"/>
  <c r="K96" i="85" s="1"/>
  <c r="K100" i="68"/>
  <c r="K100" i="85" s="1"/>
  <c r="K104" i="68"/>
  <c r="K104" i="85" s="1"/>
  <c r="D106" i="69"/>
  <c r="K108" i="68"/>
  <c r="K108" i="85" s="1"/>
  <c r="K63" i="68"/>
  <c r="K63" i="85" s="1"/>
  <c r="K95" i="68"/>
  <c r="K95" i="85" s="1"/>
  <c r="K103" i="68"/>
  <c r="K103" i="85" s="1"/>
  <c r="K66" i="68"/>
  <c r="K66" i="85" s="1"/>
  <c r="K70" i="68"/>
  <c r="K70" i="85" s="1"/>
  <c r="K74" i="68"/>
  <c r="K74" i="85" s="1"/>
  <c r="K78" i="68"/>
  <c r="K78" i="85" s="1"/>
  <c r="K82" i="68"/>
  <c r="K82" i="85" s="1"/>
  <c r="K86" i="68"/>
  <c r="K86" i="85" s="1"/>
  <c r="K90" i="68"/>
  <c r="K90" i="85" s="1"/>
  <c r="K94" i="68"/>
  <c r="K94" i="85" s="1"/>
  <c r="K98" i="68"/>
  <c r="K98" i="85" s="1"/>
  <c r="K102" i="68"/>
  <c r="K102" i="85" s="1"/>
  <c r="K106" i="68"/>
  <c r="K106" i="85" s="1"/>
  <c r="K110" i="68"/>
  <c r="K110" i="85" s="1"/>
  <c r="K87" i="68"/>
  <c r="K87" i="85" s="1"/>
  <c r="K91" i="68"/>
  <c r="K91" i="85" s="1"/>
  <c r="K69" i="68"/>
  <c r="K69" i="85" s="1"/>
  <c r="K73" i="68"/>
  <c r="K73" i="85" s="1"/>
  <c r="K77" i="68"/>
  <c r="K77" i="85" s="1"/>
  <c r="K81" i="68"/>
  <c r="K81" i="85" s="1"/>
  <c r="K85" i="68"/>
  <c r="K85" i="85" s="1"/>
  <c r="K89" i="68"/>
  <c r="K89" i="85" s="1"/>
  <c r="K93" i="68"/>
  <c r="K93" i="85" s="1"/>
  <c r="K97" i="68"/>
  <c r="K97" i="85" s="1"/>
  <c r="K101" i="68"/>
  <c r="K101" i="85" s="1"/>
  <c r="K105" i="68"/>
  <c r="K105" i="85" s="1"/>
  <c r="K109" i="68"/>
  <c r="K109" i="85" s="1"/>
  <c r="D29" i="69"/>
  <c r="D45" i="69"/>
  <c r="D28" i="69"/>
  <c r="D36" i="69"/>
  <c r="D44" i="69"/>
  <c r="D52" i="69"/>
  <c r="X38" i="85"/>
  <c r="C51" i="85"/>
  <c r="G51" i="85"/>
  <c r="G51" i="69" s="1"/>
  <c r="F51" i="69" s="1"/>
  <c r="C69" i="85"/>
  <c r="G69" i="85"/>
  <c r="G69" i="69" s="1"/>
  <c r="F69" i="69" s="1"/>
  <c r="X70" i="85"/>
  <c r="X74" i="85"/>
  <c r="C77" i="85"/>
  <c r="G77" i="85"/>
  <c r="G77" i="69" s="1"/>
  <c r="F77" i="69" s="1"/>
  <c r="X78" i="85"/>
  <c r="X82" i="85"/>
  <c r="X86" i="85"/>
  <c r="X94" i="85"/>
  <c r="X102" i="85"/>
  <c r="X7" i="85"/>
  <c r="B8" i="85"/>
  <c r="X11" i="85"/>
  <c r="B12" i="85"/>
  <c r="X15" i="85"/>
  <c r="C35" i="85"/>
  <c r="G35" i="85"/>
  <c r="G35" i="69" s="1"/>
  <c r="F35" i="69" s="1"/>
  <c r="B55" i="85"/>
  <c r="J57" i="85"/>
  <c r="X59" i="85"/>
  <c r="J61" i="85"/>
  <c r="X63" i="85"/>
  <c r="B39" i="85"/>
  <c r="L50" i="63"/>
  <c r="L50" i="68" s="1"/>
  <c r="L50" i="85" s="1"/>
  <c r="V50" i="85"/>
  <c r="Y50" i="85"/>
  <c r="D53" i="69"/>
  <c r="V69" i="85"/>
  <c r="Y69" i="85"/>
  <c r="B70" i="85"/>
  <c r="V73" i="85"/>
  <c r="Y73" i="85"/>
  <c r="B74" i="85"/>
  <c r="V77" i="85"/>
  <c r="Y77" i="85"/>
  <c r="B78" i="85"/>
  <c r="V81" i="85"/>
  <c r="Y81" i="85"/>
  <c r="B82" i="85"/>
  <c r="V85" i="85"/>
  <c r="Y85" i="85"/>
  <c r="B86" i="85"/>
  <c r="V89" i="85"/>
  <c r="Y89" i="85"/>
  <c r="B90" i="85"/>
  <c r="V97" i="85"/>
  <c r="Y97" i="85"/>
  <c r="B98" i="85"/>
  <c r="V105" i="85"/>
  <c r="Y105" i="85"/>
  <c r="B106" i="85"/>
  <c r="L34" i="63"/>
  <c r="L34" i="68" s="1"/>
  <c r="L34" i="85" s="1"/>
  <c r="V34" i="85"/>
  <c r="Y34" i="85"/>
  <c r="D37" i="69"/>
  <c r="X54" i="85"/>
  <c r="B60" i="85"/>
  <c r="C64" i="85"/>
  <c r="G64" i="85"/>
  <c r="G64" i="69" s="1"/>
  <c r="F64" i="69" s="1"/>
  <c r="C68" i="85"/>
  <c r="G68" i="85"/>
  <c r="G68" i="69" s="1"/>
  <c r="F68" i="69" s="1"/>
  <c r="C72" i="85"/>
  <c r="G72" i="85"/>
  <c r="G72" i="69" s="1"/>
  <c r="F72" i="69" s="1"/>
  <c r="C76" i="85"/>
  <c r="G76" i="85"/>
  <c r="G76" i="69" s="1"/>
  <c r="F76" i="69" s="1"/>
  <c r="C80" i="85"/>
  <c r="G80" i="85"/>
  <c r="G80" i="69" s="1"/>
  <c r="F80" i="69" s="1"/>
  <c r="C84" i="85"/>
  <c r="G84" i="85"/>
  <c r="G84" i="69" s="1"/>
  <c r="F84" i="69" s="1"/>
  <c r="C92" i="85"/>
  <c r="G92" i="85"/>
  <c r="G92" i="69" s="1"/>
  <c r="F92" i="69" s="1"/>
  <c r="C100" i="85"/>
  <c r="G100" i="85"/>
  <c r="G100" i="69" s="1"/>
  <c r="F100" i="69" s="1"/>
  <c r="C108" i="85"/>
  <c r="G108" i="85"/>
  <c r="G108" i="69" s="1"/>
  <c r="F108" i="69" s="1"/>
  <c r="C16" i="85"/>
  <c r="G16" i="85"/>
  <c r="G16" i="69" s="1"/>
  <c r="F16" i="69" s="1"/>
  <c r="K68" i="68"/>
  <c r="K68" i="85" s="1"/>
  <c r="L68" i="63"/>
  <c r="L68" i="68" s="1"/>
  <c r="L68" i="85" s="1"/>
  <c r="K76" i="68"/>
  <c r="K76" i="85" s="1"/>
  <c r="L76" i="63"/>
  <c r="L76" i="68" s="1"/>
  <c r="L76" i="85" s="1"/>
  <c r="X39" i="85"/>
  <c r="B40" i="85"/>
  <c r="J33" i="85"/>
  <c r="J34" i="85"/>
  <c r="V37" i="85"/>
  <c r="Y37" i="85"/>
  <c r="C38" i="85"/>
  <c r="G38" i="85"/>
  <c r="G38" i="69" s="1"/>
  <c r="F38" i="69" s="1"/>
  <c r="K38" i="68"/>
  <c r="K38" i="85" s="1"/>
  <c r="L38" i="63"/>
  <c r="L38" i="68" s="1"/>
  <c r="L38" i="85" s="1"/>
  <c r="X55" i="85"/>
  <c r="B56" i="85"/>
  <c r="J71" i="85"/>
  <c r="X71" i="85"/>
  <c r="J79" i="85"/>
  <c r="X79" i="85"/>
  <c r="J49" i="85"/>
  <c r="J50" i="85"/>
  <c r="V53" i="85"/>
  <c r="Y53" i="85"/>
  <c r="C54" i="85"/>
  <c r="G54" i="85"/>
  <c r="G54" i="69" s="1"/>
  <c r="F54" i="69" s="1"/>
  <c r="K54" i="68"/>
  <c r="K54" i="85" s="1"/>
  <c r="L54" i="63"/>
  <c r="L54" i="68" s="1"/>
  <c r="L54" i="85" s="1"/>
  <c r="X5" i="85"/>
  <c r="X9" i="85"/>
  <c r="B10" i="85"/>
  <c r="X13" i="85"/>
  <c r="B14" i="85"/>
  <c r="J25" i="85"/>
  <c r="J26" i="85"/>
  <c r="L26" i="63"/>
  <c r="L26" i="68" s="1"/>
  <c r="L26" i="85" s="1"/>
  <c r="V26" i="85"/>
  <c r="Y26" i="85"/>
  <c r="C27" i="85"/>
  <c r="G27" i="85"/>
  <c r="G27" i="69" s="1"/>
  <c r="F27" i="69" s="1"/>
  <c r="V29" i="85"/>
  <c r="Y29" i="85"/>
  <c r="C30" i="85"/>
  <c r="G30" i="85"/>
  <c r="G30" i="69" s="1"/>
  <c r="F30" i="69" s="1"/>
  <c r="X30" i="85"/>
  <c r="B31" i="85"/>
  <c r="X31" i="85"/>
  <c r="B32" i="85"/>
  <c r="J41" i="85"/>
  <c r="J42" i="85"/>
  <c r="L42" i="63"/>
  <c r="L42" i="68" s="1"/>
  <c r="L42" i="85" s="1"/>
  <c r="V42" i="85"/>
  <c r="Y42" i="85"/>
  <c r="C43" i="85"/>
  <c r="G43" i="85"/>
  <c r="G43" i="69" s="1"/>
  <c r="F43" i="69" s="1"/>
  <c r="V45" i="85"/>
  <c r="Y45" i="85"/>
  <c r="C46" i="85"/>
  <c r="G46" i="85"/>
  <c r="G46" i="69" s="1"/>
  <c r="F46" i="69" s="1"/>
  <c r="X46" i="85"/>
  <c r="B47" i="85"/>
  <c r="X47" i="85"/>
  <c r="B48" i="85"/>
  <c r="J58" i="85"/>
  <c r="X58" i="85"/>
  <c r="B59" i="85"/>
  <c r="J62" i="85"/>
  <c r="X62" i="85"/>
  <c r="B63" i="85"/>
  <c r="J67" i="85"/>
  <c r="X67" i="85"/>
  <c r="C73" i="85"/>
  <c r="G73" i="85"/>
  <c r="G73" i="69" s="1"/>
  <c r="F73" i="69" s="1"/>
  <c r="J75" i="85"/>
  <c r="X75" i="85"/>
  <c r="C81" i="85"/>
  <c r="G81" i="85"/>
  <c r="G81" i="69" s="1"/>
  <c r="F81" i="69" s="1"/>
  <c r="J83" i="85"/>
  <c r="X83" i="85"/>
  <c r="C88" i="85"/>
  <c r="G88" i="85"/>
  <c r="G88" i="69" s="1"/>
  <c r="F88" i="69" s="1"/>
  <c r="C89" i="85"/>
  <c r="G89" i="85"/>
  <c r="G89" i="69" s="1"/>
  <c r="F89" i="69" s="1"/>
  <c r="X90" i="85"/>
  <c r="J91" i="85"/>
  <c r="X91" i="85"/>
  <c r="V93" i="85"/>
  <c r="Y93" i="85"/>
  <c r="B94" i="85"/>
  <c r="C96" i="85"/>
  <c r="G96" i="85"/>
  <c r="G96" i="69" s="1"/>
  <c r="F96" i="69" s="1"/>
  <c r="C97" i="85"/>
  <c r="G97" i="85"/>
  <c r="G97" i="69" s="1"/>
  <c r="F97" i="69" s="1"/>
  <c r="X98" i="85"/>
  <c r="J99" i="85"/>
  <c r="X99" i="85"/>
  <c r="V101" i="85"/>
  <c r="Y101" i="85"/>
  <c r="B102" i="85"/>
  <c r="C104" i="85"/>
  <c r="G104" i="85"/>
  <c r="G104" i="69" s="1"/>
  <c r="F104" i="69" s="1"/>
  <c r="C105" i="85"/>
  <c r="G105" i="85"/>
  <c r="G105" i="69" s="1"/>
  <c r="F105" i="69" s="1"/>
  <c r="X106" i="85"/>
  <c r="J107" i="85"/>
  <c r="X107" i="85"/>
  <c r="B110" i="85"/>
  <c r="C6" i="85"/>
  <c r="G6" i="85"/>
  <c r="D8" i="69"/>
  <c r="V9" i="85"/>
  <c r="Y9" i="85"/>
  <c r="C10" i="85"/>
  <c r="C10" i="69" s="1"/>
  <c r="G10" i="85"/>
  <c r="G10" i="69" s="1"/>
  <c r="D12" i="69"/>
  <c r="V13" i="85"/>
  <c r="Y13" i="85"/>
  <c r="C14" i="85"/>
  <c r="C14" i="69" s="1"/>
  <c r="G14" i="85"/>
  <c r="G14" i="69" s="1"/>
  <c r="B16" i="85"/>
  <c r="V16" i="85"/>
  <c r="Y16" i="85"/>
  <c r="D24" i="69"/>
  <c r="D25" i="69"/>
  <c r="J29" i="85"/>
  <c r="J30" i="85"/>
  <c r="L30" i="63"/>
  <c r="L30" i="68" s="1"/>
  <c r="L30" i="85" s="1"/>
  <c r="V30" i="85"/>
  <c r="Y30" i="85"/>
  <c r="C31" i="85"/>
  <c r="G31" i="85"/>
  <c r="G31" i="69" s="1"/>
  <c r="F31" i="69" s="1"/>
  <c r="V33" i="85"/>
  <c r="Y33" i="85"/>
  <c r="C34" i="85"/>
  <c r="G34" i="85"/>
  <c r="G34" i="69" s="1"/>
  <c r="F34" i="69" s="1"/>
  <c r="X34" i="85"/>
  <c r="B35" i="85"/>
  <c r="X35" i="85"/>
  <c r="B36" i="85"/>
  <c r="D40" i="69"/>
  <c r="D41" i="69"/>
  <c r="J45" i="85"/>
  <c r="J46" i="85"/>
  <c r="L46" i="63"/>
  <c r="L46" i="68" s="1"/>
  <c r="L46" i="85" s="1"/>
  <c r="V46" i="85"/>
  <c r="Y46" i="85"/>
  <c r="C47" i="85"/>
  <c r="G47" i="85"/>
  <c r="G47" i="69" s="1"/>
  <c r="F47" i="69" s="1"/>
  <c r="V49" i="85"/>
  <c r="Y49" i="85"/>
  <c r="C50" i="85"/>
  <c r="G50" i="85"/>
  <c r="G50" i="69" s="1"/>
  <c r="F50" i="69" s="1"/>
  <c r="X50" i="85"/>
  <c r="B51" i="85"/>
  <c r="X51" i="85"/>
  <c r="B52" i="85"/>
  <c r="D56" i="69"/>
  <c r="V56" i="85"/>
  <c r="Y56" i="85"/>
  <c r="C57" i="85"/>
  <c r="G57" i="85"/>
  <c r="G57" i="69" s="1"/>
  <c r="F57" i="69" s="1"/>
  <c r="D60" i="69"/>
  <c r="V60" i="85"/>
  <c r="Y60" i="85"/>
  <c r="C61" i="85"/>
  <c r="G61" i="85"/>
  <c r="G61" i="69" s="1"/>
  <c r="F61" i="69" s="1"/>
  <c r="J64" i="85"/>
  <c r="L64" i="63"/>
  <c r="L64" i="68" s="1"/>
  <c r="L64" i="85" s="1"/>
  <c r="D66" i="69"/>
  <c r="D67" i="69"/>
  <c r="J72" i="85"/>
  <c r="L72" i="63"/>
  <c r="L72" i="68" s="1"/>
  <c r="L72" i="85" s="1"/>
  <c r="D74" i="69"/>
  <c r="V74" i="85"/>
  <c r="Y74" i="85"/>
  <c r="D75" i="69"/>
  <c r="J80" i="85"/>
  <c r="L80" i="63"/>
  <c r="L80" i="68" s="1"/>
  <c r="L80" i="85" s="1"/>
  <c r="D82" i="69"/>
  <c r="V82" i="85"/>
  <c r="Y82" i="85"/>
  <c r="D83" i="69"/>
  <c r="J88" i="85"/>
  <c r="L88" i="63"/>
  <c r="L88" i="68" s="1"/>
  <c r="L88" i="85" s="1"/>
  <c r="D90" i="69"/>
  <c r="V90" i="85"/>
  <c r="Y90" i="85"/>
  <c r="D91" i="69"/>
  <c r="J96" i="85"/>
  <c r="L96" i="63"/>
  <c r="L96" i="68" s="1"/>
  <c r="L96" i="85" s="1"/>
  <c r="D98" i="69"/>
  <c r="V98" i="85"/>
  <c r="Y98" i="85"/>
  <c r="D99" i="69"/>
  <c r="J104" i="85"/>
  <c r="L104" i="63"/>
  <c r="L104" i="68" s="1"/>
  <c r="L104" i="85" s="1"/>
  <c r="V106" i="85"/>
  <c r="Y106" i="85"/>
  <c r="D107" i="69"/>
  <c r="C85" i="85"/>
  <c r="G85" i="85"/>
  <c r="G85" i="69" s="1"/>
  <c r="F85" i="69" s="1"/>
  <c r="J87" i="85"/>
  <c r="X87" i="85"/>
  <c r="C93" i="85"/>
  <c r="G93" i="85"/>
  <c r="G93" i="69" s="1"/>
  <c r="F93" i="69" s="1"/>
  <c r="J95" i="85"/>
  <c r="X95" i="85"/>
  <c r="C101" i="85"/>
  <c r="G101" i="85"/>
  <c r="G101" i="69" s="1"/>
  <c r="F101" i="69" s="1"/>
  <c r="J103" i="85"/>
  <c r="X103" i="85"/>
  <c r="C109" i="85"/>
  <c r="G109" i="85"/>
  <c r="G109" i="69" s="1"/>
  <c r="F109" i="69" s="1"/>
  <c r="V7" i="85"/>
  <c r="Y7" i="85"/>
  <c r="C8" i="85"/>
  <c r="C8" i="69" s="1"/>
  <c r="G8" i="85"/>
  <c r="G8" i="69" s="1"/>
  <c r="D10" i="69"/>
  <c r="V11" i="85"/>
  <c r="Y11" i="85"/>
  <c r="C12" i="85"/>
  <c r="C12" i="69" s="1"/>
  <c r="G12" i="85"/>
  <c r="G12" i="69" s="1"/>
  <c r="D14" i="69"/>
  <c r="V15" i="85"/>
  <c r="Y15" i="85"/>
  <c r="V25" i="85"/>
  <c r="Y25" i="85"/>
  <c r="C26" i="85"/>
  <c r="G26" i="85"/>
  <c r="G26" i="69" s="1"/>
  <c r="F26" i="69" s="1"/>
  <c r="X26" i="85"/>
  <c r="B27" i="85"/>
  <c r="X27" i="85"/>
  <c r="B28" i="85"/>
  <c r="D32" i="69"/>
  <c r="D33" i="69"/>
  <c r="J37" i="85"/>
  <c r="J38" i="85"/>
  <c r="V38" i="85"/>
  <c r="Y38" i="85"/>
  <c r="C39" i="85"/>
  <c r="G39" i="85"/>
  <c r="G39" i="69" s="1"/>
  <c r="F39" i="69" s="1"/>
  <c r="V41" i="85"/>
  <c r="Y41" i="85"/>
  <c r="C42" i="85"/>
  <c r="G42" i="85"/>
  <c r="G42" i="69" s="1"/>
  <c r="F42" i="69" s="1"/>
  <c r="X42" i="85"/>
  <c r="B43" i="85"/>
  <c r="X43" i="85"/>
  <c r="B44" i="85"/>
  <c r="D48" i="69"/>
  <c r="D49" i="69"/>
  <c r="J53" i="85"/>
  <c r="J54" i="85"/>
  <c r="V54" i="85"/>
  <c r="Y54" i="85"/>
  <c r="C55" i="85"/>
  <c r="G55" i="85"/>
  <c r="G55" i="69" s="1"/>
  <c r="F55" i="69" s="1"/>
  <c r="D59" i="69"/>
  <c r="V59" i="85"/>
  <c r="Y59" i="85"/>
  <c r="C60" i="85"/>
  <c r="C60" i="69" s="1"/>
  <c r="G60" i="85"/>
  <c r="G60" i="69" s="1"/>
  <c r="D63" i="69"/>
  <c r="V63" i="85"/>
  <c r="Y63" i="85"/>
  <c r="J68" i="85"/>
  <c r="D70" i="69"/>
  <c r="V70" i="85"/>
  <c r="Y70" i="85"/>
  <c r="D71" i="69"/>
  <c r="J76" i="85"/>
  <c r="D78" i="69"/>
  <c r="V78" i="85"/>
  <c r="Y78" i="85"/>
  <c r="D79" i="69"/>
  <c r="J84" i="85"/>
  <c r="L84" i="63"/>
  <c r="L84" i="68" s="1"/>
  <c r="L84" i="85" s="1"/>
  <c r="D86" i="69"/>
  <c r="V86" i="85"/>
  <c r="Y86" i="85"/>
  <c r="D87" i="69"/>
  <c r="J92" i="85"/>
  <c r="L92" i="63"/>
  <c r="L92" i="68" s="1"/>
  <c r="L92" i="85" s="1"/>
  <c r="D94" i="69"/>
  <c r="V94" i="85"/>
  <c r="Y94" i="85"/>
  <c r="D95" i="69"/>
  <c r="J100" i="85"/>
  <c r="L100" i="63"/>
  <c r="L100" i="68" s="1"/>
  <c r="L100" i="85" s="1"/>
  <c r="D102" i="69"/>
  <c r="V102" i="85"/>
  <c r="Y102" i="85"/>
  <c r="D103" i="69"/>
  <c r="J108" i="85"/>
  <c r="L108" i="63"/>
  <c r="L108" i="68" s="1"/>
  <c r="L108" i="85" s="1"/>
  <c r="D110" i="69"/>
  <c r="V110" i="85"/>
  <c r="Y110" i="85"/>
  <c r="I22" i="85"/>
  <c r="N27" i="68"/>
  <c r="O27" i="85"/>
  <c r="N31" i="68"/>
  <c r="O31" i="85"/>
  <c r="N39" i="68"/>
  <c r="O39" i="85"/>
  <c r="H41" i="85"/>
  <c r="H41" i="69" s="1"/>
  <c r="I43" i="85"/>
  <c r="I47" i="85"/>
  <c r="I51" i="85"/>
  <c r="N51" i="68"/>
  <c r="O51" i="85"/>
  <c r="N55" i="68"/>
  <c r="O55" i="85"/>
  <c r="N57" i="68"/>
  <c r="O57" i="85"/>
  <c r="N61" i="68"/>
  <c r="N62" i="85" s="1"/>
  <c r="O61" i="85"/>
  <c r="T63" i="68"/>
  <c r="U63" i="85"/>
  <c r="S65" i="68"/>
  <c r="S65" i="85" s="1"/>
  <c r="H67" i="85"/>
  <c r="H67" i="69" s="1"/>
  <c r="N69" i="68"/>
  <c r="O69" i="85"/>
  <c r="T71" i="68"/>
  <c r="U71" i="85"/>
  <c r="I73" i="85"/>
  <c r="N73" i="68"/>
  <c r="O73" i="85"/>
  <c r="H75" i="85"/>
  <c r="H75" i="69" s="1"/>
  <c r="T75" i="68"/>
  <c r="U75" i="85"/>
  <c r="N77" i="68"/>
  <c r="O77" i="85"/>
  <c r="H79" i="85"/>
  <c r="H79" i="69" s="1"/>
  <c r="I81" i="85"/>
  <c r="I85" i="85"/>
  <c r="I89" i="85"/>
  <c r="I93" i="85"/>
  <c r="N93" i="68"/>
  <c r="O93" i="85"/>
  <c r="I97" i="85"/>
  <c r="I101" i="85"/>
  <c r="N101" i="68"/>
  <c r="O101" i="85"/>
  <c r="I105" i="85"/>
  <c r="I109" i="85"/>
  <c r="N109" i="68"/>
  <c r="O109" i="85"/>
  <c r="H10" i="85"/>
  <c r="H10" i="69" s="1"/>
  <c r="H14" i="85"/>
  <c r="H14" i="69" s="1"/>
  <c r="K20" i="85"/>
  <c r="N22" i="68"/>
  <c r="O22" i="85"/>
  <c r="I26" i="85"/>
  <c r="H32" i="85"/>
  <c r="H32" i="69" s="1"/>
  <c r="I34" i="85"/>
  <c r="N34" i="68"/>
  <c r="O34" i="85"/>
  <c r="H36" i="85"/>
  <c r="H36" i="69" s="1"/>
  <c r="I38" i="85"/>
  <c r="N38" i="68"/>
  <c r="O38" i="85"/>
  <c r="H40" i="85"/>
  <c r="H40" i="69" s="1"/>
  <c r="I42" i="85"/>
  <c r="N42" i="68"/>
  <c r="O42" i="85"/>
  <c r="H44" i="85"/>
  <c r="H44" i="69" s="1"/>
  <c r="I46" i="85"/>
  <c r="N46" i="68"/>
  <c r="O46" i="85"/>
  <c r="H48" i="85"/>
  <c r="H48" i="69" s="1"/>
  <c r="I50" i="85"/>
  <c r="N50" i="68"/>
  <c r="O50" i="85"/>
  <c r="H52" i="85"/>
  <c r="H52" i="69" s="1"/>
  <c r="I54" i="85"/>
  <c r="N54" i="68"/>
  <c r="O54" i="85"/>
  <c r="H56" i="85"/>
  <c r="H56" i="69" s="1"/>
  <c r="I58" i="85"/>
  <c r="N58" i="68"/>
  <c r="O58" i="85"/>
  <c r="H60" i="85"/>
  <c r="H60" i="69" s="1"/>
  <c r="T60" i="68"/>
  <c r="U60" i="85"/>
  <c r="I62" i="85"/>
  <c r="I64" i="85"/>
  <c r="N64" i="68"/>
  <c r="O64" i="85"/>
  <c r="N65" i="68"/>
  <c r="R65" i="68"/>
  <c r="R65" i="85" s="1"/>
  <c r="V65" i="68"/>
  <c r="V65" i="85" s="1"/>
  <c r="V65" i="69" s="1"/>
  <c r="Y65" i="68"/>
  <c r="Y65" i="85" s="1"/>
  <c r="T66" i="68"/>
  <c r="U66" i="85"/>
  <c r="I68" i="85"/>
  <c r="N68" i="68"/>
  <c r="O68" i="85"/>
  <c r="B69" i="85"/>
  <c r="H70" i="85"/>
  <c r="H70" i="69" s="1"/>
  <c r="T70" i="68"/>
  <c r="U70" i="85"/>
  <c r="I72" i="85"/>
  <c r="N72" i="68"/>
  <c r="O72" i="85"/>
  <c r="B73" i="85"/>
  <c r="H74" i="85"/>
  <c r="H74" i="69" s="1"/>
  <c r="T74" i="68"/>
  <c r="U74" i="85"/>
  <c r="I76" i="85"/>
  <c r="N76" i="68"/>
  <c r="O76" i="85"/>
  <c r="B77" i="85"/>
  <c r="H78" i="85"/>
  <c r="H78" i="69" s="1"/>
  <c r="T78" i="68"/>
  <c r="U78" i="85"/>
  <c r="I80" i="85"/>
  <c r="N80" i="68"/>
  <c r="O80" i="85"/>
  <c r="B81" i="85"/>
  <c r="H82" i="85"/>
  <c r="H82" i="69" s="1"/>
  <c r="T82" i="68"/>
  <c r="U82" i="85"/>
  <c r="I84" i="85"/>
  <c r="N84" i="68"/>
  <c r="O84" i="85"/>
  <c r="B85" i="85"/>
  <c r="H86" i="85"/>
  <c r="H86" i="69" s="1"/>
  <c r="T86" i="68"/>
  <c r="U86" i="85"/>
  <c r="I88" i="85"/>
  <c r="N88" i="68"/>
  <c r="O88" i="85"/>
  <c r="B89" i="85"/>
  <c r="H90" i="85"/>
  <c r="H90" i="69" s="1"/>
  <c r="T90" i="68"/>
  <c r="U90" i="85"/>
  <c r="I92" i="85"/>
  <c r="N92" i="68"/>
  <c r="O92" i="85"/>
  <c r="B93" i="85"/>
  <c r="H94" i="85"/>
  <c r="H94" i="69" s="1"/>
  <c r="T94" i="68"/>
  <c r="U94" i="85"/>
  <c r="I96" i="85"/>
  <c r="N96" i="68"/>
  <c r="O96" i="85"/>
  <c r="B97" i="85"/>
  <c r="H98" i="85"/>
  <c r="H98" i="69" s="1"/>
  <c r="T98" i="68"/>
  <c r="U98" i="85"/>
  <c r="I100" i="85"/>
  <c r="N100" i="68"/>
  <c r="O100" i="85"/>
  <c r="B101" i="85"/>
  <c r="H102" i="85"/>
  <c r="H102" i="69" s="1"/>
  <c r="T102" i="68"/>
  <c r="U102" i="85"/>
  <c r="I104" i="85"/>
  <c r="N104" i="68"/>
  <c r="O104" i="85"/>
  <c r="B105" i="85"/>
  <c r="H106" i="85"/>
  <c r="H106" i="69" s="1"/>
  <c r="T106" i="68"/>
  <c r="U106" i="85"/>
  <c r="I108" i="85"/>
  <c r="N108" i="68"/>
  <c r="O108" i="85"/>
  <c r="B109" i="85"/>
  <c r="H110" i="85"/>
  <c r="H110" i="69" s="1"/>
  <c r="T110" i="68"/>
  <c r="U110" i="85"/>
  <c r="C17" i="85"/>
  <c r="V17" i="85"/>
  <c r="G18" i="85"/>
  <c r="G18" i="69" s="1"/>
  <c r="F18" i="69" s="1"/>
  <c r="V18" i="85"/>
  <c r="C20" i="85"/>
  <c r="G21" i="85"/>
  <c r="G21" i="69" s="1"/>
  <c r="F21" i="69" s="1"/>
  <c r="V21" i="85"/>
  <c r="V22" i="85"/>
  <c r="L58" i="63"/>
  <c r="L58" i="68" s="1"/>
  <c r="L58" i="85" s="1"/>
  <c r="L62" i="63"/>
  <c r="L62" i="68" s="1"/>
  <c r="L62" i="85" s="1"/>
  <c r="L4" i="63"/>
  <c r="L6" i="63"/>
  <c r="L6" i="68" s="1"/>
  <c r="L6" i="85" s="1"/>
  <c r="Y6" i="85"/>
  <c r="C9" i="85"/>
  <c r="V10" i="85"/>
  <c r="G11" i="85"/>
  <c r="G11" i="69" s="1"/>
  <c r="F11" i="69" s="1"/>
  <c r="C13" i="85"/>
  <c r="V14" i="85"/>
  <c r="G15" i="85"/>
  <c r="G15" i="69" s="1"/>
  <c r="F15" i="69" s="1"/>
  <c r="B17" i="85"/>
  <c r="B19" i="85"/>
  <c r="B21" i="85"/>
  <c r="B22" i="85"/>
  <c r="L29" i="63"/>
  <c r="L29" i="68" s="1"/>
  <c r="L29" i="85" s="1"/>
  <c r="L33" i="63"/>
  <c r="L33" i="68" s="1"/>
  <c r="L33" i="85" s="1"/>
  <c r="L37" i="63"/>
  <c r="L37" i="68" s="1"/>
  <c r="L37" i="85" s="1"/>
  <c r="L41" i="63"/>
  <c r="L41" i="68" s="1"/>
  <c r="L41" i="85" s="1"/>
  <c r="L45" i="63"/>
  <c r="L45" i="68" s="1"/>
  <c r="L45" i="85" s="1"/>
  <c r="L49" i="63"/>
  <c r="L49" i="68" s="1"/>
  <c r="L49" i="85" s="1"/>
  <c r="L53" i="63"/>
  <c r="L53" i="68" s="1"/>
  <c r="L53" i="85" s="1"/>
  <c r="X56" i="85"/>
  <c r="B57" i="85"/>
  <c r="V57" i="85"/>
  <c r="Y57" i="85"/>
  <c r="C58" i="85"/>
  <c r="G58" i="85"/>
  <c r="G58" i="69" s="1"/>
  <c r="F58" i="69" s="1"/>
  <c r="J59" i="85"/>
  <c r="L59" i="63"/>
  <c r="L59" i="68" s="1"/>
  <c r="L59" i="85" s="1"/>
  <c r="X60" i="85"/>
  <c r="B61" i="85"/>
  <c r="V61" i="85"/>
  <c r="Y61" i="85"/>
  <c r="C62" i="85"/>
  <c r="G62" i="85"/>
  <c r="G62" i="69" s="1"/>
  <c r="F62" i="69" s="1"/>
  <c r="J63" i="85"/>
  <c r="L63" i="63"/>
  <c r="L63" i="68" s="1"/>
  <c r="L63" i="85" s="1"/>
  <c r="L67" i="63"/>
  <c r="L67" i="68" s="1"/>
  <c r="L67" i="85" s="1"/>
  <c r="L71" i="63"/>
  <c r="L71" i="68" s="1"/>
  <c r="L71" i="85" s="1"/>
  <c r="L75" i="63"/>
  <c r="L75" i="68" s="1"/>
  <c r="L75" i="85" s="1"/>
  <c r="L79" i="63"/>
  <c r="L79" i="68" s="1"/>
  <c r="L79" i="85" s="1"/>
  <c r="L83" i="63"/>
  <c r="L83" i="68" s="1"/>
  <c r="L83" i="85" s="1"/>
  <c r="L87" i="63"/>
  <c r="L87" i="68" s="1"/>
  <c r="L87" i="85" s="1"/>
  <c r="L91" i="63"/>
  <c r="L91" i="68" s="1"/>
  <c r="L91" i="85" s="1"/>
  <c r="L95" i="63"/>
  <c r="L95" i="68" s="1"/>
  <c r="L95" i="85" s="1"/>
  <c r="L99" i="63"/>
  <c r="L99" i="68" s="1"/>
  <c r="L99" i="85" s="1"/>
  <c r="L103" i="63"/>
  <c r="L103" i="68" s="1"/>
  <c r="L103" i="85" s="1"/>
  <c r="L107" i="63"/>
  <c r="L107" i="68" s="1"/>
  <c r="L107" i="85" s="1"/>
  <c r="V109" i="85"/>
  <c r="Y109" i="85"/>
  <c r="X110" i="85"/>
  <c r="N5" i="68"/>
  <c r="O5" i="85"/>
  <c r="N7" i="68"/>
  <c r="O7" i="85"/>
  <c r="N9" i="68"/>
  <c r="O9" i="85"/>
  <c r="N11" i="68"/>
  <c r="O11" i="85"/>
  <c r="N13" i="68"/>
  <c r="N14" i="85" s="1"/>
  <c r="O13" i="85"/>
  <c r="N15" i="68"/>
  <c r="N15" i="85" s="1"/>
  <c r="O15" i="85"/>
  <c r="I16" i="85"/>
  <c r="I17" i="85"/>
  <c r="I18" i="85"/>
  <c r="I21" i="85"/>
  <c r="H29" i="85"/>
  <c r="H29" i="69" s="1"/>
  <c r="H33" i="85"/>
  <c r="H33" i="69" s="1"/>
  <c r="I35" i="85"/>
  <c r="N35" i="68"/>
  <c r="O35" i="85"/>
  <c r="H37" i="85"/>
  <c r="H37" i="69" s="1"/>
  <c r="H45" i="85"/>
  <c r="H45" i="69" s="1"/>
  <c r="H49" i="85"/>
  <c r="H49" i="69" s="1"/>
  <c r="H53" i="85"/>
  <c r="H53" i="69" s="1"/>
  <c r="I61" i="85"/>
  <c r="H63" i="85"/>
  <c r="H63" i="69" s="1"/>
  <c r="O65" i="68"/>
  <c r="O65" i="85" s="1"/>
  <c r="T67" i="68"/>
  <c r="U67" i="85"/>
  <c r="H71" i="85"/>
  <c r="H71" i="69" s="1"/>
  <c r="I77" i="85"/>
  <c r="H83" i="85"/>
  <c r="H83" i="69" s="1"/>
  <c r="T83" i="68"/>
  <c r="U83" i="85"/>
  <c r="N85" i="68"/>
  <c r="O85" i="85"/>
  <c r="H87" i="85"/>
  <c r="H87" i="69" s="1"/>
  <c r="T87" i="68"/>
  <c r="U87" i="85"/>
  <c r="N89" i="68"/>
  <c r="O89" i="85"/>
  <c r="H91" i="85"/>
  <c r="H91" i="69" s="1"/>
  <c r="T91" i="68"/>
  <c r="U91" i="85"/>
  <c r="H95" i="85"/>
  <c r="H95" i="69" s="1"/>
  <c r="T95" i="68"/>
  <c r="U95" i="85"/>
  <c r="N97" i="68"/>
  <c r="O97" i="85"/>
  <c r="H99" i="85"/>
  <c r="H99" i="69" s="1"/>
  <c r="T99" i="68"/>
  <c r="U99" i="85"/>
  <c r="H103" i="85"/>
  <c r="H103" i="69" s="1"/>
  <c r="T103" i="68"/>
  <c r="U103" i="85"/>
  <c r="N105" i="68"/>
  <c r="O105" i="85"/>
  <c r="H107" i="85"/>
  <c r="H107" i="69" s="1"/>
  <c r="T107" i="68"/>
  <c r="U107" i="85"/>
  <c r="H6" i="85"/>
  <c r="I7" i="85"/>
  <c r="H8" i="85"/>
  <c r="H8" i="69" s="1"/>
  <c r="I9" i="85"/>
  <c r="I11" i="85"/>
  <c r="H12" i="85"/>
  <c r="H12" i="69" s="1"/>
  <c r="I13" i="85"/>
  <c r="I15" i="85"/>
  <c r="N16" i="68"/>
  <c r="O16" i="85"/>
  <c r="K17" i="85"/>
  <c r="N17" i="68"/>
  <c r="O17" i="85"/>
  <c r="K18" i="85"/>
  <c r="N18" i="68"/>
  <c r="O18" i="85"/>
  <c r="K19" i="85"/>
  <c r="N19" i="68"/>
  <c r="O19" i="85"/>
  <c r="N20" i="68"/>
  <c r="O20" i="85"/>
  <c r="K21" i="85"/>
  <c r="N21" i="68"/>
  <c r="O21" i="85"/>
  <c r="K22" i="85"/>
  <c r="N26" i="68"/>
  <c r="O26" i="85"/>
  <c r="H28" i="85"/>
  <c r="H28" i="69" s="1"/>
  <c r="I30" i="85"/>
  <c r="N30" i="68"/>
  <c r="O30" i="85"/>
  <c r="N4" i="68"/>
  <c r="O4" i="85"/>
  <c r="N6" i="68"/>
  <c r="O6" i="85"/>
  <c r="N8" i="68"/>
  <c r="O8" i="85"/>
  <c r="N10" i="68"/>
  <c r="O10" i="85"/>
  <c r="N12" i="68"/>
  <c r="O12" i="85"/>
  <c r="H16" i="85"/>
  <c r="H16" i="69" s="1"/>
  <c r="H17" i="85"/>
  <c r="H17" i="69" s="1"/>
  <c r="H18" i="85"/>
  <c r="H18" i="69" s="1"/>
  <c r="H19" i="85"/>
  <c r="H19" i="69" s="1"/>
  <c r="H20" i="85"/>
  <c r="H20" i="69" s="1"/>
  <c r="H21" i="85"/>
  <c r="H21" i="69" s="1"/>
  <c r="H22" i="85"/>
  <c r="H22" i="69" s="1"/>
  <c r="I25" i="85"/>
  <c r="N25" i="68"/>
  <c r="O25" i="85"/>
  <c r="H27" i="85"/>
  <c r="H27" i="69" s="1"/>
  <c r="I29" i="85"/>
  <c r="N29" i="68"/>
  <c r="O29" i="85"/>
  <c r="H31" i="85"/>
  <c r="H31" i="69" s="1"/>
  <c r="I33" i="85"/>
  <c r="N33" i="68"/>
  <c r="O33" i="85"/>
  <c r="H35" i="85"/>
  <c r="H35" i="69" s="1"/>
  <c r="I37" i="85"/>
  <c r="N37" i="68"/>
  <c r="O37" i="85"/>
  <c r="H39" i="85"/>
  <c r="H39" i="69" s="1"/>
  <c r="I41" i="85"/>
  <c r="N41" i="68"/>
  <c r="O41" i="85"/>
  <c r="H43" i="85"/>
  <c r="H43" i="69" s="1"/>
  <c r="I45" i="85"/>
  <c r="N45" i="68"/>
  <c r="O45" i="85"/>
  <c r="H47" i="85"/>
  <c r="H47" i="69" s="1"/>
  <c r="I49" i="85"/>
  <c r="N49" i="68"/>
  <c r="O49" i="85"/>
  <c r="H51" i="85"/>
  <c r="H51" i="69" s="1"/>
  <c r="I53" i="85"/>
  <c r="N53" i="68"/>
  <c r="O53" i="85"/>
  <c r="H55" i="85"/>
  <c r="H55" i="69" s="1"/>
  <c r="H57" i="85"/>
  <c r="H57" i="69" s="1"/>
  <c r="T57" i="68"/>
  <c r="U57" i="85"/>
  <c r="I59" i="85"/>
  <c r="N59" i="68"/>
  <c r="O59" i="85"/>
  <c r="H61" i="85"/>
  <c r="H61" i="69" s="1"/>
  <c r="T61" i="68"/>
  <c r="U61" i="85"/>
  <c r="I63" i="85"/>
  <c r="N63" i="68"/>
  <c r="N63" i="85" s="1"/>
  <c r="O63" i="85"/>
  <c r="B64" i="85"/>
  <c r="M65" i="68"/>
  <c r="M65" i="85" s="1"/>
  <c r="M65" i="69" s="1"/>
  <c r="Q65" i="68"/>
  <c r="Q65" i="85" s="1"/>
  <c r="U65" i="68"/>
  <c r="U65" i="85" s="1"/>
  <c r="X65" i="68"/>
  <c r="X65" i="85" s="1"/>
  <c r="I67" i="85"/>
  <c r="N67" i="68"/>
  <c r="O67" i="85"/>
  <c r="B68" i="85"/>
  <c r="H69" i="85"/>
  <c r="H69" i="69" s="1"/>
  <c r="T69" i="68"/>
  <c r="U69" i="85"/>
  <c r="I71" i="85"/>
  <c r="N71" i="68"/>
  <c r="O71" i="85"/>
  <c r="B72" i="85"/>
  <c r="H73" i="85"/>
  <c r="H73" i="69" s="1"/>
  <c r="T73" i="68"/>
  <c r="U73" i="85"/>
  <c r="I75" i="85"/>
  <c r="N75" i="68"/>
  <c r="O75" i="85"/>
  <c r="B76" i="85"/>
  <c r="H77" i="85"/>
  <c r="H77" i="69" s="1"/>
  <c r="T77" i="68"/>
  <c r="U77" i="85"/>
  <c r="I79" i="85"/>
  <c r="N79" i="68"/>
  <c r="N79" i="85" s="1"/>
  <c r="O79" i="85"/>
  <c r="B80" i="85"/>
  <c r="H81" i="85"/>
  <c r="H81" i="69" s="1"/>
  <c r="T81" i="68"/>
  <c r="U81" i="85"/>
  <c r="I83" i="85"/>
  <c r="N83" i="68"/>
  <c r="O83" i="85"/>
  <c r="B84" i="85"/>
  <c r="H85" i="85"/>
  <c r="H85" i="69" s="1"/>
  <c r="T85" i="68"/>
  <c r="U85" i="85"/>
  <c r="I87" i="85"/>
  <c r="N87" i="68"/>
  <c r="O87" i="85"/>
  <c r="B88" i="85"/>
  <c r="H89" i="85"/>
  <c r="H89" i="69" s="1"/>
  <c r="T89" i="68"/>
  <c r="U89" i="85"/>
  <c r="I91" i="85"/>
  <c r="N91" i="68"/>
  <c r="O91" i="85"/>
  <c r="B92" i="85"/>
  <c r="H93" i="85"/>
  <c r="H93" i="69" s="1"/>
  <c r="T93" i="68"/>
  <c r="U93" i="85"/>
  <c r="I95" i="85"/>
  <c r="N95" i="68"/>
  <c r="O95" i="85"/>
  <c r="B96" i="85"/>
  <c r="H97" i="85"/>
  <c r="H97" i="69" s="1"/>
  <c r="T97" i="68"/>
  <c r="U97" i="85"/>
  <c r="I99" i="85"/>
  <c r="N99" i="68"/>
  <c r="O99" i="85"/>
  <c r="B100" i="85"/>
  <c r="H101" i="85"/>
  <c r="H101" i="69" s="1"/>
  <c r="T101" i="68"/>
  <c r="U101" i="85"/>
  <c r="I103" i="85"/>
  <c r="N103" i="68"/>
  <c r="O103" i="85"/>
  <c r="B104" i="85"/>
  <c r="H105" i="85"/>
  <c r="H105" i="69" s="1"/>
  <c r="T105" i="68"/>
  <c r="U105" i="85"/>
  <c r="I107" i="85"/>
  <c r="N107" i="68"/>
  <c r="O107" i="85"/>
  <c r="B108" i="85"/>
  <c r="H109" i="85"/>
  <c r="H109" i="69" s="1"/>
  <c r="T109" i="68"/>
  <c r="U109" i="85"/>
  <c r="L16" i="63"/>
  <c r="L16" i="68" s="1"/>
  <c r="L16" i="85" s="1"/>
  <c r="G17" i="85"/>
  <c r="G17" i="69" s="1"/>
  <c r="F17" i="69" s="1"/>
  <c r="L17" i="63"/>
  <c r="L17" i="68" s="1"/>
  <c r="L17" i="85" s="1"/>
  <c r="Y17" i="85"/>
  <c r="C18" i="85"/>
  <c r="L18" i="63"/>
  <c r="L18" i="68" s="1"/>
  <c r="L18" i="85" s="1"/>
  <c r="Y18" i="85"/>
  <c r="G19" i="85"/>
  <c r="G19" i="69" s="1"/>
  <c r="F19" i="69" s="1"/>
  <c r="L19" i="63"/>
  <c r="L19" i="68" s="1"/>
  <c r="L19" i="85" s="1"/>
  <c r="V19" i="85"/>
  <c r="G20" i="85"/>
  <c r="G20" i="69" s="1"/>
  <c r="F20" i="69" s="1"/>
  <c r="L20" i="63"/>
  <c r="L20" i="68" s="1"/>
  <c r="L20" i="85" s="1"/>
  <c r="V20" i="85"/>
  <c r="C21" i="85"/>
  <c r="L21" i="63"/>
  <c r="L21" i="68" s="1"/>
  <c r="L21" i="85" s="1"/>
  <c r="Y21" i="85"/>
  <c r="G22" i="85"/>
  <c r="G22" i="69" s="1"/>
  <c r="F22" i="69" s="1"/>
  <c r="Y22" i="85"/>
  <c r="V6" i="85"/>
  <c r="C7" i="85"/>
  <c r="G7" i="85"/>
  <c r="G7" i="69" s="1"/>
  <c r="F7" i="69" s="1"/>
  <c r="L8" i="63"/>
  <c r="L8" i="68" s="1"/>
  <c r="L8" i="85" s="1"/>
  <c r="V8" i="85"/>
  <c r="Y8" i="85"/>
  <c r="G9" i="85"/>
  <c r="G9" i="69" s="1"/>
  <c r="F9" i="69" s="1"/>
  <c r="L10" i="63"/>
  <c r="L10" i="68" s="1"/>
  <c r="L10" i="85" s="1"/>
  <c r="Y10" i="85"/>
  <c r="C11" i="85"/>
  <c r="L12" i="63"/>
  <c r="L12" i="68" s="1"/>
  <c r="L12" i="85" s="1"/>
  <c r="V12" i="85"/>
  <c r="Y12" i="85"/>
  <c r="G13" i="85"/>
  <c r="G13" i="69" s="1"/>
  <c r="F13" i="69" s="1"/>
  <c r="L14" i="63"/>
  <c r="L14" i="68" s="1"/>
  <c r="L14" i="85" s="1"/>
  <c r="Y14" i="85"/>
  <c r="C15" i="85"/>
  <c r="X16" i="85"/>
  <c r="X17" i="85"/>
  <c r="B18" i="85"/>
  <c r="X18" i="85"/>
  <c r="X19" i="85"/>
  <c r="B20" i="85"/>
  <c r="X20" i="85"/>
  <c r="X21" i="85"/>
  <c r="X22" i="85"/>
  <c r="L25" i="63"/>
  <c r="L25" i="68" s="1"/>
  <c r="L25" i="85" s="1"/>
  <c r="V3" i="68"/>
  <c r="U3" i="68" s="1"/>
  <c r="S3" i="68" s="1"/>
  <c r="Q3" i="68" s="1"/>
  <c r="P3" i="68" s="1"/>
  <c r="O3" i="68" s="1"/>
  <c r="N3" i="68" s="1"/>
  <c r="M3" i="68" s="1"/>
  <c r="K3" i="68" s="1"/>
  <c r="I3" i="68" s="1"/>
  <c r="H3" i="68" s="1"/>
  <c r="G3" i="68" s="1"/>
  <c r="F3" i="68" s="1"/>
  <c r="E3" i="68" s="1"/>
  <c r="D3" i="68" s="1"/>
  <c r="C3" i="68" s="1"/>
  <c r="Y3" i="68"/>
  <c r="X3" i="68" s="1"/>
  <c r="X6" i="85"/>
  <c r="B7" i="85"/>
  <c r="X8" i="85"/>
  <c r="B9" i="85"/>
  <c r="X10" i="85"/>
  <c r="B11" i="85"/>
  <c r="X12" i="85"/>
  <c r="B13" i="85"/>
  <c r="X14" i="85"/>
  <c r="B15" i="85"/>
  <c r="D16" i="69"/>
  <c r="J16" i="68"/>
  <c r="J17" i="85" s="1"/>
  <c r="D17" i="69"/>
  <c r="D18" i="69"/>
  <c r="D19" i="69"/>
  <c r="D20" i="69"/>
  <c r="D21" i="69"/>
  <c r="D22" i="69"/>
  <c r="L24" i="63"/>
  <c r="L24" i="68" s="1"/>
  <c r="L24" i="85" s="1"/>
  <c r="C25" i="85"/>
  <c r="C25" i="69" s="1"/>
  <c r="G25" i="85"/>
  <c r="G25" i="69" s="1"/>
  <c r="F25" i="69" s="1"/>
  <c r="X25" i="85"/>
  <c r="B26" i="85"/>
  <c r="D27" i="69"/>
  <c r="J28" i="85"/>
  <c r="L28" i="63"/>
  <c r="L28" i="68" s="1"/>
  <c r="L28" i="85" s="1"/>
  <c r="V28" i="85"/>
  <c r="Y28" i="85"/>
  <c r="C29" i="85"/>
  <c r="C29" i="69" s="1"/>
  <c r="G29" i="85"/>
  <c r="G29" i="69" s="1"/>
  <c r="F29" i="69" s="1"/>
  <c r="X29" i="85"/>
  <c r="B30" i="85"/>
  <c r="D31" i="69"/>
  <c r="J32" i="85"/>
  <c r="L32" i="63"/>
  <c r="L32" i="68" s="1"/>
  <c r="L32" i="85" s="1"/>
  <c r="V32" i="85"/>
  <c r="Y32" i="85"/>
  <c r="C33" i="85"/>
  <c r="C33" i="69" s="1"/>
  <c r="G33" i="85"/>
  <c r="G33" i="69" s="1"/>
  <c r="F33" i="69" s="1"/>
  <c r="X33" i="85"/>
  <c r="B34" i="85"/>
  <c r="D35" i="69"/>
  <c r="J36" i="85"/>
  <c r="L36" i="63"/>
  <c r="L36" i="68" s="1"/>
  <c r="L36" i="85" s="1"/>
  <c r="V36" i="85"/>
  <c r="Y36" i="85"/>
  <c r="C37" i="85"/>
  <c r="C37" i="69" s="1"/>
  <c r="G37" i="85"/>
  <c r="G37" i="69" s="1"/>
  <c r="F37" i="69" s="1"/>
  <c r="X37" i="85"/>
  <c r="B38" i="85"/>
  <c r="D39" i="69"/>
  <c r="J40" i="85"/>
  <c r="L40" i="63"/>
  <c r="L40" i="68" s="1"/>
  <c r="L40" i="85" s="1"/>
  <c r="V40" i="85"/>
  <c r="Y40" i="85"/>
  <c r="C41" i="85"/>
  <c r="C41" i="69" s="1"/>
  <c r="G41" i="85"/>
  <c r="G41" i="69" s="1"/>
  <c r="F41" i="69" s="1"/>
  <c r="X41" i="85"/>
  <c r="B42" i="85"/>
  <c r="D43" i="69"/>
  <c r="J44" i="85"/>
  <c r="L44" i="63"/>
  <c r="L44" i="68" s="1"/>
  <c r="L44" i="85" s="1"/>
  <c r="V44" i="85"/>
  <c r="Y44" i="85"/>
  <c r="C45" i="85"/>
  <c r="C45" i="69" s="1"/>
  <c r="G45" i="85"/>
  <c r="G45" i="69" s="1"/>
  <c r="F45" i="69" s="1"/>
  <c r="X45" i="85"/>
  <c r="B46" i="85"/>
  <c r="D47" i="69"/>
  <c r="J48" i="85"/>
  <c r="L48" i="63"/>
  <c r="L48" i="68" s="1"/>
  <c r="L48" i="85" s="1"/>
  <c r="V48" i="85"/>
  <c r="Y48" i="85"/>
  <c r="C49" i="85"/>
  <c r="C49" i="69" s="1"/>
  <c r="G49" i="85"/>
  <c r="G49" i="69" s="1"/>
  <c r="F49" i="69" s="1"/>
  <c r="X49" i="85"/>
  <c r="B50" i="85"/>
  <c r="D51" i="69"/>
  <c r="J52" i="85"/>
  <c r="L52" i="63"/>
  <c r="L52" i="68" s="1"/>
  <c r="L52" i="85" s="1"/>
  <c r="V52" i="85"/>
  <c r="Y52" i="85"/>
  <c r="C53" i="85"/>
  <c r="C53" i="69" s="1"/>
  <c r="G53" i="85"/>
  <c r="G53" i="69" s="1"/>
  <c r="F53" i="69" s="1"/>
  <c r="X53" i="85"/>
  <c r="B54" i="85"/>
  <c r="D55" i="69"/>
  <c r="J56" i="85"/>
  <c r="L56" i="63"/>
  <c r="L56" i="68" s="1"/>
  <c r="L56" i="85" s="1"/>
  <c r="D57" i="69"/>
  <c r="X57" i="85"/>
  <c r="B58" i="85"/>
  <c r="V58" i="85"/>
  <c r="Y58" i="85"/>
  <c r="C59" i="85"/>
  <c r="C59" i="69" s="1"/>
  <c r="G59" i="85"/>
  <c r="G59" i="69" s="1"/>
  <c r="F59" i="69" s="1"/>
  <c r="J60" i="85"/>
  <c r="L60" i="63"/>
  <c r="L60" i="68" s="1"/>
  <c r="L60" i="85" s="1"/>
  <c r="D61" i="69"/>
  <c r="X61" i="85"/>
  <c r="B62" i="85"/>
  <c r="V62" i="85"/>
  <c r="Y62" i="85"/>
  <c r="C63" i="85"/>
  <c r="C63" i="69" s="1"/>
  <c r="G63" i="85"/>
  <c r="G63" i="69" s="1"/>
  <c r="F63" i="69" s="1"/>
  <c r="V64" i="85"/>
  <c r="Y64" i="85"/>
  <c r="L66" i="63"/>
  <c r="L66" i="68" s="1"/>
  <c r="L66" i="85" s="1"/>
  <c r="C67" i="85"/>
  <c r="C67" i="69" s="1"/>
  <c r="G67" i="85"/>
  <c r="G67" i="69" s="1"/>
  <c r="F67" i="69" s="1"/>
  <c r="V68" i="85"/>
  <c r="Y68" i="85"/>
  <c r="D69" i="69"/>
  <c r="X69" i="85"/>
  <c r="J70" i="85"/>
  <c r="L70" i="63"/>
  <c r="L70" i="68" s="1"/>
  <c r="L70" i="85" s="1"/>
  <c r="C71" i="85"/>
  <c r="C71" i="69" s="1"/>
  <c r="G71" i="85"/>
  <c r="G71" i="69" s="1"/>
  <c r="F71" i="69" s="1"/>
  <c r="V72" i="85"/>
  <c r="Y72" i="85"/>
  <c r="D73" i="69"/>
  <c r="X73" i="85"/>
  <c r="J74" i="85"/>
  <c r="L74" i="63"/>
  <c r="L74" i="68" s="1"/>
  <c r="L74" i="85" s="1"/>
  <c r="C75" i="85"/>
  <c r="C75" i="69" s="1"/>
  <c r="G75" i="85"/>
  <c r="G75" i="69" s="1"/>
  <c r="F75" i="69" s="1"/>
  <c r="V76" i="85"/>
  <c r="Y76" i="85"/>
  <c r="D77" i="69"/>
  <c r="X77" i="85"/>
  <c r="J78" i="85"/>
  <c r="L78" i="63"/>
  <c r="L78" i="68" s="1"/>
  <c r="L78" i="85" s="1"/>
  <c r="C79" i="85"/>
  <c r="C79" i="69" s="1"/>
  <c r="G79" i="85"/>
  <c r="G79" i="69" s="1"/>
  <c r="F79" i="69" s="1"/>
  <c r="V80" i="85"/>
  <c r="Y80" i="85"/>
  <c r="D81" i="69"/>
  <c r="X81" i="85"/>
  <c r="J82" i="85"/>
  <c r="L82" i="63"/>
  <c r="L82" i="68" s="1"/>
  <c r="L82" i="85" s="1"/>
  <c r="C83" i="85"/>
  <c r="C83" i="69" s="1"/>
  <c r="G83" i="85"/>
  <c r="G83" i="69" s="1"/>
  <c r="F83" i="69" s="1"/>
  <c r="V84" i="85"/>
  <c r="Y84" i="85"/>
  <c r="D85" i="69"/>
  <c r="X85" i="85"/>
  <c r="J86" i="85"/>
  <c r="L86" i="63"/>
  <c r="L86" i="68" s="1"/>
  <c r="L86" i="85" s="1"/>
  <c r="C87" i="85"/>
  <c r="C87" i="69" s="1"/>
  <c r="G87" i="85"/>
  <c r="G87" i="69" s="1"/>
  <c r="F87" i="69" s="1"/>
  <c r="V88" i="85"/>
  <c r="Y88" i="85"/>
  <c r="D89" i="69"/>
  <c r="X89" i="85"/>
  <c r="J90" i="85"/>
  <c r="L90" i="63"/>
  <c r="L90" i="68" s="1"/>
  <c r="L90" i="85" s="1"/>
  <c r="C91" i="85"/>
  <c r="C91" i="69" s="1"/>
  <c r="G91" i="85"/>
  <c r="G91" i="69" s="1"/>
  <c r="F91" i="69" s="1"/>
  <c r="V92" i="85"/>
  <c r="Y92" i="85"/>
  <c r="D93" i="69"/>
  <c r="X93" i="85"/>
  <c r="J94" i="85"/>
  <c r="L94" i="63"/>
  <c r="L94" i="68" s="1"/>
  <c r="L94" i="85" s="1"/>
  <c r="C95" i="85"/>
  <c r="C95" i="69" s="1"/>
  <c r="G95" i="85"/>
  <c r="G95" i="69" s="1"/>
  <c r="F95" i="69" s="1"/>
  <c r="V96" i="85"/>
  <c r="Y96" i="85"/>
  <c r="D97" i="69"/>
  <c r="X97" i="85"/>
  <c r="J98" i="85"/>
  <c r="L98" i="63"/>
  <c r="L98" i="68" s="1"/>
  <c r="L98" i="85" s="1"/>
  <c r="C99" i="85"/>
  <c r="C99" i="69" s="1"/>
  <c r="G99" i="85"/>
  <c r="G99" i="69" s="1"/>
  <c r="F99" i="69" s="1"/>
  <c r="V100" i="85"/>
  <c r="Y100" i="85"/>
  <c r="D101" i="69"/>
  <c r="X101" i="85"/>
  <c r="J102" i="85"/>
  <c r="L102" i="63"/>
  <c r="L102" i="68" s="1"/>
  <c r="L102" i="85" s="1"/>
  <c r="C103" i="85"/>
  <c r="C103" i="69" s="1"/>
  <c r="G103" i="85"/>
  <c r="G103" i="69" s="1"/>
  <c r="F103" i="69" s="1"/>
  <c r="V104" i="85"/>
  <c r="Y104" i="85"/>
  <c r="D105" i="69"/>
  <c r="X105" i="85"/>
  <c r="J106" i="85"/>
  <c r="L106" i="63"/>
  <c r="L106" i="68" s="1"/>
  <c r="L106" i="85" s="1"/>
  <c r="C107" i="85"/>
  <c r="C107" i="69" s="1"/>
  <c r="G107" i="85"/>
  <c r="G107" i="69" s="1"/>
  <c r="F107" i="69" s="1"/>
  <c r="V108" i="85"/>
  <c r="Y108" i="85"/>
  <c r="D109" i="69"/>
  <c r="X109" i="85"/>
  <c r="J110" i="85"/>
  <c r="L110" i="63"/>
  <c r="L110" i="68" s="1"/>
  <c r="L110" i="85" s="1"/>
  <c r="I19" i="85"/>
  <c r="I20" i="85"/>
  <c r="H25" i="85"/>
  <c r="H25" i="69" s="1"/>
  <c r="I27" i="85"/>
  <c r="I31" i="85"/>
  <c r="I39" i="85"/>
  <c r="N43" i="68"/>
  <c r="O43" i="85"/>
  <c r="N47" i="68"/>
  <c r="O47" i="85"/>
  <c r="I55" i="85"/>
  <c r="I57" i="85"/>
  <c r="H59" i="85"/>
  <c r="H59" i="69" s="1"/>
  <c r="T59" i="68"/>
  <c r="U59" i="85"/>
  <c r="K65" i="68"/>
  <c r="K65" i="85" s="1"/>
  <c r="W65" i="68"/>
  <c r="W65" i="85" s="1"/>
  <c r="W65" i="69" s="1"/>
  <c r="I69" i="85"/>
  <c r="T79" i="68"/>
  <c r="U79" i="85"/>
  <c r="N81" i="68"/>
  <c r="O81" i="85"/>
  <c r="I6" i="85"/>
  <c r="H7" i="85"/>
  <c r="H7" i="69" s="1"/>
  <c r="I8" i="85"/>
  <c r="H9" i="85"/>
  <c r="H9" i="69" s="1"/>
  <c r="I10" i="85"/>
  <c r="H11" i="85"/>
  <c r="H11" i="69" s="1"/>
  <c r="I12" i="85"/>
  <c r="H13" i="85"/>
  <c r="H13" i="69" s="1"/>
  <c r="I14" i="85"/>
  <c r="H15" i="85"/>
  <c r="H15" i="69" s="1"/>
  <c r="N24" i="68"/>
  <c r="O24" i="85"/>
  <c r="H26" i="85"/>
  <c r="H26" i="69" s="1"/>
  <c r="I28" i="85"/>
  <c r="N28" i="68"/>
  <c r="O28" i="85"/>
  <c r="H30" i="85"/>
  <c r="H30" i="69" s="1"/>
  <c r="I32" i="85"/>
  <c r="N32" i="68"/>
  <c r="O32" i="85"/>
  <c r="H34" i="85"/>
  <c r="H34" i="69" s="1"/>
  <c r="I36" i="85"/>
  <c r="N36" i="68"/>
  <c r="O36" i="85"/>
  <c r="H38" i="85"/>
  <c r="H38" i="69" s="1"/>
  <c r="I40" i="85"/>
  <c r="N40" i="68"/>
  <c r="O40" i="85"/>
  <c r="H42" i="85"/>
  <c r="H42" i="69" s="1"/>
  <c r="I44" i="85"/>
  <c r="N44" i="68"/>
  <c r="O44" i="85"/>
  <c r="H46" i="85"/>
  <c r="H46" i="69" s="1"/>
  <c r="I48" i="85"/>
  <c r="N48" i="68"/>
  <c r="O48" i="85"/>
  <c r="H50" i="85"/>
  <c r="H50" i="69" s="1"/>
  <c r="I52" i="85"/>
  <c r="N52" i="68"/>
  <c r="O52" i="85"/>
  <c r="H54" i="85"/>
  <c r="H54" i="69" s="1"/>
  <c r="I56" i="85"/>
  <c r="N56" i="68"/>
  <c r="O56" i="85"/>
  <c r="H58" i="85"/>
  <c r="H58" i="69" s="1"/>
  <c r="T58" i="68"/>
  <c r="U58" i="85"/>
  <c r="I60" i="85"/>
  <c r="N60" i="68"/>
  <c r="O60" i="85"/>
  <c r="H62" i="85"/>
  <c r="H62" i="69" s="1"/>
  <c r="T62" i="68"/>
  <c r="U62" i="85"/>
  <c r="H64" i="85"/>
  <c r="H64" i="69" s="1"/>
  <c r="T64" i="68"/>
  <c r="U64" i="85"/>
  <c r="P65" i="68"/>
  <c r="P65" i="85" s="1"/>
  <c r="P65" i="69" s="1"/>
  <c r="T65" i="68"/>
  <c r="N66" i="68"/>
  <c r="O66" i="85"/>
  <c r="H68" i="85"/>
  <c r="H68" i="69" s="1"/>
  <c r="T68" i="68"/>
  <c r="U68" i="85"/>
  <c r="I70" i="85"/>
  <c r="N70" i="68"/>
  <c r="O70" i="85"/>
  <c r="H72" i="85"/>
  <c r="H72" i="69" s="1"/>
  <c r="T72" i="68"/>
  <c r="U72" i="85"/>
  <c r="I74" i="85"/>
  <c r="N74" i="68"/>
  <c r="O74" i="85"/>
  <c r="H76" i="85"/>
  <c r="H76" i="69" s="1"/>
  <c r="T76" i="68"/>
  <c r="U76" i="85"/>
  <c r="I78" i="85"/>
  <c r="H80" i="85"/>
  <c r="H80" i="69" s="1"/>
  <c r="T80" i="68"/>
  <c r="U80" i="85"/>
  <c r="I82" i="85"/>
  <c r="N82" i="68"/>
  <c r="O82" i="85"/>
  <c r="H84" i="85"/>
  <c r="H84" i="69" s="1"/>
  <c r="T84" i="68"/>
  <c r="U84" i="85"/>
  <c r="I86" i="85"/>
  <c r="N86" i="68"/>
  <c r="O86" i="85"/>
  <c r="H88" i="85"/>
  <c r="H88" i="69" s="1"/>
  <c r="T88" i="68"/>
  <c r="U88" i="85"/>
  <c r="I90" i="85"/>
  <c r="N90" i="68"/>
  <c r="O90" i="85"/>
  <c r="H92" i="85"/>
  <c r="H92" i="69" s="1"/>
  <c r="T92" i="68"/>
  <c r="U92" i="85"/>
  <c r="I94" i="85"/>
  <c r="N94" i="68"/>
  <c r="O94" i="85"/>
  <c r="H96" i="85"/>
  <c r="H96" i="69" s="1"/>
  <c r="T96" i="68"/>
  <c r="U96" i="85"/>
  <c r="I98" i="85"/>
  <c r="N98" i="68"/>
  <c r="O98" i="85"/>
  <c r="H100" i="85"/>
  <c r="H100" i="69" s="1"/>
  <c r="T100" i="68"/>
  <c r="U100" i="85"/>
  <c r="I102" i="85"/>
  <c r="N102" i="68"/>
  <c r="O102" i="85"/>
  <c r="H104" i="85"/>
  <c r="H104" i="69" s="1"/>
  <c r="T104" i="68"/>
  <c r="U104" i="85"/>
  <c r="I106" i="85"/>
  <c r="N106" i="68"/>
  <c r="O106" i="85"/>
  <c r="H108" i="85"/>
  <c r="H108" i="69" s="1"/>
  <c r="T108" i="68"/>
  <c r="U108" i="85"/>
  <c r="N110" i="68"/>
  <c r="N111" i="85" s="1"/>
  <c r="N111" i="69" s="1"/>
  <c r="N111" i="70" s="1"/>
  <c r="N111" i="109" s="1"/>
  <c r="O110" i="85"/>
  <c r="C19" i="85"/>
  <c r="Y19" i="85"/>
  <c r="Y20" i="85"/>
  <c r="C22" i="85"/>
  <c r="L22" i="63"/>
  <c r="L22" i="68" s="1"/>
  <c r="L22" i="85" s="1"/>
  <c r="L5" i="63"/>
  <c r="L5" i="68" s="1"/>
  <c r="L5" i="85" s="1"/>
  <c r="D7" i="69"/>
  <c r="L7" i="63"/>
  <c r="L7" i="68" s="1"/>
  <c r="L7" i="85" s="1"/>
  <c r="F8" i="69"/>
  <c r="D9" i="69"/>
  <c r="L9" i="63"/>
  <c r="L9" i="68" s="1"/>
  <c r="L9" i="85" s="1"/>
  <c r="F10" i="69"/>
  <c r="D11" i="69"/>
  <c r="L11" i="63"/>
  <c r="L11" i="68" s="1"/>
  <c r="L11" i="85" s="1"/>
  <c r="F12" i="69"/>
  <c r="D13" i="69"/>
  <c r="L13" i="63"/>
  <c r="L13" i="68" s="1"/>
  <c r="L13" i="85" s="1"/>
  <c r="F14" i="69"/>
  <c r="D15" i="69"/>
  <c r="L15" i="63"/>
  <c r="L15" i="68" s="1"/>
  <c r="L15" i="85" s="1"/>
  <c r="J18" i="85"/>
  <c r="J19" i="85"/>
  <c r="J20" i="85"/>
  <c r="J21" i="85"/>
  <c r="J22" i="85"/>
  <c r="L23" i="63"/>
  <c r="B25" i="85"/>
  <c r="D26" i="69"/>
  <c r="J27" i="85"/>
  <c r="L27" i="63"/>
  <c r="L27" i="68" s="1"/>
  <c r="L27" i="85" s="1"/>
  <c r="V27" i="85"/>
  <c r="Y27" i="85"/>
  <c r="C28" i="85"/>
  <c r="C28" i="69" s="1"/>
  <c r="G28" i="85"/>
  <c r="G28" i="69" s="1"/>
  <c r="F28" i="69" s="1"/>
  <c r="X28" i="85"/>
  <c r="B29" i="85"/>
  <c r="D30" i="69"/>
  <c r="J31" i="85"/>
  <c r="L31" i="63"/>
  <c r="L31" i="68" s="1"/>
  <c r="L31" i="85" s="1"/>
  <c r="V31" i="85"/>
  <c r="Y31" i="85"/>
  <c r="C32" i="85"/>
  <c r="C32" i="69" s="1"/>
  <c r="G32" i="85"/>
  <c r="G32" i="69" s="1"/>
  <c r="F32" i="69" s="1"/>
  <c r="X32" i="85"/>
  <c r="B33" i="85"/>
  <c r="D34" i="69"/>
  <c r="J35" i="85"/>
  <c r="L35" i="63"/>
  <c r="L35" i="68" s="1"/>
  <c r="L35" i="85" s="1"/>
  <c r="V35" i="85"/>
  <c r="Y35" i="85"/>
  <c r="C36" i="85"/>
  <c r="C36" i="69" s="1"/>
  <c r="G36" i="85"/>
  <c r="G36" i="69" s="1"/>
  <c r="F36" i="69" s="1"/>
  <c r="X36" i="85"/>
  <c r="B37" i="85"/>
  <c r="D38" i="69"/>
  <c r="J39" i="85"/>
  <c r="L39" i="63"/>
  <c r="L39" i="68" s="1"/>
  <c r="L39" i="85" s="1"/>
  <c r="V39" i="85"/>
  <c r="Y39" i="85"/>
  <c r="C40" i="85"/>
  <c r="C40" i="69" s="1"/>
  <c r="G40" i="85"/>
  <c r="G40" i="69" s="1"/>
  <c r="F40" i="69" s="1"/>
  <c r="X40" i="85"/>
  <c r="B41" i="85"/>
  <c r="D42" i="69"/>
  <c r="J43" i="85"/>
  <c r="L43" i="63"/>
  <c r="L43" i="68" s="1"/>
  <c r="L43" i="85" s="1"/>
  <c r="V43" i="85"/>
  <c r="Y43" i="85"/>
  <c r="C44" i="85"/>
  <c r="C44" i="69" s="1"/>
  <c r="G44" i="85"/>
  <c r="G44" i="69" s="1"/>
  <c r="F44" i="69" s="1"/>
  <c r="X44" i="85"/>
  <c r="B45" i="85"/>
  <c r="D46" i="69"/>
  <c r="J47" i="85"/>
  <c r="L47" i="63"/>
  <c r="L47" i="68" s="1"/>
  <c r="L47" i="85" s="1"/>
  <c r="V47" i="85"/>
  <c r="Y47" i="85"/>
  <c r="C48" i="85"/>
  <c r="C48" i="69" s="1"/>
  <c r="G48" i="85"/>
  <c r="G48" i="69" s="1"/>
  <c r="F48" i="69" s="1"/>
  <c r="X48" i="85"/>
  <c r="B49" i="85"/>
  <c r="D50" i="69"/>
  <c r="J51" i="85"/>
  <c r="L51" i="63"/>
  <c r="L51" i="68" s="1"/>
  <c r="L51" i="85" s="1"/>
  <c r="V51" i="85"/>
  <c r="Y51" i="85"/>
  <c r="C52" i="85"/>
  <c r="C52" i="69" s="1"/>
  <c r="G52" i="85"/>
  <c r="G52" i="69" s="1"/>
  <c r="F52" i="69" s="1"/>
  <c r="X52" i="85"/>
  <c r="B53" i="85"/>
  <c r="D54" i="69"/>
  <c r="J55" i="85"/>
  <c r="L55" i="63"/>
  <c r="L55" i="68" s="1"/>
  <c r="L55" i="85" s="1"/>
  <c r="V55" i="85"/>
  <c r="Y55" i="85"/>
  <c r="C56" i="85"/>
  <c r="C56" i="69" s="1"/>
  <c r="G56" i="85"/>
  <c r="G56" i="69" s="1"/>
  <c r="F56" i="69" s="1"/>
  <c r="L57" i="63"/>
  <c r="L57" i="68" s="1"/>
  <c r="L57" i="85" s="1"/>
  <c r="D58" i="69"/>
  <c r="F60" i="69"/>
  <c r="L61" i="63"/>
  <c r="L61" i="68" s="1"/>
  <c r="L61" i="85" s="1"/>
  <c r="D62" i="69"/>
  <c r="D64" i="69"/>
  <c r="X64" i="85"/>
  <c r="L65" i="63"/>
  <c r="B67" i="85"/>
  <c r="V67" i="85"/>
  <c r="Y67" i="85"/>
  <c r="D68" i="69"/>
  <c r="X68" i="85"/>
  <c r="J69" i="85"/>
  <c r="L69" i="63"/>
  <c r="L69" i="68" s="1"/>
  <c r="L69" i="85" s="1"/>
  <c r="C70" i="85"/>
  <c r="C70" i="69" s="1"/>
  <c r="G70" i="85"/>
  <c r="G70" i="69" s="1"/>
  <c r="F70" i="69" s="1"/>
  <c r="B71" i="85"/>
  <c r="V71" i="85"/>
  <c r="Y71" i="85"/>
  <c r="D72" i="69"/>
  <c r="X72" i="85"/>
  <c r="J73" i="85"/>
  <c r="L73" i="63"/>
  <c r="L73" i="68" s="1"/>
  <c r="L73" i="85" s="1"/>
  <c r="C74" i="85"/>
  <c r="C74" i="69" s="1"/>
  <c r="G74" i="85"/>
  <c r="G74" i="69" s="1"/>
  <c r="F74" i="69" s="1"/>
  <c r="B75" i="85"/>
  <c r="V75" i="85"/>
  <c r="Y75" i="85"/>
  <c r="D76" i="69"/>
  <c r="X76" i="85"/>
  <c r="J77" i="85"/>
  <c r="L77" i="63"/>
  <c r="L77" i="68" s="1"/>
  <c r="L77" i="85" s="1"/>
  <c r="C78" i="85"/>
  <c r="C78" i="69" s="1"/>
  <c r="G78" i="85"/>
  <c r="G78" i="69" s="1"/>
  <c r="F78" i="69" s="1"/>
  <c r="B79" i="85"/>
  <c r="V79" i="85"/>
  <c r="Y79" i="85"/>
  <c r="D80" i="69"/>
  <c r="X80" i="85"/>
  <c r="J81" i="85"/>
  <c r="L81" i="63"/>
  <c r="L81" i="68" s="1"/>
  <c r="L81" i="85" s="1"/>
  <c r="C82" i="85"/>
  <c r="C82" i="69" s="1"/>
  <c r="G82" i="85"/>
  <c r="G82" i="69" s="1"/>
  <c r="F82" i="69" s="1"/>
  <c r="B83" i="85"/>
  <c r="V83" i="85"/>
  <c r="Y83" i="85"/>
  <c r="D84" i="69"/>
  <c r="X84" i="85"/>
  <c r="J85" i="85"/>
  <c r="L85" i="63"/>
  <c r="L85" i="68" s="1"/>
  <c r="L85" i="85" s="1"/>
  <c r="C86" i="85"/>
  <c r="C86" i="69" s="1"/>
  <c r="G86" i="85"/>
  <c r="G86" i="69" s="1"/>
  <c r="F86" i="69" s="1"/>
  <c r="B87" i="85"/>
  <c r="V87" i="85"/>
  <c r="Y87" i="85"/>
  <c r="D88" i="69"/>
  <c r="X88" i="85"/>
  <c r="J89" i="85"/>
  <c r="L89" i="63"/>
  <c r="L89" i="68" s="1"/>
  <c r="L89" i="85" s="1"/>
  <c r="C90" i="85"/>
  <c r="C90" i="69" s="1"/>
  <c r="G90" i="85"/>
  <c r="G90" i="69" s="1"/>
  <c r="F90" i="69" s="1"/>
  <c r="B91" i="85"/>
  <c r="V91" i="85"/>
  <c r="Y91" i="85"/>
  <c r="D92" i="69"/>
  <c r="X92" i="85"/>
  <c r="J93" i="85"/>
  <c r="L93" i="63"/>
  <c r="L93" i="68" s="1"/>
  <c r="L93" i="85" s="1"/>
  <c r="C94" i="85"/>
  <c r="C94" i="69" s="1"/>
  <c r="G94" i="85"/>
  <c r="G94" i="69" s="1"/>
  <c r="F94" i="69" s="1"/>
  <c r="B95" i="85"/>
  <c r="V95" i="85"/>
  <c r="Y95" i="85"/>
  <c r="D96" i="69"/>
  <c r="X96" i="85"/>
  <c r="J97" i="85"/>
  <c r="L97" i="63"/>
  <c r="L97" i="68" s="1"/>
  <c r="L97" i="85" s="1"/>
  <c r="C98" i="85"/>
  <c r="C98" i="69" s="1"/>
  <c r="G98" i="85"/>
  <c r="G98" i="69" s="1"/>
  <c r="F98" i="69" s="1"/>
  <c r="B99" i="85"/>
  <c r="V99" i="85"/>
  <c r="Y99" i="85"/>
  <c r="D100" i="69"/>
  <c r="X100" i="85"/>
  <c r="J101" i="85"/>
  <c r="L101" i="63"/>
  <c r="L101" i="68" s="1"/>
  <c r="L101" i="85" s="1"/>
  <c r="C102" i="85"/>
  <c r="C102" i="69" s="1"/>
  <c r="G102" i="85"/>
  <c r="G102" i="69" s="1"/>
  <c r="F102" i="69" s="1"/>
  <c r="B103" i="85"/>
  <c r="V103" i="85"/>
  <c r="Y103" i="85"/>
  <c r="D104" i="69"/>
  <c r="X104" i="85"/>
  <c r="J105" i="85"/>
  <c r="L105" i="63"/>
  <c r="L105" i="68" s="1"/>
  <c r="L105" i="85" s="1"/>
  <c r="C106" i="85"/>
  <c r="C106" i="69" s="1"/>
  <c r="G106" i="85"/>
  <c r="G106" i="69" s="1"/>
  <c r="F106" i="69" s="1"/>
  <c r="B107" i="85"/>
  <c r="V107" i="85"/>
  <c r="Y107" i="85"/>
  <c r="D108" i="69"/>
  <c r="X108" i="85"/>
  <c r="J109" i="85"/>
  <c r="L109" i="63"/>
  <c r="L109" i="68" s="1"/>
  <c r="L109" i="85" s="1"/>
  <c r="C110" i="85"/>
  <c r="C110" i="69" s="1"/>
  <c r="G110" i="85"/>
  <c r="G110" i="69" s="1"/>
  <c r="F110" i="69" s="1"/>
  <c r="C24" i="85" l="1"/>
  <c r="C24" i="69" s="1"/>
  <c r="G66" i="85"/>
  <c r="G66" i="69" s="1"/>
  <c r="F66" i="69" s="1"/>
  <c r="I66" i="85"/>
  <c r="X4" i="85"/>
  <c r="H23" i="85"/>
  <c r="I110" i="85"/>
  <c r="G24" i="85"/>
  <c r="G24" i="69" s="1"/>
  <c r="F24" i="69" s="1"/>
  <c r="J24" i="85"/>
  <c r="Y23" i="85"/>
  <c r="B59" i="69"/>
  <c r="B24" i="85"/>
  <c r="B24" i="69" s="1"/>
  <c r="N24" i="85"/>
  <c r="C65" i="85"/>
  <c r="C65" i="69" s="1"/>
  <c r="B65" i="69" s="1"/>
  <c r="X23" i="85"/>
  <c r="F65" i="69"/>
  <c r="B5" i="85"/>
  <c r="B66" i="85"/>
  <c r="B66" i="69" s="1"/>
  <c r="V23" i="85"/>
  <c r="I23" i="85"/>
  <c r="C4" i="85"/>
  <c r="J65" i="85"/>
  <c r="H65" i="85"/>
  <c r="H65" i="69" s="1"/>
  <c r="N19" i="85"/>
  <c r="N17" i="85"/>
  <c r="C13" i="69"/>
  <c r="C73" i="69"/>
  <c r="C51" i="69"/>
  <c r="B51" i="69" s="1"/>
  <c r="B8" i="69"/>
  <c r="C104" i="69"/>
  <c r="C92" i="69"/>
  <c r="C88" i="69"/>
  <c r="B86" i="69"/>
  <c r="B82" i="69"/>
  <c r="C80" i="69"/>
  <c r="N98" i="85"/>
  <c r="N86" i="85"/>
  <c r="N52" i="85"/>
  <c r="N36" i="85"/>
  <c r="C17" i="69"/>
  <c r="C97" i="69"/>
  <c r="C81" i="69"/>
  <c r="N58" i="85"/>
  <c r="N21" i="85"/>
  <c r="B12" i="69"/>
  <c r="N74" i="85"/>
  <c r="C57" i="69"/>
  <c r="B92" i="69"/>
  <c r="B28" i="69"/>
  <c r="C15" i="69"/>
  <c r="C93" i="69"/>
  <c r="B93" i="69" s="1"/>
  <c r="C77" i="69"/>
  <c r="B77" i="69" s="1"/>
  <c r="Y11" i="69"/>
  <c r="B40" i="69"/>
  <c r="O65" i="69"/>
  <c r="C35" i="69"/>
  <c r="T107" i="85"/>
  <c r="T95" i="85"/>
  <c r="T91" i="85"/>
  <c r="T83" i="85"/>
  <c r="T67" i="85"/>
  <c r="B10" i="69"/>
  <c r="Y9" i="69" s="1"/>
  <c r="C58" i="69"/>
  <c r="B81" i="69"/>
  <c r="B35" i="69"/>
  <c r="B29" i="69"/>
  <c r="B104" i="69"/>
  <c r="C100" i="69"/>
  <c r="B100" i="69" s="1"/>
  <c r="B94" i="69"/>
  <c r="B88" i="69"/>
  <c r="C84" i="69"/>
  <c r="B84" i="69" s="1"/>
  <c r="B80" i="69"/>
  <c r="C76" i="69"/>
  <c r="B76" i="69" s="1"/>
  <c r="B74" i="69"/>
  <c r="C64" i="69"/>
  <c r="B64" i="69" s="1"/>
  <c r="C101" i="69"/>
  <c r="B101" i="69" s="1"/>
  <c r="C85" i="69"/>
  <c r="B85" i="69" s="1"/>
  <c r="C69" i="69"/>
  <c r="B69" i="69" s="1"/>
  <c r="B56" i="69"/>
  <c r="B97" i="69"/>
  <c r="B14" i="69"/>
  <c r="Y13" i="69" s="1"/>
  <c r="X13" i="69" s="1"/>
  <c r="W13" i="69" s="1"/>
  <c r="C38" i="69"/>
  <c r="N106" i="85"/>
  <c r="N90" i="85"/>
  <c r="N82" i="85"/>
  <c r="C105" i="69"/>
  <c r="C89" i="69"/>
  <c r="B57" i="69"/>
  <c r="B17" i="69"/>
  <c r="B106" i="69"/>
  <c r="B98" i="69"/>
  <c r="C96" i="69"/>
  <c r="B96" i="69" s="1"/>
  <c r="B90" i="69"/>
  <c r="C72" i="69"/>
  <c r="B72" i="69" s="1"/>
  <c r="B70" i="69"/>
  <c r="B52" i="69"/>
  <c r="C42" i="69"/>
  <c r="B42" i="69" s="1"/>
  <c r="C26" i="69"/>
  <c r="B26" i="69" s="1"/>
  <c r="N48" i="85"/>
  <c r="C47" i="69"/>
  <c r="B47" i="69" s="1"/>
  <c r="Y49" i="69"/>
  <c r="X49" i="69" s="1"/>
  <c r="W49" i="69" s="1"/>
  <c r="V49" i="69" s="1"/>
  <c r="U49" i="69" s="1"/>
  <c r="S49" i="69" s="1"/>
  <c r="Q49" i="69" s="1"/>
  <c r="P49" i="69" s="1"/>
  <c r="O49" i="69" s="1"/>
  <c r="C34" i="69"/>
  <c r="B34" i="69" s="1"/>
  <c r="B15" i="69"/>
  <c r="Y14" i="69" s="1"/>
  <c r="X14" i="69" s="1"/>
  <c r="W14" i="69" s="1"/>
  <c r="N44" i="85"/>
  <c r="N12" i="85"/>
  <c r="N8" i="85"/>
  <c r="N16" i="85"/>
  <c r="N18" i="85"/>
  <c r="C7" i="69"/>
  <c r="B105" i="69"/>
  <c r="B89" i="69"/>
  <c r="B73" i="69"/>
  <c r="C21" i="69"/>
  <c r="N10" i="85"/>
  <c r="N6" i="85"/>
  <c r="C50" i="69"/>
  <c r="B50" i="69" s="1"/>
  <c r="N60" i="85"/>
  <c r="B53" i="69"/>
  <c r="C43" i="69"/>
  <c r="B43" i="69" s="1"/>
  <c r="B37" i="69"/>
  <c r="C27" i="69"/>
  <c r="B27" i="69" s="1"/>
  <c r="B21" i="69"/>
  <c r="Y7" i="69"/>
  <c r="X7" i="69" s="1"/>
  <c r="W7" i="69" s="1"/>
  <c r="V7" i="69" s="1"/>
  <c r="U7" i="69" s="1"/>
  <c r="S7" i="69" s="1"/>
  <c r="S7" i="70" s="1"/>
  <c r="N20" i="85"/>
  <c r="Y33" i="69"/>
  <c r="X33" i="69" s="1"/>
  <c r="W33" i="69" s="1"/>
  <c r="V33" i="69" s="1"/>
  <c r="U33" i="69" s="1"/>
  <c r="S33" i="69" s="1"/>
  <c r="S33" i="70" s="1"/>
  <c r="S33" i="109" s="1"/>
  <c r="C54" i="69"/>
  <c r="B75" i="69"/>
  <c r="C61" i="69"/>
  <c r="C16" i="69"/>
  <c r="X11" i="69"/>
  <c r="W11" i="69" s="1"/>
  <c r="V11" i="69" s="1"/>
  <c r="U11" i="69" s="1"/>
  <c r="S11" i="69" s="1"/>
  <c r="S11" i="70" s="1"/>
  <c r="S11" i="109" s="1"/>
  <c r="X9" i="69"/>
  <c r="W9" i="69" s="1"/>
  <c r="V9" i="69" s="1"/>
  <c r="U9" i="69" s="1"/>
  <c r="S9" i="69" s="1"/>
  <c r="S9" i="70" s="1"/>
  <c r="S9" i="109" s="1"/>
  <c r="B110" i="69"/>
  <c r="C108" i="69"/>
  <c r="B108" i="69" s="1"/>
  <c r="B102" i="69"/>
  <c r="B78" i="69"/>
  <c r="C68" i="69"/>
  <c r="B68" i="69" s="1"/>
  <c r="B58" i="69"/>
  <c r="C46" i="69"/>
  <c r="B46" i="69" s="1"/>
  <c r="C30" i="69"/>
  <c r="B30" i="69" s="1"/>
  <c r="V14" i="69"/>
  <c r="U14" i="69" s="1"/>
  <c r="S14" i="69" s="1"/>
  <c r="S14" i="70" s="1"/>
  <c r="S14" i="109" s="1"/>
  <c r="B13" i="69"/>
  <c r="Y12" i="69" s="1"/>
  <c r="X12" i="69" s="1"/>
  <c r="W12" i="69" s="1"/>
  <c r="V12" i="69" s="1"/>
  <c r="U12" i="69" s="1"/>
  <c r="S12" i="69" s="1"/>
  <c r="S12" i="70" s="1"/>
  <c r="S12" i="109" s="1"/>
  <c r="B99" i="69"/>
  <c r="B83" i="69"/>
  <c r="B67" i="69"/>
  <c r="B63" i="69"/>
  <c r="B33" i="69"/>
  <c r="T109" i="85"/>
  <c r="T101" i="85"/>
  <c r="T93" i="85"/>
  <c r="T85" i="85"/>
  <c r="T77" i="85"/>
  <c r="T69" i="85"/>
  <c r="T61" i="85"/>
  <c r="T57" i="85"/>
  <c r="B60" i="69"/>
  <c r="B48" i="69"/>
  <c r="C62" i="69"/>
  <c r="B62" i="69" s="1"/>
  <c r="B44" i="69"/>
  <c r="G4" i="85"/>
  <c r="C109" i="69"/>
  <c r="B109" i="69" s="1"/>
  <c r="B95" i="69"/>
  <c r="B79" i="69"/>
  <c r="B61" i="69"/>
  <c r="B41" i="69"/>
  <c r="C31" i="69"/>
  <c r="B31" i="69" s="1"/>
  <c r="B25" i="69"/>
  <c r="B16" i="69"/>
  <c r="V13" i="69"/>
  <c r="U13" i="69" s="1"/>
  <c r="S13" i="69" s="1"/>
  <c r="S13" i="70" s="1"/>
  <c r="S13" i="109" s="1"/>
  <c r="X66" i="85"/>
  <c r="Y66" i="85"/>
  <c r="T60" i="85"/>
  <c r="C19" i="69"/>
  <c r="B19" i="69" s="1"/>
  <c r="B36" i="69"/>
  <c r="B49" i="69"/>
  <c r="T108" i="85"/>
  <c r="T104" i="85"/>
  <c r="T100" i="85"/>
  <c r="T96" i="85"/>
  <c r="T92" i="85"/>
  <c r="T88" i="85"/>
  <c r="T84" i="85"/>
  <c r="T80" i="85"/>
  <c r="T64" i="85"/>
  <c r="T62" i="85"/>
  <c r="Y60" i="69"/>
  <c r="X60" i="69" s="1"/>
  <c r="W60" i="69" s="1"/>
  <c r="V60" i="69" s="1"/>
  <c r="U60" i="69" s="1"/>
  <c r="B103" i="69"/>
  <c r="B87" i="69"/>
  <c r="B71" i="69"/>
  <c r="C55" i="69"/>
  <c r="B55" i="69" s="1"/>
  <c r="C39" i="69"/>
  <c r="B39" i="69" s="1"/>
  <c r="N59" i="85"/>
  <c r="B32" i="69"/>
  <c r="Y15" i="69"/>
  <c r="X15" i="69" s="1"/>
  <c r="W15" i="69" s="1"/>
  <c r="V15" i="69" s="1"/>
  <c r="U15" i="69" s="1"/>
  <c r="S15" i="69" s="1"/>
  <c r="S15" i="70" s="1"/>
  <c r="S15" i="109" s="1"/>
  <c r="C9" i="69"/>
  <c r="B9" i="69" s="1"/>
  <c r="Y8" i="69" s="1"/>
  <c r="X8" i="69" s="1"/>
  <c r="W8" i="69" s="1"/>
  <c r="V8" i="69" s="1"/>
  <c r="U8" i="69" s="1"/>
  <c r="S8" i="69" s="1"/>
  <c r="Q8" i="69" s="1"/>
  <c r="P8" i="69" s="1"/>
  <c r="N102" i="85"/>
  <c r="B107" i="69"/>
  <c r="B91" i="69"/>
  <c r="B45" i="69"/>
  <c r="N108" i="85"/>
  <c r="N104" i="85"/>
  <c r="N100" i="85"/>
  <c r="N96" i="85"/>
  <c r="N92" i="85"/>
  <c r="N88" i="85"/>
  <c r="N84" i="85"/>
  <c r="N80" i="85"/>
  <c r="N76" i="85"/>
  <c r="N72" i="85"/>
  <c r="N68" i="85"/>
  <c r="U65" i="69"/>
  <c r="N64" i="85"/>
  <c r="N54" i="85"/>
  <c r="N50" i="85"/>
  <c r="N46" i="85"/>
  <c r="N42" i="85"/>
  <c r="N38" i="85"/>
  <c r="N34" i="85"/>
  <c r="N22" i="85"/>
  <c r="N31" i="85"/>
  <c r="N27" i="85"/>
  <c r="Y94" i="69"/>
  <c r="X94" i="69" s="1"/>
  <c r="W94" i="69" s="1"/>
  <c r="V94" i="69" s="1"/>
  <c r="U94" i="69" s="1"/>
  <c r="Q12" i="69"/>
  <c r="P12" i="69" s="1"/>
  <c r="O12" i="69" s="1"/>
  <c r="Q11" i="69"/>
  <c r="P11" i="69" s="1"/>
  <c r="O11" i="69" s="1"/>
  <c r="Q9" i="69"/>
  <c r="P9" i="69" s="1"/>
  <c r="O9" i="69" s="1"/>
  <c r="L4" i="68"/>
  <c r="L4" i="85" s="1"/>
  <c r="N39" i="85"/>
  <c r="N66" i="85"/>
  <c r="N28" i="85"/>
  <c r="N47" i="85"/>
  <c r="J60" i="69"/>
  <c r="I60" i="69" s="1"/>
  <c r="N23" i="85"/>
  <c r="N107" i="85"/>
  <c r="N107" i="69" s="1"/>
  <c r="M107" i="69" s="1"/>
  <c r="L107" i="69" s="1"/>
  <c r="K107" i="69" s="1"/>
  <c r="N99" i="85"/>
  <c r="N91" i="85"/>
  <c r="N83" i="85"/>
  <c r="N83" i="69" s="1"/>
  <c r="M83" i="69" s="1"/>
  <c r="L83" i="69" s="1"/>
  <c r="K83" i="69" s="1"/>
  <c r="N75" i="85"/>
  <c r="N67" i="85"/>
  <c r="T65" i="85"/>
  <c r="T65" i="69" s="1"/>
  <c r="S65" i="69" s="1"/>
  <c r="R65" i="69" s="1"/>
  <c r="Q65" i="69" s="1"/>
  <c r="N53" i="85"/>
  <c r="N45" i="85"/>
  <c r="N37" i="85"/>
  <c r="N29" i="85"/>
  <c r="N30" i="85"/>
  <c r="N26" i="85"/>
  <c r="N97" i="85"/>
  <c r="N85" i="85"/>
  <c r="N35" i="85"/>
  <c r="N11" i="85"/>
  <c r="N7" i="85"/>
  <c r="T110" i="85"/>
  <c r="T106" i="85"/>
  <c r="T106" i="69" s="1"/>
  <c r="S106" i="69" s="1"/>
  <c r="R106" i="69" s="1"/>
  <c r="Q106" i="69" s="1"/>
  <c r="P106" i="69" s="1"/>
  <c r="O106" i="69" s="1"/>
  <c r="T102" i="85"/>
  <c r="T102" i="69" s="1"/>
  <c r="S102" i="69" s="1"/>
  <c r="R102" i="69" s="1"/>
  <c r="Q102" i="69" s="1"/>
  <c r="P102" i="69" s="1"/>
  <c r="O102" i="69" s="1"/>
  <c r="T98" i="85"/>
  <c r="T98" i="69" s="1"/>
  <c r="S98" i="69" s="1"/>
  <c r="R98" i="69" s="1"/>
  <c r="Q98" i="69" s="1"/>
  <c r="P98" i="69" s="1"/>
  <c r="O98" i="69" s="1"/>
  <c r="T94" i="85"/>
  <c r="T94" i="69" s="1"/>
  <c r="S94" i="69" s="1"/>
  <c r="R94" i="69" s="1"/>
  <c r="Q94" i="69" s="1"/>
  <c r="P94" i="69" s="1"/>
  <c r="O94" i="69" s="1"/>
  <c r="T90" i="85"/>
  <c r="T90" i="69" s="1"/>
  <c r="S90" i="69" s="1"/>
  <c r="R90" i="69" s="1"/>
  <c r="Q90" i="69" s="1"/>
  <c r="P90" i="69" s="1"/>
  <c r="O90" i="69" s="1"/>
  <c r="T86" i="85"/>
  <c r="T86" i="69" s="1"/>
  <c r="S86" i="69" s="1"/>
  <c r="R86" i="69" s="1"/>
  <c r="Q86" i="69" s="1"/>
  <c r="P86" i="69" s="1"/>
  <c r="O86" i="69" s="1"/>
  <c r="T82" i="85"/>
  <c r="T82" i="69" s="1"/>
  <c r="S82" i="69" s="1"/>
  <c r="R82" i="69" s="1"/>
  <c r="Q82" i="69" s="1"/>
  <c r="P82" i="69" s="1"/>
  <c r="O82" i="69" s="1"/>
  <c r="T78" i="85"/>
  <c r="T78" i="69" s="1"/>
  <c r="S78" i="69" s="1"/>
  <c r="R78" i="69" s="1"/>
  <c r="Q78" i="69" s="1"/>
  <c r="P78" i="69" s="1"/>
  <c r="O78" i="69" s="1"/>
  <c r="T74" i="85"/>
  <c r="T70" i="85"/>
  <c r="T66" i="85"/>
  <c r="Y52" i="69"/>
  <c r="X52" i="69" s="1"/>
  <c r="W52" i="69" s="1"/>
  <c r="V52" i="69" s="1"/>
  <c r="U52" i="69" s="1"/>
  <c r="S52" i="69" s="1"/>
  <c r="Q52" i="69" s="1"/>
  <c r="P52" i="69" s="1"/>
  <c r="O52" i="69" s="1"/>
  <c r="Y48" i="69"/>
  <c r="X48" i="69" s="1"/>
  <c r="W48" i="69" s="1"/>
  <c r="V48" i="69" s="1"/>
  <c r="U48" i="69" s="1"/>
  <c r="S48" i="69" s="1"/>
  <c r="Q48" i="69" s="1"/>
  <c r="P48" i="69" s="1"/>
  <c r="O48" i="69" s="1"/>
  <c r="Y44" i="69"/>
  <c r="X44" i="69" s="1"/>
  <c r="W44" i="69" s="1"/>
  <c r="V44" i="69" s="1"/>
  <c r="U44" i="69" s="1"/>
  <c r="S44" i="69" s="1"/>
  <c r="Q44" i="69" s="1"/>
  <c r="P44" i="69" s="1"/>
  <c r="O44" i="69" s="1"/>
  <c r="Y40" i="69"/>
  <c r="X40" i="69" s="1"/>
  <c r="W40" i="69" s="1"/>
  <c r="V40" i="69" s="1"/>
  <c r="U40" i="69" s="1"/>
  <c r="S40" i="69" s="1"/>
  <c r="Y36" i="69"/>
  <c r="X36" i="69" s="1"/>
  <c r="W36" i="69" s="1"/>
  <c r="V36" i="69" s="1"/>
  <c r="U36" i="69" s="1"/>
  <c r="S36" i="69" s="1"/>
  <c r="Y32" i="69"/>
  <c r="X32" i="69" s="1"/>
  <c r="W32" i="69" s="1"/>
  <c r="V32" i="69" s="1"/>
  <c r="U32" i="69" s="1"/>
  <c r="S32" i="69" s="1"/>
  <c r="T63" i="85"/>
  <c r="Y57" i="69"/>
  <c r="X57" i="69" s="1"/>
  <c r="W57" i="69" s="1"/>
  <c r="V57" i="69" s="1"/>
  <c r="U57" i="69" s="1"/>
  <c r="Y45" i="69"/>
  <c r="X45" i="69" s="1"/>
  <c r="W45" i="69" s="1"/>
  <c r="V45" i="69" s="1"/>
  <c r="U45" i="69" s="1"/>
  <c r="S45" i="69" s="1"/>
  <c r="Q45" i="69" s="1"/>
  <c r="P45" i="69" s="1"/>
  <c r="O45" i="69" s="1"/>
  <c r="Y41" i="69"/>
  <c r="X41" i="69" s="1"/>
  <c r="W41" i="69" s="1"/>
  <c r="V41" i="69" s="1"/>
  <c r="U41" i="69" s="1"/>
  <c r="S41" i="69" s="1"/>
  <c r="Q14" i="69"/>
  <c r="P14" i="69" s="1"/>
  <c r="O14" i="69" s="1"/>
  <c r="N14" i="69" s="1"/>
  <c r="M14" i="69" s="1"/>
  <c r="L14" i="69" s="1"/>
  <c r="K14" i="69" s="1"/>
  <c r="I14" i="69" s="1"/>
  <c r="Q7" i="69"/>
  <c r="P7" i="69" s="1"/>
  <c r="O7" i="69" s="1"/>
  <c r="L23" i="68"/>
  <c r="L23" i="85" s="1"/>
  <c r="Q15" i="69"/>
  <c r="P15" i="69" s="1"/>
  <c r="O15" i="69" s="1"/>
  <c r="N15" i="69" s="1"/>
  <c r="M15" i="69" s="1"/>
  <c r="L15" i="69" s="1"/>
  <c r="K15" i="69" s="1"/>
  <c r="I15" i="69" s="1"/>
  <c r="Q13" i="69"/>
  <c r="P13" i="69" s="1"/>
  <c r="O13" i="69" s="1"/>
  <c r="N109" i="85"/>
  <c r="N93" i="85"/>
  <c r="N77" i="85"/>
  <c r="N69" i="85"/>
  <c r="N55" i="85"/>
  <c r="C11" i="69"/>
  <c r="B11" i="69" s="1"/>
  <c r="Y10" i="69" s="1"/>
  <c r="X10" i="69" s="1"/>
  <c r="W10" i="69" s="1"/>
  <c r="V10" i="69" s="1"/>
  <c r="U10" i="69" s="1"/>
  <c r="S10" i="69" s="1"/>
  <c r="N70" i="85"/>
  <c r="B54" i="69"/>
  <c r="B38" i="69"/>
  <c r="O8" i="69"/>
  <c r="N78" i="85"/>
  <c r="T76" i="85"/>
  <c r="T72" i="85"/>
  <c r="T68" i="85"/>
  <c r="T58" i="85"/>
  <c r="Y56" i="69"/>
  <c r="X56" i="69" s="1"/>
  <c r="W56" i="69" s="1"/>
  <c r="V56" i="69" s="1"/>
  <c r="U56" i="69" s="1"/>
  <c r="T56" i="69" s="1"/>
  <c r="S56" i="69" s="1"/>
  <c r="R56" i="69" s="1"/>
  <c r="Q56" i="69" s="1"/>
  <c r="P56" i="69" s="1"/>
  <c r="O56" i="69" s="1"/>
  <c r="I4" i="85"/>
  <c r="T79" i="85"/>
  <c r="T59" i="85"/>
  <c r="Y53" i="69"/>
  <c r="X53" i="69" s="1"/>
  <c r="W53" i="69" s="1"/>
  <c r="V53" i="69" s="1"/>
  <c r="U53" i="69" s="1"/>
  <c r="S53" i="69" s="1"/>
  <c r="Q53" i="69" s="1"/>
  <c r="P53" i="69" s="1"/>
  <c r="O53" i="69" s="1"/>
  <c r="C22" i="69"/>
  <c r="B22" i="69" s="1"/>
  <c r="C20" i="69"/>
  <c r="B20" i="69" s="1"/>
  <c r="C18" i="69"/>
  <c r="B18" i="69" s="1"/>
  <c r="V4" i="85"/>
  <c r="V66" i="85"/>
  <c r="T105" i="85"/>
  <c r="T97" i="85"/>
  <c r="T89" i="85"/>
  <c r="T81" i="85"/>
  <c r="T73" i="85"/>
  <c r="Y28" i="69"/>
  <c r="X28" i="69" s="1"/>
  <c r="W28" i="69" s="1"/>
  <c r="V28" i="69" s="1"/>
  <c r="U28" i="69" s="1"/>
  <c r="S28" i="69" s="1"/>
  <c r="H4" i="85"/>
  <c r="T103" i="85"/>
  <c r="T99" i="85"/>
  <c r="T87" i="85"/>
  <c r="Y61" i="69"/>
  <c r="X61" i="69" s="1"/>
  <c r="W61" i="69" s="1"/>
  <c r="V61" i="69" s="1"/>
  <c r="U61" i="69" s="1"/>
  <c r="Y4" i="85"/>
  <c r="N101" i="85"/>
  <c r="N73" i="85"/>
  <c r="N61" i="85"/>
  <c r="N57" i="85"/>
  <c r="N51" i="85"/>
  <c r="Q33" i="69"/>
  <c r="P33" i="69" s="1"/>
  <c r="O33" i="69" s="1"/>
  <c r="L65" i="68"/>
  <c r="L65" i="85" s="1"/>
  <c r="L65" i="69" s="1"/>
  <c r="K65" i="69" s="1"/>
  <c r="B7" i="69"/>
  <c r="Y6" i="69" s="1"/>
  <c r="X6" i="69" s="1"/>
  <c r="W6" i="69" s="1"/>
  <c r="V6" i="69" s="1"/>
  <c r="U6" i="69" s="1"/>
  <c r="S6" i="69" s="1"/>
  <c r="Q6" i="69" s="1"/>
  <c r="P6" i="69" s="1"/>
  <c r="O6" i="69" s="1"/>
  <c r="N110" i="85"/>
  <c r="N94" i="85"/>
  <c r="N56" i="85"/>
  <c r="N40" i="85"/>
  <c r="N32" i="85"/>
  <c r="N81" i="85"/>
  <c r="N43" i="85"/>
  <c r="N103" i="85"/>
  <c r="N95" i="85"/>
  <c r="N87" i="85"/>
  <c r="N71" i="85"/>
  <c r="N49" i="85"/>
  <c r="N49" i="69" s="1"/>
  <c r="M49" i="69" s="1"/>
  <c r="L49" i="69" s="1"/>
  <c r="K49" i="69" s="1"/>
  <c r="N41" i="85"/>
  <c r="N33" i="85"/>
  <c r="N25" i="85"/>
  <c r="N4" i="85"/>
  <c r="N105" i="85"/>
  <c r="N89" i="85"/>
  <c r="N65" i="85"/>
  <c r="N65" i="69" s="1"/>
  <c r="N13" i="85"/>
  <c r="N9" i="85"/>
  <c r="N5" i="85"/>
  <c r="Y24" i="69"/>
  <c r="X24" i="69" s="1"/>
  <c r="W24" i="69" s="1"/>
  <c r="V24" i="69" s="1"/>
  <c r="U24" i="69" s="1"/>
  <c r="S24" i="69" s="1"/>
  <c r="T75" i="85"/>
  <c r="T71" i="85"/>
  <c r="Y37" i="69"/>
  <c r="X37" i="69" s="1"/>
  <c r="W37" i="69" s="1"/>
  <c r="V37" i="69" s="1"/>
  <c r="U37" i="69" s="1"/>
  <c r="S37" i="69" s="1"/>
  <c r="Y29" i="69"/>
  <c r="X29" i="69" s="1"/>
  <c r="W29" i="69" s="1"/>
  <c r="V29" i="69" s="1"/>
  <c r="U29" i="69" s="1"/>
  <c r="S29" i="69" s="1"/>
  <c r="Y25" i="69"/>
  <c r="X25" i="69" s="1"/>
  <c r="W25" i="69" s="1"/>
  <c r="V25" i="69" s="1"/>
  <c r="U25" i="69" s="1"/>
  <c r="S25" i="69" s="1"/>
  <c r="S7" i="109" l="1"/>
  <c r="J65" i="69"/>
  <c r="I65" i="69" s="1"/>
  <c r="N98" i="69"/>
  <c r="M98" i="69" s="1"/>
  <c r="L98" i="69" s="1"/>
  <c r="K98" i="69" s="1"/>
  <c r="J49" i="69"/>
  <c r="I49" i="69" s="1"/>
  <c r="N44" i="69"/>
  <c r="M44" i="69" s="1"/>
  <c r="L44" i="69" s="1"/>
  <c r="K44" i="69" s="1"/>
  <c r="N90" i="69"/>
  <c r="M90" i="69" s="1"/>
  <c r="L90" i="69" s="1"/>
  <c r="K90" i="69" s="1"/>
  <c r="J90" i="69" s="1"/>
  <c r="I90" i="69" s="1"/>
  <c r="J98" i="69"/>
  <c r="I98" i="69" s="1"/>
  <c r="Y82" i="69"/>
  <c r="X82" i="69" s="1"/>
  <c r="W82" i="69" s="1"/>
  <c r="V82" i="69" s="1"/>
  <c r="U82" i="69" s="1"/>
  <c r="N52" i="69"/>
  <c r="M52" i="69" s="1"/>
  <c r="L52" i="69" s="1"/>
  <c r="K52" i="69" s="1"/>
  <c r="N86" i="69"/>
  <c r="M86" i="69" s="1"/>
  <c r="L86" i="69" s="1"/>
  <c r="K86" i="69" s="1"/>
  <c r="J86" i="69" s="1"/>
  <c r="I86" i="69" s="1"/>
  <c r="N106" i="69"/>
  <c r="M106" i="69" s="1"/>
  <c r="L106" i="69" s="1"/>
  <c r="K106" i="69" s="1"/>
  <c r="J106" i="69" s="1"/>
  <c r="I106" i="69" s="1"/>
  <c r="N48" i="69"/>
  <c r="M48" i="69" s="1"/>
  <c r="L48" i="69" s="1"/>
  <c r="K48" i="69" s="1"/>
  <c r="J48" i="69" s="1"/>
  <c r="I48" i="69" s="1"/>
  <c r="N7" i="69"/>
  <c r="M7" i="69" s="1"/>
  <c r="L7" i="69" s="1"/>
  <c r="K7" i="69" s="1"/>
  <c r="I7" i="69" s="1"/>
  <c r="J107" i="69"/>
  <c r="I107" i="69" s="1"/>
  <c r="Y107" i="69"/>
  <c r="X107" i="69" s="1"/>
  <c r="W107" i="69" s="1"/>
  <c r="V107" i="69" s="1"/>
  <c r="U107" i="69" s="1"/>
  <c r="T107" i="69" s="1"/>
  <c r="S107" i="69" s="1"/>
  <c r="R107" i="69" s="1"/>
  <c r="Q107" i="69" s="1"/>
  <c r="P107" i="69" s="1"/>
  <c r="O107" i="69" s="1"/>
  <c r="N82" i="69"/>
  <c r="M82" i="69" s="1"/>
  <c r="L82" i="69" s="1"/>
  <c r="K82" i="69" s="1"/>
  <c r="T61" i="69"/>
  <c r="S61" i="69" s="1"/>
  <c r="R61" i="69" s="1"/>
  <c r="Q61" i="69" s="1"/>
  <c r="P61" i="69" s="1"/>
  <c r="O61" i="69" s="1"/>
  <c r="N12" i="69"/>
  <c r="M12" i="69" s="1"/>
  <c r="L12" i="69" s="1"/>
  <c r="K12" i="69" s="1"/>
  <c r="I12" i="69" s="1"/>
  <c r="Y106" i="69"/>
  <c r="X106" i="69" s="1"/>
  <c r="W106" i="69" s="1"/>
  <c r="V106" i="69" s="1"/>
  <c r="U106" i="69" s="1"/>
  <c r="J52" i="69"/>
  <c r="I52" i="69" s="1"/>
  <c r="N8" i="69"/>
  <c r="M8" i="69" s="1"/>
  <c r="L8" i="69" s="1"/>
  <c r="K8" i="69" s="1"/>
  <c r="I8" i="69" s="1"/>
  <c r="Y110" i="69"/>
  <c r="X110" i="69" s="1"/>
  <c r="W110" i="69" s="1"/>
  <c r="V110" i="69" s="1"/>
  <c r="U110" i="69" s="1"/>
  <c r="T57" i="69"/>
  <c r="S57" i="69" s="1"/>
  <c r="R57" i="69" s="1"/>
  <c r="Q57" i="69" s="1"/>
  <c r="P57" i="69" s="1"/>
  <c r="O57" i="69" s="1"/>
  <c r="Y43" i="69"/>
  <c r="X43" i="69" s="1"/>
  <c r="W43" i="69" s="1"/>
  <c r="V43" i="69" s="1"/>
  <c r="U43" i="69" s="1"/>
  <c r="S43" i="69" s="1"/>
  <c r="Q43" i="69" s="1"/>
  <c r="P43" i="69" s="1"/>
  <c r="O43" i="69" s="1"/>
  <c r="Y19" i="69"/>
  <c r="X19" i="69" s="1"/>
  <c r="W19" i="69" s="1"/>
  <c r="V19" i="69" s="1"/>
  <c r="U19" i="69" s="1"/>
  <c r="S19" i="69" s="1"/>
  <c r="S19" i="70" s="1"/>
  <c r="S19" i="109" s="1"/>
  <c r="Y67" i="69"/>
  <c r="X67" i="69" s="1"/>
  <c r="W67" i="69" s="1"/>
  <c r="V67" i="69" s="1"/>
  <c r="U67" i="69" s="1"/>
  <c r="T67" i="69" s="1"/>
  <c r="S67" i="69" s="1"/>
  <c r="R67" i="69" s="1"/>
  <c r="Q67" i="69" s="1"/>
  <c r="P67" i="69" s="1"/>
  <c r="O67" i="69" s="1"/>
  <c r="Y23" i="69"/>
  <c r="X23" i="69" s="1"/>
  <c r="W23" i="69" s="1"/>
  <c r="V23" i="69" s="1"/>
  <c r="U23" i="69" s="1"/>
  <c r="S23" i="69" s="1"/>
  <c r="S23" i="70" s="1"/>
  <c r="N102" i="69"/>
  <c r="M102" i="69" s="1"/>
  <c r="L102" i="69" s="1"/>
  <c r="K102" i="69" s="1"/>
  <c r="J102" i="69" s="1"/>
  <c r="I102" i="69" s="1"/>
  <c r="Y98" i="69"/>
  <c r="X98" i="69" s="1"/>
  <c r="W98" i="69" s="1"/>
  <c r="V98" i="69" s="1"/>
  <c r="U98" i="69" s="1"/>
  <c r="J82" i="69"/>
  <c r="I82" i="69" s="1"/>
  <c r="J83" i="69"/>
  <c r="I83" i="69" s="1"/>
  <c r="N6" i="69"/>
  <c r="M6" i="69" s="1"/>
  <c r="L6" i="69" s="1"/>
  <c r="K6" i="69" s="1"/>
  <c r="I6" i="69" s="1"/>
  <c r="H6" i="69" s="1"/>
  <c r="T60" i="69"/>
  <c r="S60" i="69" s="1"/>
  <c r="R60" i="69" s="1"/>
  <c r="Q60" i="69" s="1"/>
  <c r="P60" i="69" s="1"/>
  <c r="O60" i="69" s="1"/>
  <c r="N60" i="69" s="1"/>
  <c r="M60" i="69" s="1"/>
  <c r="L60" i="69" s="1"/>
  <c r="K60" i="69" s="1"/>
  <c r="N53" i="69"/>
  <c r="M53" i="69" s="1"/>
  <c r="L53" i="69" s="1"/>
  <c r="K53" i="69" s="1"/>
  <c r="J53" i="69" s="1"/>
  <c r="I53" i="69" s="1"/>
  <c r="N56" i="69"/>
  <c r="M56" i="69" s="1"/>
  <c r="L56" i="69" s="1"/>
  <c r="K56" i="69" s="1"/>
  <c r="J56" i="69" s="1"/>
  <c r="I56" i="69" s="1"/>
  <c r="N78" i="69"/>
  <c r="M78" i="69" s="1"/>
  <c r="L78" i="69" s="1"/>
  <c r="K78" i="69" s="1"/>
  <c r="J78" i="69" s="1"/>
  <c r="I78" i="69" s="1"/>
  <c r="Y35" i="69"/>
  <c r="X35" i="69" s="1"/>
  <c r="W35" i="69" s="1"/>
  <c r="V35" i="69" s="1"/>
  <c r="U35" i="69" s="1"/>
  <c r="S35" i="69" s="1"/>
  <c r="S35" i="70" s="1"/>
  <c r="S35" i="109" s="1"/>
  <c r="Y16" i="69"/>
  <c r="X16" i="69" s="1"/>
  <c r="W16" i="69" s="1"/>
  <c r="V16" i="69" s="1"/>
  <c r="U16" i="69" s="1"/>
  <c r="S16" i="69" s="1"/>
  <c r="S16" i="70" s="1"/>
  <c r="S16" i="109" s="1"/>
  <c r="Y20" i="69"/>
  <c r="X20" i="69" s="1"/>
  <c r="W20" i="69" s="1"/>
  <c r="V20" i="69" s="1"/>
  <c r="U20" i="69" s="1"/>
  <c r="S20" i="69" s="1"/>
  <c r="S20" i="70" s="1"/>
  <c r="S20" i="109" s="1"/>
  <c r="Y38" i="69"/>
  <c r="X38" i="69" s="1"/>
  <c r="W38" i="69" s="1"/>
  <c r="V38" i="69" s="1"/>
  <c r="U38" i="69" s="1"/>
  <c r="S38" i="69" s="1"/>
  <c r="S38" i="70" s="1"/>
  <c r="S38" i="109" s="1"/>
  <c r="Y27" i="69"/>
  <c r="X27" i="69" s="1"/>
  <c r="W27" i="69" s="1"/>
  <c r="V27" i="69" s="1"/>
  <c r="U27" i="69" s="1"/>
  <c r="S27" i="69" s="1"/>
  <c r="S27" i="70" s="1"/>
  <c r="S27" i="109" s="1"/>
  <c r="Y59" i="69"/>
  <c r="X59" i="69" s="1"/>
  <c r="W59" i="69" s="1"/>
  <c r="V59" i="69" s="1"/>
  <c r="U59" i="69" s="1"/>
  <c r="Y58" i="69"/>
  <c r="X58" i="69" s="1"/>
  <c r="W58" i="69" s="1"/>
  <c r="V58" i="69" s="1"/>
  <c r="U58" i="69" s="1"/>
  <c r="Y39" i="69"/>
  <c r="X39" i="69" s="1"/>
  <c r="W39" i="69" s="1"/>
  <c r="V39" i="69" s="1"/>
  <c r="U39" i="69" s="1"/>
  <c r="S39" i="69" s="1"/>
  <c r="S39" i="70" s="1"/>
  <c r="S39" i="109" s="1"/>
  <c r="N43" i="69"/>
  <c r="M43" i="69" s="1"/>
  <c r="L43" i="69" s="1"/>
  <c r="K43" i="69" s="1"/>
  <c r="J43" i="69" s="1"/>
  <c r="I43" i="69" s="1"/>
  <c r="Y42" i="69"/>
  <c r="X42" i="69" s="1"/>
  <c r="W42" i="69" s="1"/>
  <c r="V42" i="69" s="1"/>
  <c r="U42" i="69" s="1"/>
  <c r="S42" i="69" s="1"/>
  <c r="Q42" i="69" s="1"/>
  <c r="P42" i="69" s="1"/>
  <c r="O42" i="69" s="1"/>
  <c r="N42" i="69" s="1"/>
  <c r="M42" i="69" s="1"/>
  <c r="L42" i="69" s="1"/>
  <c r="K42" i="69" s="1"/>
  <c r="N67" i="69"/>
  <c r="M67" i="69" s="1"/>
  <c r="L67" i="69" s="1"/>
  <c r="K67" i="69" s="1"/>
  <c r="J67" i="69" s="1"/>
  <c r="I67" i="69" s="1"/>
  <c r="N45" i="69"/>
  <c r="M45" i="69" s="1"/>
  <c r="L45" i="69" s="1"/>
  <c r="K45" i="69" s="1"/>
  <c r="J45" i="69" s="1"/>
  <c r="I45" i="69" s="1"/>
  <c r="J44" i="69"/>
  <c r="I44" i="69" s="1"/>
  <c r="Y83" i="69"/>
  <c r="X83" i="69" s="1"/>
  <c r="W83" i="69" s="1"/>
  <c r="V83" i="69" s="1"/>
  <c r="U83" i="69" s="1"/>
  <c r="T83" i="69" s="1"/>
  <c r="S83" i="69" s="1"/>
  <c r="R83" i="69" s="1"/>
  <c r="Q83" i="69" s="1"/>
  <c r="P83" i="69" s="1"/>
  <c r="O83" i="69" s="1"/>
  <c r="Y80" i="69"/>
  <c r="X80" i="69" s="1"/>
  <c r="W80" i="69" s="1"/>
  <c r="V80" i="69" s="1"/>
  <c r="U80" i="69" s="1"/>
  <c r="T80" i="69" s="1"/>
  <c r="S80" i="69" s="1"/>
  <c r="R80" i="69" s="1"/>
  <c r="Q80" i="69" s="1"/>
  <c r="P80" i="69" s="1"/>
  <c r="O80" i="69" s="1"/>
  <c r="N80" i="69" s="1"/>
  <c r="M80" i="69" s="1"/>
  <c r="L80" i="69" s="1"/>
  <c r="K80" i="69" s="1"/>
  <c r="J80" i="69" s="1"/>
  <c r="I80" i="69" s="1"/>
  <c r="Y96" i="69"/>
  <c r="X96" i="69" s="1"/>
  <c r="W96" i="69" s="1"/>
  <c r="V96" i="69" s="1"/>
  <c r="U96" i="69" s="1"/>
  <c r="T96" i="69" s="1"/>
  <c r="S96" i="69" s="1"/>
  <c r="R96" i="69" s="1"/>
  <c r="Q96" i="69" s="1"/>
  <c r="P96" i="69" s="1"/>
  <c r="O96" i="69" s="1"/>
  <c r="N96" i="69" s="1"/>
  <c r="M96" i="69" s="1"/>
  <c r="L96" i="69" s="1"/>
  <c r="K96" i="69" s="1"/>
  <c r="J96" i="69" s="1"/>
  <c r="I96" i="69" s="1"/>
  <c r="Y102" i="69"/>
  <c r="X102" i="69" s="1"/>
  <c r="W102" i="69" s="1"/>
  <c r="V102" i="69" s="1"/>
  <c r="U102" i="69" s="1"/>
  <c r="Y84" i="69"/>
  <c r="X84" i="69" s="1"/>
  <c r="W84" i="69" s="1"/>
  <c r="V84" i="69" s="1"/>
  <c r="U84" i="69" s="1"/>
  <c r="T84" i="69" s="1"/>
  <c r="S84" i="69" s="1"/>
  <c r="R84" i="69" s="1"/>
  <c r="Q84" i="69" s="1"/>
  <c r="P84" i="69" s="1"/>
  <c r="O84" i="69" s="1"/>
  <c r="N84" i="69" s="1"/>
  <c r="M84" i="69" s="1"/>
  <c r="L84" i="69" s="1"/>
  <c r="K84" i="69" s="1"/>
  <c r="Y87" i="69"/>
  <c r="X87" i="69" s="1"/>
  <c r="W87" i="69" s="1"/>
  <c r="V87" i="69" s="1"/>
  <c r="U87" i="69" s="1"/>
  <c r="T87" i="69" s="1"/>
  <c r="S87" i="69" s="1"/>
  <c r="R87" i="69" s="1"/>
  <c r="Q87" i="69" s="1"/>
  <c r="P87" i="69" s="1"/>
  <c r="O87" i="69" s="1"/>
  <c r="N87" i="69" s="1"/>
  <c r="M87" i="69" s="1"/>
  <c r="L87" i="69" s="1"/>
  <c r="K87" i="69" s="1"/>
  <c r="J87" i="69" s="1"/>
  <c r="I87" i="69" s="1"/>
  <c r="Y90" i="69"/>
  <c r="X90" i="69" s="1"/>
  <c r="W90" i="69" s="1"/>
  <c r="V90" i="69" s="1"/>
  <c r="U90" i="69" s="1"/>
  <c r="Y78" i="69"/>
  <c r="X78" i="69" s="1"/>
  <c r="W78" i="69" s="1"/>
  <c r="V78" i="69" s="1"/>
  <c r="U78" i="69" s="1"/>
  <c r="Y86" i="69"/>
  <c r="X86" i="69" s="1"/>
  <c r="W86" i="69" s="1"/>
  <c r="V86" i="69" s="1"/>
  <c r="U86" i="69" s="1"/>
  <c r="Y100" i="69"/>
  <c r="X100" i="69" s="1"/>
  <c r="W100" i="69" s="1"/>
  <c r="V100" i="69" s="1"/>
  <c r="U100" i="69" s="1"/>
  <c r="T100" i="69" s="1"/>
  <c r="S100" i="69" s="1"/>
  <c r="R100" i="69" s="1"/>
  <c r="Q100" i="69" s="1"/>
  <c r="P100" i="69" s="1"/>
  <c r="O100" i="69" s="1"/>
  <c r="N100" i="69" s="1"/>
  <c r="M100" i="69" s="1"/>
  <c r="L100" i="69" s="1"/>
  <c r="K100" i="69" s="1"/>
  <c r="J100" i="69" s="1"/>
  <c r="I100" i="69" s="1"/>
  <c r="Y103" i="69"/>
  <c r="X103" i="69" s="1"/>
  <c r="W103" i="69" s="1"/>
  <c r="V103" i="69" s="1"/>
  <c r="U103" i="69" s="1"/>
  <c r="T103" i="69" s="1"/>
  <c r="S103" i="69" s="1"/>
  <c r="R103" i="69" s="1"/>
  <c r="Q103" i="69" s="1"/>
  <c r="P103" i="69" s="1"/>
  <c r="O103" i="69" s="1"/>
  <c r="Y79" i="69"/>
  <c r="X79" i="69" s="1"/>
  <c r="W79" i="69" s="1"/>
  <c r="V79" i="69" s="1"/>
  <c r="U79" i="69" s="1"/>
  <c r="T79" i="69" s="1"/>
  <c r="S79" i="69" s="1"/>
  <c r="R79" i="69" s="1"/>
  <c r="Q79" i="69" s="1"/>
  <c r="P79" i="69" s="1"/>
  <c r="O79" i="69" s="1"/>
  <c r="N79" i="69" s="1"/>
  <c r="M79" i="69" s="1"/>
  <c r="L79" i="69" s="1"/>
  <c r="K79" i="69" s="1"/>
  <c r="J79" i="69" s="1"/>
  <c r="I79" i="69" s="1"/>
  <c r="Y92" i="69"/>
  <c r="X92" i="69" s="1"/>
  <c r="W92" i="69" s="1"/>
  <c r="V92" i="69" s="1"/>
  <c r="U92" i="69" s="1"/>
  <c r="T92" i="69" s="1"/>
  <c r="S92" i="69" s="1"/>
  <c r="R92" i="69" s="1"/>
  <c r="Q92" i="69" s="1"/>
  <c r="P92" i="69" s="1"/>
  <c r="O92" i="69" s="1"/>
  <c r="N92" i="69" s="1"/>
  <c r="M92" i="69" s="1"/>
  <c r="L92" i="69" s="1"/>
  <c r="K92" i="69" s="1"/>
  <c r="J92" i="69" s="1"/>
  <c r="I92" i="69" s="1"/>
  <c r="Y109" i="69"/>
  <c r="X109" i="69" s="1"/>
  <c r="W109" i="69" s="1"/>
  <c r="V109" i="69" s="1"/>
  <c r="U109" i="69" s="1"/>
  <c r="T109" i="69" s="1"/>
  <c r="S109" i="69" s="1"/>
  <c r="R109" i="69" s="1"/>
  <c r="Q109" i="69" s="1"/>
  <c r="P109" i="69" s="1"/>
  <c r="O109" i="69" s="1"/>
  <c r="N109" i="69" s="1"/>
  <c r="M109" i="69" s="1"/>
  <c r="L109" i="69" s="1"/>
  <c r="K109" i="69" s="1"/>
  <c r="J109" i="69" s="1"/>
  <c r="I109" i="69" s="1"/>
  <c r="Q38" i="69"/>
  <c r="P38" i="69" s="1"/>
  <c r="O38" i="69" s="1"/>
  <c r="N38" i="69" s="1"/>
  <c r="M38" i="69" s="1"/>
  <c r="L38" i="69" s="1"/>
  <c r="K38" i="69" s="1"/>
  <c r="J38" i="69" s="1"/>
  <c r="I38" i="69" s="1"/>
  <c r="Q40" i="69"/>
  <c r="P40" i="69" s="1"/>
  <c r="O40" i="69" s="1"/>
  <c r="N40" i="69" s="1"/>
  <c r="M40" i="69" s="1"/>
  <c r="L40" i="69" s="1"/>
  <c r="K40" i="69" s="1"/>
  <c r="J40" i="69" s="1"/>
  <c r="I40" i="69" s="1"/>
  <c r="S40" i="70"/>
  <c r="S40" i="109" s="1"/>
  <c r="Q19" i="69"/>
  <c r="P19" i="69" s="1"/>
  <c r="O19" i="69" s="1"/>
  <c r="N19" i="69" s="1"/>
  <c r="M19" i="69" s="1"/>
  <c r="L19" i="69" s="1"/>
  <c r="K19" i="69" s="1"/>
  <c r="J19" i="69" s="1"/>
  <c r="I19" i="69" s="1"/>
  <c r="Q29" i="69"/>
  <c r="P29" i="69" s="1"/>
  <c r="O29" i="69" s="1"/>
  <c r="N29" i="69" s="1"/>
  <c r="M29" i="69" s="1"/>
  <c r="L29" i="69" s="1"/>
  <c r="K29" i="69" s="1"/>
  <c r="J29" i="69" s="1"/>
  <c r="I29" i="69" s="1"/>
  <c r="S29" i="70"/>
  <c r="S29" i="109" s="1"/>
  <c r="Q15" i="70"/>
  <c r="Q36" i="69"/>
  <c r="P36" i="69" s="1"/>
  <c r="O36" i="69" s="1"/>
  <c r="N36" i="69" s="1"/>
  <c r="M36" i="69" s="1"/>
  <c r="L36" i="69" s="1"/>
  <c r="K36" i="69" s="1"/>
  <c r="J36" i="69" s="1"/>
  <c r="I36" i="69" s="1"/>
  <c r="S36" i="70"/>
  <c r="S36" i="109" s="1"/>
  <c r="Y88" i="69"/>
  <c r="X88" i="69" s="1"/>
  <c r="W88" i="69" s="1"/>
  <c r="V88" i="69" s="1"/>
  <c r="U88" i="69" s="1"/>
  <c r="T88" i="69" s="1"/>
  <c r="S88" i="69" s="1"/>
  <c r="R88" i="69" s="1"/>
  <c r="Q88" i="69" s="1"/>
  <c r="P88" i="69" s="1"/>
  <c r="O88" i="69" s="1"/>
  <c r="N88" i="69" s="1"/>
  <c r="M88" i="69" s="1"/>
  <c r="L88" i="69" s="1"/>
  <c r="K88" i="69" s="1"/>
  <c r="J88" i="69" s="1"/>
  <c r="I88" i="69" s="1"/>
  <c r="N94" i="69"/>
  <c r="M94" i="69" s="1"/>
  <c r="L94" i="69" s="1"/>
  <c r="K94" i="69" s="1"/>
  <c r="J94" i="69" s="1"/>
  <c r="I94" i="69" s="1"/>
  <c r="Y26" i="69"/>
  <c r="X26" i="69" s="1"/>
  <c r="W26" i="69" s="1"/>
  <c r="V26" i="69" s="1"/>
  <c r="U26" i="69" s="1"/>
  <c r="S26" i="69" s="1"/>
  <c r="N61" i="69"/>
  <c r="M61" i="69" s="1"/>
  <c r="L61" i="69" s="1"/>
  <c r="K61" i="69" s="1"/>
  <c r="J61" i="69" s="1"/>
  <c r="I61" i="69" s="1"/>
  <c r="Y99" i="69"/>
  <c r="X99" i="69" s="1"/>
  <c r="W99" i="69" s="1"/>
  <c r="V99" i="69" s="1"/>
  <c r="U99" i="69" s="1"/>
  <c r="T99" i="69" s="1"/>
  <c r="S99" i="69" s="1"/>
  <c r="R99" i="69" s="1"/>
  <c r="Q99" i="69" s="1"/>
  <c r="P99" i="69" s="1"/>
  <c r="O99" i="69" s="1"/>
  <c r="N99" i="69" s="1"/>
  <c r="M99" i="69" s="1"/>
  <c r="L99" i="69" s="1"/>
  <c r="K99" i="69" s="1"/>
  <c r="J99" i="69" s="1"/>
  <c r="I99" i="69" s="1"/>
  <c r="Y31" i="69"/>
  <c r="X31" i="69" s="1"/>
  <c r="W31" i="69" s="1"/>
  <c r="V31" i="69" s="1"/>
  <c r="U31" i="69" s="1"/>
  <c r="S31" i="69" s="1"/>
  <c r="Y50" i="69"/>
  <c r="X50" i="69" s="1"/>
  <c r="W50" i="69" s="1"/>
  <c r="V50" i="69" s="1"/>
  <c r="U50" i="69" s="1"/>
  <c r="S50" i="69" s="1"/>
  <c r="Q50" i="69" s="1"/>
  <c r="P50" i="69" s="1"/>
  <c r="O50" i="69" s="1"/>
  <c r="N50" i="69" s="1"/>
  <c r="M50" i="69" s="1"/>
  <c r="L50" i="69" s="1"/>
  <c r="K50" i="69" s="1"/>
  <c r="J50" i="69" s="1"/>
  <c r="I50" i="69" s="1"/>
  <c r="Y21" i="69"/>
  <c r="X21" i="69" s="1"/>
  <c r="W21" i="69" s="1"/>
  <c r="V21" i="69" s="1"/>
  <c r="U21" i="69" s="1"/>
  <c r="S21" i="69" s="1"/>
  <c r="Y30" i="69"/>
  <c r="X30" i="69" s="1"/>
  <c r="W30" i="69" s="1"/>
  <c r="V30" i="69" s="1"/>
  <c r="U30" i="69" s="1"/>
  <c r="S30" i="69" s="1"/>
  <c r="Y62" i="69"/>
  <c r="X62" i="69" s="1"/>
  <c r="W62" i="69" s="1"/>
  <c r="V62" i="69" s="1"/>
  <c r="U62" i="69" s="1"/>
  <c r="T62" i="69" s="1"/>
  <c r="S62" i="69" s="1"/>
  <c r="R62" i="69" s="1"/>
  <c r="Q62" i="69" s="1"/>
  <c r="P62" i="69" s="1"/>
  <c r="O62" i="69" s="1"/>
  <c r="N62" i="69" s="1"/>
  <c r="M62" i="69" s="1"/>
  <c r="L62" i="69" s="1"/>
  <c r="K62" i="69" s="1"/>
  <c r="J62" i="69" s="1"/>
  <c r="I62" i="69" s="1"/>
  <c r="Y55" i="69"/>
  <c r="X55" i="69" s="1"/>
  <c r="W55" i="69" s="1"/>
  <c r="V55" i="69" s="1"/>
  <c r="U55" i="69" s="1"/>
  <c r="S55" i="69" s="1"/>
  <c r="Q55" i="69" s="1"/>
  <c r="P55" i="69" s="1"/>
  <c r="O55" i="69" s="1"/>
  <c r="N55" i="69" s="1"/>
  <c r="M55" i="69" s="1"/>
  <c r="L55" i="69" s="1"/>
  <c r="K55" i="69" s="1"/>
  <c r="J55" i="69" s="1"/>
  <c r="I55" i="69" s="1"/>
  <c r="N9" i="69"/>
  <c r="M9" i="69" s="1"/>
  <c r="L9" i="69" s="1"/>
  <c r="K9" i="69" s="1"/>
  <c r="I9" i="69" s="1"/>
  <c r="Y70" i="69"/>
  <c r="X70" i="69" s="1"/>
  <c r="W70" i="69" s="1"/>
  <c r="V70" i="69" s="1"/>
  <c r="U70" i="69" s="1"/>
  <c r="T70" i="69" s="1"/>
  <c r="S70" i="69" s="1"/>
  <c r="R70" i="69" s="1"/>
  <c r="Q70" i="69" s="1"/>
  <c r="P70" i="69" s="1"/>
  <c r="O70" i="69" s="1"/>
  <c r="N70" i="69" s="1"/>
  <c r="M70" i="69" s="1"/>
  <c r="L70" i="69" s="1"/>
  <c r="K70" i="69" s="1"/>
  <c r="J70" i="69" s="1"/>
  <c r="I70" i="69" s="1"/>
  <c r="Y97" i="69"/>
  <c r="X97" i="69" s="1"/>
  <c r="W97" i="69" s="1"/>
  <c r="V97" i="69" s="1"/>
  <c r="U97" i="69" s="1"/>
  <c r="T97" i="69" s="1"/>
  <c r="S97" i="69" s="1"/>
  <c r="R97" i="69" s="1"/>
  <c r="Q97" i="69" s="1"/>
  <c r="P97" i="69" s="1"/>
  <c r="O97" i="69" s="1"/>
  <c r="N97" i="69" s="1"/>
  <c r="M97" i="69" s="1"/>
  <c r="L97" i="69" s="1"/>
  <c r="K97" i="69" s="1"/>
  <c r="J97" i="69" s="1"/>
  <c r="I97" i="69" s="1"/>
  <c r="Y93" i="69"/>
  <c r="X93" i="69" s="1"/>
  <c r="W93" i="69" s="1"/>
  <c r="V93" i="69" s="1"/>
  <c r="U93" i="69" s="1"/>
  <c r="T93" i="69" s="1"/>
  <c r="S93" i="69" s="1"/>
  <c r="R93" i="69" s="1"/>
  <c r="Q93" i="69" s="1"/>
  <c r="P93" i="69" s="1"/>
  <c r="O93" i="69" s="1"/>
  <c r="N93" i="69" s="1"/>
  <c r="M93" i="69" s="1"/>
  <c r="L93" i="69" s="1"/>
  <c r="K93" i="69" s="1"/>
  <c r="J93" i="69" s="1"/>
  <c r="I93" i="69" s="1"/>
  <c r="Q35" i="69"/>
  <c r="P35" i="69" s="1"/>
  <c r="O35" i="69" s="1"/>
  <c r="N35" i="69" s="1"/>
  <c r="M35" i="69" s="1"/>
  <c r="L35" i="69" s="1"/>
  <c r="K35" i="69" s="1"/>
  <c r="J35" i="69" s="1"/>
  <c r="I35" i="69" s="1"/>
  <c r="Q20" i="69"/>
  <c r="P20" i="69" s="1"/>
  <c r="O20" i="69" s="1"/>
  <c r="N20" i="69" s="1"/>
  <c r="M20" i="69" s="1"/>
  <c r="L20" i="69" s="1"/>
  <c r="K20" i="69" s="1"/>
  <c r="J20" i="69" s="1"/>
  <c r="I20" i="69" s="1"/>
  <c r="Q41" i="69"/>
  <c r="P41" i="69" s="1"/>
  <c r="O41" i="69" s="1"/>
  <c r="N41" i="69" s="1"/>
  <c r="M41" i="69" s="1"/>
  <c r="L41" i="69" s="1"/>
  <c r="K41" i="69" s="1"/>
  <c r="J41" i="69" s="1"/>
  <c r="I41" i="69" s="1"/>
  <c r="S41" i="70"/>
  <c r="S41" i="109" s="1"/>
  <c r="Q11" i="70"/>
  <c r="Q12" i="70"/>
  <c r="Q24" i="69"/>
  <c r="P24" i="69" s="1"/>
  <c r="O24" i="69" s="1"/>
  <c r="N24" i="69" s="1"/>
  <c r="M24" i="69" s="1"/>
  <c r="L24" i="69" s="1"/>
  <c r="K24" i="69" s="1"/>
  <c r="J24" i="69" s="1"/>
  <c r="I24" i="69" s="1"/>
  <c r="S24" i="70"/>
  <c r="S24" i="109" s="1"/>
  <c r="Q25" i="69"/>
  <c r="P25" i="69" s="1"/>
  <c r="O25" i="69" s="1"/>
  <c r="N25" i="69" s="1"/>
  <c r="M25" i="69" s="1"/>
  <c r="L25" i="69" s="1"/>
  <c r="K25" i="69" s="1"/>
  <c r="J25" i="69" s="1"/>
  <c r="I25" i="69" s="1"/>
  <c r="S25" i="70"/>
  <c r="S25" i="109" s="1"/>
  <c r="Q28" i="69"/>
  <c r="P28" i="69" s="1"/>
  <c r="O28" i="69" s="1"/>
  <c r="N28" i="69" s="1"/>
  <c r="M28" i="69" s="1"/>
  <c r="L28" i="69" s="1"/>
  <c r="K28" i="69" s="1"/>
  <c r="J28" i="69" s="1"/>
  <c r="I28" i="69" s="1"/>
  <c r="S28" i="70"/>
  <c r="S28" i="109" s="1"/>
  <c r="Q10" i="69"/>
  <c r="P10" i="69" s="1"/>
  <c r="O10" i="69" s="1"/>
  <c r="N10" i="69" s="1"/>
  <c r="M10" i="69" s="1"/>
  <c r="L10" i="69" s="1"/>
  <c r="K10" i="69" s="1"/>
  <c r="I10" i="69" s="1"/>
  <c r="S10" i="70"/>
  <c r="S10" i="109" s="1"/>
  <c r="Q32" i="69"/>
  <c r="P32" i="69" s="1"/>
  <c r="O32" i="69" s="1"/>
  <c r="N32" i="69" s="1"/>
  <c r="M32" i="69" s="1"/>
  <c r="L32" i="69" s="1"/>
  <c r="K32" i="69" s="1"/>
  <c r="J32" i="69" s="1"/>
  <c r="I32" i="69" s="1"/>
  <c r="S32" i="70"/>
  <c r="S32" i="109" s="1"/>
  <c r="Q9" i="70"/>
  <c r="Q27" i="69"/>
  <c r="P27" i="69" s="1"/>
  <c r="O27" i="69" s="1"/>
  <c r="N27" i="69" s="1"/>
  <c r="M27" i="69" s="1"/>
  <c r="L27" i="69" s="1"/>
  <c r="K27" i="69" s="1"/>
  <c r="J27" i="69" s="1"/>
  <c r="I27" i="69" s="1"/>
  <c r="Q39" i="69"/>
  <c r="P39" i="69" s="1"/>
  <c r="O39" i="69" s="1"/>
  <c r="N39" i="69" s="1"/>
  <c r="M39" i="69" s="1"/>
  <c r="L39" i="69" s="1"/>
  <c r="K39" i="69" s="1"/>
  <c r="J39" i="69" s="1"/>
  <c r="I39" i="69" s="1"/>
  <c r="J84" i="69"/>
  <c r="I84" i="69" s="1"/>
  <c r="G6" i="69"/>
  <c r="F6" i="69" s="1"/>
  <c r="E6" i="69" s="1"/>
  <c r="D6" i="69" s="1"/>
  <c r="C6" i="69" s="1"/>
  <c r="B6" i="69" s="1"/>
  <c r="Y5" i="69" s="1"/>
  <c r="X5" i="69" s="1"/>
  <c r="W5" i="69" s="1"/>
  <c r="V5" i="69" s="1"/>
  <c r="U5" i="69" s="1"/>
  <c r="S5" i="69" s="1"/>
  <c r="Q5" i="69" s="1"/>
  <c r="P5" i="69" s="1"/>
  <c r="O5" i="69" s="1"/>
  <c r="N5" i="69" s="1"/>
  <c r="M5" i="69" s="1"/>
  <c r="L5" i="69" s="1"/>
  <c r="K5" i="69" s="1"/>
  <c r="I5" i="69" s="1"/>
  <c r="H5" i="69" s="1"/>
  <c r="G5" i="69" s="1"/>
  <c r="F5" i="69" s="1"/>
  <c r="E5" i="69" s="1"/>
  <c r="D5" i="69" s="1"/>
  <c r="C5" i="69" s="1"/>
  <c r="B5" i="69" s="1"/>
  <c r="Y4" i="69" s="1"/>
  <c r="X4" i="69" s="1"/>
  <c r="W4" i="69" s="1"/>
  <c r="V4" i="69" s="1"/>
  <c r="U4" i="69" s="1"/>
  <c r="S4" i="69" s="1"/>
  <c r="Q4" i="69" s="1"/>
  <c r="P4" i="69" s="1"/>
  <c r="O4" i="69" s="1"/>
  <c r="N4" i="69" s="1"/>
  <c r="M4" i="69" s="1"/>
  <c r="L4" i="69" s="1"/>
  <c r="K4" i="69" s="1"/>
  <c r="I4" i="69" s="1"/>
  <c r="H4" i="69" s="1"/>
  <c r="G4" i="69" s="1"/>
  <c r="F4" i="69" s="1"/>
  <c r="E4" i="69" s="1"/>
  <c r="D4" i="69" s="1"/>
  <c r="C4" i="69" s="1"/>
  <c r="B4" i="69" s="1"/>
  <c r="Y51" i="69"/>
  <c r="X51" i="69" s="1"/>
  <c r="W51" i="69" s="1"/>
  <c r="V51" i="69" s="1"/>
  <c r="U51" i="69" s="1"/>
  <c r="S51" i="69" s="1"/>
  <c r="Q51" i="69" s="1"/>
  <c r="P51" i="69" s="1"/>
  <c r="O51" i="69" s="1"/>
  <c r="N51" i="69" s="1"/>
  <c r="M51" i="69" s="1"/>
  <c r="L51" i="69" s="1"/>
  <c r="K51" i="69" s="1"/>
  <c r="J51" i="69" s="1"/>
  <c r="I51" i="69" s="1"/>
  <c r="Y18" i="69"/>
  <c r="X18" i="69" s="1"/>
  <c r="W18" i="69" s="1"/>
  <c r="V18" i="69" s="1"/>
  <c r="U18" i="69" s="1"/>
  <c r="S18" i="69" s="1"/>
  <c r="Y22" i="69"/>
  <c r="X22" i="69" s="1"/>
  <c r="W22" i="69" s="1"/>
  <c r="V22" i="69" s="1"/>
  <c r="U22" i="69" s="1"/>
  <c r="S22" i="69" s="1"/>
  <c r="Y54" i="69"/>
  <c r="X54" i="69" s="1"/>
  <c r="W54" i="69" s="1"/>
  <c r="V54" i="69" s="1"/>
  <c r="U54" i="69" s="1"/>
  <c r="S54" i="69" s="1"/>
  <c r="Q54" i="69" s="1"/>
  <c r="P54" i="69" s="1"/>
  <c r="O54" i="69" s="1"/>
  <c r="N54" i="69" s="1"/>
  <c r="M54" i="69" s="1"/>
  <c r="L54" i="69" s="1"/>
  <c r="K54" i="69" s="1"/>
  <c r="J54" i="69" s="1"/>
  <c r="I54" i="69" s="1"/>
  <c r="N33" i="69"/>
  <c r="M33" i="69" s="1"/>
  <c r="L33" i="69" s="1"/>
  <c r="K33" i="69" s="1"/>
  <c r="J33" i="69" s="1"/>
  <c r="I33" i="69" s="1"/>
  <c r="Y104" i="69"/>
  <c r="X104" i="69" s="1"/>
  <c r="W104" i="69" s="1"/>
  <c r="V104" i="69" s="1"/>
  <c r="U104" i="69" s="1"/>
  <c r="T104" i="69" s="1"/>
  <c r="S104" i="69" s="1"/>
  <c r="R104" i="69" s="1"/>
  <c r="Q104" i="69" s="1"/>
  <c r="P104" i="69" s="1"/>
  <c r="O104" i="69" s="1"/>
  <c r="N104" i="69" s="1"/>
  <c r="M104" i="69" s="1"/>
  <c r="L104" i="69" s="1"/>
  <c r="K104" i="69" s="1"/>
  <c r="J104" i="69" s="1"/>
  <c r="I104" i="69" s="1"/>
  <c r="Y95" i="69"/>
  <c r="X95" i="69" s="1"/>
  <c r="W95" i="69" s="1"/>
  <c r="V95" i="69" s="1"/>
  <c r="U95" i="69" s="1"/>
  <c r="T95" i="69" s="1"/>
  <c r="S95" i="69" s="1"/>
  <c r="R95" i="69" s="1"/>
  <c r="Q95" i="69" s="1"/>
  <c r="P95" i="69" s="1"/>
  <c r="O95" i="69" s="1"/>
  <c r="N95" i="69" s="1"/>
  <c r="M95" i="69" s="1"/>
  <c r="L95" i="69" s="1"/>
  <c r="K95" i="69" s="1"/>
  <c r="J95" i="69" s="1"/>
  <c r="I95" i="69" s="1"/>
  <c r="N13" i="69"/>
  <c r="M13" i="69" s="1"/>
  <c r="L13" i="69" s="1"/>
  <c r="K13" i="69" s="1"/>
  <c r="I13" i="69" s="1"/>
  <c r="N57" i="69"/>
  <c r="M57" i="69" s="1"/>
  <c r="L57" i="69" s="1"/>
  <c r="K57" i="69" s="1"/>
  <c r="J57" i="69" s="1"/>
  <c r="I57" i="69" s="1"/>
  <c r="Y108" i="69"/>
  <c r="X108" i="69" s="1"/>
  <c r="W108" i="69" s="1"/>
  <c r="V108" i="69" s="1"/>
  <c r="U108" i="69" s="1"/>
  <c r="T108" i="69" s="1"/>
  <c r="S108" i="69" s="1"/>
  <c r="R108" i="69" s="1"/>
  <c r="Q108" i="69" s="1"/>
  <c r="P108" i="69" s="1"/>
  <c r="O108" i="69" s="1"/>
  <c r="N108" i="69" s="1"/>
  <c r="M108" i="69" s="1"/>
  <c r="L108" i="69" s="1"/>
  <c r="K108" i="69" s="1"/>
  <c r="J108" i="69" s="1"/>
  <c r="I108" i="69" s="1"/>
  <c r="T59" i="69"/>
  <c r="S59" i="69" s="1"/>
  <c r="R59" i="69" s="1"/>
  <c r="Q59" i="69" s="1"/>
  <c r="P59" i="69" s="1"/>
  <c r="O59" i="69" s="1"/>
  <c r="N59" i="69" s="1"/>
  <c r="M59" i="69" s="1"/>
  <c r="L59" i="69" s="1"/>
  <c r="K59" i="69" s="1"/>
  <c r="J59" i="69" s="1"/>
  <c r="I59" i="69" s="1"/>
  <c r="T58" i="69"/>
  <c r="S58" i="69" s="1"/>
  <c r="R58" i="69" s="1"/>
  <c r="Q58" i="69" s="1"/>
  <c r="P58" i="69" s="1"/>
  <c r="O58" i="69" s="1"/>
  <c r="N58" i="69" s="1"/>
  <c r="M58" i="69" s="1"/>
  <c r="L58" i="69" s="1"/>
  <c r="K58" i="69" s="1"/>
  <c r="J58" i="69" s="1"/>
  <c r="I58" i="69" s="1"/>
  <c r="Y101" i="69"/>
  <c r="X101" i="69" s="1"/>
  <c r="W101" i="69" s="1"/>
  <c r="V101" i="69" s="1"/>
  <c r="U101" i="69" s="1"/>
  <c r="T101" i="69" s="1"/>
  <c r="S101" i="69" s="1"/>
  <c r="R101" i="69" s="1"/>
  <c r="Q101" i="69" s="1"/>
  <c r="P101" i="69" s="1"/>
  <c r="O101" i="69" s="1"/>
  <c r="N101" i="69" s="1"/>
  <c r="M101" i="69" s="1"/>
  <c r="L101" i="69" s="1"/>
  <c r="K101" i="69" s="1"/>
  <c r="J101" i="69" s="1"/>
  <c r="I101" i="69" s="1"/>
  <c r="Y85" i="69"/>
  <c r="X85" i="69" s="1"/>
  <c r="W85" i="69" s="1"/>
  <c r="V85" i="69" s="1"/>
  <c r="U85" i="69" s="1"/>
  <c r="T85" i="69" s="1"/>
  <c r="S85" i="69" s="1"/>
  <c r="R85" i="69" s="1"/>
  <c r="Q85" i="69" s="1"/>
  <c r="P85" i="69" s="1"/>
  <c r="O85" i="69" s="1"/>
  <c r="N85" i="69" s="1"/>
  <c r="M85" i="69" s="1"/>
  <c r="L85" i="69" s="1"/>
  <c r="K85" i="69" s="1"/>
  <c r="J85" i="69" s="1"/>
  <c r="I85" i="69" s="1"/>
  <c r="T110" i="69"/>
  <c r="S110" i="69" s="1"/>
  <c r="R110" i="69" s="1"/>
  <c r="Q110" i="69" s="1"/>
  <c r="P110" i="69" s="1"/>
  <c r="O110" i="69" s="1"/>
  <c r="N110" i="69" s="1"/>
  <c r="M110" i="69" s="1"/>
  <c r="L110" i="69" s="1"/>
  <c r="K110" i="69" s="1"/>
  <c r="J110" i="69" s="1"/>
  <c r="I110" i="69" s="1"/>
  <c r="Y81" i="69"/>
  <c r="X81" i="69" s="1"/>
  <c r="W81" i="69" s="1"/>
  <c r="V81" i="69" s="1"/>
  <c r="U81" i="69" s="1"/>
  <c r="T81" i="69" s="1"/>
  <c r="S81" i="69" s="1"/>
  <c r="R81" i="69" s="1"/>
  <c r="Q81" i="69" s="1"/>
  <c r="P81" i="69" s="1"/>
  <c r="O81" i="69" s="1"/>
  <c r="N81" i="69" s="1"/>
  <c r="M81" i="69" s="1"/>
  <c r="L81" i="69" s="1"/>
  <c r="K81" i="69" s="1"/>
  <c r="J81" i="69" s="1"/>
  <c r="I81" i="69" s="1"/>
  <c r="Q37" i="69"/>
  <c r="P37" i="69" s="1"/>
  <c r="O37" i="69" s="1"/>
  <c r="N37" i="69" s="1"/>
  <c r="M37" i="69" s="1"/>
  <c r="L37" i="69" s="1"/>
  <c r="K37" i="69" s="1"/>
  <c r="J37" i="69" s="1"/>
  <c r="I37" i="69" s="1"/>
  <c r="S37" i="70"/>
  <c r="S37" i="109" s="1"/>
  <c r="Q16" i="69"/>
  <c r="P16" i="69" s="1"/>
  <c r="O16" i="69" s="1"/>
  <c r="N16" i="69" s="1"/>
  <c r="M16" i="69" s="1"/>
  <c r="L16" i="69" s="1"/>
  <c r="K16" i="69" s="1"/>
  <c r="I16" i="69" s="1"/>
  <c r="Q23" i="69"/>
  <c r="P23" i="69" s="1"/>
  <c r="O23" i="69" s="1"/>
  <c r="N23" i="69" s="1"/>
  <c r="M23" i="69" s="1"/>
  <c r="L23" i="69" s="1"/>
  <c r="K23" i="69" s="1"/>
  <c r="J23" i="69" s="1"/>
  <c r="I23" i="69" s="1"/>
  <c r="H23" i="69" s="1"/>
  <c r="G23" i="69" s="1"/>
  <c r="F23" i="69" s="1"/>
  <c r="E23" i="69" s="1"/>
  <c r="D23" i="69" s="1"/>
  <c r="C23" i="69" s="1"/>
  <c r="B23" i="69" s="1"/>
  <c r="Q33" i="70"/>
  <c r="Q13" i="70"/>
  <c r="Q7" i="70"/>
  <c r="Q14" i="70"/>
  <c r="N103" i="69"/>
  <c r="M103" i="69" s="1"/>
  <c r="L103" i="69" s="1"/>
  <c r="K103" i="69" s="1"/>
  <c r="J103" i="69" s="1"/>
  <c r="I103" i="69" s="1"/>
  <c r="Y105" i="69"/>
  <c r="X105" i="69" s="1"/>
  <c r="W105" i="69" s="1"/>
  <c r="V105" i="69" s="1"/>
  <c r="U105" i="69" s="1"/>
  <c r="T105" i="69" s="1"/>
  <c r="S105" i="69" s="1"/>
  <c r="R105" i="69" s="1"/>
  <c r="Q105" i="69" s="1"/>
  <c r="P105" i="69" s="1"/>
  <c r="O105" i="69" s="1"/>
  <c r="N105" i="69" s="1"/>
  <c r="M105" i="69" s="1"/>
  <c r="L105" i="69" s="1"/>
  <c r="K105" i="69" s="1"/>
  <c r="J105" i="69" s="1"/>
  <c r="I105" i="69" s="1"/>
  <c r="J42" i="69"/>
  <c r="I42" i="69" s="1"/>
  <c r="Y91" i="69"/>
  <c r="X91" i="69" s="1"/>
  <c r="W91" i="69" s="1"/>
  <c r="V91" i="69" s="1"/>
  <c r="U91" i="69" s="1"/>
  <c r="T91" i="69" s="1"/>
  <c r="S91" i="69" s="1"/>
  <c r="R91" i="69" s="1"/>
  <c r="Q91" i="69" s="1"/>
  <c r="P91" i="69" s="1"/>
  <c r="O91" i="69" s="1"/>
  <c r="N91" i="69" s="1"/>
  <c r="M91" i="69" s="1"/>
  <c r="L91" i="69" s="1"/>
  <c r="K91" i="69" s="1"/>
  <c r="J91" i="69" s="1"/>
  <c r="I91" i="69" s="1"/>
  <c r="Y47" i="69"/>
  <c r="X47" i="69" s="1"/>
  <c r="W47" i="69" s="1"/>
  <c r="V47" i="69" s="1"/>
  <c r="U47" i="69" s="1"/>
  <c r="S47" i="69" s="1"/>
  <c r="Q47" i="69" s="1"/>
  <c r="P47" i="69" s="1"/>
  <c r="O47" i="69" s="1"/>
  <c r="N47" i="69" s="1"/>
  <c r="M47" i="69" s="1"/>
  <c r="L47" i="69" s="1"/>
  <c r="K47" i="69" s="1"/>
  <c r="J47" i="69" s="1"/>
  <c r="I47" i="69" s="1"/>
  <c r="Y34" i="69"/>
  <c r="X34" i="69" s="1"/>
  <c r="W34" i="69" s="1"/>
  <c r="V34" i="69" s="1"/>
  <c r="U34" i="69" s="1"/>
  <c r="S34" i="69" s="1"/>
  <c r="Y17" i="69"/>
  <c r="X17" i="69" s="1"/>
  <c r="W17" i="69" s="1"/>
  <c r="V17" i="69" s="1"/>
  <c r="U17" i="69" s="1"/>
  <c r="S17" i="69" s="1"/>
  <c r="Y46" i="69"/>
  <c r="X46" i="69" s="1"/>
  <c r="W46" i="69" s="1"/>
  <c r="V46" i="69" s="1"/>
  <c r="U46" i="69" s="1"/>
  <c r="S46" i="69" s="1"/>
  <c r="Q46" i="69" s="1"/>
  <c r="P46" i="69" s="1"/>
  <c r="O46" i="69" s="1"/>
  <c r="N46" i="69" s="1"/>
  <c r="M46" i="69" s="1"/>
  <c r="L46" i="69" s="1"/>
  <c r="K46" i="69" s="1"/>
  <c r="J46" i="69" s="1"/>
  <c r="I46" i="69" s="1"/>
  <c r="N11" i="69"/>
  <c r="M11" i="69" s="1"/>
  <c r="L11" i="69" s="1"/>
  <c r="K11" i="69" s="1"/>
  <c r="I11" i="69" s="1"/>
  <c r="Y89" i="69"/>
  <c r="X89" i="69" s="1"/>
  <c r="W89" i="69" s="1"/>
  <c r="V89" i="69" s="1"/>
  <c r="U89" i="69" s="1"/>
  <c r="T89" i="69" s="1"/>
  <c r="S89" i="69" s="1"/>
  <c r="R89" i="69" s="1"/>
  <c r="Q89" i="69" s="1"/>
  <c r="P89" i="69" s="1"/>
  <c r="O89" i="69" s="1"/>
  <c r="N89" i="69" s="1"/>
  <c r="M89" i="69" s="1"/>
  <c r="L89" i="69" s="1"/>
  <c r="K89" i="69" s="1"/>
  <c r="J89" i="69" s="1"/>
  <c r="I89" i="69" s="1"/>
  <c r="Y74" i="69"/>
  <c r="X74" i="69" s="1"/>
  <c r="W74" i="69" s="1"/>
  <c r="V74" i="69" s="1"/>
  <c r="U74" i="69" s="1"/>
  <c r="T74" i="69" s="1"/>
  <c r="S74" i="69" s="1"/>
  <c r="R74" i="69" s="1"/>
  <c r="Q74" i="69" s="1"/>
  <c r="P74" i="69" s="1"/>
  <c r="O74" i="69" s="1"/>
  <c r="N74" i="69" s="1"/>
  <c r="M74" i="69" s="1"/>
  <c r="L74" i="69" s="1"/>
  <c r="K74" i="69" s="1"/>
  <c r="J74" i="69" s="1"/>
  <c r="I74" i="69" s="1"/>
  <c r="P13" i="70" l="1"/>
  <c r="P13" i="109" s="1"/>
  <c r="Q13" i="109"/>
  <c r="P15" i="70"/>
  <c r="P15" i="109" s="1"/>
  <c r="Q15" i="109"/>
  <c r="P33" i="70"/>
  <c r="P33" i="109" s="1"/>
  <c r="Q33" i="109"/>
  <c r="P12" i="70"/>
  <c r="P12" i="109" s="1"/>
  <c r="Q12" i="109"/>
  <c r="P14" i="70"/>
  <c r="P14" i="109" s="1"/>
  <c r="Q14" i="109"/>
  <c r="P9" i="70"/>
  <c r="P9" i="109" s="1"/>
  <c r="Q9" i="109"/>
  <c r="P11" i="70"/>
  <c r="P11" i="109" s="1"/>
  <c r="Q11" i="109"/>
  <c r="Q7" i="109"/>
  <c r="S23" i="109"/>
  <c r="Y73" i="69"/>
  <c r="X73" i="69" s="1"/>
  <c r="W73" i="69" s="1"/>
  <c r="V73" i="69" s="1"/>
  <c r="U73" i="69" s="1"/>
  <c r="T73" i="69" s="1"/>
  <c r="S73" i="69" s="1"/>
  <c r="R73" i="69" s="1"/>
  <c r="Q73" i="69" s="1"/>
  <c r="P73" i="69" s="1"/>
  <c r="O73" i="69" s="1"/>
  <c r="N73" i="69" s="1"/>
  <c r="M73" i="69" s="1"/>
  <c r="L73" i="69" s="1"/>
  <c r="K73" i="69" s="1"/>
  <c r="J73" i="69" s="1"/>
  <c r="I73" i="69" s="1"/>
  <c r="Y72" i="69"/>
  <c r="X72" i="69" s="1"/>
  <c r="W72" i="69" s="1"/>
  <c r="V72" i="69" s="1"/>
  <c r="U72" i="69" s="1"/>
  <c r="T72" i="69" s="1"/>
  <c r="S72" i="69" s="1"/>
  <c r="R72" i="69" s="1"/>
  <c r="Q72" i="69" s="1"/>
  <c r="P72" i="69" s="1"/>
  <c r="O72" i="69" s="1"/>
  <c r="N72" i="69" s="1"/>
  <c r="M72" i="69" s="1"/>
  <c r="L72" i="69" s="1"/>
  <c r="K72" i="69" s="1"/>
  <c r="J72" i="69" s="1"/>
  <c r="I72" i="69" s="1"/>
  <c r="Y75" i="69"/>
  <c r="X75" i="69" s="1"/>
  <c r="W75" i="69" s="1"/>
  <c r="V75" i="69" s="1"/>
  <c r="U75" i="69" s="1"/>
  <c r="T75" i="69" s="1"/>
  <c r="S75" i="69" s="1"/>
  <c r="R75" i="69" s="1"/>
  <c r="Q75" i="69" s="1"/>
  <c r="P75" i="69" s="1"/>
  <c r="O75" i="69" s="1"/>
  <c r="N75" i="69" s="1"/>
  <c r="M75" i="69" s="1"/>
  <c r="L75" i="69" s="1"/>
  <c r="K75" i="69" s="1"/>
  <c r="J75" i="69" s="1"/>
  <c r="I75" i="69" s="1"/>
  <c r="Y69" i="69"/>
  <c r="X69" i="69" s="1"/>
  <c r="W69" i="69" s="1"/>
  <c r="V69" i="69" s="1"/>
  <c r="U69" i="69" s="1"/>
  <c r="T69" i="69" s="1"/>
  <c r="S69" i="69" s="1"/>
  <c r="R69" i="69" s="1"/>
  <c r="Q69" i="69" s="1"/>
  <c r="P69" i="69" s="1"/>
  <c r="O69" i="69" s="1"/>
  <c r="N69" i="69" s="1"/>
  <c r="M69" i="69" s="1"/>
  <c r="L69" i="69" s="1"/>
  <c r="K69" i="69" s="1"/>
  <c r="J69" i="69" s="1"/>
  <c r="I69" i="69" s="1"/>
  <c r="Y64" i="69"/>
  <c r="X64" i="69" s="1"/>
  <c r="W64" i="69" s="1"/>
  <c r="V64" i="69" s="1"/>
  <c r="U64" i="69" s="1"/>
  <c r="T64" i="69" s="1"/>
  <c r="S64" i="69" s="1"/>
  <c r="R64" i="69" s="1"/>
  <c r="Q64" i="69" s="1"/>
  <c r="P64" i="69" s="1"/>
  <c r="O64" i="69" s="1"/>
  <c r="N64" i="69" s="1"/>
  <c r="M64" i="69" s="1"/>
  <c r="L64" i="69" s="1"/>
  <c r="K64" i="69" s="1"/>
  <c r="J64" i="69" s="1"/>
  <c r="I64" i="69" s="1"/>
  <c r="Q31" i="69"/>
  <c r="P31" i="69" s="1"/>
  <c r="O31" i="69" s="1"/>
  <c r="N31" i="69" s="1"/>
  <c r="M31" i="69" s="1"/>
  <c r="L31" i="69" s="1"/>
  <c r="K31" i="69" s="1"/>
  <c r="J31" i="69" s="1"/>
  <c r="I31" i="69" s="1"/>
  <c r="S31" i="70"/>
  <c r="S31" i="109" s="1"/>
  <c r="Q34" i="69"/>
  <c r="P34" i="69" s="1"/>
  <c r="O34" i="69" s="1"/>
  <c r="N34" i="69" s="1"/>
  <c r="M34" i="69" s="1"/>
  <c r="L34" i="69" s="1"/>
  <c r="K34" i="69" s="1"/>
  <c r="J34" i="69" s="1"/>
  <c r="I34" i="69" s="1"/>
  <c r="S34" i="70"/>
  <c r="S34" i="109" s="1"/>
  <c r="P7" i="70"/>
  <c r="Q18" i="69"/>
  <c r="P18" i="69" s="1"/>
  <c r="O18" i="69" s="1"/>
  <c r="N18" i="69" s="1"/>
  <c r="M18" i="69" s="1"/>
  <c r="L18" i="69" s="1"/>
  <c r="K18" i="69" s="1"/>
  <c r="J18" i="69" s="1"/>
  <c r="I18" i="69" s="1"/>
  <c r="S18" i="70"/>
  <c r="S18" i="109" s="1"/>
  <c r="Q32" i="70"/>
  <c r="Q28" i="70"/>
  <c r="Q24" i="70"/>
  <c r="Q41" i="70"/>
  <c r="Q35" i="70"/>
  <c r="Q19" i="70"/>
  <c r="Q38" i="70"/>
  <c r="Y65" i="69"/>
  <c r="X65" i="69" s="1"/>
  <c r="Y77" i="69"/>
  <c r="X77" i="69" s="1"/>
  <c r="W77" i="69" s="1"/>
  <c r="V77" i="69" s="1"/>
  <c r="U77" i="69" s="1"/>
  <c r="T77" i="69" s="1"/>
  <c r="S77" i="69" s="1"/>
  <c r="R77" i="69" s="1"/>
  <c r="Q77" i="69" s="1"/>
  <c r="P77" i="69" s="1"/>
  <c r="O77" i="69" s="1"/>
  <c r="N77" i="69" s="1"/>
  <c r="M77" i="69" s="1"/>
  <c r="L77" i="69" s="1"/>
  <c r="K77" i="69" s="1"/>
  <c r="J77" i="69" s="1"/>
  <c r="I77" i="69" s="1"/>
  <c r="Y66" i="69"/>
  <c r="X66" i="69" s="1"/>
  <c r="W66" i="69" s="1"/>
  <c r="V66" i="69" s="1"/>
  <c r="U66" i="69" s="1"/>
  <c r="T66" i="69" s="1"/>
  <c r="S66" i="69" s="1"/>
  <c r="R66" i="69" s="1"/>
  <c r="Q66" i="69" s="1"/>
  <c r="P66" i="69" s="1"/>
  <c r="O66" i="69" s="1"/>
  <c r="N66" i="69" s="1"/>
  <c r="M66" i="69" s="1"/>
  <c r="L66" i="69" s="1"/>
  <c r="K66" i="69" s="1"/>
  <c r="J66" i="69" s="1"/>
  <c r="I66" i="69" s="1"/>
  <c r="Y76" i="69"/>
  <c r="X76" i="69" s="1"/>
  <c r="W76" i="69" s="1"/>
  <c r="V76" i="69" s="1"/>
  <c r="U76" i="69" s="1"/>
  <c r="T76" i="69" s="1"/>
  <c r="S76" i="69" s="1"/>
  <c r="R76" i="69" s="1"/>
  <c r="Q76" i="69" s="1"/>
  <c r="P76" i="69" s="1"/>
  <c r="O76" i="69" s="1"/>
  <c r="N76" i="69" s="1"/>
  <c r="M76" i="69" s="1"/>
  <c r="L76" i="69" s="1"/>
  <c r="K76" i="69" s="1"/>
  <c r="J76" i="69" s="1"/>
  <c r="I76" i="69" s="1"/>
  <c r="Q37" i="70"/>
  <c r="O9" i="70"/>
  <c r="O9" i="109" s="1"/>
  <c r="O11" i="70"/>
  <c r="O11" i="109" s="1"/>
  <c r="Q26" i="69"/>
  <c r="P26" i="69" s="1"/>
  <c r="O26" i="69" s="1"/>
  <c r="N26" i="69" s="1"/>
  <c r="M26" i="69" s="1"/>
  <c r="L26" i="69" s="1"/>
  <c r="K26" i="69" s="1"/>
  <c r="J26" i="69" s="1"/>
  <c r="I26" i="69" s="1"/>
  <c r="S26" i="70"/>
  <c r="S26" i="109" s="1"/>
  <c r="O15" i="70"/>
  <c r="O15" i="109" s="1"/>
  <c r="Q17" i="69"/>
  <c r="P17" i="69" s="1"/>
  <c r="O17" i="69" s="1"/>
  <c r="N17" i="69" s="1"/>
  <c r="M17" i="69" s="1"/>
  <c r="L17" i="69" s="1"/>
  <c r="K17" i="69" s="1"/>
  <c r="J17" i="69" s="1"/>
  <c r="I17" i="69" s="1"/>
  <c r="S17" i="70"/>
  <c r="S17" i="109" s="1"/>
  <c r="Q23" i="70"/>
  <c r="Q16" i="70"/>
  <c r="Q22" i="69"/>
  <c r="P22" i="69" s="1"/>
  <c r="O22" i="69" s="1"/>
  <c r="N22" i="69" s="1"/>
  <c r="M22" i="69" s="1"/>
  <c r="L22" i="69" s="1"/>
  <c r="K22" i="69" s="1"/>
  <c r="J22" i="69" s="1"/>
  <c r="I22" i="69" s="1"/>
  <c r="S22" i="70"/>
  <c r="S22" i="109" s="1"/>
  <c r="O12" i="70"/>
  <c r="O12" i="109" s="1"/>
  <c r="Q21" i="69"/>
  <c r="P21" i="69" s="1"/>
  <c r="O21" i="69" s="1"/>
  <c r="N21" i="69" s="1"/>
  <c r="M21" i="69" s="1"/>
  <c r="L21" i="69" s="1"/>
  <c r="K21" i="69" s="1"/>
  <c r="J21" i="69" s="1"/>
  <c r="I21" i="69" s="1"/>
  <c r="S21" i="70"/>
  <c r="S21" i="109" s="1"/>
  <c r="Y68" i="69"/>
  <c r="X68" i="69" s="1"/>
  <c r="W68" i="69" s="1"/>
  <c r="V68" i="69" s="1"/>
  <c r="U68" i="69" s="1"/>
  <c r="T68" i="69" s="1"/>
  <c r="S68" i="69" s="1"/>
  <c r="R68" i="69" s="1"/>
  <c r="Q68" i="69" s="1"/>
  <c r="P68" i="69" s="1"/>
  <c r="O68" i="69" s="1"/>
  <c r="N68" i="69" s="1"/>
  <c r="M68" i="69" s="1"/>
  <c r="L68" i="69" s="1"/>
  <c r="K68" i="69" s="1"/>
  <c r="J68" i="69" s="1"/>
  <c r="I68" i="69" s="1"/>
  <c r="O14" i="70"/>
  <c r="O14" i="109" s="1"/>
  <c r="O13" i="70"/>
  <c r="O13" i="109" s="1"/>
  <c r="O33" i="70"/>
  <c r="O33" i="109" s="1"/>
  <c r="Q39" i="70"/>
  <c r="Q27" i="70"/>
  <c r="Q10" i="70"/>
  <c r="Q25" i="70"/>
  <c r="Q20" i="70"/>
  <c r="Q30" i="69"/>
  <c r="P30" i="69" s="1"/>
  <c r="O30" i="69" s="1"/>
  <c r="N30" i="69" s="1"/>
  <c r="M30" i="69" s="1"/>
  <c r="L30" i="69" s="1"/>
  <c r="K30" i="69" s="1"/>
  <c r="J30" i="69" s="1"/>
  <c r="I30" i="69" s="1"/>
  <c r="S30" i="70"/>
  <c r="S30" i="109" s="1"/>
  <c r="Q36" i="70"/>
  <c r="Q29" i="70"/>
  <c r="Q40" i="70"/>
  <c r="Y71" i="69"/>
  <c r="X71" i="69" s="1"/>
  <c r="W71" i="69" s="1"/>
  <c r="V71" i="69" s="1"/>
  <c r="U71" i="69" s="1"/>
  <c r="T71" i="69" s="1"/>
  <c r="S71" i="69" s="1"/>
  <c r="R71" i="69" s="1"/>
  <c r="Q71" i="69" s="1"/>
  <c r="P71" i="69" s="1"/>
  <c r="O71" i="69" s="1"/>
  <c r="N71" i="69" s="1"/>
  <c r="M71" i="69" s="1"/>
  <c r="L71" i="69" s="1"/>
  <c r="K71" i="69" s="1"/>
  <c r="J71" i="69" s="1"/>
  <c r="I71" i="69" s="1"/>
  <c r="P37" i="70" l="1"/>
  <c r="P37" i="109" s="1"/>
  <c r="Q37" i="109"/>
  <c r="P41" i="70"/>
  <c r="P41" i="109" s="1"/>
  <c r="Q41" i="109"/>
  <c r="P29" i="70"/>
  <c r="P29" i="109" s="1"/>
  <c r="Q29" i="109"/>
  <c r="P20" i="70"/>
  <c r="P20" i="109" s="1"/>
  <c r="Q20" i="109"/>
  <c r="P39" i="70"/>
  <c r="P39" i="109" s="1"/>
  <c r="Q39" i="109"/>
  <c r="P38" i="70"/>
  <c r="P38" i="109" s="1"/>
  <c r="Q38" i="109"/>
  <c r="P24" i="70"/>
  <c r="P24" i="109" s="1"/>
  <c r="Q24" i="109"/>
  <c r="Q23" i="109"/>
  <c r="P36" i="70"/>
  <c r="P36" i="109" s="1"/>
  <c r="Q36" i="109"/>
  <c r="P25" i="70"/>
  <c r="P25" i="109" s="1"/>
  <c r="Q25" i="109"/>
  <c r="P19" i="70"/>
  <c r="P19" i="109" s="1"/>
  <c r="Q19" i="109"/>
  <c r="P28" i="70"/>
  <c r="P28" i="109" s="1"/>
  <c r="Q28" i="109"/>
  <c r="P40" i="70"/>
  <c r="P40" i="109" s="1"/>
  <c r="Q40" i="109"/>
  <c r="P27" i="70"/>
  <c r="P27" i="109" s="1"/>
  <c r="Q27" i="109"/>
  <c r="P10" i="70"/>
  <c r="P10" i="109" s="1"/>
  <c r="Q10" i="109"/>
  <c r="P16" i="70"/>
  <c r="P16" i="109" s="1"/>
  <c r="Q16" i="109"/>
  <c r="P35" i="70"/>
  <c r="P35" i="109" s="1"/>
  <c r="Q35" i="109"/>
  <c r="P32" i="70"/>
  <c r="P32" i="109" s="1"/>
  <c r="Q32" i="109"/>
  <c r="P7" i="109"/>
  <c r="Q17" i="70"/>
  <c r="Q26" i="70"/>
  <c r="O40" i="70"/>
  <c r="O40" i="109" s="1"/>
  <c r="O20" i="70"/>
  <c r="O20" i="109" s="1"/>
  <c r="O10" i="70"/>
  <c r="O10" i="109" s="1"/>
  <c r="O39" i="70"/>
  <c r="O39" i="109" s="1"/>
  <c r="N13" i="70"/>
  <c r="N13" i="109" s="1"/>
  <c r="Q21" i="70"/>
  <c r="Q22" i="70"/>
  <c r="N15" i="70"/>
  <c r="N11" i="70"/>
  <c r="O37" i="70"/>
  <c r="O37" i="109" s="1"/>
  <c r="O19" i="70"/>
  <c r="O19" i="109" s="1"/>
  <c r="O41" i="70"/>
  <c r="O41" i="109" s="1"/>
  <c r="O32" i="70"/>
  <c r="O32" i="109" s="1"/>
  <c r="Q31" i="70"/>
  <c r="Q30" i="70"/>
  <c r="Q18" i="70"/>
  <c r="O36" i="70"/>
  <c r="O36" i="109" s="1"/>
  <c r="N12" i="70"/>
  <c r="O16" i="70"/>
  <c r="O16" i="109" s="1"/>
  <c r="O7" i="70"/>
  <c r="Y63" i="69"/>
  <c r="X63" i="69" s="1"/>
  <c r="W63" i="69" s="1"/>
  <c r="V63" i="69" s="1"/>
  <c r="U63" i="69" s="1"/>
  <c r="T63" i="69" s="1"/>
  <c r="S63" i="69" s="1"/>
  <c r="R63" i="69" s="1"/>
  <c r="Q63" i="69" s="1"/>
  <c r="P63" i="69" s="1"/>
  <c r="O63" i="69" s="1"/>
  <c r="N63" i="69" s="1"/>
  <c r="M63" i="69" s="1"/>
  <c r="L63" i="69" s="1"/>
  <c r="K63" i="69" s="1"/>
  <c r="J63" i="69" s="1"/>
  <c r="I63" i="69" s="1"/>
  <c r="O29" i="70"/>
  <c r="O29" i="109" s="1"/>
  <c r="O25" i="70"/>
  <c r="O25" i="109" s="1"/>
  <c r="O27" i="70"/>
  <c r="O27" i="109" s="1"/>
  <c r="N33" i="70"/>
  <c r="N14" i="70"/>
  <c r="N14" i="109" s="1"/>
  <c r="P23" i="70"/>
  <c r="N9" i="70"/>
  <c r="N9" i="109" s="1"/>
  <c r="O38" i="70"/>
  <c r="O38" i="109" s="1"/>
  <c r="O35" i="70"/>
  <c r="O35" i="109" s="1"/>
  <c r="O24" i="70"/>
  <c r="O24" i="109" s="1"/>
  <c r="O28" i="70"/>
  <c r="O28" i="109" s="1"/>
  <c r="Q34" i="70"/>
  <c r="P18" i="70" l="1"/>
  <c r="P18" i="109" s="1"/>
  <c r="Q18" i="109"/>
  <c r="M15" i="70"/>
  <c r="M15" i="109" s="1"/>
  <c r="N15" i="109"/>
  <c r="P23" i="109"/>
  <c r="P30" i="70"/>
  <c r="P30" i="109" s="1"/>
  <c r="Q30" i="109"/>
  <c r="P22" i="70"/>
  <c r="P22" i="109" s="1"/>
  <c r="Q22" i="109"/>
  <c r="P17" i="70"/>
  <c r="P17" i="109" s="1"/>
  <c r="Q17" i="109"/>
  <c r="P26" i="70"/>
  <c r="P26" i="109" s="1"/>
  <c r="Q26" i="109"/>
  <c r="M12" i="70"/>
  <c r="M12" i="109" s="1"/>
  <c r="N12" i="109"/>
  <c r="P31" i="70"/>
  <c r="P31" i="109" s="1"/>
  <c r="Q31" i="109"/>
  <c r="P21" i="70"/>
  <c r="P21" i="109" s="1"/>
  <c r="Q21" i="109"/>
  <c r="O7" i="109"/>
  <c r="P34" i="70"/>
  <c r="P34" i="109" s="1"/>
  <c r="Q34" i="109"/>
  <c r="M33" i="70"/>
  <c r="M33" i="109" s="1"/>
  <c r="N33" i="109"/>
  <c r="M11" i="70"/>
  <c r="M11" i="109" s="1"/>
  <c r="N11" i="109"/>
  <c r="N24" i="70"/>
  <c r="N24" i="109" s="1"/>
  <c r="L33" i="70"/>
  <c r="L33" i="109" s="1"/>
  <c r="O18" i="70"/>
  <c r="O18" i="109" s="1"/>
  <c r="O31" i="70"/>
  <c r="O31" i="109" s="1"/>
  <c r="N19" i="70"/>
  <c r="L11" i="70"/>
  <c r="L11" i="109" s="1"/>
  <c r="O21" i="70"/>
  <c r="O21" i="109" s="1"/>
  <c r="N39" i="70"/>
  <c r="N20" i="70"/>
  <c r="O17" i="70"/>
  <c r="O17" i="109" s="1"/>
  <c r="O34" i="70"/>
  <c r="O34" i="109" s="1"/>
  <c r="O23" i="70"/>
  <c r="N25" i="70"/>
  <c r="L12" i="70"/>
  <c r="L12" i="109" s="1"/>
  <c r="N28" i="70"/>
  <c r="N28" i="109" s="1"/>
  <c r="N35" i="70"/>
  <c r="M9" i="70"/>
  <c r="M9" i="109" s="1"/>
  <c r="M14" i="70"/>
  <c r="M14" i="109" s="1"/>
  <c r="N27" i="70"/>
  <c r="N27" i="109" s="1"/>
  <c r="N29" i="70"/>
  <c r="N7" i="70"/>
  <c r="N16" i="70"/>
  <c r="N36" i="70"/>
  <c r="N36" i="109" s="1"/>
  <c r="O30" i="70"/>
  <c r="O30" i="109" s="1"/>
  <c r="N38" i="70"/>
  <c r="N38" i="109" s="1"/>
  <c r="N32" i="70"/>
  <c r="N32" i="109" s="1"/>
  <c r="N41" i="70"/>
  <c r="N37" i="70"/>
  <c r="N37" i="109" s="1"/>
  <c r="L15" i="70"/>
  <c r="L15" i="109" s="1"/>
  <c r="O22" i="70"/>
  <c r="O22" i="109" s="1"/>
  <c r="M13" i="70"/>
  <c r="M13" i="109" s="1"/>
  <c r="N10" i="70"/>
  <c r="N10" i="109" s="1"/>
  <c r="N40" i="70"/>
  <c r="N40" i="109" s="1"/>
  <c r="O26" i="70"/>
  <c r="O26" i="109" s="1"/>
  <c r="M25" i="70" l="1"/>
  <c r="M25" i="109" s="1"/>
  <c r="N25" i="109"/>
  <c r="M19" i="70"/>
  <c r="M19" i="109" s="1"/>
  <c r="N19" i="109"/>
  <c r="M29" i="70"/>
  <c r="M29" i="109" s="1"/>
  <c r="N29" i="109"/>
  <c r="M35" i="70"/>
  <c r="M35" i="109" s="1"/>
  <c r="N35" i="109"/>
  <c r="O23" i="109"/>
  <c r="M39" i="70"/>
  <c r="M39" i="109" s="1"/>
  <c r="N39" i="109"/>
  <c r="N7" i="109"/>
  <c r="M20" i="70"/>
  <c r="M20" i="109" s="1"/>
  <c r="N20" i="109"/>
  <c r="M41" i="70"/>
  <c r="M41" i="109" s="1"/>
  <c r="N41" i="109"/>
  <c r="M16" i="70"/>
  <c r="M16" i="109" s="1"/>
  <c r="N16" i="109"/>
  <c r="N22" i="70"/>
  <c r="N22" i="109" s="1"/>
  <c r="M32" i="70"/>
  <c r="M32" i="109" s="1"/>
  <c r="N34" i="70"/>
  <c r="N34" i="109" s="1"/>
  <c r="N18" i="70"/>
  <c r="N18" i="109" s="1"/>
  <c r="M36" i="70"/>
  <c r="M36" i="109" s="1"/>
  <c r="M7" i="70"/>
  <c r="M27" i="70"/>
  <c r="M27" i="109" s="1"/>
  <c r="L9" i="70"/>
  <c r="L9" i="109" s="1"/>
  <c r="M28" i="70"/>
  <c r="M28" i="109" s="1"/>
  <c r="L25" i="70"/>
  <c r="L25" i="109" s="1"/>
  <c r="N26" i="70"/>
  <c r="N26" i="109" s="1"/>
  <c r="M37" i="70"/>
  <c r="M37" i="109" s="1"/>
  <c r="L39" i="70"/>
  <c r="L39" i="109" s="1"/>
  <c r="K11" i="70"/>
  <c r="K11" i="109" s="1"/>
  <c r="N31" i="70"/>
  <c r="M24" i="70"/>
  <c r="M24" i="109" s="1"/>
  <c r="M40" i="70"/>
  <c r="M40" i="109" s="1"/>
  <c r="L13" i="70"/>
  <c r="L13" i="109" s="1"/>
  <c r="K15" i="70"/>
  <c r="K15" i="109" s="1"/>
  <c r="L41" i="70"/>
  <c r="L41" i="109" s="1"/>
  <c r="M38" i="70"/>
  <c r="M38" i="109" s="1"/>
  <c r="N23" i="70"/>
  <c r="N17" i="70"/>
  <c r="L20" i="70"/>
  <c r="L20" i="109" s="1"/>
  <c r="N21" i="70"/>
  <c r="N21" i="109" s="1"/>
  <c r="L19" i="70"/>
  <c r="L19" i="109" s="1"/>
  <c r="K33" i="70"/>
  <c r="K33" i="109" s="1"/>
  <c r="M10" i="70"/>
  <c r="M10" i="109" s="1"/>
  <c r="N30" i="70"/>
  <c r="N30" i="109" s="1"/>
  <c r="L16" i="70"/>
  <c r="L16" i="109" s="1"/>
  <c r="L29" i="70"/>
  <c r="L29" i="109" s="1"/>
  <c r="L14" i="70"/>
  <c r="L14" i="109" s="1"/>
  <c r="L35" i="70"/>
  <c r="L35" i="109" s="1"/>
  <c r="K12" i="70"/>
  <c r="K12" i="109" s="1"/>
  <c r="M17" i="70" l="1"/>
  <c r="M17" i="109" s="1"/>
  <c r="N17" i="109"/>
  <c r="M31" i="70"/>
  <c r="M31" i="109" s="1"/>
  <c r="N31" i="109"/>
  <c r="N23" i="109"/>
  <c r="M7" i="109"/>
  <c r="L31" i="70"/>
  <c r="L31" i="109" s="1"/>
  <c r="L28" i="70"/>
  <c r="L28" i="109" s="1"/>
  <c r="L7" i="70"/>
  <c r="M34" i="70"/>
  <c r="M34" i="109" s="1"/>
  <c r="I12" i="70"/>
  <c r="I12" i="109" s="1"/>
  <c r="L17" i="70"/>
  <c r="L17" i="109" s="1"/>
  <c r="L38" i="70"/>
  <c r="L38" i="109" s="1"/>
  <c r="L40" i="70"/>
  <c r="L40" i="109" s="1"/>
  <c r="K39" i="70"/>
  <c r="K39" i="109" s="1"/>
  <c r="M26" i="70"/>
  <c r="M26" i="109" s="1"/>
  <c r="L27" i="70"/>
  <c r="L27" i="109" s="1"/>
  <c r="M22" i="70"/>
  <c r="M22" i="109" s="1"/>
  <c r="K14" i="70"/>
  <c r="K14" i="109" s="1"/>
  <c r="K16" i="70"/>
  <c r="K16" i="109" s="1"/>
  <c r="L10" i="70"/>
  <c r="L10" i="109" s="1"/>
  <c r="M21" i="70"/>
  <c r="M21" i="109" s="1"/>
  <c r="M23" i="70"/>
  <c r="K41" i="70"/>
  <c r="K41" i="109" s="1"/>
  <c r="K13" i="70"/>
  <c r="K13" i="109" s="1"/>
  <c r="L24" i="70"/>
  <c r="L24" i="109" s="1"/>
  <c r="I11" i="70"/>
  <c r="I11" i="109" s="1"/>
  <c r="L37" i="70"/>
  <c r="L37" i="109" s="1"/>
  <c r="K25" i="70"/>
  <c r="K25" i="109" s="1"/>
  <c r="K9" i="70"/>
  <c r="K9" i="109" s="1"/>
  <c r="L36" i="70"/>
  <c r="L36" i="109" s="1"/>
  <c r="M18" i="70"/>
  <c r="M18" i="109" s="1"/>
  <c r="L32" i="70"/>
  <c r="L32" i="109" s="1"/>
  <c r="I15" i="70"/>
  <c r="I15" i="109" s="1"/>
  <c r="K35" i="70"/>
  <c r="K35" i="109" s="1"/>
  <c r="K29" i="70"/>
  <c r="K29" i="109" s="1"/>
  <c r="M30" i="70"/>
  <c r="M30" i="109" s="1"/>
  <c r="K19" i="70"/>
  <c r="K19" i="109" s="1"/>
  <c r="K20" i="70"/>
  <c r="K20" i="109" s="1"/>
  <c r="B333" i="50"/>
  <c r="B332" i="50"/>
  <c r="B331" i="50"/>
  <c r="B330" i="50"/>
  <c r="B329" i="50"/>
  <c r="B328" i="50"/>
  <c r="B327" i="50"/>
  <c r="B326" i="50"/>
  <c r="B325" i="50"/>
  <c r="B324" i="50"/>
  <c r="B323" i="50"/>
  <c r="B322" i="50"/>
  <c r="F114" i="50" s="1"/>
  <c r="B321" i="50"/>
  <c r="B320" i="50"/>
  <c r="B319" i="50"/>
  <c r="B318" i="50"/>
  <c r="B317" i="50"/>
  <c r="B316" i="50"/>
  <c r="B315" i="50"/>
  <c r="B314" i="50"/>
  <c r="B313" i="50"/>
  <c r="B312" i="50"/>
  <c r="B311" i="50"/>
  <c r="B310" i="50"/>
  <c r="F110" i="50" s="1"/>
  <c r="B309" i="50"/>
  <c r="B308" i="50"/>
  <c r="B307" i="50"/>
  <c r="B306" i="50"/>
  <c r="B305" i="50"/>
  <c r="B304" i="50"/>
  <c r="B303" i="50"/>
  <c r="B302" i="50"/>
  <c r="B301" i="50"/>
  <c r="B300" i="50"/>
  <c r="B299" i="50"/>
  <c r="B298" i="50"/>
  <c r="F106" i="50" s="1"/>
  <c r="B297" i="50"/>
  <c r="B296" i="50"/>
  <c r="B295" i="50"/>
  <c r="B294" i="50"/>
  <c r="B293" i="50"/>
  <c r="B292" i="50"/>
  <c r="B291" i="50"/>
  <c r="B290" i="50"/>
  <c r="B289" i="50"/>
  <c r="B288" i="50"/>
  <c r="B287" i="50"/>
  <c r="B286" i="50"/>
  <c r="F102" i="50" s="1"/>
  <c r="B285" i="50"/>
  <c r="B284" i="50"/>
  <c r="B283" i="50"/>
  <c r="B282" i="50"/>
  <c r="B281" i="50"/>
  <c r="B280" i="50"/>
  <c r="B279" i="50"/>
  <c r="B278" i="50"/>
  <c r="B277" i="50"/>
  <c r="B276" i="50"/>
  <c r="B275" i="50"/>
  <c r="B274" i="50"/>
  <c r="F98" i="50" s="1"/>
  <c r="B273" i="50"/>
  <c r="B272" i="50"/>
  <c r="B271" i="50"/>
  <c r="B270" i="50"/>
  <c r="B269" i="50"/>
  <c r="B268" i="50"/>
  <c r="B267" i="50"/>
  <c r="B266" i="50"/>
  <c r="B265" i="50"/>
  <c r="B264" i="50"/>
  <c r="B263" i="50"/>
  <c r="B262" i="50"/>
  <c r="F94" i="50" s="1"/>
  <c r="B261" i="50"/>
  <c r="B260" i="50"/>
  <c r="B259" i="50"/>
  <c r="B258" i="50"/>
  <c r="B257" i="50"/>
  <c r="B256" i="50"/>
  <c r="B255" i="50"/>
  <c r="B254" i="50"/>
  <c r="B253" i="50"/>
  <c r="B252" i="50"/>
  <c r="B251" i="50"/>
  <c r="B250" i="50"/>
  <c r="F90" i="50" s="1"/>
  <c r="B249" i="50"/>
  <c r="B248" i="50"/>
  <c r="B247" i="50"/>
  <c r="B246" i="50"/>
  <c r="B245" i="50"/>
  <c r="B244" i="50"/>
  <c r="B243" i="50"/>
  <c r="B242" i="50"/>
  <c r="B241" i="50"/>
  <c r="B240" i="50"/>
  <c r="B239" i="50"/>
  <c r="B238" i="50"/>
  <c r="F86" i="50" s="1"/>
  <c r="B237" i="50"/>
  <c r="B236" i="50"/>
  <c r="B235" i="50"/>
  <c r="B234" i="50"/>
  <c r="B233" i="50"/>
  <c r="B232" i="50"/>
  <c r="B231" i="50"/>
  <c r="B230" i="50"/>
  <c r="B229" i="50"/>
  <c r="B228" i="50"/>
  <c r="B227" i="50"/>
  <c r="B226" i="50"/>
  <c r="F82" i="50" s="1"/>
  <c r="B225" i="50"/>
  <c r="B224" i="50"/>
  <c r="B223" i="50"/>
  <c r="B222" i="50"/>
  <c r="B221" i="50"/>
  <c r="B220" i="50"/>
  <c r="B219" i="50"/>
  <c r="B218" i="50"/>
  <c r="B217" i="50"/>
  <c r="B216" i="50"/>
  <c r="B215" i="50"/>
  <c r="B214" i="50"/>
  <c r="F78" i="50" s="1"/>
  <c r="B213" i="50"/>
  <c r="B212" i="50"/>
  <c r="B211" i="50"/>
  <c r="B210" i="50"/>
  <c r="B209" i="50"/>
  <c r="B208" i="50"/>
  <c r="B207" i="50"/>
  <c r="B206" i="50"/>
  <c r="B205" i="50"/>
  <c r="B204" i="50"/>
  <c r="B203" i="50"/>
  <c r="B202" i="50"/>
  <c r="F74" i="50" s="1"/>
  <c r="B201" i="50"/>
  <c r="B200" i="50"/>
  <c r="B199" i="50"/>
  <c r="B198" i="50"/>
  <c r="B197" i="50"/>
  <c r="B196" i="50"/>
  <c r="B195" i="50"/>
  <c r="B194" i="50"/>
  <c r="B193" i="50"/>
  <c r="B192" i="50"/>
  <c r="B191" i="50"/>
  <c r="B190" i="50"/>
  <c r="F70" i="50" s="1"/>
  <c r="B189" i="50"/>
  <c r="B188" i="50"/>
  <c r="B187" i="50"/>
  <c r="B186" i="50"/>
  <c r="B185" i="50"/>
  <c r="B184" i="50"/>
  <c r="B183" i="50"/>
  <c r="B182" i="50"/>
  <c r="B181" i="50"/>
  <c r="B180" i="50"/>
  <c r="B179" i="50"/>
  <c r="B178" i="50"/>
  <c r="F66" i="50" s="1"/>
  <c r="B177" i="50"/>
  <c r="B176" i="50"/>
  <c r="B175" i="50"/>
  <c r="B174" i="50"/>
  <c r="B173" i="50"/>
  <c r="B172" i="50"/>
  <c r="B171" i="50"/>
  <c r="B170" i="50"/>
  <c r="B169" i="50"/>
  <c r="B168" i="50"/>
  <c r="B167" i="50"/>
  <c r="B166" i="50"/>
  <c r="F62" i="50" s="1"/>
  <c r="B165" i="50"/>
  <c r="B164" i="50"/>
  <c r="B163" i="50"/>
  <c r="B162" i="50"/>
  <c r="B161" i="50"/>
  <c r="B160" i="50"/>
  <c r="B159" i="50"/>
  <c r="B158" i="50"/>
  <c r="B157" i="50"/>
  <c r="B156" i="50"/>
  <c r="B155" i="50"/>
  <c r="B154" i="50"/>
  <c r="F58" i="50" s="1"/>
  <c r="B153" i="50"/>
  <c r="B152" i="50"/>
  <c r="B151" i="50"/>
  <c r="B150" i="50"/>
  <c r="B149" i="50"/>
  <c r="B148" i="50"/>
  <c r="B147" i="50"/>
  <c r="B146" i="50"/>
  <c r="B145" i="50"/>
  <c r="B144" i="50"/>
  <c r="B143" i="50"/>
  <c r="B142" i="50"/>
  <c r="F54" i="50" s="1"/>
  <c r="B141" i="50"/>
  <c r="B140" i="50"/>
  <c r="B139" i="50"/>
  <c r="B138" i="50"/>
  <c r="B137" i="50"/>
  <c r="B136" i="50"/>
  <c r="B135" i="50"/>
  <c r="B134" i="50"/>
  <c r="B133" i="50"/>
  <c r="B132" i="50"/>
  <c r="B131" i="50"/>
  <c r="B130" i="50"/>
  <c r="F50" i="50" s="1"/>
  <c r="B129" i="50"/>
  <c r="B128" i="50"/>
  <c r="B127" i="50"/>
  <c r="B126" i="50"/>
  <c r="B125" i="50"/>
  <c r="B124" i="50"/>
  <c r="B123" i="50"/>
  <c r="B122" i="50"/>
  <c r="B121" i="50"/>
  <c r="B120" i="50"/>
  <c r="B119" i="50"/>
  <c r="B118" i="50"/>
  <c r="F46" i="50" s="1"/>
  <c r="B117" i="50"/>
  <c r="B116" i="50"/>
  <c r="B115" i="50"/>
  <c r="B114" i="50"/>
  <c r="B113" i="50"/>
  <c r="B112" i="50"/>
  <c r="B111" i="50"/>
  <c r="B110" i="50"/>
  <c r="B109" i="50"/>
  <c r="B108" i="50"/>
  <c r="B107" i="50"/>
  <c r="B106" i="50"/>
  <c r="F42" i="50" s="1"/>
  <c r="B105" i="50"/>
  <c r="B104" i="50"/>
  <c r="B103" i="50"/>
  <c r="B102" i="50"/>
  <c r="B101" i="50"/>
  <c r="B100" i="50"/>
  <c r="B99" i="50"/>
  <c r="B98" i="50"/>
  <c r="B97" i="50"/>
  <c r="B96" i="50"/>
  <c r="B95" i="50"/>
  <c r="B94" i="50"/>
  <c r="F38" i="50" s="1"/>
  <c r="B93" i="50"/>
  <c r="B92" i="50"/>
  <c r="B91" i="50"/>
  <c r="B90" i="50"/>
  <c r="B89" i="50"/>
  <c r="B88" i="50"/>
  <c r="B87" i="50"/>
  <c r="B86" i="50"/>
  <c r="B85" i="50"/>
  <c r="B84" i="50"/>
  <c r="B83" i="50"/>
  <c r="B82" i="50"/>
  <c r="F34" i="50" s="1"/>
  <c r="B81" i="50"/>
  <c r="B80" i="50"/>
  <c r="B79" i="50"/>
  <c r="B78" i="50"/>
  <c r="B77" i="50"/>
  <c r="B76" i="50"/>
  <c r="B75" i="50"/>
  <c r="B74" i="50"/>
  <c r="B73" i="50"/>
  <c r="B72" i="50"/>
  <c r="B71" i="50"/>
  <c r="B70" i="50"/>
  <c r="F30" i="50" s="1"/>
  <c r="B69" i="50"/>
  <c r="B68" i="50"/>
  <c r="B67" i="50"/>
  <c r="B66" i="50"/>
  <c r="B65" i="50"/>
  <c r="B64" i="50"/>
  <c r="B63" i="50"/>
  <c r="B62" i="50"/>
  <c r="B61" i="50"/>
  <c r="B60" i="50"/>
  <c r="B59" i="50"/>
  <c r="B58" i="50"/>
  <c r="F26" i="50" s="1"/>
  <c r="B57" i="50"/>
  <c r="B56" i="50"/>
  <c r="B55" i="50"/>
  <c r="B54" i="50"/>
  <c r="B53" i="50"/>
  <c r="B52" i="50"/>
  <c r="B51" i="50"/>
  <c r="B50" i="50"/>
  <c r="B49" i="50"/>
  <c r="B48" i="50"/>
  <c r="B47" i="50"/>
  <c r="B46" i="50"/>
  <c r="F22" i="50" s="1"/>
  <c r="B45" i="50"/>
  <c r="B44" i="50"/>
  <c r="B43" i="50"/>
  <c r="B42" i="50"/>
  <c r="B41" i="50"/>
  <c r="B40" i="50"/>
  <c r="B39" i="50"/>
  <c r="B38" i="50"/>
  <c r="B37" i="50"/>
  <c r="B36" i="50"/>
  <c r="B35" i="50"/>
  <c r="B34" i="50"/>
  <c r="F18" i="50" s="1"/>
  <c r="B33" i="50"/>
  <c r="B32" i="50"/>
  <c r="B31" i="50"/>
  <c r="B30" i="50"/>
  <c r="B29" i="50"/>
  <c r="B28" i="50"/>
  <c r="B27" i="50"/>
  <c r="B26" i="50"/>
  <c r="B25" i="50"/>
  <c r="B24" i="50"/>
  <c r="B23" i="50"/>
  <c r="B22" i="50"/>
  <c r="F14" i="50" s="1"/>
  <c r="B21" i="50"/>
  <c r="B20" i="50"/>
  <c r="B19" i="50"/>
  <c r="B18" i="50"/>
  <c r="B17" i="50"/>
  <c r="B16" i="50"/>
  <c r="B15" i="50"/>
  <c r="B14" i="50"/>
  <c r="B13" i="50"/>
  <c r="B12" i="50"/>
  <c r="B11" i="50"/>
  <c r="B10" i="50"/>
  <c r="F10" i="50" s="1"/>
  <c r="K7" i="50"/>
  <c r="I7" i="50"/>
  <c r="H7" i="50"/>
  <c r="F7" i="50"/>
  <c r="E7" i="50"/>
  <c r="D7" i="50"/>
  <c r="C7" i="50"/>
  <c r="B7" i="50"/>
  <c r="B710" i="48"/>
  <c r="B709" i="48"/>
  <c r="B708" i="48"/>
  <c r="B707" i="48"/>
  <c r="B706" i="48"/>
  <c r="B705" i="48"/>
  <c r="B704" i="48"/>
  <c r="B703" i="48"/>
  <c r="B702" i="48"/>
  <c r="B701" i="48"/>
  <c r="B700" i="48"/>
  <c r="B699" i="48"/>
  <c r="B698" i="48"/>
  <c r="B697" i="48"/>
  <c r="B696" i="48"/>
  <c r="B695" i="48"/>
  <c r="B694" i="48"/>
  <c r="B693" i="48"/>
  <c r="B692" i="48"/>
  <c r="B691" i="48"/>
  <c r="B690" i="48"/>
  <c r="B689" i="48"/>
  <c r="B688" i="48"/>
  <c r="B687" i="48"/>
  <c r="B686" i="48"/>
  <c r="B685" i="48"/>
  <c r="B684" i="48"/>
  <c r="B683" i="48"/>
  <c r="B682" i="48"/>
  <c r="B681" i="48"/>
  <c r="B680" i="48"/>
  <c r="B679" i="48"/>
  <c r="B678" i="48"/>
  <c r="B677" i="48"/>
  <c r="B676" i="48"/>
  <c r="B675" i="48"/>
  <c r="B674" i="48"/>
  <c r="B673" i="48"/>
  <c r="B672" i="48"/>
  <c r="B671" i="48"/>
  <c r="B670" i="48"/>
  <c r="B669" i="48"/>
  <c r="B668" i="48"/>
  <c r="B667" i="48"/>
  <c r="B666" i="48"/>
  <c r="B665" i="48"/>
  <c r="B664" i="48"/>
  <c r="B663" i="48"/>
  <c r="B662" i="48"/>
  <c r="B661" i="48"/>
  <c r="B660" i="48"/>
  <c r="B659" i="48"/>
  <c r="E99" i="48" s="1"/>
  <c r="B658" i="48"/>
  <c r="B657" i="48"/>
  <c r="B656" i="48"/>
  <c r="B655" i="48"/>
  <c r="B654" i="48"/>
  <c r="B653" i="48"/>
  <c r="B652" i="48"/>
  <c r="B651" i="48"/>
  <c r="B650" i="48"/>
  <c r="B649" i="48"/>
  <c r="B648" i="48"/>
  <c r="B647" i="48"/>
  <c r="B646" i="48"/>
  <c r="B645" i="48"/>
  <c r="B644" i="48"/>
  <c r="B643" i="48"/>
  <c r="B642" i="48"/>
  <c r="B641" i="48"/>
  <c r="B640" i="48"/>
  <c r="B639" i="48"/>
  <c r="B638" i="48"/>
  <c r="B637" i="48"/>
  <c r="B636" i="48"/>
  <c r="B635" i="48"/>
  <c r="B634" i="48"/>
  <c r="B633" i="48"/>
  <c r="B632" i="48"/>
  <c r="B631" i="48"/>
  <c r="B630" i="48"/>
  <c r="B629" i="48"/>
  <c r="B628" i="48"/>
  <c r="B627" i="48"/>
  <c r="B626" i="48"/>
  <c r="B625" i="48"/>
  <c r="B624" i="48"/>
  <c r="B623" i="48"/>
  <c r="B622" i="48"/>
  <c r="B621" i="48"/>
  <c r="B620" i="48"/>
  <c r="B619" i="48"/>
  <c r="B618" i="48"/>
  <c r="B617" i="48"/>
  <c r="B616" i="48"/>
  <c r="B615" i="48"/>
  <c r="B614" i="48"/>
  <c r="B613" i="48"/>
  <c r="B612" i="48"/>
  <c r="B611" i="48"/>
  <c r="B610" i="48"/>
  <c r="B609" i="48"/>
  <c r="B608" i="48"/>
  <c r="B607" i="48"/>
  <c r="B606" i="48"/>
  <c r="B605" i="48"/>
  <c r="B604" i="48"/>
  <c r="B603" i="48"/>
  <c r="B602" i="48"/>
  <c r="B601" i="48"/>
  <c r="B600" i="48"/>
  <c r="B599" i="48"/>
  <c r="E79" i="48" s="1"/>
  <c r="B598" i="48"/>
  <c r="B597" i="48"/>
  <c r="B596" i="48"/>
  <c r="B595" i="48"/>
  <c r="B594" i="48"/>
  <c r="B593" i="48"/>
  <c r="B592" i="48"/>
  <c r="B591" i="48"/>
  <c r="B590" i="48"/>
  <c r="B589" i="48"/>
  <c r="B588" i="48"/>
  <c r="B587" i="48"/>
  <c r="B586" i="48"/>
  <c r="B585" i="48"/>
  <c r="B584" i="48"/>
  <c r="B583" i="48"/>
  <c r="B582" i="48"/>
  <c r="B581" i="48"/>
  <c r="B580" i="48"/>
  <c r="B579" i="48"/>
  <c r="B578" i="48"/>
  <c r="B577" i="48"/>
  <c r="B576" i="48"/>
  <c r="B575" i="48"/>
  <c r="B574" i="48"/>
  <c r="B573" i="48"/>
  <c r="B572" i="48"/>
  <c r="B571" i="48"/>
  <c r="B570" i="48"/>
  <c r="B569" i="48"/>
  <c r="B568" i="48"/>
  <c r="B567" i="48"/>
  <c r="B566" i="48"/>
  <c r="B565" i="48"/>
  <c r="B564" i="48"/>
  <c r="B563" i="48"/>
  <c r="B562" i="48"/>
  <c r="B561" i="48"/>
  <c r="B560" i="48"/>
  <c r="B559" i="48"/>
  <c r="B558" i="48"/>
  <c r="B557" i="48"/>
  <c r="B556" i="48"/>
  <c r="B555" i="48"/>
  <c r="B554" i="48"/>
  <c r="B553" i="48"/>
  <c r="B552" i="48"/>
  <c r="B551" i="48"/>
  <c r="B550" i="48"/>
  <c r="B549" i="48"/>
  <c r="B548" i="48"/>
  <c r="B547" i="48"/>
  <c r="B546" i="48"/>
  <c r="B545" i="48"/>
  <c r="B544" i="48"/>
  <c r="B543" i="48"/>
  <c r="B542" i="48"/>
  <c r="E60" i="48" s="1"/>
  <c r="B541" i="48"/>
  <c r="B540" i="48"/>
  <c r="B539" i="48"/>
  <c r="E59" i="48" s="1"/>
  <c r="B538" i="48"/>
  <c r="B537" i="48"/>
  <c r="B536" i="48"/>
  <c r="B535" i="48"/>
  <c r="B534" i="48"/>
  <c r="B533" i="48"/>
  <c r="B532" i="48"/>
  <c r="B531" i="48"/>
  <c r="B530" i="48"/>
  <c r="E56" i="48" s="1"/>
  <c r="B529" i="48"/>
  <c r="B528" i="48"/>
  <c r="B527" i="48"/>
  <c r="B526" i="48"/>
  <c r="B525" i="48"/>
  <c r="B524" i="48"/>
  <c r="B523" i="48"/>
  <c r="B522" i="48"/>
  <c r="B521" i="48"/>
  <c r="B520" i="48"/>
  <c r="B519" i="48"/>
  <c r="B518" i="48"/>
  <c r="E52" i="48" s="1"/>
  <c r="B517" i="48"/>
  <c r="B516" i="48"/>
  <c r="B515" i="48"/>
  <c r="B514" i="48"/>
  <c r="B513" i="48"/>
  <c r="B512" i="48"/>
  <c r="B511" i="48"/>
  <c r="B510" i="48"/>
  <c r="B509" i="48"/>
  <c r="B508" i="48"/>
  <c r="B507" i="48"/>
  <c r="B506" i="48"/>
  <c r="E48" i="48" s="1"/>
  <c r="B505" i="48"/>
  <c r="B504" i="48"/>
  <c r="B503" i="48"/>
  <c r="B502" i="48"/>
  <c r="B501" i="48"/>
  <c r="B500" i="48"/>
  <c r="B499" i="48"/>
  <c r="B498" i="48"/>
  <c r="B497" i="48"/>
  <c r="B496" i="48"/>
  <c r="B495" i="48"/>
  <c r="B494" i="48"/>
  <c r="E44" i="48" s="1"/>
  <c r="B493" i="48"/>
  <c r="B492" i="48"/>
  <c r="B491" i="48"/>
  <c r="B490" i="48"/>
  <c r="B489" i="48"/>
  <c r="B488" i="48"/>
  <c r="B487" i="48"/>
  <c r="B486" i="48"/>
  <c r="B485" i="48"/>
  <c r="B484" i="48"/>
  <c r="B483" i="48"/>
  <c r="B482" i="48"/>
  <c r="E40" i="48" s="1"/>
  <c r="B481" i="48"/>
  <c r="B480" i="48"/>
  <c r="B479" i="48"/>
  <c r="B478" i="48"/>
  <c r="B477" i="48"/>
  <c r="B476" i="48"/>
  <c r="B475" i="48"/>
  <c r="B474" i="48"/>
  <c r="B473" i="48"/>
  <c r="B472" i="48"/>
  <c r="B471" i="48"/>
  <c r="B470" i="48"/>
  <c r="E36" i="48" s="1"/>
  <c r="B469" i="48"/>
  <c r="B468" i="48"/>
  <c r="B467" i="48"/>
  <c r="E35" i="48" s="1"/>
  <c r="B466" i="48"/>
  <c r="B465" i="48"/>
  <c r="B464" i="48"/>
  <c r="B463" i="48"/>
  <c r="B462" i="48"/>
  <c r="B461" i="48"/>
  <c r="B460" i="48"/>
  <c r="B459" i="48"/>
  <c r="B458" i="48"/>
  <c r="E32" i="48" s="1"/>
  <c r="B457" i="48"/>
  <c r="B456" i="48"/>
  <c r="B455" i="48"/>
  <c r="B454" i="48"/>
  <c r="B453" i="48"/>
  <c r="B452" i="48"/>
  <c r="B451" i="48"/>
  <c r="B450" i="48"/>
  <c r="B449" i="48"/>
  <c r="B448" i="48"/>
  <c r="B447" i="48"/>
  <c r="B446" i="48"/>
  <c r="E28" i="48" s="1"/>
  <c r="B445" i="48"/>
  <c r="B444" i="48"/>
  <c r="B443" i="48"/>
  <c r="B442" i="48"/>
  <c r="B441" i="48"/>
  <c r="B440" i="48"/>
  <c r="B439" i="48"/>
  <c r="B438" i="48"/>
  <c r="B437" i="48"/>
  <c r="B436" i="48"/>
  <c r="B435" i="48"/>
  <c r="B434" i="48"/>
  <c r="E24" i="48" s="1"/>
  <c r="B433" i="48"/>
  <c r="B432" i="48"/>
  <c r="B431" i="48"/>
  <c r="B430" i="48"/>
  <c r="B429" i="48"/>
  <c r="B428" i="48"/>
  <c r="B427" i="48"/>
  <c r="B426" i="48"/>
  <c r="B425" i="48"/>
  <c r="B424" i="48"/>
  <c r="B423" i="48"/>
  <c r="B422" i="48"/>
  <c r="E20" i="48" s="1"/>
  <c r="B421" i="48"/>
  <c r="B420" i="48"/>
  <c r="B419" i="48"/>
  <c r="B418" i="48"/>
  <c r="B417" i="48"/>
  <c r="B416" i="48"/>
  <c r="B415" i="48"/>
  <c r="B414" i="48"/>
  <c r="B413" i="48"/>
  <c r="B412" i="48"/>
  <c r="B411" i="48"/>
  <c r="B410" i="48"/>
  <c r="E16" i="48" s="1"/>
  <c r="B409" i="48"/>
  <c r="B408" i="48"/>
  <c r="B407" i="48"/>
  <c r="E15" i="48" s="1"/>
  <c r="B406" i="48"/>
  <c r="B405" i="48"/>
  <c r="B404" i="48"/>
  <c r="B403" i="48"/>
  <c r="B402" i="48"/>
  <c r="B401" i="48"/>
  <c r="B400" i="48"/>
  <c r="B399" i="48"/>
  <c r="B398" i="48"/>
  <c r="E12" i="48" s="1"/>
  <c r="B397" i="48"/>
  <c r="B396" i="48"/>
  <c r="B395" i="48"/>
  <c r="B394" i="48"/>
  <c r="B393" i="48"/>
  <c r="B392" i="48"/>
  <c r="B391" i="48"/>
  <c r="B390" i="48"/>
  <c r="B389" i="48"/>
  <c r="B388" i="48"/>
  <c r="B387" i="48"/>
  <c r="B386" i="48"/>
  <c r="E8" i="48" s="1"/>
  <c r="B385" i="48"/>
  <c r="B384" i="48"/>
  <c r="B383" i="48"/>
  <c r="B382" i="48"/>
  <c r="B381" i="48"/>
  <c r="B380" i="48"/>
  <c r="B379" i="48"/>
  <c r="B378" i="48"/>
  <c r="B377" i="48"/>
  <c r="B376" i="48"/>
  <c r="B375" i="48"/>
  <c r="B374" i="48"/>
  <c r="B373" i="48"/>
  <c r="B372" i="48"/>
  <c r="B371" i="48"/>
  <c r="B370" i="48"/>
  <c r="B369" i="48"/>
  <c r="B368" i="48"/>
  <c r="B367" i="48"/>
  <c r="B366" i="48"/>
  <c r="B365" i="48"/>
  <c r="B364" i="48"/>
  <c r="B363" i="48"/>
  <c r="B362" i="48"/>
  <c r="B361" i="48"/>
  <c r="B360" i="48"/>
  <c r="B359" i="48"/>
  <c r="B358" i="48"/>
  <c r="B357" i="48"/>
  <c r="B356" i="48"/>
  <c r="B355" i="48"/>
  <c r="B354" i="48"/>
  <c r="B353" i="48"/>
  <c r="B352" i="48"/>
  <c r="B351" i="48"/>
  <c r="B350" i="48"/>
  <c r="B349" i="48"/>
  <c r="B348" i="48"/>
  <c r="B347" i="48"/>
  <c r="B346" i="48"/>
  <c r="B345" i="48"/>
  <c r="B344" i="48"/>
  <c r="B343" i="48"/>
  <c r="B342" i="48"/>
  <c r="B341" i="48"/>
  <c r="B340" i="48"/>
  <c r="B339" i="48"/>
  <c r="B338" i="48"/>
  <c r="B337" i="48"/>
  <c r="B336" i="48"/>
  <c r="B335" i="48"/>
  <c r="B334" i="48"/>
  <c r="B333" i="48"/>
  <c r="B332" i="48"/>
  <c r="B331" i="48"/>
  <c r="B330" i="48"/>
  <c r="B329" i="48"/>
  <c r="B328" i="48"/>
  <c r="B327" i="48"/>
  <c r="B326" i="48"/>
  <c r="B325" i="48"/>
  <c r="B324" i="48"/>
  <c r="B323" i="48"/>
  <c r="B322" i="48"/>
  <c r="B321" i="48"/>
  <c r="B320" i="48"/>
  <c r="B319" i="48"/>
  <c r="B318" i="48"/>
  <c r="B317" i="48"/>
  <c r="B316" i="48"/>
  <c r="B315" i="48"/>
  <c r="B314" i="48"/>
  <c r="B313" i="48"/>
  <c r="B312" i="48"/>
  <c r="B311" i="48"/>
  <c r="B310" i="48"/>
  <c r="B309" i="48"/>
  <c r="B308" i="48"/>
  <c r="B307" i="48"/>
  <c r="B306" i="48"/>
  <c r="B305" i="48"/>
  <c r="B304" i="48"/>
  <c r="B303" i="48"/>
  <c r="B302" i="48"/>
  <c r="B301" i="48"/>
  <c r="B300" i="48"/>
  <c r="B299" i="48"/>
  <c r="B298" i="48"/>
  <c r="B297" i="48"/>
  <c r="B296" i="48"/>
  <c r="B295" i="48"/>
  <c r="B294" i="48"/>
  <c r="B293" i="48"/>
  <c r="B292" i="48"/>
  <c r="B291" i="48"/>
  <c r="B290" i="48"/>
  <c r="B289" i="48"/>
  <c r="B288" i="48"/>
  <c r="B287" i="48"/>
  <c r="B286" i="48"/>
  <c r="B285" i="48"/>
  <c r="B284" i="48"/>
  <c r="B283" i="48"/>
  <c r="B282" i="48"/>
  <c r="B281" i="48"/>
  <c r="B280" i="48"/>
  <c r="B279" i="48"/>
  <c r="B278" i="48"/>
  <c r="B277" i="48"/>
  <c r="B276" i="48"/>
  <c r="B275" i="48"/>
  <c r="B274" i="48"/>
  <c r="B273" i="48"/>
  <c r="B272" i="48"/>
  <c r="B271" i="48"/>
  <c r="B270" i="48"/>
  <c r="B269" i="48"/>
  <c r="B268" i="48"/>
  <c r="B267" i="48"/>
  <c r="B266" i="48"/>
  <c r="B265" i="48"/>
  <c r="B264" i="48"/>
  <c r="B263" i="48"/>
  <c r="B262" i="48"/>
  <c r="B261" i="48"/>
  <c r="B260" i="48"/>
  <c r="B259" i="48"/>
  <c r="B258" i="48"/>
  <c r="B257" i="48"/>
  <c r="B256" i="48"/>
  <c r="B255" i="48"/>
  <c r="B254" i="48"/>
  <c r="B253" i="48"/>
  <c r="B252" i="48"/>
  <c r="B251" i="48"/>
  <c r="B250" i="48"/>
  <c r="B249" i="48"/>
  <c r="B248" i="48"/>
  <c r="B247" i="48"/>
  <c r="B246" i="48"/>
  <c r="B245" i="48"/>
  <c r="B244" i="48"/>
  <c r="B243" i="48"/>
  <c r="B242" i="48"/>
  <c r="B241" i="48"/>
  <c r="B240" i="48"/>
  <c r="B239" i="48"/>
  <c r="B238" i="48"/>
  <c r="B237" i="48"/>
  <c r="B236" i="48"/>
  <c r="B235" i="48"/>
  <c r="B234" i="48"/>
  <c r="B233" i="48"/>
  <c r="B232" i="48"/>
  <c r="B231" i="48"/>
  <c r="B230" i="48"/>
  <c r="B229" i="48"/>
  <c r="B228" i="48"/>
  <c r="B227" i="48"/>
  <c r="B226" i="48"/>
  <c r="B225" i="48"/>
  <c r="B224" i="48"/>
  <c r="B223" i="48"/>
  <c r="B222" i="48"/>
  <c r="B221" i="48"/>
  <c r="B220" i="48"/>
  <c r="B219" i="48"/>
  <c r="B218" i="48"/>
  <c r="B217" i="48"/>
  <c r="B216" i="48"/>
  <c r="B215" i="48"/>
  <c r="B214" i="48"/>
  <c r="B213" i="48"/>
  <c r="B212" i="48"/>
  <c r="B211" i="48"/>
  <c r="B210" i="48"/>
  <c r="B209" i="48"/>
  <c r="B208" i="48"/>
  <c r="B207" i="48"/>
  <c r="B206" i="48"/>
  <c r="B205" i="48"/>
  <c r="B204" i="48"/>
  <c r="B203" i="48"/>
  <c r="B202" i="48"/>
  <c r="B201" i="48"/>
  <c r="B200" i="48"/>
  <c r="B199" i="48"/>
  <c r="B198" i="48"/>
  <c r="B197" i="48"/>
  <c r="B196" i="48"/>
  <c r="B195" i="48"/>
  <c r="B194" i="48"/>
  <c r="B193" i="48"/>
  <c r="B192" i="48"/>
  <c r="B191" i="48"/>
  <c r="B190" i="48"/>
  <c r="B189" i="48"/>
  <c r="B188" i="48"/>
  <c r="B187" i="48"/>
  <c r="B186" i="48"/>
  <c r="B185" i="48"/>
  <c r="B184" i="48"/>
  <c r="B183" i="48"/>
  <c r="B182" i="48"/>
  <c r="B181" i="48"/>
  <c r="B180" i="48"/>
  <c r="B179" i="48"/>
  <c r="B178" i="48"/>
  <c r="B177" i="48"/>
  <c r="B176" i="48"/>
  <c r="B175" i="48"/>
  <c r="B174" i="48"/>
  <c r="B173" i="48"/>
  <c r="B172" i="48"/>
  <c r="B171" i="48"/>
  <c r="B170" i="48"/>
  <c r="B169" i="48"/>
  <c r="B168" i="48"/>
  <c r="B167" i="48"/>
  <c r="B166" i="48"/>
  <c r="B165" i="48"/>
  <c r="B164" i="48"/>
  <c r="B163" i="48"/>
  <c r="B162" i="48"/>
  <c r="B161" i="48"/>
  <c r="B160" i="48"/>
  <c r="B159" i="48"/>
  <c r="B158" i="48"/>
  <c r="B157" i="48"/>
  <c r="B156" i="48"/>
  <c r="B155" i="48"/>
  <c r="B154" i="48"/>
  <c r="B153" i="48"/>
  <c r="B152" i="48"/>
  <c r="B151" i="48"/>
  <c r="B150" i="48"/>
  <c r="B149" i="48"/>
  <c r="B148" i="48"/>
  <c r="B147" i="48"/>
  <c r="B146" i="48"/>
  <c r="B145" i="48"/>
  <c r="B144" i="48"/>
  <c r="B143" i="48"/>
  <c r="B142" i="48"/>
  <c r="B141" i="48"/>
  <c r="B140" i="48"/>
  <c r="B139" i="48"/>
  <c r="B138" i="48"/>
  <c r="B137" i="48"/>
  <c r="B136" i="48"/>
  <c r="B135" i="48"/>
  <c r="B134" i="48"/>
  <c r="B133" i="48"/>
  <c r="B132" i="48"/>
  <c r="B131" i="48"/>
  <c r="B130" i="48"/>
  <c r="B129" i="48"/>
  <c r="B128" i="48"/>
  <c r="B127" i="48"/>
  <c r="B126" i="48"/>
  <c r="B125" i="48"/>
  <c r="B124" i="48"/>
  <c r="B123" i="48"/>
  <c r="B122" i="48"/>
  <c r="B121" i="48"/>
  <c r="B120" i="48"/>
  <c r="B119" i="48"/>
  <c r="B118" i="48"/>
  <c r="B117" i="48"/>
  <c r="B116" i="48"/>
  <c r="B115" i="48"/>
  <c r="B114" i="48"/>
  <c r="B113" i="48"/>
  <c r="B112" i="48"/>
  <c r="B111" i="48"/>
  <c r="B110" i="48"/>
  <c r="B109" i="48"/>
  <c r="B108" i="48"/>
  <c r="E107" i="48"/>
  <c r="B107" i="48"/>
  <c r="B106" i="48"/>
  <c r="B105" i="48"/>
  <c r="B104" i="48"/>
  <c r="B103" i="48"/>
  <c r="B102" i="48"/>
  <c r="B101" i="48"/>
  <c r="B100" i="48"/>
  <c r="B99" i="48"/>
  <c r="B98" i="48"/>
  <c r="B97" i="48"/>
  <c r="B96" i="48"/>
  <c r="B95" i="48"/>
  <c r="B94" i="48"/>
  <c r="B93" i="48"/>
  <c r="B92" i="48"/>
  <c r="B91" i="48"/>
  <c r="B90" i="48"/>
  <c r="B89" i="48"/>
  <c r="B88" i="48"/>
  <c r="B87" i="48"/>
  <c r="B86" i="48"/>
  <c r="B85" i="48"/>
  <c r="B84" i="48"/>
  <c r="E83" i="48"/>
  <c r="B83" i="48"/>
  <c r="B82" i="48"/>
  <c r="B81" i="48"/>
  <c r="B80" i="48"/>
  <c r="B79" i="48"/>
  <c r="B78" i="48"/>
  <c r="B77" i="48"/>
  <c r="B76" i="48"/>
  <c r="B75" i="48"/>
  <c r="B74" i="48"/>
  <c r="B73" i="48"/>
  <c r="B72" i="48"/>
  <c r="B71" i="48"/>
  <c r="B70" i="48"/>
  <c r="B69" i="48"/>
  <c r="B68" i="48"/>
  <c r="B67" i="48"/>
  <c r="B66" i="48"/>
  <c r="B65" i="48"/>
  <c r="B64" i="48"/>
  <c r="E63" i="48"/>
  <c r="B63" i="48"/>
  <c r="B62" i="48"/>
  <c r="B61" i="48"/>
  <c r="B60" i="48"/>
  <c r="B59" i="48"/>
  <c r="B58" i="48"/>
  <c r="B57" i="48"/>
  <c r="B56" i="48"/>
  <c r="B55" i="48"/>
  <c r="B54" i="48"/>
  <c r="B53" i="48"/>
  <c r="B52" i="48"/>
  <c r="B51" i="48"/>
  <c r="B50" i="48"/>
  <c r="B49" i="48"/>
  <c r="B48" i="48"/>
  <c r="B47" i="48"/>
  <c r="B46" i="48"/>
  <c r="B45" i="48"/>
  <c r="B44" i="48"/>
  <c r="E43" i="48"/>
  <c r="B43" i="48"/>
  <c r="B42" i="48"/>
  <c r="B41" i="48"/>
  <c r="B40" i="48"/>
  <c r="B39" i="48"/>
  <c r="B38" i="48"/>
  <c r="B37" i="48"/>
  <c r="B36" i="48"/>
  <c r="B35" i="48"/>
  <c r="B34" i="48"/>
  <c r="B33" i="48"/>
  <c r="B32" i="48"/>
  <c r="B31" i="48"/>
  <c r="B30" i="48"/>
  <c r="B29" i="48"/>
  <c r="B28" i="48"/>
  <c r="B27" i="48"/>
  <c r="B26" i="48"/>
  <c r="B25" i="48"/>
  <c r="B24" i="48"/>
  <c r="B23" i="48"/>
  <c r="B22" i="48"/>
  <c r="B21" i="48"/>
  <c r="B20" i="48"/>
  <c r="E19" i="48"/>
  <c r="B19" i="48"/>
  <c r="B18" i="48"/>
  <c r="B17" i="48"/>
  <c r="B16" i="48"/>
  <c r="B15" i="48"/>
  <c r="B14" i="48"/>
  <c r="B13" i="48"/>
  <c r="B12" i="48"/>
  <c r="B11" i="48"/>
  <c r="B10" i="48"/>
  <c r="B9" i="48"/>
  <c r="B8" i="48"/>
  <c r="I110" i="18"/>
  <c r="H110" i="18"/>
  <c r="G110" i="18"/>
  <c r="D110" i="18"/>
  <c r="J109" i="18"/>
  <c r="B109" i="18"/>
  <c r="J108" i="18"/>
  <c r="B108" i="18"/>
  <c r="J107" i="18"/>
  <c r="B107" i="18"/>
  <c r="J106" i="18"/>
  <c r="B106" i="18"/>
  <c r="J105" i="18"/>
  <c r="B105" i="18"/>
  <c r="J104" i="18"/>
  <c r="B104" i="18"/>
  <c r="J103" i="18"/>
  <c r="B103" i="18"/>
  <c r="J102" i="18"/>
  <c r="B102" i="18"/>
  <c r="J101" i="18"/>
  <c r="B101" i="18"/>
  <c r="J100" i="18"/>
  <c r="B100" i="18"/>
  <c r="J99" i="18"/>
  <c r="B99" i="18"/>
  <c r="J98" i="18"/>
  <c r="B98" i="18"/>
  <c r="J97" i="18"/>
  <c r="B97" i="18"/>
  <c r="J96" i="18"/>
  <c r="B96" i="18"/>
  <c r="J95" i="18"/>
  <c r="B95" i="18"/>
  <c r="J94" i="18"/>
  <c r="B94" i="18"/>
  <c r="J93" i="18"/>
  <c r="B93" i="18"/>
  <c r="J92" i="18"/>
  <c r="B92" i="18"/>
  <c r="J91" i="18"/>
  <c r="B91" i="18"/>
  <c r="J90" i="18"/>
  <c r="B90" i="18"/>
  <c r="J89" i="18"/>
  <c r="B89" i="18"/>
  <c r="J88" i="18"/>
  <c r="B88" i="18"/>
  <c r="J87" i="18"/>
  <c r="B87" i="18"/>
  <c r="J86" i="18"/>
  <c r="B86" i="18"/>
  <c r="J85" i="18"/>
  <c r="B85" i="18"/>
  <c r="J84" i="18"/>
  <c r="B84" i="18"/>
  <c r="J83" i="18"/>
  <c r="B83" i="18"/>
  <c r="J82" i="18"/>
  <c r="B82" i="18"/>
  <c r="J81" i="18"/>
  <c r="B81" i="18"/>
  <c r="J80" i="18"/>
  <c r="B80" i="18"/>
  <c r="J79" i="18"/>
  <c r="B79" i="18"/>
  <c r="J78" i="18"/>
  <c r="B78" i="18"/>
  <c r="J77" i="18"/>
  <c r="B77" i="18"/>
  <c r="J76" i="18"/>
  <c r="B76" i="18"/>
  <c r="J75" i="18"/>
  <c r="B75" i="18"/>
  <c r="J74" i="18"/>
  <c r="B74" i="18"/>
  <c r="J73" i="18"/>
  <c r="B73" i="18"/>
  <c r="J72" i="18"/>
  <c r="B72" i="18"/>
  <c r="J71" i="18"/>
  <c r="B71" i="18"/>
  <c r="B70" i="18" s="1"/>
  <c r="B69" i="18" s="1"/>
  <c r="B68" i="18" s="1"/>
  <c r="B67" i="18" s="1"/>
  <c r="B66" i="18" s="1"/>
  <c r="B65" i="18" s="1"/>
  <c r="B64" i="18" s="1"/>
  <c r="B63" i="18" s="1"/>
  <c r="B62" i="18" s="1"/>
  <c r="B61" i="18" s="1"/>
  <c r="B60" i="18" s="1"/>
  <c r="B59" i="18" s="1"/>
  <c r="B58" i="18" s="1"/>
  <c r="B57" i="18" s="1"/>
  <c r="B56" i="18" s="1"/>
  <c r="B55" i="18" s="1"/>
  <c r="B54" i="18" s="1"/>
  <c r="B53" i="18" s="1"/>
  <c r="B52" i="18" s="1"/>
  <c r="B51" i="18" s="1"/>
  <c r="B50" i="18" s="1"/>
  <c r="B49" i="18" s="1"/>
  <c r="B48" i="18" s="1"/>
  <c r="B47" i="18" s="1"/>
  <c r="B46" i="18" s="1"/>
  <c r="B45" i="18" s="1"/>
  <c r="B44" i="18" s="1"/>
  <c r="B43" i="18" s="1"/>
  <c r="B42" i="18" s="1"/>
  <c r="B41" i="18" s="1"/>
  <c r="B40" i="18" s="1"/>
  <c r="B39" i="18" s="1"/>
  <c r="B38" i="18" s="1"/>
  <c r="B37" i="18" s="1"/>
  <c r="B36" i="18" s="1"/>
  <c r="B35" i="18" s="1"/>
  <c r="B34" i="18" s="1"/>
  <c r="B33" i="18" s="1"/>
  <c r="B32" i="18" s="1"/>
  <c r="B31" i="18" s="1"/>
  <c r="B30" i="18" s="1"/>
  <c r="B29" i="18" s="1"/>
  <c r="B28" i="18" s="1"/>
  <c r="B27" i="18" s="1"/>
  <c r="B26" i="18" s="1"/>
  <c r="B25" i="18" s="1"/>
  <c r="B24" i="18" s="1"/>
  <c r="B23" i="18" s="1"/>
  <c r="B22" i="18" s="1"/>
  <c r="B21" i="18" s="1"/>
  <c r="B20" i="18" s="1"/>
  <c r="B19" i="18" s="1"/>
  <c r="B18" i="18" s="1"/>
  <c r="B17" i="18" s="1"/>
  <c r="B16" i="18" s="1"/>
  <c r="B15" i="18" s="1"/>
  <c r="B14" i="18" s="1"/>
  <c r="B13" i="18" s="1"/>
  <c r="B12" i="18" s="1"/>
  <c r="B11" i="18" s="1"/>
  <c r="B10" i="18" s="1"/>
  <c r="B9" i="18" s="1"/>
  <c r="B8" i="18" s="1"/>
  <c r="B7" i="18" s="1"/>
  <c r="B6" i="18" s="1"/>
  <c r="B5" i="18" s="1"/>
  <c r="B4" i="18" s="1"/>
  <c r="B3" i="18" s="1"/>
  <c r="Y41" i="18"/>
  <c r="Y40" i="18"/>
  <c r="Y39" i="18"/>
  <c r="Y38" i="18"/>
  <c r="Y37" i="18"/>
  <c r="Y36" i="18"/>
  <c r="Y35" i="18"/>
  <c r="Y34" i="18"/>
  <c r="Y33" i="18"/>
  <c r="Y32" i="18" s="1"/>
  <c r="Y31" i="18" s="1"/>
  <c r="Y30" i="18" s="1"/>
  <c r="Y29" i="18" s="1"/>
  <c r="Y28" i="18" s="1"/>
  <c r="Y27" i="18" s="1"/>
  <c r="Y26" i="18" s="1"/>
  <c r="Z26" i="18"/>
  <c r="T22" i="18"/>
  <c r="T21" i="18"/>
  <c r="T20" i="18"/>
  <c r="T19" i="18"/>
  <c r="T18" i="18"/>
  <c r="T17" i="18"/>
  <c r="T16" i="18"/>
  <c r="T15" i="18"/>
  <c r="T14" i="18"/>
  <c r="T13" i="18"/>
  <c r="T12" i="18"/>
  <c r="T11" i="18"/>
  <c r="T10" i="18"/>
  <c r="T9" i="18"/>
  <c r="T8" i="18"/>
  <c r="T7" i="18"/>
  <c r="T6" i="18"/>
  <c r="T5" i="18"/>
  <c r="T4" i="18"/>
  <c r="T3" i="18"/>
  <c r="I115" i="11"/>
  <c r="H115" i="11"/>
  <c r="G115" i="11"/>
  <c r="F115" i="11"/>
  <c r="E115" i="11"/>
  <c r="I114" i="11"/>
  <c r="H114" i="11"/>
  <c r="G114" i="11"/>
  <c r="F114" i="11"/>
  <c r="E114" i="11"/>
  <c r="I113" i="11"/>
  <c r="H113" i="11"/>
  <c r="G113" i="11"/>
  <c r="F113" i="11"/>
  <c r="E113" i="11"/>
  <c r="I112" i="11"/>
  <c r="H112" i="11"/>
  <c r="G112" i="11"/>
  <c r="F112" i="11"/>
  <c r="E112" i="11"/>
  <c r="I111" i="11"/>
  <c r="H111" i="11"/>
  <c r="G111" i="11"/>
  <c r="F111" i="11"/>
  <c r="E111" i="11"/>
  <c r="I110" i="11"/>
  <c r="H110" i="11"/>
  <c r="G110" i="11"/>
  <c r="F110" i="11"/>
  <c r="E110" i="11"/>
  <c r="I109" i="11"/>
  <c r="H109" i="11"/>
  <c r="G109" i="11"/>
  <c r="F109" i="11"/>
  <c r="E109" i="11"/>
  <c r="I108" i="11"/>
  <c r="H108" i="11"/>
  <c r="G108" i="11"/>
  <c r="F108" i="11"/>
  <c r="E108" i="11"/>
  <c r="I107" i="11"/>
  <c r="H107" i="11"/>
  <c r="G107" i="11"/>
  <c r="F107" i="11"/>
  <c r="E107" i="11"/>
  <c r="I106" i="11"/>
  <c r="H106" i="11"/>
  <c r="G106" i="11"/>
  <c r="F106" i="11"/>
  <c r="E106" i="11"/>
  <c r="I105" i="11"/>
  <c r="H105" i="11"/>
  <c r="G105" i="11"/>
  <c r="F105" i="11"/>
  <c r="E105" i="11"/>
  <c r="I104" i="11"/>
  <c r="H104" i="11"/>
  <c r="G104" i="11"/>
  <c r="F104" i="11"/>
  <c r="E104" i="11"/>
  <c r="I103" i="11"/>
  <c r="H103" i="11"/>
  <c r="G103" i="11"/>
  <c r="F103" i="11"/>
  <c r="E103" i="11"/>
  <c r="I102" i="11"/>
  <c r="H102" i="11"/>
  <c r="G102" i="11"/>
  <c r="F102" i="11"/>
  <c r="E102" i="11"/>
  <c r="I101" i="11"/>
  <c r="H101" i="11"/>
  <c r="G101" i="11"/>
  <c r="F101" i="11"/>
  <c r="E101" i="11"/>
  <c r="I100" i="11"/>
  <c r="H100" i="11"/>
  <c r="G100" i="11"/>
  <c r="F100" i="11"/>
  <c r="E100" i="11"/>
  <c r="I99" i="11"/>
  <c r="H99" i="11"/>
  <c r="G99" i="11"/>
  <c r="F99" i="11"/>
  <c r="E99" i="11"/>
  <c r="I98" i="11"/>
  <c r="H98" i="11"/>
  <c r="G98" i="11"/>
  <c r="F98" i="11"/>
  <c r="E98" i="11"/>
  <c r="I97" i="11"/>
  <c r="H97" i="11"/>
  <c r="G97" i="11"/>
  <c r="F97" i="11"/>
  <c r="E97" i="11"/>
  <c r="I96" i="11"/>
  <c r="H96" i="11"/>
  <c r="G96" i="11"/>
  <c r="F96" i="11"/>
  <c r="E96" i="11"/>
  <c r="I95" i="11"/>
  <c r="H95" i="11"/>
  <c r="G95" i="11"/>
  <c r="F95" i="11"/>
  <c r="E95" i="11"/>
  <c r="I94" i="11"/>
  <c r="H94" i="11"/>
  <c r="G94" i="11"/>
  <c r="F94" i="11"/>
  <c r="E94" i="11"/>
  <c r="I93" i="11"/>
  <c r="H93" i="11"/>
  <c r="G93" i="11"/>
  <c r="F93" i="11"/>
  <c r="E93" i="11"/>
  <c r="I92" i="11"/>
  <c r="H92" i="11"/>
  <c r="G92" i="11"/>
  <c r="F92" i="11"/>
  <c r="E92" i="11"/>
  <c r="I91" i="11"/>
  <c r="H91" i="11"/>
  <c r="G91" i="11"/>
  <c r="F91" i="11"/>
  <c r="E91" i="11"/>
  <c r="I90" i="11"/>
  <c r="H90" i="11"/>
  <c r="G90" i="11"/>
  <c r="F90" i="11"/>
  <c r="E90" i="11"/>
  <c r="I89" i="11"/>
  <c r="H89" i="11"/>
  <c r="G89" i="11"/>
  <c r="F89" i="11"/>
  <c r="E89" i="11"/>
  <c r="I88" i="11"/>
  <c r="H88" i="11"/>
  <c r="G88" i="11"/>
  <c r="F88" i="11"/>
  <c r="E88" i="11"/>
  <c r="I87" i="11"/>
  <c r="H87" i="11"/>
  <c r="G87" i="11"/>
  <c r="F87" i="11"/>
  <c r="E87" i="11"/>
  <c r="I86" i="11"/>
  <c r="H86" i="11"/>
  <c r="G86" i="11"/>
  <c r="F86" i="11"/>
  <c r="E86" i="11"/>
  <c r="I85" i="11"/>
  <c r="H85" i="11"/>
  <c r="G85" i="11"/>
  <c r="F85" i="11"/>
  <c r="E85" i="11"/>
  <c r="I84" i="11"/>
  <c r="H84" i="11"/>
  <c r="G84" i="11"/>
  <c r="F84" i="11"/>
  <c r="E84" i="11"/>
  <c r="I83" i="11"/>
  <c r="H83" i="11"/>
  <c r="G83" i="11"/>
  <c r="F83" i="11"/>
  <c r="E83" i="11"/>
  <c r="I82" i="11"/>
  <c r="H82" i="11"/>
  <c r="G82" i="11"/>
  <c r="F82" i="11"/>
  <c r="E82" i="11"/>
  <c r="I81" i="11"/>
  <c r="H81" i="11"/>
  <c r="G81" i="11"/>
  <c r="F81" i="11"/>
  <c r="E81" i="11"/>
  <c r="I80" i="11"/>
  <c r="H80" i="11"/>
  <c r="G80" i="11"/>
  <c r="F80" i="11"/>
  <c r="E80" i="11"/>
  <c r="I79" i="11"/>
  <c r="H79" i="11"/>
  <c r="G79" i="11"/>
  <c r="F79" i="11"/>
  <c r="E79" i="11"/>
  <c r="I78" i="11"/>
  <c r="H78" i="11"/>
  <c r="G78" i="11"/>
  <c r="F78" i="11"/>
  <c r="E78" i="11"/>
  <c r="I77" i="11"/>
  <c r="H77" i="11"/>
  <c r="G77" i="11"/>
  <c r="F77" i="11"/>
  <c r="E77" i="11"/>
  <c r="I76" i="11"/>
  <c r="H76" i="11"/>
  <c r="G76" i="11"/>
  <c r="F76" i="11"/>
  <c r="E76" i="11"/>
  <c r="H75" i="11"/>
  <c r="C75" i="11" s="1"/>
  <c r="G75" i="11"/>
  <c r="B75" i="11" s="1"/>
  <c r="H74" i="11"/>
  <c r="G74" i="11"/>
  <c r="E64" i="48" l="1"/>
  <c r="E68" i="48"/>
  <c r="E72" i="48"/>
  <c r="E76" i="48"/>
  <c r="E80" i="48"/>
  <c r="E84" i="48"/>
  <c r="E88" i="48"/>
  <c r="E92" i="48"/>
  <c r="E96" i="48"/>
  <c r="E100" i="48"/>
  <c r="E104" i="48"/>
  <c r="E108" i="48"/>
  <c r="E112" i="48"/>
  <c r="E11" i="48"/>
  <c r="E27" i="48"/>
  <c r="E31" i="48"/>
  <c r="E47" i="48"/>
  <c r="E51" i="48"/>
  <c r="E67" i="48"/>
  <c r="E75" i="48"/>
  <c r="E91" i="48"/>
  <c r="E95" i="48"/>
  <c r="E111" i="48"/>
  <c r="E115" i="48"/>
  <c r="M23" i="109"/>
  <c r="L7" i="109"/>
  <c r="J76" i="11"/>
  <c r="J92" i="11"/>
  <c r="J91" i="11"/>
  <c r="J94" i="11"/>
  <c r="J110" i="11"/>
  <c r="J74" i="11"/>
  <c r="J100" i="11"/>
  <c r="J112" i="11"/>
  <c r="J78" i="11"/>
  <c r="J105" i="11"/>
  <c r="J113" i="11"/>
  <c r="J80" i="11"/>
  <c r="J84" i="11"/>
  <c r="J88" i="11"/>
  <c r="J99" i="11"/>
  <c r="J102" i="11"/>
  <c r="J90" i="11"/>
  <c r="J108" i="11"/>
  <c r="J81" i="11"/>
  <c r="J89" i="11"/>
  <c r="J96" i="11"/>
  <c r="J107" i="11"/>
  <c r="J98" i="11"/>
  <c r="E9" i="48"/>
  <c r="E10" i="48"/>
  <c r="E13" i="48"/>
  <c r="E14" i="48"/>
  <c r="E17" i="48"/>
  <c r="E18" i="48"/>
  <c r="E21" i="48"/>
  <c r="E22" i="48"/>
  <c r="E25" i="48"/>
  <c r="E26" i="48"/>
  <c r="E29" i="48"/>
  <c r="E30" i="48"/>
  <c r="E33" i="48"/>
  <c r="E34" i="48"/>
  <c r="E37" i="48"/>
  <c r="E38" i="48"/>
  <c r="E41" i="48"/>
  <c r="E42" i="48"/>
  <c r="E45" i="48"/>
  <c r="E46" i="48"/>
  <c r="E49" i="48"/>
  <c r="E50" i="48"/>
  <c r="E53" i="48"/>
  <c r="E54" i="48"/>
  <c r="E57" i="48"/>
  <c r="E58" i="48"/>
  <c r="E61" i="48"/>
  <c r="E62" i="48"/>
  <c r="E65" i="48"/>
  <c r="E66" i="48"/>
  <c r="E69" i="48"/>
  <c r="E70" i="48"/>
  <c r="E73" i="48"/>
  <c r="E74" i="48"/>
  <c r="E77" i="48"/>
  <c r="E78" i="48"/>
  <c r="E81" i="48"/>
  <c r="E82" i="48"/>
  <c r="E85" i="48"/>
  <c r="E86" i="48"/>
  <c r="E89" i="48"/>
  <c r="E90" i="48"/>
  <c r="E93" i="48"/>
  <c r="E94" i="48"/>
  <c r="E97" i="48"/>
  <c r="E98" i="48"/>
  <c r="E101" i="48"/>
  <c r="E102" i="48"/>
  <c r="E105" i="48"/>
  <c r="E106" i="48"/>
  <c r="E109" i="48"/>
  <c r="E110" i="48"/>
  <c r="E113" i="48"/>
  <c r="E114" i="48"/>
  <c r="I75" i="11"/>
  <c r="J106" i="11"/>
  <c r="E23" i="48"/>
  <c r="E39" i="48"/>
  <c r="E55" i="48"/>
  <c r="E71" i="48"/>
  <c r="E87" i="48"/>
  <c r="E103" i="48"/>
  <c r="J75" i="11"/>
  <c r="J82" i="11"/>
  <c r="J83" i="11"/>
  <c r="J86" i="11"/>
  <c r="J97" i="11"/>
  <c r="J104" i="11"/>
  <c r="J114" i="11"/>
  <c r="J115" i="11"/>
  <c r="Y25" i="18"/>
  <c r="Y24" i="18" s="1"/>
  <c r="Y23" i="18" s="1"/>
  <c r="Y22" i="18" s="1"/>
  <c r="Y21" i="18" s="1"/>
  <c r="Y20" i="18" s="1"/>
  <c r="Y19" i="18" s="1"/>
  <c r="Y18" i="18" s="1"/>
  <c r="Y17" i="18" s="1"/>
  <c r="Y16" i="18" s="1"/>
  <c r="Y15" i="18" s="1"/>
  <c r="Y14" i="18" s="1"/>
  <c r="Y13" i="18" s="1"/>
  <c r="Y12" i="18" s="1"/>
  <c r="Y11" i="18" s="1"/>
  <c r="Y10" i="18" s="1"/>
  <c r="Y9" i="18" s="1"/>
  <c r="Y8" i="18" s="1"/>
  <c r="Y7" i="18" s="1"/>
  <c r="Y6" i="18" s="1"/>
  <c r="Y5" i="18" s="1"/>
  <c r="Y4" i="18" s="1"/>
  <c r="Y3" i="18" s="1"/>
  <c r="F11" i="50"/>
  <c r="F15" i="50"/>
  <c r="F19" i="50"/>
  <c r="F23" i="50"/>
  <c r="F27" i="50"/>
  <c r="F31" i="50"/>
  <c r="F35" i="50"/>
  <c r="F39" i="50"/>
  <c r="F43" i="50"/>
  <c r="J77" i="11"/>
  <c r="J85" i="11"/>
  <c r="J93" i="11"/>
  <c r="J101" i="11"/>
  <c r="J109" i="11"/>
  <c r="F12" i="50"/>
  <c r="F16" i="50"/>
  <c r="F20" i="50"/>
  <c r="F24" i="50"/>
  <c r="F28" i="50"/>
  <c r="F32" i="50"/>
  <c r="F36" i="50"/>
  <c r="F40" i="50"/>
  <c r="F44" i="50"/>
  <c r="F48" i="50"/>
  <c r="F49" i="50"/>
  <c r="F52" i="50"/>
  <c r="F53" i="50"/>
  <c r="F56" i="50"/>
  <c r="F57" i="50"/>
  <c r="F60" i="50"/>
  <c r="F61" i="50"/>
  <c r="F64" i="50"/>
  <c r="F65" i="50"/>
  <c r="F68" i="50"/>
  <c r="F69" i="50"/>
  <c r="F72" i="50"/>
  <c r="F73" i="50"/>
  <c r="F76" i="50"/>
  <c r="F77" i="50"/>
  <c r="F80" i="50"/>
  <c r="F81" i="50"/>
  <c r="F84" i="50"/>
  <c r="F85" i="50"/>
  <c r="F88" i="50"/>
  <c r="F89" i="50"/>
  <c r="F92" i="50"/>
  <c r="F93" i="50"/>
  <c r="F96" i="50"/>
  <c r="F97" i="50"/>
  <c r="F100" i="50"/>
  <c r="F101" i="50"/>
  <c r="F104" i="50"/>
  <c r="F105" i="50"/>
  <c r="F108" i="50"/>
  <c r="F109" i="50"/>
  <c r="F112" i="50"/>
  <c r="F113" i="50"/>
  <c r="F116" i="50"/>
  <c r="F117" i="50"/>
  <c r="F47" i="50"/>
  <c r="F51" i="50"/>
  <c r="F55" i="50"/>
  <c r="F59" i="50"/>
  <c r="F63" i="50"/>
  <c r="F67" i="50"/>
  <c r="F71" i="50"/>
  <c r="F75" i="50"/>
  <c r="F79" i="50"/>
  <c r="F83" i="50"/>
  <c r="F87" i="50"/>
  <c r="F91" i="50"/>
  <c r="F95" i="50"/>
  <c r="F99" i="50"/>
  <c r="F103" i="50"/>
  <c r="F107" i="50"/>
  <c r="F111" i="50"/>
  <c r="F115" i="50"/>
  <c r="B110" i="18"/>
  <c r="J79" i="11"/>
  <c r="J87" i="11"/>
  <c r="J95" i="11"/>
  <c r="J103" i="11"/>
  <c r="J111" i="11"/>
  <c r="P7" i="50"/>
  <c r="C297" i="50" s="1"/>
  <c r="C298" i="50" s="1"/>
  <c r="F13" i="50"/>
  <c r="F17" i="50"/>
  <c r="F21" i="50"/>
  <c r="F25" i="50"/>
  <c r="F29" i="50"/>
  <c r="F33" i="50"/>
  <c r="F37" i="50"/>
  <c r="F41" i="50"/>
  <c r="F45" i="50"/>
  <c r="C74" i="11"/>
  <c r="B74" i="11" s="1"/>
  <c r="I74" i="11" s="1"/>
  <c r="L30" i="70"/>
  <c r="L30" i="109" s="1"/>
  <c r="K7" i="70"/>
  <c r="K31" i="70"/>
  <c r="K31" i="109" s="1"/>
  <c r="L18" i="70"/>
  <c r="L18" i="109" s="1"/>
  <c r="I9" i="70"/>
  <c r="I9" i="109" s="1"/>
  <c r="K37" i="70"/>
  <c r="K37" i="109" s="1"/>
  <c r="I13" i="70"/>
  <c r="I13" i="109" s="1"/>
  <c r="L23" i="70"/>
  <c r="I16" i="70"/>
  <c r="I16" i="109" s="1"/>
  <c r="L22" i="70"/>
  <c r="L22" i="109" s="1"/>
  <c r="L26" i="70"/>
  <c r="L26" i="109" s="1"/>
  <c r="K40" i="70"/>
  <c r="K40" i="109" s="1"/>
  <c r="K17" i="70"/>
  <c r="K17" i="109" s="1"/>
  <c r="L34" i="70"/>
  <c r="L34" i="109" s="1"/>
  <c r="K28" i="70"/>
  <c r="K28" i="109" s="1"/>
  <c r="K32" i="70"/>
  <c r="K32" i="109" s="1"/>
  <c r="K36" i="70"/>
  <c r="K36" i="109" s="1"/>
  <c r="K24" i="70"/>
  <c r="K24" i="109" s="1"/>
  <c r="L21" i="70"/>
  <c r="L21" i="109" s="1"/>
  <c r="K10" i="70"/>
  <c r="K10" i="109" s="1"/>
  <c r="I14" i="70"/>
  <c r="I14" i="109" s="1"/>
  <c r="K27" i="70"/>
  <c r="K27" i="109" s="1"/>
  <c r="K38" i="70"/>
  <c r="K38" i="109" s="1"/>
  <c r="H73" i="11"/>
  <c r="G73" i="11"/>
  <c r="K7" i="109" l="1"/>
  <c r="L23" i="109"/>
  <c r="B73" i="11"/>
  <c r="C296" i="50"/>
  <c r="C295" i="50" s="1"/>
  <c r="G105" i="50" s="1"/>
  <c r="C73" i="11"/>
  <c r="J73" i="11"/>
  <c r="C294" i="50"/>
  <c r="C293" i="50" s="1"/>
  <c r="C292" i="50" s="1"/>
  <c r="C299" i="50"/>
  <c r="C300" i="50" s="1"/>
  <c r="C301" i="50" s="1"/>
  <c r="G106" i="50"/>
  <c r="I10" i="70"/>
  <c r="I10" i="109" s="1"/>
  <c r="Y110" i="70"/>
  <c r="Y110" i="109" s="1"/>
  <c r="H12" i="70"/>
  <c r="H12" i="109" s="1"/>
  <c r="K30" i="70"/>
  <c r="K30" i="109" s="1"/>
  <c r="J33" i="70"/>
  <c r="J33" i="109" s="1"/>
  <c r="K18" i="70"/>
  <c r="K18" i="109" s="1"/>
  <c r="K21" i="70"/>
  <c r="K21" i="109" s="1"/>
  <c r="I7" i="70"/>
  <c r="J20" i="70"/>
  <c r="J20" i="109" s="1"/>
  <c r="K34" i="70"/>
  <c r="K34" i="109" s="1"/>
  <c r="K22" i="70"/>
  <c r="K22" i="109" s="1"/>
  <c r="H15" i="70"/>
  <c r="H15" i="109" s="1"/>
  <c r="J19" i="70"/>
  <c r="J19" i="109" s="1"/>
  <c r="K26" i="70"/>
  <c r="K26" i="109" s="1"/>
  <c r="K23" i="70"/>
  <c r="H11" i="70"/>
  <c r="H11" i="109" s="1"/>
  <c r="H72" i="11"/>
  <c r="G72" i="11"/>
  <c r="B72" i="11" s="1"/>
  <c r="I73" i="11" l="1"/>
  <c r="I7" i="109"/>
  <c r="K23" i="109"/>
  <c r="C291" i="50"/>
  <c r="C290" i="50" s="1"/>
  <c r="C289" i="50" s="1"/>
  <c r="G104" i="50"/>
  <c r="C72" i="11"/>
  <c r="I72" i="11" s="1"/>
  <c r="J72" i="11"/>
  <c r="G107" i="50"/>
  <c r="C302" i="50"/>
  <c r="C303" i="50" s="1"/>
  <c r="C304" i="50" s="1"/>
  <c r="H16" i="70"/>
  <c r="H16" i="109" s="1"/>
  <c r="I19" i="70"/>
  <c r="I19" i="109" s="1"/>
  <c r="J17" i="70"/>
  <c r="I20" i="70"/>
  <c r="I20" i="109" s="1"/>
  <c r="J25" i="70"/>
  <c r="J25" i="109" s="1"/>
  <c r="J39" i="70"/>
  <c r="J39" i="109" s="1"/>
  <c r="I33" i="70"/>
  <c r="I33" i="109" s="1"/>
  <c r="J41" i="70"/>
  <c r="J41" i="109" s="1"/>
  <c r="J29" i="70"/>
  <c r="J29" i="109" s="1"/>
  <c r="J35" i="70"/>
  <c r="J35" i="109" s="1"/>
  <c r="H14" i="70"/>
  <c r="H14" i="109" s="1"/>
  <c r="H13" i="70"/>
  <c r="H13" i="109" s="1"/>
  <c r="X110" i="70"/>
  <c r="X110" i="109" s="1"/>
  <c r="H9" i="70"/>
  <c r="H9" i="109" s="1"/>
  <c r="H71" i="11"/>
  <c r="G71" i="11"/>
  <c r="B71" i="11" s="1"/>
  <c r="H70" i="11"/>
  <c r="G70" i="11"/>
  <c r="J17" i="109" l="1"/>
  <c r="J70" i="11"/>
  <c r="C305" i="50"/>
  <c r="C306" i="50" s="1"/>
  <c r="C307" i="50" s="1"/>
  <c r="G108" i="50"/>
  <c r="B70" i="11"/>
  <c r="G103" i="50"/>
  <c r="C288" i="50"/>
  <c r="C287" i="50" s="1"/>
  <c r="C286" i="50" s="1"/>
  <c r="C71" i="11"/>
  <c r="I71" i="11" s="1"/>
  <c r="J71" i="11"/>
  <c r="J18" i="70"/>
  <c r="J18" i="109" s="1"/>
  <c r="J21" i="70"/>
  <c r="J21" i="109" s="1"/>
  <c r="G11" i="70"/>
  <c r="G11" i="109" s="1"/>
  <c r="J31" i="70"/>
  <c r="J31" i="109" s="1"/>
  <c r="J24" i="70"/>
  <c r="J24" i="109" s="1"/>
  <c r="I35" i="70"/>
  <c r="I35" i="109" s="1"/>
  <c r="I29" i="70"/>
  <c r="I29" i="109" s="1"/>
  <c r="I41" i="70"/>
  <c r="I41" i="109" s="1"/>
  <c r="G12" i="70"/>
  <c r="G12" i="109" s="1"/>
  <c r="J37" i="70"/>
  <c r="J37" i="109" s="1"/>
  <c r="H7" i="70"/>
  <c r="J22" i="70"/>
  <c r="J22" i="109" s="1"/>
  <c r="H10" i="70"/>
  <c r="H10" i="109" s="1"/>
  <c r="J40" i="70"/>
  <c r="J40" i="109" s="1"/>
  <c r="J28" i="70"/>
  <c r="J28" i="109" s="1"/>
  <c r="J38" i="70"/>
  <c r="J38" i="109" s="1"/>
  <c r="J32" i="70"/>
  <c r="J32" i="109" s="1"/>
  <c r="G15" i="70"/>
  <c r="G15" i="109" s="1"/>
  <c r="J27" i="70"/>
  <c r="J27" i="109" s="1"/>
  <c r="J36" i="70"/>
  <c r="J36" i="109" s="1"/>
  <c r="I39" i="70"/>
  <c r="I39" i="109" s="1"/>
  <c r="I25" i="70"/>
  <c r="I25" i="109" s="1"/>
  <c r="I17" i="70"/>
  <c r="I17" i="109" s="1"/>
  <c r="H69" i="11"/>
  <c r="G69" i="11"/>
  <c r="H7" i="109" l="1"/>
  <c r="C70" i="11"/>
  <c r="I70" i="11" s="1"/>
  <c r="G109" i="50"/>
  <c r="C308" i="50"/>
  <c r="C309" i="50" s="1"/>
  <c r="C310" i="50" s="1"/>
  <c r="C285" i="50"/>
  <c r="C284" i="50" s="1"/>
  <c r="C283" i="50" s="1"/>
  <c r="G102" i="50"/>
  <c r="C69" i="11"/>
  <c r="J69" i="11"/>
  <c r="H33" i="70"/>
  <c r="H33" i="109" s="1"/>
  <c r="I27" i="70"/>
  <c r="I27" i="109" s="1"/>
  <c r="J34" i="70"/>
  <c r="J34" i="109" s="1"/>
  <c r="G14" i="70"/>
  <c r="G14" i="109" s="1"/>
  <c r="J30" i="70"/>
  <c r="J30" i="109" s="1"/>
  <c r="I38" i="70"/>
  <c r="I38" i="109" s="1"/>
  <c r="I40" i="70"/>
  <c r="I40" i="109" s="1"/>
  <c r="G9" i="70"/>
  <c r="G9" i="109" s="1"/>
  <c r="H19" i="70"/>
  <c r="H19" i="109" s="1"/>
  <c r="F12" i="70"/>
  <c r="I31" i="70"/>
  <c r="I31" i="109" s="1"/>
  <c r="F11" i="70"/>
  <c r="I21" i="70"/>
  <c r="I21" i="109" s="1"/>
  <c r="G16" i="70"/>
  <c r="G16" i="109" s="1"/>
  <c r="H20" i="70"/>
  <c r="H20" i="109" s="1"/>
  <c r="I36" i="70"/>
  <c r="I36" i="109" s="1"/>
  <c r="F15" i="70"/>
  <c r="I32" i="70"/>
  <c r="I32" i="109" s="1"/>
  <c r="G13" i="70"/>
  <c r="G13" i="109" s="1"/>
  <c r="W110" i="70"/>
  <c r="W110" i="109" s="1"/>
  <c r="I28" i="70"/>
  <c r="I28" i="109" s="1"/>
  <c r="J23" i="70"/>
  <c r="I22" i="70"/>
  <c r="I22" i="109" s="1"/>
  <c r="I37" i="70"/>
  <c r="I37" i="109" s="1"/>
  <c r="J26" i="70"/>
  <c r="J26" i="109" s="1"/>
  <c r="I24" i="70"/>
  <c r="I24" i="109" s="1"/>
  <c r="I18" i="70"/>
  <c r="I18" i="109" s="1"/>
  <c r="B69" i="11"/>
  <c r="E11" i="70" l="1"/>
  <c r="F11" i="109"/>
  <c r="E12" i="70"/>
  <c r="F12" i="109"/>
  <c r="J23" i="109"/>
  <c r="E15" i="70"/>
  <c r="F15" i="109"/>
  <c r="I69" i="11"/>
  <c r="C311" i="50"/>
  <c r="C312" i="50" s="1"/>
  <c r="C313" i="50" s="1"/>
  <c r="G110" i="50"/>
  <c r="G101" i="50"/>
  <c r="C282" i="50"/>
  <c r="C281" i="50" s="1"/>
  <c r="C280" i="50" s="1"/>
  <c r="G10" i="70"/>
  <c r="G10" i="109" s="1"/>
  <c r="H29" i="70"/>
  <c r="H29" i="109" s="1"/>
  <c r="G7" i="70"/>
  <c r="F14" i="70"/>
  <c r="H25" i="70"/>
  <c r="H25" i="109" s="1"/>
  <c r="H41" i="70"/>
  <c r="H41" i="109" s="1"/>
  <c r="I23" i="70"/>
  <c r="F13" i="70"/>
  <c r="B15" i="70"/>
  <c r="H39" i="70"/>
  <c r="H39" i="109" s="1"/>
  <c r="F16" i="70"/>
  <c r="B11" i="70"/>
  <c r="H35" i="70"/>
  <c r="H35" i="109" s="1"/>
  <c r="B12" i="70"/>
  <c r="I30" i="70"/>
  <c r="I30" i="109" s="1"/>
  <c r="I34" i="70"/>
  <c r="I34" i="109" s="1"/>
  <c r="H17" i="70"/>
  <c r="H17" i="109" s="1"/>
  <c r="V110" i="70"/>
  <c r="V110" i="109" s="1"/>
  <c r="F9" i="70"/>
  <c r="I26" i="70"/>
  <c r="I26" i="109" s="1"/>
  <c r="H68" i="11"/>
  <c r="G68" i="11"/>
  <c r="B68" i="11" s="1"/>
  <c r="D12" i="70" l="1"/>
  <c r="E12" i="109"/>
  <c r="E9" i="70"/>
  <c r="F9" i="109"/>
  <c r="E16" i="70"/>
  <c r="F16" i="109"/>
  <c r="I23" i="109"/>
  <c r="G7" i="109"/>
  <c r="E13" i="70"/>
  <c r="F13" i="109"/>
  <c r="D11" i="70"/>
  <c r="E11" i="109"/>
  <c r="E14" i="70"/>
  <c r="F14" i="109"/>
  <c r="D15" i="70"/>
  <c r="E15" i="109"/>
  <c r="C68" i="11"/>
  <c r="I68" i="11" s="1"/>
  <c r="J68" i="11"/>
  <c r="C279" i="50"/>
  <c r="C278" i="50" s="1"/>
  <c r="C277" i="50" s="1"/>
  <c r="G100" i="50"/>
  <c r="G111" i="50"/>
  <c r="C314" i="50"/>
  <c r="C315" i="50" s="1"/>
  <c r="C316" i="50" s="1"/>
  <c r="B9" i="70"/>
  <c r="H37" i="70"/>
  <c r="H37" i="109" s="1"/>
  <c r="H24" i="70"/>
  <c r="H24" i="109" s="1"/>
  <c r="U110" i="70"/>
  <c r="G33" i="70"/>
  <c r="G33" i="109" s="1"/>
  <c r="G19" i="70"/>
  <c r="G19" i="109" s="1"/>
  <c r="B16" i="70"/>
  <c r="H28" i="70"/>
  <c r="H28" i="109" s="1"/>
  <c r="B13" i="70"/>
  <c r="H18" i="70"/>
  <c r="H18" i="109" s="1"/>
  <c r="H31" i="70"/>
  <c r="H31" i="109" s="1"/>
  <c r="B14" i="70"/>
  <c r="B14" i="109" s="1"/>
  <c r="F7" i="70"/>
  <c r="H21" i="70"/>
  <c r="H21" i="109" s="1"/>
  <c r="H32" i="70"/>
  <c r="H32" i="109" s="1"/>
  <c r="H22" i="70"/>
  <c r="H22" i="109" s="1"/>
  <c r="G20" i="70"/>
  <c r="G20" i="109" s="1"/>
  <c r="H40" i="70"/>
  <c r="H40" i="109" s="1"/>
  <c r="H27" i="70"/>
  <c r="H27" i="109" s="1"/>
  <c r="H38" i="70"/>
  <c r="H38" i="109" s="1"/>
  <c r="H36" i="70"/>
  <c r="H36" i="109" s="1"/>
  <c r="F10" i="70"/>
  <c r="H67" i="11"/>
  <c r="G67" i="11"/>
  <c r="B67" i="11" s="1"/>
  <c r="F7" i="109" l="1"/>
  <c r="C11" i="70"/>
  <c r="C11" i="109" s="1"/>
  <c r="D11" i="109"/>
  <c r="E10" i="70"/>
  <c r="F10" i="109"/>
  <c r="C15" i="70"/>
  <c r="C15" i="109" s="1"/>
  <c r="D15" i="109"/>
  <c r="D9" i="70"/>
  <c r="E9" i="109"/>
  <c r="T110" i="70"/>
  <c r="T110" i="109" s="1"/>
  <c r="U110" i="109"/>
  <c r="D14" i="70"/>
  <c r="E14" i="109"/>
  <c r="D13" i="70"/>
  <c r="E13" i="109"/>
  <c r="D16" i="70"/>
  <c r="E16" i="109"/>
  <c r="C12" i="70"/>
  <c r="C12" i="109" s="1"/>
  <c r="D12" i="109"/>
  <c r="B9" i="109"/>
  <c r="C67" i="11"/>
  <c r="I67" i="11" s="1"/>
  <c r="J67" i="11"/>
  <c r="B13" i="109"/>
  <c r="C317" i="50"/>
  <c r="C318" i="50" s="1"/>
  <c r="C319" i="50" s="1"/>
  <c r="G112" i="50"/>
  <c r="G99" i="50"/>
  <c r="C276" i="50"/>
  <c r="C275" i="50" s="1"/>
  <c r="C274" i="50" s="1"/>
  <c r="H23" i="70"/>
  <c r="G35" i="70"/>
  <c r="G35" i="109" s="1"/>
  <c r="H30" i="70"/>
  <c r="H30" i="109" s="1"/>
  <c r="S110" i="70"/>
  <c r="S110" i="109" s="1"/>
  <c r="H34" i="70"/>
  <c r="H34" i="109" s="1"/>
  <c r="G29" i="70"/>
  <c r="G29" i="109" s="1"/>
  <c r="G41" i="70"/>
  <c r="G41" i="109" s="1"/>
  <c r="G39" i="70"/>
  <c r="G39" i="109" s="1"/>
  <c r="F20" i="70"/>
  <c r="H26" i="70"/>
  <c r="H26" i="109" s="1"/>
  <c r="B10" i="70"/>
  <c r="G17" i="70"/>
  <c r="G17" i="109" s="1"/>
  <c r="E7" i="70"/>
  <c r="G25" i="70"/>
  <c r="G25" i="109" s="1"/>
  <c r="F19" i="70"/>
  <c r="F33" i="70"/>
  <c r="H66" i="11"/>
  <c r="G66" i="11"/>
  <c r="B66" i="11" s="1"/>
  <c r="E19" i="70" l="1"/>
  <c r="F19" i="109"/>
  <c r="E20" i="70"/>
  <c r="F20" i="109"/>
  <c r="H23" i="109"/>
  <c r="C16" i="70"/>
  <c r="C16" i="109" s="1"/>
  <c r="D16" i="109"/>
  <c r="C14" i="70"/>
  <c r="C14" i="109" s="1"/>
  <c r="D14" i="109"/>
  <c r="C9" i="70"/>
  <c r="C9" i="109" s="1"/>
  <c r="D9" i="109"/>
  <c r="D10" i="70"/>
  <c r="E10" i="109"/>
  <c r="C13" i="70"/>
  <c r="C13" i="109" s="1"/>
  <c r="D13" i="109"/>
  <c r="E7" i="109"/>
  <c r="E33" i="70"/>
  <c r="F33" i="109"/>
  <c r="B10" i="109"/>
  <c r="C273" i="50"/>
  <c r="C272" i="50" s="1"/>
  <c r="C271" i="50" s="1"/>
  <c r="G98" i="50"/>
  <c r="C66" i="11"/>
  <c r="I66" i="11" s="1"/>
  <c r="J66" i="11"/>
  <c r="G113" i="50"/>
  <c r="C320" i="50"/>
  <c r="C321" i="50" s="1"/>
  <c r="C322" i="50" s="1"/>
  <c r="G24" i="70"/>
  <c r="G24" i="109" s="1"/>
  <c r="G28" i="70"/>
  <c r="G28" i="109" s="1"/>
  <c r="B20" i="70"/>
  <c r="G38" i="70"/>
  <c r="G38" i="109" s="1"/>
  <c r="G22" i="70"/>
  <c r="G22" i="109" s="1"/>
  <c r="G37" i="70"/>
  <c r="G37" i="109" s="1"/>
  <c r="Y14" i="70"/>
  <c r="Y14" i="109" s="1"/>
  <c r="F17" i="70"/>
  <c r="Y10" i="70"/>
  <c r="Y10" i="109" s="1"/>
  <c r="B33" i="70"/>
  <c r="F25" i="70"/>
  <c r="G31" i="70"/>
  <c r="G31" i="109" s="1"/>
  <c r="G40" i="70"/>
  <c r="G40" i="109" s="1"/>
  <c r="F41" i="70"/>
  <c r="G36" i="70"/>
  <c r="G36" i="109" s="1"/>
  <c r="G18" i="70"/>
  <c r="G18" i="109" s="1"/>
  <c r="Y11" i="70"/>
  <c r="Y11" i="109" s="1"/>
  <c r="R110" i="70"/>
  <c r="R110" i="109" s="1"/>
  <c r="F35" i="70"/>
  <c r="B19" i="70"/>
  <c r="F39" i="70"/>
  <c r="G21" i="70"/>
  <c r="G21" i="109" s="1"/>
  <c r="F29" i="70"/>
  <c r="D7" i="70"/>
  <c r="G32" i="70"/>
  <c r="G32" i="109" s="1"/>
  <c r="G27" i="70"/>
  <c r="G27" i="109" s="1"/>
  <c r="H65" i="11"/>
  <c r="G65" i="11"/>
  <c r="B65" i="11" s="1"/>
  <c r="E41" i="70" l="1"/>
  <c r="F41" i="109"/>
  <c r="D20" i="70"/>
  <c r="E20" i="109"/>
  <c r="E29" i="70"/>
  <c r="F29" i="109"/>
  <c r="C10" i="70"/>
  <c r="C10" i="109" s="1"/>
  <c r="D10" i="109"/>
  <c r="E35" i="70"/>
  <c r="F35" i="109"/>
  <c r="E25" i="70"/>
  <c r="F25" i="109"/>
  <c r="E39" i="70"/>
  <c r="F39" i="109"/>
  <c r="D7" i="109"/>
  <c r="E17" i="70"/>
  <c r="F17" i="109"/>
  <c r="D33" i="70"/>
  <c r="E33" i="109"/>
  <c r="D19" i="70"/>
  <c r="E19" i="109"/>
  <c r="C323" i="50"/>
  <c r="C324" i="50" s="1"/>
  <c r="C325" i="50" s="1"/>
  <c r="G114" i="50"/>
  <c r="G97" i="50"/>
  <c r="C270" i="50"/>
  <c r="C269" i="50" s="1"/>
  <c r="C268" i="50" s="1"/>
  <c r="C65" i="11"/>
  <c r="I65" i="11" s="1"/>
  <c r="J65" i="11"/>
  <c r="C7" i="70"/>
  <c r="B39" i="70"/>
  <c r="Y13" i="70"/>
  <c r="Y13" i="109" s="1"/>
  <c r="Q110" i="70"/>
  <c r="F36" i="70"/>
  <c r="F31" i="70"/>
  <c r="X10" i="70"/>
  <c r="X10" i="109" s="1"/>
  <c r="F37" i="70"/>
  <c r="F38" i="70"/>
  <c r="Y12" i="70"/>
  <c r="Y12" i="109" s="1"/>
  <c r="F24" i="70"/>
  <c r="F27" i="70"/>
  <c r="G30" i="70"/>
  <c r="G30" i="109" s="1"/>
  <c r="F21" i="70"/>
  <c r="B35" i="70"/>
  <c r="G34" i="70"/>
  <c r="G34" i="109" s="1"/>
  <c r="F18" i="70"/>
  <c r="B41" i="70"/>
  <c r="G26" i="70"/>
  <c r="G26" i="109" s="1"/>
  <c r="B25" i="70"/>
  <c r="X14" i="70"/>
  <c r="X14" i="109" s="1"/>
  <c r="F22" i="70"/>
  <c r="F28" i="70"/>
  <c r="Y8" i="70"/>
  <c r="Y8" i="109" s="1"/>
  <c r="B29" i="70"/>
  <c r="X11" i="70"/>
  <c r="X11" i="109" s="1"/>
  <c r="F40" i="70"/>
  <c r="B17" i="70"/>
  <c r="G23" i="70"/>
  <c r="F32" i="70"/>
  <c r="H64" i="11"/>
  <c r="G64" i="11"/>
  <c r="E32" i="70" l="1"/>
  <c r="F32" i="109"/>
  <c r="E22" i="70"/>
  <c r="F22" i="109"/>
  <c r="E21" i="70"/>
  <c r="F21" i="109"/>
  <c r="E31" i="70"/>
  <c r="F31" i="109"/>
  <c r="D25" i="70"/>
  <c r="E25" i="109"/>
  <c r="C20" i="70"/>
  <c r="C20" i="109" s="1"/>
  <c r="D20" i="109"/>
  <c r="E28" i="70"/>
  <c r="F28" i="109"/>
  <c r="C33" i="70"/>
  <c r="C33" i="109" s="1"/>
  <c r="D33" i="109"/>
  <c r="E18" i="70"/>
  <c r="F18" i="109"/>
  <c r="E38" i="70"/>
  <c r="F38" i="109"/>
  <c r="E36" i="70"/>
  <c r="F36" i="109"/>
  <c r="C7" i="109"/>
  <c r="C19" i="70"/>
  <c r="C19" i="109" s="1"/>
  <c r="D19" i="109"/>
  <c r="D17" i="70"/>
  <c r="E17" i="109"/>
  <c r="E40" i="70"/>
  <c r="F40" i="109"/>
  <c r="E24" i="70"/>
  <c r="F24" i="109"/>
  <c r="G23" i="109"/>
  <c r="E27" i="70"/>
  <c r="F27" i="109"/>
  <c r="E37" i="70"/>
  <c r="F37" i="109"/>
  <c r="P110" i="70"/>
  <c r="P110" i="109" s="1"/>
  <c r="Q110" i="109"/>
  <c r="D39" i="70"/>
  <c r="E39" i="109"/>
  <c r="D35" i="70"/>
  <c r="E35" i="109"/>
  <c r="D29" i="70"/>
  <c r="E29" i="109"/>
  <c r="D41" i="70"/>
  <c r="E41" i="109"/>
  <c r="C64" i="11"/>
  <c r="J64" i="11"/>
  <c r="C267" i="50"/>
  <c r="C266" i="50" s="1"/>
  <c r="C265" i="50" s="1"/>
  <c r="G96" i="50"/>
  <c r="B64" i="11"/>
  <c r="G115" i="50"/>
  <c r="C326" i="50"/>
  <c r="C327" i="50" s="1"/>
  <c r="C328" i="50" s="1"/>
  <c r="F30" i="70"/>
  <c r="X12" i="70"/>
  <c r="X12" i="109" s="1"/>
  <c r="Y15" i="70"/>
  <c r="Y15" i="109" s="1"/>
  <c r="B7" i="70"/>
  <c r="F23" i="70"/>
  <c r="X8" i="70"/>
  <c r="X8" i="109" s="1"/>
  <c r="F34" i="70"/>
  <c r="B27" i="70"/>
  <c r="B36" i="70"/>
  <c r="Y9" i="70"/>
  <c r="Y9" i="109" s="1"/>
  <c r="B40" i="70"/>
  <c r="B40" i="109" s="1"/>
  <c r="B28" i="70"/>
  <c r="B22" i="70"/>
  <c r="F26" i="70"/>
  <c r="B18" i="70"/>
  <c r="B21" i="70"/>
  <c r="B21" i="109" s="1"/>
  <c r="B24" i="70"/>
  <c r="B24" i="109" s="1"/>
  <c r="B38" i="70"/>
  <c r="B31" i="70"/>
  <c r="O110" i="70"/>
  <c r="O110" i="109" s="1"/>
  <c r="B37" i="70"/>
  <c r="X13" i="70"/>
  <c r="X13" i="109" s="1"/>
  <c r="B32" i="70"/>
  <c r="H63" i="11"/>
  <c r="G63" i="11"/>
  <c r="H62" i="11"/>
  <c r="G62" i="11"/>
  <c r="H61" i="11"/>
  <c r="G61" i="11"/>
  <c r="D24" i="70" l="1"/>
  <c r="E24" i="109"/>
  <c r="E26" i="70"/>
  <c r="F26" i="109"/>
  <c r="C29" i="70"/>
  <c r="C29" i="109" s="1"/>
  <c r="D29" i="109"/>
  <c r="C39" i="70"/>
  <c r="C39" i="109" s="1"/>
  <c r="D39" i="109"/>
  <c r="D37" i="70"/>
  <c r="E37" i="109"/>
  <c r="D38" i="70"/>
  <c r="E38" i="109"/>
  <c r="D31" i="70"/>
  <c r="E31" i="109"/>
  <c r="D22" i="70"/>
  <c r="E22" i="109"/>
  <c r="C17" i="70"/>
  <c r="C17" i="109" s="1"/>
  <c r="D17" i="109"/>
  <c r="D40" i="70"/>
  <c r="E40" i="109"/>
  <c r="E34" i="70"/>
  <c r="F34" i="109"/>
  <c r="F23" i="109"/>
  <c r="E30" i="70"/>
  <c r="F30" i="109"/>
  <c r="C41" i="70"/>
  <c r="C41" i="109" s="1"/>
  <c r="D41" i="109"/>
  <c r="C35" i="70"/>
  <c r="C35" i="109" s="1"/>
  <c r="D35" i="109"/>
  <c r="D27" i="70"/>
  <c r="E27" i="109"/>
  <c r="D36" i="70"/>
  <c r="E36" i="109"/>
  <c r="D18" i="70"/>
  <c r="E18" i="109"/>
  <c r="D28" i="70"/>
  <c r="E28" i="109"/>
  <c r="C25" i="70"/>
  <c r="C25" i="109" s="1"/>
  <c r="D25" i="109"/>
  <c r="D21" i="70"/>
  <c r="E21" i="109"/>
  <c r="D32" i="70"/>
  <c r="E32" i="109"/>
  <c r="I64" i="11"/>
  <c r="J62" i="11"/>
  <c r="B27" i="109"/>
  <c r="B36" i="109"/>
  <c r="J61" i="11"/>
  <c r="B32" i="109"/>
  <c r="C329" i="50"/>
  <c r="C330" i="50" s="1"/>
  <c r="C331" i="50" s="1"/>
  <c r="G116" i="50"/>
  <c r="C63" i="11"/>
  <c r="C62" i="11" s="1"/>
  <c r="C61" i="11" s="1"/>
  <c r="J63" i="11"/>
  <c r="B63" i="11"/>
  <c r="G95" i="50"/>
  <c r="C264" i="50"/>
  <c r="C263" i="50" s="1"/>
  <c r="C262" i="50" s="1"/>
  <c r="W11" i="70"/>
  <c r="W11" i="109" s="1"/>
  <c r="B18" i="109"/>
  <c r="Y6" i="70"/>
  <c r="X6" i="70" s="1"/>
  <c r="W6" i="70" s="1"/>
  <c r="V6" i="70" s="1"/>
  <c r="U6" i="70" s="1"/>
  <c r="S6" i="70" s="1"/>
  <c r="Q6" i="70" s="1"/>
  <c r="P6" i="70" s="1"/>
  <c r="O6" i="70" s="1"/>
  <c r="N6" i="70" s="1"/>
  <c r="M6" i="70" s="1"/>
  <c r="L6" i="70" s="1"/>
  <c r="K6" i="70" s="1"/>
  <c r="I6" i="70" s="1"/>
  <c r="H6" i="70" s="1"/>
  <c r="G6" i="70" s="1"/>
  <c r="F6" i="70" s="1"/>
  <c r="E6" i="70" s="1"/>
  <c r="D6" i="70" s="1"/>
  <c r="C6" i="70" s="1"/>
  <c r="B6" i="70" s="1"/>
  <c r="Y5" i="70" s="1"/>
  <c r="X5" i="70" s="1"/>
  <c r="W5" i="70" s="1"/>
  <c r="V5" i="70" s="1"/>
  <c r="U5" i="70" s="1"/>
  <c r="S5" i="70" s="1"/>
  <c r="Q5" i="70" s="1"/>
  <c r="P5" i="70" s="1"/>
  <c r="O5" i="70" s="1"/>
  <c r="N5" i="70" s="1"/>
  <c r="M5" i="70" s="1"/>
  <c r="L5" i="70" s="1"/>
  <c r="K5" i="70" s="1"/>
  <c r="I5" i="70" s="1"/>
  <c r="H5" i="70" s="1"/>
  <c r="G5" i="70" s="1"/>
  <c r="F5" i="70" s="1"/>
  <c r="E5" i="70" s="1"/>
  <c r="D5" i="70" s="1"/>
  <c r="C5" i="70" s="1"/>
  <c r="B5" i="70" s="1"/>
  <c r="Y4" i="70" s="1"/>
  <c r="X4" i="70" s="1"/>
  <c r="W4" i="70" s="1"/>
  <c r="V4" i="70" s="1"/>
  <c r="U4" i="70" s="1"/>
  <c r="S4" i="70" s="1"/>
  <c r="Q4" i="70" s="1"/>
  <c r="P4" i="70" s="1"/>
  <c r="O4" i="70" s="1"/>
  <c r="N4" i="70" s="1"/>
  <c r="M4" i="70" s="1"/>
  <c r="L4" i="70" s="1"/>
  <c r="K4" i="70" s="1"/>
  <c r="I4" i="70" s="1"/>
  <c r="H4" i="70" s="1"/>
  <c r="G4" i="70" s="1"/>
  <c r="F4" i="70" s="1"/>
  <c r="E4" i="70" s="1"/>
  <c r="D4" i="70" s="1"/>
  <c r="C4" i="70" s="1"/>
  <c r="B4" i="70" s="1"/>
  <c r="B7" i="109"/>
  <c r="W14" i="70"/>
  <c r="W14" i="109" s="1"/>
  <c r="E23" i="70"/>
  <c r="X15" i="70"/>
  <c r="X15" i="109" s="1"/>
  <c r="B30" i="70"/>
  <c r="B30" i="109" s="1"/>
  <c r="B37" i="109"/>
  <c r="B28" i="109"/>
  <c r="B38" i="109"/>
  <c r="N110" i="70"/>
  <c r="N110" i="109" s="1"/>
  <c r="W10" i="70"/>
  <c r="W10" i="109" s="1"/>
  <c r="B26" i="70"/>
  <c r="X9" i="70"/>
  <c r="X9" i="109" s="1"/>
  <c r="B34" i="70"/>
  <c r="B34" i="109" s="1"/>
  <c r="B22" i="109"/>
  <c r="C40" i="70" l="1"/>
  <c r="C40" i="109" s="1"/>
  <c r="D40" i="109"/>
  <c r="C22" i="70"/>
  <c r="C22" i="109" s="1"/>
  <c r="D22" i="109"/>
  <c r="C38" i="70"/>
  <c r="C38" i="109" s="1"/>
  <c r="D38" i="109"/>
  <c r="D26" i="70"/>
  <c r="E26" i="109"/>
  <c r="C21" i="70"/>
  <c r="C21" i="109" s="1"/>
  <c r="D21" i="109"/>
  <c r="C36" i="70"/>
  <c r="C36" i="109" s="1"/>
  <c r="D36" i="109"/>
  <c r="E23" i="109"/>
  <c r="C32" i="70"/>
  <c r="C32" i="109" s="1"/>
  <c r="D32" i="109"/>
  <c r="C18" i="70"/>
  <c r="C18" i="109" s="1"/>
  <c r="D18" i="109"/>
  <c r="C27" i="70"/>
  <c r="C27" i="109" s="1"/>
  <c r="D27" i="109"/>
  <c r="D30" i="70"/>
  <c r="E30" i="109"/>
  <c r="C28" i="70"/>
  <c r="C28" i="109" s="1"/>
  <c r="D28" i="109"/>
  <c r="D34" i="70"/>
  <c r="E34" i="109"/>
  <c r="C31" i="70"/>
  <c r="C31" i="109" s="1"/>
  <c r="D31" i="109"/>
  <c r="C37" i="70"/>
  <c r="C37" i="109" s="1"/>
  <c r="D37" i="109"/>
  <c r="C24" i="70"/>
  <c r="C24" i="109" s="1"/>
  <c r="D24" i="109"/>
  <c r="C261" i="50"/>
  <c r="C260" i="50" s="1"/>
  <c r="C259" i="50" s="1"/>
  <c r="G94" i="50"/>
  <c r="B26" i="109"/>
  <c r="I63" i="11"/>
  <c r="B62" i="11"/>
  <c r="G117" i="50"/>
  <c r="C332" i="50"/>
  <c r="C333" i="50" s="1"/>
  <c r="D23" i="70"/>
  <c r="V10" i="70"/>
  <c r="V10" i="109" s="1"/>
  <c r="W8" i="70"/>
  <c r="W8" i="109" s="1"/>
  <c r="M110" i="70"/>
  <c r="M110" i="109" s="1"/>
  <c r="V14" i="70"/>
  <c r="V14" i="109" s="1"/>
  <c r="W13" i="70"/>
  <c r="W13" i="109" s="1"/>
  <c r="W12" i="70"/>
  <c r="W12" i="109" s="1"/>
  <c r="V11" i="70"/>
  <c r="V11" i="109" s="1"/>
  <c r="H60" i="11"/>
  <c r="G60" i="11"/>
  <c r="C26" i="70" l="1"/>
  <c r="C26" i="109" s="1"/>
  <c r="D26" i="109"/>
  <c r="C34" i="70"/>
  <c r="C34" i="109" s="1"/>
  <c r="D34" i="109"/>
  <c r="C30" i="70"/>
  <c r="C30" i="109" s="1"/>
  <c r="D30" i="109"/>
  <c r="D23" i="109"/>
  <c r="C60" i="11"/>
  <c r="J60" i="11"/>
  <c r="I62" i="11"/>
  <c r="B61" i="11"/>
  <c r="I61" i="11" s="1"/>
  <c r="G93" i="50"/>
  <c r="C258" i="50"/>
  <c r="C257" i="50" s="1"/>
  <c r="C256" i="50" s="1"/>
  <c r="U11" i="70"/>
  <c r="U11" i="109" s="1"/>
  <c r="V13" i="70"/>
  <c r="V13" i="109" s="1"/>
  <c r="W15" i="70"/>
  <c r="W15" i="109" s="1"/>
  <c r="V8" i="70"/>
  <c r="V8" i="109" s="1"/>
  <c r="U10" i="70"/>
  <c r="U10" i="109" s="1"/>
  <c r="Y19" i="70"/>
  <c r="Y19" i="109" s="1"/>
  <c r="C23" i="70"/>
  <c r="W9" i="70"/>
  <c r="W9" i="109" s="1"/>
  <c r="Y18" i="70"/>
  <c r="Y18" i="109" s="1"/>
  <c r="V12" i="70"/>
  <c r="V12" i="109" s="1"/>
  <c r="Y32" i="70"/>
  <c r="Y32" i="109" s="1"/>
  <c r="U14" i="70"/>
  <c r="U14" i="109" s="1"/>
  <c r="Y16" i="70"/>
  <c r="Y16" i="109" s="1"/>
  <c r="L110" i="70"/>
  <c r="L110" i="109" s="1"/>
  <c r="C23" i="109" l="1"/>
  <c r="B60" i="11"/>
  <c r="I60" i="11" s="1"/>
  <c r="C255" i="50"/>
  <c r="C254" i="50" s="1"/>
  <c r="C253" i="50" s="1"/>
  <c r="G92" i="50"/>
  <c r="Y24" i="70"/>
  <c r="Y24" i="109" s="1"/>
  <c r="Y40" i="70"/>
  <c r="Y40" i="109" s="1"/>
  <c r="X32" i="70"/>
  <c r="X32" i="109" s="1"/>
  <c r="U12" i="70"/>
  <c r="V9" i="70"/>
  <c r="V9" i="109" s="1"/>
  <c r="X19" i="70"/>
  <c r="X19" i="109" s="1"/>
  <c r="U8" i="70"/>
  <c r="V15" i="70"/>
  <c r="V15" i="109" s="1"/>
  <c r="X16" i="70"/>
  <c r="X16" i="109" s="1"/>
  <c r="Y38" i="70"/>
  <c r="Y38" i="109" s="1"/>
  <c r="X18" i="70"/>
  <c r="X18" i="109" s="1"/>
  <c r="B23" i="70"/>
  <c r="Y28" i="70"/>
  <c r="Y28" i="109" s="1"/>
  <c r="K110" i="70"/>
  <c r="K110" i="109" s="1"/>
  <c r="Y34" i="70"/>
  <c r="Y34" i="109" s="1"/>
  <c r="U13" i="70"/>
  <c r="U13" i="109" s="1"/>
  <c r="H59" i="11"/>
  <c r="G59" i="11"/>
  <c r="B59" i="11" s="1"/>
  <c r="B12" i="109" l="1"/>
  <c r="U12" i="109"/>
  <c r="S8" i="70"/>
  <c r="U8" i="109"/>
  <c r="C59" i="11"/>
  <c r="I59" i="11" s="1"/>
  <c r="J59" i="11"/>
  <c r="G91" i="50"/>
  <c r="C252" i="50"/>
  <c r="C251" i="50" s="1"/>
  <c r="C250" i="50" s="1"/>
  <c r="X34" i="70"/>
  <c r="X34" i="109" s="1"/>
  <c r="Y20" i="70"/>
  <c r="Y20" i="109" s="1"/>
  <c r="Y26" i="70"/>
  <c r="Y26" i="109" s="1"/>
  <c r="X38" i="70"/>
  <c r="X38" i="109" s="1"/>
  <c r="U15" i="70"/>
  <c r="U15" i="109" s="1"/>
  <c r="Y36" i="70"/>
  <c r="Y36" i="109" s="1"/>
  <c r="Q8" i="70"/>
  <c r="U9" i="70"/>
  <c r="U9" i="109" s="1"/>
  <c r="Y35" i="70"/>
  <c r="Y35" i="109" s="1"/>
  <c r="X24" i="70"/>
  <c r="X24" i="109" s="1"/>
  <c r="Y39" i="70"/>
  <c r="Y39" i="109" s="1"/>
  <c r="Y17" i="70"/>
  <c r="Y17" i="109" s="1"/>
  <c r="B23" i="109"/>
  <c r="Y37" i="70"/>
  <c r="Y37" i="109" s="1"/>
  <c r="Y23" i="70"/>
  <c r="Y31" i="70"/>
  <c r="Y31" i="109" s="1"/>
  <c r="Y27" i="70"/>
  <c r="Y27" i="109" s="1"/>
  <c r="X40" i="70"/>
  <c r="X40" i="109" s="1"/>
  <c r="Y21" i="70"/>
  <c r="Y21" i="109" s="1"/>
  <c r="X28" i="70"/>
  <c r="X28" i="109" s="1"/>
  <c r="Y30" i="70"/>
  <c r="Y30" i="109" s="1"/>
  <c r="H58" i="11"/>
  <c r="G58" i="11"/>
  <c r="B58" i="11" s="1"/>
  <c r="H57" i="11"/>
  <c r="G57" i="11"/>
  <c r="Y23" i="109" l="1"/>
  <c r="Q8" i="109"/>
  <c r="S8" i="109"/>
  <c r="B57" i="11"/>
  <c r="J57" i="11"/>
  <c r="C58" i="11"/>
  <c r="I58" i="11" s="1"/>
  <c r="J58" i="11"/>
  <c r="C249" i="50"/>
  <c r="C248" i="50" s="1"/>
  <c r="C247" i="50" s="1"/>
  <c r="G90" i="50"/>
  <c r="X17" i="70"/>
  <c r="X17" i="109" s="1"/>
  <c r="X35" i="70"/>
  <c r="X35" i="109" s="1"/>
  <c r="P8" i="70"/>
  <c r="X26" i="70"/>
  <c r="X26" i="109" s="1"/>
  <c r="Y33" i="70"/>
  <c r="Y33" i="109" s="1"/>
  <c r="X23" i="70"/>
  <c r="Y25" i="70"/>
  <c r="Y29" i="70"/>
  <c r="Y29" i="109" s="1"/>
  <c r="X39" i="70"/>
  <c r="X39" i="109" s="1"/>
  <c r="X30" i="70"/>
  <c r="X30" i="109" s="1"/>
  <c r="X21" i="70"/>
  <c r="X21" i="109" s="1"/>
  <c r="X27" i="70"/>
  <c r="X27" i="109" s="1"/>
  <c r="X31" i="70"/>
  <c r="X31" i="109" s="1"/>
  <c r="X37" i="70"/>
  <c r="X37" i="109" s="1"/>
  <c r="W18" i="70"/>
  <c r="W18" i="109" s="1"/>
  <c r="W32" i="70"/>
  <c r="W32" i="109" s="1"/>
  <c r="W19" i="70"/>
  <c r="W19" i="109" s="1"/>
  <c r="X36" i="70"/>
  <c r="X36" i="109" s="1"/>
  <c r="W16" i="70"/>
  <c r="W16" i="109" s="1"/>
  <c r="X20" i="70"/>
  <c r="X20" i="109" s="1"/>
  <c r="H56" i="11"/>
  <c r="G56" i="11"/>
  <c r="X23" i="109" l="1"/>
  <c r="Y25" i="109"/>
  <c r="P8" i="109"/>
  <c r="C57" i="11"/>
  <c r="I57" i="11" s="1"/>
  <c r="G89" i="50"/>
  <c r="C246" i="50"/>
  <c r="C245" i="50" s="1"/>
  <c r="C244" i="50" s="1"/>
  <c r="J56" i="11"/>
  <c r="X33" i="70"/>
  <c r="X33" i="109" s="1"/>
  <c r="O8" i="70"/>
  <c r="W28" i="70"/>
  <c r="W28" i="109" s="1"/>
  <c r="V16" i="70"/>
  <c r="V16" i="109" s="1"/>
  <c r="V19" i="70"/>
  <c r="V19" i="109" s="1"/>
  <c r="W24" i="70"/>
  <c r="W24" i="109" s="1"/>
  <c r="X29" i="70"/>
  <c r="X29" i="109" s="1"/>
  <c r="X25" i="70"/>
  <c r="X25" i="109" s="1"/>
  <c r="J110" i="70"/>
  <c r="J110" i="109" s="1"/>
  <c r="W38" i="70"/>
  <c r="W38" i="109" s="1"/>
  <c r="W34" i="70"/>
  <c r="W34" i="109" s="1"/>
  <c r="V32" i="70"/>
  <c r="V32" i="109" s="1"/>
  <c r="V18" i="70"/>
  <c r="V18" i="109" s="1"/>
  <c r="W40" i="70"/>
  <c r="W40" i="109" s="1"/>
  <c r="B56" i="11"/>
  <c r="O8" i="109" l="1"/>
  <c r="C56" i="11"/>
  <c r="I56" i="11" s="1"/>
  <c r="C243" i="50"/>
  <c r="C242" i="50" s="1"/>
  <c r="C241" i="50" s="1"/>
  <c r="G88" i="50"/>
  <c r="W17" i="70"/>
  <c r="W17" i="109" s="1"/>
  <c r="U32" i="70"/>
  <c r="U32" i="109" s="1"/>
  <c r="I110" i="70"/>
  <c r="I110" i="109" s="1"/>
  <c r="W27" i="70"/>
  <c r="W27" i="109" s="1"/>
  <c r="U19" i="70"/>
  <c r="W26" i="70"/>
  <c r="W26" i="109" s="1"/>
  <c r="N8" i="70"/>
  <c r="W20" i="70"/>
  <c r="W20" i="109" s="1"/>
  <c r="W23" i="70"/>
  <c r="W31" i="70"/>
  <c r="W31" i="109" s="1"/>
  <c r="W35" i="70"/>
  <c r="W35" i="109" s="1"/>
  <c r="V40" i="70"/>
  <c r="V40" i="109" s="1"/>
  <c r="W21" i="70"/>
  <c r="W21" i="109" s="1"/>
  <c r="U18" i="70"/>
  <c r="U18" i="109" s="1"/>
  <c r="W36" i="70"/>
  <c r="W36" i="109" s="1"/>
  <c r="V34" i="70"/>
  <c r="V34" i="109" s="1"/>
  <c r="V38" i="70"/>
  <c r="V38" i="109" s="1"/>
  <c r="W30" i="70"/>
  <c r="W30" i="109" s="1"/>
  <c r="V24" i="70"/>
  <c r="V24" i="109" s="1"/>
  <c r="U16" i="70"/>
  <c r="U16" i="109" s="1"/>
  <c r="V28" i="70"/>
  <c r="V28" i="109" s="1"/>
  <c r="W37" i="70"/>
  <c r="W37" i="109" s="1"/>
  <c r="W39" i="70"/>
  <c r="W39" i="109" s="1"/>
  <c r="H55" i="11"/>
  <c r="G55" i="11"/>
  <c r="H54" i="11"/>
  <c r="G54" i="11"/>
  <c r="H53" i="11"/>
  <c r="G53" i="11"/>
  <c r="N8" i="109" l="1"/>
  <c r="W23" i="109"/>
  <c r="B19" i="109"/>
  <c r="U19" i="109"/>
  <c r="J54" i="11"/>
  <c r="C55" i="11"/>
  <c r="C54" i="11" s="1"/>
  <c r="C53" i="11" s="1"/>
  <c r="J55" i="11"/>
  <c r="B55" i="11"/>
  <c r="J53" i="11"/>
  <c r="G87" i="50"/>
  <c r="C240" i="50"/>
  <c r="C239" i="50" s="1"/>
  <c r="C238" i="50" s="1"/>
  <c r="V39" i="70"/>
  <c r="V39" i="109" s="1"/>
  <c r="V21" i="70"/>
  <c r="V21" i="109" s="1"/>
  <c r="M8" i="70"/>
  <c r="V17" i="70"/>
  <c r="V17" i="109" s="1"/>
  <c r="W33" i="70"/>
  <c r="W33" i="109" s="1"/>
  <c r="U38" i="70"/>
  <c r="U38" i="109" s="1"/>
  <c r="V36" i="70"/>
  <c r="V36" i="109" s="1"/>
  <c r="U40" i="70"/>
  <c r="U40" i="109" s="1"/>
  <c r="W29" i="70"/>
  <c r="W29" i="109" s="1"/>
  <c r="Y22" i="70"/>
  <c r="Y22" i="109" s="1"/>
  <c r="V37" i="70"/>
  <c r="V37" i="109" s="1"/>
  <c r="U28" i="70"/>
  <c r="U28" i="109" s="1"/>
  <c r="U24" i="70"/>
  <c r="U24" i="109" s="1"/>
  <c r="W25" i="70"/>
  <c r="W25" i="109" s="1"/>
  <c r="U34" i="70"/>
  <c r="U34" i="109" s="1"/>
  <c r="V35" i="70"/>
  <c r="V35" i="109" s="1"/>
  <c r="V23" i="70"/>
  <c r="V20" i="70"/>
  <c r="V20" i="109" s="1"/>
  <c r="V26" i="70"/>
  <c r="V26" i="109" s="1"/>
  <c r="V27" i="70"/>
  <c r="V27" i="109" s="1"/>
  <c r="V30" i="70"/>
  <c r="V30" i="109" s="1"/>
  <c r="V31" i="70"/>
  <c r="V31" i="109" s="1"/>
  <c r="M8" i="109" l="1"/>
  <c r="V23" i="109"/>
  <c r="I55" i="11"/>
  <c r="B54" i="11"/>
  <c r="C237" i="50"/>
  <c r="C236" i="50" s="1"/>
  <c r="C235" i="50" s="1"/>
  <c r="G86" i="50"/>
  <c r="U31" i="70"/>
  <c r="U31" i="109" s="1"/>
  <c r="U27" i="70"/>
  <c r="U27" i="109" s="1"/>
  <c r="U20" i="70"/>
  <c r="U35" i="70"/>
  <c r="V25" i="70"/>
  <c r="V25" i="109" s="1"/>
  <c r="X22" i="70"/>
  <c r="X22" i="109" s="1"/>
  <c r="U17" i="70"/>
  <c r="U17" i="109" s="1"/>
  <c r="L8" i="70"/>
  <c r="U21" i="70"/>
  <c r="U21" i="109" s="1"/>
  <c r="U30" i="70"/>
  <c r="U30" i="109" s="1"/>
  <c r="H110" i="70"/>
  <c r="H110" i="109" s="1"/>
  <c r="U26" i="70"/>
  <c r="U26" i="109" s="1"/>
  <c r="U23" i="70"/>
  <c r="U37" i="70"/>
  <c r="U37" i="109" s="1"/>
  <c r="V29" i="70"/>
  <c r="V29" i="109" s="1"/>
  <c r="U36" i="70"/>
  <c r="U36" i="109" s="1"/>
  <c r="V33" i="70"/>
  <c r="V33" i="109" s="1"/>
  <c r="U39" i="70"/>
  <c r="H52" i="11"/>
  <c r="G52" i="11"/>
  <c r="B20" i="109" l="1"/>
  <c r="U20" i="109"/>
  <c r="L8" i="109"/>
  <c r="B35" i="109"/>
  <c r="U35" i="109"/>
  <c r="B39" i="109"/>
  <c r="U39" i="109"/>
  <c r="U23" i="109"/>
  <c r="C52" i="11"/>
  <c r="J52" i="11"/>
  <c r="I54" i="11"/>
  <c r="B53" i="11"/>
  <c r="I53" i="11" s="1"/>
  <c r="G85" i="50"/>
  <c r="C234" i="50"/>
  <c r="C233" i="50" s="1"/>
  <c r="C232" i="50" s="1"/>
  <c r="U25" i="70"/>
  <c r="U25" i="109" s="1"/>
  <c r="K8" i="70"/>
  <c r="B31" i="109"/>
  <c r="U33" i="70"/>
  <c r="U33" i="109" s="1"/>
  <c r="U29" i="70"/>
  <c r="U29" i="109" s="1"/>
  <c r="K8" i="109" l="1"/>
  <c r="B52" i="11"/>
  <c r="I52" i="11" s="1"/>
  <c r="B33" i="109"/>
  <c r="C231" i="50"/>
  <c r="C230" i="50" s="1"/>
  <c r="C229" i="50" s="1"/>
  <c r="G84" i="50"/>
  <c r="I8" i="70"/>
  <c r="B17" i="109"/>
  <c r="W22" i="70"/>
  <c r="W22" i="109" s="1"/>
  <c r="G110" i="70"/>
  <c r="G110" i="109" s="1"/>
  <c r="H51" i="11"/>
  <c r="G51" i="11"/>
  <c r="B51" i="11" s="1"/>
  <c r="I8" i="109" l="1"/>
  <c r="C51" i="11"/>
  <c r="I51" i="11" s="1"/>
  <c r="J51" i="11"/>
  <c r="G83" i="50"/>
  <c r="C228" i="50"/>
  <c r="C227" i="50" s="1"/>
  <c r="C226" i="50" s="1"/>
  <c r="V22" i="70"/>
  <c r="V22" i="109" s="1"/>
  <c r="F110" i="70"/>
  <c r="H50" i="11"/>
  <c r="G50" i="11"/>
  <c r="H49" i="11"/>
  <c r="G49" i="11"/>
  <c r="E110" i="70" l="1"/>
  <c r="F110" i="109"/>
  <c r="J49" i="11"/>
  <c r="C50" i="11"/>
  <c r="C49" i="11" s="1"/>
  <c r="J50" i="11"/>
  <c r="B50" i="11"/>
  <c r="C225" i="50"/>
  <c r="C224" i="50" s="1"/>
  <c r="C223" i="50" s="1"/>
  <c r="G82" i="50"/>
  <c r="H8" i="70"/>
  <c r="B110" i="70"/>
  <c r="B110" i="109" s="1"/>
  <c r="U22" i="70"/>
  <c r="U22" i="109" s="1"/>
  <c r="H48" i="11"/>
  <c r="G48" i="11"/>
  <c r="H8" i="109" l="1"/>
  <c r="D110" i="70"/>
  <c r="E110" i="109"/>
  <c r="C48" i="11"/>
  <c r="J48" i="11"/>
  <c r="G81" i="50"/>
  <c r="C222" i="50"/>
  <c r="C221" i="50" s="1"/>
  <c r="C220" i="50" s="1"/>
  <c r="I50" i="11"/>
  <c r="B49" i="11"/>
  <c r="I49" i="11" s="1"/>
  <c r="H47" i="11"/>
  <c r="G47" i="11"/>
  <c r="C110" i="70" l="1"/>
  <c r="C110" i="109" s="1"/>
  <c r="D110" i="109"/>
  <c r="C47" i="11"/>
  <c r="B48" i="11"/>
  <c r="I48" i="11" s="1"/>
  <c r="C219" i="50"/>
  <c r="C218" i="50" s="1"/>
  <c r="C217" i="50" s="1"/>
  <c r="G80" i="50"/>
  <c r="J47" i="11"/>
  <c r="G8" i="70"/>
  <c r="H46" i="11"/>
  <c r="G46" i="11"/>
  <c r="G8" i="109" l="1"/>
  <c r="C46" i="11"/>
  <c r="J46" i="11"/>
  <c r="G79" i="50"/>
  <c r="C216" i="50"/>
  <c r="C215" i="50" s="1"/>
  <c r="C214" i="50" s="1"/>
  <c r="B47" i="11"/>
  <c r="I47" i="11" s="1"/>
  <c r="F8" i="70"/>
  <c r="F8" i="109" l="1"/>
  <c r="B46" i="11"/>
  <c r="I46" i="11" s="1"/>
  <c r="C213" i="50"/>
  <c r="C212" i="50" s="1"/>
  <c r="C211" i="50" s="1"/>
  <c r="G78" i="50"/>
  <c r="E8" i="70"/>
  <c r="H45" i="11"/>
  <c r="G45" i="11"/>
  <c r="E8" i="109" l="1"/>
  <c r="C45" i="11"/>
  <c r="J45" i="11"/>
  <c r="B45" i="11"/>
  <c r="G77" i="50"/>
  <c r="C210" i="50"/>
  <c r="C209" i="50" s="1"/>
  <c r="C208" i="50" s="1"/>
  <c r="D8" i="70"/>
  <c r="H44" i="11"/>
  <c r="G44" i="11"/>
  <c r="H43" i="11"/>
  <c r="G43" i="11"/>
  <c r="B44" i="11" l="1"/>
  <c r="B43" i="11" s="1"/>
  <c r="D8" i="109"/>
  <c r="I45" i="11"/>
  <c r="B11" i="109"/>
  <c r="J43" i="11"/>
  <c r="C44" i="11"/>
  <c r="J44" i="11"/>
  <c r="C207" i="50"/>
  <c r="C206" i="50" s="1"/>
  <c r="C205" i="50" s="1"/>
  <c r="G76" i="50"/>
  <c r="C8" i="70"/>
  <c r="H42" i="11"/>
  <c r="G42" i="11"/>
  <c r="I44" i="11" l="1"/>
  <c r="C8" i="109"/>
  <c r="J42" i="11"/>
  <c r="C43" i="11"/>
  <c r="C42" i="11" s="1"/>
  <c r="G75" i="50"/>
  <c r="C204" i="50"/>
  <c r="C203" i="50" s="1"/>
  <c r="C202" i="50" s="1"/>
  <c r="B8" i="70"/>
  <c r="B42" i="11"/>
  <c r="H41" i="11"/>
  <c r="G41" i="11"/>
  <c r="B41" i="11" l="1"/>
  <c r="B15" i="109"/>
  <c r="B8" i="109"/>
  <c r="J41" i="11"/>
  <c r="C41" i="11"/>
  <c r="I42" i="11"/>
  <c r="I43" i="11"/>
  <c r="C201" i="50"/>
  <c r="C200" i="50" s="1"/>
  <c r="C199" i="50" s="1"/>
  <c r="G74" i="50"/>
  <c r="H40" i="11"/>
  <c r="G40" i="11"/>
  <c r="I41" i="11" l="1"/>
  <c r="C40" i="11"/>
  <c r="J40" i="11"/>
  <c r="G73" i="50"/>
  <c r="C198" i="50"/>
  <c r="C197" i="50" s="1"/>
  <c r="C196" i="50" s="1"/>
  <c r="Y109" i="70"/>
  <c r="Y109" i="109" s="1"/>
  <c r="B40" i="11"/>
  <c r="H39" i="11"/>
  <c r="G39" i="11"/>
  <c r="I40" i="11" l="1"/>
  <c r="B16" i="109"/>
  <c r="C39" i="11"/>
  <c r="C195" i="50"/>
  <c r="C194" i="50" s="1"/>
  <c r="C193" i="50" s="1"/>
  <c r="G72" i="50"/>
  <c r="B39" i="11"/>
  <c r="J39" i="11"/>
  <c r="X109" i="70"/>
  <c r="X109" i="109" s="1"/>
  <c r="Y7" i="70"/>
  <c r="H38" i="11"/>
  <c r="G38" i="11"/>
  <c r="Y7" i="109" l="1"/>
  <c r="I39" i="11"/>
  <c r="C38" i="11"/>
  <c r="J38" i="11"/>
  <c r="G71" i="50"/>
  <c r="C192" i="50"/>
  <c r="C191" i="50" s="1"/>
  <c r="C190" i="50" s="1"/>
  <c r="X7" i="70"/>
  <c r="B38" i="11"/>
  <c r="X7" i="109" l="1"/>
  <c r="I38" i="11"/>
  <c r="C189" i="50"/>
  <c r="C188" i="50" s="1"/>
  <c r="C187" i="50" s="1"/>
  <c r="G70" i="50"/>
  <c r="W109" i="70"/>
  <c r="W109" i="109" s="1"/>
  <c r="H37" i="11"/>
  <c r="G37" i="11"/>
  <c r="B37" i="11" s="1"/>
  <c r="C37" i="11" l="1"/>
  <c r="I37" i="11" s="1"/>
  <c r="J37" i="11"/>
  <c r="G69" i="50"/>
  <c r="C186" i="50"/>
  <c r="C185" i="50" s="1"/>
  <c r="C184" i="50" s="1"/>
  <c r="V109" i="70"/>
  <c r="V109" i="109" s="1"/>
  <c r="W7" i="70"/>
  <c r="H36" i="11"/>
  <c r="G36" i="11"/>
  <c r="H35" i="11"/>
  <c r="G35" i="11"/>
  <c r="H34" i="11"/>
  <c r="G34" i="11"/>
  <c r="W7" i="109" l="1"/>
  <c r="J34" i="11"/>
  <c r="J35" i="11"/>
  <c r="C36" i="11"/>
  <c r="C35" i="11" s="1"/>
  <c r="C34" i="11" s="1"/>
  <c r="J36" i="11"/>
  <c r="B36" i="11"/>
  <c r="C183" i="50"/>
  <c r="C182" i="50" s="1"/>
  <c r="C181" i="50" s="1"/>
  <c r="G68" i="50"/>
  <c r="U109" i="70"/>
  <c r="V7" i="70"/>
  <c r="T109" i="70" l="1"/>
  <c r="T109" i="109" s="1"/>
  <c r="U109" i="109"/>
  <c r="V7" i="109"/>
  <c r="B29" i="109"/>
  <c r="I36" i="11"/>
  <c r="B35" i="11"/>
  <c r="I35" i="11" s="1"/>
  <c r="G67" i="50"/>
  <c r="C180" i="50"/>
  <c r="C179" i="50" s="1"/>
  <c r="C178" i="50" s="1"/>
  <c r="S109" i="70"/>
  <c r="S109" i="109" s="1"/>
  <c r="U7" i="70"/>
  <c r="H33" i="11"/>
  <c r="G33" i="11"/>
  <c r="U7" i="109" l="1"/>
  <c r="B34" i="11"/>
  <c r="I34" i="11" s="1"/>
  <c r="C33" i="11"/>
  <c r="J33" i="11"/>
  <c r="C177" i="50"/>
  <c r="C176" i="50" s="1"/>
  <c r="C175" i="50" s="1"/>
  <c r="G66" i="50"/>
  <c r="R109" i="70"/>
  <c r="R109" i="109" s="1"/>
  <c r="H32" i="11"/>
  <c r="G32" i="11"/>
  <c r="B33" i="11" l="1"/>
  <c r="I33" i="11" s="1"/>
  <c r="C32" i="11"/>
  <c r="G65" i="50"/>
  <c r="C174" i="50"/>
  <c r="C173" i="50" s="1"/>
  <c r="C172" i="50" s="1"/>
  <c r="J32" i="11"/>
  <c r="B25" i="109"/>
  <c r="Q109" i="70"/>
  <c r="H31" i="11"/>
  <c r="G31" i="11"/>
  <c r="B32" i="11" l="1"/>
  <c r="B31" i="11" s="1"/>
  <c r="P109" i="70"/>
  <c r="P109" i="109" s="1"/>
  <c r="Q109" i="109"/>
  <c r="C171" i="50"/>
  <c r="C170" i="50" s="1"/>
  <c r="C169" i="50" s="1"/>
  <c r="G64" i="50"/>
  <c r="C31" i="11"/>
  <c r="J31" i="11"/>
  <c r="O109" i="70"/>
  <c r="O109" i="109" s="1"/>
  <c r="H30" i="11"/>
  <c r="G30" i="11"/>
  <c r="H29" i="11"/>
  <c r="G29" i="11"/>
  <c r="I32" i="11" l="1"/>
  <c r="J30" i="11"/>
  <c r="J29" i="11"/>
  <c r="I31" i="11"/>
  <c r="B30" i="11"/>
  <c r="B29" i="11" s="1"/>
  <c r="C30" i="11"/>
  <c r="C29" i="11" s="1"/>
  <c r="G63" i="50"/>
  <c r="C168" i="50"/>
  <c r="C167" i="50" s="1"/>
  <c r="C166" i="50" s="1"/>
  <c r="N109" i="70"/>
  <c r="M109" i="70" l="1"/>
  <c r="M109" i="109" s="1"/>
  <c r="N109" i="109"/>
  <c r="I30" i="11"/>
  <c r="I29" i="11"/>
  <c r="C165" i="50"/>
  <c r="C164" i="50" s="1"/>
  <c r="C163" i="50" s="1"/>
  <c r="G62" i="50"/>
  <c r="L109" i="70"/>
  <c r="L109" i="109" s="1"/>
  <c r="H28" i="11"/>
  <c r="G28" i="11"/>
  <c r="G61" i="50" l="1"/>
  <c r="C162" i="50"/>
  <c r="C161" i="50" s="1"/>
  <c r="C160" i="50" s="1"/>
  <c r="C28" i="11"/>
  <c r="J28" i="11"/>
  <c r="K109" i="70"/>
  <c r="K109" i="109" s="1"/>
  <c r="B28" i="11"/>
  <c r="I28" i="11" l="1"/>
  <c r="C159" i="50"/>
  <c r="C158" i="50" s="1"/>
  <c r="C157" i="50" s="1"/>
  <c r="G60" i="50"/>
  <c r="H27" i="11"/>
  <c r="G27" i="11"/>
  <c r="B27" i="11" s="1"/>
  <c r="G59" i="50" l="1"/>
  <c r="C156" i="50"/>
  <c r="C155" i="50" s="1"/>
  <c r="C154" i="50" s="1"/>
  <c r="C27" i="11"/>
  <c r="I27" i="11" s="1"/>
  <c r="J27" i="11"/>
  <c r="H26" i="11"/>
  <c r="G26" i="11"/>
  <c r="B26" i="11" s="1"/>
  <c r="H25" i="11"/>
  <c r="G25" i="11"/>
  <c r="B25" i="11" l="1"/>
  <c r="J25" i="11"/>
  <c r="C26" i="11"/>
  <c r="I26" i="11" s="1"/>
  <c r="J26" i="11"/>
  <c r="C153" i="50"/>
  <c r="C152" i="50" s="1"/>
  <c r="C151" i="50" s="1"/>
  <c r="G58" i="50"/>
  <c r="J109" i="70"/>
  <c r="J109" i="109" s="1"/>
  <c r="H24" i="11"/>
  <c r="G24" i="11"/>
  <c r="G57" i="50" l="1"/>
  <c r="C150" i="50"/>
  <c r="C149" i="50" s="1"/>
  <c r="C148" i="50" s="1"/>
  <c r="J24" i="11"/>
  <c r="C25" i="11"/>
  <c r="I25" i="11" s="1"/>
  <c r="I109" i="70"/>
  <c r="I109" i="109" s="1"/>
  <c r="B24" i="11"/>
  <c r="C24" i="11" l="1"/>
  <c r="I24" i="11" s="1"/>
  <c r="C147" i="50"/>
  <c r="C146" i="50" s="1"/>
  <c r="C145" i="50" s="1"/>
  <c r="G56" i="50"/>
  <c r="H23" i="11"/>
  <c r="G23" i="11"/>
  <c r="B23" i="11" s="1"/>
  <c r="C23" i="11" l="1"/>
  <c r="I23" i="11" s="1"/>
  <c r="J23" i="11"/>
  <c r="G55" i="50"/>
  <c r="C144" i="50"/>
  <c r="C143" i="50" s="1"/>
  <c r="C142" i="50" s="1"/>
  <c r="H109" i="70"/>
  <c r="H109" i="109" s="1"/>
  <c r="H22" i="11"/>
  <c r="G22" i="11"/>
  <c r="B22" i="11" s="1"/>
  <c r="H21" i="11"/>
  <c r="G21" i="11"/>
  <c r="C22" i="11" l="1"/>
  <c r="I22" i="11" s="1"/>
  <c r="J22" i="11"/>
  <c r="B21" i="11"/>
  <c r="J21" i="11"/>
  <c r="C141" i="50"/>
  <c r="C140" i="50" s="1"/>
  <c r="C139" i="50" s="1"/>
  <c r="G54" i="50"/>
  <c r="H20" i="11"/>
  <c r="G20" i="11"/>
  <c r="C21" i="11" l="1"/>
  <c r="C20" i="11" s="1"/>
  <c r="G53" i="50"/>
  <c r="C138" i="50"/>
  <c r="C137" i="50" s="1"/>
  <c r="C136" i="50" s="1"/>
  <c r="J20" i="11"/>
  <c r="G109" i="70"/>
  <c r="G109" i="109" s="1"/>
  <c r="B20" i="11"/>
  <c r="I21" i="11" l="1"/>
  <c r="I20" i="11"/>
  <c r="C135" i="50"/>
  <c r="C134" i="50" s="1"/>
  <c r="C133" i="50" s="1"/>
  <c r="G52" i="50"/>
  <c r="F109" i="70"/>
  <c r="H19" i="11"/>
  <c r="G19" i="11"/>
  <c r="B19" i="11" s="1"/>
  <c r="H18" i="11"/>
  <c r="G18" i="11"/>
  <c r="H17" i="11"/>
  <c r="G17" i="11"/>
  <c r="J17" i="11" l="1"/>
  <c r="E109" i="70"/>
  <c r="F109" i="109"/>
  <c r="C19" i="11"/>
  <c r="I19" i="11" s="1"/>
  <c r="J19" i="11"/>
  <c r="B18" i="11"/>
  <c r="B17" i="11" s="1"/>
  <c r="J18" i="11"/>
  <c r="G51" i="50"/>
  <c r="C132" i="50"/>
  <c r="C131" i="50" s="1"/>
  <c r="C130" i="50" s="1"/>
  <c r="B109" i="70"/>
  <c r="D109" i="70" l="1"/>
  <c r="E109" i="109"/>
  <c r="C18" i="11"/>
  <c r="C17" i="11" s="1"/>
  <c r="I17" i="11" s="1"/>
  <c r="C129" i="50"/>
  <c r="C128" i="50" s="1"/>
  <c r="C127" i="50" s="1"/>
  <c r="G50" i="50"/>
  <c r="B109" i="109"/>
  <c r="H16" i="11"/>
  <c r="G16" i="11"/>
  <c r="C109" i="70" l="1"/>
  <c r="C109" i="109" s="1"/>
  <c r="D109" i="109"/>
  <c r="C16" i="11"/>
  <c r="J16" i="11"/>
  <c r="G49" i="50"/>
  <c r="C126" i="50"/>
  <c r="C125" i="50" s="1"/>
  <c r="C124" i="50" s="1"/>
  <c r="I18" i="11"/>
  <c r="B16" i="11"/>
  <c r="I16" i="11" l="1"/>
  <c r="C123" i="50"/>
  <c r="C122" i="50" s="1"/>
  <c r="C121" i="50" s="1"/>
  <c r="G48" i="50"/>
  <c r="H15" i="11"/>
  <c r="G15" i="11"/>
  <c r="B15" i="11" s="1"/>
  <c r="C15" i="11" l="1"/>
  <c r="I15" i="11" s="1"/>
  <c r="J15" i="11"/>
  <c r="G47" i="50"/>
  <c r="C120" i="50"/>
  <c r="C119" i="50" s="1"/>
  <c r="C118" i="50" s="1"/>
  <c r="H14" i="11"/>
  <c r="G14" i="11"/>
  <c r="B14" i="11" s="1"/>
  <c r="H13" i="11"/>
  <c r="G13" i="11"/>
  <c r="J13" i="11" l="1"/>
  <c r="B13" i="11"/>
  <c r="C14" i="11"/>
  <c r="I14" i="11" s="1"/>
  <c r="J14" i="11"/>
  <c r="G46" i="50"/>
  <c r="C117" i="50"/>
  <c r="C116" i="50" s="1"/>
  <c r="C115" i="50" s="1"/>
  <c r="H12" i="11"/>
  <c r="G12" i="11"/>
  <c r="G45" i="50" l="1"/>
  <c r="C114" i="50"/>
  <c r="C113" i="50" s="1"/>
  <c r="C112" i="50" s="1"/>
  <c r="C13" i="11"/>
  <c r="I13" i="11" s="1"/>
  <c r="J12" i="11"/>
  <c r="B12" i="11"/>
  <c r="H11" i="11"/>
  <c r="G11" i="11"/>
  <c r="B11" i="11" l="1"/>
  <c r="C12" i="11"/>
  <c r="C11" i="11" s="1"/>
  <c r="J11" i="11"/>
  <c r="G44" i="50"/>
  <c r="C111" i="50"/>
  <c r="C110" i="50" s="1"/>
  <c r="C109" i="50" s="1"/>
  <c r="H10" i="11"/>
  <c r="G10" i="11"/>
  <c r="I11" i="11" l="1"/>
  <c r="I12" i="11"/>
  <c r="G43" i="50"/>
  <c r="C108" i="50"/>
  <c r="C107" i="50" s="1"/>
  <c r="C106" i="50" s="1"/>
  <c r="C10" i="11"/>
  <c r="J10" i="11"/>
  <c r="B10" i="11"/>
  <c r="H9" i="11"/>
  <c r="G9" i="11"/>
  <c r="H8" i="11"/>
  <c r="G8" i="11"/>
  <c r="I10" i="11" l="1"/>
  <c r="C9" i="11"/>
  <c r="C8" i="11" s="1"/>
  <c r="J9" i="11"/>
  <c r="B9" i="11"/>
  <c r="G42" i="50"/>
  <c r="C105" i="50"/>
  <c r="C104" i="50" s="1"/>
  <c r="C103" i="50" s="1"/>
  <c r="J8" i="11"/>
  <c r="Y108" i="70"/>
  <c r="Y108" i="109" s="1"/>
  <c r="O111" i="5"/>
  <c r="G110" i="5"/>
  <c r="D110" i="5"/>
  <c r="B110" i="5"/>
  <c r="C110" i="5" s="1"/>
  <c r="G109" i="5"/>
  <c r="D109" i="5"/>
  <c r="B109" i="5"/>
  <c r="O109" i="5" s="1"/>
  <c r="G108" i="5"/>
  <c r="D108" i="5"/>
  <c r="B108" i="5"/>
  <c r="O108" i="5" s="1"/>
  <c r="G107" i="5"/>
  <c r="D107" i="5"/>
  <c r="B107" i="5"/>
  <c r="G106" i="5"/>
  <c r="D106" i="5"/>
  <c r="B106" i="5"/>
  <c r="C106" i="5" s="1"/>
  <c r="G105" i="5"/>
  <c r="D105" i="5"/>
  <c r="B105" i="5"/>
  <c r="O105" i="5" s="1"/>
  <c r="G104" i="5"/>
  <c r="D104" i="5"/>
  <c r="B104" i="5"/>
  <c r="O104" i="5" s="1"/>
  <c r="G103" i="5"/>
  <c r="D103" i="5"/>
  <c r="B103" i="5"/>
  <c r="O103" i="5" s="1"/>
  <c r="G102" i="5"/>
  <c r="D102" i="5"/>
  <c r="B102" i="5"/>
  <c r="C102" i="5" s="1"/>
  <c r="G101" i="5"/>
  <c r="D101" i="5"/>
  <c r="B101" i="5"/>
  <c r="O101" i="5" s="1"/>
  <c r="G100" i="5"/>
  <c r="D100" i="5"/>
  <c r="B100" i="5"/>
  <c r="O100" i="5" s="1"/>
  <c r="G99" i="5"/>
  <c r="D99" i="5"/>
  <c r="B99" i="5"/>
  <c r="O99" i="5" s="1"/>
  <c r="G98" i="5"/>
  <c r="D98" i="5"/>
  <c r="B98" i="5"/>
  <c r="O98" i="5" s="1"/>
  <c r="G97" i="5"/>
  <c r="D97" i="5"/>
  <c r="B97" i="5"/>
  <c r="O97" i="5" s="1"/>
  <c r="G96" i="5"/>
  <c r="D96" i="5"/>
  <c r="B96" i="5"/>
  <c r="G95" i="5"/>
  <c r="F95" i="5"/>
  <c r="D95" i="5"/>
  <c r="B95" i="5"/>
  <c r="G94" i="5"/>
  <c r="F94" i="5"/>
  <c r="D94" i="5"/>
  <c r="B94" i="5"/>
  <c r="G93" i="5"/>
  <c r="F93" i="5"/>
  <c r="D93" i="5"/>
  <c r="B93" i="5"/>
  <c r="C93" i="5" s="1"/>
  <c r="G92" i="5"/>
  <c r="F92" i="5"/>
  <c r="D92" i="5"/>
  <c r="B92" i="5"/>
  <c r="G91" i="5"/>
  <c r="F91" i="5"/>
  <c r="D91" i="5"/>
  <c r="B91" i="5"/>
  <c r="G90" i="5"/>
  <c r="F90" i="5"/>
  <c r="D90" i="5"/>
  <c r="B90" i="5"/>
  <c r="C90" i="5" s="1"/>
  <c r="G89" i="5"/>
  <c r="F89" i="5"/>
  <c r="D89" i="5"/>
  <c r="B89" i="5"/>
  <c r="C89" i="5" s="1"/>
  <c r="G88" i="5"/>
  <c r="F88" i="5"/>
  <c r="D88" i="5"/>
  <c r="B88" i="5"/>
  <c r="C88" i="5" s="1"/>
  <c r="G87" i="5"/>
  <c r="F87" i="5"/>
  <c r="D87" i="5"/>
  <c r="B87" i="5"/>
  <c r="O87" i="5" s="1"/>
  <c r="G86" i="5"/>
  <c r="F86" i="5"/>
  <c r="D86" i="5"/>
  <c r="B86" i="5"/>
  <c r="O86" i="5" s="1"/>
  <c r="G85" i="5"/>
  <c r="F85" i="5"/>
  <c r="D85" i="5"/>
  <c r="B85" i="5"/>
  <c r="G84" i="5"/>
  <c r="F84" i="5"/>
  <c r="D84" i="5"/>
  <c r="B84" i="5"/>
  <c r="C84" i="5" s="1"/>
  <c r="G83" i="5"/>
  <c r="F83" i="5"/>
  <c r="D83" i="5"/>
  <c r="B83" i="5"/>
  <c r="G82" i="5"/>
  <c r="F82" i="5"/>
  <c r="D82" i="5"/>
  <c r="B82" i="5"/>
  <c r="G81" i="5"/>
  <c r="F81" i="5"/>
  <c r="D81" i="5"/>
  <c r="B81" i="5"/>
  <c r="C81" i="5" s="1"/>
  <c r="G80" i="5"/>
  <c r="F80" i="5"/>
  <c r="D80" i="5"/>
  <c r="B80" i="5"/>
  <c r="C80" i="5" s="1"/>
  <c r="G79" i="5"/>
  <c r="F79" i="5"/>
  <c r="D79" i="5"/>
  <c r="B79" i="5"/>
  <c r="G78" i="5"/>
  <c r="F78" i="5"/>
  <c r="D78" i="5"/>
  <c r="B78" i="5"/>
  <c r="C78" i="5" s="1"/>
  <c r="G77" i="5"/>
  <c r="F77" i="5"/>
  <c r="D77" i="5"/>
  <c r="B77" i="5"/>
  <c r="C77" i="5" s="1"/>
  <c r="G76" i="5"/>
  <c r="F76" i="5"/>
  <c r="D76" i="5"/>
  <c r="B76" i="5"/>
  <c r="G75" i="5"/>
  <c r="F75" i="5"/>
  <c r="D75" i="5"/>
  <c r="B75" i="5"/>
  <c r="G74" i="5"/>
  <c r="F74" i="5"/>
  <c r="D74" i="5"/>
  <c r="B74" i="5"/>
  <c r="G73" i="5"/>
  <c r="F73" i="5"/>
  <c r="D73" i="5"/>
  <c r="B73" i="5"/>
  <c r="C73" i="5" s="1"/>
  <c r="G72" i="5"/>
  <c r="F72" i="5"/>
  <c r="D72" i="5"/>
  <c r="B72" i="5"/>
  <c r="C72" i="5" s="1"/>
  <c r="G71" i="5"/>
  <c r="F71" i="5"/>
  <c r="D71" i="5"/>
  <c r="B71" i="5"/>
  <c r="G70" i="5"/>
  <c r="F70" i="5"/>
  <c r="D70" i="5"/>
  <c r="B70" i="5"/>
  <c r="C70" i="5" s="1"/>
  <c r="G69" i="5"/>
  <c r="F69" i="5"/>
  <c r="D69" i="5"/>
  <c r="B69" i="5"/>
  <c r="G68" i="5"/>
  <c r="F68" i="5"/>
  <c r="D68" i="5"/>
  <c r="B68" i="5"/>
  <c r="G67" i="5"/>
  <c r="F67" i="5"/>
  <c r="D67" i="5"/>
  <c r="B67" i="5"/>
  <c r="G66" i="5"/>
  <c r="F66" i="5"/>
  <c r="D66" i="5"/>
  <c r="B66" i="5"/>
  <c r="C66" i="5" s="1"/>
  <c r="G65" i="5"/>
  <c r="F65" i="5"/>
  <c r="D65" i="5"/>
  <c r="B65" i="5"/>
  <c r="G64" i="5"/>
  <c r="F64" i="5"/>
  <c r="D64" i="5"/>
  <c r="B64" i="5"/>
  <c r="C64" i="5" s="1"/>
  <c r="G63" i="5"/>
  <c r="F63" i="5"/>
  <c r="D63" i="5"/>
  <c r="B63" i="5"/>
  <c r="O63" i="5" s="1"/>
  <c r="G62" i="5"/>
  <c r="F62" i="5"/>
  <c r="D62" i="5"/>
  <c r="B62" i="5"/>
  <c r="G61" i="5"/>
  <c r="F61" i="5"/>
  <c r="D61" i="5"/>
  <c r="B61" i="5"/>
  <c r="C61" i="5" s="1"/>
  <c r="G60" i="5"/>
  <c r="F60" i="5"/>
  <c r="D60" i="5"/>
  <c r="B60" i="5"/>
  <c r="G59" i="5"/>
  <c r="F59" i="5"/>
  <c r="D59" i="5"/>
  <c r="B59" i="5"/>
  <c r="G58" i="5"/>
  <c r="F58" i="5"/>
  <c r="D58" i="5"/>
  <c r="B58" i="5"/>
  <c r="C58" i="5" s="1"/>
  <c r="G57" i="5"/>
  <c r="F57" i="5"/>
  <c r="D57" i="5"/>
  <c r="B57" i="5"/>
  <c r="C57" i="5" s="1"/>
  <c r="F56" i="5"/>
  <c r="D56" i="5"/>
  <c r="B56" i="5"/>
  <c r="F55" i="5"/>
  <c r="D55" i="5"/>
  <c r="B55" i="5"/>
  <c r="F54" i="5"/>
  <c r="D54" i="5"/>
  <c r="B54" i="5"/>
  <c r="F53" i="5"/>
  <c r="D53" i="5"/>
  <c r="B53" i="5"/>
  <c r="F52" i="5"/>
  <c r="D52" i="5"/>
  <c r="B52" i="5"/>
  <c r="F51" i="5"/>
  <c r="D51" i="5"/>
  <c r="B51" i="5"/>
  <c r="F50" i="5"/>
  <c r="D50" i="5"/>
  <c r="B50" i="5"/>
  <c r="F49" i="5"/>
  <c r="D49" i="5"/>
  <c r="B49" i="5"/>
  <c r="F48" i="5"/>
  <c r="D48" i="5"/>
  <c r="B48" i="5"/>
  <c r="F47" i="5"/>
  <c r="D47" i="5"/>
  <c r="B47" i="5"/>
  <c r="F46" i="5"/>
  <c r="D46" i="5"/>
  <c r="B46" i="5"/>
  <c r="F45" i="5"/>
  <c r="D45" i="5"/>
  <c r="B45" i="5"/>
  <c r="F44" i="5"/>
  <c r="D44" i="5"/>
  <c r="B44" i="5"/>
  <c r="F43" i="5"/>
  <c r="D43" i="5"/>
  <c r="B43" i="5"/>
  <c r="F42" i="5"/>
  <c r="D42" i="5"/>
  <c r="B42" i="5"/>
  <c r="F41" i="5"/>
  <c r="D41" i="5"/>
  <c r="B41" i="5"/>
  <c r="F40" i="5"/>
  <c r="D40" i="5"/>
  <c r="B40" i="5"/>
  <c r="F39" i="5"/>
  <c r="D39" i="5"/>
  <c r="B39" i="5"/>
  <c r="F38" i="5"/>
  <c r="D38" i="5"/>
  <c r="B38" i="5"/>
  <c r="F37" i="5"/>
  <c r="D37" i="5"/>
  <c r="B37" i="5"/>
  <c r="F36" i="5"/>
  <c r="D36" i="5"/>
  <c r="B36" i="5"/>
  <c r="F35" i="5"/>
  <c r="D35" i="5"/>
  <c r="B35" i="5"/>
  <c r="F34" i="5"/>
  <c r="D34" i="5"/>
  <c r="B34" i="5"/>
  <c r="F33" i="5"/>
  <c r="D33" i="5"/>
  <c r="B33" i="5"/>
  <c r="F32" i="5"/>
  <c r="D32" i="5"/>
  <c r="B32" i="5"/>
  <c r="F31" i="5"/>
  <c r="D31" i="5"/>
  <c r="B31" i="5"/>
  <c r="F30" i="5"/>
  <c r="D30" i="5"/>
  <c r="B30" i="5"/>
  <c r="F29" i="5"/>
  <c r="D29" i="5"/>
  <c r="B29" i="5"/>
  <c r="F28" i="5"/>
  <c r="D28" i="5"/>
  <c r="B28" i="5"/>
  <c r="F27" i="5"/>
  <c r="D27" i="5"/>
  <c r="B27" i="5"/>
  <c r="F26" i="5"/>
  <c r="D26" i="5"/>
  <c r="B26" i="5"/>
  <c r="F25" i="5"/>
  <c r="D25" i="5"/>
  <c r="B25" i="5"/>
  <c r="F24" i="5"/>
  <c r="D24" i="5"/>
  <c r="B24" i="5"/>
  <c r="F23" i="5"/>
  <c r="D23" i="5"/>
  <c r="B23" i="5"/>
  <c r="F22" i="5"/>
  <c r="D22" i="5"/>
  <c r="B22" i="5"/>
  <c r="F21" i="5"/>
  <c r="D21" i="5"/>
  <c r="B21" i="5"/>
  <c r="F20" i="5"/>
  <c r="D20" i="5"/>
  <c r="B20" i="5"/>
  <c r="F19" i="5"/>
  <c r="D19" i="5"/>
  <c r="B19" i="5"/>
  <c r="F18" i="5"/>
  <c r="D18" i="5"/>
  <c r="B18" i="5"/>
  <c r="F17" i="5"/>
  <c r="D17" i="5"/>
  <c r="B17" i="5"/>
  <c r="F16" i="5"/>
  <c r="D16" i="5"/>
  <c r="B16" i="5"/>
  <c r="F15" i="5"/>
  <c r="D15" i="5"/>
  <c r="B15" i="5"/>
  <c r="F14" i="5"/>
  <c r="D14" i="5"/>
  <c r="B14" i="5"/>
  <c r="F13" i="5"/>
  <c r="D13" i="5"/>
  <c r="B13" i="5"/>
  <c r="F12" i="5"/>
  <c r="D12" i="5"/>
  <c r="B12" i="5"/>
  <c r="F11" i="5"/>
  <c r="D11" i="5"/>
  <c r="B11" i="5"/>
  <c r="F10" i="5"/>
  <c r="D10" i="5"/>
  <c r="B10" i="5"/>
  <c r="F9" i="5"/>
  <c r="D9" i="5"/>
  <c r="B9" i="5"/>
  <c r="F8" i="5"/>
  <c r="D8" i="5"/>
  <c r="B8" i="5"/>
  <c r="F7" i="5"/>
  <c r="D7" i="5"/>
  <c r="B7" i="5"/>
  <c r="F6" i="5"/>
  <c r="D6" i="5"/>
  <c r="B6" i="5"/>
  <c r="F5" i="5"/>
  <c r="D5" i="5"/>
  <c r="B5" i="5"/>
  <c r="F4" i="5"/>
  <c r="D4" i="5"/>
  <c r="B4" i="5"/>
  <c r="F3" i="5"/>
  <c r="D3" i="5"/>
  <c r="B3" i="5"/>
  <c r="C56" i="3"/>
  <c r="C55" i="3"/>
  <c r="C54" i="3"/>
  <c r="C50" i="3" s="1"/>
  <c r="C46" i="3" s="1"/>
  <c r="C42" i="3" s="1"/>
  <c r="C38" i="3" s="1"/>
  <c r="C34" i="3" s="1"/>
  <c r="C30" i="3" s="1"/>
  <c r="C26" i="3" s="1"/>
  <c r="C22" i="3" s="1"/>
  <c r="C18" i="3" s="1"/>
  <c r="C14" i="3" s="1"/>
  <c r="C10" i="3" s="1"/>
  <c r="C6" i="3" s="1"/>
  <c r="C53" i="3"/>
  <c r="C49" i="3" s="1"/>
  <c r="C45" i="3" s="1"/>
  <c r="C41" i="3" s="1"/>
  <c r="C37" i="3" s="1"/>
  <c r="C33" i="3" s="1"/>
  <c r="C29" i="3" s="1"/>
  <c r="C25" i="3" s="1"/>
  <c r="C21" i="3" s="1"/>
  <c r="C17" i="3" s="1"/>
  <c r="C13" i="3" s="1"/>
  <c r="C9" i="3" s="1"/>
  <c r="C5" i="3" s="1"/>
  <c r="C52" i="3"/>
  <c r="C51" i="3"/>
  <c r="C47" i="3" s="1"/>
  <c r="C43" i="3" s="1"/>
  <c r="C39" i="3" s="1"/>
  <c r="C35" i="3" s="1"/>
  <c r="C31" i="3" s="1"/>
  <c r="C27" i="3" s="1"/>
  <c r="C23" i="3" s="1"/>
  <c r="C19" i="3" s="1"/>
  <c r="C15" i="3" s="1"/>
  <c r="C11" i="3" s="1"/>
  <c r="C7" i="3" s="1"/>
  <c r="C48" i="3"/>
  <c r="C44" i="3" s="1"/>
  <c r="C40" i="3" s="1"/>
  <c r="C36" i="3" s="1"/>
  <c r="C32" i="3" s="1"/>
  <c r="C28" i="3" s="1"/>
  <c r="C24" i="3" s="1"/>
  <c r="C20" i="3" s="1"/>
  <c r="C16" i="3" s="1"/>
  <c r="C12" i="3" s="1"/>
  <c r="C8" i="3" s="1"/>
  <c r="T109" i="36"/>
  <c r="S109" i="36"/>
  <c r="R109" i="36"/>
  <c r="Q109" i="36"/>
  <c r="P109" i="36"/>
  <c r="T108" i="36"/>
  <c r="S108" i="36"/>
  <c r="R108" i="36"/>
  <c r="Q108" i="36"/>
  <c r="P108" i="36"/>
  <c r="T107" i="36"/>
  <c r="S107" i="36"/>
  <c r="R107" i="36"/>
  <c r="Q107" i="36"/>
  <c r="P107" i="36"/>
  <c r="T106" i="36"/>
  <c r="S106" i="36"/>
  <c r="R106" i="36"/>
  <c r="Q106" i="36"/>
  <c r="P106" i="36"/>
  <c r="T105" i="36"/>
  <c r="S105" i="36"/>
  <c r="R105" i="36"/>
  <c r="Q105" i="36"/>
  <c r="P105" i="36"/>
  <c r="T104" i="36"/>
  <c r="S104" i="36"/>
  <c r="R104" i="36"/>
  <c r="Q104" i="36"/>
  <c r="P104" i="36"/>
  <c r="T103" i="36"/>
  <c r="S103" i="36"/>
  <c r="R103" i="36"/>
  <c r="Q103" i="36"/>
  <c r="P103" i="36"/>
  <c r="T102" i="36"/>
  <c r="S102" i="36"/>
  <c r="R102" i="36"/>
  <c r="Q102" i="36"/>
  <c r="P102" i="36"/>
  <c r="T101" i="36"/>
  <c r="S101" i="36"/>
  <c r="R101" i="36"/>
  <c r="Q101" i="36"/>
  <c r="P101" i="36"/>
  <c r="T100" i="36"/>
  <c r="S100" i="36"/>
  <c r="R100" i="36"/>
  <c r="Q100" i="36"/>
  <c r="P100" i="36"/>
  <c r="T99" i="36"/>
  <c r="S99" i="36"/>
  <c r="R99" i="36"/>
  <c r="Q99" i="36"/>
  <c r="P99" i="36"/>
  <c r="T98" i="36"/>
  <c r="S98" i="36"/>
  <c r="R98" i="36"/>
  <c r="Q98" i="36"/>
  <c r="P98" i="36"/>
  <c r="T97" i="36"/>
  <c r="S97" i="36"/>
  <c r="R97" i="36"/>
  <c r="Q97" i="36"/>
  <c r="P97" i="36"/>
  <c r="T96" i="36"/>
  <c r="S96" i="36"/>
  <c r="R96" i="36"/>
  <c r="Q96" i="36"/>
  <c r="P96" i="36"/>
  <c r="T95" i="36"/>
  <c r="S95" i="36"/>
  <c r="R95" i="36"/>
  <c r="Q95" i="36"/>
  <c r="P95" i="36"/>
  <c r="T94" i="36"/>
  <c r="S94" i="36"/>
  <c r="R94" i="36"/>
  <c r="Q94" i="36"/>
  <c r="P94" i="36"/>
  <c r="T93" i="36"/>
  <c r="S93" i="36"/>
  <c r="R93" i="36"/>
  <c r="Q93" i="36"/>
  <c r="P93" i="36"/>
  <c r="T92" i="36"/>
  <c r="S92" i="36"/>
  <c r="R92" i="36"/>
  <c r="Q92" i="36"/>
  <c r="P92" i="36"/>
  <c r="T91" i="36"/>
  <c r="S91" i="36"/>
  <c r="R91" i="36"/>
  <c r="Q91" i="36"/>
  <c r="P91" i="36"/>
  <c r="T90" i="36"/>
  <c r="S90" i="36"/>
  <c r="R90" i="36"/>
  <c r="Q90" i="36"/>
  <c r="P90" i="36"/>
  <c r="T89" i="36"/>
  <c r="S89" i="36"/>
  <c r="R89" i="36"/>
  <c r="Q89" i="36"/>
  <c r="P89" i="36"/>
  <c r="T88" i="36"/>
  <c r="S88" i="36"/>
  <c r="R88" i="36"/>
  <c r="Q88" i="36"/>
  <c r="P88" i="36"/>
  <c r="T87" i="36"/>
  <c r="S87" i="36"/>
  <c r="R87" i="36"/>
  <c r="Q87" i="36"/>
  <c r="P87" i="36"/>
  <c r="T86" i="36"/>
  <c r="S86" i="36"/>
  <c r="R86" i="36"/>
  <c r="Q86" i="36"/>
  <c r="P86" i="36"/>
  <c r="T85" i="36"/>
  <c r="S85" i="36"/>
  <c r="R85" i="36"/>
  <c r="Q85" i="36"/>
  <c r="P85" i="36"/>
  <c r="T84" i="36"/>
  <c r="S84" i="36"/>
  <c r="R84" i="36"/>
  <c r="Q84" i="36"/>
  <c r="P84" i="36"/>
  <c r="T83" i="36"/>
  <c r="S83" i="36"/>
  <c r="R83" i="36"/>
  <c r="Q83" i="36"/>
  <c r="P83" i="36"/>
  <c r="T82" i="36"/>
  <c r="S82" i="36"/>
  <c r="R82" i="36"/>
  <c r="Q82" i="36"/>
  <c r="P82" i="36"/>
  <c r="T81" i="36"/>
  <c r="S81" i="36"/>
  <c r="R81" i="36"/>
  <c r="Q81" i="36"/>
  <c r="P81" i="36"/>
  <c r="T80" i="36"/>
  <c r="S80" i="36"/>
  <c r="R80" i="36"/>
  <c r="Q80" i="36"/>
  <c r="P80" i="36"/>
  <c r="T79" i="36"/>
  <c r="S79" i="36"/>
  <c r="R79" i="36"/>
  <c r="Q79" i="36"/>
  <c r="P79" i="36"/>
  <c r="T78" i="36"/>
  <c r="S78" i="36"/>
  <c r="R78" i="36"/>
  <c r="Q78" i="36"/>
  <c r="P78" i="36"/>
  <c r="T77" i="36"/>
  <c r="S77" i="36"/>
  <c r="R77" i="36"/>
  <c r="Q77" i="36"/>
  <c r="P77" i="36"/>
  <c r="T76" i="36"/>
  <c r="S76" i="36"/>
  <c r="R76" i="36"/>
  <c r="Q76" i="36"/>
  <c r="P76" i="36"/>
  <c r="T75" i="36"/>
  <c r="S75" i="36"/>
  <c r="R75" i="36"/>
  <c r="Q75" i="36"/>
  <c r="P75" i="36"/>
  <c r="T74" i="36"/>
  <c r="S74" i="36"/>
  <c r="R74" i="36"/>
  <c r="Q74" i="36"/>
  <c r="P74" i="36"/>
  <c r="T73" i="36"/>
  <c r="S73" i="36"/>
  <c r="R73" i="36"/>
  <c r="Q73" i="36"/>
  <c r="P73" i="36"/>
  <c r="T72" i="36"/>
  <c r="S72" i="36"/>
  <c r="R72" i="36"/>
  <c r="Q72" i="36"/>
  <c r="P72" i="36"/>
  <c r="T71" i="36"/>
  <c r="S71" i="36"/>
  <c r="R71" i="36"/>
  <c r="Q71" i="36"/>
  <c r="P71" i="36"/>
  <c r="T70" i="36"/>
  <c r="S70" i="36"/>
  <c r="R70" i="36"/>
  <c r="Q70" i="36"/>
  <c r="P70" i="36"/>
  <c r="T69" i="36"/>
  <c r="S69" i="36"/>
  <c r="R69" i="36"/>
  <c r="Q69" i="36"/>
  <c r="P69" i="36"/>
  <c r="T68" i="36"/>
  <c r="S68" i="36"/>
  <c r="R68" i="36"/>
  <c r="Q68" i="36"/>
  <c r="P68" i="36"/>
  <c r="T67" i="36"/>
  <c r="S67" i="36"/>
  <c r="R67" i="36"/>
  <c r="Q67" i="36"/>
  <c r="P67" i="36"/>
  <c r="T66" i="36"/>
  <c r="S66" i="36"/>
  <c r="R66" i="36"/>
  <c r="Q66" i="36"/>
  <c r="P66" i="36"/>
  <c r="T65" i="36"/>
  <c r="S65" i="36"/>
  <c r="R65" i="36"/>
  <c r="Q65" i="36"/>
  <c r="P65" i="36"/>
  <c r="T64" i="36"/>
  <c r="S64" i="36"/>
  <c r="R64" i="36"/>
  <c r="Q64" i="36"/>
  <c r="P64" i="36"/>
  <c r="T63" i="36"/>
  <c r="S63" i="36"/>
  <c r="R63" i="36"/>
  <c r="Q63" i="36"/>
  <c r="P63" i="36"/>
  <c r="T62" i="36"/>
  <c r="S62" i="36"/>
  <c r="R62" i="36"/>
  <c r="Q62" i="36"/>
  <c r="P62" i="36"/>
  <c r="T61" i="36"/>
  <c r="S61" i="36"/>
  <c r="R61" i="36"/>
  <c r="Q61" i="36"/>
  <c r="P61" i="36"/>
  <c r="T60" i="36"/>
  <c r="S60" i="36"/>
  <c r="R60" i="36"/>
  <c r="Q60" i="36"/>
  <c r="P60" i="36"/>
  <c r="T59" i="36"/>
  <c r="S59" i="36"/>
  <c r="R59" i="36"/>
  <c r="Q59" i="36"/>
  <c r="P59" i="36"/>
  <c r="T58" i="36"/>
  <c r="S58" i="36"/>
  <c r="R58" i="36"/>
  <c r="Q58" i="36"/>
  <c r="P58" i="36"/>
  <c r="T57" i="36"/>
  <c r="S57" i="36"/>
  <c r="R57" i="36"/>
  <c r="Q57" i="36"/>
  <c r="P57" i="36"/>
  <c r="T56" i="36"/>
  <c r="S56" i="36"/>
  <c r="R56" i="36"/>
  <c r="Q56" i="36"/>
  <c r="P56" i="36"/>
  <c r="T55" i="36"/>
  <c r="S55" i="36"/>
  <c r="R55" i="36"/>
  <c r="Q55" i="36"/>
  <c r="P55" i="36"/>
  <c r="T54" i="36"/>
  <c r="S54" i="36"/>
  <c r="R54" i="36"/>
  <c r="Q54" i="36"/>
  <c r="P54" i="36"/>
  <c r="T53" i="36"/>
  <c r="S53" i="36"/>
  <c r="R53" i="36"/>
  <c r="Q53" i="36"/>
  <c r="P53" i="36"/>
  <c r="T52" i="36"/>
  <c r="S52" i="36"/>
  <c r="R52" i="36"/>
  <c r="Q52" i="36"/>
  <c r="P52" i="36"/>
  <c r="T51" i="36"/>
  <c r="S51" i="36"/>
  <c r="R51" i="36"/>
  <c r="Q51" i="36"/>
  <c r="P51" i="36"/>
  <c r="T50" i="36"/>
  <c r="S50" i="36"/>
  <c r="R50" i="36"/>
  <c r="Q50" i="36"/>
  <c r="P50" i="36"/>
  <c r="T49" i="36"/>
  <c r="S49" i="36"/>
  <c r="R49" i="36"/>
  <c r="Q49" i="36"/>
  <c r="P49" i="36"/>
  <c r="T48" i="36"/>
  <c r="S48" i="36"/>
  <c r="R48" i="36"/>
  <c r="Q48" i="36"/>
  <c r="P48" i="36"/>
  <c r="T47" i="36"/>
  <c r="S47" i="36"/>
  <c r="R47" i="36"/>
  <c r="Q47" i="36"/>
  <c r="P47" i="36"/>
  <c r="T46" i="36"/>
  <c r="S46" i="36"/>
  <c r="R46" i="36"/>
  <c r="Q46" i="36"/>
  <c r="P46" i="36"/>
  <c r="T45" i="36"/>
  <c r="S45" i="36"/>
  <c r="R45" i="36"/>
  <c r="Q45" i="36"/>
  <c r="P45" i="36"/>
  <c r="T44" i="36"/>
  <c r="S44" i="36"/>
  <c r="R44" i="36"/>
  <c r="Q44" i="36"/>
  <c r="P44" i="36"/>
  <c r="T43" i="36"/>
  <c r="S43" i="36"/>
  <c r="R43" i="36"/>
  <c r="Q43" i="36"/>
  <c r="P43" i="36"/>
  <c r="T42" i="36"/>
  <c r="S42" i="36"/>
  <c r="R42" i="36"/>
  <c r="Q42" i="36"/>
  <c r="P42" i="36"/>
  <c r="T41" i="36"/>
  <c r="S41" i="36"/>
  <c r="R41" i="36"/>
  <c r="Q41" i="36"/>
  <c r="P41" i="36"/>
  <c r="T40" i="36"/>
  <c r="S40" i="36"/>
  <c r="R40" i="36"/>
  <c r="Q40" i="36"/>
  <c r="P40" i="36"/>
  <c r="T39" i="36"/>
  <c r="S39" i="36"/>
  <c r="R39" i="36"/>
  <c r="Q39" i="36"/>
  <c r="P39" i="36"/>
  <c r="T38" i="36"/>
  <c r="S38" i="36"/>
  <c r="R38" i="36"/>
  <c r="Q38" i="36"/>
  <c r="P38" i="36"/>
  <c r="T37" i="36"/>
  <c r="S37" i="36"/>
  <c r="R37" i="36"/>
  <c r="Q37" i="36"/>
  <c r="P37" i="36"/>
  <c r="T36" i="36"/>
  <c r="S36" i="36"/>
  <c r="R36" i="36"/>
  <c r="Q36" i="36"/>
  <c r="P36" i="36"/>
  <c r="T35" i="36"/>
  <c r="S35" i="36"/>
  <c r="R35" i="36"/>
  <c r="Q35" i="36"/>
  <c r="P35" i="36"/>
  <c r="T34" i="36"/>
  <c r="S34" i="36"/>
  <c r="R34" i="36"/>
  <c r="Q34" i="36"/>
  <c r="P34" i="36"/>
  <c r="T33" i="36"/>
  <c r="S33" i="36"/>
  <c r="R33" i="36"/>
  <c r="Q33" i="36"/>
  <c r="P33" i="36"/>
  <c r="T32" i="36"/>
  <c r="S32" i="36"/>
  <c r="R32" i="36"/>
  <c r="Q32" i="36"/>
  <c r="P32" i="36"/>
  <c r="T31" i="36"/>
  <c r="S31" i="36"/>
  <c r="R31" i="36"/>
  <c r="Q31" i="36"/>
  <c r="P31" i="36"/>
  <c r="T30" i="36"/>
  <c r="S30" i="36"/>
  <c r="R30" i="36"/>
  <c r="Q30" i="36"/>
  <c r="P30" i="36"/>
  <c r="T29" i="36"/>
  <c r="S29" i="36"/>
  <c r="R29" i="36"/>
  <c r="Q29" i="36"/>
  <c r="P29" i="36"/>
  <c r="T28" i="36"/>
  <c r="S28" i="36"/>
  <c r="R28" i="36"/>
  <c r="Q28" i="36"/>
  <c r="P28" i="36"/>
  <c r="T27" i="36"/>
  <c r="S27" i="36"/>
  <c r="R27" i="36"/>
  <c r="Q27" i="36"/>
  <c r="P27" i="36"/>
  <c r="T26" i="36"/>
  <c r="S26" i="36"/>
  <c r="R26" i="36"/>
  <c r="Q26" i="36"/>
  <c r="P26" i="36"/>
  <c r="T25" i="36"/>
  <c r="S25" i="36"/>
  <c r="R25" i="36"/>
  <c r="Q25" i="36"/>
  <c r="P25" i="36"/>
  <c r="T24" i="36"/>
  <c r="S24" i="36"/>
  <c r="R24" i="36"/>
  <c r="Q24" i="36"/>
  <c r="P24" i="36"/>
  <c r="T23" i="36"/>
  <c r="S23" i="36"/>
  <c r="R23" i="36"/>
  <c r="Q23" i="36"/>
  <c r="P23" i="36"/>
  <c r="T22" i="36"/>
  <c r="S22" i="36"/>
  <c r="R22" i="36"/>
  <c r="Q22" i="36"/>
  <c r="P22" i="36"/>
  <c r="T21" i="36"/>
  <c r="S21" i="36"/>
  <c r="R21" i="36"/>
  <c r="Q21" i="36"/>
  <c r="P21" i="36"/>
  <c r="T20" i="36"/>
  <c r="S20" i="36"/>
  <c r="R20" i="36"/>
  <c r="Q20" i="36"/>
  <c r="P20" i="36"/>
  <c r="T19" i="36"/>
  <c r="S19" i="36"/>
  <c r="R19" i="36"/>
  <c r="Q19" i="36"/>
  <c r="P19" i="36"/>
  <c r="T18" i="36"/>
  <c r="S18" i="36"/>
  <c r="R18" i="36"/>
  <c r="Q18" i="36"/>
  <c r="P18" i="36"/>
  <c r="T17" i="36"/>
  <c r="S17" i="36"/>
  <c r="R17" i="36"/>
  <c r="Q17" i="36"/>
  <c r="P17" i="36"/>
  <c r="T16" i="36"/>
  <c r="S16" i="36"/>
  <c r="R16" i="36"/>
  <c r="Q16" i="36"/>
  <c r="P16" i="36"/>
  <c r="T15" i="36"/>
  <c r="S15" i="36"/>
  <c r="R15" i="36"/>
  <c r="Q15" i="36"/>
  <c r="P15" i="36"/>
  <c r="B4" i="36"/>
  <c r="B324" i="39"/>
  <c r="A324" i="39"/>
  <c r="B323" i="39"/>
  <c r="A323" i="39"/>
  <c r="B322" i="39"/>
  <c r="A322" i="39"/>
  <c r="B321" i="39"/>
  <c r="A321" i="39"/>
  <c r="B320" i="39"/>
  <c r="A320" i="39"/>
  <c r="B319" i="39"/>
  <c r="A319" i="39"/>
  <c r="B318" i="39"/>
  <c r="A318" i="39"/>
  <c r="B317" i="39"/>
  <c r="A317" i="39"/>
  <c r="B316" i="39"/>
  <c r="A316" i="39"/>
  <c r="B315" i="39"/>
  <c r="A315" i="39"/>
  <c r="B314" i="39"/>
  <c r="A314" i="39"/>
  <c r="B313" i="39"/>
  <c r="A313" i="39"/>
  <c r="B312" i="39"/>
  <c r="A312" i="39"/>
  <c r="B311" i="39"/>
  <c r="A311" i="39"/>
  <c r="B310" i="39"/>
  <c r="A310" i="39"/>
  <c r="B309" i="39"/>
  <c r="A309" i="39"/>
  <c r="B308" i="39"/>
  <c r="A308" i="39"/>
  <c r="B307" i="39"/>
  <c r="A307" i="39"/>
  <c r="B306" i="39"/>
  <c r="A306" i="39"/>
  <c r="B305" i="39"/>
  <c r="A305" i="39"/>
  <c r="B304" i="39"/>
  <c r="A304" i="39"/>
  <c r="B303" i="39"/>
  <c r="A303" i="39"/>
  <c r="B302" i="39"/>
  <c r="A302" i="39"/>
  <c r="B301" i="39"/>
  <c r="A301" i="39"/>
  <c r="B300" i="39"/>
  <c r="A300" i="39"/>
  <c r="B299" i="39"/>
  <c r="A299" i="39"/>
  <c r="B298" i="39"/>
  <c r="A298" i="39"/>
  <c r="B297" i="39"/>
  <c r="A297" i="39"/>
  <c r="B296" i="39"/>
  <c r="A296" i="39"/>
  <c r="B295" i="39"/>
  <c r="A295" i="39"/>
  <c r="B294" i="39"/>
  <c r="A294" i="39"/>
  <c r="B293" i="39"/>
  <c r="A293" i="39"/>
  <c r="B292" i="39"/>
  <c r="A292" i="39"/>
  <c r="B291" i="39"/>
  <c r="A291" i="39"/>
  <c r="B290" i="39"/>
  <c r="A290" i="39"/>
  <c r="B289" i="39"/>
  <c r="A289" i="39"/>
  <c r="B288" i="39"/>
  <c r="A288" i="39"/>
  <c r="B287" i="39"/>
  <c r="A287" i="39"/>
  <c r="B286" i="39"/>
  <c r="A286" i="39"/>
  <c r="B285" i="39"/>
  <c r="A285" i="39"/>
  <c r="B284" i="39"/>
  <c r="A284" i="39"/>
  <c r="B283" i="39"/>
  <c r="A283" i="39"/>
  <c r="B282" i="39"/>
  <c r="A282" i="39"/>
  <c r="B281" i="39"/>
  <c r="A281" i="39"/>
  <c r="B280" i="39"/>
  <c r="A280" i="39"/>
  <c r="B279" i="39"/>
  <c r="A279" i="39"/>
  <c r="B278" i="39"/>
  <c r="A278" i="39"/>
  <c r="B277" i="39"/>
  <c r="A277" i="39"/>
  <c r="B276" i="39"/>
  <c r="A276" i="39"/>
  <c r="B275" i="39"/>
  <c r="A275" i="39"/>
  <c r="B274" i="39"/>
  <c r="A274" i="39"/>
  <c r="B273" i="39"/>
  <c r="A273" i="39"/>
  <c r="B272" i="39"/>
  <c r="A272" i="39"/>
  <c r="B271" i="39"/>
  <c r="A271" i="39"/>
  <c r="B270" i="39"/>
  <c r="A270" i="39"/>
  <c r="B269" i="39"/>
  <c r="A269" i="39"/>
  <c r="B268" i="39"/>
  <c r="A268" i="39"/>
  <c r="B267" i="39"/>
  <c r="A267" i="39"/>
  <c r="B266" i="39"/>
  <c r="A266" i="39"/>
  <c r="B265" i="39"/>
  <c r="A265" i="39"/>
  <c r="B264" i="39"/>
  <c r="A264" i="39"/>
  <c r="B263" i="39"/>
  <c r="A263" i="39"/>
  <c r="B262" i="39"/>
  <c r="A262" i="39"/>
  <c r="B261" i="39"/>
  <c r="A261" i="39"/>
  <c r="B260" i="39"/>
  <c r="A260" i="39"/>
  <c r="B259" i="39"/>
  <c r="A259" i="39"/>
  <c r="B258" i="39"/>
  <c r="A258" i="39"/>
  <c r="B257" i="39"/>
  <c r="A257" i="39"/>
  <c r="B256" i="39"/>
  <c r="A256" i="39"/>
  <c r="B255" i="39"/>
  <c r="A255" i="39"/>
  <c r="B254" i="39"/>
  <c r="A254" i="39"/>
  <c r="B253" i="39"/>
  <c r="A253" i="39"/>
  <c r="B252" i="39"/>
  <c r="A252" i="39"/>
  <c r="B251" i="39"/>
  <c r="A251" i="39"/>
  <c r="B250" i="39"/>
  <c r="A250" i="39"/>
  <c r="B249" i="39"/>
  <c r="A249" i="39"/>
  <c r="B248" i="39"/>
  <c r="A248" i="39"/>
  <c r="B247" i="39"/>
  <c r="A247" i="39"/>
  <c r="B246" i="39"/>
  <c r="A246" i="39"/>
  <c r="B245" i="39"/>
  <c r="A245" i="39"/>
  <c r="B244" i="39"/>
  <c r="A244" i="39"/>
  <c r="B243" i="39"/>
  <c r="A243" i="39"/>
  <c r="B242" i="39"/>
  <c r="A242" i="39"/>
  <c r="B241" i="39"/>
  <c r="A241" i="39"/>
  <c r="B240" i="39"/>
  <c r="A240" i="39"/>
  <c r="B239" i="39"/>
  <c r="A239" i="39"/>
  <c r="B238" i="39"/>
  <c r="A238" i="39"/>
  <c r="B237" i="39"/>
  <c r="A237" i="39"/>
  <c r="B236" i="39"/>
  <c r="A236" i="39"/>
  <c r="B235" i="39"/>
  <c r="A235" i="39"/>
  <c r="B234" i="39"/>
  <c r="A234" i="39"/>
  <c r="B233" i="39"/>
  <c r="A233" i="39"/>
  <c r="B232" i="39"/>
  <c r="A232" i="39"/>
  <c r="B231" i="39"/>
  <c r="A231" i="39"/>
  <c r="B230" i="39"/>
  <c r="A230" i="39"/>
  <c r="B229" i="39"/>
  <c r="A229" i="39"/>
  <c r="B228" i="39"/>
  <c r="A228" i="39"/>
  <c r="B227" i="39"/>
  <c r="A227" i="39"/>
  <c r="B226" i="39"/>
  <c r="A226" i="39"/>
  <c r="B225" i="39"/>
  <c r="A225" i="39"/>
  <c r="B224" i="39"/>
  <c r="A224" i="39"/>
  <c r="B223" i="39"/>
  <c r="A223" i="39"/>
  <c r="B222" i="39"/>
  <c r="A222" i="39"/>
  <c r="B221" i="39"/>
  <c r="A221" i="39"/>
  <c r="B220" i="39"/>
  <c r="A220" i="39"/>
  <c r="B219" i="39"/>
  <c r="A219" i="39"/>
  <c r="B218" i="39"/>
  <c r="A218" i="39"/>
  <c r="B217" i="39"/>
  <c r="A217" i="39"/>
  <c r="B216" i="39"/>
  <c r="A216" i="39"/>
  <c r="B215" i="39"/>
  <c r="A215" i="39"/>
  <c r="B214" i="39"/>
  <c r="A214" i="39"/>
  <c r="B213" i="39"/>
  <c r="A213" i="39"/>
  <c r="B212" i="39"/>
  <c r="A212" i="39"/>
  <c r="B211" i="39"/>
  <c r="A211" i="39"/>
  <c r="B210" i="39"/>
  <c r="A210" i="39"/>
  <c r="B209" i="39"/>
  <c r="A209" i="39"/>
  <c r="B208" i="39"/>
  <c r="A208" i="39"/>
  <c r="B207" i="39"/>
  <c r="A207" i="39"/>
  <c r="B206" i="39"/>
  <c r="A206" i="39"/>
  <c r="B205" i="39"/>
  <c r="A205" i="39"/>
  <c r="B204" i="39"/>
  <c r="A204" i="39"/>
  <c r="B203" i="39"/>
  <c r="A203" i="39"/>
  <c r="B202" i="39"/>
  <c r="A202" i="39"/>
  <c r="B201" i="39"/>
  <c r="A201" i="39"/>
  <c r="B200" i="39"/>
  <c r="A200" i="39"/>
  <c r="B199" i="39"/>
  <c r="A199" i="39"/>
  <c r="B198" i="39"/>
  <c r="A198" i="39"/>
  <c r="B197" i="39"/>
  <c r="A197" i="39"/>
  <c r="B196" i="39"/>
  <c r="A196" i="39"/>
  <c r="B195" i="39"/>
  <c r="A195" i="39"/>
  <c r="B194" i="39"/>
  <c r="A194" i="39"/>
  <c r="B193" i="39"/>
  <c r="A193" i="39"/>
  <c r="B192" i="39"/>
  <c r="A192" i="39"/>
  <c r="B191" i="39"/>
  <c r="A191" i="39"/>
  <c r="B190" i="39"/>
  <c r="A190" i="39"/>
  <c r="B189" i="39"/>
  <c r="A189" i="39"/>
  <c r="B188" i="39"/>
  <c r="A188" i="39"/>
  <c r="B187" i="39"/>
  <c r="A187" i="39"/>
  <c r="B186" i="39"/>
  <c r="A186" i="39"/>
  <c r="B185" i="39"/>
  <c r="A185" i="39"/>
  <c r="B184" i="39"/>
  <c r="A184" i="39"/>
  <c r="B183" i="39"/>
  <c r="A183" i="39"/>
  <c r="B182" i="39"/>
  <c r="A182" i="39"/>
  <c r="B181" i="39"/>
  <c r="A181" i="39"/>
  <c r="B180" i="39"/>
  <c r="A180" i="39"/>
  <c r="B179" i="39"/>
  <c r="A179" i="39"/>
  <c r="B178" i="39"/>
  <c r="A178" i="39"/>
  <c r="B177" i="39"/>
  <c r="A177" i="39"/>
  <c r="B176" i="39"/>
  <c r="A176" i="39"/>
  <c r="B175" i="39"/>
  <c r="A175" i="39"/>
  <c r="B174" i="39"/>
  <c r="A174" i="39"/>
  <c r="B173" i="39"/>
  <c r="A173" i="39"/>
  <c r="B172" i="39"/>
  <c r="A172" i="39"/>
  <c r="B171" i="39"/>
  <c r="A171" i="39"/>
  <c r="B170" i="39"/>
  <c r="A170" i="39"/>
  <c r="B169" i="39"/>
  <c r="A169" i="39"/>
  <c r="B168" i="39"/>
  <c r="A168" i="39"/>
  <c r="B167" i="39"/>
  <c r="A167" i="39"/>
  <c r="B166" i="39"/>
  <c r="A166" i="39"/>
  <c r="B165" i="39"/>
  <c r="A165" i="39"/>
  <c r="B164" i="39"/>
  <c r="A164" i="39"/>
  <c r="B163" i="39"/>
  <c r="A163" i="39"/>
  <c r="B162" i="39"/>
  <c r="A162" i="39"/>
  <c r="B161" i="39"/>
  <c r="A161" i="39"/>
  <c r="B160" i="39"/>
  <c r="A160" i="39"/>
  <c r="B159" i="39"/>
  <c r="A159" i="39"/>
  <c r="B158" i="39"/>
  <c r="A158" i="39"/>
  <c r="B157" i="39"/>
  <c r="A157" i="39"/>
  <c r="B156" i="39"/>
  <c r="A156" i="39"/>
  <c r="B155" i="39"/>
  <c r="A155" i="39"/>
  <c r="B154" i="39"/>
  <c r="A154" i="39"/>
  <c r="B153" i="39"/>
  <c r="A153" i="39"/>
  <c r="B152" i="39"/>
  <c r="A152" i="39"/>
  <c r="B151" i="39"/>
  <c r="A151" i="39"/>
  <c r="B150" i="39"/>
  <c r="A150" i="39"/>
  <c r="B149" i="39"/>
  <c r="A149" i="39"/>
  <c r="B148" i="39"/>
  <c r="A148" i="39"/>
  <c r="B147" i="39"/>
  <c r="A147" i="39"/>
  <c r="B146" i="39"/>
  <c r="A146" i="39"/>
  <c r="B145" i="39"/>
  <c r="A145" i="39"/>
  <c r="B144" i="39"/>
  <c r="A144" i="39"/>
  <c r="B143" i="39"/>
  <c r="A143" i="39"/>
  <c r="B142" i="39"/>
  <c r="A142" i="39"/>
  <c r="B141" i="39"/>
  <c r="A141" i="39"/>
  <c r="B140" i="39"/>
  <c r="A140" i="39"/>
  <c r="B139" i="39"/>
  <c r="A139" i="39"/>
  <c r="B138" i="39"/>
  <c r="A138" i="39"/>
  <c r="B137" i="39"/>
  <c r="A137" i="39"/>
  <c r="B136" i="39"/>
  <c r="A136" i="39"/>
  <c r="B135" i="39"/>
  <c r="A135" i="39"/>
  <c r="B134" i="39"/>
  <c r="A134" i="39"/>
  <c r="B133" i="39"/>
  <c r="A133" i="39"/>
  <c r="B132" i="39"/>
  <c r="A132" i="39"/>
  <c r="B131" i="39"/>
  <c r="A131" i="39"/>
  <c r="B130" i="39"/>
  <c r="A130" i="39"/>
  <c r="B129" i="39"/>
  <c r="A129" i="39"/>
  <c r="B128" i="39"/>
  <c r="A128" i="39"/>
  <c r="B127" i="39"/>
  <c r="A127" i="39"/>
  <c r="B126" i="39"/>
  <c r="A126" i="39"/>
  <c r="B125" i="39"/>
  <c r="A125" i="39"/>
  <c r="B124" i="39"/>
  <c r="A124" i="39"/>
  <c r="B123" i="39"/>
  <c r="A123" i="39"/>
  <c r="B122" i="39"/>
  <c r="A122" i="39"/>
  <c r="B121" i="39"/>
  <c r="A121" i="39"/>
  <c r="B120" i="39"/>
  <c r="A120" i="39"/>
  <c r="B119" i="39"/>
  <c r="A119" i="39"/>
  <c r="B118" i="39"/>
  <c r="A118" i="39"/>
  <c r="B117" i="39"/>
  <c r="A117" i="39"/>
  <c r="B116" i="39"/>
  <c r="A116" i="39"/>
  <c r="B115" i="39"/>
  <c r="A115" i="39"/>
  <c r="B114" i="39"/>
  <c r="A114" i="39"/>
  <c r="B113" i="39"/>
  <c r="A113" i="39"/>
  <c r="B112" i="39"/>
  <c r="A112" i="39"/>
  <c r="B111" i="39"/>
  <c r="A111" i="39"/>
  <c r="B110" i="39"/>
  <c r="A110" i="39"/>
  <c r="B109" i="39"/>
  <c r="A109" i="39"/>
  <c r="B108" i="39"/>
  <c r="A108" i="39"/>
  <c r="B107" i="39"/>
  <c r="A107" i="39"/>
  <c r="B106" i="39"/>
  <c r="A106" i="39"/>
  <c r="B105" i="39"/>
  <c r="A105" i="39"/>
  <c r="B104" i="39"/>
  <c r="A104" i="39"/>
  <c r="B103" i="39"/>
  <c r="A103" i="39"/>
  <c r="B102" i="39"/>
  <c r="A102" i="39"/>
  <c r="B101" i="39"/>
  <c r="A101" i="39"/>
  <c r="B100" i="39"/>
  <c r="A100" i="39"/>
  <c r="B99" i="39"/>
  <c r="A99" i="39"/>
  <c r="B98" i="39"/>
  <c r="A98" i="39"/>
  <c r="B97" i="39"/>
  <c r="A97" i="39"/>
  <c r="B96" i="39"/>
  <c r="A96" i="39"/>
  <c r="B95" i="39"/>
  <c r="A95" i="39"/>
  <c r="B94" i="39"/>
  <c r="A94" i="39"/>
  <c r="B93" i="39"/>
  <c r="A93" i="39"/>
  <c r="B92" i="39"/>
  <c r="A92" i="39"/>
  <c r="B91" i="39"/>
  <c r="A91" i="39"/>
  <c r="B90" i="39"/>
  <c r="A90" i="39"/>
  <c r="B89" i="39"/>
  <c r="A89" i="39"/>
  <c r="B88" i="39"/>
  <c r="A88" i="39"/>
  <c r="B87" i="39"/>
  <c r="A87" i="39"/>
  <c r="B86" i="39"/>
  <c r="A86" i="39"/>
  <c r="B85" i="39"/>
  <c r="A85" i="39"/>
  <c r="B84" i="39"/>
  <c r="A84" i="39"/>
  <c r="B83" i="39"/>
  <c r="A83" i="39"/>
  <c r="B82" i="39"/>
  <c r="A82" i="39"/>
  <c r="B81" i="39"/>
  <c r="A81" i="39"/>
  <c r="B80" i="39"/>
  <c r="A80" i="39"/>
  <c r="B79" i="39"/>
  <c r="A79" i="39"/>
  <c r="B78" i="39"/>
  <c r="A78" i="39"/>
  <c r="B77" i="39"/>
  <c r="A77" i="39"/>
  <c r="B76" i="39"/>
  <c r="A76" i="39"/>
  <c r="B75" i="39"/>
  <c r="A75" i="39"/>
  <c r="B74" i="39"/>
  <c r="A74" i="39"/>
  <c r="B73" i="39"/>
  <c r="A73" i="39"/>
  <c r="B72" i="39"/>
  <c r="A72" i="39"/>
  <c r="B71" i="39"/>
  <c r="A71" i="39"/>
  <c r="B70" i="39"/>
  <c r="A70" i="39"/>
  <c r="B69" i="39"/>
  <c r="A69" i="39"/>
  <c r="B68" i="39"/>
  <c r="A68" i="39"/>
  <c r="B67" i="39"/>
  <c r="A67" i="39"/>
  <c r="B66" i="39"/>
  <c r="A66" i="39"/>
  <c r="B65" i="39"/>
  <c r="A65" i="39"/>
  <c r="B64" i="39"/>
  <c r="A64" i="39"/>
  <c r="B63" i="39"/>
  <c r="A63" i="39"/>
  <c r="B62" i="39"/>
  <c r="A62" i="39"/>
  <c r="B61" i="39"/>
  <c r="A61" i="39"/>
  <c r="B60" i="39"/>
  <c r="A60" i="39"/>
  <c r="B59" i="39"/>
  <c r="A59" i="39"/>
  <c r="B58" i="39"/>
  <c r="A58" i="39"/>
  <c r="B57" i="39"/>
  <c r="A57" i="39"/>
  <c r="B56" i="39"/>
  <c r="A56" i="39"/>
  <c r="B55" i="39"/>
  <c r="A55" i="39"/>
  <c r="B54" i="39"/>
  <c r="A54" i="39"/>
  <c r="B53" i="39"/>
  <c r="A53" i="39"/>
  <c r="B52" i="39"/>
  <c r="A52" i="39"/>
  <c r="B51" i="39"/>
  <c r="A51" i="39"/>
  <c r="B50" i="39"/>
  <c r="A50" i="39"/>
  <c r="B49" i="39"/>
  <c r="A49" i="39"/>
  <c r="B48" i="39"/>
  <c r="A48" i="39"/>
  <c r="B47" i="39"/>
  <c r="A47" i="39"/>
  <c r="B46" i="39"/>
  <c r="A46" i="39"/>
  <c r="B45" i="39"/>
  <c r="A45" i="39"/>
  <c r="B44" i="39"/>
  <c r="A44" i="39"/>
  <c r="B43" i="39"/>
  <c r="A43" i="39"/>
  <c r="B42" i="39"/>
  <c r="A42" i="39"/>
  <c r="B41" i="39"/>
  <c r="A41" i="39"/>
  <c r="B40" i="39"/>
  <c r="A40" i="39"/>
  <c r="B39" i="39"/>
  <c r="A39" i="39"/>
  <c r="B38" i="39"/>
  <c r="A38" i="39"/>
  <c r="B37" i="39"/>
  <c r="A37" i="39"/>
  <c r="B36" i="39"/>
  <c r="A36" i="39"/>
  <c r="B35" i="39"/>
  <c r="A35" i="39"/>
  <c r="B34" i="39"/>
  <c r="A34" i="39"/>
  <c r="B33" i="39"/>
  <c r="A33" i="39"/>
  <c r="B32" i="39"/>
  <c r="A32" i="39"/>
  <c r="B31" i="39"/>
  <c r="A31" i="39"/>
  <c r="B30" i="39"/>
  <c r="A30" i="39"/>
  <c r="B29" i="39"/>
  <c r="A29" i="39"/>
  <c r="B28" i="39"/>
  <c r="A28" i="39"/>
  <c r="B27" i="39"/>
  <c r="A27" i="39"/>
  <c r="B26" i="39"/>
  <c r="A26" i="39"/>
  <c r="B25" i="39"/>
  <c r="A25" i="39"/>
  <c r="B24" i="39"/>
  <c r="A24" i="39"/>
  <c r="B23" i="39"/>
  <c r="A23" i="39"/>
  <c r="B22" i="39"/>
  <c r="A22" i="39"/>
  <c r="B21" i="39"/>
  <c r="A21" i="39"/>
  <c r="B20" i="39"/>
  <c r="A20" i="39"/>
  <c r="B19" i="39"/>
  <c r="A19" i="39"/>
  <c r="B18" i="39"/>
  <c r="A18" i="39"/>
  <c r="B17" i="39"/>
  <c r="A17" i="39"/>
  <c r="B16" i="39"/>
  <c r="A16" i="39"/>
  <c r="B15" i="39"/>
  <c r="A15" i="39"/>
  <c r="B14" i="39"/>
  <c r="A14" i="39"/>
  <c r="B13" i="39"/>
  <c r="A13" i="39"/>
  <c r="B12" i="39"/>
  <c r="A12" i="39"/>
  <c r="B11" i="39"/>
  <c r="A11" i="39"/>
  <c r="B10" i="39"/>
  <c r="A10" i="39"/>
  <c r="B9" i="39"/>
  <c r="A9" i="39"/>
  <c r="B8" i="39"/>
  <c r="A8" i="39"/>
  <c r="B7" i="39"/>
  <c r="A7" i="39"/>
  <c r="B6" i="39"/>
  <c r="A6" i="39"/>
  <c r="B5" i="39"/>
  <c r="A5" i="39"/>
  <c r="B4" i="39"/>
  <c r="A4" i="39"/>
  <c r="B3" i="39"/>
  <c r="A3" i="39"/>
  <c r="E14" i="36"/>
  <c r="N14" i="36"/>
  <c r="J14" i="36"/>
  <c r="L14" i="36"/>
  <c r="C14" i="36"/>
  <c r="G14" i="36"/>
  <c r="D14" i="36"/>
  <c r="K14" i="36"/>
  <c r="B14" i="36"/>
  <c r="M14" i="36"/>
  <c r="F14" i="36"/>
  <c r="I14" i="36"/>
  <c r="I9" i="11" l="1"/>
  <c r="C69" i="5"/>
  <c r="O73" i="5"/>
  <c r="C104" i="5"/>
  <c r="H109" i="5"/>
  <c r="H65" i="5"/>
  <c r="H69" i="5"/>
  <c r="H96" i="5"/>
  <c r="H108" i="5"/>
  <c r="O81" i="5"/>
  <c r="C103" i="5"/>
  <c r="O90" i="5"/>
  <c r="H107" i="5"/>
  <c r="C56" i="5"/>
  <c r="O58" i="5"/>
  <c r="H75" i="5"/>
  <c r="H76" i="5"/>
  <c r="O93" i="5"/>
  <c r="H59" i="5"/>
  <c r="O70" i="5"/>
  <c r="O78" i="5"/>
  <c r="O61" i="5"/>
  <c r="C74" i="5"/>
  <c r="O74" i="5"/>
  <c r="C82" i="5"/>
  <c r="O82" i="5"/>
  <c r="C94" i="5"/>
  <c r="O94" i="5"/>
  <c r="C97" i="5"/>
  <c r="C98" i="5"/>
  <c r="C99" i="5"/>
  <c r="H104" i="5"/>
  <c r="H105" i="5"/>
  <c r="H106" i="5"/>
  <c r="B8" i="11"/>
  <c r="I8" i="11" s="1"/>
  <c r="C62" i="5"/>
  <c r="C65" i="5"/>
  <c r="O66" i="5"/>
  <c r="O77" i="5"/>
  <c r="C85" i="5"/>
  <c r="C86" i="5"/>
  <c r="O89" i="5"/>
  <c r="H97" i="5"/>
  <c r="H98" i="5"/>
  <c r="H99" i="5"/>
  <c r="H100" i="5"/>
  <c r="H101" i="5"/>
  <c r="H102" i="5"/>
  <c r="C108" i="5"/>
  <c r="O71" i="5"/>
  <c r="O79" i="5"/>
  <c r="C55" i="5"/>
  <c r="C59" i="5"/>
  <c r="O59" i="5"/>
  <c r="H60" i="5"/>
  <c r="C63" i="5"/>
  <c r="H64" i="5"/>
  <c r="C67" i="5"/>
  <c r="O67" i="5"/>
  <c r="H68" i="5"/>
  <c r="C71" i="5"/>
  <c r="H72" i="5"/>
  <c r="C75" i="5"/>
  <c r="O75" i="5"/>
  <c r="O76" i="5"/>
  <c r="C79" i="5"/>
  <c r="H80" i="5"/>
  <c r="C83" i="5"/>
  <c r="H84" i="5"/>
  <c r="C87" i="5"/>
  <c r="H88" i="5"/>
  <c r="C91" i="5"/>
  <c r="O91" i="5"/>
  <c r="H92" i="5"/>
  <c r="C95" i="5"/>
  <c r="O95" i="5"/>
  <c r="O96" i="5"/>
  <c r="O102" i="5"/>
  <c r="O106" i="5"/>
  <c r="O107" i="5"/>
  <c r="O110" i="5"/>
  <c r="H95" i="5"/>
  <c r="C54" i="5"/>
  <c r="C53" i="5" s="1"/>
  <c r="C52" i="5" s="1"/>
  <c r="C51" i="5" s="1"/>
  <c r="C50" i="5" s="1"/>
  <c r="C49" i="5" s="1"/>
  <c r="C48" i="5" s="1"/>
  <c r="C47" i="5" s="1"/>
  <c r="C46" i="5" s="1"/>
  <c r="C45" i="5" s="1"/>
  <c r="C44" i="5" s="1"/>
  <c r="C43" i="5" s="1"/>
  <c r="C42" i="5" s="1"/>
  <c r="C41" i="5" s="1"/>
  <c r="C40" i="5" s="1"/>
  <c r="C39" i="5" s="1"/>
  <c r="C38" i="5" s="1"/>
  <c r="C37" i="5" s="1"/>
  <c r="C36" i="5" s="1"/>
  <c r="C35" i="5" s="1"/>
  <c r="C34" i="5" s="1"/>
  <c r="C33" i="5" s="1"/>
  <c r="C32" i="5" s="1"/>
  <c r="C31" i="5" s="1"/>
  <c r="C30" i="5" s="1"/>
  <c r="C29" i="5" s="1"/>
  <c r="C28" i="5" s="1"/>
  <c r="C27" i="5" s="1"/>
  <c r="C26" i="5" s="1"/>
  <c r="C25" i="5" s="1"/>
  <c r="C24" i="5" s="1"/>
  <c r="C23" i="5" s="1"/>
  <c r="C22" i="5" s="1"/>
  <c r="C21" i="5" s="1"/>
  <c r="C20" i="5" s="1"/>
  <c r="C19" i="5" s="1"/>
  <c r="C18" i="5" s="1"/>
  <c r="C17" i="5" s="1"/>
  <c r="C16" i="5" s="1"/>
  <c r="C15" i="5" s="1"/>
  <c r="C14" i="5" s="1"/>
  <c r="C13" i="5" s="1"/>
  <c r="C12" i="5" s="1"/>
  <c r="C11" i="5" s="1"/>
  <c r="C10" i="5" s="1"/>
  <c r="C9" i="5" s="1"/>
  <c r="C8" i="5" s="1"/>
  <c r="C7" i="5" s="1"/>
  <c r="C6" i="5" s="1"/>
  <c r="C5" i="5" s="1"/>
  <c r="C4" i="5" s="1"/>
  <c r="C3" i="5" s="1"/>
  <c r="H57" i="5"/>
  <c r="C60" i="5"/>
  <c r="O60" i="5"/>
  <c r="H61" i="5"/>
  <c r="H62" i="5"/>
  <c r="O64" i="5"/>
  <c r="O65" i="5"/>
  <c r="C68" i="5"/>
  <c r="O68" i="5"/>
  <c r="O69" i="5"/>
  <c r="O72" i="5"/>
  <c r="H73" i="5"/>
  <c r="C76" i="5"/>
  <c r="H77" i="5"/>
  <c r="O80" i="5"/>
  <c r="H81" i="5"/>
  <c r="O84" i="5"/>
  <c r="O85" i="5"/>
  <c r="H86" i="5"/>
  <c r="O88" i="5"/>
  <c r="H89" i="5"/>
  <c r="C92" i="5"/>
  <c r="O92" i="5"/>
  <c r="H93" i="5"/>
  <c r="C96" i="5"/>
  <c r="C100" i="5"/>
  <c r="C101" i="5"/>
  <c r="C105" i="5"/>
  <c r="C107" i="5"/>
  <c r="C109" i="5"/>
  <c r="G41" i="50"/>
  <c r="C102" i="50"/>
  <c r="C101" i="50" s="1"/>
  <c r="C100" i="50" s="1"/>
  <c r="O83" i="5"/>
  <c r="H58" i="5"/>
  <c r="O62" i="5"/>
  <c r="H63" i="5"/>
  <c r="H66" i="5"/>
  <c r="H70" i="5"/>
  <c r="H71" i="5"/>
  <c r="H74" i="5"/>
  <c r="H78" i="5"/>
  <c r="H82" i="5"/>
  <c r="H83" i="5"/>
  <c r="H87" i="5"/>
  <c r="H94" i="5"/>
  <c r="X108" i="70"/>
  <c r="X108" i="109" s="1"/>
  <c r="H67" i="5"/>
  <c r="H91" i="5"/>
  <c r="O57" i="5"/>
  <c r="H79" i="5"/>
  <c r="H103" i="5"/>
  <c r="H85" i="5"/>
  <c r="H110" i="5"/>
  <c r="H90" i="5"/>
  <c r="G40" i="50" l="1"/>
  <c r="C99" i="50"/>
  <c r="C98" i="50" s="1"/>
  <c r="C97" i="50" s="1"/>
  <c r="G39" i="50" l="1"/>
  <c r="C96" i="50"/>
  <c r="C95" i="50" s="1"/>
  <c r="C94" i="50" s="1"/>
  <c r="W108" i="70"/>
  <c r="W108" i="109" s="1"/>
  <c r="G38" i="50" l="1"/>
  <c r="C93" i="50"/>
  <c r="C92" i="50" s="1"/>
  <c r="C91" i="50" s="1"/>
  <c r="V108" i="70"/>
  <c r="V108" i="109" s="1"/>
  <c r="G37" i="50" l="1"/>
  <c r="C90" i="50"/>
  <c r="C89" i="50" s="1"/>
  <c r="C88" i="50" s="1"/>
  <c r="U108" i="70"/>
  <c r="T108" i="70" l="1"/>
  <c r="T108" i="109" s="1"/>
  <c r="U108" i="109"/>
  <c r="G36" i="50"/>
  <c r="C87" i="50"/>
  <c r="C86" i="50" s="1"/>
  <c r="C85" i="50" s="1"/>
  <c r="S108" i="70"/>
  <c r="S108" i="109" s="1"/>
  <c r="G35" i="50" l="1"/>
  <c r="C84" i="50"/>
  <c r="C83" i="50" s="1"/>
  <c r="C82" i="50" s="1"/>
  <c r="R108" i="70"/>
  <c r="R108" i="109" s="1"/>
  <c r="G34" i="50" l="1"/>
  <c r="C81" i="50"/>
  <c r="C80" i="50" s="1"/>
  <c r="C79" i="50" s="1"/>
  <c r="Q108" i="70"/>
  <c r="P108" i="70" l="1"/>
  <c r="P108" i="109" s="1"/>
  <c r="Q108" i="109"/>
  <c r="G33" i="50"/>
  <c r="C78" i="50"/>
  <c r="C77" i="50" s="1"/>
  <c r="C76" i="50" s="1"/>
  <c r="O108" i="70"/>
  <c r="O108" i="109" s="1"/>
  <c r="G32" i="50" l="1"/>
  <c r="C75" i="50"/>
  <c r="C74" i="50" s="1"/>
  <c r="C73" i="50" s="1"/>
  <c r="N108" i="70"/>
  <c r="N108" i="109" s="1"/>
  <c r="G31" i="50" l="1"/>
  <c r="C72" i="50"/>
  <c r="C71" i="50" s="1"/>
  <c r="C70" i="50" s="1"/>
  <c r="M108" i="70"/>
  <c r="M108" i="109" s="1"/>
  <c r="G30" i="50" l="1"/>
  <c r="C69" i="50"/>
  <c r="C68" i="50" s="1"/>
  <c r="C67" i="50" s="1"/>
  <c r="L108" i="70"/>
  <c r="L108" i="109" s="1"/>
  <c r="G29" i="50" l="1"/>
  <c r="C66" i="50"/>
  <c r="C65" i="50" s="1"/>
  <c r="C64" i="50" s="1"/>
  <c r="K108" i="70"/>
  <c r="K108" i="109" s="1"/>
  <c r="G28" i="50" l="1"/>
  <c r="C63" i="50"/>
  <c r="C62" i="50" s="1"/>
  <c r="C61" i="50" s="1"/>
  <c r="G27" i="50" l="1"/>
  <c r="C60" i="50"/>
  <c r="C59" i="50" s="1"/>
  <c r="C58" i="50" s="1"/>
  <c r="G26" i="50" l="1"/>
  <c r="C57" i="50"/>
  <c r="C56" i="50" s="1"/>
  <c r="C55" i="50" s="1"/>
  <c r="J108" i="70"/>
  <c r="J108" i="109" s="1"/>
  <c r="G25" i="50" l="1"/>
  <c r="C54" i="50"/>
  <c r="C53" i="50" s="1"/>
  <c r="C52" i="50" s="1"/>
  <c r="I108" i="70"/>
  <c r="I108" i="109" s="1"/>
  <c r="G24" i="50" l="1"/>
  <c r="C51" i="50"/>
  <c r="C50" i="50" s="1"/>
  <c r="C49" i="50" s="1"/>
  <c r="G23" i="50" l="1"/>
  <c r="C48" i="50"/>
  <c r="C47" i="50" s="1"/>
  <c r="C46" i="50" s="1"/>
  <c r="H108" i="70"/>
  <c r="H108" i="109" s="1"/>
  <c r="G22" i="50" l="1"/>
  <c r="C45" i="50"/>
  <c r="C44" i="50" s="1"/>
  <c r="C43" i="50" s="1"/>
  <c r="G21" i="50" l="1"/>
  <c r="C42" i="50"/>
  <c r="C41" i="50" s="1"/>
  <c r="C40" i="50" s="1"/>
  <c r="G108" i="70"/>
  <c r="G108" i="109" s="1"/>
  <c r="G20" i="50" l="1"/>
  <c r="C39" i="50"/>
  <c r="C38" i="50" s="1"/>
  <c r="C37" i="50" s="1"/>
  <c r="F108" i="70"/>
  <c r="E108" i="70" l="1"/>
  <c r="F108" i="109"/>
  <c r="G19" i="50"/>
  <c r="C36" i="50"/>
  <c r="C35" i="50" s="1"/>
  <c r="C34" i="50" s="1"/>
  <c r="B108" i="70"/>
  <c r="D108" i="70" l="1"/>
  <c r="E108" i="109"/>
  <c r="G18" i="50"/>
  <c r="C33" i="50"/>
  <c r="C32" i="50" s="1"/>
  <c r="C31" i="50" s="1"/>
  <c r="B108" i="109"/>
  <c r="C108" i="70" l="1"/>
  <c r="C108" i="109" s="1"/>
  <c r="D108" i="109"/>
  <c r="G17" i="50"/>
  <c r="C30" i="50"/>
  <c r="C29" i="50" s="1"/>
  <c r="C28" i="50" s="1"/>
  <c r="G16" i="50" l="1"/>
  <c r="C27" i="50"/>
  <c r="C26" i="50" s="1"/>
  <c r="C25" i="50" s="1"/>
  <c r="G15" i="50" l="1"/>
  <c r="C24" i="50"/>
  <c r="C23" i="50" s="1"/>
  <c r="C22" i="50" s="1"/>
  <c r="G14" i="50" l="1"/>
  <c r="C21" i="50"/>
  <c r="C20" i="50" s="1"/>
  <c r="C19" i="50" s="1"/>
  <c r="G13" i="50" l="1"/>
  <c r="C18" i="50"/>
  <c r="C17" i="50" s="1"/>
  <c r="C16" i="50" s="1"/>
  <c r="G12" i="50" l="1"/>
  <c r="C15" i="50"/>
  <c r="C14" i="50" s="1"/>
  <c r="C13" i="50" s="1"/>
  <c r="G11" i="50" l="1"/>
  <c r="C12" i="50"/>
  <c r="C11" i="50" s="1"/>
  <c r="C10" i="50" s="1"/>
  <c r="G10" i="50" s="1"/>
  <c r="Y107" i="70"/>
  <c r="Y107" i="109" s="1"/>
  <c r="X107" i="70" l="1"/>
  <c r="X107" i="109" s="1"/>
  <c r="W107" i="70" l="1"/>
  <c r="W107" i="109" s="1"/>
  <c r="V107" i="70" l="1"/>
  <c r="V107" i="109" s="1"/>
  <c r="U107" i="70" l="1"/>
  <c r="T107" i="70" l="1"/>
  <c r="T107" i="109" s="1"/>
  <c r="U107" i="109"/>
  <c r="S107" i="70"/>
  <c r="S107" i="109" s="1"/>
  <c r="R107" i="70" l="1"/>
  <c r="R107" i="109" s="1"/>
  <c r="Q107" i="70" l="1"/>
  <c r="P107" i="70" l="1"/>
  <c r="P107" i="109" s="1"/>
  <c r="Q107" i="109"/>
  <c r="O107" i="70"/>
  <c r="O107" i="109" s="1"/>
  <c r="N107" i="70" l="1"/>
  <c r="M107" i="70" l="1"/>
  <c r="M107" i="109" s="1"/>
  <c r="N107" i="109"/>
  <c r="L107" i="70"/>
  <c r="L107" i="109" s="1"/>
  <c r="K107" i="70" l="1"/>
  <c r="K107" i="109" s="1"/>
  <c r="J107" i="70" l="1"/>
  <c r="J107" i="109" s="1"/>
  <c r="I107" i="70" l="1"/>
  <c r="I107" i="109" s="1"/>
  <c r="H107" i="70" l="1"/>
  <c r="H107" i="109" s="1"/>
  <c r="G107" i="70" l="1"/>
  <c r="G107" i="109" s="1"/>
  <c r="F107" i="70" l="1"/>
  <c r="E107" i="70" l="1"/>
  <c r="F107" i="109"/>
  <c r="B107" i="70"/>
  <c r="D107" i="70" l="1"/>
  <c r="E107" i="109"/>
  <c r="B107" i="109"/>
  <c r="C107" i="70" l="1"/>
  <c r="C107" i="109" s="1"/>
  <c r="D107" i="109"/>
  <c r="Y106" i="70"/>
  <c r="Y106" i="109" s="1"/>
  <c r="X106" i="70" l="1"/>
  <c r="X106" i="109" s="1"/>
  <c r="W106" i="70" l="1"/>
  <c r="W106" i="109" s="1"/>
  <c r="V106" i="70" l="1"/>
  <c r="V106" i="109" s="1"/>
  <c r="U106" i="70" l="1"/>
  <c r="T106" i="70" l="1"/>
  <c r="T106" i="109" s="1"/>
  <c r="U106" i="109"/>
  <c r="S106" i="70"/>
  <c r="S106" i="109" s="1"/>
  <c r="R106" i="70" l="1"/>
  <c r="R106" i="109" s="1"/>
  <c r="Q106" i="70" l="1"/>
  <c r="P106" i="70" l="1"/>
  <c r="P106" i="109" s="1"/>
  <c r="Q106" i="109"/>
  <c r="O106" i="70"/>
  <c r="O106" i="109" s="1"/>
  <c r="N106" i="70" l="1"/>
  <c r="N106" i="109" s="1"/>
  <c r="M106" i="70" l="1"/>
  <c r="M106" i="109" s="1"/>
  <c r="L106" i="70" l="1"/>
  <c r="L106" i="109" s="1"/>
  <c r="K106" i="70" l="1"/>
  <c r="K106" i="109" s="1"/>
  <c r="J106" i="70" l="1"/>
  <c r="J106" i="109" s="1"/>
  <c r="I106" i="70" l="1"/>
  <c r="I106" i="109" s="1"/>
  <c r="H106" i="70" l="1"/>
  <c r="H106" i="109" s="1"/>
  <c r="G106" i="70" l="1"/>
  <c r="G106" i="109" s="1"/>
  <c r="F106" i="70" l="1"/>
  <c r="E106" i="70" l="1"/>
  <c r="F106" i="109"/>
  <c r="B106" i="70"/>
  <c r="D106" i="70" l="1"/>
  <c r="E106" i="109"/>
  <c r="B106" i="109"/>
  <c r="C106" i="70" l="1"/>
  <c r="C106" i="109" s="1"/>
  <c r="D106" i="109"/>
  <c r="Y105" i="70"/>
  <c r="Y105" i="109" s="1"/>
  <c r="X105" i="70" l="1"/>
  <c r="X105" i="109" s="1"/>
  <c r="W105" i="70" l="1"/>
  <c r="W105" i="109" s="1"/>
  <c r="V105" i="70" l="1"/>
  <c r="V105" i="109" s="1"/>
  <c r="U105" i="70" l="1"/>
  <c r="T105" i="70" l="1"/>
  <c r="T105" i="109" s="1"/>
  <c r="U105" i="109"/>
  <c r="S105" i="70"/>
  <c r="S105" i="109" s="1"/>
  <c r="R105" i="70" l="1"/>
  <c r="R105" i="109" s="1"/>
  <c r="Q105" i="70" l="1"/>
  <c r="P105" i="70" l="1"/>
  <c r="P105" i="109" s="1"/>
  <c r="Q105" i="109"/>
  <c r="O105" i="70"/>
  <c r="O105" i="109" s="1"/>
  <c r="N105" i="70" l="1"/>
  <c r="M105" i="70" l="1"/>
  <c r="M105" i="109" s="1"/>
  <c r="N105" i="109"/>
  <c r="L105" i="70"/>
  <c r="L105" i="109" s="1"/>
  <c r="K105" i="70" l="1"/>
  <c r="K105" i="109" s="1"/>
  <c r="J105" i="70" l="1"/>
  <c r="J105" i="109" s="1"/>
  <c r="I105" i="70" l="1"/>
  <c r="I105" i="109" s="1"/>
  <c r="H105" i="70" l="1"/>
  <c r="H105" i="109" s="1"/>
  <c r="G105" i="70" l="1"/>
  <c r="G105" i="109" s="1"/>
  <c r="F105" i="70" l="1"/>
  <c r="E105" i="70" l="1"/>
  <c r="F105" i="109"/>
  <c r="B105" i="70"/>
  <c r="D105" i="70" l="1"/>
  <c r="E105" i="109"/>
  <c r="B105" i="109"/>
  <c r="C105" i="70" l="1"/>
  <c r="C105" i="109" s="1"/>
  <c r="D105" i="109"/>
  <c r="Y104" i="70"/>
  <c r="Y104" i="109" s="1"/>
  <c r="X104" i="70" l="1"/>
  <c r="X104" i="109" s="1"/>
  <c r="W104" i="70" l="1"/>
  <c r="W104" i="109" s="1"/>
  <c r="V104" i="70" l="1"/>
  <c r="V104" i="109" s="1"/>
  <c r="U104" i="70" l="1"/>
  <c r="T104" i="70" l="1"/>
  <c r="T104" i="109" s="1"/>
  <c r="U104" i="109"/>
  <c r="S104" i="70"/>
  <c r="S104" i="109" s="1"/>
  <c r="R104" i="70" l="1"/>
  <c r="R104" i="109" s="1"/>
  <c r="Q104" i="70" l="1"/>
  <c r="P104" i="70" l="1"/>
  <c r="P104" i="109" s="1"/>
  <c r="Q104" i="109"/>
  <c r="O104" i="70"/>
  <c r="O104" i="109" s="1"/>
  <c r="N104" i="70" l="1"/>
  <c r="N104" i="109" s="1"/>
  <c r="M104" i="70" l="1"/>
  <c r="M104" i="109" s="1"/>
  <c r="L104" i="70" l="1"/>
  <c r="L104" i="109" s="1"/>
  <c r="K104" i="70" l="1"/>
  <c r="K104" i="109" s="1"/>
  <c r="J104" i="70" l="1"/>
  <c r="J104" i="109" s="1"/>
  <c r="I104" i="70" l="1"/>
  <c r="I104" i="109" s="1"/>
  <c r="H104" i="70" l="1"/>
  <c r="H104" i="109" s="1"/>
  <c r="G104" i="70" l="1"/>
  <c r="G104" i="109" s="1"/>
  <c r="F104" i="70" l="1"/>
  <c r="E104" i="70" l="1"/>
  <c r="F104" i="109"/>
  <c r="B104" i="70"/>
  <c r="D104" i="70" l="1"/>
  <c r="E104" i="109"/>
  <c r="B104" i="109"/>
  <c r="C104" i="70" l="1"/>
  <c r="C104" i="109" s="1"/>
  <c r="D104" i="109"/>
  <c r="Y103" i="70"/>
  <c r="Y103" i="109" s="1"/>
  <c r="X103" i="70" l="1"/>
  <c r="X103" i="109" s="1"/>
  <c r="W103" i="70" l="1"/>
  <c r="W103" i="109" s="1"/>
  <c r="V103" i="70" l="1"/>
  <c r="V103" i="109" s="1"/>
  <c r="U103" i="70" l="1"/>
  <c r="T103" i="70" l="1"/>
  <c r="T103" i="109" s="1"/>
  <c r="U103" i="109"/>
  <c r="S103" i="70"/>
  <c r="S103" i="109" s="1"/>
  <c r="R103" i="70" l="1"/>
  <c r="R103" i="109" s="1"/>
  <c r="Q103" i="70" l="1"/>
  <c r="P103" i="70" l="1"/>
  <c r="P103" i="109" s="1"/>
  <c r="Q103" i="109"/>
  <c r="O103" i="70"/>
  <c r="O103" i="109" s="1"/>
  <c r="N103" i="70" l="1"/>
  <c r="M103" i="70" l="1"/>
  <c r="M103" i="109" s="1"/>
  <c r="N103" i="109"/>
  <c r="L103" i="70"/>
  <c r="L103" i="109" s="1"/>
  <c r="K103" i="70" l="1"/>
  <c r="K103" i="109" s="1"/>
  <c r="J103" i="70" l="1"/>
  <c r="J103" i="109" s="1"/>
  <c r="I103" i="70" l="1"/>
  <c r="I103" i="109" s="1"/>
  <c r="H103" i="70" l="1"/>
  <c r="H103" i="109" s="1"/>
  <c r="G103" i="70" l="1"/>
  <c r="G103" i="109" s="1"/>
  <c r="F103" i="70" l="1"/>
  <c r="E103" i="70" l="1"/>
  <c r="F103" i="109"/>
  <c r="B103" i="70"/>
  <c r="D103" i="70" l="1"/>
  <c r="E103" i="109"/>
  <c r="B103" i="109"/>
  <c r="C103" i="70" l="1"/>
  <c r="C103" i="109" s="1"/>
  <c r="D103" i="109"/>
  <c r="Y102" i="70"/>
  <c r="Y102" i="109" s="1"/>
  <c r="X102" i="70" l="1"/>
  <c r="X102" i="109" s="1"/>
  <c r="W102" i="70" l="1"/>
  <c r="W102" i="109" s="1"/>
  <c r="V102" i="70" l="1"/>
  <c r="V102" i="109" s="1"/>
  <c r="U102" i="70" l="1"/>
  <c r="T102" i="70" l="1"/>
  <c r="T102" i="109" s="1"/>
  <c r="U102" i="109"/>
  <c r="S102" i="70"/>
  <c r="S102" i="109" s="1"/>
  <c r="R102" i="70" l="1"/>
  <c r="R102" i="109" s="1"/>
  <c r="Q102" i="70" l="1"/>
  <c r="P102" i="70" l="1"/>
  <c r="P102" i="109" s="1"/>
  <c r="Q102" i="109"/>
  <c r="O102" i="70"/>
  <c r="O102" i="109" s="1"/>
  <c r="N102" i="70" l="1"/>
  <c r="N102" i="109" s="1"/>
  <c r="M102" i="70" l="1"/>
  <c r="M102" i="109" s="1"/>
  <c r="L102" i="70" l="1"/>
  <c r="L102" i="109" s="1"/>
  <c r="K102" i="70" l="1"/>
  <c r="K102" i="109" s="1"/>
  <c r="J102" i="70" l="1"/>
  <c r="J102" i="109" s="1"/>
  <c r="I102" i="70" l="1"/>
  <c r="I102" i="109" s="1"/>
  <c r="H102" i="70" l="1"/>
  <c r="H102" i="109" s="1"/>
  <c r="G102" i="70" l="1"/>
  <c r="G102" i="109" s="1"/>
  <c r="F102" i="70" l="1"/>
  <c r="E102" i="70" l="1"/>
  <c r="F102" i="109"/>
  <c r="B102" i="70"/>
  <c r="B102" i="109" s="1"/>
  <c r="D102" i="70" l="1"/>
  <c r="E102" i="109"/>
  <c r="Y101" i="70"/>
  <c r="Y101" i="109" s="1"/>
  <c r="C102" i="70" l="1"/>
  <c r="C102" i="109" s="1"/>
  <c r="D102" i="109"/>
  <c r="X101" i="70"/>
  <c r="X101" i="109" s="1"/>
  <c r="W101" i="70" l="1"/>
  <c r="W101" i="109" s="1"/>
  <c r="V101" i="70" l="1"/>
  <c r="V101" i="109" s="1"/>
  <c r="U101" i="70" l="1"/>
  <c r="T101" i="70" l="1"/>
  <c r="T101" i="109" s="1"/>
  <c r="U101" i="109"/>
  <c r="S101" i="70"/>
  <c r="S101" i="109" s="1"/>
  <c r="R101" i="70" l="1"/>
  <c r="R101" i="109" s="1"/>
  <c r="Q101" i="70" l="1"/>
  <c r="P101" i="70" l="1"/>
  <c r="P101" i="109" s="1"/>
  <c r="Q101" i="109"/>
  <c r="O101" i="70"/>
  <c r="O101" i="109" s="1"/>
  <c r="N101" i="70" l="1"/>
  <c r="M101" i="70" l="1"/>
  <c r="M101" i="109" s="1"/>
  <c r="N101" i="109"/>
  <c r="L101" i="70"/>
  <c r="L101" i="109" s="1"/>
  <c r="K101" i="70" l="1"/>
  <c r="K101" i="109" s="1"/>
  <c r="J101" i="70" l="1"/>
  <c r="J101" i="109" s="1"/>
  <c r="I101" i="70" l="1"/>
  <c r="I101" i="109" s="1"/>
  <c r="H101" i="70" l="1"/>
  <c r="H101" i="109" s="1"/>
  <c r="G101" i="70" l="1"/>
  <c r="G101" i="109" s="1"/>
  <c r="F101" i="70" l="1"/>
  <c r="E101" i="70" l="1"/>
  <c r="F101" i="109"/>
  <c r="B101" i="70"/>
  <c r="D101" i="70" l="1"/>
  <c r="E101" i="109"/>
  <c r="B101" i="109"/>
  <c r="C101" i="70" l="1"/>
  <c r="C101" i="109" s="1"/>
  <c r="D101" i="109"/>
  <c r="Y100" i="70"/>
  <c r="Y100" i="109" s="1"/>
  <c r="X100" i="70" l="1"/>
  <c r="X100" i="109" s="1"/>
  <c r="W100" i="70" l="1"/>
  <c r="W100" i="109" s="1"/>
  <c r="V100" i="70" l="1"/>
  <c r="V100" i="109" s="1"/>
  <c r="U100" i="70" l="1"/>
  <c r="T100" i="70" l="1"/>
  <c r="T100" i="109" s="1"/>
  <c r="U100" i="109"/>
  <c r="S100" i="70"/>
  <c r="S100" i="109" s="1"/>
  <c r="R100" i="70" l="1"/>
  <c r="R100" i="109" s="1"/>
  <c r="Q100" i="70" l="1"/>
  <c r="P100" i="70" l="1"/>
  <c r="P100" i="109" s="1"/>
  <c r="Q100" i="109"/>
  <c r="O100" i="70"/>
  <c r="O100" i="109" s="1"/>
  <c r="N100" i="70" l="1"/>
  <c r="N100" i="109" s="1"/>
  <c r="M100" i="70" l="1"/>
  <c r="M100" i="109" s="1"/>
  <c r="L100" i="70" l="1"/>
  <c r="L100" i="109" s="1"/>
  <c r="K100" i="70" l="1"/>
  <c r="K100" i="109" s="1"/>
  <c r="J100" i="70" l="1"/>
  <c r="J100" i="109" s="1"/>
  <c r="I100" i="70" l="1"/>
  <c r="I100" i="109" s="1"/>
  <c r="H100" i="70" l="1"/>
  <c r="H100" i="109" s="1"/>
  <c r="G100" i="70" l="1"/>
  <c r="G100" i="109" s="1"/>
  <c r="F100" i="70" l="1"/>
  <c r="E100" i="70" l="1"/>
  <c r="F100" i="109"/>
  <c r="B100" i="70"/>
  <c r="D100" i="70" l="1"/>
  <c r="E100" i="109"/>
  <c r="B100" i="109"/>
  <c r="C100" i="70" l="1"/>
  <c r="C100" i="109" s="1"/>
  <c r="D100" i="109"/>
  <c r="Y99" i="70"/>
  <c r="Y99" i="109" s="1"/>
  <c r="X99" i="70" l="1"/>
  <c r="X99" i="109" s="1"/>
  <c r="W99" i="70" l="1"/>
  <c r="W99" i="109" s="1"/>
  <c r="V99" i="70" l="1"/>
  <c r="V99" i="109" s="1"/>
  <c r="U99" i="70" l="1"/>
  <c r="T99" i="70" l="1"/>
  <c r="T99" i="109" s="1"/>
  <c r="U99" i="109"/>
  <c r="S99" i="70"/>
  <c r="S99" i="109" s="1"/>
  <c r="R99" i="70" l="1"/>
  <c r="R99" i="109" s="1"/>
  <c r="Q99" i="70" l="1"/>
  <c r="P99" i="70" l="1"/>
  <c r="P99" i="109" s="1"/>
  <c r="Q99" i="109"/>
  <c r="O99" i="70"/>
  <c r="O99" i="109" s="1"/>
  <c r="N99" i="70" l="1"/>
  <c r="M99" i="70" l="1"/>
  <c r="M99" i="109" s="1"/>
  <c r="N99" i="109"/>
  <c r="L99" i="70"/>
  <c r="L99" i="109" s="1"/>
  <c r="K99" i="70" l="1"/>
  <c r="K99" i="109" s="1"/>
  <c r="J99" i="70" l="1"/>
  <c r="J99" i="109" s="1"/>
  <c r="I99" i="70" l="1"/>
  <c r="I99" i="109" s="1"/>
  <c r="H99" i="70" l="1"/>
  <c r="H99" i="109" s="1"/>
  <c r="G99" i="70" l="1"/>
  <c r="G99" i="109" s="1"/>
  <c r="F99" i="70" l="1"/>
  <c r="E99" i="70" l="1"/>
  <c r="F99" i="109"/>
  <c r="B99" i="70"/>
  <c r="D99" i="70" l="1"/>
  <c r="E99" i="109"/>
  <c r="B99" i="109"/>
  <c r="Y98" i="70"/>
  <c r="Y98" i="109" s="1"/>
  <c r="C99" i="70" l="1"/>
  <c r="C99" i="109" s="1"/>
  <c r="D99" i="109"/>
  <c r="X98" i="70"/>
  <c r="X98" i="109" s="1"/>
  <c r="W98" i="70" l="1"/>
  <c r="W98" i="109" s="1"/>
  <c r="V98" i="70" l="1"/>
  <c r="V98" i="109" s="1"/>
  <c r="U98" i="70" l="1"/>
  <c r="T98" i="70" l="1"/>
  <c r="T98" i="109" s="1"/>
  <c r="U98" i="109"/>
  <c r="S98" i="70"/>
  <c r="S98" i="109" s="1"/>
  <c r="R98" i="70" l="1"/>
  <c r="R98" i="109" s="1"/>
  <c r="Q98" i="70" l="1"/>
  <c r="P98" i="70" l="1"/>
  <c r="P98" i="109" s="1"/>
  <c r="Q98" i="109"/>
  <c r="O98" i="70"/>
  <c r="O98" i="109" s="1"/>
  <c r="N98" i="70" l="1"/>
  <c r="N98" i="109" s="1"/>
  <c r="M98" i="70" l="1"/>
  <c r="M98" i="109" s="1"/>
  <c r="L98" i="70" l="1"/>
  <c r="L98" i="109" s="1"/>
  <c r="K98" i="70" l="1"/>
  <c r="K98" i="109" s="1"/>
  <c r="J98" i="70" l="1"/>
  <c r="J98" i="109" s="1"/>
  <c r="I98" i="70" l="1"/>
  <c r="I98" i="109" s="1"/>
  <c r="H98" i="70" l="1"/>
  <c r="H98" i="109" s="1"/>
  <c r="G98" i="70" l="1"/>
  <c r="G98" i="109" s="1"/>
  <c r="F98" i="70" l="1"/>
  <c r="E98" i="70" l="1"/>
  <c r="F98" i="109"/>
  <c r="B98" i="70"/>
  <c r="D98" i="70" l="1"/>
  <c r="E98" i="109"/>
  <c r="B98" i="109"/>
  <c r="C98" i="70" l="1"/>
  <c r="C98" i="109" s="1"/>
  <c r="D98" i="109"/>
  <c r="Y97" i="70"/>
  <c r="Y97" i="109" s="1"/>
  <c r="X97" i="70" l="1"/>
  <c r="X97" i="109" s="1"/>
  <c r="W97" i="70" l="1"/>
  <c r="W97" i="109" s="1"/>
  <c r="V97" i="70" l="1"/>
  <c r="V97" i="109" s="1"/>
  <c r="U97" i="70" l="1"/>
  <c r="T97" i="70" l="1"/>
  <c r="T97" i="109" s="1"/>
  <c r="U97" i="109"/>
  <c r="S97" i="70"/>
  <c r="S97" i="109" s="1"/>
  <c r="R97" i="70" l="1"/>
  <c r="R97" i="109" s="1"/>
  <c r="Q97" i="70" l="1"/>
  <c r="P97" i="70" l="1"/>
  <c r="P97" i="109" s="1"/>
  <c r="Q97" i="109"/>
  <c r="O97" i="70"/>
  <c r="O97" i="109" s="1"/>
  <c r="N97" i="70" l="1"/>
  <c r="N97" i="109" s="1"/>
  <c r="M97" i="70" l="1"/>
  <c r="M97" i="109" s="1"/>
  <c r="L97" i="70" l="1"/>
  <c r="L97" i="109" s="1"/>
  <c r="K97" i="70" l="1"/>
  <c r="K97" i="109" s="1"/>
  <c r="J97" i="70" l="1"/>
  <c r="J97" i="109" s="1"/>
  <c r="I97" i="70" l="1"/>
  <c r="I97" i="109" s="1"/>
  <c r="H97" i="70" l="1"/>
  <c r="H97" i="109" s="1"/>
  <c r="G97" i="70" l="1"/>
  <c r="G97" i="109" s="1"/>
  <c r="F97" i="70" l="1"/>
  <c r="E97" i="70" l="1"/>
  <c r="F97" i="109"/>
  <c r="B97" i="70"/>
  <c r="D97" i="70" l="1"/>
  <c r="E97" i="109"/>
  <c r="B97" i="109"/>
  <c r="C97" i="70" l="1"/>
  <c r="C97" i="109" s="1"/>
  <c r="D97" i="109"/>
  <c r="Y96" i="70"/>
  <c r="Y96" i="109" s="1"/>
  <c r="X96" i="70" l="1"/>
  <c r="X96" i="109" s="1"/>
  <c r="W96" i="70" l="1"/>
  <c r="W96" i="109" s="1"/>
  <c r="V96" i="70" l="1"/>
  <c r="V96" i="109" s="1"/>
  <c r="U96" i="70" l="1"/>
  <c r="T96" i="70" l="1"/>
  <c r="T96" i="109" s="1"/>
  <c r="U96" i="109"/>
  <c r="S96" i="70"/>
  <c r="S96" i="109" s="1"/>
  <c r="R96" i="70" l="1"/>
  <c r="R96" i="109" s="1"/>
  <c r="Q96" i="70" l="1"/>
  <c r="P96" i="70" l="1"/>
  <c r="P96" i="109" s="1"/>
  <c r="Q96" i="109"/>
  <c r="O96" i="70"/>
  <c r="O96" i="109" s="1"/>
  <c r="N96" i="70" l="1"/>
  <c r="N96" i="109" s="1"/>
  <c r="M96" i="70" l="1"/>
  <c r="M96" i="109" s="1"/>
  <c r="L96" i="70" l="1"/>
  <c r="L96" i="109" s="1"/>
  <c r="K96" i="70" l="1"/>
  <c r="K96" i="109" s="1"/>
  <c r="J96" i="70" l="1"/>
  <c r="J96" i="109" s="1"/>
  <c r="I96" i="70" l="1"/>
  <c r="I96" i="109" s="1"/>
  <c r="H96" i="70" l="1"/>
  <c r="H96" i="109" s="1"/>
  <c r="G96" i="70" l="1"/>
  <c r="G96" i="109" s="1"/>
  <c r="F96" i="70" l="1"/>
  <c r="E96" i="70" l="1"/>
  <c r="F96" i="109"/>
  <c r="B96" i="70"/>
  <c r="B96" i="109" s="1"/>
  <c r="D96" i="70" l="1"/>
  <c r="E96" i="109"/>
  <c r="Y95" i="70"/>
  <c r="Y95" i="109" s="1"/>
  <c r="C96" i="70" l="1"/>
  <c r="C96" i="109" s="1"/>
  <c r="D96" i="109"/>
  <c r="X95" i="70"/>
  <c r="X95" i="109" s="1"/>
  <c r="W95" i="70" l="1"/>
  <c r="W95" i="109" s="1"/>
  <c r="V95" i="70" l="1"/>
  <c r="V95" i="109" s="1"/>
  <c r="U95" i="70" l="1"/>
  <c r="T95" i="70" l="1"/>
  <c r="T95" i="109" s="1"/>
  <c r="U95" i="109"/>
  <c r="S95" i="70"/>
  <c r="S95" i="109" s="1"/>
  <c r="R95" i="70" l="1"/>
  <c r="R95" i="109" s="1"/>
  <c r="Q95" i="70" l="1"/>
  <c r="P95" i="70" l="1"/>
  <c r="P95" i="109" s="1"/>
  <c r="Q95" i="109"/>
  <c r="O95" i="70"/>
  <c r="O95" i="109" s="1"/>
  <c r="N95" i="70" l="1"/>
  <c r="N95" i="109" s="1"/>
  <c r="M95" i="70" l="1"/>
  <c r="M95" i="109" s="1"/>
  <c r="L95" i="70" l="1"/>
  <c r="L95" i="109" s="1"/>
  <c r="K95" i="70" l="1"/>
  <c r="K95" i="109" s="1"/>
  <c r="J95" i="70" l="1"/>
  <c r="J95" i="109" s="1"/>
  <c r="I95" i="70" l="1"/>
  <c r="I95" i="109" s="1"/>
  <c r="H95" i="70" l="1"/>
  <c r="H95" i="109" s="1"/>
  <c r="G95" i="70" l="1"/>
  <c r="G95" i="109" s="1"/>
  <c r="F95" i="70" l="1"/>
  <c r="E95" i="70" l="1"/>
  <c r="F95" i="109"/>
  <c r="B95" i="70"/>
  <c r="D95" i="70" l="1"/>
  <c r="E95" i="109"/>
  <c r="B95" i="109"/>
  <c r="C95" i="70" l="1"/>
  <c r="C95" i="109" s="1"/>
  <c r="D95" i="109"/>
  <c r="Y94" i="70"/>
  <c r="Y94" i="109" s="1"/>
  <c r="X94" i="70" l="1"/>
  <c r="X94" i="109" s="1"/>
  <c r="W94" i="70" l="1"/>
  <c r="W94" i="109" s="1"/>
  <c r="V94" i="70" l="1"/>
  <c r="V94" i="109" s="1"/>
  <c r="U94" i="70" l="1"/>
  <c r="T94" i="70" l="1"/>
  <c r="T94" i="109" s="1"/>
  <c r="U94" i="109"/>
  <c r="S94" i="70"/>
  <c r="S94" i="109" s="1"/>
  <c r="R94" i="70" l="1"/>
  <c r="R94" i="109" s="1"/>
  <c r="Q94" i="70" l="1"/>
  <c r="P94" i="70" l="1"/>
  <c r="P94" i="109" s="1"/>
  <c r="Q94" i="109"/>
  <c r="O94" i="70"/>
  <c r="O94" i="109" s="1"/>
  <c r="N94" i="70" l="1"/>
  <c r="N94" i="109" s="1"/>
  <c r="M94" i="70" l="1"/>
  <c r="M94" i="109" s="1"/>
  <c r="L94" i="70" l="1"/>
  <c r="L94" i="109" s="1"/>
  <c r="K94" i="70" l="1"/>
  <c r="K94" i="109" s="1"/>
  <c r="J94" i="70" l="1"/>
  <c r="J94" i="109" s="1"/>
  <c r="I94" i="70" l="1"/>
  <c r="I94" i="109" s="1"/>
  <c r="H94" i="70" l="1"/>
  <c r="H94" i="109" s="1"/>
  <c r="G94" i="70" l="1"/>
  <c r="G94" i="109" s="1"/>
  <c r="F94" i="70" l="1"/>
  <c r="E94" i="70" l="1"/>
  <c r="F94" i="109"/>
  <c r="B94" i="70"/>
  <c r="D94" i="70" l="1"/>
  <c r="E94" i="109"/>
  <c r="B94" i="109"/>
  <c r="C94" i="70" l="1"/>
  <c r="C94" i="109" s="1"/>
  <c r="D94" i="109"/>
  <c r="Y93" i="70"/>
  <c r="Y93" i="109" s="1"/>
  <c r="X93" i="70" l="1"/>
  <c r="X93" i="109" s="1"/>
  <c r="W93" i="70" l="1"/>
  <c r="W93" i="109" s="1"/>
  <c r="V93" i="70" l="1"/>
  <c r="V93" i="109" s="1"/>
  <c r="U93" i="70" l="1"/>
  <c r="T93" i="70" l="1"/>
  <c r="T93" i="109" s="1"/>
  <c r="U93" i="109"/>
  <c r="S93" i="70"/>
  <c r="S93" i="109" s="1"/>
  <c r="R93" i="70" l="1"/>
  <c r="R93" i="109" s="1"/>
  <c r="Q93" i="70" l="1"/>
  <c r="P93" i="70" l="1"/>
  <c r="P93" i="109" s="1"/>
  <c r="Q93" i="109"/>
  <c r="O93" i="70"/>
  <c r="O93" i="109" s="1"/>
  <c r="N93" i="70" l="1"/>
  <c r="N93" i="109" s="1"/>
  <c r="M93" i="70" l="1"/>
  <c r="M93" i="109" s="1"/>
  <c r="L93" i="70" l="1"/>
  <c r="L93" i="109" s="1"/>
  <c r="K93" i="70" l="1"/>
  <c r="K93" i="109" s="1"/>
  <c r="J93" i="70" l="1"/>
  <c r="J93" i="109" s="1"/>
  <c r="I93" i="70" l="1"/>
  <c r="I93" i="109" s="1"/>
  <c r="H93" i="70" l="1"/>
  <c r="H93" i="109" s="1"/>
  <c r="G93" i="70" l="1"/>
  <c r="G93" i="109" s="1"/>
  <c r="F93" i="70" l="1"/>
  <c r="E93" i="70" l="1"/>
  <c r="F93" i="109"/>
  <c r="B93" i="70"/>
  <c r="D93" i="70" l="1"/>
  <c r="E93" i="109"/>
  <c r="B93" i="109"/>
  <c r="Y92" i="70"/>
  <c r="Y92" i="109" s="1"/>
  <c r="C93" i="70" l="1"/>
  <c r="C93" i="109" s="1"/>
  <c r="D93" i="109"/>
  <c r="X92" i="70"/>
  <c r="X92" i="109" s="1"/>
  <c r="W92" i="70" l="1"/>
  <c r="W92" i="109" s="1"/>
  <c r="V92" i="70" l="1"/>
  <c r="V92" i="109" s="1"/>
  <c r="U92" i="70" l="1"/>
  <c r="T92" i="70" l="1"/>
  <c r="T92" i="109" s="1"/>
  <c r="U92" i="109"/>
  <c r="S92" i="70"/>
  <c r="S92" i="109" s="1"/>
  <c r="R92" i="70" l="1"/>
  <c r="R92" i="109" s="1"/>
  <c r="Q92" i="70" l="1"/>
  <c r="P92" i="70" l="1"/>
  <c r="P92" i="109" s="1"/>
  <c r="Q92" i="109"/>
  <c r="O92" i="70"/>
  <c r="O92" i="109" s="1"/>
  <c r="N92" i="70" l="1"/>
  <c r="N92" i="109" s="1"/>
  <c r="M92" i="70" l="1"/>
  <c r="M92" i="109" s="1"/>
  <c r="L92" i="70" l="1"/>
  <c r="L92" i="109" s="1"/>
  <c r="K92" i="70" l="1"/>
  <c r="K92" i="109" s="1"/>
  <c r="J92" i="70" l="1"/>
  <c r="J92" i="109" s="1"/>
  <c r="I92" i="70" l="1"/>
  <c r="I92" i="109" s="1"/>
  <c r="H92" i="70" l="1"/>
  <c r="H92" i="109" s="1"/>
  <c r="G92" i="70" l="1"/>
  <c r="G92" i="109" s="1"/>
  <c r="F92" i="70" l="1"/>
  <c r="E92" i="70" l="1"/>
  <c r="F92" i="109"/>
  <c r="B92" i="70"/>
  <c r="D92" i="70" l="1"/>
  <c r="E92" i="109"/>
  <c r="B92" i="109"/>
  <c r="C92" i="70" l="1"/>
  <c r="C92" i="109" s="1"/>
  <c r="D92" i="109"/>
  <c r="Y91" i="70"/>
  <c r="Y91" i="109" s="1"/>
  <c r="X91" i="70" l="1"/>
  <c r="X91" i="109" s="1"/>
  <c r="W91" i="70" l="1"/>
  <c r="W91" i="109" s="1"/>
  <c r="V91" i="70" l="1"/>
  <c r="V91" i="109" s="1"/>
  <c r="U91" i="70" l="1"/>
  <c r="T91" i="70" l="1"/>
  <c r="T91" i="109" s="1"/>
  <c r="U91" i="109"/>
  <c r="S91" i="70"/>
  <c r="S91" i="109" s="1"/>
  <c r="R91" i="70" l="1"/>
  <c r="R91" i="109" s="1"/>
  <c r="Q91" i="70" l="1"/>
  <c r="P91" i="70" l="1"/>
  <c r="P91" i="109" s="1"/>
  <c r="Q91" i="109"/>
  <c r="O91" i="70"/>
  <c r="O91" i="109" s="1"/>
  <c r="N91" i="70" l="1"/>
  <c r="M91" i="70" l="1"/>
  <c r="M91" i="109" s="1"/>
  <c r="N91" i="109"/>
  <c r="L91" i="70"/>
  <c r="L91" i="109" s="1"/>
  <c r="K91" i="70" l="1"/>
  <c r="K91" i="109" s="1"/>
  <c r="J91" i="70" l="1"/>
  <c r="J91" i="109" s="1"/>
  <c r="I91" i="70" l="1"/>
  <c r="I91" i="109" s="1"/>
  <c r="H91" i="70" l="1"/>
  <c r="H91" i="109" s="1"/>
  <c r="G91" i="70" l="1"/>
  <c r="G91" i="109" s="1"/>
  <c r="F91" i="70" l="1"/>
  <c r="E91" i="70" l="1"/>
  <c r="F91" i="109"/>
  <c r="B91" i="70"/>
  <c r="D91" i="70" l="1"/>
  <c r="E91" i="109"/>
  <c r="B91" i="109"/>
  <c r="C91" i="70" l="1"/>
  <c r="C91" i="109" s="1"/>
  <c r="D91" i="109"/>
  <c r="Y90" i="70"/>
  <c r="Y90" i="109" s="1"/>
  <c r="X90" i="70" l="1"/>
  <c r="X90" i="109" s="1"/>
  <c r="W90" i="70" l="1"/>
  <c r="W90" i="109" s="1"/>
  <c r="V90" i="70" l="1"/>
  <c r="V90" i="109" s="1"/>
  <c r="U90" i="70" l="1"/>
  <c r="T90" i="70" l="1"/>
  <c r="T90" i="109" s="1"/>
  <c r="U90" i="109"/>
  <c r="S90" i="70"/>
  <c r="S90" i="109" s="1"/>
  <c r="R90" i="70" l="1"/>
  <c r="R90" i="109" s="1"/>
  <c r="Q90" i="70" l="1"/>
  <c r="P90" i="70" l="1"/>
  <c r="P90" i="109" s="1"/>
  <c r="Q90" i="109"/>
  <c r="O90" i="70"/>
  <c r="O90" i="109" s="1"/>
  <c r="N90" i="70" l="1"/>
  <c r="N90" i="109" s="1"/>
  <c r="M90" i="70" l="1"/>
  <c r="M90" i="109" s="1"/>
  <c r="L90" i="70" l="1"/>
  <c r="L90" i="109" s="1"/>
  <c r="K90" i="70" l="1"/>
  <c r="K90" i="109" s="1"/>
  <c r="J90" i="70" l="1"/>
  <c r="J90" i="109" s="1"/>
  <c r="I90" i="70" l="1"/>
  <c r="I90" i="109" s="1"/>
  <c r="H90" i="70" l="1"/>
  <c r="H90" i="109" s="1"/>
  <c r="G90" i="70" l="1"/>
  <c r="G90" i="109" s="1"/>
  <c r="F90" i="70" l="1"/>
  <c r="E90" i="70" l="1"/>
  <c r="F90" i="109"/>
  <c r="B90" i="70"/>
  <c r="D90" i="70" l="1"/>
  <c r="E90" i="109"/>
  <c r="B90" i="109"/>
  <c r="C90" i="70" l="1"/>
  <c r="C90" i="109" s="1"/>
  <c r="D90" i="109"/>
  <c r="Y89" i="70"/>
  <c r="Y89" i="109" s="1"/>
  <c r="X89" i="70" l="1"/>
  <c r="X89" i="109" s="1"/>
  <c r="W89" i="70" l="1"/>
  <c r="W89" i="109" s="1"/>
  <c r="V89" i="70" l="1"/>
  <c r="V89" i="109" s="1"/>
  <c r="U89" i="70" l="1"/>
  <c r="T89" i="70" l="1"/>
  <c r="T89" i="109" s="1"/>
  <c r="U89" i="109"/>
  <c r="S89" i="70"/>
  <c r="S89" i="109" s="1"/>
  <c r="R89" i="70" l="1"/>
  <c r="R89" i="109" s="1"/>
  <c r="Q89" i="70" l="1"/>
  <c r="P89" i="70" l="1"/>
  <c r="P89" i="109" s="1"/>
  <c r="Q89" i="109"/>
  <c r="O89" i="70"/>
  <c r="O89" i="109" s="1"/>
  <c r="N89" i="70" l="1"/>
  <c r="M89" i="70" l="1"/>
  <c r="M89" i="109" s="1"/>
  <c r="N89" i="109"/>
  <c r="L89" i="70"/>
  <c r="L89" i="109" s="1"/>
  <c r="K89" i="70" l="1"/>
  <c r="K89" i="109" s="1"/>
  <c r="J89" i="70" l="1"/>
  <c r="J89" i="109" s="1"/>
  <c r="I89" i="70" l="1"/>
  <c r="I89" i="109" s="1"/>
  <c r="H89" i="70" l="1"/>
  <c r="H89" i="109" s="1"/>
  <c r="G89" i="70" l="1"/>
  <c r="G89" i="109" s="1"/>
  <c r="F89" i="70" l="1"/>
  <c r="E89" i="70" l="1"/>
  <c r="F89" i="109"/>
  <c r="B89" i="70"/>
  <c r="D89" i="70" l="1"/>
  <c r="E89" i="109"/>
  <c r="B89" i="109"/>
  <c r="C89" i="70" l="1"/>
  <c r="C89" i="109" s="1"/>
  <c r="D89" i="109"/>
  <c r="Y88" i="70"/>
  <c r="Y88" i="109" s="1"/>
  <c r="X88" i="70" l="1"/>
  <c r="X88" i="109" s="1"/>
  <c r="W88" i="70" l="1"/>
  <c r="W88" i="109" s="1"/>
  <c r="V88" i="70" l="1"/>
  <c r="V88" i="109" s="1"/>
  <c r="U88" i="70" l="1"/>
  <c r="T88" i="70" l="1"/>
  <c r="T88" i="109" s="1"/>
  <c r="U88" i="109"/>
  <c r="S88" i="70"/>
  <c r="S88" i="109" s="1"/>
  <c r="R88" i="70" l="1"/>
  <c r="R88" i="109" s="1"/>
  <c r="Q88" i="70" l="1"/>
  <c r="P88" i="70" l="1"/>
  <c r="P88" i="109" s="1"/>
  <c r="Q88" i="109"/>
  <c r="O88" i="70"/>
  <c r="O88" i="109" s="1"/>
  <c r="N88" i="70" l="1"/>
  <c r="N88" i="109" s="1"/>
  <c r="M88" i="70" l="1"/>
  <c r="M88" i="109" s="1"/>
  <c r="L88" i="70" l="1"/>
  <c r="L88" i="109" s="1"/>
  <c r="K88" i="70" l="1"/>
  <c r="K88" i="109" s="1"/>
  <c r="J88" i="70" l="1"/>
  <c r="J88" i="109" s="1"/>
  <c r="I88" i="70" l="1"/>
  <c r="I88" i="109" s="1"/>
  <c r="H88" i="70" l="1"/>
  <c r="H88" i="109" s="1"/>
  <c r="G88" i="70" l="1"/>
  <c r="G88" i="109" s="1"/>
  <c r="F88" i="70" l="1"/>
  <c r="E88" i="70" l="1"/>
  <c r="F88" i="109"/>
  <c r="B88" i="70"/>
  <c r="D88" i="70" l="1"/>
  <c r="E88" i="109"/>
  <c r="B88" i="109"/>
  <c r="C88" i="70" l="1"/>
  <c r="C88" i="109" s="1"/>
  <c r="D88" i="109"/>
  <c r="Y87" i="70"/>
  <c r="Y87" i="109" s="1"/>
  <c r="X87" i="70" l="1"/>
  <c r="X87" i="109" s="1"/>
  <c r="W87" i="70" l="1"/>
  <c r="W87" i="109" s="1"/>
  <c r="V87" i="70" l="1"/>
  <c r="V87" i="109" s="1"/>
  <c r="U87" i="70" l="1"/>
  <c r="T87" i="70" l="1"/>
  <c r="T87" i="109" s="1"/>
  <c r="U87" i="109"/>
  <c r="S87" i="70"/>
  <c r="S87" i="109" s="1"/>
  <c r="R87" i="70" l="1"/>
  <c r="R87" i="109" s="1"/>
  <c r="Q87" i="70" l="1"/>
  <c r="P87" i="70" l="1"/>
  <c r="P87" i="109" s="1"/>
  <c r="Q87" i="109"/>
  <c r="O87" i="70"/>
  <c r="O87" i="109" s="1"/>
  <c r="N87" i="70" l="1"/>
  <c r="M87" i="70" l="1"/>
  <c r="M87" i="109" s="1"/>
  <c r="N87" i="109"/>
  <c r="L87" i="70"/>
  <c r="L87" i="109" s="1"/>
  <c r="K87" i="70" l="1"/>
  <c r="K87" i="109" s="1"/>
  <c r="J87" i="70" l="1"/>
  <c r="J87" i="109" s="1"/>
  <c r="I87" i="70" l="1"/>
  <c r="I87" i="109" s="1"/>
  <c r="H87" i="70" l="1"/>
  <c r="H87" i="109" s="1"/>
  <c r="G87" i="70" l="1"/>
  <c r="G87" i="109" s="1"/>
  <c r="F87" i="70" l="1"/>
  <c r="E87" i="70" l="1"/>
  <c r="F87" i="109"/>
  <c r="B87" i="70"/>
  <c r="D87" i="70" l="1"/>
  <c r="E87" i="109"/>
  <c r="B87" i="109"/>
  <c r="C87" i="70" l="1"/>
  <c r="C87" i="109" s="1"/>
  <c r="D87" i="109"/>
  <c r="Y86" i="70"/>
  <c r="Y86" i="109" s="1"/>
  <c r="X86" i="70" l="1"/>
  <c r="X86" i="109" s="1"/>
  <c r="W86" i="70" l="1"/>
  <c r="W86" i="109" s="1"/>
  <c r="V86" i="70" l="1"/>
  <c r="V86" i="109" s="1"/>
  <c r="U86" i="70" l="1"/>
  <c r="T86" i="70" l="1"/>
  <c r="T86" i="109" s="1"/>
  <c r="U86" i="109"/>
  <c r="S86" i="70"/>
  <c r="S86" i="109" s="1"/>
  <c r="R86" i="70" l="1"/>
  <c r="R86" i="109" s="1"/>
  <c r="Q86" i="70" l="1"/>
  <c r="P86" i="70" l="1"/>
  <c r="P86" i="109" s="1"/>
  <c r="Q86" i="109"/>
  <c r="O86" i="70"/>
  <c r="O86" i="109" s="1"/>
  <c r="N86" i="70" l="1"/>
  <c r="N86" i="109" s="1"/>
  <c r="M86" i="70" l="1"/>
  <c r="M86" i="109" s="1"/>
  <c r="L86" i="70" l="1"/>
  <c r="L86" i="109" s="1"/>
  <c r="K86" i="70" l="1"/>
  <c r="K86" i="109" s="1"/>
  <c r="J86" i="70" l="1"/>
  <c r="J86" i="109" s="1"/>
  <c r="I86" i="70" l="1"/>
  <c r="I86" i="109" s="1"/>
  <c r="H86" i="70" l="1"/>
  <c r="H86" i="109" s="1"/>
  <c r="G86" i="70" l="1"/>
  <c r="G86" i="109" s="1"/>
  <c r="F86" i="70" l="1"/>
  <c r="E86" i="70" l="1"/>
  <c r="F86" i="109"/>
  <c r="B86" i="70"/>
  <c r="D86" i="70" l="1"/>
  <c r="E86" i="109"/>
  <c r="B86" i="109"/>
  <c r="C86" i="70" l="1"/>
  <c r="C86" i="109" s="1"/>
  <c r="D86" i="109"/>
  <c r="Y85" i="70"/>
  <c r="Y85" i="109" s="1"/>
  <c r="X85" i="70" l="1"/>
  <c r="X85" i="109" s="1"/>
  <c r="W85" i="70" l="1"/>
  <c r="W85" i="109" s="1"/>
  <c r="V85" i="70" l="1"/>
  <c r="V85" i="109" s="1"/>
  <c r="U85" i="70" l="1"/>
  <c r="T85" i="70" l="1"/>
  <c r="T85" i="109" s="1"/>
  <c r="U85" i="109"/>
  <c r="S85" i="70"/>
  <c r="S85" i="109" s="1"/>
  <c r="R85" i="70" l="1"/>
  <c r="R85" i="109" s="1"/>
  <c r="Q85" i="70" l="1"/>
  <c r="P85" i="70" l="1"/>
  <c r="P85" i="109" s="1"/>
  <c r="Q85" i="109"/>
  <c r="O85" i="70"/>
  <c r="O85" i="109" s="1"/>
  <c r="N85" i="70" l="1"/>
  <c r="M85" i="70" l="1"/>
  <c r="M85" i="109" s="1"/>
  <c r="N85" i="109"/>
  <c r="L85" i="70"/>
  <c r="L85" i="109" s="1"/>
  <c r="K85" i="70" l="1"/>
  <c r="K85" i="109" s="1"/>
  <c r="J85" i="70" l="1"/>
  <c r="J85" i="109" s="1"/>
  <c r="I85" i="70" l="1"/>
  <c r="I85" i="109" s="1"/>
  <c r="H85" i="70" l="1"/>
  <c r="H85" i="109" s="1"/>
  <c r="G85" i="70" l="1"/>
  <c r="G85" i="109" s="1"/>
  <c r="F85" i="70" l="1"/>
  <c r="E85" i="70" l="1"/>
  <c r="F85" i="109"/>
  <c r="B85" i="70"/>
  <c r="D85" i="70" l="1"/>
  <c r="E85" i="109"/>
  <c r="B85" i="109"/>
  <c r="Y84" i="70"/>
  <c r="Y84" i="109" s="1"/>
  <c r="C85" i="70" l="1"/>
  <c r="C85" i="109" s="1"/>
  <c r="D85" i="109"/>
  <c r="X84" i="70"/>
  <c r="X84" i="109" s="1"/>
  <c r="W84" i="70" l="1"/>
  <c r="W84" i="109" s="1"/>
  <c r="V84" i="70" l="1"/>
  <c r="V84" i="109" s="1"/>
  <c r="U84" i="70" l="1"/>
  <c r="T84" i="70" l="1"/>
  <c r="T84" i="109" s="1"/>
  <c r="U84" i="109"/>
  <c r="S84" i="70"/>
  <c r="S84" i="109" s="1"/>
  <c r="R84" i="70" l="1"/>
  <c r="R84" i="109" s="1"/>
  <c r="Q84" i="70" l="1"/>
  <c r="P84" i="70" l="1"/>
  <c r="P84" i="109" s="1"/>
  <c r="Q84" i="109"/>
  <c r="O84" i="70"/>
  <c r="O84" i="109" s="1"/>
  <c r="N84" i="70" l="1"/>
  <c r="N84" i="109" s="1"/>
  <c r="M84" i="70" l="1"/>
  <c r="M84" i="109" s="1"/>
  <c r="L84" i="70" l="1"/>
  <c r="L84" i="109" s="1"/>
  <c r="K84" i="70" l="1"/>
  <c r="K84" i="109" s="1"/>
  <c r="J84" i="70" l="1"/>
  <c r="J84" i="109" s="1"/>
  <c r="I84" i="70" l="1"/>
  <c r="I84" i="109" s="1"/>
  <c r="H84" i="70" l="1"/>
  <c r="H84" i="109" s="1"/>
  <c r="G84" i="70" l="1"/>
  <c r="G84" i="109" s="1"/>
  <c r="F84" i="70" l="1"/>
  <c r="E84" i="70" l="1"/>
  <c r="F84" i="109"/>
  <c r="B84" i="70"/>
  <c r="D84" i="70" l="1"/>
  <c r="E84" i="109"/>
  <c r="B84" i="109"/>
  <c r="C84" i="70" l="1"/>
  <c r="C84" i="109" s="1"/>
  <c r="D84" i="109"/>
  <c r="Y83" i="70"/>
  <c r="Y83" i="109" s="1"/>
  <c r="X83" i="70" l="1"/>
  <c r="X83" i="109" s="1"/>
  <c r="W83" i="70" l="1"/>
  <c r="W83" i="109" s="1"/>
  <c r="V83" i="70" l="1"/>
  <c r="V83" i="109" s="1"/>
  <c r="U83" i="70" l="1"/>
  <c r="T83" i="70" l="1"/>
  <c r="T83" i="109" s="1"/>
  <c r="U83" i="109"/>
  <c r="S83" i="70"/>
  <c r="S83" i="109" s="1"/>
  <c r="R83" i="70" l="1"/>
  <c r="R83" i="109" s="1"/>
  <c r="Q83" i="70" l="1"/>
  <c r="P83" i="70" l="1"/>
  <c r="P83" i="109" s="1"/>
  <c r="Q83" i="109"/>
  <c r="O83" i="70"/>
  <c r="O83" i="109" s="1"/>
  <c r="N83" i="70" l="1"/>
  <c r="M83" i="70" l="1"/>
  <c r="M83" i="109" s="1"/>
  <c r="N83" i="109"/>
  <c r="L83" i="70"/>
  <c r="L83" i="109" s="1"/>
  <c r="K83" i="70" l="1"/>
  <c r="K83" i="109" s="1"/>
  <c r="J83" i="70" l="1"/>
  <c r="J83" i="109" s="1"/>
  <c r="I83" i="70" l="1"/>
  <c r="I83" i="109" s="1"/>
  <c r="H83" i="70" l="1"/>
  <c r="H83" i="109" s="1"/>
  <c r="G83" i="70" l="1"/>
  <c r="G83" i="109" s="1"/>
  <c r="F83" i="70" l="1"/>
  <c r="E83" i="70" l="1"/>
  <c r="F83" i="109"/>
  <c r="B83" i="70"/>
  <c r="D83" i="70" l="1"/>
  <c r="E83" i="109"/>
  <c r="B83" i="109"/>
  <c r="C83" i="70" l="1"/>
  <c r="C83" i="109" s="1"/>
  <c r="D83" i="109"/>
  <c r="Y82" i="70"/>
  <c r="Y82" i="109" s="1"/>
  <c r="X82" i="70" l="1"/>
  <c r="X82" i="109" s="1"/>
  <c r="W82" i="70" l="1"/>
  <c r="W82" i="109" s="1"/>
  <c r="V82" i="70" l="1"/>
  <c r="V82" i="109" s="1"/>
  <c r="U82" i="70" l="1"/>
  <c r="T82" i="70" l="1"/>
  <c r="T82" i="109" s="1"/>
  <c r="U82" i="109"/>
  <c r="S82" i="70"/>
  <c r="S82" i="109" s="1"/>
  <c r="R82" i="70" l="1"/>
  <c r="R82" i="109" s="1"/>
  <c r="Q82" i="70" l="1"/>
  <c r="P82" i="70" l="1"/>
  <c r="P82" i="109" s="1"/>
  <c r="Q82" i="109"/>
  <c r="O82" i="70"/>
  <c r="O82" i="109" s="1"/>
  <c r="N82" i="70" l="1"/>
  <c r="N82" i="109" s="1"/>
  <c r="M82" i="70" l="1"/>
  <c r="M82" i="109" s="1"/>
  <c r="L82" i="70" l="1"/>
  <c r="L82" i="109" s="1"/>
  <c r="K82" i="70" l="1"/>
  <c r="K82" i="109" s="1"/>
  <c r="J82" i="70" l="1"/>
  <c r="J82" i="109" s="1"/>
  <c r="I82" i="70" l="1"/>
  <c r="I82" i="109" s="1"/>
  <c r="H82" i="70" l="1"/>
  <c r="H82" i="109" s="1"/>
  <c r="G82" i="70" l="1"/>
  <c r="G82" i="109" s="1"/>
  <c r="F82" i="70" l="1"/>
  <c r="E82" i="70" l="1"/>
  <c r="F82" i="109"/>
  <c r="B82" i="70"/>
  <c r="D82" i="70" l="1"/>
  <c r="E82" i="109"/>
  <c r="B82" i="109"/>
  <c r="C82" i="70" l="1"/>
  <c r="C82" i="109" s="1"/>
  <c r="D82" i="109"/>
  <c r="Y81" i="70"/>
  <c r="Y81" i="109" s="1"/>
  <c r="X81" i="70" l="1"/>
  <c r="X81" i="109" s="1"/>
  <c r="W81" i="70" l="1"/>
  <c r="W81" i="109" s="1"/>
  <c r="V81" i="70" l="1"/>
  <c r="V81" i="109" s="1"/>
  <c r="U81" i="70" l="1"/>
  <c r="T81" i="70" l="1"/>
  <c r="T81" i="109" s="1"/>
  <c r="U81" i="109"/>
  <c r="S81" i="70"/>
  <c r="S81" i="109" s="1"/>
  <c r="R81" i="70" l="1"/>
  <c r="R81" i="109" s="1"/>
  <c r="Q81" i="70" l="1"/>
  <c r="P81" i="70" l="1"/>
  <c r="P81" i="109" s="1"/>
  <c r="Q81" i="109"/>
  <c r="O81" i="70"/>
  <c r="O81" i="109" s="1"/>
  <c r="N81" i="70" l="1"/>
  <c r="N81" i="109" s="1"/>
  <c r="M81" i="70" l="1"/>
  <c r="M81" i="109" s="1"/>
  <c r="L81" i="70" l="1"/>
  <c r="L81" i="109" s="1"/>
  <c r="K81" i="70" l="1"/>
  <c r="K81" i="109" s="1"/>
  <c r="J81" i="70" l="1"/>
  <c r="J81" i="109" s="1"/>
  <c r="I81" i="70" l="1"/>
  <c r="I81" i="109" s="1"/>
  <c r="H81" i="70" l="1"/>
  <c r="H81" i="109" s="1"/>
  <c r="G81" i="70" l="1"/>
  <c r="G81" i="109" s="1"/>
  <c r="F81" i="70" l="1"/>
  <c r="E81" i="70" l="1"/>
  <c r="F81" i="109"/>
  <c r="B81" i="70"/>
  <c r="D81" i="70" l="1"/>
  <c r="E81" i="109"/>
  <c r="B81" i="109"/>
  <c r="C81" i="70" l="1"/>
  <c r="C81" i="109" s="1"/>
  <c r="D81" i="109"/>
  <c r="Y80" i="70"/>
  <c r="Y80" i="109" s="1"/>
  <c r="X80" i="70" l="1"/>
  <c r="X80" i="109" s="1"/>
  <c r="W80" i="70" l="1"/>
  <c r="W80" i="109" s="1"/>
  <c r="V80" i="70" l="1"/>
  <c r="V80" i="109" s="1"/>
  <c r="U80" i="70" l="1"/>
  <c r="T80" i="70" l="1"/>
  <c r="T80" i="109" s="1"/>
  <c r="U80" i="109"/>
  <c r="S80" i="70"/>
  <c r="S80" i="109" s="1"/>
  <c r="R80" i="70" l="1"/>
  <c r="R80" i="109" s="1"/>
  <c r="Q80" i="70" l="1"/>
  <c r="P80" i="70" l="1"/>
  <c r="P80" i="109" s="1"/>
  <c r="Q80" i="109"/>
  <c r="O80" i="70"/>
  <c r="O80" i="109" s="1"/>
  <c r="N80" i="70" l="1"/>
  <c r="N80" i="109" s="1"/>
  <c r="M80" i="70" l="1"/>
  <c r="M80" i="109" s="1"/>
  <c r="L80" i="70" l="1"/>
  <c r="L80" i="109" s="1"/>
  <c r="K80" i="70" l="1"/>
  <c r="K80" i="109" s="1"/>
  <c r="J80" i="70" l="1"/>
  <c r="J80" i="109" s="1"/>
  <c r="I80" i="70" l="1"/>
  <c r="I80" i="109" s="1"/>
  <c r="H80" i="70" l="1"/>
  <c r="H80" i="109" s="1"/>
  <c r="G80" i="70" l="1"/>
  <c r="G80" i="109" s="1"/>
  <c r="F80" i="70" l="1"/>
  <c r="E80" i="70" l="1"/>
  <c r="F80" i="109"/>
  <c r="B80" i="70"/>
  <c r="D80" i="70" l="1"/>
  <c r="E80" i="109"/>
  <c r="B80" i="109"/>
  <c r="C80" i="70" l="1"/>
  <c r="C80" i="109" s="1"/>
  <c r="D80" i="109"/>
  <c r="Y79" i="70"/>
  <c r="Y79" i="109" s="1"/>
  <c r="X79" i="70" l="1"/>
  <c r="X79" i="109" s="1"/>
  <c r="W79" i="70" l="1"/>
  <c r="W79" i="109" s="1"/>
  <c r="V79" i="70" l="1"/>
  <c r="V79" i="109" s="1"/>
  <c r="U79" i="70" l="1"/>
  <c r="T79" i="70" l="1"/>
  <c r="T79" i="109" s="1"/>
  <c r="U79" i="109"/>
  <c r="S79" i="70"/>
  <c r="S79" i="109" s="1"/>
  <c r="R79" i="70" l="1"/>
  <c r="R79" i="109" s="1"/>
  <c r="Q79" i="70" l="1"/>
  <c r="P79" i="70" l="1"/>
  <c r="P79" i="109" s="1"/>
  <c r="Q79" i="109"/>
  <c r="O79" i="70"/>
  <c r="O79" i="109" s="1"/>
  <c r="N79" i="70" l="1"/>
  <c r="M79" i="70" l="1"/>
  <c r="M79" i="109" s="1"/>
  <c r="N79" i="109"/>
  <c r="L79" i="70"/>
  <c r="L79" i="109" s="1"/>
  <c r="K79" i="70" l="1"/>
  <c r="K79" i="109" s="1"/>
  <c r="J79" i="70" l="1"/>
  <c r="J79" i="109" s="1"/>
  <c r="I79" i="70" l="1"/>
  <c r="I79" i="109" s="1"/>
  <c r="H79" i="70" l="1"/>
  <c r="H79" i="109" s="1"/>
  <c r="G79" i="70" l="1"/>
  <c r="G79" i="109" s="1"/>
  <c r="F79" i="70" l="1"/>
  <c r="E79" i="70" l="1"/>
  <c r="F79" i="109"/>
  <c r="B79" i="70"/>
  <c r="D79" i="70" l="1"/>
  <c r="E79" i="109"/>
  <c r="B79" i="109"/>
  <c r="C79" i="70" l="1"/>
  <c r="C79" i="109" s="1"/>
  <c r="D79" i="109"/>
  <c r="Y78" i="70"/>
  <c r="Y78" i="109" s="1"/>
  <c r="X78" i="70" l="1"/>
  <c r="X78" i="109" s="1"/>
  <c r="W78" i="70" l="1"/>
  <c r="W78" i="109" s="1"/>
  <c r="V78" i="70" l="1"/>
  <c r="V78" i="109" s="1"/>
  <c r="U78" i="70" l="1"/>
  <c r="T78" i="70" l="1"/>
  <c r="T78" i="109" s="1"/>
  <c r="U78" i="109"/>
  <c r="S78" i="70"/>
  <c r="S78" i="109" s="1"/>
  <c r="R78" i="70" l="1"/>
  <c r="R78" i="109" s="1"/>
  <c r="Q78" i="70" l="1"/>
  <c r="P78" i="70" l="1"/>
  <c r="P78" i="109" s="1"/>
  <c r="Q78" i="109"/>
  <c r="O78" i="70"/>
  <c r="O78" i="109" s="1"/>
  <c r="N78" i="70" l="1"/>
  <c r="N78" i="109" s="1"/>
  <c r="M78" i="70" l="1"/>
  <c r="M78" i="109" s="1"/>
  <c r="L78" i="70" l="1"/>
  <c r="L78" i="109" s="1"/>
  <c r="K78" i="70" l="1"/>
  <c r="K78" i="109" s="1"/>
  <c r="J78" i="70" l="1"/>
  <c r="J78" i="109" s="1"/>
  <c r="I78" i="70" l="1"/>
  <c r="I78" i="109" s="1"/>
  <c r="H78" i="70" l="1"/>
  <c r="H78" i="109" s="1"/>
  <c r="G78" i="70" l="1"/>
  <c r="G78" i="109" s="1"/>
  <c r="F78" i="70" l="1"/>
  <c r="E78" i="70" l="1"/>
  <c r="F78" i="109"/>
  <c r="B78" i="70"/>
  <c r="D78" i="70" l="1"/>
  <c r="E78" i="109"/>
  <c r="B78" i="109"/>
  <c r="C78" i="70" l="1"/>
  <c r="C78" i="109" s="1"/>
  <c r="D78" i="109"/>
  <c r="Y77" i="70"/>
  <c r="Y77" i="109" s="1"/>
  <c r="X77" i="70" l="1"/>
  <c r="X77" i="109" s="1"/>
  <c r="W77" i="70" l="1"/>
  <c r="W77" i="109" s="1"/>
  <c r="V77" i="70" l="1"/>
  <c r="V77" i="109" s="1"/>
  <c r="U77" i="70" l="1"/>
  <c r="T77" i="70" l="1"/>
  <c r="T77" i="109" s="1"/>
  <c r="U77" i="109"/>
  <c r="S77" i="70"/>
  <c r="S77" i="109" s="1"/>
  <c r="R77" i="70" l="1"/>
  <c r="R77" i="109" s="1"/>
  <c r="Q77" i="70" l="1"/>
  <c r="P77" i="70" l="1"/>
  <c r="P77" i="109" s="1"/>
  <c r="Q77" i="109"/>
  <c r="O77" i="70"/>
  <c r="O77" i="109" s="1"/>
  <c r="N77" i="70" l="1"/>
  <c r="M77" i="70" l="1"/>
  <c r="M77" i="109" s="1"/>
  <c r="N77" i="109"/>
  <c r="L77" i="70"/>
  <c r="L77" i="109" s="1"/>
  <c r="K77" i="70" l="1"/>
  <c r="K77" i="109" s="1"/>
  <c r="J77" i="70" l="1"/>
  <c r="J77" i="109" s="1"/>
  <c r="I77" i="70" l="1"/>
  <c r="I77" i="109" s="1"/>
  <c r="H77" i="70" l="1"/>
  <c r="H77" i="109" s="1"/>
  <c r="G77" i="70" l="1"/>
  <c r="G77" i="109" s="1"/>
  <c r="F77" i="70" l="1"/>
  <c r="E77" i="70" l="1"/>
  <c r="F77" i="109"/>
  <c r="B77" i="70"/>
  <c r="D77" i="70" l="1"/>
  <c r="E77" i="109"/>
  <c r="B77" i="109"/>
  <c r="C77" i="70" l="1"/>
  <c r="C77" i="109" s="1"/>
  <c r="D77" i="109"/>
  <c r="Y76" i="70"/>
  <c r="Y76" i="109" s="1"/>
  <c r="X76" i="70" l="1"/>
  <c r="X76" i="109" s="1"/>
  <c r="W76" i="70" l="1"/>
  <c r="W76" i="109" s="1"/>
  <c r="V76" i="70" l="1"/>
  <c r="V76" i="109" s="1"/>
  <c r="U76" i="70" l="1"/>
  <c r="T76" i="70" l="1"/>
  <c r="T76" i="109" s="1"/>
  <c r="U76" i="109"/>
  <c r="S76" i="70"/>
  <c r="S76" i="109" s="1"/>
  <c r="R76" i="70" l="1"/>
  <c r="R76" i="109" s="1"/>
  <c r="Q76" i="70" l="1"/>
  <c r="P76" i="70" l="1"/>
  <c r="P76" i="109" s="1"/>
  <c r="Q76" i="109"/>
  <c r="O76" i="70"/>
  <c r="O76" i="109" s="1"/>
  <c r="N76" i="70" l="1"/>
  <c r="N76" i="109" s="1"/>
  <c r="M76" i="70" l="1"/>
  <c r="M76" i="109" s="1"/>
  <c r="L76" i="70" l="1"/>
  <c r="L76" i="109" s="1"/>
  <c r="K76" i="70" l="1"/>
  <c r="K76" i="109" s="1"/>
  <c r="J76" i="70" l="1"/>
  <c r="J76" i="109" s="1"/>
  <c r="I76" i="70" l="1"/>
  <c r="I76" i="109" s="1"/>
  <c r="H76" i="70" l="1"/>
  <c r="H76" i="109" s="1"/>
  <c r="G76" i="70" l="1"/>
  <c r="G76" i="109" s="1"/>
  <c r="F76" i="70" l="1"/>
  <c r="E76" i="70" l="1"/>
  <c r="F76" i="109"/>
  <c r="B76" i="70"/>
  <c r="D76" i="70" l="1"/>
  <c r="E76" i="109"/>
  <c r="B76" i="109"/>
  <c r="C76" i="70" l="1"/>
  <c r="C76" i="109" s="1"/>
  <c r="D76" i="109"/>
  <c r="Y75" i="70"/>
  <c r="Y75" i="109" s="1"/>
  <c r="X75" i="70" l="1"/>
  <c r="X75" i="109" s="1"/>
  <c r="W75" i="70" l="1"/>
  <c r="W75" i="109" s="1"/>
  <c r="V75" i="70" l="1"/>
  <c r="V75" i="109" s="1"/>
  <c r="U75" i="70" l="1"/>
  <c r="T75" i="70" l="1"/>
  <c r="T75" i="109" s="1"/>
  <c r="U75" i="109"/>
  <c r="S75" i="70"/>
  <c r="S75" i="109" s="1"/>
  <c r="R75" i="70" l="1"/>
  <c r="R75" i="109" s="1"/>
  <c r="Q75" i="70" l="1"/>
  <c r="P75" i="70" l="1"/>
  <c r="P75" i="109" s="1"/>
  <c r="Q75" i="109"/>
  <c r="O75" i="70"/>
  <c r="O75" i="109" s="1"/>
  <c r="N75" i="70" l="1"/>
  <c r="M75" i="70" l="1"/>
  <c r="M75" i="109" s="1"/>
  <c r="N75" i="109"/>
  <c r="L75" i="70"/>
  <c r="L75" i="109" s="1"/>
  <c r="K75" i="70" l="1"/>
  <c r="K75" i="109" s="1"/>
  <c r="J75" i="70" l="1"/>
  <c r="J75" i="109" s="1"/>
  <c r="I75" i="70" l="1"/>
  <c r="I75" i="109" s="1"/>
  <c r="H75" i="70" l="1"/>
  <c r="H75" i="109" s="1"/>
  <c r="G75" i="70" l="1"/>
  <c r="G75" i="109" s="1"/>
  <c r="F75" i="70" l="1"/>
  <c r="E75" i="70" l="1"/>
  <c r="F75" i="109"/>
  <c r="B75" i="70"/>
  <c r="B75" i="109" s="1"/>
  <c r="D75" i="70" l="1"/>
  <c r="E75" i="109"/>
  <c r="Y74" i="70"/>
  <c r="Y74" i="109" s="1"/>
  <c r="C75" i="70" l="1"/>
  <c r="C75" i="109" s="1"/>
  <c r="D75" i="109"/>
  <c r="X74" i="70"/>
  <c r="X74" i="109" s="1"/>
  <c r="W74" i="70" l="1"/>
  <c r="W74" i="109" s="1"/>
  <c r="V74" i="70" l="1"/>
  <c r="V74" i="109" s="1"/>
  <c r="U74" i="70" l="1"/>
  <c r="T74" i="70" l="1"/>
  <c r="T74" i="109" s="1"/>
  <c r="U74" i="109"/>
  <c r="S74" i="70"/>
  <c r="S74" i="109" s="1"/>
  <c r="R74" i="70" l="1"/>
  <c r="R74" i="109" s="1"/>
  <c r="Q74" i="70" l="1"/>
  <c r="P74" i="70" l="1"/>
  <c r="P74" i="109" s="1"/>
  <c r="Q74" i="109"/>
  <c r="O74" i="70"/>
  <c r="O74" i="109" s="1"/>
  <c r="N74" i="70" l="1"/>
  <c r="N74" i="109" s="1"/>
  <c r="M74" i="70" l="1"/>
  <c r="M74" i="109" s="1"/>
  <c r="L74" i="70" l="1"/>
  <c r="L74" i="109" s="1"/>
  <c r="K74" i="70" l="1"/>
  <c r="K74" i="109" s="1"/>
  <c r="J74" i="70" l="1"/>
  <c r="J74" i="109" s="1"/>
  <c r="I74" i="70" l="1"/>
  <c r="I74" i="109" s="1"/>
  <c r="H74" i="70" l="1"/>
  <c r="H74" i="109" s="1"/>
  <c r="G74" i="70" l="1"/>
  <c r="G74" i="109" s="1"/>
  <c r="F74" i="70" l="1"/>
  <c r="E74" i="70" l="1"/>
  <c r="F74" i="109"/>
  <c r="B74" i="70"/>
  <c r="D74" i="70" l="1"/>
  <c r="E74" i="109"/>
  <c r="B74" i="109"/>
  <c r="C74" i="70" l="1"/>
  <c r="C74" i="109" s="1"/>
  <c r="D74" i="109"/>
  <c r="Y73" i="70"/>
  <c r="Y73" i="109" s="1"/>
  <c r="X73" i="70" l="1"/>
  <c r="X73" i="109" s="1"/>
  <c r="W73" i="70" l="1"/>
  <c r="W73" i="109" s="1"/>
  <c r="V73" i="70" l="1"/>
  <c r="V73" i="109" s="1"/>
  <c r="U73" i="70" l="1"/>
  <c r="T73" i="70" l="1"/>
  <c r="T73" i="109" s="1"/>
  <c r="U73" i="109"/>
  <c r="S73" i="70"/>
  <c r="S73" i="109" s="1"/>
  <c r="R73" i="70" l="1"/>
  <c r="R73" i="109" s="1"/>
  <c r="Q73" i="70" l="1"/>
  <c r="P73" i="70" l="1"/>
  <c r="P73" i="109" s="1"/>
  <c r="Q73" i="109"/>
  <c r="O73" i="70"/>
  <c r="O73" i="109" s="1"/>
  <c r="N73" i="70" l="1"/>
  <c r="M73" i="70" l="1"/>
  <c r="M73" i="109" s="1"/>
  <c r="N73" i="109"/>
  <c r="L73" i="70"/>
  <c r="L73" i="109" s="1"/>
  <c r="K73" i="70" l="1"/>
  <c r="K73" i="109" s="1"/>
  <c r="J73" i="70" l="1"/>
  <c r="J73" i="109" s="1"/>
  <c r="I73" i="70" l="1"/>
  <c r="I73" i="109" s="1"/>
  <c r="H73" i="70" l="1"/>
  <c r="H73" i="109" s="1"/>
  <c r="G73" i="70" l="1"/>
  <c r="G73" i="109" s="1"/>
  <c r="F73" i="70" l="1"/>
  <c r="E73" i="70" l="1"/>
  <c r="F73" i="109"/>
  <c r="B73" i="70"/>
  <c r="D73" i="70" l="1"/>
  <c r="E73" i="109"/>
  <c r="B73" i="109"/>
  <c r="C73" i="70" l="1"/>
  <c r="C73" i="109" s="1"/>
  <c r="D73" i="109"/>
  <c r="Y72" i="70"/>
  <c r="Y72" i="109" s="1"/>
  <c r="X72" i="70" l="1"/>
  <c r="X72" i="109" s="1"/>
  <c r="W72" i="70" l="1"/>
  <c r="W72" i="109" s="1"/>
  <c r="V72" i="70" l="1"/>
  <c r="V72" i="109" s="1"/>
  <c r="U72" i="70" l="1"/>
  <c r="T72" i="70" l="1"/>
  <c r="T72" i="109" s="1"/>
  <c r="U72" i="109"/>
  <c r="S72" i="70"/>
  <c r="S72" i="109" s="1"/>
  <c r="R72" i="70" l="1"/>
  <c r="R72" i="109" s="1"/>
  <c r="Q72" i="70" l="1"/>
  <c r="P72" i="70" l="1"/>
  <c r="P72" i="109" s="1"/>
  <c r="Q72" i="109"/>
  <c r="O72" i="70"/>
  <c r="O72" i="109" s="1"/>
  <c r="N72" i="70" l="1"/>
  <c r="N72" i="109" s="1"/>
  <c r="M72" i="70" l="1"/>
  <c r="M72" i="109" s="1"/>
  <c r="L72" i="70" l="1"/>
  <c r="L72" i="109" s="1"/>
  <c r="K72" i="70" l="1"/>
  <c r="K72" i="109" s="1"/>
  <c r="J72" i="70" l="1"/>
  <c r="J72" i="109" s="1"/>
  <c r="I72" i="70" l="1"/>
  <c r="I72" i="109" s="1"/>
  <c r="H72" i="70" l="1"/>
  <c r="H72" i="109" s="1"/>
  <c r="G72" i="70" l="1"/>
  <c r="G72" i="109" s="1"/>
  <c r="F72" i="70" l="1"/>
  <c r="E72" i="70" l="1"/>
  <c r="F72" i="109"/>
  <c r="B72" i="70"/>
  <c r="D72" i="70" l="1"/>
  <c r="E72" i="109"/>
  <c r="B72" i="109"/>
  <c r="C72" i="70" l="1"/>
  <c r="C72" i="109" s="1"/>
  <c r="D72" i="109"/>
  <c r="Y71" i="70"/>
  <c r="Y71" i="109" s="1"/>
  <c r="X71" i="70" l="1"/>
  <c r="X71" i="109" s="1"/>
  <c r="W71" i="70" l="1"/>
  <c r="W71" i="109" s="1"/>
  <c r="V71" i="70" l="1"/>
  <c r="V71" i="109" s="1"/>
  <c r="U71" i="70" l="1"/>
  <c r="T71" i="70" l="1"/>
  <c r="T71" i="109" s="1"/>
  <c r="U71" i="109"/>
  <c r="S71" i="70"/>
  <c r="S71" i="109" s="1"/>
  <c r="R71" i="70" l="1"/>
  <c r="R71" i="109" s="1"/>
  <c r="Q71" i="70" l="1"/>
  <c r="P71" i="70" l="1"/>
  <c r="P71" i="109" s="1"/>
  <c r="Q71" i="109"/>
  <c r="O71" i="70"/>
  <c r="O71" i="109" s="1"/>
  <c r="N71" i="70" l="1"/>
  <c r="M71" i="70" l="1"/>
  <c r="M71" i="109" s="1"/>
  <c r="N71" i="109"/>
  <c r="L71" i="70"/>
  <c r="L71" i="109" s="1"/>
  <c r="K71" i="70" l="1"/>
  <c r="K71" i="109" s="1"/>
  <c r="J71" i="70" l="1"/>
  <c r="J71" i="109" s="1"/>
  <c r="I71" i="70" l="1"/>
  <c r="I71" i="109" s="1"/>
  <c r="H71" i="70" l="1"/>
  <c r="H71" i="109" s="1"/>
  <c r="G71" i="70" l="1"/>
  <c r="G71" i="109" s="1"/>
  <c r="F71" i="70" l="1"/>
  <c r="E71" i="70" l="1"/>
  <c r="F71" i="109"/>
  <c r="B71" i="70"/>
  <c r="D71" i="70" l="1"/>
  <c r="E71" i="109"/>
  <c r="B71" i="109"/>
  <c r="C71" i="70" l="1"/>
  <c r="C71" i="109" s="1"/>
  <c r="D71" i="109"/>
  <c r="Y70" i="70"/>
  <c r="Y70" i="109" s="1"/>
  <c r="X70" i="70" l="1"/>
  <c r="X70" i="109" s="1"/>
  <c r="W70" i="70" l="1"/>
  <c r="W70" i="109" s="1"/>
  <c r="V70" i="70" l="1"/>
  <c r="V70" i="109" s="1"/>
  <c r="U70" i="70" l="1"/>
  <c r="T70" i="70" l="1"/>
  <c r="T70" i="109" s="1"/>
  <c r="U70" i="109"/>
  <c r="S70" i="70"/>
  <c r="S70" i="109" s="1"/>
  <c r="R70" i="70" l="1"/>
  <c r="R70" i="109" s="1"/>
  <c r="Q70" i="70" l="1"/>
  <c r="P70" i="70" l="1"/>
  <c r="P70" i="109" s="1"/>
  <c r="Q70" i="109"/>
  <c r="O70" i="70"/>
  <c r="O70" i="109" s="1"/>
  <c r="N70" i="70" l="1"/>
  <c r="N70" i="109" s="1"/>
  <c r="M70" i="70" l="1"/>
  <c r="M70" i="109" s="1"/>
  <c r="L70" i="70" l="1"/>
  <c r="L70" i="109" s="1"/>
  <c r="K70" i="70" l="1"/>
  <c r="K70" i="109" s="1"/>
  <c r="J70" i="70" l="1"/>
  <c r="J70" i="109" s="1"/>
  <c r="I70" i="70" l="1"/>
  <c r="I70" i="109" s="1"/>
  <c r="H70" i="70" l="1"/>
  <c r="H70" i="109" s="1"/>
  <c r="G70" i="70" l="1"/>
  <c r="G70" i="109" s="1"/>
  <c r="F70" i="70" l="1"/>
  <c r="E70" i="70" l="1"/>
  <c r="F70" i="109"/>
  <c r="B70" i="70"/>
  <c r="D70" i="70" l="1"/>
  <c r="E70" i="109"/>
  <c r="B70" i="109"/>
  <c r="C70" i="70" l="1"/>
  <c r="C70" i="109" s="1"/>
  <c r="D70" i="109"/>
  <c r="Y69" i="70"/>
  <c r="Y69" i="109" s="1"/>
  <c r="X69" i="70" l="1"/>
  <c r="X69" i="109" s="1"/>
  <c r="W69" i="70" l="1"/>
  <c r="W69" i="109" s="1"/>
  <c r="V69" i="70" l="1"/>
  <c r="V69" i="109" s="1"/>
  <c r="U69" i="70" l="1"/>
  <c r="T69" i="70" l="1"/>
  <c r="T69" i="109" s="1"/>
  <c r="U69" i="109"/>
  <c r="S69" i="70"/>
  <c r="S69" i="109" s="1"/>
  <c r="R69" i="70" l="1"/>
  <c r="R69" i="109" s="1"/>
  <c r="Q69" i="70" l="1"/>
  <c r="P69" i="70" l="1"/>
  <c r="P69" i="109" s="1"/>
  <c r="Q69" i="109"/>
  <c r="O69" i="70"/>
  <c r="O69" i="109" s="1"/>
  <c r="N69" i="70" l="1"/>
  <c r="M69" i="70" l="1"/>
  <c r="M69" i="109" s="1"/>
  <c r="N69" i="109"/>
  <c r="L69" i="70"/>
  <c r="L69" i="109" s="1"/>
  <c r="K69" i="70" l="1"/>
  <c r="K69" i="109" s="1"/>
  <c r="J69" i="70" l="1"/>
  <c r="J69" i="109" s="1"/>
  <c r="I69" i="70" l="1"/>
  <c r="I69" i="109" s="1"/>
  <c r="H69" i="70" l="1"/>
  <c r="H69" i="109" s="1"/>
  <c r="G69" i="70" l="1"/>
  <c r="G69" i="109" s="1"/>
  <c r="F69" i="70" l="1"/>
  <c r="E69" i="70" l="1"/>
  <c r="F69" i="109"/>
  <c r="B69" i="70"/>
  <c r="D69" i="70" l="1"/>
  <c r="E69" i="109"/>
  <c r="B69" i="109"/>
  <c r="C69" i="70" l="1"/>
  <c r="C69" i="109" s="1"/>
  <c r="D69" i="109"/>
  <c r="Y68" i="70"/>
  <c r="Y68" i="109" s="1"/>
  <c r="X68" i="70" l="1"/>
  <c r="X68" i="109" s="1"/>
  <c r="W68" i="70" l="1"/>
  <c r="W68" i="109" s="1"/>
  <c r="V68" i="70" l="1"/>
  <c r="V68" i="109" s="1"/>
  <c r="U68" i="70" l="1"/>
  <c r="T68" i="70" l="1"/>
  <c r="T68" i="109" s="1"/>
  <c r="U68" i="109"/>
  <c r="S68" i="70"/>
  <c r="S68" i="109" s="1"/>
  <c r="R68" i="70" l="1"/>
  <c r="R68" i="109" s="1"/>
  <c r="Q68" i="70" l="1"/>
  <c r="P68" i="70" l="1"/>
  <c r="P68" i="109" s="1"/>
  <c r="Q68" i="109"/>
  <c r="O68" i="70"/>
  <c r="O68" i="109" s="1"/>
  <c r="N68" i="70" l="1"/>
  <c r="N68" i="109" s="1"/>
  <c r="M68" i="70" l="1"/>
  <c r="M68" i="109" s="1"/>
  <c r="L68" i="70" l="1"/>
  <c r="L68" i="109" s="1"/>
  <c r="K68" i="70" l="1"/>
  <c r="K68" i="109" s="1"/>
  <c r="J68" i="70" l="1"/>
  <c r="J68" i="109" s="1"/>
  <c r="I68" i="70" l="1"/>
  <c r="I68" i="109" s="1"/>
  <c r="H68" i="70" l="1"/>
  <c r="H68" i="109" s="1"/>
  <c r="G68" i="70" l="1"/>
  <c r="G68" i="109" s="1"/>
  <c r="F68" i="70" l="1"/>
  <c r="E68" i="70" l="1"/>
  <c r="F68" i="109"/>
  <c r="B68" i="70"/>
  <c r="D68" i="70" l="1"/>
  <c r="E68" i="109"/>
  <c r="B68" i="109"/>
  <c r="C68" i="70" l="1"/>
  <c r="C68" i="109" s="1"/>
  <c r="D68" i="109"/>
  <c r="Y67" i="70"/>
  <c r="Y67" i="109" s="1"/>
  <c r="X67" i="70" l="1"/>
  <c r="X67" i="109" s="1"/>
  <c r="W67" i="70" l="1"/>
  <c r="W67" i="109" s="1"/>
  <c r="V67" i="70" l="1"/>
  <c r="V67" i="109" s="1"/>
  <c r="U67" i="70" l="1"/>
  <c r="T67" i="70" l="1"/>
  <c r="T67" i="109" s="1"/>
  <c r="U67" i="109"/>
  <c r="S67" i="70"/>
  <c r="S67" i="109" s="1"/>
  <c r="R67" i="70" l="1"/>
  <c r="R67" i="109" s="1"/>
  <c r="Q67" i="70" l="1"/>
  <c r="P67" i="70" l="1"/>
  <c r="P67" i="109" s="1"/>
  <c r="Q67" i="109"/>
  <c r="O67" i="70"/>
  <c r="O67" i="109" s="1"/>
  <c r="N67" i="70" l="1"/>
  <c r="M67" i="70" l="1"/>
  <c r="M67" i="109" s="1"/>
  <c r="N67" i="109"/>
  <c r="L67" i="70"/>
  <c r="L67" i="109" s="1"/>
  <c r="K67" i="70" l="1"/>
  <c r="K67" i="109" s="1"/>
  <c r="J67" i="70" l="1"/>
  <c r="J67" i="109" s="1"/>
  <c r="I67" i="70" l="1"/>
  <c r="I67" i="109" s="1"/>
  <c r="H67" i="70" l="1"/>
  <c r="H67" i="109" s="1"/>
  <c r="G67" i="70" l="1"/>
  <c r="G67" i="109" s="1"/>
  <c r="F67" i="70" l="1"/>
  <c r="E67" i="70" l="1"/>
  <c r="F67" i="109"/>
  <c r="B67" i="70"/>
  <c r="D67" i="70" l="1"/>
  <c r="E67" i="109"/>
  <c r="B67" i="109"/>
  <c r="C67" i="70" l="1"/>
  <c r="C67" i="109" s="1"/>
  <c r="D67" i="109"/>
  <c r="Y66" i="70"/>
  <c r="Y66" i="109" s="1"/>
  <c r="X66" i="70" l="1"/>
  <c r="X66" i="109" s="1"/>
  <c r="W66" i="70" l="1"/>
  <c r="W66" i="109" s="1"/>
  <c r="V66" i="70" l="1"/>
  <c r="V66" i="109" s="1"/>
  <c r="U66" i="70" l="1"/>
  <c r="T66" i="70" l="1"/>
  <c r="T66" i="109" s="1"/>
  <c r="U66" i="109"/>
  <c r="S66" i="70"/>
  <c r="S66" i="109" s="1"/>
  <c r="R66" i="70" l="1"/>
  <c r="R66" i="109" s="1"/>
  <c r="Q66" i="70" l="1"/>
  <c r="P66" i="70" l="1"/>
  <c r="P66" i="109" s="1"/>
  <c r="Q66" i="109"/>
  <c r="O66" i="70"/>
  <c r="O66" i="109" s="1"/>
  <c r="N66" i="70" l="1"/>
  <c r="N66" i="109" s="1"/>
  <c r="M66" i="70" l="1"/>
  <c r="M66" i="109" s="1"/>
  <c r="L66" i="70" l="1"/>
  <c r="L66" i="109" s="1"/>
  <c r="K66" i="70" l="1"/>
  <c r="K66" i="109" s="1"/>
  <c r="J66" i="70" l="1"/>
  <c r="J66" i="109" s="1"/>
  <c r="I66" i="70" l="1"/>
  <c r="I66" i="109" s="1"/>
  <c r="H66" i="70" l="1"/>
  <c r="H66" i="109" s="1"/>
  <c r="G66" i="70" l="1"/>
  <c r="G66" i="109" s="1"/>
  <c r="F66" i="70" l="1"/>
  <c r="E66" i="70" l="1"/>
  <c r="E66" i="109" s="1"/>
  <c r="F66" i="109"/>
  <c r="D66" i="70"/>
  <c r="C66" i="70" l="1"/>
  <c r="C66" i="109" s="1"/>
  <c r="D66" i="109"/>
  <c r="B66" i="70"/>
  <c r="B66" i="109" l="1"/>
  <c r="Y65" i="70" l="1"/>
  <c r="Y7" i="79" l="1"/>
  <c r="Y11" i="79"/>
  <c r="Y15" i="79"/>
  <c r="Y19" i="79"/>
  <c r="Y23" i="79"/>
  <c r="Y27" i="79"/>
  <c r="Y20" i="79"/>
  <c r="Y21" i="79"/>
  <c r="Y22" i="79"/>
  <c r="Y29" i="79"/>
  <c r="Y33" i="79"/>
  <c r="Y37" i="79"/>
  <c r="Y41" i="79"/>
  <c r="Y45" i="79"/>
  <c r="Y49" i="79"/>
  <c r="Y53" i="79"/>
  <c r="Y57" i="79"/>
  <c r="Y8" i="79"/>
  <c r="Y28" i="79"/>
  <c r="Y42" i="79"/>
  <c r="Y43" i="79"/>
  <c r="Y44" i="79"/>
  <c r="Y61" i="79"/>
  <c r="Y65" i="79"/>
  <c r="Y69" i="79"/>
  <c r="Y73" i="79"/>
  <c r="Y77" i="79"/>
  <c r="Y81" i="79"/>
  <c r="Y85" i="79"/>
  <c r="Y89" i="79"/>
  <c r="Y93" i="79"/>
  <c r="Y97" i="79"/>
  <c r="Y101" i="79"/>
  <c r="Y105" i="79"/>
  <c r="Y109" i="79"/>
  <c r="Y113" i="79"/>
  <c r="Y117" i="79"/>
  <c r="Y119" i="79"/>
  <c r="Y120" i="79"/>
  <c r="Y121" i="79"/>
  <c r="Y122" i="79"/>
  <c r="Y123" i="79"/>
  <c r="Y10" i="79"/>
  <c r="Y16" i="79"/>
  <c r="Y25" i="79"/>
  <c r="Y34" i="79"/>
  <c r="Y35" i="79"/>
  <c r="Y36" i="79"/>
  <c r="Y54" i="79"/>
  <c r="Y55" i="79"/>
  <c r="Y56" i="79"/>
  <c r="Y58" i="79"/>
  <c r="Y59" i="79"/>
  <c r="Y60" i="79"/>
  <c r="Y74" i="79"/>
  <c r="Y75" i="79"/>
  <c r="Y76" i="79"/>
  <c r="Y90" i="79"/>
  <c r="Y91" i="79"/>
  <c r="Y92" i="79"/>
  <c r="Y106" i="79"/>
  <c r="Y107" i="79"/>
  <c r="Y108" i="79"/>
  <c r="Y13" i="79"/>
  <c r="Y31" i="79"/>
  <c r="Y40" i="79"/>
  <c r="Y50" i="79"/>
  <c r="Y78" i="79"/>
  <c r="Y79" i="79"/>
  <c r="Y80" i="79"/>
  <c r="Y98" i="79"/>
  <c r="Y99" i="79"/>
  <c r="Y100" i="79"/>
  <c r="Y118" i="79"/>
  <c r="Y12" i="79"/>
  <c r="Y32" i="79"/>
  <c r="Y46" i="79"/>
  <c r="Y94" i="79"/>
  <c r="Y95" i="79"/>
  <c r="Y96" i="79"/>
  <c r="Y18" i="79"/>
  <c r="Y24" i="79"/>
  <c r="Y51" i="79"/>
  <c r="Y70" i="79"/>
  <c r="Y71" i="79"/>
  <c r="Y72" i="79"/>
  <c r="Y63" i="79"/>
  <c r="Y82" i="79"/>
  <c r="Y84" i="79"/>
  <c r="Y103" i="79"/>
  <c r="Y112" i="79"/>
  <c r="Y26" i="79"/>
  <c r="Y38" i="79"/>
  <c r="Y47" i="79"/>
  <c r="Y66" i="79"/>
  <c r="Y68" i="79"/>
  <c r="Y87" i="79"/>
  <c r="Y114" i="79"/>
  <c r="Y9" i="79"/>
  <c r="Y17" i="79"/>
  <c r="Y52" i="79"/>
  <c r="Y67" i="79"/>
  <c r="Y86" i="79"/>
  <c r="Y116" i="79"/>
  <c r="Y62" i="79"/>
  <c r="Y104" i="79"/>
  <c r="Y110" i="79"/>
  <c r="Y30" i="79"/>
  <c r="Y48" i="79"/>
  <c r="Y64" i="79"/>
  <c r="Y83" i="79"/>
  <c r="Y102" i="79"/>
  <c r="Y111" i="79"/>
  <c r="Y14" i="79"/>
  <c r="Y39" i="79"/>
  <c r="Y115" i="79"/>
  <c r="Y88" i="79"/>
  <c r="Y65" i="109"/>
  <c r="X65" i="70"/>
  <c r="X8" i="79" l="1"/>
  <c r="X12" i="79"/>
  <c r="X13" i="79"/>
  <c r="X14" i="79"/>
  <c r="X15" i="79"/>
  <c r="X16" i="79"/>
  <c r="X17" i="79"/>
  <c r="X18" i="79"/>
  <c r="X19" i="79"/>
  <c r="X20" i="79"/>
  <c r="X21" i="79"/>
  <c r="X22" i="79"/>
  <c r="X23" i="79"/>
  <c r="X24" i="79"/>
  <c r="X25" i="79"/>
  <c r="X26" i="79"/>
  <c r="X27" i="79"/>
  <c r="X30" i="79"/>
  <c r="X34" i="79"/>
  <c r="X38" i="79"/>
  <c r="X42" i="79"/>
  <c r="X46" i="79"/>
  <c r="X50" i="79"/>
  <c r="X54" i="79"/>
  <c r="X9" i="79"/>
  <c r="X39" i="79"/>
  <c r="X40" i="79"/>
  <c r="X41" i="79"/>
  <c r="X55" i="79"/>
  <c r="X56" i="79"/>
  <c r="X57" i="79"/>
  <c r="X58" i="79"/>
  <c r="X62" i="79"/>
  <c r="X66" i="79"/>
  <c r="X70" i="79"/>
  <c r="X74" i="79"/>
  <c r="X78" i="79"/>
  <c r="X82" i="79"/>
  <c r="X86" i="79"/>
  <c r="X90" i="79"/>
  <c r="X94" i="79"/>
  <c r="X98" i="79"/>
  <c r="X102" i="79"/>
  <c r="X106" i="79"/>
  <c r="X110" i="79"/>
  <c r="X114" i="79"/>
  <c r="X118" i="79"/>
  <c r="X7" i="79"/>
  <c r="X31" i="79"/>
  <c r="X32" i="79"/>
  <c r="X33" i="79"/>
  <c r="X51" i="79"/>
  <c r="X52" i="79"/>
  <c r="X53" i="79"/>
  <c r="X71" i="79"/>
  <c r="X72" i="79"/>
  <c r="X73" i="79"/>
  <c r="X87" i="79"/>
  <c r="X88" i="79"/>
  <c r="X89" i="79"/>
  <c r="X103" i="79"/>
  <c r="X104" i="79"/>
  <c r="X105" i="79"/>
  <c r="X121" i="79"/>
  <c r="X11" i="79"/>
  <c r="X36" i="79"/>
  <c r="X45" i="79"/>
  <c r="X75" i="79"/>
  <c r="X76" i="79"/>
  <c r="X77" i="79"/>
  <c r="X95" i="79"/>
  <c r="X96" i="79"/>
  <c r="X97" i="79"/>
  <c r="X115" i="79"/>
  <c r="X116" i="79"/>
  <c r="X117" i="79"/>
  <c r="X122" i="79"/>
  <c r="X123" i="79"/>
  <c r="X28" i="79"/>
  <c r="X37" i="79"/>
  <c r="X91" i="79"/>
  <c r="X92" i="79"/>
  <c r="X93" i="79"/>
  <c r="X47" i="79"/>
  <c r="X67" i="79"/>
  <c r="X68" i="79"/>
  <c r="X69" i="79"/>
  <c r="X35" i="79"/>
  <c r="X44" i="79"/>
  <c r="X59" i="79"/>
  <c r="X61" i="79"/>
  <c r="X80" i="79"/>
  <c r="X99" i="79"/>
  <c r="X101" i="79"/>
  <c r="X108" i="79"/>
  <c r="X113" i="79"/>
  <c r="X29" i="79"/>
  <c r="X48" i="79"/>
  <c r="X64" i="79"/>
  <c r="X83" i="79"/>
  <c r="X85" i="79"/>
  <c r="X109" i="79"/>
  <c r="X43" i="79"/>
  <c r="X63" i="79"/>
  <c r="X107" i="79"/>
  <c r="X10" i="79"/>
  <c r="X49" i="79"/>
  <c r="X81" i="79"/>
  <c r="X100" i="79"/>
  <c r="X111" i="79"/>
  <c r="X119" i="79"/>
  <c r="X65" i="79"/>
  <c r="X84" i="79"/>
  <c r="X112" i="79"/>
  <c r="X60" i="79"/>
  <c r="X79" i="79"/>
  <c r="X120" i="79"/>
  <c r="X65" i="109"/>
  <c r="W65" i="70" l="1"/>
  <c r="W7" i="79" l="1"/>
  <c r="W8" i="79"/>
  <c r="W9" i="79"/>
  <c r="W10" i="79"/>
  <c r="W11" i="79"/>
  <c r="W12" i="79"/>
  <c r="W16" i="79"/>
  <c r="W20" i="79"/>
  <c r="W24" i="79"/>
  <c r="W17" i="79"/>
  <c r="W18" i="79"/>
  <c r="W19" i="79"/>
  <c r="W31" i="79"/>
  <c r="W35" i="79"/>
  <c r="W39" i="79"/>
  <c r="W43" i="79"/>
  <c r="W47" i="79"/>
  <c r="W51" i="79"/>
  <c r="W55" i="79"/>
  <c r="W58" i="79"/>
  <c r="W59" i="79"/>
  <c r="W60" i="79"/>
  <c r="W61" i="79"/>
  <c r="W62" i="79"/>
  <c r="W63" i="79"/>
  <c r="W64" i="79"/>
  <c r="W65" i="79"/>
  <c r="W66" i="79"/>
  <c r="W67" i="79"/>
  <c r="W68" i="79"/>
  <c r="W69" i="79"/>
  <c r="W70" i="79"/>
  <c r="W71" i="79"/>
  <c r="W72" i="79"/>
  <c r="W73" i="79"/>
  <c r="W74" i="79"/>
  <c r="W75" i="79"/>
  <c r="W76" i="79"/>
  <c r="W77" i="79"/>
  <c r="W78" i="79"/>
  <c r="W79" i="79"/>
  <c r="W80" i="79"/>
  <c r="W81" i="79"/>
  <c r="W82" i="79"/>
  <c r="W83" i="79"/>
  <c r="W84" i="79"/>
  <c r="W85" i="79"/>
  <c r="W86" i="79"/>
  <c r="W87" i="79"/>
  <c r="W88" i="79"/>
  <c r="W89" i="79"/>
  <c r="W90" i="79"/>
  <c r="W91" i="79"/>
  <c r="W92" i="79"/>
  <c r="W93" i="79"/>
  <c r="W94" i="79"/>
  <c r="W95" i="79"/>
  <c r="W96" i="79"/>
  <c r="W97" i="79"/>
  <c r="W98" i="79"/>
  <c r="W99" i="79"/>
  <c r="W100" i="79"/>
  <c r="W101" i="79"/>
  <c r="W102" i="79"/>
  <c r="W103" i="79"/>
  <c r="W104" i="79"/>
  <c r="W105" i="79"/>
  <c r="W106" i="79"/>
  <c r="W107" i="79"/>
  <c r="W108" i="79"/>
  <c r="W109" i="79"/>
  <c r="W110" i="79"/>
  <c r="W111" i="79"/>
  <c r="W112" i="79"/>
  <c r="W113" i="79"/>
  <c r="W114" i="79"/>
  <c r="W115" i="79"/>
  <c r="W116" i="79"/>
  <c r="W117" i="79"/>
  <c r="W118" i="79"/>
  <c r="W25" i="79"/>
  <c r="W26" i="79"/>
  <c r="W27" i="79"/>
  <c r="W36" i="79"/>
  <c r="W37" i="79"/>
  <c r="W38" i="79"/>
  <c r="W52" i="79"/>
  <c r="W53" i="79"/>
  <c r="W54" i="79"/>
  <c r="W21" i="79"/>
  <c r="W28" i="79"/>
  <c r="W29" i="79"/>
  <c r="W30" i="79"/>
  <c r="W48" i="79"/>
  <c r="W49" i="79"/>
  <c r="W50" i="79"/>
  <c r="W122" i="79"/>
  <c r="W32" i="79"/>
  <c r="W41" i="79"/>
  <c r="W46" i="79"/>
  <c r="W119" i="79"/>
  <c r="W120" i="79"/>
  <c r="W121" i="79"/>
  <c r="W33" i="79"/>
  <c r="W42" i="79"/>
  <c r="W15" i="79"/>
  <c r="W56" i="79"/>
  <c r="W22" i="79"/>
  <c r="W45" i="79"/>
  <c r="W14" i="79"/>
  <c r="W57" i="79"/>
  <c r="W123" i="79"/>
  <c r="W34" i="79"/>
  <c r="W13" i="79"/>
  <c r="W40" i="79"/>
  <c r="W23" i="79"/>
  <c r="W44" i="79"/>
  <c r="W65" i="109"/>
  <c r="V65" i="70"/>
  <c r="V9" i="79" l="1"/>
  <c r="V10" i="79"/>
  <c r="V11" i="79"/>
  <c r="V12" i="79"/>
  <c r="V13" i="79"/>
  <c r="V17" i="79"/>
  <c r="V21" i="79"/>
  <c r="V25" i="79"/>
  <c r="V28" i="79"/>
  <c r="V29" i="79"/>
  <c r="V30" i="79"/>
  <c r="V31" i="79"/>
  <c r="V32" i="79"/>
  <c r="V33" i="79"/>
  <c r="V34" i="79"/>
  <c r="V35" i="79"/>
  <c r="V36" i="79"/>
  <c r="V37" i="79"/>
  <c r="V38" i="79"/>
  <c r="V39" i="79"/>
  <c r="V40" i="79"/>
  <c r="V41" i="79"/>
  <c r="V42" i="79"/>
  <c r="V43" i="79"/>
  <c r="V44" i="79"/>
  <c r="V45" i="79"/>
  <c r="V46" i="79"/>
  <c r="V47" i="79"/>
  <c r="V48" i="79"/>
  <c r="V49" i="79"/>
  <c r="V50" i="79"/>
  <c r="V51" i="79"/>
  <c r="V52" i="79"/>
  <c r="V53" i="79"/>
  <c r="V54" i="79"/>
  <c r="V55" i="79"/>
  <c r="V56" i="79"/>
  <c r="V57" i="79"/>
  <c r="V14" i="79"/>
  <c r="V15" i="79"/>
  <c r="V16" i="79"/>
  <c r="V22" i="79"/>
  <c r="V23" i="79"/>
  <c r="V24" i="79"/>
  <c r="V59" i="79"/>
  <c r="V63" i="79"/>
  <c r="V67" i="79"/>
  <c r="V71" i="79"/>
  <c r="V75" i="79"/>
  <c r="V79" i="79"/>
  <c r="V83" i="79"/>
  <c r="V87" i="79"/>
  <c r="V91" i="79"/>
  <c r="V95" i="79"/>
  <c r="V99" i="79"/>
  <c r="V103" i="79"/>
  <c r="V107" i="79"/>
  <c r="V111" i="79"/>
  <c r="V115" i="79"/>
  <c r="V26" i="79"/>
  <c r="V68" i="79"/>
  <c r="V69" i="79"/>
  <c r="V70" i="79"/>
  <c r="V84" i="79"/>
  <c r="V85" i="79"/>
  <c r="V86" i="79"/>
  <c r="V100" i="79"/>
  <c r="V101" i="79"/>
  <c r="V102" i="79"/>
  <c r="V116" i="79"/>
  <c r="V117" i="79"/>
  <c r="V118" i="79"/>
  <c r="V119" i="79"/>
  <c r="V123" i="79"/>
  <c r="V7" i="79"/>
  <c r="V18" i="79"/>
  <c r="V27" i="79"/>
  <c r="V72" i="79"/>
  <c r="V73" i="79"/>
  <c r="V74" i="79"/>
  <c r="V92" i="79"/>
  <c r="V93" i="79"/>
  <c r="V94" i="79"/>
  <c r="V112" i="79"/>
  <c r="V113" i="79"/>
  <c r="V114" i="79"/>
  <c r="V8" i="79"/>
  <c r="V88" i="79"/>
  <c r="V89" i="79"/>
  <c r="V90" i="79"/>
  <c r="V64" i="79"/>
  <c r="V65" i="79"/>
  <c r="V66" i="79"/>
  <c r="V76" i="79"/>
  <c r="V78" i="79"/>
  <c r="V97" i="79"/>
  <c r="V109" i="79"/>
  <c r="V20" i="79"/>
  <c r="V60" i="79"/>
  <c r="V62" i="79"/>
  <c r="V81" i="79"/>
  <c r="V104" i="79"/>
  <c r="V110" i="79"/>
  <c r="V120" i="79"/>
  <c r="V121" i="79"/>
  <c r="V122" i="79"/>
  <c r="V82" i="79"/>
  <c r="V105" i="79"/>
  <c r="V108" i="79"/>
  <c r="V58" i="79"/>
  <c r="V77" i="79"/>
  <c r="V96" i="79"/>
  <c r="V80" i="79"/>
  <c r="V61" i="79"/>
  <c r="V98" i="79"/>
  <c r="V19" i="79"/>
  <c r="V106" i="79"/>
  <c r="V65" i="109"/>
  <c r="U65" i="70"/>
  <c r="U10" i="79" l="1"/>
  <c r="U7" i="79"/>
  <c r="U8" i="79"/>
  <c r="U9" i="79"/>
  <c r="U14" i="79"/>
  <c r="U18" i="79"/>
  <c r="U22" i="79"/>
  <c r="U26" i="79"/>
  <c r="U13" i="79"/>
  <c r="U27" i="79"/>
  <c r="U28" i="79"/>
  <c r="U32" i="79"/>
  <c r="U36" i="79"/>
  <c r="U40" i="79"/>
  <c r="U44" i="79"/>
  <c r="U48" i="79"/>
  <c r="U52" i="79"/>
  <c r="U56" i="79"/>
  <c r="U19" i="79"/>
  <c r="U20" i="79"/>
  <c r="U21" i="79"/>
  <c r="U33" i="79"/>
  <c r="U34" i="79"/>
  <c r="U35" i="79"/>
  <c r="U49" i="79"/>
  <c r="U50" i="79"/>
  <c r="U51" i="79"/>
  <c r="U60" i="79"/>
  <c r="U64" i="79"/>
  <c r="U68" i="79"/>
  <c r="U72" i="79"/>
  <c r="U76" i="79"/>
  <c r="U80" i="79"/>
  <c r="U84" i="79"/>
  <c r="U88" i="79"/>
  <c r="U92" i="79"/>
  <c r="U96" i="79"/>
  <c r="U100" i="79"/>
  <c r="U104" i="79"/>
  <c r="U108" i="79"/>
  <c r="U112" i="79"/>
  <c r="U116" i="79"/>
  <c r="U119" i="79"/>
  <c r="U120" i="79"/>
  <c r="U121" i="79"/>
  <c r="U122" i="79"/>
  <c r="U123" i="79"/>
  <c r="U12" i="79"/>
  <c r="U17" i="79"/>
  <c r="U45" i="79"/>
  <c r="U46" i="79"/>
  <c r="U47" i="79"/>
  <c r="U65" i="79"/>
  <c r="U66" i="79"/>
  <c r="U67" i="79"/>
  <c r="U81" i="79"/>
  <c r="U82" i="79"/>
  <c r="U83" i="79"/>
  <c r="U97" i="79"/>
  <c r="U98" i="79"/>
  <c r="U99" i="79"/>
  <c r="U113" i="79"/>
  <c r="U114" i="79"/>
  <c r="U115" i="79"/>
  <c r="U15" i="79"/>
  <c r="U24" i="79"/>
  <c r="U37" i="79"/>
  <c r="U42" i="79"/>
  <c r="U55" i="79"/>
  <c r="U69" i="79"/>
  <c r="U70" i="79"/>
  <c r="U71" i="79"/>
  <c r="U89" i="79"/>
  <c r="U90" i="79"/>
  <c r="U91" i="79"/>
  <c r="U109" i="79"/>
  <c r="U110" i="79"/>
  <c r="U111" i="79"/>
  <c r="U57" i="79"/>
  <c r="U85" i="79"/>
  <c r="U86" i="79"/>
  <c r="U87" i="79"/>
  <c r="U105" i="79"/>
  <c r="U106" i="79"/>
  <c r="U23" i="79"/>
  <c r="U29" i="79"/>
  <c r="U38" i="79"/>
  <c r="U43" i="79"/>
  <c r="U61" i="79"/>
  <c r="U62" i="79"/>
  <c r="U63" i="79"/>
  <c r="U11" i="79"/>
  <c r="U16" i="79"/>
  <c r="U54" i="79"/>
  <c r="U74" i="79"/>
  <c r="U93" i="79"/>
  <c r="U95" i="79"/>
  <c r="U118" i="79"/>
  <c r="U30" i="79"/>
  <c r="U39" i="79"/>
  <c r="U58" i="79"/>
  <c r="U77" i="79"/>
  <c r="U79" i="79"/>
  <c r="U102" i="79"/>
  <c r="U59" i="79"/>
  <c r="U78" i="79"/>
  <c r="U101" i="79"/>
  <c r="U117" i="79"/>
  <c r="U25" i="79"/>
  <c r="U31" i="79"/>
  <c r="U73" i="79"/>
  <c r="U41" i="79"/>
  <c r="U75" i="79"/>
  <c r="U94" i="79"/>
  <c r="U107" i="79"/>
  <c r="U53" i="79"/>
  <c r="U103" i="79"/>
  <c r="U65" i="109"/>
  <c r="T65" i="70"/>
  <c r="T7" i="79" l="1"/>
  <c r="T11" i="79"/>
  <c r="T13" i="79"/>
  <c r="T14" i="79"/>
  <c r="T15" i="79"/>
  <c r="T16" i="79"/>
  <c r="T17" i="79"/>
  <c r="T18" i="79"/>
  <c r="T19" i="79"/>
  <c r="T20" i="79"/>
  <c r="T21" i="79"/>
  <c r="T22" i="79"/>
  <c r="T23" i="79"/>
  <c r="T24" i="79"/>
  <c r="T25" i="79"/>
  <c r="T26" i="79"/>
  <c r="T27" i="79"/>
  <c r="T12" i="79"/>
  <c r="T29" i="79"/>
  <c r="T33" i="79"/>
  <c r="T37" i="79"/>
  <c r="T41" i="79"/>
  <c r="T45" i="79"/>
  <c r="T49" i="79"/>
  <c r="T53" i="79"/>
  <c r="T57" i="79"/>
  <c r="T10" i="79"/>
  <c r="T30" i="79"/>
  <c r="T31" i="79"/>
  <c r="T32" i="79"/>
  <c r="T46" i="79"/>
  <c r="T47" i="79"/>
  <c r="T48" i="79"/>
  <c r="T61" i="79"/>
  <c r="T65" i="79"/>
  <c r="T69" i="79"/>
  <c r="T73" i="79"/>
  <c r="T77" i="79"/>
  <c r="T81" i="79"/>
  <c r="T85" i="79"/>
  <c r="T89" i="79"/>
  <c r="T93" i="79"/>
  <c r="T97" i="79"/>
  <c r="T101" i="79"/>
  <c r="T105" i="79"/>
  <c r="T109" i="79"/>
  <c r="T113" i="79"/>
  <c r="T117" i="79"/>
  <c r="T9" i="79"/>
  <c r="T42" i="79"/>
  <c r="T43" i="79"/>
  <c r="T44" i="79"/>
  <c r="T62" i="79"/>
  <c r="T63" i="79"/>
  <c r="T64" i="79"/>
  <c r="T78" i="79"/>
  <c r="T79" i="79"/>
  <c r="T80" i="79"/>
  <c r="T94" i="79"/>
  <c r="T95" i="79"/>
  <c r="T96" i="79"/>
  <c r="T110" i="79"/>
  <c r="T111" i="79"/>
  <c r="T112" i="79"/>
  <c r="T120" i="79"/>
  <c r="T8" i="79"/>
  <c r="T28" i="79"/>
  <c r="T38" i="79"/>
  <c r="T51" i="79"/>
  <c r="T56" i="79"/>
  <c r="T66" i="79"/>
  <c r="T67" i="79"/>
  <c r="T68" i="79"/>
  <c r="T86" i="79"/>
  <c r="T87" i="79"/>
  <c r="T88" i="79"/>
  <c r="T106" i="79"/>
  <c r="T107" i="79"/>
  <c r="T108" i="79"/>
  <c r="T39" i="79"/>
  <c r="T52" i="79"/>
  <c r="T58" i="79"/>
  <c r="T59" i="79"/>
  <c r="T60" i="79"/>
  <c r="T82" i="79"/>
  <c r="T83" i="79"/>
  <c r="T84" i="79"/>
  <c r="T102" i="79"/>
  <c r="T103" i="79"/>
  <c r="T104" i="79"/>
  <c r="T34" i="79"/>
  <c r="T36" i="79"/>
  <c r="T55" i="79"/>
  <c r="T70" i="79"/>
  <c r="T72" i="79"/>
  <c r="T91" i="79"/>
  <c r="T114" i="79"/>
  <c r="T121" i="79"/>
  <c r="T122" i="79"/>
  <c r="T123" i="79"/>
  <c r="T40" i="79"/>
  <c r="T75" i="79"/>
  <c r="T98" i="79"/>
  <c r="T100" i="79"/>
  <c r="T115" i="79"/>
  <c r="T119" i="79"/>
  <c r="T54" i="79"/>
  <c r="T74" i="79"/>
  <c r="T118" i="79"/>
  <c r="T92" i="79"/>
  <c r="T116" i="79"/>
  <c r="T35" i="79"/>
  <c r="T76" i="79"/>
  <c r="T71" i="79"/>
  <c r="T99" i="79"/>
  <c r="T50" i="79"/>
  <c r="T90" i="79"/>
  <c r="T65" i="109"/>
  <c r="S65" i="70"/>
  <c r="S7" i="79" l="1"/>
  <c r="S8" i="79"/>
  <c r="S9" i="79"/>
  <c r="S10" i="79"/>
  <c r="S11" i="79"/>
  <c r="S12" i="79"/>
  <c r="S15" i="79"/>
  <c r="S19" i="79"/>
  <c r="S23" i="79"/>
  <c r="S27" i="79"/>
  <c r="S24" i="79"/>
  <c r="S25" i="79"/>
  <c r="S26" i="79"/>
  <c r="S30" i="79"/>
  <c r="S34" i="79"/>
  <c r="S38" i="79"/>
  <c r="S42" i="79"/>
  <c r="S46" i="79"/>
  <c r="S50" i="79"/>
  <c r="S54" i="79"/>
  <c r="S58" i="79"/>
  <c r="S59" i="79"/>
  <c r="S60" i="79"/>
  <c r="S61" i="79"/>
  <c r="S62" i="79"/>
  <c r="S63" i="79"/>
  <c r="S64" i="79"/>
  <c r="S65" i="79"/>
  <c r="S66" i="79"/>
  <c r="S67" i="79"/>
  <c r="S68" i="79"/>
  <c r="S69" i="79"/>
  <c r="S70" i="79"/>
  <c r="S71" i="79"/>
  <c r="S72" i="79"/>
  <c r="S73" i="79"/>
  <c r="S74" i="79"/>
  <c r="S75" i="79"/>
  <c r="S76" i="79"/>
  <c r="S77" i="79"/>
  <c r="S78" i="79"/>
  <c r="S79" i="79"/>
  <c r="S80" i="79"/>
  <c r="S81" i="79"/>
  <c r="S82" i="79"/>
  <c r="S83" i="79"/>
  <c r="S84" i="79"/>
  <c r="S85" i="79"/>
  <c r="S86" i="79"/>
  <c r="S87" i="79"/>
  <c r="S88" i="79"/>
  <c r="S89" i="79"/>
  <c r="S90" i="79"/>
  <c r="S91" i="79"/>
  <c r="S92" i="79"/>
  <c r="S93" i="79"/>
  <c r="S94" i="79"/>
  <c r="S95" i="79"/>
  <c r="S96" i="79"/>
  <c r="S97" i="79"/>
  <c r="S98" i="79"/>
  <c r="S99" i="79"/>
  <c r="S100" i="79"/>
  <c r="S101" i="79"/>
  <c r="S102" i="79"/>
  <c r="S103" i="79"/>
  <c r="S104" i="79"/>
  <c r="S105" i="79"/>
  <c r="S106" i="79"/>
  <c r="S107" i="79"/>
  <c r="S108" i="79"/>
  <c r="S109" i="79"/>
  <c r="S110" i="79"/>
  <c r="S111" i="79"/>
  <c r="S112" i="79"/>
  <c r="S113" i="79"/>
  <c r="S114" i="79"/>
  <c r="S115" i="79"/>
  <c r="S116" i="79"/>
  <c r="S117" i="79"/>
  <c r="S118" i="79"/>
  <c r="S16" i="79"/>
  <c r="S17" i="79"/>
  <c r="S18" i="79"/>
  <c r="S28" i="79"/>
  <c r="S29" i="79"/>
  <c r="S43" i="79"/>
  <c r="S44" i="79"/>
  <c r="S45" i="79"/>
  <c r="S13" i="79"/>
  <c r="S22" i="79"/>
  <c r="S39" i="79"/>
  <c r="S40" i="79"/>
  <c r="S41" i="79"/>
  <c r="S121" i="79"/>
  <c r="S21" i="79"/>
  <c r="S33" i="79"/>
  <c r="S47" i="79"/>
  <c r="S52" i="79"/>
  <c r="S57" i="79"/>
  <c r="S14" i="79"/>
  <c r="S35" i="79"/>
  <c r="S48" i="79"/>
  <c r="S53" i="79"/>
  <c r="S20" i="79"/>
  <c r="S37" i="79"/>
  <c r="S56" i="79"/>
  <c r="S119" i="79"/>
  <c r="S120" i="79"/>
  <c r="S31" i="79"/>
  <c r="S49" i="79"/>
  <c r="S36" i="79"/>
  <c r="S123" i="79"/>
  <c r="S51" i="79"/>
  <c r="S122" i="79"/>
  <c r="S32" i="79"/>
  <c r="S55" i="79"/>
  <c r="S65" i="109"/>
  <c r="R65" i="70"/>
  <c r="R8" i="79" l="1"/>
  <c r="R12" i="79"/>
  <c r="R16" i="79"/>
  <c r="R20" i="79"/>
  <c r="R24" i="79"/>
  <c r="R28" i="79"/>
  <c r="R29" i="79"/>
  <c r="R30" i="79"/>
  <c r="R31" i="79"/>
  <c r="R32" i="79"/>
  <c r="R33" i="79"/>
  <c r="R34" i="79"/>
  <c r="R35" i="79"/>
  <c r="R36" i="79"/>
  <c r="R37" i="79"/>
  <c r="R38" i="79"/>
  <c r="R39" i="79"/>
  <c r="R40" i="79"/>
  <c r="R41" i="79"/>
  <c r="R42" i="79"/>
  <c r="R43" i="79"/>
  <c r="R44" i="79"/>
  <c r="R45" i="79"/>
  <c r="R46" i="79"/>
  <c r="R47" i="79"/>
  <c r="R48" i="79"/>
  <c r="R49" i="79"/>
  <c r="R50" i="79"/>
  <c r="R51" i="79"/>
  <c r="R52" i="79"/>
  <c r="R53" i="79"/>
  <c r="R54" i="79"/>
  <c r="R55" i="79"/>
  <c r="R56" i="79"/>
  <c r="R57" i="79"/>
  <c r="R58" i="79"/>
  <c r="R9" i="79"/>
  <c r="R10" i="79"/>
  <c r="R11" i="79"/>
  <c r="R21" i="79"/>
  <c r="R22" i="79"/>
  <c r="R23" i="79"/>
  <c r="R13" i="79"/>
  <c r="R14" i="79"/>
  <c r="R15" i="79"/>
  <c r="R62" i="79"/>
  <c r="R66" i="79"/>
  <c r="R70" i="79"/>
  <c r="R74" i="79"/>
  <c r="R78" i="79"/>
  <c r="R82" i="79"/>
  <c r="R86" i="79"/>
  <c r="R90" i="79"/>
  <c r="R94" i="79"/>
  <c r="R98" i="79"/>
  <c r="R102" i="79"/>
  <c r="R106" i="79"/>
  <c r="R110" i="79"/>
  <c r="R114" i="79"/>
  <c r="R118" i="79"/>
  <c r="R18" i="79"/>
  <c r="R27" i="79"/>
  <c r="R59" i="79"/>
  <c r="R60" i="79"/>
  <c r="R61" i="79"/>
  <c r="R75" i="79"/>
  <c r="R76" i="79"/>
  <c r="R77" i="79"/>
  <c r="R91" i="79"/>
  <c r="R92" i="79"/>
  <c r="R93" i="79"/>
  <c r="R107" i="79"/>
  <c r="R108" i="79"/>
  <c r="R109" i="79"/>
  <c r="R122" i="79"/>
  <c r="R63" i="79"/>
  <c r="R64" i="79"/>
  <c r="R65" i="79"/>
  <c r="R83" i="79"/>
  <c r="R84" i="79"/>
  <c r="R85" i="79"/>
  <c r="R103" i="79"/>
  <c r="R104" i="79"/>
  <c r="R105" i="79"/>
  <c r="R123" i="79"/>
  <c r="R80" i="79"/>
  <c r="R81" i="79"/>
  <c r="R99" i="79"/>
  <c r="R100" i="79"/>
  <c r="R101" i="79"/>
  <c r="R17" i="79"/>
  <c r="R26" i="79"/>
  <c r="R79" i="79"/>
  <c r="R68" i="79"/>
  <c r="R87" i="79"/>
  <c r="R89" i="79"/>
  <c r="R115" i="79"/>
  <c r="R19" i="79"/>
  <c r="R25" i="79"/>
  <c r="R71" i="79"/>
  <c r="R73" i="79"/>
  <c r="R96" i="79"/>
  <c r="R111" i="79"/>
  <c r="R116" i="79"/>
  <c r="R97" i="79"/>
  <c r="R119" i="79"/>
  <c r="R121" i="79"/>
  <c r="R7" i="79"/>
  <c r="R69" i="79"/>
  <c r="R88" i="79"/>
  <c r="R112" i="79"/>
  <c r="R67" i="79"/>
  <c r="R95" i="79"/>
  <c r="R113" i="79"/>
  <c r="R120" i="79"/>
  <c r="R72" i="79"/>
  <c r="R117" i="79"/>
  <c r="R65" i="109"/>
  <c r="Q65" i="70"/>
  <c r="Q9" i="79" l="1"/>
  <c r="Q13" i="79"/>
  <c r="Q17" i="79"/>
  <c r="Q21" i="79"/>
  <c r="Q25" i="79"/>
  <c r="Q7" i="79"/>
  <c r="Q8" i="79"/>
  <c r="Q18" i="79"/>
  <c r="Q19" i="79"/>
  <c r="Q20" i="79"/>
  <c r="Q31" i="79"/>
  <c r="Q35" i="79"/>
  <c r="Q39" i="79"/>
  <c r="Q43" i="79"/>
  <c r="Q47" i="79"/>
  <c r="Q51" i="79"/>
  <c r="Q55" i="79"/>
  <c r="Q11" i="79"/>
  <c r="Q40" i="79"/>
  <c r="Q41" i="79"/>
  <c r="Q42" i="79"/>
  <c r="Q56" i="79"/>
  <c r="Q57" i="79"/>
  <c r="Q58" i="79"/>
  <c r="Q59" i="79"/>
  <c r="Q63" i="79"/>
  <c r="Q67" i="79"/>
  <c r="Q71" i="79"/>
  <c r="Q75" i="79"/>
  <c r="Q79" i="79"/>
  <c r="Q83" i="79"/>
  <c r="Q87" i="79"/>
  <c r="Q91" i="79"/>
  <c r="Q95" i="79"/>
  <c r="Q99" i="79"/>
  <c r="Q103" i="79"/>
  <c r="Q107" i="79"/>
  <c r="Q111" i="79"/>
  <c r="Q115" i="79"/>
  <c r="Q119" i="79"/>
  <c r="Q120" i="79"/>
  <c r="Q121" i="79"/>
  <c r="Q122" i="79"/>
  <c r="Q123" i="79"/>
  <c r="Q14" i="79"/>
  <c r="Q23" i="79"/>
  <c r="Q36" i="79"/>
  <c r="Q37" i="79"/>
  <c r="Q38" i="79"/>
  <c r="Q72" i="79"/>
  <c r="Q73" i="79"/>
  <c r="Q74" i="79"/>
  <c r="Q88" i="79"/>
  <c r="Q89" i="79"/>
  <c r="Q90" i="79"/>
  <c r="Q104" i="79"/>
  <c r="Q105" i="79"/>
  <c r="Q106" i="79"/>
  <c r="Q12" i="79"/>
  <c r="Q26" i="79"/>
  <c r="Q29" i="79"/>
  <c r="Q34" i="79"/>
  <c r="Q48" i="79"/>
  <c r="Q53" i="79"/>
  <c r="Q60" i="79"/>
  <c r="Q61" i="79"/>
  <c r="Q62" i="79"/>
  <c r="Q80" i="79"/>
  <c r="Q81" i="79"/>
  <c r="Q82" i="79"/>
  <c r="Q100" i="79"/>
  <c r="Q101" i="79"/>
  <c r="Q102" i="79"/>
  <c r="Q30" i="79"/>
  <c r="Q44" i="79"/>
  <c r="Q49" i="79"/>
  <c r="Q96" i="79"/>
  <c r="Q97" i="79"/>
  <c r="Q98" i="79"/>
  <c r="Q54" i="79"/>
  <c r="Q76" i="79"/>
  <c r="Q77" i="79"/>
  <c r="Q78" i="79"/>
  <c r="Q15" i="79"/>
  <c r="Q27" i="79"/>
  <c r="Q28" i="79"/>
  <c r="Q46" i="79"/>
  <c r="Q64" i="79"/>
  <c r="Q66" i="79"/>
  <c r="Q85" i="79"/>
  <c r="Q110" i="79"/>
  <c r="Q116" i="79"/>
  <c r="Q10" i="79"/>
  <c r="Q32" i="79"/>
  <c r="Q50" i="79"/>
  <c r="Q69" i="79"/>
  <c r="Q92" i="79"/>
  <c r="Q94" i="79"/>
  <c r="Q112" i="79"/>
  <c r="Q117" i="79"/>
  <c r="Q22" i="79"/>
  <c r="Q45" i="79"/>
  <c r="Q70" i="79"/>
  <c r="Q93" i="79"/>
  <c r="Q109" i="79"/>
  <c r="Q33" i="79"/>
  <c r="Q65" i="79"/>
  <c r="Q84" i="79"/>
  <c r="Q113" i="79"/>
  <c r="Q52" i="79"/>
  <c r="Q86" i="79"/>
  <c r="Q118" i="79"/>
  <c r="Q68" i="79"/>
  <c r="Q114" i="79"/>
  <c r="Q24" i="79"/>
  <c r="Q108" i="79"/>
  <c r="Q16" i="79"/>
  <c r="Q65" i="109"/>
  <c r="P65" i="70"/>
  <c r="P10" i="79" l="1"/>
  <c r="P13" i="79"/>
  <c r="P14" i="79"/>
  <c r="P15" i="79"/>
  <c r="P16" i="79"/>
  <c r="P17" i="79"/>
  <c r="P18" i="79"/>
  <c r="P19" i="79"/>
  <c r="P20" i="79"/>
  <c r="P21" i="79"/>
  <c r="P22" i="79"/>
  <c r="P23" i="79"/>
  <c r="P24" i="79"/>
  <c r="P25" i="79"/>
  <c r="P26" i="79"/>
  <c r="P27" i="79"/>
  <c r="P11" i="79"/>
  <c r="P12" i="79"/>
  <c r="P28" i="79"/>
  <c r="P32" i="79"/>
  <c r="P36" i="79"/>
  <c r="P40" i="79"/>
  <c r="P44" i="79"/>
  <c r="P48" i="79"/>
  <c r="P52" i="79"/>
  <c r="P56" i="79"/>
  <c r="P7" i="79"/>
  <c r="P37" i="79"/>
  <c r="P38" i="79"/>
  <c r="P39" i="79"/>
  <c r="P53" i="79"/>
  <c r="P54" i="79"/>
  <c r="P55" i="79"/>
  <c r="P60" i="79"/>
  <c r="P64" i="79"/>
  <c r="P68" i="79"/>
  <c r="P72" i="79"/>
  <c r="P76" i="79"/>
  <c r="P80" i="79"/>
  <c r="P84" i="79"/>
  <c r="P88" i="79"/>
  <c r="P92" i="79"/>
  <c r="P96" i="79"/>
  <c r="P100" i="79"/>
  <c r="P104" i="79"/>
  <c r="P108" i="79"/>
  <c r="P112" i="79"/>
  <c r="P116" i="79"/>
  <c r="P8" i="79"/>
  <c r="P33" i="79"/>
  <c r="P34" i="79"/>
  <c r="P35" i="79"/>
  <c r="P57" i="79"/>
  <c r="P58" i="79"/>
  <c r="P69" i="79"/>
  <c r="P70" i="79"/>
  <c r="P71" i="79"/>
  <c r="P85" i="79"/>
  <c r="P86" i="79"/>
  <c r="P87" i="79"/>
  <c r="P101" i="79"/>
  <c r="P102" i="79"/>
  <c r="P103" i="79"/>
  <c r="P117" i="79"/>
  <c r="P118" i="79"/>
  <c r="P119" i="79"/>
  <c r="P123" i="79"/>
  <c r="P30" i="79"/>
  <c r="P43" i="79"/>
  <c r="P49" i="79"/>
  <c r="P59" i="79"/>
  <c r="P77" i="79"/>
  <c r="P78" i="79"/>
  <c r="P79" i="79"/>
  <c r="P97" i="79"/>
  <c r="P98" i="79"/>
  <c r="P99" i="79"/>
  <c r="P120" i="79"/>
  <c r="P121" i="79"/>
  <c r="P122" i="79"/>
  <c r="P31" i="79"/>
  <c r="P45" i="79"/>
  <c r="P73" i="79"/>
  <c r="P74" i="79"/>
  <c r="P75" i="79"/>
  <c r="P93" i="79"/>
  <c r="P95" i="79"/>
  <c r="P9" i="79"/>
  <c r="P50" i="79"/>
  <c r="P94" i="79"/>
  <c r="P29" i="79"/>
  <c r="P47" i="79"/>
  <c r="P62" i="79"/>
  <c r="P81" i="79"/>
  <c r="P83" i="79"/>
  <c r="P111" i="79"/>
  <c r="P41" i="79"/>
  <c r="P51" i="79"/>
  <c r="P65" i="79"/>
  <c r="P67" i="79"/>
  <c r="P90" i="79"/>
  <c r="P106" i="79"/>
  <c r="P107" i="79"/>
  <c r="P113" i="79"/>
  <c r="P66" i="79"/>
  <c r="P89" i="79"/>
  <c r="P110" i="79"/>
  <c r="P42" i="79"/>
  <c r="P61" i="79"/>
  <c r="P114" i="79"/>
  <c r="P105" i="79"/>
  <c r="P109" i="79"/>
  <c r="P46" i="79"/>
  <c r="P115" i="79"/>
  <c r="P91" i="79"/>
  <c r="P82" i="79"/>
  <c r="P63" i="79"/>
  <c r="P65" i="109"/>
  <c r="O65" i="70"/>
  <c r="O7" i="79" l="1"/>
  <c r="O8" i="79"/>
  <c r="O9" i="79"/>
  <c r="O10" i="79"/>
  <c r="O11" i="79"/>
  <c r="O12" i="79"/>
  <c r="O14" i="79"/>
  <c r="O18" i="79"/>
  <c r="O22" i="79"/>
  <c r="O26" i="79"/>
  <c r="O15" i="79"/>
  <c r="O16" i="79"/>
  <c r="O17" i="79"/>
  <c r="O29" i="79"/>
  <c r="O33" i="79"/>
  <c r="O37" i="79"/>
  <c r="O41" i="79"/>
  <c r="O45" i="79"/>
  <c r="O49" i="79"/>
  <c r="O53" i="79"/>
  <c r="O57" i="79"/>
  <c r="O59" i="79"/>
  <c r="O60" i="79"/>
  <c r="O61" i="79"/>
  <c r="O62" i="79"/>
  <c r="O63" i="79"/>
  <c r="O64" i="79"/>
  <c r="O65" i="79"/>
  <c r="O66" i="79"/>
  <c r="O67" i="79"/>
  <c r="O68" i="79"/>
  <c r="O69" i="79"/>
  <c r="O70" i="79"/>
  <c r="O71" i="79"/>
  <c r="O72" i="79"/>
  <c r="O73" i="79"/>
  <c r="O74" i="79"/>
  <c r="O75" i="79"/>
  <c r="O76" i="79"/>
  <c r="O77" i="79"/>
  <c r="O78" i="79"/>
  <c r="O79" i="79"/>
  <c r="O80" i="79"/>
  <c r="O81" i="79"/>
  <c r="O82" i="79"/>
  <c r="O83" i="79"/>
  <c r="O84" i="79"/>
  <c r="O85" i="79"/>
  <c r="O86" i="79"/>
  <c r="O87" i="79"/>
  <c r="O88" i="79"/>
  <c r="O89" i="79"/>
  <c r="O90" i="79"/>
  <c r="O91" i="79"/>
  <c r="O92" i="79"/>
  <c r="O93" i="79"/>
  <c r="O94" i="79"/>
  <c r="O95" i="79"/>
  <c r="O96" i="79"/>
  <c r="O97" i="79"/>
  <c r="O98" i="79"/>
  <c r="O99" i="79"/>
  <c r="O100" i="79"/>
  <c r="O101" i="79"/>
  <c r="O102" i="79"/>
  <c r="O103" i="79"/>
  <c r="O104" i="79"/>
  <c r="O105" i="79"/>
  <c r="O106" i="79"/>
  <c r="O107" i="79"/>
  <c r="O108" i="79"/>
  <c r="O109" i="79"/>
  <c r="O110" i="79"/>
  <c r="O111" i="79"/>
  <c r="O112" i="79"/>
  <c r="O113" i="79"/>
  <c r="O114" i="79"/>
  <c r="O115" i="79"/>
  <c r="O116" i="79"/>
  <c r="O117" i="79"/>
  <c r="O118" i="79"/>
  <c r="O119" i="79"/>
  <c r="O27" i="79"/>
  <c r="O34" i="79"/>
  <c r="O35" i="79"/>
  <c r="O36" i="79"/>
  <c r="O50" i="79"/>
  <c r="O51" i="79"/>
  <c r="O52" i="79"/>
  <c r="O19" i="79"/>
  <c r="O24" i="79"/>
  <c r="O30" i="79"/>
  <c r="O31" i="79"/>
  <c r="O32" i="79"/>
  <c r="O54" i="79"/>
  <c r="O55" i="79"/>
  <c r="O56" i="79"/>
  <c r="O120" i="79"/>
  <c r="O20" i="79"/>
  <c r="O23" i="79"/>
  <c r="O39" i="79"/>
  <c r="O44" i="79"/>
  <c r="O58" i="79"/>
  <c r="O25" i="79"/>
  <c r="O40" i="79"/>
  <c r="O46" i="79"/>
  <c r="O21" i="79"/>
  <c r="O38" i="79"/>
  <c r="O48" i="79"/>
  <c r="O13" i="79"/>
  <c r="O42" i="79"/>
  <c r="O47" i="79"/>
  <c r="O122" i="79"/>
  <c r="O121" i="79"/>
  <c r="O28" i="79"/>
  <c r="O43" i="79"/>
  <c r="O123" i="79"/>
  <c r="O65" i="109"/>
  <c r="N65" i="70"/>
  <c r="N7" i="79" l="1"/>
  <c r="N11" i="79"/>
  <c r="N8" i="79"/>
  <c r="N9" i="79"/>
  <c r="N10" i="79"/>
  <c r="N15" i="79"/>
  <c r="N19" i="79"/>
  <c r="N23" i="79"/>
  <c r="N27" i="79"/>
  <c r="N28" i="79"/>
  <c r="N29" i="79"/>
  <c r="N30" i="79"/>
  <c r="N31" i="79"/>
  <c r="N32" i="79"/>
  <c r="N33" i="79"/>
  <c r="N34" i="79"/>
  <c r="N35" i="79"/>
  <c r="N36" i="79"/>
  <c r="N37" i="79"/>
  <c r="N38" i="79"/>
  <c r="N39" i="79"/>
  <c r="N40" i="79"/>
  <c r="N41" i="79"/>
  <c r="N42" i="79"/>
  <c r="N43" i="79"/>
  <c r="N44" i="79"/>
  <c r="N45" i="79"/>
  <c r="N46" i="79"/>
  <c r="N47" i="79"/>
  <c r="N48" i="79"/>
  <c r="N49" i="79"/>
  <c r="N50" i="79"/>
  <c r="N51" i="79"/>
  <c r="N52" i="79"/>
  <c r="N53" i="79"/>
  <c r="N54" i="79"/>
  <c r="N55" i="79"/>
  <c r="N56" i="79"/>
  <c r="N57" i="79"/>
  <c r="N58" i="79"/>
  <c r="N13" i="79"/>
  <c r="N14" i="79"/>
  <c r="N12" i="79"/>
  <c r="N24" i="79"/>
  <c r="N25" i="79"/>
  <c r="N26" i="79"/>
  <c r="N61" i="79"/>
  <c r="N65" i="79"/>
  <c r="N69" i="79"/>
  <c r="N73" i="79"/>
  <c r="N77" i="79"/>
  <c r="N81" i="79"/>
  <c r="N85" i="79"/>
  <c r="N89" i="79"/>
  <c r="N93" i="79"/>
  <c r="N97" i="79"/>
  <c r="N101" i="79"/>
  <c r="N105" i="79"/>
  <c r="N109" i="79"/>
  <c r="N113" i="79"/>
  <c r="N117" i="79"/>
  <c r="N20" i="79"/>
  <c r="N66" i="79"/>
  <c r="N67" i="79"/>
  <c r="N68" i="79"/>
  <c r="N82" i="79"/>
  <c r="N83" i="79"/>
  <c r="N84" i="79"/>
  <c r="N98" i="79"/>
  <c r="N99" i="79"/>
  <c r="N100" i="79"/>
  <c r="N114" i="79"/>
  <c r="N115" i="79"/>
  <c r="N116" i="79"/>
  <c r="N121" i="79"/>
  <c r="N17" i="79"/>
  <c r="N74" i="79"/>
  <c r="N75" i="79"/>
  <c r="N76" i="79"/>
  <c r="N94" i="79"/>
  <c r="N95" i="79"/>
  <c r="N96" i="79"/>
  <c r="N118" i="79"/>
  <c r="N119" i="79"/>
  <c r="N16" i="79"/>
  <c r="N70" i="79"/>
  <c r="N71" i="79"/>
  <c r="N72" i="79"/>
  <c r="N90" i="79"/>
  <c r="N91" i="79"/>
  <c r="N92" i="79"/>
  <c r="N22" i="79"/>
  <c r="N60" i="79"/>
  <c r="N79" i="79"/>
  <c r="N102" i="79"/>
  <c r="N104" i="79"/>
  <c r="N106" i="79"/>
  <c r="N107" i="79"/>
  <c r="N112" i="79"/>
  <c r="N63" i="79"/>
  <c r="N86" i="79"/>
  <c r="N88" i="79"/>
  <c r="N108" i="79"/>
  <c r="N122" i="79"/>
  <c r="N123" i="79"/>
  <c r="N62" i="79"/>
  <c r="N111" i="79"/>
  <c r="N18" i="79"/>
  <c r="N80" i="79"/>
  <c r="N103" i="79"/>
  <c r="N120" i="79"/>
  <c r="N59" i="79"/>
  <c r="N78" i="79"/>
  <c r="N87" i="79"/>
  <c r="N21" i="79"/>
  <c r="N64" i="79"/>
  <c r="N110" i="79"/>
  <c r="N65" i="109"/>
  <c r="M65" i="70"/>
  <c r="M8" i="79" l="1"/>
  <c r="M12" i="79"/>
  <c r="M7" i="79"/>
  <c r="M16" i="79"/>
  <c r="M20" i="79"/>
  <c r="M24" i="79"/>
  <c r="M25" i="79"/>
  <c r="M26" i="79"/>
  <c r="M27" i="79"/>
  <c r="M30" i="79"/>
  <c r="M34" i="79"/>
  <c r="M38" i="79"/>
  <c r="M42" i="79"/>
  <c r="M46" i="79"/>
  <c r="M50" i="79"/>
  <c r="M54" i="79"/>
  <c r="M58" i="79"/>
  <c r="M21" i="79"/>
  <c r="M22" i="79"/>
  <c r="M23" i="79"/>
  <c r="M31" i="79"/>
  <c r="M32" i="79"/>
  <c r="M33" i="79"/>
  <c r="M47" i="79"/>
  <c r="M48" i="79"/>
  <c r="M49" i="79"/>
  <c r="M62" i="79"/>
  <c r="M66" i="79"/>
  <c r="M70" i="79"/>
  <c r="M74" i="79"/>
  <c r="M78" i="79"/>
  <c r="M82" i="79"/>
  <c r="M86" i="79"/>
  <c r="M90" i="79"/>
  <c r="M94" i="79"/>
  <c r="M98" i="79"/>
  <c r="M102" i="79"/>
  <c r="M106" i="79"/>
  <c r="M110" i="79"/>
  <c r="M114" i="79"/>
  <c r="M118" i="79"/>
  <c r="M120" i="79"/>
  <c r="M121" i="79"/>
  <c r="M122" i="79"/>
  <c r="M123" i="79"/>
  <c r="M11" i="79"/>
  <c r="M15" i="79"/>
  <c r="M28" i="79"/>
  <c r="M29" i="79"/>
  <c r="M51" i="79"/>
  <c r="M52" i="79"/>
  <c r="M53" i="79"/>
  <c r="M63" i="79"/>
  <c r="M64" i="79"/>
  <c r="M65" i="79"/>
  <c r="M79" i="79"/>
  <c r="M80" i="79"/>
  <c r="M81" i="79"/>
  <c r="M95" i="79"/>
  <c r="M96" i="79"/>
  <c r="M97" i="79"/>
  <c r="M111" i="79"/>
  <c r="M112" i="79"/>
  <c r="M113" i="79"/>
  <c r="M9" i="79"/>
  <c r="M14" i="79"/>
  <c r="M35" i="79"/>
  <c r="M40" i="79"/>
  <c r="M45" i="79"/>
  <c r="M71" i="79"/>
  <c r="M72" i="79"/>
  <c r="M73" i="79"/>
  <c r="M91" i="79"/>
  <c r="M92" i="79"/>
  <c r="M93" i="79"/>
  <c r="M115" i="79"/>
  <c r="M116" i="79"/>
  <c r="M117" i="79"/>
  <c r="M10" i="79"/>
  <c r="M13" i="79"/>
  <c r="M19" i="79"/>
  <c r="M36" i="79"/>
  <c r="M55" i="79"/>
  <c r="M67" i="79"/>
  <c r="M68" i="79"/>
  <c r="M69" i="79"/>
  <c r="M41" i="79"/>
  <c r="M87" i="79"/>
  <c r="M88" i="79"/>
  <c r="M89" i="79"/>
  <c r="M39" i="79"/>
  <c r="M57" i="79"/>
  <c r="M75" i="79"/>
  <c r="M77" i="79"/>
  <c r="M100" i="79"/>
  <c r="M108" i="79"/>
  <c r="M18" i="79"/>
  <c r="M43" i="79"/>
  <c r="M59" i="79"/>
  <c r="M61" i="79"/>
  <c r="M84" i="79"/>
  <c r="M103" i="79"/>
  <c r="M105" i="79"/>
  <c r="M109" i="79"/>
  <c r="M56" i="79"/>
  <c r="M85" i="79"/>
  <c r="M104" i="79"/>
  <c r="M44" i="79"/>
  <c r="M76" i="79"/>
  <c r="M99" i="79"/>
  <c r="M17" i="79"/>
  <c r="M60" i="79"/>
  <c r="M37" i="79"/>
  <c r="M107" i="79"/>
  <c r="M119" i="79"/>
  <c r="M83" i="79"/>
  <c r="M101" i="79"/>
  <c r="M65" i="109"/>
  <c r="L65" i="70"/>
  <c r="L9" i="79" l="1"/>
  <c r="L13" i="79"/>
  <c r="L14" i="79"/>
  <c r="L15" i="79"/>
  <c r="L16" i="79"/>
  <c r="L17" i="79"/>
  <c r="L18" i="79"/>
  <c r="L19" i="79"/>
  <c r="L20" i="79"/>
  <c r="L21" i="79"/>
  <c r="L22" i="79"/>
  <c r="L23" i="79"/>
  <c r="L24" i="79"/>
  <c r="L25" i="79"/>
  <c r="L26" i="79"/>
  <c r="L27" i="79"/>
  <c r="L31" i="79"/>
  <c r="L35" i="79"/>
  <c r="L39" i="79"/>
  <c r="L43" i="79"/>
  <c r="L47" i="79"/>
  <c r="L51" i="79"/>
  <c r="L55" i="79"/>
  <c r="L8" i="79"/>
  <c r="L28" i="79"/>
  <c r="L29" i="79"/>
  <c r="L30" i="79"/>
  <c r="L44" i="79"/>
  <c r="L45" i="79"/>
  <c r="L46" i="79"/>
  <c r="L59" i="79"/>
  <c r="L63" i="79"/>
  <c r="L67" i="79"/>
  <c r="L71" i="79"/>
  <c r="L75" i="79"/>
  <c r="L79" i="79"/>
  <c r="L83" i="79"/>
  <c r="L87" i="79"/>
  <c r="L91" i="79"/>
  <c r="L95" i="79"/>
  <c r="L99" i="79"/>
  <c r="L103" i="79"/>
  <c r="L107" i="79"/>
  <c r="L111" i="79"/>
  <c r="L115" i="79"/>
  <c r="L119" i="79"/>
  <c r="L10" i="79"/>
  <c r="L48" i="79"/>
  <c r="L49" i="79"/>
  <c r="L50" i="79"/>
  <c r="L60" i="79"/>
  <c r="L61" i="79"/>
  <c r="L62" i="79"/>
  <c r="L76" i="79"/>
  <c r="L77" i="79"/>
  <c r="L78" i="79"/>
  <c r="L92" i="79"/>
  <c r="L93" i="79"/>
  <c r="L94" i="79"/>
  <c r="L108" i="79"/>
  <c r="L109" i="79"/>
  <c r="L110" i="79"/>
  <c r="L122" i="79"/>
  <c r="L36" i="79"/>
  <c r="L41" i="79"/>
  <c r="L54" i="79"/>
  <c r="L68" i="79"/>
  <c r="L69" i="79"/>
  <c r="L70" i="79"/>
  <c r="L88" i="79"/>
  <c r="L89" i="79"/>
  <c r="L90" i="79"/>
  <c r="L112" i="79"/>
  <c r="L113" i="79"/>
  <c r="L114" i="79"/>
  <c r="L56" i="79"/>
  <c r="L64" i="79"/>
  <c r="L65" i="79"/>
  <c r="L66" i="79"/>
  <c r="L84" i="79"/>
  <c r="L32" i="79"/>
  <c r="L37" i="79"/>
  <c r="L42" i="79"/>
  <c r="L85" i="79"/>
  <c r="L86" i="79"/>
  <c r="L104" i="79"/>
  <c r="L105" i="79"/>
  <c r="L40" i="79"/>
  <c r="L58" i="79"/>
  <c r="L73" i="79"/>
  <c r="L96" i="79"/>
  <c r="L98" i="79"/>
  <c r="L117" i="79"/>
  <c r="L123" i="79"/>
  <c r="L7" i="79"/>
  <c r="L33" i="79"/>
  <c r="L52" i="79"/>
  <c r="L80" i="79"/>
  <c r="L82" i="79"/>
  <c r="L101" i="79"/>
  <c r="L118" i="79"/>
  <c r="L120" i="79"/>
  <c r="L121" i="79"/>
  <c r="L38" i="79"/>
  <c r="L81" i="79"/>
  <c r="L100" i="79"/>
  <c r="L53" i="79"/>
  <c r="L72" i="79"/>
  <c r="L12" i="79"/>
  <c r="L34" i="79"/>
  <c r="L97" i="79"/>
  <c r="L57" i="79"/>
  <c r="L106" i="79"/>
  <c r="L11" i="79"/>
  <c r="L102" i="79"/>
  <c r="L116" i="79"/>
  <c r="L74" i="79"/>
  <c r="L65" i="109"/>
  <c r="K65" i="70"/>
  <c r="K7" i="79" l="1"/>
  <c r="K8" i="79"/>
  <c r="K9" i="79"/>
  <c r="K10" i="79"/>
  <c r="K11" i="79"/>
  <c r="K12" i="79"/>
  <c r="K13" i="79"/>
  <c r="K17" i="79"/>
  <c r="K21" i="79"/>
  <c r="K25" i="79"/>
  <c r="K22" i="79"/>
  <c r="K23" i="79"/>
  <c r="K24" i="79"/>
  <c r="K28" i="79"/>
  <c r="K32" i="79"/>
  <c r="K36" i="79"/>
  <c r="K40" i="79"/>
  <c r="K44" i="79"/>
  <c r="K48" i="79"/>
  <c r="K52" i="79"/>
  <c r="K56" i="79"/>
  <c r="K59" i="79"/>
  <c r="K60" i="79"/>
  <c r="K61" i="79"/>
  <c r="K62" i="79"/>
  <c r="K63" i="79"/>
  <c r="K64" i="79"/>
  <c r="K65" i="79"/>
  <c r="K66" i="79"/>
  <c r="K67" i="79"/>
  <c r="K68" i="79"/>
  <c r="K69" i="79"/>
  <c r="K70" i="79"/>
  <c r="K71" i="79"/>
  <c r="K72" i="79"/>
  <c r="K73" i="79"/>
  <c r="K74" i="79"/>
  <c r="K75" i="79"/>
  <c r="K76" i="79"/>
  <c r="K77" i="79"/>
  <c r="K78" i="79"/>
  <c r="K79" i="79"/>
  <c r="K80" i="79"/>
  <c r="K81" i="79"/>
  <c r="K82" i="79"/>
  <c r="K83" i="79"/>
  <c r="K84" i="79"/>
  <c r="K85" i="79"/>
  <c r="K86" i="79"/>
  <c r="K87" i="79"/>
  <c r="K88" i="79"/>
  <c r="K89" i="79"/>
  <c r="K90" i="79"/>
  <c r="K91" i="79"/>
  <c r="K92" i="79"/>
  <c r="K93" i="79"/>
  <c r="K94" i="79"/>
  <c r="K95" i="79"/>
  <c r="K96" i="79"/>
  <c r="K97" i="79"/>
  <c r="K98" i="79"/>
  <c r="K99" i="79"/>
  <c r="K100" i="79"/>
  <c r="K101" i="79"/>
  <c r="K102" i="79"/>
  <c r="K103" i="79"/>
  <c r="K104" i="79"/>
  <c r="K105" i="79"/>
  <c r="K106" i="79"/>
  <c r="K107" i="79"/>
  <c r="K108" i="79"/>
  <c r="K109" i="79"/>
  <c r="K110" i="79"/>
  <c r="K111" i="79"/>
  <c r="K112" i="79"/>
  <c r="K113" i="79"/>
  <c r="K114" i="79"/>
  <c r="K115" i="79"/>
  <c r="K116" i="79"/>
  <c r="K117" i="79"/>
  <c r="K118" i="79"/>
  <c r="K119" i="79"/>
  <c r="K18" i="79"/>
  <c r="K19" i="79"/>
  <c r="K20" i="79"/>
  <c r="K41" i="79"/>
  <c r="K42" i="79"/>
  <c r="K43" i="79"/>
  <c r="K57" i="79"/>
  <c r="K58" i="79"/>
  <c r="K16" i="79"/>
  <c r="K45" i="79"/>
  <c r="K46" i="79"/>
  <c r="K47" i="79"/>
  <c r="K123" i="79"/>
  <c r="K31" i="79"/>
  <c r="K37" i="79"/>
  <c r="K50" i="79"/>
  <c r="K55" i="79"/>
  <c r="K38" i="79"/>
  <c r="K51" i="79"/>
  <c r="K33" i="79"/>
  <c r="K14" i="79"/>
  <c r="K26" i="79"/>
  <c r="K30" i="79"/>
  <c r="K49" i="79"/>
  <c r="K120" i="79"/>
  <c r="K121" i="79"/>
  <c r="K122" i="79"/>
  <c r="K34" i="79"/>
  <c r="K53" i="79"/>
  <c r="K15" i="79"/>
  <c r="K27" i="79"/>
  <c r="K29" i="79"/>
  <c r="K35" i="79"/>
  <c r="K39" i="79"/>
  <c r="K54" i="79"/>
  <c r="K65" i="109"/>
  <c r="J65" i="70" l="1"/>
  <c r="J10" i="79" l="1"/>
  <c r="J14" i="79"/>
  <c r="J18" i="79"/>
  <c r="J22" i="79"/>
  <c r="J26" i="79"/>
  <c r="J28" i="79"/>
  <c r="J29" i="79"/>
  <c r="J30" i="79"/>
  <c r="J31" i="79"/>
  <c r="J32" i="79"/>
  <c r="J33" i="79"/>
  <c r="J34" i="79"/>
  <c r="J35" i="79"/>
  <c r="J36" i="79"/>
  <c r="J37" i="79"/>
  <c r="J38" i="79"/>
  <c r="J39" i="79"/>
  <c r="J40" i="79"/>
  <c r="J41" i="79"/>
  <c r="J42" i="79"/>
  <c r="J43" i="79"/>
  <c r="J44" i="79"/>
  <c r="J45" i="79"/>
  <c r="J46" i="79"/>
  <c r="J47" i="79"/>
  <c r="J48" i="79"/>
  <c r="J49" i="79"/>
  <c r="J50" i="79"/>
  <c r="J51" i="79"/>
  <c r="J52" i="79"/>
  <c r="J53" i="79"/>
  <c r="J54" i="79"/>
  <c r="J55" i="79"/>
  <c r="J56" i="79"/>
  <c r="J57" i="79"/>
  <c r="J58" i="79"/>
  <c r="J11" i="79"/>
  <c r="J12" i="79"/>
  <c r="J19" i="79"/>
  <c r="J20" i="79"/>
  <c r="J21" i="79"/>
  <c r="J9" i="79"/>
  <c r="J15" i="79"/>
  <c r="J16" i="79"/>
  <c r="J17" i="79"/>
  <c r="J60" i="79"/>
  <c r="J64" i="79"/>
  <c r="J68" i="79"/>
  <c r="J72" i="79"/>
  <c r="J76" i="79"/>
  <c r="J80" i="79"/>
  <c r="J84" i="79"/>
  <c r="J88" i="79"/>
  <c r="J92" i="79"/>
  <c r="J96" i="79"/>
  <c r="J100" i="79"/>
  <c r="J104" i="79"/>
  <c r="J108" i="79"/>
  <c r="J112" i="79"/>
  <c r="J116" i="79"/>
  <c r="J7" i="79"/>
  <c r="J25" i="79"/>
  <c r="J59" i="79"/>
  <c r="J73" i="79"/>
  <c r="J74" i="79"/>
  <c r="J75" i="79"/>
  <c r="J89" i="79"/>
  <c r="J90" i="79"/>
  <c r="J91" i="79"/>
  <c r="J105" i="79"/>
  <c r="J106" i="79"/>
  <c r="J107" i="79"/>
  <c r="J120" i="79"/>
  <c r="J13" i="79"/>
  <c r="J65" i="79"/>
  <c r="J66" i="79"/>
  <c r="J67" i="79"/>
  <c r="J85" i="79"/>
  <c r="J86" i="79"/>
  <c r="J87" i="79"/>
  <c r="J109" i="79"/>
  <c r="J110" i="79"/>
  <c r="J111" i="79"/>
  <c r="J121" i="79"/>
  <c r="J122" i="79"/>
  <c r="J123" i="79"/>
  <c r="J27" i="79"/>
  <c r="J61" i="79"/>
  <c r="J62" i="79"/>
  <c r="J63" i="79"/>
  <c r="J81" i="79"/>
  <c r="J82" i="79"/>
  <c r="J83" i="79"/>
  <c r="J101" i="79"/>
  <c r="J102" i="79"/>
  <c r="J103" i="79"/>
  <c r="J8" i="79"/>
  <c r="J69" i="79"/>
  <c r="J71" i="79"/>
  <c r="J94" i="79"/>
  <c r="J113" i="79"/>
  <c r="J118" i="79"/>
  <c r="J24" i="79"/>
  <c r="J78" i="79"/>
  <c r="J97" i="79"/>
  <c r="J99" i="79"/>
  <c r="J114" i="79"/>
  <c r="J119" i="79"/>
  <c r="J77" i="79"/>
  <c r="J23" i="79"/>
  <c r="J95" i="79"/>
  <c r="J115" i="79"/>
  <c r="J70" i="79"/>
  <c r="J79" i="79"/>
  <c r="J98" i="79"/>
  <c r="J117" i="79"/>
  <c r="J93" i="79"/>
  <c r="J65" i="109"/>
  <c r="I65" i="70"/>
  <c r="I7" i="79" l="1"/>
  <c r="I11" i="79"/>
  <c r="I12" i="79"/>
  <c r="I15" i="79"/>
  <c r="I19" i="79"/>
  <c r="I23" i="79"/>
  <c r="I27" i="79"/>
  <c r="I8" i="79"/>
  <c r="I9" i="79"/>
  <c r="I10" i="79"/>
  <c r="I16" i="79"/>
  <c r="I17" i="79"/>
  <c r="I18" i="79"/>
  <c r="I29" i="79"/>
  <c r="I33" i="79"/>
  <c r="I37" i="79"/>
  <c r="I41" i="79"/>
  <c r="I45" i="79"/>
  <c r="I49" i="79"/>
  <c r="I53" i="79"/>
  <c r="I57" i="79"/>
  <c r="I13" i="79"/>
  <c r="I14" i="79"/>
  <c r="I38" i="79"/>
  <c r="I39" i="79"/>
  <c r="I40" i="79"/>
  <c r="I54" i="79"/>
  <c r="I55" i="79"/>
  <c r="I56" i="79"/>
  <c r="I61" i="79"/>
  <c r="I65" i="79"/>
  <c r="I69" i="79"/>
  <c r="I73" i="79"/>
  <c r="I77" i="79"/>
  <c r="I81" i="79"/>
  <c r="I85" i="79"/>
  <c r="I89" i="79"/>
  <c r="I93" i="79"/>
  <c r="I97" i="79"/>
  <c r="I101" i="79"/>
  <c r="I105" i="79"/>
  <c r="I109" i="79"/>
  <c r="I113" i="79"/>
  <c r="I117" i="79"/>
  <c r="I120" i="79"/>
  <c r="I121" i="79"/>
  <c r="I122" i="79"/>
  <c r="I123" i="79"/>
  <c r="I21" i="79"/>
  <c r="I26" i="79"/>
  <c r="I42" i="79"/>
  <c r="I43" i="79"/>
  <c r="I44" i="79"/>
  <c r="I70" i="79"/>
  <c r="I71" i="79"/>
  <c r="I72" i="79"/>
  <c r="I86" i="79"/>
  <c r="I87" i="79"/>
  <c r="I88" i="79"/>
  <c r="I102" i="79"/>
  <c r="I103" i="79"/>
  <c r="I104" i="79"/>
  <c r="I118" i="79"/>
  <c r="I119" i="79"/>
  <c r="I22" i="79"/>
  <c r="I25" i="79"/>
  <c r="I32" i="79"/>
  <c r="I46" i="79"/>
  <c r="I51" i="79"/>
  <c r="I62" i="79"/>
  <c r="I63" i="79"/>
  <c r="I64" i="79"/>
  <c r="I82" i="79"/>
  <c r="I83" i="79"/>
  <c r="I84" i="79"/>
  <c r="I106" i="79"/>
  <c r="I107" i="79"/>
  <c r="I108" i="79"/>
  <c r="I24" i="79"/>
  <c r="I34" i="79"/>
  <c r="I47" i="79"/>
  <c r="I52" i="79"/>
  <c r="I59" i="79"/>
  <c r="I60" i="79"/>
  <c r="I78" i="79"/>
  <c r="I79" i="79"/>
  <c r="I28" i="79"/>
  <c r="I80" i="79"/>
  <c r="I98" i="79"/>
  <c r="I99" i="79"/>
  <c r="I100" i="79"/>
  <c r="I20" i="79"/>
  <c r="I31" i="79"/>
  <c r="I50" i="79"/>
  <c r="I67" i="79"/>
  <c r="I90" i="79"/>
  <c r="I92" i="79"/>
  <c r="I114" i="79"/>
  <c r="I35" i="79"/>
  <c r="I74" i="79"/>
  <c r="I76" i="79"/>
  <c r="I95" i="79"/>
  <c r="I110" i="79"/>
  <c r="I115" i="79"/>
  <c r="I58" i="79"/>
  <c r="I96" i="79"/>
  <c r="I112" i="79"/>
  <c r="I68" i="79"/>
  <c r="I91" i="79"/>
  <c r="I116" i="79"/>
  <c r="I111" i="79"/>
  <c r="I30" i="79"/>
  <c r="I75" i="79"/>
  <c r="I94" i="79"/>
  <c r="I66" i="79"/>
  <c r="I48" i="79"/>
  <c r="I36" i="79"/>
  <c r="I65" i="109"/>
  <c r="H65" i="70" l="1"/>
  <c r="H8" i="79" l="1"/>
  <c r="H12" i="79"/>
  <c r="H13" i="79"/>
  <c r="H14" i="79"/>
  <c r="H15" i="79"/>
  <c r="H16" i="79"/>
  <c r="H17" i="79"/>
  <c r="H18" i="79"/>
  <c r="H19" i="79"/>
  <c r="H20" i="79"/>
  <c r="H21" i="79"/>
  <c r="H22" i="79"/>
  <c r="H23" i="79"/>
  <c r="H24" i="79"/>
  <c r="H25" i="79"/>
  <c r="H26" i="79"/>
  <c r="H27" i="79"/>
  <c r="H9" i="79"/>
  <c r="H10" i="79"/>
  <c r="H11" i="79"/>
  <c r="H7" i="79"/>
  <c r="H30" i="79"/>
  <c r="H34" i="79"/>
  <c r="H38" i="79"/>
  <c r="H42" i="79"/>
  <c r="H46" i="79"/>
  <c r="H50" i="79"/>
  <c r="H54" i="79"/>
  <c r="H58" i="79"/>
  <c r="H35" i="79"/>
  <c r="H36" i="79"/>
  <c r="H37" i="79"/>
  <c r="H51" i="79"/>
  <c r="H52" i="79"/>
  <c r="H53" i="79"/>
  <c r="H62" i="79"/>
  <c r="H66" i="79"/>
  <c r="H70" i="79"/>
  <c r="H74" i="79"/>
  <c r="H78" i="79"/>
  <c r="H82" i="79"/>
  <c r="H86" i="79"/>
  <c r="H90" i="79"/>
  <c r="H94" i="79"/>
  <c r="H98" i="79"/>
  <c r="H102" i="79"/>
  <c r="H106" i="79"/>
  <c r="H110" i="79"/>
  <c r="H114" i="79"/>
  <c r="H118" i="79"/>
  <c r="H39" i="79"/>
  <c r="H40" i="79"/>
  <c r="H41" i="79"/>
  <c r="H67" i="79"/>
  <c r="H68" i="79"/>
  <c r="H69" i="79"/>
  <c r="H83" i="79"/>
  <c r="H84" i="79"/>
  <c r="H85" i="79"/>
  <c r="H99" i="79"/>
  <c r="H100" i="79"/>
  <c r="H101" i="79"/>
  <c r="H115" i="79"/>
  <c r="H116" i="79"/>
  <c r="H117" i="79"/>
  <c r="H121" i="79"/>
  <c r="H28" i="79"/>
  <c r="H33" i="79"/>
  <c r="H47" i="79"/>
  <c r="H56" i="79"/>
  <c r="H59" i="79"/>
  <c r="H60" i="79"/>
  <c r="H61" i="79"/>
  <c r="H79" i="79"/>
  <c r="H80" i="79"/>
  <c r="H81" i="79"/>
  <c r="H103" i="79"/>
  <c r="H104" i="79"/>
  <c r="H105" i="79"/>
  <c r="H120" i="79"/>
  <c r="H29" i="79"/>
  <c r="H43" i="79"/>
  <c r="H48" i="79"/>
  <c r="H57" i="79"/>
  <c r="H75" i="79"/>
  <c r="H76" i="79"/>
  <c r="H77" i="79"/>
  <c r="H95" i="79"/>
  <c r="H96" i="79"/>
  <c r="H97" i="79"/>
  <c r="H32" i="79"/>
  <c r="H63" i="79"/>
  <c r="H65" i="79"/>
  <c r="H88" i="79"/>
  <c r="H109" i="79"/>
  <c r="H119" i="79"/>
  <c r="H44" i="79"/>
  <c r="H72" i="79"/>
  <c r="H91" i="79"/>
  <c r="H93" i="79"/>
  <c r="H111" i="79"/>
  <c r="H31" i="79"/>
  <c r="H49" i="79"/>
  <c r="H73" i="79"/>
  <c r="H92" i="79"/>
  <c r="H113" i="79"/>
  <c r="H122" i="79"/>
  <c r="H55" i="79"/>
  <c r="H64" i="79"/>
  <c r="H87" i="79"/>
  <c r="H107" i="79"/>
  <c r="H45" i="79"/>
  <c r="H89" i="79"/>
  <c r="H71" i="79"/>
  <c r="H108" i="79"/>
  <c r="H123" i="79"/>
  <c r="H112" i="79"/>
  <c r="H65" i="109"/>
  <c r="G65" i="70"/>
  <c r="G7" i="79" l="1"/>
  <c r="G8" i="79"/>
  <c r="G9" i="79"/>
  <c r="G10" i="79"/>
  <c r="G11" i="79"/>
  <c r="G12" i="79"/>
  <c r="G16" i="79"/>
  <c r="G20" i="79"/>
  <c r="G24" i="79"/>
  <c r="G13" i="79"/>
  <c r="G14" i="79"/>
  <c r="G15" i="79"/>
  <c r="G31" i="79"/>
  <c r="G35" i="79"/>
  <c r="G39" i="79"/>
  <c r="G43" i="79"/>
  <c r="G47" i="79"/>
  <c r="G51" i="79"/>
  <c r="G55" i="79"/>
  <c r="G59" i="79"/>
  <c r="G60" i="79"/>
  <c r="G61" i="79"/>
  <c r="G62" i="79"/>
  <c r="G63" i="79"/>
  <c r="G64" i="79"/>
  <c r="G65" i="79"/>
  <c r="G66" i="79"/>
  <c r="G67" i="79"/>
  <c r="G68" i="79"/>
  <c r="G69" i="79"/>
  <c r="G70" i="79"/>
  <c r="G71" i="79"/>
  <c r="G72" i="79"/>
  <c r="G73" i="79"/>
  <c r="G74" i="79"/>
  <c r="G75" i="79"/>
  <c r="G76" i="79"/>
  <c r="G77" i="79"/>
  <c r="G78" i="79"/>
  <c r="G79" i="79"/>
  <c r="G80" i="79"/>
  <c r="G81" i="79"/>
  <c r="G82" i="79"/>
  <c r="G83" i="79"/>
  <c r="G84" i="79"/>
  <c r="G85" i="79"/>
  <c r="G86" i="79"/>
  <c r="G87" i="79"/>
  <c r="G88" i="79"/>
  <c r="G89" i="79"/>
  <c r="G90" i="79"/>
  <c r="G91" i="79"/>
  <c r="G92" i="79"/>
  <c r="G93" i="79"/>
  <c r="G94" i="79"/>
  <c r="G95" i="79"/>
  <c r="G96" i="79"/>
  <c r="G97" i="79"/>
  <c r="G98" i="79"/>
  <c r="G99" i="79"/>
  <c r="G100" i="79"/>
  <c r="G101" i="79"/>
  <c r="G102" i="79"/>
  <c r="G103" i="79"/>
  <c r="G104" i="79"/>
  <c r="G105" i="79"/>
  <c r="G106" i="79"/>
  <c r="G107" i="79"/>
  <c r="G108" i="79"/>
  <c r="G109" i="79"/>
  <c r="G110" i="79"/>
  <c r="G111" i="79"/>
  <c r="G112" i="79"/>
  <c r="G113" i="79"/>
  <c r="G114" i="79"/>
  <c r="G115" i="79"/>
  <c r="G116" i="79"/>
  <c r="G117" i="79"/>
  <c r="G118" i="79"/>
  <c r="G119" i="79"/>
  <c r="G32" i="79"/>
  <c r="G33" i="79"/>
  <c r="G34" i="79"/>
  <c r="G48" i="79"/>
  <c r="G49" i="79"/>
  <c r="G50" i="79"/>
  <c r="G17" i="79"/>
  <c r="G22" i="79"/>
  <c r="G27" i="79"/>
  <c r="G36" i="79"/>
  <c r="G37" i="79"/>
  <c r="G38" i="79"/>
  <c r="G56" i="79"/>
  <c r="G57" i="79"/>
  <c r="G58" i="79"/>
  <c r="G122" i="79"/>
  <c r="G19" i="79"/>
  <c r="G29" i="79"/>
  <c r="G42" i="79"/>
  <c r="G52" i="79"/>
  <c r="G18" i="79"/>
  <c r="G21" i="79"/>
  <c r="G30" i="79"/>
  <c r="G44" i="79"/>
  <c r="G53" i="79"/>
  <c r="G25" i="79"/>
  <c r="G41" i="79"/>
  <c r="G23" i="79"/>
  <c r="G45" i="79"/>
  <c r="G54" i="79"/>
  <c r="G40" i="79"/>
  <c r="G120" i="79"/>
  <c r="G28" i="79"/>
  <c r="G46" i="79"/>
  <c r="G123" i="79"/>
  <c r="G121" i="79"/>
  <c r="G26" i="79"/>
  <c r="G65" i="109"/>
  <c r="F65" i="70"/>
  <c r="F9" i="79" l="1"/>
  <c r="F7" i="79"/>
  <c r="F8" i="79"/>
  <c r="F13" i="79"/>
  <c r="F17" i="79"/>
  <c r="F21" i="79"/>
  <c r="F25" i="79"/>
  <c r="F28" i="79"/>
  <c r="F29" i="79"/>
  <c r="F30" i="79"/>
  <c r="F31" i="79"/>
  <c r="F32" i="79"/>
  <c r="F33" i="79"/>
  <c r="F34" i="79"/>
  <c r="F35" i="79"/>
  <c r="F36" i="79"/>
  <c r="F37" i="79"/>
  <c r="F38" i="79"/>
  <c r="F39" i="79"/>
  <c r="F40" i="79"/>
  <c r="F41" i="79"/>
  <c r="F42" i="79"/>
  <c r="F43" i="79"/>
  <c r="F44" i="79"/>
  <c r="F45" i="79"/>
  <c r="F46" i="79"/>
  <c r="F47" i="79"/>
  <c r="F48" i="79"/>
  <c r="F49" i="79"/>
  <c r="F50" i="79"/>
  <c r="F51" i="79"/>
  <c r="F52" i="79"/>
  <c r="F53" i="79"/>
  <c r="F54" i="79"/>
  <c r="F55" i="79"/>
  <c r="F56" i="79"/>
  <c r="F57" i="79"/>
  <c r="F58" i="79"/>
  <c r="F26" i="79"/>
  <c r="F27" i="79"/>
  <c r="F10" i="79"/>
  <c r="F59" i="79"/>
  <c r="F63" i="79"/>
  <c r="F67" i="79"/>
  <c r="F71" i="79"/>
  <c r="F75" i="79"/>
  <c r="F79" i="79"/>
  <c r="F83" i="79"/>
  <c r="F87" i="79"/>
  <c r="F91" i="79"/>
  <c r="F95" i="79"/>
  <c r="F99" i="79"/>
  <c r="F103" i="79"/>
  <c r="F107" i="79"/>
  <c r="F111" i="79"/>
  <c r="F115" i="79"/>
  <c r="F119" i="79"/>
  <c r="F18" i="79"/>
  <c r="F23" i="79"/>
  <c r="F64" i="79"/>
  <c r="F65" i="79"/>
  <c r="F66" i="79"/>
  <c r="F80" i="79"/>
  <c r="F81" i="79"/>
  <c r="F82" i="79"/>
  <c r="F96" i="79"/>
  <c r="F97" i="79"/>
  <c r="F98" i="79"/>
  <c r="F112" i="79"/>
  <c r="F113" i="79"/>
  <c r="F114" i="79"/>
  <c r="F123" i="79"/>
  <c r="F16" i="79"/>
  <c r="F24" i="79"/>
  <c r="F76" i="79"/>
  <c r="F77" i="79"/>
  <c r="F78" i="79"/>
  <c r="F100" i="79"/>
  <c r="F101" i="79"/>
  <c r="F102" i="79"/>
  <c r="F11" i="79"/>
  <c r="F15" i="79"/>
  <c r="F72" i="79"/>
  <c r="F73" i="79"/>
  <c r="F74" i="79"/>
  <c r="F94" i="79"/>
  <c r="F92" i="79"/>
  <c r="F93" i="79"/>
  <c r="F19" i="79"/>
  <c r="F61" i="79"/>
  <c r="F84" i="79"/>
  <c r="F86" i="79"/>
  <c r="F105" i="79"/>
  <c r="F110" i="79"/>
  <c r="F12" i="79"/>
  <c r="F68" i="79"/>
  <c r="F70" i="79"/>
  <c r="F89" i="79"/>
  <c r="F116" i="79"/>
  <c r="F20" i="79"/>
  <c r="F69" i="79"/>
  <c r="F88" i="79"/>
  <c r="F60" i="79"/>
  <c r="F106" i="79"/>
  <c r="F108" i="79"/>
  <c r="F117" i="79"/>
  <c r="F121" i="79"/>
  <c r="F22" i="79"/>
  <c r="F62" i="79"/>
  <c r="F120" i="79"/>
  <c r="F14" i="79"/>
  <c r="F90" i="79"/>
  <c r="F118" i="79"/>
  <c r="F104" i="79"/>
  <c r="F122" i="79"/>
  <c r="F109" i="79"/>
  <c r="F85" i="79"/>
  <c r="F65" i="109"/>
  <c r="E65" i="70"/>
  <c r="E10" i="79" l="1"/>
  <c r="E14" i="79"/>
  <c r="E18" i="79"/>
  <c r="E22" i="79"/>
  <c r="E26" i="79"/>
  <c r="E23" i="79"/>
  <c r="E24" i="79"/>
  <c r="E25" i="79"/>
  <c r="E28" i="79"/>
  <c r="E32" i="79"/>
  <c r="E36" i="79"/>
  <c r="E40" i="79"/>
  <c r="E44" i="79"/>
  <c r="E48" i="79"/>
  <c r="E52" i="79"/>
  <c r="E56" i="79"/>
  <c r="E11" i="79"/>
  <c r="E27" i="79"/>
  <c r="E29" i="79"/>
  <c r="E30" i="79"/>
  <c r="E31" i="79"/>
  <c r="E45" i="79"/>
  <c r="E46" i="79"/>
  <c r="E47" i="79"/>
  <c r="E60" i="79"/>
  <c r="E64" i="79"/>
  <c r="E68" i="79"/>
  <c r="E72" i="79"/>
  <c r="E76" i="79"/>
  <c r="E80" i="79"/>
  <c r="E84" i="79"/>
  <c r="E88" i="79"/>
  <c r="E92" i="79"/>
  <c r="E96" i="79"/>
  <c r="E100" i="79"/>
  <c r="E104" i="79"/>
  <c r="E108" i="79"/>
  <c r="E112" i="79"/>
  <c r="E116" i="79"/>
  <c r="E120" i="79"/>
  <c r="E121" i="79"/>
  <c r="E122" i="79"/>
  <c r="E123" i="79"/>
  <c r="E12" i="79"/>
  <c r="E13" i="79"/>
  <c r="E19" i="79"/>
  <c r="E33" i="79"/>
  <c r="E34" i="79"/>
  <c r="E35" i="79"/>
  <c r="E53" i="79"/>
  <c r="E54" i="79"/>
  <c r="E55" i="79"/>
  <c r="E61" i="79"/>
  <c r="E62" i="79"/>
  <c r="E63" i="79"/>
  <c r="E77" i="79"/>
  <c r="E78" i="79"/>
  <c r="E79" i="79"/>
  <c r="E93" i="79"/>
  <c r="E94" i="79"/>
  <c r="E95" i="79"/>
  <c r="E109" i="79"/>
  <c r="E110" i="79"/>
  <c r="E111" i="79"/>
  <c r="E15" i="79"/>
  <c r="E21" i="79"/>
  <c r="E38" i="79"/>
  <c r="E43" i="79"/>
  <c r="E57" i="79"/>
  <c r="E73" i="79"/>
  <c r="E74" i="79"/>
  <c r="E75" i="79"/>
  <c r="E97" i="79"/>
  <c r="E98" i="79"/>
  <c r="E99" i="79"/>
  <c r="E117" i="79"/>
  <c r="E118" i="79"/>
  <c r="E119" i="79"/>
  <c r="E7" i="79"/>
  <c r="E20" i="79"/>
  <c r="E39" i="79"/>
  <c r="E69" i="79"/>
  <c r="E70" i="79"/>
  <c r="E71" i="79"/>
  <c r="E89" i="79"/>
  <c r="E49" i="79"/>
  <c r="E58" i="79"/>
  <c r="E90" i="79"/>
  <c r="E91" i="79"/>
  <c r="E42" i="79"/>
  <c r="E51" i="79"/>
  <c r="E59" i="79"/>
  <c r="E82" i="79"/>
  <c r="E101" i="79"/>
  <c r="E103" i="79"/>
  <c r="E115" i="79"/>
  <c r="E17" i="79"/>
  <c r="E66" i="79"/>
  <c r="E85" i="79"/>
  <c r="E87" i="79"/>
  <c r="E106" i="79"/>
  <c r="E107" i="79"/>
  <c r="E65" i="79"/>
  <c r="E114" i="79"/>
  <c r="E16" i="79"/>
  <c r="E37" i="79"/>
  <c r="E83" i="79"/>
  <c r="E102" i="79"/>
  <c r="E81" i="79"/>
  <c r="E113" i="79"/>
  <c r="E8" i="79"/>
  <c r="E50" i="79"/>
  <c r="E86" i="79"/>
  <c r="E41" i="79"/>
  <c r="E105" i="79"/>
  <c r="E67" i="79"/>
  <c r="E9" i="79"/>
  <c r="E65" i="109"/>
  <c r="D65" i="70"/>
  <c r="D7" i="79" l="1"/>
  <c r="D11" i="79"/>
  <c r="D13" i="79"/>
  <c r="D14" i="79"/>
  <c r="D15" i="79"/>
  <c r="D16" i="79"/>
  <c r="D17" i="79"/>
  <c r="D18" i="79"/>
  <c r="D19" i="79"/>
  <c r="D20" i="79"/>
  <c r="D21" i="79"/>
  <c r="D22" i="79"/>
  <c r="D23" i="79"/>
  <c r="D24" i="79"/>
  <c r="D25" i="79"/>
  <c r="D26" i="79"/>
  <c r="D27" i="79"/>
  <c r="D29" i="79"/>
  <c r="D33" i="79"/>
  <c r="D37" i="79"/>
  <c r="D41" i="79"/>
  <c r="D45" i="79"/>
  <c r="D49" i="79"/>
  <c r="D53" i="79"/>
  <c r="D57" i="79"/>
  <c r="D12" i="79"/>
  <c r="D28" i="79"/>
  <c r="D42" i="79"/>
  <c r="D43" i="79"/>
  <c r="D44" i="79"/>
  <c r="D58" i="79"/>
  <c r="D61" i="79"/>
  <c r="D65" i="79"/>
  <c r="D69" i="79"/>
  <c r="D73" i="79"/>
  <c r="D77" i="79"/>
  <c r="D81" i="79"/>
  <c r="D85" i="79"/>
  <c r="D89" i="79"/>
  <c r="D93" i="79"/>
  <c r="D97" i="79"/>
  <c r="D101" i="79"/>
  <c r="D105" i="79"/>
  <c r="D109" i="79"/>
  <c r="D113" i="79"/>
  <c r="D117" i="79"/>
  <c r="D9" i="79"/>
  <c r="D30" i="79"/>
  <c r="D31" i="79"/>
  <c r="D32" i="79"/>
  <c r="D50" i="79"/>
  <c r="D51" i="79"/>
  <c r="D52" i="79"/>
  <c r="D59" i="79"/>
  <c r="D60" i="79"/>
  <c r="D74" i="79"/>
  <c r="D75" i="79"/>
  <c r="D76" i="79"/>
  <c r="D90" i="79"/>
  <c r="D91" i="79"/>
  <c r="D92" i="79"/>
  <c r="D106" i="79"/>
  <c r="D107" i="79"/>
  <c r="D108" i="79"/>
  <c r="D120" i="79"/>
  <c r="D10" i="79"/>
  <c r="D34" i="79"/>
  <c r="D39" i="79"/>
  <c r="D48" i="79"/>
  <c r="D70" i="79"/>
  <c r="D71" i="79"/>
  <c r="D72" i="79"/>
  <c r="D94" i="79"/>
  <c r="D95" i="79"/>
  <c r="D96" i="79"/>
  <c r="D114" i="79"/>
  <c r="D115" i="79"/>
  <c r="D116" i="79"/>
  <c r="D35" i="79"/>
  <c r="D54" i="79"/>
  <c r="D66" i="79"/>
  <c r="D67" i="79"/>
  <c r="D68" i="79"/>
  <c r="D86" i="79"/>
  <c r="D87" i="79"/>
  <c r="D88" i="79"/>
  <c r="D8" i="79"/>
  <c r="D40" i="79"/>
  <c r="D78" i="79"/>
  <c r="D80" i="79"/>
  <c r="D99" i="79"/>
  <c r="D111" i="79"/>
  <c r="D36" i="79"/>
  <c r="D46" i="79"/>
  <c r="D55" i="79"/>
  <c r="D62" i="79"/>
  <c r="D64" i="79"/>
  <c r="D83" i="79"/>
  <c r="D102" i="79"/>
  <c r="D104" i="79"/>
  <c r="D112" i="79"/>
  <c r="D121" i="79"/>
  <c r="D122" i="79"/>
  <c r="D123" i="79"/>
  <c r="D84" i="79"/>
  <c r="D103" i="79"/>
  <c r="D79" i="79"/>
  <c r="D98" i="79"/>
  <c r="D118" i="79"/>
  <c r="D38" i="79"/>
  <c r="D56" i="79"/>
  <c r="D100" i="79"/>
  <c r="D63" i="79"/>
  <c r="D82" i="79"/>
  <c r="D110" i="79"/>
  <c r="D119" i="79"/>
  <c r="D47" i="79"/>
  <c r="D65" i="109"/>
  <c r="C65" i="70"/>
  <c r="C7" i="79" l="1"/>
  <c r="C8" i="79"/>
  <c r="C9" i="79"/>
  <c r="C10" i="79"/>
  <c r="C11" i="79"/>
  <c r="C12" i="79"/>
  <c r="C15" i="79"/>
  <c r="C19" i="79"/>
  <c r="C23" i="79"/>
  <c r="C27" i="79"/>
  <c r="C20" i="79"/>
  <c r="C21" i="79"/>
  <c r="C22" i="79"/>
  <c r="C30" i="79"/>
  <c r="C34" i="79"/>
  <c r="C38" i="79"/>
  <c r="C42" i="79"/>
  <c r="C46" i="79"/>
  <c r="C50" i="79"/>
  <c r="C54" i="79"/>
  <c r="C58" i="79"/>
  <c r="C59" i="79"/>
  <c r="C60" i="79"/>
  <c r="C61" i="79"/>
  <c r="C62" i="79"/>
  <c r="C63" i="79"/>
  <c r="C64" i="79"/>
  <c r="C65" i="79"/>
  <c r="C66" i="79"/>
  <c r="C67" i="79"/>
  <c r="C68" i="79"/>
  <c r="C69" i="79"/>
  <c r="C70" i="79"/>
  <c r="C71" i="79"/>
  <c r="C72" i="79"/>
  <c r="C73" i="79"/>
  <c r="C74" i="79"/>
  <c r="C75" i="79"/>
  <c r="C76" i="79"/>
  <c r="C77" i="79"/>
  <c r="C78" i="79"/>
  <c r="C79" i="79"/>
  <c r="C80" i="79"/>
  <c r="C81" i="79"/>
  <c r="C82" i="79"/>
  <c r="C83" i="79"/>
  <c r="C84" i="79"/>
  <c r="C85" i="79"/>
  <c r="C86" i="79"/>
  <c r="C87" i="79"/>
  <c r="C88" i="79"/>
  <c r="C89" i="79"/>
  <c r="C90" i="79"/>
  <c r="C91" i="79"/>
  <c r="C92" i="79"/>
  <c r="C93" i="79"/>
  <c r="C94" i="79"/>
  <c r="C95" i="79"/>
  <c r="C96" i="79"/>
  <c r="C97" i="79"/>
  <c r="C98" i="79"/>
  <c r="C99" i="79"/>
  <c r="C100" i="79"/>
  <c r="C101" i="79"/>
  <c r="C102" i="79"/>
  <c r="C103" i="79"/>
  <c r="C104" i="79"/>
  <c r="C105" i="79"/>
  <c r="C106" i="79"/>
  <c r="C107" i="79"/>
  <c r="C108" i="79"/>
  <c r="C109" i="79"/>
  <c r="C110" i="79"/>
  <c r="C111" i="79"/>
  <c r="C112" i="79"/>
  <c r="C113" i="79"/>
  <c r="C114" i="79"/>
  <c r="C115" i="79"/>
  <c r="C116" i="79"/>
  <c r="C117" i="79"/>
  <c r="C118" i="79"/>
  <c r="C119" i="79"/>
  <c r="C24" i="79"/>
  <c r="C25" i="79"/>
  <c r="C26" i="79"/>
  <c r="C39" i="79"/>
  <c r="C40" i="79"/>
  <c r="C41" i="79"/>
  <c r="C55" i="79"/>
  <c r="C56" i="79"/>
  <c r="C57" i="79"/>
  <c r="C14" i="79"/>
  <c r="C28" i="79"/>
  <c r="C29" i="79"/>
  <c r="C47" i="79"/>
  <c r="C48" i="79"/>
  <c r="C49" i="79"/>
  <c r="C121" i="79"/>
  <c r="C18" i="79"/>
  <c r="C35" i="79"/>
  <c r="C44" i="79"/>
  <c r="C53" i="79"/>
  <c r="C122" i="79"/>
  <c r="C123" i="79"/>
  <c r="C17" i="79"/>
  <c r="C31" i="79"/>
  <c r="C36" i="79"/>
  <c r="C45" i="79"/>
  <c r="C13" i="79"/>
  <c r="C33" i="79"/>
  <c r="C43" i="79"/>
  <c r="C52" i="79"/>
  <c r="C16" i="79"/>
  <c r="C37" i="79"/>
  <c r="C120" i="79"/>
  <c r="C51" i="79"/>
  <c r="C32" i="79"/>
  <c r="C65" i="109"/>
  <c r="B65" i="70"/>
  <c r="B10" i="79" l="1"/>
  <c r="B14" i="79"/>
  <c r="B18" i="79"/>
  <c r="B22" i="79"/>
  <c r="B26" i="79"/>
  <c r="B30" i="79"/>
  <c r="B34" i="79"/>
  <c r="B38" i="79"/>
  <c r="B42" i="79"/>
  <c r="B46" i="79"/>
  <c r="B50" i="79"/>
  <c r="B54" i="79"/>
  <c r="B58" i="79"/>
  <c r="B62" i="79"/>
  <c r="B66" i="79"/>
  <c r="B70" i="79"/>
  <c r="B74" i="79"/>
  <c r="B78" i="79"/>
  <c r="B82" i="79"/>
  <c r="B86" i="79"/>
  <c r="B90" i="79"/>
  <c r="B94" i="79"/>
  <c r="B98" i="79"/>
  <c r="B102" i="79"/>
  <c r="B106" i="79"/>
  <c r="B110" i="79"/>
  <c r="B114" i="79"/>
  <c r="B118" i="79"/>
  <c r="B122" i="79"/>
  <c r="B9" i="79"/>
  <c r="B15" i="79"/>
  <c r="B20" i="79"/>
  <c r="B25" i="79"/>
  <c r="B31" i="79"/>
  <c r="B36" i="79"/>
  <c r="B41" i="79"/>
  <c r="B47" i="79"/>
  <c r="B52" i="79"/>
  <c r="B57" i="79"/>
  <c r="B63" i="79"/>
  <c r="B68" i="79"/>
  <c r="B73" i="79"/>
  <c r="B79" i="79"/>
  <c r="B84" i="79"/>
  <c r="B89" i="79"/>
  <c r="B95" i="79"/>
  <c r="B100" i="79"/>
  <c r="B105" i="79"/>
  <c r="B111" i="79"/>
  <c r="B116" i="79"/>
  <c r="B121" i="79"/>
  <c r="B8" i="79"/>
  <c r="B16" i="79"/>
  <c r="B23" i="79"/>
  <c r="B29" i="79"/>
  <c r="B37" i="79"/>
  <c r="B44" i="79"/>
  <c r="B51" i="79"/>
  <c r="B59" i="79"/>
  <c r="B65" i="79"/>
  <c r="B72" i="79"/>
  <c r="B80" i="79"/>
  <c r="B87" i="79"/>
  <c r="B93" i="79"/>
  <c r="B101" i="79"/>
  <c r="B108" i="79"/>
  <c r="B115" i="79"/>
  <c r="B123" i="79"/>
  <c r="B17" i="79"/>
  <c r="B27" i="79"/>
  <c r="B35" i="79"/>
  <c r="B11" i="79"/>
  <c r="B19" i="79"/>
  <c r="B28" i="79"/>
  <c r="B13" i="79"/>
  <c r="B33" i="79"/>
  <c r="B45" i="79"/>
  <c r="B55" i="79"/>
  <c r="B64" i="79"/>
  <c r="B75" i="79"/>
  <c r="B83" i="79"/>
  <c r="B92" i="79"/>
  <c r="B103" i="79"/>
  <c r="B112" i="79"/>
  <c r="B120" i="79"/>
  <c r="B21" i="79"/>
  <c r="B39" i="79"/>
  <c r="B48" i="79"/>
  <c r="B56" i="79"/>
  <c r="B67" i="79"/>
  <c r="B76" i="79"/>
  <c r="B85" i="79"/>
  <c r="B96" i="79"/>
  <c r="B104" i="79"/>
  <c r="B113" i="79"/>
  <c r="B7" i="79"/>
  <c r="B12" i="79"/>
  <c r="B43" i="79"/>
  <c r="B61" i="79"/>
  <c r="B81" i="79"/>
  <c r="B99" i="79"/>
  <c r="B119" i="79"/>
  <c r="B24" i="79"/>
  <c r="B49" i="79"/>
  <c r="B69" i="79"/>
  <c r="B88" i="79"/>
  <c r="B107" i="79"/>
  <c r="B60" i="79"/>
  <c r="B97" i="79"/>
  <c r="B117" i="79"/>
  <c r="B32" i="79"/>
  <c r="B71" i="79"/>
  <c r="B109" i="79"/>
  <c r="B40" i="79"/>
  <c r="B77" i="79"/>
  <c r="B53" i="79"/>
  <c r="B91" i="79"/>
  <c r="B65" i="109"/>
  <c r="Y64" i="70" l="1"/>
  <c r="Y64" i="109" s="1"/>
  <c r="X64" i="70" l="1"/>
  <c r="X64" i="109" s="1"/>
  <c r="W64" i="70" l="1"/>
  <c r="W64" i="109" s="1"/>
  <c r="V64" i="70" l="1"/>
  <c r="V64" i="109" s="1"/>
  <c r="U64" i="70" l="1"/>
  <c r="T64" i="70" l="1"/>
  <c r="T64" i="109" s="1"/>
  <c r="U64" i="109"/>
  <c r="S64" i="70"/>
  <c r="S64" i="109" s="1"/>
  <c r="R64" i="70" l="1"/>
  <c r="R64" i="109" s="1"/>
  <c r="Q64" i="70" l="1"/>
  <c r="P64" i="70" l="1"/>
  <c r="P64" i="109" s="1"/>
  <c r="Q64" i="109"/>
  <c r="O64" i="70"/>
  <c r="O64" i="109" s="1"/>
  <c r="N64" i="70" l="1"/>
  <c r="N64" i="109" s="1"/>
  <c r="M64" i="70" l="1"/>
  <c r="M64" i="109" s="1"/>
  <c r="L64" i="70" l="1"/>
  <c r="L64" i="109" s="1"/>
  <c r="K64" i="70" l="1"/>
  <c r="K64" i="109" s="1"/>
  <c r="J64" i="70" l="1"/>
  <c r="J64" i="109" s="1"/>
  <c r="I64" i="70" l="1"/>
  <c r="I64" i="109" s="1"/>
  <c r="H64" i="70" l="1"/>
  <c r="H64" i="109" s="1"/>
  <c r="G64" i="70" l="1"/>
  <c r="G64" i="109" s="1"/>
  <c r="F64" i="70" l="1"/>
  <c r="E64" i="70" l="1"/>
  <c r="F64" i="109"/>
  <c r="B64" i="70"/>
  <c r="D64" i="70" l="1"/>
  <c r="E64" i="109"/>
  <c r="B64" i="109"/>
  <c r="C64" i="70" l="1"/>
  <c r="C64" i="109" s="1"/>
  <c r="D64" i="109"/>
  <c r="Y63" i="70"/>
  <c r="Y63" i="109" s="1"/>
  <c r="X63" i="70" l="1"/>
  <c r="X63" i="109" s="1"/>
  <c r="W63" i="70" l="1"/>
  <c r="W63" i="109" s="1"/>
  <c r="V63" i="70" l="1"/>
  <c r="V63" i="109" s="1"/>
  <c r="U63" i="70" l="1"/>
  <c r="T63" i="70" l="1"/>
  <c r="T63" i="109" s="1"/>
  <c r="U63" i="109"/>
  <c r="S63" i="70"/>
  <c r="S63" i="109" s="1"/>
  <c r="R63" i="70" l="1"/>
  <c r="R63" i="109" s="1"/>
  <c r="Q63" i="70" l="1"/>
  <c r="P63" i="70" l="1"/>
  <c r="P63" i="109" s="1"/>
  <c r="Q63" i="109"/>
  <c r="O63" i="70"/>
  <c r="O63" i="109" s="1"/>
  <c r="N63" i="70" l="1"/>
  <c r="M63" i="70" l="1"/>
  <c r="M63" i="109" s="1"/>
  <c r="N63" i="109"/>
  <c r="L63" i="70"/>
  <c r="L63" i="109" s="1"/>
  <c r="K63" i="70" l="1"/>
  <c r="K63" i="109" s="1"/>
  <c r="J63" i="70" l="1"/>
  <c r="J63" i="109" s="1"/>
  <c r="I63" i="70" l="1"/>
  <c r="I63" i="109" s="1"/>
  <c r="H63" i="70" l="1"/>
  <c r="H63" i="109" s="1"/>
  <c r="G63" i="70" l="1"/>
  <c r="G63" i="109" s="1"/>
  <c r="F63" i="70" l="1"/>
  <c r="E63" i="70" l="1"/>
  <c r="F63" i="109"/>
  <c r="B63" i="70"/>
  <c r="D63" i="70" l="1"/>
  <c r="E63" i="109"/>
  <c r="B63" i="109"/>
  <c r="C63" i="70" l="1"/>
  <c r="C63" i="109" s="1"/>
  <c r="D63" i="109"/>
  <c r="Y62" i="70"/>
  <c r="Y62" i="109" s="1"/>
  <c r="X62" i="70" l="1"/>
  <c r="X62" i="109" s="1"/>
  <c r="W62" i="70" l="1"/>
  <c r="W62" i="109" s="1"/>
  <c r="V62" i="70" l="1"/>
  <c r="V62" i="109" s="1"/>
  <c r="U62" i="70" l="1"/>
  <c r="T62" i="70" l="1"/>
  <c r="T62" i="109" s="1"/>
  <c r="U62" i="109"/>
  <c r="S62" i="70"/>
  <c r="S62" i="109" s="1"/>
  <c r="R62" i="70" l="1"/>
  <c r="R62" i="109" s="1"/>
  <c r="Q62" i="70" l="1"/>
  <c r="P62" i="70" l="1"/>
  <c r="P62" i="109" s="1"/>
  <c r="Q62" i="109"/>
  <c r="O62" i="70"/>
  <c r="O62" i="109" s="1"/>
  <c r="N62" i="70" l="1"/>
  <c r="N62" i="109" s="1"/>
  <c r="M62" i="70" l="1"/>
  <c r="M62" i="109" s="1"/>
  <c r="L62" i="70" l="1"/>
  <c r="L62" i="109" s="1"/>
  <c r="K62" i="70" l="1"/>
  <c r="K62" i="109" s="1"/>
  <c r="J62" i="70" l="1"/>
  <c r="J62" i="109" s="1"/>
  <c r="I62" i="70" l="1"/>
  <c r="I62" i="109" s="1"/>
  <c r="H62" i="70" l="1"/>
  <c r="H62" i="109" s="1"/>
  <c r="G62" i="70" l="1"/>
  <c r="G62" i="109" s="1"/>
  <c r="F62" i="70" l="1"/>
  <c r="E62" i="70" l="1"/>
  <c r="F62" i="109"/>
  <c r="B62" i="70"/>
  <c r="D62" i="70" l="1"/>
  <c r="E62" i="109"/>
  <c r="B62" i="109"/>
  <c r="C62" i="70" l="1"/>
  <c r="C62" i="109" s="1"/>
  <c r="D62" i="109"/>
  <c r="Y61" i="70"/>
  <c r="Y61" i="109" s="1"/>
  <c r="X61" i="70" l="1"/>
  <c r="X61" i="109" s="1"/>
  <c r="W61" i="70" l="1"/>
  <c r="W61" i="109" s="1"/>
  <c r="V61" i="70" l="1"/>
  <c r="V61" i="109" s="1"/>
  <c r="U61" i="70" l="1"/>
  <c r="T61" i="70" l="1"/>
  <c r="T61" i="109" s="1"/>
  <c r="U61" i="109"/>
  <c r="S61" i="70"/>
  <c r="S61" i="109" s="1"/>
  <c r="R61" i="70" l="1"/>
  <c r="R61" i="109" s="1"/>
  <c r="Q61" i="70" l="1"/>
  <c r="P61" i="70" l="1"/>
  <c r="P61" i="109" s="1"/>
  <c r="Q61" i="109"/>
  <c r="O61" i="70"/>
  <c r="O61" i="109" s="1"/>
  <c r="N61" i="70" l="1"/>
  <c r="M61" i="70" l="1"/>
  <c r="M61" i="109" s="1"/>
  <c r="N61" i="109"/>
  <c r="L61" i="70"/>
  <c r="L61" i="109" s="1"/>
  <c r="K61" i="70" l="1"/>
  <c r="K61" i="109" s="1"/>
  <c r="J61" i="70" l="1"/>
  <c r="J61" i="109" s="1"/>
  <c r="I61" i="70" l="1"/>
  <c r="I61" i="109" s="1"/>
  <c r="H61" i="70" l="1"/>
  <c r="H61" i="109" s="1"/>
  <c r="G61" i="70" l="1"/>
  <c r="G61" i="109" s="1"/>
  <c r="F61" i="70" l="1"/>
  <c r="E61" i="70" l="1"/>
  <c r="F61" i="109"/>
  <c r="B61" i="70"/>
  <c r="D61" i="70" l="1"/>
  <c r="E61" i="109"/>
  <c r="B61" i="109"/>
  <c r="C61" i="70" l="1"/>
  <c r="C61" i="109" s="1"/>
  <c r="D61" i="109"/>
  <c r="Y60" i="70"/>
  <c r="Y60" i="109" s="1"/>
  <c r="X60" i="70" l="1"/>
  <c r="X60" i="109" s="1"/>
  <c r="W60" i="70" l="1"/>
  <c r="W60" i="109" s="1"/>
  <c r="V60" i="70" l="1"/>
  <c r="V60" i="109" s="1"/>
  <c r="U60" i="70" l="1"/>
  <c r="T60" i="70" l="1"/>
  <c r="T60" i="109" s="1"/>
  <c r="U60" i="109"/>
  <c r="S60" i="70"/>
  <c r="S60" i="109" s="1"/>
  <c r="R60" i="70" l="1"/>
  <c r="R60" i="109" s="1"/>
  <c r="Q60" i="70" l="1"/>
  <c r="P60" i="70" l="1"/>
  <c r="P60" i="109" s="1"/>
  <c r="Q60" i="109"/>
  <c r="O60" i="70"/>
  <c r="O60" i="109" s="1"/>
  <c r="N60" i="70" l="1"/>
  <c r="N60" i="109" s="1"/>
  <c r="M60" i="70" l="1"/>
  <c r="M60" i="109" s="1"/>
  <c r="L60" i="70" l="1"/>
  <c r="L60" i="109" s="1"/>
  <c r="K60" i="70" l="1"/>
  <c r="K60" i="109" s="1"/>
  <c r="J60" i="70" l="1"/>
  <c r="J60" i="109" s="1"/>
  <c r="I60" i="70" l="1"/>
  <c r="I60" i="109" s="1"/>
  <c r="H60" i="70" l="1"/>
  <c r="H60" i="109" s="1"/>
  <c r="G60" i="70" l="1"/>
  <c r="G60" i="109" s="1"/>
  <c r="F60" i="70" l="1"/>
  <c r="E60" i="70" l="1"/>
  <c r="F60" i="109"/>
  <c r="B60" i="70"/>
  <c r="D60" i="70" l="1"/>
  <c r="E60" i="109"/>
  <c r="B60" i="109"/>
  <c r="C60" i="70" l="1"/>
  <c r="C60" i="109" s="1"/>
  <c r="D60" i="109"/>
  <c r="Y59" i="70"/>
  <c r="Y59" i="109" s="1"/>
  <c r="X59" i="70" l="1"/>
  <c r="X59" i="109" s="1"/>
  <c r="W59" i="70" l="1"/>
  <c r="W59" i="109" s="1"/>
  <c r="V59" i="70" l="1"/>
  <c r="V59" i="109" s="1"/>
  <c r="U59" i="70" l="1"/>
  <c r="T59" i="70" l="1"/>
  <c r="T59" i="109" s="1"/>
  <c r="U59" i="109"/>
  <c r="S59" i="70"/>
  <c r="S59" i="109" s="1"/>
  <c r="R59" i="70" l="1"/>
  <c r="R59" i="109" s="1"/>
  <c r="Q59" i="70" l="1"/>
  <c r="P59" i="70" l="1"/>
  <c r="P59" i="109" s="1"/>
  <c r="Q59" i="109"/>
  <c r="O59" i="70"/>
  <c r="O59" i="109" s="1"/>
  <c r="N59" i="70" l="1"/>
  <c r="M59" i="70" l="1"/>
  <c r="M59" i="109" s="1"/>
  <c r="N59" i="109"/>
  <c r="L59" i="70"/>
  <c r="L59" i="109" s="1"/>
  <c r="K59" i="70" l="1"/>
  <c r="K59" i="109" s="1"/>
  <c r="J59" i="70" l="1"/>
  <c r="J59" i="109" s="1"/>
  <c r="I59" i="70" l="1"/>
  <c r="I59" i="109" s="1"/>
  <c r="H59" i="70" l="1"/>
  <c r="H59" i="109" s="1"/>
  <c r="G59" i="70" l="1"/>
  <c r="G59" i="109" s="1"/>
  <c r="F59" i="70" l="1"/>
  <c r="E59" i="70" l="1"/>
  <c r="F59" i="109"/>
  <c r="B59" i="70"/>
  <c r="D59" i="70" l="1"/>
  <c r="E59" i="109"/>
  <c r="B59" i="109"/>
  <c r="C59" i="70" l="1"/>
  <c r="C59" i="109" s="1"/>
  <c r="D59" i="109"/>
  <c r="Y58" i="70"/>
  <c r="Y58" i="109" s="1"/>
  <c r="X58" i="70" l="1"/>
  <c r="X58" i="109" s="1"/>
  <c r="W58" i="70" l="1"/>
  <c r="W58" i="109" s="1"/>
  <c r="V58" i="70" l="1"/>
  <c r="V58" i="109" s="1"/>
  <c r="U58" i="70" l="1"/>
  <c r="T58" i="70" l="1"/>
  <c r="T58" i="109" s="1"/>
  <c r="U58" i="109"/>
  <c r="S58" i="70"/>
  <c r="S58" i="109" s="1"/>
  <c r="R58" i="70" l="1"/>
  <c r="R58" i="109" s="1"/>
  <c r="Q58" i="70" l="1"/>
  <c r="P58" i="70" l="1"/>
  <c r="P58" i="109" s="1"/>
  <c r="Q58" i="109"/>
  <c r="O58" i="70"/>
  <c r="O58" i="109" s="1"/>
  <c r="N58" i="70" l="1"/>
  <c r="N58" i="109" s="1"/>
  <c r="M58" i="70" l="1"/>
  <c r="M58" i="109" s="1"/>
  <c r="L58" i="70" l="1"/>
  <c r="L58" i="109" s="1"/>
  <c r="K58" i="70" l="1"/>
  <c r="K58" i="109" s="1"/>
  <c r="J58" i="70" l="1"/>
  <c r="J58" i="109" s="1"/>
  <c r="I58" i="70" l="1"/>
  <c r="I58" i="109" s="1"/>
  <c r="H58" i="70" l="1"/>
  <c r="H58" i="109" s="1"/>
  <c r="G58" i="70" l="1"/>
  <c r="G58" i="109" s="1"/>
  <c r="F58" i="70" l="1"/>
  <c r="E58" i="70" l="1"/>
  <c r="F58" i="109"/>
  <c r="B58" i="70"/>
  <c r="D58" i="70" l="1"/>
  <c r="E58" i="109"/>
  <c r="B58" i="109"/>
  <c r="C58" i="70" l="1"/>
  <c r="C58" i="109" s="1"/>
  <c r="D58" i="109"/>
  <c r="Y57" i="70"/>
  <c r="Y57" i="109" s="1"/>
  <c r="X57" i="70" l="1"/>
  <c r="X57" i="109" s="1"/>
  <c r="W57" i="70" l="1"/>
  <c r="W57" i="109" s="1"/>
  <c r="V57" i="70" l="1"/>
  <c r="V57" i="109" s="1"/>
  <c r="U57" i="70" l="1"/>
  <c r="T57" i="70" l="1"/>
  <c r="T57" i="109" s="1"/>
  <c r="U57" i="109"/>
  <c r="S57" i="70"/>
  <c r="S57" i="109" s="1"/>
  <c r="R57" i="70" l="1"/>
  <c r="R57" i="109" s="1"/>
  <c r="Q57" i="70" l="1"/>
  <c r="P57" i="70" l="1"/>
  <c r="P57" i="109" s="1"/>
  <c r="Q57" i="109"/>
  <c r="O57" i="70"/>
  <c r="O57" i="109" s="1"/>
  <c r="N57" i="70" l="1"/>
  <c r="N57" i="109" s="1"/>
  <c r="M57" i="70" l="1"/>
  <c r="M57" i="109" s="1"/>
  <c r="L57" i="70" l="1"/>
  <c r="L57" i="109" s="1"/>
  <c r="K57" i="70" l="1"/>
  <c r="K57" i="109" s="1"/>
  <c r="J57" i="70" l="1"/>
  <c r="J57" i="109" s="1"/>
  <c r="I57" i="70" l="1"/>
  <c r="I57" i="109" s="1"/>
  <c r="H57" i="70" l="1"/>
  <c r="H57" i="109" s="1"/>
  <c r="G57" i="70" l="1"/>
  <c r="G57" i="109" s="1"/>
  <c r="F57" i="70" l="1"/>
  <c r="E57" i="70" l="1"/>
  <c r="F57" i="109"/>
  <c r="B57" i="70"/>
  <c r="D57" i="70" l="1"/>
  <c r="E57" i="109"/>
  <c r="B57" i="109"/>
  <c r="C57" i="70" l="1"/>
  <c r="C57" i="109" s="1"/>
  <c r="D57" i="109"/>
  <c r="Y56" i="70"/>
  <c r="Y56" i="109" s="1"/>
  <c r="X56" i="70" l="1"/>
  <c r="X56" i="109" s="1"/>
  <c r="W56" i="70" l="1"/>
  <c r="W56" i="109" s="1"/>
  <c r="V56" i="70" l="1"/>
  <c r="V56" i="109" s="1"/>
  <c r="U56" i="70" l="1"/>
  <c r="T56" i="70" l="1"/>
  <c r="U56" i="109"/>
  <c r="S56" i="70"/>
  <c r="S56" i="109" s="1"/>
  <c r="T7" i="78" l="1"/>
  <c r="T8" i="78"/>
  <c r="T9" i="78"/>
  <c r="T10" i="78"/>
  <c r="T11" i="78"/>
  <c r="T12" i="78"/>
  <c r="T13" i="78"/>
  <c r="T14" i="78"/>
  <c r="T15" i="78"/>
  <c r="T16" i="78"/>
  <c r="T17" i="78"/>
  <c r="T18" i="78"/>
  <c r="T19" i="78"/>
  <c r="T20" i="78"/>
  <c r="T21" i="78"/>
  <c r="T22" i="78"/>
  <c r="T23" i="78"/>
  <c r="T24" i="78"/>
  <c r="T25" i="78"/>
  <c r="T26" i="78"/>
  <c r="T27" i="78"/>
  <c r="T28" i="78"/>
  <c r="T29" i="78"/>
  <c r="T30" i="78"/>
  <c r="T31" i="78"/>
  <c r="T32" i="78"/>
  <c r="T33" i="78"/>
  <c r="T34" i="78"/>
  <c r="T35" i="78"/>
  <c r="T36" i="78"/>
  <c r="T37" i="78"/>
  <c r="T38" i="78"/>
  <c r="T39" i="78"/>
  <c r="T40" i="78"/>
  <c r="T41" i="78"/>
  <c r="T42" i="78"/>
  <c r="T43" i="78"/>
  <c r="T44" i="78"/>
  <c r="T45" i="78"/>
  <c r="T46" i="78"/>
  <c r="T47" i="78"/>
  <c r="T48" i="78"/>
  <c r="T49" i="78"/>
  <c r="T50" i="78"/>
  <c r="T51" i="78"/>
  <c r="T52" i="78"/>
  <c r="T53" i="78"/>
  <c r="T54" i="78"/>
  <c r="T55" i="78"/>
  <c r="T56" i="78"/>
  <c r="T57" i="78"/>
  <c r="T58" i="78"/>
  <c r="T59" i="78"/>
  <c r="T60" i="78"/>
  <c r="T61" i="78"/>
  <c r="T62" i="78"/>
  <c r="T63" i="78"/>
  <c r="T64" i="78"/>
  <c r="T65" i="78"/>
  <c r="T66" i="78"/>
  <c r="T67" i="78"/>
  <c r="T68" i="78"/>
  <c r="T69" i="78"/>
  <c r="T70" i="78"/>
  <c r="T71" i="78"/>
  <c r="T72" i="78"/>
  <c r="T73" i="78"/>
  <c r="T74" i="78"/>
  <c r="T75" i="78"/>
  <c r="T76" i="78"/>
  <c r="T77" i="78"/>
  <c r="T78" i="78"/>
  <c r="T79" i="78"/>
  <c r="T80" i="78"/>
  <c r="T81" i="78"/>
  <c r="T82" i="78"/>
  <c r="T83" i="78"/>
  <c r="T84" i="78"/>
  <c r="T85" i="78"/>
  <c r="T86" i="78"/>
  <c r="T87" i="78"/>
  <c r="T88" i="78"/>
  <c r="T89" i="78"/>
  <c r="T90" i="78"/>
  <c r="T91" i="78"/>
  <c r="T92" i="78"/>
  <c r="T93" i="78"/>
  <c r="T94" i="78"/>
  <c r="T95" i="78"/>
  <c r="T96" i="78"/>
  <c r="T97" i="78"/>
  <c r="T98" i="78"/>
  <c r="T99" i="78"/>
  <c r="T100" i="78"/>
  <c r="T101" i="78"/>
  <c r="T102" i="78"/>
  <c r="T103" i="78"/>
  <c r="T104" i="78"/>
  <c r="T105" i="78"/>
  <c r="T106" i="78"/>
  <c r="T107" i="78"/>
  <c r="T108" i="78"/>
  <c r="T109" i="78"/>
  <c r="T110" i="78"/>
  <c r="T111" i="78"/>
  <c r="T112" i="78"/>
  <c r="T113" i="78"/>
  <c r="T114" i="78"/>
  <c r="T115" i="78"/>
  <c r="T116" i="78"/>
  <c r="T117" i="78"/>
  <c r="T118" i="78"/>
  <c r="T119" i="78"/>
  <c r="T7" i="72"/>
  <c r="T8" i="72"/>
  <c r="T9" i="72"/>
  <c r="T10" i="72"/>
  <c r="T11" i="72"/>
  <c r="T12" i="72"/>
  <c r="T13" i="72"/>
  <c r="T14" i="72"/>
  <c r="T15" i="72"/>
  <c r="T15" i="107" s="1"/>
  <c r="T15" i="73" s="1"/>
  <c r="T16" i="72"/>
  <c r="T17" i="72"/>
  <c r="T18" i="72"/>
  <c r="T19" i="72"/>
  <c r="T19" i="107" s="1"/>
  <c r="T19" i="73" s="1"/>
  <c r="T20" i="72"/>
  <c r="T21" i="72"/>
  <c r="T21" i="107" s="1"/>
  <c r="T21" i="73" s="1"/>
  <c r="T22" i="72"/>
  <c r="T23" i="72"/>
  <c r="T24" i="72"/>
  <c r="T25" i="72"/>
  <c r="T26" i="72"/>
  <c r="T27" i="72"/>
  <c r="T28" i="72"/>
  <c r="T29" i="72"/>
  <c r="T29" i="107" s="1"/>
  <c r="T29" i="73" s="1"/>
  <c r="T30" i="72"/>
  <c r="T31" i="72"/>
  <c r="T31" i="107" s="1"/>
  <c r="T31" i="73" s="1"/>
  <c r="T32" i="72"/>
  <c r="T33" i="72"/>
  <c r="T34" i="72"/>
  <c r="T35" i="72"/>
  <c r="T35" i="107" s="1"/>
  <c r="T35" i="73" s="1"/>
  <c r="T36" i="72"/>
  <c r="T37" i="72"/>
  <c r="T38" i="72"/>
  <c r="T39" i="72"/>
  <c r="T40" i="72"/>
  <c r="T41" i="72"/>
  <c r="T41" i="107" s="1"/>
  <c r="T41" i="73" s="1"/>
  <c r="T42" i="72"/>
  <c r="T43" i="72"/>
  <c r="T44" i="72"/>
  <c r="T45" i="72"/>
  <c r="T45" i="107" s="1"/>
  <c r="T45" i="73" s="1"/>
  <c r="T46" i="72"/>
  <c r="T47" i="72"/>
  <c r="T47" i="107" s="1"/>
  <c r="T47" i="73" s="1"/>
  <c r="T48" i="72"/>
  <c r="T49" i="72"/>
  <c r="T50" i="72"/>
  <c r="T51" i="72"/>
  <c r="T52" i="72"/>
  <c r="T53" i="72"/>
  <c r="T54" i="72"/>
  <c r="T55" i="72"/>
  <c r="T55" i="107" s="1"/>
  <c r="T55" i="73" s="1"/>
  <c r="T56" i="72"/>
  <c r="T57" i="72"/>
  <c r="T57" i="107" s="1"/>
  <c r="T57" i="73" s="1"/>
  <c r="T58" i="72"/>
  <c r="T59" i="72"/>
  <c r="T60" i="72"/>
  <c r="T61" i="72"/>
  <c r="T62" i="72"/>
  <c r="T63" i="72"/>
  <c r="T64" i="72"/>
  <c r="T65" i="72"/>
  <c r="T66" i="72"/>
  <c r="T67" i="72"/>
  <c r="T68" i="72"/>
  <c r="T69" i="72"/>
  <c r="T69" i="107" s="1"/>
  <c r="T69" i="73" s="1"/>
  <c r="T70" i="72"/>
  <c r="T71" i="72"/>
  <c r="T71" i="107" s="1"/>
  <c r="T71" i="73" s="1"/>
  <c r="T72" i="72"/>
  <c r="T73" i="72"/>
  <c r="T73" i="107" s="1"/>
  <c r="T73" i="73" s="1"/>
  <c r="T74" i="72"/>
  <c r="T75" i="72"/>
  <c r="T76" i="72"/>
  <c r="T77" i="72"/>
  <c r="T78" i="72"/>
  <c r="T79" i="72"/>
  <c r="T80" i="72"/>
  <c r="T81" i="72"/>
  <c r="T82" i="72"/>
  <c r="T83" i="72"/>
  <c r="T84" i="72"/>
  <c r="T85" i="72"/>
  <c r="T86" i="72"/>
  <c r="T87" i="72"/>
  <c r="T88" i="72"/>
  <c r="T89" i="72"/>
  <c r="T90" i="72"/>
  <c r="T91" i="72"/>
  <c r="T92" i="72"/>
  <c r="T93" i="72"/>
  <c r="T94" i="72"/>
  <c r="T95" i="72"/>
  <c r="T95" i="107" s="1"/>
  <c r="T95" i="73" s="1"/>
  <c r="T96" i="72"/>
  <c r="T97" i="72"/>
  <c r="T97" i="107" s="1"/>
  <c r="T97" i="73" s="1"/>
  <c r="T98" i="72"/>
  <c r="T99" i="72"/>
  <c r="T100" i="72"/>
  <c r="T101" i="72"/>
  <c r="T102" i="72"/>
  <c r="T103" i="72"/>
  <c r="T104" i="72"/>
  <c r="T105" i="72"/>
  <c r="T105" i="107" s="1"/>
  <c r="T105" i="73" s="1"/>
  <c r="T106" i="72"/>
  <c r="T107" i="72"/>
  <c r="T107" i="107" s="1"/>
  <c r="T107" i="73" s="1"/>
  <c r="T108" i="72"/>
  <c r="T109" i="72"/>
  <c r="T110" i="72"/>
  <c r="T111" i="72"/>
  <c r="T111" i="107" s="1"/>
  <c r="T111" i="73" s="1"/>
  <c r="T112" i="72"/>
  <c r="T113" i="72"/>
  <c r="T114" i="72"/>
  <c r="T115" i="72"/>
  <c r="T115" i="107" s="1"/>
  <c r="T115" i="73" s="1"/>
  <c r="T116" i="72"/>
  <c r="T117" i="72"/>
  <c r="T118" i="72"/>
  <c r="T119" i="72"/>
  <c r="T120" i="72"/>
  <c r="T121" i="72"/>
  <c r="T121" i="107" s="1"/>
  <c r="T121" i="73" s="1"/>
  <c r="T122" i="72"/>
  <c r="T123" i="72"/>
  <c r="T123" i="78"/>
  <c r="T120" i="78"/>
  <c r="T121" i="78"/>
  <c r="T122" i="78"/>
  <c r="T56" i="109"/>
  <c r="T13" i="107"/>
  <c r="T13" i="73" s="1"/>
  <c r="T32" i="107"/>
  <c r="T32" i="73" s="1"/>
  <c r="T27" i="107"/>
  <c r="T27" i="73" s="1"/>
  <c r="T63" i="107"/>
  <c r="T63" i="73" s="1"/>
  <c r="T79" i="107"/>
  <c r="T79" i="73" s="1"/>
  <c r="T116" i="107"/>
  <c r="T116" i="73" s="1"/>
  <c r="R56" i="70"/>
  <c r="T118" i="107" l="1"/>
  <c r="T118" i="73" s="1"/>
  <c r="T110" i="107"/>
  <c r="T110" i="73" s="1"/>
  <c r="T102" i="107"/>
  <c r="T102" i="73" s="1"/>
  <c r="T86" i="107"/>
  <c r="T86" i="73" s="1"/>
  <c r="T74" i="107"/>
  <c r="T74" i="73" s="1"/>
  <c r="T70" i="107"/>
  <c r="T70" i="73" s="1"/>
  <c r="T58" i="107"/>
  <c r="T58" i="73" s="1"/>
  <c r="T54" i="107"/>
  <c r="T54" i="73" s="1"/>
  <c r="T46" i="107"/>
  <c r="T46" i="73" s="1"/>
  <c r="T34" i="107"/>
  <c r="T34" i="73" s="1"/>
  <c r="T26" i="107"/>
  <c r="T26" i="73" s="1"/>
  <c r="T18" i="107"/>
  <c r="T18" i="73" s="1"/>
  <c r="T10" i="107"/>
  <c r="T10" i="73" s="1"/>
  <c r="Y53" i="122"/>
  <c r="T53" i="166"/>
  <c r="Y52" i="122"/>
  <c r="T52" i="166"/>
  <c r="Y48" i="122"/>
  <c r="T48" i="166"/>
  <c r="Y44" i="122"/>
  <c r="T44" i="166"/>
  <c r="Y32" i="122"/>
  <c r="T32" i="166"/>
  <c r="Y8" i="122"/>
  <c r="T8" i="166"/>
  <c r="Y34" i="122"/>
  <c r="T34" i="166"/>
  <c r="Y16" i="122"/>
  <c r="T16" i="166"/>
  <c r="T58" i="166"/>
  <c r="Y58" i="122"/>
  <c r="Y42" i="122"/>
  <c r="T42" i="166"/>
  <c r="Y10" i="122"/>
  <c r="T10" i="166"/>
  <c r="Y6" i="122"/>
  <c r="T6" i="166"/>
  <c r="Y55" i="122"/>
  <c r="T55" i="166"/>
  <c r="Y47" i="122"/>
  <c r="T47" i="166"/>
  <c r="Y39" i="122"/>
  <c r="T39" i="166"/>
  <c r="Y23" i="122"/>
  <c r="T23" i="166"/>
  <c r="Y11" i="122"/>
  <c r="T11" i="166"/>
  <c r="Y7" i="122"/>
  <c r="T7" i="166"/>
  <c r="T100" i="107"/>
  <c r="T100" i="73" s="1"/>
  <c r="T48" i="107"/>
  <c r="T48" i="73" s="1"/>
  <c r="T112" i="107"/>
  <c r="T112" i="73" s="1"/>
  <c r="T96" i="107"/>
  <c r="T96" i="73" s="1"/>
  <c r="T80" i="107"/>
  <c r="T80" i="73" s="1"/>
  <c r="T64" i="107"/>
  <c r="T64" i="73" s="1"/>
  <c r="T123" i="107"/>
  <c r="T123" i="73" s="1"/>
  <c r="R9" i="78"/>
  <c r="R13" i="78"/>
  <c r="R17" i="78"/>
  <c r="R21" i="78"/>
  <c r="R25" i="78"/>
  <c r="R29" i="78"/>
  <c r="R33" i="78"/>
  <c r="R37" i="78"/>
  <c r="R41" i="78"/>
  <c r="R45" i="78"/>
  <c r="R49" i="78"/>
  <c r="R53" i="78"/>
  <c r="R57" i="78"/>
  <c r="R61" i="78"/>
  <c r="R65" i="78"/>
  <c r="R69" i="78"/>
  <c r="R73" i="78"/>
  <c r="R77" i="78"/>
  <c r="R81" i="78"/>
  <c r="R85" i="78"/>
  <c r="R89" i="78"/>
  <c r="R93" i="78"/>
  <c r="R97" i="78"/>
  <c r="R101" i="78"/>
  <c r="R105" i="78"/>
  <c r="R109" i="78"/>
  <c r="R113" i="78"/>
  <c r="R117" i="78"/>
  <c r="R14" i="78"/>
  <c r="R15" i="78"/>
  <c r="R16" i="78"/>
  <c r="R30" i="78"/>
  <c r="R31" i="78"/>
  <c r="R32" i="78"/>
  <c r="R46" i="78"/>
  <c r="R47" i="78"/>
  <c r="R48" i="78"/>
  <c r="R62" i="78"/>
  <c r="R63" i="78"/>
  <c r="R64" i="78"/>
  <c r="R78" i="78"/>
  <c r="R79" i="78"/>
  <c r="R80" i="78"/>
  <c r="R94" i="78"/>
  <c r="R95" i="78"/>
  <c r="R96" i="78"/>
  <c r="R110" i="78"/>
  <c r="R111" i="78"/>
  <c r="R112" i="78"/>
  <c r="R121" i="78"/>
  <c r="R8" i="72"/>
  <c r="R12" i="72"/>
  <c r="R16" i="72"/>
  <c r="R20" i="72"/>
  <c r="R24" i="72"/>
  <c r="R28" i="72"/>
  <c r="R32" i="72"/>
  <c r="R36" i="72"/>
  <c r="R40" i="72"/>
  <c r="R44" i="72"/>
  <c r="R48" i="72"/>
  <c r="R52" i="72"/>
  <c r="R56" i="72"/>
  <c r="R60" i="72"/>
  <c r="R64" i="72"/>
  <c r="R68" i="72"/>
  <c r="R72" i="72"/>
  <c r="R76" i="72"/>
  <c r="R80" i="72"/>
  <c r="R84" i="72"/>
  <c r="R88" i="72"/>
  <c r="R92" i="72"/>
  <c r="R96" i="72"/>
  <c r="R100" i="72"/>
  <c r="R104" i="72"/>
  <c r="R108" i="72"/>
  <c r="R112" i="72"/>
  <c r="R112" i="107" s="1"/>
  <c r="R112" i="73" s="1"/>
  <c r="R116" i="72"/>
  <c r="R120" i="72"/>
  <c r="R7" i="78"/>
  <c r="R8" i="78"/>
  <c r="R26" i="78"/>
  <c r="R27" i="78"/>
  <c r="R28" i="78"/>
  <c r="R50" i="78"/>
  <c r="R51" i="78"/>
  <c r="R52" i="78"/>
  <c r="R52" i="107" s="1"/>
  <c r="R52" i="73" s="1"/>
  <c r="R70" i="78"/>
  <c r="R71" i="78"/>
  <c r="R72" i="78"/>
  <c r="R90" i="78"/>
  <c r="R22" i="78"/>
  <c r="R23" i="78"/>
  <c r="R24" i="78"/>
  <c r="R42" i="78"/>
  <c r="R43" i="78"/>
  <c r="R44" i="78"/>
  <c r="R66" i="78"/>
  <c r="R67" i="78"/>
  <c r="R68" i="78"/>
  <c r="R86" i="78"/>
  <c r="R87" i="78"/>
  <c r="R88" i="78"/>
  <c r="R11" i="78"/>
  <c r="R34" i="78"/>
  <c r="R36" i="78"/>
  <c r="R55" i="78"/>
  <c r="R74" i="78"/>
  <c r="R76" i="78"/>
  <c r="R102" i="78"/>
  <c r="R103" i="78"/>
  <c r="R104" i="78"/>
  <c r="R17" i="72"/>
  <c r="R18" i="72"/>
  <c r="R19" i="72"/>
  <c r="R33" i="72"/>
  <c r="R34" i="72"/>
  <c r="R34" i="107" s="1"/>
  <c r="R34" i="73" s="1"/>
  <c r="R35" i="72"/>
  <c r="R49" i="72"/>
  <c r="R50" i="72"/>
  <c r="R51" i="72"/>
  <c r="R65" i="72"/>
  <c r="R66" i="72"/>
  <c r="R67" i="72"/>
  <c r="R81" i="72"/>
  <c r="R82" i="72"/>
  <c r="R83" i="72"/>
  <c r="R97" i="72"/>
  <c r="R98" i="72"/>
  <c r="R99" i="72"/>
  <c r="R18" i="78"/>
  <c r="R20" i="78"/>
  <c r="R39" i="78"/>
  <c r="R58" i="78"/>
  <c r="R60" i="78"/>
  <c r="R83" i="78"/>
  <c r="R98" i="78"/>
  <c r="R99" i="78"/>
  <c r="R100" i="78"/>
  <c r="R118" i="78"/>
  <c r="R119" i="78"/>
  <c r="R122" i="78"/>
  <c r="R123" i="78"/>
  <c r="R13" i="72"/>
  <c r="R14" i="72"/>
  <c r="R15" i="72"/>
  <c r="R29" i="72"/>
  <c r="R30" i="72"/>
  <c r="R31" i="72"/>
  <c r="R45" i="72"/>
  <c r="R46" i="72"/>
  <c r="R47" i="72"/>
  <c r="R61" i="72"/>
  <c r="R62" i="72"/>
  <c r="R63" i="72"/>
  <c r="R77" i="72"/>
  <c r="R78" i="72"/>
  <c r="R79" i="72"/>
  <c r="R93" i="72"/>
  <c r="R94" i="72"/>
  <c r="R95" i="72"/>
  <c r="R19" i="78"/>
  <c r="R38" i="78"/>
  <c r="R84" i="78"/>
  <c r="R106" i="78"/>
  <c r="R108" i="78"/>
  <c r="R7" i="72"/>
  <c r="R37" i="72"/>
  <c r="R38" i="72"/>
  <c r="R39" i="72"/>
  <c r="R69" i="72"/>
  <c r="R70" i="72"/>
  <c r="R71" i="72"/>
  <c r="R101" i="72"/>
  <c r="R102" i="72"/>
  <c r="R103" i="72"/>
  <c r="R113" i="72"/>
  <c r="R114" i="72"/>
  <c r="R115" i="72"/>
  <c r="R40" i="78"/>
  <c r="R59" i="78"/>
  <c r="R21" i="72"/>
  <c r="R54" i="72"/>
  <c r="R55" i="72"/>
  <c r="R10" i="78"/>
  <c r="R56" i="78"/>
  <c r="R75" i="78"/>
  <c r="R92" i="78"/>
  <c r="R115" i="78"/>
  <c r="R25" i="72"/>
  <c r="R26" i="72"/>
  <c r="R27" i="72"/>
  <c r="R57" i="72"/>
  <c r="R58" i="72"/>
  <c r="R59" i="72"/>
  <c r="R89" i="72"/>
  <c r="R90" i="72"/>
  <c r="R91" i="72"/>
  <c r="R109" i="72"/>
  <c r="R110" i="72"/>
  <c r="R111" i="72"/>
  <c r="R22" i="72"/>
  <c r="R53" i="72"/>
  <c r="R82" i="78"/>
  <c r="R107" i="78"/>
  <c r="R23" i="72"/>
  <c r="R120" i="78"/>
  <c r="R9" i="72"/>
  <c r="R11" i="72"/>
  <c r="R11" i="107" s="1"/>
  <c r="R11" i="73" s="1"/>
  <c r="R74" i="72"/>
  <c r="R85" i="72"/>
  <c r="R86" i="72"/>
  <c r="R87" i="72"/>
  <c r="R121" i="72"/>
  <c r="R121" i="107" s="1"/>
  <c r="R121" i="73" s="1"/>
  <c r="R122" i="72"/>
  <c r="R122" i="107" s="1"/>
  <c r="R122" i="73" s="1"/>
  <c r="R123" i="72"/>
  <c r="R54" i="78"/>
  <c r="R91" i="78"/>
  <c r="R42" i="72"/>
  <c r="R117" i="72"/>
  <c r="R118" i="72"/>
  <c r="R118" i="107" s="1"/>
  <c r="R118" i="73" s="1"/>
  <c r="R119" i="72"/>
  <c r="R12" i="78"/>
  <c r="R116" i="78"/>
  <c r="R10" i="72"/>
  <c r="R73" i="72"/>
  <c r="R75" i="72"/>
  <c r="R107" i="72"/>
  <c r="R41" i="72"/>
  <c r="R106" i="72"/>
  <c r="R114" i="78"/>
  <c r="R43" i="72"/>
  <c r="R35" i="78"/>
  <c r="R105" i="72"/>
  <c r="T122" i="107"/>
  <c r="T122" i="73" s="1"/>
  <c r="T101" i="107"/>
  <c r="T101" i="73" s="1"/>
  <c r="T90" i="107"/>
  <c r="T90" i="73" s="1"/>
  <c r="T117" i="107"/>
  <c r="T117" i="73" s="1"/>
  <c r="T87" i="107"/>
  <c r="T87" i="73" s="1"/>
  <c r="T39" i="107"/>
  <c r="T39" i="73" s="1"/>
  <c r="T84" i="107"/>
  <c r="T84" i="73" s="1"/>
  <c r="T68" i="107"/>
  <c r="T68" i="73" s="1"/>
  <c r="T52" i="107"/>
  <c r="T52" i="73" s="1"/>
  <c r="T23" i="107"/>
  <c r="T23" i="73" s="1"/>
  <c r="T44" i="107"/>
  <c r="T44" i="73" s="1"/>
  <c r="T65" i="107"/>
  <c r="T65" i="73" s="1"/>
  <c r="T120" i="107"/>
  <c r="T120" i="73" s="1"/>
  <c r="T104" i="107"/>
  <c r="T104" i="73" s="1"/>
  <c r="T119" i="107"/>
  <c r="T119" i="73" s="1"/>
  <c r="T81" i="107"/>
  <c r="T81" i="73" s="1"/>
  <c r="T49" i="107"/>
  <c r="T49" i="73" s="1"/>
  <c r="T33" i="107"/>
  <c r="T33" i="73" s="1"/>
  <c r="T38" i="107"/>
  <c r="T38" i="73" s="1"/>
  <c r="T12" i="107"/>
  <c r="T12" i="73" s="1"/>
  <c r="T7" i="107"/>
  <c r="T7" i="73" s="1"/>
  <c r="T106" i="107"/>
  <c r="T106" i="73" s="1"/>
  <c r="T113" i="107"/>
  <c r="T113" i="73" s="1"/>
  <c r="T83" i="107"/>
  <c r="T83" i="73" s="1"/>
  <c r="T67" i="107"/>
  <c r="T67" i="73" s="1"/>
  <c r="T51" i="107"/>
  <c r="T51" i="73" s="1"/>
  <c r="T43" i="107"/>
  <c r="T43" i="73" s="1"/>
  <c r="T22" i="107"/>
  <c r="T22" i="73" s="1"/>
  <c r="T17" i="107"/>
  <c r="T17" i="73" s="1"/>
  <c r="T94" i="107"/>
  <c r="T94" i="73" s="1"/>
  <c r="T89" i="107"/>
  <c r="T89" i="73" s="1"/>
  <c r="T78" i="107"/>
  <c r="T78" i="73" s="1"/>
  <c r="T62" i="107"/>
  <c r="T62" i="73" s="1"/>
  <c r="T28" i="107"/>
  <c r="T28" i="73" s="1"/>
  <c r="T20" i="107"/>
  <c r="T20" i="73" s="1"/>
  <c r="Y2" i="122"/>
  <c r="T76" i="107"/>
  <c r="T76" i="73" s="1"/>
  <c r="T60" i="107"/>
  <c r="T60" i="73" s="1"/>
  <c r="T36" i="107"/>
  <c r="T36" i="73" s="1"/>
  <c r="T108" i="107"/>
  <c r="T108" i="73" s="1"/>
  <c r="T99" i="107"/>
  <c r="T99" i="73" s="1"/>
  <c r="T93" i="107"/>
  <c r="T93" i="73" s="1"/>
  <c r="T85" i="107"/>
  <c r="T85" i="73" s="1"/>
  <c r="T77" i="107"/>
  <c r="T77" i="73" s="1"/>
  <c r="T61" i="107"/>
  <c r="T61" i="73" s="1"/>
  <c r="T53" i="107"/>
  <c r="T53" i="73" s="1"/>
  <c r="T37" i="107"/>
  <c r="T37" i="73" s="1"/>
  <c r="T82" i="107"/>
  <c r="T82" i="73" s="1"/>
  <c r="T66" i="107"/>
  <c r="T66" i="73" s="1"/>
  <c r="T50" i="107"/>
  <c r="T50" i="73" s="1"/>
  <c r="T42" i="107"/>
  <c r="T42" i="73" s="1"/>
  <c r="T24" i="107"/>
  <c r="T24" i="73" s="1"/>
  <c r="T16" i="107"/>
  <c r="T16" i="73" s="1"/>
  <c r="T8" i="107"/>
  <c r="T8" i="73" s="1"/>
  <c r="T11" i="107"/>
  <c r="T11" i="73" s="1"/>
  <c r="T109" i="107"/>
  <c r="T109" i="73" s="1"/>
  <c r="T92" i="107"/>
  <c r="T92" i="73" s="1"/>
  <c r="T25" i="107"/>
  <c r="T25" i="73" s="1"/>
  <c r="R56" i="109"/>
  <c r="R20" i="107"/>
  <c r="R20" i="73" s="1"/>
  <c r="R65" i="107"/>
  <c r="R65" i="73" s="1"/>
  <c r="R28" i="107"/>
  <c r="R28" i="73" s="1"/>
  <c r="R58" i="107"/>
  <c r="R58" i="73" s="1"/>
  <c r="R68" i="107"/>
  <c r="R68" i="73" s="1"/>
  <c r="R74" i="107"/>
  <c r="R74" i="73" s="1"/>
  <c r="R84" i="107"/>
  <c r="R84" i="73" s="1"/>
  <c r="R103" i="107"/>
  <c r="R103" i="73" s="1"/>
  <c r="R117" i="107"/>
  <c r="R117" i="73" s="1"/>
  <c r="T103" i="107"/>
  <c r="T103" i="73" s="1"/>
  <c r="T114" i="107"/>
  <c r="T114" i="73" s="1"/>
  <c r="T98" i="107"/>
  <c r="T98" i="73" s="1"/>
  <c r="T91" i="107"/>
  <c r="T91" i="73" s="1"/>
  <c r="T75" i="107"/>
  <c r="T75" i="73" s="1"/>
  <c r="T59" i="107"/>
  <c r="T59" i="73" s="1"/>
  <c r="T88" i="107"/>
  <c r="T88" i="73" s="1"/>
  <c r="T72" i="107"/>
  <c r="T72" i="73" s="1"/>
  <c r="T56" i="107"/>
  <c r="T56" i="73" s="1"/>
  <c r="T40" i="107"/>
  <c r="T40" i="73" s="1"/>
  <c r="T30" i="107"/>
  <c r="T30" i="73" s="1"/>
  <c r="T14" i="107"/>
  <c r="T14" i="73" s="1"/>
  <c r="T9" i="107"/>
  <c r="T9" i="73" s="1"/>
  <c r="Q56" i="70"/>
  <c r="R39" i="107" l="1"/>
  <c r="R39" i="73" s="1"/>
  <c r="R105" i="107"/>
  <c r="R105" i="73" s="1"/>
  <c r="Y35" i="122"/>
  <c r="T35" i="166"/>
  <c r="Y26" i="122"/>
  <c r="T26" i="166"/>
  <c r="Y50" i="122"/>
  <c r="T50" i="166"/>
  <c r="Y56" i="122"/>
  <c r="T56" i="166"/>
  <c r="Y27" i="122"/>
  <c r="T27" i="166"/>
  <c r="W42" i="122"/>
  <c r="R42" i="166"/>
  <c r="Y51" i="122"/>
  <c r="T51" i="166"/>
  <c r="Y31" i="122"/>
  <c r="T31" i="166"/>
  <c r="Y43" i="122"/>
  <c r="T43" i="166"/>
  <c r="Y41" i="122"/>
  <c r="T41" i="166"/>
  <c r="Y49" i="122"/>
  <c r="T49" i="166"/>
  <c r="Y40" i="122"/>
  <c r="T40" i="166"/>
  <c r="R2" i="166"/>
  <c r="Y4" i="122"/>
  <c r="T4" i="166"/>
  <c r="Y25" i="122"/>
  <c r="T25" i="166"/>
  <c r="W40" i="122"/>
  <c r="R40" i="166"/>
  <c r="Y22" i="122"/>
  <c r="T22" i="166"/>
  <c r="Y21" i="122"/>
  <c r="T21" i="166"/>
  <c r="W55" i="122"/>
  <c r="R55" i="166"/>
  <c r="W49" i="122"/>
  <c r="R49" i="166"/>
  <c r="Y33" i="122"/>
  <c r="T33" i="166"/>
  <c r="W21" i="122"/>
  <c r="R21" i="166"/>
  <c r="Y30" i="122"/>
  <c r="T30" i="166"/>
  <c r="T126" i="73"/>
  <c r="T130" i="73"/>
  <c r="Y38" i="122"/>
  <c r="T38" i="166"/>
  <c r="T60" i="166"/>
  <c r="Y60" i="122"/>
  <c r="Y12" i="122"/>
  <c r="T12" i="166"/>
  <c r="W11" i="122"/>
  <c r="R11" i="166"/>
  <c r="Y29" i="122"/>
  <c r="T29" i="166"/>
  <c r="Y3" i="122"/>
  <c r="T3" i="166"/>
  <c r="Y36" i="122"/>
  <c r="T36" i="166"/>
  <c r="Y13" i="122"/>
  <c r="T13" i="166"/>
  <c r="T125" i="73"/>
  <c r="T129" i="73"/>
  <c r="Y57" i="122"/>
  <c r="T57" i="166"/>
  <c r="Y24" i="122"/>
  <c r="T24" i="166"/>
  <c r="T59" i="166"/>
  <c r="Y59" i="122"/>
  <c r="R59" i="166"/>
  <c r="W59" i="122"/>
  <c r="Y9" i="122"/>
  <c r="T9" i="166"/>
  <c r="Y28" i="122"/>
  <c r="T28" i="166"/>
  <c r="W54" i="122"/>
  <c r="R54" i="166"/>
  <c r="W5" i="122"/>
  <c r="R5" i="166"/>
  <c r="Y46" i="122"/>
  <c r="T46" i="166"/>
  <c r="Y19" i="122"/>
  <c r="T19" i="166"/>
  <c r="Y14" i="122"/>
  <c r="T14" i="166"/>
  <c r="Y45" i="122"/>
  <c r="T45" i="166"/>
  <c r="Y15" i="122"/>
  <c r="T15" i="166"/>
  <c r="Y20" i="122"/>
  <c r="T20" i="166"/>
  <c r="Y18" i="122"/>
  <c r="T18" i="166"/>
  <c r="T2" i="166"/>
  <c r="T131" i="73"/>
  <c r="T127" i="73"/>
  <c r="Y5" i="122"/>
  <c r="T5" i="166"/>
  <c r="Y54" i="122"/>
  <c r="T54" i="166"/>
  <c r="R58" i="166"/>
  <c r="W58" i="122"/>
  <c r="Y17" i="122"/>
  <c r="T17" i="166"/>
  <c r="Y37" i="122"/>
  <c r="T37" i="166"/>
  <c r="R115" i="107"/>
  <c r="R115" i="73" s="1"/>
  <c r="R27" i="107"/>
  <c r="R27" i="73" s="1"/>
  <c r="R40" i="107"/>
  <c r="R40" i="73" s="1"/>
  <c r="R90" i="107"/>
  <c r="R90" i="73" s="1"/>
  <c r="R17" i="107"/>
  <c r="R17" i="73" s="1"/>
  <c r="R123" i="107"/>
  <c r="R123" i="73" s="1"/>
  <c r="R107" i="107"/>
  <c r="R107" i="73" s="1"/>
  <c r="R101" i="107"/>
  <c r="R101" i="73" s="1"/>
  <c r="R88" i="107"/>
  <c r="R88" i="73" s="1"/>
  <c r="R72" i="107"/>
  <c r="R72" i="73" s="1"/>
  <c r="R56" i="107"/>
  <c r="R56" i="73" s="1"/>
  <c r="R69" i="107"/>
  <c r="R69" i="73" s="1"/>
  <c r="R53" i="107"/>
  <c r="R53" i="73" s="1"/>
  <c r="R31" i="107"/>
  <c r="R31" i="73" s="1"/>
  <c r="R15" i="107"/>
  <c r="R15" i="73" s="1"/>
  <c r="R106" i="107"/>
  <c r="R106" i="73" s="1"/>
  <c r="R95" i="107"/>
  <c r="R95" i="73" s="1"/>
  <c r="R44" i="107"/>
  <c r="R44" i="73" s="1"/>
  <c r="R33" i="107"/>
  <c r="R33" i="73" s="1"/>
  <c r="R113" i="107"/>
  <c r="R113" i="73" s="1"/>
  <c r="R86" i="107"/>
  <c r="R86" i="73" s="1"/>
  <c r="R54" i="107"/>
  <c r="R54" i="73" s="1"/>
  <c r="R13" i="107"/>
  <c r="R13" i="73" s="1"/>
  <c r="R119" i="107"/>
  <c r="R119" i="73" s="1"/>
  <c r="R111" i="107"/>
  <c r="R111" i="73" s="1"/>
  <c r="R24" i="107"/>
  <c r="R24" i="73" s="1"/>
  <c r="R114" i="107"/>
  <c r="R114" i="73" s="1"/>
  <c r="R92" i="107"/>
  <c r="R92" i="73" s="1"/>
  <c r="R76" i="107"/>
  <c r="R76" i="73" s="1"/>
  <c r="R60" i="107"/>
  <c r="R60" i="73" s="1"/>
  <c r="R36" i="107"/>
  <c r="R36" i="73" s="1"/>
  <c r="R22" i="107"/>
  <c r="R22" i="73" s="1"/>
  <c r="R81" i="107"/>
  <c r="R81" i="73" s="1"/>
  <c r="R73" i="107"/>
  <c r="R73" i="73" s="1"/>
  <c r="R57" i="107"/>
  <c r="R57" i="73" s="1"/>
  <c r="R49" i="107"/>
  <c r="R49" i="73" s="1"/>
  <c r="R41" i="107"/>
  <c r="R41" i="73" s="1"/>
  <c r="R19" i="107"/>
  <c r="R19" i="73" s="1"/>
  <c r="R18" i="107"/>
  <c r="R18" i="73" s="1"/>
  <c r="R108" i="107"/>
  <c r="R108" i="73" s="1"/>
  <c r="R70" i="107"/>
  <c r="R70" i="73" s="1"/>
  <c r="R35" i="107"/>
  <c r="R35" i="73" s="1"/>
  <c r="R29" i="107"/>
  <c r="R29" i="73" s="1"/>
  <c r="R109" i="107"/>
  <c r="R109" i="73" s="1"/>
  <c r="R102" i="107"/>
  <c r="R102" i="73" s="1"/>
  <c r="R120" i="107"/>
  <c r="R120" i="73" s="1"/>
  <c r="R104" i="107"/>
  <c r="R104" i="73" s="1"/>
  <c r="R98" i="107"/>
  <c r="R98" i="73" s="1"/>
  <c r="R82" i="107"/>
  <c r="R82" i="73" s="1"/>
  <c r="R66" i="107"/>
  <c r="R66" i="73" s="1"/>
  <c r="R42" i="107"/>
  <c r="R42" i="73" s="1"/>
  <c r="R87" i="107"/>
  <c r="R87" i="73" s="1"/>
  <c r="R79" i="107"/>
  <c r="R79" i="73" s="1"/>
  <c r="R71" i="107"/>
  <c r="R71" i="73" s="1"/>
  <c r="R63" i="107"/>
  <c r="R63" i="73" s="1"/>
  <c r="R47" i="107"/>
  <c r="R47" i="73" s="1"/>
  <c r="R26" i="107"/>
  <c r="R26" i="73" s="1"/>
  <c r="R25" i="107"/>
  <c r="R25" i="73" s="1"/>
  <c r="R9" i="107"/>
  <c r="R9" i="73" s="1"/>
  <c r="R8" i="107"/>
  <c r="R8" i="73" s="1"/>
  <c r="R50" i="107"/>
  <c r="R50" i="73" s="1"/>
  <c r="P56" i="70"/>
  <c r="P56" i="109" s="1"/>
  <c r="Q56" i="109"/>
  <c r="R93" i="107"/>
  <c r="R93" i="73" s="1"/>
  <c r="R110" i="107"/>
  <c r="R110" i="73" s="1"/>
  <c r="R100" i="107"/>
  <c r="R100" i="73" s="1"/>
  <c r="R96" i="107"/>
  <c r="R96" i="73" s="1"/>
  <c r="R80" i="107"/>
  <c r="R80" i="73" s="1"/>
  <c r="R64" i="107"/>
  <c r="R64" i="73" s="1"/>
  <c r="R48" i="107"/>
  <c r="R48" i="73" s="1"/>
  <c r="R32" i="107"/>
  <c r="R32" i="73" s="1"/>
  <c r="R85" i="107"/>
  <c r="R85" i="73" s="1"/>
  <c r="R77" i="107"/>
  <c r="R77" i="73" s="1"/>
  <c r="R61" i="107"/>
  <c r="R61" i="73" s="1"/>
  <c r="R45" i="107"/>
  <c r="R45" i="73" s="1"/>
  <c r="R37" i="107"/>
  <c r="R37" i="73" s="1"/>
  <c r="R23" i="107"/>
  <c r="R23" i="73" s="1"/>
  <c r="R7" i="107"/>
  <c r="R7" i="73" s="1"/>
  <c r="R14" i="107"/>
  <c r="R14" i="73" s="1"/>
  <c r="W2" i="122"/>
  <c r="R10" i="107"/>
  <c r="R10" i="73" s="1"/>
  <c r="R97" i="107"/>
  <c r="R97" i="73" s="1"/>
  <c r="R91" i="107"/>
  <c r="R91" i="73" s="1"/>
  <c r="R55" i="107"/>
  <c r="R55" i="73" s="1"/>
  <c r="R16" i="107"/>
  <c r="R16" i="73" s="1"/>
  <c r="R89" i="107"/>
  <c r="R89" i="73" s="1"/>
  <c r="R116" i="107"/>
  <c r="R116" i="73" s="1"/>
  <c r="R99" i="107"/>
  <c r="R99" i="73" s="1"/>
  <c r="R94" i="107"/>
  <c r="R94" i="73" s="1"/>
  <c r="R78" i="107"/>
  <c r="R78" i="73" s="1"/>
  <c r="R62" i="107"/>
  <c r="R62" i="73" s="1"/>
  <c r="R46" i="107"/>
  <c r="R46" i="73" s="1"/>
  <c r="R38" i="107"/>
  <c r="R38" i="73" s="1"/>
  <c r="R30" i="107"/>
  <c r="R30" i="73" s="1"/>
  <c r="R83" i="107"/>
  <c r="R83" i="73" s="1"/>
  <c r="R75" i="107"/>
  <c r="R75" i="73" s="1"/>
  <c r="R67" i="107"/>
  <c r="R67" i="73" s="1"/>
  <c r="R59" i="107"/>
  <c r="R59" i="73" s="1"/>
  <c r="R51" i="107"/>
  <c r="R51" i="73" s="1"/>
  <c r="R43" i="107"/>
  <c r="R43" i="73" s="1"/>
  <c r="R21" i="107"/>
  <c r="R21" i="73" s="1"/>
  <c r="R12" i="107"/>
  <c r="R12" i="73" s="1"/>
  <c r="O56" i="70"/>
  <c r="O56" i="109" s="1"/>
  <c r="T63" i="166" l="1"/>
  <c r="W15" i="122"/>
  <c r="R15" i="166"/>
  <c r="W34" i="122"/>
  <c r="R34" i="166"/>
  <c r="W37" i="122"/>
  <c r="R37" i="166"/>
  <c r="W3" i="122"/>
  <c r="R3" i="166"/>
  <c r="W10" i="122"/>
  <c r="R10" i="166"/>
  <c r="W9" i="122"/>
  <c r="R9" i="166"/>
  <c r="W4" i="122"/>
  <c r="R4" i="166"/>
  <c r="W31" i="122"/>
  <c r="R31" i="166"/>
  <c r="W14" i="122"/>
  <c r="R14" i="166"/>
  <c r="W47" i="122"/>
  <c r="R47" i="166"/>
  <c r="W19" i="122"/>
  <c r="R19" i="166"/>
  <c r="W7" i="122"/>
  <c r="R7" i="166"/>
  <c r="W18" i="122"/>
  <c r="R18" i="166"/>
  <c r="W48" i="122"/>
  <c r="R48" i="166"/>
  <c r="W32" i="122"/>
  <c r="R32" i="166"/>
  <c r="R131" i="73"/>
  <c r="W12" i="122"/>
  <c r="R12" i="166"/>
  <c r="W36" i="122"/>
  <c r="R36" i="166"/>
  <c r="W22" i="122"/>
  <c r="R22" i="166"/>
  <c r="W17" i="122"/>
  <c r="R17" i="166"/>
  <c r="W30" i="122"/>
  <c r="R30" i="166"/>
  <c r="W24" i="122"/>
  <c r="R24" i="166"/>
  <c r="W35" i="122"/>
  <c r="R35" i="166"/>
  <c r="W46" i="122"/>
  <c r="R46" i="166"/>
  <c r="W45" i="122"/>
  <c r="R45" i="166"/>
  <c r="W29" i="122"/>
  <c r="R29" i="166"/>
  <c r="W56" i="122"/>
  <c r="R56" i="166"/>
  <c r="W50" i="122"/>
  <c r="R50" i="166"/>
  <c r="W43" i="122"/>
  <c r="R43" i="166"/>
  <c r="W6" i="122"/>
  <c r="R6" i="166"/>
  <c r="W38" i="122"/>
  <c r="R38" i="166"/>
  <c r="W27" i="122"/>
  <c r="R27" i="166"/>
  <c r="R127" i="73"/>
  <c r="W26" i="122"/>
  <c r="R26" i="166"/>
  <c r="R129" i="73"/>
  <c r="R125" i="73"/>
  <c r="W8" i="122"/>
  <c r="R8" i="166"/>
  <c r="W57" i="122"/>
  <c r="R57" i="166"/>
  <c r="R60" i="166"/>
  <c r="W60" i="122"/>
  <c r="R130" i="73"/>
  <c r="R126" i="73"/>
  <c r="W16" i="122"/>
  <c r="R16" i="166"/>
  <c r="W39" i="122"/>
  <c r="R39" i="166"/>
  <c r="W13" i="122"/>
  <c r="R13" i="166"/>
  <c r="W23" i="122"/>
  <c r="R23" i="166"/>
  <c r="W25" i="122"/>
  <c r="R25" i="166"/>
  <c r="W52" i="122"/>
  <c r="R52" i="166"/>
  <c r="W20" i="122"/>
  <c r="R20" i="166"/>
  <c r="W53" i="122"/>
  <c r="R53" i="166"/>
  <c r="W28" i="122"/>
  <c r="R28" i="166"/>
  <c r="W33" i="122"/>
  <c r="R33" i="166"/>
  <c r="W41" i="122"/>
  <c r="R41" i="166"/>
  <c r="W51" i="122"/>
  <c r="R51" i="166"/>
  <c r="W44" i="122"/>
  <c r="R44" i="166"/>
  <c r="N56" i="70"/>
  <c r="N56" i="109" s="1"/>
  <c r="R63" i="166" l="1"/>
  <c r="M56" i="70"/>
  <c r="M56" i="109" s="1"/>
  <c r="L56" i="70" l="1"/>
  <c r="L56" i="109" s="1"/>
  <c r="K56" i="70" l="1"/>
  <c r="K56" i="109" s="1"/>
  <c r="J56" i="70" l="1"/>
  <c r="J56" i="109" s="1"/>
  <c r="I56" i="70" l="1"/>
  <c r="I56" i="109" s="1"/>
  <c r="H56" i="70" l="1"/>
  <c r="H56" i="109" s="1"/>
  <c r="G56" i="70" l="1"/>
  <c r="G56" i="109" s="1"/>
  <c r="F56" i="70" l="1"/>
  <c r="E56" i="70" l="1"/>
  <c r="F56" i="109"/>
  <c r="B56" i="70"/>
  <c r="D56" i="70" l="1"/>
  <c r="E56" i="109"/>
  <c r="B56" i="109"/>
  <c r="C56" i="70" l="1"/>
  <c r="C56" i="109" s="1"/>
  <c r="D56" i="109"/>
  <c r="Y55" i="70"/>
  <c r="Y55" i="109" s="1"/>
  <c r="X55" i="70" l="1"/>
  <c r="X55" i="109" s="1"/>
  <c r="W55" i="70" l="1"/>
  <c r="W55" i="109" s="1"/>
  <c r="V55" i="70" l="1"/>
  <c r="V55" i="109" s="1"/>
  <c r="U55" i="70" l="1"/>
  <c r="S55" i="70" l="1"/>
  <c r="S55" i="109" s="1"/>
  <c r="U55" i="109"/>
  <c r="Q55" i="70"/>
  <c r="P55" i="70" l="1"/>
  <c r="P55" i="109" s="1"/>
  <c r="Q55" i="109"/>
  <c r="O55" i="70"/>
  <c r="O55" i="109" s="1"/>
  <c r="N55" i="70" l="1"/>
  <c r="N55" i="109" s="1"/>
  <c r="M55" i="70" l="1"/>
  <c r="M55" i="109" s="1"/>
  <c r="L55" i="70" l="1"/>
  <c r="L55" i="109" s="1"/>
  <c r="K55" i="70" l="1"/>
  <c r="K55" i="109" s="1"/>
  <c r="J55" i="70" l="1"/>
  <c r="J55" i="109" s="1"/>
  <c r="I55" i="70" l="1"/>
  <c r="I55" i="109" s="1"/>
  <c r="H55" i="70" l="1"/>
  <c r="H55" i="109" s="1"/>
  <c r="G55" i="70" l="1"/>
  <c r="G55" i="109" s="1"/>
  <c r="F55" i="70" l="1"/>
  <c r="E55" i="70" l="1"/>
  <c r="F55" i="109"/>
  <c r="B55" i="70"/>
  <c r="D55" i="70" l="1"/>
  <c r="E55" i="109"/>
  <c r="B55" i="109"/>
  <c r="C55" i="70" l="1"/>
  <c r="C55" i="109" s="1"/>
  <c r="D55" i="109"/>
  <c r="Y54" i="70"/>
  <c r="Y54" i="109" s="1"/>
  <c r="X54" i="70" l="1"/>
  <c r="X54" i="109" s="1"/>
  <c r="W54" i="70" l="1"/>
  <c r="W54" i="109" s="1"/>
  <c r="V54" i="70" l="1"/>
  <c r="V54" i="109" s="1"/>
  <c r="U54" i="70" l="1"/>
  <c r="S54" i="70" l="1"/>
  <c r="S54" i="109" s="1"/>
  <c r="U54" i="109"/>
  <c r="Q54" i="70"/>
  <c r="P54" i="70" l="1"/>
  <c r="P54" i="109" s="1"/>
  <c r="Q54" i="109"/>
  <c r="O54" i="70"/>
  <c r="O54" i="109" s="1"/>
  <c r="N54" i="70" l="1"/>
  <c r="N54" i="109" s="1"/>
  <c r="M54" i="70" l="1"/>
  <c r="M54" i="109" s="1"/>
  <c r="L54" i="70" l="1"/>
  <c r="L54" i="109" s="1"/>
  <c r="K54" i="70" l="1"/>
  <c r="K54" i="109" s="1"/>
  <c r="J54" i="70" l="1"/>
  <c r="J54" i="109" s="1"/>
  <c r="I54" i="70" l="1"/>
  <c r="I54" i="109" s="1"/>
  <c r="H54" i="70" l="1"/>
  <c r="H54" i="109" s="1"/>
  <c r="G54" i="70" l="1"/>
  <c r="G54" i="109" s="1"/>
  <c r="F54" i="70" l="1"/>
  <c r="E54" i="70" l="1"/>
  <c r="F54" i="109"/>
  <c r="B54" i="70"/>
  <c r="D54" i="70" l="1"/>
  <c r="E54" i="109"/>
  <c r="B54" i="109"/>
  <c r="C54" i="70" l="1"/>
  <c r="C54" i="109" s="1"/>
  <c r="D54" i="109"/>
  <c r="Y53" i="70"/>
  <c r="Y53" i="109" s="1"/>
  <c r="X53" i="70" l="1"/>
  <c r="X53" i="109" s="1"/>
  <c r="W53" i="70" l="1"/>
  <c r="W53" i="109" s="1"/>
  <c r="V53" i="70" l="1"/>
  <c r="V53" i="109" s="1"/>
  <c r="U53" i="70" l="1"/>
  <c r="S53" i="70" l="1"/>
  <c r="S53" i="109" s="1"/>
  <c r="U53" i="109"/>
  <c r="Q53" i="70"/>
  <c r="P53" i="70" l="1"/>
  <c r="P53" i="109" s="1"/>
  <c r="Q53" i="109"/>
  <c r="O53" i="70"/>
  <c r="O53" i="109" s="1"/>
  <c r="N53" i="70" l="1"/>
  <c r="N53" i="109" s="1"/>
  <c r="M53" i="70" l="1"/>
  <c r="M53" i="109" s="1"/>
  <c r="L53" i="70" l="1"/>
  <c r="L53" i="109" s="1"/>
  <c r="K53" i="70" l="1"/>
  <c r="K53" i="109" s="1"/>
  <c r="J53" i="70" l="1"/>
  <c r="J53" i="109" s="1"/>
  <c r="I53" i="70" l="1"/>
  <c r="I53" i="109" s="1"/>
  <c r="H53" i="70" l="1"/>
  <c r="H53" i="109" s="1"/>
  <c r="G53" i="70" l="1"/>
  <c r="G53" i="109" s="1"/>
  <c r="F53" i="70" l="1"/>
  <c r="E53" i="70" l="1"/>
  <c r="F53" i="109"/>
  <c r="B53" i="70"/>
  <c r="D53" i="70" l="1"/>
  <c r="E53" i="109"/>
  <c r="B53" i="109"/>
  <c r="C53" i="70" l="1"/>
  <c r="C53" i="109" s="1"/>
  <c r="D53" i="109"/>
  <c r="Y52" i="70"/>
  <c r="Y52" i="109" s="1"/>
  <c r="X52" i="70" l="1"/>
  <c r="X52" i="109" s="1"/>
  <c r="W52" i="70" l="1"/>
  <c r="W52" i="109" s="1"/>
  <c r="V52" i="70" l="1"/>
  <c r="V52" i="109" s="1"/>
  <c r="U52" i="70" l="1"/>
  <c r="S52" i="70" l="1"/>
  <c r="S52" i="109" s="1"/>
  <c r="U52" i="109"/>
  <c r="Q52" i="70"/>
  <c r="P52" i="70" l="1"/>
  <c r="P52" i="109" s="1"/>
  <c r="Q52" i="109"/>
  <c r="O52" i="70"/>
  <c r="O52" i="109" s="1"/>
  <c r="N52" i="70" l="1"/>
  <c r="N52" i="109" s="1"/>
  <c r="M52" i="70" l="1"/>
  <c r="M52" i="109" s="1"/>
  <c r="L52" i="70" l="1"/>
  <c r="L52" i="109" s="1"/>
  <c r="K52" i="70" l="1"/>
  <c r="K52" i="109" s="1"/>
  <c r="J52" i="70" l="1"/>
  <c r="J52" i="109" s="1"/>
  <c r="I52" i="70" l="1"/>
  <c r="I52" i="109" s="1"/>
  <c r="H52" i="70" l="1"/>
  <c r="H52" i="109" s="1"/>
  <c r="G52" i="70" l="1"/>
  <c r="G52" i="109" s="1"/>
  <c r="F52" i="70" l="1"/>
  <c r="E52" i="70" l="1"/>
  <c r="F52" i="109"/>
  <c r="B52" i="70"/>
  <c r="D52" i="70" l="1"/>
  <c r="E52" i="109"/>
  <c r="B52" i="109"/>
  <c r="C52" i="70" l="1"/>
  <c r="C52" i="109" s="1"/>
  <c r="D52" i="109"/>
  <c r="Y51" i="70"/>
  <c r="Y51" i="109" s="1"/>
  <c r="X51" i="70" l="1"/>
  <c r="X51" i="109" s="1"/>
  <c r="W51" i="70" l="1"/>
  <c r="W51" i="109" s="1"/>
  <c r="V51" i="70" l="1"/>
  <c r="V51" i="109" s="1"/>
  <c r="U51" i="70" l="1"/>
  <c r="S51" i="70" l="1"/>
  <c r="S51" i="109" s="1"/>
  <c r="U51" i="109"/>
  <c r="Q51" i="70"/>
  <c r="P51" i="70" l="1"/>
  <c r="P51" i="109" s="1"/>
  <c r="Q51" i="109"/>
  <c r="O51" i="70"/>
  <c r="O51" i="109" s="1"/>
  <c r="N51" i="70" l="1"/>
  <c r="M51" i="70" l="1"/>
  <c r="M51" i="109" s="1"/>
  <c r="N51" i="109"/>
  <c r="L51" i="70"/>
  <c r="L51" i="109" s="1"/>
  <c r="K51" i="70" l="1"/>
  <c r="K51" i="109" s="1"/>
  <c r="J51" i="70" l="1"/>
  <c r="J51" i="109" s="1"/>
  <c r="I51" i="70" l="1"/>
  <c r="I51" i="109" s="1"/>
  <c r="H51" i="70" l="1"/>
  <c r="H51" i="109" s="1"/>
  <c r="G51" i="70" l="1"/>
  <c r="G51" i="109" s="1"/>
  <c r="F51" i="70" l="1"/>
  <c r="E51" i="70" l="1"/>
  <c r="F51" i="109"/>
  <c r="B51" i="70"/>
  <c r="D51" i="70" l="1"/>
  <c r="E51" i="109"/>
  <c r="B51" i="109"/>
  <c r="C51" i="70" l="1"/>
  <c r="C51" i="109" s="1"/>
  <c r="D51" i="109"/>
  <c r="Y50" i="70"/>
  <c r="Y50" i="109" s="1"/>
  <c r="X50" i="70" l="1"/>
  <c r="X50" i="109" s="1"/>
  <c r="W50" i="70" l="1"/>
  <c r="W50" i="109" s="1"/>
  <c r="V50" i="70" l="1"/>
  <c r="V50" i="109" s="1"/>
  <c r="U50" i="70" l="1"/>
  <c r="S50" i="70" l="1"/>
  <c r="S50" i="109" s="1"/>
  <c r="U50" i="109"/>
  <c r="Q50" i="70"/>
  <c r="P50" i="70" l="1"/>
  <c r="P50" i="109" s="1"/>
  <c r="Q50" i="109"/>
  <c r="O50" i="70"/>
  <c r="O50" i="109" s="1"/>
  <c r="N50" i="70" l="1"/>
  <c r="N50" i="109" s="1"/>
  <c r="M50" i="70" l="1"/>
  <c r="M50" i="109" s="1"/>
  <c r="L50" i="70" l="1"/>
  <c r="L50" i="109" s="1"/>
  <c r="K50" i="70" l="1"/>
  <c r="K50" i="109" s="1"/>
  <c r="J50" i="70" l="1"/>
  <c r="J50" i="109" s="1"/>
  <c r="I50" i="70" l="1"/>
  <c r="I50" i="109" s="1"/>
  <c r="H50" i="70" l="1"/>
  <c r="H50" i="109" s="1"/>
  <c r="G50" i="70" l="1"/>
  <c r="G50" i="109" s="1"/>
  <c r="F50" i="70" l="1"/>
  <c r="E50" i="70" l="1"/>
  <c r="F50" i="109"/>
  <c r="B50" i="70"/>
  <c r="D50" i="70" l="1"/>
  <c r="E50" i="109"/>
  <c r="B50" i="109"/>
  <c r="C50" i="70" l="1"/>
  <c r="C50" i="109" s="1"/>
  <c r="D50" i="109"/>
  <c r="Y49" i="70"/>
  <c r="Y49" i="109" s="1"/>
  <c r="X49" i="70" l="1"/>
  <c r="X49" i="109" s="1"/>
  <c r="W49" i="70" l="1"/>
  <c r="W49" i="109" s="1"/>
  <c r="V49" i="70" l="1"/>
  <c r="V49" i="109" s="1"/>
  <c r="U49" i="70" l="1"/>
  <c r="S49" i="70" l="1"/>
  <c r="S49" i="109" s="1"/>
  <c r="U49" i="109"/>
  <c r="Q49" i="70"/>
  <c r="P49" i="70" l="1"/>
  <c r="P49" i="109" s="1"/>
  <c r="Q49" i="109"/>
  <c r="O49" i="70"/>
  <c r="O49" i="109" s="1"/>
  <c r="N49" i="70" l="1"/>
  <c r="N49" i="109" s="1"/>
  <c r="M49" i="70" l="1"/>
  <c r="M49" i="109" s="1"/>
  <c r="L49" i="70" l="1"/>
  <c r="L49" i="109" s="1"/>
  <c r="K49" i="70" l="1"/>
  <c r="K49" i="109" s="1"/>
  <c r="J49" i="70" l="1"/>
  <c r="J49" i="109" s="1"/>
  <c r="I49" i="70" l="1"/>
  <c r="I49" i="109" s="1"/>
  <c r="H49" i="70" l="1"/>
  <c r="H49" i="109" s="1"/>
  <c r="G49" i="70" l="1"/>
  <c r="G49" i="109" s="1"/>
  <c r="F49" i="70" l="1"/>
  <c r="E49" i="70" l="1"/>
  <c r="F49" i="109"/>
  <c r="B49" i="70"/>
  <c r="D49" i="70" l="1"/>
  <c r="E49" i="109"/>
  <c r="B49" i="109"/>
  <c r="C49" i="70" l="1"/>
  <c r="C49" i="109" s="1"/>
  <c r="D49" i="109"/>
  <c r="Y48" i="70"/>
  <c r="Y48" i="109" s="1"/>
  <c r="X48" i="70" l="1"/>
  <c r="X48" i="109" s="1"/>
  <c r="W48" i="70" l="1"/>
  <c r="W48" i="109" s="1"/>
  <c r="V48" i="70" l="1"/>
  <c r="V48" i="109" s="1"/>
  <c r="U48" i="70" l="1"/>
  <c r="S48" i="70" l="1"/>
  <c r="S48" i="109" s="1"/>
  <c r="U48" i="109"/>
  <c r="Q48" i="70"/>
  <c r="P48" i="70" l="1"/>
  <c r="P48" i="109" s="1"/>
  <c r="Q48" i="109"/>
  <c r="O48" i="70"/>
  <c r="O48" i="109" s="1"/>
  <c r="N48" i="70" l="1"/>
  <c r="N48" i="109" s="1"/>
  <c r="M48" i="70" l="1"/>
  <c r="M48" i="109" s="1"/>
  <c r="L48" i="70" l="1"/>
  <c r="L48" i="109" s="1"/>
  <c r="K48" i="70" l="1"/>
  <c r="K48" i="109" s="1"/>
  <c r="J48" i="70" l="1"/>
  <c r="J48" i="109" s="1"/>
  <c r="I48" i="70" l="1"/>
  <c r="I48" i="109" s="1"/>
  <c r="H48" i="70" l="1"/>
  <c r="H48" i="109" s="1"/>
  <c r="G48" i="70" l="1"/>
  <c r="G48" i="109" s="1"/>
  <c r="F48" i="70" l="1"/>
  <c r="E48" i="70" l="1"/>
  <c r="F48" i="109"/>
  <c r="B48" i="70"/>
  <c r="D48" i="70" l="1"/>
  <c r="E48" i="109"/>
  <c r="B48" i="109"/>
  <c r="C48" i="70" l="1"/>
  <c r="C48" i="109" s="1"/>
  <c r="D48" i="109"/>
  <c r="Y47" i="70"/>
  <c r="Y47" i="109" s="1"/>
  <c r="X47" i="70" l="1"/>
  <c r="X47" i="109" s="1"/>
  <c r="W47" i="70" l="1"/>
  <c r="W47" i="109" s="1"/>
  <c r="V47" i="70" l="1"/>
  <c r="V47" i="109" s="1"/>
  <c r="U47" i="70" l="1"/>
  <c r="S47" i="70" l="1"/>
  <c r="S47" i="109" s="1"/>
  <c r="U47" i="109"/>
  <c r="Q47" i="70"/>
  <c r="P47" i="70" l="1"/>
  <c r="P47" i="109" s="1"/>
  <c r="Q47" i="109"/>
  <c r="O47" i="70"/>
  <c r="O47" i="109" s="1"/>
  <c r="N47" i="70" l="1"/>
  <c r="N47" i="109" s="1"/>
  <c r="M47" i="70" l="1"/>
  <c r="M47" i="109" s="1"/>
  <c r="L47" i="70" l="1"/>
  <c r="L47" i="109" s="1"/>
  <c r="K47" i="70" l="1"/>
  <c r="K47" i="109" s="1"/>
  <c r="J47" i="70" l="1"/>
  <c r="J47" i="109" s="1"/>
  <c r="I47" i="70" l="1"/>
  <c r="I47" i="109" s="1"/>
  <c r="H47" i="70" l="1"/>
  <c r="H47" i="109" s="1"/>
  <c r="G47" i="70" l="1"/>
  <c r="G47" i="109" s="1"/>
  <c r="F47" i="70" l="1"/>
  <c r="E47" i="70" l="1"/>
  <c r="F47" i="109"/>
  <c r="B47" i="70"/>
  <c r="D47" i="70" l="1"/>
  <c r="E47" i="109"/>
  <c r="B47" i="109"/>
  <c r="C47" i="70" l="1"/>
  <c r="C47" i="109" s="1"/>
  <c r="D47" i="109"/>
  <c r="Y46" i="70"/>
  <c r="Y46" i="109" s="1"/>
  <c r="X46" i="70" l="1"/>
  <c r="X46" i="109" s="1"/>
  <c r="W46" i="70" l="1"/>
  <c r="W46" i="109" s="1"/>
  <c r="V46" i="70" l="1"/>
  <c r="V46" i="109" s="1"/>
  <c r="U46" i="70" l="1"/>
  <c r="S46" i="70" l="1"/>
  <c r="S46" i="109" s="1"/>
  <c r="U46" i="109"/>
  <c r="Q46" i="70"/>
  <c r="P46" i="70" l="1"/>
  <c r="P46" i="109" s="1"/>
  <c r="Q46" i="109"/>
  <c r="O46" i="70"/>
  <c r="O46" i="109" s="1"/>
  <c r="N46" i="70" l="1"/>
  <c r="N46" i="109" s="1"/>
  <c r="M46" i="70" l="1"/>
  <c r="M46" i="109" s="1"/>
  <c r="L46" i="70" l="1"/>
  <c r="L46" i="109" s="1"/>
  <c r="K46" i="70" l="1"/>
  <c r="K46" i="109" s="1"/>
  <c r="J46" i="70" l="1"/>
  <c r="J46" i="109" s="1"/>
  <c r="I46" i="70" l="1"/>
  <c r="I46" i="109" s="1"/>
  <c r="H46" i="70" l="1"/>
  <c r="H46" i="109" s="1"/>
  <c r="G46" i="70" l="1"/>
  <c r="G46" i="109" s="1"/>
  <c r="F46" i="70" l="1"/>
  <c r="E46" i="70" l="1"/>
  <c r="F46" i="109"/>
  <c r="B46" i="70"/>
  <c r="D46" i="70" l="1"/>
  <c r="E46" i="109"/>
  <c r="B46" i="109"/>
  <c r="C46" i="70" l="1"/>
  <c r="C46" i="109" s="1"/>
  <c r="D46" i="109"/>
  <c r="Y45" i="70"/>
  <c r="Y45" i="109" s="1"/>
  <c r="X45" i="70" l="1"/>
  <c r="X45" i="109" s="1"/>
  <c r="W45" i="70" l="1"/>
  <c r="W45" i="109" s="1"/>
  <c r="V45" i="70" l="1"/>
  <c r="V45" i="109" s="1"/>
  <c r="U45" i="70" l="1"/>
  <c r="S45" i="70" l="1"/>
  <c r="S45" i="109" s="1"/>
  <c r="U45" i="109"/>
  <c r="Q45" i="70"/>
  <c r="P45" i="70" l="1"/>
  <c r="P45" i="109" s="1"/>
  <c r="Q45" i="109"/>
  <c r="O45" i="70"/>
  <c r="O45" i="109" s="1"/>
  <c r="N45" i="70" l="1"/>
  <c r="N45" i="109" s="1"/>
  <c r="M45" i="70" l="1"/>
  <c r="M45" i="109" s="1"/>
  <c r="L45" i="70" l="1"/>
  <c r="L45" i="109" s="1"/>
  <c r="K45" i="70" l="1"/>
  <c r="K45" i="109" s="1"/>
  <c r="J45" i="70" l="1"/>
  <c r="J45" i="109" s="1"/>
  <c r="I45" i="70" l="1"/>
  <c r="I45" i="109" s="1"/>
  <c r="H45" i="70" l="1"/>
  <c r="H45" i="109" s="1"/>
  <c r="G45" i="70" l="1"/>
  <c r="G45" i="109" s="1"/>
  <c r="F45" i="70" l="1"/>
  <c r="E45" i="70" l="1"/>
  <c r="F45" i="109"/>
  <c r="B45" i="70"/>
  <c r="D45" i="70" l="1"/>
  <c r="E45" i="109"/>
  <c r="B45" i="109"/>
  <c r="C45" i="70" l="1"/>
  <c r="C45" i="109" s="1"/>
  <c r="D45" i="109"/>
  <c r="Y44" i="70"/>
  <c r="Y44" i="109" s="1"/>
  <c r="X44" i="70" l="1"/>
  <c r="X44" i="109" s="1"/>
  <c r="W44" i="70" l="1"/>
  <c r="W44" i="109" s="1"/>
  <c r="V44" i="70" l="1"/>
  <c r="V44" i="109" s="1"/>
  <c r="U44" i="70" l="1"/>
  <c r="S44" i="70" l="1"/>
  <c r="S44" i="109" s="1"/>
  <c r="U44" i="109"/>
  <c r="Q44" i="70"/>
  <c r="P44" i="70" l="1"/>
  <c r="P44" i="109" s="1"/>
  <c r="Q44" i="109"/>
  <c r="O44" i="70"/>
  <c r="O44" i="109" s="1"/>
  <c r="N44" i="70" l="1"/>
  <c r="N44" i="109" s="1"/>
  <c r="M44" i="70" l="1"/>
  <c r="M44" i="109" s="1"/>
  <c r="L44" i="70" l="1"/>
  <c r="L44" i="109" s="1"/>
  <c r="K44" i="70" l="1"/>
  <c r="K44" i="109" s="1"/>
  <c r="J44" i="70" l="1"/>
  <c r="J44" i="109" s="1"/>
  <c r="I44" i="70" l="1"/>
  <c r="I44" i="109" s="1"/>
  <c r="H44" i="70" l="1"/>
  <c r="H44" i="109" s="1"/>
  <c r="G44" i="70" l="1"/>
  <c r="G44" i="109" s="1"/>
  <c r="F44" i="70" l="1"/>
  <c r="E44" i="70" l="1"/>
  <c r="E44" i="109" s="1"/>
  <c r="F44" i="109"/>
  <c r="D44" i="70"/>
  <c r="C44" i="70" l="1"/>
  <c r="C44" i="109" s="1"/>
  <c r="D44" i="109"/>
  <c r="B44" i="70"/>
  <c r="B44" i="109" l="1"/>
  <c r="Y43" i="70" l="1"/>
  <c r="Y43" i="109" s="1"/>
  <c r="X43" i="70" l="1"/>
  <c r="X43" i="109" s="1"/>
  <c r="W43" i="70" l="1"/>
  <c r="W43" i="109" s="1"/>
  <c r="V43" i="70" l="1"/>
  <c r="V43" i="109" s="1"/>
  <c r="U43" i="70" l="1"/>
  <c r="S43" i="70" l="1"/>
  <c r="S43" i="109" s="1"/>
  <c r="U43" i="109"/>
  <c r="Q43" i="70"/>
  <c r="P43" i="70" l="1"/>
  <c r="P43" i="109" s="1"/>
  <c r="Q43" i="109"/>
  <c r="O43" i="70"/>
  <c r="O43" i="109" s="1"/>
  <c r="N43" i="70" l="1"/>
  <c r="M43" i="70" l="1"/>
  <c r="M43" i="109" s="1"/>
  <c r="N43" i="109"/>
  <c r="L43" i="70"/>
  <c r="L43" i="109" s="1"/>
  <c r="K43" i="70" l="1"/>
  <c r="K43" i="109" s="1"/>
  <c r="J43" i="70" l="1"/>
  <c r="J43" i="109" s="1"/>
  <c r="I43" i="70" l="1"/>
  <c r="I43" i="109" s="1"/>
  <c r="H43" i="70" l="1"/>
  <c r="H43" i="109" s="1"/>
  <c r="G43" i="70" l="1"/>
  <c r="G43" i="109" s="1"/>
  <c r="F43" i="70" l="1"/>
  <c r="E43" i="70" l="1"/>
  <c r="F43" i="109"/>
  <c r="B43" i="70"/>
  <c r="D43" i="70" l="1"/>
  <c r="E43" i="109"/>
  <c r="B43" i="109"/>
  <c r="C43" i="70" l="1"/>
  <c r="C43" i="109" s="1"/>
  <c r="D43" i="109"/>
  <c r="Y42" i="70"/>
  <c r="Y42" i="109" s="1"/>
  <c r="X42" i="70" l="1"/>
  <c r="X42" i="109" s="1"/>
  <c r="W42" i="70" l="1"/>
  <c r="W42" i="109" s="1"/>
  <c r="V42" i="70" l="1"/>
  <c r="V42" i="109" s="1"/>
  <c r="U42" i="70" l="1"/>
  <c r="S42" i="70" l="1"/>
  <c r="U42" i="109"/>
  <c r="Q42" i="70"/>
  <c r="Q14" i="78" l="1"/>
  <c r="Q100" i="78"/>
  <c r="Q106" i="78"/>
  <c r="Q52" i="78"/>
  <c r="Q79" i="78"/>
  <c r="Q84" i="78"/>
  <c r="Q67" i="78"/>
  <c r="Q61" i="78"/>
  <c r="Q118" i="78"/>
  <c r="Q54" i="78"/>
  <c r="Q103" i="78"/>
  <c r="Q92" i="78"/>
  <c r="Q112" i="78"/>
  <c r="Q117" i="78"/>
  <c r="Q72" i="78"/>
  <c r="Q20" i="78"/>
  <c r="Q107" i="78"/>
  <c r="Q13" i="78"/>
  <c r="Q82" i="78"/>
  <c r="Q18" i="78"/>
  <c r="Q35" i="78"/>
  <c r="Q109" i="78"/>
  <c r="Q90" i="78"/>
  <c r="Q111" i="78"/>
  <c r="Q95" i="78"/>
  <c r="Q7" i="78"/>
  <c r="Q69" i="78"/>
  <c r="Q76" i="78"/>
  <c r="Q121" i="78"/>
  <c r="Q62" i="78"/>
  <c r="Q53" i="78"/>
  <c r="Q12" i="78"/>
  <c r="Q26" i="78"/>
  <c r="Q64" i="78"/>
  <c r="Q42" i="78"/>
  <c r="Q17" i="78"/>
  <c r="Q16" i="78"/>
  <c r="Q63" i="78"/>
  <c r="Q25" i="78"/>
  <c r="Q44" i="78"/>
  <c r="Q102" i="78"/>
  <c r="Q38" i="78"/>
  <c r="Q81" i="78"/>
  <c r="Q11" i="78"/>
  <c r="Q113" i="78"/>
  <c r="Q96" i="78"/>
  <c r="Q9" i="78"/>
  <c r="Q87" i="78"/>
  <c r="Q77" i="78"/>
  <c r="Q122" i="78"/>
  <c r="Q66" i="78"/>
  <c r="Q55" i="78"/>
  <c r="Q51" i="78"/>
  <c r="Q75" i="78"/>
  <c r="Q58" i="78"/>
  <c r="Q105" i="78"/>
  <c r="Q37" i="78"/>
  <c r="Q65" i="78"/>
  <c r="Q48" i="78"/>
  <c r="Q59" i="78"/>
  <c r="Q110" i="78"/>
  <c r="Q46" i="78"/>
  <c r="Q116" i="78"/>
  <c r="Q78" i="78"/>
  <c r="Q73" i="78"/>
  <c r="Q47" i="78"/>
  <c r="Q8" i="78"/>
  <c r="Q15" i="78"/>
  <c r="Q99" i="78"/>
  <c r="Q21" i="78"/>
  <c r="Q108" i="78"/>
  <c r="Q27" i="78"/>
  <c r="Q86" i="78"/>
  <c r="Q22" i="78"/>
  <c r="Q85" i="78"/>
  <c r="Q74" i="78"/>
  <c r="Q33" i="78"/>
  <c r="Q56" i="78"/>
  <c r="Q83" i="78"/>
  <c r="Q49" i="78"/>
  <c r="Q60" i="78"/>
  <c r="Q114" i="78"/>
  <c r="Q50" i="78"/>
  <c r="Q71" i="78"/>
  <c r="Q39" i="78"/>
  <c r="Q28" i="78"/>
  <c r="Q80" i="78"/>
  <c r="Q101" i="78"/>
  <c r="Q40" i="78"/>
  <c r="Q23" i="78"/>
  <c r="Q29" i="78"/>
  <c r="Q94" i="78"/>
  <c r="Q30" i="78"/>
  <c r="Q57" i="78"/>
  <c r="Q45" i="78"/>
  <c r="Q36" i="78"/>
  <c r="Q97" i="78"/>
  <c r="Q32" i="78"/>
  <c r="Q88" i="78"/>
  <c r="Q91" i="78"/>
  <c r="Q123" i="78"/>
  <c r="Q70" i="78"/>
  <c r="Q68" i="78"/>
  <c r="Q10" i="78"/>
  <c r="Q104" i="78"/>
  <c r="Q119" i="78"/>
  <c r="Q41" i="78"/>
  <c r="Q24" i="78"/>
  <c r="Q43" i="78"/>
  <c r="Q98" i="78"/>
  <c r="Q34" i="78"/>
  <c r="Q115" i="78"/>
  <c r="Q89" i="78"/>
  <c r="Q120" i="78"/>
  <c r="Q31" i="78"/>
  <c r="Q19" i="78"/>
  <c r="Q93" i="78"/>
  <c r="Q69" i="72"/>
  <c r="Q16" i="72"/>
  <c r="Q10" i="72"/>
  <c r="Q91" i="72"/>
  <c r="Q51" i="72"/>
  <c r="Q50" i="72"/>
  <c r="Q8" i="72"/>
  <c r="Q25" i="72"/>
  <c r="Q89" i="72"/>
  <c r="Q47" i="72"/>
  <c r="Q28" i="72"/>
  <c r="Q36" i="72"/>
  <c r="Q54" i="72"/>
  <c r="Q70" i="72"/>
  <c r="Q102" i="72"/>
  <c r="Q67" i="72"/>
  <c r="Q39" i="72"/>
  <c r="Q61" i="72"/>
  <c r="Q14" i="72"/>
  <c r="Q95" i="72"/>
  <c r="Q76" i="72"/>
  <c r="Q112" i="72"/>
  <c r="Q123" i="72"/>
  <c r="Q115" i="72"/>
  <c r="Q49" i="72"/>
  <c r="Q15" i="72"/>
  <c r="Q26" i="72"/>
  <c r="Q100" i="72"/>
  <c r="Q38" i="72"/>
  <c r="Q21" i="72"/>
  <c r="Q85" i="72"/>
  <c r="Q46" i="72"/>
  <c r="Q27" i="72"/>
  <c r="Q35" i="72"/>
  <c r="Q24" i="72"/>
  <c r="Q7" i="72"/>
  <c r="Q104" i="72"/>
  <c r="Q41" i="72"/>
  <c r="Q105" i="72"/>
  <c r="Q64" i="72"/>
  <c r="Q58" i="72"/>
  <c r="Q98" i="72"/>
  <c r="Q87" i="72"/>
  <c r="Q119" i="72"/>
  <c r="Q81" i="72"/>
  <c r="Q18" i="72"/>
  <c r="Q13" i="72"/>
  <c r="Q77" i="72"/>
  <c r="Q31" i="72"/>
  <c r="Q12" i="72"/>
  <c r="Q106" i="72"/>
  <c r="Q22" i="72"/>
  <c r="Q20" i="72"/>
  <c r="Q103" i="72"/>
  <c r="Q65" i="72"/>
  <c r="Q32" i="72"/>
  <c r="Q43" i="72"/>
  <c r="Q23" i="72"/>
  <c r="Q116" i="72"/>
  <c r="Q37" i="72"/>
  <c r="Q101" i="72"/>
  <c r="Q63" i="72"/>
  <c r="Q44" i="72"/>
  <c r="Q68" i="72"/>
  <c r="Q86" i="72"/>
  <c r="Q118" i="72"/>
  <c r="Q52" i="72"/>
  <c r="Q57" i="72"/>
  <c r="Q121" i="72"/>
  <c r="Q94" i="72"/>
  <c r="Q75" i="72"/>
  <c r="Q111" i="72"/>
  <c r="Q122" i="72"/>
  <c r="Q114" i="72"/>
  <c r="Q96" i="72"/>
  <c r="Q107" i="72"/>
  <c r="Q29" i="72"/>
  <c r="Q93" i="72"/>
  <c r="Q48" i="72"/>
  <c r="Q42" i="72"/>
  <c r="Q66" i="72"/>
  <c r="Q55" i="72"/>
  <c r="Q72" i="72"/>
  <c r="Q17" i="72"/>
  <c r="Q97" i="72"/>
  <c r="Q62" i="72"/>
  <c r="Q90" i="72"/>
  <c r="Q56" i="72"/>
  <c r="Q53" i="72"/>
  <c r="Q117" i="72"/>
  <c r="Q80" i="72"/>
  <c r="Q74" i="72"/>
  <c r="Q110" i="72"/>
  <c r="Q108" i="72"/>
  <c r="Q40" i="72"/>
  <c r="Q9" i="72"/>
  <c r="Q73" i="72"/>
  <c r="Q30" i="72"/>
  <c r="Q11" i="72"/>
  <c r="Q92" i="72"/>
  <c r="Q83" i="72"/>
  <c r="Q82" i="72"/>
  <c r="Q71" i="72"/>
  <c r="Q60" i="72"/>
  <c r="Q84" i="72"/>
  <c r="Q45" i="72"/>
  <c r="Q109" i="72"/>
  <c r="Q78" i="72"/>
  <c r="Q59" i="72"/>
  <c r="Q99" i="72"/>
  <c r="Q88" i="72"/>
  <c r="Q120" i="72"/>
  <c r="Q33" i="72"/>
  <c r="Q113" i="72"/>
  <c r="Q79" i="72"/>
  <c r="Q34" i="72"/>
  <c r="Q19" i="72"/>
  <c r="S87" i="78"/>
  <c r="S23" i="78"/>
  <c r="S110" i="78"/>
  <c r="S109" i="78"/>
  <c r="S94" i="78"/>
  <c r="S111" i="78"/>
  <c r="S118" i="78"/>
  <c r="S123" i="78"/>
  <c r="S41" i="78"/>
  <c r="S46" i="78"/>
  <c r="S10" i="78"/>
  <c r="S50" i="78"/>
  <c r="S84" i="78"/>
  <c r="S20" i="78"/>
  <c r="S79" i="78"/>
  <c r="S85" i="78"/>
  <c r="S70" i="78"/>
  <c r="S30" i="78"/>
  <c r="S66" i="78"/>
  <c r="S96" i="78"/>
  <c r="S32" i="78"/>
  <c r="S77" i="78"/>
  <c r="S63" i="78"/>
  <c r="S107" i="78"/>
  <c r="S27" i="78"/>
  <c r="S120" i="78"/>
  <c r="S35" i="78"/>
  <c r="S76" i="78"/>
  <c r="S12" i="78"/>
  <c r="S117" i="78"/>
  <c r="S101" i="78"/>
  <c r="S89" i="78"/>
  <c r="S53" i="78"/>
  <c r="S81" i="78"/>
  <c r="S104" i="78"/>
  <c r="S40" i="78"/>
  <c r="S95" i="78"/>
  <c r="S43" i="78"/>
  <c r="S47" i="78"/>
  <c r="S51" i="78"/>
  <c r="S88" i="78"/>
  <c r="S71" i="78"/>
  <c r="S100" i="78"/>
  <c r="S36" i="78"/>
  <c r="S15" i="78"/>
  <c r="S55" i="78"/>
  <c r="S48" i="78"/>
  <c r="S62" i="78"/>
  <c r="S29" i="78"/>
  <c r="S92" i="78"/>
  <c r="S42" i="78"/>
  <c r="S57" i="78"/>
  <c r="S17" i="78"/>
  <c r="S105" i="78"/>
  <c r="S25" i="78"/>
  <c r="S114" i="78"/>
  <c r="S33" i="78"/>
  <c r="S68" i="78"/>
  <c r="S121" i="78"/>
  <c r="S86" i="78"/>
  <c r="S22" i="78"/>
  <c r="S45" i="78"/>
  <c r="S9" i="78"/>
  <c r="S49" i="78"/>
  <c r="S80" i="78"/>
  <c r="S16" i="78"/>
  <c r="S93" i="78"/>
  <c r="S61" i="78"/>
  <c r="S59" i="78"/>
  <c r="S75" i="78"/>
  <c r="S99" i="78"/>
  <c r="S18" i="78"/>
  <c r="S60" i="78"/>
  <c r="S14" i="78"/>
  <c r="S11" i="78"/>
  <c r="S24" i="78"/>
  <c r="S31" i="78"/>
  <c r="S90" i="78"/>
  <c r="S112" i="78"/>
  <c r="S37" i="78"/>
  <c r="S65" i="78"/>
  <c r="S58" i="78"/>
  <c r="S98" i="78"/>
  <c r="S38" i="78"/>
  <c r="S73" i="78"/>
  <c r="S97" i="78"/>
  <c r="S116" i="78"/>
  <c r="S52" i="78"/>
  <c r="S122" i="78"/>
  <c r="S91" i="78"/>
  <c r="S78" i="78"/>
  <c r="S7" i="78"/>
  <c r="S113" i="78"/>
  <c r="S19" i="78"/>
  <c r="S64" i="78"/>
  <c r="S119" i="78"/>
  <c r="S102" i="78"/>
  <c r="S13" i="78"/>
  <c r="S54" i="78"/>
  <c r="S82" i="78"/>
  <c r="S108" i="78"/>
  <c r="S44" i="78"/>
  <c r="S39" i="78"/>
  <c r="S21" i="78"/>
  <c r="S106" i="78"/>
  <c r="S26" i="78"/>
  <c r="S115" i="78"/>
  <c r="S34" i="78"/>
  <c r="S72" i="78"/>
  <c r="S8" i="78"/>
  <c r="S67" i="78"/>
  <c r="S103" i="78"/>
  <c r="S83" i="78"/>
  <c r="S69" i="78"/>
  <c r="S28" i="78"/>
  <c r="S74" i="78"/>
  <c r="S56" i="78"/>
  <c r="S39" i="72"/>
  <c r="S103" i="72"/>
  <c r="S69" i="72"/>
  <c r="S50" i="72"/>
  <c r="S72" i="72"/>
  <c r="S92" i="72"/>
  <c r="S90" i="72"/>
  <c r="S11" i="72"/>
  <c r="S75" i="72"/>
  <c r="S36" i="72"/>
  <c r="S17" i="72"/>
  <c r="S98" i="72"/>
  <c r="S57" i="72"/>
  <c r="S25" i="72"/>
  <c r="S108" i="72"/>
  <c r="S63" i="72"/>
  <c r="S63" i="107" s="1"/>
  <c r="S63" i="73" s="1"/>
  <c r="S20" i="72"/>
  <c r="S20" i="107" s="1"/>
  <c r="S20" i="73" s="1"/>
  <c r="S101" i="72"/>
  <c r="S82" i="72"/>
  <c r="S116" i="72"/>
  <c r="S24" i="72"/>
  <c r="S24" i="107" s="1"/>
  <c r="S24" i="73" s="1"/>
  <c r="S12" i="72"/>
  <c r="S51" i="72"/>
  <c r="S51" i="107" s="1"/>
  <c r="S51" i="73" s="1"/>
  <c r="S115" i="72"/>
  <c r="S85" i="72"/>
  <c r="S66" i="72"/>
  <c r="S104" i="72"/>
  <c r="S112" i="72"/>
  <c r="S120" i="72"/>
  <c r="S120" i="107" s="1"/>
  <c r="S120" i="73" s="1"/>
  <c r="S74" i="72"/>
  <c r="S99" i="72"/>
  <c r="S62" i="72"/>
  <c r="S55" i="72"/>
  <c r="S119" i="72"/>
  <c r="S86" i="72"/>
  <c r="S86" i="107" s="1"/>
  <c r="S86" i="73" s="1"/>
  <c r="S80" i="72"/>
  <c r="S105" i="72"/>
  <c r="S113" i="72"/>
  <c r="S121" i="72"/>
  <c r="S121" i="107" s="1"/>
  <c r="S121" i="73" s="1"/>
  <c r="S27" i="72"/>
  <c r="S91" i="72"/>
  <c r="S53" i="72"/>
  <c r="S34" i="72"/>
  <c r="S40" i="72"/>
  <c r="S60" i="72"/>
  <c r="S60" i="107" s="1"/>
  <c r="S60" i="73" s="1"/>
  <c r="S78" i="72"/>
  <c r="S15" i="72"/>
  <c r="S79" i="72"/>
  <c r="S37" i="72"/>
  <c r="S18" i="72"/>
  <c r="S8" i="72"/>
  <c r="S28" i="72"/>
  <c r="S56" i="72"/>
  <c r="S109" i="72"/>
  <c r="S67" i="72"/>
  <c r="S67" i="107" s="1"/>
  <c r="S67" i="73" s="1"/>
  <c r="S21" i="72"/>
  <c r="S102" i="72"/>
  <c r="S96" i="72"/>
  <c r="S117" i="72"/>
  <c r="S26" i="72"/>
  <c r="S14" i="72"/>
  <c r="S14" i="107" s="1"/>
  <c r="S14" i="73" s="1"/>
  <c r="S46" i="72"/>
  <c r="S49" i="72"/>
  <c r="S7" i="72"/>
  <c r="S71" i="72"/>
  <c r="S22" i="72"/>
  <c r="S16" i="72"/>
  <c r="S97" i="72"/>
  <c r="S118" i="72"/>
  <c r="S58" i="72"/>
  <c r="S77" i="72"/>
  <c r="S43" i="72"/>
  <c r="S107" i="72"/>
  <c r="S70" i="72"/>
  <c r="S64" i="72"/>
  <c r="S73" i="72"/>
  <c r="S73" i="107" s="1"/>
  <c r="S73" i="73" s="1"/>
  <c r="S93" i="72"/>
  <c r="S44" i="72"/>
  <c r="S31" i="72"/>
  <c r="S95" i="72"/>
  <c r="S54" i="72"/>
  <c r="S48" i="72"/>
  <c r="S41" i="72"/>
  <c r="S61" i="72"/>
  <c r="S88" i="72"/>
  <c r="S19" i="72"/>
  <c r="S83" i="72"/>
  <c r="S38" i="72"/>
  <c r="S32" i="72"/>
  <c r="S9" i="72"/>
  <c r="S29" i="72"/>
  <c r="S13" i="72"/>
  <c r="S110" i="72"/>
  <c r="S23" i="72"/>
  <c r="S87" i="72"/>
  <c r="S52" i="72"/>
  <c r="S33" i="72"/>
  <c r="S10" i="72"/>
  <c r="S30" i="72"/>
  <c r="S76" i="72"/>
  <c r="S45" i="72"/>
  <c r="S59" i="72"/>
  <c r="S123" i="72"/>
  <c r="S123" i="107" s="1"/>
  <c r="S123" i="73" s="1"/>
  <c r="S100" i="72"/>
  <c r="S100" i="107" s="1"/>
  <c r="S100" i="73" s="1"/>
  <c r="S81" i="72"/>
  <c r="S81" i="107" s="1"/>
  <c r="S81" i="73" s="1"/>
  <c r="S106" i="72"/>
  <c r="S114" i="72"/>
  <c r="S122" i="72"/>
  <c r="S122" i="107" s="1"/>
  <c r="S122" i="73" s="1"/>
  <c r="S47" i="72"/>
  <c r="S111" i="72"/>
  <c r="S84" i="72"/>
  <c r="S65" i="72"/>
  <c r="S94" i="72"/>
  <c r="S35" i="72"/>
  <c r="S68" i="72"/>
  <c r="S42" i="72"/>
  <c r="S89" i="72"/>
  <c r="S89" i="107" s="1"/>
  <c r="S89" i="73" s="1"/>
  <c r="Q42" i="109"/>
  <c r="S42" i="109"/>
  <c r="S11" i="107"/>
  <c r="S11" i="73" s="1"/>
  <c r="S44" i="107"/>
  <c r="S44" i="73" s="1"/>
  <c r="S104" i="107"/>
  <c r="S104" i="73" s="1"/>
  <c r="S74" i="107"/>
  <c r="S74" i="73" s="1"/>
  <c r="S93" i="107"/>
  <c r="S93" i="73" s="1"/>
  <c r="S70" i="107"/>
  <c r="S70" i="73" s="1"/>
  <c r="S119" i="107"/>
  <c r="S119" i="73" s="1"/>
  <c r="P42" i="70"/>
  <c r="S46" i="107" l="1"/>
  <c r="S46" i="73" s="1"/>
  <c r="S109" i="107"/>
  <c r="S109" i="73" s="1"/>
  <c r="X37" i="122"/>
  <c r="S37" i="166"/>
  <c r="X11" i="122"/>
  <c r="S11" i="166"/>
  <c r="X4" i="122"/>
  <c r="S4" i="166"/>
  <c r="X23" i="122"/>
  <c r="S23" i="166"/>
  <c r="X7" i="122"/>
  <c r="S7" i="166"/>
  <c r="X26" i="122"/>
  <c r="S26" i="166"/>
  <c r="X18" i="122"/>
  <c r="S18" i="166"/>
  <c r="X57" i="122"/>
  <c r="S57" i="166"/>
  <c r="X30" i="122"/>
  <c r="S30" i="166"/>
  <c r="S59" i="166"/>
  <c r="X59" i="122"/>
  <c r="X10" i="122"/>
  <c r="S10" i="166"/>
  <c r="S60" i="166"/>
  <c r="X60" i="122"/>
  <c r="S58" i="166"/>
  <c r="X58" i="122"/>
  <c r="X46" i="122"/>
  <c r="S46" i="166"/>
  <c r="X56" i="122"/>
  <c r="S56" i="166"/>
  <c r="X41" i="122"/>
  <c r="S41" i="166"/>
  <c r="S8" i="107"/>
  <c r="S8" i="73" s="1"/>
  <c r="S16" i="107"/>
  <c r="S16" i="73" s="1"/>
  <c r="P121" i="78"/>
  <c r="P107" i="78"/>
  <c r="P91" i="78"/>
  <c r="P75" i="78"/>
  <c r="P59" i="78"/>
  <c r="P43" i="78"/>
  <c r="P27" i="78"/>
  <c r="P11" i="78"/>
  <c r="P114" i="78"/>
  <c r="P98" i="78"/>
  <c r="P82" i="78"/>
  <c r="P66" i="78"/>
  <c r="P50" i="78"/>
  <c r="P34" i="78"/>
  <c r="P18" i="78"/>
  <c r="P123" i="78"/>
  <c r="P105" i="78"/>
  <c r="P89" i="78"/>
  <c r="P73" i="78"/>
  <c r="P57" i="78"/>
  <c r="P41" i="78"/>
  <c r="P25" i="78"/>
  <c r="P9" i="78"/>
  <c r="P112" i="78"/>
  <c r="P96" i="78"/>
  <c r="P80" i="78"/>
  <c r="P64" i="78"/>
  <c r="P48" i="78"/>
  <c r="P32" i="78"/>
  <c r="P16" i="78"/>
  <c r="P68" i="78"/>
  <c r="P119" i="78"/>
  <c r="P103" i="78"/>
  <c r="P87" i="78"/>
  <c r="P71" i="78"/>
  <c r="P55" i="78"/>
  <c r="P39" i="78"/>
  <c r="P23" i="78"/>
  <c r="P7" i="78"/>
  <c r="P110" i="78"/>
  <c r="P94" i="78"/>
  <c r="P78" i="78"/>
  <c r="P62" i="78"/>
  <c r="P46" i="78"/>
  <c r="P30" i="78"/>
  <c r="P14" i="78"/>
  <c r="P117" i="78"/>
  <c r="P101" i="78"/>
  <c r="P85" i="78"/>
  <c r="P69" i="78"/>
  <c r="P53" i="78"/>
  <c r="P37" i="78"/>
  <c r="P21" i="78"/>
  <c r="P108" i="78"/>
  <c r="P92" i="78"/>
  <c r="P76" i="78"/>
  <c r="P60" i="78"/>
  <c r="P44" i="78"/>
  <c r="P28" i="78"/>
  <c r="P12" i="78"/>
  <c r="P100" i="78"/>
  <c r="P20" i="78"/>
  <c r="P115" i="78"/>
  <c r="P99" i="78"/>
  <c r="P83" i="78"/>
  <c r="P67" i="78"/>
  <c r="P51" i="78"/>
  <c r="P35" i="78"/>
  <c r="P19" i="78"/>
  <c r="P120" i="78"/>
  <c r="P106" i="78"/>
  <c r="P90" i="78"/>
  <c r="P74" i="78"/>
  <c r="P58" i="78"/>
  <c r="P42" i="78"/>
  <c r="P26" i="78"/>
  <c r="P10" i="78"/>
  <c r="P113" i="78"/>
  <c r="P97" i="78"/>
  <c r="P81" i="78"/>
  <c r="P65" i="78"/>
  <c r="P49" i="78"/>
  <c r="P33" i="78"/>
  <c r="P17" i="78"/>
  <c r="P122" i="78"/>
  <c r="P104" i="78"/>
  <c r="P88" i="78"/>
  <c r="P72" i="78"/>
  <c r="P56" i="78"/>
  <c r="P40" i="78"/>
  <c r="P24" i="78"/>
  <c r="P8" i="78"/>
  <c r="P111" i="78"/>
  <c r="P95" i="78"/>
  <c r="P79" i="78"/>
  <c r="P63" i="78"/>
  <c r="P47" i="78"/>
  <c r="P31" i="78"/>
  <c r="P15" i="78"/>
  <c r="P118" i="78"/>
  <c r="P102" i="78"/>
  <c r="P86" i="78"/>
  <c r="P70" i="78"/>
  <c r="P54" i="78"/>
  <c r="P38" i="78"/>
  <c r="P22" i="78"/>
  <c r="P109" i="78"/>
  <c r="P93" i="78"/>
  <c r="P77" i="78"/>
  <c r="P61" i="78"/>
  <c r="P45" i="78"/>
  <c r="P29" i="78"/>
  <c r="P13" i="78"/>
  <c r="P116" i="78"/>
  <c r="P84" i="78"/>
  <c r="P52" i="78"/>
  <c r="P36" i="78"/>
  <c r="P17" i="72"/>
  <c r="P33" i="72"/>
  <c r="P49" i="72"/>
  <c r="P65" i="72"/>
  <c r="P81" i="72"/>
  <c r="P97" i="72"/>
  <c r="P113" i="72"/>
  <c r="P20" i="72"/>
  <c r="P52" i="72"/>
  <c r="P84" i="72"/>
  <c r="P116" i="72"/>
  <c r="P22" i="72"/>
  <c r="P38" i="72"/>
  <c r="P54" i="72"/>
  <c r="P70" i="72"/>
  <c r="P86" i="72"/>
  <c r="P102" i="72"/>
  <c r="P118" i="72"/>
  <c r="P40" i="72"/>
  <c r="P104" i="72"/>
  <c r="P19" i="72"/>
  <c r="P35" i="72"/>
  <c r="P51" i="72"/>
  <c r="P51" i="107" s="1"/>
  <c r="P51" i="73" s="1"/>
  <c r="P67" i="72"/>
  <c r="P83" i="72"/>
  <c r="P99" i="72"/>
  <c r="P115" i="72"/>
  <c r="P24" i="72"/>
  <c r="P92" i="72"/>
  <c r="P21" i="72"/>
  <c r="P37" i="72"/>
  <c r="P53" i="72"/>
  <c r="P69" i="72"/>
  <c r="P85" i="72"/>
  <c r="P101" i="72"/>
  <c r="P117" i="72"/>
  <c r="P32" i="72"/>
  <c r="P32" i="107" s="1"/>
  <c r="P32" i="73" s="1"/>
  <c r="P64" i="72"/>
  <c r="P96" i="72"/>
  <c r="P10" i="72"/>
  <c r="P26" i="72"/>
  <c r="P42" i="72"/>
  <c r="P58" i="72"/>
  <c r="P74" i="72"/>
  <c r="P90" i="72"/>
  <c r="P106" i="72"/>
  <c r="P122" i="72"/>
  <c r="P122" i="107" s="1"/>
  <c r="P122" i="73" s="1"/>
  <c r="P56" i="72"/>
  <c r="P7" i="72"/>
  <c r="P23" i="72"/>
  <c r="P39" i="72"/>
  <c r="P39" i="107" s="1"/>
  <c r="P39" i="73" s="1"/>
  <c r="P55" i="72"/>
  <c r="P71" i="72"/>
  <c r="P87" i="72"/>
  <c r="P103" i="72"/>
  <c r="P119" i="72"/>
  <c r="P44" i="72"/>
  <c r="P108" i="72"/>
  <c r="P9" i="72"/>
  <c r="P25" i="72"/>
  <c r="P41" i="72"/>
  <c r="P57" i="72"/>
  <c r="P73" i="72"/>
  <c r="P89" i="72"/>
  <c r="P105" i="72"/>
  <c r="P121" i="72"/>
  <c r="P121" i="107" s="1"/>
  <c r="P121" i="73" s="1"/>
  <c r="P36" i="72"/>
  <c r="P36" i="107" s="1"/>
  <c r="P36" i="73" s="1"/>
  <c r="P68" i="72"/>
  <c r="P100" i="72"/>
  <c r="P14" i="72"/>
  <c r="P30" i="72"/>
  <c r="P30" i="107" s="1"/>
  <c r="P30" i="73" s="1"/>
  <c r="P46" i="72"/>
  <c r="P62" i="72"/>
  <c r="P78" i="72"/>
  <c r="P94" i="72"/>
  <c r="P110" i="72"/>
  <c r="P16" i="72"/>
  <c r="P72" i="72"/>
  <c r="P11" i="72"/>
  <c r="P11" i="107" s="1"/>
  <c r="P11" i="73" s="1"/>
  <c r="P27" i="72"/>
  <c r="P43" i="72"/>
  <c r="P43" i="107" s="1"/>
  <c r="P43" i="73" s="1"/>
  <c r="P59" i="72"/>
  <c r="P75" i="72"/>
  <c r="P75" i="107" s="1"/>
  <c r="P75" i="73" s="1"/>
  <c r="P91" i="72"/>
  <c r="P107" i="72"/>
  <c r="P107" i="107" s="1"/>
  <c r="P107" i="73" s="1"/>
  <c r="P123" i="72"/>
  <c r="P60" i="72"/>
  <c r="P120" i="72"/>
  <c r="P13" i="72"/>
  <c r="P29" i="72"/>
  <c r="P45" i="72"/>
  <c r="P61" i="72"/>
  <c r="P77" i="72"/>
  <c r="P93" i="72"/>
  <c r="P109" i="72"/>
  <c r="P109" i="107" s="1"/>
  <c r="P109" i="73" s="1"/>
  <c r="P8" i="72"/>
  <c r="P48" i="72"/>
  <c r="P80" i="72"/>
  <c r="P112" i="72"/>
  <c r="P18" i="72"/>
  <c r="P34" i="72"/>
  <c r="P50" i="72"/>
  <c r="P66" i="72"/>
  <c r="P82" i="72"/>
  <c r="P98" i="72"/>
  <c r="P114" i="72"/>
  <c r="P28" i="72"/>
  <c r="P88" i="72"/>
  <c r="P15" i="72"/>
  <c r="P15" i="107" s="1"/>
  <c r="P15" i="73" s="1"/>
  <c r="P31" i="72"/>
  <c r="P47" i="72"/>
  <c r="P63" i="72"/>
  <c r="P79" i="72"/>
  <c r="P95" i="72"/>
  <c r="P111" i="72"/>
  <c r="P12" i="72"/>
  <c r="P76" i="72"/>
  <c r="S85" i="107"/>
  <c r="S85" i="73" s="1"/>
  <c r="S103" i="107"/>
  <c r="S103" i="73" s="1"/>
  <c r="S45" i="107"/>
  <c r="S45" i="73" s="1"/>
  <c r="S65" i="107"/>
  <c r="S65" i="73" s="1"/>
  <c r="S35" i="107"/>
  <c r="S35" i="73" s="1"/>
  <c r="S58" i="107"/>
  <c r="S58" i="73" s="1"/>
  <c r="S28" i="107"/>
  <c r="S28" i="73" s="1"/>
  <c r="S108" i="107"/>
  <c r="S108" i="73" s="1"/>
  <c r="S72" i="107"/>
  <c r="S72" i="73" s="1"/>
  <c r="S115" i="107"/>
  <c r="S115" i="73" s="1"/>
  <c r="S106" i="107"/>
  <c r="S106" i="73" s="1"/>
  <c r="S32" i="107"/>
  <c r="S32" i="73" s="1"/>
  <c r="S84" i="107"/>
  <c r="S84" i="73" s="1"/>
  <c r="S77" i="107"/>
  <c r="S77" i="73" s="1"/>
  <c r="S91" i="107"/>
  <c r="S91" i="73" s="1"/>
  <c r="S37" i="107"/>
  <c r="S37" i="73" s="1"/>
  <c r="S29" i="107"/>
  <c r="S29" i="73" s="1"/>
  <c r="S56" i="107"/>
  <c r="S56" i="73" s="1"/>
  <c r="S69" i="107"/>
  <c r="S69" i="73" s="1"/>
  <c r="S116" i="107"/>
  <c r="S116" i="73" s="1"/>
  <c r="S39" i="107"/>
  <c r="S39" i="73" s="1"/>
  <c r="S64" i="107"/>
  <c r="S64" i="73" s="1"/>
  <c r="S102" i="107"/>
  <c r="S102" i="73" s="1"/>
  <c r="S99" i="107"/>
  <c r="S99" i="73" s="1"/>
  <c r="S111" i="107"/>
  <c r="S111" i="73" s="1"/>
  <c r="S47" i="107"/>
  <c r="S47" i="73" s="1"/>
  <c r="S13" i="107"/>
  <c r="S13" i="73" s="1"/>
  <c r="S52" i="107"/>
  <c r="S52" i="73" s="1"/>
  <c r="S66" i="107"/>
  <c r="S66" i="73" s="1"/>
  <c r="S12" i="107"/>
  <c r="S12" i="73" s="1"/>
  <c r="S87" i="107"/>
  <c r="S87" i="73" s="1"/>
  <c r="S33" i="107"/>
  <c r="S33" i="73" s="1"/>
  <c r="S42" i="107"/>
  <c r="S42" i="73" s="1"/>
  <c r="S88" i="107"/>
  <c r="S88" i="73" s="1"/>
  <c r="S10" i="107"/>
  <c r="S10" i="73" s="1"/>
  <c r="S98" i="107"/>
  <c r="S98" i="73" s="1"/>
  <c r="S36" i="107"/>
  <c r="S36" i="73" s="1"/>
  <c r="S34" i="107"/>
  <c r="S34" i="73" s="1"/>
  <c r="S117" i="107"/>
  <c r="S117" i="73" s="1"/>
  <c r="S59" i="107"/>
  <c r="S59" i="73" s="1"/>
  <c r="S53" i="107"/>
  <c r="S53" i="73" s="1"/>
  <c r="S19" i="107"/>
  <c r="S19" i="73" s="1"/>
  <c r="S18" i="107"/>
  <c r="S18" i="73" s="1"/>
  <c r="S31" i="107"/>
  <c r="S31" i="73" s="1"/>
  <c r="S94" i="107"/>
  <c r="S94" i="73" s="1"/>
  <c r="S41" i="107"/>
  <c r="S41" i="73" s="1"/>
  <c r="S107" i="107"/>
  <c r="S107" i="73" s="1"/>
  <c r="S83" i="107"/>
  <c r="S83" i="73" s="1"/>
  <c r="S57" i="107"/>
  <c r="S57" i="73" s="1"/>
  <c r="S27" i="107"/>
  <c r="S27" i="73" s="1"/>
  <c r="S17" i="107"/>
  <c r="S17" i="73" s="1"/>
  <c r="S82" i="107"/>
  <c r="S82" i="73" s="1"/>
  <c r="S22" i="107"/>
  <c r="S22" i="73" s="1"/>
  <c r="P42" i="109"/>
  <c r="P82" i="107"/>
  <c r="P82" i="73" s="1"/>
  <c r="P55" i="107"/>
  <c r="P55" i="73" s="1"/>
  <c r="P57" i="107"/>
  <c r="P57" i="73" s="1"/>
  <c r="P84" i="107"/>
  <c r="P84" i="73" s="1"/>
  <c r="P85" i="107"/>
  <c r="P85" i="73" s="1"/>
  <c r="P117" i="107"/>
  <c r="P117" i="73" s="1"/>
  <c r="P94" i="107"/>
  <c r="P94" i="73" s="1"/>
  <c r="P105" i="107"/>
  <c r="P105" i="73" s="1"/>
  <c r="P114" i="107"/>
  <c r="P114" i="73" s="1"/>
  <c r="P24" i="107"/>
  <c r="P24" i="73" s="1"/>
  <c r="S96" i="107"/>
  <c r="S96" i="73" s="1"/>
  <c r="S114" i="107"/>
  <c r="S114" i="73" s="1"/>
  <c r="S62" i="107"/>
  <c r="S62" i="73" s="1"/>
  <c r="S112" i="107"/>
  <c r="S112" i="73" s="1"/>
  <c r="S80" i="107"/>
  <c r="S80" i="73" s="1"/>
  <c r="S7" i="107"/>
  <c r="S7" i="73" s="1"/>
  <c r="S71" i="107"/>
  <c r="S71" i="73" s="1"/>
  <c r="S110" i="107"/>
  <c r="S110" i="73" s="1"/>
  <c r="S23" i="107"/>
  <c r="S23" i="73" s="1"/>
  <c r="S90" i="107"/>
  <c r="S90" i="73" s="1"/>
  <c r="S54" i="107"/>
  <c r="S54" i="73" s="1"/>
  <c r="S26" i="107"/>
  <c r="S26" i="73" s="1"/>
  <c r="S21" i="107"/>
  <c r="S21" i="73" s="1"/>
  <c r="S79" i="107"/>
  <c r="S79" i="73" s="1"/>
  <c r="S113" i="107"/>
  <c r="S113" i="73" s="1"/>
  <c r="S25" i="107"/>
  <c r="S25" i="73" s="1"/>
  <c r="S48" i="107"/>
  <c r="S48" i="73" s="1"/>
  <c r="S76" i="107"/>
  <c r="S76" i="73" s="1"/>
  <c r="S95" i="107"/>
  <c r="S95" i="73" s="1"/>
  <c r="S92" i="107"/>
  <c r="S92" i="73" s="1"/>
  <c r="S43" i="107"/>
  <c r="S43" i="73" s="1"/>
  <c r="S40" i="107"/>
  <c r="S40" i="73" s="1"/>
  <c r="S97" i="107"/>
  <c r="S97" i="73" s="1"/>
  <c r="S68" i="107"/>
  <c r="S68" i="73" s="1"/>
  <c r="S50" i="107"/>
  <c r="S50" i="73" s="1"/>
  <c r="S55" i="107"/>
  <c r="S55" i="73" s="1"/>
  <c r="S105" i="107"/>
  <c r="S105" i="73" s="1"/>
  <c r="S118" i="107"/>
  <c r="S118" i="73" s="1"/>
  <c r="S61" i="107"/>
  <c r="S61" i="73" s="1"/>
  <c r="S78" i="107"/>
  <c r="S78" i="73" s="1"/>
  <c r="S38" i="107"/>
  <c r="S38" i="73" s="1"/>
  <c r="S15" i="107"/>
  <c r="S15" i="73" s="1"/>
  <c r="S30" i="107"/>
  <c r="S30" i="73" s="1"/>
  <c r="S101" i="107"/>
  <c r="S101" i="73" s="1"/>
  <c r="S75" i="107"/>
  <c r="S75" i="73" s="1"/>
  <c r="S49" i="107"/>
  <c r="S49" i="73" s="1"/>
  <c r="S9" i="107"/>
  <c r="S9" i="73" s="1"/>
  <c r="O42" i="70"/>
  <c r="P22" i="107" l="1"/>
  <c r="P22" i="73" s="1"/>
  <c r="P23" i="107"/>
  <c r="P23" i="73" s="1"/>
  <c r="P87" i="107"/>
  <c r="P87" i="73" s="1"/>
  <c r="P89" i="107"/>
  <c r="P89" i="73" s="1"/>
  <c r="P118" i="107"/>
  <c r="P118" i="73" s="1"/>
  <c r="S126" i="73"/>
  <c r="S130" i="73"/>
  <c r="X33" i="122"/>
  <c r="S33" i="166"/>
  <c r="X48" i="122"/>
  <c r="S48" i="166"/>
  <c r="X21" i="122"/>
  <c r="S21" i="166"/>
  <c r="X5" i="122"/>
  <c r="S5" i="166"/>
  <c r="X47" i="122"/>
  <c r="S47" i="166"/>
  <c r="X20" i="122"/>
  <c r="S20" i="166"/>
  <c r="X36" i="122"/>
  <c r="S36" i="166"/>
  <c r="X2" i="122"/>
  <c r="S2" i="166"/>
  <c r="S127" i="73"/>
  <c r="S131" i="73"/>
  <c r="X38" i="122"/>
  <c r="S38" i="166"/>
  <c r="X15" i="122"/>
  <c r="S15" i="166"/>
  <c r="X13" i="122"/>
  <c r="S13" i="166"/>
  <c r="X16" i="122"/>
  <c r="S16" i="166"/>
  <c r="X27" i="122"/>
  <c r="S27" i="166"/>
  <c r="S129" i="73"/>
  <c r="S125" i="73"/>
  <c r="X51" i="122"/>
  <c r="S51" i="166"/>
  <c r="T42" i="122"/>
  <c r="P42" i="166"/>
  <c r="T21" i="122"/>
  <c r="P21" i="166"/>
  <c r="X25" i="122"/>
  <c r="S25" i="166"/>
  <c r="X14" i="122"/>
  <c r="S14" i="166"/>
  <c r="X52" i="122"/>
  <c r="S52" i="166"/>
  <c r="X40" i="122"/>
  <c r="S40" i="166"/>
  <c r="T46" i="122"/>
  <c r="P46" i="166"/>
  <c r="T12" i="122"/>
  <c r="P12" i="166"/>
  <c r="P59" i="166"/>
  <c r="T59" i="122"/>
  <c r="T55" i="122"/>
  <c r="P55" i="166"/>
  <c r="X17" i="122"/>
  <c r="S17" i="166"/>
  <c r="T31" i="122"/>
  <c r="P31" i="166"/>
  <c r="X31" i="122"/>
  <c r="S31" i="166"/>
  <c r="X3" i="122"/>
  <c r="S3" i="166"/>
  <c r="X9" i="122"/>
  <c r="S9" i="166"/>
  <c r="X22" i="122"/>
  <c r="S22" i="166"/>
  <c r="P58" i="166"/>
  <c r="T58" i="122"/>
  <c r="X55" i="122"/>
  <c r="S55" i="166"/>
  <c r="X29" i="122"/>
  <c r="S29" i="166"/>
  <c r="X49" i="122"/>
  <c r="S49" i="166"/>
  <c r="T54" i="122"/>
  <c r="P54" i="166"/>
  <c r="X19" i="122"/>
  <c r="S19" i="166"/>
  <c r="X35" i="122"/>
  <c r="S35" i="166"/>
  <c r="X53" i="122"/>
  <c r="S53" i="166"/>
  <c r="X45" i="122"/>
  <c r="S45" i="166"/>
  <c r="T44" i="122"/>
  <c r="P44" i="166"/>
  <c r="T24" i="122"/>
  <c r="P24" i="166"/>
  <c r="T26" i="122"/>
  <c r="P26" i="166"/>
  <c r="X12" i="122"/>
  <c r="S12" i="166"/>
  <c r="X42" i="122"/>
  <c r="S42" i="166"/>
  <c r="X34" i="122"/>
  <c r="S34" i="166"/>
  <c r="X32" i="122"/>
  <c r="S32" i="166"/>
  <c r="X50" i="122"/>
  <c r="S50" i="166"/>
  <c r="X8" i="122"/>
  <c r="S8" i="166"/>
  <c r="T51" i="122"/>
  <c r="P51" i="166"/>
  <c r="T22" i="122"/>
  <c r="P22" i="166"/>
  <c r="T19" i="122"/>
  <c r="P19" i="166"/>
  <c r="X44" i="122"/>
  <c r="S44" i="166"/>
  <c r="X54" i="122"/>
  <c r="S54" i="166"/>
  <c r="X24" i="122"/>
  <c r="S24" i="166"/>
  <c r="X39" i="122"/>
  <c r="S39" i="166"/>
  <c r="X6" i="122"/>
  <c r="S6" i="166"/>
  <c r="X28" i="122"/>
  <c r="S28" i="166"/>
  <c r="X43" i="122"/>
  <c r="S43" i="166"/>
  <c r="P49" i="107"/>
  <c r="P49" i="73" s="1"/>
  <c r="P93" i="107"/>
  <c r="P93" i="73" s="1"/>
  <c r="P35" i="107"/>
  <c r="P35" i="73" s="1"/>
  <c r="P12" i="107"/>
  <c r="P12" i="73" s="1"/>
  <c r="O19" i="78"/>
  <c r="O35" i="78"/>
  <c r="O51" i="78"/>
  <c r="O67" i="78"/>
  <c r="O83" i="78"/>
  <c r="O99" i="78"/>
  <c r="O115" i="78"/>
  <c r="O10" i="78"/>
  <c r="O40" i="78"/>
  <c r="O57" i="78"/>
  <c r="O74" i="78"/>
  <c r="O104" i="78"/>
  <c r="O20" i="78"/>
  <c r="O45" i="78"/>
  <c r="O66" i="78"/>
  <c r="O16" i="78"/>
  <c r="O37" i="78"/>
  <c r="O62" i="78"/>
  <c r="O28" i="78"/>
  <c r="O70" i="78"/>
  <c r="O116" i="78"/>
  <c r="O121" i="78"/>
  <c r="O33" i="78"/>
  <c r="O92" i="78"/>
  <c r="O113" i="78"/>
  <c r="O76" i="78"/>
  <c r="O101" i="78"/>
  <c r="O13" i="78"/>
  <c r="O50" i="78"/>
  <c r="O110" i="78"/>
  <c r="O7" i="78"/>
  <c r="O23" i="78"/>
  <c r="O39" i="78"/>
  <c r="O55" i="78"/>
  <c r="O71" i="78"/>
  <c r="O87" i="78"/>
  <c r="O103" i="78"/>
  <c r="O119" i="78"/>
  <c r="O24" i="78"/>
  <c r="O41" i="78"/>
  <c r="O58" i="78"/>
  <c r="O88" i="78"/>
  <c r="O105" i="78"/>
  <c r="O21" i="78"/>
  <c r="O46" i="78"/>
  <c r="O84" i="78"/>
  <c r="O17" i="78"/>
  <c r="O38" i="78"/>
  <c r="O80" i="78"/>
  <c r="O30" i="78"/>
  <c r="O96" i="78"/>
  <c r="O117" i="78"/>
  <c r="O122" i="78"/>
  <c r="O52" i="78"/>
  <c r="O93" i="78"/>
  <c r="O114" i="78"/>
  <c r="O100" i="78"/>
  <c r="O29" i="78"/>
  <c r="O78" i="78"/>
  <c r="O108" i="78"/>
  <c r="O11" i="78"/>
  <c r="O27" i="78"/>
  <c r="O43" i="78"/>
  <c r="O59" i="78"/>
  <c r="O75" i="78"/>
  <c r="O91" i="78"/>
  <c r="O107" i="78"/>
  <c r="O8" i="78"/>
  <c r="O25" i="78"/>
  <c r="O42" i="78"/>
  <c r="O72" i="78"/>
  <c r="O89" i="78"/>
  <c r="O106" i="78"/>
  <c r="O22" i="78"/>
  <c r="O64" i="78"/>
  <c r="O85" i="78"/>
  <c r="O18" i="78"/>
  <c r="O60" i="78"/>
  <c r="O81" i="78"/>
  <c r="O49" i="78"/>
  <c r="O97" i="78"/>
  <c r="O118" i="78"/>
  <c r="O12" i="78"/>
  <c r="O54" i="78"/>
  <c r="O94" i="78"/>
  <c r="O34" i="78"/>
  <c r="O102" i="78"/>
  <c r="O48" i="78"/>
  <c r="O69" i="78"/>
  <c r="O15" i="78"/>
  <c r="O31" i="78"/>
  <c r="O47" i="78"/>
  <c r="O63" i="78"/>
  <c r="O79" i="78"/>
  <c r="O95" i="78"/>
  <c r="O111" i="78"/>
  <c r="O9" i="78"/>
  <c r="O26" i="78"/>
  <c r="O56" i="78"/>
  <c r="O73" i="78"/>
  <c r="O90" i="78"/>
  <c r="O123" i="78"/>
  <c r="O44" i="78"/>
  <c r="O65" i="78"/>
  <c r="O86" i="78"/>
  <c r="O36" i="78"/>
  <c r="O61" i="78"/>
  <c r="O82" i="78"/>
  <c r="O68" i="78"/>
  <c r="O98" i="78"/>
  <c r="O120" i="78"/>
  <c r="O14" i="78"/>
  <c r="O77" i="78"/>
  <c r="O112" i="78"/>
  <c r="O53" i="78"/>
  <c r="O32" i="78"/>
  <c r="O109" i="78"/>
  <c r="O18" i="72"/>
  <c r="O82" i="72"/>
  <c r="O29" i="72"/>
  <c r="O23" i="72"/>
  <c r="O104" i="72"/>
  <c r="O16" i="72"/>
  <c r="O121" i="72"/>
  <c r="O121" i="107" s="1"/>
  <c r="O121" i="73" s="1"/>
  <c r="O100" i="72"/>
  <c r="O38" i="72"/>
  <c r="O102" i="72"/>
  <c r="O60" i="72"/>
  <c r="O41" i="72"/>
  <c r="O63" i="72"/>
  <c r="O19" i="72"/>
  <c r="O115" i="72"/>
  <c r="O115" i="107" s="1"/>
  <c r="O115" i="73" s="1"/>
  <c r="O107" i="72"/>
  <c r="O42" i="72"/>
  <c r="O106" i="72"/>
  <c r="O61" i="72"/>
  <c r="O61" i="107" s="1"/>
  <c r="O61" i="73" s="1"/>
  <c r="O55" i="72"/>
  <c r="O64" i="72"/>
  <c r="O20" i="72"/>
  <c r="O116" i="72"/>
  <c r="O116" i="107" s="1"/>
  <c r="O116" i="73" s="1"/>
  <c r="O14" i="72"/>
  <c r="O78" i="72"/>
  <c r="O28" i="72"/>
  <c r="O9" i="72"/>
  <c r="O103" i="72"/>
  <c r="O48" i="72"/>
  <c r="O113" i="72"/>
  <c r="O97" i="72"/>
  <c r="O112" i="72"/>
  <c r="O30" i="72"/>
  <c r="O45" i="72"/>
  <c r="O39" i="72"/>
  <c r="O21" i="72"/>
  <c r="O120" i="72"/>
  <c r="O12" i="72"/>
  <c r="O87" i="72"/>
  <c r="O87" i="107" s="1"/>
  <c r="O87" i="73" s="1"/>
  <c r="O84" i="72"/>
  <c r="O22" i="72"/>
  <c r="O43" i="72"/>
  <c r="O105" i="72"/>
  <c r="O80" i="72"/>
  <c r="O90" i="72"/>
  <c r="O44" i="72"/>
  <c r="O47" i="72"/>
  <c r="O101" i="72"/>
  <c r="O11" i="72"/>
  <c r="O73" i="72"/>
  <c r="O79" i="72"/>
  <c r="O34" i="72"/>
  <c r="O98" i="72"/>
  <c r="O59" i="72"/>
  <c r="O40" i="72"/>
  <c r="O40" i="107" s="1"/>
  <c r="O40" i="73" s="1"/>
  <c r="O33" i="72"/>
  <c r="O81" i="72"/>
  <c r="O68" i="72"/>
  <c r="O83" i="72"/>
  <c r="O54" i="72"/>
  <c r="O118" i="72"/>
  <c r="O77" i="72"/>
  <c r="O71" i="72"/>
  <c r="O96" i="72"/>
  <c r="O52" i="72"/>
  <c r="O111" i="72"/>
  <c r="O117" i="72"/>
  <c r="O117" i="107" s="1"/>
  <c r="O117" i="73" s="1"/>
  <c r="O58" i="72"/>
  <c r="O122" i="72"/>
  <c r="O122" i="107" s="1"/>
  <c r="O122" i="73" s="1"/>
  <c r="O91" i="72"/>
  <c r="O72" i="72"/>
  <c r="O53" i="72"/>
  <c r="O94" i="72"/>
  <c r="O32" i="72"/>
  <c r="O66" i="72"/>
  <c r="O66" i="107" s="1"/>
  <c r="O66" i="73" s="1"/>
  <c r="O108" i="72"/>
  <c r="O86" i="72"/>
  <c r="O17" i="72"/>
  <c r="O26" i="72"/>
  <c r="O26" i="107" s="1"/>
  <c r="O26" i="73" s="1"/>
  <c r="O31" i="72"/>
  <c r="O62" i="72"/>
  <c r="O62" i="107" s="1"/>
  <c r="O62" i="73" s="1"/>
  <c r="O15" i="72"/>
  <c r="O50" i="72"/>
  <c r="O114" i="72"/>
  <c r="O76" i="72"/>
  <c r="O76" i="107" s="1"/>
  <c r="O76" i="73" s="1"/>
  <c r="O57" i="72"/>
  <c r="O95" i="72"/>
  <c r="O51" i="72"/>
  <c r="O36" i="72"/>
  <c r="O35" i="72"/>
  <c r="O70" i="72"/>
  <c r="O70" i="107" s="1"/>
  <c r="O70" i="73" s="1"/>
  <c r="O13" i="72"/>
  <c r="O7" i="72"/>
  <c r="O88" i="72"/>
  <c r="O109" i="72"/>
  <c r="O85" i="72"/>
  <c r="O69" i="72"/>
  <c r="O10" i="72"/>
  <c r="O74" i="72"/>
  <c r="O27" i="72"/>
  <c r="O8" i="72"/>
  <c r="O89" i="72"/>
  <c r="O123" i="72"/>
  <c r="O123" i="107" s="1"/>
  <c r="O123" i="73" s="1"/>
  <c r="O119" i="72"/>
  <c r="O99" i="72"/>
  <c r="O46" i="72"/>
  <c r="O46" i="107" s="1"/>
  <c r="O46" i="73" s="1"/>
  <c r="O110" i="72"/>
  <c r="O75" i="72"/>
  <c r="O56" i="72"/>
  <c r="O65" i="72"/>
  <c r="O93" i="72"/>
  <c r="O67" i="72"/>
  <c r="O24" i="72"/>
  <c r="O37" i="72"/>
  <c r="O25" i="72"/>
  <c r="O49" i="72"/>
  <c r="O92" i="72"/>
  <c r="P123" i="107"/>
  <c r="P123" i="73" s="1"/>
  <c r="P50" i="107"/>
  <c r="P50" i="73" s="1"/>
  <c r="P91" i="107"/>
  <c r="P91" i="73" s="1"/>
  <c r="P8" i="107"/>
  <c r="P8" i="73" s="1"/>
  <c r="P59" i="107"/>
  <c r="P59" i="73" s="1"/>
  <c r="P31" i="107"/>
  <c r="P31" i="73" s="1"/>
  <c r="P60" i="107"/>
  <c r="P60" i="73" s="1"/>
  <c r="P46" i="107"/>
  <c r="P46" i="73" s="1"/>
  <c r="P66" i="107"/>
  <c r="P66" i="73" s="1"/>
  <c r="P52" i="107"/>
  <c r="P52" i="73" s="1"/>
  <c r="P47" i="107"/>
  <c r="P47" i="73" s="1"/>
  <c r="P86" i="107"/>
  <c r="P86" i="73" s="1"/>
  <c r="P44" i="107"/>
  <c r="P44" i="73" s="1"/>
  <c r="P83" i="107"/>
  <c r="P83" i="73" s="1"/>
  <c r="P65" i="107"/>
  <c r="P65" i="73" s="1"/>
  <c r="P95" i="107"/>
  <c r="P95" i="73" s="1"/>
  <c r="P33" i="107"/>
  <c r="P33" i="73" s="1"/>
  <c r="P108" i="107"/>
  <c r="P108" i="73" s="1"/>
  <c r="P100" i="107"/>
  <c r="P100" i="73" s="1"/>
  <c r="P96" i="107"/>
  <c r="P96" i="73" s="1"/>
  <c r="P79" i="107"/>
  <c r="P79" i="73" s="1"/>
  <c r="P63" i="107"/>
  <c r="P63" i="73" s="1"/>
  <c r="P19" i="107"/>
  <c r="P19" i="73" s="1"/>
  <c r="P73" i="107"/>
  <c r="P73" i="73" s="1"/>
  <c r="P9" i="107"/>
  <c r="P9" i="73" s="1"/>
  <c r="P45" i="107"/>
  <c r="P45" i="73" s="1"/>
  <c r="P74" i="107"/>
  <c r="P74" i="73" s="1"/>
  <c r="P28" i="107"/>
  <c r="P28" i="73" s="1"/>
  <c r="P16" i="107"/>
  <c r="P16" i="73" s="1"/>
  <c r="P18" i="107"/>
  <c r="P18" i="73" s="1"/>
  <c r="P42" i="107"/>
  <c r="P42" i="73" s="1"/>
  <c r="P110" i="107"/>
  <c r="P110" i="73" s="1"/>
  <c r="P116" i="107"/>
  <c r="P116" i="73" s="1"/>
  <c r="P104" i="107"/>
  <c r="P104" i="73" s="1"/>
  <c r="P101" i="107"/>
  <c r="P101" i="73" s="1"/>
  <c r="P13" i="107"/>
  <c r="P13" i="73" s="1"/>
  <c r="P120" i="107"/>
  <c r="P120" i="73" s="1"/>
  <c r="P54" i="107"/>
  <c r="P54" i="73" s="1"/>
  <c r="P69" i="107"/>
  <c r="P69" i="73" s="1"/>
  <c r="P78" i="107"/>
  <c r="P78" i="73" s="1"/>
  <c r="P106" i="107"/>
  <c r="P106" i="73" s="1"/>
  <c r="P76" i="107"/>
  <c r="P76" i="73" s="1"/>
  <c r="P113" i="107"/>
  <c r="P113" i="73" s="1"/>
  <c r="P25" i="107"/>
  <c r="P25" i="73" s="1"/>
  <c r="P10" i="107"/>
  <c r="P10" i="73" s="1"/>
  <c r="P81" i="107"/>
  <c r="P81" i="73" s="1"/>
  <c r="P14" i="107"/>
  <c r="P14" i="73" s="1"/>
  <c r="P115" i="107"/>
  <c r="P115" i="73" s="1"/>
  <c r="P112" i="107"/>
  <c r="P112" i="73" s="1"/>
  <c r="P92" i="107"/>
  <c r="P92" i="73" s="1"/>
  <c r="P71" i="107"/>
  <c r="P71" i="73" s="1"/>
  <c r="O42" i="109"/>
  <c r="O37" i="107"/>
  <c r="O37" i="73" s="1"/>
  <c r="O35" i="107"/>
  <c r="O35" i="73" s="1"/>
  <c r="O106" i="107"/>
  <c r="O106" i="73" s="1"/>
  <c r="O43" i="107"/>
  <c r="O43" i="73" s="1"/>
  <c r="O120" i="107"/>
  <c r="O120" i="73" s="1"/>
  <c r="O51" i="107"/>
  <c r="O51" i="73" s="1"/>
  <c r="O64" i="107"/>
  <c r="O64" i="73" s="1"/>
  <c r="O103" i="107"/>
  <c r="O103" i="73" s="1"/>
  <c r="O84" i="107"/>
  <c r="O84" i="73" s="1"/>
  <c r="O113" i="107"/>
  <c r="O113" i="73" s="1"/>
  <c r="O118" i="107"/>
  <c r="O118" i="73" s="1"/>
  <c r="O75" i="107"/>
  <c r="O75" i="73" s="1"/>
  <c r="O30" i="107"/>
  <c r="O30" i="73" s="1"/>
  <c r="P21" i="107"/>
  <c r="P21" i="73" s="1"/>
  <c r="P119" i="107"/>
  <c r="P119" i="73" s="1"/>
  <c r="P102" i="107"/>
  <c r="P102" i="73" s="1"/>
  <c r="P40" i="107"/>
  <c r="P40" i="73" s="1"/>
  <c r="P111" i="107"/>
  <c r="P111" i="73" s="1"/>
  <c r="P64" i="107"/>
  <c r="P64" i="73" s="1"/>
  <c r="P97" i="107"/>
  <c r="P97" i="73" s="1"/>
  <c r="P80" i="107"/>
  <c r="P80" i="73" s="1"/>
  <c r="P34" i="107"/>
  <c r="P34" i="73" s="1"/>
  <c r="P90" i="107"/>
  <c r="P90" i="73" s="1"/>
  <c r="P27" i="107"/>
  <c r="P27" i="73" s="1"/>
  <c r="P29" i="107"/>
  <c r="P29" i="73" s="1"/>
  <c r="P41" i="107"/>
  <c r="P41" i="73" s="1"/>
  <c r="P70" i="107"/>
  <c r="P70" i="73" s="1"/>
  <c r="P67" i="107"/>
  <c r="P67" i="73" s="1"/>
  <c r="P56" i="107"/>
  <c r="P56" i="73" s="1"/>
  <c r="P103" i="107"/>
  <c r="P103" i="73" s="1"/>
  <c r="P58" i="107"/>
  <c r="P58" i="73" s="1"/>
  <c r="P61" i="107"/>
  <c r="P61" i="73" s="1"/>
  <c r="P98" i="107"/>
  <c r="P98" i="73" s="1"/>
  <c r="P48" i="107"/>
  <c r="P48" i="73" s="1"/>
  <c r="P37" i="107"/>
  <c r="P37" i="73" s="1"/>
  <c r="P72" i="107"/>
  <c r="P72" i="73" s="1"/>
  <c r="P38" i="107"/>
  <c r="P38" i="73" s="1"/>
  <c r="P26" i="107"/>
  <c r="P26" i="73" s="1"/>
  <c r="P17" i="107"/>
  <c r="P17" i="73" s="1"/>
  <c r="P20" i="107"/>
  <c r="P20" i="73" s="1"/>
  <c r="P7" i="107"/>
  <c r="P7" i="73" s="1"/>
  <c r="P53" i="107"/>
  <c r="P53" i="73" s="1"/>
  <c r="P62" i="107"/>
  <c r="P62" i="73" s="1"/>
  <c r="P88" i="107"/>
  <c r="P88" i="73" s="1"/>
  <c r="P68" i="107"/>
  <c r="P68" i="73" s="1"/>
  <c r="P99" i="107"/>
  <c r="P99" i="73" s="1"/>
  <c r="P77" i="107"/>
  <c r="P77" i="73" s="1"/>
  <c r="N42" i="70"/>
  <c r="O14" i="107" l="1"/>
  <c r="O14" i="73" s="1"/>
  <c r="O73" i="107"/>
  <c r="O73" i="73" s="1"/>
  <c r="O49" i="107"/>
  <c r="O49" i="73" s="1"/>
  <c r="O23" i="107"/>
  <c r="O23" i="73" s="1"/>
  <c r="P126" i="73"/>
  <c r="P130" i="73"/>
  <c r="S63" i="166"/>
  <c r="P125" i="73"/>
  <c r="P129" i="73"/>
  <c r="T35" i="122"/>
  <c r="P35" i="166"/>
  <c r="S21" i="122"/>
  <c r="O21" i="166"/>
  <c r="T57" i="122"/>
  <c r="P57" i="166"/>
  <c r="T16" i="122"/>
  <c r="P16" i="166"/>
  <c r="T3" i="122"/>
  <c r="P3" i="166"/>
  <c r="P60" i="166"/>
  <c r="T60" i="122"/>
  <c r="T25" i="122"/>
  <c r="P25" i="166"/>
  <c r="T9" i="122"/>
  <c r="P9" i="166"/>
  <c r="T4" i="122"/>
  <c r="P4" i="166"/>
  <c r="T34" i="122"/>
  <c r="P34" i="166"/>
  <c r="S12" i="122"/>
  <c r="O12" i="166"/>
  <c r="T33" i="122"/>
  <c r="P33" i="166"/>
  <c r="T32" i="122"/>
  <c r="P32" i="166"/>
  <c r="T36" i="122"/>
  <c r="P36" i="166"/>
  <c r="T40" i="122"/>
  <c r="P40" i="166"/>
  <c r="T48" i="122"/>
  <c r="P48" i="166"/>
  <c r="S50" i="122"/>
  <c r="O50" i="166"/>
  <c r="T29" i="122"/>
  <c r="P29" i="166"/>
  <c r="T18" i="122"/>
  <c r="P18" i="166"/>
  <c r="T13" i="122"/>
  <c r="P13" i="166"/>
  <c r="T41" i="122"/>
  <c r="P41" i="166"/>
  <c r="T45" i="122"/>
  <c r="P45" i="166"/>
  <c r="T20" i="122"/>
  <c r="P20" i="166"/>
  <c r="O60" i="166"/>
  <c r="S60" i="122"/>
  <c r="S7" i="122"/>
  <c r="O7" i="166"/>
  <c r="S3" i="122"/>
  <c r="O3" i="166"/>
  <c r="S54" i="122"/>
  <c r="O54" i="166"/>
  <c r="S24" i="122"/>
  <c r="O24" i="166"/>
  <c r="S53" i="122"/>
  <c r="O53" i="166"/>
  <c r="S52" i="122"/>
  <c r="O52" i="166"/>
  <c r="O58" i="166"/>
  <c r="S58" i="122"/>
  <c r="S10" i="122"/>
  <c r="O10" i="166"/>
  <c r="T5" i="122"/>
  <c r="P5" i="166"/>
  <c r="T17" i="122"/>
  <c r="P17" i="166"/>
  <c r="S57" i="122"/>
  <c r="O57" i="166"/>
  <c r="T49" i="122"/>
  <c r="P49" i="166"/>
  <c r="T43" i="122"/>
  <c r="P43" i="166"/>
  <c r="T53" i="122"/>
  <c r="P53" i="166"/>
  <c r="T39" i="122"/>
  <c r="P39" i="166"/>
  <c r="S40" i="122"/>
  <c r="O40" i="166"/>
  <c r="T52" i="122"/>
  <c r="P52" i="166"/>
  <c r="T15" i="122"/>
  <c r="P15" i="166"/>
  <c r="T47" i="122"/>
  <c r="P47" i="166"/>
  <c r="T10" i="122"/>
  <c r="P10" i="166"/>
  <c r="T23" i="122"/>
  <c r="P23" i="166"/>
  <c r="S13" i="122"/>
  <c r="O13" i="166"/>
  <c r="O59" i="166"/>
  <c r="S59" i="122"/>
  <c r="T30" i="122"/>
  <c r="P30" i="166"/>
  <c r="T14" i="122"/>
  <c r="P14" i="166"/>
  <c r="T7" i="122"/>
  <c r="P7" i="166"/>
  <c r="T27" i="122"/>
  <c r="P27" i="166"/>
  <c r="T56" i="122"/>
  <c r="P56" i="166"/>
  <c r="S55" i="122"/>
  <c r="O55" i="166"/>
  <c r="S43" i="122"/>
  <c r="O43" i="166"/>
  <c r="T8" i="122"/>
  <c r="P8" i="166"/>
  <c r="T50" i="122"/>
  <c r="P50" i="166"/>
  <c r="T6" i="122"/>
  <c r="P6" i="166"/>
  <c r="T38" i="122"/>
  <c r="P38" i="166"/>
  <c r="T11" i="122"/>
  <c r="P11" i="166"/>
  <c r="T37" i="122"/>
  <c r="P37" i="166"/>
  <c r="T2" i="122"/>
  <c r="P2" i="166"/>
  <c r="P131" i="73"/>
  <c r="P127" i="73"/>
  <c r="T28" i="122"/>
  <c r="P28" i="166"/>
  <c r="O88" i="107"/>
  <c r="O88" i="73" s="1"/>
  <c r="O48" i="107"/>
  <c r="O48" i="73" s="1"/>
  <c r="N8" i="78"/>
  <c r="N24" i="78"/>
  <c r="N40" i="78"/>
  <c r="N56" i="78"/>
  <c r="N72" i="78"/>
  <c r="N88" i="78"/>
  <c r="N104" i="78"/>
  <c r="N7" i="78"/>
  <c r="N37" i="78"/>
  <c r="N54" i="78"/>
  <c r="N71" i="78"/>
  <c r="N101" i="78"/>
  <c r="N118" i="78"/>
  <c r="N18" i="78"/>
  <c r="N43" i="78"/>
  <c r="N81" i="78"/>
  <c r="N14" i="78"/>
  <c r="N35" i="78"/>
  <c r="N77" i="78"/>
  <c r="N45" i="78"/>
  <c r="N93" i="78"/>
  <c r="N114" i="78"/>
  <c r="N31" i="78"/>
  <c r="N91" i="78"/>
  <c r="N11" i="78"/>
  <c r="N122" i="78"/>
  <c r="N90" i="78"/>
  <c r="N99" i="78"/>
  <c r="N74" i="78"/>
  <c r="N106" i="78"/>
  <c r="N36" i="78"/>
  <c r="N53" i="78"/>
  <c r="N117" i="78"/>
  <c r="N42" i="78"/>
  <c r="N13" i="78"/>
  <c r="N59" i="78"/>
  <c r="N89" i="78"/>
  <c r="N29" i="78"/>
  <c r="N111" i="78"/>
  <c r="N97" i="78"/>
  <c r="N51" i="78"/>
  <c r="N12" i="78"/>
  <c r="N28" i="78"/>
  <c r="N44" i="78"/>
  <c r="N60" i="78"/>
  <c r="N76" i="78"/>
  <c r="N92" i="78"/>
  <c r="N108" i="78"/>
  <c r="N21" i="78"/>
  <c r="N38" i="78"/>
  <c r="N55" i="78"/>
  <c r="N85" i="78"/>
  <c r="N102" i="78"/>
  <c r="N119" i="78"/>
  <c r="N19" i="78"/>
  <c r="N61" i="78"/>
  <c r="N82" i="78"/>
  <c r="N15" i="78"/>
  <c r="N57" i="78"/>
  <c r="N78" i="78"/>
  <c r="N47" i="78"/>
  <c r="N94" i="78"/>
  <c r="N115" i="78"/>
  <c r="N50" i="78"/>
  <c r="N109" i="78"/>
  <c r="N30" i="78"/>
  <c r="N123" i="78"/>
  <c r="N105" i="78"/>
  <c r="N121" i="78"/>
  <c r="N27" i="78"/>
  <c r="N52" i="78"/>
  <c r="N70" i="78"/>
  <c r="N17" i="78"/>
  <c r="N34" i="78"/>
  <c r="N113" i="78"/>
  <c r="N98" i="78"/>
  <c r="N46" i="78"/>
  <c r="N16" i="78"/>
  <c r="N32" i="78"/>
  <c r="N48" i="78"/>
  <c r="N64" i="78"/>
  <c r="N80" i="78"/>
  <c r="N96" i="78"/>
  <c r="N112" i="78"/>
  <c r="N22" i="78"/>
  <c r="N39" i="78"/>
  <c r="N69" i="78"/>
  <c r="N86" i="78"/>
  <c r="N103" i="78"/>
  <c r="N120" i="78"/>
  <c r="N41" i="78"/>
  <c r="N62" i="78"/>
  <c r="N83" i="78"/>
  <c r="N33" i="78"/>
  <c r="N58" i="78"/>
  <c r="N79" i="78"/>
  <c r="N66" i="78"/>
  <c r="N95" i="78"/>
  <c r="N10" i="78"/>
  <c r="N73" i="78"/>
  <c r="N110" i="78"/>
  <c r="N49" i="78"/>
  <c r="N25" i="78"/>
  <c r="N107" i="78"/>
  <c r="N9" i="78"/>
  <c r="N65" i="78"/>
  <c r="N20" i="78"/>
  <c r="N68" i="78"/>
  <c r="N84" i="78"/>
  <c r="N100" i="78"/>
  <c r="N116" i="78"/>
  <c r="N23" i="78"/>
  <c r="N87" i="78"/>
  <c r="N63" i="78"/>
  <c r="N26" i="78"/>
  <c r="N75" i="78"/>
  <c r="N67" i="78"/>
  <c r="N59" i="72"/>
  <c r="N123" i="72"/>
  <c r="N123" i="107" s="1"/>
  <c r="N123" i="73" s="1"/>
  <c r="N88" i="72"/>
  <c r="N69" i="72"/>
  <c r="N69" i="107" s="1"/>
  <c r="N69" i="73" s="1"/>
  <c r="N94" i="72"/>
  <c r="N116" i="72"/>
  <c r="N116" i="107" s="1"/>
  <c r="N116" i="73" s="1"/>
  <c r="N108" i="72"/>
  <c r="N47" i="72"/>
  <c r="N111" i="72"/>
  <c r="N111" i="107" s="1"/>
  <c r="N111" i="73" s="1"/>
  <c r="N72" i="72"/>
  <c r="N53" i="72"/>
  <c r="N62" i="72"/>
  <c r="N80" i="72"/>
  <c r="N114" i="72"/>
  <c r="N35" i="72"/>
  <c r="N99" i="72"/>
  <c r="N56" i="72"/>
  <c r="N37" i="72"/>
  <c r="N30" i="72"/>
  <c r="N48" i="72"/>
  <c r="N66" i="72"/>
  <c r="N7" i="72"/>
  <c r="N71" i="72"/>
  <c r="N10" i="72"/>
  <c r="N104" i="72"/>
  <c r="N85" i="72"/>
  <c r="N122" i="72"/>
  <c r="N12" i="72"/>
  <c r="N65" i="72"/>
  <c r="N81" i="72"/>
  <c r="N23" i="72"/>
  <c r="N87" i="72"/>
  <c r="N21" i="72"/>
  <c r="N102" i="72"/>
  <c r="N13" i="72"/>
  <c r="N97" i="72"/>
  <c r="N60" i="72"/>
  <c r="N43" i="72"/>
  <c r="N52" i="72"/>
  <c r="N61" i="72"/>
  <c r="N31" i="72"/>
  <c r="N31" i="107" s="1"/>
  <c r="N31" i="73" s="1"/>
  <c r="N95" i="72"/>
  <c r="N29" i="72"/>
  <c r="N18" i="72"/>
  <c r="N83" i="72"/>
  <c r="N26" i="72"/>
  <c r="N78" i="72"/>
  <c r="N77" i="72"/>
  <c r="N77" i="107" s="1"/>
  <c r="N77" i="73" s="1"/>
  <c r="N119" i="72"/>
  <c r="N93" i="72"/>
  <c r="N93" i="107" s="1"/>
  <c r="N93" i="73" s="1"/>
  <c r="N82" i="72"/>
  <c r="N11" i="72"/>
  <c r="N75" i="72"/>
  <c r="N24" i="72"/>
  <c r="N105" i="72"/>
  <c r="N105" i="107" s="1"/>
  <c r="N105" i="73" s="1"/>
  <c r="N86" i="72"/>
  <c r="N46" i="72"/>
  <c r="N14" i="72"/>
  <c r="N33" i="72"/>
  <c r="N63" i="72"/>
  <c r="N8" i="72"/>
  <c r="N89" i="72"/>
  <c r="N70" i="72"/>
  <c r="N120" i="72"/>
  <c r="N117" i="72"/>
  <c r="N109" i="72"/>
  <c r="N51" i="72"/>
  <c r="N115" i="72"/>
  <c r="N73" i="72"/>
  <c r="N54" i="72"/>
  <c r="N92" i="72"/>
  <c r="N32" i="72"/>
  <c r="N40" i="72"/>
  <c r="N16" i="72"/>
  <c r="N49" i="72"/>
  <c r="N107" i="72"/>
  <c r="N50" i="72"/>
  <c r="N36" i="72"/>
  <c r="N19" i="72"/>
  <c r="N101" i="72"/>
  <c r="N55" i="72"/>
  <c r="N68" i="72"/>
  <c r="N27" i="72"/>
  <c r="N91" i="72"/>
  <c r="N41" i="72"/>
  <c r="N22" i="72"/>
  <c r="N28" i="72"/>
  <c r="N17" i="72"/>
  <c r="N44" i="72"/>
  <c r="N15" i="72"/>
  <c r="N79" i="72"/>
  <c r="N25" i="72"/>
  <c r="N106" i="72"/>
  <c r="N106" i="107" s="1"/>
  <c r="N106" i="73" s="1"/>
  <c r="N100" i="72"/>
  <c r="N76" i="72"/>
  <c r="N45" i="72"/>
  <c r="N98" i="72"/>
  <c r="N67" i="72"/>
  <c r="N67" i="107" s="1"/>
  <c r="N67" i="73" s="1"/>
  <c r="N9" i="72"/>
  <c r="N90" i="72"/>
  <c r="N84" i="72"/>
  <c r="N121" i="72"/>
  <c r="N121" i="107" s="1"/>
  <c r="N121" i="73" s="1"/>
  <c r="N118" i="72"/>
  <c r="N110" i="72"/>
  <c r="N39" i="72"/>
  <c r="N103" i="72"/>
  <c r="N57" i="72"/>
  <c r="N38" i="72"/>
  <c r="N112" i="72"/>
  <c r="N58" i="72"/>
  <c r="N113" i="72"/>
  <c r="N42" i="72"/>
  <c r="N64" i="72"/>
  <c r="N20" i="72"/>
  <c r="N96" i="72"/>
  <c r="N74" i="72"/>
  <c r="N34" i="72"/>
  <c r="O11" i="107"/>
  <c r="O11" i="73" s="1"/>
  <c r="O31" i="107"/>
  <c r="O31" i="73" s="1"/>
  <c r="O77" i="107"/>
  <c r="O77" i="73" s="1"/>
  <c r="O58" i="107"/>
  <c r="O58" i="73" s="1"/>
  <c r="O101" i="107"/>
  <c r="O101" i="73" s="1"/>
  <c r="O20" i="107"/>
  <c r="O20" i="73" s="1"/>
  <c r="O79" i="107"/>
  <c r="O79" i="73" s="1"/>
  <c r="O33" i="107"/>
  <c r="O33" i="73" s="1"/>
  <c r="O8" i="107"/>
  <c r="O8" i="73" s="1"/>
  <c r="O100" i="107"/>
  <c r="O100" i="73" s="1"/>
  <c r="O15" i="107"/>
  <c r="O15" i="73" s="1"/>
  <c r="O52" i="107"/>
  <c r="O52" i="73" s="1"/>
  <c r="O119" i="107"/>
  <c r="O119" i="73" s="1"/>
  <c r="O114" i="107"/>
  <c r="O114" i="73" s="1"/>
  <c r="O55" i="107"/>
  <c r="O55" i="73" s="1"/>
  <c r="O7" i="107"/>
  <c r="O7" i="73" s="1"/>
  <c r="O105" i="107"/>
  <c r="O105" i="73" s="1"/>
  <c r="O32" i="107"/>
  <c r="O32" i="73" s="1"/>
  <c r="O74" i="107"/>
  <c r="O74" i="73" s="1"/>
  <c r="O107" i="107"/>
  <c r="O107" i="73" s="1"/>
  <c r="O12" i="107"/>
  <c r="O12" i="73" s="1"/>
  <c r="O93" i="107"/>
  <c r="O93" i="73" s="1"/>
  <c r="O27" i="107"/>
  <c r="O27" i="73" s="1"/>
  <c r="O50" i="107"/>
  <c r="O50" i="73" s="1"/>
  <c r="O53" i="107"/>
  <c r="O53" i="73" s="1"/>
  <c r="O59" i="107"/>
  <c r="O59" i="73" s="1"/>
  <c r="O18" i="107"/>
  <c r="O18" i="73" s="1"/>
  <c r="O19" i="107"/>
  <c r="O19" i="73" s="1"/>
  <c r="O72" i="107"/>
  <c r="O72" i="73" s="1"/>
  <c r="O82" i="107"/>
  <c r="O82" i="73" s="1"/>
  <c r="O36" i="107"/>
  <c r="O36" i="73" s="1"/>
  <c r="O97" i="107"/>
  <c r="O97" i="73" s="1"/>
  <c r="O39" i="107"/>
  <c r="O39" i="73" s="1"/>
  <c r="O57" i="107"/>
  <c r="O57" i="73" s="1"/>
  <c r="O9" i="107"/>
  <c r="O9" i="73" s="1"/>
  <c r="O95" i="107"/>
  <c r="O95" i="73" s="1"/>
  <c r="O29" i="107"/>
  <c r="O29" i="73" s="1"/>
  <c r="O92" i="107"/>
  <c r="O92" i="73" s="1"/>
  <c r="O110" i="107"/>
  <c r="O110" i="73" s="1"/>
  <c r="O65" i="107"/>
  <c r="O65" i="73" s="1"/>
  <c r="O38" i="107"/>
  <c r="O38" i="73" s="1"/>
  <c r="O96" i="107"/>
  <c r="O96" i="73" s="1"/>
  <c r="O102" i="107"/>
  <c r="O102" i="73" s="1"/>
  <c r="O112" i="107"/>
  <c r="O112" i="73" s="1"/>
  <c r="O78" i="107"/>
  <c r="O78" i="73" s="1"/>
  <c r="O21" i="107"/>
  <c r="O21" i="73" s="1"/>
  <c r="O42" i="107"/>
  <c r="O42" i="73" s="1"/>
  <c r="O108" i="107"/>
  <c r="O108" i="73" s="1"/>
  <c r="O24" i="107"/>
  <c r="O24" i="73" s="1"/>
  <c r="O69" i="107"/>
  <c r="O69" i="73" s="1"/>
  <c r="O80" i="107"/>
  <c r="O80" i="73" s="1"/>
  <c r="O10" i="107"/>
  <c r="O10" i="73" s="1"/>
  <c r="O17" i="107"/>
  <c r="O17" i="73" s="1"/>
  <c r="O13" i="107"/>
  <c r="O13" i="73" s="1"/>
  <c r="O56" i="107"/>
  <c r="O56" i="73" s="1"/>
  <c r="O28" i="107"/>
  <c r="O28" i="73" s="1"/>
  <c r="O25" i="107"/>
  <c r="O25" i="73" s="1"/>
  <c r="O90" i="107"/>
  <c r="O90" i="73" s="1"/>
  <c r="O85" i="107"/>
  <c r="O85" i="73" s="1"/>
  <c r="O22" i="107"/>
  <c r="O22" i="73" s="1"/>
  <c r="O91" i="107"/>
  <c r="O91" i="73" s="1"/>
  <c r="O109" i="107"/>
  <c r="O109" i="73" s="1"/>
  <c r="O86" i="107"/>
  <c r="O86" i="73" s="1"/>
  <c r="O67" i="107"/>
  <c r="O67" i="73" s="1"/>
  <c r="O41" i="107"/>
  <c r="O41" i="73" s="1"/>
  <c r="O111" i="107"/>
  <c r="O111" i="73" s="1"/>
  <c r="O16" i="107"/>
  <c r="O16" i="73" s="1"/>
  <c r="O99" i="107"/>
  <c r="O99" i="73" s="1"/>
  <c r="O68" i="107"/>
  <c r="O68" i="73" s="1"/>
  <c r="O63" i="107"/>
  <c r="O63" i="73" s="1"/>
  <c r="O44" i="107"/>
  <c r="O44" i="73" s="1"/>
  <c r="N42" i="109"/>
  <c r="N109" i="107"/>
  <c r="N109" i="73" s="1"/>
  <c r="N26" i="107"/>
  <c r="N26" i="73" s="1"/>
  <c r="N27" i="107"/>
  <c r="N27" i="73" s="1"/>
  <c r="N65" i="107"/>
  <c r="N65" i="73" s="1"/>
  <c r="N82" i="107"/>
  <c r="N82" i="73" s="1"/>
  <c r="O104" i="107"/>
  <c r="O104" i="73" s="1"/>
  <c r="O83" i="107"/>
  <c r="O83" i="73" s="1"/>
  <c r="O89" i="107"/>
  <c r="O89" i="73" s="1"/>
  <c r="O98" i="107"/>
  <c r="O98" i="73" s="1"/>
  <c r="O81" i="107"/>
  <c r="O81" i="73" s="1"/>
  <c r="O54" i="107"/>
  <c r="O54" i="73" s="1"/>
  <c r="O34" i="107"/>
  <c r="O34" i="73" s="1"/>
  <c r="O45" i="107"/>
  <c r="O45" i="73" s="1"/>
  <c r="O71" i="107"/>
  <c r="O71" i="73" s="1"/>
  <c r="O60" i="107"/>
  <c r="O60" i="73" s="1"/>
  <c r="O47" i="107"/>
  <c r="O47" i="73" s="1"/>
  <c r="O94" i="107"/>
  <c r="O94" i="73" s="1"/>
  <c r="M42" i="70"/>
  <c r="N33" i="107" l="1"/>
  <c r="N33" i="73" s="1"/>
  <c r="N16" i="107"/>
  <c r="N16" i="73" s="1"/>
  <c r="N114" i="107"/>
  <c r="N114" i="73" s="1"/>
  <c r="O126" i="73"/>
  <c r="P63" i="166"/>
  <c r="R19" i="122"/>
  <c r="N19" i="166"/>
  <c r="S5" i="122"/>
  <c r="O5" i="166"/>
  <c r="S28" i="122"/>
  <c r="O28" i="166"/>
  <c r="S15" i="122"/>
  <c r="O15" i="166"/>
  <c r="S9" i="122"/>
  <c r="O9" i="166"/>
  <c r="S56" i="122"/>
  <c r="O56" i="166"/>
  <c r="S38" i="122"/>
  <c r="O38" i="166"/>
  <c r="N58" i="166"/>
  <c r="R58" i="122"/>
  <c r="R30" i="122"/>
  <c r="N30" i="166"/>
  <c r="R53" i="122"/>
  <c r="N53" i="166"/>
  <c r="S25" i="122"/>
  <c r="O25" i="166"/>
  <c r="S26" i="122"/>
  <c r="O26" i="166"/>
  <c r="S36" i="122"/>
  <c r="O36" i="166"/>
  <c r="S49" i="122"/>
  <c r="O49" i="166"/>
  <c r="S32" i="122"/>
  <c r="O32" i="166"/>
  <c r="S44" i="122"/>
  <c r="O44" i="166"/>
  <c r="R51" i="122"/>
  <c r="N51" i="166"/>
  <c r="S20" i="122"/>
  <c r="O20" i="166"/>
  <c r="S8" i="122"/>
  <c r="O8" i="166"/>
  <c r="S18" i="122"/>
  <c r="O18" i="166"/>
  <c r="S41" i="122"/>
  <c r="O41" i="166"/>
  <c r="S48" i="122"/>
  <c r="O48" i="166"/>
  <c r="S46" i="122"/>
  <c r="O46" i="166"/>
  <c r="S27" i="122"/>
  <c r="O27" i="166"/>
  <c r="S6" i="122"/>
  <c r="O6" i="166"/>
  <c r="S33" i="122"/>
  <c r="O33" i="166"/>
  <c r="S29" i="122"/>
  <c r="O29" i="166"/>
  <c r="S19" i="122"/>
  <c r="O19" i="166"/>
  <c r="S30" i="122"/>
  <c r="O30" i="166"/>
  <c r="S51" i="122"/>
  <c r="O51" i="166"/>
  <c r="S37" i="122"/>
  <c r="O37" i="166"/>
  <c r="R42" i="122"/>
  <c r="N42" i="166"/>
  <c r="O130" i="73"/>
  <c r="S31" i="122"/>
  <c r="O31" i="166"/>
  <c r="S35" i="122"/>
  <c r="O35" i="166"/>
  <c r="R46" i="122"/>
  <c r="N46" i="166"/>
  <c r="S42" i="122"/>
  <c r="O42" i="166"/>
  <c r="R4" i="122"/>
  <c r="N4" i="166"/>
  <c r="N60" i="166"/>
  <c r="R60" i="122"/>
  <c r="N2" i="166"/>
  <c r="S4" i="122"/>
  <c r="O4" i="166"/>
  <c r="S45" i="122"/>
  <c r="O45" i="166"/>
  <c r="S2" i="122"/>
  <c r="O2" i="166"/>
  <c r="O127" i="73"/>
  <c r="O131" i="73"/>
  <c r="S34" i="122"/>
  <c r="O34" i="166"/>
  <c r="O129" i="73"/>
  <c r="O125" i="73"/>
  <c r="R43" i="122"/>
  <c r="N43" i="166"/>
  <c r="R48" i="122"/>
  <c r="N48" i="166"/>
  <c r="S23" i="122"/>
  <c r="O23" i="166"/>
  <c r="S22" i="122"/>
  <c r="O22" i="166"/>
  <c r="S17" i="122"/>
  <c r="O17" i="166"/>
  <c r="S39" i="122"/>
  <c r="O39" i="166"/>
  <c r="S47" i="122"/>
  <c r="O47" i="166"/>
  <c r="S11" i="122"/>
  <c r="O11" i="166"/>
  <c r="S16" i="122"/>
  <c r="O16" i="166"/>
  <c r="S14" i="122"/>
  <c r="O14" i="166"/>
  <c r="R14" i="122"/>
  <c r="N14" i="166"/>
  <c r="R6" i="122"/>
  <c r="N6" i="166"/>
  <c r="N66" i="107"/>
  <c r="N66" i="73" s="1"/>
  <c r="N60" i="107"/>
  <c r="N60" i="73" s="1"/>
  <c r="N49" i="107"/>
  <c r="N49" i="73" s="1"/>
  <c r="N122" i="107"/>
  <c r="N122" i="73" s="1"/>
  <c r="N13" i="107"/>
  <c r="N13" i="73" s="1"/>
  <c r="N57" i="107"/>
  <c r="N57" i="73" s="1"/>
  <c r="N73" i="107"/>
  <c r="N73" i="73" s="1"/>
  <c r="N45" i="107"/>
  <c r="N45" i="73" s="1"/>
  <c r="N81" i="107"/>
  <c r="N81" i="73" s="1"/>
  <c r="M21" i="78"/>
  <c r="M37" i="78"/>
  <c r="M53" i="78"/>
  <c r="M69" i="78"/>
  <c r="M85" i="78"/>
  <c r="M101" i="78"/>
  <c r="M117" i="78"/>
  <c r="M123" i="78"/>
  <c r="M34" i="78"/>
  <c r="M51" i="78"/>
  <c r="M68" i="78"/>
  <c r="M98" i="78"/>
  <c r="M115" i="78"/>
  <c r="M16" i="78"/>
  <c r="M58" i="78"/>
  <c r="M79" i="78"/>
  <c r="M12" i="78"/>
  <c r="M54" i="78"/>
  <c r="M75" i="78"/>
  <c r="M43" i="78"/>
  <c r="M91" i="78"/>
  <c r="M112" i="78"/>
  <c r="M48" i="78"/>
  <c r="M107" i="78"/>
  <c r="M72" i="78"/>
  <c r="M28" i="78"/>
  <c r="M103" i="78"/>
  <c r="M118" i="78"/>
  <c r="M23" i="78"/>
  <c r="M33" i="78"/>
  <c r="M65" i="78"/>
  <c r="M113" i="78"/>
  <c r="M122" i="78"/>
  <c r="M67" i="78"/>
  <c r="M84" i="78"/>
  <c r="M40" i="78"/>
  <c r="M32" i="78"/>
  <c r="M74" i="78"/>
  <c r="M111" i="78"/>
  <c r="M106" i="78"/>
  <c r="M119" i="78"/>
  <c r="M102" i="78"/>
  <c r="M9" i="78"/>
  <c r="M25" i="78"/>
  <c r="M41" i="78"/>
  <c r="M57" i="78"/>
  <c r="M73" i="78"/>
  <c r="M89" i="78"/>
  <c r="M105" i="78"/>
  <c r="M120" i="78"/>
  <c r="M18" i="78"/>
  <c r="M35" i="78"/>
  <c r="M52" i="78"/>
  <c r="M82" i="78"/>
  <c r="M99" i="78"/>
  <c r="M116" i="78"/>
  <c r="M38" i="78"/>
  <c r="M59" i="78"/>
  <c r="M80" i="78"/>
  <c r="M30" i="78"/>
  <c r="M55" i="78"/>
  <c r="M76" i="78"/>
  <c r="M62" i="78"/>
  <c r="M92" i="78"/>
  <c r="M8" i="78"/>
  <c r="M71" i="78"/>
  <c r="M108" i="78"/>
  <c r="M94" i="78"/>
  <c r="M44" i="78"/>
  <c r="M47" i="78"/>
  <c r="M42" i="78"/>
  <c r="M88" i="78"/>
  <c r="M17" i="78"/>
  <c r="M81" i="78"/>
  <c r="M50" i="78"/>
  <c r="M15" i="78"/>
  <c r="M11" i="78"/>
  <c r="M24" i="78"/>
  <c r="M46" i="78"/>
  <c r="M95" i="78"/>
  <c r="M13" i="78"/>
  <c r="M29" i="78"/>
  <c r="M45" i="78"/>
  <c r="M61" i="78"/>
  <c r="M77" i="78"/>
  <c r="M93" i="78"/>
  <c r="M109" i="78"/>
  <c r="M121" i="78"/>
  <c r="M19" i="78"/>
  <c r="M36" i="78"/>
  <c r="M66" i="78"/>
  <c r="M83" i="78"/>
  <c r="M100" i="78"/>
  <c r="M14" i="78"/>
  <c r="M39" i="78"/>
  <c r="M60" i="78"/>
  <c r="M10" i="78"/>
  <c r="M31" i="78"/>
  <c r="M56" i="78"/>
  <c r="M22" i="78"/>
  <c r="M64" i="78"/>
  <c r="M110" i="78"/>
  <c r="M27" i="78"/>
  <c r="M90" i="78"/>
  <c r="M7" i="78"/>
  <c r="M96" i="78"/>
  <c r="M63" i="78"/>
  <c r="M70" i="78"/>
  <c r="M104" i="78"/>
  <c r="M49" i="78"/>
  <c r="M97" i="78"/>
  <c r="M20" i="78"/>
  <c r="M114" i="78"/>
  <c r="M78" i="78"/>
  <c r="M87" i="78"/>
  <c r="M26" i="78"/>
  <c r="M86" i="78"/>
  <c r="M68" i="72"/>
  <c r="M22" i="72"/>
  <c r="M103" i="72"/>
  <c r="M97" i="72"/>
  <c r="M43" i="72"/>
  <c r="M11" i="72"/>
  <c r="M123" i="72"/>
  <c r="M123" i="107" s="1"/>
  <c r="M123" i="73" s="1"/>
  <c r="M96" i="72"/>
  <c r="M49" i="72"/>
  <c r="M47" i="72"/>
  <c r="M8" i="72"/>
  <c r="M72" i="72"/>
  <c r="M23" i="72"/>
  <c r="M17" i="72"/>
  <c r="M98" i="72"/>
  <c r="M74" i="72"/>
  <c r="M42" i="72"/>
  <c r="M31" i="72"/>
  <c r="M31" i="107" s="1"/>
  <c r="M31" i="73" s="1"/>
  <c r="M19" i="72"/>
  <c r="M63" i="72"/>
  <c r="M60" i="72"/>
  <c r="M7" i="72"/>
  <c r="M101" i="72"/>
  <c r="M82" i="72"/>
  <c r="M119" i="72"/>
  <c r="M9" i="72"/>
  <c r="M95" i="72"/>
  <c r="M112" i="72"/>
  <c r="M41" i="72"/>
  <c r="M41" i="107" s="1"/>
  <c r="M41" i="73" s="1"/>
  <c r="M20" i="72"/>
  <c r="M84" i="72"/>
  <c r="M39" i="72"/>
  <c r="M33" i="72"/>
  <c r="M26" i="72"/>
  <c r="M15" i="72"/>
  <c r="M62" i="72"/>
  <c r="M93" i="72"/>
  <c r="M21" i="72"/>
  <c r="M25" i="72"/>
  <c r="M75" i="72"/>
  <c r="M24" i="72"/>
  <c r="M24" i="107" s="1"/>
  <c r="M24" i="73" s="1"/>
  <c r="M88" i="72"/>
  <c r="M53" i="72"/>
  <c r="M34" i="72"/>
  <c r="M27" i="72"/>
  <c r="M45" i="72"/>
  <c r="M109" i="72"/>
  <c r="M122" i="72"/>
  <c r="M122" i="107" s="1"/>
  <c r="M122" i="73" s="1"/>
  <c r="M66" i="72"/>
  <c r="M12" i="72"/>
  <c r="M76" i="72"/>
  <c r="M37" i="72"/>
  <c r="M18" i="72"/>
  <c r="M99" i="72"/>
  <c r="M13" i="72"/>
  <c r="M73" i="72"/>
  <c r="M94" i="72"/>
  <c r="M85" i="72"/>
  <c r="M121" i="72"/>
  <c r="M121" i="107" s="1"/>
  <c r="M121" i="73" s="1"/>
  <c r="M36" i="72"/>
  <c r="M100" i="72"/>
  <c r="M100" i="107" s="1"/>
  <c r="M100" i="73" s="1"/>
  <c r="M69" i="72"/>
  <c r="M50" i="72"/>
  <c r="M59" i="72"/>
  <c r="M77" i="72"/>
  <c r="M30" i="72"/>
  <c r="M32" i="72"/>
  <c r="M55" i="72"/>
  <c r="M58" i="72"/>
  <c r="M111" i="72"/>
  <c r="M111" i="107" s="1"/>
  <c r="M111" i="73" s="1"/>
  <c r="M40" i="72"/>
  <c r="M104" i="72"/>
  <c r="M70" i="72"/>
  <c r="M51" i="72"/>
  <c r="M89" i="72"/>
  <c r="M78" i="72"/>
  <c r="M107" i="72"/>
  <c r="M80" i="72"/>
  <c r="M80" i="107" s="1"/>
  <c r="M80" i="73" s="1"/>
  <c r="M91" i="72"/>
  <c r="M28" i="72"/>
  <c r="M92" i="72"/>
  <c r="M54" i="72"/>
  <c r="M54" i="107" s="1"/>
  <c r="M54" i="73" s="1"/>
  <c r="M35" i="72"/>
  <c r="M35" i="107" s="1"/>
  <c r="M35" i="73" s="1"/>
  <c r="M57" i="72"/>
  <c r="M46" i="72"/>
  <c r="M110" i="72"/>
  <c r="M16" i="72"/>
  <c r="M83" i="72"/>
  <c r="M52" i="72"/>
  <c r="M116" i="72"/>
  <c r="M86" i="72"/>
  <c r="M67" i="72"/>
  <c r="M117" i="72"/>
  <c r="M114" i="72"/>
  <c r="M105" i="72"/>
  <c r="M48" i="72"/>
  <c r="M102" i="72"/>
  <c r="M14" i="72"/>
  <c r="M29" i="72"/>
  <c r="M56" i="72"/>
  <c r="M120" i="72"/>
  <c r="M87" i="72"/>
  <c r="M87" i="107" s="1"/>
  <c r="M87" i="73" s="1"/>
  <c r="M81" i="72"/>
  <c r="M118" i="72"/>
  <c r="M115" i="72"/>
  <c r="M106" i="72"/>
  <c r="M38" i="72"/>
  <c r="M113" i="72"/>
  <c r="M44" i="72"/>
  <c r="M108" i="72"/>
  <c r="M71" i="72"/>
  <c r="M71" i="107" s="1"/>
  <c r="M71" i="73" s="1"/>
  <c r="M65" i="72"/>
  <c r="M90" i="72"/>
  <c r="M79" i="72"/>
  <c r="M61" i="72"/>
  <c r="M61" i="107" s="1"/>
  <c r="M61" i="73" s="1"/>
  <c r="M64" i="72"/>
  <c r="M10" i="72"/>
  <c r="N92" i="107"/>
  <c r="N92" i="73" s="1"/>
  <c r="N71" i="107"/>
  <c r="N71" i="73" s="1"/>
  <c r="N28" i="107"/>
  <c r="N28" i="73" s="1"/>
  <c r="N63" i="107"/>
  <c r="N63" i="73" s="1"/>
  <c r="N117" i="107"/>
  <c r="N117" i="73" s="1"/>
  <c r="N119" i="107"/>
  <c r="N119" i="73" s="1"/>
  <c r="N64" i="107"/>
  <c r="N64" i="73" s="1"/>
  <c r="N87" i="107"/>
  <c r="N87" i="73" s="1"/>
  <c r="N40" i="107"/>
  <c r="N40" i="73" s="1"/>
  <c r="N61" i="107"/>
  <c r="N61" i="73" s="1"/>
  <c r="N39" i="107"/>
  <c r="N39" i="73" s="1"/>
  <c r="N47" i="107"/>
  <c r="N47" i="73" s="1"/>
  <c r="N35" i="107"/>
  <c r="N35" i="73" s="1"/>
  <c r="N84" i="107"/>
  <c r="N84" i="73" s="1"/>
  <c r="N91" i="107"/>
  <c r="N91" i="73" s="1"/>
  <c r="N30" i="107"/>
  <c r="N30" i="73" s="1"/>
  <c r="N55" i="107"/>
  <c r="N55" i="73" s="1"/>
  <c r="N20" i="107"/>
  <c r="N20" i="73" s="1"/>
  <c r="N90" i="107"/>
  <c r="N90" i="73" s="1"/>
  <c r="N102" i="107"/>
  <c r="N102" i="73" s="1"/>
  <c r="N22" i="107"/>
  <c r="N22" i="73" s="1"/>
  <c r="N104" i="107"/>
  <c r="N104" i="73" s="1"/>
  <c r="N29" i="107"/>
  <c r="N29" i="73" s="1"/>
  <c r="N94" i="107"/>
  <c r="N94" i="73" s="1"/>
  <c r="N50" i="107"/>
  <c r="N50" i="73" s="1"/>
  <c r="N17" i="107"/>
  <c r="N17" i="73" s="1"/>
  <c r="N21" i="107"/>
  <c r="N21" i="73" s="1"/>
  <c r="N118" i="107"/>
  <c r="N118" i="73" s="1"/>
  <c r="N99" i="107"/>
  <c r="N99" i="73" s="1"/>
  <c r="N107" i="107"/>
  <c r="N107" i="73" s="1"/>
  <c r="N56" i="107"/>
  <c r="N56" i="73" s="1"/>
  <c r="N120" i="107"/>
  <c r="N120" i="73" s="1"/>
  <c r="N98" i="107"/>
  <c r="N98" i="73" s="1"/>
  <c r="N83" i="107"/>
  <c r="N83" i="73" s="1"/>
  <c r="N112" i="107"/>
  <c r="N112" i="73" s="1"/>
  <c r="N42" i="107"/>
  <c r="N42" i="73" s="1"/>
  <c r="N108" i="107"/>
  <c r="N108" i="73" s="1"/>
  <c r="N62" i="107"/>
  <c r="N62" i="73" s="1"/>
  <c r="N103" i="107"/>
  <c r="N103" i="73" s="1"/>
  <c r="N36" i="107"/>
  <c r="N36" i="73" s="1"/>
  <c r="N44" i="107"/>
  <c r="N44" i="73" s="1"/>
  <c r="N9" i="107"/>
  <c r="N9" i="73" s="1"/>
  <c r="N14" i="107"/>
  <c r="N14" i="73" s="1"/>
  <c r="N95" i="107"/>
  <c r="N95" i="73" s="1"/>
  <c r="N54" i="107"/>
  <c r="N54" i="73" s="1"/>
  <c r="N11" i="107"/>
  <c r="N11" i="73" s="1"/>
  <c r="N100" i="107"/>
  <c r="N100" i="73" s="1"/>
  <c r="N59" i="107"/>
  <c r="N59" i="73" s="1"/>
  <c r="N38" i="107"/>
  <c r="N38" i="73" s="1"/>
  <c r="N115" i="107"/>
  <c r="N115" i="73" s="1"/>
  <c r="N37" i="107"/>
  <c r="N37" i="73" s="1"/>
  <c r="R2" i="122"/>
  <c r="N23" i="107"/>
  <c r="N23" i="73" s="1"/>
  <c r="N19" i="107"/>
  <c r="N19" i="73" s="1"/>
  <c r="N76" i="107"/>
  <c r="N76" i="73" s="1"/>
  <c r="N24" i="107"/>
  <c r="N24" i="73" s="1"/>
  <c r="N97" i="107"/>
  <c r="N97" i="73" s="1"/>
  <c r="N12" i="107"/>
  <c r="N12" i="73" s="1"/>
  <c r="N10" i="107"/>
  <c r="N10" i="73" s="1"/>
  <c r="N53" i="107"/>
  <c r="N53" i="73" s="1"/>
  <c r="N8" i="107"/>
  <c r="N8" i="73" s="1"/>
  <c r="N80" i="107"/>
  <c r="N80" i="73" s="1"/>
  <c r="N89" i="107"/>
  <c r="N89" i="73" s="1"/>
  <c r="N70" i="107"/>
  <c r="N70" i="73" s="1"/>
  <c r="N7" i="107"/>
  <c r="N7" i="73" s="1"/>
  <c r="N41" i="107"/>
  <c r="N41" i="73" s="1"/>
  <c r="N110" i="107"/>
  <c r="N110" i="73" s="1"/>
  <c r="N18" i="107"/>
  <c r="N18" i="73" s="1"/>
  <c r="N96" i="107"/>
  <c r="N96" i="73" s="1"/>
  <c r="N52" i="107"/>
  <c r="N52" i="73" s="1"/>
  <c r="M42" i="109"/>
  <c r="M72" i="107"/>
  <c r="M72" i="73" s="1"/>
  <c r="M51" i="107"/>
  <c r="M51" i="73" s="1"/>
  <c r="M34" i="107"/>
  <c r="M34" i="73" s="1"/>
  <c r="M52" i="107"/>
  <c r="M52" i="73" s="1"/>
  <c r="M96" i="107"/>
  <c r="M96" i="73" s="1"/>
  <c r="M27" i="107"/>
  <c r="M27" i="73" s="1"/>
  <c r="M78" i="107"/>
  <c r="M78" i="73" s="1"/>
  <c r="M64" i="107"/>
  <c r="M64" i="73" s="1"/>
  <c r="N43" i="107"/>
  <c r="N43" i="73" s="1"/>
  <c r="N68" i="107"/>
  <c r="N68" i="73" s="1"/>
  <c r="N86" i="107"/>
  <c r="N86" i="73" s="1"/>
  <c r="N75" i="107"/>
  <c r="N75" i="73" s="1"/>
  <c r="N51" i="107"/>
  <c r="N51" i="73" s="1"/>
  <c r="N78" i="107"/>
  <c r="N78" i="73" s="1"/>
  <c r="N88" i="107"/>
  <c r="N88" i="73" s="1"/>
  <c r="N32" i="107"/>
  <c r="N32" i="73" s="1"/>
  <c r="N85" i="107"/>
  <c r="N85" i="73" s="1"/>
  <c r="N58" i="107"/>
  <c r="N58" i="73" s="1"/>
  <c r="N46" i="107"/>
  <c r="N46" i="73" s="1"/>
  <c r="N34" i="107"/>
  <c r="N34" i="73" s="1"/>
  <c r="N25" i="107"/>
  <c r="N25" i="73" s="1"/>
  <c r="N74" i="107"/>
  <c r="N74" i="73" s="1"/>
  <c r="N72" i="107"/>
  <c r="N72" i="73" s="1"/>
  <c r="N79" i="107"/>
  <c r="N79" i="73" s="1"/>
  <c r="N15" i="107"/>
  <c r="N15" i="73" s="1"/>
  <c r="N48" i="107"/>
  <c r="N48" i="73" s="1"/>
  <c r="N113" i="107"/>
  <c r="N113" i="73" s="1"/>
  <c r="N101" i="107"/>
  <c r="N101" i="73" s="1"/>
  <c r="L42" i="70"/>
  <c r="M97" i="107" l="1"/>
  <c r="M97" i="73" s="1"/>
  <c r="N131" i="73"/>
  <c r="O63" i="166"/>
  <c r="Q9" i="122"/>
  <c r="M9" i="166"/>
  <c r="R7" i="122"/>
  <c r="N7" i="166"/>
  <c r="R32" i="122"/>
  <c r="N32" i="166"/>
  <c r="R55" i="122"/>
  <c r="N55" i="166"/>
  <c r="R39" i="122"/>
  <c r="N39" i="166"/>
  <c r="R10" i="122"/>
  <c r="N10" i="166"/>
  <c r="N127" i="73"/>
  <c r="R16" i="122"/>
  <c r="N16" i="166"/>
  <c r="R47" i="122"/>
  <c r="N47" i="166"/>
  <c r="R26" i="122"/>
  <c r="N26" i="166"/>
  <c r="R13" i="122"/>
  <c r="N13" i="166"/>
  <c r="R37" i="122"/>
  <c r="N37" i="166"/>
  <c r="R40" i="122"/>
  <c r="N40" i="166"/>
  <c r="R28" i="122"/>
  <c r="N28" i="166"/>
  <c r="R9" i="122"/>
  <c r="N9" i="166"/>
  <c r="R25" i="122"/>
  <c r="N25" i="166"/>
  <c r="R11" i="122"/>
  <c r="N11" i="166"/>
  <c r="R15" i="122"/>
  <c r="N15" i="166"/>
  <c r="R5" i="122"/>
  <c r="N5" i="166"/>
  <c r="R33" i="122"/>
  <c r="N33" i="166"/>
  <c r="N129" i="73"/>
  <c r="N125" i="73"/>
  <c r="R34" i="122"/>
  <c r="N34" i="166"/>
  <c r="N130" i="73"/>
  <c r="N126" i="73"/>
  <c r="R45" i="122"/>
  <c r="N45" i="166"/>
  <c r="R35" i="122"/>
  <c r="N35" i="166"/>
  <c r="R36" i="122"/>
  <c r="N36" i="166"/>
  <c r="R54" i="122"/>
  <c r="N54" i="166"/>
  <c r="R29" i="122"/>
  <c r="N29" i="166"/>
  <c r="Q24" i="122"/>
  <c r="M24" i="166"/>
  <c r="Q17" i="122"/>
  <c r="M17" i="166"/>
  <c r="Q48" i="122"/>
  <c r="M48" i="166"/>
  <c r="Q34" i="122"/>
  <c r="M34" i="166"/>
  <c r="N59" i="166"/>
  <c r="R59" i="122"/>
  <c r="R22" i="122"/>
  <c r="N22" i="166"/>
  <c r="Q33" i="122"/>
  <c r="M33" i="166"/>
  <c r="R57" i="122"/>
  <c r="N57" i="166"/>
  <c r="R31" i="122"/>
  <c r="N31" i="166"/>
  <c r="R24" i="122"/>
  <c r="N24" i="166"/>
  <c r="Q37" i="122"/>
  <c r="M37" i="166"/>
  <c r="R38" i="122"/>
  <c r="N38" i="166"/>
  <c r="R12" i="122"/>
  <c r="N12" i="166"/>
  <c r="R49" i="122"/>
  <c r="N49" i="166"/>
  <c r="R27" i="122"/>
  <c r="N27" i="166"/>
  <c r="M59" i="166"/>
  <c r="Q59" i="122"/>
  <c r="R50" i="122"/>
  <c r="N50" i="166"/>
  <c r="R23" i="122"/>
  <c r="N23" i="166"/>
  <c r="Q15" i="122"/>
  <c r="M15" i="166"/>
  <c r="R17" i="122"/>
  <c r="N17" i="166"/>
  <c r="R52" i="122"/>
  <c r="N52" i="166"/>
  <c r="R20" i="122"/>
  <c r="N20" i="166"/>
  <c r="R44" i="122"/>
  <c r="N44" i="166"/>
  <c r="R41" i="122"/>
  <c r="N41" i="166"/>
  <c r="R21" i="122"/>
  <c r="N21" i="166"/>
  <c r="R56" i="122"/>
  <c r="N56" i="166"/>
  <c r="R8" i="122"/>
  <c r="N8" i="166"/>
  <c r="Q8" i="122"/>
  <c r="M8" i="166"/>
  <c r="M58" i="166"/>
  <c r="Q58" i="122"/>
  <c r="M60" i="166"/>
  <c r="Q60" i="122"/>
  <c r="R18" i="122"/>
  <c r="N18" i="166"/>
  <c r="R3" i="122"/>
  <c r="N3" i="166"/>
  <c r="M46" i="107"/>
  <c r="M46" i="73" s="1"/>
  <c r="M53" i="107"/>
  <c r="M53" i="73" s="1"/>
  <c r="M20" i="107"/>
  <c r="M20" i="73" s="1"/>
  <c r="M113" i="107"/>
  <c r="M113" i="73" s="1"/>
  <c r="L7" i="78"/>
  <c r="L11" i="78"/>
  <c r="L15" i="78"/>
  <c r="L19" i="78"/>
  <c r="L23" i="78"/>
  <c r="L27" i="78"/>
  <c r="L31" i="78"/>
  <c r="L35" i="78"/>
  <c r="L39" i="78"/>
  <c r="L43" i="78"/>
  <c r="L47" i="78"/>
  <c r="L51" i="78"/>
  <c r="L55" i="78"/>
  <c r="L59" i="78"/>
  <c r="L63" i="78"/>
  <c r="L67" i="78"/>
  <c r="L71" i="78"/>
  <c r="L75" i="78"/>
  <c r="L79" i="78"/>
  <c r="L83" i="78"/>
  <c r="L87" i="78"/>
  <c r="L91" i="78"/>
  <c r="L95" i="78"/>
  <c r="L99" i="78"/>
  <c r="L103" i="78"/>
  <c r="L107" i="78"/>
  <c r="L111" i="78"/>
  <c r="L115" i="78"/>
  <c r="L119" i="78"/>
  <c r="L120" i="78"/>
  <c r="L8" i="78"/>
  <c r="L12" i="78"/>
  <c r="L16" i="78"/>
  <c r="L20" i="78"/>
  <c r="L24" i="78"/>
  <c r="L28" i="78"/>
  <c r="L32" i="78"/>
  <c r="L36" i="78"/>
  <c r="L40" i="78"/>
  <c r="L44" i="78"/>
  <c r="L48" i="78"/>
  <c r="L52" i="78"/>
  <c r="L56" i="78"/>
  <c r="L60" i="78"/>
  <c r="L64" i="78"/>
  <c r="L68" i="78"/>
  <c r="L72" i="78"/>
  <c r="L76" i="78"/>
  <c r="L80" i="78"/>
  <c r="L84" i="78"/>
  <c r="L88" i="78"/>
  <c r="L92" i="78"/>
  <c r="L96" i="78"/>
  <c r="L100" i="78"/>
  <c r="L104" i="78"/>
  <c r="L108" i="78"/>
  <c r="L112" i="78"/>
  <c r="L116" i="78"/>
  <c r="L121" i="78"/>
  <c r="L9" i="78"/>
  <c r="L13" i="78"/>
  <c r="L17" i="78"/>
  <c r="L21" i="78"/>
  <c r="L25" i="78"/>
  <c r="L29" i="78"/>
  <c r="L33" i="78"/>
  <c r="L37" i="78"/>
  <c r="L41" i="78"/>
  <c r="L45" i="78"/>
  <c r="L49" i="78"/>
  <c r="L53" i="78"/>
  <c r="L57" i="78"/>
  <c r="L61" i="78"/>
  <c r="L65" i="78"/>
  <c r="L69" i="78"/>
  <c r="L73" i="78"/>
  <c r="L77" i="78"/>
  <c r="L81" i="78"/>
  <c r="L85" i="78"/>
  <c r="L89" i="78"/>
  <c r="L93" i="78"/>
  <c r="L97" i="78"/>
  <c r="L101" i="78"/>
  <c r="L105" i="78"/>
  <c r="L109" i="78"/>
  <c r="L113" i="78"/>
  <c r="L117" i="78"/>
  <c r="L122" i="78"/>
  <c r="L10" i="78"/>
  <c r="L14" i="78"/>
  <c r="L18" i="78"/>
  <c r="L22" i="78"/>
  <c r="L26" i="78"/>
  <c r="L30" i="78"/>
  <c r="L34" i="78"/>
  <c r="L38" i="78"/>
  <c r="L42" i="78"/>
  <c r="L46" i="78"/>
  <c r="L50" i="78"/>
  <c r="L54" i="78"/>
  <c r="L58" i="78"/>
  <c r="L62" i="78"/>
  <c r="L66" i="78"/>
  <c r="L70" i="78"/>
  <c r="L74" i="78"/>
  <c r="L78" i="78"/>
  <c r="L82" i="78"/>
  <c r="L86" i="78"/>
  <c r="L90" i="78"/>
  <c r="L94" i="78"/>
  <c r="L98" i="78"/>
  <c r="L102" i="78"/>
  <c r="L106" i="78"/>
  <c r="L110" i="78"/>
  <c r="L114" i="78"/>
  <c r="L118" i="78"/>
  <c r="L123" i="78"/>
  <c r="L7" i="72"/>
  <c r="L23" i="72"/>
  <c r="L39" i="72"/>
  <c r="L55" i="72"/>
  <c r="L71" i="72"/>
  <c r="L87" i="72"/>
  <c r="L103" i="72"/>
  <c r="L119" i="72"/>
  <c r="L58" i="72"/>
  <c r="L90" i="72"/>
  <c r="L122" i="72"/>
  <c r="L122" i="107" s="1"/>
  <c r="L122" i="73" s="1"/>
  <c r="L20" i="72"/>
  <c r="L36" i="72"/>
  <c r="L52" i="72"/>
  <c r="L68" i="72"/>
  <c r="L84" i="72"/>
  <c r="L100" i="72"/>
  <c r="L116" i="72"/>
  <c r="L30" i="72"/>
  <c r="L82" i="72"/>
  <c r="L13" i="72"/>
  <c r="L29" i="72"/>
  <c r="L45" i="72"/>
  <c r="L61" i="72"/>
  <c r="L77" i="72"/>
  <c r="L93" i="72"/>
  <c r="L109" i="72"/>
  <c r="L18" i="72"/>
  <c r="L54" i="72"/>
  <c r="L118" i="72"/>
  <c r="L11" i="72"/>
  <c r="L27" i="72"/>
  <c r="L43" i="72"/>
  <c r="L59" i="72"/>
  <c r="L75" i="72"/>
  <c r="L91" i="72"/>
  <c r="L107" i="72"/>
  <c r="L123" i="72"/>
  <c r="L123" i="107" s="1"/>
  <c r="L123" i="73" s="1"/>
  <c r="L62" i="72"/>
  <c r="L62" i="107" s="1"/>
  <c r="L62" i="73" s="1"/>
  <c r="L98" i="72"/>
  <c r="L8" i="72"/>
  <c r="L24" i="72"/>
  <c r="L40" i="72"/>
  <c r="L40" i="107" s="1"/>
  <c r="L40" i="73" s="1"/>
  <c r="L56" i="72"/>
  <c r="L72" i="72"/>
  <c r="L88" i="72"/>
  <c r="L104" i="72"/>
  <c r="L120" i="72"/>
  <c r="L38" i="72"/>
  <c r="L94" i="72"/>
  <c r="L17" i="72"/>
  <c r="L33" i="72"/>
  <c r="L49" i="72"/>
  <c r="L65" i="72"/>
  <c r="L81" i="72"/>
  <c r="L81" i="107" s="1"/>
  <c r="L81" i="73" s="1"/>
  <c r="L97" i="72"/>
  <c r="L113" i="72"/>
  <c r="L113" i="107" s="1"/>
  <c r="L113" i="73" s="1"/>
  <c r="L26" i="72"/>
  <c r="L74" i="72"/>
  <c r="L15" i="72"/>
  <c r="L31" i="72"/>
  <c r="L47" i="72"/>
  <c r="L63" i="72"/>
  <c r="L79" i="72"/>
  <c r="L95" i="72"/>
  <c r="L111" i="72"/>
  <c r="L14" i="72"/>
  <c r="L70" i="72"/>
  <c r="L106" i="72"/>
  <c r="L12" i="72"/>
  <c r="L28" i="72"/>
  <c r="L28" i="107" s="1"/>
  <c r="L28" i="73" s="1"/>
  <c r="L44" i="72"/>
  <c r="L60" i="72"/>
  <c r="L76" i="72"/>
  <c r="L92" i="72"/>
  <c r="L92" i="107" s="1"/>
  <c r="L92" i="73" s="1"/>
  <c r="L108" i="72"/>
  <c r="L10" i="72"/>
  <c r="L50" i="72"/>
  <c r="L110" i="72"/>
  <c r="L21" i="72"/>
  <c r="L37" i="72"/>
  <c r="L53" i="72"/>
  <c r="L69" i="72"/>
  <c r="L85" i="72"/>
  <c r="L101" i="72"/>
  <c r="L117" i="72"/>
  <c r="L34" i="72"/>
  <c r="L86" i="72"/>
  <c r="L19" i="72"/>
  <c r="L35" i="72"/>
  <c r="L51" i="72"/>
  <c r="L67" i="72"/>
  <c r="L83" i="72"/>
  <c r="L99" i="72"/>
  <c r="L115" i="72"/>
  <c r="L46" i="72"/>
  <c r="L78" i="72"/>
  <c r="L78" i="107" s="1"/>
  <c r="L78" i="73" s="1"/>
  <c r="L114" i="72"/>
  <c r="L16" i="72"/>
  <c r="L32" i="72"/>
  <c r="L48" i="72"/>
  <c r="L64" i="72"/>
  <c r="L80" i="72"/>
  <c r="L96" i="72"/>
  <c r="L112" i="72"/>
  <c r="L112" i="107" s="1"/>
  <c r="L112" i="73" s="1"/>
  <c r="L22" i="72"/>
  <c r="L66" i="72"/>
  <c r="L9" i="72"/>
  <c r="L25" i="72"/>
  <c r="L41" i="72"/>
  <c r="L57" i="72"/>
  <c r="L73" i="72"/>
  <c r="L89" i="72"/>
  <c r="L105" i="72"/>
  <c r="L121" i="72"/>
  <c r="L121" i="107" s="1"/>
  <c r="L121" i="73" s="1"/>
  <c r="L42" i="72"/>
  <c r="L102" i="72"/>
  <c r="M17" i="107"/>
  <c r="M17" i="73" s="1"/>
  <c r="M108" i="107"/>
  <c r="M108" i="73" s="1"/>
  <c r="M43" i="107"/>
  <c r="M43" i="73" s="1"/>
  <c r="M26" i="107"/>
  <c r="M26" i="73" s="1"/>
  <c r="M74" i="107"/>
  <c r="M74" i="73" s="1"/>
  <c r="M9" i="107"/>
  <c r="M9" i="73" s="1"/>
  <c r="M67" i="107"/>
  <c r="M67" i="73" s="1"/>
  <c r="M107" i="107"/>
  <c r="M107" i="73" s="1"/>
  <c r="M98" i="107"/>
  <c r="M98" i="73" s="1"/>
  <c r="M110" i="107"/>
  <c r="M110" i="73" s="1"/>
  <c r="M94" i="107"/>
  <c r="M94" i="73" s="1"/>
  <c r="M29" i="107"/>
  <c r="M29" i="73" s="1"/>
  <c r="M102" i="107"/>
  <c r="M102" i="73" s="1"/>
  <c r="M32" i="107"/>
  <c r="M32" i="73" s="1"/>
  <c r="M8" i="107"/>
  <c r="M8" i="73" s="1"/>
  <c r="M116" i="107"/>
  <c r="M116" i="73" s="1"/>
  <c r="M68" i="107"/>
  <c r="M68" i="73" s="1"/>
  <c r="M119" i="107"/>
  <c r="M119" i="73" s="1"/>
  <c r="M89" i="107"/>
  <c r="M89" i="73" s="1"/>
  <c r="M79" i="107"/>
  <c r="M79" i="73" s="1"/>
  <c r="M91" i="107"/>
  <c r="M91" i="73" s="1"/>
  <c r="M18" i="107"/>
  <c r="M18" i="73" s="1"/>
  <c r="M73" i="107"/>
  <c r="M73" i="73" s="1"/>
  <c r="M58" i="107"/>
  <c r="M58" i="73" s="1"/>
  <c r="M57" i="107"/>
  <c r="M57" i="73" s="1"/>
  <c r="M81" i="107"/>
  <c r="M81" i="73" s="1"/>
  <c r="M56" i="107"/>
  <c r="M56" i="73" s="1"/>
  <c r="M69" i="107"/>
  <c r="M69" i="73" s="1"/>
  <c r="M62" i="107"/>
  <c r="M62" i="73" s="1"/>
  <c r="M109" i="107"/>
  <c r="M109" i="73" s="1"/>
  <c r="M37" i="107"/>
  <c r="M37" i="73" s="1"/>
  <c r="M92" i="107"/>
  <c r="M92" i="73" s="1"/>
  <c r="M40" i="107"/>
  <c r="M40" i="73" s="1"/>
  <c r="M70" i="107"/>
  <c r="M70" i="73" s="1"/>
  <c r="M114" i="107"/>
  <c r="M114" i="73" s="1"/>
  <c r="M30" i="107"/>
  <c r="M30" i="73" s="1"/>
  <c r="M28" i="107"/>
  <c r="M28" i="73" s="1"/>
  <c r="M120" i="107"/>
  <c r="M120" i="73" s="1"/>
  <c r="M55" i="107"/>
  <c r="M55" i="73" s="1"/>
  <c r="M33" i="107"/>
  <c r="M33" i="73" s="1"/>
  <c r="M13" i="107"/>
  <c r="M13" i="73" s="1"/>
  <c r="M45" i="107"/>
  <c r="M45" i="73" s="1"/>
  <c r="M95" i="107"/>
  <c r="M95" i="73" s="1"/>
  <c r="M66" i="107"/>
  <c r="M66" i="73" s="1"/>
  <c r="M85" i="107"/>
  <c r="M85" i="73" s="1"/>
  <c r="M106" i="107"/>
  <c r="M106" i="73" s="1"/>
  <c r="M7" i="107"/>
  <c r="M7" i="73" s="1"/>
  <c r="M105" i="107"/>
  <c r="M105" i="73" s="1"/>
  <c r="M60" i="107"/>
  <c r="M60" i="73" s="1"/>
  <c r="M10" i="107"/>
  <c r="M10" i="73" s="1"/>
  <c r="M104" i="107"/>
  <c r="M104" i="73" s="1"/>
  <c r="M19" i="107"/>
  <c r="M19" i="73" s="1"/>
  <c r="M86" i="107"/>
  <c r="M86" i="73" s="1"/>
  <c r="M90" i="107"/>
  <c r="M90" i="73" s="1"/>
  <c r="M11" i="107"/>
  <c r="M11" i="73" s="1"/>
  <c r="M65" i="107"/>
  <c r="M65" i="73" s="1"/>
  <c r="M48" i="107"/>
  <c r="M48" i="73" s="1"/>
  <c r="M117" i="107"/>
  <c r="M117" i="73" s="1"/>
  <c r="M83" i="107"/>
  <c r="M83" i="73" s="1"/>
  <c r="M93" i="107"/>
  <c r="M93" i="73" s="1"/>
  <c r="M16" i="107"/>
  <c r="M16" i="73" s="1"/>
  <c r="M21" i="107"/>
  <c r="M21" i="73" s="1"/>
  <c r="M118" i="107"/>
  <c r="M118" i="73" s="1"/>
  <c r="M101" i="107"/>
  <c r="M101" i="73" s="1"/>
  <c r="M49" i="107"/>
  <c r="M49" i="73" s="1"/>
  <c r="M15" i="107"/>
  <c r="M15" i="73" s="1"/>
  <c r="M82" i="107"/>
  <c r="M82" i="73" s="1"/>
  <c r="M14" i="107"/>
  <c r="M14" i="73" s="1"/>
  <c r="M76" i="107"/>
  <c r="M76" i="73" s="1"/>
  <c r="M103" i="107"/>
  <c r="M103" i="73" s="1"/>
  <c r="M42" i="107"/>
  <c r="M42" i="73" s="1"/>
  <c r="M12" i="107"/>
  <c r="M12" i="73" s="1"/>
  <c r="L42" i="109"/>
  <c r="L96" i="107"/>
  <c r="L96" i="73" s="1"/>
  <c r="L29" i="107"/>
  <c r="L29" i="73" s="1"/>
  <c r="L100" i="107"/>
  <c r="L100" i="73" s="1"/>
  <c r="L67" i="107"/>
  <c r="L67" i="73" s="1"/>
  <c r="L93" i="107"/>
  <c r="L93" i="73" s="1"/>
  <c r="L56" i="107"/>
  <c r="L56" i="73" s="1"/>
  <c r="L117" i="107"/>
  <c r="L117" i="73" s="1"/>
  <c r="M88" i="107"/>
  <c r="M88" i="73" s="1"/>
  <c r="M50" i="107"/>
  <c r="M50" i="73" s="1"/>
  <c r="M75" i="107"/>
  <c r="M75" i="73" s="1"/>
  <c r="M77" i="107"/>
  <c r="M77" i="73" s="1"/>
  <c r="M39" i="107"/>
  <c r="M39" i="73" s="1"/>
  <c r="M115" i="107"/>
  <c r="M115" i="73" s="1"/>
  <c r="M112" i="107"/>
  <c r="M112" i="73" s="1"/>
  <c r="M23" i="107"/>
  <c r="M23" i="73" s="1"/>
  <c r="M38" i="107"/>
  <c r="M38" i="73" s="1"/>
  <c r="M84" i="107"/>
  <c r="M84" i="73" s="1"/>
  <c r="M63" i="107"/>
  <c r="M63" i="73" s="1"/>
  <c r="M36" i="107"/>
  <c r="M36" i="73" s="1"/>
  <c r="M47" i="107"/>
  <c r="M47" i="73" s="1"/>
  <c r="M22" i="107"/>
  <c r="M22" i="73" s="1"/>
  <c r="M59" i="107"/>
  <c r="M59" i="73" s="1"/>
  <c r="M44" i="107"/>
  <c r="M44" i="73" s="1"/>
  <c r="M99" i="107"/>
  <c r="M99" i="73" s="1"/>
  <c r="M25" i="107"/>
  <c r="M25" i="73" s="1"/>
  <c r="K42" i="70"/>
  <c r="L73" i="107" l="1"/>
  <c r="L73" i="73" s="1"/>
  <c r="L108" i="107"/>
  <c r="L108" i="73" s="1"/>
  <c r="L44" i="107"/>
  <c r="L44" i="73" s="1"/>
  <c r="L12" i="107"/>
  <c r="L12" i="73" s="1"/>
  <c r="L99" i="107"/>
  <c r="L99" i="73" s="1"/>
  <c r="N63" i="166"/>
  <c r="Q52" i="122"/>
  <c r="M52" i="166"/>
  <c r="P30" i="122"/>
  <c r="L30" i="166"/>
  <c r="Q40" i="122"/>
  <c r="M40" i="166"/>
  <c r="Q27" i="122"/>
  <c r="M27" i="166"/>
  <c r="Q43" i="122"/>
  <c r="M43" i="166"/>
  <c r="Q57" i="122"/>
  <c r="M57" i="166"/>
  <c r="Q46" i="122"/>
  <c r="M46" i="166"/>
  <c r="Q18" i="122"/>
  <c r="M18" i="166"/>
  <c r="Q56" i="122"/>
  <c r="M56" i="166"/>
  <c r="Q47" i="122"/>
  <c r="M47" i="166"/>
  <c r="Q45" i="122"/>
  <c r="M45" i="166"/>
  <c r="P29" i="122"/>
  <c r="L29" i="166"/>
  <c r="P18" i="122"/>
  <c r="L18" i="166"/>
  <c r="P45" i="122"/>
  <c r="L45" i="166"/>
  <c r="Q50" i="122"/>
  <c r="M50" i="166"/>
  <c r="Q25" i="122"/>
  <c r="M25" i="166"/>
  <c r="Q5" i="122"/>
  <c r="M5" i="166"/>
  <c r="Q35" i="122"/>
  <c r="M35" i="166"/>
  <c r="L60" i="166"/>
  <c r="P60" i="122"/>
  <c r="M130" i="73"/>
  <c r="M126" i="73"/>
  <c r="P54" i="122"/>
  <c r="L54" i="166"/>
  <c r="Q38" i="122"/>
  <c r="M38" i="166"/>
  <c r="Q49" i="122"/>
  <c r="M49" i="166"/>
  <c r="Q12" i="122"/>
  <c r="M12" i="166"/>
  <c r="Q19" i="122"/>
  <c r="M19" i="166"/>
  <c r="Q55" i="122"/>
  <c r="M55" i="166"/>
  <c r="Q20" i="122"/>
  <c r="M20" i="166"/>
  <c r="Q41" i="122"/>
  <c r="M41" i="166"/>
  <c r="M125" i="73"/>
  <c r="M129" i="73"/>
  <c r="Q32" i="122"/>
  <c r="M32" i="166"/>
  <c r="Q51" i="122"/>
  <c r="M51" i="166"/>
  <c r="Q10" i="122"/>
  <c r="M10" i="166"/>
  <c r="Q26" i="122"/>
  <c r="M26" i="166"/>
  <c r="Q31" i="122"/>
  <c r="M31" i="166"/>
  <c r="Q4" i="122"/>
  <c r="M4" i="166"/>
  <c r="Q21" i="122"/>
  <c r="M21" i="166"/>
  <c r="P33" i="122"/>
  <c r="L33" i="166"/>
  <c r="Q54" i="122"/>
  <c r="M54" i="166"/>
  <c r="Q7" i="122"/>
  <c r="M7" i="166"/>
  <c r="L58" i="166"/>
  <c r="P58" i="122"/>
  <c r="L59" i="166"/>
  <c r="P59" i="122"/>
  <c r="P10" i="122"/>
  <c r="L10" i="166"/>
  <c r="P36" i="122"/>
  <c r="L36" i="166"/>
  <c r="Q36" i="122"/>
  <c r="M36" i="166"/>
  <c r="P4" i="122"/>
  <c r="L4" i="166"/>
  <c r="Q13" i="122"/>
  <c r="M13" i="166"/>
  <c r="Q23" i="122"/>
  <c r="M23" i="166"/>
  <c r="Q22" i="122"/>
  <c r="M22" i="166"/>
  <c r="Q28" i="122"/>
  <c r="M28" i="166"/>
  <c r="Q39" i="122"/>
  <c r="M39" i="166"/>
  <c r="Q11" i="122"/>
  <c r="M11" i="166"/>
  <c r="Q14" i="122"/>
  <c r="M14" i="166"/>
  <c r="P37" i="122"/>
  <c r="L37" i="166"/>
  <c r="Q30" i="122"/>
  <c r="M30" i="166"/>
  <c r="M2" i="166"/>
  <c r="M131" i="73"/>
  <c r="M127" i="73"/>
  <c r="Q42" i="122"/>
  <c r="M42" i="166"/>
  <c r="Q3" i="122"/>
  <c r="M3" i="166"/>
  <c r="Q29" i="122"/>
  <c r="M29" i="166"/>
  <c r="Q6" i="122"/>
  <c r="M6" i="166"/>
  <c r="Q16" i="122"/>
  <c r="M16" i="166"/>
  <c r="Q53" i="122"/>
  <c r="M53" i="166"/>
  <c r="Q44" i="122"/>
  <c r="M44" i="166"/>
  <c r="P49" i="122"/>
  <c r="L49" i="166"/>
  <c r="P15" i="122"/>
  <c r="L15" i="166"/>
  <c r="P50" i="122"/>
  <c r="L50" i="166"/>
  <c r="L97" i="107"/>
  <c r="L97" i="73" s="1"/>
  <c r="L89" i="107"/>
  <c r="L89" i="73" s="1"/>
  <c r="L22" i="107"/>
  <c r="L22" i="73" s="1"/>
  <c r="K10" i="78"/>
  <c r="K26" i="78"/>
  <c r="K42" i="78"/>
  <c r="K58" i="78"/>
  <c r="K74" i="78"/>
  <c r="K90" i="78"/>
  <c r="K106" i="78"/>
  <c r="K15" i="78"/>
  <c r="K32" i="78"/>
  <c r="K49" i="78"/>
  <c r="K79" i="78"/>
  <c r="K96" i="78"/>
  <c r="K113" i="78"/>
  <c r="K13" i="78"/>
  <c r="K55" i="78"/>
  <c r="K76" i="78"/>
  <c r="K9" i="78"/>
  <c r="K51" i="78"/>
  <c r="K72" i="78"/>
  <c r="K41" i="78"/>
  <c r="K107" i="78"/>
  <c r="K25" i="78"/>
  <c r="K88" i="78"/>
  <c r="K123" i="78"/>
  <c r="K92" i="78"/>
  <c r="K91" i="78"/>
  <c r="K59" i="78"/>
  <c r="K121" i="78"/>
  <c r="K61" i="78"/>
  <c r="K84" i="78"/>
  <c r="K14" i="78"/>
  <c r="K30" i="78"/>
  <c r="K46" i="78"/>
  <c r="K62" i="78"/>
  <c r="K78" i="78"/>
  <c r="K94" i="78"/>
  <c r="K110" i="78"/>
  <c r="K16" i="78"/>
  <c r="K33" i="78"/>
  <c r="K63" i="78"/>
  <c r="K80" i="78"/>
  <c r="K97" i="78"/>
  <c r="K122" i="78"/>
  <c r="K35" i="78"/>
  <c r="K56" i="78"/>
  <c r="K77" i="78"/>
  <c r="K27" i="78"/>
  <c r="K52" i="78"/>
  <c r="K73" i="78"/>
  <c r="K60" i="78"/>
  <c r="K108" i="78"/>
  <c r="K44" i="78"/>
  <c r="K103" i="78"/>
  <c r="K45" i="78"/>
  <c r="K115" i="78"/>
  <c r="K93" i="78"/>
  <c r="K99" i="78"/>
  <c r="K43" i="78"/>
  <c r="K100" i="78"/>
  <c r="K18" i="78"/>
  <c r="K34" i="78"/>
  <c r="K50" i="78"/>
  <c r="K66" i="78"/>
  <c r="K82" i="78"/>
  <c r="K98" i="78"/>
  <c r="K114" i="78"/>
  <c r="K17" i="78"/>
  <c r="K47" i="78"/>
  <c r="K64" i="78"/>
  <c r="K81" i="78"/>
  <c r="K111" i="78"/>
  <c r="K11" i="78"/>
  <c r="K36" i="78"/>
  <c r="K57" i="78"/>
  <c r="K7" i="78"/>
  <c r="K28" i="78"/>
  <c r="K53" i="78"/>
  <c r="K20" i="78"/>
  <c r="K83" i="78"/>
  <c r="K109" i="78"/>
  <c r="K67" i="78"/>
  <c r="K104" i="78"/>
  <c r="K68" i="78"/>
  <c r="K117" i="78"/>
  <c r="K21" i="78"/>
  <c r="K101" i="78"/>
  <c r="K24" i="78"/>
  <c r="K119" i="78"/>
  <c r="K22" i="78"/>
  <c r="K38" i="78"/>
  <c r="K54" i="78"/>
  <c r="K70" i="78"/>
  <c r="K86" i="78"/>
  <c r="K102" i="78"/>
  <c r="K118" i="78"/>
  <c r="K31" i="78"/>
  <c r="K48" i="78"/>
  <c r="K65" i="78"/>
  <c r="K95" i="78"/>
  <c r="K112" i="78"/>
  <c r="K12" i="78"/>
  <c r="K37" i="78"/>
  <c r="K75" i="78"/>
  <c r="K8" i="78"/>
  <c r="K29" i="78"/>
  <c r="K71" i="78"/>
  <c r="K39" i="78"/>
  <c r="K85" i="78"/>
  <c r="K23" i="78"/>
  <c r="K69" i="78"/>
  <c r="K105" i="78"/>
  <c r="K87" i="78"/>
  <c r="K89" i="78"/>
  <c r="K40" i="78"/>
  <c r="K120" i="78"/>
  <c r="K116" i="78"/>
  <c r="K19" i="78"/>
  <c r="K21" i="72"/>
  <c r="K85" i="72"/>
  <c r="K50" i="72"/>
  <c r="K50" i="107" s="1"/>
  <c r="K50" i="73" s="1"/>
  <c r="K31" i="72"/>
  <c r="K24" i="72"/>
  <c r="K44" i="72"/>
  <c r="K60" i="72"/>
  <c r="K118" i="72"/>
  <c r="K25" i="72"/>
  <c r="K89" i="72"/>
  <c r="K51" i="72"/>
  <c r="K32" i="72"/>
  <c r="K32" i="107" s="1"/>
  <c r="K32" i="73" s="1"/>
  <c r="K54" i="72"/>
  <c r="K74" i="72"/>
  <c r="K107" i="72"/>
  <c r="K120" i="72"/>
  <c r="K120" i="107" s="1"/>
  <c r="K120" i="73" s="1"/>
  <c r="K29" i="72"/>
  <c r="K93" i="72"/>
  <c r="K52" i="72"/>
  <c r="K46" i="72"/>
  <c r="K55" i="72"/>
  <c r="K75" i="72"/>
  <c r="K108" i="72"/>
  <c r="K17" i="72"/>
  <c r="K81" i="72"/>
  <c r="K36" i="72"/>
  <c r="K30" i="72"/>
  <c r="K23" i="72"/>
  <c r="K23" i="107" s="1"/>
  <c r="K23" i="73" s="1"/>
  <c r="K43" i="72"/>
  <c r="K92" i="72"/>
  <c r="K33" i="72"/>
  <c r="K66" i="72"/>
  <c r="K47" i="72"/>
  <c r="K72" i="72"/>
  <c r="K69" i="72"/>
  <c r="K95" i="72"/>
  <c r="K11" i="72"/>
  <c r="K9" i="72"/>
  <c r="K73" i="72"/>
  <c r="K96" i="72"/>
  <c r="K12" i="72"/>
  <c r="K13" i="72"/>
  <c r="K77" i="72"/>
  <c r="K22" i="72"/>
  <c r="K42" i="72"/>
  <c r="K65" i="72"/>
  <c r="K19" i="72"/>
  <c r="K10" i="72"/>
  <c r="K37" i="72"/>
  <c r="K101" i="72"/>
  <c r="K67" i="72"/>
  <c r="K48" i="72"/>
  <c r="K86" i="72"/>
  <c r="K106" i="72"/>
  <c r="K28" i="72"/>
  <c r="K112" i="72"/>
  <c r="K41" i="72"/>
  <c r="K105" i="72"/>
  <c r="K68" i="72"/>
  <c r="K62" i="72"/>
  <c r="K62" i="107" s="1"/>
  <c r="K62" i="73" s="1"/>
  <c r="K87" i="72"/>
  <c r="K110" i="72"/>
  <c r="K59" i="72"/>
  <c r="K76" i="72"/>
  <c r="K45" i="72"/>
  <c r="K109" i="72"/>
  <c r="K82" i="72"/>
  <c r="K82" i="107" s="1"/>
  <c r="K82" i="73" s="1"/>
  <c r="K63" i="72"/>
  <c r="K88" i="72"/>
  <c r="K111" i="72"/>
  <c r="K102" i="72"/>
  <c r="K97" i="72"/>
  <c r="K56" i="72"/>
  <c r="K20" i="72"/>
  <c r="K38" i="72"/>
  <c r="K34" i="72"/>
  <c r="K40" i="72"/>
  <c r="K16" i="72"/>
  <c r="K27" i="72"/>
  <c r="K94" i="72"/>
  <c r="K53" i="72"/>
  <c r="K117" i="72"/>
  <c r="K84" i="72"/>
  <c r="K84" i="107" s="1"/>
  <c r="K84" i="73" s="1"/>
  <c r="K78" i="72"/>
  <c r="K115" i="72"/>
  <c r="K7" i="72"/>
  <c r="K104" i="72"/>
  <c r="K103" i="72"/>
  <c r="K57" i="72"/>
  <c r="K121" i="72"/>
  <c r="K98" i="72"/>
  <c r="K79" i="72"/>
  <c r="K116" i="72"/>
  <c r="K39" i="72"/>
  <c r="K122" i="72"/>
  <c r="K91" i="72"/>
  <c r="K61" i="72"/>
  <c r="K18" i="72"/>
  <c r="K99" i="72"/>
  <c r="K80" i="72"/>
  <c r="K80" i="107" s="1"/>
  <c r="K80" i="73" s="1"/>
  <c r="K8" i="72"/>
  <c r="K70" i="72"/>
  <c r="K70" i="107" s="1"/>
  <c r="K70" i="73" s="1"/>
  <c r="K123" i="72"/>
  <c r="K123" i="107" s="1"/>
  <c r="K123" i="73" s="1"/>
  <c r="K49" i="72"/>
  <c r="K113" i="72"/>
  <c r="K83" i="72"/>
  <c r="K64" i="72"/>
  <c r="K114" i="72"/>
  <c r="K114" i="107" s="1"/>
  <c r="K114" i="73" s="1"/>
  <c r="K58" i="72"/>
  <c r="K14" i="72"/>
  <c r="K14" i="107" s="1"/>
  <c r="K14" i="73" s="1"/>
  <c r="K119" i="72"/>
  <c r="K15" i="72"/>
  <c r="K90" i="72"/>
  <c r="K35" i="72"/>
  <c r="K71" i="72"/>
  <c r="K100" i="72"/>
  <c r="K26" i="72"/>
  <c r="L60" i="107"/>
  <c r="L60" i="73" s="1"/>
  <c r="L55" i="107"/>
  <c r="L55" i="73" s="1"/>
  <c r="L16" i="107"/>
  <c r="L16" i="73" s="1"/>
  <c r="L70" i="107"/>
  <c r="L70" i="73" s="1"/>
  <c r="L23" i="107"/>
  <c r="L23" i="73" s="1"/>
  <c r="L15" i="107"/>
  <c r="L15" i="73" s="1"/>
  <c r="L18" i="107"/>
  <c r="L18" i="73" s="1"/>
  <c r="L63" i="107"/>
  <c r="L63" i="73" s="1"/>
  <c r="L51" i="107"/>
  <c r="L51" i="73" s="1"/>
  <c r="L68" i="107"/>
  <c r="L68" i="73" s="1"/>
  <c r="L119" i="107"/>
  <c r="L119" i="73" s="1"/>
  <c r="L103" i="107"/>
  <c r="L103" i="73" s="1"/>
  <c r="L57" i="107"/>
  <c r="L57" i="73" s="1"/>
  <c r="L107" i="107"/>
  <c r="L107" i="73" s="1"/>
  <c r="L39" i="107"/>
  <c r="L39" i="73" s="1"/>
  <c r="L66" i="107"/>
  <c r="L66" i="73" s="1"/>
  <c r="L37" i="107"/>
  <c r="L37" i="73" s="1"/>
  <c r="L13" i="107"/>
  <c r="L13" i="73" s="1"/>
  <c r="L10" i="107"/>
  <c r="L10" i="73" s="1"/>
  <c r="L65" i="107"/>
  <c r="L65" i="73" s="1"/>
  <c r="L19" i="107"/>
  <c r="L19" i="73" s="1"/>
  <c r="L17" i="107"/>
  <c r="L17" i="73" s="1"/>
  <c r="L58" i="107"/>
  <c r="L58" i="73" s="1"/>
  <c r="L114" i="107"/>
  <c r="L114" i="73" s="1"/>
  <c r="L24" i="107"/>
  <c r="L24" i="73" s="1"/>
  <c r="L53" i="107"/>
  <c r="L53" i="73" s="1"/>
  <c r="L88" i="107"/>
  <c r="L88" i="73" s="1"/>
  <c r="L9" i="107"/>
  <c r="L9" i="73" s="1"/>
  <c r="L8" i="107"/>
  <c r="L8" i="73" s="1"/>
  <c r="L115" i="107"/>
  <c r="L115" i="73" s="1"/>
  <c r="L50" i="107"/>
  <c r="L50" i="73" s="1"/>
  <c r="L98" i="107"/>
  <c r="L98" i="73" s="1"/>
  <c r="L83" i="107"/>
  <c r="L83" i="73" s="1"/>
  <c r="L47" i="107"/>
  <c r="L47" i="73" s="1"/>
  <c r="L20" i="107"/>
  <c r="L20" i="73" s="1"/>
  <c r="L61" i="107"/>
  <c r="L61" i="73" s="1"/>
  <c r="L72" i="107"/>
  <c r="L72" i="73" s="1"/>
  <c r="L80" i="107"/>
  <c r="L80" i="73" s="1"/>
  <c r="L21" i="107"/>
  <c r="L21" i="73" s="1"/>
  <c r="L87" i="107"/>
  <c r="L87" i="73" s="1"/>
  <c r="L84" i="107"/>
  <c r="L84" i="73" s="1"/>
  <c r="L116" i="107"/>
  <c r="L116" i="73" s="1"/>
  <c r="L79" i="107"/>
  <c r="L79" i="73" s="1"/>
  <c r="L71" i="107"/>
  <c r="L71" i="73" s="1"/>
  <c r="L27" i="107"/>
  <c r="L27" i="73" s="1"/>
  <c r="L74" i="107"/>
  <c r="L74" i="73" s="1"/>
  <c r="L54" i="107"/>
  <c r="L54" i="73" s="1"/>
  <c r="L91" i="107"/>
  <c r="L91" i="73" s="1"/>
  <c r="L25" i="107"/>
  <c r="L25" i="73" s="1"/>
  <c r="L76" i="107"/>
  <c r="L76" i="73" s="1"/>
  <c r="L38" i="107"/>
  <c r="L38" i="73" s="1"/>
  <c r="L85" i="107"/>
  <c r="L85" i="73" s="1"/>
  <c r="L105" i="107"/>
  <c r="L105" i="73" s="1"/>
  <c r="L30" i="107"/>
  <c r="L30" i="73" s="1"/>
  <c r="L34" i="107"/>
  <c r="L34" i="73" s="1"/>
  <c r="L111" i="107"/>
  <c r="L111" i="73" s="1"/>
  <c r="L95" i="107"/>
  <c r="L95" i="73" s="1"/>
  <c r="L36" i="107"/>
  <c r="L36" i="73" s="1"/>
  <c r="L35" i="107"/>
  <c r="L35" i="73" s="1"/>
  <c r="L43" i="107"/>
  <c r="L43" i="73" s="1"/>
  <c r="L106" i="107"/>
  <c r="L106" i="73" s="1"/>
  <c r="L94" i="107"/>
  <c r="L94" i="73" s="1"/>
  <c r="L52" i="107"/>
  <c r="L52" i="73" s="1"/>
  <c r="L104" i="107"/>
  <c r="L104" i="73" s="1"/>
  <c r="L118" i="107"/>
  <c r="L118" i="73" s="1"/>
  <c r="L7" i="107"/>
  <c r="L7" i="73" s="1"/>
  <c r="L59" i="107"/>
  <c r="L59" i="73" s="1"/>
  <c r="L33" i="107"/>
  <c r="L33" i="73" s="1"/>
  <c r="L26" i="107"/>
  <c r="L26" i="73" s="1"/>
  <c r="L31" i="107"/>
  <c r="L31" i="73" s="1"/>
  <c r="L64" i="107"/>
  <c r="L64" i="73" s="1"/>
  <c r="L48" i="107"/>
  <c r="L48" i="73" s="1"/>
  <c r="L120" i="107"/>
  <c r="L120" i="73" s="1"/>
  <c r="L11" i="107"/>
  <c r="L11" i="73" s="1"/>
  <c r="L45" i="107"/>
  <c r="L45" i="73" s="1"/>
  <c r="L32" i="107"/>
  <c r="L32" i="73" s="1"/>
  <c r="L69" i="107"/>
  <c r="L69" i="73" s="1"/>
  <c r="L41" i="107"/>
  <c r="L41" i="73" s="1"/>
  <c r="L46" i="107"/>
  <c r="L46" i="73" s="1"/>
  <c r="L77" i="107"/>
  <c r="L77" i="73" s="1"/>
  <c r="L49" i="107"/>
  <c r="L49" i="73" s="1"/>
  <c r="L82" i="107"/>
  <c r="L82" i="73" s="1"/>
  <c r="K42" i="109"/>
  <c r="K83" i="107"/>
  <c r="K83" i="73" s="1"/>
  <c r="K87" i="107"/>
  <c r="K87" i="73" s="1"/>
  <c r="K25" i="107"/>
  <c r="K25" i="73" s="1"/>
  <c r="K65" i="107"/>
  <c r="K65" i="73" s="1"/>
  <c r="K40" i="107"/>
  <c r="K40" i="73" s="1"/>
  <c r="K72" i="107"/>
  <c r="K72" i="73" s="1"/>
  <c r="L101" i="107"/>
  <c r="L101" i="73" s="1"/>
  <c r="L42" i="107"/>
  <c r="L42" i="73" s="1"/>
  <c r="L14" i="107"/>
  <c r="L14" i="73" s="1"/>
  <c r="L109" i="107"/>
  <c r="L109" i="73" s="1"/>
  <c r="L90" i="107"/>
  <c r="L90" i="73" s="1"/>
  <c r="L102" i="107"/>
  <c r="L102" i="73" s="1"/>
  <c r="L75" i="107"/>
  <c r="L75" i="73" s="1"/>
  <c r="L86" i="107"/>
  <c r="L86" i="73" s="1"/>
  <c r="L110" i="107"/>
  <c r="L110" i="73" s="1"/>
  <c r="Q2" i="122"/>
  <c r="K54" i="107" l="1"/>
  <c r="K54" i="73" s="1"/>
  <c r="K29" i="107"/>
  <c r="K29" i="73" s="1"/>
  <c r="K74" i="107"/>
  <c r="K74" i="73" s="1"/>
  <c r="M63" i="166"/>
  <c r="P39" i="122"/>
  <c r="L39" i="166"/>
  <c r="K2" i="166"/>
  <c r="O51" i="122"/>
  <c r="K51" i="166"/>
  <c r="O57" i="122"/>
  <c r="K57" i="166"/>
  <c r="O11" i="122"/>
  <c r="K11" i="166"/>
  <c r="P47" i="122"/>
  <c r="L47" i="166"/>
  <c r="P19" i="122"/>
  <c r="L19" i="166"/>
  <c r="L125" i="73"/>
  <c r="L129" i="73"/>
  <c r="P13" i="122"/>
  <c r="L13" i="166"/>
  <c r="P53" i="122"/>
  <c r="L53" i="166"/>
  <c r="K60" i="166"/>
  <c r="O60" i="122"/>
  <c r="O21" i="122"/>
  <c r="K21" i="166"/>
  <c r="P23" i="122"/>
  <c r="L23" i="166"/>
  <c r="O9" i="122"/>
  <c r="K9" i="166"/>
  <c r="P57" i="122"/>
  <c r="L57" i="166"/>
  <c r="P55" i="122"/>
  <c r="L55" i="166"/>
  <c r="P32" i="122"/>
  <c r="L32" i="166"/>
  <c r="P12" i="122"/>
  <c r="L12" i="166"/>
  <c r="O20" i="122"/>
  <c r="K20" i="166"/>
  <c r="P14" i="122"/>
  <c r="L14" i="166"/>
  <c r="P41" i="122"/>
  <c r="L41" i="166"/>
  <c r="P48" i="122"/>
  <c r="L48" i="166"/>
  <c r="P22" i="122"/>
  <c r="L22" i="166"/>
  <c r="P28" i="122"/>
  <c r="L28" i="166"/>
  <c r="P8" i="122"/>
  <c r="L8" i="166"/>
  <c r="P24" i="122"/>
  <c r="L24" i="166"/>
  <c r="P35" i="122"/>
  <c r="L35" i="166"/>
  <c r="P51" i="122"/>
  <c r="L51" i="166"/>
  <c r="P2" i="122"/>
  <c r="L2" i="166"/>
  <c r="L131" i="73"/>
  <c r="L127" i="73"/>
  <c r="P3" i="122"/>
  <c r="L3" i="166"/>
  <c r="P40" i="122"/>
  <c r="L40" i="166"/>
  <c r="P7" i="122"/>
  <c r="L7" i="166"/>
  <c r="P34" i="122"/>
  <c r="L34" i="166"/>
  <c r="P16" i="122"/>
  <c r="L16" i="166"/>
  <c r="P25" i="122"/>
  <c r="L25" i="166"/>
  <c r="P56" i="122"/>
  <c r="L56" i="166"/>
  <c r="O17" i="122"/>
  <c r="K17" i="166"/>
  <c r="P27" i="122"/>
  <c r="L27" i="166"/>
  <c r="P38" i="122"/>
  <c r="L38" i="166"/>
  <c r="P31" i="122"/>
  <c r="L31" i="166"/>
  <c r="P11" i="122"/>
  <c r="L11" i="166"/>
  <c r="P17" i="122"/>
  <c r="L17" i="166"/>
  <c r="P52" i="122"/>
  <c r="L52" i="166"/>
  <c r="P44" i="122"/>
  <c r="L44" i="166"/>
  <c r="P5" i="122"/>
  <c r="L5" i="166"/>
  <c r="O19" i="122"/>
  <c r="K19" i="166"/>
  <c r="P46" i="122"/>
  <c r="L46" i="166"/>
  <c r="O24" i="122"/>
  <c r="K24" i="166"/>
  <c r="P6" i="122"/>
  <c r="L6" i="166"/>
  <c r="P43" i="122"/>
  <c r="L43" i="166"/>
  <c r="P42" i="122"/>
  <c r="L42" i="166"/>
  <c r="P21" i="122"/>
  <c r="L21" i="166"/>
  <c r="P9" i="122"/>
  <c r="L9" i="166"/>
  <c r="P20" i="122"/>
  <c r="L20" i="166"/>
  <c r="L126" i="73"/>
  <c r="L130" i="73"/>
  <c r="O7" i="122"/>
  <c r="K7" i="166"/>
  <c r="P26" i="122"/>
  <c r="L26" i="166"/>
  <c r="K36" i="107"/>
  <c r="K36" i="73" s="1"/>
  <c r="K122" i="107"/>
  <c r="K122" i="73" s="1"/>
  <c r="K98" i="107"/>
  <c r="K98" i="73" s="1"/>
  <c r="K33" i="107"/>
  <c r="K33" i="73" s="1"/>
  <c r="K117" i="107"/>
  <c r="K117" i="73" s="1"/>
  <c r="K11" i="107"/>
  <c r="K11" i="73" s="1"/>
  <c r="K18" i="107"/>
  <c r="K18" i="73" s="1"/>
  <c r="K94" i="107"/>
  <c r="K94" i="73" s="1"/>
  <c r="K121" i="107"/>
  <c r="K121" i="73" s="1"/>
  <c r="K86" i="107"/>
  <c r="K86" i="73" s="1"/>
  <c r="K81" i="107"/>
  <c r="K81" i="73" s="1"/>
  <c r="K43" i="107"/>
  <c r="K43" i="73" s="1"/>
  <c r="K53" i="107"/>
  <c r="K53" i="73" s="1"/>
  <c r="K92" i="107"/>
  <c r="K92" i="73" s="1"/>
  <c r="K78" i="107"/>
  <c r="K78" i="73" s="1"/>
  <c r="K59" i="107"/>
  <c r="K59" i="73" s="1"/>
  <c r="K97" i="107"/>
  <c r="K97" i="73" s="1"/>
  <c r="K118" i="107"/>
  <c r="K118" i="73" s="1"/>
  <c r="K69" i="107"/>
  <c r="K69" i="73" s="1"/>
  <c r="K42" i="107"/>
  <c r="K42" i="73" s="1"/>
  <c r="K73" i="107"/>
  <c r="K73" i="73" s="1"/>
  <c r="K79" i="107"/>
  <c r="K79" i="73" s="1"/>
  <c r="K102" i="107"/>
  <c r="K102" i="73" s="1"/>
  <c r="K60" i="107"/>
  <c r="K60" i="73" s="1"/>
  <c r="K67" i="107"/>
  <c r="K67" i="73" s="1"/>
  <c r="K22" i="107"/>
  <c r="K22" i="73" s="1"/>
  <c r="K96" i="107"/>
  <c r="K96" i="73" s="1"/>
  <c r="K20" i="107"/>
  <c r="K20" i="73" s="1"/>
  <c r="K9" i="107"/>
  <c r="K9" i="73" s="1"/>
  <c r="K15" i="107"/>
  <c r="K15" i="73" s="1"/>
  <c r="K107" i="107"/>
  <c r="K107" i="73" s="1"/>
  <c r="K44" i="107"/>
  <c r="K44" i="73" s="1"/>
  <c r="K49" i="107"/>
  <c r="K49" i="73" s="1"/>
  <c r="K112" i="107"/>
  <c r="K112" i="73" s="1"/>
  <c r="K61" i="107"/>
  <c r="K61" i="73" s="1"/>
  <c r="K35" i="107"/>
  <c r="K35" i="73" s="1"/>
  <c r="K101" i="107"/>
  <c r="K101" i="73" s="1"/>
  <c r="K109" i="107"/>
  <c r="K109" i="73" s="1"/>
  <c r="K46" i="107"/>
  <c r="K46" i="73" s="1"/>
  <c r="K34" i="107"/>
  <c r="K34" i="73" s="1"/>
  <c r="K37" i="107"/>
  <c r="K37" i="73" s="1"/>
  <c r="K28" i="107"/>
  <c r="K28" i="73" s="1"/>
  <c r="K17" i="107"/>
  <c r="K17" i="73" s="1"/>
  <c r="K71" i="107"/>
  <c r="K71" i="73" s="1"/>
  <c r="K8" i="107"/>
  <c r="K8" i="73" s="1"/>
  <c r="K115" i="107"/>
  <c r="K115" i="73" s="1"/>
  <c r="K52" i="107"/>
  <c r="K52" i="73" s="1"/>
  <c r="K66" i="107"/>
  <c r="K66" i="73" s="1"/>
  <c r="K89" i="107"/>
  <c r="K89" i="73" s="1"/>
  <c r="K26" i="107"/>
  <c r="K26" i="73" s="1"/>
  <c r="K95" i="107"/>
  <c r="K95" i="73" s="1"/>
  <c r="K110" i="107"/>
  <c r="K110" i="73" s="1"/>
  <c r="K19" i="107"/>
  <c r="K19" i="73" s="1"/>
  <c r="K105" i="107"/>
  <c r="K105" i="73" s="1"/>
  <c r="K47" i="107"/>
  <c r="K47" i="73" s="1"/>
  <c r="K30" i="107"/>
  <c r="K30" i="73" s="1"/>
  <c r="K90" i="107"/>
  <c r="K90" i="73" s="1"/>
  <c r="K104" i="107"/>
  <c r="K104" i="73" s="1"/>
  <c r="K58" i="107"/>
  <c r="K58" i="73" s="1"/>
  <c r="K99" i="107"/>
  <c r="K99" i="73" s="1"/>
  <c r="K88" i="107"/>
  <c r="K88" i="73" s="1"/>
  <c r="K77" i="107"/>
  <c r="K77" i="73" s="1"/>
  <c r="K24" i="107"/>
  <c r="K24" i="73" s="1"/>
  <c r="K113" i="107"/>
  <c r="K113" i="73" s="1"/>
  <c r="K106" i="107"/>
  <c r="K106" i="73" s="1"/>
  <c r="K48" i="107"/>
  <c r="K48" i="73" s="1"/>
  <c r="K100" i="107"/>
  <c r="K100" i="73" s="1"/>
  <c r="K38" i="107"/>
  <c r="K38" i="73" s="1"/>
  <c r="K111" i="107"/>
  <c r="K111" i="73" s="1"/>
  <c r="K75" i="107"/>
  <c r="K75" i="73" s="1"/>
  <c r="K103" i="107"/>
  <c r="K103" i="73" s="1"/>
  <c r="K45" i="107"/>
  <c r="K45" i="73" s="1"/>
  <c r="K108" i="107"/>
  <c r="K108" i="73" s="1"/>
  <c r="K27" i="107"/>
  <c r="K27" i="73" s="1"/>
  <c r="K76" i="107"/>
  <c r="K76" i="73" s="1"/>
  <c r="K51" i="107"/>
  <c r="K51" i="73" s="1"/>
  <c r="K10" i="107"/>
  <c r="K10" i="73" s="1"/>
  <c r="K16" i="107"/>
  <c r="K16" i="73" s="1"/>
  <c r="K12" i="107"/>
  <c r="K12" i="73" s="1"/>
  <c r="K55" i="107"/>
  <c r="K55" i="73" s="1"/>
  <c r="K21" i="107"/>
  <c r="K21" i="73" s="1"/>
  <c r="K39" i="107"/>
  <c r="K39" i="73" s="1"/>
  <c r="K85" i="107"/>
  <c r="K85" i="73" s="1"/>
  <c r="K57" i="107"/>
  <c r="K57" i="73" s="1"/>
  <c r="K63" i="107"/>
  <c r="K63" i="73" s="1"/>
  <c r="O2" i="122"/>
  <c r="K41" i="107"/>
  <c r="K41" i="73" s="1"/>
  <c r="K116" i="107"/>
  <c r="K116" i="73" s="1"/>
  <c r="K93" i="107"/>
  <c r="K93" i="73" s="1"/>
  <c r="K7" i="107"/>
  <c r="K7" i="73" s="1"/>
  <c r="K91" i="107"/>
  <c r="K91" i="73" s="1"/>
  <c r="K64" i="107"/>
  <c r="K64" i="73" s="1"/>
  <c r="K68" i="107"/>
  <c r="K68" i="73" s="1"/>
  <c r="K31" i="107"/>
  <c r="K31" i="73" s="1"/>
  <c r="K13" i="107"/>
  <c r="K13" i="73" s="1"/>
  <c r="K119" i="107"/>
  <c r="K119" i="73" s="1"/>
  <c r="K56" i="107"/>
  <c r="K56" i="73" s="1"/>
  <c r="K130" i="73" l="1"/>
  <c r="K126" i="73"/>
  <c r="K127" i="73"/>
  <c r="L63" i="166"/>
  <c r="O5" i="122"/>
  <c r="K5" i="166"/>
  <c r="O48" i="122"/>
  <c r="K48" i="166"/>
  <c r="O25" i="122"/>
  <c r="K25" i="166"/>
  <c r="O38" i="122"/>
  <c r="K38" i="166"/>
  <c r="O10" i="122"/>
  <c r="K10" i="166"/>
  <c r="O54" i="122"/>
  <c r="K54" i="166"/>
  <c r="O50" i="122"/>
  <c r="K50" i="166"/>
  <c r="O3" i="122"/>
  <c r="K3" i="166"/>
  <c r="O31" i="122"/>
  <c r="K31" i="166"/>
  <c r="O28" i="122"/>
  <c r="K28" i="166"/>
  <c r="O22" i="122"/>
  <c r="K22" i="166"/>
  <c r="O13" i="122"/>
  <c r="K13" i="166"/>
  <c r="O40" i="122"/>
  <c r="K40" i="166"/>
  <c r="O37" i="122"/>
  <c r="K37" i="166"/>
  <c r="O32" i="122"/>
  <c r="K32" i="166"/>
  <c r="O44" i="122"/>
  <c r="K44" i="166"/>
  <c r="O33" i="122"/>
  <c r="K33" i="166"/>
  <c r="O39" i="122"/>
  <c r="K39" i="166"/>
  <c r="O6" i="122"/>
  <c r="K6" i="166"/>
  <c r="O15" i="122"/>
  <c r="K15" i="166"/>
  <c r="O18" i="122"/>
  <c r="K18" i="166"/>
  <c r="O35" i="122"/>
  <c r="K35" i="166"/>
  <c r="O30" i="122"/>
  <c r="K30" i="166"/>
  <c r="O45" i="122"/>
  <c r="K45" i="166"/>
  <c r="O43" i="122"/>
  <c r="K43" i="166"/>
  <c r="O27" i="122"/>
  <c r="K27" i="166"/>
  <c r="O26" i="122"/>
  <c r="K26" i="166"/>
  <c r="O4" i="122"/>
  <c r="K4" i="166"/>
  <c r="O34" i="122"/>
  <c r="K34" i="166"/>
  <c r="K58" i="166"/>
  <c r="O58" i="122"/>
  <c r="O56" i="122"/>
  <c r="K56" i="166"/>
  <c r="O53" i="122"/>
  <c r="K53" i="166"/>
  <c r="O36" i="122"/>
  <c r="K36" i="166"/>
  <c r="O47" i="122"/>
  <c r="K47" i="166"/>
  <c r="O8" i="122"/>
  <c r="K8" i="166"/>
  <c r="K129" i="73"/>
  <c r="K125" i="73"/>
  <c r="O12" i="122"/>
  <c r="K12" i="166"/>
  <c r="O14" i="122"/>
  <c r="K14" i="166"/>
  <c r="O41" i="122"/>
  <c r="K41" i="166"/>
  <c r="O42" i="122"/>
  <c r="K42" i="166"/>
  <c r="O52" i="122"/>
  <c r="K52" i="166"/>
  <c r="O46" i="122"/>
  <c r="K46" i="166"/>
  <c r="O49" i="122"/>
  <c r="K49" i="166"/>
  <c r="O16" i="122"/>
  <c r="K16" i="166"/>
  <c r="K63" i="166" s="1"/>
  <c r="O55" i="122"/>
  <c r="K55" i="166"/>
  <c r="O29" i="122"/>
  <c r="K29" i="166"/>
  <c r="O23" i="122"/>
  <c r="K23" i="166"/>
  <c r="K59" i="166"/>
  <c r="O59" i="122"/>
  <c r="K131" i="73"/>
  <c r="J42" i="70"/>
  <c r="J83" i="72" l="1"/>
  <c r="J19" i="72"/>
  <c r="J122" i="72"/>
  <c r="J108" i="72"/>
  <c r="J21" i="72"/>
  <c r="J49" i="72"/>
  <c r="J55" i="72"/>
  <c r="J98" i="72"/>
  <c r="J72" i="72"/>
  <c r="J11" i="78"/>
  <c r="J27" i="78"/>
  <c r="J43" i="78"/>
  <c r="J59" i="78"/>
  <c r="J75" i="78"/>
  <c r="J91" i="78"/>
  <c r="J107" i="78"/>
  <c r="J12" i="78"/>
  <c r="J29" i="78"/>
  <c r="J46" i="78"/>
  <c r="J76" i="78"/>
  <c r="J93" i="78"/>
  <c r="J110" i="78"/>
  <c r="J10" i="78"/>
  <c r="J52" i="78"/>
  <c r="J73" i="78"/>
  <c r="J26" i="78"/>
  <c r="J68" i="78"/>
  <c r="J68" i="107" s="1"/>
  <c r="J68" i="73" s="1"/>
  <c r="J89" i="78"/>
  <c r="J37" i="78"/>
  <c r="J104" i="78"/>
  <c r="J40" i="78"/>
  <c r="J86" i="78"/>
  <c r="J120" i="78"/>
  <c r="J41" i="78"/>
  <c r="J17" i="78"/>
  <c r="J116" i="78"/>
  <c r="J20" i="78"/>
  <c r="J38" i="78"/>
  <c r="J106" i="72"/>
  <c r="J22" i="72"/>
  <c r="J68" i="72"/>
  <c r="J120" i="72"/>
  <c r="J60" i="72"/>
  <c r="J17" i="72"/>
  <c r="J80" i="72"/>
  <c r="J119" i="72"/>
  <c r="J59" i="72"/>
  <c r="J59" i="107" s="1"/>
  <c r="J59" i="73" s="1"/>
  <c r="J78" i="72"/>
  <c r="J18" i="72"/>
  <c r="J88" i="72"/>
  <c r="J12" i="72"/>
  <c r="J26" i="72"/>
  <c r="J51" i="72"/>
  <c r="J86" i="72"/>
  <c r="J62" i="72"/>
  <c r="J35" i="72"/>
  <c r="J115" i="72"/>
  <c r="J91" i="72"/>
  <c r="J64" i="72"/>
  <c r="J61" i="72"/>
  <c r="J100" i="72"/>
  <c r="J82" i="72"/>
  <c r="J58" i="72"/>
  <c r="J90" i="72"/>
  <c r="J41" i="72"/>
  <c r="J15" i="72"/>
  <c r="J109" i="72"/>
  <c r="J37" i="72"/>
  <c r="J99" i="72"/>
  <c r="J24" i="72"/>
  <c r="J96" i="72"/>
  <c r="J16" i="72"/>
  <c r="J113" i="72"/>
  <c r="J47" i="72"/>
  <c r="J34" i="72"/>
  <c r="J53" i="72"/>
  <c r="J39" i="78"/>
  <c r="J87" i="78"/>
  <c r="J103" i="78"/>
  <c r="J45" i="78"/>
  <c r="J62" i="78"/>
  <c r="J9" i="78"/>
  <c r="J72" i="78"/>
  <c r="J50" i="78"/>
  <c r="J81" i="78"/>
  <c r="J21" i="78"/>
  <c r="J22" i="78"/>
  <c r="J112" i="78"/>
  <c r="J96" i="78"/>
  <c r="J117" i="78"/>
  <c r="J112" i="72"/>
  <c r="J79" i="72"/>
  <c r="J105" i="72"/>
  <c r="J75" i="72"/>
  <c r="J39" i="72"/>
  <c r="J29" i="72"/>
  <c r="J29" i="107" s="1"/>
  <c r="J29" i="73" s="1"/>
  <c r="J116" i="72"/>
  <c r="J11" i="72"/>
  <c r="J97" i="72"/>
  <c r="J42" i="72"/>
  <c r="J92" i="72"/>
  <c r="J95" i="72"/>
  <c r="J121" i="72"/>
  <c r="J56" i="72"/>
  <c r="J43" i="72"/>
  <c r="J70" i="72"/>
  <c r="J63" i="72"/>
  <c r="J57" i="72"/>
  <c r="J15" i="78"/>
  <c r="J31" i="78"/>
  <c r="J47" i="78"/>
  <c r="J47" i="107" s="1"/>
  <c r="J47" i="73" s="1"/>
  <c r="J63" i="78"/>
  <c r="J79" i="78"/>
  <c r="J95" i="78"/>
  <c r="J111" i="78"/>
  <c r="J13" i="78"/>
  <c r="J30" i="78"/>
  <c r="J60" i="78"/>
  <c r="J77" i="78"/>
  <c r="J94" i="78"/>
  <c r="J123" i="78"/>
  <c r="J32" i="78"/>
  <c r="J53" i="78"/>
  <c r="J74" i="78"/>
  <c r="J48" i="78"/>
  <c r="J69" i="78"/>
  <c r="J90" i="78"/>
  <c r="J56" i="78"/>
  <c r="J105" i="78"/>
  <c r="J42" i="78"/>
  <c r="J100" i="78"/>
  <c r="J121" i="78"/>
  <c r="J64" i="78"/>
  <c r="J36" i="78"/>
  <c r="J118" i="78"/>
  <c r="J114" i="78"/>
  <c r="J98" i="78"/>
  <c r="J103" i="72"/>
  <c r="J33" i="72"/>
  <c r="J38" i="72"/>
  <c r="J46" i="72"/>
  <c r="J85" i="72"/>
  <c r="J36" i="72"/>
  <c r="J118" i="72"/>
  <c r="J32" i="72"/>
  <c r="J93" i="72"/>
  <c r="J28" i="72"/>
  <c r="J66" i="72"/>
  <c r="J25" i="72"/>
  <c r="J14" i="72"/>
  <c r="J94" i="72"/>
  <c r="J7" i="78"/>
  <c r="J71" i="78"/>
  <c r="J28" i="78"/>
  <c r="J109" i="78"/>
  <c r="J25" i="78"/>
  <c r="J88" i="78"/>
  <c r="J84" i="78"/>
  <c r="J85" i="78"/>
  <c r="J31" i="72"/>
  <c r="J114" i="72"/>
  <c r="J67" i="72"/>
  <c r="J117" i="72"/>
  <c r="J77" i="72"/>
  <c r="J87" i="72"/>
  <c r="J84" i="72"/>
  <c r="J27" i="72"/>
  <c r="J76" i="72"/>
  <c r="J23" i="72"/>
  <c r="J30" i="72"/>
  <c r="J30" i="107" s="1"/>
  <c r="J30" i="73" s="1"/>
  <c r="J52" i="72"/>
  <c r="J7" i="72"/>
  <c r="J44" i="72"/>
  <c r="J54" i="72"/>
  <c r="J19" i="78"/>
  <c r="J35" i="78"/>
  <c r="J51" i="78"/>
  <c r="J67" i="78"/>
  <c r="J83" i="78"/>
  <c r="J99" i="78"/>
  <c r="J115" i="78"/>
  <c r="J14" i="78"/>
  <c r="J44" i="78"/>
  <c r="J61" i="78"/>
  <c r="J78" i="78"/>
  <c r="J108" i="78"/>
  <c r="J8" i="78"/>
  <c r="J33" i="78"/>
  <c r="J54" i="78"/>
  <c r="J24" i="78"/>
  <c r="J49" i="78"/>
  <c r="J70" i="78"/>
  <c r="J16" i="78"/>
  <c r="J58" i="78"/>
  <c r="J106" i="78"/>
  <c r="J65" i="78"/>
  <c r="J101" i="78"/>
  <c r="J122" i="78"/>
  <c r="J113" i="78"/>
  <c r="J82" i="78"/>
  <c r="J66" i="78"/>
  <c r="J80" i="78"/>
  <c r="J57" i="78"/>
  <c r="J107" i="72"/>
  <c r="J69" i="72"/>
  <c r="J81" i="72"/>
  <c r="J81" i="107" s="1"/>
  <c r="J81" i="73" s="1"/>
  <c r="J110" i="72"/>
  <c r="J104" i="72"/>
  <c r="J50" i="72"/>
  <c r="J111" i="72"/>
  <c r="J73" i="72"/>
  <c r="J102" i="72"/>
  <c r="J9" i="72"/>
  <c r="J20" i="72"/>
  <c r="J10" i="72"/>
  <c r="J8" i="72"/>
  <c r="J48" i="72"/>
  <c r="J40" i="72"/>
  <c r="J123" i="72"/>
  <c r="J123" i="107" s="1"/>
  <c r="J123" i="73" s="1"/>
  <c r="J45" i="72"/>
  <c r="J71" i="72"/>
  <c r="J23" i="78"/>
  <c r="J55" i="78"/>
  <c r="J119" i="78"/>
  <c r="J92" i="78"/>
  <c r="J34" i="78"/>
  <c r="J18" i="78"/>
  <c r="J102" i="78"/>
  <c r="J97" i="78"/>
  <c r="J13" i="72"/>
  <c r="J101" i="72"/>
  <c r="J65" i="72"/>
  <c r="J74" i="72"/>
  <c r="J89" i="72"/>
  <c r="J42" i="109"/>
  <c r="J74" i="107"/>
  <c r="J74" i="73" s="1"/>
  <c r="J24" i="107"/>
  <c r="J24" i="73" s="1"/>
  <c r="J32" i="107"/>
  <c r="J32" i="73" s="1"/>
  <c r="J92" i="107"/>
  <c r="J92" i="73" s="1"/>
  <c r="I42" i="70"/>
  <c r="J90" i="107" l="1"/>
  <c r="J90" i="73" s="1"/>
  <c r="J78" i="107"/>
  <c r="J78" i="73" s="1"/>
  <c r="J15" i="166" s="1"/>
  <c r="J22" i="107"/>
  <c r="J22" i="73" s="1"/>
  <c r="N15" i="122"/>
  <c r="N18" i="122"/>
  <c r="J18" i="166"/>
  <c r="N11" i="122"/>
  <c r="J11" i="166"/>
  <c r="N27" i="122"/>
  <c r="J27" i="166"/>
  <c r="J60" i="166"/>
  <c r="N60" i="122"/>
  <c r="N29" i="122"/>
  <c r="J29" i="166"/>
  <c r="N5" i="122"/>
  <c r="J5" i="166"/>
  <c r="J88" i="107"/>
  <c r="J88" i="73" s="1"/>
  <c r="J86" i="107"/>
  <c r="J86" i="73" s="1"/>
  <c r="J89" i="107"/>
  <c r="J89" i="73" s="1"/>
  <c r="J19" i="107"/>
  <c r="J19" i="73" s="1"/>
  <c r="J121" i="107"/>
  <c r="J121" i="73" s="1"/>
  <c r="J122" i="107"/>
  <c r="J122" i="73" s="1"/>
  <c r="I8" i="78"/>
  <c r="I24" i="78"/>
  <c r="I40" i="78"/>
  <c r="I56" i="78"/>
  <c r="I72" i="78"/>
  <c r="I88" i="78"/>
  <c r="I104" i="78"/>
  <c r="I120" i="78"/>
  <c r="I9" i="78"/>
  <c r="I26" i="78"/>
  <c r="I43" i="78"/>
  <c r="I73" i="78"/>
  <c r="I90" i="78"/>
  <c r="I107" i="78"/>
  <c r="I31" i="78"/>
  <c r="I69" i="78"/>
  <c r="I22" i="78"/>
  <c r="I47" i="78"/>
  <c r="I85" i="78"/>
  <c r="I33" i="78"/>
  <c r="I79" i="78"/>
  <c r="I17" i="78"/>
  <c r="I63" i="78"/>
  <c r="I99" i="78"/>
  <c r="I18" i="78"/>
  <c r="I111" i="78"/>
  <c r="I93" i="78"/>
  <c r="I62" i="78"/>
  <c r="I53" i="78"/>
  <c r="I34" i="78"/>
  <c r="I12" i="78"/>
  <c r="I28" i="78"/>
  <c r="I44" i="78"/>
  <c r="I60" i="78"/>
  <c r="I76" i="78"/>
  <c r="I92" i="78"/>
  <c r="I108" i="78"/>
  <c r="I121" i="78"/>
  <c r="I10" i="78"/>
  <c r="I27" i="78"/>
  <c r="I57" i="78"/>
  <c r="I74" i="78"/>
  <c r="I91" i="78"/>
  <c r="I7" i="78"/>
  <c r="I49" i="78"/>
  <c r="I70" i="78"/>
  <c r="I23" i="78"/>
  <c r="I65" i="78"/>
  <c r="I86" i="78"/>
  <c r="I35" i="78"/>
  <c r="I101" i="78"/>
  <c r="I19" i="78"/>
  <c r="I82" i="78"/>
  <c r="I117" i="78"/>
  <c r="I37" i="78"/>
  <c r="I13" i="78"/>
  <c r="I95" i="78"/>
  <c r="I81" i="78"/>
  <c r="I115" i="78"/>
  <c r="I16" i="78"/>
  <c r="I32" i="78"/>
  <c r="I48" i="78"/>
  <c r="I64" i="78"/>
  <c r="I80" i="78"/>
  <c r="I96" i="78"/>
  <c r="I112" i="78"/>
  <c r="I122" i="78"/>
  <c r="I11" i="78"/>
  <c r="I41" i="78"/>
  <c r="I58" i="78"/>
  <c r="I75" i="78"/>
  <c r="I105" i="78"/>
  <c r="I29" i="78"/>
  <c r="I50" i="78"/>
  <c r="I71" i="78"/>
  <c r="I45" i="78"/>
  <c r="I66" i="78"/>
  <c r="I87" i="78"/>
  <c r="I54" i="78"/>
  <c r="I102" i="78"/>
  <c r="I38" i="78"/>
  <c r="I97" i="78"/>
  <c r="I118" i="78"/>
  <c r="I83" i="78"/>
  <c r="I55" i="78"/>
  <c r="I114" i="78"/>
  <c r="I110" i="78"/>
  <c r="I94" i="78"/>
  <c r="I20" i="78"/>
  <c r="I36" i="78"/>
  <c r="I52" i="78"/>
  <c r="I68" i="78"/>
  <c r="I84" i="78"/>
  <c r="I100" i="78"/>
  <c r="I116" i="78"/>
  <c r="I123" i="78"/>
  <c r="I25" i="78"/>
  <c r="I42" i="78"/>
  <c r="I59" i="78"/>
  <c r="I89" i="78"/>
  <c r="I106" i="78"/>
  <c r="I30" i="78"/>
  <c r="I51" i="78"/>
  <c r="I21" i="78"/>
  <c r="I46" i="78"/>
  <c r="I67" i="78"/>
  <c r="I14" i="78"/>
  <c r="I77" i="78"/>
  <c r="I103" i="78"/>
  <c r="I103" i="107" s="1"/>
  <c r="I103" i="73" s="1"/>
  <c r="I61" i="78"/>
  <c r="I98" i="78"/>
  <c r="I119" i="78"/>
  <c r="I109" i="78"/>
  <c r="I78" i="78"/>
  <c r="I39" i="78"/>
  <c r="I15" i="78"/>
  <c r="I113" i="78"/>
  <c r="I19" i="72"/>
  <c r="I83" i="72"/>
  <c r="I30" i="72"/>
  <c r="I24" i="72"/>
  <c r="I105" i="72"/>
  <c r="I36" i="72"/>
  <c r="I52" i="72"/>
  <c r="I112" i="72"/>
  <c r="I39" i="72"/>
  <c r="I103" i="72"/>
  <c r="I61" i="72"/>
  <c r="I42" i="72"/>
  <c r="I48" i="72"/>
  <c r="I70" i="72"/>
  <c r="I96" i="72"/>
  <c r="I98" i="72"/>
  <c r="I59" i="72"/>
  <c r="I123" i="72"/>
  <c r="I92" i="72"/>
  <c r="I73" i="72"/>
  <c r="I82" i="72"/>
  <c r="I121" i="72"/>
  <c r="I118" i="72"/>
  <c r="I47" i="72"/>
  <c r="I111" i="72"/>
  <c r="I111" i="107" s="1"/>
  <c r="I111" i="73" s="1"/>
  <c r="I76" i="72"/>
  <c r="I57" i="72"/>
  <c r="I50" i="72"/>
  <c r="I101" i="72"/>
  <c r="I113" i="72"/>
  <c r="I22" i="72"/>
  <c r="I35" i="72"/>
  <c r="I99" i="72"/>
  <c r="I60" i="72"/>
  <c r="I41" i="72"/>
  <c r="I18" i="72"/>
  <c r="I18" i="107" s="1"/>
  <c r="I18" i="73" s="1"/>
  <c r="I69" i="72"/>
  <c r="I53" i="72"/>
  <c r="I85" i="72"/>
  <c r="I55" i="72"/>
  <c r="I119" i="72"/>
  <c r="I78" i="72"/>
  <c r="I72" i="72"/>
  <c r="I81" i="72"/>
  <c r="I120" i="72"/>
  <c r="I117" i="72"/>
  <c r="I11" i="72"/>
  <c r="I75" i="72"/>
  <c r="I28" i="72"/>
  <c r="I9" i="72"/>
  <c r="I90" i="72"/>
  <c r="I34" i="72"/>
  <c r="I32" i="72"/>
  <c r="I21" i="72"/>
  <c r="I63" i="72"/>
  <c r="I12" i="72"/>
  <c r="I12" i="107" s="1"/>
  <c r="I12" i="73" s="1"/>
  <c r="I93" i="72"/>
  <c r="I74" i="72"/>
  <c r="I108" i="72"/>
  <c r="I122" i="72"/>
  <c r="I122" i="107" s="1"/>
  <c r="I122" i="73" s="1"/>
  <c r="I17" i="72"/>
  <c r="I17" i="107" s="1"/>
  <c r="I17" i="73" s="1"/>
  <c r="I51" i="72"/>
  <c r="I115" i="72"/>
  <c r="I77" i="72"/>
  <c r="I58" i="72"/>
  <c r="I58" i="107" s="1"/>
  <c r="I58" i="73" s="1"/>
  <c r="I80" i="72"/>
  <c r="I102" i="72"/>
  <c r="I116" i="72"/>
  <c r="I7" i="72"/>
  <c r="I71" i="72"/>
  <c r="I14" i="72"/>
  <c r="I8" i="72"/>
  <c r="I89" i="72"/>
  <c r="I110" i="72"/>
  <c r="I65" i="72"/>
  <c r="I86" i="72"/>
  <c r="I86" i="107" s="1"/>
  <c r="I86" i="73" s="1"/>
  <c r="I27" i="72"/>
  <c r="I91" i="72"/>
  <c r="I45" i="72"/>
  <c r="I26" i="72"/>
  <c r="I16" i="72"/>
  <c r="I38" i="72"/>
  <c r="I20" i="72"/>
  <c r="I15" i="72"/>
  <c r="I15" i="107" s="1"/>
  <c r="I15" i="73" s="1"/>
  <c r="I79" i="72"/>
  <c r="I29" i="72"/>
  <c r="I10" i="72"/>
  <c r="I104" i="72"/>
  <c r="I104" i="107" s="1"/>
  <c r="I104" i="73" s="1"/>
  <c r="I66" i="72"/>
  <c r="I64" i="72"/>
  <c r="I64" i="107" s="1"/>
  <c r="I64" i="73" s="1"/>
  <c r="I67" i="72"/>
  <c r="I13" i="72"/>
  <c r="I94" i="72"/>
  <c r="I94" i="107" s="1"/>
  <c r="I94" i="73" s="1"/>
  <c r="I88" i="72"/>
  <c r="I109" i="72"/>
  <c r="I33" i="72"/>
  <c r="I84" i="72"/>
  <c r="I23" i="72"/>
  <c r="I87" i="72"/>
  <c r="I44" i="72"/>
  <c r="I25" i="72"/>
  <c r="I106" i="72"/>
  <c r="I37" i="72"/>
  <c r="I37" i="107" s="1"/>
  <c r="I37" i="73" s="1"/>
  <c r="I54" i="72"/>
  <c r="I54" i="107" s="1"/>
  <c r="I54" i="73" s="1"/>
  <c r="I114" i="72"/>
  <c r="I43" i="72"/>
  <c r="I107" i="72"/>
  <c r="I62" i="72"/>
  <c r="I62" i="107" s="1"/>
  <c r="I62" i="73" s="1"/>
  <c r="I56" i="72"/>
  <c r="I49" i="72"/>
  <c r="I100" i="72"/>
  <c r="I97" i="72"/>
  <c r="I31" i="72"/>
  <c r="I95" i="72"/>
  <c r="I46" i="72"/>
  <c r="I40" i="72"/>
  <c r="I68" i="72"/>
  <c r="J21" i="107"/>
  <c r="J21" i="73" s="1"/>
  <c r="J44" i="107"/>
  <c r="J44" i="73" s="1"/>
  <c r="J52" i="107"/>
  <c r="J52" i="73" s="1"/>
  <c r="J80" i="107"/>
  <c r="J80" i="73" s="1"/>
  <c r="J7" i="107"/>
  <c r="J7" i="73" s="1"/>
  <c r="J58" i="107"/>
  <c r="J58" i="73" s="1"/>
  <c r="J17" i="107"/>
  <c r="J17" i="73" s="1"/>
  <c r="J111" i="107"/>
  <c r="J111" i="73" s="1"/>
  <c r="J91" i="107"/>
  <c r="J91" i="73" s="1"/>
  <c r="J94" i="107"/>
  <c r="J94" i="73" s="1"/>
  <c r="J38" i="107"/>
  <c r="J38" i="73" s="1"/>
  <c r="J35" i="107"/>
  <c r="J35" i="73" s="1"/>
  <c r="J48" i="107"/>
  <c r="J48" i="73" s="1"/>
  <c r="J13" i="107"/>
  <c r="J13" i="73" s="1"/>
  <c r="J61" i="107"/>
  <c r="J61" i="73" s="1"/>
  <c r="J8" i="107"/>
  <c r="J8" i="73" s="1"/>
  <c r="J46" i="107"/>
  <c r="J46" i="73" s="1"/>
  <c r="J72" i="107"/>
  <c r="J72" i="73" s="1"/>
  <c r="J50" i="107"/>
  <c r="J50" i="73" s="1"/>
  <c r="J108" i="107"/>
  <c r="J108" i="73" s="1"/>
  <c r="J69" i="107"/>
  <c r="J69" i="73" s="1"/>
  <c r="J84" i="107"/>
  <c r="J84" i="73" s="1"/>
  <c r="J27" i="107"/>
  <c r="J27" i="73" s="1"/>
  <c r="J39" i="107"/>
  <c r="J39" i="73" s="1"/>
  <c r="J26" i="107"/>
  <c r="J26" i="73" s="1"/>
  <c r="J53" i="107"/>
  <c r="J53" i="73" s="1"/>
  <c r="J119" i="107"/>
  <c r="J119" i="73" s="1"/>
  <c r="J117" i="107"/>
  <c r="J117" i="73" s="1"/>
  <c r="J10" i="107"/>
  <c r="J10" i="73" s="1"/>
  <c r="J106" i="107"/>
  <c r="J106" i="73" s="1"/>
  <c r="J99" i="107"/>
  <c r="J99" i="73" s="1"/>
  <c r="J95" i="107"/>
  <c r="J95" i="73" s="1"/>
  <c r="J100" i="107"/>
  <c r="J100" i="73" s="1"/>
  <c r="J77" i="107"/>
  <c r="J77" i="73" s="1"/>
  <c r="J87" i="107"/>
  <c r="J87" i="73" s="1"/>
  <c r="J104" i="107"/>
  <c r="J104" i="73" s="1"/>
  <c r="J23" i="107"/>
  <c r="J23" i="73" s="1"/>
  <c r="J57" i="107"/>
  <c r="J57" i="73" s="1"/>
  <c r="J45" i="107"/>
  <c r="J45" i="73" s="1"/>
  <c r="J118" i="107"/>
  <c r="J118" i="73" s="1"/>
  <c r="J65" i="107"/>
  <c r="J65" i="73" s="1"/>
  <c r="J79" i="107"/>
  <c r="J79" i="73" s="1"/>
  <c r="J60" i="107"/>
  <c r="J60" i="73" s="1"/>
  <c r="J15" i="107"/>
  <c r="J15" i="73" s="1"/>
  <c r="J54" i="107"/>
  <c r="J54" i="73" s="1"/>
  <c r="J83" i="107"/>
  <c r="J83" i="73" s="1"/>
  <c r="J34" i="107"/>
  <c r="J34" i="73" s="1"/>
  <c r="J11" i="107"/>
  <c r="J11" i="73" s="1"/>
  <c r="J85" i="107"/>
  <c r="J85" i="73" s="1"/>
  <c r="J98" i="107"/>
  <c r="J98" i="73" s="1"/>
  <c r="J110" i="107"/>
  <c r="J110" i="73" s="1"/>
  <c r="J40" i="107"/>
  <c r="J40" i="73" s="1"/>
  <c r="J103" i="107"/>
  <c r="J103" i="73" s="1"/>
  <c r="J20" i="107"/>
  <c r="J20" i="73" s="1"/>
  <c r="J67" i="107"/>
  <c r="J67" i="73" s="1"/>
  <c r="J66" i="107"/>
  <c r="J66" i="73" s="1"/>
  <c r="J76" i="107"/>
  <c r="J76" i="73" s="1"/>
  <c r="J42" i="107"/>
  <c r="J42" i="73" s="1"/>
  <c r="J97" i="107"/>
  <c r="J97" i="73" s="1"/>
  <c r="J109" i="107"/>
  <c r="J109" i="73" s="1"/>
  <c r="J115" i="107"/>
  <c r="J115" i="73" s="1"/>
  <c r="J55" i="107"/>
  <c r="J55" i="73" s="1"/>
  <c r="J102" i="107"/>
  <c r="J102" i="73" s="1"/>
  <c r="J70" i="107"/>
  <c r="J70" i="73" s="1"/>
  <c r="J120" i="107"/>
  <c r="J120" i="73" s="1"/>
  <c r="J36" i="107"/>
  <c r="J36" i="73" s="1"/>
  <c r="J113" i="107"/>
  <c r="J113" i="73" s="1"/>
  <c r="J114" i="107"/>
  <c r="J114" i="73" s="1"/>
  <c r="J62" i="107"/>
  <c r="J62" i="73" s="1"/>
  <c r="J9" i="107"/>
  <c r="J9" i="73" s="1"/>
  <c r="J116" i="107"/>
  <c r="J116" i="73" s="1"/>
  <c r="J73" i="107"/>
  <c r="J73" i="73" s="1"/>
  <c r="J112" i="107"/>
  <c r="J112" i="73" s="1"/>
  <c r="I42" i="109"/>
  <c r="I51" i="107"/>
  <c r="I51" i="73" s="1"/>
  <c r="I65" i="107"/>
  <c r="I65" i="73" s="1"/>
  <c r="I14" i="107"/>
  <c r="I14" i="73" s="1"/>
  <c r="I45" i="107"/>
  <c r="I45" i="73" s="1"/>
  <c r="J49" i="107"/>
  <c r="J49" i="73" s="1"/>
  <c r="J18" i="107"/>
  <c r="J18" i="73" s="1"/>
  <c r="J41" i="107"/>
  <c r="J41" i="73" s="1"/>
  <c r="J28" i="107"/>
  <c r="J28" i="73" s="1"/>
  <c r="J105" i="107"/>
  <c r="J105" i="73" s="1"/>
  <c r="J63" i="107"/>
  <c r="J63" i="73" s="1"/>
  <c r="J14" i="107"/>
  <c r="J14" i="73" s="1"/>
  <c r="J101" i="107"/>
  <c r="J101" i="73" s="1"/>
  <c r="J16" i="107"/>
  <c r="J16" i="73" s="1"/>
  <c r="J96" i="107"/>
  <c r="J96" i="73" s="1"/>
  <c r="J43" i="107"/>
  <c r="J43" i="73" s="1"/>
  <c r="J37" i="107"/>
  <c r="J37" i="73" s="1"/>
  <c r="J31" i="107"/>
  <c r="J31" i="73" s="1"/>
  <c r="J75" i="107"/>
  <c r="J75" i="73" s="1"/>
  <c r="J107" i="107"/>
  <c r="J107" i="73" s="1"/>
  <c r="J82" i="107"/>
  <c r="J82" i="73" s="1"/>
  <c r="J93" i="107"/>
  <c r="J93" i="73" s="1"/>
  <c r="J51" i="107"/>
  <c r="J51" i="73" s="1"/>
  <c r="J64" i="107"/>
  <c r="J64" i="73" s="1"/>
  <c r="J33" i="107"/>
  <c r="J33" i="73" s="1"/>
  <c r="J25" i="107"/>
  <c r="J25" i="73" s="1"/>
  <c r="J71" i="107"/>
  <c r="J71" i="73" s="1"/>
  <c r="J56" i="107"/>
  <c r="J56" i="73" s="1"/>
  <c r="J12" i="107"/>
  <c r="J12" i="73" s="1"/>
  <c r="H42" i="70"/>
  <c r="I9" i="107" l="1"/>
  <c r="I9" i="73" s="1"/>
  <c r="N44" i="122"/>
  <c r="J44" i="166"/>
  <c r="N49" i="122"/>
  <c r="J49" i="166"/>
  <c r="N57" i="122"/>
  <c r="J57" i="166"/>
  <c r="N13" i="122"/>
  <c r="J13" i="166"/>
  <c r="N22" i="122"/>
  <c r="J22" i="166"/>
  <c r="J2" i="166"/>
  <c r="J127" i="73"/>
  <c r="J131" i="73"/>
  <c r="N37" i="122"/>
  <c r="J37" i="166"/>
  <c r="N28" i="122"/>
  <c r="J28" i="166"/>
  <c r="N25" i="122"/>
  <c r="J25" i="166"/>
  <c r="N33" i="122"/>
  <c r="J33" i="166"/>
  <c r="M23" i="122"/>
  <c r="I23" i="166"/>
  <c r="N51" i="122"/>
  <c r="J51" i="166"/>
  <c r="N46" i="122"/>
  <c r="J46" i="166"/>
  <c r="N55" i="122"/>
  <c r="J55" i="166"/>
  <c r="N32" i="122"/>
  <c r="J32" i="166"/>
  <c r="N48" i="122"/>
  <c r="J48" i="166"/>
  <c r="M31" i="122"/>
  <c r="I31" i="166"/>
  <c r="N30" i="122"/>
  <c r="J30" i="166"/>
  <c r="N19" i="122"/>
  <c r="J19" i="166"/>
  <c r="N38" i="122"/>
  <c r="J38" i="166"/>
  <c r="I2" i="166"/>
  <c r="N35" i="122"/>
  <c r="J35" i="166"/>
  <c r="N20" i="122"/>
  <c r="J20" i="166"/>
  <c r="N16" i="122"/>
  <c r="J16" i="166"/>
  <c r="N14" i="122"/>
  <c r="J14" i="166"/>
  <c r="N43" i="122"/>
  <c r="J43" i="166"/>
  <c r="N21" i="122"/>
  <c r="J21" i="166"/>
  <c r="N9" i="122"/>
  <c r="J9" i="166"/>
  <c r="N31" i="122"/>
  <c r="J31" i="166"/>
  <c r="J59" i="166"/>
  <c r="N59" i="122"/>
  <c r="N23" i="122"/>
  <c r="J23" i="166"/>
  <c r="M40" i="122"/>
  <c r="I40" i="166"/>
  <c r="N52" i="122"/>
  <c r="J52" i="166"/>
  <c r="N40" i="122"/>
  <c r="J40" i="166"/>
  <c r="J130" i="73"/>
  <c r="J126" i="73"/>
  <c r="N6" i="122"/>
  <c r="J6" i="166"/>
  <c r="J129" i="73"/>
  <c r="J125" i="73"/>
  <c r="J58" i="166"/>
  <c r="N58" i="122"/>
  <c r="N8" i="122"/>
  <c r="J8" i="166"/>
  <c r="N12" i="122"/>
  <c r="J12" i="166"/>
  <c r="N10" i="122"/>
  <c r="J10" i="166"/>
  <c r="N7" i="122"/>
  <c r="J7" i="166"/>
  <c r="N3" i="122"/>
  <c r="J3" i="166"/>
  <c r="N41" i="122"/>
  <c r="J41" i="166"/>
  <c r="N54" i="122"/>
  <c r="J54" i="166"/>
  <c r="N45" i="122"/>
  <c r="J45" i="166"/>
  <c r="N17" i="122"/>
  <c r="J17" i="166"/>
  <c r="M48" i="122"/>
  <c r="I48" i="166"/>
  <c r="N42" i="122"/>
  <c r="J42" i="166"/>
  <c r="N53" i="122"/>
  <c r="J53" i="166"/>
  <c r="N50" i="122"/>
  <c r="J50" i="166"/>
  <c r="N39" i="122"/>
  <c r="J39" i="166"/>
  <c r="N34" i="122"/>
  <c r="J34" i="166"/>
  <c r="N4" i="122"/>
  <c r="J4" i="166"/>
  <c r="N47" i="122"/>
  <c r="J47" i="166"/>
  <c r="N24" i="122"/>
  <c r="J24" i="166"/>
  <c r="N36" i="122"/>
  <c r="J36" i="166"/>
  <c r="N56" i="122"/>
  <c r="J56" i="166"/>
  <c r="M41" i="122"/>
  <c r="I41" i="166"/>
  <c r="I59" i="166"/>
  <c r="M59" i="122"/>
  <c r="N26" i="122"/>
  <c r="J26" i="166"/>
  <c r="I109" i="107"/>
  <c r="I109" i="73" s="1"/>
  <c r="I72" i="107"/>
  <c r="I72" i="73" s="1"/>
  <c r="I115" i="107"/>
  <c r="I115" i="73" s="1"/>
  <c r="I79" i="107"/>
  <c r="I79" i="73" s="1"/>
  <c r="I93" i="107"/>
  <c r="I93" i="73" s="1"/>
  <c r="I101" i="107"/>
  <c r="I101" i="73" s="1"/>
  <c r="I39" i="107"/>
  <c r="I39" i="73" s="1"/>
  <c r="I100" i="107"/>
  <c r="I100" i="73" s="1"/>
  <c r="I50" i="107"/>
  <c r="I50" i="73" s="1"/>
  <c r="I112" i="107"/>
  <c r="I112" i="73" s="1"/>
  <c r="I117" i="107"/>
  <c r="I117" i="73" s="1"/>
  <c r="I26" i="107"/>
  <c r="I26" i="73" s="1"/>
  <c r="H10" i="78"/>
  <c r="H14" i="78"/>
  <c r="H18" i="78"/>
  <c r="H22" i="78"/>
  <c r="H26" i="78"/>
  <c r="H30" i="78"/>
  <c r="H34" i="78"/>
  <c r="H38" i="78"/>
  <c r="H42" i="78"/>
  <c r="H46" i="78"/>
  <c r="H50" i="78"/>
  <c r="H54" i="78"/>
  <c r="H58" i="78"/>
  <c r="H62" i="78"/>
  <c r="H66" i="78"/>
  <c r="H70" i="78"/>
  <c r="H74" i="78"/>
  <c r="H78" i="78"/>
  <c r="H82" i="78"/>
  <c r="H86" i="78"/>
  <c r="H90" i="78"/>
  <c r="H94" i="78"/>
  <c r="H98" i="78"/>
  <c r="H102" i="78"/>
  <c r="H106" i="78"/>
  <c r="H110" i="78"/>
  <c r="H114" i="78"/>
  <c r="H118" i="78"/>
  <c r="H122" i="78"/>
  <c r="H117" i="78"/>
  <c r="H7" i="78"/>
  <c r="H11" i="78"/>
  <c r="H15" i="78"/>
  <c r="H19" i="78"/>
  <c r="H23" i="78"/>
  <c r="H27" i="78"/>
  <c r="H31" i="78"/>
  <c r="H35" i="78"/>
  <c r="H39" i="78"/>
  <c r="H43" i="78"/>
  <c r="H47" i="78"/>
  <c r="H51" i="78"/>
  <c r="H55" i="78"/>
  <c r="H59" i="78"/>
  <c r="H63" i="78"/>
  <c r="H67" i="78"/>
  <c r="H71" i="78"/>
  <c r="H75" i="78"/>
  <c r="H79" i="78"/>
  <c r="H83" i="78"/>
  <c r="H87" i="78"/>
  <c r="H91" i="78"/>
  <c r="H95" i="78"/>
  <c r="H99" i="78"/>
  <c r="H103" i="78"/>
  <c r="H107" i="78"/>
  <c r="H111" i="78"/>
  <c r="H115" i="78"/>
  <c r="H119" i="78"/>
  <c r="H123" i="78"/>
  <c r="H8" i="78"/>
  <c r="H12" i="78"/>
  <c r="H16" i="78"/>
  <c r="H20" i="78"/>
  <c r="H24" i="78"/>
  <c r="H28" i="78"/>
  <c r="H32" i="78"/>
  <c r="H36" i="78"/>
  <c r="H40" i="78"/>
  <c r="H44" i="78"/>
  <c r="H48" i="78"/>
  <c r="H52" i="78"/>
  <c r="H56" i="78"/>
  <c r="H60" i="78"/>
  <c r="H64" i="78"/>
  <c r="H68" i="78"/>
  <c r="H72" i="78"/>
  <c r="H76" i="78"/>
  <c r="H80" i="78"/>
  <c r="H84" i="78"/>
  <c r="H88" i="78"/>
  <c r="H92" i="78"/>
  <c r="H96" i="78"/>
  <c r="H100" i="78"/>
  <c r="H104" i="78"/>
  <c r="H108" i="78"/>
  <c r="H112" i="78"/>
  <c r="H116" i="78"/>
  <c r="H120" i="78"/>
  <c r="H9" i="78"/>
  <c r="H13" i="78"/>
  <c r="H17" i="78"/>
  <c r="H21" i="78"/>
  <c r="H25" i="78"/>
  <c r="H29" i="78"/>
  <c r="H33" i="78"/>
  <c r="H37" i="78"/>
  <c r="H41" i="78"/>
  <c r="H45" i="78"/>
  <c r="H49" i="78"/>
  <c r="H53" i="78"/>
  <c r="H57" i="78"/>
  <c r="H61" i="78"/>
  <c r="H65" i="78"/>
  <c r="H69" i="78"/>
  <c r="H73" i="78"/>
  <c r="H77" i="78"/>
  <c r="H81" i="78"/>
  <c r="H85" i="78"/>
  <c r="H89" i="78"/>
  <c r="H93" i="78"/>
  <c r="H97" i="78"/>
  <c r="H101" i="78"/>
  <c r="H105" i="78"/>
  <c r="H109" i="78"/>
  <c r="H113" i="78"/>
  <c r="H121" i="78"/>
  <c r="H8" i="72"/>
  <c r="H24" i="72"/>
  <c r="H40" i="72"/>
  <c r="H56" i="72"/>
  <c r="H72" i="72"/>
  <c r="H88" i="72"/>
  <c r="H104" i="72"/>
  <c r="H120" i="72"/>
  <c r="H23" i="72"/>
  <c r="H59" i="72"/>
  <c r="H83" i="72"/>
  <c r="H119" i="72"/>
  <c r="H119" i="107" s="1"/>
  <c r="H119" i="73" s="1"/>
  <c r="H21" i="72"/>
  <c r="H37" i="72"/>
  <c r="H53" i="72"/>
  <c r="H69" i="72"/>
  <c r="H85" i="72"/>
  <c r="H101" i="72"/>
  <c r="H11" i="72"/>
  <c r="H71" i="72"/>
  <c r="H10" i="72"/>
  <c r="H26" i="72"/>
  <c r="H42" i="72"/>
  <c r="H58" i="72"/>
  <c r="H74" i="72"/>
  <c r="H90" i="72"/>
  <c r="H106" i="72"/>
  <c r="H122" i="72"/>
  <c r="H122" i="107" s="1"/>
  <c r="H122" i="73" s="1"/>
  <c r="H55" i="72"/>
  <c r="H123" i="72"/>
  <c r="H12" i="72"/>
  <c r="H28" i="72"/>
  <c r="H44" i="72"/>
  <c r="H60" i="72"/>
  <c r="H76" i="72"/>
  <c r="H92" i="72"/>
  <c r="H92" i="107" s="1"/>
  <c r="H92" i="73" s="1"/>
  <c r="H108" i="72"/>
  <c r="H109" i="72"/>
  <c r="H31" i="72"/>
  <c r="H63" i="72"/>
  <c r="H95" i="72"/>
  <c r="H9" i="72"/>
  <c r="H25" i="72"/>
  <c r="H41" i="72"/>
  <c r="H41" i="107" s="1"/>
  <c r="H41" i="73" s="1"/>
  <c r="H57" i="72"/>
  <c r="H73" i="72"/>
  <c r="H89" i="72"/>
  <c r="H105" i="72"/>
  <c r="H27" i="72"/>
  <c r="H87" i="72"/>
  <c r="H14" i="72"/>
  <c r="H14" i="107" s="1"/>
  <c r="H14" i="73" s="1"/>
  <c r="H30" i="72"/>
  <c r="H46" i="72"/>
  <c r="H62" i="72"/>
  <c r="H78" i="72"/>
  <c r="H94" i="72"/>
  <c r="H110" i="72"/>
  <c r="H7" i="72"/>
  <c r="H67" i="72"/>
  <c r="H16" i="72"/>
  <c r="H32" i="72"/>
  <c r="H48" i="72"/>
  <c r="H48" i="107" s="1"/>
  <c r="H48" i="73" s="1"/>
  <c r="H64" i="72"/>
  <c r="H80" i="72"/>
  <c r="H96" i="72"/>
  <c r="H112" i="72"/>
  <c r="H117" i="72"/>
  <c r="H117" i="107" s="1"/>
  <c r="H117" i="73" s="1"/>
  <c r="H43" i="72"/>
  <c r="H75" i="72"/>
  <c r="H103" i="72"/>
  <c r="H103" i="107" s="1"/>
  <c r="H103" i="73" s="1"/>
  <c r="H13" i="72"/>
  <c r="H29" i="72"/>
  <c r="H45" i="72"/>
  <c r="H61" i="72"/>
  <c r="H61" i="107" s="1"/>
  <c r="H61" i="73" s="1"/>
  <c r="H77" i="72"/>
  <c r="H93" i="72"/>
  <c r="H93" i="107" s="1"/>
  <c r="H93" i="73" s="1"/>
  <c r="H113" i="72"/>
  <c r="H39" i="72"/>
  <c r="H99" i="72"/>
  <c r="H18" i="72"/>
  <c r="H18" i="107" s="1"/>
  <c r="H18" i="73" s="1"/>
  <c r="H34" i="72"/>
  <c r="H50" i="72"/>
  <c r="H66" i="72"/>
  <c r="H82" i="72"/>
  <c r="H82" i="107" s="1"/>
  <c r="H82" i="73" s="1"/>
  <c r="H98" i="72"/>
  <c r="H114" i="72"/>
  <c r="H19" i="72"/>
  <c r="H19" i="107" s="1"/>
  <c r="H19" i="73" s="1"/>
  <c r="H91" i="72"/>
  <c r="H20" i="72"/>
  <c r="H36" i="72"/>
  <c r="H52" i="72"/>
  <c r="H68" i="72"/>
  <c r="H84" i="72"/>
  <c r="H100" i="72"/>
  <c r="H116" i="72"/>
  <c r="H15" i="72"/>
  <c r="H47" i="72"/>
  <c r="H79" i="72"/>
  <c r="H111" i="72"/>
  <c r="H17" i="72"/>
  <c r="H33" i="72"/>
  <c r="H49" i="72"/>
  <c r="H65" i="72"/>
  <c r="H81" i="72"/>
  <c r="H97" i="72"/>
  <c r="H121" i="72"/>
  <c r="H121" i="107" s="1"/>
  <c r="H121" i="73" s="1"/>
  <c r="H51" i="72"/>
  <c r="H115" i="72"/>
  <c r="H22" i="72"/>
  <c r="H38" i="72"/>
  <c r="H54" i="72"/>
  <c r="H70" i="72"/>
  <c r="H86" i="72"/>
  <c r="H102" i="72"/>
  <c r="H118" i="72"/>
  <c r="H118" i="107" s="1"/>
  <c r="H118" i="73" s="1"/>
  <c r="H35" i="72"/>
  <c r="H35" i="107" s="1"/>
  <c r="H35" i="73" s="1"/>
  <c r="H107" i="72"/>
  <c r="I121" i="107"/>
  <c r="I121" i="73" s="1"/>
  <c r="I123" i="107"/>
  <c r="I123" i="73" s="1"/>
  <c r="I114" i="107"/>
  <c r="I114" i="73" s="1"/>
  <c r="I8" i="107"/>
  <c r="I8" i="73" s="1"/>
  <c r="I95" i="107"/>
  <c r="I95" i="73" s="1"/>
  <c r="I35" i="107"/>
  <c r="I35" i="73" s="1"/>
  <c r="I55" i="107"/>
  <c r="I55" i="73" s="1"/>
  <c r="I70" i="107"/>
  <c r="I70" i="73" s="1"/>
  <c r="I98" i="107"/>
  <c r="I98" i="73" s="1"/>
  <c r="I118" i="107"/>
  <c r="I118" i="73" s="1"/>
  <c r="I53" i="107"/>
  <c r="I53" i="73" s="1"/>
  <c r="I57" i="107"/>
  <c r="I57" i="73" s="1"/>
  <c r="I20" i="107"/>
  <c r="I20" i="73" s="1"/>
  <c r="I32" i="107"/>
  <c r="I32" i="73" s="1"/>
  <c r="I59" i="107"/>
  <c r="I59" i="73" s="1"/>
  <c r="I105" i="107"/>
  <c r="I105" i="73" s="1"/>
  <c r="I113" i="107"/>
  <c r="I113" i="73" s="1"/>
  <c r="I44" i="107"/>
  <c r="I44" i="73" s="1"/>
  <c r="I102" i="107"/>
  <c r="I102" i="73" s="1"/>
  <c r="I23" i="107"/>
  <c r="I23" i="73" s="1"/>
  <c r="I119" i="107"/>
  <c r="I119" i="73" s="1"/>
  <c r="I110" i="107"/>
  <c r="I110" i="73" s="1"/>
  <c r="I33" i="107"/>
  <c r="I33" i="73" s="1"/>
  <c r="I13" i="107"/>
  <c r="I13" i="73" s="1"/>
  <c r="I43" i="107"/>
  <c r="I43" i="73" s="1"/>
  <c r="I41" i="107"/>
  <c r="I41" i="73" s="1"/>
  <c r="I66" i="107"/>
  <c r="I66" i="73" s="1"/>
  <c r="I88" i="107"/>
  <c r="I88" i="73" s="1"/>
  <c r="I25" i="107"/>
  <c r="I25" i="73" s="1"/>
  <c r="I67" i="107"/>
  <c r="I67" i="73" s="1"/>
  <c r="I74" i="107"/>
  <c r="I74" i="73" s="1"/>
  <c r="I16" i="107"/>
  <c r="I16" i="73" s="1"/>
  <c r="I87" i="107"/>
  <c r="I87" i="73" s="1"/>
  <c r="I48" i="107"/>
  <c r="I48" i="73" s="1"/>
  <c r="I107" i="107"/>
  <c r="I107" i="73" s="1"/>
  <c r="I22" i="107"/>
  <c r="I22" i="73" s="1"/>
  <c r="I84" i="107"/>
  <c r="I84" i="73" s="1"/>
  <c r="I47" i="107"/>
  <c r="I47" i="73" s="1"/>
  <c r="I69" i="107"/>
  <c r="I69" i="73" s="1"/>
  <c r="I24" i="107"/>
  <c r="I24" i="73" s="1"/>
  <c r="I71" i="107"/>
  <c r="I71" i="73" s="1"/>
  <c r="I92" i="107"/>
  <c r="I92" i="73" s="1"/>
  <c r="I56" i="107"/>
  <c r="I56" i="73" s="1"/>
  <c r="I49" i="107"/>
  <c r="I49" i="73" s="1"/>
  <c r="I97" i="107"/>
  <c r="I97" i="73" s="1"/>
  <c r="I76" i="107"/>
  <c r="I76" i="73" s="1"/>
  <c r="I7" i="107"/>
  <c r="I7" i="73" s="1"/>
  <c r="I89" i="107"/>
  <c r="I89" i="73" s="1"/>
  <c r="I90" i="107"/>
  <c r="I90" i="73" s="1"/>
  <c r="I27" i="107"/>
  <c r="I27" i="73" s="1"/>
  <c r="I21" i="107"/>
  <c r="I21" i="73" s="1"/>
  <c r="I99" i="107"/>
  <c r="I99" i="73" s="1"/>
  <c r="I68" i="107"/>
  <c r="I68" i="73" s="1"/>
  <c r="I31" i="107"/>
  <c r="I31" i="73" s="1"/>
  <c r="I42" i="107"/>
  <c r="I42" i="73" s="1"/>
  <c r="I91" i="107"/>
  <c r="I91" i="73" s="1"/>
  <c r="I34" i="107"/>
  <c r="I34" i="73" s="1"/>
  <c r="I108" i="107"/>
  <c r="I108" i="73" s="1"/>
  <c r="I77" i="107"/>
  <c r="I77" i="73" s="1"/>
  <c r="I61" i="107"/>
  <c r="I61" i="73" s="1"/>
  <c r="I36" i="107"/>
  <c r="I36" i="73" s="1"/>
  <c r="H42" i="109"/>
  <c r="H28" i="107"/>
  <c r="H28" i="73" s="1"/>
  <c r="H7" i="107"/>
  <c r="H7" i="73" s="1"/>
  <c r="H69" i="107"/>
  <c r="H69" i="73" s="1"/>
  <c r="H47" i="107"/>
  <c r="H47" i="73" s="1"/>
  <c r="H10" i="107"/>
  <c r="H10" i="73" s="1"/>
  <c r="H32" i="107"/>
  <c r="H32" i="73" s="1"/>
  <c r="H26" i="107"/>
  <c r="H26" i="73" s="1"/>
  <c r="H95" i="107"/>
  <c r="H95" i="73" s="1"/>
  <c r="H39" i="107"/>
  <c r="H39" i="73" s="1"/>
  <c r="H114" i="107"/>
  <c r="H114" i="73" s="1"/>
  <c r="H112" i="107"/>
  <c r="H112" i="73" s="1"/>
  <c r="I120" i="107"/>
  <c r="I120" i="73" s="1"/>
  <c r="I52" i="107"/>
  <c r="I52" i="73" s="1"/>
  <c r="I11" i="107"/>
  <c r="I11" i="73" s="1"/>
  <c r="I73" i="107"/>
  <c r="I73" i="73" s="1"/>
  <c r="M2" i="122"/>
  <c r="I82" i="107"/>
  <c r="I82" i="73" s="1"/>
  <c r="I19" i="107"/>
  <c r="I19" i="73" s="1"/>
  <c r="I83" i="107"/>
  <c r="I83" i="73" s="1"/>
  <c r="I96" i="107"/>
  <c r="I96" i="73" s="1"/>
  <c r="I78" i="107"/>
  <c r="I78" i="73" s="1"/>
  <c r="I63" i="107"/>
  <c r="I63" i="73" s="1"/>
  <c r="I85" i="107"/>
  <c r="I85" i="73" s="1"/>
  <c r="I106" i="107"/>
  <c r="I106" i="73" s="1"/>
  <c r="I60" i="107"/>
  <c r="I60" i="73" s="1"/>
  <c r="I46" i="107"/>
  <c r="I46" i="73" s="1"/>
  <c r="I116" i="107"/>
  <c r="I116" i="73" s="1"/>
  <c r="I75" i="107"/>
  <c r="I75" i="73" s="1"/>
  <c r="I30" i="107"/>
  <c r="I30" i="73" s="1"/>
  <c r="I38" i="107"/>
  <c r="I38" i="73" s="1"/>
  <c r="I29" i="107"/>
  <c r="I29" i="73" s="1"/>
  <c r="I10" i="107"/>
  <c r="I10" i="73" s="1"/>
  <c r="I80" i="107"/>
  <c r="I80" i="73" s="1"/>
  <c r="I28" i="107"/>
  <c r="I28" i="73" s="1"/>
  <c r="I81" i="107"/>
  <c r="I81" i="73" s="1"/>
  <c r="I40" i="107"/>
  <c r="I40" i="73" s="1"/>
  <c r="N2" i="122"/>
  <c r="H25" i="107" l="1"/>
  <c r="H25" i="73" s="1"/>
  <c r="H76" i="107"/>
  <c r="H76" i="73" s="1"/>
  <c r="H12" i="107"/>
  <c r="H12" i="73" s="1"/>
  <c r="H83" i="107"/>
  <c r="H83" i="73" s="1"/>
  <c r="H37" i="107"/>
  <c r="H37" i="73" s="1"/>
  <c r="J63" i="166"/>
  <c r="M12" i="122"/>
  <c r="I12" i="166"/>
  <c r="M33" i="122"/>
  <c r="I33" i="166"/>
  <c r="K32" i="122"/>
  <c r="H32" i="166"/>
  <c r="M13" i="122"/>
  <c r="I13" i="166"/>
  <c r="M4" i="122"/>
  <c r="I4" i="166"/>
  <c r="M55" i="122"/>
  <c r="I55" i="166"/>
  <c r="I60" i="166"/>
  <c r="M60" i="122"/>
  <c r="K13" i="122"/>
  <c r="H13" i="166"/>
  <c r="K20" i="122"/>
  <c r="H20" i="166"/>
  <c r="M16" i="122"/>
  <c r="I16" i="166"/>
  <c r="I127" i="73"/>
  <c r="M18" i="122"/>
  <c r="I18" i="166"/>
  <c r="M53" i="122"/>
  <c r="I53" i="166"/>
  <c r="M20" i="122"/>
  <c r="I20" i="166"/>
  <c r="K49" i="122"/>
  <c r="H49" i="166"/>
  <c r="K6" i="122"/>
  <c r="H6" i="166"/>
  <c r="M27" i="122"/>
  <c r="I27" i="166"/>
  <c r="M8" i="122"/>
  <c r="I8" i="166"/>
  <c r="M24" i="122"/>
  <c r="I24" i="166"/>
  <c r="M50" i="122"/>
  <c r="I50" i="166"/>
  <c r="M35" i="122"/>
  <c r="I35" i="166"/>
  <c r="I58" i="166"/>
  <c r="M58" i="122"/>
  <c r="M54" i="122"/>
  <c r="I54" i="166"/>
  <c r="M52" i="122"/>
  <c r="I52" i="166"/>
  <c r="I131" i="73"/>
  <c r="K51" i="122"/>
  <c r="H51" i="166"/>
  <c r="M28" i="122"/>
  <c r="I28" i="166"/>
  <c r="M36" i="122"/>
  <c r="I36" i="166"/>
  <c r="M26" i="122"/>
  <c r="I26" i="166"/>
  <c r="M25" i="122"/>
  <c r="I25" i="166"/>
  <c r="I130" i="73"/>
  <c r="I126" i="73"/>
  <c r="M42" i="122"/>
  <c r="I42" i="166"/>
  <c r="M7" i="122"/>
  <c r="I7" i="166"/>
  <c r="M49" i="122"/>
  <c r="I49" i="166"/>
  <c r="M38" i="122"/>
  <c r="I38" i="166"/>
  <c r="M9" i="122"/>
  <c r="I9" i="166"/>
  <c r="M43" i="122"/>
  <c r="I43" i="166"/>
  <c r="M57" i="122"/>
  <c r="I57" i="166"/>
  <c r="M45" i="122"/>
  <c r="I45" i="166"/>
  <c r="M29" i="122"/>
  <c r="I29" i="166"/>
  <c r="M47" i="122"/>
  <c r="I47" i="166"/>
  <c r="K55" i="122"/>
  <c r="H55" i="166"/>
  <c r="K54" i="122"/>
  <c r="H54" i="166"/>
  <c r="M37" i="122"/>
  <c r="I37" i="166"/>
  <c r="M22" i="122"/>
  <c r="I22" i="166"/>
  <c r="M10" i="122"/>
  <c r="I10" i="166"/>
  <c r="M5" i="122"/>
  <c r="I5" i="166"/>
  <c r="M34" i="122"/>
  <c r="I34" i="166"/>
  <c r="M21" i="122"/>
  <c r="I21" i="166"/>
  <c r="M56" i="122"/>
  <c r="I56" i="166"/>
  <c r="M32" i="122"/>
  <c r="I32" i="166"/>
  <c r="H58" i="166"/>
  <c r="K58" i="122"/>
  <c r="K40" i="122"/>
  <c r="H40" i="166"/>
  <c r="M17" i="122"/>
  <c r="I17" i="166"/>
  <c r="M15" i="122"/>
  <c r="I15" i="166"/>
  <c r="M19" i="122"/>
  <c r="I19" i="166"/>
  <c r="M14" i="122"/>
  <c r="I14" i="166"/>
  <c r="I125" i="73"/>
  <c r="I129" i="73"/>
  <c r="M6" i="122"/>
  <c r="I6" i="166"/>
  <c r="M44" i="122"/>
  <c r="I44" i="166"/>
  <c r="M11" i="122"/>
  <c r="I11" i="166"/>
  <c r="M3" i="122"/>
  <c r="I3" i="166"/>
  <c r="M39" i="122"/>
  <c r="I39" i="166"/>
  <c r="M51" i="122"/>
  <c r="I51" i="166"/>
  <c r="K19" i="122"/>
  <c r="H19" i="166"/>
  <c r="K30" i="122"/>
  <c r="H30" i="166"/>
  <c r="K29" i="122"/>
  <c r="H29" i="166"/>
  <c r="H59" i="166"/>
  <c r="K59" i="122"/>
  <c r="K56" i="122"/>
  <c r="H56" i="166"/>
  <c r="M30" i="122"/>
  <c r="I30" i="166"/>
  <c r="M46" i="122"/>
  <c r="I46" i="166"/>
  <c r="H96" i="107"/>
  <c r="H96" i="73" s="1"/>
  <c r="H85" i="107"/>
  <c r="H85" i="73" s="1"/>
  <c r="H106" i="107"/>
  <c r="H106" i="73" s="1"/>
  <c r="H42" i="107"/>
  <c r="H42" i="73" s="1"/>
  <c r="H100" i="107"/>
  <c r="H100" i="73" s="1"/>
  <c r="H84" i="107"/>
  <c r="H84" i="73" s="1"/>
  <c r="H68" i="107"/>
  <c r="H68" i="73" s="1"/>
  <c r="H20" i="107"/>
  <c r="H20" i="73" s="1"/>
  <c r="H107" i="107"/>
  <c r="H107" i="73" s="1"/>
  <c r="H75" i="107"/>
  <c r="H75" i="73" s="1"/>
  <c r="H123" i="107"/>
  <c r="H123" i="73" s="1"/>
  <c r="H105" i="107"/>
  <c r="H105" i="73" s="1"/>
  <c r="H44" i="107"/>
  <c r="H44" i="73" s="1"/>
  <c r="H101" i="107"/>
  <c r="H101" i="73" s="1"/>
  <c r="H109" i="107"/>
  <c r="H109" i="73" s="1"/>
  <c r="H104" i="107"/>
  <c r="H104" i="73" s="1"/>
  <c r="H52" i="107"/>
  <c r="H52" i="73" s="1"/>
  <c r="H116" i="107"/>
  <c r="H116" i="73" s="1"/>
  <c r="H108" i="107"/>
  <c r="H108" i="73" s="1"/>
  <c r="H51" i="107"/>
  <c r="H51" i="73" s="1"/>
  <c r="H38" i="107"/>
  <c r="H38" i="73" s="1"/>
  <c r="H40" i="107"/>
  <c r="H40" i="73" s="1"/>
  <c r="H16" i="107"/>
  <c r="H16" i="73" s="1"/>
  <c r="H9" i="107"/>
  <c r="H9" i="73" s="1"/>
  <c r="H65" i="107"/>
  <c r="H65" i="73" s="1"/>
  <c r="H50" i="107"/>
  <c r="H50" i="73" s="1"/>
  <c r="H70" i="107"/>
  <c r="H70" i="73" s="1"/>
  <c r="H110" i="107"/>
  <c r="H110" i="73" s="1"/>
  <c r="H11" i="107"/>
  <c r="H11" i="73" s="1"/>
  <c r="H34" i="107"/>
  <c r="H34" i="73" s="1"/>
  <c r="H59" i="107"/>
  <c r="H59" i="73" s="1"/>
  <c r="H87" i="107"/>
  <c r="H87" i="73" s="1"/>
  <c r="H74" i="107"/>
  <c r="H74" i="73" s="1"/>
  <c r="H24" i="107"/>
  <c r="H24" i="73" s="1"/>
  <c r="H29" i="107"/>
  <c r="H29" i="73" s="1"/>
  <c r="H55" i="107"/>
  <c r="H55" i="73" s="1"/>
  <c r="H72" i="107"/>
  <c r="H72" i="73" s="1"/>
  <c r="H99" i="107"/>
  <c r="H99" i="73" s="1"/>
  <c r="H63" i="107"/>
  <c r="H63" i="73" s="1"/>
  <c r="H31" i="107"/>
  <c r="H31" i="73" s="1"/>
  <c r="H80" i="107"/>
  <c r="H80" i="73" s="1"/>
  <c r="H113" i="107"/>
  <c r="H113" i="73" s="1"/>
  <c r="H115" i="107"/>
  <c r="H115" i="73" s="1"/>
  <c r="H54" i="107"/>
  <c r="H54" i="73" s="1"/>
  <c r="H33" i="107"/>
  <c r="H33" i="73" s="1"/>
  <c r="H88" i="107"/>
  <c r="H88" i="73" s="1"/>
  <c r="H111" i="107"/>
  <c r="H111" i="73" s="1"/>
  <c r="H78" i="107"/>
  <c r="H78" i="73" s="1"/>
  <c r="H91" i="107"/>
  <c r="H91" i="73" s="1"/>
  <c r="H13" i="107"/>
  <c r="H13" i="73" s="1"/>
  <c r="H53" i="107"/>
  <c r="H53" i="73" s="1"/>
  <c r="H23" i="107"/>
  <c r="H23" i="73" s="1"/>
  <c r="H43" i="107"/>
  <c r="H43" i="73" s="1"/>
  <c r="H77" i="107"/>
  <c r="H77" i="73" s="1"/>
  <c r="H60" i="107"/>
  <c r="H60" i="73" s="1"/>
  <c r="H27" i="107"/>
  <c r="H27" i="73" s="1"/>
  <c r="H67" i="107"/>
  <c r="H67" i="73" s="1"/>
  <c r="H64" i="107"/>
  <c r="H64" i="73" s="1"/>
  <c r="H15" i="107"/>
  <c r="H15" i="73" s="1"/>
  <c r="H58" i="107"/>
  <c r="H58" i="73" s="1"/>
  <c r="H36" i="107"/>
  <c r="H36" i="73" s="1"/>
  <c r="H86" i="107"/>
  <c r="H86" i="73" s="1"/>
  <c r="H62" i="107"/>
  <c r="H62" i="73" s="1"/>
  <c r="H21" i="107"/>
  <c r="H21" i="73" s="1"/>
  <c r="H17" i="107"/>
  <c r="H17" i="73" s="1"/>
  <c r="H30" i="107"/>
  <c r="H30" i="73" s="1"/>
  <c r="H66" i="107"/>
  <c r="H66" i="73" s="1"/>
  <c r="H94" i="107"/>
  <c r="H94" i="73" s="1"/>
  <c r="H97" i="107"/>
  <c r="H97" i="73" s="1"/>
  <c r="H73" i="107"/>
  <c r="H73" i="73" s="1"/>
  <c r="H56" i="107"/>
  <c r="H56" i="73" s="1"/>
  <c r="H89" i="107"/>
  <c r="H89" i="73" s="1"/>
  <c r="H81" i="107"/>
  <c r="H81" i="73" s="1"/>
  <c r="H46" i="107"/>
  <c r="H46" i="73" s="1"/>
  <c r="H71" i="107"/>
  <c r="H71" i="73" s="1"/>
  <c r="H120" i="107"/>
  <c r="H120" i="73" s="1"/>
  <c r="H49" i="107"/>
  <c r="H49" i="73" s="1"/>
  <c r="H90" i="107"/>
  <c r="H90" i="73" s="1"/>
  <c r="H79" i="107"/>
  <c r="H79" i="73" s="1"/>
  <c r="H57" i="107"/>
  <c r="H57" i="73" s="1"/>
  <c r="H98" i="107"/>
  <c r="H98" i="73" s="1"/>
  <c r="H8" i="107"/>
  <c r="H8" i="73" s="1"/>
  <c r="H102" i="107"/>
  <c r="H102" i="73" s="1"/>
  <c r="H22" i="107"/>
  <c r="H22" i="73" s="1"/>
  <c r="H45" i="107"/>
  <c r="H45" i="73" s="1"/>
  <c r="G42" i="70"/>
  <c r="H125" i="73" l="1"/>
  <c r="I63" i="166"/>
  <c r="H129" i="73"/>
  <c r="K35" i="122"/>
  <c r="H35" i="166"/>
  <c r="K18" i="122"/>
  <c r="H18" i="166"/>
  <c r="K50" i="122"/>
  <c r="H50" i="166"/>
  <c r="K53" i="122"/>
  <c r="H53" i="166"/>
  <c r="K12" i="122"/>
  <c r="H12" i="166"/>
  <c r="K26" i="122"/>
  <c r="H26" i="166"/>
  <c r="K4" i="122"/>
  <c r="H4" i="166"/>
  <c r="K28" i="122"/>
  <c r="H28" i="166"/>
  <c r="K17" i="122"/>
  <c r="H17" i="166"/>
  <c r="K11" i="122"/>
  <c r="H11" i="166"/>
  <c r="H2" i="166"/>
  <c r="H131" i="73"/>
  <c r="H127" i="73"/>
  <c r="K44" i="122"/>
  <c r="H44" i="166"/>
  <c r="K33" i="122"/>
  <c r="H33" i="166"/>
  <c r="K39" i="122"/>
  <c r="H39" i="166"/>
  <c r="K16" i="122"/>
  <c r="H16" i="166"/>
  <c r="K8" i="122"/>
  <c r="H8" i="166"/>
  <c r="K2" i="122"/>
  <c r="H126" i="73"/>
  <c r="H130" i="73"/>
  <c r="K15" i="122"/>
  <c r="H15" i="166"/>
  <c r="K24" i="122"/>
  <c r="H24" i="166"/>
  <c r="K47" i="122"/>
  <c r="H47" i="166"/>
  <c r="K41" i="122"/>
  <c r="H41" i="166"/>
  <c r="K42" i="122"/>
  <c r="H42" i="166"/>
  <c r="K34" i="122"/>
  <c r="H34" i="166"/>
  <c r="K23" i="122"/>
  <c r="H23" i="166"/>
  <c r="K14" i="122"/>
  <c r="H14" i="166"/>
  <c r="K25" i="122"/>
  <c r="H25" i="166"/>
  <c r="K36" i="122"/>
  <c r="H36" i="166"/>
  <c r="K38" i="122"/>
  <c r="H38" i="166"/>
  <c r="K21" i="122"/>
  <c r="H21" i="166"/>
  <c r="K22" i="122"/>
  <c r="H22" i="166"/>
  <c r="K57" i="122"/>
  <c r="H57" i="166"/>
  <c r="K31" i="122"/>
  <c r="H31" i="166"/>
  <c r="K9" i="122"/>
  <c r="H9" i="166"/>
  <c r="K37" i="122"/>
  <c r="H37" i="166"/>
  <c r="K27" i="122"/>
  <c r="H27" i="166"/>
  <c r="K10" i="122"/>
  <c r="H10" i="166"/>
  <c r="K3" i="122"/>
  <c r="H3" i="166"/>
  <c r="K48" i="122"/>
  <c r="H48" i="166"/>
  <c r="K52" i="122"/>
  <c r="H52" i="166"/>
  <c r="K7" i="122"/>
  <c r="H7" i="166"/>
  <c r="K45" i="122"/>
  <c r="H45" i="166"/>
  <c r="K46" i="122"/>
  <c r="H46" i="166"/>
  <c r="H60" i="166"/>
  <c r="K60" i="122"/>
  <c r="K5" i="122"/>
  <c r="H5" i="166"/>
  <c r="K43" i="122"/>
  <c r="H43" i="166"/>
  <c r="G9" i="78"/>
  <c r="G25" i="78"/>
  <c r="G41" i="78"/>
  <c r="G57" i="78"/>
  <c r="G73" i="78"/>
  <c r="G89" i="78"/>
  <c r="G105" i="78"/>
  <c r="G7" i="78"/>
  <c r="G24" i="78"/>
  <c r="G54" i="78"/>
  <c r="G71" i="78"/>
  <c r="G88" i="78"/>
  <c r="G118" i="78"/>
  <c r="G26" i="78"/>
  <c r="G47" i="78"/>
  <c r="G68" i="78"/>
  <c r="G20" i="78"/>
  <c r="G62" i="78"/>
  <c r="G83" i="78"/>
  <c r="G31" i="78"/>
  <c r="G98" i="78"/>
  <c r="G34" i="78"/>
  <c r="G80" i="78"/>
  <c r="G114" i="78"/>
  <c r="G60" i="78"/>
  <c r="G123" i="78"/>
  <c r="G51" i="78"/>
  <c r="G112" i="78"/>
  <c r="G11" i="78"/>
  <c r="G30" i="78"/>
  <c r="G37" i="78"/>
  <c r="G101" i="78"/>
  <c r="G117" i="78"/>
  <c r="G70" i="78"/>
  <c r="G121" i="78"/>
  <c r="G46" i="78"/>
  <c r="G44" i="78"/>
  <c r="G82" i="78"/>
  <c r="G15" i="78"/>
  <c r="G78" i="78"/>
  <c r="G122" i="78"/>
  <c r="G110" i="78"/>
  <c r="G111" i="78"/>
  <c r="G13" i="78"/>
  <c r="G29" i="78"/>
  <c r="G45" i="78"/>
  <c r="G61" i="78"/>
  <c r="G77" i="78"/>
  <c r="G93" i="78"/>
  <c r="G109" i="78"/>
  <c r="G8" i="78"/>
  <c r="G38" i="78"/>
  <c r="G55" i="78"/>
  <c r="G72" i="78"/>
  <c r="G102" i="78"/>
  <c r="G119" i="78"/>
  <c r="G27" i="78"/>
  <c r="G48" i="78"/>
  <c r="G90" i="78"/>
  <c r="G42" i="78"/>
  <c r="G63" i="78"/>
  <c r="G84" i="78"/>
  <c r="G50" i="78"/>
  <c r="G99" i="78"/>
  <c r="G36" i="78"/>
  <c r="G94" i="78"/>
  <c r="G115" i="78"/>
  <c r="G79" i="78"/>
  <c r="G16" i="78"/>
  <c r="G74" i="78"/>
  <c r="G35" i="78"/>
  <c r="G76" i="78"/>
  <c r="G53" i="78"/>
  <c r="G69" i="78"/>
  <c r="G23" i="78"/>
  <c r="G104" i="78"/>
  <c r="G19" i="78"/>
  <c r="G12" i="78"/>
  <c r="G96" i="78"/>
  <c r="G32" i="78"/>
  <c r="G17" i="78"/>
  <c r="G33" i="78"/>
  <c r="G49" i="78"/>
  <c r="G65" i="78"/>
  <c r="G81" i="78"/>
  <c r="G97" i="78"/>
  <c r="G113" i="78"/>
  <c r="G22" i="78"/>
  <c r="G39" i="78"/>
  <c r="G56" i="78"/>
  <c r="G86" i="78"/>
  <c r="G103" i="78"/>
  <c r="G120" i="78"/>
  <c r="G28" i="78"/>
  <c r="G66" i="78"/>
  <c r="G18" i="78"/>
  <c r="G43" i="78"/>
  <c r="G64" i="78"/>
  <c r="G10" i="78"/>
  <c r="G52" i="78"/>
  <c r="G100" i="78"/>
  <c r="G59" i="78"/>
  <c r="G95" i="78"/>
  <c r="G116" i="78"/>
  <c r="G107" i="78"/>
  <c r="G108" i="78"/>
  <c r="G91" i="78"/>
  <c r="G58" i="78"/>
  <c r="G92" i="78"/>
  <c r="G21" i="78"/>
  <c r="G85" i="78"/>
  <c r="G40" i="78"/>
  <c r="G87" i="78"/>
  <c r="G67" i="78"/>
  <c r="G75" i="78"/>
  <c r="G14" i="78"/>
  <c r="G106" i="78"/>
  <c r="G20" i="72"/>
  <c r="G84" i="72"/>
  <c r="G41" i="72"/>
  <c r="G22" i="72"/>
  <c r="G103" i="72"/>
  <c r="G33" i="72"/>
  <c r="G50" i="72"/>
  <c r="G19" i="72"/>
  <c r="G24" i="72"/>
  <c r="G88" i="72"/>
  <c r="G42" i="72"/>
  <c r="G23" i="72"/>
  <c r="G13" i="72"/>
  <c r="G34" i="72"/>
  <c r="G18" i="72"/>
  <c r="G18" i="107" s="1"/>
  <c r="G18" i="73" s="1"/>
  <c r="G110" i="72"/>
  <c r="G28" i="72"/>
  <c r="G92" i="72"/>
  <c r="G43" i="72"/>
  <c r="G37" i="72"/>
  <c r="G14" i="72"/>
  <c r="G35" i="72"/>
  <c r="G81" i="72"/>
  <c r="G16" i="72"/>
  <c r="G80" i="72"/>
  <c r="G27" i="72"/>
  <c r="G21" i="72"/>
  <c r="G102" i="72"/>
  <c r="G61" i="72"/>
  <c r="G111" i="72"/>
  <c r="G36" i="72"/>
  <c r="G100" i="72"/>
  <c r="G58" i="72"/>
  <c r="G39" i="72"/>
  <c r="G45" i="72"/>
  <c r="G66" i="72"/>
  <c r="G49" i="72"/>
  <c r="G49" i="107" s="1"/>
  <c r="G49" i="73" s="1"/>
  <c r="G65" i="72"/>
  <c r="G40" i="72"/>
  <c r="G104" i="72"/>
  <c r="G59" i="72"/>
  <c r="G53" i="72"/>
  <c r="G46" i="72"/>
  <c r="G67" i="72"/>
  <c r="G51" i="72"/>
  <c r="G51" i="107" s="1"/>
  <c r="G51" i="73" s="1"/>
  <c r="G98" i="72"/>
  <c r="G44" i="72"/>
  <c r="G108" i="72"/>
  <c r="G73" i="72"/>
  <c r="G54" i="72"/>
  <c r="G47" i="72"/>
  <c r="G47" i="107" s="1"/>
  <c r="G47" i="73" s="1"/>
  <c r="G97" i="72"/>
  <c r="G93" i="72"/>
  <c r="G32" i="72"/>
  <c r="G96" i="72"/>
  <c r="G57" i="72"/>
  <c r="G38" i="72"/>
  <c r="G15" i="72"/>
  <c r="G119" i="72"/>
  <c r="G52" i="72"/>
  <c r="G116" i="72"/>
  <c r="G75" i="72"/>
  <c r="G69" i="72"/>
  <c r="G69" i="107" s="1"/>
  <c r="G69" i="73" s="1"/>
  <c r="G78" i="72"/>
  <c r="G99" i="72"/>
  <c r="G95" i="72"/>
  <c r="G94" i="72"/>
  <c r="G56" i="72"/>
  <c r="G120" i="72"/>
  <c r="G89" i="72"/>
  <c r="G70" i="72"/>
  <c r="G70" i="107" s="1"/>
  <c r="G70" i="73" s="1"/>
  <c r="G79" i="72"/>
  <c r="G117" i="72"/>
  <c r="G113" i="72"/>
  <c r="G115" i="72"/>
  <c r="G60" i="72"/>
  <c r="G9" i="72"/>
  <c r="G90" i="72"/>
  <c r="G71" i="72"/>
  <c r="G107" i="72"/>
  <c r="G118" i="72"/>
  <c r="G118" i="107" s="1"/>
  <c r="G118" i="73" s="1"/>
  <c r="G114" i="72"/>
  <c r="G48" i="72"/>
  <c r="G112" i="72"/>
  <c r="G74" i="72"/>
  <c r="G55" i="72"/>
  <c r="G55" i="107" s="1"/>
  <c r="G55" i="73" s="1"/>
  <c r="G77" i="72"/>
  <c r="G62" i="72"/>
  <c r="G68" i="72"/>
  <c r="G11" i="72"/>
  <c r="G105" i="72"/>
  <c r="G86" i="72"/>
  <c r="G122" i="72"/>
  <c r="G122" i="107" s="1"/>
  <c r="G122" i="73" s="1"/>
  <c r="G30" i="72"/>
  <c r="G17" i="72"/>
  <c r="G8" i="72"/>
  <c r="G72" i="72"/>
  <c r="G25" i="72"/>
  <c r="G106" i="72"/>
  <c r="G87" i="72"/>
  <c r="G123" i="72"/>
  <c r="G123" i="107" s="1"/>
  <c r="G123" i="73" s="1"/>
  <c r="G63" i="72"/>
  <c r="G82" i="72"/>
  <c r="G12" i="72"/>
  <c r="G76" i="72"/>
  <c r="G26" i="72"/>
  <c r="G7" i="72"/>
  <c r="G7" i="107" s="1"/>
  <c r="G7" i="73" s="1"/>
  <c r="G101" i="72"/>
  <c r="G31" i="72"/>
  <c r="G29" i="72"/>
  <c r="G109" i="72"/>
  <c r="G64" i="72"/>
  <c r="G10" i="72"/>
  <c r="G91" i="72"/>
  <c r="G85" i="72"/>
  <c r="G121" i="72"/>
  <c r="G121" i="107" s="1"/>
  <c r="G121" i="73" s="1"/>
  <c r="G83" i="72"/>
  <c r="G42" i="109"/>
  <c r="G85" i="107"/>
  <c r="G85" i="73" s="1"/>
  <c r="G23" i="107"/>
  <c r="G23" i="73" s="1"/>
  <c r="G27" i="107"/>
  <c r="G27" i="73" s="1"/>
  <c r="G72" i="107"/>
  <c r="G72" i="73" s="1"/>
  <c r="G102" i="107"/>
  <c r="G102" i="73" s="1"/>
  <c r="G111" i="107"/>
  <c r="G111" i="73" s="1"/>
  <c r="G98" i="107"/>
  <c r="G98" i="73" s="1"/>
  <c r="F42" i="70"/>
  <c r="G65" i="107" l="1"/>
  <c r="G65" i="73" s="1"/>
  <c r="G57" i="107"/>
  <c r="G57" i="73" s="1"/>
  <c r="G67" i="107"/>
  <c r="G67" i="73" s="1"/>
  <c r="I4" i="122" s="1"/>
  <c r="G64" i="107"/>
  <c r="G64" i="73" s="1"/>
  <c r="H63" i="166"/>
  <c r="I22" i="122"/>
  <c r="G22" i="166"/>
  <c r="I7" i="122"/>
  <c r="G7" i="166"/>
  <c r="G2" i="166"/>
  <c r="G59" i="166"/>
  <c r="I59" i="122"/>
  <c r="G4" i="166"/>
  <c r="I39" i="122"/>
  <c r="G39" i="166"/>
  <c r="I6" i="122"/>
  <c r="G6" i="166"/>
  <c r="I9" i="122"/>
  <c r="G9" i="166"/>
  <c r="I35" i="122"/>
  <c r="G35" i="166"/>
  <c r="G60" i="166"/>
  <c r="I60" i="122"/>
  <c r="I55" i="122"/>
  <c r="G55" i="166"/>
  <c r="I48" i="122"/>
  <c r="G48" i="166"/>
  <c r="G58" i="166"/>
  <c r="I58" i="122"/>
  <c r="G38" i="107"/>
  <c r="G38" i="73" s="1"/>
  <c r="G58" i="107"/>
  <c r="G58" i="73" s="1"/>
  <c r="G13" i="107"/>
  <c r="G13" i="73" s="1"/>
  <c r="G68" i="107"/>
  <c r="G68" i="73" s="1"/>
  <c r="G26" i="107"/>
  <c r="G26" i="73" s="1"/>
  <c r="F10" i="78"/>
  <c r="F26" i="78"/>
  <c r="F42" i="78"/>
  <c r="F58" i="78"/>
  <c r="F74" i="78"/>
  <c r="F90" i="78"/>
  <c r="F106" i="78"/>
  <c r="F19" i="78"/>
  <c r="F36" i="78"/>
  <c r="F53" i="78"/>
  <c r="F83" i="78"/>
  <c r="F100" i="78"/>
  <c r="F117" i="78"/>
  <c r="F25" i="78"/>
  <c r="F63" i="78"/>
  <c r="F88" i="78"/>
  <c r="F17" i="78"/>
  <c r="F59" i="78"/>
  <c r="F80" i="78"/>
  <c r="F29" i="78"/>
  <c r="F95" i="78"/>
  <c r="F120" i="78"/>
  <c r="F55" i="78"/>
  <c r="F92" i="78"/>
  <c r="F113" i="78"/>
  <c r="F103" i="78"/>
  <c r="F9" i="78"/>
  <c r="F31" i="78"/>
  <c r="F49" i="78"/>
  <c r="F109" i="78"/>
  <c r="F14" i="78"/>
  <c r="F30" i="78"/>
  <c r="F46" i="78"/>
  <c r="F62" i="78"/>
  <c r="F78" i="78"/>
  <c r="F94" i="78"/>
  <c r="F110" i="78"/>
  <c r="F20" i="78"/>
  <c r="F37" i="78"/>
  <c r="F67" i="78"/>
  <c r="F84" i="78"/>
  <c r="F101" i="78"/>
  <c r="F122" i="78"/>
  <c r="F43" i="78"/>
  <c r="F64" i="78"/>
  <c r="F89" i="78"/>
  <c r="F39" i="78"/>
  <c r="F60" i="78"/>
  <c r="F81" i="78"/>
  <c r="F48" i="78"/>
  <c r="F96" i="78"/>
  <c r="F11" i="78"/>
  <c r="F57" i="78"/>
  <c r="F93" i="78"/>
  <c r="F33" i="78"/>
  <c r="F105" i="78"/>
  <c r="F28" i="78"/>
  <c r="F77" i="78"/>
  <c r="F123" i="78"/>
  <c r="F18" i="78"/>
  <c r="F34" i="78"/>
  <c r="F50" i="78"/>
  <c r="F66" i="78"/>
  <c r="F82" i="78"/>
  <c r="F98" i="78"/>
  <c r="F114" i="78"/>
  <c r="F21" i="78"/>
  <c r="F51" i="78"/>
  <c r="F68" i="78"/>
  <c r="F85" i="78"/>
  <c r="F115" i="78"/>
  <c r="F23" i="78"/>
  <c r="F44" i="78"/>
  <c r="F65" i="78"/>
  <c r="F15" i="78"/>
  <c r="F40" i="78"/>
  <c r="F61" i="78"/>
  <c r="F8" i="78"/>
  <c r="F71" i="78"/>
  <c r="F97" i="78"/>
  <c r="F13" i="78"/>
  <c r="F76" i="78"/>
  <c r="F111" i="78"/>
  <c r="F56" i="78"/>
  <c r="F121" i="78"/>
  <c r="F47" i="78"/>
  <c r="F104" i="78"/>
  <c r="F7" i="78"/>
  <c r="F22" i="78"/>
  <c r="F38" i="78"/>
  <c r="F54" i="78"/>
  <c r="F70" i="78"/>
  <c r="F86" i="78"/>
  <c r="F102" i="78"/>
  <c r="F118" i="78"/>
  <c r="F35" i="78"/>
  <c r="F52" i="78"/>
  <c r="F69" i="78"/>
  <c r="F99" i="78"/>
  <c r="F116" i="78"/>
  <c r="F24" i="78"/>
  <c r="F45" i="78"/>
  <c r="F87" i="78"/>
  <c r="F16" i="78"/>
  <c r="F41" i="78"/>
  <c r="F79" i="78"/>
  <c r="F27" i="78"/>
  <c r="F73" i="78"/>
  <c r="F119" i="78"/>
  <c r="F32" i="78"/>
  <c r="F91" i="78"/>
  <c r="F112" i="78"/>
  <c r="F75" i="78"/>
  <c r="F12" i="78"/>
  <c r="F108" i="78"/>
  <c r="F107" i="78"/>
  <c r="F72" i="78"/>
  <c r="F9" i="72"/>
  <c r="F73" i="72"/>
  <c r="F23" i="72"/>
  <c r="F104" i="72"/>
  <c r="F98" i="72"/>
  <c r="F26" i="72"/>
  <c r="F27" i="72"/>
  <c r="F107" i="72"/>
  <c r="F45" i="72"/>
  <c r="F109" i="72"/>
  <c r="F71" i="72"/>
  <c r="F52" i="72"/>
  <c r="F74" i="72"/>
  <c r="F95" i="72"/>
  <c r="F47" i="72"/>
  <c r="F33" i="72"/>
  <c r="F97" i="72"/>
  <c r="F55" i="72"/>
  <c r="F36" i="72"/>
  <c r="F42" i="72"/>
  <c r="F63" i="72"/>
  <c r="F79" i="72"/>
  <c r="F21" i="72"/>
  <c r="F85" i="72"/>
  <c r="F39" i="72"/>
  <c r="F20" i="72"/>
  <c r="F10" i="72"/>
  <c r="F31" i="72"/>
  <c r="F48" i="72"/>
  <c r="F78" i="72"/>
  <c r="F96" i="72"/>
  <c r="F90" i="72"/>
  <c r="F101" i="72"/>
  <c r="F56" i="72"/>
  <c r="F43" i="72"/>
  <c r="F64" i="72"/>
  <c r="F86" i="72"/>
  <c r="F114" i="72"/>
  <c r="F57" i="72"/>
  <c r="F68" i="72"/>
  <c r="F115" i="72"/>
  <c r="F92" i="72"/>
  <c r="F54" i="72"/>
  <c r="F12" i="72"/>
  <c r="F16" i="72"/>
  <c r="F81" i="72"/>
  <c r="F19" i="72"/>
  <c r="F46" i="72"/>
  <c r="F15" i="72"/>
  <c r="F103" i="72"/>
  <c r="F84" i="72"/>
  <c r="F112" i="72"/>
  <c r="F25" i="72"/>
  <c r="F89" i="72"/>
  <c r="F40" i="72"/>
  <c r="F34" i="72"/>
  <c r="F11" i="72"/>
  <c r="F32" i="72"/>
  <c r="F14" i="72"/>
  <c r="F108" i="72"/>
  <c r="F61" i="72"/>
  <c r="F7" i="72"/>
  <c r="F88" i="72"/>
  <c r="F82" i="72"/>
  <c r="F118" i="72"/>
  <c r="F116" i="72"/>
  <c r="F110" i="72"/>
  <c r="F49" i="72"/>
  <c r="F113" i="72"/>
  <c r="F72" i="72"/>
  <c r="F66" i="72"/>
  <c r="F75" i="72"/>
  <c r="F37" i="72"/>
  <c r="F50" i="72"/>
  <c r="F122" i="72"/>
  <c r="F67" i="72"/>
  <c r="F91" i="72"/>
  <c r="F87" i="72"/>
  <c r="F29" i="72"/>
  <c r="F35" i="72"/>
  <c r="F17" i="72"/>
  <c r="F100" i="72"/>
  <c r="F69" i="72"/>
  <c r="F120" i="72"/>
  <c r="F41" i="72"/>
  <c r="F105" i="72"/>
  <c r="F70" i="72"/>
  <c r="F51" i="72"/>
  <c r="F44" i="72"/>
  <c r="F94" i="72"/>
  <c r="F123" i="72"/>
  <c r="F13" i="72"/>
  <c r="F77" i="72"/>
  <c r="F24" i="72"/>
  <c r="F18" i="72"/>
  <c r="F99" i="72"/>
  <c r="F59" i="72"/>
  <c r="F58" i="72"/>
  <c r="F80" i="72"/>
  <c r="F65" i="72"/>
  <c r="F8" i="72"/>
  <c r="F102" i="72"/>
  <c r="F83" i="72"/>
  <c r="F119" i="72"/>
  <c r="F28" i="72"/>
  <c r="F111" i="72"/>
  <c r="F53" i="72"/>
  <c r="F117" i="72"/>
  <c r="F76" i="72"/>
  <c r="F121" i="72"/>
  <c r="F106" i="72"/>
  <c r="F93" i="72"/>
  <c r="F62" i="72"/>
  <c r="F38" i="72"/>
  <c r="F30" i="72"/>
  <c r="F22" i="72"/>
  <c r="F60" i="72"/>
  <c r="G112" i="107"/>
  <c r="G112" i="73" s="1"/>
  <c r="G34" i="107"/>
  <c r="G34" i="73" s="1"/>
  <c r="G56" i="107"/>
  <c r="G56" i="73" s="1"/>
  <c r="G75" i="107"/>
  <c r="G75" i="73" s="1"/>
  <c r="G120" i="107"/>
  <c r="G120" i="73" s="1"/>
  <c r="G9" i="107"/>
  <c r="G9" i="73" s="1"/>
  <c r="G105" i="107"/>
  <c r="G105" i="73" s="1"/>
  <c r="G83" i="107"/>
  <c r="G83" i="73" s="1"/>
  <c r="G24" i="107"/>
  <c r="G24" i="73" s="1"/>
  <c r="G37" i="107"/>
  <c r="G37" i="73" s="1"/>
  <c r="G78" i="107"/>
  <c r="G78" i="73" s="1"/>
  <c r="G28" i="107"/>
  <c r="G28" i="73" s="1"/>
  <c r="G82" i="107"/>
  <c r="G82" i="73" s="1"/>
  <c r="G46" i="107"/>
  <c r="G46" i="73" s="1"/>
  <c r="G110" i="107"/>
  <c r="G110" i="73" s="1"/>
  <c r="G94" i="107"/>
  <c r="G94" i="73" s="1"/>
  <c r="G36" i="107"/>
  <c r="G36" i="73" s="1"/>
  <c r="G92" i="107"/>
  <c r="G92" i="73" s="1"/>
  <c r="G29" i="107"/>
  <c r="G29" i="73" s="1"/>
  <c r="G77" i="107"/>
  <c r="G77" i="73" s="1"/>
  <c r="G87" i="107"/>
  <c r="G87" i="73" s="1"/>
  <c r="G50" i="107"/>
  <c r="G50" i="73" s="1"/>
  <c r="G16" i="107"/>
  <c r="G16" i="73" s="1"/>
  <c r="G96" i="107"/>
  <c r="G96" i="73" s="1"/>
  <c r="G74" i="107"/>
  <c r="G74" i="73" s="1"/>
  <c r="G63" i="107"/>
  <c r="G63" i="73" s="1"/>
  <c r="G93" i="107"/>
  <c r="G93" i="73" s="1"/>
  <c r="G17" i="107"/>
  <c r="G17" i="73" s="1"/>
  <c r="G52" i="107"/>
  <c r="G52" i="73" s="1"/>
  <c r="G114" i="107"/>
  <c r="G114" i="73" s="1"/>
  <c r="G66" i="107"/>
  <c r="G66" i="73" s="1"/>
  <c r="G91" i="107"/>
  <c r="G91" i="73" s="1"/>
  <c r="G76" i="107"/>
  <c r="G76" i="73" s="1"/>
  <c r="G99" i="107"/>
  <c r="G99" i="73" s="1"/>
  <c r="G40" i="107"/>
  <c r="G40" i="73" s="1"/>
  <c r="G15" i="107"/>
  <c r="G15" i="73" s="1"/>
  <c r="G35" i="107"/>
  <c r="G35" i="73" s="1"/>
  <c r="G22" i="107"/>
  <c r="G22" i="73" s="1"/>
  <c r="G113" i="107"/>
  <c r="G113" i="73" s="1"/>
  <c r="G81" i="107"/>
  <c r="G81" i="73" s="1"/>
  <c r="G19" i="107"/>
  <c r="G19" i="73" s="1"/>
  <c r="G25" i="107"/>
  <c r="G25" i="73" s="1"/>
  <c r="G30" i="107"/>
  <c r="G30" i="73" s="1"/>
  <c r="G44" i="107"/>
  <c r="G44" i="73" s="1"/>
  <c r="G97" i="107"/>
  <c r="G97" i="73" s="1"/>
  <c r="G61" i="107"/>
  <c r="G61" i="73" s="1"/>
  <c r="G11" i="107"/>
  <c r="G11" i="73" s="1"/>
  <c r="G89" i="107"/>
  <c r="G89" i="73" s="1"/>
  <c r="G108" i="107"/>
  <c r="G108" i="73" s="1"/>
  <c r="G119" i="107"/>
  <c r="G119" i="73" s="1"/>
  <c r="G12" i="107"/>
  <c r="G12" i="73" s="1"/>
  <c r="G21" i="107"/>
  <c r="G21" i="73" s="1"/>
  <c r="G14" i="107"/>
  <c r="G14" i="73" s="1"/>
  <c r="G60" i="107"/>
  <c r="G60" i="73" s="1"/>
  <c r="G42" i="107"/>
  <c r="G42" i="73" s="1"/>
  <c r="G62" i="107"/>
  <c r="G62" i="73" s="1"/>
  <c r="G20" i="107"/>
  <c r="G20" i="73" s="1"/>
  <c r="G45" i="107"/>
  <c r="G45" i="73" s="1"/>
  <c r="G48" i="107"/>
  <c r="G48" i="73" s="1"/>
  <c r="G106" i="107"/>
  <c r="G106" i="73" s="1"/>
  <c r="G95" i="107"/>
  <c r="G95" i="73" s="1"/>
  <c r="G31" i="107"/>
  <c r="G31" i="73" s="1"/>
  <c r="G59" i="107"/>
  <c r="G59" i="73" s="1"/>
  <c r="G117" i="107"/>
  <c r="G117" i="73" s="1"/>
  <c r="G116" i="107"/>
  <c r="G116" i="73" s="1"/>
  <c r="G53" i="107"/>
  <c r="G53" i="73" s="1"/>
  <c r="F42" i="109"/>
  <c r="G80" i="107"/>
  <c r="G80" i="73" s="1"/>
  <c r="G41" i="107"/>
  <c r="G41" i="73" s="1"/>
  <c r="G71" i="107"/>
  <c r="G71" i="73" s="1"/>
  <c r="G90" i="107"/>
  <c r="G90" i="73" s="1"/>
  <c r="G10" i="107"/>
  <c r="G10" i="73" s="1"/>
  <c r="G100" i="107"/>
  <c r="G100" i="73" s="1"/>
  <c r="G8" i="107"/>
  <c r="G8" i="73" s="1"/>
  <c r="G79" i="107"/>
  <c r="G79" i="73" s="1"/>
  <c r="G104" i="107"/>
  <c r="G104" i="73" s="1"/>
  <c r="G101" i="107"/>
  <c r="G101" i="73" s="1"/>
  <c r="G39" i="107"/>
  <c r="G39" i="73" s="1"/>
  <c r="I2" i="122"/>
  <c r="G43" i="107"/>
  <c r="G43" i="73" s="1"/>
  <c r="G109" i="107"/>
  <c r="G109" i="73" s="1"/>
  <c r="G32" i="107"/>
  <c r="G32" i="73" s="1"/>
  <c r="G84" i="107"/>
  <c r="G84" i="73" s="1"/>
  <c r="G86" i="107"/>
  <c r="G86" i="73" s="1"/>
  <c r="G88" i="107"/>
  <c r="G88" i="73" s="1"/>
  <c r="G73" i="107"/>
  <c r="G73" i="73" s="1"/>
  <c r="G107" i="107"/>
  <c r="G107" i="73" s="1"/>
  <c r="G103" i="107"/>
  <c r="G103" i="73" s="1"/>
  <c r="G54" i="107"/>
  <c r="G54" i="73" s="1"/>
  <c r="G33" i="107"/>
  <c r="G33" i="73" s="1"/>
  <c r="G115" i="107"/>
  <c r="G115" i="73" s="1"/>
  <c r="E42" i="70"/>
  <c r="G129" i="73" l="1"/>
  <c r="G126" i="73"/>
  <c r="G130" i="73"/>
  <c r="G127" i="73"/>
  <c r="I56" i="122"/>
  <c r="G56" i="166"/>
  <c r="I36" i="122"/>
  <c r="G36" i="166"/>
  <c r="I29" i="122"/>
  <c r="G29" i="166"/>
  <c r="I46" i="122"/>
  <c r="G46" i="166"/>
  <c r="I37" i="122"/>
  <c r="G37" i="166"/>
  <c r="I53" i="122"/>
  <c r="G53" i="166"/>
  <c r="I34" i="122"/>
  <c r="G34" i="166"/>
  <c r="I49" i="122"/>
  <c r="G49" i="166"/>
  <c r="I5" i="122"/>
  <c r="G5" i="166"/>
  <c r="G125" i="73"/>
  <c r="I23" i="122"/>
  <c r="G23" i="166"/>
  <c r="I41" i="122"/>
  <c r="G41" i="166"/>
  <c r="I17" i="122"/>
  <c r="G17" i="166"/>
  <c r="I54" i="122"/>
  <c r="G54" i="166"/>
  <c r="I43" i="122"/>
  <c r="G43" i="166"/>
  <c r="I26" i="122"/>
  <c r="G26" i="166"/>
  <c r="I18" i="122"/>
  <c r="G18" i="166"/>
  <c r="I28" i="122"/>
  <c r="G28" i="166"/>
  <c r="I33" i="122"/>
  <c r="G33" i="166"/>
  <c r="I14" i="122"/>
  <c r="G14" i="166"/>
  <c r="I31" i="122"/>
  <c r="G31" i="166"/>
  <c r="I20" i="122"/>
  <c r="G20" i="166"/>
  <c r="I12" i="122"/>
  <c r="G12" i="166"/>
  <c r="I10" i="122"/>
  <c r="G10" i="166"/>
  <c r="I8" i="122"/>
  <c r="G8" i="166"/>
  <c r="I51" i="122"/>
  <c r="G51" i="166"/>
  <c r="I25" i="122"/>
  <c r="G25" i="166"/>
  <c r="I38" i="122"/>
  <c r="G38" i="166"/>
  <c r="I32" i="122"/>
  <c r="G32" i="166"/>
  <c r="I45" i="122"/>
  <c r="G45" i="166"/>
  <c r="I13" i="122"/>
  <c r="G13" i="166"/>
  <c r="I11" i="122"/>
  <c r="G11" i="166"/>
  <c r="I24" i="122"/>
  <c r="G24" i="166"/>
  <c r="I19" i="122"/>
  <c r="G19" i="166"/>
  <c r="I57" i="122"/>
  <c r="G57" i="166"/>
  <c r="G131" i="73"/>
  <c r="I40" i="122"/>
  <c r="G40" i="166"/>
  <c r="I52" i="122"/>
  <c r="G52" i="166"/>
  <c r="I44" i="122"/>
  <c r="G44" i="166"/>
  <c r="I21" i="122"/>
  <c r="G21" i="166"/>
  <c r="I16" i="122"/>
  <c r="G16" i="166"/>
  <c r="I27" i="122"/>
  <c r="G27" i="166"/>
  <c r="I50" i="122"/>
  <c r="G50" i="166"/>
  <c r="I3" i="122"/>
  <c r="G3" i="166"/>
  <c r="I30" i="122"/>
  <c r="G30" i="166"/>
  <c r="I47" i="122"/>
  <c r="G47" i="166"/>
  <c r="I15" i="122"/>
  <c r="G15" i="166"/>
  <c r="I42" i="122"/>
  <c r="G42" i="166"/>
  <c r="E7" i="78"/>
  <c r="E23" i="78"/>
  <c r="E39" i="78"/>
  <c r="E55" i="78"/>
  <c r="E71" i="78"/>
  <c r="E87" i="78"/>
  <c r="E103" i="78"/>
  <c r="E119" i="78"/>
  <c r="E16" i="78"/>
  <c r="E33" i="78"/>
  <c r="E50" i="78"/>
  <c r="E80" i="78"/>
  <c r="E97" i="78"/>
  <c r="E114" i="78"/>
  <c r="E40" i="78"/>
  <c r="E61" i="78"/>
  <c r="E86" i="78"/>
  <c r="E36" i="78"/>
  <c r="E57" i="78"/>
  <c r="E78" i="78"/>
  <c r="E69" i="78"/>
  <c r="E93" i="78"/>
  <c r="E118" i="78"/>
  <c r="E53" i="78"/>
  <c r="E109" i="78"/>
  <c r="E52" i="78"/>
  <c r="E24" i="78"/>
  <c r="E106" i="78"/>
  <c r="E102" i="78"/>
  <c r="E68" i="78"/>
  <c r="E11" i="78"/>
  <c r="E27" i="78"/>
  <c r="E43" i="78"/>
  <c r="E59" i="78"/>
  <c r="E75" i="78"/>
  <c r="E91" i="78"/>
  <c r="E107" i="78"/>
  <c r="E121" i="78"/>
  <c r="E17" i="78"/>
  <c r="E34" i="78"/>
  <c r="E64" i="78"/>
  <c r="E81" i="78"/>
  <c r="E98" i="78"/>
  <c r="E20" i="78"/>
  <c r="E41" i="78"/>
  <c r="E62" i="78"/>
  <c r="E12" i="78"/>
  <c r="E37" i="78"/>
  <c r="E58" i="78"/>
  <c r="E25" i="78"/>
  <c r="E88" i="78"/>
  <c r="E94" i="78"/>
  <c r="E9" i="78"/>
  <c r="E72" i="78"/>
  <c r="E110" i="78"/>
  <c r="E101" i="78"/>
  <c r="E70" i="78"/>
  <c r="E8" i="78"/>
  <c r="E26" i="78"/>
  <c r="E15" i="78"/>
  <c r="E31" i="78"/>
  <c r="E47" i="78"/>
  <c r="E63" i="78"/>
  <c r="E79" i="78"/>
  <c r="E95" i="78"/>
  <c r="E111" i="78"/>
  <c r="E122" i="78"/>
  <c r="E18" i="78"/>
  <c r="E48" i="78"/>
  <c r="E65" i="78"/>
  <c r="E82" i="78"/>
  <c r="E112" i="78"/>
  <c r="E21" i="78"/>
  <c r="E42" i="78"/>
  <c r="E84" i="78"/>
  <c r="E13" i="78"/>
  <c r="E38" i="78"/>
  <c r="E76" i="78"/>
  <c r="E44" i="78"/>
  <c r="E90" i="78"/>
  <c r="E116" i="78"/>
  <c r="E28" i="78"/>
  <c r="E74" i="78"/>
  <c r="E10" i="78"/>
  <c r="E120" i="78"/>
  <c r="E89" i="78"/>
  <c r="E54" i="78"/>
  <c r="E105" i="78"/>
  <c r="E19" i="78"/>
  <c r="E35" i="78"/>
  <c r="E51" i="78"/>
  <c r="E67" i="78"/>
  <c r="E83" i="78"/>
  <c r="E99" i="78"/>
  <c r="E115" i="78"/>
  <c r="E123" i="78"/>
  <c r="E32" i="78"/>
  <c r="E49" i="78"/>
  <c r="E66" i="78"/>
  <c r="E96" i="78"/>
  <c r="E113" i="78"/>
  <c r="E22" i="78"/>
  <c r="E60" i="78"/>
  <c r="E85" i="78"/>
  <c r="E14" i="78"/>
  <c r="E56" i="78"/>
  <c r="E77" i="78"/>
  <c r="E46" i="78"/>
  <c r="E92" i="78"/>
  <c r="E117" i="78"/>
  <c r="E30" i="78"/>
  <c r="E108" i="78"/>
  <c r="E29" i="78"/>
  <c r="E100" i="78"/>
  <c r="E104" i="78"/>
  <c r="E73" i="78"/>
  <c r="E45" i="78"/>
  <c r="E10" i="72"/>
  <c r="E74" i="72"/>
  <c r="E35" i="72"/>
  <c r="E16" i="72"/>
  <c r="E97" i="72"/>
  <c r="E23" i="72"/>
  <c r="E57" i="72"/>
  <c r="E108" i="72"/>
  <c r="E46" i="72"/>
  <c r="E110" i="72"/>
  <c r="E83" i="72"/>
  <c r="E64" i="72"/>
  <c r="E73" i="72"/>
  <c r="E91" i="72"/>
  <c r="E121" i="72"/>
  <c r="E34" i="72"/>
  <c r="E98" i="72"/>
  <c r="E67" i="72"/>
  <c r="E48" i="72"/>
  <c r="E41" i="72"/>
  <c r="E59" i="72"/>
  <c r="E77" i="72"/>
  <c r="E22" i="72"/>
  <c r="E86" i="72"/>
  <c r="E51" i="72"/>
  <c r="E32" i="72"/>
  <c r="E9" i="72"/>
  <c r="E27" i="72"/>
  <c r="E123" i="72"/>
  <c r="E76" i="72"/>
  <c r="E38" i="72"/>
  <c r="E102" i="72"/>
  <c r="E49" i="72"/>
  <c r="E71" i="72"/>
  <c r="E119" i="72"/>
  <c r="E79" i="72"/>
  <c r="E93" i="72"/>
  <c r="E58" i="72"/>
  <c r="E99" i="72"/>
  <c r="E105" i="72"/>
  <c r="E87" i="72"/>
  <c r="E53" i="72"/>
  <c r="E40" i="72"/>
  <c r="E75" i="72"/>
  <c r="E82" i="72"/>
  <c r="E31" i="72"/>
  <c r="E25" i="72"/>
  <c r="E11" i="72"/>
  <c r="E15" i="72"/>
  <c r="E96" i="72"/>
  <c r="E107" i="72"/>
  <c r="E26" i="72"/>
  <c r="E90" i="72"/>
  <c r="E52" i="72"/>
  <c r="E33" i="72"/>
  <c r="E39" i="72"/>
  <c r="E28" i="72"/>
  <c r="E12" i="72"/>
  <c r="E13" i="72"/>
  <c r="E62" i="72"/>
  <c r="E19" i="72"/>
  <c r="E100" i="72"/>
  <c r="E81" i="72"/>
  <c r="E115" i="72"/>
  <c r="E112" i="72"/>
  <c r="E88" i="72"/>
  <c r="E50" i="72"/>
  <c r="E114" i="72"/>
  <c r="E84" i="72"/>
  <c r="E65" i="72"/>
  <c r="E103" i="72"/>
  <c r="E92" i="72"/>
  <c r="E43" i="72"/>
  <c r="E68" i="72"/>
  <c r="E60" i="72"/>
  <c r="E45" i="72"/>
  <c r="E80" i="72"/>
  <c r="E30" i="72"/>
  <c r="E47" i="72"/>
  <c r="E18" i="72"/>
  <c r="E8" i="72"/>
  <c r="E70" i="72"/>
  <c r="E117" i="72"/>
  <c r="E42" i="72"/>
  <c r="E106" i="72"/>
  <c r="E69" i="72"/>
  <c r="E63" i="72"/>
  <c r="E72" i="72"/>
  <c r="E61" i="72"/>
  <c r="E120" i="72"/>
  <c r="E14" i="72"/>
  <c r="E78" i="72"/>
  <c r="E36" i="72"/>
  <c r="E17" i="72"/>
  <c r="E7" i="72"/>
  <c r="E24" i="72"/>
  <c r="E55" i="72"/>
  <c r="E109" i="72"/>
  <c r="E66" i="72"/>
  <c r="E20" i="72"/>
  <c r="E101" i="72"/>
  <c r="E95" i="72"/>
  <c r="E116" i="72"/>
  <c r="E113" i="72"/>
  <c r="E89" i="72"/>
  <c r="E54" i="72"/>
  <c r="E118" i="72"/>
  <c r="E85" i="72"/>
  <c r="E104" i="72"/>
  <c r="E122" i="72"/>
  <c r="E111" i="72"/>
  <c r="E94" i="72"/>
  <c r="E29" i="72"/>
  <c r="E37" i="72"/>
  <c r="E44" i="72"/>
  <c r="E21" i="72"/>
  <c r="E56" i="72"/>
  <c r="E42" i="109"/>
  <c r="D42" i="70"/>
  <c r="G63" i="166" l="1"/>
  <c r="D7" i="78"/>
  <c r="D11" i="78"/>
  <c r="D15" i="78"/>
  <c r="D19" i="78"/>
  <c r="D23" i="78"/>
  <c r="D27" i="78"/>
  <c r="D31" i="78"/>
  <c r="D35" i="78"/>
  <c r="D39" i="78"/>
  <c r="D43" i="78"/>
  <c r="D47" i="78"/>
  <c r="D51" i="78"/>
  <c r="D55" i="78"/>
  <c r="D59" i="78"/>
  <c r="D63" i="78"/>
  <c r="D67" i="78"/>
  <c r="D71" i="78"/>
  <c r="D75" i="78"/>
  <c r="D79" i="78"/>
  <c r="D83" i="78"/>
  <c r="D87" i="78"/>
  <c r="D91" i="78"/>
  <c r="D95" i="78"/>
  <c r="D99" i="78"/>
  <c r="D103" i="78"/>
  <c r="D107" i="78"/>
  <c r="D111" i="78"/>
  <c r="D115" i="78"/>
  <c r="D119" i="78"/>
  <c r="D122" i="78"/>
  <c r="D8" i="78"/>
  <c r="D12" i="78"/>
  <c r="D16" i="78"/>
  <c r="D20" i="78"/>
  <c r="D24" i="78"/>
  <c r="D28" i="78"/>
  <c r="D32" i="78"/>
  <c r="D36" i="78"/>
  <c r="D40" i="78"/>
  <c r="D44" i="78"/>
  <c r="D48" i="78"/>
  <c r="D52" i="78"/>
  <c r="D56" i="78"/>
  <c r="D60" i="78"/>
  <c r="D64" i="78"/>
  <c r="D68" i="78"/>
  <c r="D72" i="78"/>
  <c r="D76" i="78"/>
  <c r="D80" i="78"/>
  <c r="D84" i="78"/>
  <c r="D88" i="78"/>
  <c r="D92" i="78"/>
  <c r="D96" i="78"/>
  <c r="D100" i="78"/>
  <c r="D104" i="78"/>
  <c r="D108" i="78"/>
  <c r="D112" i="78"/>
  <c r="D116" i="78"/>
  <c r="D120" i="78"/>
  <c r="D9" i="78"/>
  <c r="D13" i="78"/>
  <c r="D17" i="78"/>
  <c r="D21" i="78"/>
  <c r="D25" i="78"/>
  <c r="D29" i="78"/>
  <c r="D33" i="78"/>
  <c r="D37" i="78"/>
  <c r="D41" i="78"/>
  <c r="D45" i="78"/>
  <c r="D49" i="78"/>
  <c r="D53" i="78"/>
  <c r="D57" i="78"/>
  <c r="D61" i="78"/>
  <c r="D65" i="78"/>
  <c r="D69" i="78"/>
  <c r="D73" i="78"/>
  <c r="D77" i="78"/>
  <c r="D81" i="78"/>
  <c r="D85" i="78"/>
  <c r="D89" i="78"/>
  <c r="D93" i="78"/>
  <c r="D97" i="78"/>
  <c r="D101" i="78"/>
  <c r="D105" i="78"/>
  <c r="D109" i="78"/>
  <c r="D113" i="78"/>
  <c r="D117" i="78"/>
  <c r="D123" i="78"/>
  <c r="D10" i="78"/>
  <c r="D14" i="78"/>
  <c r="D18" i="78"/>
  <c r="D22" i="78"/>
  <c r="D26" i="78"/>
  <c r="D30" i="78"/>
  <c r="D34" i="78"/>
  <c r="D38" i="78"/>
  <c r="D42" i="78"/>
  <c r="D46" i="78"/>
  <c r="D50" i="78"/>
  <c r="D54" i="78"/>
  <c r="D58" i="78"/>
  <c r="D62" i="78"/>
  <c r="D66" i="78"/>
  <c r="D70" i="78"/>
  <c r="D74" i="78"/>
  <c r="D78" i="78"/>
  <c r="D82" i="78"/>
  <c r="D86" i="78"/>
  <c r="D90" i="78"/>
  <c r="D94" i="78"/>
  <c r="D98" i="78"/>
  <c r="D102" i="78"/>
  <c r="D106" i="78"/>
  <c r="D110" i="78"/>
  <c r="D114" i="78"/>
  <c r="D118" i="78"/>
  <c r="D121" i="78"/>
  <c r="D7" i="72"/>
  <c r="D23" i="72"/>
  <c r="D39" i="72"/>
  <c r="D55" i="72"/>
  <c r="D71" i="72"/>
  <c r="D87" i="72"/>
  <c r="D103" i="72"/>
  <c r="D119" i="72"/>
  <c r="D16" i="72"/>
  <c r="D32" i="72"/>
  <c r="D48" i="72"/>
  <c r="D64" i="72"/>
  <c r="D80" i="72"/>
  <c r="D96" i="72"/>
  <c r="D112" i="72"/>
  <c r="D13" i="72"/>
  <c r="D29" i="72"/>
  <c r="D45" i="72"/>
  <c r="D61" i="72"/>
  <c r="D77" i="72"/>
  <c r="D93" i="72"/>
  <c r="D109" i="72"/>
  <c r="D10" i="72"/>
  <c r="D26" i="72"/>
  <c r="D42" i="72"/>
  <c r="D58" i="72"/>
  <c r="D74" i="72"/>
  <c r="D90" i="72"/>
  <c r="D106" i="72"/>
  <c r="D122" i="72"/>
  <c r="D102" i="72"/>
  <c r="D11" i="72"/>
  <c r="D27" i="72"/>
  <c r="D43" i="72"/>
  <c r="D59" i="72"/>
  <c r="D75" i="72"/>
  <c r="D91" i="72"/>
  <c r="D107" i="72"/>
  <c r="D123" i="72"/>
  <c r="D20" i="72"/>
  <c r="D36" i="72"/>
  <c r="D52" i="72"/>
  <c r="D68" i="72"/>
  <c r="D84" i="72"/>
  <c r="D100" i="72"/>
  <c r="D116" i="72"/>
  <c r="D17" i="72"/>
  <c r="D33" i="72"/>
  <c r="D49" i="72"/>
  <c r="D65" i="72"/>
  <c r="D81" i="72"/>
  <c r="D97" i="72"/>
  <c r="D113" i="72"/>
  <c r="D14" i="72"/>
  <c r="D30" i="72"/>
  <c r="D46" i="72"/>
  <c r="D62" i="72"/>
  <c r="D78" i="72"/>
  <c r="D94" i="72"/>
  <c r="D110" i="72"/>
  <c r="D15" i="72"/>
  <c r="D31" i="72"/>
  <c r="D47" i="72"/>
  <c r="D63" i="72"/>
  <c r="D79" i="72"/>
  <c r="D95" i="72"/>
  <c r="D111" i="72"/>
  <c r="D8" i="72"/>
  <c r="D24" i="72"/>
  <c r="D40" i="72"/>
  <c r="D56" i="72"/>
  <c r="D72" i="72"/>
  <c r="D88" i="72"/>
  <c r="D104" i="72"/>
  <c r="D120" i="72"/>
  <c r="D21" i="72"/>
  <c r="D37" i="72"/>
  <c r="D53" i="72"/>
  <c r="D69" i="72"/>
  <c r="D85" i="72"/>
  <c r="D101" i="72"/>
  <c r="D117" i="72"/>
  <c r="D18" i="72"/>
  <c r="D34" i="72"/>
  <c r="D50" i="72"/>
  <c r="D66" i="72"/>
  <c r="D82" i="72"/>
  <c r="D98" i="72"/>
  <c r="D114" i="72"/>
  <c r="D19" i="72"/>
  <c r="D35" i="72"/>
  <c r="D51" i="72"/>
  <c r="D67" i="72"/>
  <c r="D83" i="72"/>
  <c r="D99" i="72"/>
  <c r="D115" i="72"/>
  <c r="D12" i="72"/>
  <c r="D28" i="72"/>
  <c r="D44" i="72"/>
  <c r="D60" i="72"/>
  <c r="D76" i="72"/>
  <c r="D92" i="72"/>
  <c r="D108" i="72"/>
  <c r="D9" i="72"/>
  <c r="D25" i="72"/>
  <c r="D41" i="72"/>
  <c r="D57" i="72"/>
  <c r="D73" i="72"/>
  <c r="D89" i="72"/>
  <c r="D105" i="72"/>
  <c r="D121" i="72"/>
  <c r="D22" i="72"/>
  <c r="D38" i="72"/>
  <c r="D54" i="72"/>
  <c r="D70" i="72"/>
  <c r="D86" i="72"/>
  <c r="D118" i="72"/>
  <c r="D42" i="109"/>
  <c r="C42" i="70"/>
  <c r="C8" i="78" l="1"/>
  <c r="C24" i="78"/>
  <c r="C40" i="78"/>
  <c r="C56" i="78"/>
  <c r="C72" i="78"/>
  <c r="C88" i="78"/>
  <c r="C104" i="78"/>
  <c r="C120" i="78"/>
  <c r="C29" i="78"/>
  <c r="C46" i="78"/>
  <c r="C63" i="78"/>
  <c r="C93" i="78"/>
  <c r="C110" i="78"/>
  <c r="C19" i="78"/>
  <c r="C57" i="78"/>
  <c r="C82" i="78"/>
  <c r="C11" i="78"/>
  <c r="C53" i="78"/>
  <c r="C74" i="78"/>
  <c r="C42" i="78"/>
  <c r="C91" i="78"/>
  <c r="C7" i="78"/>
  <c r="C70" i="78"/>
  <c r="C107" i="78"/>
  <c r="C25" i="78"/>
  <c r="C99" i="78"/>
  <c r="C43" i="78"/>
  <c r="C27" i="78"/>
  <c r="C22" i="78"/>
  <c r="C41" i="78"/>
  <c r="C12" i="78"/>
  <c r="C28" i="78"/>
  <c r="C44" i="78"/>
  <c r="C60" i="78"/>
  <c r="C76" i="78"/>
  <c r="C92" i="78"/>
  <c r="C108" i="78"/>
  <c r="C13" i="78"/>
  <c r="C30" i="78"/>
  <c r="C47" i="78"/>
  <c r="C77" i="78"/>
  <c r="C94" i="78"/>
  <c r="C111" i="78"/>
  <c r="C37" i="78"/>
  <c r="C58" i="78"/>
  <c r="C83" i="78"/>
  <c r="C33" i="78"/>
  <c r="C54" i="78"/>
  <c r="C75" i="78"/>
  <c r="C65" i="78"/>
  <c r="C113" i="78"/>
  <c r="C26" i="78"/>
  <c r="C89" i="78"/>
  <c r="C121" i="78"/>
  <c r="C71" i="78"/>
  <c r="C118" i="78"/>
  <c r="C66" i="78"/>
  <c r="C50" i="78"/>
  <c r="C87" i="78"/>
  <c r="C16" i="78"/>
  <c r="C32" i="78"/>
  <c r="C48" i="78"/>
  <c r="C64" i="78"/>
  <c r="C80" i="78"/>
  <c r="C96" i="78"/>
  <c r="C112" i="78"/>
  <c r="C14" i="78"/>
  <c r="C31" i="78"/>
  <c r="C61" i="78"/>
  <c r="C78" i="78"/>
  <c r="C95" i="78"/>
  <c r="C17" i="78"/>
  <c r="C38" i="78"/>
  <c r="C59" i="78"/>
  <c r="C9" i="78"/>
  <c r="C34" i="78"/>
  <c r="C55" i="78"/>
  <c r="C21" i="78"/>
  <c r="C67" i="78"/>
  <c r="C114" i="78"/>
  <c r="C49" i="78"/>
  <c r="C105" i="78"/>
  <c r="C122" i="78"/>
  <c r="C90" i="78"/>
  <c r="C117" i="78"/>
  <c r="C85" i="78"/>
  <c r="C69" i="78"/>
  <c r="C103" i="78"/>
  <c r="C20" i="78"/>
  <c r="C36" i="78"/>
  <c r="C52" i="78"/>
  <c r="C68" i="78"/>
  <c r="C84" i="78"/>
  <c r="C100" i="78"/>
  <c r="C116" i="78"/>
  <c r="C15" i="78"/>
  <c r="C45" i="78"/>
  <c r="C62" i="78"/>
  <c r="C79" i="78"/>
  <c r="C109" i="78"/>
  <c r="C18" i="78"/>
  <c r="C39" i="78"/>
  <c r="C81" i="78"/>
  <c r="C10" i="78"/>
  <c r="C35" i="78"/>
  <c r="C73" i="78"/>
  <c r="C23" i="78"/>
  <c r="C86" i="78"/>
  <c r="C115" i="78"/>
  <c r="C51" i="78"/>
  <c r="C106" i="78"/>
  <c r="C123" i="78"/>
  <c r="C97" i="78"/>
  <c r="C119" i="78"/>
  <c r="C102" i="78"/>
  <c r="C98" i="78"/>
  <c r="C101" i="78"/>
  <c r="C19" i="72"/>
  <c r="C83" i="72"/>
  <c r="C34" i="72"/>
  <c r="C28" i="72"/>
  <c r="C37" i="72"/>
  <c r="C56" i="72"/>
  <c r="C120" i="72"/>
  <c r="C74" i="72"/>
  <c r="C90" i="72"/>
  <c r="C116" i="72"/>
  <c r="C116" i="107" s="1"/>
  <c r="C116" i="73" s="1"/>
  <c r="C111" i="72"/>
  <c r="C61" i="72"/>
  <c r="C109" i="72"/>
  <c r="C7" i="72"/>
  <c r="C7" i="107" s="1"/>
  <c r="C7" i="73" s="1"/>
  <c r="C71" i="72"/>
  <c r="C18" i="72"/>
  <c r="C12" i="72"/>
  <c r="C38" i="72"/>
  <c r="C38" i="107" s="1"/>
  <c r="C38" i="73" s="1"/>
  <c r="C85" i="72"/>
  <c r="C44" i="72"/>
  <c r="C9" i="72"/>
  <c r="C59" i="72"/>
  <c r="C123" i="72"/>
  <c r="C123" i="107" s="1"/>
  <c r="C123" i="73" s="1"/>
  <c r="C96" i="72"/>
  <c r="C77" i="72"/>
  <c r="C114" i="72"/>
  <c r="C52" i="72"/>
  <c r="C117" i="72"/>
  <c r="C33" i="72"/>
  <c r="C105" i="72"/>
  <c r="C105" i="107" s="1"/>
  <c r="C105" i="73" s="1"/>
  <c r="C60" i="72"/>
  <c r="C79" i="72"/>
  <c r="C35" i="72"/>
  <c r="C99" i="72"/>
  <c r="C64" i="72"/>
  <c r="C45" i="72"/>
  <c r="C45" i="107" s="1"/>
  <c r="C45" i="73" s="1"/>
  <c r="C70" i="72"/>
  <c r="C89" i="72"/>
  <c r="C10" i="72"/>
  <c r="C93" i="72"/>
  <c r="C93" i="107" s="1"/>
  <c r="C93" i="73" s="1"/>
  <c r="C21" i="72"/>
  <c r="C72" i="72"/>
  <c r="C16" i="72"/>
  <c r="C78" i="72"/>
  <c r="C84" i="72"/>
  <c r="C23" i="72"/>
  <c r="C87" i="72"/>
  <c r="C48" i="72"/>
  <c r="C48" i="107" s="1"/>
  <c r="C48" i="73" s="1"/>
  <c r="C29" i="72"/>
  <c r="C100" i="72"/>
  <c r="C100" i="107" s="1"/>
  <c r="C100" i="73" s="1"/>
  <c r="C15" i="72"/>
  <c r="C15" i="107" s="1"/>
  <c r="C15" i="73" s="1"/>
  <c r="C69" i="72"/>
  <c r="C11" i="72"/>
  <c r="C75" i="72"/>
  <c r="C32" i="72"/>
  <c r="C13" i="72"/>
  <c r="C94" i="72"/>
  <c r="C25" i="72"/>
  <c r="C40" i="72"/>
  <c r="C86" i="72"/>
  <c r="C86" i="107" s="1"/>
  <c r="C86" i="73" s="1"/>
  <c r="C14" i="72"/>
  <c r="C104" i="72"/>
  <c r="C51" i="72"/>
  <c r="C51" i="107" s="1"/>
  <c r="C51" i="73" s="1"/>
  <c r="C115" i="72"/>
  <c r="C115" i="107" s="1"/>
  <c r="C115" i="73" s="1"/>
  <c r="C81" i="72"/>
  <c r="C62" i="72"/>
  <c r="C62" i="107" s="1"/>
  <c r="C62" i="73" s="1"/>
  <c r="C112" i="72"/>
  <c r="C110" i="72"/>
  <c r="C106" i="72"/>
  <c r="C113" i="72"/>
  <c r="C121" i="72"/>
  <c r="C121" i="107" s="1"/>
  <c r="C121" i="73" s="1"/>
  <c r="C47" i="72"/>
  <c r="C80" i="72"/>
  <c r="C102" i="72"/>
  <c r="C8" i="72"/>
  <c r="C39" i="72"/>
  <c r="C103" i="72"/>
  <c r="C65" i="72"/>
  <c r="C65" i="107" s="1"/>
  <c r="C65" i="73" s="1"/>
  <c r="C46" i="72"/>
  <c r="C57" i="72"/>
  <c r="C95" i="72"/>
  <c r="C88" i="72"/>
  <c r="C27" i="72"/>
  <c r="C91" i="72"/>
  <c r="C49" i="72"/>
  <c r="C30" i="72"/>
  <c r="C30" i="107" s="1"/>
  <c r="C30" i="73" s="1"/>
  <c r="C68" i="72"/>
  <c r="C68" i="107" s="1"/>
  <c r="C68" i="73" s="1"/>
  <c r="C58" i="72"/>
  <c r="C122" i="72"/>
  <c r="C31" i="72"/>
  <c r="C36" i="72"/>
  <c r="C36" i="107" s="1"/>
  <c r="C36" i="73" s="1"/>
  <c r="C67" i="72"/>
  <c r="C17" i="72"/>
  <c r="C98" i="72"/>
  <c r="C92" i="72"/>
  <c r="C53" i="72"/>
  <c r="C53" i="107" s="1"/>
  <c r="C53" i="73" s="1"/>
  <c r="C22" i="72"/>
  <c r="C41" i="72"/>
  <c r="C41" i="107" s="1"/>
  <c r="C41" i="73" s="1"/>
  <c r="C24" i="72"/>
  <c r="C24" i="107" s="1"/>
  <c r="C24" i="73" s="1"/>
  <c r="C73" i="72"/>
  <c r="C63" i="72"/>
  <c r="C97" i="72"/>
  <c r="C20" i="72"/>
  <c r="C118" i="72"/>
  <c r="C55" i="72"/>
  <c r="C119" i="72"/>
  <c r="C119" i="107" s="1"/>
  <c r="C119" i="73" s="1"/>
  <c r="C82" i="72"/>
  <c r="C82" i="107" s="1"/>
  <c r="C82" i="73" s="1"/>
  <c r="C76" i="72"/>
  <c r="C54" i="72"/>
  <c r="C50" i="72"/>
  <c r="C42" i="72"/>
  <c r="C43" i="72"/>
  <c r="C107" i="72"/>
  <c r="C107" i="107" s="1"/>
  <c r="C107" i="73" s="1"/>
  <c r="C66" i="72"/>
  <c r="C66" i="107" s="1"/>
  <c r="C66" i="73" s="1"/>
  <c r="C101" i="72"/>
  <c r="C108" i="72"/>
  <c r="C26" i="72"/>
  <c r="C42" i="109"/>
  <c r="C112" i="107"/>
  <c r="C112" i="73" s="1"/>
  <c r="C91" i="107"/>
  <c r="C91" i="73" s="1"/>
  <c r="C55" i="107"/>
  <c r="C55" i="73" s="1"/>
  <c r="C83" i="107"/>
  <c r="C83" i="73" s="1"/>
  <c r="C96" i="107"/>
  <c r="C96" i="73" s="1"/>
  <c r="C94" i="107"/>
  <c r="C94" i="73" s="1"/>
  <c r="C84" i="107"/>
  <c r="C84" i="73" s="1"/>
  <c r="C75" i="107"/>
  <c r="C75" i="73" s="1"/>
  <c r="C37" i="107"/>
  <c r="C37" i="73" s="1"/>
  <c r="B42" i="70"/>
  <c r="C9" i="107" l="1"/>
  <c r="C9" i="73" s="1"/>
  <c r="C33" i="107"/>
  <c r="C33" i="73" s="1"/>
  <c r="C12" i="107"/>
  <c r="C12" i="73" s="1"/>
  <c r="E12" i="122"/>
  <c r="C12" i="166"/>
  <c r="E3" i="122"/>
  <c r="C3" i="166"/>
  <c r="C2" i="166"/>
  <c r="E37" i="122"/>
  <c r="C37" i="166"/>
  <c r="E53" i="122"/>
  <c r="C53" i="166"/>
  <c r="E21" i="122"/>
  <c r="C21" i="166"/>
  <c r="E44" i="122"/>
  <c r="C44" i="166"/>
  <c r="E31" i="122"/>
  <c r="C31" i="166"/>
  <c r="E28" i="122"/>
  <c r="C28" i="166"/>
  <c r="E52" i="122"/>
  <c r="C52" i="166"/>
  <c r="E23" i="122"/>
  <c r="C23" i="166"/>
  <c r="E30" i="122"/>
  <c r="C30" i="166"/>
  <c r="E20" i="122"/>
  <c r="C20" i="166"/>
  <c r="E56" i="122"/>
  <c r="C56" i="166"/>
  <c r="E42" i="122"/>
  <c r="C42" i="166"/>
  <c r="E33" i="122"/>
  <c r="C33" i="166"/>
  <c r="E49" i="122"/>
  <c r="C49" i="166"/>
  <c r="E19" i="122"/>
  <c r="C19" i="166"/>
  <c r="E5" i="122"/>
  <c r="C5" i="166"/>
  <c r="C58" i="166"/>
  <c r="E58" i="122"/>
  <c r="C60" i="166"/>
  <c r="E60" i="122"/>
  <c r="C67" i="107"/>
  <c r="C67" i="73" s="1"/>
  <c r="C69" i="107"/>
  <c r="C69" i="73" s="1"/>
  <c r="C35" i="107"/>
  <c r="C35" i="73" s="1"/>
  <c r="C109" i="107"/>
  <c r="C109" i="73" s="1"/>
  <c r="C122" i="107"/>
  <c r="C122" i="73" s="1"/>
  <c r="C20" i="107"/>
  <c r="C20" i="73" s="1"/>
  <c r="C8" i="107"/>
  <c r="C8" i="73" s="1"/>
  <c r="C64" i="107"/>
  <c r="C64" i="73" s="1"/>
  <c r="C90" i="107"/>
  <c r="C90" i="73" s="1"/>
  <c r="C114" i="107"/>
  <c r="C114" i="73" s="1"/>
  <c r="C80" i="107"/>
  <c r="C80" i="73" s="1"/>
  <c r="C26" i="107"/>
  <c r="C26" i="73" s="1"/>
  <c r="C54" i="107"/>
  <c r="C54" i="73" s="1"/>
  <c r="C47" i="107"/>
  <c r="C47" i="73" s="1"/>
  <c r="B10" i="78"/>
  <c r="B26" i="78"/>
  <c r="B42" i="78"/>
  <c r="B58" i="78"/>
  <c r="B74" i="78"/>
  <c r="B90" i="78"/>
  <c r="B106" i="78"/>
  <c r="B122" i="78"/>
  <c r="B24" i="78"/>
  <c r="B45" i="78"/>
  <c r="B67" i="78"/>
  <c r="B88" i="78"/>
  <c r="B109" i="78"/>
  <c r="B21" i="78"/>
  <c r="B49" i="78"/>
  <c r="B79" i="78"/>
  <c r="B107" i="78"/>
  <c r="B16" i="78"/>
  <c r="B44" i="78"/>
  <c r="B73" i="78"/>
  <c r="B101" i="78"/>
  <c r="B12" i="78"/>
  <c r="B69" i="78"/>
  <c r="B20" i="78"/>
  <c r="B17" i="78"/>
  <c r="B75" i="78"/>
  <c r="B33" i="78"/>
  <c r="B25" i="78"/>
  <c r="B53" i="78"/>
  <c r="B68" i="78"/>
  <c r="B14" i="78"/>
  <c r="B30" i="78"/>
  <c r="B46" i="78"/>
  <c r="B62" i="78"/>
  <c r="B78" i="78"/>
  <c r="B94" i="78"/>
  <c r="B110" i="78"/>
  <c r="B8" i="78"/>
  <c r="B29" i="78"/>
  <c r="B51" i="78"/>
  <c r="B72" i="78"/>
  <c r="B93" i="78"/>
  <c r="B115" i="78"/>
  <c r="B28" i="78"/>
  <c r="B57" i="78"/>
  <c r="B85" i="78"/>
  <c r="B113" i="78"/>
  <c r="B23" i="78"/>
  <c r="B52" i="78"/>
  <c r="B80" i="78"/>
  <c r="B108" i="78"/>
  <c r="B27" i="78"/>
  <c r="B84" i="78"/>
  <c r="B63" i="78"/>
  <c r="B32" i="78"/>
  <c r="B89" i="78"/>
  <c r="B76" i="78"/>
  <c r="B81" i="78"/>
  <c r="B111" i="78"/>
  <c r="B18" i="78"/>
  <c r="B34" i="78"/>
  <c r="B50" i="78"/>
  <c r="B66" i="78"/>
  <c r="B82" i="78"/>
  <c r="B98" i="78"/>
  <c r="B114" i="78"/>
  <c r="B13" i="78"/>
  <c r="B35" i="78"/>
  <c r="B56" i="78"/>
  <c r="B77" i="78"/>
  <c r="B99" i="78"/>
  <c r="B120" i="78"/>
  <c r="B36" i="78"/>
  <c r="B64" i="78"/>
  <c r="B92" i="78"/>
  <c r="B121" i="78"/>
  <c r="B31" i="78"/>
  <c r="B59" i="78"/>
  <c r="B87" i="78"/>
  <c r="B116" i="78"/>
  <c r="B41" i="78"/>
  <c r="B97" i="78"/>
  <c r="B91" i="78"/>
  <c r="B47" i="78"/>
  <c r="B103" i="78"/>
  <c r="B48" i="78"/>
  <c r="B39" i="78"/>
  <c r="B7" i="78"/>
  <c r="B22" i="78"/>
  <c r="B38" i="78"/>
  <c r="B54" i="78"/>
  <c r="B70" i="78"/>
  <c r="B86" i="78"/>
  <c r="B102" i="78"/>
  <c r="B118" i="78"/>
  <c r="B19" i="78"/>
  <c r="B40" i="78"/>
  <c r="B61" i="78"/>
  <c r="B83" i="78"/>
  <c r="B104" i="78"/>
  <c r="B15" i="78"/>
  <c r="B43" i="78"/>
  <c r="B71" i="78"/>
  <c r="B100" i="78"/>
  <c r="B9" i="78"/>
  <c r="B37" i="78"/>
  <c r="B65" i="78"/>
  <c r="B95" i="78"/>
  <c r="B123" i="78"/>
  <c r="B55" i="78"/>
  <c r="B112" i="78"/>
  <c r="B119" i="78"/>
  <c r="B60" i="78"/>
  <c r="B117" i="78"/>
  <c r="B105" i="78"/>
  <c r="B96" i="78"/>
  <c r="B11" i="78"/>
  <c r="B21" i="72"/>
  <c r="B85" i="72"/>
  <c r="B44" i="72"/>
  <c r="B14" i="72"/>
  <c r="B8" i="72"/>
  <c r="B122" i="72"/>
  <c r="B59" i="72"/>
  <c r="B90" i="72"/>
  <c r="B57" i="72"/>
  <c r="B121" i="72"/>
  <c r="B92" i="72"/>
  <c r="B78" i="72"/>
  <c r="B72" i="72"/>
  <c r="B123" i="72"/>
  <c r="B54" i="72"/>
  <c r="B29" i="72"/>
  <c r="B93" i="72"/>
  <c r="B55" i="72"/>
  <c r="B27" i="72"/>
  <c r="B22" i="72"/>
  <c r="B24" i="72"/>
  <c r="B88" i="72"/>
  <c r="B17" i="72"/>
  <c r="B81" i="72"/>
  <c r="B39" i="72"/>
  <c r="B7" i="72"/>
  <c r="B120" i="72"/>
  <c r="B115" i="72"/>
  <c r="B46" i="72"/>
  <c r="B62" i="72"/>
  <c r="B103" i="72"/>
  <c r="B111" i="72"/>
  <c r="B37" i="72"/>
  <c r="B101" i="72"/>
  <c r="B66" i="72"/>
  <c r="B42" i="72"/>
  <c r="B36" i="72"/>
  <c r="B52" i="72"/>
  <c r="B116" i="72"/>
  <c r="B9" i="72"/>
  <c r="B73" i="72"/>
  <c r="B28" i="72"/>
  <c r="B114" i="72"/>
  <c r="B106" i="72"/>
  <c r="B100" i="72"/>
  <c r="B16" i="72"/>
  <c r="B96" i="72"/>
  <c r="B45" i="72"/>
  <c r="B109" i="72"/>
  <c r="B76" i="72"/>
  <c r="B56" i="72"/>
  <c r="B51" i="72"/>
  <c r="B80" i="72"/>
  <c r="B75" i="72"/>
  <c r="B33" i="72"/>
  <c r="B97" i="72"/>
  <c r="B60" i="72"/>
  <c r="B35" i="72"/>
  <c r="B30" i="72"/>
  <c r="B38" i="72"/>
  <c r="B102" i="72"/>
  <c r="B65" i="72"/>
  <c r="B86" i="72"/>
  <c r="B53" i="72"/>
  <c r="B117" i="72"/>
  <c r="B87" i="72"/>
  <c r="B70" i="72"/>
  <c r="B64" i="72"/>
  <c r="B110" i="72"/>
  <c r="B68" i="72"/>
  <c r="B25" i="72"/>
  <c r="B89" i="72"/>
  <c r="B50" i="72"/>
  <c r="B20" i="72"/>
  <c r="B15" i="72"/>
  <c r="B10" i="72"/>
  <c r="B74" i="72"/>
  <c r="B118" i="72"/>
  <c r="B61" i="72"/>
  <c r="B12" i="72"/>
  <c r="B98" i="72"/>
  <c r="B84" i="72"/>
  <c r="B79" i="72"/>
  <c r="B11" i="72"/>
  <c r="B83" i="72"/>
  <c r="B49" i="72"/>
  <c r="B113" i="72"/>
  <c r="B82" i="72"/>
  <c r="B63" i="72"/>
  <c r="B58" i="72"/>
  <c r="B95" i="72"/>
  <c r="B104" i="72"/>
  <c r="B69" i="72"/>
  <c r="B23" i="72"/>
  <c r="B108" i="72"/>
  <c r="B99" i="72"/>
  <c r="B94" i="72"/>
  <c r="B40" i="72"/>
  <c r="B32" i="72"/>
  <c r="B41" i="72"/>
  <c r="B105" i="72"/>
  <c r="B71" i="72"/>
  <c r="B48" i="72"/>
  <c r="B43" i="72"/>
  <c r="B67" i="72"/>
  <c r="B47" i="72"/>
  <c r="B13" i="72"/>
  <c r="B77" i="72"/>
  <c r="B34" i="72"/>
  <c r="B119" i="72"/>
  <c r="B112" i="72"/>
  <c r="B107" i="72"/>
  <c r="B31" i="72"/>
  <c r="B19" i="72"/>
  <c r="B18" i="72"/>
  <c r="B91" i="72"/>
  <c r="B26" i="72"/>
  <c r="C49" i="107"/>
  <c r="C49" i="73" s="1"/>
  <c r="C98" i="107"/>
  <c r="C98" i="73" s="1"/>
  <c r="C52" i="107"/>
  <c r="C52" i="73" s="1"/>
  <c r="C32" i="107"/>
  <c r="C32" i="73" s="1"/>
  <c r="C19" i="107"/>
  <c r="C19" i="73" s="1"/>
  <c r="C27" i="107"/>
  <c r="C27" i="73" s="1"/>
  <c r="C74" i="107"/>
  <c r="C74" i="73" s="1"/>
  <c r="C88" i="107"/>
  <c r="C88" i="73" s="1"/>
  <c r="C79" i="107"/>
  <c r="C79" i="73" s="1"/>
  <c r="C25" i="107"/>
  <c r="C25" i="73" s="1"/>
  <c r="C43" i="107"/>
  <c r="C43" i="73" s="1"/>
  <c r="C102" i="107"/>
  <c r="C102" i="73" s="1"/>
  <c r="C97" i="107"/>
  <c r="C97" i="73" s="1"/>
  <c r="C101" i="107"/>
  <c r="C101" i="73" s="1"/>
  <c r="C77" i="107"/>
  <c r="C77" i="73" s="1"/>
  <c r="C110" i="107"/>
  <c r="C110" i="73" s="1"/>
  <c r="C58" i="107"/>
  <c r="C58" i="73" s="1"/>
  <c r="C17" i="107"/>
  <c r="C17" i="73" s="1"/>
  <c r="C87" i="107"/>
  <c r="C87" i="73" s="1"/>
  <c r="C29" i="107"/>
  <c r="C29" i="73" s="1"/>
  <c r="C31" i="107"/>
  <c r="C31" i="73" s="1"/>
  <c r="C11" i="107"/>
  <c r="C11" i="73" s="1"/>
  <c r="C111" i="107"/>
  <c r="C111" i="73" s="1"/>
  <c r="C18" i="107"/>
  <c r="C18" i="73" s="1"/>
  <c r="C40" i="107"/>
  <c r="C40" i="73" s="1"/>
  <c r="C108" i="107"/>
  <c r="C108" i="73" s="1"/>
  <c r="C81" i="107"/>
  <c r="C81" i="73" s="1"/>
  <c r="C61" i="107"/>
  <c r="C61" i="73" s="1"/>
  <c r="C13" i="107"/>
  <c r="C13" i="73" s="1"/>
  <c r="C92" i="107"/>
  <c r="C92" i="73" s="1"/>
  <c r="C118" i="107"/>
  <c r="C118" i="73" s="1"/>
  <c r="C34" i="107"/>
  <c r="C34" i="73" s="1"/>
  <c r="C95" i="107"/>
  <c r="C95" i="73" s="1"/>
  <c r="C56" i="107"/>
  <c r="C56" i="73" s="1"/>
  <c r="C60" i="107"/>
  <c r="C60" i="73" s="1"/>
  <c r="C71" i="107"/>
  <c r="C71" i="73" s="1"/>
  <c r="C104" i="107"/>
  <c r="C104" i="73" s="1"/>
  <c r="C99" i="107"/>
  <c r="C99" i="73" s="1"/>
  <c r="C106" i="107"/>
  <c r="C106" i="73" s="1"/>
  <c r="C72" i="107"/>
  <c r="C72" i="73" s="1"/>
  <c r="C39" i="107"/>
  <c r="C39" i="73" s="1"/>
  <c r="C85" i="107"/>
  <c r="C85" i="73" s="1"/>
  <c r="C22" i="107"/>
  <c r="C22" i="73" s="1"/>
  <c r="C16" i="107"/>
  <c r="C16" i="73" s="1"/>
  <c r="C70" i="107"/>
  <c r="C70" i="73" s="1"/>
  <c r="C46" i="107"/>
  <c r="C46" i="73" s="1"/>
  <c r="C44" i="107"/>
  <c r="C44" i="73" s="1"/>
  <c r="C89" i="107"/>
  <c r="C89" i="73" s="1"/>
  <c r="C42" i="107"/>
  <c r="C42" i="73" s="1"/>
  <c r="C103" i="107"/>
  <c r="C103" i="73" s="1"/>
  <c r="B42" i="109"/>
  <c r="C21" i="107"/>
  <c r="C21" i="73" s="1"/>
  <c r="C10" i="107"/>
  <c r="C10" i="73" s="1"/>
  <c r="C63" i="107"/>
  <c r="C63" i="73" s="1"/>
  <c r="C23" i="107"/>
  <c r="C23" i="73" s="1"/>
  <c r="C73" i="107"/>
  <c r="C73" i="73" s="1"/>
  <c r="C50" i="107"/>
  <c r="C50" i="73" s="1"/>
  <c r="C76" i="107"/>
  <c r="C76" i="73" s="1"/>
  <c r="C57" i="107"/>
  <c r="C57" i="73" s="1"/>
  <c r="C14" i="107"/>
  <c r="C14" i="73" s="1"/>
  <c r="C28" i="107"/>
  <c r="C28" i="73" s="1"/>
  <c r="C78" i="107"/>
  <c r="C78" i="73" s="1"/>
  <c r="C113" i="107"/>
  <c r="C113" i="73" s="1"/>
  <c r="E2" i="122"/>
  <c r="C117" i="107"/>
  <c r="C117" i="73" s="1"/>
  <c r="C120" i="107"/>
  <c r="C120" i="73" s="1"/>
  <c r="C59" i="107"/>
  <c r="C59" i="73" s="1"/>
  <c r="C127" i="73" l="1"/>
  <c r="C125" i="73"/>
  <c r="E10" i="122"/>
  <c r="C10" i="166"/>
  <c r="E26" i="122"/>
  <c r="C26" i="166"/>
  <c r="E9" i="122"/>
  <c r="C9" i="166"/>
  <c r="E47" i="122"/>
  <c r="C47" i="166"/>
  <c r="E25" i="122"/>
  <c r="C25" i="166"/>
  <c r="E46" i="122"/>
  <c r="C46" i="166"/>
  <c r="C131" i="73"/>
  <c r="E43" i="122"/>
  <c r="C43" i="166"/>
  <c r="E55" i="122"/>
  <c r="C55" i="166"/>
  <c r="E18" i="122"/>
  <c r="C18" i="166"/>
  <c r="E24" i="122"/>
  <c r="C24" i="166"/>
  <c r="E57" i="122"/>
  <c r="C57" i="166"/>
  <c r="E54" i="122"/>
  <c r="C54" i="166"/>
  <c r="E7" i="122"/>
  <c r="C7" i="166"/>
  <c r="E41" i="122"/>
  <c r="C41" i="166"/>
  <c r="E32" i="122"/>
  <c r="C32" i="166"/>
  <c r="E34" i="122"/>
  <c r="C34" i="166"/>
  <c r="E16" i="122"/>
  <c r="C16" i="166"/>
  <c r="E27" i="122"/>
  <c r="C27" i="166"/>
  <c r="C59" i="166"/>
  <c r="E59" i="122"/>
  <c r="E4" i="122"/>
  <c r="C4" i="166"/>
  <c r="C129" i="73"/>
  <c r="E8" i="122"/>
  <c r="C8" i="166"/>
  <c r="E39" i="122"/>
  <c r="C39" i="166"/>
  <c r="E50" i="122"/>
  <c r="C50" i="166"/>
  <c r="C126" i="73"/>
  <c r="C130" i="73"/>
  <c r="E48" i="122"/>
  <c r="C48" i="166"/>
  <c r="E14" i="122"/>
  <c r="C14" i="166"/>
  <c r="E11" i="122"/>
  <c r="C11" i="166"/>
  <c r="E17" i="122"/>
  <c r="C17" i="166"/>
  <c r="E15" i="122"/>
  <c r="C15" i="166"/>
  <c r="E13" i="122"/>
  <c r="C13" i="166"/>
  <c r="E40" i="122"/>
  <c r="C40" i="166"/>
  <c r="E22" i="122"/>
  <c r="C22" i="166"/>
  <c r="E36" i="122"/>
  <c r="C36" i="166"/>
  <c r="E29" i="122"/>
  <c r="C29" i="166"/>
  <c r="E45" i="122"/>
  <c r="C45" i="166"/>
  <c r="E38" i="122"/>
  <c r="C38" i="166"/>
  <c r="E35" i="122"/>
  <c r="C35" i="166"/>
  <c r="E51" i="122"/>
  <c r="C51" i="166"/>
  <c r="E6" i="122"/>
  <c r="C6" i="166"/>
  <c r="B123" i="107"/>
  <c r="B123" i="73" s="1"/>
  <c r="B121" i="107"/>
  <c r="B121" i="73" s="1"/>
  <c r="B122" i="107"/>
  <c r="B122" i="73" s="1"/>
  <c r="C63" i="166" l="1"/>
  <c r="B59" i="166"/>
  <c r="C59" i="122"/>
  <c r="B58" i="166"/>
  <c r="C58" i="122"/>
  <c r="B60" i="166"/>
  <c r="C60" i="122"/>
  <c r="Y41" i="70"/>
  <c r="Y8" i="78" l="1"/>
  <c r="Y103" i="78"/>
  <c r="Y119" i="78"/>
  <c r="Y57" i="78"/>
  <c r="Y23" i="78"/>
  <c r="Y46" i="78"/>
  <c r="Y100" i="78"/>
  <c r="Y36" i="78"/>
  <c r="Y106" i="78"/>
  <c r="Y90" i="78"/>
  <c r="Y27" i="78"/>
  <c r="Y85" i="78"/>
  <c r="Y79" i="78"/>
  <c r="Y122" i="78"/>
  <c r="Y64" i="78"/>
  <c r="Y73" i="78"/>
  <c r="Y117" i="78"/>
  <c r="Y38" i="78"/>
  <c r="Y21" i="78"/>
  <c r="Y31" i="78"/>
  <c r="Y92" i="78"/>
  <c r="Y28" i="78"/>
  <c r="Y26" i="78"/>
  <c r="Y55" i="78"/>
  <c r="Y83" i="78"/>
  <c r="Y66" i="78"/>
  <c r="Y77" i="78"/>
  <c r="Y120" i="78"/>
  <c r="Y56" i="78"/>
  <c r="Y59" i="78"/>
  <c r="Y44" i="78"/>
  <c r="Y87" i="78"/>
  <c r="Y13" i="78"/>
  <c r="Y89" i="78"/>
  <c r="Y35" i="78"/>
  <c r="Y98" i="78"/>
  <c r="Y19" i="78"/>
  <c r="Y110" i="78"/>
  <c r="Y29" i="78"/>
  <c r="Y84" i="78"/>
  <c r="Y20" i="78"/>
  <c r="Y75" i="78"/>
  <c r="Y34" i="78"/>
  <c r="Y81" i="78"/>
  <c r="Y43" i="78"/>
  <c r="Y62" i="78"/>
  <c r="Y112" i="78"/>
  <c r="Y48" i="78"/>
  <c r="Y107" i="78"/>
  <c r="Y114" i="78"/>
  <c r="Y71" i="78"/>
  <c r="Y17" i="78"/>
  <c r="Y95" i="78"/>
  <c r="Y14" i="78"/>
  <c r="Y76" i="78"/>
  <c r="Y12" i="78"/>
  <c r="Y10" i="78"/>
  <c r="Y9" i="78"/>
  <c r="Y58" i="78"/>
  <c r="Y41" i="78"/>
  <c r="Y47" i="78"/>
  <c r="Y104" i="78"/>
  <c r="Y40" i="78"/>
  <c r="Y33" i="78"/>
  <c r="Y61" i="78"/>
  <c r="Y113" i="78"/>
  <c r="Y72" i="78"/>
  <c r="Y102" i="78"/>
  <c r="Y91" i="78"/>
  <c r="Y50" i="78"/>
  <c r="Y86" i="78"/>
  <c r="Y93" i="78"/>
  <c r="Y123" i="78"/>
  <c r="Y68" i="78"/>
  <c r="Y101" i="78"/>
  <c r="Y118" i="78"/>
  <c r="Y39" i="78"/>
  <c r="Y22" i="78"/>
  <c r="Y45" i="78"/>
  <c r="Y96" i="78"/>
  <c r="Y32" i="78"/>
  <c r="Y49" i="78"/>
  <c r="Y74" i="78"/>
  <c r="Y25" i="78"/>
  <c r="Y67" i="78"/>
  <c r="Y78" i="78"/>
  <c r="Y121" i="78"/>
  <c r="Y60" i="78"/>
  <c r="Y51" i="78"/>
  <c r="Y54" i="78"/>
  <c r="Y99" i="78"/>
  <c r="Y37" i="78"/>
  <c r="Y111" i="78"/>
  <c r="Y30" i="78"/>
  <c r="Y88" i="78"/>
  <c r="Y24" i="78"/>
  <c r="Y7" i="78"/>
  <c r="Y53" i="78"/>
  <c r="Y82" i="78"/>
  <c r="Y65" i="78"/>
  <c r="Y63" i="78"/>
  <c r="Y116" i="78"/>
  <c r="Y52" i="78"/>
  <c r="Y105" i="78"/>
  <c r="Y115" i="78"/>
  <c r="Y97" i="78"/>
  <c r="Y18" i="78"/>
  <c r="Y109" i="78"/>
  <c r="Y15" i="78"/>
  <c r="Y80" i="78"/>
  <c r="Y16" i="78"/>
  <c r="Y11" i="78"/>
  <c r="Y42" i="78"/>
  <c r="Y108" i="78"/>
  <c r="Y70" i="78"/>
  <c r="Y69" i="78"/>
  <c r="Y94" i="78"/>
  <c r="Y7" i="72"/>
  <c r="Y23" i="72"/>
  <c r="Y39" i="72"/>
  <c r="Y55" i="72"/>
  <c r="Y71" i="72"/>
  <c r="Y71" i="107" s="1"/>
  <c r="Y71" i="73" s="1"/>
  <c r="Y87" i="72"/>
  <c r="Y103" i="72"/>
  <c r="Y103" i="107" s="1"/>
  <c r="Y103" i="73" s="1"/>
  <c r="Y119" i="72"/>
  <c r="Y18" i="72"/>
  <c r="Y48" i="72"/>
  <c r="Y65" i="72"/>
  <c r="Y82" i="72"/>
  <c r="Y12" i="72"/>
  <c r="Y29" i="72"/>
  <c r="Y46" i="72"/>
  <c r="Y76" i="72"/>
  <c r="Y93" i="72"/>
  <c r="Y22" i="72"/>
  <c r="Y84" i="72"/>
  <c r="Y113" i="72"/>
  <c r="Y69" i="72"/>
  <c r="Y10" i="72"/>
  <c r="Y72" i="72"/>
  <c r="Y72" i="107" s="1"/>
  <c r="Y72" i="73" s="1"/>
  <c r="Y105" i="72"/>
  <c r="Y37" i="72"/>
  <c r="Y101" i="72"/>
  <c r="Y58" i="72"/>
  <c r="Y58" i="107" s="1"/>
  <c r="Y58" i="73" s="1"/>
  <c r="Y24" i="72"/>
  <c r="Y122" i="72"/>
  <c r="Y122" i="107" s="1"/>
  <c r="Y122" i="73" s="1"/>
  <c r="Y116" i="72"/>
  <c r="Y70" i="72"/>
  <c r="Y73" i="72"/>
  <c r="Y108" i="72"/>
  <c r="Y108" i="107" s="1"/>
  <c r="Y108" i="73" s="1"/>
  <c r="Y102" i="72"/>
  <c r="Y88" i="72"/>
  <c r="Y57" i="72"/>
  <c r="Y25" i="72"/>
  <c r="Y120" i="72"/>
  <c r="Y118" i="72"/>
  <c r="Y51" i="72"/>
  <c r="Y83" i="72"/>
  <c r="Y115" i="72"/>
  <c r="Y64" i="72"/>
  <c r="Y81" i="72"/>
  <c r="Y45" i="72"/>
  <c r="Y62" i="72"/>
  <c r="Y54" i="72"/>
  <c r="Y112" i="72"/>
  <c r="Y42" i="72"/>
  <c r="Y42" i="107" s="1"/>
  <c r="Y42" i="73" s="1"/>
  <c r="Y100" i="72"/>
  <c r="Y56" i="72"/>
  <c r="Y56" i="107" s="1"/>
  <c r="Y56" i="73" s="1"/>
  <c r="Y117" i="72"/>
  <c r="Y11" i="72"/>
  <c r="Y27" i="72"/>
  <c r="Y27" i="107" s="1"/>
  <c r="Y27" i="73" s="1"/>
  <c r="Y43" i="72"/>
  <c r="Y59" i="72"/>
  <c r="Y75" i="72"/>
  <c r="Y91" i="72"/>
  <c r="Y107" i="72"/>
  <c r="Y123" i="72"/>
  <c r="Y123" i="107" s="1"/>
  <c r="Y123" i="73" s="1"/>
  <c r="Y32" i="72"/>
  <c r="Y32" i="107" s="1"/>
  <c r="Y32" i="73" s="1"/>
  <c r="Y49" i="72"/>
  <c r="Y66" i="72"/>
  <c r="Y96" i="72"/>
  <c r="Y13" i="72"/>
  <c r="Y30" i="72"/>
  <c r="Y60" i="72"/>
  <c r="Y77" i="72"/>
  <c r="Y94" i="72"/>
  <c r="Y52" i="72"/>
  <c r="Y85" i="72"/>
  <c r="Y114" i="72"/>
  <c r="Y40" i="72"/>
  <c r="Y40" i="107" s="1"/>
  <c r="Y40" i="73" s="1"/>
  <c r="Y36" i="72"/>
  <c r="Y26" i="72"/>
  <c r="Y106" i="72"/>
  <c r="Y19" i="72"/>
  <c r="Y99" i="72"/>
  <c r="Y99" i="107" s="1"/>
  <c r="Y99" i="73" s="1"/>
  <c r="Y34" i="72"/>
  <c r="Y34" i="107" s="1"/>
  <c r="Y34" i="73" s="1"/>
  <c r="Y28" i="72"/>
  <c r="Y21" i="72"/>
  <c r="Y9" i="72"/>
  <c r="Y110" i="72"/>
  <c r="Y110" i="107" s="1"/>
  <c r="Y110" i="73" s="1"/>
  <c r="Y121" i="72"/>
  <c r="Y121" i="107" s="1"/>
  <c r="Y121" i="73" s="1"/>
  <c r="Y15" i="72"/>
  <c r="Y31" i="72"/>
  <c r="Y47" i="72"/>
  <c r="Y47" i="107" s="1"/>
  <c r="Y47" i="73" s="1"/>
  <c r="Y63" i="72"/>
  <c r="Y79" i="72"/>
  <c r="Y95" i="72"/>
  <c r="Y111" i="72"/>
  <c r="Y16" i="72"/>
  <c r="Y33" i="72"/>
  <c r="Y50" i="72"/>
  <c r="Y80" i="72"/>
  <c r="Y97" i="72"/>
  <c r="Y14" i="72"/>
  <c r="Y44" i="72"/>
  <c r="Y44" i="107" s="1"/>
  <c r="Y44" i="73" s="1"/>
  <c r="Y61" i="72"/>
  <c r="Y78" i="72"/>
  <c r="Y20" i="72"/>
  <c r="Y53" i="72"/>
  <c r="Y86" i="72"/>
  <c r="Y86" i="107" s="1"/>
  <c r="Y86" i="73" s="1"/>
  <c r="Y38" i="72"/>
  <c r="Y8" i="72"/>
  <c r="Y41" i="72"/>
  <c r="Y74" i="72"/>
  <c r="Y109" i="72"/>
  <c r="Y89" i="72"/>
  <c r="Y89" i="107" s="1"/>
  <c r="Y89" i="73" s="1"/>
  <c r="Y35" i="72"/>
  <c r="Y67" i="72"/>
  <c r="Y67" i="107" s="1"/>
  <c r="Y67" i="73" s="1"/>
  <c r="Y17" i="72"/>
  <c r="Y98" i="72"/>
  <c r="Y92" i="72"/>
  <c r="Y68" i="72"/>
  <c r="Y68" i="107" s="1"/>
  <c r="Y68" i="73" s="1"/>
  <c r="Y104" i="72"/>
  <c r="Y90" i="72"/>
  <c r="Y41" i="109"/>
  <c r="Y26" i="107"/>
  <c r="Y26" i="73" s="1"/>
  <c r="Y91" i="107"/>
  <c r="Y91" i="73" s="1"/>
  <c r="Y115" i="107"/>
  <c r="Y115" i="73" s="1"/>
  <c r="Y116" i="107"/>
  <c r="Y116" i="73" s="1"/>
  <c r="Y9" i="107"/>
  <c r="Y9" i="73" s="1"/>
  <c r="Y21" i="107"/>
  <c r="Y21" i="73" s="1"/>
  <c r="Y18" i="107"/>
  <c r="Y18" i="73" s="1"/>
  <c r="X41" i="70"/>
  <c r="Y24" i="107" l="1"/>
  <c r="Y24" i="73" s="1"/>
  <c r="Y96" i="107"/>
  <c r="Y96" i="73" s="1"/>
  <c r="Y87" i="107"/>
  <c r="Y87" i="73" s="1"/>
  <c r="Y24" i="166" s="1"/>
  <c r="Y36" i="107"/>
  <c r="Y36" i="73" s="1"/>
  <c r="AD53" i="122"/>
  <c r="Y53" i="166"/>
  <c r="AD36" i="122"/>
  <c r="Y36" i="166"/>
  <c r="AD26" i="122"/>
  <c r="Y26" i="166"/>
  <c r="AD5" i="122"/>
  <c r="Y5" i="166"/>
  <c r="AD4" i="122"/>
  <c r="Y4" i="166"/>
  <c r="AD23" i="122"/>
  <c r="Y23" i="166"/>
  <c r="AD47" i="122"/>
  <c r="Y47" i="166"/>
  <c r="AD9" i="122"/>
  <c r="Y9" i="166"/>
  <c r="AD40" i="122"/>
  <c r="Y40" i="166"/>
  <c r="AD33" i="122"/>
  <c r="Y33" i="166"/>
  <c r="AD24" i="122"/>
  <c r="AD52" i="122"/>
  <c r="Y52" i="166"/>
  <c r="AD45" i="122"/>
  <c r="Y45" i="166"/>
  <c r="Y59" i="166"/>
  <c r="AD59" i="122"/>
  <c r="AD8" i="122"/>
  <c r="Y8" i="166"/>
  <c r="AD28" i="122"/>
  <c r="Y28" i="166"/>
  <c r="Y58" i="166"/>
  <c r="AD58" i="122"/>
  <c r="Y60" i="166"/>
  <c r="AD60" i="122"/>
  <c r="Y78" i="107"/>
  <c r="Y78" i="73" s="1"/>
  <c r="Y11" i="107"/>
  <c r="Y11" i="73" s="1"/>
  <c r="Y37" i="107"/>
  <c r="Y37" i="73" s="1"/>
  <c r="Y25" i="107"/>
  <c r="Y25" i="73" s="1"/>
  <c r="Y98" i="107"/>
  <c r="Y98" i="73" s="1"/>
  <c r="Y31" i="107"/>
  <c r="Y31" i="73" s="1"/>
  <c r="X118" i="78"/>
  <c r="X114" i="78"/>
  <c r="X122" i="78"/>
  <c r="X110" i="78"/>
  <c r="X94" i="78"/>
  <c r="X78" i="78"/>
  <c r="X62" i="78"/>
  <c r="X46" i="78"/>
  <c r="X30" i="78"/>
  <c r="X14" i="78"/>
  <c r="X113" i="78"/>
  <c r="X97" i="78"/>
  <c r="X81" i="78"/>
  <c r="X65" i="78"/>
  <c r="X49" i="78"/>
  <c r="X33" i="78"/>
  <c r="X17" i="78"/>
  <c r="X116" i="78"/>
  <c r="X100" i="78"/>
  <c r="X84" i="78"/>
  <c r="X68" i="78"/>
  <c r="X52" i="78"/>
  <c r="X36" i="78"/>
  <c r="X20" i="78"/>
  <c r="X111" i="78"/>
  <c r="X95" i="78"/>
  <c r="X79" i="78"/>
  <c r="X63" i="78"/>
  <c r="X47" i="78"/>
  <c r="X31" i="78"/>
  <c r="X15" i="78"/>
  <c r="X123" i="78"/>
  <c r="X91" i="78"/>
  <c r="X75" i="78"/>
  <c r="X59" i="78"/>
  <c r="X27" i="78"/>
  <c r="X11" i="78"/>
  <c r="X87" i="78"/>
  <c r="X55" i="78"/>
  <c r="X23" i="78"/>
  <c r="X98" i="78"/>
  <c r="X50" i="78"/>
  <c r="X34" i="78"/>
  <c r="X101" i="78"/>
  <c r="X69" i="78"/>
  <c r="X37" i="78"/>
  <c r="X104" i="78"/>
  <c r="X88" i="78"/>
  <c r="X40" i="78"/>
  <c r="X24" i="78"/>
  <c r="X99" i="78"/>
  <c r="X67" i="78"/>
  <c r="X19" i="78"/>
  <c r="X106" i="78"/>
  <c r="X90" i="78"/>
  <c r="X74" i="78"/>
  <c r="X58" i="78"/>
  <c r="X42" i="78"/>
  <c r="X26" i="78"/>
  <c r="X10" i="78"/>
  <c r="X109" i="78"/>
  <c r="X93" i="78"/>
  <c r="X77" i="78"/>
  <c r="X61" i="78"/>
  <c r="X45" i="78"/>
  <c r="X29" i="78"/>
  <c r="X13" i="78"/>
  <c r="X112" i="78"/>
  <c r="X96" i="78"/>
  <c r="X80" i="78"/>
  <c r="X64" i="78"/>
  <c r="X48" i="78"/>
  <c r="X32" i="78"/>
  <c r="X16" i="78"/>
  <c r="X107" i="78"/>
  <c r="X43" i="78"/>
  <c r="X119" i="78"/>
  <c r="X71" i="78"/>
  <c r="X7" i="78"/>
  <c r="X82" i="78"/>
  <c r="X117" i="78"/>
  <c r="X53" i="78"/>
  <c r="X120" i="78"/>
  <c r="X56" i="78"/>
  <c r="X83" i="78"/>
  <c r="X35" i="78"/>
  <c r="X102" i="78"/>
  <c r="X86" i="78"/>
  <c r="X70" i="78"/>
  <c r="X54" i="78"/>
  <c r="X38" i="78"/>
  <c r="X22" i="78"/>
  <c r="X121" i="78"/>
  <c r="X105" i="78"/>
  <c r="X89" i="78"/>
  <c r="X73" i="78"/>
  <c r="X57" i="78"/>
  <c r="X41" i="78"/>
  <c r="X25" i="78"/>
  <c r="X9" i="78"/>
  <c r="X108" i="78"/>
  <c r="X92" i="78"/>
  <c r="X76" i="78"/>
  <c r="X60" i="78"/>
  <c r="X44" i="78"/>
  <c r="X28" i="78"/>
  <c r="X12" i="78"/>
  <c r="X103" i="78"/>
  <c r="X39" i="78"/>
  <c r="X66" i="78"/>
  <c r="X18" i="78"/>
  <c r="X85" i="78"/>
  <c r="X21" i="78"/>
  <c r="X72" i="78"/>
  <c r="X8" i="78"/>
  <c r="X115" i="78"/>
  <c r="X51" i="78"/>
  <c r="X7" i="72"/>
  <c r="X11" i="72"/>
  <c r="X15" i="72"/>
  <c r="X19" i="72"/>
  <c r="X23" i="72"/>
  <c r="X23" i="107" s="1"/>
  <c r="X23" i="73" s="1"/>
  <c r="X27" i="72"/>
  <c r="X31" i="72"/>
  <c r="X35" i="72"/>
  <c r="X39" i="72"/>
  <c r="X43" i="72"/>
  <c r="X47" i="72"/>
  <c r="X51" i="72"/>
  <c r="X55" i="72"/>
  <c r="X59" i="72"/>
  <c r="X63" i="72"/>
  <c r="X63" i="107" s="1"/>
  <c r="X63" i="73" s="1"/>
  <c r="X67" i="72"/>
  <c r="X71" i="72"/>
  <c r="X75" i="72"/>
  <c r="X79" i="72"/>
  <c r="X83" i="72"/>
  <c r="X87" i="72"/>
  <c r="X91" i="72"/>
  <c r="X95" i="72"/>
  <c r="X99" i="72"/>
  <c r="X103" i="72"/>
  <c r="X107" i="72"/>
  <c r="X111" i="72"/>
  <c r="X115" i="72"/>
  <c r="X119" i="72"/>
  <c r="X123" i="72"/>
  <c r="X8" i="72"/>
  <c r="X12" i="72"/>
  <c r="X16" i="72"/>
  <c r="X20" i="72"/>
  <c r="X24" i="72"/>
  <c r="X28" i="72"/>
  <c r="X32" i="72"/>
  <c r="X36" i="72"/>
  <c r="X40" i="72"/>
  <c r="X40" i="107" s="1"/>
  <c r="X40" i="73" s="1"/>
  <c r="X44" i="72"/>
  <c r="X48" i="72"/>
  <c r="X52" i="72"/>
  <c r="X56" i="72"/>
  <c r="X56" i="107" s="1"/>
  <c r="X56" i="73" s="1"/>
  <c r="X60" i="72"/>
  <c r="X64" i="72"/>
  <c r="X64" i="107" s="1"/>
  <c r="X64" i="73" s="1"/>
  <c r="X68" i="72"/>
  <c r="X72" i="72"/>
  <c r="X76" i="72"/>
  <c r="X80" i="72"/>
  <c r="X84" i="72"/>
  <c r="X88" i="72"/>
  <c r="X88" i="107" s="1"/>
  <c r="X88" i="73" s="1"/>
  <c r="X92" i="72"/>
  <c r="X96" i="72"/>
  <c r="X96" i="107" s="1"/>
  <c r="X96" i="73" s="1"/>
  <c r="X100" i="72"/>
  <c r="X104" i="72"/>
  <c r="X108" i="72"/>
  <c r="X112" i="72"/>
  <c r="X116" i="72"/>
  <c r="X120" i="72"/>
  <c r="X120" i="107" s="1"/>
  <c r="X120" i="73" s="1"/>
  <c r="X9" i="72"/>
  <c r="X13" i="72"/>
  <c r="X17" i="72"/>
  <c r="X21" i="72"/>
  <c r="X25" i="72"/>
  <c r="X29" i="72"/>
  <c r="X33" i="72"/>
  <c r="X37" i="72"/>
  <c r="X41" i="72"/>
  <c r="X45" i="72"/>
  <c r="X49" i="72"/>
  <c r="X53" i="72"/>
  <c r="X57" i="72"/>
  <c r="X61" i="72"/>
  <c r="X65" i="72"/>
  <c r="X69" i="72"/>
  <c r="X73" i="72"/>
  <c r="X77" i="72"/>
  <c r="X77" i="107" s="1"/>
  <c r="X77" i="73" s="1"/>
  <c r="X81" i="72"/>
  <c r="X85" i="72"/>
  <c r="X89" i="72"/>
  <c r="X93" i="72"/>
  <c r="X97" i="72"/>
  <c r="X101" i="72"/>
  <c r="X105" i="72"/>
  <c r="X109" i="72"/>
  <c r="X113" i="72"/>
  <c r="X117" i="72"/>
  <c r="X121" i="72"/>
  <c r="X121" i="107" s="1"/>
  <c r="X121" i="73" s="1"/>
  <c r="X10" i="72"/>
  <c r="X14" i="72"/>
  <c r="X18" i="72"/>
  <c r="X22" i="72"/>
  <c r="X26" i="72"/>
  <c r="X30" i="72"/>
  <c r="X34" i="72"/>
  <c r="X34" i="107" s="1"/>
  <c r="X34" i="73" s="1"/>
  <c r="X38" i="72"/>
  <c r="X42" i="72"/>
  <c r="X42" i="107" s="1"/>
  <c r="X42" i="73" s="1"/>
  <c r="X46" i="72"/>
  <c r="X50" i="72"/>
  <c r="X54" i="72"/>
  <c r="X58" i="72"/>
  <c r="X62" i="72"/>
  <c r="X62" i="107" s="1"/>
  <c r="X62" i="73" s="1"/>
  <c r="X66" i="72"/>
  <c r="X70" i="72"/>
  <c r="X74" i="72"/>
  <c r="X78" i="72"/>
  <c r="X82" i="72"/>
  <c r="X86" i="72"/>
  <c r="X90" i="72"/>
  <c r="X94" i="72"/>
  <c r="X98" i="72"/>
  <c r="X98" i="107" s="1"/>
  <c r="X98" i="73" s="1"/>
  <c r="X102" i="72"/>
  <c r="X106" i="72"/>
  <c r="X110" i="72"/>
  <c r="X114" i="72"/>
  <c r="X118" i="72"/>
  <c r="X122" i="72"/>
  <c r="X122" i="107" s="1"/>
  <c r="X122" i="73" s="1"/>
  <c r="Y73" i="107"/>
  <c r="Y73" i="73" s="1"/>
  <c r="Y66" i="107"/>
  <c r="Y66" i="73" s="1"/>
  <c r="Y17" i="107"/>
  <c r="Y17" i="73" s="1"/>
  <c r="Y28" i="107"/>
  <c r="Y28" i="73" s="1"/>
  <c r="Y105" i="107"/>
  <c r="Y105" i="73" s="1"/>
  <c r="Y59" i="107"/>
  <c r="Y59" i="73" s="1"/>
  <c r="Y113" i="107"/>
  <c r="Y113" i="73" s="1"/>
  <c r="Y100" i="107"/>
  <c r="Y100" i="73" s="1"/>
  <c r="Y53" i="107"/>
  <c r="Y53" i="73" s="1"/>
  <c r="Y35" i="107"/>
  <c r="Y35" i="73" s="1"/>
  <c r="Y16" i="107"/>
  <c r="Y16" i="73" s="1"/>
  <c r="Y52" i="107"/>
  <c r="Y52" i="73" s="1"/>
  <c r="Y76" i="107"/>
  <c r="Y76" i="73" s="1"/>
  <c r="Y111" i="107"/>
  <c r="Y111" i="73" s="1"/>
  <c r="Y20" i="107"/>
  <c r="Y20" i="73" s="1"/>
  <c r="Y82" i="107"/>
  <c r="Y82" i="73" s="1"/>
  <c r="Y61" i="107"/>
  <c r="Y61" i="73" s="1"/>
  <c r="Y77" i="107"/>
  <c r="Y77" i="73" s="1"/>
  <c r="Y64" i="107"/>
  <c r="Y64" i="73" s="1"/>
  <c r="Y51" i="107"/>
  <c r="Y51" i="73" s="1"/>
  <c r="Y29" i="107"/>
  <c r="Y29" i="73" s="1"/>
  <c r="Y112" i="107"/>
  <c r="Y112" i="73" s="1"/>
  <c r="Y85" i="107"/>
  <c r="Y85" i="73" s="1"/>
  <c r="Y79" i="107"/>
  <c r="Y79" i="73" s="1"/>
  <c r="Y83" i="107"/>
  <c r="Y83" i="73" s="1"/>
  <c r="Y22" i="107"/>
  <c r="Y22" i="73" s="1"/>
  <c r="Y109" i="107"/>
  <c r="Y109" i="73" s="1"/>
  <c r="Y80" i="107"/>
  <c r="Y80" i="73" s="1"/>
  <c r="Y107" i="107"/>
  <c r="Y107" i="73" s="1"/>
  <c r="Y46" i="107"/>
  <c r="Y46" i="73" s="1"/>
  <c r="Y75" i="107"/>
  <c r="Y75" i="73" s="1"/>
  <c r="Y50" i="107"/>
  <c r="Y50" i="73" s="1"/>
  <c r="Y57" i="107"/>
  <c r="Y57" i="73" s="1"/>
  <c r="Y106" i="107"/>
  <c r="Y106" i="73" s="1"/>
  <c r="Y114" i="107"/>
  <c r="Y114" i="73" s="1"/>
  <c r="Y43" i="107"/>
  <c r="Y43" i="73" s="1"/>
  <c r="Y118" i="107"/>
  <c r="Y118" i="73" s="1"/>
  <c r="Y88" i="107"/>
  <c r="Y88" i="73" s="1"/>
  <c r="Y14" i="107"/>
  <c r="Y14" i="73" s="1"/>
  <c r="Y48" i="107"/>
  <c r="Y48" i="73" s="1"/>
  <c r="Y23" i="107"/>
  <c r="Y23" i="73" s="1"/>
  <c r="Y19" i="107"/>
  <c r="Y19" i="73" s="1"/>
  <c r="Y65" i="107"/>
  <c r="Y65" i="73" s="1"/>
  <c r="Y119" i="107"/>
  <c r="Y119" i="73" s="1"/>
  <c r="Y90" i="107"/>
  <c r="Y90" i="73" s="1"/>
  <c r="Y12" i="107"/>
  <c r="Y12" i="73" s="1"/>
  <c r="Y102" i="107"/>
  <c r="Y102" i="73" s="1"/>
  <c r="Y70" i="107"/>
  <c r="Y70" i="73" s="1"/>
  <c r="Y38" i="107"/>
  <c r="Y38" i="73" s="1"/>
  <c r="Y60" i="107"/>
  <c r="Y60" i="73" s="1"/>
  <c r="Y120" i="107"/>
  <c r="Y120" i="73" s="1"/>
  <c r="Y74" i="107"/>
  <c r="Y74" i="73" s="1"/>
  <c r="Y117" i="107"/>
  <c r="Y117" i="73" s="1"/>
  <c r="Y45" i="107"/>
  <c r="Y45" i="73" s="1"/>
  <c r="Y39" i="107"/>
  <c r="Y39" i="73" s="1"/>
  <c r="Y95" i="107"/>
  <c r="Y95" i="73" s="1"/>
  <c r="Y101" i="107"/>
  <c r="Y101" i="73" s="1"/>
  <c r="Y54" i="107"/>
  <c r="Y54" i="73" s="1"/>
  <c r="Y10" i="107"/>
  <c r="Y10" i="73" s="1"/>
  <c r="Y33" i="107"/>
  <c r="Y33" i="73" s="1"/>
  <c r="Y84" i="107"/>
  <c r="Y84" i="73" s="1"/>
  <c r="Y97" i="107"/>
  <c r="Y97" i="73" s="1"/>
  <c r="Y7" i="107"/>
  <c r="Y7" i="73" s="1"/>
  <c r="Y93" i="107"/>
  <c r="Y93" i="73" s="1"/>
  <c r="Y8" i="107"/>
  <c r="Y8" i="73" s="1"/>
  <c r="Y15" i="107"/>
  <c r="Y15" i="73" s="1"/>
  <c r="Y104" i="107"/>
  <c r="Y104" i="73" s="1"/>
  <c r="Y55" i="107"/>
  <c r="Y55" i="73" s="1"/>
  <c r="Y41" i="107"/>
  <c r="Y41" i="73" s="1"/>
  <c r="Y69" i="107"/>
  <c r="Y69" i="73" s="1"/>
  <c r="Y63" i="107"/>
  <c r="Y63" i="73" s="1"/>
  <c r="Y94" i="107"/>
  <c r="Y94" i="73" s="1"/>
  <c r="Y62" i="107"/>
  <c r="Y62" i="73" s="1"/>
  <c r="X41" i="109"/>
  <c r="X57" i="107"/>
  <c r="X57" i="73" s="1"/>
  <c r="X65" i="107"/>
  <c r="X65" i="73" s="1"/>
  <c r="X81" i="107"/>
  <c r="X81" i="73" s="1"/>
  <c r="X59" i="107"/>
  <c r="X59" i="73" s="1"/>
  <c r="X12" i="107"/>
  <c r="X12" i="73" s="1"/>
  <c r="Y81" i="107"/>
  <c r="Y81" i="73" s="1"/>
  <c r="Y49" i="107"/>
  <c r="Y49" i="73" s="1"/>
  <c r="Y13" i="107"/>
  <c r="Y13" i="73" s="1"/>
  <c r="Y92" i="107"/>
  <c r="Y92" i="73" s="1"/>
  <c r="Y30" i="107"/>
  <c r="Y30" i="73" s="1"/>
  <c r="X52" i="107" l="1"/>
  <c r="X52" i="73" s="1"/>
  <c r="X114" i="107"/>
  <c r="X114" i="73" s="1"/>
  <c r="AD41" i="122"/>
  <c r="Y41" i="166"/>
  <c r="AD57" i="122"/>
  <c r="Y57" i="166"/>
  <c r="AD51" i="122"/>
  <c r="Y51" i="166"/>
  <c r="AD46" i="122"/>
  <c r="Y46" i="166"/>
  <c r="X58" i="166"/>
  <c r="AC58" i="166" s="1"/>
  <c r="AC58" i="122"/>
  <c r="AD6" i="122"/>
  <c r="Y6" i="166"/>
  <c r="AD34" i="122"/>
  <c r="Y34" i="166"/>
  <c r="AD25" i="122"/>
  <c r="Y25" i="166"/>
  <c r="AD49" i="122"/>
  <c r="Y49" i="166"/>
  <c r="AD14" i="122"/>
  <c r="Y14" i="166"/>
  <c r="AD3" i="122"/>
  <c r="Y3" i="166"/>
  <c r="AC25" i="122"/>
  <c r="X25" i="166"/>
  <c r="AC25" i="166" s="1"/>
  <c r="AD18" i="122"/>
  <c r="Y18" i="166"/>
  <c r="X2" i="166"/>
  <c r="AC2" i="166" s="1"/>
  <c r="AD31" i="122"/>
  <c r="Y31" i="166"/>
  <c r="AD30" i="122"/>
  <c r="Y30" i="166"/>
  <c r="AD32" i="122"/>
  <c r="Y32" i="166"/>
  <c r="AD11" i="122"/>
  <c r="Y11" i="166"/>
  <c r="AD7" i="122"/>
  <c r="Y7" i="166"/>
  <c r="AD56" i="122"/>
  <c r="Y56" i="166"/>
  <c r="AD17" i="122"/>
  <c r="Y17" i="166"/>
  <c r="AD16" i="122"/>
  <c r="Y16" i="166"/>
  <c r="AD19" i="122"/>
  <c r="Y19" i="166"/>
  <c r="AD37" i="122"/>
  <c r="Y37" i="166"/>
  <c r="X59" i="166"/>
  <c r="AC59" i="166" s="1"/>
  <c r="AC59" i="122"/>
  <c r="AC14" i="122"/>
  <c r="X14" i="166"/>
  <c r="AC14" i="166" s="1"/>
  <c r="AC33" i="122"/>
  <c r="X33" i="166"/>
  <c r="AC33" i="166" s="1"/>
  <c r="AC51" i="122"/>
  <c r="X51" i="166"/>
  <c r="AC51" i="166" s="1"/>
  <c r="AD29" i="122"/>
  <c r="Y29" i="166"/>
  <c r="Y125" i="73"/>
  <c r="Y129" i="73"/>
  <c r="AD39" i="122"/>
  <c r="Y39" i="166"/>
  <c r="AD2" i="122"/>
  <c r="Y2" i="166"/>
  <c r="Y131" i="73"/>
  <c r="Y127" i="73"/>
  <c r="AD12" i="122"/>
  <c r="Y12" i="166"/>
  <c r="AD22" i="122"/>
  <c r="Y22" i="166"/>
  <c r="AD50" i="122"/>
  <c r="Y50" i="166"/>
  <c r="AD43" i="122"/>
  <c r="Y43" i="166"/>
  <c r="AD48" i="122"/>
  <c r="Y48" i="166"/>
  <c r="AC35" i="122"/>
  <c r="X35" i="166"/>
  <c r="AC35" i="166" s="1"/>
  <c r="AC57" i="122"/>
  <c r="X57" i="166"/>
  <c r="AC57" i="166" s="1"/>
  <c r="AC18" i="122"/>
  <c r="X18" i="166"/>
  <c r="AC18" i="166" s="1"/>
  <c r="AD21" i="122"/>
  <c r="Y21" i="166"/>
  <c r="AD38" i="122"/>
  <c r="Y38" i="166"/>
  <c r="AD54" i="122"/>
  <c r="Y54" i="166"/>
  <c r="AD27" i="122"/>
  <c r="Y27" i="166"/>
  <c r="Y130" i="73"/>
  <c r="Y126" i="73"/>
  <c r="AD55" i="122"/>
  <c r="Y55" i="166"/>
  <c r="AD44" i="122"/>
  <c r="Y44" i="166"/>
  <c r="AD20" i="122"/>
  <c r="Y20" i="166"/>
  <c r="AD13" i="122"/>
  <c r="Y13" i="166"/>
  <c r="AD42" i="122"/>
  <c r="Y42" i="166"/>
  <c r="AD10" i="122"/>
  <c r="Y10" i="166"/>
  <c r="AD35" i="122"/>
  <c r="Y35" i="166"/>
  <c r="AD15" i="122"/>
  <c r="Y15" i="166"/>
  <c r="X73" i="107"/>
  <c r="X73" i="73" s="1"/>
  <c r="X86" i="107"/>
  <c r="X86" i="73" s="1"/>
  <c r="X10" i="107"/>
  <c r="X10" i="73" s="1"/>
  <c r="X110" i="107"/>
  <c r="X110" i="73" s="1"/>
  <c r="X123" i="107"/>
  <c r="X123" i="73" s="1"/>
  <c r="X29" i="107"/>
  <c r="X29" i="73" s="1"/>
  <c r="X104" i="107"/>
  <c r="X104" i="73" s="1"/>
  <c r="X105" i="107"/>
  <c r="X105" i="73" s="1"/>
  <c r="X67" i="107"/>
  <c r="X67" i="73" s="1"/>
  <c r="X32" i="107"/>
  <c r="X32" i="73" s="1"/>
  <c r="X14" i="107"/>
  <c r="X14" i="73" s="1"/>
  <c r="X45" i="107"/>
  <c r="X45" i="73" s="1"/>
  <c r="X74" i="107"/>
  <c r="X74" i="73" s="1"/>
  <c r="X107" i="107"/>
  <c r="X107" i="73" s="1"/>
  <c r="X97" i="107"/>
  <c r="X97" i="73" s="1"/>
  <c r="X25" i="107"/>
  <c r="X25" i="73" s="1"/>
  <c r="X60" i="107"/>
  <c r="X60" i="73" s="1"/>
  <c r="X31" i="107"/>
  <c r="X31" i="73" s="1"/>
  <c r="X35" i="107"/>
  <c r="X35" i="73" s="1"/>
  <c r="X15" i="107"/>
  <c r="X15" i="73" s="1"/>
  <c r="X76" i="107"/>
  <c r="X76" i="73" s="1"/>
  <c r="X33" i="107"/>
  <c r="X33" i="73" s="1"/>
  <c r="X95" i="107"/>
  <c r="X95" i="73" s="1"/>
  <c r="X22" i="107"/>
  <c r="X22" i="73" s="1"/>
  <c r="X26" i="107"/>
  <c r="X26" i="73" s="1"/>
  <c r="X7" i="107"/>
  <c r="X7" i="73" s="1"/>
  <c r="X115" i="107"/>
  <c r="X115" i="73" s="1"/>
  <c r="X94" i="107"/>
  <c r="X94" i="73" s="1"/>
  <c r="X13" i="107"/>
  <c r="X13" i="73" s="1"/>
  <c r="X68" i="107"/>
  <c r="X68" i="73" s="1"/>
  <c r="X11" i="107"/>
  <c r="X11" i="73" s="1"/>
  <c r="X92" i="107"/>
  <c r="X92" i="73" s="1"/>
  <c r="X90" i="107"/>
  <c r="X90" i="73" s="1"/>
  <c r="X17" i="107"/>
  <c r="X17" i="73" s="1"/>
  <c r="X44" i="107"/>
  <c r="X44" i="73" s="1"/>
  <c r="X47" i="107"/>
  <c r="X47" i="73" s="1"/>
  <c r="X118" i="107"/>
  <c r="X118" i="73" s="1"/>
  <c r="X78" i="107"/>
  <c r="X78" i="73" s="1"/>
  <c r="X46" i="107"/>
  <c r="X46" i="73" s="1"/>
  <c r="X30" i="107"/>
  <c r="X30" i="73" s="1"/>
  <c r="X113" i="107"/>
  <c r="X113" i="73" s="1"/>
  <c r="X85" i="107"/>
  <c r="X85" i="73" s="1"/>
  <c r="X20" i="107"/>
  <c r="X20" i="73" s="1"/>
  <c r="X103" i="107"/>
  <c r="X103" i="73" s="1"/>
  <c r="X43" i="107"/>
  <c r="X43" i="73" s="1"/>
  <c r="X100" i="107"/>
  <c r="X100" i="73" s="1"/>
  <c r="X93" i="107"/>
  <c r="X93" i="73" s="1"/>
  <c r="X61" i="107"/>
  <c r="X61" i="73" s="1"/>
  <c r="X21" i="107"/>
  <c r="X21" i="73" s="1"/>
  <c r="X9" i="107"/>
  <c r="X9" i="73" s="1"/>
  <c r="X111" i="107"/>
  <c r="X111" i="73" s="1"/>
  <c r="X83" i="107"/>
  <c r="X83" i="73" s="1"/>
  <c r="X51" i="107"/>
  <c r="X51" i="73" s="1"/>
  <c r="X80" i="107"/>
  <c r="X80" i="73" s="1"/>
  <c r="X18" i="107"/>
  <c r="X18" i="73" s="1"/>
  <c r="X36" i="107"/>
  <c r="X36" i="73" s="1"/>
  <c r="X16" i="107"/>
  <c r="X16" i="73" s="1"/>
  <c r="X69" i="107"/>
  <c r="X69" i="73" s="1"/>
  <c r="X37" i="107"/>
  <c r="X37" i="73" s="1"/>
  <c r="X66" i="107"/>
  <c r="X66" i="73" s="1"/>
  <c r="X79" i="107"/>
  <c r="X79" i="73" s="1"/>
  <c r="X119" i="107"/>
  <c r="X119" i="73" s="1"/>
  <c r="X87" i="107"/>
  <c r="X87" i="73" s="1"/>
  <c r="X116" i="107"/>
  <c r="X116" i="73" s="1"/>
  <c r="X117" i="107"/>
  <c r="X117" i="73" s="1"/>
  <c r="X89" i="107"/>
  <c r="X89" i="73" s="1"/>
  <c r="X54" i="107"/>
  <c r="X54" i="73" s="1"/>
  <c r="X53" i="107"/>
  <c r="X53" i="73" s="1"/>
  <c r="X50" i="107"/>
  <c r="X50" i="73" s="1"/>
  <c r="X75" i="107"/>
  <c r="X75" i="73" s="1"/>
  <c r="X72" i="107"/>
  <c r="X72" i="73" s="1"/>
  <c r="X101" i="107"/>
  <c r="X101" i="73" s="1"/>
  <c r="X39" i="107"/>
  <c r="X39" i="73" s="1"/>
  <c r="X19" i="107"/>
  <c r="X19" i="73" s="1"/>
  <c r="X102" i="107"/>
  <c r="X102" i="73" s="1"/>
  <c r="X70" i="107"/>
  <c r="X70" i="73" s="1"/>
  <c r="X106" i="107"/>
  <c r="X106" i="73" s="1"/>
  <c r="X55" i="107"/>
  <c r="X55" i="73" s="1"/>
  <c r="X112" i="107"/>
  <c r="X112" i="73" s="1"/>
  <c r="X82" i="107"/>
  <c r="X82" i="73" s="1"/>
  <c r="X84" i="107"/>
  <c r="X84" i="73" s="1"/>
  <c r="X99" i="107"/>
  <c r="X99" i="73" s="1"/>
  <c r="X41" i="107"/>
  <c r="X41" i="73" s="1"/>
  <c r="X38" i="107"/>
  <c r="X38" i="73" s="1"/>
  <c r="X8" i="107"/>
  <c r="X8" i="73" s="1"/>
  <c r="X91" i="107"/>
  <c r="X91" i="73" s="1"/>
  <c r="X27" i="107"/>
  <c r="X27" i="73" s="1"/>
  <c r="X24" i="107"/>
  <c r="X24" i="73" s="1"/>
  <c r="AC2" i="122"/>
  <c r="X71" i="107"/>
  <c r="X71" i="73" s="1"/>
  <c r="X58" i="107"/>
  <c r="X58" i="73" s="1"/>
  <c r="X28" i="107"/>
  <c r="X28" i="73" s="1"/>
  <c r="X48" i="107"/>
  <c r="X48" i="73" s="1"/>
  <c r="X108" i="107"/>
  <c r="X108" i="73" s="1"/>
  <c r="X109" i="107"/>
  <c r="X109" i="73" s="1"/>
  <c r="X49" i="107"/>
  <c r="X49" i="73" s="1"/>
  <c r="W41" i="70"/>
  <c r="X130" i="73" l="1"/>
  <c r="X131" i="73"/>
  <c r="Y63" i="166"/>
  <c r="AC7" i="122"/>
  <c r="X7" i="166"/>
  <c r="AC7" i="166" s="1"/>
  <c r="AC53" i="122"/>
  <c r="X53" i="166"/>
  <c r="AC53" i="166" s="1"/>
  <c r="AC40" i="122"/>
  <c r="X40" i="166"/>
  <c r="AC40" i="166" s="1"/>
  <c r="AC31" i="122"/>
  <c r="X31" i="166"/>
  <c r="AC31" i="166" s="1"/>
  <c r="AC47" i="122"/>
  <c r="X47" i="166"/>
  <c r="AC47" i="166" s="1"/>
  <c r="AC46" i="122"/>
  <c r="X46" i="166"/>
  <c r="AC46" i="166" s="1"/>
  <c r="AC49" i="122"/>
  <c r="X49" i="166"/>
  <c r="AC49" i="166" s="1"/>
  <c r="AC9" i="122"/>
  <c r="X9" i="166"/>
  <c r="AC9" i="166" s="1"/>
  <c r="AC24" i="122"/>
  <c r="X24" i="166"/>
  <c r="AC24" i="166" s="1"/>
  <c r="AC30" i="122"/>
  <c r="X30" i="166"/>
  <c r="AC30" i="166" s="1"/>
  <c r="AC32" i="122"/>
  <c r="X32" i="166"/>
  <c r="AC32" i="166" s="1"/>
  <c r="AC34" i="122"/>
  <c r="X34" i="166"/>
  <c r="AC34" i="166" s="1"/>
  <c r="AC45" i="122"/>
  <c r="X45" i="166"/>
  <c r="AC45" i="166" s="1"/>
  <c r="AC28" i="122"/>
  <c r="X28" i="166"/>
  <c r="AC28" i="166" s="1"/>
  <c r="AC26" i="122"/>
  <c r="X26" i="166"/>
  <c r="AC26" i="166" s="1"/>
  <c r="AC6" i="122"/>
  <c r="X6" i="166"/>
  <c r="AC22" i="122"/>
  <c r="X22" i="166"/>
  <c r="AC22" i="166" s="1"/>
  <c r="AC21" i="122"/>
  <c r="X21" i="166"/>
  <c r="AC21" i="166" s="1"/>
  <c r="AC43" i="122"/>
  <c r="X43" i="166"/>
  <c r="AC43" i="166" s="1"/>
  <c r="AC54" i="122"/>
  <c r="X54" i="166"/>
  <c r="AC54" i="166" s="1"/>
  <c r="AC16" i="122"/>
  <c r="X16" i="166"/>
  <c r="AC16" i="166" s="1"/>
  <c r="AC50" i="122"/>
  <c r="X50" i="166"/>
  <c r="AC50" i="166" s="1"/>
  <c r="AC55" i="122"/>
  <c r="X55" i="166"/>
  <c r="AC55" i="166" s="1"/>
  <c r="AC27" i="122"/>
  <c r="X27" i="166"/>
  <c r="AC27" i="166" s="1"/>
  <c r="AC13" i="122"/>
  <c r="X13" i="166"/>
  <c r="AC13" i="166" s="1"/>
  <c r="AC11" i="122"/>
  <c r="X11" i="166"/>
  <c r="AC11" i="166" s="1"/>
  <c r="AC4" i="122"/>
  <c r="X4" i="166"/>
  <c r="AC4" i="166" s="1"/>
  <c r="X60" i="166"/>
  <c r="AC60" i="166" s="1"/>
  <c r="AC60" i="122"/>
  <c r="AC10" i="122"/>
  <c r="X10" i="166"/>
  <c r="AC10" i="166" s="1"/>
  <c r="X126" i="73"/>
  <c r="AC19" i="122"/>
  <c r="X19" i="166"/>
  <c r="AC19" i="166" s="1"/>
  <c r="AC38" i="122"/>
  <c r="X38" i="166"/>
  <c r="AC38" i="166" s="1"/>
  <c r="AC3" i="122"/>
  <c r="X3" i="166"/>
  <c r="AC3" i="166" s="1"/>
  <c r="AC20" i="122"/>
  <c r="X20" i="166"/>
  <c r="AC20" i="166" s="1"/>
  <c r="AC29" i="122"/>
  <c r="X29" i="166"/>
  <c r="AC29" i="166" s="1"/>
  <c r="AC42" i="122"/>
  <c r="X42" i="166"/>
  <c r="AC42" i="166" s="1"/>
  <c r="AC39" i="122"/>
  <c r="X39" i="166"/>
  <c r="AC39" i="166" s="1"/>
  <c r="AC48" i="122"/>
  <c r="X48" i="166"/>
  <c r="AC48" i="166" s="1"/>
  <c r="AC52" i="122"/>
  <c r="X52" i="166"/>
  <c r="AC52" i="166" s="1"/>
  <c r="AC41" i="122"/>
  <c r="X41" i="166"/>
  <c r="AC41" i="166" s="1"/>
  <c r="AC8" i="122"/>
  <c r="X8" i="166"/>
  <c r="AC8" i="166" s="1"/>
  <c r="AC36" i="122"/>
  <c r="X36" i="166"/>
  <c r="AC36" i="166" s="1"/>
  <c r="AC12" i="122"/>
  <c r="X12" i="166"/>
  <c r="AC12" i="166" s="1"/>
  <c r="AC56" i="122"/>
  <c r="X56" i="166"/>
  <c r="AC56" i="166" s="1"/>
  <c r="AC17" i="122"/>
  <c r="X17" i="166"/>
  <c r="AC17" i="166" s="1"/>
  <c r="AC37" i="122"/>
  <c r="X37" i="166"/>
  <c r="AC37" i="166" s="1"/>
  <c r="AC15" i="122"/>
  <c r="X15" i="166"/>
  <c r="AC15" i="166" s="1"/>
  <c r="AC5" i="122"/>
  <c r="X5" i="166"/>
  <c r="X125" i="73"/>
  <c r="X129" i="73"/>
  <c r="AC44" i="122"/>
  <c r="X44" i="166"/>
  <c r="AC44" i="166" s="1"/>
  <c r="AC23" i="122"/>
  <c r="X23" i="166"/>
  <c r="AC23" i="166" s="1"/>
  <c r="X127" i="73"/>
  <c r="W53" i="78"/>
  <c r="W69" i="78"/>
  <c r="W117" i="78"/>
  <c r="W26" i="78"/>
  <c r="W90" i="78"/>
  <c r="W107" i="78"/>
  <c r="W82" i="78"/>
  <c r="W15" i="78"/>
  <c r="W46" i="78"/>
  <c r="W88" i="78"/>
  <c r="W51" i="78"/>
  <c r="W31" i="78"/>
  <c r="W68" i="78"/>
  <c r="W37" i="78"/>
  <c r="W101" i="78"/>
  <c r="W60" i="78"/>
  <c r="W40" i="78"/>
  <c r="W36" i="78"/>
  <c r="W114" i="78"/>
  <c r="W111" i="78"/>
  <c r="W119" i="78"/>
  <c r="W21" i="78"/>
  <c r="W85" i="78"/>
  <c r="W43" i="78"/>
  <c r="W19" i="78"/>
  <c r="W78" i="78"/>
  <c r="W123" i="78"/>
  <c r="W52" i="78"/>
  <c r="W24" i="78"/>
  <c r="W66" i="78"/>
  <c r="W8" i="78"/>
  <c r="W96" i="78"/>
  <c r="W35" i="78"/>
  <c r="W18" i="78"/>
  <c r="W42" i="78"/>
  <c r="W81" i="78"/>
  <c r="W17" i="78"/>
  <c r="W98" i="78"/>
  <c r="W30" i="78"/>
  <c r="W80" i="78"/>
  <c r="W63" i="78"/>
  <c r="W75" i="78"/>
  <c r="W109" i="78"/>
  <c r="W45" i="78"/>
  <c r="W103" i="78"/>
  <c r="W50" i="78"/>
  <c r="W115" i="78"/>
  <c r="W54" i="78"/>
  <c r="W20" i="78"/>
  <c r="W44" i="78"/>
  <c r="W89" i="78"/>
  <c r="W25" i="78"/>
  <c r="W7" i="78"/>
  <c r="W74" i="78"/>
  <c r="W104" i="78"/>
  <c r="W110" i="78"/>
  <c r="W86" i="78"/>
  <c r="W14" i="78"/>
  <c r="W106" i="78"/>
  <c r="W12" i="78"/>
  <c r="W65" i="78"/>
  <c r="W99" i="78"/>
  <c r="W116" i="78"/>
  <c r="W55" i="78"/>
  <c r="W38" i="78"/>
  <c r="W58" i="78"/>
  <c r="W93" i="78"/>
  <c r="W29" i="78"/>
  <c r="W100" i="78"/>
  <c r="W112" i="78"/>
  <c r="W94" i="78"/>
  <c r="W16" i="78"/>
  <c r="W108" i="78"/>
  <c r="W27" i="78"/>
  <c r="W73" i="78"/>
  <c r="W9" i="78"/>
  <c r="W79" i="78"/>
  <c r="W41" i="78"/>
  <c r="W22" i="78"/>
  <c r="W32" i="78"/>
  <c r="W23" i="78"/>
  <c r="W64" i="78"/>
  <c r="W76" i="78"/>
  <c r="W113" i="78"/>
  <c r="W49" i="78"/>
  <c r="W47" i="78"/>
  <c r="W120" i="78"/>
  <c r="W95" i="78"/>
  <c r="W34" i="78"/>
  <c r="W121" i="78"/>
  <c r="W28" i="78"/>
  <c r="W77" i="78"/>
  <c r="W13" i="78"/>
  <c r="W87" i="78"/>
  <c r="W70" i="78"/>
  <c r="W48" i="78"/>
  <c r="W83" i="78"/>
  <c r="W91" i="78"/>
  <c r="W10" i="78"/>
  <c r="W57" i="78"/>
  <c r="W118" i="78"/>
  <c r="W122" i="78"/>
  <c r="W56" i="78"/>
  <c r="W39" i="78"/>
  <c r="W59" i="78"/>
  <c r="W97" i="78"/>
  <c r="W33" i="78"/>
  <c r="W102" i="78"/>
  <c r="W72" i="78"/>
  <c r="W67" i="78"/>
  <c r="W84" i="78"/>
  <c r="W92" i="78"/>
  <c r="W11" i="78"/>
  <c r="W61" i="78"/>
  <c r="W71" i="78"/>
  <c r="W62" i="78"/>
  <c r="W105" i="78"/>
  <c r="W8" i="72"/>
  <c r="W8" i="107" s="1"/>
  <c r="W8" i="73" s="1"/>
  <c r="W24" i="72"/>
  <c r="W40" i="72"/>
  <c r="W56" i="72"/>
  <c r="W72" i="72"/>
  <c r="W88" i="72"/>
  <c r="W104" i="72"/>
  <c r="W120" i="72"/>
  <c r="W29" i="72"/>
  <c r="W46" i="72"/>
  <c r="W63" i="72"/>
  <c r="W93" i="72"/>
  <c r="W10" i="72"/>
  <c r="W27" i="72"/>
  <c r="W57" i="72"/>
  <c r="W74" i="72"/>
  <c r="W91" i="72"/>
  <c r="W19" i="72"/>
  <c r="W81" i="72"/>
  <c r="W110" i="72"/>
  <c r="W37" i="72"/>
  <c r="W70" i="72"/>
  <c r="W103" i="72"/>
  <c r="W122" i="72"/>
  <c r="W33" i="72"/>
  <c r="W23" i="72"/>
  <c r="W54" i="72"/>
  <c r="W22" i="72"/>
  <c r="W55" i="72"/>
  <c r="W53" i="72"/>
  <c r="W38" i="72"/>
  <c r="W106" i="72"/>
  <c r="W123" i="72"/>
  <c r="W123" i="107" s="1"/>
  <c r="W123" i="73" s="1"/>
  <c r="W97" i="72"/>
  <c r="W85" i="72"/>
  <c r="W85" i="107" s="1"/>
  <c r="W85" i="73" s="1"/>
  <c r="W114" i="72"/>
  <c r="W34" i="72"/>
  <c r="W86" i="72"/>
  <c r="W113" i="72"/>
  <c r="W36" i="72"/>
  <c r="W68" i="72"/>
  <c r="W116" i="72"/>
  <c r="W45" i="72"/>
  <c r="W45" i="107" s="1"/>
  <c r="W45" i="73" s="1"/>
  <c r="W79" i="72"/>
  <c r="W43" i="72"/>
  <c r="W73" i="72"/>
  <c r="W51" i="72"/>
  <c r="W109" i="72"/>
  <c r="W102" i="72"/>
  <c r="W121" i="72"/>
  <c r="W99" i="72"/>
  <c r="W99" i="107" s="1"/>
  <c r="W99" i="73" s="1"/>
  <c r="W87" i="72"/>
  <c r="W12" i="72"/>
  <c r="W28" i="72"/>
  <c r="W44" i="72"/>
  <c r="W60" i="72"/>
  <c r="W76" i="72"/>
  <c r="W76" i="107" s="1"/>
  <c r="W76" i="73" s="1"/>
  <c r="W92" i="72"/>
  <c r="W108" i="72"/>
  <c r="W13" i="72"/>
  <c r="W30" i="72"/>
  <c r="W47" i="72"/>
  <c r="W77" i="72"/>
  <c r="W94" i="72"/>
  <c r="W11" i="72"/>
  <c r="W41" i="72"/>
  <c r="W58" i="72"/>
  <c r="W75" i="72"/>
  <c r="W105" i="72"/>
  <c r="W49" i="72"/>
  <c r="W82" i="72"/>
  <c r="W111" i="72"/>
  <c r="W71" i="72"/>
  <c r="W35" i="72"/>
  <c r="W117" i="72"/>
  <c r="W98" i="72"/>
  <c r="W20" i="72"/>
  <c r="W20" i="107" s="1"/>
  <c r="W20" i="73" s="1"/>
  <c r="W84" i="72"/>
  <c r="W15" i="72"/>
  <c r="W15" i="107" s="1"/>
  <c r="W15" i="73" s="1"/>
  <c r="W9" i="72"/>
  <c r="W90" i="72"/>
  <c r="W7" i="72"/>
  <c r="W66" i="72"/>
  <c r="W115" i="72"/>
  <c r="W16" i="72"/>
  <c r="W32" i="72"/>
  <c r="W48" i="72"/>
  <c r="W64" i="72"/>
  <c r="W80" i="72"/>
  <c r="W96" i="72"/>
  <c r="W112" i="72"/>
  <c r="W14" i="72"/>
  <c r="W31" i="72"/>
  <c r="W61" i="72"/>
  <c r="W78" i="72"/>
  <c r="W95" i="72"/>
  <c r="W25" i="72"/>
  <c r="W42" i="72"/>
  <c r="W59" i="72"/>
  <c r="W89" i="72"/>
  <c r="W17" i="72"/>
  <c r="W50" i="72"/>
  <c r="W83" i="72"/>
  <c r="W67" i="72"/>
  <c r="W39" i="72"/>
  <c r="W101" i="72"/>
  <c r="W107" i="72"/>
  <c r="W107" i="107" s="1"/>
  <c r="W107" i="73" s="1"/>
  <c r="W65" i="72"/>
  <c r="W118" i="72"/>
  <c r="W52" i="72"/>
  <c r="W100" i="72"/>
  <c r="W62" i="72"/>
  <c r="W26" i="72"/>
  <c r="W18" i="72"/>
  <c r="W18" i="107" s="1"/>
  <c r="W18" i="73" s="1"/>
  <c r="W69" i="72"/>
  <c r="W21" i="72"/>
  <c r="W119" i="72"/>
  <c r="W41" i="109"/>
  <c r="W49" i="107"/>
  <c r="W49" i="73" s="1"/>
  <c r="W7" i="107"/>
  <c r="W7" i="73" s="1"/>
  <c r="W114" i="107"/>
  <c r="W114" i="73" s="1"/>
  <c r="W79" i="107"/>
  <c r="W79" i="73" s="1"/>
  <c r="W19" i="107"/>
  <c r="W19" i="73" s="1"/>
  <c r="W21" i="107"/>
  <c r="W21" i="73" s="1"/>
  <c r="W24" i="107"/>
  <c r="W24" i="73" s="1"/>
  <c r="W88" i="107"/>
  <c r="W88" i="73" s="1"/>
  <c r="W120" i="107"/>
  <c r="W120" i="73" s="1"/>
  <c r="W37" i="107"/>
  <c r="W37" i="73" s="1"/>
  <c r="W53" i="107"/>
  <c r="W53" i="73" s="1"/>
  <c r="W74" i="107"/>
  <c r="W74" i="73" s="1"/>
  <c r="W98" i="107"/>
  <c r="W98" i="73" s="1"/>
  <c r="W86" i="107"/>
  <c r="W86" i="73" s="1"/>
  <c r="W56" i="107"/>
  <c r="W56" i="73" s="1"/>
  <c r="V41" i="70"/>
  <c r="W95" i="107" l="1"/>
  <c r="W95" i="73" s="1"/>
  <c r="W25" i="107"/>
  <c r="W25" i="73" s="1"/>
  <c r="AC6" i="166"/>
  <c r="X63" i="166"/>
  <c r="AC5" i="166"/>
  <c r="AC63" i="166" s="1"/>
  <c r="AB23" i="122"/>
  <c r="W23" i="166"/>
  <c r="AB57" i="122"/>
  <c r="W57" i="166"/>
  <c r="AB36" i="122"/>
  <c r="W36" i="166"/>
  <c r="AB22" i="122"/>
  <c r="W22" i="166"/>
  <c r="AB51" i="122"/>
  <c r="W51" i="166"/>
  <c r="AB13" i="122"/>
  <c r="W13" i="166"/>
  <c r="W60" i="166"/>
  <c r="AB60" i="122"/>
  <c r="AB35" i="122"/>
  <c r="W35" i="166"/>
  <c r="AB44" i="122"/>
  <c r="W44" i="166"/>
  <c r="AB32" i="122"/>
  <c r="W32" i="166"/>
  <c r="AB11" i="122"/>
  <c r="W11" i="166"/>
  <c r="AB25" i="122"/>
  <c r="W25" i="166"/>
  <c r="AB16" i="122"/>
  <c r="W16" i="166"/>
  <c r="W67" i="107"/>
  <c r="W67" i="73" s="1"/>
  <c r="W41" i="107"/>
  <c r="W41" i="73" s="1"/>
  <c r="W36" i="107"/>
  <c r="W36" i="73" s="1"/>
  <c r="W80" i="107"/>
  <c r="W80" i="73" s="1"/>
  <c r="W96" i="107"/>
  <c r="W96" i="73" s="1"/>
  <c r="W121" i="107"/>
  <c r="W121" i="73" s="1"/>
  <c r="V21" i="78"/>
  <c r="V68" i="78"/>
  <c r="V100" i="78"/>
  <c r="V84" i="78"/>
  <c r="V116" i="78"/>
  <c r="V99" i="78"/>
  <c r="V33" i="78"/>
  <c r="V75" i="78"/>
  <c r="V111" i="78"/>
  <c r="V121" i="78"/>
  <c r="V27" i="78"/>
  <c r="V96" i="78"/>
  <c r="V20" i="78"/>
  <c r="V16" i="78"/>
  <c r="V41" i="78"/>
  <c r="V90" i="78"/>
  <c r="V26" i="78"/>
  <c r="V83" i="78"/>
  <c r="V49" i="78"/>
  <c r="V19" i="78"/>
  <c r="V61" i="78"/>
  <c r="V87" i="78"/>
  <c r="V118" i="78"/>
  <c r="V54" i="78"/>
  <c r="V117" i="78"/>
  <c r="V108" i="78"/>
  <c r="V63" i="78"/>
  <c r="V81" i="78"/>
  <c r="V103" i="78"/>
  <c r="V9" i="78"/>
  <c r="V66" i="78"/>
  <c r="V123" i="78"/>
  <c r="V112" i="78"/>
  <c r="V51" i="78"/>
  <c r="V17" i="78"/>
  <c r="V55" i="78"/>
  <c r="V94" i="78"/>
  <c r="V30" i="78"/>
  <c r="V59" i="78"/>
  <c r="V46" i="78"/>
  <c r="V12" i="78"/>
  <c r="V105" i="78"/>
  <c r="V24" i="78"/>
  <c r="V74" i="78"/>
  <c r="V10" i="78"/>
  <c r="V67" i="78"/>
  <c r="V120" i="78"/>
  <c r="V53" i="78"/>
  <c r="V36" i="78"/>
  <c r="V57" i="78"/>
  <c r="V102" i="78"/>
  <c r="V38" i="78"/>
  <c r="V64" i="78"/>
  <c r="V47" i="78"/>
  <c r="V77" i="78"/>
  <c r="V60" i="78"/>
  <c r="V73" i="78"/>
  <c r="V114" i="78"/>
  <c r="V50" i="78"/>
  <c r="V85" i="78"/>
  <c r="V69" i="78"/>
  <c r="V91" i="78"/>
  <c r="V13" i="78"/>
  <c r="V119" i="78"/>
  <c r="V25" i="78"/>
  <c r="V78" i="78"/>
  <c r="V14" i="78"/>
  <c r="V28" i="78"/>
  <c r="V110" i="78"/>
  <c r="V79" i="78"/>
  <c r="V88" i="78"/>
  <c r="V7" i="78"/>
  <c r="V58" i="78"/>
  <c r="V43" i="78"/>
  <c r="V97" i="78"/>
  <c r="V93" i="78"/>
  <c r="V32" i="78"/>
  <c r="V15" i="78"/>
  <c r="V40" i="78"/>
  <c r="V86" i="78"/>
  <c r="V22" i="78"/>
  <c r="V48" i="78"/>
  <c r="V113" i="78"/>
  <c r="V52" i="78"/>
  <c r="V35" i="78"/>
  <c r="V56" i="78"/>
  <c r="V98" i="78"/>
  <c r="V34" i="78"/>
  <c r="V115" i="78"/>
  <c r="V107" i="78"/>
  <c r="V44" i="78"/>
  <c r="V80" i="78"/>
  <c r="V89" i="78"/>
  <c r="V8" i="78"/>
  <c r="V62" i="78"/>
  <c r="V37" i="78"/>
  <c r="V71" i="78"/>
  <c r="V106" i="78"/>
  <c r="V42" i="78"/>
  <c r="V29" i="78"/>
  <c r="V109" i="78"/>
  <c r="V65" i="78"/>
  <c r="V11" i="78"/>
  <c r="V104" i="78"/>
  <c r="V23" i="78"/>
  <c r="V70" i="78"/>
  <c r="V101" i="78"/>
  <c r="V95" i="78"/>
  <c r="V92" i="78"/>
  <c r="V31" i="78"/>
  <c r="V122" i="78"/>
  <c r="V39" i="78"/>
  <c r="V82" i="78"/>
  <c r="V18" i="78"/>
  <c r="V45" i="78"/>
  <c r="V76" i="78"/>
  <c r="V72" i="78"/>
  <c r="V9" i="72"/>
  <c r="V25" i="72"/>
  <c r="V41" i="72"/>
  <c r="V41" i="107" s="1"/>
  <c r="V41" i="73" s="1"/>
  <c r="V57" i="72"/>
  <c r="V73" i="72"/>
  <c r="V73" i="107" s="1"/>
  <c r="V73" i="73" s="1"/>
  <c r="V89" i="72"/>
  <c r="V105" i="72"/>
  <c r="V121" i="72"/>
  <c r="V26" i="72"/>
  <c r="V43" i="72"/>
  <c r="V60" i="72"/>
  <c r="V90" i="72"/>
  <c r="V7" i="72"/>
  <c r="V24" i="72"/>
  <c r="V54" i="72"/>
  <c r="V71" i="72"/>
  <c r="V88" i="72"/>
  <c r="V14" i="72"/>
  <c r="V47" i="72"/>
  <c r="V80" i="72"/>
  <c r="V123" i="72"/>
  <c r="V64" i="72"/>
  <c r="V66" i="72"/>
  <c r="V99" i="72"/>
  <c r="V120" i="72"/>
  <c r="V82" i="72"/>
  <c r="V50" i="72"/>
  <c r="V50" i="107" s="1"/>
  <c r="V50" i="73" s="1"/>
  <c r="V20" i="72"/>
  <c r="V116" i="72"/>
  <c r="V116" i="107" s="1"/>
  <c r="V116" i="73" s="1"/>
  <c r="V112" i="72"/>
  <c r="V107" i="72"/>
  <c r="V34" i="72"/>
  <c r="V100" i="72"/>
  <c r="V31" i="72"/>
  <c r="V52" i="72"/>
  <c r="V52" i="107" s="1"/>
  <c r="V52" i="73" s="1"/>
  <c r="V83" i="72"/>
  <c r="V30" i="72"/>
  <c r="V114" i="72"/>
  <c r="V21" i="72"/>
  <c r="V69" i="72"/>
  <c r="V85" i="72"/>
  <c r="V12" i="72"/>
  <c r="V42" i="72"/>
  <c r="V106" i="72"/>
  <c r="V40" i="72"/>
  <c r="V87" i="72"/>
  <c r="V79" i="72"/>
  <c r="V122" i="72"/>
  <c r="V98" i="72"/>
  <c r="V119" i="72"/>
  <c r="V18" i="72"/>
  <c r="V115" i="72"/>
  <c r="V13" i="72"/>
  <c r="V29" i="72"/>
  <c r="V45" i="72"/>
  <c r="V61" i="72"/>
  <c r="V77" i="72"/>
  <c r="V93" i="72"/>
  <c r="V109" i="72"/>
  <c r="V10" i="72"/>
  <c r="V27" i="72"/>
  <c r="V44" i="72"/>
  <c r="V74" i="72"/>
  <c r="V74" i="107" s="1"/>
  <c r="V74" i="73" s="1"/>
  <c r="V91" i="72"/>
  <c r="V8" i="72"/>
  <c r="V38" i="72"/>
  <c r="V55" i="72"/>
  <c r="V72" i="72"/>
  <c r="V102" i="72"/>
  <c r="V15" i="72"/>
  <c r="V48" i="72"/>
  <c r="V32" i="72"/>
  <c r="V67" i="72"/>
  <c r="V94" i="72"/>
  <c r="V51" i="72"/>
  <c r="V95" i="72"/>
  <c r="V111" i="72"/>
  <c r="V111" i="107" s="1"/>
  <c r="V111" i="73" s="1"/>
  <c r="V53" i="72"/>
  <c r="V117" i="72"/>
  <c r="V76" i="72"/>
  <c r="V70" i="72"/>
  <c r="V46" i="72"/>
  <c r="V36" i="72"/>
  <c r="V96" i="72"/>
  <c r="V17" i="72"/>
  <c r="V33" i="72"/>
  <c r="V49" i="72"/>
  <c r="V49" i="107" s="1"/>
  <c r="V49" i="73" s="1"/>
  <c r="V65" i="72"/>
  <c r="V81" i="72"/>
  <c r="V97" i="72"/>
  <c r="V113" i="72"/>
  <c r="V11" i="72"/>
  <c r="V28" i="72"/>
  <c r="V58" i="72"/>
  <c r="V75" i="72"/>
  <c r="V75" i="107" s="1"/>
  <c r="V75" i="73" s="1"/>
  <c r="V92" i="72"/>
  <c r="V92" i="107" s="1"/>
  <c r="V92" i="73" s="1"/>
  <c r="V22" i="72"/>
  <c r="V22" i="107" s="1"/>
  <c r="V22" i="73" s="1"/>
  <c r="V39" i="72"/>
  <c r="V56" i="72"/>
  <c r="V86" i="72"/>
  <c r="V103" i="72"/>
  <c r="V16" i="72"/>
  <c r="V78" i="72"/>
  <c r="V108" i="72"/>
  <c r="V62" i="72"/>
  <c r="V62" i="107" s="1"/>
  <c r="V62" i="73" s="1"/>
  <c r="V35" i="72"/>
  <c r="V68" i="72"/>
  <c r="V118" i="72"/>
  <c r="V84" i="72"/>
  <c r="V37" i="72"/>
  <c r="V101" i="72"/>
  <c r="V59" i="72"/>
  <c r="V23" i="72"/>
  <c r="V23" i="107" s="1"/>
  <c r="V23" i="73" s="1"/>
  <c r="V104" i="72"/>
  <c r="V63" i="72"/>
  <c r="V19" i="72"/>
  <c r="V110" i="72"/>
  <c r="W122" i="107"/>
  <c r="W122" i="73" s="1"/>
  <c r="W82" i="107"/>
  <c r="W82" i="73" s="1"/>
  <c r="W77" i="107"/>
  <c r="W77" i="73" s="1"/>
  <c r="W44" i="107"/>
  <c r="W44" i="73" s="1"/>
  <c r="W31" i="107"/>
  <c r="W31" i="73" s="1"/>
  <c r="W91" i="107"/>
  <c r="W91" i="73" s="1"/>
  <c r="W59" i="107"/>
  <c r="W59" i="73" s="1"/>
  <c r="W78" i="107"/>
  <c r="W78" i="73" s="1"/>
  <c r="W70" i="107"/>
  <c r="W70" i="73" s="1"/>
  <c r="W106" i="107"/>
  <c r="W106" i="73" s="1"/>
  <c r="W81" i="107"/>
  <c r="W81" i="73" s="1"/>
  <c r="W13" i="107"/>
  <c r="W13" i="73" s="1"/>
  <c r="W84" i="107"/>
  <c r="W84" i="73" s="1"/>
  <c r="W28" i="107"/>
  <c r="W28" i="73" s="1"/>
  <c r="W23" i="107"/>
  <c r="W23" i="73" s="1"/>
  <c r="W27" i="107"/>
  <c r="W27" i="73" s="1"/>
  <c r="W115" i="107"/>
  <c r="W115" i="73" s="1"/>
  <c r="W73" i="107"/>
  <c r="W73" i="73" s="1"/>
  <c r="W68" i="107"/>
  <c r="W68" i="73" s="1"/>
  <c r="W87" i="107"/>
  <c r="W87" i="73" s="1"/>
  <c r="W118" i="107"/>
  <c r="W118" i="73" s="1"/>
  <c r="W48" i="107"/>
  <c r="W48" i="73" s="1"/>
  <c r="W93" i="107"/>
  <c r="W93" i="73" s="1"/>
  <c r="W61" i="107"/>
  <c r="W61" i="73" s="1"/>
  <c r="W108" i="107"/>
  <c r="W108" i="73" s="1"/>
  <c r="W90" i="107"/>
  <c r="W90" i="73" s="1"/>
  <c r="W51" i="107"/>
  <c r="W51" i="73" s="1"/>
  <c r="W104" i="107"/>
  <c r="W104" i="73" s="1"/>
  <c r="W100" i="107"/>
  <c r="W100" i="73" s="1"/>
  <c r="W110" i="107"/>
  <c r="W110" i="73" s="1"/>
  <c r="W71" i="107"/>
  <c r="W71" i="73" s="1"/>
  <c r="W46" i="107"/>
  <c r="W46" i="73" s="1"/>
  <c r="W12" i="107"/>
  <c r="W12" i="73" s="1"/>
  <c r="W64" i="107"/>
  <c r="W64" i="73" s="1"/>
  <c r="W33" i="107"/>
  <c r="W33" i="73" s="1"/>
  <c r="W101" i="107"/>
  <c r="W101" i="73" s="1"/>
  <c r="W11" i="107"/>
  <c r="W11" i="73" s="1"/>
  <c r="W117" i="107"/>
  <c r="W117" i="73" s="1"/>
  <c r="W40" i="107"/>
  <c r="W40" i="73" s="1"/>
  <c r="W62" i="107"/>
  <c r="W62" i="73" s="1"/>
  <c r="W29" i="107"/>
  <c r="W29" i="73" s="1"/>
  <c r="W111" i="107"/>
  <c r="W111" i="73" s="1"/>
  <c r="W94" i="107"/>
  <c r="W94" i="73" s="1"/>
  <c r="W69" i="107"/>
  <c r="W69" i="73" s="1"/>
  <c r="W116" i="107"/>
  <c r="W116" i="73" s="1"/>
  <c r="W34" i="107"/>
  <c r="W34" i="73" s="1"/>
  <c r="W103" i="107"/>
  <c r="W103" i="73" s="1"/>
  <c r="W22" i="107"/>
  <c r="W22" i="73" s="1"/>
  <c r="W26" i="107"/>
  <c r="W26" i="73" s="1"/>
  <c r="W119" i="107"/>
  <c r="W119" i="73" s="1"/>
  <c r="W102" i="107"/>
  <c r="W102" i="73" s="1"/>
  <c r="W39" i="107"/>
  <c r="W39" i="73" s="1"/>
  <c r="W72" i="107"/>
  <c r="W72" i="73" s="1"/>
  <c r="W66" i="107"/>
  <c r="W66" i="73" s="1"/>
  <c r="W50" i="107"/>
  <c r="W50" i="73" s="1"/>
  <c r="W109" i="107"/>
  <c r="W109" i="73" s="1"/>
  <c r="W32" i="107"/>
  <c r="W32" i="73" s="1"/>
  <c r="W57" i="107"/>
  <c r="W57" i="73" s="1"/>
  <c r="W63" i="107"/>
  <c r="W63" i="73" s="1"/>
  <c r="W30" i="107"/>
  <c r="W30" i="73" s="1"/>
  <c r="W58" i="107"/>
  <c r="W58" i="73" s="1"/>
  <c r="W97" i="107"/>
  <c r="W97" i="73" s="1"/>
  <c r="W65" i="107"/>
  <c r="W65" i="73" s="1"/>
  <c r="V41" i="109"/>
  <c r="V58" i="107"/>
  <c r="V58" i="73" s="1"/>
  <c r="V98" i="107"/>
  <c r="V98" i="73" s="1"/>
  <c r="V20" i="107"/>
  <c r="V20" i="73" s="1"/>
  <c r="V35" i="107"/>
  <c r="V35" i="73" s="1"/>
  <c r="V30" i="107"/>
  <c r="V30" i="73" s="1"/>
  <c r="V25" i="107"/>
  <c r="V25" i="73" s="1"/>
  <c r="V94" i="107"/>
  <c r="V94" i="73" s="1"/>
  <c r="V32" i="107"/>
  <c r="V32" i="73" s="1"/>
  <c r="V95" i="107"/>
  <c r="V95" i="73" s="1"/>
  <c r="W112" i="107"/>
  <c r="W112" i="73" s="1"/>
  <c r="W42" i="107"/>
  <c r="W42" i="73" s="1"/>
  <c r="W83" i="107"/>
  <c r="W83" i="73" s="1"/>
  <c r="W38" i="107"/>
  <c r="W38" i="73" s="1"/>
  <c r="W92" i="107"/>
  <c r="W92" i="73" s="1"/>
  <c r="W9" i="107"/>
  <c r="W9" i="73" s="1"/>
  <c r="W75" i="107"/>
  <c r="W75" i="73" s="1"/>
  <c r="W43" i="107"/>
  <c r="W43" i="73" s="1"/>
  <c r="W10" i="107"/>
  <c r="W10" i="73" s="1"/>
  <c r="W55" i="107"/>
  <c r="W55" i="73" s="1"/>
  <c r="W52" i="107"/>
  <c r="W52" i="73" s="1"/>
  <c r="W113" i="107"/>
  <c r="W113" i="73" s="1"/>
  <c r="W47" i="107"/>
  <c r="W47" i="73" s="1"/>
  <c r="W54" i="107"/>
  <c r="W54" i="73" s="1"/>
  <c r="W16" i="107"/>
  <c r="W16" i="73" s="1"/>
  <c r="W14" i="107"/>
  <c r="W14" i="73" s="1"/>
  <c r="W60" i="107"/>
  <c r="W60" i="73" s="1"/>
  <c r="W35" i="107"/>
  <c r="W35" i="73" s="1"/>
  <c r="W105" i="107"/>
  <c r="W105" i="73" s="1"/>
  <c r="W89" i="107"/>
  <c r="W89" i="73" s="1"/>
  <c r="W17" i="107"/>
  <c r="W17" i="73" s="1"/>
  <c r="U41" i="70"/>
  <c r="V15" i="107" l="1"/>
  <c r="V15" i="73" s="1"/>
  <c r="V57" i="107"/>
  <c r="V57" i="73" s="1"/>
  <c r="V83" i="107"/>
  <c r="V83" i="73" s="1"/>
  <c r="AA20" i="122" s="1"/>
  <c r="W129" i="73"/>
  <c r="AB39" i="122"/>
  <c r="W39" i="166"/>
  <c r="AB31" i="122"/>
  <c r="W31" i="166"/>
  <c r="AB5" i="122"/>
  <c r="W5" i="166"/>
  <c r="AB18" i="122"/>
  <c r="W18" i="166"/>
  <c r="AB14" i="122"/>
  <c r="W14" i="166"/>
  <c r="AA29" i="122"/>
  <c r="V29" i="166"/>
  <c r="AB29" i="122"/>
  <c r="W29" i="166"/>
  <c r="AB34" i="122"/>
  <c r="W34" i="166"/>
  <c r="AB3" i="122"/>
  <c r="W3" i="166"/>
  <c r="AB54" i="122"/>
  <c r="W54" i="166"/>
  <c r="AB47" i="122"/>
  <c r="W47" i="166"/>
  <c r="AB43" i="122"/>
  <c r="W43" i="166"/>
  <c r="AB19" i="122"/>
  <c r="W19" i="166"/>
  <c r="AB42" i="122"/>
  <c r="W42" i="166"/>
  <c r="AB12" i="122"/>
  <c r="W12" i="166"/>
  <c r="AB20" i="122"/>
  <c r="W20" i="166"/>
  <c r="AB46" i="122"/>
  <c r="W46" i="166"/>
  <c r="AB6" i="122"/>
  <c r="W6" i="166"/>
  <c r="AB38" i="122"/>
  <c r="W38" i="166"/>
  <c r="AB41" i="122"/>
  <c r="W41" i="166"/>
  <c r="AB24" i="122"/>
  <c r="W24" i="166"/>
  <c r="AB15" i="122"/>
  <c r="W15" i="166"/>
  <c r="AA48" i="122"/>
  <c r="V48" i="166"/>
  <c r="AA53" i="122"/>
  <c r="V53" i="166"/>
  <c r="AA10" i="122"/>
  <c r="V10" i="166"/>
  <c r="V20" i="166"/>
  <c r="AB17" i="122"/>
  <c r="W17" i="166"/>
  <c r="W125" i="73"/>
  <c r="AA31" i="122"/>
  <c r="V31" i="166"/>
  <c r="AB2" i="122"/>
  <c r="W2" i="166"/>
  <c r="W127" i="73"/>
  <c r="W131" i="73"/>
  <c r="AB40" i="122"/>
  <c r="W40" i="166"/>
  <c r="AB8" i="122"/>
  <c r="W8" i="166"/>
  <c r="AB30" i="122"/>
  <c r="W30" i="166"/>
  <c r="W126" i="73"/>
  <c r="W130" i="73"/>
  <c r="AB49" i="122"/>
  <c r="W49" i="166"/>
  <c r="AA35" i="122"/>
  <c r="V35" i="166"/>
  <c r="AB56" i="122"/>
  <c r="W56" i="166"/>
  <c r="AB48" i="122"/>
  <c r="W48" i="166"/>
  <c r="AB27" i="122"/>
  <c r="W27" i="166"/>
  <c r="AB10" i="122"/>
  <c r="W10" i="166"/>
  <c r="AB28" i="122"/>
  <c r="W28" i="166"/>
  <c r="AA12" i="122"/>
  <c r="V12" i="166"/>
  <c r="AA11" i="122"/>
  <c r="V11" i="166"/>
  <c r="W58" i="166"/>
  <c r="AB58" i="122"/>
  <c r="AB26" i="122"/>
  <c r="W26" i="166"/>
  <c r="AB50" i="122"/>
  <c r="W50" i="166"/>
  <c r="AA32" i="122"/>
  <c r="V32" i="166"/>
  <c r="AB9" i="122"/>
  <c r="W9" i="166"/>
  <c r="AB53" i="122"/>
  <c r="W53" i="166"/>
  <c r="AB37" i="122"/>
  <c r="W37" i="166"/>
  <c r="AB45" i="122"/>
  <c r="W45" i="166"/>
  <c r="AB55" i="122"/>
  <c r="W55" i="166"/>
  <c r="AB52" i="122"/>
  <c r="W52" i="166"/>
  <c r="AB21" i="122"/>
  <c r="W21" i="166"/>
  <c r="AB7" i="122"/>
  <c r="W7" i="166"/>
  <c r="W59" i="166"/>
  <c r="AB59" i="122"/>
  <c r="AB33" i="122"/>
  <c r="W33" i="166"/>
  <c r="AB4" i="122"/>
  <c r="W4" i="166"/>
  <c r="V68" i="107"/>
  <c r="V68" i="73" s="1"/>
  <c r="V47" i="107"/>
  <c r="V47" i="73" s="1"/>
  <c r="V105" i="107"/>
  <c r="V105" i="73" s="1"/>
  <c r="V80" i="107"/>
  <c r="V80" i="73" s="1"/>
  <c r="V93" i="107"/>
  <c r="V93" i="73" s="1"/>
  <c r="V46" i="107"/>
  <c r="V46" i="73" s="1"/>
  <c r="V78" i="107"/>
  <c r="V78" i="73" s="1"/>
  <c r="V121" i="107"/>
  <c r="V121" i="73" s="1"/>
  <c r="V7" i="107"/>
  <c r="V7" i="73" s="1"/>
  <c r="V81" i="107"/>
  <c r="V81" i="73" s="1"/>
  <c r="V123" i="107"/>
  <c r="V123" i="73" s="1"/>
  <c r="U44" i="78"/>
  <c r="U110" i="78"/>
  <c r="U30" i="78"/>
  <c r="U13" i="78"/>
  <c r="U52" i="78"/>
  <c r="U99" i="78"/>
  <c r="U35" i="78"/>
  <c r="U18" i="78"/>
  <c r="U45" i="78"/>
  <c r="U50" i="78"/>
  <c r="U33" i="78"/>
  <c r="U68" i="78"/>
  <c r="U111" i="78"/>
  <c r="U47" i="78"/>
  <c r="U112" i="78"/>
  <c r="U108" i="78"/>
  <c r="U28" i="78"/>
  <c r="U118" i="78"/>
  <c r="U37" i="78"/>
  <c r="U91" i="78"/>
  <c r="U27" i="78"/>
  <c r="U62" i="78"/>
  <c r="U93" i="78"/>
  <c r="U90" i="78"/>
  <c r="U10" i="78"/>
  <c r="U117" i="78"/>
  <c r="U36" i="78"/>
  <c r="U87" i="78"/>
  <c r="U23" i="78"/>
  <c r="U16" i="78"/>
  <c r="U61" i="78"/>
  <c r="U78" i="78"/>
  <c r="U101" i="78"/>
  <c r="U75" i="78"/>
  <c r="U11" i="78"/>
  <c r="U106" i="78"/>
  <c r="U42" i="78"/>
  <c r="U100" i="78"/>
  <c r="U123" i="78"/>
  <c r="U7" i="78"/>
  <c r="U74" i="78"/>
  <c r="U120" i="78"/>
  <c r="U59" i="78"/>
  <c r="U66" i="78"/>
  <c r="U73" i="78"/>
  <c r="U119" i="78"/>
  <c r="U64" i="78"/>
  <c r="U69" i="78"/>
  <c r="U51" i="78"/>
  <c r="U104" i="78"/>
  <c r="U58" i="78"/>
  <c r="U121" i="78"/>
  <c r="U26" i="78"/>
  <c r="U49" i="78"/>
  <c r="U54" i="78"/>
  <c r="U43" i="78"/>
  <c r="U94" i="78"/>
  <c r="U48" i="78"/>
  <c r="U53" i="78"/>
  <c r="U39" i="78"/>
  <c r="U25" i="78"/>
  <c r="U82" i="78"/>
  <c r="U9" i="78"/>
  <c r="U116" i="78"/>
  <c r="U22" i="78"/>
  <c r="U83" i="78"/>
  <c r="U19" i="78"/>
  <c r="U114" i="78"/>
  <c r="U109" i="78"/>
  <c r="U29" i="78"/>
  <c r="U12" i="78"/>
  <c r="U38" i="78"/>
  <c r="U95" i="78"/>
  <c r="U31" i="78"/>
  <c r="U46" i="78"/>
  <c r="U20" i="78"/>
  <c r="U92" i="78"/>
  <c r="U77" i="78"/>
  <c r="U71" i="78"/>
  <c r="U57" i="78"/>
  <c r="U97" i="78"/>
  <c r="U56" i="78"/>
  <c r="U55" i="78"/>
  <c r="U72" i="78"/>
  <c r="U115" i="78"/>
  <c r="U17" i="78"/>
  <c r="U63" i="78"/>
  <c r="U113" i="78"/>
  <c r="U32" i="78"/>
  <c r="U88" i="78"/>
  <c r="U14" i="78"/>
  <c r="U105" i="78"/>
  <c r="U40" i="78"/>
  <c r="U76" i="78"/>
  <c r="U86" i="78"/>
  <c r="U122" i="78"/>
  <c r="U67" i="78"/>
  <c r="U81" i="78"/>
  <c r="U65" i="78"/>
  <c r="U80" i="78"/>
  <c r="U8" i="78"/>
  <c r="U102" i="78"/>
  <c r="U21" i="78"/>
  <c r="U79" i="78"/>
  <c r="U15" i="78"/>
  <c r="U96" i="78"/>
  <c r="U89" i="78"/>
  <c r="U84" i="78"/>
  <c r="U60" i="78"/>
  <c r="U70" i="78"/>
  <c r="U34" i="78"/>
  <c r="U98" i="78"/>
  <c r="U85" i="78"/>
  <c r="U41" i="78"/>
  <c r="U107" i="78"/>
  <c r="U24" i="78"/>
  <c r="U103" i="78"/>
  <c r="U10" i="72"/>
  <c r="U26" i="72"/>
  <c r="U42" i="72"/>
  <c r="U58" i="72"/>
  <c r="U74" i="72"/>
  <c r="U90" i="72"/>
  <c r="U106" i="72"/>
  <c r="U122" i="72"/>
  <c r="U23" i="72"/>
  <c r="U40" i="72"/>
  <c r="U57" i="72"/>
  <c r="U87" i="72"/>
  <c r="U104" i="72"/>
  <c r="U21" i="72"/>
  <c r="U51" i="72"/>
  <c r="U68" i="72"/>
  <c r="U85" i="72"/>
  <c r="U11" i="72"/>
  <c r="U44" i="72"/>
  <c r="U77" i="72"/>
  <c r="U27" i="72"/>
  <c r="U31" i="72"/>
  <c r="U64" i="72"/>
  <c r="U97" i="72"/>
  <c r="U61" i="72"/>
  <c r="U80" i="72"/>
  <c r="U48" i="72"/>
  <c r="U81" i="72"/>
  <c r="U49" i="72"/>
  <c r="U108" i="72"/>
  <c r="U79" i="72"/>
  <c r="U14" i="72"/>
  <c r="U30" i="72"/>
  <c r="U46" i="72"/>
  <c r="U62" i="72"/>
  <c r="U78" i="72"/>
  <c r="U94" i="72"/>
  <c r="U110" i="72"/>
  <c r="U7" i="72"/>
  <c r="U24" i="72"/>
  <c r="U41" i="72"/>
  <c r="U71" i="72"/>
  <c r="U88" i="72"/>
  <c r="U105" i="72"/>
  <c r="U35" i="72"/>
  <c r="U52" i="72"/>
  <c r="U69" i="72"/>
  <c r="U99" i="72"/>
  <c r="U12" i="72"/>
  <c r="U45" i="72"/>
  <c r="U119" i="72"/>
  <c r="U28" i="72"/>
  <c r="U32" i="72"/>
  <c r="U65" i="72"/>
  <c r="U115" i="72"/>
  <c r="U59" i="72"/>
  <c r="U91" i="72"/>
  <c r="U123" i="72"/>
  <c r="U111" i="72"/>
  <c r="U107" i="72"/>
  <c r="U47" i="72"/>
  <c r="U18" i="72"/>
  <c r="U34" i="72"/>
  <c r="U50" i="72"/>
  <c r="U66" i="72"/>
  <c r="U82" i="72"/>
  <c r="U98" i="72"/>
  <c r="U114" i="72"/>
  <c r="U8" i="72"/>
  <c r="U25" i="72"/>
  <c r="U55" i="72"/>
  <c r="U72" i="72"/>
  <c r="U89" i="72"/>
  <c r="U19" i="72"/>
  <c r="U36" i="72"/>
  <c r="U53" i="72"/>
  <c r="U83" i="72"/>
  <c r="U100" i="72"/>
  <c r="U13" i="72"/>
  <c r="U75" i="72"/>
  <c r="U120" i="72"/>
  <c r="U29" i="72"/>
  <c r="U33" i="72"/>
  <c r="U95" i="72"/>
  <c r="U116" i="72"/>
  <c r="U15" i="72"/>
  <c r="U92" i="72"/>
  <c r="U16" i="72"/>
  <c r="U112" i="72"/>
  <c r="U109" i="72"/>
  <c r="U22" i="72"/>
  <c r="U38" i="72"/>
  <c r="U54" i="72"/>
  <c r="U70" i="72"/>
  <c r="U86" i="72"/>
  <c r="U102" i="72"/>
  <c r="U118" i="72"/>
  <c r="U9" i="72"/>
  <c r="U39" i="72"/>
  <c r="U56" i="72"/>
  <c r="U73" i="72"/>
  <c r="U103" i="72"/>
  <c r="U20" i="72"/>
  <c r="U37" i="72"/>
  <c r="U67" i="72"/>
  <c r="U84" i="72"/>
  <c r="U101" i="72"/>
  <c r="U43" i="72"/>
  <c r="U76" i="72"/>
  <c r="U121" i="72"/>
  <c r="U60" i="72"/>
  <c r="U63" i="72"/>
  <c r="U96" i="72"/>
  <c r="U117" i="72"/>
  <c r="U17" i="72"/>
  <c r="U93" i="72"/>
  <c r="U113" i="72"/>
  <c r="V122" i="107"/>
  <c r="V122" i="73" s="1"/>
  <c r="V91" i="107"/>
  <c r="V91" i="73" s="1"/>
  <c r="V70" i="107"/>
  <c r="V70" i="73" s="1"/>
  <c r="V69" i="107"/>
  <c r="V69" i="73" s="1"/>
  <c r="V67" i="107"/>
  <c r="V67" i="73" s="1"/>
  <c r="V108" i="107"/>
  <c r="V108" i="73" s="1"/>
  <c r="V24" i="107"/>
  <c r="V24" i="73" s="1"/>
  <c r="V31" i="107"/>
  <c r="V31" i="73" s="1"/>
  <c r="V118" i="107"/>
  <c r="V118" i="73" s="1"/>
  <c r="V59" i="107"/>
  <c r="V59" i="73" s="1"/>
  <c r="V39" i="107"/>
  <c r="V39" i="73" s="1"/>
  <c r="V101" i="107"/>
  <c r="V101" i="73" s="1"/>
  <c r="V11" i="107"/>
  <c r="V11" i="73" s="1"/>
  <c r="V106" i="107"/>
  <c r="V106" i="73" s="1"/>
  <c r="V9" i="107"/>
  <c r="V9" i="73" s="1"/>
  <c r="V109" i="107"/>
  <c r="V109" i="73" s="1"/>
  <c r="V104" i="107"/>
  <c r="V104" i="73" s="1"/>
  <c r="V77" i="107"/>
  <c r="V77" i="73" s="1"/>
  <c r="V45" i="107"/>
  <c r="V45" i="73" s="1"/>
  <c r="V79" i="107"/>
  <c r="V79" i="73" s="1"/>
  <c r="V44" i="107"/>
  <c r="V44" i="73" s="1"/>
  <c r="V87" i="107"/>
  <c r="V87" i="73" s="1"/>
  <c r="V27" i="107"/>
  <c r="V27" i="73" s="1"/>
  <c r="V107" i="107"/>
  <c r="V107" i="73" s="1"/>
  <c r="V102" i="107"/>
  <c r="V102" i="73" s="1"/>
  <c r="V76" i="107"/>
  <c r="V76" i="73" s="1"/>
  <c r="V43" i="107"/>
  <c r="V43" i="73" s="1"/>
  <c r="V99" i="107"/>
  <c r="V99" i="73" s="1"/>
  <c r="V90" i="107"/>
  <c r="V90" i="73" s="1"/>
  <c r="V10" i="107"/>
  <c r="V10" i="73" s="1"/>
  <c r="V72" i="107"/>
  <c r="V72" i="73" s="1"/>
  <c r="V61" i="107"/>
  <c r="V61" i="73" s="1"/>
  <c r="V64" i="107"/>
  <c r="V64" i="73" s="1"/>
  <c r="V29" i="107"/>
  <c r="V29" i="73" s="1"/>
  <c r="V42" i="107"/>
  <c r="V42" i="73" s="1"/>
  <c r="V48" i="107"/>
  <c r="V48" i="73" s="1"/>
  <c r="V117" i="107"/>
  <c r="V117" i="73" s="1"/>
  <c r="V119" i="107"/>
  <c r="V119" i="73" s="1"/>
  <c r="V40" i="107"/>
  <c r="V40" i="73" s="1"/>
  <c r="V51" i="107"/>
  <c r="V51" i="73" s="1"/>
  <c r="V17" i="107"/>
  <c r="V17" i="73" s="1"/>
  <c r="V100" i="107"/>
  <c r="V100" i="73" s="1"/>
  <c r="V65" i="107"/>
  <c r="V65" i="73" s="1"/>
  <c r="V18" i="107"/>
  <c r="V18" i="73" s="1"/>
  <c r="V112" i="107"/>
  <c r="V112" i="73" s="1"/>
  <c r="V86" i="107"/>
  <c r="V86" i="73" s="1"/>
  <c r="V54" i="107"/>
  <c r="V54" i="73" s="1"/>
  <c r="V85" i="107"/>
  <c r="V85" i="73" s="1"/>
  <c r="V110" i="107"/>
  <c r="V110" i="73" s="1"/>
  <c r="V84" i="107"/>
  <c r="V84" i="73" s="1"/>
  <c r="V56" i="107"/>
  <c r="V56" i="73" s="1"/>
  <c r="V33" i="107"/>
  <c r="V33" i="73" s="1"/>
  <c r="V26" i="107"/>
  <c r="V26" i="73" s="1"/>
  <c r="V13" i="107"/>
  <c r="V13" i="73" s="1"/>
  <c r="V114" i="107"/>
  <c r="V114" i="73" s="1"/>
  <c r="V38" i="107"/>
  <c r="V38" i="73" s="1"/>
  <c r="V37" i="107"/>
  <c r="V37" i="73" s="1"/>
  <c r="V55" i="107"/>
  <c r="V55" i="73" s="1"/>
  <c r="V103" i="107"/>
  <c r="V103" i="73" s="1"/>
  <c r="V63" i="107"/>
  <c r="V63" i="73" s="1"/>
  <c r="V113" i="107"/>
  <c r="V113" i="73" s="1"/>
  <c r="V19" i="107"/>
  <c r="V19" i="73" s="1"/>
  <c r="V96" i="107"/>
  <c r="V96" i="73" s="1"/>
  <c r="V71" i="107"/>
  <c r="V71" i="73" s="1"/>
  <c r="V16" i="107"/>
  <c r="V16" i="73" s="1"/>
  <c r="V88" i="107"/>
  <c r="V88" i="73" s="1"/>
  <c r="V89" i="107"/>
  <c r="V89" i="73" s="1"/>
  <c r="V36" i="107"/>
  <c r="V36" i="73" s="1"/>
  <c r="V97" i="107"/>
  <c r="V97" i="73" s="1"/>
  <c r="V82" i="107"/>
  <c r="V82" i="73" s="1"/>
  <c r="V8" i="107"/>
  <c r="V8" i="73" s="1"/>
  <c r="V120" i="107"/>
  <c r="V120" i="73" s="1"/>
  <c r="V14" i="107"/>
  <c r="V14" i="73" s="1"/>
  <c r="V60" i="107"/>
  <c r="V60" i="73" s="1"/>
  <c r="V12" i="107"/>
  <c r="V12" i="73" s="1"/>
  <c r="U41" i="109"/>
  <c r="V28" i="107"/>
  <c r="V28" i="73" s="1"/>
  <c r="V53" i="107"/>
  <c r="V53" i="73" s="1"/>
  <c r="V115" i="107"/>
  <c r="V115" i="73" s="1"/>
  <c r="V21" i="107"/>
  <c r="V21" i="73" s="1"/>
  <c r="V66" i="107"/>
  <c r="V66" i="73" s="1"/>
  <c r="V34" i="107"/>
  <c r="V34" i="73" s="1"/>
  <c r="AA2" i="122"/>
  <c r="V130" i="73" l="1"/>
  <c r="W63" i="166"/>
  <c r="AA52" i="122"/>
  <c r="V52" i="166"/>
  <c r="AA33" i="122"/>
  <c r="V33" i="166"/>
  <c r="AA51" i="122"/>
  <c r="V51" i="166"/>
  <c r="AA9" i="122"/>
  <c r="V9" i="166"/>
  <c r="AA7" i="122"/>
  <c r="V7" i="166"/>
  <c r="AA17" i="122"/>
  <c r="V17" i="166"/>
  <c r="AA19" i="122"/>
  <c r="V19" i="166"/>
  <c r="AA23" i="122"/>
  <c r="V23" i="166"/>
  <c r="AA56" i="122"/>
  <c r="V56" i="166"/>
  <c r="AA24" i="122"/>
  <c r="V24" i="166"/>
  <c r="AA43" i="122"/>
  <c r="V43" i="166"/>
  <c r="AA45" i="122"/>
  <c r="V45" i="166"/>
  <c r="V60" i="166"/>
  <c r="AA60" i="122"/>
  <c r="AA42" i="122"/>
  <c r="V42" i="166"/>
  <c r="AA34" i="122"/>
  <c r="V34" i="166"/>
  <c r="AA47" i="122"/>
  <c r="V47" i="166"/>
  <c r="AA57" i="122"/>
  <c r="V57" i="166"/>
  <c r="AA8" i="122"/>
  <c r="V8" i="166"/>
  <c r="AA22" i="122"/>
  <c r="V22" i="166"/>
  <c r="AA36" i="122"/>
  <c r="V36" i="166"/>
  <c r="AA44" i="122"/>
  <c r="V44" i="166"/>
  <c r="AA16" i="122"/>
  <c r="V16" i="166"/>
  <c r="AA46" i="122"/>
  <c r="V46" i="166"/>
  <c r="AA38" i="122"/>
  <c r="V38" i="166"/>
  <c r="AA6" i="122"/>
  <c r="V6" i="166"/>
  <c r="V129" i="73"/>
  <c r="V125" i="73"/>
  <c r="AA30" i="122"/>
  <c r="V30" i="166"/>
  <c r="AA5" i="122"/>
  <c r="V5" i="166"/>
  <c r="AA26" i="122"/>
  <c r="V26" i="166"/>
  <c r="AA40" i="122"/>
  <c r="V40" i="166"/>
  <c r="V2" i="166"/>
  <c r="V127" i="73"/>
  <c r="V131" i="73"/>
  <c r="V58" i="166"/>
  <c r="AA58" i="122"/>
  <c r="AA25" i="122"/>
  <c r="V25" i="166"/>
  <c r="AA21" i="122"/>
  <c r="V21" i="166"/>
  <c r="AA37" i="122"/>
  <c r="V37" i="166"/>
  <c r="AA13" i="122"/>
  <c r="V13" i="166"/>
  <c r="AA14" i="122"/>
  <c r="V14" i="166"/>
  <c r="AA28" i="122"/>
  <c r="V28" i="166"/>
  <c r="AA15" i="122"/>
  <c r="V15" i="166"/>
  <c r="V126" i="73"/>
  <c r="AA3" i="122"/>
  <c r="V3" i="166"/>
  <c r="AA50" i="122"/>
  <c r="V50" i="166"/>
  <c r="AA49" i="122"/>
  <c r="V49" i="166"/>
  <c r="AA54" i="122"/>
  <c r="V54" i="166"/>
  <c r="AA27" i="122"/>
  <c r="V27" i="166"/>
  <c r="AA39" i="122"/>
  <c r="V39" i="166"/>
  <c r="AA41" i="122"/>
  <c r="V41" i="166"/>
  <c r="AA55" i="122"/>
  <c r="V55" i="166"/>
  <c r="AA4" i="122"/>
  <c r="V4" i="166"/>
  <c r="V59" i="166"/>
  <c r="AA59" i="122"/>
  <c r="AA18" i="122"/>
  <c r="V18" i="166"/>
  <c r="V63" i="166" l="1"/>
  <c r="B41" i="109"/>
  <c r="A4" i="122" l="1"/>
  <c r="A5" i="122" s="1"/>
  <c r="A6" i="122" s="1"/>
  <c r="A7" i="122" s="1"/>
  <c r="A8" i="122" s="1"/>
  <c r="A9" i="122" s="1"/>
  <c r="A10" i="122" s="1"/>
  <c r="A11" i="122" s="1"/>
  <c r="A12" i="122" s="1"/>
  <c r="A13" i="122" s="1"/>
  <c r="A14" i="122" s="1"/>
  <c r="A15" i="122" s="1"/>
  <c r="A16" i="122" s="1"/>
  <c r="A17" i="122" s="1"/>
  <c r="A18" i="122" s="1"/>
  <c r="A19" i="122" s="1"/>
  <c r="A20" i="122" s="1"/>
  <c r="A21" i="122" s="1"/>
  <c r="A22" i="122" s="1"/>
  <c r="A23" i="122" s="1"/>
  <c r="A24" i="122" s="1"/>
  <c r="A25" i="122" s="1"/>
  <c r="A26" i="122" s="1"/>
  <c r="A27" i="122" s="1"/>
  <c r="A28" i="122" s="1"/>
  <c r="A29" i="122" s="1"/>
  <c r="A30" i="122" s="1"/>
  <c r="A31" i="122" s="1"/>
  <c r="A32" i="122" s="1"/>
  <c r="A33" i="122" s="1"/>
  <c r="A34" i="122" s="1"/>
  <c r="A35" i="122" s="1"/>
  <c r="A36" i="122" s="1"/>
  <c r="A37" i="122" s="1"/>
  <c r="A38" i="122" s="1"/>
  <c r="A39" i="122" s="1"/>
  <c r="A40" i="122" s="1"/>
  <c r="A41" i="122" s="1"/>
  <c r="A42" i="122" s="1"/>
  <c r="A43" i="122" s="1"/>
  <c r="A44" i="122" s="1"/>
  <c r="A45" i="122" s="1"/>
  <c r="A46" i="122" s="1"/>
  <c r="A47" i="122" s="1"/>
  <c r="A48" i="122" s="1"/>
  <c r="A49" i="122" s="1"/>
  <c r="A50" i="122" s="1"/>
  <c r="A51" i="122" s="1"/>
  <c r="A52" i="122" s="1"/>
  <c r="A53" i="122" s="1"/>
  <c r="A54" i="122" s="1"/>
  <c r="A55" i="122" s="1"/>
  <c r="A56" i="122" s="1"/>
  <c r="A57" i="122" s="1"/>
  <c r="A58" i="122" s="1"/>
  <c r="A59" i="122" s="1"/>
  <c r="A60" i="122" s="1"/>
  <c r="AF8" i="81"/>
  <c r="AF9" i="81" s="1"/>
  <c r="AF10" i="81" s="1"/>
  <c r="AF11" i="81" s="1"/>
  <c r="AF12" i="81" s="1"/>
  <c r="AF13" i="81" s="1"/>
  <c r="AF14" i="81" s="1"/>
  <c r="AF15" i="81" s="1"/>
  <c r="AF16" i="81" s="1"/>
  <c r="AF17" i="81" s="1"/>
  <c r="AF18" i="81" s="1"/>
  <c r="AF19" i="81" s="1"/>
  <c r="AF20" i="81" s="1"/>
  <c r="AF21" i="81" s="1"/>
  <c r="AF22" i="81" s="1"/>
  <c r="AF23" i="81" s="1"/>
  <c r="AF24" i="81" s="1"/>
  <c r="AF25" i="81" s="1"/>
  <c r="AF26" i="81" s="1"/>
  <c r="AF27" i="81" s="1"/>
  <c r="AF28" i="81" s="1"/>
  <c r="AF29" i="81" s="1"/>
  <c r="AF30" i="81" s="1"/>
  <c r="AF31" i="81" s="1"/>
  <c r="AF32" i="81" s="1"/>
  <c r="AF33" i="81" s="1"/>
  <c r="AF34" i="81" s="1"/>
  <c r="AF35" i="81" s="1"/>
  <c r="AF36" i="81" s="1"/>
  <c r="AF37" i="81" s="1"/>
  <c r="AF38" i="81" s="1"/>
  <c r="AF39" i="81" s="1"/>
  <c r="AF40" i="81" s="1"/>
  <c r="AF41" i="81" s="1"/>
  <c r="AF42" i="81" s="1"/>
  <c r="AF43" i="81" s="1"/>
  <c r="AF44" i="81" s="1"/>
  <c r="AF45" i="81" s="1"/>
  <c r="AF46" i="81" s="1"/>
  <c r="AF47" i="81" s="1"/>
  <c r="AF48" i="81" s="1"/>
  <c r="AF49" i="81" s="1"/>
  <c r="AF50" i="81" s="1"/>
  <c r="AF51" i="81" s="1"/>
  <c r="AF52" i="81" s="1"/>
  <c r="AF53" i="81" s="1"/>
  <c r="AF54" i="81" s="1"/>
  <c r="AF55" i="81" s="1"/>
  <c r="AF56" i="81" s="1"/>
  <c r="AF57" i="81" s="1"/>
  <c r="AF58" i="81" s="1"/>
  <c r="AF59" i="81" s="1"/>
  <c r="AF60" i="81" s="1"/>
  <c r="AF61" i="81" s="1"/>
  <c r="AF62" i="81" s="1"/>
  <c r="AF63" i="81" s="1"/>
  <c r="AF64" i="81" s="1"/>
  <c r="AF65" i="81" s="1"/>
  <c r="AF9" i="117"/>
  <c r="AF10" i="117" s="1"/>
  <c r="AF11" i="117" s="1"/>
  <c r="AF9" i="80"/>
  <c r="AF10" i="80" s="1"/>
  <c r="AF11" i="80" s="1"/>
  <c r="AF12" i="80" s="1"/>
  <c r="AF13" i="80" s="1"/>
  <c r="AF14" i="80" s="1"/>
  <c r="AF15" i="80" s="1"/>
  <c r="AF16" i="80" s="1"/>
  <c r="AF17" i="80" s="1"/>
  <c r="AF18" i="80" s="1"/>
  <c r="AF19" i="80" s="1"/>
  <c r="AF20" i="80" s="1"/>
  <c r="AF21" i="80" s="1"/>
  <c r="AF22" i="80" s="1"/>
  <c r="AF23" i="80" s="1"/>
  <c r="AF24" i="80" s="1"/>
  <c r="AF25" i="80" s="1"/>
  <c r="AF26" i="80" s="1"/>
  <c r="AF27" i="80" s="1"/>
  <c r="AF28" i="80" s="1"/>
  <c r="AF29" i="80" s="1"/>
  <c r="AF30" i="80" s="1"/>
  <c r="AF31" i="80" s="1"/>
  <c r="AF32" i="80" s="1"/>
  <c r="AF33" i="80" s="1"/>
  <c r="AF34" i="80" s="1"/>
  <c r="AF35" i="80" s="1"/>
  <c r="AF36" i="80" s="1"/>
  <c r="AF37" i="80" s="1"/>
  <c r="AF38" i="80" s="1"/>
  <c r="AF39" i="80" s="1"/>
  <c r="AF40" i="80" s="1"/>
  <c r="AF41" i="80" s="1"/>
  <c r="AF42" i="80" s="1"/>
  <c r="AF43" i="80" s="1"/>
  <c r="AF44" i="80" s="1"/>
  <c r="AF45" i="80" s="1"/>
  <c r="AF46" i="80" s="1"/>
  <c r="AF47" i="80" s="1"/>
  <c r="AF48" i="80" s="1"/>
  <c r="AF49" i="80" s="1"/>
  <c r="AF50" i="80" s="1"/>
  <c r="AF51" i="80" s="1"/>
  <c r="AF52" i="80" s="1"/>
  <c r="AF53" i="80" s="1"/>
  <c r="AF54" i="80" s="1"/>
  <c r="AF55" i="80" s="1"/>
  <c r="AF56" i="80" s="1"/>
  <c r="AF57" i="80" s="1"/>
  <c r="AF58" i="80" s="1"/>
  <c r="AF59" i="80" s="1"/>
  <c r="AF60" i="80" s="1"/>
  <c r="AF61" i="80" s="1"/>
  <c r="AF62" i="80" s="1"/>
  <c r="AF63" i="80" s="1"/>
  <c r="AF64" i="80" s="1"/>
  <c r="AF65" i="80" s="1"/>
  <c r="AF66" i="80" s="1"/>
  <c r="AF67" i="80" s="1"/>
  <c r="AF68" i="80" s="1"/>
  <c r="AF69" i="80" s="1"/>
  <c r="AF70" i="80" s="1"/>
  <c r="AF71" i="80" s="1"/>
  <c r="AF72" i="80" s="1"/>
  <c r="AF73" i="80" s="1"/>
  <c r="AF74" i="80" s="1"/>
  <c r="AF75" i="80" s="1"/>
  <c r="AF76" i="80" s="1"/>
  <c r="AF77" i="80" s="1"/>
  <c r="AF78" i="80" s="1"/>
  <c r="AF79" i="80" s="1"/>
  <c r="AF80" i="80" s="1"/>
  <c r="AF81" i="80" s="1"/>
  <c r="AF82" i="80" s="1"/>
  <c r="AF83" i="80" s="1"/>
  <c r="AF84" i="80" s="1"/>
  <c r="AF85" i="80" s="1"/>
  <c r="AF86" i="80" s="1"/>
  <c r="AF87" i="80" s="1"/>
  <c r="AF88" i="80" s="1"/>
  <c r="AF89" i="80" s="1"/>
  <c r="AF90" i="80" s="1"/>
  <c r="AF91" i="80" s="1"/>
  <c r="AF92" i="80" s="1"/>
  <c r="AF93" i="80" s="1"/>
  <c r="AF94" i="80" s="1"/>
  <c r="AF95" i="80" s="1"/>
  <c r="AF96" i="80" s="1"/>
  <c r="AF97" i="80" s="1"/>
  <c r="AF98" i="80" s="1"/>
  <c r="AF99" i="80" s="1"/>
  <c r="AF100" i="80" s="1"/>
  <c r="AF101" i="80" s="1"/>
  <c r="AF102" i="80" s="1"/>
  <c r="AF103" i="80" s="1"/>
  <c r="AF104" i="80" s="1"/>
  <c r="AF105" i="80" s="1"/>
  <c r="AF106" i="80" s="1"/>
  <c r="AF107" i="80" s="1"/>
  <c r="AF108" i="80" s="1"/>
  <c r="AF109" i="80" s="1"/>
  <c r="AF110" i="80" s="1"/>
  <c r="AF111" i="80" s="1"/>
  <c r="AF112" i="80" s="1"/>
  <c r="AF113" i="80" s="1"/>
  <c r="AF114" i="80" s="1"/>
  <c r="AF115" i="80" s="1"/>
  <c r="AF116" i="80" s="1"/>
  <c r="AF117" i="80" s="1"/>
  <c r="AF118" i="80" s="1"/>
  <c r="AF119" i="80" s="1"/>
  <c r="AF120" i="80" s="1"/>
  <c r="AF121" i="80" s="1"/>
  <c r="AF122" i="80" s="1"/>
  <c r="AF123" i="80" s="1"/>
  <c r="AF8" i="71"/>
  <c r="AF9" i="71" s="1"/>
  <c r="AF10" i="71" s="1"/>
  <c r="AF11" i="71" s="1"/>
  <c r="AF12" i="71" s="1"/>
  <c r="AF13" i="71" s="1"/>
  <c r="AF14" i="71" s="1"/>
  <c r="AF15" i="71" s="1"/>
  <c r="AF16" i="71" s="1"/>
  <c r="AF17" i="71" s="1"/>
  <c r="AF18" i="71" s="1"/>
  <c r="AF19" i="71" s="1"/>
  <c r="AF20" i="71" s="1"/>
  <c r="AF21" i="71" s="1"/>
  <c r="AF22" i="71" s="1"/>
  <c r="AF23" i="71" s="1"/>
  <c r="AF24" i="71" s="1"/>
  <c r="AF25" i="71" s="1"/>
  <c r="AF26" i="71" s="1"/>
  <c r="AF27" i="71" s="1"/>
  <c r="AF28" i="71" s="1"/>
  <c r="AF29" i="71" s="1"/>
  <c r="AF30" i="71" s="1"/>
  <c r="AF31" i="71" s="1"/>
  <c r="AF32" i="71" s="1"/>
  <c r="AF33" i="71" s="1"/>
  <c r="AF34" i="71" s="1"/>
  <c r="AF35" i="71" s="1"/>
  <c r="AF36" i="71" s="1"/>
  <c r="AF37" i="71" s="1"/>
  <c r="AF38" i="71" s="1"/>
  <c r="AF39" i="71" s="1"/>
  <c r="AF40" i="71" s="1"/>
  <c r="AF41" i="71" s="1"/>
  <c r="AF42" i="71" s="1"/>
  <c r="AF43" i="71" s="1"/>
  <c r="AF44" i="71" s="1"/>
  <c r="AF45" i="71" s="1"/>
  <c r="AF46" i="71" s="1"/>
  <c r="AF47" i="71" s="1"/>
  <c r="AF48" i="71" s="1"/>
  <c r="AF49" i="71" s="1"/>
  <c r="AF50" i="71" s="1"/>
  <c r="AF51" i="71" s="1"/>
  <c r="AF52" i="71" s="1"/>
  <c r="AF53" i="71" s="1"/>
  <c r="AF54" i="71" s="1"/>
  <c r="AF55" i="71" s="1"/>
  <c r="AF56" i="71" s="1"/>
  <c r="AF57" i="71" s="1"/>
  <c r="AF58" i="71" s="1"/>
  <c r="AF59" i="71" s="1"/>
  <c r="AF60" i="71" s="1"/>
  <c r="AF61" i="71" s="1"/>
  <c r="AF62" i="71" s="1"/>
  <c r="AF63" i="71" s="1"/>
  <c r="AF64" i="71" s="1"/>
  <c r="AF65" i="71" s="1"/>
  <c r="AF66" i="71" s="1"/>
  <c r="AF67" i="71" s="1"/>
  <c r="AF68" i="71" s="1"/>
  <c r="AF69" i="71" s="1"/>
  <c r="AF70" i="71" s="1"/>
  <c r="AF71" i="71" s="1"/>
  <c r="AF72" i="71" s="1"/>
  <c r="AF73" i="71" s="1"/>
  <c r="AF74" i="71" s="1"/>
  <c r="AF75" i="71" s="1"/>
  <c r="AF76" i="71" s="1"/>
  <c r="AF77" i="71" s="1"/>
  <c r="AF78" i="71" s="1"/>
  <c r="AF79" i="71" s="1"/>
  <c r="AF80" i="71" s="1"/>
  <c r="AF81" i="71" s="1"/>
  <c r="AF82" i="71" s="1"/>
  <c r="AF83" i="71" s="1"/>
  <c r="AF84" i="71" s="1"/>
  <c r="AF85" i="71" s="1"/>
  <c r="AF86" i="71" s="1"/>
  <c r="AF87" i="71" s="1"/>
  <c r="AF88" i="71" s="1"/>
  <c r="AF89" i="71" s="1"/>
  <c r="AF90" i="71" s="1"/>
  <c r="AF91" i="71" s="1"/>
  <c r="AF92" i="71" s="1"/>
  <c r="AF93" i="71" s="1"/>
  <c r="AF94" i="71" s="1"/>
  <c r="AF95" i="71" s="1"/>
  <c r="AF96" i="71" s="1"/>
  <c r="AF97" i="71" s="1"/>
  <c r="AF98" i="71" s="1"/>
  <c r="AF99" i="71" s="1"/>
  <c r="AF100" i="71" s="1"/>
  <c r="AF101" i="71" s="1"/>
  <c r="AF102" i="71" s="1"/>
  <c r="AF103" i="71" s="1"/>
  <c r="AF104" i="71" s="1"/>
  <c r="AF105" i="71" s="1"/>
  <c r="AF106" i="71" s="1"/>
  <c r="AF107" i="71" s="1"/>
  <c r="AF108" i="71" s="1"/>
  <c r="AF109" i="71" s="1"/>
  <c r="AF110" i="71" s="1"/>
  <c r="AF111" i="71" s="1"/>
  <c r="AF112" i="71" s="1"/>
  <c r="AF113" i="71" s="1"/>
  <c r="AF114" i="71" s="1"/>
  <c r="AF115" i="71" s="1"/>
  <c r="AF116" i="71" s="1"/>
  <c r="AF117" i="71" s="1"/>
  <c r="AF118" i="71" s="1"/>
  <c r="AF119" i="71" s="1"/>
  <c r="AF120" i="71" s="1"/>
  <c r="AF121" i="71" s="1"/>
  <c r="AF122" i="71" s="1"/>
  <c r="AF123" i="71" s="1"/>
  <c r="AF9" i="118"/>
  <c r="U7" i="81" l="1" a="1"/>
  <c r="F7" i="81" a="1"/>
  <c r="D7" i="81" a="1"/>
  <c r="AG9" i="117"/>
  <c r="AG10" i="117"/>
  <c r="AF12" i="117"/>
  <c r="AG11" i="117"/>
  <c r="AG10" i="116"/>
  <c r="AG12" i="116"/>
  <c r="AF66" i="81"/>
  <c r="AF67" i="81" s="1"/>
  <c r="AF68" i="81" s="1"/>
  <c r="AF69" i="81" s="1"/>
  <c r="AF70" i="81" s="1"/>
  <c r="AF71" i="81" s="1"/>
  <c r="AF72" i="81" s="1"/>
  <c r="AF73" i="81" s="1"/>
  <c r="AF74" i="81" s="1"/>
  <c r="AF75" i="81" s="1"/>
  <c r="AF76" i="81" s="1"/>
  <c r="AF77" i="81" s="1"/>
  <c r="AF78" i="81" s="1"/>
  <c r="AF79" i="81" s="1"/>
  <c r="AF80" i="81" s="1"/>
  <c r="AF81" i="81" s="1"/>
  <c r="AF82" i="81" s="1"/>
  <c r="AF83" i="81" s="1"/>
  <c r="AF84" i="81" s="1"/>
  <c r="AF85" i="81" s="1"/>
  <c r="AF86" i="81" s="1"/>
  <c r="AF87" i="81" s="1"/>
  <c r="AF88" i="81" s="1"/>
  <c r="AF89" i="81" s="1"/>
  <c r="AF90" i="81" s="1"/>
  <c r="AF91" i="81" s="1"/>
  <c r="AF92" i="81" s="1"/>
  <c r="AF93" i="81" s="1"/>
  <c r="AF94" i="81" s="1"/>
  <c r="AF95" i="81" s="1"/>
  <c r="AF96" i="81" s="1"/>
  <c r="AF97" i="81" s="1"/>
  <c r="AF98" i="81" s="1"/>
  <c r="AF99" i="81" s="1"/>
  <c r="AF100" i="81" s="1"/>
  <c r="AF101" i="81" s="1"/>
  <c r="AF102" i="81" s="1"/>
  <c r="AF103" i="81" s="1"/>
  <c r="AF104" i="81" s="1"/>
  <c r="AF105" i="81" s="1"/>
  <c r="AF106" i="81" s="1"/>
  <c r="AF107" i="81" s="1"/>
  <c r="AF108" i="81" s="1"/>
  <c r="AF109" i="81" s="1"/>
  <c r="AF110" i="81" s="1"/>
  <c r="AF111" i="81" s="1"/>
  <c r="AF112" i="81" s="1"/>
  <c r="AF113" i="81" s="1"/>
  <c r="AF114" i="81" s="1"/>
  <c r="AF115" i="81" s="1"/>
  <c r="AF116" i="81" s="1"/>
  <c r="AF117" i="81" s="1"/>
  <c r="AF118" i="81" s="1"/>
  <c r="AF119" i="81" s="1"/>
  <c r="AF120" i="81" s="1"/>
  <c r="AF121" i="81" s="1"/>
  <c r="AF122" i="81" s="1"/>
  <c r="AF123" i="81" s="1"/>
  <c r="AG9" i="118"/>
  <c r="AF10" i="118"/>
  <c r="AG11" i="116"/>
  <c r="F84" i="81" l="1"/>
  <c r="F116" i="81"/>
  <c r="F73" i="81"/>
  <c r="F44" i="81"/>
  <c r="F78" i="81"/>
  <c r="F42" i="81"/>
  <c r="F10" i="81"/>
  <c r="F104" i="81"/>
  <c r="F37" i="81"/>
  <c r="F16" i="81"/>
  <c r="F50" i="81"/>
  <c r="F114" i="81"/>
  <c r="F91" i="81"/>
  <c r="F67" i="81"/>
  <c r="F76" i="81"/>
  <c r="F111" i="81"/>
  <c r="F41" i="81"/>
  <c r="F80" i="81"/>
  <c r="F55" i="81"/>
  <c r="F121" i="81"/>
  <c r="F121" i="107" s="1"/>
  <c r="F121" i="73" s="1"/>
  <c r="F35" i="81"/>
  <c r="F102" i="81"/>
  <c r="F75" i="81"/>
  <c r="F51" i="81"/>
  <c r="F43" i="81"/>
  <c r="F103" i="81"/>
  <c r="F19" i="81"/>
  <c r="F59" i="81"/>
  <c r="F120" i="81"/>
  <c r="F52" i="81"/>
  <c r="F63" i="81"/>
  <c r="F79" i="81"/>
  <c r="F25" i="81"/>
  <c r="F94" i="81"/>
  <c r="F64" i="81"/>
  <c r="F38" i="81"/>
  <c r="F15" i="81"/>
  <c r="F81" i="81"/>
  <c r="F32" i="81"/>
  <c r="F66" i="81"/>
  <c r="F21" i="81"/>
  <c r="F112" i="81"/>
  <c r="F88" i="81"/>
  <c r="F119" i="81"/>
  <c r="F18" i="81"/>
  <c r="F74" i="81"/>
  <c r="F123" i="81"/>
  <c r="F123" i="107" s="1"/>
  <c r="F123" i="73" s="1"/>
  <c r="F22" i="81"/>
  <c r="F20" i="81"/>
  <c r="F54" i="81"/>
  <c r="F96" i="81"/>
  <c r="F87" i="81"/>
  <c r="F58" i="81"/>
  <c r="F97" i="81"/>
  <c r="F33" i="81"/>
  <c r="F105" i="81"/>
  <c r="F95" i="81"/>
  <c r="F12" i="81"/>
  <c r="F46" i="81"/>
  <c r="F110" i="81"/>
  <c r="F85" i="81"/>
  <c r="F61" i="81"/>
  <c r="F65" i="81"/>
  <c r="F47" i="81"/>
  <c r="F9" i="81"/>
  <c r="F82" i="81"/>
  <c r="F48" i="81"/>
  <c r="F17" i="81"/>
  <c r="F109" i="81"/>
  <c r="F49" i="81"/>
  <c r="F8" i="81"/>
  <c r="F106" i="81"/>
  <c r="F56" i="81"/>
  <c r="F113" i="81"/>
  <c r="F36" i="81"/>
  <c r="F70" i="81"/>
  <c r="F27" i="81"/>
  <c r="F117" i="81"/>
  <c r="F93" i="81"/>
  <c r="F7" i="81"/>
  <c r="F100" i="81"/>
  <c r="F90" i="81"/>
  <c r="F31" i="81"/>
  <c r="F71" i="81"/>
  <c r="F118" i="81"/>
  <c r="F72" i="81"/>
  <c r="F89" i="81"/>
  <c r="F101" i="81"/>
  <c r="F39" i="81"/>
  <c r="F26" i="81"/>
  <c r="F11" i="81"/>
  <c r="F28" i="81"/>
  <c r="F62" i="81"/>
  <c r="F13" i="81"/>
  <c r="F107" i="81"/>
  <c r="F83" i="81"/>
  <c r="F108" i="81"/>
  <c r="F57" i="81"/>
  <c r="F30" i="81"/>
  <c r="F98" i="81"/>
  <c r="F69" i="81"/>
  <c r="F45" i="81"/>
  <c r="F29" i="81"/>
  <c r="F92" i="81"/>
  <c r="F40" i="81"/>
  <c r="F34" i="81"/>
  <c r="F99" i="81"/>
  <c r="F68" i="81"/>
  <c r="F14" i="81"/>
  <c r="F86" i="81"/>
  <c r="F53" i="81"/>
  <c r="F23" i="81"/>
  <c r="F115" i="81"/>
  <c r="F60" i="81"/>
  <c r="F24" i="81"/>
  <c r="F122" i="81"/>
  <c r="F122" i="107" s="1"/>
  <c r="F122" i="73" s="1"/>
  <c r="F77" i="81"/>
  <c r="AA7" i="81" a="1"/>
  <c r="Q7" i="81" a="1"/>
  <c r="D38" i="81"/>
  <c r="D55" i="81"/>
  <c r="D119" i="81"/>
  <c r="D85" i="81"/>
  <c r="D50" i="81"/>
  <c r="D30" i="81"/>
  <c r="D89" i="81"/>
  <c r="D113" i="81"/>
  <c r="D27" i="81"/>
  <c r="D91" i="81"/>
  <c r="D48" i="81"/>
  <c r="D13" i="81"/>
  <c r="D98" i="81"/>
  <c r="D14" i="81"/>
  <c r="D118" i="81"/>
  <c r="D81" i="81"/>
  <c r="D16" i="81"/>
  <c r="D45" i="81"/>
  <c r="D78" i="81"/>
  <c r="D31" i="81"/>
  <c r="D95" i="81"/>
  <c r="D53" i="81"/>
  <c r="D18" i="81"/>
  <c r="D104" i="81"/>
  <c r="D25" i="81"/>
  <c r="D22" i="81"/>
  <c r="D19" i="81"/>
  <c r="D37" i="81"/>
  <c r="D109" i="81"/>
  <c r="D44" i="81"/>
  <c r="D7" i="81"/>
  <c r="D71" i="81"/>
  <c r="D21" i="81"/>
  <c r="D106" i="81"/>
  <c r="D72" i="81"/>
  <c r="D73" i="81"/>
  <c r="D12" i="81"/>
  <c r="D49" i="81"/>
  <c r="D43" i="81"/>
  <c r="D107" i="81"/>
  <c r="D69" i="81"/>
  <c r="D34" i="81"/>
  <c r="D120" i="81"/>
  <c r="D57" i="81"/>
  <c r="D86" i="81"/>
  <c r="D35" i="81"/>
  <c r="D58" i="81"/>
  <c r="D88" i="81"/>
  <c r="D76" i="81"/>
  <c r="D47" i="81"/>
  <c r="D111" i="81"/>
  <c r="D74" i="81"/>
  <c r="D40" i="81"/>
  <c r="D9" i="81"/>
  <c r="D68" i="81"/>
  <c r="D108" i="81"/>
  <c r="D51" i="81"/>
  <c r="D80" i="81"/>
  <c r="D62" i="81"/>
  <c r="D23" i="81"/>
  <c r="D87" i="81"/>
  <c r="D42" i="81"/>
  <c r="D8" i="81"/>
  <c r="D93" i="81"/>
  <c r="D116" i="81"/>
  <c r="D97" i="81"/>
  <c r="D102" i="81"/>
  <c r="D59" i="81"/>
  <c r="D123" i="81"/>
  <c r="D123" i="107" s="1"/>
  <c r="D123" i="73" s="1"/>
  <c r="D90" i="81"/>
  <c r="D56" i="81"/>
  <c r="D41" i="81"/>
  <c r="D100" i="81"/>
  <c r="D70" i="81"/>
  <c r="D67" i="81"/>
  <c r="D101" i="81"/>
  <c r="D20" i="81"/>
  <c r="D92" i="81"/>
  <c r="D63" i="81"/>
  <c r="D10" i="81"/>
  <c r="D96" i="81"/>
  <c r="D61" i="81"/>
  <c r="D52" i="81"/>
  <c r="D110" i="81"/>
  <c r="D28" i="81"/>
  <c r="D83" i="81"/>
  <c r="D122" i="81"/>
  <c r="D122" i="107" s="1"/>
  <c r="D122" i="73" s="1"/>
  <c r="D36" i="81"/>
  <c r="D39" i="81"/>
  <c r="D103" i="81"/>
  <c r="D64" i="81"/>
  <c r="D29" i="81"/>
  <c r="D114" i="81"/>
  <c r="D46" i="81"/>
  <c r="D65" i="81"/>
  <c r="D11" i="81"/>
  <c r="D75" i="81"/>
  <c r="D26" i="81"/>
  <c r="D112" i="81"/>
  <c r="D77" i="81"/>
  <c r="D84" i="81"/>
  <c r="D33" i="81"/>
  <c r="D60" i="81"/>
  <c r="D99" i="81"/>
  <c r="D24" i="81"/>
  <c r="D105" i="81"/>
  <c r="D15" i="81"/>
  <c r="D79" i="81"/>
  <c r="D32" i="81"/>
  <c r="D117" i="81"/>
  <c r="D82" i="81"/>
  <c r="D94" i="81"/>
  <c r="D54" i="81"/>
  <c r="D17" i="81"/>
  <c r="D115" i="81"/>
  <c r="D66" i="81"/>
  <c r="D121" i="81"/>
  <c r="D121" i="107" s="1"/>
  <c r="D121" i="73" s="1"/>
  <c r="U11" i="81"/>
  <c r="U39" i="81"/>
  <c r="U69" i="81"/>
  <c r="U97" i="81"/>
  <c r="U13" i="81"/>
  <c r="U50" i="81"/>
  <c r="U87" i="81"/>
  <c r="U15" i="81"/>
  <c r="U65" i="81"/>
  <c r="U114" i="81"/>
  <c r="U55" i="81"/>
  <c r="U106" i="81"/>
  <c r="U74" i="81"/>
  <c r="U71" i="81"/>
  <c r="U58" i="81"/>
  <c r="U95" i="81"/>
  <c r="U86" i="81"/>
  <c r="U44" i="81"/>
  <c r="U108" i="81"/>
  <c r="U41" i="81"/>
  <c r="U32" i="81"/>
  <c r="U96" i="81"/>
  <c r="U78" i="81"/>
  <c r="U24" i="81"/>
  <c r="U46" i="81"/>
  <c r="U68" i="81"/>
  <c r="U115" i="81"/>
  <c r="U30" i="81"/>
  <c r="U72" i="81"/>
  <c r="U25" i="81"/>
  <c r="U18" i="81"/>
  <c r="U47" i="81"/>
  <c r="U75" i="81"/>
  <c r="U103" i="81"/>
  <c r="U22" i="81"/>
  <c r="U59" i="81"/>
  <c r="U98" i="81"/>
  <c r="U27" i="81"/>
  <c r="U77" i="81"/>
  <c r="U17" i="81"/>
  <c r="U66" i="81"/>
  <c r="U119" i="81"/>
  <c r="U101" i="81"/>
  <c r="U122" i="81"/>
  <c r="U122" i="107" s="1"/>
  <c r="U122" i="73" s="1"/>
  <c r="U85" i="81"/>
  <c r="U10" i="81"/>
  <c r="U113" i="81"/>
  <c r="U60" i="81"/>
  <c r="U105" i="81"/>
  <c r="U19" i="81"/>
  <c r="U48" i="81"/>
  <c r="U112" i="81"/>
  <c r="U57" i="81"/>
  <c r="U56" i="81"/>
  <c r="U20" i="81"/>
  <c r="U84" i="81"/>
  <c r="U94" i="81"/>
  <c r="U9" i="81"/>
  <c r="U120" i="81"/>
  <c r="U26" i="81"/>
  <c r="U54" i="81"/>
  <c r="U82" i="81"/>
  <c r="U111" i="81"/>
  <c r="U31" i="81"/>
  <c r="U70" i="81"/>
  <c r="U107" i="81"/>
  <c r="U38" i="81"/>
  <c r="U91" i="81"/>
  <c r="U29" i="81"/>
  <c r="U81" i="81"/>
  <c r="U23" i="81"/>
  <c r="U123" i="81"/>
  <c r="U123" i="107" s="1"/>
  <c r="U123" i="73" s="1"/>
  <c r="U7" i="81"/>
  <c r="U109" i="81"/>
  <c r="U37" i="81"/>
  <c r="U12" i="81"/>
  <c r="U76" i="81"/>
  <c r="U83" i="81"/>
  <c r="U104" i="81"/>
  <c r="U64" i="81"/>
  <c r="U121" i="81"/>
  <c r="U121" i="107" s="1"/>
  <c r="U121" i="73" s="1"/>
  <c r="U35" i="81"/>
  <c r="U88" i="81"/>
  <c r="U36" i="81"/>
  <c r="U100" i="81"/>
  <c r="U73" i="81"/>
  <c r="U8" i="81"/>
  <c r="U110" i="81"/>
  <c r="U33" i="81"/>
  <c r="U61" i="81"/>
  <c r="U90" i="81"/>
  <c r="U118" i="81"/>
  <c r="U42" i="81"/>
  <c r="U79" i="81"/>
  <c r="U117" i="81"/>
  <c r="U53" i="81"/>
  <c r="U102" i="81"/>
  <c r="U43" i="81"/>
  <c r="U93" i="81"/>
  <c r="U49" i="81"/>
  <c r="U45" i="81"/>
  <c r="U34" i="81"/>
  <c r="U21" i="81"/>
  <c r="U63" i="81"/>
  <c r="U28" i="81"/>
  <c r="U92" i="81"/>
  <c r="U62" i="81"/>
  <c r="U16" i="81"/>
  <c r="U80" i="81"/>
  <c r="U99" i="81"/>
  <c r="U14" i="81"/>
  <c r="U89" i="81"/>
  <c r="U52" i="81"/>
  <c r="U116" i="81"/>
  <c r="U51" i="81"/>
  <c r="U40" i="81"/>
  <c r="U67" i="81"/>
  <c r="E7" i="81" a="1"/>
  <c r="Z7" i="81" a="1"/>
  <c r="AF13" i="117"/>
  <c r="AG12" i="117"/>
  <c r="AG13" i="116"/>
  <c r="AG10" i="118"/>
  <c r="AF11" i="118"/>
  <c r="E77" i="81" l="1"/>
  <c r="E15" i="81"/>
  <c r="E101" i="81"/>
  <c r="E89" i="81"/>
  <c r="E86" i="81"/>
  <c r="E30" i="81"/>
  <c r="E112" i="81"/>
  <c r="E48" i="81"/>
  <c r="E42" i="81"/>
  <c r="E11" i="81"/>
  <c r="E7" i="81"/>
  <c r="E121" i="81"/>
  <c r="E121" i="107" s="1"/>
  <c r="E121" i="73" s="1"/>
  <c r="E102" i="81"/>
  <c r="E92" i="81"/>
  <c r="E28" i="81"/>
  <c r="E95" i="81"/>
  <c r="E78" i="81"/>
  <c r="E116" i="81"/>
  <c r="E8" i="81"/>
  <c r="E90" i="81"/>
  <c r="E75" i="81"/>
  <c r="E71" i="81"/>
  <c r="E123" i="81"/>
  <c r="E123" i="107" s="1"/>
  <c r="E123" i="73" s="1"/>
  <c r="E98" i="81"/>
  <c r="E88" i="81"/>
  <c r="E24" i="81"/>
  <c r="E54" i="81"/>
  <c r="E81" i="81"/>
  <c r="E100" i="81"/>
  <c r="E49" i="81"/>
  <c r="E37" i="81"/>
  <c r="E122" i="81"/>
  <c r="E122" i="107" s="1"/>
  <c r="E122" i="73" s="1"/>
  <c r="E118" i="81"/>
  <c r="E114" i="81"/>
  <c r="E87" i="81"/>
  <c r="E96" i="81"/>
  <c r="E32" i="81"/>
  <c r="E63" i="81"/>
  <c r="E39" i="81"/>
  <c r="E35" i="81"/>
  <c r="E51" i="81"/>
  <c r="E83" i="81"/>
  <c r="E76" i="81"/>
  <c r="E12" i="81"/>
  <c r="E25" i="81"/>
  <c r="E23" i="81"/>
  <c r="E84" i="81"/>
  <c r="E26" i="81"/>
  <c r="E111" i="81"/>
  <c r="E103" i="81"/>
  <c r="E99" i="81"/>
  <c r="E59" i="81"/>
  <c r="E91" i="81"/>
  <c r="E72" i="81"/>
  <c r="E31" i="81"/>
  <c r="E110" i="81"/>
  <c r="E73" i="81"/>
  <c r="E68" i="81"/>
  <c r="E19" i="81"/>
  <c r="E62" i="81"/>
  <c r="E58" i="81"/>
  <c r="E33" i="81"/>
  <c r="E29" i="81"/>
  <c r="E38" i="81"/>
  <c r="E55" i="81"/>
  <c r="E80" i="81"/>
  <c r="E16" i="81"/>
  <c r="E85" i="81"/>
  <c r="E67" i="81"/>
  <c r="E65" i="81"/>
  <c r="E109" i="81"/>
  <c r="E70" i="81"/>
  <c r="E60" i="81"/>
  <c r="E10" i="81"/>
  <c r="E82" i="81"/>
  <c r="E17" i="81"/>
  <c r="E52" i="81"/>
  <c r="E47" i="81"/>
  <c r="E18" i="81"/>
  <c r="E14" i="81"/>
  <c r="E9" i="81"/>
  <c r="E115" i="81"/>
  <c r="E120" i="81"/>
  <c r="E56" i="81"/>
  <c r="E74" i="81"/>
  <c r="E50" i="81"/>
  <c r="E13" i="81"/>
  <c r="E36" i="81"/>
  <c r="E105" i="81"/>
  <c r="E119" i="81"/>
  <c r="E79" i="81"/>
  <c r="E61" i="81"/>
  <c r="E57" i="81"/>
  <c r="E94" i="81"/>
  <c r="E41" i="81"/>
  <c r="E64" i="81"/>
  <c r="E21" i="81"/>
  <c r="E106" i="81"/>
  <c r="E97" i="81"/>
  <c r="E93" i="81"/>
  <c r="E45" i="81"/>
  <c r="E108" i="81"/>
  <c r="E44" i="81"/>
  <c r="E53" i="81"/>
  <c r="E22" i="81"/>
  <c r="E27" i="81"/>
  <c r="E20" i="81"/>
  <c r="E69" i="81"/>
  <c r="E46" i="81"/>
  <c r="E43" i="81"/>
  <c r="E66" i="81"/>
  <c r="E113" i="81"/>
  <c r="E104" i="81"/>
  <c r="E40" i="81"/>
  <c r="E117" i="81"/>
  <c r="E107" i="81"/>
  <c r="E34" i="81"/>
  <c r="D59" i="166"/>
  <c r="F59" i="122"/>
  <c r="U58" i="166"/>
  <c r="Z58" i="122"/>
  <c r="U60" i="166"/>
  <c r="Z60" i="122"/>
  <c r="U59" i="166"/>
  <c r="Z59" i="122"/>
  <c r="D58" i="166"/>
  <c r="F58" i="122"/>
  <c r="D60" i="166"/>
  <c r="F60" i="122"/>
  <c r="H59" i="122"/>
  <c r="F59" i="166"/>
  <c r="F58" i="166"/>
  <c r="H58" i="122"/>
  <c r="Z39" i="81"/>
  <c r="Z90" i="81"/>
  <c r="Z81" i="81"/>
  <c r="Z80" i="81"/>
  <c r="Z47" i="81"/>
  <c r="Z58" i="81"/>
  <c r="Z105" i="81"/>
  <c r="Z14" i="81"/>
  <c r="Z55" i="81"/>
  <c r="Z45" i="81"/>
  <c r="Z109" i="81"/>
  <c r="Z36" i="81"/>
  <c r="Z42" i="81"/>
  <c r="Z62" i="81"/>
  <c r="Z56" i="81"/>
  <c r="Z43" i="81"/>
  <c r="Z33" i="81"/>
  <c r="Z97" i="81"/>
  <c r="Z60" i="81"/>
  <c r="Z66" i="81"/>
  <c r="Z54" i="81"/>
  <c r="Z48" i="81"/>
  <c r="Z25" i="81"/>
  <c r="Z120" i="81"/>
  <c r="Z50" i="81"/>
  <c r="Z64" i="81"/>
  <c r="Z63" i="81"/>
  <c r="Z53" i="81"/>
  <c r="Z117" i="81"/>
  <c r="Z20" i="81"/>
  <c r="Z26" i="81"/>
  <c r="Z46" i="81"/>
  <c r="Z40" i="81"/>
  <c r="Z9" i="81"/>
  <c r="Z99" i="81"/>
  <c r="Z116" i="81"/>
  <c r="Z29" i="81"/>
  <c r="Z68" i="81"/>
  <c r="Z17" i="81"/>
  <c r="Z92" i="81"/>
  <c r="Z67" i="81"/>
  <c r="Z112" i="81"/>
  <c r="Z52" i="81"/>
  <c r="Z51" i="81"/>
  <c r="Z7" i="81"/>
  <c r="Z71" i="81"/>
  <c r="Z61" i="81"/>
  <c r="Z115" i="81"/>
  <c r="Z119" i="81"/>
  <c r="Z10" i="81"/>
  <c r="Z30" i="81"/>
  <c r="Z24" i="81"/>
  <c r="Z59" i="81"/>
  <c r="Z49" i="81"/>
  <c r="Z113" i="81"/>
  <c r="Z28" i="81"/>
  <c r="Z34" i="81"/>
  <c r="Z123" i="81"/>
  <c r="Z123" i="107" s="1"/>
  <c r="Z123" i="73" s="1"/>
  <c r="Z16" i="81"/>
  <c r="Z57" i="81"/>
  <c r="Z76" i="81"/>
  <c r="Z95" i="81"/>
  <c r="Z15" i="81"/>
  <c r="Z79" i="81"/>
  <c r="Z69" i="81"/>
  <c r="Z104" i="81"/>
  <c r="Z108" i="81"/>
  <c r="Z122" i="81"/>
  <c r="Z122" i="107" s="1"/>
  <c r="Z122" i="73" s="1"/>
  <c r="Z118" i="81"/>
  <c r="Z8" i="81"/>
  <c r="Z41" i="81"/>
  <c r="Z44" i="81"/>
  <c r="Z70" i="81"/>
  <c r="Z22" i="81"/>
  <c r="Z93" i="81"/>
  <c r="Z74" i="81"/>
  <c r="Z27" i="81"/>
  <c r="Z88" i="81"/>
  <c r="Z121" i="81"/>
  <c r="Z121" i="107" s="1"/>
  <c r="Z121" i="73" s="1"/>
  <c r="Z101" i="81"/>
  <c r="Z78" i="81"/>
  <c r="Z32" i="81"/>
  <c r="Z23" i="81"/>
  <c r="Z13" i="81"/>
  <c r="Z77" i="81"/>
  <c r="Z94" i="81"/>
  <c r="Z98" i="81"/>
  <c r="Z111" i="81"/>
  <c r="Z107" i="81"/>
  <c r="Z11" i="81"/>
  <c r="Z75" i="81"/>
  <c r="Z65" i="81"/>
  <c r="Z110" i="81"/>
  <c r="Z114" i="81"/>
  <c r="Z106" i="81"/>
  <c r="Z102" i="81"/>
  <c r="Z35" i="81"/>
  <c r="Z89" i="81"/>
  <c r="Z12" i="81"/>
  <c r="Z38" i="81"/>
  <c r="Z31" i="81"/>
  <c r="Z21" i="81"/>
  <c r="Z85" i="81"/>
  <c r="Z83" i="81"/>
  <c r="Z87" i="81"/>
  <c r="Z100" i="81"/>
  <c r="Z96" i="81"/>
  <c r="Z19" i="81"/>
  <c r="Z73" i="81"/>
  <c r="Z82" i="81"/>
  <c r="Z91" i="81"/>
  <c r="Z86" i="81"/>
  <c r="Z84" i="81"/>
  <c r="Z103" i="81"/>
  <c r="Z37" i="81"/>
  <c r="Z72" i="81"/>
  <c r="Z18" i="81"/>
  <c r="H60" i="122"/>
  <c r="F60" i="166"/>
  <c r="AA79" i="81"/>
  <c r="AA79" i="107" s="1"/>
  <c r="AA79" i="73" s="1"/>
  <c r="AC79" i="73" s="1"/>
  <c r="AA47" i="81"/>
  <c r="AA47" i="107" s="1"/>
  <c r="AA47" i="73" s="1"/>
  <c r="AC47" i="73" s="1"/>
  <c r="AA38" i="81"/>
  <c r="AA38" i="107" s="1"/>
  <c r="AA38" i="73" s="1"/>
  <c r="AC38" i="73" s="1"/>
  <c r="AA9" i="81"/>
  <c r="AA9" i="107" s="1"/>
  <c r="AA9" i="73" s="1"/>
  <c r="AC9" i="73" s="1"/>
  <c r="AA105" i="81"/>
  <c r="AA105" i="107" s="1"/>
  <c r="AA105" i="73" s="1"/>
  <c r="AC105" i="73" s="1"/>
  <c r="AA74" i="81"/>
  <c r="AA74" i="107" s="1"/>
  <c r="AA74" i="73" s="1"/>
  <c r="AC74" i="73" s="1"/>
  <c r="AA40" i="81"/>
  <c r="AA40" i="107" s="1"/>
  <c r="AA40" i="73" s="1"/>
  <c r="AC40" i="73" s="1"/>
  <c r="AA14" i="81"/>
  <c r="AA14" i="107" s="1"/>
  <c r="AA14" i="73" s="1"/>
  <c r="AC14" i="73" s="1"/>
  <c r="AA123" i="81"/>
  <c r="AA123" i="107" s="1"/>
  <c r="AA123" i="73" s="1"/>
  <c r="AC123" i="73" s="1"/>
  <c r="AA44" i="81"/>
  <c r="AA44" i="107" s="1"/>
  <c r="AA44" i="73" s="1"/>
  <c r="AC44" i="73" s="1"/>
  <c r="AA20" i="81"/>
  <c r="AA20" i="107" s="1"/>
  <c r="AA20" i="73" s="1"/>
  <c r="AC20" i="73" s="1"/>
  <c r="AA110" i="81"/>
  <c r="AA110" i="107" s="1"/>
  <c r="AA110" i="73" s="1"/>
  <c r="AC110" i="73" s="1"/>
  <c r="AA80" i="81"/>
  <c r="AA80" i="107" s="1"/>
  <c r="AA80" i="73" s="1"/>
  <c r="AC80" i="73" s="1"/>
  <c r="AA45" i="81"/>
  <c r="AA45" i="107" s="1"/>
  <c r="AA45" i="73" s="1"/>
  <c r="AC45" i="73" s="1"/>
  <c r="AA100" i="81"/>
  <c r="AA100" i="107" s="1"/>
  <c r="AA100" i="73" s="1"/>
  <c r="AC100" i="73" s="1"/>
  <c r="AA51" i="81"/>
  <c r="AA51" i="107" s="1"/>
  <c r="AA51" i="73" s="1"/>
  <c r="AC51" i="73" s="1"/>
  <c r="AA70" i="81"/>
  <c r="AA70" i="107" s="1"/>
  <c r="AA70" i="73" s="1"/>
  <c r="AC70" i="73" s="1"/>
  <c r="AA46" i="81"/>
  <c r="AA46" i="107" s="1"/>
  <c r="AA46" i="73" s="1"/>
  <c r="AC46" i="73" s="1"/>
  <c r="AA21" i="81"/>
  <c r="AA21" i="107" s="1"/>
  <c r="AA21" i="73" s="1"/>
  <c r="AC21" i="73" s="1"/>
  <c r="AA106" i="81"/>
  <c r="AA106" i="107" s="1"/>
  <c r="AA106" i="73" s="1"/>
  <c r="AC106" i="73" s="1"/>
  <c r="AA72" i="81"/>
  <c r="AA72" i="107" s="1"/>
  <c r="AA72" i="73" s="1"/>
  <c r="AC72" i="73" s="1"/>
  <c r="AA87" i="81"/>
  <c r="AA87" i="107" s="1"/>
  <c r="AA87" i="73" s="1"/>
  <c r="AC87" i="73" s="1"/>
  <c r="AA12" i="81"/>
  <c r="AA12" i="107" s="1"/>
  <c r="AA12" i="73" s="1"/>
  <c r="AC12" i="73" s="1"/>
  <c r="AA97" i="81"/>
  <c r="AA97" i="107" s="1"/>
  <c r="AA97" i="73" s="1"/>
  <c r="AC97" i="73" s="1"/>
  <c r="AA73" i="81"/>
  <c r="AA73" i="107" s="1"/>
  <c r="AA73" i="73" s="1"/>
  <c r="AC73" i="73" s="1"/>
  <c r="AA48" i="81"/>
  <c r="AA48" i="107" s="1"/>
  <c r="AA48" i="73" s="1"/>
  <c r="AC48" i="73" s="1"/>
  <c r="AA13" i="81"/>
  <c r="AA13" i="107" s="1"/>
  <c r="AA13" i="73" s="1"/>
  <c r="AC13" i="73" s="1"/>
  <c r="AA98" i="81"/>
  <c r="AA98" i="107" s="1"/>
  <c r="AA98" i="73" s="1"/>
  <c r="AC98" i="73" s="1"/>
  <c r="AA43" i="81"/>
  <c r="AA43" i="107" s="1"/>
  <c r="AA43" i="73" s="1"/>
  <c r="AC43" i="73" s="1"/>
  <c r="AA115" i="81"/>
  <c r="AA115" i="107" s="1"/>
  <c r="AA115" i="73" s="1"/>
  <c r="AC115" i="73" s="1"/>
  <c r="AA15" i="81"/>
  <c r="AA15" i="107" s="1"/>
  <c r="AA15" i="73" s="1"/>
  <c r="AC15" i="73" s="1"/>
  <c r="AA19" i="81"/>
  <c r="AA19" i="107" s="1"/>
  <c r="AA19" i="73" s="1"/>
  <c r="AC19" i="73" s="1"/>
  <c r="AA60" i="81"/>
  <c r="AA60" i="107" s="1"/>
  <c r="AA60" i="73" s="1"/>
  <c r="AC60" i="73" s="1"/>
  <c r="AA36" i="81"/>
  <c r="AA36" i="107" s="1"/>
  <c r="AA36" i="73" s="1"/>
  <c r="AC36" i="73" s="1"/>
  <c r="AA10" i="81"/>
  <c r="AA10" i="107" s="1"/>
  <c r="AA10" i="73" s="1"/>
  <c r="AC10" i="73" s="1"/>
  <c r="AA96" i="81"/>
  <c r="AA96" i="107" s="1"/>
  <c r="AA96" i="73" s="1"/>
  <c r="AC96" i="73" s="1"/>
  <c r="AA61" i="81"/>
  <c r="AA61" i="107" s="1"/>
  <c r="AA61" i="73" s="1"/>
  <c r="AC61" i="73" s="1"/>
  <c r="AA55" i="81"/>
  <c r="AA55" i="107" s="1"/>
  <c r="AA55" i="73" s="1"/>
  <c r="AC55" i="73" s="1"/>
  <c r="AA35" i="81"/>
  <c r="AA35" i="107" s="1"/>
  <c r="AA35" i="73" s="1"/>
  <c r="AC35" i="73" s="1"/>
  <c r="AA65" i="81"/>
  <c r="AA65" i="107" s="1"/>
  <c r="AA65" i="73" s="1"/>
  <c r="AA41" i="81"/>
  <c r="AA41" i="107" s="1"/>
  <c r="AA41" i="73" s="1"/>
  <c r="AC41" i="73" s="1"/>
  <c r="AA16" i="81"/>
  <c r="AA16" i="107" s="1"/>
  <c r="AA16" i="73" s="1"/>
  <c r="AC16" i="73" s="1"/>
  <c r="AA101" i="81"/>
  <c r="AA101" i="107" s="1"/>
  <c r="AA101" i="73" s="1"/>
  <c r="AC101" i="73" s="1"/>
  <c r="AA66" i="81"/>
  <c r="AA66" i="107" s="1"/>
  <c r="AA66" i="73" s="1"/>
  <c r="AC66" i="73" s="1"/>
  <c r="AA71" i="81"/>
  <c r="AA71" i="107" s="1"/>
  <c r="AA71" i="73" s="1"/>
  <c r="AC71" i="73" s="1"/>
  <c r="AA7" i="81"/>
  <c r="AA7" i="107" s="1"/>
  <c r="AA7" i="73" s="1"/>
  <c r="AA92" i="81"/>
  <c r="AA92" i="107" s="1"/>
  <c r="AA92" i="73" s="1"/>
  <c r="AC92" i="73" s="1"/>
  <c r="AA68" i="81"/>
  <c r="AA68" i="107" s="1"/>
  <c r="AA68" i="73" s="1"/>
  <c r="AC68" i="73" s="1"/>
  <c r="AA42" i="81"/>
  <c r="AA42" i="107" s="1"/>
  <c r="AA42" i="73" s="1"/>
  <c r="AC42" i="73" s="1"/>
  <c r="AA8" i="81"/>
  <c r="AA8" i="107" s="1"/>
  <c r="AA8" i="73" s="1"/>
  <c r="AC8" i="73" s="1"/>
  <c r="AA93" i="81"/>
  <c r="AA93" i="107" s="1"/>
  <c r="AA93" i="73" s="1"/>
  <c r="AC93" i="73" s="1"/>
  <c r="AA27" i="81"/>
  <c r="AA27" i="107" s="1"/>
  <c r="AA27" i="73" s="1"/>
  <c r="AC27" i="73" s="1"/>
  <c r="AA33" i="81"/>
  <c r="AA33" i="107" s="1"/>
  <c r="AA33" i="73" s="1"/>
  <c r="AC33" i="73" s="1"/>
  <c r="AA118" i="81"/>
  <c r="AA118" i="107" s="1"/>
  <c r="AA118" i="73" s="1"/>
  <c r="AC118" i="73" s="1"/>
  <c r="AA94" i="81"/>
  <c r="AA94" i="107" s="1"/>
  <c r="AA94" i="73" s="1"/>
  <c r="AC94" i="73" s="1"/>
  <c r="AA69" i="81"/>
  <c r="AA69" i="107" s="1"/>
  <c r="AA69" i="73" s="1"/>
  <c r="AC69" i="73" s="1"/>
  <c r="AA34" i="81"/>
  <c r="AA34" i="107" s="1"/>
  <c r="AA34" i="73" s="1"/>
  <c r="AC34" i="73" s="1"/>
  <c r="AA120" i="81"/>
  <c r="AA120" i="107" s="1"/>
  <c r="AA120" i="73" s="1"/>
  <c r="AC120" i="73" s="1"/>
  <c r="AA107" i="81"/>
  <c r="AA107" i="107" s="1"/>
  <c r="AA107" i="73" s="1"/>
  <c r="AC107" i="73" s="1"/>
  <c r="AA95" i="81"/>
  <c r="AA95" i="107" s="1"/>
  <c r="AA95" i="73" s="1"/>
  <c r="AC95" i="73" s="1"/>
  <c r="AA63" i="81"/>
  <c r="AA63" i="107" s="1"/>
  <c r="AA63" i="73" s="1"/>
  <c r="AC63" i="73" s="1"/>
  <c r="AA83" i="81"/>
  <c r="AA83" i="107" s="1"/>
  <c r="AA83" i="73" s="1"/>
  <c r="AC83" i="73" s="1"/>
  <c r="AA81" i="81"/>
  <c r="AA81" i="107" s="1"/>
  <c r="AA81" i="73" s="1"/>
  <c r="AC81" i="73" s="1"/>
  <c r="AA57" i="81"/>
  <c r="AA57" i="107" s="1"/>
  <c r="AA57" i="73" s="1"/>
  <c r="AC57" i="73" s="1"/>
  <c r="AA32" i="81"/>
  <c r="AA32" i="107" s="1"/>
  <c r="AA32" i="73" s="1"/>
  <c r="AC32" i="73" s="1"/>
  <c r="AA117" i="81"/>
  <c r="AA117" i="107" s="1"/>
  <c r="AA117" i="73" s="1"/>
  <c r="AC117" i="73" s="1"/>
  <c r="AA82" i="81"/>
  <c r="AA82" i="107" s="1"/>
  <c r="AA82" i="73" s="1"/>
  <c r="AC82" i="73" s="1"/>
  <c r="AA119" i="81"/>
  <c r="AA119" i="107" s="1"/>
  <c r="AA119" i="73" s="1"/>
  <c r="AC119" i="73" s="1"/>
  <c r="AA99" i="81"/>
  <c r="AA99" i="107" s="1"/>
  <c r="AA99" i="73" s="1"/>
  <c r="AC99" i="73" s="1"/>
  <c r="AA86" i="81"/>
  <c r="AA86" i="107" s="1"/>
  <c r="AA86" i="73" s="1"/>
  <c r="AC86" i="73" s="1"/>
  <c r="AA62" i="81"/>
  <c r="AA62" i="107" s="1"/>
  <c r="AA62" i="73" s="1"/>
  <c r="AC62" i="73" s="1"/>
  <c r="AA37" i="81"/>
  <c r="AA37" i="107" s="1"/>
  <c r="AA37" i="73" s="1"/>
  <c r="AC37" i="73" s="1"/>
  <c r="AA122" i="81"/>
  <c r="AA122" i="107" s="1"/>
  <c r="AA122" i="73" s="1"/>
  <c r="AC122" i="73" s="1"/>
  <c r="AA88" i="81"/>
  <c r="AA88" i="107" s="1"/>
  <c r="AA88" i="73" s="1"/>
  <c r="AC88" i="73" s="1"/>
  <c r="AA11" i="81"/>
  <c r="AA11" i="107" s="1"/>
  <c r="AA11" i="73" s="1"/>
  <c r="AC11" i="73" s="1"/>
  <c r="AA28" i="81"/>
  <c r="AA28" i="107" s="1"/>
  <c r="AA28" i="73" s="1"/>
  <c r="AC28" i="73" s="1"/>
  <c r="AA113" i="81"/>
  <c r="AA113" i="107" s="1"/>
  <c r="AA113" i="73" s="1"/>
  <c r="AC113" i="73" s="1"/>
  <c r="AA89" i="81"/>
  <c r="AA89" i="107" s="1"/>
  <c r="AA89" i="73" s="1"/>
  <c r="AC89" i="73" s="1"/>
  <c r="AA64" i="81"/>
  <c r="AA64" i="107" s="1"/>
  <c r="AA64" i="73" s="1"/>
  <c r="AC64" i="73" s="1"/>
  <c r="AA29" i="81"/>
  <c r="AA29" i="107" s="1"/>
  <c r="AA29" i="73" s="1"/>
  <c r="AC29" i="73" s="1"/>
  <c r="AA114" i="81"/>
  <c r="AA114" i="107" s="1"/>
  <c r="AA114" i="73" s="1"/>
  <c r="AC114" i="73" s="1"/>
  <c r="AA91" i="81"/>
  <c r="AA91" i="107" s="1"/>
  <c r="AA91" i="73" s="1"/>
  <c r="AC91" i="73" s="1"/>
  <c r="AA54" i="81"/>
  <c r="AA54" i="107" s="1"/>
  <c r="AA54" i="73" s="1"/>
  <c r="AC54" i="73" s="1"/>
  <c r="AA30" i="81"/>
  <c r="AA30" i="107" s="1"/>
  <c r="AA30" i="73" s="1"/>
  <c r="AC30" i="73" s="1"/>
  <c r="AA121" i="81"/>
  <c r="AA121" i="107" s="1"/>
  <c r="AA121" i="73" s="1"/>
  <c r="AC121" i="73" s="1"/>
  <c r="AA90" i="81"/>
  <c r="AA90" i="107" s="1"/>
  <c r="AA90" i="73" s="1"/>
  <c r="AC90" i="73" s="1"/>
  <c r="AA56" i="81"/>
  <c r="AA56" i="107" s="1"/>
  <c r="AA56" i="73" s="1"/>
  <c r="AC56" i="73" s="1"/>
  <c r="AA39" i="81"/>
  <c r="AA39" i="107" s="1"/>
  <c r="AA39" i="73" s="1"/>
  <c r="AC39" i="73" s="1"/>
  <c r="AA31" i="81"/>
  <c r="AA31" i="107" s="1"/>
  <c r="AA31" i="73" s="1"/>
  <c r="AC31" i="73" s="1"/>
  <c r="AA111" i="81"/>
  <c r="AA111" i="107" s="1"/>
  <c r="AA111" i="73" s="1"/>
  <c r="AC111" i="73" s="1"/>
  <c r="AA17" i="81"/>
  <c r="AA17" i="107" s="1"/>
  <c r="AA17" i="73" s="1"/>
  <c r="AC17" i="73" s="1"/>
  <c r="AA102" i="81"/>
  <c r="AA102" i="107" s="1"/>
  <c r="AA102" i="73" s="1"/>
  <c r="AC102" i="73" s="1"/>
  <c r="AA78" i="81"/>
  <c r="AA78" i="107" s="1"/>
  <c r="AA78" i="73" s="1"/>
  <c r="AC78" i="73" s="1"/>
  <c r="AA53" i="81"/>
  <c r="AA53" i="107" s="1"/>
  <c r="AA53" i="73" s="1"/>
  <c r="AC53" i="73" s="1"/>
  <c r="AA18" i="81"/>
  <c r="AA18" i="107" s="1"/>
  <c r="AA18" i="73" s="1"/>
  <c r="AC18" i="73" s="1"/>
  <c r="AA104" i="81"/>
  <c r="AA104" i="107" s="1"/>
  <c r="AA104" i="73" s="1"/>
  <c r="AC104" i="73" s="1"/>
  <c r="AA59" i="81"/>
  <c r="AA59" i="107" s="1"/>
  <c r="AA59" i="73" s="1"/>
  <c r="AC59" i="73" s="1"/>
  <c r="AA22" i="81"/>
  <c r="AA22" i="107" s="1"/>
  <c r="AA22" i="73" s="1"/>
  <c r="AC22" i="73" s="1"/>
  <c r="AA108" i="81"/>
  <c r="AA108" i="107" s="1"/>
  <c r="AA108" i="73" s="1"/>
  <c r="AC108" i="73" s="1"/>
  <c r="AA84" i="81"/>
  <c r="AA84" i="107" s="1"/>
  <c r="AA84" i="73" s="1"/>
  <c r="AC84" i="73" s="1"/>
  <c r="AA58" i="81"/>
  <c r="AA58" i="107" s="1"/>
  <c r="AA58" i="73" s="1"/>
  <c r="AC58" i="73" s="1"/>
  <c r="AA24" i="81"/>
  <c r="AA24" i="107" s="1"/>
  <c r="AA24" i="73" s="1"/>
  <c r="AC24" i="73" s="1"/>
  <c r="AA109" i="81"/>
  <c r="AA109" i="107" s="1"/>
  <c r="AA109" i="73" s="1"/>
  <c r="AC109" i="73" s="1"/>
  <c r="AA75" i="81"/>
  <c r="AA75" i="107" s="1"/>
  <c r="AA75" i="73" s="1"/>
  <c r="AC75" i="73" s="1"/>
  <c r="AA49" i="81"/>
  <c r="AA49" i="107" s="1"/>
  <c r="AA49" i="73" s="1"/>
  <c r="AC49" i="73" s="1"/>
  <c r="AA25" i="81"/>
  <c r="AA25" i="107" s="1"/>
  <c r="AA25" i="73" s="1"/>
  <c r="AC25" i="73" s="1"/>
  <c r="AA116" i="81"/>
  <c r="AA116" i="107" s="1"/>
  <c r="AA116" i="73" s="1"/>
  <c r="AC116" i="73" s="1"/>
  <c r="AA85" i="81"/>
  <c r="AA85" i="107" s="1"/>
  <c r="AA85" i="73" s="1"/>
  <c r="AC85" i="73" s="1"/>
  <c r="AA50" i="81"/>
  <c r="AA50" i="107" s="1"/>
  <c r="AA50" i="73" s="1"/>
  <c r="AC50" i="73" s="1"/>
  <c r="AA23" i="81"/>
  <c r="AA23" i="107" s="1"/>
  <c r="AA23" i="73" s="1"/>
  <c r="AA67" i="81"/>
  <c r="AA67" i="107" s="1"/>
  <c r="AA67" i="73" s="1"/>
  <c r="AC67" i="73" s="1"/>
  <c r="AA76" i="81"/>
  <c r="AA76" i="107" s="1"/>
  <c r="AA76" i="73" s="1"/>
  <c r="AC76" i="73" s="1"/>
  <c r="AA52" i="81"/>
  <c r="AA52" i="107" s="1"/>
  <c r="AA52" i="73" s="1"/>
  <c r="AC52" i="73" s="1"/>
  <c r="AA26" i="81"/>
  <c r="AA26" i="107" s="1"/>
  <c r="AA26" i="73" s="1"/>
  <c r="AC26" i="73" s="1"/>
  <c r="AA112" i="81"/>
  <c r="AA112" i="107" s="1"/>
  <c r="AA112" i="73" s="1"/>
  <c r="AC112" i="73" s="1"/>
  <c r="AA77" i="81"/>
  <c r="AA77" i="107" s="1"/>
  <c r="AA77" i="73" s="1"/>
  <c r="AC77" i="73" s="1"/>
  <c r="AA103" i="81"/>
  <c r="AA103" i="107" s="1"/>
  <c r="AA103" i="73" s="1"/>
  <c r="AC103" i="73" s="1"/>
  <c r="Q84" i="81"/>
  <c r="Q51" i="81"/>
  <c r="Q50" i="81"/>
  <c r="Q97" i="81"/>
  <c r="Q97" i="107" s="1"/>
  <c r="Q97" i="73" s="1"/>
  <c r="Q67" i="81"/>
  <c r="Q93" i="81"/>
  <c r="Q62" i="81"/>
  <c r="Q82" i="81"/>
  <c r="Q82" i="107" s="1"/>
  <c r="Q82" i="73" s="1"/>
  <c r="Q63" i="81"/>
  <c r="Q80" i="81"/>
  <c r="Q49" i="81"/>
  <c r="Q74" i="81"/>
  <c r="Q115" i="81"/>
  <c r="Q100" i="81"/>
  <c r="Q77" i="81"/>
  <c r="Q43" i="81"/>
  <c r="Q43" i="107" s="1"/>
  <c r="Q43" i="73" s="1"/>
  <c r="Q18" i="81"/>
  <c r="Q39" i="81"/>
  <c r="Q57" i="81"/>
  <c r="Q75" i="81"/>
  <c r="Q71" i="81"/>
  <c r="Q42" i="81"/>
  <c r="Q42" i="107" s="1"/>
  <c r="Q42" i="73" s="1"/>
  <c r="Q81" i="81"/>
  <c r="Q73" i="81"/>
  <c r="Q17" i="81"/>
  <c r="Q68" i="81"/>
  <c r="Q52" i="81"/>
  <c r="Q46" i="81"/>
  <c r="Q46" i="107" s="1"/>
  <c r="Q46" i="73" s="1"/>
  <c r="Q11" i="81"/>
  <c r="Q48" i="81"/>
  <c r="Q20" i="81"/>
  <c r="Q98" i="81"/>
  <c r="Q98" i="107" s="1"/>
  <c r="Q98" i="73" s="1"/>
  <c r="Q83" i="81"/>
  <c r="Q41" i="81"/>
  <c r="Q41" i="107" s="1"/>
  <c r="Q41" i="73" s="1"/>
  <c r="Q38" i="81"/>
  <c r="Q110" i="81"/>
  <c r="Q85" i="81"/>
  <c r="Q54" i="81"/>
  <c r="Q113" i="81"/>
  <c r="Q76" i="81"/>
  <c r="Q109" i="81"/>
  <c r="Q88" i="81"/>
  <c r="Q88" i="107" s="1"/>
  <c r="Q88" i="73" s="1"/>
  <c r="Q14" i="81"/>
  <c r="Q29" i="81"/>
  <c r="Q111" i="81"/>
  <c r="Q53" i="81"/>
  <c r="Q9" i="81"/>
  <c r="Q15" i="81"/>
  <c r="Q28" i="81"/>
  <c r="Q44" i="81"/>
  <c r="Q78" i="81"/>
  <c r="Q34" i="81"/>
  <c r="Q91" i="81"/>
  <c r="Q24" i="81"/>
  <c r="Q24" i="107" s="1"/>
  <c r="Q24" i="73" s="1"/>
  <c r="Q87" i="81"/>
  <c r="Q79" i="81"/>
  <c r="Q92" i="81"/>
  <c r="Q7" i="81"/>
  <c r="Q118" i="81"/>
  <c r="Q23" i="81"/>
  <c r="Q102" i="81"/>
  <c r="Q21" i="81"/>
  <c r="Q35" i="81"/>
  <c r="Q8" i="81"/>
  <c r="Q105" i="81"/>
  <c r="Q22" i="81"/>
  <c r="Q26" i="81"/>
  <c r="Q121" i="81"/>
  <c r="Q121" i="107" s="1"/>
  <c r="Q121" i="73" s="1"/>
  <c r="Q12" i="81"/>
  <c r="Q33" i="81"/>
  <c r="Q117" i="81"/>
  <c r="Q116" i="81"/>
  <c r="Q30" i="81"/>
  <c r="Q108" i="81"/>
  <c r="Q25" i="81"/>
  <c r="Q40" i="81"/>
  <c r="Q47" i="81"/>
  <c r="Q58" i="81"/>
  <c r="Q107" i="81"/>
  <c r="Q89" i="81"/>
  <c r="Q60" i="81"/>
  <c r="Q112" i="81"/>
  <c r="Q104" i="81"/>
  <c r="Q45" i="81"/>
  <c r="Q95" i="81"/>
  <c r="Q27" i="81"/>
  <c r="Q114" i="81"/>
  <c r="Q123" i="81"/>
  <c r="Q123" i="107" s="1"/>
  <c r="Q123" i="73" s="1"/>
  <c r="Q99" i="81"/>
  <c r="Q56" i="81"/>
  <c r="Q69" i="81"/>
  <c r="Q119" i="81"/>
  <c r="Q13" i="81"/>
  <c r="Q90" i="81"/>
  <c r="Q19" i="81"/>
  <c r="Q86" i="81"/>
  <c r="Q36" i="81"/>
  <c r="Q72" i="81"/>
  <c r="Q59" i="81"/>
  <c r="Q61" i="81"/>
  <c r="Q55" i="81"/>
  <c r="Q64" i="81"/>
  <c r="Q65" i="81"/>
  <c r="Q94" i="81"/>
  <c r="Q94" i="107" s="1"/>
  <c r="Q94" i="73" s="1"/>
  <c r="Q66" i="81"/>
  <c r="Q103" i="81"/>
  <c r="Q106" i="81"/>
  <c r="Q16" i="81"/>
  <c r="Q10" i="81"/>
  <c r="Q122" i="81"/>
  <c r="Q122" i="107" s="1"/>
  <c r="Q122" i="73" s="1"/>
  <c r="Q31" i="81"/>
  <c r="Q37" i="81"/>
  <c r="Q37" i="107" s="1"/>
  <c r="Q37" i="73" s="1"/>
  <c r="Q70" i="81"/>
  <c r="Q32" i="81"/>
  <c r="Q120" i="81"/>
  <c r="Q101" i="81"/>
  <c r="Q101" i="107" s="1"/>
  <c r="Q101" i="73" s="1"/>
  <c r="Q96" i="81"/>
  <c r="Q99" i="107"/>
  <c r="Q99" i="73" s="1"/>
  <c r="Q14" i="107"/>
  <c r="Q14" i="73" s="1"/>
  <c r="Q35" i="107"/>
  <c r="Q35" i="73" s="1"/>
  <c r="Q85" i="107"/>
  <c r="Q85" i="73" s="1"/>
  <c r="Q9" i="107"/>
  <c r="Q9" i="73" s="1"/>
  <c r="Q65" i="107"/>
  <c r="Q65" i="73" s="1"/>
  <c r="Q10" i="107"/>
  <c r="Q10" i="73" s="1"/>
  <c r="Q38" i="107"/>
  <c r="Q38" i="73" s="1"/>
  <c r="Q67" i="107"/>
  <c r="Q67" i="73" s="1"/>
  <c r="Q95" i="107"/>
  <c r="Q95" i="73" s="1"/>
  <c r="Q11" i="107"/>
  <c r="Q11" i="73" s="1"/>
  <c r="Q69" i="107"/>
  <c r="Q69" i="73" s="1"/>
  <c r="Q57" i="107"/>
  <c r="Q57" i="73" s="1"/>
  <c r="Q78" i="107"/>
  <c r="Q78" i="73" s="1"/>
  <c r="Q119" i="107"/>
  <c r="Q119" i="73" s="1"/>
  <c r="Q77" i="107"/>
  <c r="Q77" i="73" s="1"/>
  <c r="Q55" i="107"/>
  <c r="Q55" i="73" s="1"/>
  <c r="Q34" i="107"/>
  <c r="Q34" i="73" s="1"/>
  <c r="Q13" i="107"/>
  <c r="Q13" i="73" s="1"/>
  <c r="Q12" i="107"/>
  <c r="Q12" i="73" s="1"/>
  <c r="Q28" i="107"/>
  <c r="Q28" i="73" s="1"/>
  <c r="Q44" i="107"/>
  <c r="Q44" i="73" s="1"/>
  <c r="Q60" i="107"/>
  <c r="Q60" i="73" s="1"/>
  <c r="Q76" i="107"/>
  <c r="Q76" i="73" s="1"/>
  <c r="Q92" i="107"/>
  <c r="Q92" i="73" s="1"/>
  <c r="Q108" i="107"/>
  <c r="Q108" i="73" s="1"/>
  <c r="Q39" i="107"/>
  <c r="Q39" i="73" s="1"/>
  <c r="Q56" i="107"/>
  <c r="Q56" i="73" s="1"/>
  <c r="Q120" i="107"/>
  <c r="Q120" i="73" s="1"/>
  <c r="Q15" i="107"/>
  <c r="Q15" i="73" s="1"/>
  <c r="Q73" i="107"/>
  <c r="Q73" i="73" s="1"/>
  <c r="Q17" i="107"/>
  <c r="Q17" i="73" s="1"/>
  <c r="Q74" i="107"/>
  <c r="Q74" i="73" s="1"/>
  <c r="Q102" i="107"/>
  <c r="Q102" i="73" s="1"/>
  <c r="Q19" i="107"/>
  <c r="Q19" i="73" s="1"/>
  <c r="Q47" i="107"/>
  <c r="Q47" i="73" s="1"/>
  <c r="Q75" i="107"/>
  <c r="Q75" i="73" s="1"/>
  <c r="Q105" i="107"/>
  <c r="Q105" i="73" s="1"/>
  <c r="Q49" i="107"/>
  <c r="Q49" i="73" s="1"/>
  <c r="Q114" i="107"/>
  <c r="Q114" i="73" s="1"/>
  <c r="Q93" i="107"/>
  <c r="Q93" i="73" s="1"/>
  <c r="Q71" i="107"/>
  <c r="Q71" i="73" s="1"/>
  <c r="Q50" i="107"/>
  <c r="Q50" i="73" s="1"/>
  <c r="Q29" i="107"/>
  <c r="Q29" i="73" s="1"/>
  <c r="Q16" i="107"/>
  <c r="Q16" i="73" s="1"/>
  <c r="Q32" i="107"/>
  <c r="Q32" i="73" s="1"/>
  <c r="Q48" i="107"/>
  <c r="Q48" i="73" s="1"/>
  <c r="Q64" i="107"/>
  <c r="Q64" i="73" s="1"/>
  <c r="Q80" i="107"/>
  <c r="Q80" i="73" s="1"/>
  <c r="Q96" i="107"/>
  <c r="Q96" i="73" s="1"/>
  <c r="Q112" i="107"/>
  <c r="Q112" i="73" s="1"/>
  <c r="Q113" i="107"/>
  <c r="Q113" i="73" s="1"/>
  <c r="Q7" i="107"/>
  <c r="Q7" i="73" s="1"/>
  <c r="Q58" i="107"/>
  <c r="Q58" i="73" s="1"/>
  <c r="Q86" i="107"/>
  <c r="Q86" i="73" s="1"/>
  <c r="Q31" i="107"/>
  <c r="Q31" i="73" s="1"/>
  <c r="Q89" i="107"/>
  <c r="Q89" i="73" s="1"/>
  <c r="Q117" i="107"/>
  <c r="Q117" i="73" s="1"/>
  <c r="Q62" i="107"/>
  <c r="Q62" i="73" s="1"/>
  <c r="Q118" i="107"/>
  <c r="Q118" i="73" s="1"/>
  <c r="Q106" i="107"/>
  <c r="Q106" i="73" s="1"/>
  <c r="Q70" i="107"/>
  <c r="Q70" i="73" s="1"/>
  <c r="Q91" i="107"/>
  <c r="Q91" i="73" s="1"/>
  <c r="Q22" i="107"/>
  <c r="Q22" i="73" s="1"/>
  <c r="Q51" i="107"/>
  <c r="Q51" i="73" s="1"/>
  <c r="Q79" i="107"/>
  <c r="Q79" i="73" s="1"/>
  <c r="Q107" i="107"/>
  <c r="Q107" i="73" s="1"/>
  <c r="Q25" i="107"/>
  <c r="Q25" i="73" s="1"/>
  <c r="Q53" i="107"/>
  <c r="Q53" i="73" s="1"/>
  <c r="Q81" i="107"/>
  <c r="Q81" i="73" s="1"/>
  <c r="Q110" i="107"/>
  <c r="Q110" i="73" s="1"/>
  <c r="Q26" i="107"/>
  <c r="Q26" i="73" s="1"/>
  <c r="Q54" i="107"/>
  <c r="Q54" i="73" s="1"/>
  <c r="Q83" i="107"/>
  <c r="Q83" i="73" s="1"/>
  <c r="Q111" i="107"/>
  <c r="Q111" i="73" s="1"/>
  <c r="Q21" i="107"/>
  <c r="Q21" i="73" s="1"/>
  <c r="Q109" i="107"/>
  <c r="Q109" i="73" s="1"/>
  <c r="Q87" i="107"/>
  <c r="Q87" i="73" s="1"/>
  <c r="Q66" i="107"/>
  <c r="Q66" i="73" s="1"/>
  <c r="Q45" i="107"/>
  <c r="Q45" i="73" s="1"/>
  <c r="Q23" i="107"/>
  <c r="Q23" i="73" s="1"/>
  <c r="Q20" i="107"/>
  <c r="Q20" i="73" s="1"/>
  <c r="Q36" i="107"/>
  <c r="Q36" i="73" s="1"/>
  <c r="Q52" i="107"/>
  <c r="Q52" i="73" s="1"/>
  <c r="Q68" i="107"/>
  <c r="Q68" i="73" s="1"/>
  <c r="Q84" i="107"/>
  <c r="Q84" i="73" s="1"/>
  <c r="Q100" i="107"/>
  <c r="Q100" i="73" s="1"/>
  <c r="Q116" i="107"/>
  <c r="Q116" i="73" s="1"/>
  <c r="Q27" i="107"/>
  <c r="Q27" i="73" s="1"/>
  <c r="Q63" i="107"/>
  <c r="Q63" i="73" s="1"/>
  <c r="Q30" i="107"/>
  <c r="Q30" i="73" s="1"/>
  <c r="Q115" i="107"/>
  <c r="Q115" i="73" s="1"/>
  <c r="Q59" i="107"/>
  <c r="Q59" i="73" s="1"/>
  <c r="Q33" i="107"/>
  <c r="Q33" i="73" s="1"/>
  <c r="Q90" i="107"/>
  <c r="Q90" i="73" s="1"/>
  <c r="Q103" i="107"/>
  <c r="Q103" i="73" s="1"/>
  <c r="Q61" i="107"/>
  <c r="Q61" i="73" s="1"/>
  <c r="Q18" i="107"/>
  <c r="Q18" i="73" s="1"/>
  <c r="Q8" i="107"/>
  <c r="Q8" i="73" s="1"/>
  <c r="Q40" i="107"/>
  <c r="Q40" i="73" s="1"/>
  <c r="Q72" i="107"/>
  <c r="Q72" i="73" s="1"/>
  <c r="Q104" i="107"/>
  <c r="Q104" i="73" s="1"/>
  <c r="F49" i="107"/>
  <c r="F49" i="73" s="1"/>
  <c r="F38" i="107"/>
  <c r="F38" i="73" s="1"/>
  <c r="F92" i="107"/>
  <c r="F92" i="73" s="1"/>
  <c r="F15" i="107"/>
  <c r="F15" i="73" s="1"/>
  <c r="F31" i="107"/>
  <c r="F31" i="73" s="1"/>
  <c r="F47" i="107"/>
  <c r="F47" i="73" s="1"/>
  <c r="F63" i="107"/>
  <c r="F63" i="73" s="1"/>
  <c r="F79" i="107"/>
  <c r="F79" i="73" s="1"/>
  <c r="F95" i="107"/>
  <c r="F95" i="73" s="1"/>
  <c r="F111" i="107"/>
  <c r="F111" i="73" s="1"/>
  <c r="F13" i="107"/>
  <c r="F13" i="73" s="1"/>
  <c r="F34" i="107"/>
  <c r="F34" i="73" s="1"/>
  <c r="F56" i="107"/>
  <c r="F56" i="73" s="1"/>
  <c r="F77" i="107"/>
  <c r="F77" i="73" s="1"/>
  <c r="F98" i="107"/>
  <c r="F98" i="73" s="1"/>
  <c r="F120" i="107"/>
  <c r="F120" i="73" s="1"/>
  <c r="F25" i="107"/>
  <c r="F25" i="73" s="1"/>
  <c r="F46" i="107"/>
  <c r="F46" i="73" s="1"/>
  <c r="F68" i="107"/>
  <c r="F68" i="73" s="1"/>
  <c r="F89" i="107"/>
  <c r="F89" i="73" s="1"/>
  <c r="F110" i="107"/>
  <c r="F110" i="73" s="1"/>
  <c r="F32" i="107"/>
  <c r="F32" i="73" s="1"/>
  <c r="F74" i="107"/>
  <c r="F74" i="73" s="1"/>
  <c r="F117" i="107"/>
  <c r="F117" i="73" s="1"/>
  <c r="F44" i="107"/>
  <c r="F44" i="73" s="1"/>
  <c r="F86" i="107"/>
  <c r="F86" i="73" s="1"/>
  <c r="F16" i="107"/>
  <c r="F16" i="73" s="1"/>
  <c r="F58" i="107"/>
  <c r="F58" i="73" s="1"/>
  <c r="F101" i="107"/>
  <c r="F101" i="73" s="1"/>
  <c r="F17" i="107"/>
  <c r="F17" i="73" s="1"/>
  <c r="F27" i="107"/>
  <c r="F27" i="73" s="1"/>
  <c r="F59" i="107"/>
  <c r="F59" i="73" s="1"/>
  <c r="F91" i="107"/>
  <c r="F91" i="73" s="1"/>
  <c r="F8" i="107"/>
  <c r="F8" i="73" s="1"/>
  <c r="F50" i="107"/>
  <c r="F50" i="73" s="1"/>
  <c r="F93" i="107"/>
  <c r="F93" i="73" s="1"/>
  <c r="F20" i="107"/>
  <c r="F20" i="73" s="1"/>
  <c r="F62" i="107"/>
  <c r="F62" i="73" s="1"/>
  <c r="F105" i="107"/>
  <c r="F105" i="73" s="1"/>
  <c r="F64" i="107"/>
  <c r="F64" i="73" s="1"/>
  <c r="F33" i="107"/>
  <c r="F33" i="73" s="1"/>
  <c r="F118" i="107"/>
  <c r="F118" i="73" s="1"/>
  <c r="F90" i="107"/>
  <c r="F90" i="73" s="1"/>
  <c r="F60" i="107"/>
  <c r="F60" i="73" s="1"/>
  <c r="F70" i="107"/>
  <c r="F70" i="73" s="1"/>
  <c r="F28" i="107"/>
  <c r="F28" i="73" s="1"/>
  <c r="F81" i="107"/>
  <c r="F81" i="73" s="1"/>
  <c r="F19" i="107"/>
  <c r="F19" i="73" s="1"/>
  <c r="F35" i="107"/>
  <c r="F35" i="73" s="1"/>
  <c r="F51" i="107"/>
  <c r="F51" i="73" s="1"/>
  <c r="F67" i="107"/>
  <c r="F67" i="73" s="1"/>
  <c r="F83" i="107"/>
  <c r="F83" i="73" s="1"/>
  <c r="F99" i="107"/>
  <c r="F99" i="73" s="1"/>
  <c r="F115" i="107"/>
  <c r="F115" i="73" s="1"/>
  <c r="F18" i="107"/>
  <c r="F18" i="73" s="1"/>
  <c r="F40" i="107"/>
  <c r="F40" i="73" s="1"/>
  <c r="F61" i="107"/>
  <c r="F61" i="73" s="1"/>
  <c r="F82" i="107"/>
  <c r="F82" i="73" s="1"/>
  <c r="F104" i="107"/>
  <c r="F104" i="73" s="1"/>
  <c r="F9" i="107"/>
  <c r="F9" i="73" s="1"/>
  <c r="F30" i="107"/>
  <c r="F30" i="73" s="1"/>
  <c r="F52" i="107"/>
  <c r="F52" i="73" s="1"/>
  <c r="F73" i="107"/>
  <c r="F73" i="73" s="1"/>
  <c r="F94" i="107"/>
  <c r="F94" i="73" s="1"/>
  <c r="F116" i="107"/>
  <c r="F116" i="73" s="1"/>
  <c r="F42" i="107"/>
  <c r="F42" i="73" s="1"/>
  <c r="F85" i="107"/>
  <c r="F85" i="73" s="1"/>
  <c r="F12" i="107"/>
  <c r="F12" i="73" s="1"/>
  <c r="F54" i="107"/>
  <c r="F54" i="73" s="1"/>
  <c r="F97" i="107"/>
  <c r="F97" i="73" s="1"/>
  <c r="F26" i="107"/>
  <c r="F26" i="73" s="1"/>
  <c r="F69" i="107"/>
  <c r="F69" i="73" s="1"/>
  <c r="F112" i="107"/>
  <c r="F112" i="73" s="1"/>
  <c r="F7" i="107"/>
  <c r="F7" i="73" s="1"/>
  <c r="F23" i="107"/>
  <c r="F23" i="73" s="1"/>
  <c r="F39" i="107"/>
  <c r="F39" i="73" s="1"/>
  <c r="F55" i="107"/>
  <c r="F55" i="73" s="1"/>
  <c r="F71" i="107"/>
  <c r="F71" i="73" s="1"/>
  <c r="F87" i="107"/>
  <c r="F87" i="73" s="1"/>
  <c r="F103" i="107"/>
  <c r="F103" i="73" s="1"/>
  <c r="F119" i="107"/>
  <c r="F119" i="73" s="1"/>
  <c r="F24" i="107"/>
  <c r="F24" i="73" s="1"/>
  <c r="F45" i="107"/>
  <c r="F45" i="73" s="1"/>
  <c r="F66" i="107"/>
  <c r="F66" i="73" s="1"/>
  <c r="F88" i="107"/>
  <c r="F88" i="73" s="1"/>
  <c r="F109" i="107"/>
  <c r="F109" i="73" s="1"/>
  <c r="F14" i="107"/>
  <c r="F14" i="73" s="1"/>
  <c r="F36" i="107"/>
  <c r="F36" i="73" s="1"/>
  <c r="F57" i="107"/>
  <c r="F57" i="73" s="1"/>
  <c r="F78" i="107"/>
  <c r="F78" i="73" s="1"/>
  <c r="F100" i="107"/>
  <c r="F100" i="73" s="1"/>
  <c r="F10" i="107"/>
  <c r="F10" i="73" s="1"/>
  <c r="F53" i="107"/>
  <c r="F53" i="73" s="1"/>
  <c r="F96" i="107"/>
  <c r="F96" i="73" s="1"/>
  <c r="F22" i="107"/>
  <c r="F22" i="73" s="1"/>
  <c r="F65" i="107"/>
  <c r="F65" i="73" s="1"/>
  <c r="F108" i="107"/>
  <c r="F108" i="73" s="1"/>
  <c r="F37" i="107"/>
  <c r="F37" i="73" s="1"/>
  <c r="F80" i="107"/>
  <c r="F80" i="73" s="1"/>
  <c r="F102" i="107"/>
  <c r="F102" i="73" s="1"/>
  <c r="F113" i="107"/>
  <c r="F113" i="73" s="1"/>
  <c r="F11" i="107"/>
  <c r="F11" i="73" s="1"/>
  <c r="F43" i="107"/>
  <c r="F43" i="73" s="1"/>
  <c r="F75" i="107"/>
  <c r="F75" i="73" s="1"/>
  <c r="F107" i="107"/>
  <c r="F107" i="73" s="1"/>
  <c r="F29" i="107"/>
  <c r="F29" i="73" s="1"/>
  <c r="F72" i="107"/>
  <c r="F72" i="73" s="1"/>
  <c r="F114" i="107"/>
  <c r="F114" i="73" s="1"/>
  <c r="F41" i="107"/>
  <c r="F41" i="73" s="1"/>
  <c r="F84" i="107"/>
  <c r="F84" i="73" s="1"/>
  <c r="F21" i="107"/>
  <c r="F21" i="73" s="1"/>
  <c r="F106" i="107"/>
  <c r="F106" i="73" s="1"/>
  <c r="F76" i="107"/>
  <c r="F76" i="73" s="1"/>
  <c r="F48" i="107"/>
  <c r="F48" i="73" s="1"/>
  <c r="E14" i="107"/>
  <c r="E14" i="73" s="1"/>
  <c r="E35" i="107"/>
  <c r="E35" i="73" s="1"/>
  <c r="E84" i="107"/>
  <c r="E84" i="73" s="1"/>
  <c r="E78" i="107"/>
  <c r="E78" i="73" s="1"/>
  <c r="E99" i="107"/>
  <c r="E99" i="73" s="1"/>
  <c r="E8" i="107"/>
  <c r="E8" i="73" s="1"/>
  <c r="E36" i="107"/>
  <c r="E36" i="73" s="1"/>
  <c r="E64" i="107"/>
  <c r="E64" i="73" s="1"/>
  <c r="E94" i="107"/>
  <c r="E94" i="73" s="1"/>
  <c r="E120" i="107"/>
  <c r="E120" i="73" s="1"/>
  <c r="E31" i="107"/>
  <c r="E31" i="73" s="1"/>
  <c r="E59" i="107"/>
  <c r="E59" i="73" s="1"/>
  <c r="E88" i="107"/>
  <c r="E88" i="73" s="1"/>
  <c r="E116" i="107"/>
  <c r="E116" i="73" s="1"/>
  <c r="E32" i="107"/>
  <c r="E32" i="73" s="1"/>
  <c r="E62" i="107"/>
  <c r="E62" i="73" s="1"/>
  <c r="E90" i="107"/>
  <c r="E90" i="73" s="1"/>
  <c r="E117" i="107"/>
  <c r="E117" i="73" s="1"/>
  <c r="E21" i="107"/>
  <c r="E21" i="73" s="1"/>
  <c r="E37" i="107"/>
  <c r="E37" i="73" s="1"/>
  <c r="E53" i="107"/>
  <c r="E53" i="73" s="1"/>
  <c r="E69" i="107"/>
  <c r="E69" i="73" s="1"/>
  <c r="E85" i="107"/>
  <c r="E85" i="73" s="1"/>
  <c r="E101" i="107"/>
  <c r="E101" i="73" s="1"/>
  <c r="E7" i="107"/>
  <c r="E7" i="73" s="1"/>
  <c r="E28" i="107"/>
  <c r="E28" i="73" s="1"/>
  <c r="E50" i="107"/>
  <c r="E50" i="73" s="1"/>
  <c r="E71" i="107"/>
  <c r="E71" i="73" s="1"/>
  <c r="E92" i="107"/>
  <c r="E92" i="73" s="1"/>
  <c r="E114" i="107"/>
  <c r="E114" i="73" s="1"/>
  <c r="E17" i="107"/>
  <c r="E17" i="73" s="1"/>
  <c r="E49" i="107"/>
  <c r="E49" i="73" s="1"/>
  <c r="E81" i="107"/>
  <c r="E81" i="73" s="1"/>
  <c r="E113" i="107"/>
  <c r="E113" i="73" s="1"/>
  <c r="E44" i="107"/>
  <c r="E44" i="73" s="1"/>
  <c r="E87" i="107"/>
  <c r="E87" i="73" s="1"/>
  <c r="E91" i="107"/>
  <c r="E91" i="73" s="1"/>
  <c r="E56" i="107"/>
  <c r="E56" i="73" s="1"/>
  <c r="E48" i="107"/>
  <c r="E48" i="73" s="1"/>
  <c r="E70" i="107"/>
  <c r="E70" i="73" s="1"/>
  <c r="E15" i="107"/>
  <c r="E15" i="73" s="1"/>
  <c r="E43" i="107"/>
  <c r="E43" i="73" s="1"/>
  <c r="E72" i="107"/>
  <c r="E72" i="73" s="1"/>
  <c r="E100" i="107"/>
  <c r="E100" i="73" s="1"/>
  <c r="E10" i="107"/>
  <c r="E10" i="73" s="1"/>
  <c r="E38" i="107"/>
  <c r="E38" i="73" s="1"/>
  <c r="E67" i="107"/>
  <c r="E67" i="73" s="1"/>
  <c r="E95" i="107"/>
  <c r="E95" i="73" s="1"/>
  <c r="E11" i="107"/>
  <c r="E11" i="73" s="1"/>
  <c r="E40" i="107"/>
  <c r="E40" i="73" s="1"/>
  <c r="E68" i="107"/>
  <c r="E68" i="73" s="1"/>
  <c r="E96" i="107"/>
  <c r="E96" i="73" s="1"/>
  <c r="E9" i="107"/>
  <c r="E9" i="73" s="1"/>
  <c r="E25" i="107"/>
  <c r="E25" i="73" s="1"/>
  <c r="E41" i="107"/>
  <c r="E41" i="73" s="1"/>
  <c r="E57" i="107"/>
  <c r="E57" i="73" s="1"/>
  <c r="E73" i="107"/>
  <c r="E73" i="73" s="1"/>
  <c r="E89" i="107"/>
  <c r="E89" i="73" s="1"/>
  <c r="E105" i="107"/>
  <c r="E105" i="73" s="1"/>
  <c r="E12" i="107"/>
  <c r="E12" i="73" s="1"/>
  <c r="E34" i="107"/>
  <c r="E34" i="73" s="1"/>
  <c r="E55" i="107"/>
  <c r="E55" i="73" s="1"/>
  <c r="E76" i="107"/>
  <c r="E76" i="73" s="1"/>
  <c r="E98" i="107"/>
  <c r="E98" i="73" s="1"/>
  <c r="E118" i="107"/>
  <c r="E118" i="73" s="1"/>
  <c r="E112" i="107"/>
  <c r="E112" i="73" s="1"/>
  <c r="E58" i="107"/>
  <c r="E58" i="73" s="1"/>
  <c r="E115" i="107"/>
  <c r="E115" i="73" s="1"/>
  <c r="E52" i="107"/>
  <c r="E52" i="73" s="1"/>
  <c r="E110" i="107"/>
  <c r="E110" i="73" s="1"/>
  <c r="E54" i="107"/>
  <c r="E54" i="73" s="1"/>
  <c r="E111" i="107"/>
  <c r="E111" i="73" s="1"/>
  <c r="E119" i="107"/>
  <c r="E119" i="73" s="1"/>
  <c r="E63" i="107"/>
  <c r="E63" i="73" s="1"/>
  <c r="E27" i="107"/>
  <c r="E27" i="73" s="1"/>
  <c r="E20" i="107"/>
  <c r="E20" i="73" s="1"/>
  <c r="E42" i="107"/>
  <c r="E42" i="73" s="1"/>
  <c r="E22" i="107"/>
  <c r="E22" i="73" s="1"/>
  <c r="E51" i="107"/>
  <c r="E51" i="73" s="1"/>
  <c r="E79" i="107"/>
  <c r="E79" i="73" s="1"/>
  <c r="E107" i="107"/>
  <c r="E107" i="73" s="1"/>
  <c r="E16" i="107"/>
  <c r="E16" i="73" s="1"/>
  <c r="E46" i="107"/>
  <c r="E46" i="73" s="1"/>
  <c r="E74" i="107"/>
  <c r="E74" i="73" s="1"/>
  <c r="E102" i="107"/>
  <c r="E102" i="73" s="1"/>
  <c r="E19" i="107"/>
  <c r="E19" i="73" s="1"/>
  <c r="E47" i="107"/>
  <c r="E47" i="73" s="1"/>
  <c r="E75" i="107"/>
  <c r="E75" i="73" s="1"/>
  <c r="E104" i="107"/>
  <c r="E104" i="73" s="1"/>
  <c r="E13" i="107"/>
  <c r="E13" i="73" s="1"/>
  <c r="E29" i="107"/>
  <c r="E29" i="73" s="1"/>
  <c r="E45" i="107"/>
  <c r="E45" i="73" s="1"/>
  <c r="E61" i="107"/>
  <c r="E61" i="73" s="1"/>
  <c r="E77" i="107"/>
  <c r="E77" i="73" s="1"/>
  <c r="E93" i="107"/>
  <c r="E93" i="73" s="1"/>
  <c r="E109" i="107"/>
  <c r="E109" i="73" s="1"/>
  <c r="E18" i="107"/>
  <c r="E18" i="73" s="1"/>
  <c r="E39" i="107"/>
  <c r="E39" i="73" s="1"/>
  <c r="E60" i="107"/>
  <c r="E60" i="73" s="1"/>
  <c r="E82" i="107"/>
  <c r="E82" i="73" s="1"/>
  <c r="E103" i="107"/>
  <c r="E103" i="73" s="1"/>
  <c r="E106" i="107"/>
  <c r="E106" i="73" s="1"/>
  <c r="E30" i="107"/>
  <c r="E30" i="73" s="1"/>
  <c r="E86" i="107"/>
  <c r="E86" i="73" s="1"/>
  <c r="E24" i="107"/>
  <c r="E24" i="73" s="1"/>
  <c r="E80" i="107"/>
  <c r="E80" i="73" s="1"/>
  <c r="E26" i="107"/>
  <c r="E26" i="73" s="1"/>
  <c r="E83" i="107"/>
  <c r="E83" i="73" s="1"/>
  <c r="E33" i="107"/>
  <c r="E33" i="73" s="1"/>
  <c r="E65" i="107"/>
  <c r="E65" i="73" s="1"/>
  <c r="E97" i="107"/>
  <c r="E97" i="73" s="1"/>
  <c r="E23" i="107"/>
  <c r="E23" i="73" s="1"/>
  <c r="E66" i="107"/>
  <c r="E66" i="73" s="1"/>
  <c r="E108" i="107"/>
  <c r="E108" i="73" s="1"/>
  <c r="D7" i="107"/>
  <c r="D7" i="73" s="1"/>
  <c r="D46" i="107"/>
  <c r="D46" i="73" s="1"/>
  <c r="D103" i="107"/>
  <c r="D103" i="73" s="1"/>
  <c r="D9" i="107"/>
  <c r="D9" i="73" s="1"/>
  <c r="D66" i="107"/>
  <c r="D66" i="73" s="1"/>
  <c r="D113" i="107"/>
  <c r="D113" i="73" s="1"/>
  <c r="D38" i="107"/>
  <c r="D38" i="73" s="1"/>
  <c r="D83" i="107"/>
  <c r="D83" i="73" s="1"/>
  <c r="D27" i="107"/>
  <c r="D27" i="73" s="1"/>
  <c r="D75" i="107"/>
  <c r="D75" i="73" s="1"/>
  <c r="D55" i="107"/>
  <c r="D55" i="73" s="1"/>
  <c r="D102" i="107"/>
  <c r="D102" i="73" s="1"/>
  <c r="D62" i="107"/>
  <c r="D62" i="73" s="1"/>
  <c r="D25" i="107"/>
  <c r="D25" i="73" s="1"/>
  <c r="D118" i="107"/>
  <c r="D118" i="73" s="1"/>
  <c r="D81" i="107"/>
  <c r="D81" i="73" s="1"/>
  <c r="D41" i="107"/>
  <c r="D41" i="73" s="1"/>
  <c r="D115" i="107"/>
  <c r="D115" i="73" s="1"/>
  <c r="D77" i="107"/>
  <c r="D77" i="73" s="1"/>
  <c r="D39" i="107"/>
  <c r="D39" i="73" s="1"/>
  <c r="D99" i="107"/>
  <c r="D99" i="73" s="1"/>
  <c r="D71" i="107"/>
  <c r="D71" i="73" s="1"/>
  <c r="D43" i="107"/>
  <c r="D43" i="73" s="1"/>
  <c r="D14" i="107"/>
  <c r="D14" i="73" s="1"/>
  <c r="D8" i="107"/>
  <c r="D8" i="73" s="1"/>
  <c r="D24" i="107"/>
  <c r="D24" i="73" s="1"/>
  <c r="D40" i="107"/>
  <c r="D40" i="73" s="1"/>
  <c r="D56" i="107"/>
  <c r="D56" i="73" s="1"/>
  <c r="D72" i="107"/>
  <c r="D72" i="73" s="1"/>
  <c r="D88" i="107"/>
  <c r="D88" i="73" s="1"/>
  <c r="D104" i="107"/>
  <c r="D104" i="73" s="1"/>
  <c r="D120" i="107"/>
  <c r="D120" i="73" s="1"/>
  <c r="D26" i="107"/>
  <c r="D26" i="73" s="1"/>
  <c r="D47" i="107"/>
  <c r="D47" i="73" s="1"/>
  <c r="D69" i="107"/>
  <c r="D69" i="73" s="1"/>
  <c r="D90" i="107"/>
  <c r="D90" i="73" s="1"/>
  <c r="D111" i="107"/>
  <c r="D111" i="73" s="1"/>
  <c r="D107" i="107"/>
  <c r="D107" i="73" s="1"/>
  <c r="D50" i="107"/>
  <c r="D50" i="73" s="1"/>
  <c r="D20" i="107"/>
  <c r="D20" i="73" s="1"/>
  <c r="D52" i="107"/>
  <c r="D52" i="73" s="1"/>
  <c r="D84" i="107"/>
  <c r="D84" i="73" s="1"/>
  <c r="D116" i="107"/>
  <c r="D116" i="73" s="1"/>
  <c r="D42" i="107"/>
  <c r="D42" i="73" s="1"/>
  <c r="D85" i="107"/>
  <c r="D85" i="73" s="1"/>
  <c r="D18" i="107"/>
  <c r="D18" i="73" s="1"/>
  <c r="D91" i="107"/>
  <c r="D91" i="73" s="1"/>
  <c r="D54" i="107"/>
  <c r="D54" i="73" s="1"/>
  <c r="D17" i="107"/>
  <c r="D17" i="73" s="1"/>
  <c r="D109" i="107"/>
  <c r="D109" i="73" s="1"/>
  <c r="D70" i="107"/>
  <c r="D70" i="73" s="1"/>
  <c r="D33" i="107"/>
  <c r="D33" i="73" s="1"/>
  <c r="D105" i="107"/>
  <c r="D105" i="73" s="1"/>
  <c r="D67" i="107"/>
  <c r="D67" i="73" s="1"/>
  <c r="D30" i="107"/>
  <c r="D30" i="73" s="1"/>
  <c r="D93" i="107"/>
  <c r="D93" i="73" s="1"/>
  <c r="D65" i="107"/>
  <c r="D65" i="73" s="1"/>
  <c r="D35" i="107"/>
  <c r="D35" i="73" s="1"/>
  <c r="D12" i="107"/>
  <c r="D12" i="73" s="1"/>
  <c r="D28" i="107"/>
  <c r="D28" i="73" s="1"/>
  <c r="D44" i="107"/>
  <c r="D44" i="73" s="1"/>
  <c r="D60" i="107"/>
  <c r="D60" i="73" s="1"/>
  <c r="D76" i="107"/>
  <c r="D76" i="73" s="1"/>
  <c r="D92" i="107"/>
  <c r="D92" i="73" s="1"/>
  <c r="D108" i="107"/>
  <c r="D108" i="73" s="1"/>
  <c r="D10" i="107"/>
  <c r="D10" i="73" s="1"/>
  <c r="D31" i="107"/>
  <c r="D31" i="73" s="1"/>
  <c r="D53" i="107"/>
  <c r="D53" i="73" s="1"/>
  <c r="D74" i="107"/>
  <c r="D74" i="73" s="1"/>
  <c r="D95" i="107"/>
  <c r="D95" i="73" s="1"/>
  <c r="D117" i="107"/>
  <c r="D117" i="73" s="1"/>
  <c r="D94" i="107"/>
  <c r="D94" i="73" s="1"/>
  <c r="D73" i="107"/>
  <c r="D73" i="73" s="1"/>
  <c r="D34" i="107"/>
  <c r="D34" i="73" s="1"/>
  <c r="D89" i="107"/>
  <c r="D89" i="73" s="1"/>
  <c r="D13" i="107"/>
  <c r="D13" i="73" s="1"/>
  <c r="D87" i="107"/>
  <c r="D87" i="73" s="1"/>
  <c r="D11" i="107"/>
  <c r="D11" i="73" s="1"/>
  <c r="D119" i="107"/>
  <c r="D119" i="73" s="1"/>
  <c r="D82" i="107"/>
  <c r="D82" i="73" s="1"/>
  <c r="D45" i="107"/>
  <c r="D45" i="73" s="1"/>
  <c r="D98" i="107"/>
  <c r="D98" i="73" s="1"/>
  <c r="D61" i="107"/>
  <c r="D61" i="73" s="1"/>
  <c r="D23" i="107"/>
  <c r="D23" i="73" s="1"/>
  <c r="D97" i="107"/>
  <c r="D97" i="73" s="1"/>
  <c r="D59" i="107"/>
  <c r="D59" i="73" s="1"/>
  <c r="D19" i="107"/>
  <c r="D19" i="73" s="1"/>
  <c r="D114" i="107"/>
  <c r="D114" i="73" s="1"/>
  <c r="D86" i="107"/>
  <c r="D86" i="73" s="1"/>
  <c r="D57" i="107"/>
  <c r="D57" i="73" s="1"/>
  <c r="D29" i="107"/>
  <c r="D29" i="73" s="1"/>
  <c r="D16" i="107"/>
  <c r="D16" i="73" s="1"/>
  <c r="D32" i="107"/>
  <c r="D32" i="73" s="1"/>
  <c r="D48" i="107"/>
  <c r="D48" i="73" s="1"/>
  <c r="D64" i="107"/>
  <c r="D64" i="73" s="1"/>
  <c r="D80" i="107"/>
  <c r="D80" i="73" s="1"/>
  <c r="D96" i="107"/>
  <c r="D96" i="73" s="1"/>
  <c r="D112" i="107"/>
  <c r="D112" i="73" s="1"/>
  <c r="D15" i="107"/>
  <c r="D15" i="73" s="1"/>
  <c r="D37" i="107"/>
  <c r="D37" i="73" s="1"/>
  <c r="D58" i="107"/>
  <c r="D58" i="73" s="1"/>
  <c r="D79" i="107"/>
  <c r="D79" i="73" s="1"/>
  <c r="D101" i="107"/>
  <c r="D101" i="73" s="1"/>
  <c r="D110" i="107"/>
  <c r="D110" i="73" s="1"/>
  <c r="D51" i="107"/>
  <c r="D51" i="73" s="1"/>
  <c r="D49" i="107"/>
  <c r="D49" i="73" s="1"/>
  <c r="D78" i="107"/>
  <c r="D78" i="73" s="1"/>
  <c r="D22" i="107"/>
  <c r="D22" i="73" s="1"/>
  <c r="D36" i="107"/>
  <c r="D36" i="73" s="1"/>
  <c r="D68" i="107"/>
  <c r="D68" i="73" s="1"/>
  <c r="D100" i="107"/>
  <c r="D100" i="73" s="1"/>
  <c r="D21" i="107"/>
  <c r="D21" i="73" s="1"/>
  <c r="D63" i="107"/>
  <c r="D63" i="73" s="1"/>
  <c r="D106" i="107"/>
  <c r="D106" i="73" s="1"/>
  <c r="Z47" i="107"/>
  <c r="Z47" i="73" s="1"/>
  <c r="Z112" i="107"/>
  <c r="Z112" i="73" s="1"/>
  <c r="Z48" i="107"/>
  <c r="Z48" i="73" s="1"/>
  <c r="Z45" i="107"/>
  <c r="Z45" i="73" s="1"/>
  <c r="Z25" i="107"/>
  <c r="Z25" i="73" s="1"/>
  <c r="Z110" i="107"/>
  <c r="Z110" i="73" s="1"/>
  <c r="Z37" i="107"/>
  <c r="Z37" i="73" s="1"/>
  <c r="Z21" i="107"/>
  <c r="Z21" i="73" s="1"/>
  <c r="Z9" i="107"/>
  <c r="Z9" i="73" s="1"/>
  <c r="Z50" i="107"/>
  <c r="Z50" i="73" s="1"/>
  <c r="Z22" i="107"/>
  <c r="Z22" i="73" s="1"/>
  <c r="Z56" i="107"/>
  <c r="Z56" i="73" s="1"/>
  <c r="Z78" i="107"/>
  <c r="Z78" i="73" s="1"/>
  <c r="Z28" i="107"/>
  <c r="Z28" i="73" s="1"/>
  <c r="Z30" i="107"/>
  <c r="Z30" i="73" s="1"/>
  <c r="Z58" i="107"/>
  <c r="Z58" i="73" s="1"/>
  <c r="Z81" i="107"/>
  <c r="Z81" i="73" s="1"/>
  <c r="Z88" i="107"/>
  <c r="Z88" i="73" s="1"/>
  <c r="Z13" i="107"/>
  <c r="Z13" i="73" s="1"/>
  <c r="Z35" i="107"/>
  <c r="Z35" i="73" s="1"/>
  <c r="Z79" i="107"/>
  <c r="Z79" i="73" s="1"/>
  <c r="Z113" i="107"/>
  <c r="Z113" i="73" s="1"/>
  <c r="Z100" i="107"/>
  <c r="Z100" i="73" s="1"/>
  <c r="Z36" i="107"/>
  <c r="Z36" i="73" s="1"/>
  <c r="Z61" i="107"/>
  <c r="Z61" i="73" s="1"/>
  <c r="Z41" i="107"/>
  <c r="Z41" i="73" s="1"/>
  <c r="Z14" i="107"/>
  <c r="Z14" i="73" s="1"/>
  <c r="Z65" i="107"/>
  <c r="Z65" i="73" s="1"/>
  <c r="Z102" i="107"/>
  <c r="Z102" i="73" s="1"/>
  <c r="Z26" i="107"/>
  <c r="Z26" i="73" s="1"/>
  <c r="Z96" i="107"/>
  <c r="Z96" i="73" s="1"/>
  <c r="Z32" i="107"/>
  <c r="Z32" i="73" s="1"/>
  <c r="Z66" i="107"/>
  <c r="Z66" i="73" s="1"/>
  <c r="Z46" i="107"/>
  <c r="Z46" i="73" s="1"/>
  <c r="Z86" i="107"/>
  <c r="Z86" i="73" s="1"/>
  <c r="Z91" i="107"/>
  <c r="Z91" i="73" s="1"/>
  <c r="Z92" i="107"/>
  <c r="Z92" i="73" s="1"/>
  <c r="Z114" i="107"/>
  <c r="Z114" i="73" s="1"/>
  <c r="Z53" i="107"/>
  <c r="Z53" i="73" s="1"/>
  <c r="Z8" i="107"/>
  <c r="Z8" i="73" s="1"/>
  <c r="Z108" i="107"/>
  <c r="Z108" i="73" s="1"/>
  <c r="Z29" i="107"/>
  <c r="Z29" i="73" s="1"/>
  <c r="Z73" i="107"/>
  <c r="Z73" i="73" s="1"/>
  <c r="Z107" i="107"/>
  <c r="Z107" i="73" s="1"/>
  <c r="Z7" i="107"/>
  <c r="Z7" i="73" s="1"/>
  <c r="Z72" i="107"/>
  <c r="Z72" i="73" s="1"/>
  <c r="Z55" i="107"/>
  <c r="Z55" i="73" s="1"/>
  <c r="Z57" i="107"/>
  <c r="Z57" i="73" s="1"/>
  <c r="Z43" i="107"/>
  <c r="Z43" i="73" s="1"/>
  <c r="Z70" i="107"/>
  <c r="Z70" i="73" s="1"/>
  <c r="Z84" i="107"/>
  <c r="Z84" i="73" s="1"/>
  <c r="Z20" i="107"/>
  <c r="Z20" i="73" s="1"/>
  <c r="Z82" i="107"/>
  <c r="Z82" i="73" s="1"/>
  <c r="Z62" i="107"/>
  <c r="Z62" i="73" s="1"/>
  <c r="Z97" i="107"/>
  <c r="Z97" i="73" s="1"/>
  <c r="Z117" i="107"/>
  <c r="Z117" i="73" s="1"/>
  <c r="Z59" i="107"/>
  <c r="Z59" i="73" s="1"/>
  <c r="Z69" i="107"/>
  <c r="Z69" i="73" s="1"/>
  <c r="Z80" i="107"/>
  <c r="Z80" i="73" s="1"/>
  <c r="Z16" i="107"/>
  <c r="Z16" i="73" s="1"/>
  <c r="Z87" i="107"/>
  <c r="Z87" i="73" s="1"/>
  <c r="Z67" i="107"/>
  <c r="Z67" i="73" s="1"/>
  <c r="Z33" i="107"/>
  <c r="Z33" i="73" s="1"/>
  <c r="Z106" i="107"/>
  <c r="Z106" i="73" s="1"/>
  <c r="Z49" i="107"/>
  <c r="Z49" i="73" s="1"/>
  <c r="Z44" i="107"/>
  <c r="Z44" i="73" s="1"/>
  <c r="Z51" i="107"/>
  <c r="Z51" i="73" s="1"/>
  <c r="Z38" i="107"/>
  <c r="Z38" i="73" s="1"/>
  <c r="Z34" i="107"/>
  <c r="Z34" i="73" s="1"/>
  <c r="Z76" i="107"/>
  <c r="Z76" i="73" s="1"/>
  <c r="Z71" i="107"/>
  <c r="Z71" i="73" s="1"/>
  <c r="Z94" i="107"/>
  <c r="Z94" i="73" s="1"/>
  <c r="Z95" i="107"/>
  <c r="Z95" i="73" s="1"/>
  <c r="Z111" i="107"/>
  <c r="Z111" i="73" s="1"/>
  <c r="Z40" i="107"/>
  <c r="Z40" i="73" s="1"/>
  <c r="Z77" i="107"/>
  <c r="Z77" i="73" s="1"/>
  <c r="Z99" i="107"/>
  <c r="Z99" i="73" s="1"/>
  <c r="Z85" i="107"/>
  <c r="Z85" i="73" s="1"/>
  <c r="Z27" i="107"/>
  <c r="Z27" i="73" s="1"/>
  <c r="Z68" i="107"/>
  <c r="Z68" i="73" s="1"/>
  <c r="Z18" i="107"/>
  <c r="Z18" i="73" s="1"/>
  <c r="Z103" i="107"/>
  <c r="Z103" i="73" s="1"/>
  <c r="Z83" i="107"/>
  <c r="Z83" i="73" s="1"/>
  <c r="Z15" i="107"/>
  <c r="Z15" i="73" s="1"/>
  <c r="Z74" i="107"/>
  <c r="Z74" i="73" s="1"/>
  <c r="Z17" i="107"/>
  <c r="Z17" i="73" s="1"/>
  <c r="Z23" i="107"/>
  <c r="Z23" i="73" s="1"/>
  <c r="Z63" i="107"/>
  <c r="Z63" i="73" s="1"/>
  <c r="Z104" i="107"/>
  <c r="Z104" i="73" s="1"/>
  <c r="Z54" i="107"/>
  <c r="Z54" i="73" s="1"/>
  <c r="Z98" i="107"/>
  <c r="Z98" i="73" s="1"/>
  <c r="Z116" i="107"/>
  <c r="Z116" i="73" s="1"/>
  <c r="Z105" i="107"/>
  <c r="Z105" i="73" s="1"/>
  <c r="Z64" i="107"/>
  <c r="Z64" i="73" s="1"/>
  <c r="Z118" i="107"/>
  <c r="Z118" i="73" s="1"/>
  <c r="Z115" i="107"/>
  <c r="Z115" i="73" s="1"/>
  <c r="Z93" i="107"/>
  <c r="Z93" i="73" s="1"/>
  <c r="Z24" i="107"/>
  <c r="Z24" i="73" s="1"/>
  <c r="Z109" i="107"/>
  <c r="Z109" i="73" s="1"/>
  <c r="Z10" i="107"/>
  <c r="Z10" i="73" s="1"/>
  <c r="Z119" i="107"/>
  <c r="Z119" i="73" s="1"/>
  <c r="Z11" i="107"/>
  <c r="Z11" i="73" s="1"/>
  <c r="Z75" i="107"/>
  <c r="Z75" i="73" s="1"/>
  <c r="Z52" i="107"/>
  <c r="Z52" i="73" s="1"/>
  <c r="Z101" i="107"/>
  <c r="Z101" i="73" s="1"/>
  <c r="Z90" i="107"/>
  <c r="Z90" i="73" s="1"/>
  <c r="Z89" i="107"/>
  <c r="Z89" i="73" s="1"/>
  <c r="Z12" i="107"/>
  <c r="Z12" i="73" s="1"/>
  <c r="Z60" i="107"/>
  <c r="Z60" i="73" s="1"/>
  <c r="Z120" i="107"/>
  <c r="Z120" i="73" s="1"/>
  <c r="Z42" i="107"/>
  <c r="Z42" i="73" s="1"/>
  <c r="Z39" i="107"/>
  <c r="Z39" i="73" s="1"/>
  <c r="Z31" i="107"/>
  <c r="Z31" i="73" s="1"/>
  <c r="Z19" i="107"/>
  <c r="Z19" i="73" s="1"/>
  <c r="U13" i="107"/>
  <c r="U13" i="73" s="1"/>
  <c r="U25" i="107"/>
  <c r="U25" i="73" s="1"/>
  <c r="U84" i="107"/>
  <c r="U84" i="73" s="1"/>
  <c r="U100" i="107"/>
  <c r="U100" i="73" s="1"/>
  <c r="U57" i="107"/>
  <c r="U57" i="73" s="1"/>
  <c r="U112" i="107"/>
  <c r="U112" i="73" s="1"/>
  <c r="U69" i="107"/>
  <c r="U69" i="73" s="1"/>
  <c r="U19" i="107"/>
  <c r="U19" i="73" s="1"/>
  <c r="U85" i="107"/>
  <c r="U85" i="73" s="1"/>
  <c r="U41" i="107"/>
  <c r="U41" i="73" s="1"/>
  <c r="U16" i="107"/>
  <c r="U16" i="73" s="1"/>
  <c r="U32" i="107"/>
  <c r="U32" i="73" s="1"/>
  <c r="U10" i="107"/>
  <c r="U10" i="73" s="1"/>
  <c r="U31" i="107"/>
  <c r="U31" i="73" s="1"/>
  <c r="U51" i="107"/>
  <c r="U51" i="73" s="1"/>
  <c r="U67" i="107"/>
  <c r="U67" i="73" s="1"/>
  <c r="U83" i="107"/>
  <c r="U83" i="73" s="1"/>
  <c r="U99" i="107"/>
  <c r="U99" i="73" s="1"/>
  <c r="U115" i="107"/>
  <c r="U115" i="73" s="1"/>
  <c r="U109" i="107"/>
  <c r="U109" i="73" s="1"/>
  <c r="U88" i="107"/>
  <c r="U88" i="73" s="1"/>
  <c r="U66" i="107"/>
  <c r="U66" i="73" s="1"/>
  <c r="U45" i="107"/>
  <c r="U45" i="73" s="1"/>
  <c r="U17" i="107"/>
  <c r="U17" i="73" s="1"/>
  <c r="U108" i="107"/>
  <c r="U108" i="73" s="1"/>
  <c r="U86" i="107"/>
  <c r="U86" i="73" s="1"/>
  <c r="U65" i="107"/>
  <c r="U65" i="73" s="1"/>
  <c r="U43" i="107"/>
  <c r="U43" i="73" s="1"/>
  <c r="U14" i="107"/>
  <c r="U14" i="73" s="1"/>
  <c r="U12" i="107"/>
  <c r="U12" i="73" s="1"/>
  <c r="U44" i="107"/>
  <c r="U44" i="73" s="1"/>
  <c r="U47" i="107"/>
  <c r="U47" i="73" s="1"/>
  <c r="U79" i="107"/>
  <c r="U79" i="73" s="1"/>
  <c r="U111" i="107"/>
  <c r="U111" i="73" s="1"/>
  <c r="U93" i="107"/>
  <c r="U93" i="73" s="1"/>
  <c r="U50" i="107"/>
  <c r="U50" i="73" s="1"/>
  <c r="U92" i="107"/>
  <c r="U92" i="73" s="1"/>
  <c r="U70" i="107"/>
  <c r="U70" i="73" s="1"/>
  <c r="U22" i="107"/>
  <c r="U22" i="73" s="1"/>
  <c r="U11" i="107"/>
  <c r="U11" i="73" s="1"/>
  <c r="U73" i="107"/>
  <c r="U73" i="73" s="1"/>
  <c r="U52" i="107"/>
  <c r="U52" i="73" s="1"/>
  <c r="U89" i="107"/>
  <c r="U89" i="73" s="1"/>
  <c r="U46" i="107"/>
  <c r="U46" i="73" s="1"/>
  <c r="U101" i="107"/>
  <c r="U101" i="73" s="1"/>
  <c r="U58" i="107"/>
  <c r="U58" i="73" s="1"/>
  <c r="U117" i="107"/>
  <c r="U117" i="73" s="1"/>
  <c r="U74" i="107"/>
  <c r="U74" i="73" s="1"/>
  <c r="U27" i="107"/>
  <c r="U27" i="73" s="1"/>
  <c r="U20" i="107"/>
  <c r="U20" i="73" s="1"/>
  <c r="U36" i="107"/>
  <c r="U36" i="73" s="1"/>
  <c r="U15" i="107"/>
  <c r="U15" i="73" s="1"/>
  <c r="U37" i="107"/>
  <c r="U37" i="73" s="1"/>
  <c r="U55" i="107"/>
  <c r="U55" i="73" s="1"/>
  <c r="U71" i="107"/>
  <c r="U71" i="73" s="1"/>
  <c r="U87" i="107"/>
  <c r="U87" i="73" s="1"/>
  <c r="U103" i="107"/>
  <c r="U103" i="73" s="1"/>
  <c r="U119" i="107"/>
  <c r="U119" i="73" s="1"/>
  <c r="U104" i="107"/>
  <c r="U104" i="73" s="1"/>
  <c r="U82" i="107"/>
  <c r="U82" i="73" s="1"/>
  <c r="U61" i="107"/>
  <c r="U61" i="73" s="1"/>
  <c r="U38" i="107"/>
  <c r="U38" i="73" s="1"/>
  <c r="U9" i="107"/>
  <c r="U9" i="73" s="1"/>
  <c r="U102" i="107"/>
  <c r="U102" i="73" s="1"/>
  <c r="U81" i="107"/>
  <c r="U81" i="73" s="1"/>
  <c r="U60" i="107"/>
  <c r="U60" i="73" s="1"/>
  <c r="U35" i="107"/>
  <c r="U35" i="73" s="1"/>
  <c r="U7" i="107"/>
  <c r="U7" i="73" s="1"/>
  <c r="U105" i="107"/>
  <c r="U105" i="73" s="1"/>
  <c r="U94" i="107"/>
  <c r="U94" i="73" s="1"/>
  <c r="U68" i="107"/>
  <c r="U68" i="73" s="1"/>
  <c r="U18" i="107"/>
  <c r="U18" i="73" s="1"/>
  <c r="U34" i="107"/>
  <c r="U34" i="73" s="1"/>
  <c r="U96" i="107"/>
  <c r="U96" i="73" s="1"/>
  <c r="U62" i="107"/>
  <c r="U62" i="73" s="1"/>
  <c r="U116" i="107"/>
  <c r="U116" i="73" s="1"/>
  <c r="U78" i="107"/>
  <c r="U78" i="73" s="1"/>
  <c r="U33" i="107"/>
  <c r="U33" i="73" s="1"/>
  <c r="U90" i="107"/>
  <c r="U90" i="73" s="1"/>
  <c r="U48" i="107"/>
  <c r="U48" i="73" s="1"/>
  <c r="U106" i="107"/>
  <c r="U106" i="73" s="1"/>
  <c r="U64" i="107"/>
  <c r="U64" i="73" s="1"/>
  <c r="U8" i="107"/>
  <c r="U8" i="73" s="1"/>
  <c r="U24" i="107"/>
  <c r="U24" i="73" s="1"/>
  <c r="U40" i="107"/>
  <c r="U40" i="73" s="1"/>
  <c r="U21" i="107"/>
  <c r="U21" i="73" s="1"/>
  <c r="U42" i="107"/>
  <c r="U42" i="73" s="1"/>
  <c r="U59" i="107"/>
  <c r="U59" i="73" s="1"/>
  <c r="U75" i="107"/>
  <c r="U75" i="73" s="1"/>
  <c r="U91" i="107"/>
  <c r="U91" i="73" s="1"/>
  <c r="U107" i="107"/>
  <c r="U107" i="73" s="1"/>
  <c r="U120" i="107"/>
  <c r="U120" i="73" s="1"/>
  <c r="U98" i="107"/>
  <c r="U98" i="73" s="1"/>
  <c r="U77" i="107"/>
  <c r="U77" i="73" s="1"/>
  <c r="U56" i="107"/>
  <c r="U56" i="73" s="1"/>
  <c r="U30" i="107"/>
  <c r="U30" i="73" s="1"/>
  <c r="U118" i="107"/>
  <c r="U118" i="73" s="1"/>
  <c r="U97" i="107"/>
  <c r="U97" i="73" s="1"/>
  <c r="U76" i="107"/>
  <c r="U76" i="73" s="1"/>
  <c r="U54" i="107"/>
  <c r="U54" i="73" s="1"/>
  <c r="U29" i="107"/>
  <c r="U29" i="73" s="1"/>
  <c r="U39" i="107"/>
  <c r="U39" i="73" s="1"/>
  <c r="U110" i="107"/>
  <c r="U110" i="73" s="1"/>
  <c r="U80" i="107"/>
  <c r="U80" i="73" s="1"/>
  <c r="U53" i="107"/>
  <c r="U53" i="73" s="1"/>
  <c r="U28" i="107"/>
  <c r="U28" i="73" s="1"/>
  <c r="U26" i="107"/>
  <c r="U26" i="73" s="1"/>
  <c r="U63" i="107"/>
  <c r="U63" i="73" s="1"/>
  <c r="U95" i="107"/>
  <c r="U95" i="73" s="1"/>
  <c r="U114" i="107"/>
  <c r="U114" i="73" s="1"/>
  <c r="U72" i="107"/>
  <c r="U72" i="73" s="1"/>
  <c r="U23" i="107"/>
  <c r="U23" i="73" s="1"/>
  <c r="U113" i="107"/>
  <c r="U113" i="73" s="1"/>
  <c r="U49" i="107"/>
  <c r="U49" i="73" s="1"/>
  <c r="AF14" i="117"/>
  <c r="AG13" i="117"/>
  <c r="AG11" i="118"/>
  <c r="AF12" i="118"/>
  <c r="AG14" i="116"/>
  <c r="AE14" i="122" l="1"/>
  <c r="Z14" i="166"/>
  <c r="Z13" i="166"/>
  <c r="AE13" i="122"/>
  <c r="AE22" i="122"/>
  <c r="Z22" i="166"/>
  <c r="AE12" i="122"/>
  <c r="Z12" i="166"/>
  <c r="Z21" i="166"/>
  <c r="AE21" i="122"/>
  <c r="AE41" i="122"/>
  <c r="Z41" i="166"/>
  <c r="AE39" i="122"/>
  <c r="Z39" i="166"/>
  <c r="Z56" i="166"/>
  <c r="AE56" i="122"/>
  <c r="AE32" i="122"/>
  <c r="Z32" i="166"/>
  <c r="AE6" i="122"/>
  <c r="Z6" i="166"/>
  <c r="AE5" i="122"/>
  <c r="Z5" i="166"/>
  <c r="Z3" i="166"/>
  <c r="AE3" i="122"/>
  <c r="AA127" i="73"/>
  <c r="AA131" i="73"/>
  <c r="AC65" i="73"/>
  <c r="AE33" i="122"/>
  <c r="Z33" i="166"/>
  <c r="Z35" i="166"/>
  <c r="AE35" i="122"/>
  <c r="AE34" i="122"/>
  <c r="Z34" i="166"/>
  <c r="AE43" i="122"/>
  <c r="Z43" i="166"/>
  <c r="AE47" i="122"/>
  <c r="Z47" i="166"/>
  <c r="E59" i="166"/>
  <c r="G59" i="122"/>
  <c r="E58" i="166"/>
  <c r="G58" i="122"/>
  <c r="U59" i="122"/>
  <c r="Q59" i="166"/>
  <c r="AE49" i="122"/>
  <c r="Z49" i="166"/>
  <c r="AE4" i="122"/>
  <c r="Z4" i="166"/>
  <c r="AE53" i="122"/>
  <c r="Z53" i="166"/>
  <c r="Z46" i="166"/>
  <c r="AE46" i="122"/>
  <c r="AE45" i="122"/>
  <c r="Z45" i="166"/>
  <c r="Z19" i="166"/>
  <c r="AE19" i="122"/>
  <c r="AE18" i="122"/>
  <c r="Z18" i="166"/>
  <c r="AE44" i="122"/>
  <c r="Z44" i="166"/>
  <c r="AE31" i="122"/>
  <c r="Z31" i="166"/>
  <c r="Z30" i="166"/>
  <c r="AE30" i="122"/>
  <c r="AE29" i="122"/>
  <c r="Z29" i="166"/>
  <c r="Z38" i="166"/>
  <c r="AE38" i="122"/>
  <c r="AE37" i="122"/>
  <c r="Z37" i="166"/>
  <c r="E60" i="166"/>
  <c r="G60" i="122"/>
  <c r="AA126" i="73"/>
  <c r="AA130" i="73"/>
  <c r="AC23" i="73"/>
  <c r="AE48" i="122"/>
  <c r="Z48" i="166"/>
  <c r="AE27" i="122"/>
  <c r="Z27" i="166"/>
  <c r="Z28" i="166"/>
  <c r="AE28" i="122"/>
  <c r="AE26" i="122"/>
  <c r="Z26" i="166"/>
  <c r="AE25" i="122"/>
  <c r="Z25" i="166"/>
  <c r="AE23" i="122"/>
  <c r="Z23" i="166"/>
  <c r="Z54" i="166"/>
  <c r="AE54" i="122"/>
  <c r="Z20" i="166"/>
  <c r="AE20" i="122"/>
  <c r="AE57" i="122"/>
  <c r="Z57" i="166"/>
  <c r="AE55" i="122"/>
  <c r="Z55" i="166"/>
  <c r="AC7" i="73"/>
  <c r="AC125" i="73" s="1"/>
  <c r="AA129" i="73"/>
  <c r="AA125" i="73"/>
  <c r="Z52" i="166"/>
  <c r="AE52" i="122"/>
  <c r="AE24" i="122"/>
  <c r="Z24" i="166"/>
  <c r="AE11" i="122"/>
  <c r="Z11" i="166"/>
  <c r="Q60" i="166"/>
  <c r="U60" i="122"/>
  <c r="Q58" i="166"/>
  <c r="U58" i="122"/>
  <c r="Z40" i="166"/>
  <c r="AE40" i="122"/>
  <c r="Z15" i="166"/>
  <c r="AE15" i="122"/>
  <c r="AE58" i="122"/>
  <c r="Z58" i="166"/>
  <c r="AE51" i="122"/>
  <c r="Z51" i="166"/>
  <c r="AE50" i="122"/>
  <c r="Z50" i="166"/>
  <c r="Z59" i="166"/>
  <c r="AE59" i="122"/>
  <c r="AE36" i="122"/>
  <c r="Z36" i="166"/>
  <c r="AE8" i="122"/>
  <c r="Z8" i="166"/>
  <c r="Z10" i="166"/>
  <c r="AE10" i="122"/>
  <c r="Z9" i="166"/>
  <c r="AE9" i="122"/>
  <c r="AE7" i="122"/>
  <c r="Z7" i="166"/>
  <c r="Z17" i="166"/>
  <c r="AE17" i="122"/>
  <c r="Z60" i="166"/>
  <c r="AE60" i="122"/>
  <c r="AE42" i="122"/>
  <c r="Z42" i="166"/>
  <c r="AE16" i="122"/>
  <c r="Z16" i="166"/>
  <c r="Z50" i="122"/>
  <c r="U50" i="166"/>
  <c r="Z55" i="122"/>
  <c r="U55" i="166"/>
  <c r="Z35" i="122"/>
  <c r="U35" i="166"/>
  <c r="Z15" i="122"/>
  <c r="U15" i="166"/>
  <c r="Z42" i="122"/>
  <c r="U42" i="166"/>
  <c r="Z38" i="122"/>
  <c r="U38" i="166"/>
  <c r="Z29" i="122"/>
  <c r="U29" i="166"/>
  <c r="Z25" i="122"/>
  <c r="U25" i="166"/>
  <c r="Z20" i="122"/>
  <c r="U20" i="166"/>
  <c r="Z22" i="122"/>
  <c r="U22" i="166"/>
  <c r="F34" i="122"/>
  <c r="D34" i="166"/>
  <c r="F24" i="122"/>
  <c r="D24" i="166"/>
  <c r="F11" i="122"/>
  <c r="D11" i="166"/>
  <c r="F42" i="122"/>
  <c r="D42" i="166"/>
  <c r="F22" i="122"/>
  <c r="D22" i="166"/>
  <c r="F48" i="122"/>
  <c r="D48" i="166"/>
  <c r="F9" i="122"/>
  <c r="D9" i="166"/>
  <c r="F36" i="122"/>
  <c r="D36" i="166"/>
  <c r="F3" i="122"/>
  <c r="D3" i="166"/>
  <c r="G34" i="122"/>
  <c r="E34" i="166"/>
  <c r="G30" i="122"/>
  <c r="E30" i="166"/>
  <c r="G13" i="122"/>
  <c r="E13" i="166"/>
  <c r="G9" i="122"/>
  <c r="E9" i="166"/>
  <c r="G21" i="122"/>
  <c r="E21" i="166"/>
  <c r="H50" i="122"/>
  <c r="F50" i="166"/>
  <c r="H25" i="122"/>
  <c r="F25" i="166"/>
  <c r="H36" i="122"/>
  <c r="F36" i="166"/>
  <c r="H7" i="122"/>
  <c r="F7" i="166"/>
  <c r="H38" i="122"/>
  <c r="F38" i="166"/>
  <c r="H47" i="122"/>
  <c r="F47" i="166"/>
  <c r="H32" i="122"/>
  <c r="F32" i="166"/>
  <c r="U48" i="122"/>
  <c r="Q48" i="166"/>
  <c r="U44" i="122"/>
  <c r="Q44" i="166"/>
  <c r="U23" i="122"/>
  <c r="Q23" i="166"/>
  <c r="U56" i="122"/>
  <c r="Q56" i="166"/>
  <c r="U4" i="122"/>
  <c r="Q4" i="166"/>
  <c r="Z57" i="122"/>
  <c r="U57" i="166"/>
  <c r="Z53" i="122"/>
  <c r="U53" i="166"/>
  <c r="Z39" i="122"/>
  <c r="U39" i="166"/>
  <c r="Z24" i="122"/>
  <c r="U24" i="166"/>
  <c r="Z11" i="122"/>
  <c r="U11" i="166"/>
  <c r="Z4" i="122"/>
  <c r="U4" i="166"/>
  <c r="F19" i="122"/>
  <c r="D19" i="166"/>
  <c r="F31" i="122"/>
  <c r="D31" i="166"/>
  <c r="F29" i="122"/>
  <c r="D29" i="166"/>
  <c r="F30" i="122"/>
  <c r="D30" i="166"/>
  <c r="F27" i="122"/>
  <c r="D27" i="166"/>
  <c r="F39" i="122"/>
  <c r="D39" i="166"/>
  <c r="G45" i="122"/>
  <c r="E45" i="166"/>
  <c r="E2" i="166"/>
  <c r="E131" i="73"/>
  <c r="E127" i="73"/>
  <c r="G43" i="122"/>
  <c r="E43" i="166"/>
  <c r="G14" i="122"/>
  <c r="E14" i="166"/>
  <c r="G47" i="122"/>
  <c r="E47" i="166"/>
  <c r="G49" i="122"/>
  <c r="E49" i="166"/>
  <c r="G50" i="122"/>
  <c r="E50" i="166"/>
  <c r="G54" i="122"/>
  <c r="E54" i="166"/>
  <c r="G57" i="122"/>
  <c r="E57" i="166"/>
  <c r="H43" i="122"/>
  <c r="F43" i="166"/>
  <c r="H12" i="122"/>
  <c r="F12" i="166"/>
  <c r="F2" i="166"/>
  <c r="F127" i="73"/>
  <c r="F131" i="73"/>
  <c r="H40" i="122"/>
  <c r="F40" i="166"/>
  <c r="H6" i="122"/>
  <c r="F6" i="166"/>
  <c r="H31" i="122"/>
  <c r="F31" i="166"/>
  <c r="H30" i="122"/>
  <c r="F30" i="166"/>
  <c r="H54" i="122"/>
  <c r="F54" i="166"/>
  <c r="H57" i="122"/>
  <c r="F57" i="166"/>
  <c r="H16" i="122"/>
  <c r="F16" i="166"/>
  <c r="U20" i="122"/>
  <c r="Q20" i="166"/>
  <c r="U16" i="122"/>
  <c r="Q16" i="166"/>
  <c r="U54" i="122"/>
  <c r="Q54" i="166"/>
  <c r="U33" i="122"/>
  <c r="Q33" i="166"/>
  <c r="U8" i="122"/>
  <c r="Q8" i="166"/>
  <c r="U39" i="122"/>
  <c r="Q39" i="166"/>
  <c r="U29" i="122"/>
  <c r="Q29" i="166"/>
  <c r="Z9" i="122"/>
  <c r="U9" i="166"/>
  <c r="Z47" i="122"/>
  <c r="U47" i="166"/>
  <c r="Z27" i="122"/>
  <c r="U27" i="166"/>
  <c r="Z51" i="122"/>
  <c r="U51" i="166"/>
  <c r="Z34" i="122"/>
  <c r="U34" i="166"/>
  <c r="Z14" i="122"/>
  <c r="U14" i="166"/>
  <c r="Z28" i="122"/>
  <c r="U28" i="166"/>
  <c r="Z33" i="122"/>
  <c r="U33" i="166"/>
  <c r="Z31" i="122"/>
  <c r="U31" i="166"/>
  <c r="Z56" i="122"/>
  <c r="U56" i="166"/>
  <c r="Z7" i="122"/>
  <c r="U7" i="166"/>
  <c r="Z48" i="122"/>
  <c r="U48" i="166"/>
  <c r="Z23" i="122"/>
  <c r="U23" i="166"/>
  <c r="Z3" i="122"/>
  <c r="U3" i="166"/>
  <c r="Z36" i="122"/>
  <c r="U36" i="166"/>
  <c r="Z49" i="122"/>
  <c r="U49" i="166"/>
  <c r="Z127" i="73"/>
  <c r="Z131" i="73"/>
  <c r="F43" i="122"/>
  <c r="D43" i="166"/>
  <c r="F5" i="122"/>
  <c r="D5" i="166"/>
  <c r="F16" i="122"/>
  <c r="D16" i="166"/>
  <c r="F49" i="122"/>
  <c r="D49" i="166"/>
  <c r="F35" i="122"/>
  <c r="D35" i="166"/>
  <c r="F32" i="122"/>
  <c r="D32" i="166"/>
  <c r="F4" i="122"/>
  <c r="D4" i="166"/>
  <c r="F46" i="122"/>
  <c r="D46" i="166"/>
  <c r="F21" i="122"/>
  <c r="D21" i="166"/>
  <c r="F44" i="122"/>
  <c r="D44" i="166"/>
  <c r="F25" i="122"/>
  <c r="D25" i="166"/>
  <c r="F8" i="122"/>
  <c r="D8" i="166"/>
  <c r="F52" i="122"/>
  <c r="D52" i="166"/>
  <c r="F12" i="122"/>
  <c r="D12" i="166"/>
  <c r="F50" i="122"/>
  <c r="D50" i="166"/>
  <c r="E130" i="73"/>
  <c r="E126" i="73"/>
  <c r="G20" i="122"/>
  <c r="E20" i="166"/>
  <c r="G23" i="122"/>
  <c r="E23" i="166"/>
  <c r="G19" i="122"/>
  <c r="E19" i="166"/>
  <c r="G46" i="122"/>
  <c r="E46" i="166"/>
  <c r="G12" i="122"/>
  <c r="E12" i="166"/>
  <c r="G11" i="122"/>
  <c r="E11" i="166"/>
  <c r="G16" i="122"/>
  <c r="E16" i="166"/>
  <c r="G48" i="122"/>
  <c r="E48" i="166"/>
  <c r="G52" i="122"/>
  <c r="E52" i="166"/>
  <c r="G35" i="122"/>
  <c r="E35" i="166"/>
  <c r="G33" i="122"/>
  <c r="E33" i="166"/>
  <c r="G32" i="122"/>
  <c r="E32" i="166"/>
  <c r="G37" i="122"/>
  <c r="E37" i="166"/>
  <c r="G7" i="122"/>
  <c r="E7" i="166"/>
  <c r="G24" i="122"/>
  <c r="E24" i="166"/>
  <c r="G8" i="122"/>
  <c r="E8" i="166"/>
  <c r="G38" i="122"/>
  <c r="E38" i="166"/>
  <c r="G15" i="122"/>
  <c r="E15" i="166"/>
  <c r="H21" i="122"/>
  <c r="F21" i="166"/>
  <c r="H33" i="122"/>
  <c r="F33" i="166"/>
  <c r="H15" i="122"/>
  <c r="F15" i="166"/>
  <c r="H46" i="122"/>
  <c r="F46" i="166"/>
  <c r="H8" i="122"/>
  <c r="F8" i="166"/>
  <c r="F129" i="73"/>
  <c r="F125" i="73"/>
  <c r="H34" i="122"/>
  <c r="F34" i="166"/>
  <c r="H19" i="122"/>
  <c r="F19" i="166"/>
  <c r="H52" i="122"/>
  <c r="F52" i="166"/>
  <c r="H55" i="122"/>
  <c r="F55" i="166"/>
  <c r="H23" i="122"/>
  <c r="F23" i="166"/>
  <c r="H14" i="122"/>
  <c r="F14" i="166"/>
  <c r="H48" i="122"/>
  <c r="F48" i="166"/>
  <c r="U40" i="122"/>
  <c r="Q40" i="166"/>
  <c r="U52" i="122"/>
  <c r="Q52" i="166"/>
  <c r="U53" i="122"/>
  <c r="Q53" i="166"/>
  <c r="U55" i="122"/>
  <c r="Q55" i="166"/>
  <c r="U50" i="122"/>
  <c r="Q50" i="166"/>
  <c r="U51" i="122"/>
  <c r="Q51" i="166"/>
  <c r="U25" i="122"/>
  <c r="Q25" i="166"/>
  <c r="U19" i="122"/>
  <c r="Q19" i="166"/>
  <c r="U35" i="122"/>
  <c r="Q35" i="166"/>
  <c r="U34" i="122"/>
  <c r="Q34" i="166"/>
  <c r="U32" i="122"/>
  <c r="Q32" i="166"/>
  <c r="U31" i="122"/>
  <c r="Q31" i="166"/>
  <c r="U22" i="122"/>
  <c r="Q22" i="166"/>
  <c r="Z32" i="122"/>
  <c r="U32" i="166"/>
  <c r="Z12" i="122"/>
  <c r="U12" i="166"/>
  <c r="Z43" i="122"/>
  <c r="U43" i="166"/>
  <c r="Z18" i="122"/>
  <c r="U18" i="166"/>
  <c r="Z40" i="122"/>
  <c r="U40" i="166"/>
  <c r="Z10" i="122"/>
  <c r="U10" i="166"/>
  <c r="Z16" i="122"/>
  <c r="U16" i="166"/>
  <c r="Z45" i="122"/>
  <c r="U45" i="166"/>
  <c r="Z130" i="73"/>
  <c r="Z126" i="73"/>
  <c r="F33" i="122"/>
  <c r="D33" i="166"/>
  <c r="F23" i="122"/>
  <c r="D23" i="166"/>
  <c r="F10" i="122"/>
  <c r="D10" i="166"/>
  <c r="F45" i="122"/>
  <c r="D45" i="166"/>
  <c r="D2" i="166"/>
  <c r="D131" i="73"/>
  <c r="D127" i="73"/>
  <c r="D125" i="73"/>
  <c r="D129" i="73"/>
  <c r="G42" i="122"/>
  <c r="E42" i="166"/>
  <c r="G5" i="122"/>
  <c r="E5" i="166"/>
  <c r="G4" i="122"/>
  <c r="E4" i="166"/>
  <c r="G22" i="122"/>
  <c r="E22" i="166"/>
  <c r="H13" i="122"/>
  <c r="F13" i="166"/>
  <c r="H44" i="122"/>
  <c r="F44" i="166"/>
  <c r="H45" i="122"/>
  <c r="F45" i="166"/>
  <c r="H56" i="122"/>
  <c r="F56" i="166"/>
  <c r="H49" i="122"/>
  <c r="F49" i="166"/>
  <c r="H53" i="122"/>
  <c r="F53" i="166"/>
  <c r="H28" i="122"/>
  <c r="F28" i="166"/>
  <c r="U27" i="122"/>
  <c r="Q27" i="166"/>
  <c r="U37" i="122"/>
  <c r="Q37" i="166"/>
  <c r="U3" i="122"/>
  <c r="Q3" i="166"/>
  <c r="U47" i="122"/>
  <c r="Q47" i="166"/>
  <c r="U28" i="122"/>
  <c r="Q28" i="166"/>
  <c r="U49" i="122"/>
  <c r="Q49" i="166"/>
  <c r="U45" i="122"/>
  <c r="Q45" i="166"/>
  <c r="U6" i="122"/>
  <c r="Q6" i="166"/>
  <c r="Q2" i="166"/>
  <c r="Q131" i="73"/>
  <c r="Q127" i="73"/>
  <c r="U130" i="73"/>
  <c r="U126" i="73"/>
  <c r="Z17" i="122"/>
  <c r="U17" i="166"/>
  <c r="U125" i="73"/>
  <c r="U129" i="73"/>
  <c r="Z19" i="122"/>
  <c r="U19" i="166"/>
  <c r="Z46" i="122"/>
  <c r="U46" i="166"/>
  <c r="Z37" i="122"/>
  <c r="U37" i="166"/>
  <c r="F47" i="122"/>
  <c r="D47" i="166"/>
  <c r="F17" i="122"/>
  <c r="D17" i="166"/>
  <c r="F51" i="122"/>
  <c r="D51" i="166"/>
  <c r="D126" i="73"/>
  <c r="D130" i="73"/>
  <c r="F57" i="122"/>
  <c r="D57" i="166"/>
  <c r="F18" i="122"/>
  <c r="D18" i="166"/>
  <c r="F20" i="122"/>
  <c r="D20" i="166"/>
  <c r="G17" i="122"/>
  <c r="E17" i="166"/>
  <c r="G26" i="122"/>
  <c r="E26" i="166"/>
  <c r="G51" i="122"/>
  <c r="E51" i="166"/>
  <c r="G6" i="122"/>
  <c r="E6" i="166"/>
  <c r="G53" i="122"/>
  <c r="E53" i="166"/>
  <c r="H51" i="122"/>
  <c r="F51" i="166"/>
  <c r="H39" i="122"/>
  <c r="F39" i="166"/>
  <c r="H3" i="122"/>
  <c r="F3" i="166"/>
  <c r="H20" i="122"/>
  <c r="F20" i="166"/>
  <c r="H26" i="122"/>
  <c r="F26" i="166"/>
  <c r="U41" i="122"/>
  <c r="Q41" i="166"/>
  <c r="U21" i="122"/>
  <c r="Q21" i="166"/>
  <c r="U24" i="122"/>
  <c r="Q24" i="166"/>
  <c r="U18" i="122"/>
  <c r="Q18" i="166"/>
  <c r="U7" i="122"/>
  <c r="Q7" i="166"/>
  <c r="U42" i="122"/>
  <c r="Q42" i="166"/>
  <c r="U38" i="122"/>
  <c r="Q38" i="166"/>
  <c r="U15" i="122"/>
  <c r="Q15" i="166"/>
  <c r="Z13" i="122"/>
  <c r="U13" i="166"/>
  <c r="Z44" i="122"/>
  <c r="U44" i="166"/>
  <c r="Z5" i="122"/>
  <c r="U5" i="166"/>
  <c r="Z41" i="122"/>
  <c r="U41" i="166"/>
  <c r="Z8" i="122"/>
  <c r="U8" i="166"/>
  <c r="Z54" i="122"/>
  <c r="U54" i="166"/>
  <c r="Z26" i="122"/>
  <c r="U26" i="166"/>
  <c r="Z30" i="122"/>
  <c r="U30" i="166"/>
  <c r="U2" i="166"/>
  <c r="U131" i="73"/>
  <c r="U127" i="73"/>
  <c r="Z52" i="122"/>
  <c r="U52" i="166"/>
  <c r="Z6" i="122"/>
  <c r="U6" i="166"/>
  <c r="Z21" i="122"/>
  <c r="U21" i="166"/>
  <c r="Z129" i="73"/>
  <c r="Z125" i="73"/>
  <c r="F37" i="122"/>
  <c r="D37" i="166"/>
  <c r="F15" i="122"/>
  <c r="D15" i="166"/>
  <c r="F38" i="122"/>
  <c r="D38" i="166"/>
  <c r="F56" i="122"/>
  <c r="D56" i="166"/>
  <c r="F26" i="122"/>
  <c r="D26" i="166"/>
  <c r="F54" i="122"/>
  <c r="D54" i="166"/>
  <c r="F13" i="122"/>
  <c r="D13" i="166"/>
  <c r="F7" i="122"/>
  <c r="D7" i="166"/>
  <c r="F28" i="122"/>
  <c r="D28" i="166"/>
  <c r="F53" i="122"/>
  <c r="D53" i="166"/>
  <c r="F6" i="122"/>
  <c r="D6" i="166"/>
  <c r="F41" i="122"/>
  <c r="D41" i="166"/>
  <c r="F14" i="122"/>
  <c r="D14" i="166"/>
  <c r="F55" i="122"/>
  <c r="D55" i="166"/>
  <c r="F40" i="122"/>
  <c r="D40" i="166"/>
  <c r="G3" i="122"/>
  <c r="E3" i="166"/>
  <c r="G40" i="122"/>
  <c r="E40" i="166"/>
  <c r="G41" i="122"/>
  <c r="E41" i="166"/>
  <c r="G39" i="122"/>
  <c r="E39" i="166"/>
  <c r="G44" i="122"/>
  <c r="E44" i="166"/>
  <c r="G56" i="122"/>
  <c r="E56" i="166"/>
  <c r="G55" i="122"/>
  <c r="E55" i="166"/>
  <c r="G10" i="122"/>
  <c r="E10" i="166"/>
  <c r="G28" i="122"/>
  <c r="E28" i="166"/>
  <c r="G18" i="122"/>
  <c r="E18" i="166"/>
  <c r="G29" i="122"/>
  <c r="E29" i="166"/>
  <c r="E125" i="73"/>
  <c r="E129" i="73"/>
  <c r="G27" i="122"/>
  <c r="E27" i="166"/>
  <c r="G25" i="122"/>
  <c r="E25" i="166"/>
  <c r="G31" i="122"/>
  <c r="E31" i="166"/>
  <c r="G36" i="122"/>
  <c r="E36" i="166"/>
  <c r="H9" i="122"/>
  <c r="F9" i="166"/>
  <c r="H17" i="122"/>
  <c r="F17" i="166"/>
  <c r="H37" i="122"/>
  <c r="F37" i="166"/>
  <c r="H24" i="122"/>
  <c r="F24" i="166"/>
  <c r="F130" i="73"/>
  <c r="F126" i="73"/>
  <c r="H22" i="122"/>
  <c r="F22" i="166"/>
  <c r="H10" i="122"/>
  <c r="F10" i="166"/>
  <c r="H41" i="122"/>
  <c r="F41" i="166"/>
  <c r="H4" i="122"/>
  <c r="F4" i="166"/>
  <c r="H18" i="122"/>
  <c r="F18" i="166"/>
  <c r="H27" i="122"/>
  <c r="F27" i="166"/>
  <c r="H42" i="122"/>
  <c r="F42" i="166"/>
  <c r="H11" i="122"/>
  <c r="F11" i="166"/>
  <c r="H5" i="122"/>
  <c r="F5" i="166"/>
  <c r="H35" i="122"/>
  <c r="F35" i="166"/>
  <c r="H29" i="122"/>
  <c r="F29" i="166"/>
  <c r="U9" i="122"/>
  <c r="Q9" i="166"/>
  <c r="U5" i="122"/>
  <c r="Q5" i="166"/>
  <c r="Q130" i="73"/>
  <c r="Q126" i="73"/>
  <c r="U46" i="122"/>
  <c r="Q46" i="166"/>
  <c r="U43" i="122"/>
  <c r="Q43" i="166"/>
  <c r="U26" i="122"/>
  <c r="Q26" i="166"/>
  <c r="Q125" i="73"/>
  <c r="Q129" i="73"/>
  <c r="U17" i="122"/>
  <c r="Q17" i="166"/>
  <c r="U30" i="122"/>
  <c r="Q30" i="166"/>
  <c r="U12" i="122"/>
  <c r="Q12" i="166"/>
  <c r="U11" i="122"/>
  <c r="Q11" i="166"/>
  <c r="U10" i="122"/>
  <c r="Q10" i="166"/>
  <c r="U57" i="122"/>
  <c r="Q57" i="166"/>
  <c r="U13" i="122"/>
  <c r="Q13" i="166"/>
  <c r="U14" i="122"/>
  <c r="Q14" i="166"/>
  <c r="U36" i="122"/>
  <c r="Q36" i="166"/>
  <c r="AC94" i="107"/>
  <c r="AD94" i="73" s="1"/>
  <c r="AC119" i="107"/>
  <c r="AD119" i="73" s="1"/>
  <c r="AC46" i="107"/>
  <c r="AD46" i="73" s="1"/>
  <c r="AC87" i="107"/>
  <c r="AD87" i="73" s="1"/>
  <c r="AC39" i="107"/>
  <c r="AD39" i="73" s="1"/>
  <c r="AC107" i="107"/>
  <c r="AD107" i="73" s="1"/>
  <c r="AC20" i="107"/>
  <c r="AD20" i="73" s="1"/>
  <c r="AC89" i="107"/>
  <c r="AD89" i="73" s="1"/>
  <c r="AC50" i="107"/>
  <c r="AD50" i="73" s="1"/>
  <c r="AC32" i="107"/>
  <c r="AD32" i="73" s="1"/>
  <c r="AC55" i="107"/>
  <c r="AD55" i="73" s="1"/>
  <c r="AC58" i="107"/>
  <c r="AD58" i="73" s="1"/>
  <c r="AC88" i="107"/>
  <c r="AD88" i="73" s="1"/>
  <c r="AC117" i="107"/>
  <c r="AD117" i="73" s="1"/>
  <c r="AC53" i="107"/>
  <c r="AD53" i="73" s="1"/>
  <c r="AC60" i="107"/>
  <c r="AD60" i="73" s="1"/>
  <c r="AC43" i="107"/>
  <c r="AD43" i="73" s="1"/>
  <c r="AC108" i="107"/>
  <c r="AD108" i="73" s="1"/>
  <c r="AC31" i="107"/>
  <c r="AD31" i="73" s="1"/>
  <c r="AC62" i="107"/>
  <c r="AD62" i="73" s="1"/>
  <c r="AC97" i="107"/>
  <c r="AD97" i="73" s="1"/>
  <c r="AC33" i="107"/>
  <c r="AD33" i="73" s="1"/>
  <c r="AC80" i="107"/>
  <c r="AD80" i="73" s="1"/>
  <c r="AC42" i="107"/>
  <c r="AD42" i="73" s="1"/>
  <c r="AC105" i="107"/>
  <c r="AD105" i="73" s="1"/>
  <c r="AC28" i="107"/>
  <c r="AD28" i="73" s="1"/>
  <c r="AC112" i="107"/>
  <c r="AD112" i="73" s="1"/>
  <c r="AC34" i="107"/>
  <c r="AD34" i="73" s="1"/>
  <c r="AC90" i="107"/>
  <c r="AD90" i="73" s="1"/>
  <c r="AC120" i="107"/>
  <c r="AD120" i="73" s="1"/>
  <c r="AC35" i="107"/>
  <c r="AD35" i="73" s="1"/>
  <c r="AC77" i="107"/>
  <c r="AD77" i="73" s="1"/>
  <c r="AC13" i="107"/>
  <c r="AD13" i="73" s="1"/>
  <c r="AC38" i="107"/>
  <c r="AD38" i="73" s="1"/>
  <c r="AC44" i="107"/>
  <c r="AD44" i="73" s="1"/>
  <c r="AC57" i="107"/>
  <c r="AD57" i="73" s="1"/>
  <c r="AC92" i="107"/>
  <c r="AD92" i="73" s="1"/>
  <c r="AC75" i="107"/>
  <c r="AD75" i="73" s="1"/>
  <c r="AC98" i="107"/>
  <c r="AD98" i="73" s="1"/>
  <c r="AC36" i="107"/>
  <c r="AD36" i="73" s="1"/>
  <c r="AC67" i="107"/>
  <c r="AD67" i="73" s="1"/>
  <c r="AC101" i="107"/>
  <c r="AD101" i="73" s="1"/>
  <c r="AC37" i="107"/>
  <c r="AD37" i="73" s="1"/>
  <c r="AC103" i="107"/>
  <c r="AD103" i="73" s="1"/>
  <c r="AC86" i="107"/>
  <c r="AD86" i="73" s="1"/>
  <c r="AC95" i="107"/>
  <c r="AD95" i="73" s="1"/>
  <c r="AC10" i="107"/>
  <c r="AD10" i="73" s="1"/>
  <c r="AC40" i="107"/>
  <c r="AD40" i="73" s="1"/>
  <c r="AC81" i="107"/>
  <c r="AD81" i="73" s="1"/>
  <c r="AC17" i="107"/>
  <c r="AD17" i="73" s="1"/>
  <c r="AC64" i="107"/>
  <c r="AD64" i="73" s="1"/>
  <c r="AC115" i="107"/>
  <c r="AD115" i="73" s="1"/>
  <c r="AC73" i="107"/>
  <c r="AD73" i="73" s="1"/>
  <c r="AC71" i="107"/>
  <c r="AD71" i="73" s="1"/>
  <c r="AC11" i="107"/>
  <c r="AD11" i="73" s="1"/>
  <c r="AC76" i="107"/>
  <c r="AD76" i="73" s="1"/>
  <c r="AC68" i="107"/>
  <c r="AD68" i="73" s="1"/>
  <c r="AC99" i="107"/>
  <c r="AD99" i="73" s="1"/>
  <c r="AC14" i="107"/>
  <c r="AD14" i="73" s="1"/>
  <c r="AC61" i="107"/>
  <c r="AD61" i="73" s="1"/>
  <c r="AC16" i="107"/>
  <c r="AD16" i="73" s="1"/>
  <c r="AC106" i="107"/>
  <c r="AD106" i="73" s="1"/>
  <c r="AC51" i="107"/>
  <c r="AD51" i="73" s="1"/>
  <c r="AC25" i="107"/>
  <c r="AD25" i="73" s="1"/>
  <c r="AC48" i="107"/>
  <c r="AD48" i="73" s="1"/>
  <c r="AC116" i="107"/>
  <c r="AD116" i="73" s="1"/>
  <c r="AC100" i="107"/>
  <c r="AD100" i="73" s="1"/>
  <c r="AC15" i="107"/>
  <c r="AD15" i="73" s="1"/>
  <c r="AC85" i="107"/>
  <c r="AD85" i="73" s="1"/>
  <c r="AC21" i="107"/>
  <c r="AD21" i="73" s="1"/>
  <c r="AC59" i="107"/>
  <c r="AD59" i="73" s="1"/>
  <c r="AC23" i="107"/>
  <c r="AD23" i="73" s="1"/>
  <c r="AC74" i="107"/>
  <c r="AD74" i="73" s="1"/>
  <c r="AC104" i="107"/>
  <c r="AD104" i="73" s="1"/>
  <c r="AC19" i="107"/>
  <c r="AD19" i="73" s="1"/>
  <c r="AC65" i="107"/>
  <c r="AD65" i="73" s="1"/>
  <c r="AC27" i="107"/>
  <c r="AD27" i="73" s="1"/>
  <c r="AC72" i="107"/>
  <c r="AD72" i="73" s="1"/>
  <c r="AC41" i="107"/>
  <c r="AD41" i="73" s="1"/>
  <c r="AC114" i="107"/>
  <c r="AD114" i="73" s="1"/>
  <c r="AC54" i="107"/>
  <c r="AD54" i="73" s="1"/>
  <c r="AC118" i="107"/>
  <c r="AD118" i="73" s="1"/>
  <c r="AC47" i="107"/>
  <c r="AD47" i="73" s="1"/>
  <c r="AC78" i="107"/>
  <c r="AD78" i="73" s="1"/>
  <c r="AC109" i="107"/>
  <c r="AD109" i="73" s="1"/>
  <c r="AC45" i="107"/>
  <c r="AD45" i="73" s="1"/>
  <c r="AC22" i="107"/>
  <c r="AD22" i="73" s="1"/>
  <c r="AC63" i="107"/>
  <c r="AD63" i="73" s="1"/>
  <c r="AC8" i="107"/>
  <c r="AD8" i="73" s="1"/>
  <c r="AC7" i="107"/>
  <c r="AD7" i="73" s="1"/>
  <c r="AC91" i="107"/>
  <c r="AD91" i="73" s="1"/>
  <c r="AC12" i="107"/>
  <c r="AD12" i="73" s="1"/>
  <c r="AC79" i="107"/>
  <c r="AD79" i="73" s="1"/>
  <c r="AC110" i="107"/>
  <c r="AD110" i="73" s="1"/>
  <c r="AC24" i="107"/>
  <c r="AD24" i="73" s="1"/>
  <c r="AC69" i="107"/>
  <c r="AD69" i="73" s="1"/>
  <c r="AC18" i="107"/>
  <c r="AD18" i="73" s="1"/>
  <c r="AC102" i="107"/>
  <c r="AD102" i="73" s="1"/>
  <c r="AC66" i="107"/>
  <c r="AD66" i="73" s="1"/>
  <c r="AC52" i="107"/>
  <c r="AD52" i="73" s="1"/>
  <c r="AC83" i="107"/>
  <c r="AD83" i="73" s="1"/>
  <c r="AC113" i="107"/>
  <c r="AD113" i="73" s="1"/>
  <c r="AC49" i="107"/>
  <c r="AD49" i="73" s="1"/>
  <c r="AC82" i="107"/>
  <c r="AD82" i="73" s="1"/>
  <c r="AC84" i="107"/>
  <c r="AD84" i="73" s="1"/>
  <c r="AC30" i="107"/>
  <c r="AD30" i="73" s="1"/>
  <c r="AC9" i="107"/>
  <c r="AD9" i="73" s="1"/>
  <c r="AC70" i="107"/>
  <c r="AD70" i="73" s="1"/>
  <c r="AC96" i="107"/>
  <c r="AD96" i="73" s="1"/>
  <c r="AC111" i="107"/>
  <c r="AD111" i="73" s="1"/>
  <c r="AC26" i="107"/>
  <c r="AD26" i="73" s="1"/>
  <c r="AC56" i="107"/>
  <c r="AD56" i="73" s="1"/>
  <c r="AC93" i="107"/>
  <c r="AD93" i="73" s="1"/>
  <c r="AC29" i="107"/>
  <c r="AD29" i="73" s="1"/>
  <c r="Z2" i="122"/>
  <c r="U2" i="122"/>
  <c r="G2" i="122"/>
  <c r="H2" i="122"/>
  <c r="F2" i="122"/>
  <c r="AF15" i="117"/>
  <c r="AG14" i="117"/>
  <c r="AG12" i="118"/>
  <c r="AF13" i="118"/>
  <c r="AG15" i="116"/>
  <c r="AC129" i="73" l="1"/>
  <c r="AC126" i="73"/>
  <c r="AC130" i="73"/>
  <c r="AE2" i="122"/>
  <c r="Z2" i="166"/>
  <c r="AC131" i="73"/>
  <c r="AC127" i="73"/>
  <c r="F63" i="166"/>
  <c r="D63" i="166"/>
  <c r="E63" i="166"/>
  <c r="Q63" i="166"/>
  <c r="U63" i="166"/>
  <c r="AF33" i="122"/>
  <c r="AA33" i="166"/>
  <c r="AF20" i="122"/>
  <c r="AA20" i="166"/>
  <c r="AF16" i="122"/>
  <c r="AA16" i="166"/>
  <c r="AF46" i="122"/>
  <c r="AA46" i="166"/>
  <c r="AF22" i="122"/>
  <c r="AA22" i="166"/>
  <c r="AF10" i="122"/>
  <c r="AA10" i="166"/>
  <c r="AF23" i="122"/>
  <c r="AA23" i="166"/>
  <c r="AF29" i="122"/>
  <c r="AA29" i="166"/>
  <c r="AF27" i="122"/>
  <c r="AA27" i="166"/>
  <c r="AF34" i="122"/>
  <c r="AA34" i="166"/>
  <c r="AF25" i="122"/>
  <c r="AA25" i="166"/>
  <c r="AF19" i="122"/>
  <c r="AA19" i="166"/>
  <c r="AF6" i="122"/>
  <c r="AA6" i="166"/>
  <c r="AF51" i="122"/>
  <c r="AA51" i="166"/>
  <c r="AD130" i="73"/>
  <c r="AD126" i="73"/>
  <c r="AF13" i="122"/>
  <c r="AA13" i="166"/>
  <c r="AF40" i="122"/>
  <c r="AA40" i="166"/>
  <c r="AF26" i="122"/>
  <c r="AA26" i="166"/>
  <c r="AF3" i="122"/>
  <c r="AA3" i="166"/>
  <c r="AF28" i="122"/>
  <c r="AA28" i="166"/>
  <c r="AF37" i="122"/>
  <c r="AA37" i="166"/>
  <c r="AF35" i="122"/>
  <c r="AA35" i="166"/>
  <c r="AF49" i="122"/>
  <c r="AA49" i="166"/>
  <c r="AF17" i="122"/>
  <c r="AA17" i="166"/>
  <c r="AF30" i="122"/>
  <c r="AA30" i="166"/>
  <c r="AF21" i="122"/>
  <c r="AA21" i="166"/>
  <c r="AF11" i="122"/>
  <c r="AA11" i="166"/>
  <c r="AF5" i="122"/>
  <c r="AA5" i="166"/>
  <c r="AF18" i="122"/>
  <c r="AA18" i="166"/>
  <c r="AF4" i="122"/>
  <c r="AA4" i="166"/>
  <c r="AF42" i="122"/>
  <c r="AA42" i="166"/>
  <c r="AF31" i="122"/>
  <c r="AA31" i="166"/>
  <c r="AF7" i="122"/>
  <c r="AA7" i="166"/>
  <c r="AF15" i="122"/>
  <c r="AA15" i="166"/>
  <c r="AA2" i="166"/>
  <c r="AD127" i="73"/>
  <c r="AD131" i="73"/>
  <c r="AF52" i="122"/>
  <c r="AA52" i="166"/>
  <c r="AF14" i="122"/>
  <c r="AA14" i="166"/>
  <c r="AF24" i="122"/>
  <c r="AA24" i="166"/>
  <c r="AF48" i="122"/>
  <c r="AA48" i="166"/>
  <c r="AF50" i="122"/>
  <c r="AA50" i="166"/>
  <c r="AF39" i="122"/>
  <c r="AA39" i="166"/>
  <c r="AF47" i="122"/>
  <c r="AA47" i="166"/>
  <c r="AD129" i="73"/>
  <c r="AD125" i="73"/>
  <c r="AF55" i="122"/>
  <c r="AA55" i="166"/>
  <c r="AF9" i="122"/>
  <c r="AA9" i="166"/>
  <c r="AF41" i="122"/>
  <c r="AA41" i="166"/>
  <c r="AF53" i="122"/>
  <c r="AA53" i="166"/>
  <c r="AF43" i="122"/>
  <c r="AA43" i="166"/>
  <c r="AF36" i="122"/>
  <c r="AA36" i="166"/>
  <c r="AF8" i="122"/>
  <c r="AA8" i="166"/>
  <c r="AF32" i="122"/>
  <c r="AA32" i="166"/>
  <c r="AF38" i="122"/>
  <c r="AA38" i="166"/>
  <c r="AF12" i="122"/>
  <c r="AA12" i="166"/>
  <c r="AF57" i="122"/>
  <c r="AA57" i="166"/>
  <c r="AF45" i="122"/>
  <c r="AA45" i="166"/>
  <c r="AF54" i="122"/>
  <c r="AA54" i="166"/>
  <c r="AF44" i="122"/>
  <c r="AA44" i="166"/>
  <c r="AF56" i="122"/>
  <c r="AA56" i="166"/>
  <c r="AF2" i="122"/>
  <c r="AF16" i="117"/>
  <c r="AG15" i="117"/>
  <c r="AG16" i="116"/>
  <c r="AG13" i="118"/>
  <c r="AF14" i="118"/>
  <c r="Z63" i="166" l="1"/>
  <c r="AA63" i="166"/>
  <c r="AG16" i="117"/>
  <c r="AF17" i="117"/>
  <c r="AF15" i="118"/>
  <c r="AG14" i="118"/>
  <c r="AG17" i="116"/>
  <c r="AG17" i="117" l="1"/>
  <c r="AF18" i="117"/>
  <c r="AG18" i="116"/>
  <c r="AG15" i="118"/>
  <c r="AF16" i="118"/>
  <c r="AG18" i="117" l="1"/>
  <c r="AF19" i="117"/>
  <c r="AG19" i="116"/>
  <c r="AG16" i="118"/>
  <c r="AF17" i="118"/>
  <c r="AF20" i="117" l="1"/>
  <c r="AG19" i="117"/>
  <c r="AG17" i="118"/>
  <c r="AF18" i="118"/>
  <c r="AG20" i="116"/>
  <c r="AF21" i="117" l="1"/>
  <c r="AG20" i="117"/>
  <c r="AG21" i="116"/>
  <c r="AG18" i="118"/>
  <c r="AF19" i="118"/>
  <c r="AF22" i="117" l="1"/>
  <c r="AG21" i="117"/>
  <c r="AG19" i="118"/>
  <c r="AF20" i="118"/>
  <c r="AG22" i="116"/>
  <c r="AG22" i="117" l="1"/>
  <c r="AF23" i="117"/>
  <c r="AG20" i="118"/>
  <c r="AF21" i="118"/>
  <c r="AG23" i="116"/>
  <c r="AF24" i="117" l="1"/>
  <c r="AG23" i="117"/>
  <c r="AG21" i="118"/>
  <c r="AF22" i="118"/>
  <c r="AG24" i="116"/>
  <c r="AF25" i="117" l="1"/>
  <c r="AG24" i="117"/>
  <c r="AF23" i="118"/>
  <c r="AG22" i="118"/>
  <c r="AG25" i="116"/>
  <c r="AF26" i="117" l="1"/>
  <c r="AG25" i="117"/>
  <c r="AG26" i="116"/>
  <c r="AG23" i="118"/>
  <c r="AF24" i="118"/>
  <c r="AF27" i="117" l="1"/>
  <c r="AG26" i="117"/>
  <c r="AG24" i="118"/>
  <c r="AF25" i="118"/>
  <c r="AG27" i="116"/>
  <c r="AG27" i="117" l="1"/>
  <c r="AF28" i="117"/>
  <c r="AG25" i="118"/>
  <c r="AF26" i="118"/>
  <c r="AG28" i="116"/>
  <c r="AF29" i="117" l="1"/>
  <c r="AG28" i="117"/>
  <c r="AG29" i="116"/>
  <c r="AG26" i="118"/>
  <c r="AF27" i="118"/>
  <c r="AF30" i="117" l="1"/>
  <c r="AG29" i="117"/>
  <c r="AG27" i="118"/>
  <c r="AF28" i="118"/>
  <c r="AG30" i="116"/>
  <c r="AG30" i="117" l="1"/>
  <c r="AF31" i="117"/>
  <c r="AG28" i="118"/>
  <c r="AF29" i="118"/>
  <c r="AG31" i="116"/>
  <c r="AF32" i="117" l="1"/>
  <c r="AG31" i="117"/>
  <c r="AG32" i="116"/>
  <c r="AG29" i="118"/>
  <c r="AF30" i="118"/>
  <c r="AF33" i="117" l="1"/>
  <c r="AG32" i="117"/>
  <c r="AF31" i="118"/>
  <c r="AG30" i="118"/>
  <c r="AG33" i="116"/>
  <c r="AF34" i="117" l="1"/>
  <c r="AG33" i="117"/>
  <c r="AG34" i="116"/>
  <c r="AG31" i="118"/>
  <c r="AF32" i="118"/>
  <c r="AF35" i="117" l="1"/>
  <c r="AG34" i="117"/>
  <c r="AG32" i="118"/>
  <c r="AF33" i="118"/>
  <c r="AG35" i="116"/>
  <c r="AF36" i="117" l="1"/>
  <c r="AG35" i="117"/>
  <c r="AG33" i="118"/>
  <c r="AF34" i="118"/>
  <c r="AG36" i="116"/>
  <c r="AG36" i="117" l="1"/>
  <c r="AF37" i="117"/>
  <c r="AG34" i="118"/>
  <c r="AF35" i="118"/>
  <c r="AG37" i="116"/>
  <c r="AF38" i="117" l="1"/>
  <c r="AG37" i="117"/>
  <c r="AG38" i="116"/>
  <c r="AG35" i="118"/>
  <c r="AF36" i="118"/>
  <c r="AF39" i="117" l="1"/>
  <c r="AG38" i="117"/>
  <c r="AG36" i="118"/>
  <c r="AF37" i="118"/>
  <c r="AG39" i="116"/>
  <c r="AG39" i="117" l="1"/>
  <c r="AF40" i="117"/>
  <c r="AG37" i="118"/>
  <c r="AF38" i="118"/>
  <c r="AG40" i="116"/>
  <c r="AG40" i="117" l="1"/>
  <c r="AF41" i="117"/>
  <c r="AG41" i="116"/>
  <c r="AF39" i="118"/>
  <c r="AG38" i="118"/>
  <c r="AF42" i="117" l="1"/>
  <c r="AG41" i="117"/>
  <c r="AG42" i="116"/>
  <c r="AG39" i="118"/>
  <c r="AF40" i="118"/>
  <c r="AF43" i="117" l="1"/>
  <c r="AG42" i="117"/>
  <c r="AG40" i="118"/>
  <c r="AF41" i="118"/>
  <c r="AG43" i="116"/>
  <c r="AF44" i="117" l="1"/>
  <c r="AG43" i="117"/>
  <c r="AG41" i="118"/>
  <c r="AF42" i="118"/>
  <c r="AG44" i="116"/>
  <c r="AF45" i="117" l="1"/>
  <c r="AG44" i="117"/>
  <c r="AG42" i="118"/>
  <c r="AF43" i="118"/>
  <c r="AG45" i="116"/>
  <c r="AG45" i="117" l="1"/>
  <c r="AF46" i="117"/>
  <c r="AG43" i="118"/>
  <c r="AF44" i="118"/>
  <c r="AG46" i="116"/>
  <c r="AG46" i="117" l="1"/>
  <c r="AF47" i="117"/>
  <c r="AG47" i="116"/>
  <c r="AG44" i="118"/>
  <c r="AF45" i="118"/>
  <c r="AF48" i="117" l="1"/>
  <c r="AG47" i="117"/>
  <c r="AG45" i="118"/>
  <c r="AF46" i="118"/>
  <c r="AG48" i="116"/>
  <c r="AF49" i="117" l="1"/>
  <c r="AG48" i="117"/>
  <c r="AF47" i="118"/>
  <c r="AG46" i="118"/>
  <c r="AG49" i="116"/>
  <c r="AG49" i="117" l="1"/>
  <c r="AF50" i="117"/>
  <c r="AG50" i="116"/>
  <c r="AG47" i="118"/>
  <c r="AF48" i="118"/>
  <c r="AF51" i="117" l="1"/>
  <c r="AG50" i="117"/>
  <c r="AG48" i="118"/>
  <c r="AF49" i="118"/>
  <c r="AG51" i="116"/>
  <c r="AF52" i="117" l="1"/>
  <c r="AG51" i="117"/>
  <c r="AG49" i="118"/>
  <c r="AF50" i="118"/>
  <c r="AG52" i="116"/>
  <c r="AF53" i="117" l="1"/>
  <c r="AG52" i="117"/>
  <c r="AG53" i="116"/>
  <c r="AF51" i="118"/>
  <c r="AG50" i="118"/>
  <c r="AF54" i="117" l="1"/>
  <c r="AG53" i="117"/>
  <c r="AG51" i="118"/>
  <c r="AF52" i="118"/>
  <c r="AG54" i="116"/>
  <c r="AF55" i="117" l="1"/>
  <c r="AG54" i="117"/>
  <c r="AG52" i="118"/>
  <c r="AF53" i="118"/>
  <c r="AG55" i="116"/>
  <c r="AF56" i="117" l="1"/>
  <c r="AG55" i="117"/>
  <c r="AF54" i="118"/>
  <c r="AG53" i="118"/>
  <c r="AG56" i="116"/>
  <c r="AF57" i="117" l="1"/>
  <c r="AG56" i="117"/>
  <c r="AG57" i="116"/>
  <c r="AF55" i="118"/>
  <c r="AG54" i="118"/>
  <c r="AF58" i="117" l="1"/>
  <c r="AG57" i="117"/>
  <c r="AF56" i="118"/>
  <c r="AG55" i="118"/>
  <c r="AG58" i="116"/>
  <c r="AF59" i="117" l="1"/>
  <c r="AG58" i="117"/>
  <c r="AG59" i="116"/>
  <c r="AF57" i="118"/>
  <c r="AG56" i="118"/>
  <c r="AF60" i="117" l="1"/>
  <c r="AG59" i="117"/>
  <c r="AG60" i="116"/>
  <c r="AF58" i="118"/>
  <c r="AG57" i="118"/>
  <c r="AF61" i="117" l="1"/>
  <c r="AG60" i="117"/>
  <c r="AG58" i="118"/>
  <c r="AF59" i="118"/>
  <c r="AG61" i="116"/>
  <c r="AF62" i="117" l="1"/>
  <c r="AG61" i="117"/>
  <c r="AF60" i="118"/>
  <c r="AG59" i="118"/>
  <c r="AG62" i="116"/>
  <c r="AG62" i="117" l="1"/>
  <c r="AF63" i="117"/>
  <c r="AG63" i="116"/>
  <c r="AG60" i="118"/>
  <c r="AF61" i="118"/>
  <c r="AG63" i="117" l="1"/>
  <c r="AF64" i="117"/>
  <c r="AG64" i="116"/>
  <c r="AF62" i="118"/>
  <c r="AG61" i="118"/>
  <c r="AF65" i="117" l="1"/>
  <c r="AG64" i="117"/>
  <c r="AG65" i="116"/>
  <c r="AF63" i="118"/>
  <c r="AG62" i="118"/>
  <c r="AF66" i="117" l="1"/>
  <c r="AG65" i="117"/>
  <c r="AF64" i="118"/>
  <c r="AG63" i="118"/>
  <c r="AG66" i="116"/>
  <c r="AF67" i="117" l="1"/>
  <c r="AG66" i="117"/>
  <c r="AG67" i="116"/>
  <c r="AF65" i="118"/>
  <c r="AG64" i="118"/>
  <c r="AG67" i="117" l="1"/>
  <c r="AF68" i="117"/>
  <c r="AG68" i="116"/>
  <c r="AF66" i="118"/>
  <c r="AG65" i="118"/>
  <c r="AF69" i="117" l="1"/>
  <c r="AG68" i="117"/>
  <c r="AG66" i="118"/>
  <c r="AF67" i="118"/>
  <c r="AG69" i="116"/>
  <c r="AF70" i="117" l="1"/>
  <c r="AG69" i="117"/>
  <c r="AF68" i="118"/>
  <c r="AG67" i="118"/>
  <c r="AG70" i="116"/>
  <c r="AF71" i="117" l="1"/>
  <c r="AG70" i="117"/>
  <c r="AG71" i="116"/>
  <c r="AG68" i="118"/>
  <c r="AF69" i="118"/>
  <c r="AG71" i="117" l="1"/>
  <c r="AF72" i="117"/>
  <c r="AF70" i="118"/>
  <c r="AG69" i="118"/>
  <c r="AG72" i="116"/>
  <c r="AF73" i="117" l="1"/>
  <c r="AG72" i="117"/>
  <c r="AF71" i="118"/>
  <c r="AG70" i="118"/>
  <c r="AG73" i="116"/>
  <c r="AF74" i="117" l="1"/>
  <c r="AG73" i="117"/>
  <c r="AG74" i="116"/>
  <c r="AF72" i="118"/>
  <c r="AG71" i="118"/>
  <c r="AF75" i="117" l="1"/>
  <c r="AG74" i="117"/>
  <c r="AG72" i="118"/>
  <c r="AF73" i="118"/>
  <c r="AG75" i="116"/>
  <c r="AF76" i="117" l="1"/>
  <c r="AG75" i="117"/>
  <c r="AF74" i="118"/>
  <c r="AG73" i="118"/>
  <c r="AG76" i="116"/>
  <c r="AG76" i="117" l="1"/>
  <c r="AF77" i="117"/>
  <c r="AG77" i="116"/>
  <c r="AG74" i="118"/>
  <c r="AF75" i="118"/>
  <c r="AF78" i="117" l="1"/>
  <c r="AG77" i="117"/>
  <c r="AF76" i="118"/>
  <c r="AG75" i="118"/>
  <c r="AG78" i="116"/>
  <c r="AG78" i="117" l="1"/>
  <c r="AF79" i="117"/>
  <c r="AG76" i="118"/>
  <c r="AF77" i="118"/>
  <c r="AG79" i="116"/>
  <c r="AG79" i="117" l="1"/>
  <c r="AF80" i="117"/>
  <c r="AF78" i="118"/>
  <c r="AG77" i="118"/>
  <c r="AG80" i="116"/>
  <c r="AF81" i="117" l="1"/>
  <c r="AG80" i="117"/>
  <c r="AG81" i="116"/>
  <c r="AF79" i="118"/>
  <c r="AG78" i="118"/>
  <c r="AF82" i="117" l="1"/>
  <c r="AG81" i="117"/>
  <c r="AF80" i="118"/>
  <c r="AG79" i="118"/>
  <c r="AG82" i="116"/>
  <c r="AG82" i="117" l="1"/>
  <c r="AF83" i="117"/>
  <c r="AG83" i="116"/>
  <c r="AF81" i="118"/>
  <c r="AG80" i="118"/>
  <c r="AF84" i="117" l="1"/>
  <c r="AG83" i="117"/>
  <c r="AF82" i="118"/>
  <c r="AG81" i="118"/>
  <c r="AG84" i="116"/>
  <c r="AF85" i="117" l="1"/>
  <c r="AG84" i="117"/>
  <c r="AG85" i="116"/>
  <c r="AG82" i="118"/>
  <c r="AF83" i="118"/>
  <c r="AF86" i="117" l="1"/>
  <c r="AG85" i="117"/>
  <c r="AG86" i="116"/>
  <c r="AF84" i="118"/>
  <c r="AG83" i="118"/>
  <c r="AG86" i="117" l="1"/>
  <c r="AF87" i="117"/>
  <c r="AG84" i="118"/>
  <c r="AF85" i="118"/>
  <c r="AG87" i="116"/>
  <c r="AF88" i="117" l="1"/>
  <c r="AG87" i="117"/>
  <c r="AF86" i="118"/>
  <c r="AG85" i="118"/>
  <c r="AG88" i="116"/>
  <c r="AF89" i="117" l="1"/>
  <c r="AG88" i="117"/>
  <c r="AG89" i="116"/>
  <c r="AF87" i="118"/>
  <c r="AG86" i="118"/>
  <c r="AG89" i="117" l="1"/>
  <c r="AF90" i="117"/>
  <c r="AG90" i="116"/>
  <c r="AF88" i="118"/>
  <c r="AG87" i="118"/>
  <c r="AF91" i="117" l="1"/>
  <c r="AG90" i="117"/>
  <c r="AG91" i="116"/>
  <c r="AG88" i="118"/>
  <c r="AF89" i="118"/>
  <c r="AF92" i="117" l="1"/>
  <c r="AG91" i="117"/>
  <c r="AF90" i="118"/>
  <c r="AG89" i="118"/>
  <c r="AG92" i="116"/>
  <c r="AF93" i="117" l="1"/>
  <c r="AG92" i="117"/>
  <c r="AG93" i="116"/>
  <c r="AG90" i="118"/>
  <c r="AF91" i="118"/>
  <c r="AF94" i="117" l="1"/>
  <c r="AG93" i="117"/>
  <c r="AF92" i="118"/>
  <c r="AG91" i="118"/>
  <c r="AG94" i="116"/>
  <c r="AG94" i="117" l="1"/>
  <c r="AF95" i="117"/>
  <c r="AF93" i="118"/>
  <c r="AG92" i="118"/>
  <c r="AG95" i="116"/>
  <c r="AG95" i="117" l="1"/>
  <c r="AF96" i="117"/>
  <c r="AG96" i="116"/>
  <c r="AG93" i="118"/>
  <c r="AF94" i="118"/>
  <c r="AF97" i="117" l="1"/>
  <c r="AG96" i="117"/>
  <c r="AG94" i="118"/>
  <c r="AF95" i="118"/>
  <c r="AG97" i="116"/>
  <c r="AF98" i="117" l="1"/>
  <c r="AG97" i="117"/>
  <c r="AF96" i="118"/>
  <c r="AG95" i="118"/>
  <c r="AG98" i="116"/>
  <c r="AG98" i="117" l="1"/>
  <c r="AF99" i="117"/>
  <c r="AG99" i="116"/>
  <c r="AG96" i="118"/>
  <c r="AF97" i="118"/>
  <c r="AF100" i="117" l="1"/>
  <c r="AG99" i="117"/>
  <c r="AF98" i="118"/>
  <c r="AG97" i="118"/>
  <c r="AG100" i="116"/>
  <c r="AF101" i="117" l="1"/>
  <c r="AG100" i="117"/>
  <c r="AG101" i="116"/>
  <c r="AG98" i="118"/>
  <c r="AF99" i="118"/>
  <c r="AF102" i="117" l="1"/>
  <c r="AG101" i="117"/>
  <c r="AF100" i="118"/>
  <c r="AG99" i="118"/>
  <c r="AG102" i="116"/>
  <c r="AF103" i="117" l="1"/>
  <c r="AG102" i="117"/>
  <c r="AG103" i="116"/>
  <c r="AG100" i="118"/>
  <c r="AF101" i="118"/>
  <c r="AG103" i="117" l="1"/>
  <c r="AF104" i="117"/>
  <c r="AG104" i="116"/>
  <c r="AF102" i="118"/>
  <c r="AG101" i="118"/>
  <c r="AF105" i="117" l="1"/>
  <c r="AG104" i="117"/>
  <c r="AG105" i="116"/>
  <c r="AG102" i="118"/>
  <c r="AF103" i="118"/>
  <c r="AF106" i="117" l="1"/>
  <c r="AG105" i="117"/>
  <c r="AF104" i="118"/>
  <c r="AG103" i="118"/>
  <c r="AG106" i="116"/>
  <c r="AF107" i="117" l="1"/>
  <c r="AG106" i="117"/>
  <c r="AG107" i="116"/>
  <c r="AG104" i="118"/>
  <c r="AF105" i="118"/>
  <c r="AF108" i="117" l="1"/>
  <c r="AG107" i="117"/>
  <c r="AF106" i="118"/>
  <c r="AG105" i="118"/>
  <c r="AG108" i="116"/>
  <c r="AF109" i="117" l="1"/>
  <c r="AG108" i="117"/>
  <c r="AG110" i="116"/>
  <c r="AG109" i="116"/>
  <c r="AF107" i="118"/>
  <c r="AG106" i="118"/>
  <c r="AF110" i="117" l="1"/>
  <c r="AG109" i="117"/>
  <c r="AG107" i="118"/>
  <c r="AF108" i="118"/>
  <c r="AG110" i="117" l="1"/>
  <c r="AF111" i="117"/>
  <c r="AF109" i="118"/>
  <c r="AG108" i="118"/>
  <c r="AG111" i="117" l="1"/>
  <c r="AF112" i="117"/>
  <c r="AG109" i="118"/>
  <c r="AF110" i="118"/>
  <c r="AG110" i="118" l="1"/>
  <c r="AF111" i="118"/>
  <c r="AF113" i="117"/>
  <c r="AG112" i="117"/>
  <c r="AF114" i="117" l="1"/>
  <c r="AG113" i="117"/>
  <c r="AG111" i="118"/>
  <c r="AF112" i="118"/>
  <c r="AF113" i="118" l="1"/>
  <c r="AG112" i="118"/>
  <c r="AF115" i="117"/>
  <c r="AG114" i="117"/>
  <c r="AF116" i="117" l="1"/>
  <c r="AG115" i="117"/>
  <c r="AG113" i="118"/>
  <c r="AF114" i="118"/>
  <c r="AF115" i="118" l="1"/>
  <c r="AG114" i="118"/>
  <c r="AG116" i="117"/>
  <c r="AF117" i="117"/>
  <c r="AG117" i="117" l="1"/>
  <c r="AF118" i="117"/>
  <c r="AG115" i="118"/>
  <c r="AF116" i="118"/>
  <c r="AF117" i="118" l="1"/>
  <c r="AG116" i="118"/>
  <c r="AF119" i="117"/>
  <c r="AG118" i="117"/>
  <c r="AG119" i="117" l="1"/>
  <c r="AF120" i="117"/>
  <c r="AG117" i="118"/>
  <c r="AF118" i="118"/>
  <c r="AG120" i="117" l="1"/>
  <c r="AF121" i="117"/>
  <c r="AG118" i="118"/>
  <c r="AF119" i="118"/>
  <c r="AF122" i="117" l="1"/>
  <c r="AG121" i="117"/>
  <c r="AG119" i="118"/>
  <c r="AF120" i="118"/>
  <c r="AF121" i="118" s="1"/>
  <c r="AF122" i="118" l="1"/>
  <c r="AG121" i="118"/>
  <c r="AF123" i="117"/>
  <c r="AG123" i="117" s="1"/>
  <c r="AG122" i="117"/>
  <c r="AG120" i="118"/>
  <c r="AF123" i="118" l="1"/>
  <c r="AG123" i="118" s="1"/>
  <c r="AG122" i="118"/>
  <c r="B13" i="107"/>
  <c r="B13" i="73" s="1"/>
  <c r="B41" i="107"/>
  <c r="B41" i="73" s="1"/>
  <c r="B70" i="107"/>
  <c r="B70" i="73" s="1"/>
  <c r="B98" i="107"/>
  <c r="B98" i="73" s="1"/>
  <c r="B9" i="107"/>
  <c r="B9" i="73" s="1"/>
  <c r="B38" i="107"/>
  <c r="B38" i="73" s="1"/>
  <c r="B66" i="107"/>
  <c r="B66" i="73" s="1"/>
  <c r="B94" i="107"/>
  <c r="B94" i="73" s="1"/>
  <c r="B97" i="107"/>
  <c r="B97" i="73" s="1"/>
  <c r="B29" i="107"/>
  <c r="B29" i="73" s="1"/>
  <c r="B57" i="107"/>
  <c r="B57" i="73" s="1"/>
  <c r="B86" i="107"/>
  <c r="B86" i="73" s="1"/>
  <c r="B114" i="107"/>
  <c r="B114" i="73" s="1"/>
  <c r="B33" i="107"/>
  <c r="B33" i="73" s="1"/>
  <c r="B61" i="107"/>
  <c r="B61" i="73" s="1"/>
  <c r="B89" i="107"/>
  <c r="B89" i="73" s="1"/>
  <c r="B117" i="107"/>
  <c r="B117" i="73" s="1"/>
  <c r="B96" i="107"/>
  <c r="B96" i="73" s="1"/>
  <c r="B74" i="107"/>
  <c r="B74" i="73" s="1"/>
  <c r="B53" i="107"/>
  <c r="B53" i="73" s="1"/>
  <c r="B32" i="107"/>
  <c r="B32" i="73" s="1"/>
  <c r="B10" i="107"/>
  <c r="B10" i="73" s="1"/>
  <c r="B107" i="107"/>
  <c r="B107" i="73" s="1"/>
  <c r="B91" i="107"/>
  <c r="B91" i="73" s="1"/>
  <c r="B75" i="107"/>
  <c r="B75" i="73" s="1"/>
  <c r="B59" i="107"/>
  <c r="B59" i="73" s="1"/>
  <c r="B43" i="107"/>
  <c r="B43" i="73" s="1"/>
  <c r="B27" i="107"/>
  <c r="B27" i="73" s="1"/>
  <c r="B11" i="107"/>
  <c r="B11" i="73" s="1"/>
  <c r="B7" i="107"/>
  <c r="B7" i="73" s="1"/>
  <c r="B62" i="107"/>
  <c r="B62" i="73" s="1"/>
  <c r="B120" i="107"/>
  <c r="B120" i="73" s="1"/>
  <c r="B60" i="107"/>
  <c r="B60" i="73" s="1"/>
  <c r="B116" i="107"/>
  <c r="B116" i="73" s="1"/>
  <c r="B50" i="107"/>
  <c r="B50" i="73" s="1"/>
  <c r="B108" i="107"/>
  <c r="B108" i="73" s="1"/>
  <c r="B82" i="107"/>
  <c r="B82" i="73" s="1"/>
  <c r="B101" i="107"/>
  <c r="B101" i="73" s="1"/>
  <c r="B58" i="107"/>
  <c r="B58" i="73" s="1"/>
  <c r="B16" i="107"/>
  <c r="B16" i="73" s="1"/>
  <c r="B95" i="107"/>
  <c r="B95" i="73" s="1"/>
  <c r="B63" i="107"/>
  <c r="B63" i="73" s="1"/>
  <c r="B31" i="107"/>
  <c r="B31" i="73" s="1"/>
  <c r="B15" i="107"/>
  <c r="B15" i="73" s="1"/>
  <c r="B20" i="107"/>
  <c r="B20" i="73" s="1"/>
  <c r="B49" i="107"/>
  <c r="B49" i="73" s="1"/>
  <c r="B77" i="107"/>
  <c r="B77" i="73" s="1"/>
  <c r="B105" i="107"/>
  <c r="B105" i="73" s="1"/>
  <c r="B17" i="107"/>
  <c r="B17" i="73" s="1"/>
  <c r="B45" i="107"/>
  <c r="B45" i="73" s="1"/>
  <c r="B73" i="107"/>
  <c r="B73" i="73" s="1"/>
  <c r="B102" i="107"/>
  <c r="B102" i="73" s="1"/>
  <c r="B8" i="107"/>
  <c r="B8" i="73" s="1"/>
  <c r="B36" i="107"/>
  <c r="B36" i="73" s="1"/>
  <c r="B65" i="107"/>
  <c r="B65" i="73" s="1"/>
  <c r="B93" i="107"/>
  <c r="B93" i="73" s="1"/>
  <c r="B12" i="107"/>
  <c r="B12" i="73" s="1"/>
  <c r="B40" i="107"/>
  <c r="B40" i="73" s="1"/>
  <c r="B68" i="107"/>
  <c r="B68" i="73" s="1"/>
  <c r="B104" i="107"/>
  <c r="B104" i="73" s="1"/>
  <c r="B112" i="107"/>
  <c r="B112" i="73" s="1"/>
  <c r="B90" i="107"/>
  <c r="B90" i="73" s="1"/>
  <c r="B69" i="107"/>
  <c r="B69" i="73" s="1"/>
  <c r="B48" i="107"/>
  <c r="B48" i="73" s="1"/>
  <c r="B26" i="107"/>
  <c r="B26" i="73" s="1"/>
  <c r="B119" i="107"/>
  <c r="B119" i="73" s="1"/>
  <c r="B103" i="107"/>
  <c r="B103" i="73" s="1"/>
  <c r="B87" i="107"/>
  <c r="B87" i="73" s="1"/>
  <c r="B71" i="107"/>
  <c r="B71" i="73" s="1"/>
  <c r="B55" i="107"/>
  <c r="B55" i="73" s="1"/>
  <c r="B39" i="107"/>
  <c r="B39" i="73" s="1"/>
  <c r="B23" i="107"/>
  <c r="B23" i="73" s="1"/>
  <c r="B54" i="107"/>
  <c r="B54" i="73" s="1"/>
  <c r="B28" i="107"/>
  <c r="B28" i="73" s="1"/>
  <c r="B56" i="107"/>
  <c r="B56" i="73" s="1"/>
  <c r="B84" i="107"/>
  <c r="B84" i="73" s="1"/>
  <c r="B113" i="107"/>
  <c r="B113" i="73" s="1"/>
  <c r="B24" i="107"/>
  <c r="B24" i="73" s="1"/>
  <c r="B52" i="107"/>
  <c r="B52" i="73" s="1"/>
  <c r="B81" i="107"/>
  <c r="B81" i="73" s="1"/>
  <c r="B109" i="107"/>
  <c r="B109" i="73" s="1"/>
  <c r="B14" i="107"/>
  <c r="B14" i="73" s="1"/>
  <c r="B44" i="107"/>
  <c r="B44" i="73" s="1"/>
  <c r="B72" i="107"/>
  <c r="B72" i="73" s="1"/>
  <c r="B100" i="107"/>
  <c r="B100" i="73" s="1"/>
  <c r="B18" i="107"/>
  <c r="B18" i="73" s="1"/>
  <c r="B46" i="107"/>
  <c r="B46" i="73" s="1"/>
  <c r="B76" i="107"/>
  <c r="B76" i="73" s="1"/>
  <c r="B110" i="107"/>
  <c r="B110" i="73" s="1"/>
  <c r="B106" i="107"/>
  <c r="B106" i="73" s="1"/>
  <c r="B85" i="107"/>
  <c r="B85" i="73" s="1"/>
  <c r="B64" i="107"/>
  <c r="B64" i="73" s="1"/>
  <c r="B42" i="107"/>
  <c r="B42" i="73" s="1"/>
  <c r="B21" i="107"/>
  <c r="B21" i="73" s="1"/>
  <c r="B115" i="107"/>
  <c r="B115" i="73" s="1"/>
  <c r="B99" i="107"/>
  <c r="B99" i="73" s="1"/>
  <c r="B83" i="107"/>
  <c r="B83" i="73" s="1"/>
  <c r="B67" i="107"/>
  <c r="B67" i="73" s="1"/>
  <c r="B51" i="107"/>
  <c r="B51" i="73" s="1"/>
  <c r="B35" i="107"/>
  <c r="B35" i="73" s="1"/>
  <c r="B19" i="107"/>
  <c r="B19" i="73" s="1"/>
  <c r="B34" i="107"/>
  <c r="B34" i="73" s="1"/>
  <c r="B92" i="107"/>
  <c r="B92" i="73" s="1"/>
  <c r="B30" i="107"/>
  <c r="B30" i="73" s="1"/>
  <c r="B88" i="107"/>
  <c r="B88" i="73" s="1"/>
  <c r="B22" i="107"/>
  <c r="B22" i="73" s="1"/>
  <c r="B78" i="107"/>
  <c r="B78" i="73" s="1"/>
  <c r="B25" i="107"/>
  <c r="B25" i="73" s="1"/>
  <c r="B118" i="107"/>
  <c r="B118" i="73" s="1"/>
  <c r="B80" i="107"/>
  <c r="B80" i="73" s="1"/>
  <c r="B37" i="107"/>
  <c r="B37" i="73" s="1"/>
  <c r="B111" i="107"/>
  <c r="B111" i="73" s="1"/>
  <c r="B79" i="107"/>
  <c r="B79" i="73" s="1"/>
  <c r="B47" i="107"/>
  <c r="B47" i="73" s="1"/>
  <c r="C29" i="122" l="1"/>
  <c r="B29" i="166"/>
  <c r="C52" i="122"/>
  <c r="B52" i="166"/>
  <c r="C6" i="122"/>
  <c r="B6" i="166"/>
  <c r="B2" i="166"/>
  <c r="B131" i="73"/>
  <c r="B127" i="73"/>
  <c r="C14" i="122"/>
  <c r="B14" i="166"/>
  <c r="C44" i="122"/>
  <c r="B44" i="166"/>
  <c r="C3" i="122"/>
  <c r="B3" i="166"/>
  <c r="C4" i="122"/>
  <c r="B4" i="166"/>
  <c r="C43" i="122"/>
  <c r="B43" i="166"/>
  <c r="C56" i="122"/>
  <c r="B56" i="166"/>
  <c r="C53" i="122"/>
  <c r="B53" i="166"/>
  <c r="C33" i="122"/>
  <c r="B33" i="166"/>
  <c r="C55" i="122"/>
  <c r="B55" i="166"/>
  <c r="C25" i="122"/>
  <c r="B25" i="166"/>
  <c r="C48" i="122"/>
  <c r="B48" i="166"/>
  <c r="C36" i="122"/>
  <c r="B36" i="166"/>
  <c r="C13" i="122"/>
  <c r="B13" i="166"/>
  <c r="C9" i="122"/>
  <c r="B9" i="166"/>
  <c r="C18" i="122"/>
  <c r="B18" i="166"/>
  <c r="C21" i="122"/>
  <c r="B21" i="166"/>
  <c r="B126" i="73"/>
  <c r="B130" i="73"/>
  <c r="C24" i="122"/>
  <c r="B24" i="166"/>
  <c r="C41" i="122"/>
  <c r="B41" i="166"/>
  <c r="C30" i="122"/>
  <c r="B30" i="166"/>
  <c r="C39" i="122"/>
  <c r="B39" i="166"/>
  <c r="C42" i="122"/>
  <c r="B42" i="166"/>
  <c r="C45" i="122"/>
  <c r="B45" i="166"/>
  <c r="C57" i="122"/>
  <c r="B57" i="166"/>
  <c r="C28" i="122"/>
  <c r="B28" i="166"/>
  <c r="C26" i="122"/>
  <c r="B26" i="166"/>
  <c r="C23" i="122"/>
  <c r="B23" i="166"/>
  <c r="C31" i="122"/>
  <c r="B31" i="166"/>
  <c r="C35" i="122"/>
  <c r="B35" i="166"/>
  <c r="C15" i="122"/>
  <c r="B15" i="166"/>
  <c r="C22" i="122"/>
  <c r="B22" i="166"/>
  <c r="C40" i="122"/>
  <c r="B40" i="166"/>
  <c r="C5" i="122"/>
  <c r="B5" i="166"/>
  <c r="C10" i="122"/>
  <c r="B10" i="166"/>
  <c r="C11" i="122"/>
  <c r="B11" i="166"/>
  <c r="C7" i="122"/>
  <c r="B7" i="166"/>
  <c r="C17" i="122"/>
  <c r="B17" i="166"/>
  <c r="C27" i="122"/>
  <c r="B27" i="166"/>
  <c r="C38" i="122"/>
  <c r="B38" i="166"/>
  <c r="B125" i="73"/>
  <c r="B129" i="73"/>
  <c r="C16" i="122"/>
  <c r="B16" i="166"/>
  <c r="C20" i="122"/>
  <c r="B20" i="166"/>
  <c r="C47" i="122"/>
  <c r="B47" i="166"/>
  <c r="C37" i="122"/>
  <c r="B37" i="166"/>
  <c r="C46" i="122"/>
  <c r="B46" i="166"/>
  <c r="C50" i="122"/>
  <c r="B50" i="166"/>
  <c r="C8" i="122"/>
  <c r="B8" i="166"/>
  <c r="C49" i="122"/>
  <c r="B49" i="166"/>
  <c r="C32" i="122"/>
  <c r="B32" i="166"/>
  <c r="C19" i="122"/>
  <c r="B19" i="166"/>
  <c r="C12" i="122"/>
  <c r="B12" i="166"/>
  <c r="C54" i="122"/>
  <c r="B54" i="166"/>
  <c r="C51" i="122"/>
  <c r="B51" i="166"/>
  <c r="C34" i="122"/>
  <c r="B34" i="166"/>
  <c r="AC64" i="166" l="1"/>
  <c r="C64" i="166"/>
  <c r="G64" i="166"/>
  <c r="K64" i="166"/>
  <c r="O64" i="166"/>
  <c r="S64" i="166"/>
  <c r="W64" i="166"/>
  <c r="AA64" i="166"/>
  <c r="I64" i="166"/>
  <c r="Q64" i="166"/>
  <c r="Y64" i="166"/>
  <c r="F64" i="166"/>
  <c r="N64" i="166"/>
  <c r="V64" i="166"/>
  <c r="B63" i="166"/>
  <c r="D64" i="166"/>
  <c r="H64" i="166"/>
  <c r="L64" i="166"/>
  <c r="P64" i="166"/>
  <c r="T64" i="166"/>
  <c r="X64" i="166"/>
  <c r="AB64" i="166"/>
  <c r="E64" i="166"/>
  <c r="M64" i="166"/>
  <c r="U64" i="166"/>
  <c r="B64" i="166"/>
  <c r="J64" i="166"/>
  <c r="R64" i="166"/>
  <c r="Z64" i="16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Camilo Ignacio Perez N.</author>
  </authors>
  <commentList>
    <comment ref="C3" authorId="0" shapeId="0" xr:uid="{00000000-0006-0000-0300-000001000000}">
      <text>
        <r>
          <rPr>
            <b/>
            <sz val="9"/>
            <color indexed="81"/>
            <rFont val="Tahoma"/>
            <family val="2"/>
          </rPr>
          <t xml:space="preserve">CP: </t>
        </r>
        <r>
          <rPr>
            <sz val="9"/>
            <color indexed="81"/>
            <rFont val="Tahoma"/>
            <family val="2"/>
          </rPr>
          <t>Datos empalmados a 12 meses. Fueten: bcentral.cl</t>
        </r>
      </text>
    </comment>
    <comment ref="C96" authorId="0" shapeId="0" xr:uid="{00000000-0006-0000-0300-000002000000}">
      <text>
        <r>
          <rPr>
            <b/>
            <sz val="9"/>
            <color indexed="81"/>
            <rFont val="Tahoma"/>
            <family val="2"/>
          </rPr>
          <t>Camilo Ignacio Perez N.: dato en base a proyecciones reales de PIB, del DAC, corresponden a Ipom de Diciembre y con los deflactores que proyecta el MACRO.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Camilo Ignacio Perez N.</author>
  </authors>
  <commentList>
    <comment ref="B110" authorId="0" shapeId="0" xr:uid="{00000000-0006-0000-0600-000001000000}">
      <text>
        <r>
          <rPr>
            <b/>
            <sz val="9"/>
            <color indexed="81"/>
            <rFont val="Tahoma"/>
            <family val="2"/>
          </rPr>
          <t>CP: Se contruye en base a datos efectivos de X e M de 2012q4, con los datos proyectados por el modelo macro de transferencias netas del exterior (CC=XN-F).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sjustel</author>
  </authors>
  <commentList>
    <comment ref="A4" authorId="0" shapeId="0" xr:uid="{00000000-0006-0000-0900-000001000000}">
      <text>
        <r>
          <rPr>
            <b/>
            <sz val="9"/>
            <color indexed="81"/>
            <rFont val="Tahoma"/>
            <family val="2"/>
          </rPr>
          <t>sjustel:</t>
        </r>
        <r>
          <rPr>
            <sz val="9"/>
            <color indexed="81"/>
            <rFont val="Tahoma"/>
            <family val="2"/>
          </rPr>
          <t xml:space="preserve">
Anuario estadístico INE
http://www.ine.cl/canales/menu/publicaciones/calendario_de_publicaciones/pdf/01_07_10/remuneraciones_09.pdf</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Camilo Ignacio Perez N.</author>
  </authors>
  <commentList>
    <comment ref="AK1" authorId="0" shapeId="0" xr:uid="{00000000-0006-0000-0B00-000001000000}">
      <text>
        <r>
          <rPr>
            <b/>
            <sz val="9"/>
            <color indexed="81"/>
            <rFont val="Tahoma"/>
            <family val="2"/>
          </rPr>
          <t>RT: Elaboración propia con filtro hp 1600 a la var a/a del IPC. Ver notas para más info.</t>
        </r>
      </text>
    </comment>
    <comment ref="AR1" authorId="0" shapeId="0" xr:uid="{00000000-0006-0000-0B00-000002000000}">
      <text>
        <r>
          <rPr>
            <b/>
            <sz val="9"/>
            <color indexed="81"/>
            <rFont val="Tahoma"/>
            <family val="2"/>
          </rPr>
          <t>CP: Por construcción esta desestacionalizada</t>
        </r>
        <r>
          <rPr>
            <sz val="9"/>
            <color indexed="81"/>
            <rFont val="Tahoma"/>
            <family val="2"/>
          </rPr>
          <t xml:space="preserve">
</t>
        </r>
      </text>
    </comment>
    <comment ref="AU1" authorId="0" shapeId="0" xr:uid="{00000000-0006-0000-0B00-000003000000}">
      <text>
        <r>
          <rPr>
            <b/>
            <sz val="9"/>
            <color indexed="81"/>
            <rFont val="Tahoma"/>
            <family val="2"/>
          </rPr>
          <t>RT: Hasta el 1999Q2 son datos internos de la GAM en base a variación trimestral de una medida de spread utilizada en base histórica gam. De 1999Q3 en adelante son datos públicos.</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Camilo Ignacio Perez N.</author>
  </authors>
  <commentList>
    <comment ref="AK1" authorId="0" shapeId="0" xr:uid="{00000000-0006-0000-0C00-000001000000}">
      <text>
        <r>
          <rPr>
            <b/>
            <sz val="9"/>
            <color indexed="81"/>
            <rFont val="Tahoma"/>
            <family val="2"/>
          </rPr>
          <t>RT: Elaboración propia con filtro hp 1600 a la var a/a del IPC. Ver notas para más info.</t>
        </r>
      </text>
    </comment>
    <comment ref="AU1" authorId="0" shapeId="0" xr:uid="{00000000-0006-0000-0C00-000002000000}">
      <text>
        <r>
          <rPr>
            <b/>
            <sz val="9"/>
            <color indexed="81"/>
            <rFont val="Tahoma"/>
            <family val="2"/>
          </rPr>
          <t>RT: Hasta el 1999Q2 son datos internos de la GAM en base a variación trimestral de una medida de spread utilizada en base histórica gam. De 1999Q3 en adelante son datos públicos.</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Markus Kirchner</author>
  </authors>
  <commentList>
    <comment ref="A1" authorId="0" shapeId="0" xr:uid="{00000000-0006-0000-1900-000001000000}">
      <text>
        <r>
          <rPr>
            <b/>
            <sz val="9"/>
            <color indexed="81"/>
            <rFont val="Tahoma"/>
            <family val="2"/>
          </rPr>
          <t>Markus Kirchner:</t>
        </r>
        <r>
          <rPr>
            <sz val="9"/>
            <color indexed="81"/>
            <rFont val="Tahoma"/>
            <family val="2"/>
          </rPr>
          <t xml:space="preserve">
lambda for HP filter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Markus Kirchner</author>
  </authors>
  <commentList>
    <comment ref="A1" authorId="0" shapeId="0" xr:uid="{00000000-0006-0000-1A00-000001000000}">
      <text>
        <r>
          <rPr>
            <b/>
            <sz val="9"/>
            <color indexed="81"/>
            <rFont val="Tahoma"/>
            <family val="2"/>
          </rPr>
          <t>Markus Kirchner:</t>
        </r>
        <r>
          <rPr>
            <sz val="9"/>
            <color indexed="81"/>
            <rFont val="Tahoma"/>
            <family val="2"/>
          </rPr>
          <t xml:space="preserve">
lambda for HP filter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Markus Kirchner</author>
  </authors>
  <commentList>
    <comment ref="A1" authorId="0" shapeId="0" xr:uid="{00000000-0006-0000-1B00-000001000000}">
      <text>
        <r>
          <rPr>
            <b/>
            <sz val="9"/>
            <color indexed="81"/>
            <rFont val="Tahoma"/>
            <family val="2"/>
          </rPr>
          <t>Markus Kirchner:</t>
        </r>
        <r>
          <rPr>
            <sz val="9"/>
            <color indexed="81"/>
            <rFont val="Tahoma"/>
            <family val="2"/>
          </rPr>
          <t xml:space="preserve">
lambda for HP filter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Markus Kirchner</author>
  </authors>
  <commentList>
    <comment ref="A1" authorId="0" shapeId="0" xr:uid="{00000000-0006-0000-1F00-000001000000}">
      <text>
        <r>
          <rPr>
            <b/>
            <sz val="9"/>
            <color indexed="81"/>
            <rFont val="Tahoma"/>
            <family val="2"/>
          </rPr>
          <t>Markus Kirchner:</t>
        </r>
        <r>
          <rPr>
            <sz val="9"/>
            <color indexed="81"/>
            <rFont val="Tahoma"/>
            <family val="2"/>
          </rPr>
          <t xml:space="preserve">
common growth rate annual basis</t>
        </r>
      </text>
    </comment>
  </commentList>
</comments>
</file>

<file path=xl/sharedStrings.xml><?xml version="1.0" encoding="utf-8"?>
<sst xmlns="http://schemas.openxmlformats.org/spreadsheetml/2006/main" count="5657" uniqueCount="699">
  <si>
    <t>Nombre Largo</t>
  </si>
  <si>
    <t>PIB Real</t>
  </si>
  <si>
    <t>EMBI Chile</t>
  </si>
  <si>
    <t>Unidad</t>
  </si>
  <si>
    <t>Mill. $ 08</t>
  </si>
  <si>
    <t>Tasa</t>
  </si>
  <si>
    <t>Índice</t>
  </si>
  <si>
    <t>Origen datos</t>
  </si>
  <si>
    <t>CC.NN.</t>
  </si>
  <si>
    <t>Fecha actualización</t>
  </si>
  <si>
    <t>2012T4</t>
  </si>
  <si>
    <t>1986T1</t>
  </si>
  <si>
    <t>1986T2</t>
  </si>
  <si>
    <t>1986T3</t>
  </si>
  <si>
    <t>1986T4</t>
  </si>
  <si>
    <t>1987T1</t>
  </si>
  <si>
    <t>1987T2</t>
  </si>
  <si>
    <t>1987T3</t>
  </si>
  <si>
    <t>1987T4</t>
  </si>
  <si>
    <t>1988T1</t>
  </si>
  <si>
    <t>1988T2</t>
  </si>
  <si>
    <t>1988T3</t>
  </si>
  <si>
    <t>1988T4</t>
  </si>
  <si>
    <t>1989T1</t>
  </si>
  <si>
    <t>1989T2</t>
  </si>
  <si>
    <t>1989T3</t>
  </si>
  <si>
    <t>1989T4</t>
  </si>
  <si>
    <t>1990T1</t>
  </si>
  <si>
    <t>1990T2</t>
  </si>
  <si>
    <t>1990T3</t>
  </si>
  <si>
    <t>1990T4</t>
  </si>
  <si>
    <t>1991T1</t>
  </si>
  <si>
    <t>1991T2</t>
  </si>
  <si>
    <t>1991T3</t>
  </si>
  <si>
    <t>1991T4</t>
  </si>
  <si>
    <t>1992T1</t>
  </si>
  <si>
    <t>1992T2</t>
  </si>
  <si>
    <t>1992T3</t>
  </si>
  <si>
    <t>1992T4</t>
  </si>
  <si>
    <t>1993T1</t>
  </si>
  <si>
    <t>1993T2</t>
  </si>
  <si>
    <t>1993T3</t>
  </si>
  <si>
    <t>1993T4</t>
  </si>
  <si>
    <t>1994T1</t>
  </si>
  <si>
    <t>1994T2</t>
  </si>
  <si>
    <t>1994T3</t>
  </si>
  <si>
    <t>1994T4</t>
  </si>
  <si>
    <t>1995T1</t>
  </si>
  <si>
    <t>1995T2</t>
  </si>
  <si>
    <t>1995T3</t>
  </si>
  <si>
    <t>1995T4</t>
  </si>
  <si>
    <t>1996T1</t>
  </si>
  <si>
    <t>1996T2</t>
  </si>
  <si>
    <t>1996T3</t>
  </si>
  <si>
    <t>1996T4</t>
  </si>
  <si>
    <t>1997T1</t>
  </si>
  <si>
    <t>1997T2</t>
  </si>
  <si>
    <t>1997T3</t>
  </si>
  <si>
    <t>1997T4</t>
  </si>
  <si>
    <t>1998T1</t>
  </si>
  <si>
    <t>1998T2</t>
  </si>
  <si>
    <t>1998T3</t>
  </si>
  <si>
    <t>1998T4</t>
  </si>
  <si>
    <t>1999T1</t>
  </si>
  <si>
    <t>1999T2</t>
  </si>
  <si>
    <t>1999T3</t>
  </si>
  <si>
    <t>1999T4</t>
  </si>
  <si>
    <t>2000T1</t>
  </si>
  <si>
    <t>2000T2</t>
  </si>
  <si>
    <t>2000T3</t>
  </si>
  <si>
    <t>2000T4</t>
  </si>
  <si>
    <t>2001T1</t>
  </si>
  <si>
    <t>2001T2</t>
  </si>
  <si>
    <t>2001T3</t>
  </si>
  <si>
    <t>2001T4</t>
  </si>
  <si>
    <t>2002T1</t>
  </si>
  <si>
    <t>2002T2</t>
  </si>
  <si>
    <t>2002T3</t>
  </si>
  <si>
    <t>2002T4</t>
  </si>
  <si>
    <t>2003T1</t>
  </si>
  <si>
    <t>2003T2</t>
  </si>
  <si>
    <t>2003T3</t>
  </si>
  <si>
    <t>2003T4</t>
  </si>
  <si>
    <t>2004T1</t>
  </si>
  <si>
    <t>2004T2</t>
  </si>
  <si>
    <t>2004T3</t>
  </si>
  <si>
    <t>2004T4</t>
  </si>
  <si>
    <t>2005T1</t>
  </si>
  <si>
    <t>2005T2</t>
  </si>
  <si>
    <t>2005T3</t>
  </si>
  <si>
    <t>2005T4</t>
  </si>
  <si>
    <t>2006T1</t>
  </si>
  <si>
    <t>2006T2</t>
  </si>
  <si>
    <t>2006T3</t>
  </si>
  <si>
    <t>2006T4</t>
  </si>
  <si>
    <t>2007T1</t>
  </si>
  <si>
    <t>2007T2</t>
  </si>
  <si>
    <t>2007T3</t>
  </si>
  <si>
    <t>2007T4</t>
  </si>
  <si>
    <t>2008T1</t>
  </si>
  <si>
    <t>2008T2</t>
  </si>
  <si>
    <t>2008T3</t>
  </si>
  <si>
    <t>2008T4</t>
  </si>
  <si>
    <t>2009T1</t>
  </si>
  <si>
    <t>2009T2</t>
  </si>
  <si>
    <t>2009T3</t>
  </si>
  <si>
    <t>2009T4</t>
  </si>
  <si>
    <t>2010T1</t>
  </si>
  <si>
    <t>2010T2</t>
  </si>
  <si>
    <t>2010T3</t>
  </si>
  <si>
    <t>2010T4</t>
  </si>
  <si>
    <t>2011T1</t>
  </si>
  <si>
    <t>2011T2</t>
  </si>
  <si>
    <t>2011T3</t>
  </si>
  <si>
    <t>2011T4</t>
  </si>
  <si>
    <t>2012T1</t>
  </si>
  <si>
    <t>2012T2</t>
  </si>
  <si>
    <t>2012T3</t>
  </si>
  <si>
    <t>Acceso</t>
  </si>
  <si>
    <t>Pública</t>
  </si>
  <si>
    <t>Ult. Dato Efectivo</t>
  </si>
  <si>
    <t>PIB Real SA</t>
  </si>
  <si>
    <t>PIB Nominal</t>
  </si>
  <si>
    <t>Balanza Comercial Nominal</t>
  </si>
  <si>
    <t>IPC</t>
  </si>
  <si>
    <t>IPC SA</t>
  </si>
  <si>
    <t>Meta IPC</t>
  </si>
  <si>
    <t>No Pública</t>
  </si>
  <si>
    <t>TPM Nominal</t>
  </si>
  <si>
    <t>TCR</t>
  </si>
  <si>
    <t>Precio Cobre Nominal</t>
  </si>
  <si>
    <t>IPE</t>
  </si>
  <si>
    <t>INE/DAC</t>
  </si>
  <si>
    <t>Libor</t>
  </si>
  <si>
    <t>GAM</t>
  </si>
  <si>
    <t>Exportar Canasta</t>
  </si>
  <si>
    <t>Reg</t>
  </si>
  <si>
    <t>Descripción series</t>
  </si>
  <si>
    <t>PIB a precios corrientes serie empalmada</t>
  </si>
  <si>
    <t>Cálculo</t>
  </si>
  <si>
    <t>Serie Original</t>
  </si>
  <si>
    <t>2013T1</t>
  </si>
  <si>
    <t>2013T2</t>
  </si>
  <si>
    <t>2013T3</t>
  </si>
  <si>
    <t>2013T4</t>
  </si>
  <si>
    <t>2014T1</t>
  </si>
  <si>
    <t>2014T2</t>
  </si>
  <si>
    <t>2014T3</t>
  </si>
  <si>
    <t>2014T4</t>
  </si>
  <si>
    <t>2015T1</t>
  </si>
  <si>
    <t>2015T2</t>
  </si>
  <si>
    <t>2015T3</t>
  </si>
  <si>
    <t>2015T4</t>
  </si>
  <si>
    <t>EMBI</t>
  </si>
  <si>
    <t>EMBI ex Codelco</t>
  </si>
  <si>
    <t>Spread</t>
  </si>
  <si>
    <t>Date</t>
  </si>
  <si>
    <t>F019.SPS.PBP.91.M</t>
  </si>
  <si>
    <t>EMBI Empalmada</t>
  </si>
  <si>
    <t>EMBI BASE 7</t>
  </si>
  <si>
    <t>EMBI_Chile</t>
  </si>
  <si>
    <t>$N$57</t>
  </si>
  <si>
    <t>A1:A58</t>
  </si>
  <si>
    <t>1999q3</t>
  </si>
  <si>
    <t>2013</t>
  </si>
  <si>
    <t>Quarterly</t>
  </si>
  <si>
    <t>Total de importación de bienes (cif)</t>
  </si>
  <si>
    <t>Total de importación de bienes (fob)</t>
  </si>
  <si>
    <t>Exportaciones de bienes (FOB)</t>
  </si>
  <si>
    <t>Exportaciones de Bienes por Trimestre</t>
  </si>
  <si>
    <t>fuente: bcentral.cl</t>
  </si>
  <si>
    <t>Importaciones Totales (CIF)</t>
  </si>
  <si>
    <t>Exportaciones Reales</t>
  </si>
  <si>
    <t>Importaciones Reales</t>
  </si>
  <si>
    <t>bcentral.cl</t>
  </si>
  <si>
    <t>DAC</t>
  </si>
  <si>
    <t>Público</t>
  </si>
  <si>
    <t>CC.NN</t>
  </si>
  <si>
    <t>Mill. US$</t>
  </si>
  <si>
    <t>Mill. US $</t>
  </si>
  <si>
    <t>Balanza Comercial Real</t>
  </si>
  <si>
    <t>Balanza de pagos resumen (millones de dólares)</t>
  </si>
  <si>
    <t>Periodo</t>
  </si>
  <si>
    <t>1. Cuenta corriente</t>
  </si>
  <si>
    <t>2. Bienes (X-M)</t>
  </si>
  <si>
    <t>3. Exportaciones</t>
  </si>
  <si>
    <t>4. Importaciones (FOB)</t>
  </si>
  <si>
    <t>Cuenta Corriente</t>
  </si>
  <si>
    <t>5. Servicios</t>
  </si>
  <si>
    <t>6. Renta (ingreso primario)</t>
  </si>
  <si>
    <t>7. Transferencias corrientes (ingreso secundario)</t>
  </si>
  <si>
    <t>Construccion Cuenta Corriente</t>
  </si>
  <si>
    <t>Balanza de pagos resumen (millones de dólares) 2003-2012q3</t>
  </si>
  <si>
    <t>Balanza de pagos resumen (millones de dólares) 1996-2011</t>
  </si>
  <si>
    <t>Balanza de Pagos, 1973-1995 (Millones de dólares)</t>
  </si>
  <si>
    <t>Balanza de pagos resumen 1996-2011 (millones de dólares)</t>
  </si>
  <si>
    <t>Cuenta Corriente Empalmada</t>
  </si>
  <si>
    <t>CC - Método Linear Matcgh Last - trimestralizar serie anual</t>
  </si>
  <si>
    <t>CC Empalmada</t>
  </si>
  <si>
    <t>Balanza Comercial</t>
  </si>
  <si>
    <t>Balance Servicios</t>
  </si>
  <si>
    <t>Rentas</t>
  </si>
  <si>
    <t>Transferencias</t>
  </si>
  <si>
    <t>Datos Modelo Macro</t>
  </si>
  <si>
    <t>Consumo Habitual</t>
  </si>
  <si>
    <t>Consumo Habitual SA</t>
  </si>
  <si>
    <t>TDI</t>
  </si>
  <si>
    <t>No Público</t>
  </si>
  <si>
    <t>IPCSAE</t>
  </si>
  <si>
    <t>IPCSAE SA</t>
  </si>
  <si>
    <t>IPCSAE Bienes</t>
  </si>
  <si>
    <t>IPCSAE Bienes SA</t>
  </si>
  <si>
    <t>IPCSAE Servicios</t>
  </si>
  <si>
    <t>IPCSAE Servicios SA</t>
  </si>
  <si>
    <t>Fecha Inicio</t>
  </si>
  <si>
    <t>Fecha Termino</t>
  </si>
  <si>
    <t>Frecuencia</t>
  </si>
  <si>
    <t>Q</t>
  </si>
  <si>
    <t>Indice de Precios al Consumidor</t>
  </si>
  <si>
    <t>Series Originales</t>
  </si>
  <si>
    <t>Empalmadas, 2009=100</t>
  </si>
  <si>
    <t>Fecha</t>
  </si>
  <si>
    <t>IPCSAE bienes</t>
  </si>
  <si>
    <t>IPCSAE servicios</t>
  </si>
  <si>
    <t>IPCX1</t>
  </si>
  <si>
    <t/>
  </si>
  <si>
    <t>Serie o formula</t>
  </si>
  <si>
    <t>base1'G074.IPC.IND.Z.EP09.C.T</t>
  </si>
  <si>
    <t>base1'G074.IPCSAE.IND.Z.EP09.C.T</t>
  </si>
  <si>
    <t>base1'G074.IPCSAE.IND.TRANS.EP09.C.T</t>
  </si>
  <si>
    <t>base1'G074.IPCSAE.IND.NTRANS.EP09.C.T</t>
  </si>
  <si>
    <t>base1'G074.IPCX1.IND.Z.EP09.C.T</t>
  </si>
  <si>
    <t>fame</t>
  </si>
  <si>
    <t>Factores Estacionales</t>
  </si>
  <si>
    <t>IPC_FE</t>
  </si>
  <si>
    <t>IPCSAE_FE</t>
  </si>
  <si>
    <t>IPCSAE bienes_FE</t>
  </si>
  <si>
    <t>IPCSAE servicios_FE</t>
  </si>
  <si>
    <t>IPCX1_FE</t>
  </si>
  <si>
    <t>IPCSAE bienes SA</t>
  </si>
  <si>
    <t>IPCSAE servicios SA</t>
  </si>
  <si>
    <t>IPCX1 SA</t>
  </si>
  <si>
    <t>base1'G074.IPC.IND.Z.EP09.C.T.X12R.D16</t>
  </si>
  <si>
    <t>base1'G074.IPCSAE.IND.Z.EP09.C.T.X12R.D16</t>
  </si>
  <si>
    <t>base1'G074.IPCSAE.IND.TRANS.EP09.C.T.X12R.D16</t>
  </si>
  <si>
    <t>base1'G074.IPCSAE.IND.NTRANS.EP09.C.T.X12R.D16</t>
  </si>
  <si>
    <t>base1'G074.IPCX1.IND.Z.EP09.C.T.X12R.D16</t>
  </si>
  <si>
    <t>Refresh</t>
  </si>
  <si>
    <t>$G$14</t>
  </si>
  <si>
    <t>$F$14</t>
  </si>
  <si>
    <t>$E$14</t>
  </si>
  <si>
    <t>$D$14</t>
  </si>
  <si>
    <t>$C$14</t>
  </si>
  <si>
    <t>$B$14</t>
  </si>
  <si>
    <t>$N$17</t>
  </si>
  <si>
    <t>$M$17</t>
  </si>
  <si>
    <t>$L$17</t>
  </si>
  <si>
    <t>$K$17</t>
  </si>
  <si>
    <t>$J$17</t>
  </si>
  <si>
    <t>$I$17</t>
  </si>
  <si>
    <t>$N$14</t>
  </si>
  <si>
    <t>$M$14</t>
  </si>
  <si>
    <t>$L$14</t>
  </si>
  <si>
    <t>$K$14</t>
  </si>
  <si>
    <t>$J$14</t>
  </si>
  <si>
    <t>$I$14</t>
  </si>
  <si>
    <t>VALORES ESTIMADOS</t>
  </si>
  <si>
    <t>Empleo Total Resto</t>
  </si>
  <si>
    <t>Empleo Total Resto SA</t>
  </si>
  <si>
    <t>Horas Resto</t>
  </si>
  <si>
    <t>Horas Resto SA</t>
  </si>
  <si>
    <t>Empleo Resto con agro y sin pesca</t>
  </si>
  <si>
    <t>Empleo Resto con agro y sin pesca SA</t>
  </si>
  <si>
    <t>Horas Resto con agro</t>
  </si>
  <si>
    <t>Horas Resto con agro SA</t>
  </si>
  <si>
    <t>Año</t>
  </si>
  <si>
    <t>Mes</t>
  </si>
  <si>
    <t>Unidades</t>
  </si>
  <si>
    <t>FEDFUNDS</t>
  </si>
  <si>
    <t>lin</t>
  </si>
  <si>
    <t>Effective Federal Funds Rate</t>
  </si>
  <si>
    <t>Board of Governors of the Federal Reserve System</t>
  </si>
  <si>
    <t>Monthly</t>
  </si>
  <si>
    <t>Percent</t>
  </si>
  <si>
    <t>1954-07-01 to 2013-01-01</t>
  </si>
  <si>
    <t>M</t>
  </si>
  <si>
    <t>date</t>
  </si>
  <si>
    <t>value</t>
  </si>
  <si>
    <t>Fed Fund</t>
  </si>
  <si>
    <t>FED Funds</t>
  </si>
  <si>
    <t>FRED</t>
  </si>
  <si>
    <t>CMO Real Resto</t>
  </si>
  <si>
    <t>Minería</t>
  </si>
  <si>
    <t>Industria Manufacturera</t>
  </si>
  <si>
    <t>Electricidad Gas y Agua</t>
  </si>
  <si>
    <t>Construcción</t>
  </si>
  <si>
    <t>Comercio</t>
  </si>
  <si>
    <t>Hoteles y Restaurantes</t>
  </si>
  <si>
    <t>Transporte y Comunicaciones</t>
  </si>
  <si>
    <t>Intermediación Financiera</t>
  </si>
  <si>
    <t>Actividades Inmobiliaria y Empresarial</t>
  </si>
  <si>
    <t>Administración Pública</t>
  </si>
  <si>
    <t>Enseñanza</t>
  </si>
  <si>
    <t>Servicios Sociales y Salud</t>
  </si>
  <si>
    <t>Otros Servicios Comunitarios y Sociales</t>
  </si>
  <si>
    <t>ponderadores 2009</t>
  </si>
  <si>
    <t>Alquiler</t>
  </si>
  <si>
    <t>Personales</t>
  </si>
  <si>
    <t>MIN</t>
  </si>
  <si>
    <t>IND</t>
  </si>
  <si>
    <t>EGA</t>
  </si>
  <si>
    <t>CONS</t>
  </si>
  <si>
    <t>COM</t>
  </si>
  <si>
    <t>TRAN</t>
  </si>
  <si>
    <t>SFIN</t>
  </si>
  <si>
    <t>SCOM</t>
  </si>
  <si>
    <t>CMO RESTO</t>
  </si>
  <si>
    <t>CMO RESTO Nom</t>
  </si>
  <si>
    <t>CMO Resto en $</t>
  </si>
  <si>
    <t>CMO Resto Nom.</t>
  </si>
  <si>
    <t>CMO Resto Nom. en $</t>
  </si>
  <si>
    <t>CMO Resto Nom. SA</t>
  </si>
  <si>
    <t>CMO Resto Nom. en $ SA</t>
  </si>
  <si>
    <t>CMO Real Resto SA</t>
  </si>
  <si>
    <t>CMO Nom. Resto</t>
  </si>
  <si>
    <t>CMO Nom. Resto SA</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</si>
  <si>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</si>
  <si>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</si>
  <si>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</si>
  <si>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</si>
  <si>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</si>
  <si>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</si>
  <si>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</si>
  <si>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</si>
  <si>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</si>
  <si>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</si>
  <si>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</si>
  <si>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</si>
  <si>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</si>
  <si>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</si>
  <si>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</si>
  <si>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</si>
  <si>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</si>
  <si>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</si>
  <si>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</si>
  <si>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</si>
  <si>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</si>
  <si>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</si>
  <si>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</si>
  <si>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</si>
  <si>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</si>
  <si>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</si>
  <si>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</si>
  <si>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</si>
  <si>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</si>
  <si>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</si>
  <si>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</si>
  <si>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</si>
  <si>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</si>
  <si>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</si>
  <si>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</si>
  <si>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</si>
  <si>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</si>
  <si>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</si>
  <si>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</si>
  <si>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</si>
  <si>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</si>
  <si>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</si>
  <si>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</si>
  <si>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</si>
  <si>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</si>
  <si>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RER</t>
  </si>
  <si>
    <t>G</t>
  </si>
  <si>
    <t>PCUR</t>
  </si>
  <si>
    <t>TBY</t>
  </si>
  <si>
    <t>Y</t>
  </si>
  <si>
    <t>Level</t>
  </si>
  <si>
    <t>Unit</t>
  </si>
  <si>
    <t>Gross Q rate</t>
  </si>
  <si>
    <t>C</t>
  </si>
  <si>
    <t>Y EXT</t>
  </si>
  <si>
    <t>TPMN</t>
  </si>
  <si>
    <t>TPMR</t>
  </si>
  <si>
    <t>Consumo Total</t>
  </si>
  <si>
    <t>Consumo Total SA</t>
  </si>
  <si>
    <t>TCN</t>
  </si>
  <si>
    <t>Ratio YN</t>
  </si>
  <si>
    <t>CAY</t>
  </si>
  <si>
    <t>R EXT</t>
  </si>
  <si>
    <t>Level SA</t>
  </si>
  <si>
    <t>FBCF Real</t>
  </si>
  <si>
    <t>FBCF Real SA</t>
  </si>
  <si>
    <t>Consumo de Gobierno</t>
  </si>
  <si>
    <t>Consumo de Gobierno SA</t>
  </si>
  <si>
    <t>PIB RRNN Real</t>
  </si>
  <si>
    <t>PIB Minería Real</t>
  </si>
  <si>
    <t>PIB Minería del Cobre Real</t>
  </si>
  <si>
    <t>PIB RRNN Real SA</t>
  </si>
  <si>
    <t>PIB Minería Real SA</t>
  </si>
  <si>
    <t>PIB Minería del Cobre Real SA</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</si>
  <si>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</si>
  <si>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</si>
  <si>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</si>
  <si>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</si>
  <si>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</si>
  <si>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</si>
  <si>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</si>
  <si>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</si>
  <si>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</si>
  <si>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</si>
  <si>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</si>
  <si>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</si>
  <si>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</si>
  <si>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</si>
  <si>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</si>
  <si>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</si>
  <si>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</si>
  <si>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</si>
  <si>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</si>
  <si>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</si>
  <si>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</si>
  <si>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</si>
  <si>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</si>
  <si>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</si>
  <si>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</si>
  <si>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</si>
  <si>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</si>
  <si>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</si>
  <si>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</si>
  <si>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</si>
  <si>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</si>
  <si>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</si>
  <si>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</si>
  <si>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</si>
  <si>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</si>
  <si>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</si>
  <si>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</si>
  <si>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</si>
  <si>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</si>
  <si>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</si>
  <si>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</si>
  <si>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</si>
  <si>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</si>
  <si>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</si>
  <si>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</si>
  <si>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</si>
  <si>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</si>
  <si>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</si>
  <si>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</si>
  <si>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</si>
  <si>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</si>
  <si>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</si>
  <si>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</si>
  <si>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</si>
  <si>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</si>
  <si>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</si>
  <si>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</si>
  <si>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</si>
  <si>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</si>
  <si>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</si>
  <si>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</si>
  <si>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</si>
  <si>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2012Q4</t>
  </si>
  <si>
    <t>1: take ln( )</t>
  </si>
  <si>
    <t>1: multiply *100</t>
  </si>
  <si>
    <t>1: multiply *4</t>
  </si>
  <si>
    <t>1: mean 91Q1-12</t>
  </si>
  <si>
    <t>1: mean 01Q3-12</t>
  </si>
  <si>
    <t>1: trend 91Q1-12</t>
  </si>
  <si>
    <t>1: trend 01Q3-12</t>
  </si>
  <si>
    <t>Y MINE</t>
  </si>
  <si>
    <t>Y CU</t>
  </si>
  <si>
    <t>1: take d( )</t>
  </si>
  <si>
    <t>Y RRNN</t>
  </si>
  <si>
    <t>Consumo Privado</t>
  </si>
  <si>
    <t>Consumo Privado SA</t>
  </si>
  <si>
    <t>Consumo Durable</t>
  </si>
  <si>
    <t>Consumo Durable SA</t>
  </si>
  <si>
    <t>EMBI Chile 2</t>
  </si>
  <si>
    <t>R+S EXT</t>
  </si>
  <si>
    <t>CMO Total Nom.</t>
  </si>
  <si>
    <t>CMO Total Nom. SA</t>
  </si>
  <si>
    <t>CMO Total Nom. en Pesos</t>
  </si>
  <si>
    <t>CMO Total Nom. en Pesos SA</t>
  </si>
  <si>
    <t>CMO Real Resto en Pesos</t>
  </si>
  <si>
    <t>CMO Real Resto en Pesos SA</t>
  </si>
  <si>
    <t>CMO Nom. Resto en Pesos</t>
  </si>
  <si>
    <t>CMO Nom. Resto en Pesos SA</t>
  </si>
  <si>
    <t>IREM Total Nom.</t>
  </si>
  <si>
    <t>IREM Total Nom. SA</t>
  </si>
  <si>
    <t>IREM Total Nom. en Pesos</t>
  </si>
  <si>
    <t>IREM Total Nom. en Pesos SA</t>
  </si>
  <si>
    <t>IREM MINERÍA Nom.</t>
  </si>
  <si>
    <t>IREM MINERÍA Nom. SA</t>
  </si>
  <si>
    <t>IREM MINERÍA Nom. en Pesos</t>
  </si>
  <si>
    <t>IREM MINERÍA Nom. en Pesos SA</t>
  </si>
  <si>
    <t>IREM MINERÍA Real</t>
  </si>
  <si>
    <t>IREM MINERÍA Real SA</t>
  </si>
  <si>
    <t>IREM MINERÍA Real en Pesos</t>
  </si>
  <si>
    <t>IREM MINERÍA Real en Pesos SA</t>
  </si>
  <si>
    <t>Empleo Total</t>
  </si>
  <si>
    <t>Empleo Total SA</t>
  </si>
  <si>
    <t>Empleo Minería</t>
  </si>
  <si>
    <t>Empleo Minería SA</t>
  </si>
  <si>
    <t>Horas Total</t>
  </si>
  <si>
    <t>Horas Total SA</t>
  </si>
  <si>
    <t>Horas Minería</t>
  </si>
  <si>
    <t>Horas Minería SA</t>
  </si>
  <si>
    <t>Meta IPC 2</t>
  </si>
  <si>
    <t>Precio Petróleo WTI</t>
  </si>
  <si>
    <t>Y REST</t>
  </si>
  <si>
    <t>Autor:</t>
  </si>
  <si>
    <t>Camilo Pérez Núñez</t>
  </si>
  <si>
    <t xml:space="preserve">Última </t>
  </si>
  <si>
    <t>Modificación:</t>
  </si>
  <si>
    <t>En su mayoría corresponden a datos efectivos, de lo contrario se destaca el contenido de la celda con letra roja, la explicación de los datos construidos se encuentra en las Notas.</t>
  </si>
  <si>
    <t>La hoja "DatosSinVinculos", corresponde a la base consolidada sin vinculos, el resto de las hojas donde se realizan la mayoria de los empalmes estan ocultas.</t>
  </si>
  <si>
    <t>Notas:</t>
  </si>
  <si>
    <t>1) Gran parte de los datos fueron extraidos de la Web (bcentral.cl) y son de carácter público</t>
  </si>
  <si>
    <t>2) Las series del PIB y derivados, y los componentes del gasto, son datos efectivos con al metodología de encadenamiento a partir de 1996q1 en adelante. Hacia atras se empalman en variación anual hasta 1986q1 con las series construidas con metodología a base fijo.</t>
  </si>
  <si>
    <t>4) La Balanza Comercial Nominal, se construye en base a datos publicos a partir de 1996q1 hasta 2012q4, hacia atrás se empalma con una serie construida por desagregación temporal con el método Chow-Lin utilizando de input los datos anuales oficiales de balanza comercial y como variable de control la diferencia entre (X-M).</t>
  </si>
  <si>
    <t xml:space="preserve">5) De la Serie Cuenta Corriente hay datos trimestrales desde 1996q1 hasta 2012q4, hacia atrás se empalma con una serie construida por desagregación temporal con el método Chow-Lin utilizando de input los datos anuales oficiales de cuenta corriente y como variable de control la diferencia entre (X-M).
</t>
  </si>
  <si>
    <t>6) La serie Meta de IPC es de uso interno, no es pública. La serie IPC Meta 2, corresponde a datos efectivos desde 1991q1 en adelante. Para completar la serie hasta 1986q1 se empalma con filtro hp 1600 a var. a/a del ipc.</t>
  </si>
  <si>
    <t>7) Tanto las Series IPE como PIB externo (socios comerciales), por construccción estan desestacionalizadas.</t>
  </si>
  <si>
    <t>8) Para las series IPCSAE, IPCSAE Bienes e IPCSAE Servicios hay datos desde 1989q2. Para completar datos hacia atrás se utiliza empalme según variación anual del IPC.</t>
  </si>
  <si>
    <t>9) Las series de CMO e IREM, Nominales y Reales, se destacionalizan utilizando ARIMA X12 en Eviews.</t>
  </si>
  <si>
    <t>WR</t>
  </si>
  <si>
    <t>WR REST</t>
  </si>
  <si>
    <t>CMO Total Real</t>
  </si>
  <si>
    <t>CMO Total Real SA</t>
  </si>
  <si>
    <t>CMO Total Real en Pesos</t>
  </si>
  <si>
    <t>CMO Total Real en Pesos SA</t>
  </si>
  <si>
    <t>IREM Total Real</t>
  </si>
  <si>
    <t>IREM Total Real SA</t>
  </si>
  <si>
    <t>IREM Total Real en Pesos</t>
  </si>
  <si>
    <t>IREM Total Real en Pesos SA</t>
  </si>
  <si>
    <t>IREM RESTO Real</t>
  </si>
  <si>
    <t>IREM RESTO Real SA</t>
  </si>
  <si>
    <t>IREM RESTO Real en Pesos</t>
  </si>
  <si>
    <t>IREM RESTO Real en Pesos SA</t>
  </si>
  <si>
    <t>IREM RESTO Nom.</t>
  </si>
  <si>
    <t>IREM RESTO Nom. SA</t>
  </si>
  <si>
    <t>IREM RESTO Nom. en Pesos</t>
  </si>
  <si>
    <t>IREM RESTO Nom. en Pesos SA</t>
  </si>
  <si>
    <t>10) Para construir las series CMO e IREM Nominales, se utiliza de pivote la información de Salarios del Anuario estadístico del INE: (ine.cl). De empale se utiliza variación mensual respecto al pivote (dic 2009).</t>
  </si>
  <si>
    <t>11) Para construir las series CMO e IREM Reales, se construyen en base a los nominales realizando ajuste por IPC trimestral.</t>
  </si>
  <si>
    <t>12) Del PIB RRNN hay datos efectivos a partir de 2008q1, para empalmar la serie hacia atrás se utilizan los datos oficiales a precios constantes con base fija 2003, 1996 y 1986. Luego se empalma con la serie efectiva usando variación anual.</t>
  </si>
  <si>
    <t>13) Del PIB Minería hay datos efectivos desde 1996q1, hacia atrás se realiza un empalme de variación anual con la serie antigua de PIB Minería a precios constantes con base fija 1986.</t>
  </si>
  <si>
    <t>14) Del PIB Minería del Cobre hay datos efectivos desde 1996q1, hacia atrás se realiza un empalme de variación anual respecto a la serie PIB Minería explicada en  el punto (12).</t>
  </si>
  <si>
    <t>15) Las series PIB RRNN, PIB Minería y PIB Minería del Cobre fueron desestacionalizadas utilizando la herramienta ARIMA X12 en Eviews.</t>
  </si>
  <si>
    <t>16) La serie EMBI Chile corresponde a datos efectivos a partir de 1999q2 hacia atrás son datos históricos de la GAM pegados como valor, se desconoce su procedencia.</t>
  </si>
  <si>
    <t>17) La serie EMBI Chile 2 se construye con datos efectivos a partir de 1999q2, hacia atrás se utiliza empalme con distintas medidas de spread hasta 1991q1.</t>
  </si>
  <si>
    <t>Población &gt; 15 años</t>
  </si>
  <si>
    <t>Fuerza de Trabajo Total</t>
  </si>
  <si>
    <t>Fuerza de Trabajo Total SA</t>
  </si>
  <si>
    <t>3) Para construir el Pib Nominal entre 1986q1 y 1989q4 se aplica a los datos anuales de CCNN método de desagregación temporal Chow-Lin utilizando como control el PIB Real.</t>
  </si>
  <si>
    <t>FBKF</t>
  </si>
  <si>
    <t>Markus Kirchner</t>
  </si>
  <si>
    <t>Hojas:</t>
  </si>
  <si>
    <t>Trans: transformaciones de variables (tasas base trimestral, etc.)</t>
  </si>
  <si>
    <t>Logs: logaritmo natural. Elegir con 1/0.</t>
  </si>
  <si>
    <t>Lin86: tendencia lineal 1986Q2-2012Q4. Elegir con 1/0.</t>
  </si>
  <si>
    <t>Lin91: tendencia lineal 1991Q1-2012Q4. Elegir con 1/0.</t>
  </si>
  <si>
    <t>Lin01: tendencia lineal 2001Q3-2012Q4. Elegir con 1/0.</t>
  </si>
  <si>
    <t>Mean86: sacar promedio 1986Q2-2012Q4. Elegir con 1/0.</t>
  </si>
  <si>
    <t>Mean91: sacar promedio 1991Q1-2012Q4. Elegir con 1/0.</t>
  </si>
  <si>
    <t>Mean01: sacar promedio 2001Q3-2012Q4. Elegir con 1/0.</t>
  </si>
  <si>
    <t>HP86: tendencia filtro HP 1986Q2-2012Q4. Elegir con 1/0 y elegir lambda para filtro HP por usar, requiere plug-in Excel filtro HP (http://ideas.repec.org/c/dge/qmrbcd/165.html).</t>
  </si>
  <si>
    <t>HP91: tendencia filtro HP 1991Q1-2012Q4. Elegir con 1/0 y elegir lambda para filtro HP por usar.</t>
  </si>
  <si>
    <t>HP01: tendencia filtro HP 2001Q3-2012Q4. Elegir con 1/0 y elegir lambda para filtro HP por usar.</t>
  </si>
  <si>
    <t>Charts (1): variables transformadas a logs / tasas de crecimiento anualizadas y/o en por ciento.</t>
  </si>
  <si>
    <t>Charts (2): variables estacionarias después de sacar tendencia o promedio.</t>
  </si>
  <si>
    <t>La fuente de los datos es "DatosSinVinculos", ver "Notas_CPerez".</t>
  </si>
  <si>
    <t>Abajo se describen las transformaciones para llegar a las series observables del modelo.</t>
  </si>
  <si>
    <t>1: mean 87Q1-12</t>
  </si>
  <si>
    <t>1: trend 87Q1-12</t>
  </si>
  <si>
    <t>00</t>
  </si>
  <si>
    <t>01</t>
  </si>
  <si>
    <t>02</t>
  </si>
  <si>
    <t>03</t>
  </si>
  <si>
    <t>04</t>
  </si>
  <si>
    <t>05</t>
  </si>
  <si>
    <t>06</t>
  </si>
  <si>
    <t>07</t>
  </si>
  <si>
    <t>08</t>
  </si>
  <si>
    <t>09</t>
  </si>
  <si>
    <t>SPREAD</t>
  </si>
  <si>
    <t>La base de datos principal es la que se encuentra en la hoja "DatosVinculos", la cual contiene series construidas desde 1986q1 hasta 2012q4.</t>
  </si>
  <si>
    <t>TREND 1</t>
  </si>
  <si>
    <t>TREND 2</t>
  </si>
  <si>
    <t>1: common mean</t>
  </si>
  <si>
    <t>Growth: tasas de crecimiento trimestral (dlog), usar en combinación con logs. Elegir con 1/0.</t>
  </si>
  <si>
    <t>Annual: anualizar, usar en combinación con tasas. Elegir con 1/0.</t>
  </si>
  <si>
    <t>MeanCommon: restar tasa de crecimiento comun, usar en combinación con tasas de crecimiento. Elegir con 1/0, especificar tasa de crecimiento anual por usar.</t>
  </si>
  <si>
    <t>MeanTrendFinal: promedia o tendencia por usar para estacionarizar las variables. Chequeo 1/0, 1: ok, 0: no se ha especificado ni tendencia ni promedio.</t>
  </si>
  <si>
    <t>Nonstationary: variables no estacionarias antes de restar promedio o tendencia. Activar con 0.</t>
  </si>
  <si>
    <t>Stationary: variables estacionarias después de restar promedio o tendencia. Activar con 1.</t>
  </si>
  <si>
    <t>1: stationarize</t>
  </si>
  <si>
    <t>1: stationarize ok</t>
  </si>
  <si>
    <t>Charts (3): resumen de variables observadas.</t>
  </si>
  <si>
    <t>yCo_obs</t>
  </si>
  <si>
    <t>pi_obs</t>
  </si>
  <si>
    <t>R_obs</t>
  </si>
  <si>
    <t>r_obs</t>
  </si>
  <si>
    <t>rer_obs</t>
  </si>
  <si>
    <t>stb_obs</t>
  </si>
  <si>
    <t>sca_obs</t>
  </si>
  <si>
    <t>g_obs</t>
  </si>
  <si>
    <t>Rstar_obs</t>
  </si>
  <si>
    <t>ystar_obs</t>
  </si>
  <si>
    <t>pistar_obs</t>
  </si>
  <si>
    <t>pCostar_obs</t>
  </si>
  <si>
    <t>yrest_obs</t>
  </si>
  <si>
    <t>ymine_obs</t>
  </si>
  <si>
    <t>yrrnn_obs</t>
  </si>
  <si>
    <t>pisae_obs</t>
  </si>
  <si>
    <t>xi_obs</t>
  </si>
  <si>
    <t>wrest_obs</t>
  </si>
  <si>
    <t>dates</t>
  </si>
  <si>
    <t>gam_Y_obs</t>
  </si>
  <si>
    <t>gam_C_obs</t>
  </si>
  <si>
    <t>gam_I_obs</t>
  </si>
  <si>
    <t>Rstarxi_obs</t>
  </si>
  <si>
    <t>piS_obs</t>
  </si>
  <si>
    <t>gam_W_obs</t>
  </si>
  <si>
    <t>estim_data</t>
  </si>
  <si>
    <t>1) La serie IPC fue construdia a partir de los datos extraídos de la Base Siete. Se tomó la serie mensual IPC base 2013=100 y se empalmó hacia atrás utilizando la variación mensual del IPC base 2008=100. Luego, se usó el promedio como método de agregación para que la serie tenga frecuencia trimestral.</t>
  </si>
  <si>
    <t>2) Las series PIB Resto, PIB RRNN, PIB Minería son extraídas de la base de datos de la GAM.</t>
  </si>
  <si>
    <t>3) La serie PIB Minería del Cobre es extraída de la base de datos de la GAM pero tiene datos efectivos desde 1996q1. Hacia atrás se realiza un empalme de variación anual respecto a la serie PIB Minería.</t>
  </si>
  <si>
    <t>4) La serie Consumo Total, Consumo de Gobierno, Consumo Privado son extraídos de la base de datos de la GAM pero tiene datos efectivos desde 1996q1. Hacia atrás se realiza un empalme de variación anual respecto a una serie de Consumo y sus desagregados entregada por el DAC.</t>
  </si>
  <si>
    <t>5) La serie IREM y sus desagregados son estraídos de la base de datos de la GAM.</t>
  </si>
  <si>
    <t>6) La serie CMO y sus desagregados son estraídos de la base de datos de la GAM.</t>
  </si>
  <si>
    <t>7) La serie Empleo y sus desagregados son estraídos de la base de datos de la GAM.</t>
  </si>
  <si>
    <t>Rodrigo Tranamil</t>
  </si>
  <si>
    <t>PIB Resto Real</t>
  </si>
  <si>
    <t>Mill. $</t>
  </si>
  <si>
    <t>USD/libra</t>
  </si>
  <si>
    <t>USD/Barril</t>
  </si>
  <si>
    <t>Pesos</t>
  </si>
  <si>
    <t>miles de personas</t>
  </si>
  <si>
    <t>Horas semanales</t>
  </si>
  <si>
    <t>Propio</t>
  </si>
  <si>
    <t>B7/CC.NN</t>
  </si>
  <si>
    <t>DMP/B7</t>
  </si>
  <si>
    <t>B7</t>
  </si>
  <si>
    <t>DMP</t>
  </si>
  <si>
    <t>GAM/B7</t>
  </si>
  <si>
    <r>
      <t>La base de datos principal es la que se encuentra en la hoja "DatosVinculos", la cual contiene series construidas desde 1986q1 hasta</t>
    </r>
    <r>
      <rPr>
        <sz val="11"/>
        <rFont val="Times New Roman"/>
        <family val="1"/>
      </rPr>
      <t xml:space="preserve"> 2014q4. (Ver "Notas_CPerez" para información sobre la base de datos anterior 1986q1 hasta 2014q4).</t>
    </r>
  </si>
  <si>
    <t>En su mayoría corresponden a datos efectivos, de lo contrario se destaca el contenido de la celda con letra roja, la explicación de los datos construidos se encuentra en las Notas. (Además ver "Notas_Cperez")</t>
  </si>
  <si>
    <t>La hoja "DatosSinVinculos" corresponde a la base consolidada sin vinculos.</t>
  </si>
  <si>
    <t>Notas adicionales a "Notas_CPerez":</t>
  </si>
  <si>
    <t>8) La serie TPM nominal se extrae desde la base siete con datos efectivos a partir de 1995q2.</t>
  </si>
  <si>
    <t>2013Q1</t>
  </si>
  <si>
    <t>2013Q2</t>
  </si>
  <si>
    <t>2013Q3</t>
  </si>
  <si>
    <t>2013Q4</t>
  </si>
  <si>
    <t>2014Q1</t>
  </si>
  <si>
    <t>2014Q2</t>
  </si>
  <si>
    <t>2014Q3</t>
  </si>
  <si>
    <t>2014Q4</t>
  </si>
  <si>
    <t>Tasa Desempleo SA</t>
  </si>
  <si>
    <t>Tasa, 3 meses</t>
  </si>
  <si>
    <t>Tasa Desempleo</t>
  </si>
  <si>
    <t>H*N/FT</t>
  </si>
  <si>
    <t>U</t>
  </si>
  <si>
    <t>2015Q1</t>
  </si>
  <si>
    <t>2015Q2</t>
  </si>
  <si>
    <t>Mean 01Q3-15Q2</t>
  </si>
  <si>
    <t>Mean 91Q1-15Q2</t>
  </si>
  <si>
    <t>Mean 87Q1-15Q2</t>
  </si>
  <si>
    <t>SD 87Q1-15Q2</t>
  </si>
  <si>
    <t>SD 91Q1-15Q2</t>
  </si>
  <si>
    <t>SD 01Q3-15Q2</t>
  </si>
  <si>
    <t>u_obs</t>
  </si>
  <si>
    <t>9) En esta versión, se agregan las variables horas y desempleo como observables.</t>
  </si>
  <si>
    <t>hn_obs</t>
  </si>
  <si>
    <t>V</t>
  </si>
  <si>
    <t>Tasa Vacantes SA</t>
  </si>
  <si>
    <t>v_obs</t>
  </si>
  <si>
    <t>H</t>
  </si>
  <si>
    <t>N/FT</t>
  </si>
  <si>
    <t>2016T1</t>
  </si>
  <si>
    <t>2015Q3</t>
  </si>
  <si>
    <t>2015Q4</t>
  </si>
  <si>
    <t>2016Q1</t>
  </si>
  <si>
    <t>2016Q6</t>
  </si>
  <si>
    <t>PIB Resto Real SA</t>
  </si>
  <si>
    <t>PIB Externo Real</t>
  </si>
  <si>
    <t>Tasa vacantes</t>
  </si>
  <si>
    <t>s.d. (\%)</t>
  </si>
  <si>
    <t>AC order 1</t>
  </si>
  <si>
    <t>Correl. with GDP</t>
  </si>
  <si>
    <t>piw_obs</t>
  </si>
  <si>
    <t>pCoyCo_obs</t>
  </si>
  <si>
    <t>gam_Y_obs_old</t>
  </si>
  <si>
    <t>gam_C_obs_old</t>
  </si>
  <si>
    <t>gam_I_obs_old</t>
  </si>
  <si>
    <t>g_obs_old</t>
  </si>
  <si>
    <t>gam_YNM_obs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</si>
</sst>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_-&quot;$&quot;\ * #,##0.00_-;\-&quot;$&quot;\ * #,##0.00_-;_-&quot;$&quot;\ * &quot;-&quot;??_-;_-@_-"/>
    <numFmt numFmtId="165" formatCode="_-* #,##0.00_-;\-* #,##0.00_-;_-* &quot;-&quot;??_-;_-@_-"/>
    <numFmt numFmtId="166" formatCode="_-&quot;$&quot;* #,##0.00_-;\-&quot;$&quot;* #,##0.00_-;_-&quot;$&quot;* &quot;-&quot;??_-;_-@_-"/>
    <numFmt numFmtId="167" formatCode="0.0"/>
    <numFmt numFmtId="168" formatCode="0.000000"/>
    <numFmt numFmtId="169" formatCode="0.00000"/>
    <numFmt numFmtId="170" formatCode="0.0000"/>
    <numFmt numFmtId="171" formatCode="mmm\.yyyy"/>
    <numFmt numFmtId="172" formatCode="yyyy"/>
    <numFmt numFmtId="173" formatCode="#,##0_ ;\-#,##0\ "/>
    <numFmt numFmtId="174" formatCode="yyyy&quot;-&quot;mm"/>
    <numFmt numFmtId="175" formatCode="0.0000000000"/>
    <numFmt numFmtId="176" formatCode="0.00000_ ;\-0.00000\ "/>
    <numFmt numFmtId="177" formatCode="_-* #,##0_-;\-* #,##0_-;_-* &quot;-&quot;??_-;_-@_-"/>
    <numFmt numFmtId="178" formatCode="_-&quot;$&quot;* #,##0_-;\-&quot;$&quot;* #,##0_-;_-&quot;$&quot;* &quot;-&quot;??_-;_-@_-"/>
    <numFmt numFmtId="179" formatCode="0.0000000000000"/>
    <numFmt numFmtId="180" formatCode="0.000"/>
    <numFmt numFmtId="181" formatCode="0.0000000"/>
  </numFmts>
  <fonts count="37">
    <font>
      <sz val="11"/>
      <color theme="1"/>
      <name val="Calibri"/>
      <family val="2"/>
      <scheme val="minor"/>
    </font>
    <font>
      <b/>
      <sz val="9"/>
      <color indexed="81"/>
      <name val="Tahoma"/>
      <family val="2"/>
    </font>
    <font>
      <sz val="9"/>
      <color indexed="81"/>
      <name val="Tahoma"/>
      <family val="2"/>
    </font>
    <font>
      <b/>
      <sz val="10"/>
      <name val="Arial"/>
      <family val="2"/>
    </font>
    <font>
      <sz val="10"/>
      <name val="Arial Unicode MS"/>
      <family val="2"/>
    </font>
    <font>
      <sz val="10"/>
      <name val="MS Sans Serif"/>
      <family val="2"/>
    </font>
    <font>
      <sz val="9"/>
      <name val="Verdana"/>
      <family val="2"/>
    </font>
    <font>
      <b/>
      <sz val="8"/>
      <name val="Lucida Sans Unicode"/>
      <family val="2"/>
    </font>
    <font>
      <sz val="11"/>
      <name val="Arial"/>
      <family val="2"/>
    </font>
    <font>
      <sz val="10"/>
      <name val="Arial"/>
      <family val="2"/>
    </font>
    <font>
      <b/>
      <sz val="10"/>
      <color indexed="18"/>
      <name val="Arial"/>
      <family val="2"/>
    </font>
    <font>
      <sz val="11"/>
      <color theme="1"/>
      <name val="Calibri"/>
      <family val="2"/>
      <scheme val="minor"/>
    </font>
    <font>
      <u/>
      <sz val="11"/>
      <color theme="10"/>
      <name val="Calibri"/>
      <family val="2"/>
    </font>
    <font>
      <sz val="11"/>
      <color rgb="FFFF0000"/>
      <name val="Calibri"/>
      <family val="2"/>
      <scheme val="minor"/>
    </font>
    <font>
      <b/>
      <sz val="11"/>
      <color theme="1"/>
      <name val="Calibri"/>
      <family val="2"/>
      <scheme val="minor"/>
    </font>
    <font>
      <b/>
      <sz val="8"/>
      <color theme="1"/>
      <name val="Lucida Sans Unicode"/>
      <family val="2"/>
    </font>
    <font>
      <sz val="10"/>
      <color theme="1"/>
      <name val="Arial Unicode MS"/>
      <family val="2"/>
    </font>
    <font>
      <sz val="10"/>
      <color rgb="FFFF0000"/>
      <name val="Arial Unicode MS"/>
      <family val="2"/>
    </font>
    <font>
      <sz val="11"/>
      <name val="Calibri"/>
      <family val="2"/>
      <scheme val="minor"/>
    </font>
    <font>
      <b/>
      <sz val="11"/>
      <color rgb="FFFF0000"/>
      <name val="Calibri"/>
      <family val="2"/>
      <scheme val="minor"/>
    </font>
    <font>
      <b/>
      <sz val="8"/>
      <color theme="0"/>
      <name val="Lucida Sans Unicode"/>
      <family val="2"/>
    </font>
    <font>
      <sz val="11"/>
      <color theme="4"/>
      <name val="Calibri"/>
      <family val="2"/>
      <scheme val="minor"/>
    </font>
    <font>
      <b/>
      <u/>
      <sz val="20"/>
      <color theme="1"/>
      <name val="Calibri"/>
      <family val="2"/>
      <scheme val="minor"/>
    </font>
    <font>
      <sz val="14"/>
      <color theme="1"/>
      <name val="Calibri"/>
      <family val="2"/>
      <scheme val="minor"/>
    </font>
    <font>
      <b/>
      <sz val="12"/>
      <color theme="1"/>
      <name val="Calibri"/>
      <family val="2"/>
      <scheme val="minor"/>
    </font>
    <font>
      <b/>
      <sz val="14"/>
      <color theme="1"/>
      <name val="Calibri"/>
      <family val="2"/>
      <scheme val="minor"/>
    </font>
    <font>
      <sz val="11"/>
      <color indexed="9"/>
      <name val="Calibri"/>
      <family val="2"/>
      <scheme val="minor"/>
    </font>
    <font>
      <b/>
      <sz val="28"/>
      <color theme="1"/>
      <name val="Calibri"/>
      <family val="2"/>
      <scheme val="minor"/>
    </font>
    <font>
      <b/>
      <sz val="12"/>
      <name val="Calibri"/>
      <family val="2"/>
      <scheme val="minor"/>
    </font>
    <font>
      <sz val="11"/>
      <color rgb="FF0070C0"/>
      <name val="Calibri"/>
      <family val="2"/>
      <scheme val="minor"/>
    </font>
    <font>
      <b/>
      <u/>
      <sz val="11"/>
      <color theme="1"/>
      <name val="Times New Roman"/>
      <family val="1"/>
    </font>
    <font>
      <b/>
      <sz val="11"/>
      <color theme="1"/>
      <name val="Times New Roman"/>
      <family val="1"/>
    </font>
    <font>
      <sz val="11"/>
      <color theme="1"/>
      <name val="Times New Roman"/>
      <family val="1"/>
    </font>
    <font>
      <b/>
      <sz val="11"/>
      <color theme="3" tint="0.39997558519241921"/>
      <name val="Times New Roman"/>
      <family val="1"/>
    </font>
    <font>
      <sz val="10"/>
      <name val="Arial"/>
      <family val="2"/>
    </font>
    <font>
      <sz val="11"/>
      <name val="Times New Roman"/>
      <family val="1"/>
    </font>
    <font>
      <b/>
      <sz val="11"/>
      <color theme="4"/>
      <name val="Times New Roman"/>
      <family val="1"/>
    </font>
  </fonts>
  <fills count="17">
    <fill>
      <patternFill patternType="none"/>
    </fill>
    <fill>
      <patternFill patternType="gray125"/>
    </fill>
    <fill>
      <patternFill patternType="solid">
        <fgColor indexed="22"/>
        <bgColor indexed="64"/>
      </patternFill>
    </fill>
    <fill>
      <patternFill patternType="solid">
        <fgColor indexed="27"/>
        <bgColor indexed="64"/>
      </patternFill>
    </fill>
    <fill>
      <patternFill patternType="solid">
        <fgColor indexed="9"/>
        <bgColor indexed="64"/>
      </patternFill>
    </fill>
    <fill>
      <patternFill patternType="solid">
        <fgColor indexed="1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2"/>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0"/>
        <bgColor indexed="64"/>
      </patternFill>
    </fill>
    <fill>
      <patternFill patternType="solid">
        <fgColor rgb="FF92D050"/>
        <bgColor indexed="64"/>
      </patternFill>
    </fill>
    <fill>
      <patternFill patternType="solid">
        <fgColor theme="0" tint="-0.249977111117893"/>
        <bgColor indexed="64"/>
      </patternFill>
    </fill>
    <fill>
      <patternFill patternType="solid">
        <fgColor theme="6"/>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8"/>
      </left>
      <right/>
      <top style="thin">
        <color indexed="8"/>
      </top>
      <bottom style="thin">
        <color indexed="8"/>
      </bottom>
      <diagonal/>
    </border>
    <border>
      <left/>
      <right/>
      <top style="medium">
        <color indexed="64"/>
      </top>
      <bottom/>
      <diagonal/>
    </border>
    <border>
      <left style="thin">
        <color indexed="8"/>
      </left>
      <right style="thin">
        <color indexed="8"/>
      </right>
      <top style="thin">
        <color indexed="8"/>
      </top>
      <bottom/>
      <diagonal/>
    </border>
    <border>
      <left/>
      <right/>
      <top style="medium">
        <color indexed="64"/>
      </top>
      <bottom style="thin">
        <color indexed="64"/>
      </bottom>
      <diagonal/>
    </border>
    <border>
      <left/>
      <right/>
      <top/>
      <bottom style="thin">
        <color indexed="64"/>
      </bottom>
      <diagonal/>
    </border>
  </borders>
  <cellStyleXfs count="9">
    <xf numFmtId="0" fontId="0" fillId="0" borderId="0"/>
    <xf numFmtId="0" fontId="12" fillId="0" borderId="0" applyNumberFormat="0" applyFill="0" applyBorder="0" applyAlignment="0" applyProtection="0">
      <alignment vertical="top"/>
      <protection locked="0"/>
    </xf>
    <xf numFmtId="165" fontId="11" fillId="0" borderId="0" applyFont="0" applyFill="0" applyBorder="0" applyAlignment="0" applyProtection="0"/>
    <xf numFmtId="164" fontId="11" fillId="0" borderId="0" applyFont="0" applyFill="0" applyBorder="0" applyAlignment="0" applyProtection="0"/>
    <xf numFmtId="0" fontId="5" fillId="0" borderId="0"/>
    <xf numFmtId="0" fontId="9" fillId="0" borderId="0">
      <alignment wrapText="1"/>
    </xf>
    <xf numFmtId="0" fontId="9" fillId="0" borderId="0">
      <alignment wrapText="1"/>
    </xf>
    <xf numFmtId="0" fontId="9" fillId="0" borderId="0"/>
    <xf numFmtId="0" fontId="34" fillId="0" borderId="0"/>
  </cellStyleXfs>
  <cellXfs count="169">
    <xf numFmtId="0" fontId="0" fillId="0" borderId="0" xfId="0"/>
    <xf numFmtId="14" fontId="0" fillId="0" borderId="0" xfId="0" applyNumberFormat="1"/>
    <xf numFmtId="1" fontId="0" fillId="0" borderId="0" xfId="0" applyNumberFormat="1"/>
    <xf numFmtId="167" fontId="0" fillId="0" borderId="0" xfId="0" applyNumberFormat="1"/>
    <xf numFmtId="2" fontId="0" fillId="0" borderId="0" xfId="0" applyNumberFormat="1"/>
    <xf numFmtId="17" fontId="0" fillId="0" borderId="0" xfId="0" applyNumberFormat="1"/>
    <xf numFmtId="3" fontId="15" fillId="6" borderId="1" xfId="0" applyNumberFormat="1" applyFont="1" applyFill="1" applyBorder="1" applyAlignment="1">
      <alignment horizontal="center" vertical="center" wrapText="1"/>
    </xf>
    <xf numFmtId="0" fontId="3" fillId="0" borderId="0" xfId="0" applyFont="1"/>
    <xf numFmtId="171" fontId="4" fillId="3" borderId="2" xfId="0" applyNumberFormat="1" applyFont="1" applyFill="1" applyBorder="1" applyAlignment="1">
      <alignment wrapText="1"/>
    </xf>
    <xf numFmtId="0" fontId="4" fillId="0" borderId="2" xfId="0" applyFont="1" applyBorder="1" applyAlignment="1">
      <alignment wrapText="1"/>
    </xf>
    <xf numFmtId="4" fontId="4" fillId="0" borderId="2" xfId="0" applyNumberFormat="1" applyFont="1" applyBorder="1" applyAlignment="1">
      <alignment wrapText="1"/>
    </xf>
    <xf numFmtId="4" fontId="4" fillId="0" borderId="2" xfId="0" applyNumberFormat="1" applyFont="1" applyFill="1" applyBorder="1" applyAlignment="1">
      <alignment wrapText="1"/>
    </xf>
    <xf numFmtId="4" fontId="16" fillId="0" borderId="2" xfId="0" applyNumberFormat="1" applyFont="1" applyFill="1" applyBorder="1" applyAlignment="1">
      <alignment wrapText="1"/>
    </xf>
    <xf numFmtId="4" fontId="17" fillId="0" borderId="2" xfId="0" applyNumberFormat="1" applyFont="1" applyBorder="1" applyAlignment="1">
      <alignment wrapText="1"/>
    </xf>
    <xf numFmtId="4" fontId="4" fillId="0" borderId="0" xfId="0" applyNumberFormat="1" applyFont="1" applyFill="1" applyBorder="1" applyAlignment="1">
      <alignment wrapText="1"/>
    </xf>
    <xf numFmtId="4" fontId="17" fillId="7" borderId="2" xfId="0" applyNumberFormat="1" applyFont="1" applyFill="1" applyBorder="1" applyAlignment="1">
      <alignment wrapText="1"/>
    </xf>
    <xf numFmtId="1" fontId="13" fillId="7" borderId="0" xfId="0" applyNumberFormat="1" applyFont="1" applyFill="1"/>
    <xf numFmtId="0" fontId="0" fillId="0" borderId="0" xfId="0" applyAlignment="1">
      <alignment wrapText="1"/>
    </xf>
    <xf numFmtId="0" fontId="0" fillId="3" borderId="2" xfId="0" applyFill="1" applyBorder="1" applyAlignment="1">
      <alignment wrapText="1"/>
    </xf>
    <xf numFmtId="4" fontId="0" fillId="3" borderId="2" xfId="0" applyNumberFormat="1" applyFill="1" applyBorder="1" applyAlignment="1">
      <alignment wrapText="1"/>
    </xf>
    <xf numFmtId="171" fontId="0" fillId="0" borderId="2" xfId="0" applyNumberFormat="1" applyBorder="1" applyAlignment="1">
      <alignment wrapText="1"/>
    </xf>
    <xf numFmtId="4" fontId="0" fillId="0" borderId="2" xfId="0" applyNumberFormat="1" applyBorder="1" applyAlignment="1">
      <alignment wrapText="1"/>
    </xf>
    <xf numFmtId="0" fontId="0" fillId="8" borderId="0" xfId="0" applyFill="1"/>
    <xf numFmtId="1" fontId="0" fillId="8" borderId="0" xfId="0" applyNumberFormat="1" applyFill="1"/>
    <xf numFmtId="2" fontId="0" fillId="8" borderId="0" xfId="0" applyNumberFormat="1" applyFill="1"/>
    <xf numFmtId="1" fontId="0" fillId="0" borderId="0" xfId="0" applyNumberFormat="1" applyFill="1"/>
    <xf numFmtId="0" fontId="0" fillId="0" borderId="0" xfId="0" applyFill="1"/>
    <xf numFmtId="169" fontId="0" fillId="0" borderId="0" xfId="0" applyNumberFormat="1"/>
    <xf numFmtId="168" fontId="0" fillId="0" borderId="0" xfId="0" applyNumberFormat="1"/>
    <xf numFmtId="1" fontId="13" fillId="0" borderId="0" xfId="0" applyNumberFormat="1" applyFont="1" applyFill="1"/>
    <xf numFmtId="2" fontId="13" fillId="0" borderId="0" xfId="0" applyNumberFormat="1" applyFont="1" applyFill="1"/>
    <xf numFmtId="2" fontId="18" fillId="8" borderId="0" xfId="0" applyNumberFormat="1" applyFont="1" applyFill="1"/>
    <xf numFmtId="0" fontId="19" fillId="6" borderId="0" xfId="0" applyFont="1" applyFill="1" applyAlignment="1">
      <alignment wrapText="1"/>
    </xf>
    <xf numFmtId="0" fontId="0" fillId="0" borderId="0" xfId="0" quotePrefix="1"/>
    <xf numFmtId="22" fontId="0" fillId="0" borderId="0" xfId="0" applyNumberFormat="1"/>
    <xf numFmtId="0" fontId="6" fillId="0" borderId="0" xfId="4" applyFont="1" applyFill="1" applyBorder="1" applyAlignment="1">
      <alignment horizontal="left" wrapText="1"/>
    </xf>
    <xf numFmtId="3" fontId="7" fillId="2" borderId="3" xfId="0" applyNumberFormat="1" applyFont="1" applyFill="1" applyBorder="1" applyAlignment="1">
      <alignment horizontal="center" vertical="center" wrapText="1"/>
    </xf>
    <xf numFmtId="3" fontId="20" fillId="2" borderId="3" xfId="0" applyNumberFormat="1" applyFont="1" applyFill="1" applyBorder="1" applyAlignment="1">
      <alignment horizontal="center" vertical="center" wrapText="1"/>
    </xf>
    <xf numFmtId="14" fontId="0" fillId="0" borderId="0" xfId="0" applyNumberFormat="1" applyAlignment="1">
      <alignment horizontal="left"/>
    </xf>
    <xf numFmtId="0" fontId="0" fillId="0" borderId="0" xfId="0" applyAlignment="1">
      <alignment horizontal="left"/>
    </xf>
    <xf numFmtId="3" fontId="20" fillId="6" borderId="1" xfId="0" applyNumberFormat="1" applyFont="1" applyFill="1" applyBorder="1" applyAlignment="1">
      <alignment horizontal="center" vertical="center" wrapText="1"/>
    </xf>
    <xf numFmtId="1" fontId="14" fillId="0" borderId="0" xfId="0" applyNumberFormat="1" applyFont="1"/>
    <xf numFmtId="1" fontId="19" fillId="0" borderId="0" xfId="0" applyNumberFormat="1" applyFont="1"/>
    <xf numFmtId="3" fontId="0" fillId="3" borderId="2" xfId="0" applyNumberFormat="1" applyFill="1" applyBorder="1" applyAlignment="1">
      <alignment wrapText="1"/>
    </xf>
    <xf numFmtId="3" fontId="0" fillId="0" borderId="2" xfId="0" applyNumberFormat="1" applyBorder="1" applyAlignment="1">
      <alignment wrapText="1"/>
    </xf>
    <xf numFmtId="0" fontId="0" fillId="0" borderId="0" xfId="0" applyFill="1" applyBorder="1"/>
    <xf numFmtId="3" fontId="0" fillId="0" borderId="0" xfId="0" applyNumberFormat="1" applyFill="1" applyBorder="1" applyAlignment="1">
      <alignment wrapText="1"/>
    </xf>
    <xf numFmtId="3" fontId="0" fillId="0" borderId="0" xfId="0" applyNumberFormat="1" applyFill="1" applyBorder="1"/>
    <xf numFmtId="0" fontId="0" fillId="0" borderId="0" xfId="0" applyFill="1" applyBorder="1" applyProtection="1">
      <protection locked="0"/>
    </xf>
    <xf numFmtId="2" fontId="0" fillId="0" borderId="0" xfId="0" applyNumberFormat="1" applyFill="1" applyBorder="1" applyAlignment="1" applyProtection="1">
      <alignment horizontal="left"/>
      <protection locked="0"/>
    </xf>
    <xf numFmtId="4" fontId="0" fillId="0" borderId="0" xfId="0" applyNumberFormat="1" applyFill="1" applyBorder="1" applyAlignment="1" applyProtection="1">
      <alignment horizontal="left"/>
      <protection locked="0"/>
    </xf>
    <xf numFmtId="0" fontId="0" fillId="0" borderId="0" xfId="0" applyFill="1" applyBorder="1" applyAlignment="1">
      <alignment horizontal="left"/>
    </xf>
    <xf numFmtId="3" fontId="0" fillId="3" borderId="4" xfId="0" applyNumberFormat="1" applyFill="1" applyBorder="1" applyAlignment="1">
      <alignment wrapText="1"/>
    </xf>
    <xf numFmtId="3" fontId="3" fillId="9" borderId="1" xfId="0" applyNumberFormat="1" applyFont="1" applyFill="1" applyBorder="1" applyAlignment="1">
      <alignment wrapText="1"/>
    </xf>
    <xf numFmtId="1" fontId="0" fillId="0" borderId="0" xfId="0" applyNumberFormat="1" applyFill="1" applyBorder="1"/>
    <xf numFmtId="0" fontId="0" fillId="0" borderId="5" xfId="0" applyFill="1" applyBorder="1" applyProtection="1">
      <protection locked="0"/>
    </xf>
    <xf numFmtId="3" fontId="0" fillId="0" borderId="5" xfId="0" applyNumberFormat="1" applyFill="1" applyBorder="1" applyAlignment="1">
      <alignment wrapText="1"/>
    </xf>
    <xf numFmtId="2" fontId="0" fillId="0" borderId="5" xfId="0" applyNumberFormat="1" applyFill="1" applyBorder="1" applyAlignment="1">
      <alignment horizontal="left"/>
    </xf>
    <xf numFmtId="3" fontId="19" fillId="0" borderId="5" xfId="0" applyNumberFormat="1" applyFont="1" applyFill="1" applyBorder="1" applyAlignment="1">
      <alignment wrapText="1"/>
    </xf>
    <xf numFmtId="0" fontId="0" fillId="0" borderId="5" xfId="0" applyFill="1" applyBorder="1"/>
    <xf numFmtId="0" fontId="3" fillId="0" borderId="0" xfId="0" applyFont="1" applyAlignment="1"/>
    <xf numFmtId="1" fontId="13" fillId="0" borderId="0" xfId="0" applyNumberFormat="1" applyFont="1" applyFill="1" applyBorder="1" applyProtection="1">
      <protection locked="0"/>
    </xf>
    <xf numFmtId="172" fontId="0" fillId="0" borderId="2" xfId="0" applyNumberFormat="1" applyBorder="1" applyAlignment="1">
      <alignment wrapText="1"/>
    </xf>
    <xf numFmtId="1" fontId="0" fillId="0" borderId="2" xfId="0" applyNumberFormat="1" applyBorder="1" applyAlignment="1">
      <alignment wrapText="1"/>
    </xf>
    <xf numFmtId="1" fontId="21" fillId="0" borderId="2" xfId="0" applyNumberFormat="1" applyFont="1" applyBorder="1" applyAlignment="1">
      <alignment wrapText="1"/>
    </xf>
    <xf numFmtId="0" fontId="0" fillId="3" borderId="6" xfId="0" applyFill="1" applyBorder="1" applyAlignment="1">
      <alignment wrapText="1"/>
    </xf>
    <xf numFmtId="3" fontId="0" fillId="3" borderId="6" xfId="0" applyNumberFormat="1" applyFill="1" applyBorder="1" applyAlignment="1">
      <alignment wrapText="1"/>
    </xf>
    <xf numFmtId="0" fontId="0" fillId="0" borderId="2" xfId="0" applyFill="1" applyBorder="1"/>
    <xf numFmtId="1" fontId="13" fillId="0" borderId="2" xfId="0" applyNumberFormat="1" applyFont="1" applyBorder="1" applyAlignment="1">
      <alignment wrapText="1"/>
    </xf>
    <xf numFmtId="3" fontId="0" fillId="0" borderId="2" xfId="0" applyNumberFormat="1" applyFill="1" applyBorder="1"/>
    <xf numFmtId="3" fontId="14" fillId="10" borderId="2" xfId="0" applyNumberFormat="1" applyFont="1" applyFill="1" applyBorder="1" applyAlignment="1">
      <alignment wrapText="1"/>
    </xf>
    <xf numFmtId="3" fontId="14" fillId="0" borderId="0" xfId="0" applyNumberFormat="1" applyFont="1" applyFill="1" applyBorder="1" applyAlignment="1">
      <alignment wrapText="1"/>
    </xf>
    <xf numFmtId="1" fontId="14" fillId="0" borderId="5" xfId="0" applyNumberFormat="1" applyFont="1" applyFill="1" applyBorder="1"/>
    <xf numFmtId="1" fontId="14" fillId="0" borderId="0" xfId="0" applyNumberFormat="1" applyFont="1" applyFill="1" applyBorder="1"/>
    <xf numFmtId="1" fontId="21" fillId="0" borderId="0" xfId="0" applyNumberFormat="1" applyFont="1" applyFill="1" applyBorder="1" applyProtection="1">
      <protection locked="0"/>
    </xf>
    <xf numFmtId="0" fontId="0" fillId="0" borderId="0" xfId="0" applyAlignment="1">
      <alignment horizontal="left" vertical="center" wrapText="1"/>
    </xf>
    <xf numFmtId="173" fontId="18" fillId="0" borderId="0" xfId="2" applyNumberFormat="1" applyFont="1" applyAlignment="1">
      <alignment horizontal="center"/>
    </xf>
    <xf numFmtId="173" fontId="11" fillId="0" borderId="0" xfId="2" applyNumberFormat="1" applyFont="1" applyAlignment="1">
      <alignment horizontal="center"/>
    </xf>
    <xf numFmtId="173" fontId="0" fillId="11" borderId="0" xfId="0" applyNumberFormat="1" applyFill="1" applyAlignment="1">
      <alignment horizontal="center"/>
    </xf>
    <xf numFmtId="173" fontId="0" fillId="12" borderId="0" xfId="0" applyNumberFormat="1" applyFill="1" applyAlignment="1">
      <alignment horizontal="center"/>
    </xf>
    <xf numFmtId="173" fontId="0" fillId="8" borderId="0" xfId="0" applyNumberFormat="1" applyFill="1" applyAlignment="1">
      <alignment horizontal="center"/>
    </xf>
    <xf numFmtId="173" fontId="0" fillId="0" borderId="5" xfId="0" applyNumberFormat="1" applyFill="1" applyBorder="1"/>
    <xf numFmtId="173" fontId="0" fillId="0" borderId="0" xfId="0" applyNumberFormat="1" applyFill="1" applyBorder="1"/>
    <xf numFmtId="173" fontId="13" fillId="7" borderId="0" xfId="0" applyNumberFormat="1" applyFont="1" applyFill="1" applyBorder="1"/>
    <xf numFmtId="1" fontId="13" fillId="7" borderId="0" xfId="0" applyNumberFormat="1" applyFont="1" applyFill="1" applyBorder="1"/>
    <xf numFmtId="170" fontId="0" fillId="0" borderId="0" xfId="0" applyNumberFormat="1"/>
    <xf numFmtId="0" fontId="14" fillId="13" borderId="1" xfId="0" applyFont="1" applyFill="1" applyBorder="1"/>
    <xf numFmtId="14" fontId="14" fillId="13" borderId="1" xfId="0" applyNumberFormat="1" applyFont="1" applyFill="1" applyBorder="1"/>
    <xf numFmtId="0" fontId="0" fillId="13" borderId="0" xfId="0" applyFill="1"/>
    <xf numFmtId="0" fontId="22" fillId="13" borderId="0" xfId="0" applyFont="1" applyFill="1" applyAlignment="1">
      <alignment horizontal="left" indent="1"/>
    </xf>
    <xf numFmtId="0" fontId="23" fillId="13" borderId="0" xfId="0" applyFont="1" applyFill="1" applyAlignment="1">
      <alignment horizontal="left" indent="2"/>
    </xf>
    <xf numFmtId="0" fontId="24" fillId="13" borderId="0" xfId="0" applyFont="1" applyFill="1" applyAlignment="1">
      <alignment horizontal="left" indent="2"/>
    </xf>
    <xf numFmtId="0" fontId="25" fillId="13" borderId="0" xfId="0" applyFont="1" applyFill="1" applyAlignment="1">
      <alignment vertical="center"/>
    </xf>
    <xf numFmtId="0" fontId="26" fillId="4" borderId="0" xfId="0" applyFont="1" applyFill="1"/>
    <xf numFmtId="174" fontId="14" fillId="13" borderId="0" xfId="0" applyNumberFormat="1" applyFont="1" applyFill="1"/>
    <xf numFmtId="167" fontId="8" fillId="13" borderId="0" xfId="0" applyNumberFormat="1" applyFont="1" applyFill="1"/>
    <xf numFmtId="0" fontId="24" fillId="13" borderId="0" xfId="0" applyFont="1" applyFill="1" applyAlignment="1">
      <alignment vertical="center" wrapText="1"/>
    </xf>
    <xf numFmtId="0" fontId="26" fillId="4" borderId="1" xfId="0" applyFont="1" applyFill="1" applyBorder="1"/>
    <xf numFmtId="2" fontId="0" fillId="13" borderId="1" xfId="0" applyNumberFormat="1" applyFill="1" applyBorder="1"/>
    <xf numFmtId="174" fontId="14" fillId="13" borderId="1" xfId="0" applyNumberFormat="1" applyFont="1" applyFill="1" applyBorder="1"/>
    <xf numFmtId="2" fontId="8" fillId="13" borderId="1" xfId="0" applyNumberFormat="1" applyFont="1" applyFill="1" applyBorder="1"/>
    <xf numFmtId="19" fontId="0" fillId="0" borderId="0" xfId="0" applyNumberFormat="1"/>
    <xf numFmtId="0" fontId="14" fillId="13" borderId="1" xfId="0" applyFont="1" applyFill="1" applyBorder="1" applyAlignment="1">
      <alignment vertical="center" wrapText="1"/>
    </xf>
    <xf numFmtId="0" fontId="27" fillId="0" borderId="0" xfId="0" applyFont="1"/>
    <xf numFmtId="0" fontId="14" fillId="14" borderId="7" xfId="0" applyFont="1" applyFill="1" applyBorder="1" applyAlignment="1">
      <alignment horizontal="center" vertical="center" wrapText="1"/>
    </xf>
    <xf numFmtId="0" fontId="14" fillId="9" borderId="7" xfId="0" applyFont="1" applyFill="1" applyBorder="1" applyAlignment="1">
      <alignment horizontal="center" vertical="center" wrapText="1"/>
    </xf>
    <xf numFmtId="17" fontId="0" fillId="0" borderId="0" xfId="0" applyNumberFormat="1" applyBorder="1" applyAlignment="1">
      <alignment horizontal="center" vertical="center"/>
    </xf>
    <xf numFmtId="3" fontId="0" fillId="0" borderId="0" xfId="0" applyNumberFormat="1"/>
    <xf numFmtId="167" fontId="0" fillId="0" borderId="0" xfId="0" applyNumberFormat="1" applyAlignment="1">
      <alignment horizontal="center" vertical="center"/>
    </xf>
    <xf numFmtId="0" fontId="24" fillId="0" borderId="0" xfId="0" applyFont="1" applyAlignment="1">
      <alignment horizontal="left" vertical="center"/>
    </xf>
    <xf numFmtId="1" fontId="0" fillId="0" borderId="0" xfId="0" applyNumberFormat="1" applyAlignment="1">
      <alignment horizontal="center" vertical="center"/>
    </xf>
    <xf numFmtId="3" fontId="0" fillId="0" borderId="0" xfId="0" applyNumberFormat="1" applyAlignment="1">
      <alignment horizontal="center" vertical="center"/>
    </xf>
    <xf numFmtId="14" fontId="12" fillId="0" borderId="0" xfId="1" applyNumberFormat="1" applyAlignment="1" applyProtection="1"/>
    <xf numFmtId="175" fontId="0" fillId="0" borderId="0" xfId="0" applyNumberFormat="1"/>
    <xf numFmtId="0" fontId="14" fillId="0" borderId="0" xfId="0" applyFont="1" applyAlignment="1">
      <alignment horizontal="left" vertical="top" wrapText="1"/>
    </xf>
    <xf numFmtId="176" fontId="10" fillId="0" borderId="1" xfId="6" applyNumberFormat="1" applyFont="1" applyFill="1" applyBorder="1" applyAlignment="1">
      <alignment vertical="center" wrapText="1"/>
    </xf>
    <xf numFmtId="0" fontId="14" fillId="0" borderId="1" xfId="0" applyFont="1" applyBorder="1"/>
    <xf numFmtId="177" fontId="14" fillId="0" borderId="1" xfId="2" applyNumberFormat="1" applyFont="1" applyBorder="1"/>
    <xf numFmtId="0" fontId="3" fillId="5" borderId="1" xfId="5" applyFont="1" applyFill="1" applyBorder="1" applyAlignment="1">
      <alignment horizontal="center" vertical="center" wrapText="1"/>
    </xf>
    <xf numFmtId="0" fontId="19" fillId="7" borderId="0" xfId="0" applyFont="1" applyFill="1"/>
    <xf numFmtId="177" fontId="14" fillId="0" borderId="1" xfId="0" applyNumberFormat="1" applyFont="1" applyBorder="1"/>
    <xf numFmtId="178" fontId="19" fillId="7" borderId="0" xfId="3" applyNumberFormat="1" applyFont="1" applyFill="1"/>
    <xf numFmtId="179" fontId="11" fillId="0" borderId="0" xfId="3" applyNumberFormat="1" applyFont="1"/>
    <xf numFmtId="166" fontId="0" fillId="0" borderId="0" xfId="0" applyNumberFormat="1"/>
    <xf numFmtId="179" fontId="13" fillId="0" borderId="0" xfId="3" applyNumberFormat="1" applyFont="1"/>
    <xf numFmtId="1" fontId="11" fillId="0" borderId="0" xfId="3" applyNumberFormat="1" applyFont="1" applyAlignment="1">
      <alignment horizontal="left"/>
    </xf>
    <xf numFmtId="180" fontId="0" fillId="0" borderId="0" xfId="0" applyNumberFormat="1"/>
    <xf numFmtId="1" fontId="18" fillId="0" borderId="0" xfId="0" applyNumberFormat="1" applyFont="1"/>
    <xf numFmtId="0" fontId="18" fillId="0" borderId="0" xfId="0" applyFont="1"/>
    <xf numFmtId="180" fontId="18" fillId="0" borderId="0" xfId="0" applyNumberFormat="1" applyFont="1"/>
    <xf numFmtId="180" fontId="13" fillId="0" borderId="0" xfId="0" applyNumberFormat="1" applyFont="1"/>
    <xf numFmtId="180" fontId="0" fillId="0" borderId="0" xfId="0" quotePrefix="1" applyNumberFormat="1" applyAlignment="1">
      <alignment horizontal="right"/>
    </xf>
    <xf numFmtId="0" fontId="13" fillId="0" borderId="0" xfId="0" applyFont="1"/>
    <xf numFmtId="180" fontId="0" fillId="6" borderId="0" xfId="0" applyNumberFormat="1" applyFill="1"/>
    <xf numFmtId="0" fontId="18" fillId="0" borderId="0" xfId="0" applyFont="1" applyAlignment="1">
      <alignment horizontal="left"/>
    </xf>
    <xf numFmtId="0" fontId="30" fillId="13" borderId="0" xfId="0" applyFont="1" applyFill="1"/>
    <xf numFmtId="0" fontId="31" fillId="13" borderId="0" xfId="0" applyFont="1" applyFill="1"/>
    <xf numFmtId="0" fontId="32" fillId="13" borderId="0" xfId="0" applyFont="1" applyFill="1"/>
    <xf numFmtId="14" fontId="33" fillId="13" borderId="0" xfId="0" applyNumberFormat="1" applyFont="1" applyFill="1" applyAlignment="1">
      <alignment horizontal="center"/>
    </xf>
    <xf numFmtId="0" fontId="32" fillId="13" borderId="0" xfId="0" applyFont="1" applyFill="1" applyAlignment="1">
      <alignment horizontal="left"/>
    </xf>
    <xf numFmtId="0" fontId="32" fillId="13" borderId="0" xfId="0" applyFont="1" applyFill="1" applyAlignment="1"/>
    <xf numFmtId="180" fontId="0" fillId="15" borderId="0" xfId="0" applyNumberFormat="1" applyFill="1"/>
    <xf numFmtId="0" fontId="29" fillId="0" borderId="0" xfId="0" applyNumberFormat="1" applyFont="1" applyAlignment="1">
      <alignment horizontal="left"/>
    </xf>
    <xf numFmtId="0" fontId="0" fillId="0" borderId="0" xfId="0" applyAlignment="1">
      <alignment horizontal="right"/>
    </xf>
    <xf numFmtId="0" fontId="0" fillId="0" borderId="0" xfId="0" quotePrefix="1" applyAlignment="1">
      <alignment horizontal="right"/>
    </xf>
    <xf numFmtId="170" fontId="18" fillId="0" borderId="0" xfId="0" applyNumberFormat="1" applyFont="1"/>
    <xf numFmtId="170" fontId="18" fillId="0" borderId="0" xfId="0" applyNumberFormat="1" applyFont="1" applyFill="1"/>
    <xf numFmtId="170" fontId="0" fillId="0" borderId="0" xfId="0" applyNumberFormat="1" applyFill="1"/>
    <xf numFmtId="0" fontId="0" fillId="7" borderId="0" xfId="0" applyFill="1"/>
    <xf numFmtId="14" fontId="36" fillId="13" borderId="0" xfId="0" applyNumberFormat="1" applyFont="1" applyFill="1" applyAlignment="1">
      <alignment horizontal="left"/>
    </xf>
    <xf numFmtId="0" fontId="0" fillId="0" borderId="0" xfId="0" applyAlignment="1">
      <alignment horizontal="center" vertical="center"/>
    </xf>
    <xf numFmtId="2" fontId="0" fillId="0" borderId="0" xfId="0" applyNumberFormat="1" applyFill="1" applyBorder="1" applyAlignment="1">
      <alignment horizontal="center" vertical="center"/>
    </xf>
    <xf numFmtId="2" fontId="0" fillId="0" borderId="0" xfId="0" applyNumberFormat="1" applyBorder="1" applyAlignment="1">
      <alignment horizontal="center" vertical="center"/>
    </xf>
    <xf numFmtId="14" fontId="0" fillId="0" borderId="0" xfId="0" applyNumberFormat="1" applyAlignment="1">
      <alignment horizontal="center" vertical="center"/>
    </xf>
    <xf numFmtId="0" fontId="18" fillId="0" borderId="0" xfId="0" applyFont="1" applyFill="1" applyAlignment="1">
      <alignment horizontal="left"/>
    </xf>
    <xf numFmtId="0" fontId="0" fillId="0" borderId="0" xfId="0" applyAlignment="1">
      <alignment horizontal="left" vertical="center"/>
    </xf>
    <xf numFmtId="0" fontId="0" fillId="0" borderId="0" xfId="0" applyFill="1" applyAlignment="1">
      <alignment horizontal="center" vertical="center"/>
    </xf>
    <xf numFmtId="2" fontId="18" fillId="0" borderId="0" xfId="0" applyNumberFormat="1" applyFont="1"/>
    <xf numFmtId="0" fontId="0" fillId="0" borderId="0" xfId="0" applyAlignment="1">
      <alignment horizontal="center"/>
    </xf>
    <xf numFmtId="180" fontId="0" fillId="0" borderId="0" xfId="0" applyNumberFormat="1" applyAlignment="1">
      <alignment horizontal="center"/>
    </xf>
    <xf numFmtId="180" fontId="0" fillId="7" borderId="0" xfId="0" applyNumberFormat="1" applyFill="1"/>
    <xf numFmtId="170" fontId="0" fillId="0" borderId="0" xfId="0" applyNumberFormat="1" applyAlignment="1">
      <alignment horizontal="right"/>
    </xf>
    <xf numFmtId="167" fontId="18" fillId="0" borderId="0" xfId="0" applyNumberFormat="1" applyFont="1"/>
    <xf numFmtId="181" fontId="0" fillId="0" borderId="0" xfId="0" applyNumberFormat="1"/>
    <xf numFmtId="0" fontId="0" fillId="16" borderId="0" xfId="0" applyFill="1"/>
    <xf numFmtId="0" fontId="0" fillId="0" borderId="8" xfId="0" applyBorder="1" applyAlignment="1">
      <alignment horizontal="center"/>
    </xf>
    <xf numFmtId="0" fontId="28" fillId="0" borderId="0" xfId="0" applyFont="1" applyFill="1" applyBorder="1" applyAlignment="1">
      <alignment horizontal="center"/>
    </xf>
    <xf numFmtId="0" fontId="3" fillId="5" borderId="1" xfId="5" applyFont="1" applyFill="1" applyBorder="1" applyAlignment="1">
      <alignment horizontal="center" vertical="center" wrapText="1"/>
    </xf>
    <xf numFmtId="177" fontId="14" fillId="0" borderId="1" xfId="0" applyNumberFormat="1" applyFont="1" applyBorder="1" applyAlignment="1">
      <alignment horizontal="center" vertical="center"/>
    </xf>
  </cellXfs>
  <cellStyles count="9">
    <cellStyle name="Hipervínculo" xfId="1" builtinId="8"/>
    <cellStyle name="Millares" xfId="2" builtinId="3"/>
    <cellStyle name="Moneda" xfId="3" builtinId="4"/>
    <cellStyle name="Normal" xfId="0" builtinId="0"/>
    <cellStyle name="Normal 2" xfId="7" xr:uid="{00000000-0005-0000-0000-000004000000}"/>
    <cellStyle name="Normal 3" xfId="8" xr:uid="{00000000-0005-0000-0000-000005000000}"/>
    <cellStyle name="Normal_1990" xfId="4" xr:uid="{00000000-0005-0000-0000-000006000000}"/>
    <cellStyle name="Normal_Hoja1" xfId="5" xr:uid="{00000000-0005-0000-0000-000007000000}"/>
    <cellStyle name="Normal_IREM" xfId="6" xr:uid="{00000000-0005-0000-0000-000008000000}"/>
  </cellStyles>
  <dxfs count="5">
    <dxf>
      <border>
        <left style="thin">
          <color indexed="64"/>
        </left>
        <right style="thin">
          <color indexed="64"/>
        </right>
        <top style="thin">
          <color indexed="64"/>
        </top>
        <bottom style="thin">
          <color indexed="64"/>
        </bottom>
      </border>
    </dxf>
    <dxf>
      <fill>
        <patternFill>
          <fgColor indexed="64"/>
          <bgColor theme="0" tint="-0.14993743705557422"/>
        </patternFill>
      </fill>
      <border>
        <left style="thin">
          <color indexed="64"/>
        </left>
        <right style="thin">
          <color indexed="64"/>
        </right>
        <top style="thin">
          <color indexed="64"/>
        </top>
        <bottom style="thin">
          <color indexed="64"/>
        </bottom>
      </border>
    </dxf>
    <dxf>
      <fill>
        <patternFill>
          <fgColor indexed="64"/>
          <bgColor theme="0" tint="-0.149937437055574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fgColor indexed="64"/>
          <bgColor theme="0" tint="-0.14993743705557422"/>
        </patternFill>
      </fill>
      <border>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openxmlformats.org/officeDocument/2006/relationships/externalLink" Target="externalLinks/externalLink6.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4.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3.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2.xml"/><Relationship Id="rId48" Type="http://schemas.openxmlformats.org/officeDocument/2006/relationships/externalLink" Target="externalLinks/externalLink7.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5.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EMBI_Chile!$B$2</c:f>
              <c:strCache>
                <c:ptCount val="1"/>
                <c:pt idx="0">
                  <c:v>EMBI</c:v>
                </c:pt>
              </c:strCache>
            </c:strRef>
          </c:tx>
          <c:marker>
            <c:symbol val="none"/>
          </c:marker>
          <c:val>
            <c:numRef>
              <c:f>EMBI_Chile!$B$57:$B$110</c:f>
              <c:numCache>
                <c:formatCode>0.00</c:formatCode>
                <c:ptCount val="54"/>
                <c:pt idx="0">
                  <c:v>187.67391304347825</c:v>
                </c:pt>
                <c:pt idx="1">
                  <c:v>153.30434782608697</c:v>
                </c:pt>
                <c:pt idx="2">
                  <c:v>161</c:v>
                </c:pt>
                <c:pt idx="3">
                  <c:v>201.82417582417582</c:v>
                </c:pt>
                <c:pt idx="4">
                  <c:v>202.44565217391303</c:v>
                </c:pt>
                <c:pt idx="5">
                  <c:v>223.61956521739131</c:v>
                </c:pt>
                <c:pt idx="6">
                  <c:v>196.92222222222222</c:v>
                </c:pt>
                <c:pt idx="7">
                  <c:v>177.68131868131869</c:v>
                </c:pt>
                <c:pt idx="8">
                  <c:v>192.39130434782609</c:v>
                </c:pt>
                <c:pt idx="9">
                  <c:v>201.9891304347826</c:v>
                </c:pt>
                <c:pt idx="10">
                  <c:v>159.38888888888889</c:v>
                </c:pt>
                <c:pt idx="11">
                  <c:v>144.61538461538461</c:v>
                </c:pt>
                <c:pt idx="12">
                  <c:v>204.71739130434781</c:v>
                </c:pt>
                <c:pt idx="13">
                  <c:v>198</c:v>
                </c:pt>
                <c:pt idx="14">
                  <c:v>166.06666666666666</c:v>
                </c:pt>
                <c:pt idx="15">
                  <c:v>131.93406593406593</c:v>
                </c:pt>
                <c:pt idx="16">
                  <c:v>116.08695652173913</c:v>
                </c:pt>
                <c:pt idx="17">
                  <c:v>90.032608695652172</c:v>
                </c:pt>
                <c:pt idx="18">
                  <c:v>91.296703296703299</c:v>
                </c:pt>
                <c:pt idx="19">
                  <c:v>90.087912087912088</c:v>
                </c:pt>
                <c:pt idx="20">
                  <c:v>76.717391304347828</c:v>
                </c:pt>
                <c:pt idx="21">
                  <c:v>73</c:v>
                </c:pt>
                <c:pt idx="22">
                  <c:v>63.411111111111111</c:v>
                </c:pt>
                <c:pt idx="23">
                  <c:v>69.010989010989007</c:v>
                </c:pt>
                <c:pt idx="24">
                  <c:v>56.673913043478258</c:v>
                </c:pt>
                <c:pt idx="25">
                  <c:v>70.630434782608702</c:v>
                </c:pt>
                <c:pt idx="26">
                  <c:v>72.722222222222229</c:v>
                </c:pt>
                <c:pt idx="27">
                  <c:v>78.64835164835165</c:v>
                </c:pt>
                <c:pt idx="28">
                  <c:v>85.336956521739125</c:v>
                </c:pt>
                <c:pt idx="29">
                  <c:v>82.706521739130437</c:v>
                </c:pt>
                <c:pt idx="30">
                  <c:v>82.411111111111111</c:v>
                </c:pt>
                <c:pt idx="31">
                  <c:v>80.659340659340657</c:v>
                </c:pt>
                <c:pt idx="32">
                  <c:v>106.17391304347827</c:v>
                </c:pt>
                <c:pt idx="33">
                  <c:v>134.67391304347825</c:v>
                </c:pt>
                <c:pt idx="34">
                  <c:v>167.63736263736263</c:v>
                </c:pt>
                <c:pt idx="35">
                  <c:v>165.5934065934066</c:v>
                </c:pt>
                <c:pt idx="36">
                  <c:v>180.91304347826087</c:v>
                </c:pt>
                <c:pt idx="37">
                  <c:v>336.82608695652175</c:v>
                </c:pt>
                <c:pt idx="38">
                  <c:v>357.22222222222223</c:v>
                </c:pt>
                <c:pt idx="39">
                  <c:v>241.41758241758242</c:v>
                </c:pt>
                <c:pt idx="40">
                  <c:v>146.70652173913044</c:v>
                </c:pt>
                <c:pt idx="41">
                  <c:v>126.29347826086956</c:v>
                </c:pt>
                <c:pt idx="42">
                  <c:v>122.35555555555555</c:v>
                </c:pt>
                <c:pt idx="43">
                  <c:v>135.05494505494505</c:v>
                </c:pt>
                <c:pt idx="44">
                  <c:v>134.68478260869566</c:v>
                </c:pt>
                <c:pt idx="45">
                  <c:v>124.33695652173913</c:v>
                </c:pt>
                <c:pt idx="46">
                  <c:v>114.68888888888888</c:v>
                </c:pt>
                <c:pt idx="47">
                  <c:v>127.65934065934066</c:v>
                </c:pt>
                <c:pt idx="48">
                  <c:v>149.41304347826087</c:v>
                </c:pt>
                <c:pt idx="49">
                  <c:v>162.38043478260869</c:v>
                </c:pt>
                <c:pt idx="50">
                  <c:v>157.31868131868131</c:v>
                </c:pt>
                <c:pt idx="51">
                  <c:v>167.65934065934067</c:v>
                </c:pt>
                <c:pt idx="52">
                  <c:v>149.13043478260869</c:v>
                </c:pt>
                <c:pt idx="53">
                  <c:v>128.25</c:v>
                </c:pt>
              </c:numCache>
            </c:numRef>
          </c:val>
          <c:smooth val="0"/>
          <c:extLst>
            <c:ext xmlns:c16="http://schemas.microsoft.com/office/drawing/2014/chart" uri="{C3380CC4-5D6E-409C-BE32-E72D297353CC}">
              <c16:uniqueId val="{00000000-2229-4F98-9B7B-0F421D46F23A}"/>
            </c:ext>
          </c:extLst>
        </c:ser>
        <c:ser>
          <c:idx val="1"/>
          <c:order val="1"/>
          <c:tx>
            <c:strRef>
              <c:f>EMBI_Chile!$G$2</c:f>
              <c:strCache>
                <c:ptCount val="1"/>
                <c:pt idx="0">
                  <c:v>EMBI BASE 7</c:v>
                </c:pt>
              </c:strCache>
            </c:strRef>
          </c:tx>
          <c:marker>
            <c:symbol val="none"/>
          </c:marker>
          <c:val>
            <c:numRef>
              <c:f>EMBI_Chile!$G$57:$G$110</c:f>
              <c:numCache>
                <c:formatCode>0.00</c:formatCode>
                <c:ptCount val="54"/>
                <c:pt idx="0">
                  <c:v>187.66666666666666</c:v>
                </c:pt>
                <c:pt idx="1">
                  <c:v>153.33333333333334</c:v>
                </c:pt>
                <c:pt idx="2">
                  <c:v>161</c:v>
                </c:pt>
                <c:pt idx="3">
                  <c:v>202</c:v>
                </c:pt>
                <c:pt idx="4">
                  <c:v>202.33333333333334</c:v>
                </c:pt>
                <c:pt idx="5">
                  <c:v>223.66666666666666</c:v>
                </c:pt>
                <c:pt idx="6">
                  <c:v>196.66666666666666</c:v>
                </c:pt>
                <c:pt idx="7">
                  <c:v>177.66666666666666</c:v>
                </c:pt>
                <c:pt idx="8">
                  <c:v>192.66666666666666</c:v>
                </c:pt>
                <c:pt idx="9">
                  <c:v>202</c:v>
                </c:pt>
                <c:pt idx="10">
                  <c:v>159.66666666666666</c:v>
                </c:pt>
                <c:pt idx="11">
                  <c:v>144.66666666666666</c:v>
                </c:pt>
                <c:pt idx="12">
                  <c:v>204.66666666666666</c:v>
                </c:pt>
                <c:pt idx="13">
                  <c:v>198</c:v>
                </c:pt>
                <c:pt idx="14">
                  <c:v>166</c:v>
                </c:pt>
                <c:pt idx="15">
                  <c:v>132</c:v>
                </c:pt>
                <c:pt idx="16">
                  <c:v>116</c:v>
                </c:pt>
                <c:pt idx="17">
                  <c:v>90</c:v>
                </c:pt>
                <c:pt idx="18">
                  <c:v>91.333333333333329</c:v>
                </c:pt>
                <c:pt idx="19">
                  <c:v>90</c:v>
                </c:pt>
                <c:pt idx="20">
                  <c:v>76.666666666666671</c:v>
                </c:pt>
                <c:pt idx="21">
                  <c:v>73</c:v>
                </c:pt>
                <c:pt idx="22">
                  <c:v>63.333333333333336</c:v>
                </c:pt>
                <c:pt idx="23">
                  <c:v>69</c:v>
                </c:pt>
                <c:pt idx="24">
                  <c:v>56.666666666666664</c:v>
                </c:pt>
                <c:pt idx="25">
                  <c:v>70.666666666666671</c:v>
                </c:pt>
                <c:pt idx="26">
                  <c:v>72.666666666666671</c:v>
                </c:pt>
                <c:pt idx="27">
                  <c:v>78.666666666666671</c:v>
                </c:pt>
                <c:pt idx="28">
                  <c:v>85.333333333333329</c:v>
                </c:pt>
                <c:pt idx="29">
                  <c:v>82.666666666666671</c:v>
                </c:pt>
                <c:pt idx="30">
                  <c:v>82.333333333333329</c:v>
                </c:pt>
                <c:pt idx="31">
                  <c:v>80.666666666666671</c:v>
                </c:pt>
                <c:pt idx="32">
                  <c:v>106.33333333333333</c:v>
                </c:pt>
                <c:pt idx="33">
                  <c:v>134.66666666666666</c:v>
                </c:pt>
                <c:pt idx="34">
                  <c:v>167.66666666666666</c:v>
                </c:pt>
                <c:pt idx="35">
                  <c:v>165.66666666666666</c:v>
                </c:pt>
                <c:pt idx="36">
                  <c:v>181</c:v>
                </c:pt>
                <c:pt idx="37">
                  <c:v>337</c:v>
                </c:pt>
                <c:pt idx="38">
                  <c:v>357.66666666666669</c:v>
                </c:pt>
                <c:pt idx="39">
                  <c:v>241.33333333333334</c:v>
                </c:pt>
                <c:pt idx="40">
                  <c:v>146.66666666666666</c:v>
                </c:pt>
                <c:pt idx="41">
                  <c:v>126.33333333333333</c:v>
                </c:pt>
                <c:pt idx="42">
                  <c:v>122.66666666666667</c:v>
                </c:pt>
                <c:pt idx="43">
                  <c:v>135</c:v>
                </c:pt>
                <c:pt idx="44">
                  <c:v>134.66666666666666</c:v>
                </c:pt>
                <c:pt idx="45">
                  <c:v>124.33333333333333</c:v>
                </c:pt>
                <c:pt idx="46">
                  <c:v>114.66666666666667</c:v>
                </c:pt>
                <c:pt idx="47">
                  <c:v>127.66666666666667</c:v>
                </c:pt>
                <c:pt idx="48">
                  <c:v>149.66666666666666</c:v>
                </c:pt>
                <c:pt idx="49">
                  <c:v>162.33333333333334</c:v>
                </c:pt>
                <c:pt idx="50">
                  <c:v>157.33333333333334</c:v>
                </c:pt>
                <c:pt idx="51">
                  <c:v>167.66666666666666</c:v>
                </c:pt>
                <c:pt idx="52">
                  <c:v>149</c:v>
                </c:pt>
                <c:pt idx="53">
                  <c:v>128.33333333333334</c:v>
                </c:pt>
              </c:numCache>
            </c:numRef>
          </c:val>
          <c:smooth val="0"/>
          <c:extLst>
            <c:ext xmlns:c16="http://schemas.microsoft.com/office/drawing/2014/chart" uri="{C3380CC4-5D6E-409C-BE32-E72D297353CC}">
              <c16:uniqueId val="{00000001-2229-4F98-9B7B-0F421D46F23A}"/>
            </c:ext>
          </c:extLst>
        </c:ser>
        <c:dLbls>
          <c:showLegendKey val="0"/>
          <c:showVal val="0"/>
          <c:showCatName val="0"/>
          <c:showSerName val="0"/>
          <c:showPercent val="0"/>
          <c:showBubbleSize val="0"/>
        </c:dLbls>
        <c:smooth val="0"/>
        <c:axId val="100493184"/>
        <c:axId val="100494720"/>
      </c:lineChart>
      <c:catAx>
        <c:axId val="100493184"/>
        <c:scaling>
          <c:orientation val="minMax"/>
        </c:scaling>
        <c:delete val="0"/>
        <c:axPos val="b"/>
        <c:numFmt formatCode="General" sourceLinked="1"/>
        <c:majorTickMark val="out"/>
        <c:minorTickMark val="none"/>
        <c:tickLblPos val="nextTo"/>
        <c:crossAx val="100494720"/>
        <c:crosses val="autoZero"/>
        <c:auto val="1"/>
        <c:lblAlgn val="ctr"/>
        <c:lblOffset val="100"/>
        <c:noMultiLvlLbl val="0"/>
      </c:catAx>
      <c:valAx>
        <c:axId val="100494720"/>
        <c:scaling>
          <c:orientation val="minMax"/>
        </c:scaling>
        <c:delete val="0"/>
        <c:axPos val="l"/>
        <c:majorGridlines/>
        <c:numFmt formatCode="0.00" sourceLinked="1"/>
        <c:majorTickMark val="out"/>
        <c:minorTickMark val="none"/>
        <c:tickLblPos val="nextTo"/>
        <c:crossAx val="100493184"/>
        <c:crosses val="autoZero"/>
        <c:crossBetween val="between"/>
      </c:valAx>
    </c:plotArea>
    <c:legend>
      <c:legendPos val="r"/>
      <c:overlay val="0"/>
    </c:legend>
    <c:plotVisOnly val="1"/>
    <c:dispBlanksAs val="gap"/>
    <c:showDLblsOverMax val="0"/>
  </c:chart>
  <c:printSettings>
    <c:headerFooter/>
    <c:pageMargins b="0.75000000000000633" l="0.70000000000000062" r="0.70000000000000062" t="0.75000000000000633"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sz="1600"/>
              <a:t>Relación</a:t>
            </a:r>
            <a:r>
              <a:rPr lang="es-CL" sz="1600" baseline="0"/>
              <a:t> entre CC empalmada y serie trimestralizada con LML</a:t>
            </a:r>
            <a:endParaRPr lang="es-CL" sz="1600"/>
          </a:p>
        </c:rich>
      </c:tx>
      <c:overlay val="0"/>
    </c:title>
    <c:autoTitleDeleted val="0"/>
    <c:plotArea>
      <c:layout/>
      <c:lineChart>
        <c:grouping val="standard"/>
        <c:varyColors val="0"/>
        <c:ser>
          <c:idx val="0"/>
          <c:order val="0"/>
          <c:tx>
            <c:strRef>
              <c:f>Cuenta_Corriente!$B$2</c:f>
              <c:strCache>
                <c:ptCount val="1"/>
                <c:pt idx="0">
                  <c:v>CC Empalmada</c:v>
                </c:pt>
              </c:strCache>
            </c:strRef>
          </c:tx>
          <c:marker>
            <c:symbol val="none"/>
          </c:marker>
          <c:cat>
            <c:strRef>
              <c:f>Cuenta_Corriente!$A$43:$A$106</c:f>
              <c:strCache>
                <c:ptCount val="64"/>
                <c:pt idx="0">
                  <c:v>1996T1</c:v>
                </c:pt>
                <c:pt idx="1">
                  <c:v>1996T2</c:v>
                </c:pt>
                <c:pt idx="2">
                  <c:v>1996T3</c:v>
                </c:pt>
                <c:pt idx="3">
                  <c:v>1996T4</c:v>
                </c:pt>
                <c:pt idx="4">
                  <c:v>1997T1</c:v>
                </c:pt>
                <c:pt idx="5">
                  <c:v>1997T2</c:v>
                </c:pt>
                <c:pt idx="6">
                  <c:v>1997T3</c:v>
                </c:pt>
                <c:pt idx="7">
                  <c:v>1997T4</c:v>
                </c:pt>
                <c:pt idx="8">
                  <c:v>1998T1</c:v>
                </c:pt>
                <c:pt idx="9">
                  <c:v>1998T2</c:v>
                </c:pt>
                <c:pt idx="10">
                  <c:v>1998T3</c:v>
                </c:pt>
                <c:pt idx="11">
                  <c:v>1998T4</c:v>
                </c:pt>
                <c:pt idx="12">
                  <c:v>1999T1</c:v>
                </c:pt>
                <c:pt idx="13">
                  <c:v>1999T2</c:v>
                </c:pt>
                <c:pt idx="14">
                  <c:v>1999T3</c:v>
                </c:pt>
                <c:pt idx="15">
                  <c:v>1999T4</c:v>
                </c:pt>
                <c:pt idx="16">
                  <c:v>2000T1</c:v>
                </c:pt>
                <c:pt idx="17">
                  <c:v>2000T2</c:v>
                </c:pt>
                <c:pt idx="18">
                  <c:v>2000T3</c:v>
                </c:pt>
                <c:pt idx="19">
                  <c:v>2000T4</c:v>
                </c:pt>
                <c:pt idx="20">
                  <c:v>2001T1</c:v>
                </c:pt>
                <c:pt idx="21">
                  <c:v>2001T2</c:v>
                </c:pt>
                <c:pt idx="22">
                  <c:v>2001T3</c:v>
                </c:pt>
                <c:pt idx="23">
                  <c:v>2001T4</c:v>
                </c:pt>
                <c:pt idx="24">
                  <c:v>2002T1</c:v>
                </c:pt>
                <c:pt idx="25">
                  <c:v>2002T2</c:v>
                </c:pt>
                <c:pt idx="26">
                  <c:v>2002T3</c:v>
                </c:pt>
                <c:pt idx="27">
                  <c:v>2002T4</c:v>
                </c:pt>
                <c:pt idx="28">
                  <c:v>2003T1</c:v>
                </c:pt>
                <c:pt idx="29">
                  <c:v>2003T2</c:v>
                </c:pt>
                <c:pt idx="30">
                  <c:v>2003T3</c:v>
                </c:pt>
                <c:pt idx="31">
                  <c:v>2003T4</c:v>
                </c:pt>
                <c:pt idx="32">
                  <c:v>2004T1</c:v>
                </c:pt>
                <c:pt idx="33">
                  <c:v>2004T2</c:v>
                </c:pt>
                <c:pt idx="34">
                  <c:v>2004T3</c:v>
                </c:pt>
                <c:pt idx="35">
                  <c:v>2004T4</c:v>
                </c:pt>
                <c:pt idx="36">
                  <c:v>2005T1</c:v>
                </c:pt>
                <c:pt idx="37">
                  <c:v>2005T2</c:v>
                </c:pt>
                <c:pt idx="38">
                  <c:v>2005T3</c:v>
                </c:pt>
                <c:pt idx="39">
                  <c:v>2005T4</c:v>
                </c:pt>
                <c:pt idx="40">
                  <c:v>2006T1</c:v>
                </c:pt>
                <c:pt idx="41">
                  <c:v>2006T2</c:v>
                </c:pt>
                <c:pt idx="42">
                  <c:v>2006T3</c:v>
                </c:pt>
                <c:pt idx="43">
                  <c:v>2006T4</c:v>
                </c:pt>
                <c:pt idx="44">
                  <c:v>2007T1</c:v>
                </c:pt>
                <c:pt idx="45">
                  <c:v>2007T2</c:v>
                </c:pt>
                <c:pt idx="46">
                  <c:v>2007T3</c:v>
                </c:pt>
                <c:pt idx="47">
                  <c:v>2007T4</c:v>
                </c:pt>
                <c:pt idx="48">
                  <c:v>2008T1</c:v>
                </c:pt>
                <c:pt idx="49">
                  <c:v>2008T2</c:v>
                </c:pt>
                <c:pt idx="50">
                  <c:v>2008T3</c:v>
                </c:pt>
                <c:pt idx="51">
                  <c:v>2008T4</c:v>
                </c:pt>
                <c:pt idx="52">
                  <c:v>2009T1</c:v>
                </c:pt>
                <c:pt idx="53">
                  <c:v>2009T2</c:v>
                </c:pt>
                <c:pt idx="54">
                  <c:v>2009T3</c:v>
                </c:pt>
                <c:pt idx="55">
                  <c:v>2009T4</c:v>
                </c:pt>
                <c:pt idx="56">
                  <c:v>2010T1</c:v>
                </c:pt>
                <c:pt idx="57">
                  <c:v>2010T2</c:v>
                </c:pt>
                <c:pt idx="58">
                  <c:v>2010T3</c:v>
                </c:pt>
                <c:pt idx="59">
                  <c:v>2010T4</c:v>
                </c:pt>
                <c:pt idx="60">
                  <c:v>2011T1</c:v>
                </c:pt>
                <c:pt idx="61">
                  <c:v>2011T2</c:v>
                </c:pt>
                <c:pt idx="62">
                  <c:v>2011T3</c:v>
                </c:pt>
                <c:pt idx="63">
                  <c:v>2011T4</c:v>
                </c:pt>
              </c:strCache>
            </c:strRef>
          </c:cat>
          <c:val>
            <c:numRef>
              <c:f>Cuenta_Corriente!$B$43:$B$106</c:f>
              <c:numCache>
                <c:formatCode>0</c:formatCode>
                <c:ptCount val="64"/>
                <c:pt idx="0">
                  <c:v>-345.05147091108131</c:v>
                </c:pt>
                <c:pt idx="1">
                  <c:v>-582.57527414289541</c:v>
                </c:pt>
                <c:pt idx="2">
                  <c:v>-2751.9287743160858</c:v>
                </c:pt>
                <c:pt idx="3">
                  <c:v>-3388.1532472584449</c:v>
                </c:pt>
                <c:pt idx="4">
                  <c:v>1022.315288234227</c:v>
                </c:pt>
                <c:pt idx="5">
                  <c:v>-1379.7473434836459</c:v>
                </c:pt>
                <c:pt idx="6">
                  <c:v>-3515.6274119272562</c:v>
                </c:pt>
                <c:pt idx="7">
                  <c:v>-4518.684013412957</c:v>
                </c:pt>
                <c:pt idx="8">
                  <c:v>-1796.1018093803391</c:v>
                </c:pt>
                <c:pt idx="9">
                  <c:v>-2426.823800394548</c:v>
                </c:pt>
                <c:pt idx="10">
                  <c:v>-3453.2659500748873</c:v>
                </c:pt>
                <c:pt idx="11">
                  <c:v>-1307.5272681766751</c:v>
                </c:pt>
                <c:pt idx="12">
                  <c:v>1127.5502551100981</c:v>
                </c:pt>
                <c:pt idx="13">
                  <c:v>-132.51810643628235</c:v>
                </c:pt>
                <c:pt idx="14">
                  <c:v>-788.91834644852531</c:v>
                </c:pt>
                <c:pt idx="15">
                  <c:v>22.009927712600529</c:v>
                </c:pt>
                <c:pt idx="16">
                  <c:v>1559.4950864698835</c:v>
                </c:pt>
                <c:pt idx="17">
                  <c:v>-1217.1948565228772</c:v>
                </c:pt>
                <c:pt idx="18">
                  <c:v>-1200.9166808187665</c:v>
                </c:pt>
                <c:pt idx="19">
                  <c:v>-1198.8532500957103</c:v>
                </c:pt>
                <c:pt idx="20">
                  <c:v>-405.57877212073282</c:v>
                </c:pt>
                <c:pt idx="21">
                  <c:v>-377.83709239964259</c:v>
                </c:pt>
                <c:pt idx="22">
                  <c:v>-1699.1205653966936</c:v>
                </c:pt>
                <c:pt idx="23">
                  <c:v>-40.122264059428062</c:v>
                </c:pt>
                <c:pt idx="24">
                  <c:v>655.94169985156395</c:v>
                </c:pt>
                <c:pt idx="25">
                  <c:v>30.951460845844505</c:v>
                </c:pt>
                <c:pt idx="26">
                  <c:v>-2047.6110875128686</c:v>
                </c:pt>
                <c:pt idx="27">
                  <c:v>30.722190765504912</c:v>
                </c:pt>
                <c:pt idx="28">
                  <c:v>256.55321989999999</c:v>
                </c:pt>
                <c:pt idx="29">
                  <c:v>-193.30417299999999</c:v>
                </c:pt>
                <c:pt idx="30">
                  <c:v>-567.56435980000003</c:v>
                </c:pt>
                <c:pt idx="31">
                  <c:v>-325.23590569999999</c:v>
                </c:pt>
                <c:pt idx="32">
                  <c:v>1539.2474</c:v>
                </c:pt>
                <c:pt idx="33">
                  <c:v>827.03123240000002</c:v>
                </c:pt>
                <c:pt idx="34">
                  <c:v>36.223993360000001</c:v>
                </c:pt>
                <c:pt idx="35">
                  <c:v>194.9291455</c:v>
                </c:pt>
                <c:pt idx="36">
                  <c:v>769.95647780000002</c:v>
                </c:pt>
                <c:pt idx="37">
                  <c:v>756.24297130000002</c:v>
                </c:pt>
                <c:pt idx="38">
                  <c:v>-389.16432839999999</c:v>
                </c:pt>
                <c:pt idx="39">
                  <c:v>754.01410950000002</c:v>
                </c:pt>
                <c:pt idx="40">
                  <c:v>1198.16274</c:v>
                </c:pt>
                <c:pt idx="41">
                  <c:v>3007.3697280000001</c:v>
                </c:pt>
                <c:pt idx="42">
                  <c:v>1185.627753</c:v>
                </c:pt>
                <c:pt idx="43">
                  <c:v>1724.4039029999999</c:v>
                </c:pt>
                <c:pt idx="44">
                  <c:v>3124.6033299999999</c:v>
                </c:pt>
                <c:pt idx="45">
                  <c:v>2686.6427549999999</c:v>
                </c:pt>
                <c:pt idx="46">
                  <c:v>1165.4433429999999</c:v>
                </c:pt>
                <c:pt idx="47">
                  <c:v>102.0834108</c:v>
                </c:pt>
                <c:pt idx="48">
                  <c:v>1307.1231130000001</c:v>
                </c:pt>
                <c:pt idx="49">
                  <c:v>-881.15920730000005</c:v>
                </c:pt>
                <c:pt idx="50">
                  <c:v>-3350.076509</c:v>
                </c:pt>
                <c:pt idx="51">
                  <c:v>-2875.967838</c:v>
                </c:pt>
                <c:pt idx="52">
                  <c:v>953.53713300000004</c:v>
                </c:pt>
                <c:pt idx="53">
                  <c:v>1812.625499</c:v>
                </c:pt>
                <c:pt idx="54">
                  <c:v>305.78926360000003</c:v>
                </c:pt>
                <c:pt idx="55">
                  <c:v>446.10766560000002</c:v>
                </c:pt>
                <c:pt idx="56">
                  <c:v>2161.0673550000001</c:v>
                </c:pt>
                <c:pt idx="57">
                  <c:v>793.62468950000004</c:v>
                </c:pt>
                <c:pt idx="58">
                  <c:v>-757.75826429999995</c:v>
                </c:pt>
                <c:pt idx="59">
                  <c:v>1071.6331049999999</c:v>
                </c:pt>
                <c:pt idx="60">
                  <c:v>639.92148350000002</c:v>
                </c:pt>
                <c:pt idx="61">
                  <c:v>406.00076860000001</c:v>
                </c:pt>
                <c:pt idx="62">
                  <c:v>-2998.7324250000001</c:v>
                </c:pt>
                <c:pt idx="63">
                  <c:v>-1267.3729969999999</c:v>
                </c:pt>
              </c:numCache>
            </c:numRef>
          </c:val>
          <c:smooth val="0"/>
          <c:extLst>
            <c:ext xmlns:c16="http://schemas.microsoft.com/office/drawing/2014/chart" uri="{C3380CC4-5D6E-409C-BE32-E72D297353CC}">
              <c16:uniqueId val="{00000000-3646-452A-93C5-B989ACC8ADBA}"/>
            </c:ext>
          </c:extLst>
        </c:ser>
        <c:ser>
          <c:idx val="1"/>
          <c:order val="1"/>
          <c:tx>
            <c:strRef>
              <c:f>Cuenta_Corriente!$L$2</c:f>
              <c:strCache>
                <c:ptCount val="1"/>
                <c:pt idx="0">
                  <c:v>CC - Método Linear Matcgh Last - trimestralizar serie anual</c:v>
                </c:pt>
              </c:strCache>
            </c:strRef>
          </c:tx>
          <c:marker>
            <c:symbol val="none"/>
          </c:marker>
          <c:cat>
            <c:strRef>
              <c:f>Cuenta_Corriente!$A$43:$A$106</c:f>
              <c:strCache>
                <c:ptCount val="64"/>
                <c:pt idx="0">
                  <c:v>1996T1</c:v>
                </c:pt>
                <c:pt idx="1">
                  <c:v>1996T2</c:v>
                </c:pt>
                <c:pt idx="2">
                  <c:v>1996T3</c:v>
                </c:pt>
                <c:pt idx="3">
                  <c:v>1996T4</c:v>
                </c:pt>
                <c:pt idx="4">
                  <c:v>1997T1</c:v>
                </c:pt>
                <c:pt idx="5">
                  <c:v>1997T2</c:v>
                </c:pt>
                <c:pt idx="6">
                  <c:v>1997T3</c:v>
                </c:pt>
                <c:pt idx="7">
                  <c:v>1997T4</c:v>
                </c:pt>
                <c:pt idx="8">
                  <c:v>1998T1</c:v>
                </c:pt>
                <c:pt idx="9">
                  <c:v>1998T2</c:v>
                </c:pt>
                <c:pt idx="10">
                  <c:v>1998T3</c:v>
                </c:pt>
                <c:pt idx="11">
                  <c:v>1998T4</c:v>
                </c:pt>
                <c:pt idx="12">
                  <c:v>1999T1</c:v>
                </c:pt>
                <c:pt idx="13">
                  <c:v>1999T2</c:v>
                </c:pt>
                <c:pt idx="14">
                  <c:v>1999T3</c:v>
                </c:pt>
                <c:pt idx="15">
                  <c:v>1999T4</c:v>
                </c:pt>
                <c:pt idx="16">
                  <c:v>2000T1</c:v>
                </c:pt>
                <c:pt idx="17">
                  <c:v>2000T2</c:v>
                </c:pt>
                <c:pt idx="18">
                  <c:v>2000T3</c:v>
                </c:pt>
                <c:pt idx="19">
                  <c:v>2000T4</c:v>
                </c:pt>
                <c:pt idx="20">
                  <c:v>2001T1</c:v>
                </c:pt>
                <c:pt idx="21">
                  <c:v>2001T2</c:v>
                </c:pt>
                <c:pt idx="22">
                  <c:v>2001T3</c:v>
                </c:pt>
                <c:pt idx="23">
                  <c:v>2001T4</c:v>
                </c:pt>
                <c:pt idx="24">
                  <c:v>2002T1</c:v>
                </c:pt>
                <c:pt idx="25">
                  <c:v>2002T2</c:v>
                </c:pt>
                <c:pt idx="26">
                  <c:v>2002T3</c:v>
                </c:pt>
                <c:pt idx="27">
                  <c:v>2002T4</c:v>
                </c:pt>
                <c:pt idx="28">
                  <c:v>2003T1</c:v>
                </c:pt>
                <c:pt idx="29">
                  <c:v>2003T2</c:v>
                </c:pt>
                <c:pt idx="30">
                  <c:v>2003T3</c:v>
                </c:pt>
                <c:pt idx="31">
                  <c:v>2003T4</c:v>
                </c:pt>
                <c:pt idx="32">
                  <c:v>2004T1</c:v>
                </c:pt>
                <c:pt idx="33">
                  <c:v>2004T2</c:v>
                </c:pt>
                <c:pt idx="34">
                  <c:v>2004T3</c:v>
                </c:pt>
                <c:pt idx="35">
                  <c:v>2004T4</c:v>
                </c:pt>
                <c:pt idx="36">
                  <c:v>2005T1</c:v>
                </c:pt>
                <c:pt idx="37">
                  <c:v>2005T2</c:v>
                </c:pt>
                <c:pt idx="38">
                  <c:v>2005T3</c:v>
                </c:pt>
                <c:pt idx="39">
                  <c:v>2005T4</c:v>
                </c:pt>
                <c:pt idx="40">
                  <c:v>2006T1</c:v>
                </c:pt>
                <c:pt idx="41">
                  <c:v>2006T2</c:v>
                </c:pt>
                <c:pt idx="42">
                  <c:v>2006T3</c:v>
                </c:pt>
                <c:pt idx="43">
                  <c:v>2006T4</c:v>
                </c:pt>
                <c:pt idx="44">
                  <c:v>2007T1</c:v>
                </c:pt>
                <c:pt idx="45">
                  <c:v>2007T2</c:v>
                </c:pt>
                <c:pt idx="46">
                  <c:v>2007T3</c:v>
                </c:pt>
                <c:pt idx="47">
                  <c:v>2007T4</c:v>
                </c:pt>
                <c:pt idx="48">
                  <c:v>2008T1</c:v>
                </c:pt>
                <c:pt idx="49">
                  <c:v>2008T2</c:v>
                </c:pt>
                <c:pt idx="50">
                  <c:v>2008T3</c:v>
                </c:pt>
                <c:pt idx="51">
                  <c:v>2008T4</c:v>
                </c:pt>
                <c:pt idx="52">
                  <c:v>2009T1</c:v>
                </c:pt>
                <c:pt idx="53">
                  <c:v>2009T2</c:v>
                </c:pt>
                <c:pt idx="54">
                  <c:v>2009T3</c:v>
                </c:pt>
                <c:pt idx="55">
                  <c:v>2009T4</c:v>
                </c:pt>
                <c:pt idx="56">
                  <c:v>2010T1</c:v>
                </c:pt>
                <c:pt idx="57">
                  <c:v>2010T2</c:v>
                </c:pt>
                <c:pt idx="58">
                  <c:v>2010T3</c:v>
                </c:pt>
                <c:pt idx="59">
                  <c:v>2010T4</c:v>
                </c:pt>
                <c:pt idx="60">
                  <c:v>2011T1</c:v>
                </c:pt>
                <c:pt idx="61">
                  <c:v>2011T2</c:v>
                </c:pt>
                <c:pt idx="62">
                  <c:v>2011T3</c:v>
                </c:pt>
                <c:pt idx="63">
                  <c:v>2011T4</c:v>
                </c:pt>
              </c:strCache>
            </c:strRef>
          </c:cat>
          <c:val>
            <c:numRef>
              <c:f>Cuenta_Corriente!$L$43:$L$106</c:f>
              <c:numCache>
                <c:formatCode>0</c:formatCode>
                <c:ptCount val="64"/>
                <c:pt idx="0">
                  <c:v>-1895.7061686126799</c:v>
                </c:pt>
                <c:pt idx="1">
                  <c:v>-2358.4736649011602</c:v>
                </c:pt>
                <c:pt idx="2">
                  <c:v>-2821.24116118964</c:v>
                </c:pt>
                <c:pt idx="3">
                  <c:v>-3284.0086574781299</c:v>
                </c:pt>
                <c:pt idx="4">
                  <c:v>-3437.8117359234502</c:v>
                </c:pt>
                <c:pt idx="5">
                  <c:v>-3591.6148143687801</c:v>
                </c:pt>
                <c:pt idx="6">
                  <c:v>-3745.4178928141</c:v>
                </c:pt>
                <c:pt idx="7">
                  <c:v>-3899.2209712594299</c:v>
                </c:pt>
                <c:pt idx="8">
                  <c:v>-3967.9862610509099</c:v>
                </c:pt>
                <c:pt idx="9">
                  <c:v>-4036.7515508423999</c:v>
                </c:pt>
                <c:pt idx="10">
                  <c:v>-4105.5168406338898</c:v>
                </c:pt>
                <c:pt idx="11">
                  <c:v>-4174.2821304253703</c:v>
                </c:pt>
                <c:pt idx="12">
                  <c:v>-3104.21219296135</c:v>
                </c:pt>
                <c:pt idx="13">
                  <c:v>-2034.1422554973201</c:v>
                </c:pt>
                <c:pt idx="14">
                  <c:v>-964.07231803330501</c:v>
                </c:pt>
                <c:pt idx="15">
                  <c:v>105.99761943071699</c:v>
                </c:pt>
                <c:pt idx="16">
                  <c:v>-159.502447932303</c:v>
                </c:pt>
                <c:pt idx="17">
                  <c:v>-425.002515295325</c:v>
                </c:pt>
                <c:pt idx="18">
                  <c:v>-690.50258265834702</c:v>
                </c:pt>
                <c:pt idx="19">
                  <c:v>-956.00265002136803</c:v>
                </c:pt>
                <c:pt idx="20">
                  <c:v>-1010.04012987687</c:v>
                </c:pt>
                <c:pt idx="21">
                  <c:v>-1064.0776097323801</c:v>
                </c:pt>
                <c:pt idx="22">
                  <c:v>-1118.11508958789</c:v>
                </c:pt>
                <c:pt idx="23">
                  <c:v>-1172.1525694433999</c:v>
                </c:pt>
                <c:pt idx="24">
                  <c:v>-1033.6099522879799</c:v>
                </c:pt>
                <c:pt idx="25">
                  <c:v>-895.06733513255404</c:v>
                </c:pt>
                <c:pt idx="26">
                  <c:v>-756.52471797712803</c:v>
                </c:pt>
                <c:pt idx="27">
                  <c:v>-617.98210082170203</c:v>
                </c:pt>
                <c:pt idx="28">
                  <c:v>-670.87438026627694</c:v>
                </c:pt>
                <c:pt idx="29">
                  <c:v>-723.76665971085094</c:v>
                </c:pt>
                <c:pt idx="30">
                  <c:v>-776.65893915542495</c:v>
                </c:pt>
                <c:pt idx="31">
                  <c:v>-829.55121859999997</c:v>
                </c:pt>
                <c:pt idx="32">
                  <c:v>27.194528864999999</c:v>
                </c:pt>
                <c:pt idx="33">
                  <c:v>883.94027632999996</c:v>
                </c:pt>
                <c:pt idx="34">
                  <c:v>1740.686023795</c:v>
                </c:pt>
                <c:pt idx="35">
                  <c:v>2597.43177126</c:v>
                </c:pt>
                <c:pt idx="36">
                  <c:v>2420.8361359949999</c:v>
                </c:pt>
                <c:pt idx="37">
                  <c:v>2244.2405007299999</c:v>
                </c:pt>
                <c:pt idx="38">
                  <c:v>2067.6448654649998</c:v>
                </c:pt>
                <c:pt idx="39">
                  <c:v>1891.0492302</c:v>
                </c:pt>
                <c:pt idx="40">
                  <c:v>3197.1779536499998</c:v>
                </c:pt>
                <c:pt idx="41">
                  <c:v>4503.3066771000003</c:v>
                </c:pt>
                <c:pt idx="42">
                  <c:v>5809.4354005499999</c:v>
                </c:pt>
                <c:pt idx="43">
                  <c:v>7115.5641240000004</c:v>
                </c:pt>
                <c:pt idx="44">
                  <c:v>7106.3663027000002</c:v>
                </c:pt>
                <c:pt idx="45">
                  <c:v>7097.1684814</c:v>
                </c:pt>
                <c:pt idx="46">
                  <c:v>7087.9706600999998</c:v>
                </c:pt>
                <c:pt idx="47">
                  <c:v>7078.7728387999996</c:v>
                </c:pt>
                <c:pt idx="48">
                  <c:v>3859.05951877499</c:v>
                </c:pt>
                <c:pt idx="49">
                  <c:v>639.34619874999999</c:v>
                </c:pt>
                <c:pt idx="50">
                  <c:v>-2580.367121275</c:v>
                </c:pt>
                <c:pt idx="51">
                  <c:v>-5800.0804412999996</c:v>
                </c:pt>
                <c:pt idx="52">
                  <c:v>-3470.54544067499</c:v>
                </c:pt>
                <c:pt idx="53">
                  <c:v>-1141.0104400499999</c:v>
                </c:pt>
                <c:pt idx="54">
                  <c:v>1188.5245605749999</c:v>
                </c:pt>
                <c:pt idx="55">
                  <c:v>3518.0595612000002</c:v>
                </c:pt>
                <c:pt idx="56">
                  <c:v>3455.6863921999998</c:v>
                </c:pt>
                <c:pt idx="57">
                  <c:v>3393.3132231999998</c:v>
                </c:pt>
                <c:pt idx="58">
                  <c:v>3330.9400541999998</c:v>
                </c:pt>
                <c:pt idx="59">
                  <c:v>3268.5668851999999</c:v>
                </c:pt>
                <c:pt idx="60">
                  <c:v>1646.379371425</c:v>
                </c:pt>
                <c:pt idx="61">
                  <c:v>24.1918576499999</c:v>
                </c:pt>
                <c:pt idx="62">
                  <c:v>-1597.9956561250001</c:v>
                </c:pt>
                <c:pt idx="63">
                  <c:v>-3220.1831698999999</c:v>
                </c:pt>
              </c:numCache>
            </c:numRef>
          </c:val>
          <c:smooth val="0"/>
          <c:extLst>
            <c:ext xmlns:c16="http://schemas.microsoft.com/office/drawing/2014/chart" uri="{C3380CC4-5D6E-409C-BE32-E72D297353CC}">
              <c16:uniqueId val="{00000001-3646-452A-93C5-B989ACC8ADBA}"/>
            </c:ext>
          </c:extLst>
        </c:ser>
        <c:dLbls>
          <c:showLegendKey val="0"/>
          <c:showVal val="0"/>
          <c:showCatName val="0"/>
          <c:showSerName val="0"/>
          <c:showPercent val="0"/>
          <c:showBubbleSize val="0"/>
        </c:dLbls>
        <c:smooth val="0"/>
        <c:axId val="104391040"/>
        <c:axId val="104392576"/>
      </c:lineChart>
      <c:catAx>
        <c:axId val="104391040"/>
        <c:scaling>
          <c:orientation val="minMax"/>
        </c:scaling>
        <c:delete val="0"/>
        <c:axPos val="b"/>
        <c:numFmt formatCode="General" sourceLinked="1"/>
        <c:majorTickMark val="none"/>
        <c:minorTickMark val="none"/>
        <c:tickLblPos val="low"/>
        <c:crossAx val="104392576"/>
        <c:crosses val="autoZero"/>
        <c:auto val="1"/>
        <c:lblAlgn val="ctr"/>
        <c:lblOffset val="100"/>
        <c:noMultiLvlLbl val="0"/>
      </c:catAx>
      <c:valAx>
        <c:axId val="104392576"/>
        <c:scaling>
          <c:orientation val="minMax"/>
        </c:scaling>
        <c:delete val="0"/>
        <c:axPos val="l"/>
        <c:majorGridlines/>
        <c:numFmt formatCode="0" sourceLinked="1"/>
        <c:majorTickMark val="none"/>
        <c:minorTickMark val="none"/>
        <c:tickLblPos val="nextTo"/>
        <c:spPr>
          <a:ln w="9525">
            <a:noFill/>
          </a:ln>
        </c:spPr>
        <c:crossAx val="104391040"/>
        <c:crosses val="autoZero"/>
        <c:crossBetween val="between"/>
      </c:valAx>
    </c:plotArea>
    <c:legend>
      <c:legendPos val="b"/>
      <c:overlay val="0"/>
    </c:legend>
    <c:plotVisOnly val="1"/>
    <c:dispBlanksAs val="gap"/>
    <c:showDLblsOverMax val="0"/>
  </c:chart>
  <c:printSettings>
    <c:headerFooter/>
    <c:pageMargins b="0.75000000000000633" l="0.70000000000000062" r="0.70000000000000062" t="0.75000000000000633"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Y</a:t>
            </a:r>
          </a:p>
        </c:rich>
      </c:tx>
      <c:overlay val="0"/>
    </c:title>
    <c:autoTitleDeleted val="0"/>
    <c:plotArea>
      <c:layout/>
      <c:lineChart>
        <c:grouping val="standard"/>
        <c:varyColors val="0"/>
        <c:ser>
          <c:idx val="0"/>
          <c:order val="0"/>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Nonstationary!$B$7:$B$120</c:f>
              <c:numCache>
                <c:formatCode>0.000</c:formatCode>
                <c:ptCount val="114"/>
                <c:pt idx="0">
                  <c:v>0.84645131088603165</c:v>
                </c:pt>
                <c:pt idx="1">
                  <c:v>0.82331392513417256</c:v>
                </c:pt>
                <c:pt idx="2">
                  <c:v>1.7754462872378696</c:v>
                </c:pt>
                <c:pt idx="3">
                  <c:v>1.6719163395904957</c:v>
                </c:pt>
                <c:pt idx="4">
                  <c:v>2.3348925643180252</c:v>
                </c:pt>
                <c:pt idx="5">
                  <c:v>-1.1419967981989743</c:v>
                </c:pt>
                <c:pt idx="6">
                  <c:v>5.0881539888923299</c:v>
                </c:pt>
                <c:pt idx="7">
                  <c:v>2.7985625672581449</c:v>
                </c:pt>
                <c:pt idx="8">
                  <c:v>1.7093510998869021</c:v>
                </c:pt>
                <c:pt idx="9">
                  <c:v>3.4593921244354675</c:v>
                </c:pt>
                <c:pt idx="10">
                  <c:v>1.7130177354912846</c:v>
                </c:pt>
                <c:pt idx="11">
                  <c:v>9.315441589770046E-2</c:v>
                </c:pt>
                <c:pt idx="12">
                  <c:v>2.2709854239884919</c:v>
                </c:pt>
                <c:pt idx="13">
                  <c:v>-0.95049141144336602</c:v>
                </c:pt>
                <c:pt idx="14">
                  <c:v>-0.81829863581912576</c:v>
                </c:pt>
                <c:pt idx="15">
                  <c:v>1.2400918117497994</c:v>
                </c:pt>
                <c:pt idx="16">
                  <c:v>2.8092745715337486</c:v>
                </c:pt>
                <c:pt idx="17">
                  <c:v>3.475398040251676</c:v>
                </c:pt>
                <c:pt idx="18">
                  <c:v>1.1199104387486614</c:v>
                </c:pt>
                <c:pt idx="19">
                  <c:v>4.6266734015919297</c:v>
                </c:pt>
                <c:pt idx="20">
                  <c:v>2.6287281488549752</c:v>
                </c:pt>
                <c:pt idx="21">
                  <c:v>1.4188977282472592</c:v>
                </c:pt>
                <c:pt idx="22">
                  <c:v>3.1140320669440058</c:v>
                </c:pt>
                <c:pt idx="23">
                  <c:v>1.9276792965118972</c:v>
                </c:pt>
                <c:pt idx="24">
                  <c:v>1.3000134848947908</c:v>
                </c:pt>
                <c:pt idx="25">
                  <c:v>1.0949536078182831</c:v>
                </c:pt>
                <c:pt idx="26">
                  <c:v>1.8239253598441252</c:v>
                </c:pt>
                <c:pt idx="27">
                  <c:v>0.82067541996693194</c:v>
                </c:pt>
                <c:pt idx="28">
                  <c:v>0.70689423479315394</c:v>
                </c:pt>
                <c:pt idx="29">
                  <c:v>1.8229301521824226</c:v>
                </c:pt>
                <c:pt idx="30">
                  <c:v>0.96545560114087436</c:v>
                </c:pt>
                <c:pt idx="31">
                  <c:v>1.9301180046415567</c:v>
                </c:pt>
                <c:pt idx="32">
                  <c:v>2.9228989717729803</c:v>
                </c:pt>
                <c:pt idx="33">
                  <c:v>2.5968540941235574</c:v>
                </c:pt>
                <c:pt idx="34">
                  <c:v>1.9335695166187605</c:v>
                </c:pt>
                <c:pt idx="35">
                  <c:v>1.3381748683883643</c:v>
                </c:pt>
                <c:pt idx="36">
                  <c:v>2.0549608122177432</c:v>
                </c:pt>
                <c:pt idx="37">
                  <c:v>1.3179425169980163</c:v>
                </c:pt>
                <c:pt idx="38">
                  <c:v>1.1682388815092537</c:v>
                </c:pt>
                <c:pt idx="39">
                  <c:v>1.3709930713719842</c:v>
                </c:pt>
                <c:pt idx="40">
                  <c:v>1.3618770927241286</c:v>
                </c:pt>
                <c:pt idx="41">
                  <c:v>2.5676026388502748</c:v>
                </c:pt>
                <c:pt idx="42">
                  <c:v>2.1699894352263271</c:v>
                </c:pt>
                <c:pt idx="43">
                  <c:v>2.1639645981299083</c:v>
                </c:pt>
                <c:pt idx="44">
                  <c:v>0.5825789913313173</c:v>
                </c:pt>
                <c:pt idx="45">
                  <c:v>1.6618601139253286</c:v>
                </c:pt>
                <c:pt idx="46">
                  <c:v>-0.48373089147197845</c:v>
                </c:pt>
                <c:pt idx="47">
                  <c:v>-3.4613758361938807</c:v>
                </c:pt>
                <c:pt idx="48">
                  <c:v>-2.050215539171063E-2</c:v>
                </c:pt>
                <c:pt idx="49">
                  <c:v>0.29354571093236359</c:v>
                </c:pt>
                <c:pt idx="50">
                  <c:v>2.1341885450322451</c:v>
                </c:pt>
                <c:pt idx="51">
                  <c:v>2.3264423437282744</c:v>
                </c:pt>
                <c:pt idx="52">
                  <c:v>1.0057079097258281</c:v>
                </c:pt>
                <c:pt idx="53">
                  <c:v>0.43493799917477816</c:v>
                </c:pt>
                <c:pt idx="54">
                  <c:v>1.1421631214226124</c:v>
                </c:pt>
                <c:pt idx="55">
                  <c:v>0.92063043123395971</c:v>
                </c:pt>
                <c:pt idx="56">
                  <c:v>1.3483322335293479</c:v>
                </c:pt>
                <c:pt idx="57">
                  <c:v>0.94715225165380446</c:v>
                </c:pt>
                <c:pt idx="58">
                  <c:v>-0.72485654657974408</c:v>
                </c:pt>
                <c:pt idx="59">
                  <c:v>0.60654755176692277</c:v>
                </c:pt>
                <c:pt idx="60">
                  <c:v>0.49530698683604157</c:v>
                </c:pt>
                <c:pt idx="61">
                  <c:v>1.3269154055141286</c:v>
                </c:pt>
                <c:pt idx="62">
                  <c:v>1.0696823882209827</c:v>
                </c:pt>
                <c:pt idx="63">
                  <c:v>1.0895314501656372</c:v>
                </c:pt>
                <c:pt idx="64">
                  <c:v>0.83328952523835653</c:v>
                </c:pt>
                <c:pt idx="65">
                  <c:v>0.80001053831253444</c:v>
                </c:pt>
                <c:pt idx="66">
                  <c:v>0.72743032407736052</c:v>
                </c:pt>
                <c:pt idx="67">
                  <c:v>0.90322657117134497</c:v>
                </c:pt>
                <c:pt idx="68">
                  <c:v>2.4418040930221707</c:v>
                </c:pt>
                <c:pt idx="69">
                  <c:v>1.5314193660003639</c:v>
                </c:pt>
                <c:pt idx="70">
                  <c:v>2.9667263958096157</c:v>
                </c:pt>
                <c:pt idx="71">
                  <c:v>1.6659354284211503</c:v>
                </c:pt>
                <c:pt idx="72">
                  <c:v>0.30426228031608105</c:v>
                </c:pt>
                <c:pt idx="73">
                  <c:v>1.7787763136386303</c:v>
                </c:pt>
                <c:pt idx="74">
                  <c:v>2.0905647730511845</c:v>
                </c:pt>
                <c:pt idx="75">
                  <c:v>0.94788173851192425</c:v>
                </c:pt>
                <c:pt idx="76">
                  <c:v>1.2445283985908162</c:v>
                </c:pt>
                <c:pt idx="77">
                  <c:v>1.1772780568662711</c:v>
                </c:pt>
                <c:pt idx="78">
                  <c:v>1.4447166604185213</c:v>
                </c:pt>
                <c:pt idx="79">
                  <c:v>1.9674686109116379</c:v>
                </c:pt>
                <c:pt idx="80">
                  <c:v>1.1518063293642911</c:v>
                </c:pt>
                <c:pt idx="81">
                  <c:v>1.0297670246796287</c:v>
                </c:pt>
                <c:pt idx="82">
                  <c:v>3.1494753910976669E-2</c:v>
                </c:pt>
                <c:pt idx="83">
                  <c:v>2.4721341411165554</c:v>
                </c:pt>
                <c:pt idx="84">
                  <c:v>1.7299284573617513</c:v>
                </c:pt>
                <c:pt idx="85">
                  <c:v>0.28149104682952952</c:v>
                </c:pt>
                <c:pt idx="86">
                  <c:v>-0.83174413336628561</c:v>
                </c:pt>
                <c:pt idx="87">
                  <c:v>-1.4605379148516562</c:v>
                </c:pt>
                <c:pt idx="88">
                  <c:v>-1.0549517639958594</c:v>
                </c:pt>
                <c:pt idx="89">
                  <c:v>0.25716960887365303</c:v>
                </c:pt>
                <c:pt idx="90">
                  <c:v>1.5701437998227874</c:v>
                </c:pt>
                <c:pt idx="91">
                  <c:v>1.7186683491338783</c:v>
                </c:pt>
                <c:pt idx="92">
                  <c:v>-1.1249590092013761</c:v>
                </c:pt>
                <c:pt idx="93">
                  <c:v>4.1317204383329198</c:v>
                </c:pt>
                <c:pt idx="94">
                  <c:v>2.4919118492171322</c:v>
                </c:pt>
                <c:pt idx="95">
                  <c:v>0.79697346326028651</c:v>
                </c:pt>
                <c:pt idx="96">
                  <c:v>1.5857897908077234</c:v>
                </c:pt>
                <c:pt idx="97">
                  <c:v>0.44043564461340168</c:v>
                </c:pt>
                <c:pt idx="98">
                  <c:v>0.68554668100624383</c:v>
                </c:pt>
                <c:pt idx="99">
                  <c:v>2.3631960239789862</c:v>
                </c:pt>
                <c:pt idx="100">
                  <c:v>1.1079920433747503</c:v>
                </c:pt>
                <c:pt idx="101">
                  <c:v>1.6971237246913518</c:v>
                </c:pt>
                <c:pt idx="102">
                  <c:v>0.76978409677579407</c:v>
                </c:pt>
                <c:pt idx="103">
                  <c:v>1.3713704074490352</c:v>
                </c:pt>
                <c:pt idx="104">
                  <c:v>0.82580904701536895</c:v>
                </c:pt>
                <c:pt idx="105">
                  <c:v>0.66203000706543946</c:v>
                </c:pt>
                <c:pt idx="106">
                  <c:v>1.4553376567270959</c:v>
                </c:pt>
                <c:pt idx="107">
                  <c:v>0.15531167201530138</c:v>
                </c:pt>
                <c:pt idx="108">
                  <c:v>0.1716014584371095</c:v>
                </c:pt>
                <c:pt idx="109">
                  <c:v>0.55572381693238526</c:v>
                </c:pt>
                <c:pt idx="110">
                  <c:v>4.0999858734025452E-2</c:v>
                </c:pt>
                <c:pt idx="111">
                  <c:v>0.99021600184947545</c:v>
                </c:pt>
                <c:pt idx="112">
                  <c:v>0.89351987483006212</c:v>
                </c:pt>
                <c:pt idx="113">
                  <c:v>0.19386986643610271</c:v>
                </c:pt>
              </c:numCache>
            </c:numRef>
          </c:val>
          <c:smooth val="0"/>
          <c:extLst>
            <c:ext xmlns:c16="http://schemas.microsoft.com/office/drawing/2014/chart" uri="{C3380CC4-5D6E-409C-BE32-E72D297353CC}">
              <c16:uniqueId val="{00000000-4F80-48F1-A671-6F344EC80F61}"/>
            </c:ext>
          </c:extLst>
        </c:ser>
        <c:dLbls>
          <c:showLegendKey val="0"/>
          <c:showVal val="0"/>
          <c:showCatName val="0"/>
          <c:showSerName val="0"/>
          <c:showPercent val="0"/>
          <c:showBubbleSize val="0"/>
        </c:dLbls>
        <c:smooth val="0"/>
        <c:axId val="234316544"/>
        <c:axId val="234318080"/>
      </c:lineChart>
      <c:catAx>
        <c:axId val="234316544"/>
        <c:scaling>
          <c:orientation val="minMax"/>
        </c:scaling>
        <c:delete val="0"/>
        <c:axPos val="b"/>
        <c:numFmt formatCode="General" sourceLinked="0"/>
        <c:majorTickMark val="out"/>
        <c:minorTickMark val="none"/>
        <c:tickLblPos val="low"/>
        <c:crossAx val="234318080"/>
        <c:crosses val="autoZero"/>
        <c:auto val="1"/>
        <c:lblAlgn val="ctr"/>
        <c:lblOffset val="100"/>
        <c:noMultiLvlLbl val="0"/>
      </c:catAx>
      <c:valAx>
        <c:axId val="234318080"/>
        <c:scaling>
          <c:orientation val="minMax"/>
        </c:scaling>
        <c:delete val="0"/>
        <c:axPos val="l"/>
        <c:majorGridlines/>
        <c:numFmt formatCode="0.0" sourceLinked="0"/>
        <c:majorTickMark val="out"/>
        <c:minorTickMark val="none"/>
        <c:tickLblPos val="nextTo"/>
        <c:spPr>
          <a:ln>
            <a:noFill/>
          </a:ln>
        </c:spPr>
        <c:crossAx val="234316544"/>
        <c:crosses val="autoZero"/>
        <c:crossBetween val="between"/>
      </c:valAx>
    </c:plotArea>
    <c:plotVisOnly val="1"/>
    <c:dispBlanksAs val="gap"/>
    <c:showDLblsOverMax val="0"/>
  </c:chart>
  <c:printSettings>
    <c:headerFooter/>
    <c:pageMargins b="0.75000000000000588" l="0.70000000000000062" r="0.70000000000000062" t="0.75000000000000588"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Y REST</a:t>
            </a:r>
          </a:p>
        </c:rich>
      </c:tx>
      <c:overlay val="0"/>
    </c:title>
    <c:autoTitleDeleted val="0"/>
    <c:plotArea>
      <c:layout/>
      <c:lineChart>
        <c:grouping val="standard"/>
        <c:varyColors val="0"/>
        <c:ser>
          <c:idx val="0"/>
          <c:order val="0"/>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Nonstationary!$C$7:$C$120</c:f>
              <c:numCache>
                <c:formatCode>0.000</c:formatCode>
                <c:ptCount val="114"/>
                <c:pt idx="0">
                  <c:v>-0.11222358663083298</c:v>
                </c:pt>
                <c:pt idx="1">
                  <c:v>1.2191250178643642</c:v>
                </c:pt>
                <c:pt idx="2">
                  <c:v>2.2139758531777076</c:v>
                </c:pt>
                <c:pt idx="3">
                  <c:v>1.5887612374417159</c:v>
                </c:pt>
                <c:pt idx="4">
                  <c:v>2.2384237243349148</c:v>
                </c:pt>
                <c:pt idx="5">
                  <c:v>-0.84093570530807682</c:v>
                </c:pt>
                <c:pt idx="6">
                  <c:v>3.7129242681235297</c:v>
                </c:pt>
                <c:pt idx="7">
                  <c:v>2.6508229787873816</c:v>
                </c:pt>
                <c:pt idx="8">
                  <c:v>2.3758630045994877</c:v>
                </c:pt>
                <c:pt idx="9">
                  <c:v>3.6383567912096737</c:v>
                </c:pt>
                <c:pt idx="10">
                  <c:v>1.5085859300649318</c:v>
                </c:pt>
                <c:pt idx="11">
                  <c:v>-0.24874138369685994</c:v>
                </c:pt>
                <c:pt idx="12">
                  <c:v>2.8246502380390837</c:v>
                </c:pt>
                <c:pt idx="13">
                  <c:v>-0.83319159046659763</c:v>
                </c:pt>
                <c:pt idx="14">
                  <c:v>-0.88596058374665887</c:v>
                </c:pt>
                <c:pt idx="15">
                  <c:v>1.8352321085762568</c:v>
                </c:pt>
                <c:pt idx="16">
                  <c:v>0.99743168562671514</c:v>
                </c:pt>
                <c:pt idx="17">
                  <c:v>3.5956429820339864</c:v>
                </c:pt>
                <c:pt idx="18">
                  <c:v>1.1002443795874228</c:v>
                </c:pt>
                <c:pt idx="19">
                  <c:v>3.8759212503064688</c:v>
                </c:pt>
                <c:pt idx="20">
                  <c:v>3.5696355473943342</c:v>
                </c:pt>
                <c:pt idx="21">
                  <c:v>1.4002737687821565</c:v>
                </c:pt>
                <c:pt idx="22">
                  <c:v>2.8827338836272531</c:v>
                </c:pt>
                <c:pt idx="23">
                  <c:v>1.609013595964548</c:v>
                </c:pt>
                <c:pt idx="24">
                  <c:v>1.8996717782505002</c:v>
                </c:pt>
                <c:pt idx="25">
                  <c:v>1.3108219354300843</c:v>
                </c:pt>
                <c:pt idx="26">
                  <c:v>2.0817751121873229</c:v>
                </c:pt>
                <c:pt idx="27">
                  <c:v>-6.139823663495747E-2</c:v>
                </c:pt>
                <c:pt idx="28">
                  <c:v>0.5433813923252373</c:v>
                </c:pt>
                <c:pt idx="29">
                  <c:v>2.2745456783408002</c:v>
                </c:pt>
                <c:pt idx="30">
                  <c:v>0.51349457089759909</c:v>
                </c:pt>
                <c:pt idx="31">
                  <c:v>0.65955928484875415</c:v>
                </c:pt>
                <c:pt idx="32">
                  <c:v>3.7946552368898878</c:v>
                </c:pt>
                <c:pt idx="33">
                  <c:v>2.5919163034149761</c:v>
                </c:pt>
                <c:pt idx="34">
                  <c:v>1.5034175095827607</c:v>
                </c:pt>
                <c:pt idx="35">
                  <c:v>0.46173558229227751</c:v>
                </c:pt>
                <c:pt idx="36">
                  <c:v>2.2941668079383248</c:v>
                </c:pt>
                <c:pt idx="37">
                  <c:v>1.1523616280193494</c:v>
                </c:pt>
                <c:pt idx="38">
                  <c:v>0.75303524456131754</c:v>
                </c:pt>
                <c:pt idx="39">
                  <c:v>1.382774743932913</c:v>
                </c:pt>
                <c:pt idx="40">
                  <c:v>-4.5846345848232772E-2</c:v>
                </c:pt>
                <c:pt idx="41">
                  <c:v>3.8830821628877743</c:v>
                </c:pt>
                <c:pt idx="42">
                  <c:v>2.4258551351408641</c:v>
                </c:pt>
                <c:pt idx="43">
                  <c:v>2.1542548090259572</c:v>
                </c:pt>
                <c:pt idx="44">
                  <c:v>-0.92512670918090123</c:v>
                </c:pt>
                <c:pt idx="45">
                  <c:v>2.4579438948979515</c:v>
                </c:pt>
                <c:pt idx="46">
                  <c:v>-0.14606972414483721</c:v>
                </c:pt>
                <c:pt idx="47">
                  <c:v>-3.255339698383608</c:v>
                </c:pt>
                <c:pt idx="48">
                  <c:v>-0.98632864246539498</c:v>
                </c:pt>
                <c:pt idx="49">
                  <c:v>0.85304089690723117</c:v>
                </c:pt>
                <c:pt idx="50">
                  <c:v>2.2764448383540525</c:v>
                </c:pt>
                <c:pt idx="51">
                  <c:v>2.2517526986742809</c:v>
                </c:pt>
                <c:pt idx="52">
                  <c:v>0.61332535174472014</c:v>
                </c:pt>
                <c:pt idx="53">
                  <c:v>0.58721232186549344</c:v>
                </c:pt>
                <c:pt idx="54">
                  <c:v>1.1669867129391776</c:v>
                </c:pt>
                <c:pt idx="55">
                  <c:v>1.0282858516227122</c:v>
                </c:pt>
                <c:pt idx="56">
                  <c:v>1.267721428016344</c:v>
                </c:pt>
                <c:pt idx="57">
                  <c:v>0.9632627705084218</c:v>
                </c:pt>
                <c:pt idx="58">
                  <c:v>-0.97622550986891099</c:v>
                </c:pt>
                <c:pt idx="59">
                  <c:v>1.0595376183033522</c:v>
                </c:pt>
                <c:pt idx="60">
                  <c:v>0.63530487986653839</c:v>
                </c:pt>
                <c:pt idx="61">
                  <c:v>1.5308684092357083</c:v>
                </c:pt>
                <c:pt idx="62">
                  <c:v>1.3112445376542325</c:v>
                </c:pt>
                <c:pt idx="63">
                  <c:v>0.84987965925051867</c:v>
                </c:pt>
                <c:pt idx="64">
                  <c:v>0.69193942164247346</c:v>
                </c:pt>
                <c:pt idx="65">
                  <c:v>0.94182674245040232</c:v>
                </c:pt>
                <c:pt idx="66">
                  <c:v>0.78950952070329095</c:v>
                </c:pt>
                <c:pt idx="67">
                  <c:v>1.2305508998210257</c:v>
                </c:pt>
                <c:pt idx="68">
                  <c:v>2.1569537348561596</c:v>
                </c:pt>
                <c:pt idx="69">
                  <c:v>1.273935139673199</c:v>
                </c:pt>
                <c:pt idx="70">
                  <c:v>3.3653267504984541</c:v>
                </c:pt>
                <c:pt idx="71">
                  <c:v>2.1502429965565284</c:v>
                </c:pt>
                <c:pt idx="72">
                  <c:v>0.71766909142141344</c:v>
                </c:pt>
                <c:pt idx="73">
                  <c:v>2.8144742889416818</c:v>
                </c:pt>
                <c:pt idx="74">
                  <c:v>1.6747578208700986</c:v>
                </c:pt>
                <c:pt idx="75">
                  <c:v>0.99224744489134764</c:v>
                </c:pt>
                <c:pt idx="76">
                  <c:v>1.6434492922090982</c:v>
                </c:pt>
                <c:pt idx="77">
                  <c:v>1.0804354089106738</c:v>
                </c:pt>
                <c:pt idx="78">
                  <c:v>1.9422246750085748</c:v>
                </c:pt>
                <c:pt idx="79">
                  <c:v>2.0134398479068949</c:v>
                </c:pt>
                <c:pt idx="80">
                  <c:v>1.461090330518644</c:v>
                </c:pt>
                <c:pt idx="81">
                  <c:v>1.306246400131883</c:v>
                </c:pt>
                <c:pt idx="82">
                  <c:v>0.59054258309849672</c:v>
                </c:pt>
                <c:pt idx="83">
                  <c:v>3.0582843571615115</c:v>
                </c:pt>
                <c:pt idx="84">
                  <c:v>1.6689716478456518</c:v>
                </c:pt>
                <c:pt idx="85">
                  <c:v>0.96955007643977353</c:v>
                </c:pt>
                <c:pt idx="86">
                  <c:v>-0.28920298336068129</c:v>
                </c:pt>
                <c:pt idx="87">
                  <c:v>-1.3264199830882006</c:v>
                </c:pt>
                <c:pt idx="88">
                  <c:v>-0.94169378386546043</c:v>
                </c:pt>
                <c:pt idx="89">
                  <c:v>-0.5297689620910262</c:v>
                </c:pt>
                <c:pt idx="90">
                  <c:v>1.1770060718859554</c:v>
                </c:pt>
                <c:pt idx="91">
                  <c:v>1.6841709261345983</c:v>
                </c:pt>
                <c:pt idx="92">
                  <c:v>-1.1321767321028631</c:v>
                </c:pt>
                <c:pt idx="93">
                  <c:v>4.2685863281487713</c:v>
                </c:pt>
                <c:pt idx="94">
                  <c:v>2.5995327323752093</c:v>
                </c:pt>
                <c:pt idx="95">
                  <c:v>1.4256271473140458</c:v>
                </c:pt>
                <c:pt idx="96">
                  <c:v>2.4378891089380517</c:v>
                </c:pt>
                <c:pt idx="97">
                  <c:v>0.70956334746341554</c:v>
                </c:pt>
                <c:pt idx="98">
                  <c:v>1.1713910550177786</c:v>
                </c:pt>
                <c:pt idx="99">
                  <c:v>1.506450679690019</c:v>
                </c:pt>
                <c:pt idx="100">
                  <c:v>1.4771768128198914</c:v>
                </c:pt>
                <c:pt idx="101">
                  <c:v>1.6781459190696069</c:v>
                </c:pt>
                <c:pt idx="102">
                  <c:v>0.49266112857537792</c:v>
                </c:pt>
                <c:pt idx="103">
                  <c:v>1.5954390324342427</c:v>
                </c:pt>
                <c:pt idx="104">
                  <c:v>0.43834245628957547</c:v>
                </c:pt>
                <c:pt idx="105">
                  <c:v>1.1746239576023498</c:v>
                </c:pt>
                <c:pt idx="106">
                  <c:v>0.85289806310520078</c:v>
                </c:pt>
                <c:pt idx="107">
                  <c:v>0.1879180723086904</c:v>
                </c:pt>
                <c:pt idx="108">
                  <c:v>0.15341454896677931</c:v>
                </c:pt>
                <c:pt idx="109">
                  <c:v>0.36888770292726747</c:v>
                </c:pt>
                <c:pt idx="110">
                  <c:v>0.30869652071565667</c:v>
                </c:pt>
                <c:pt idx="111">
                  <c:v>1.1398646107760868</c:v>
                </c:pt>
                <c:pt idx="112">
                  <c:v>0.86576773867861334</c:v>
                </c:pt>
                <c:pt idx="113">
                  <c:v>0.12697463125661557</c:v>
                </c:pt>
              </c:numCache>
            </c:numRef>
          </c:val>
          <c:smooth val="0"/>
          <c:extLst>
            <c:ext xmlns:c16="http://schemas.microsoft.com/office/drawing/2014/chart" uri="{C3380CC4-5D6E-409C-BE32-E72D297353CC}">
              <c16:uniqueId val="{00000000-E47D-42E2-AD4B-10046C7DE267}"/>
            </c:ext>
          </c:extLst>
        </c:ser>
        <c:dLbls>
          <c:showLegendKey val="0"/>
          <c:showVal val="0"/>
          <c:showCatName val="0"/>
          <c:showSerName val="0"/>
          <c:showPercent val="0"/>
          <c:showBubbleSize val="0"/>
        </c:dLbls>
        <c:smooth val="0"/>
        <c:axId val="234882560"/>
        <c:axId val="234884096"/>
      </c:lineChart>
      <c:catAx>
        <c:axId val="234882560"/>
        <c:scaling>
          <c:orientation val="minMax"/>
        </c:scaling>
        <c:delete val="0"/>
        <c:axPos val="b"/>
        <c:numFmt formatCode="General" sourceLinked="0"/>
        <c:majorTickMark val="out"/>
        <c:minorTickMark val="none"/>
        <c:tickLblPos val="low"/>
        <c:crossAx val="234884096"/>
        <c:crosses val="autoZero"/>
        <c:auto val="1"/>
        <c:lblAlgn val="ctr"/>
        <c:lblOffset val="100"/>
        <c:noMultiLvlLbl val="0"/>
      </c:catAx>
      <c:valAx>
        <c:axId val="234884096"/>
        <c:scaling>
          <c:orientation val="minMax"/>
        </c:scaling>
        <c:delete val="0"/>
        <c:axPos val="l"/>
        <c:majorGridlines/>
        <c:numFmt formatCode="0.0" sourceLinked="0"/>
        <c:majorTickMark val="out"/>
        <c:minorTickMark val="none"/>
        <c:tickLblPos val="nextTo"/>
        <c:spPr>
          <a:ln>
            <a:noFill/>
          </a:ln>
        </c:spPr>
        <c:crossAx val="234882560"/>
        <c:crosses val="autoZero"/>
        <c:crossBetween val="between"/>
      </c:valAx>
    </c:plotArea>
    <c:plotVisOnly val="1"/>
    <c:dispBlanksAs val="gap"/>
    <c:showDLblsOverMax val="0"/>
  </c:chart>
  <c:printSettings>
    <c:headerFooter/>
    <c:pageMargins b="0.75000000000000633" l="0.70000000000000062" r="0.70000000000000062" t="0.75000000000000633"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Y CU</a:t>
            </a:r>
          </a:p>
        </c:rich>
      </c:tx>
      <c:overlay val="0"/>
    </c:title>
    <c:autoTitleDeleted val="0"/>
    <c:plotArea>
      <c:layout/>
      <c:lineChart>
        <c:grouping val="standard"/>
        <c:varyColors val="0"/>
        <c:ser>
          <c:idx val="0"/>
          <c:order val="0"/>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Nonstationary!$D$7:$D$120</c:f>
              <c:numCache>
                <c:formatCode>0.000</c:formatCode>
                <c:ptCount val="114"/>
                <c:pt idx="0">
                  <c:v>1396.7961258354185</c:v>
                </c:pt>
                <c:pt idx="1">
                  <c:v>1395.8671150907783</c:v>
                </c:pt>
                <c:pt idx="2">
                  <c:v>1396.3745531876743</c:v>
                </c:pt>
                <c:pt idx="3">
                  <c:v>1399.5485186806593</c:v>
                </c:pt>
                <c:pt idx="4">
                  <c:v>1400.4132717713824</c:v>
                </c:pt>
                <c:pt idx="5">
                  <c:v>1400.059846669858</c:v>
                </c:pt>
                <c:pt idx="6">
                  <c:v>1407.528829502151</c:v>
                </c:pt>
                <c:pt idx="7">
                  <c:v>1410.2255268882764</c:v>
                </c:pt>
                <c:pt idx="8">
                  <c:v>1407.5541370371773</c:v>
                </c:pt>
                <c:pt idx="9">
                  <c:v>1413.4436032012047</c:v>
                </c:pt>
                <c:pt idx="10">
                  <c:v>1414.1869173904854</c:v>
                </c:pt>
                <c:pt idx="11">
                  <c:v>1413.4082620477054</c:v>
                </c:pt>
                <c:pt idx="12">
                  <c:v>1415.8299316363668</c:v>
                </c:pt>
                <c:pt idx="13">
                  <c:v>1415.1221656906596</c:v>
                </c:pt>
                <c:pt idx="14">
                  <c:v>1413.4270709284922</c:v>
                </c:pt>
                <c:pt idx="15">
                  <c:v>1408.1590933750333</c:v>
                </c:pt>
                <c:pt idx="16">
                  <c:v>1425.2784545171207</c:v>
                </c:pt>
                <c:pt idx="17">
                  <c:v>1426.0313331529956</c:v>
                </c:pt>
                <c:pt idx="18">
                  <c:v>1419.7299019536404</c:v>
                </c:pt>
                <c:pt idx="19">
                  <c:v>1427.9931319362361</c:v>
                </c:pt>
                <c:pt idx="20">
                  <c:v>1423.415297436281</c:v>
                </c:pt>
                <c:pt idx="21">
                  <c:v>1420.5504326266368</c:v>
                </c:pt>
                <c:pt idx="22">
                  <c:v>1423.7106060348017</c:v>
                </c:pt>
                <c:pt idx="23">
                  <c:v>1425.5738864021116</c:v>
                </c:pt>
                <c:pt idx="24">
                  <c:v>1423.8171689108315</c:v>
                </c:pt>
                <c:pt idx="25">
                  <c:v>1422.6638431595406</c:v>
                </c:pt>
                <c:pt idx="26">
                  <c:v>1423.1890428550582</c:v>
                </c:pt>
                <c:pt idx="27">
                  <c:v>1422.9406899704768</c:v>
                </c:pt>
                <c:pt idx="28">
                  <c:v>1428.4364988707669</c:v>
                </c:pt>
                <c:pt idx="29">
                  <c:v>1428.3116259883493</c:v>
                </c:pt>
                <c:pt idx="30">
                  <c:v>1434.3850552364347</c:v>
                </c:pt>
                <c:pt idx="31">
                  <c:v>1435.4548460005647</c:v>
                </c:pt>
                <c:pt idx="32">
                  <c:v>1431.7646896458596</c:v>
                </c:pt>
                <c:pt idx="33">
                  <c:v>1442.3357405687798</c:v>
                </c:pt>
                <c:pt idx="34">
                  <c:v>1442.7963975937525</c:v>
                </c:pt>
                <c:pt idx="35">
                  <c:v>1445.0897623032538</c:v>
                </c:pt>
                <c:pt idx="36">
                  <c:v>1447.8826814187539</c:v>
                </c:pt>
                <c:pt idx="37">
                  <c:v>1453.1735035554539</c:v>
                </c:pt>
                <c:pt idx="38">
                  <c:v>1458.3404918809042</c:v>
                </c:pt>
                <c:pt idx="39">
                  <c:v>1461.1363905510489</c:v>
                </c:pt>
                <c:pt idx="40">
                  <c:v>1464.6661572212424</c:v>
                </c:pt>
                <c:pt idx="41">
                  <c:v>1466.6586004597407</c:v>
                </c:pt>
                <c:pt idx="42">
                  <c:v>1465.5911019075443</c:v>
                </c:pt>
                <c:pt idx="43">
                  <c:v>1468.3428496689987</c:v>
                </c:pt>
                <c:pt idx="44">
                  <c:v>1471.6399214774985</c:v>
                </c:pt>
                <c:pt idx="45">
                  <c:v>1474.8102847970372</c:v>
                </c:pt>
                <c:pt idx="46">
                  <c:v>1474.1578191540684</c:v>
                </c:pt>
                <c:pt idx="47">
                  <c:v>1476.1072545571778</c:v>
                </c:pt>
                <c:pt idx="48">
                  <c:v>1489.0393919802384</c:v>
                </c:pt>
                <c:pt idx="49">
                  <c:v>1487.8532733435145</c:v>
                </c:pt>
                <c:pt idx="50">
                  <c:v>1489.2014941751154</c:v>
                </c:pt>
                <c:pt idx="51">
                  <c:v>1488.9511986776952</c:v>
                </c:pt>
                <c:pt idx="52">
                  <c:v>1490.9605431469245</c:v>
                </c:pt>
                <c:pt idx="53">
                  <c:v>1490.0799488349116</c:v>
                </c:pt>
                <c:pt idx="54">
                  <c:v>1493.077818396323</c:v>
                </c:pt>
                <c:pt idx="55">
                  <c:v>1495.7476493866352</c:v>
                </c:pt>
                <c:pt idx="56">
                  <c:v>1495.3272231714091</c:v>
                </c:pt>
                <c:pt idx="57">
                  <c:v>1496.7516416383737</c:v>
                </c:pt>
                <c:pt idx="58">
                  <c:v>1498.1741086767852</c:v>
                </c:pt>
                <c:pt idx="59">
                  <c:v>1494.9929216604401</c:v>
                </c:pt>
                <c:pt idx="60">
                  <c:v>1492.0289004611866</c:v>
                </c:pt>
                <c:pt idx="61">
                  <c:v>1491.7756484888891</c:v>
                </c:pt>
                <c:pt idx="62">
                  <c:v>1489.2969190471722</c:v>
                </c:pt>
                <c:pt idx="63">
                  <c:v>1495.538219322334</c:v>
                </c:pt>
                <c:pt idx="64">
                  <c:v>1498.6853231384498</c:v>
                </c:pt>
                <c:pt idx="65">
                  <c:v>1496.8705916103354</c:v>
                </c:pt>
                <c:pt idx="66">
                  <c:v>1495.7414082525672</c:v>
                </c:pt>
                <c:pt idx="67">
                  <c:v>1493.2732432184166</c:v>
                </c:pt>
                <c:pt idx="68">
                  <c:v>1494.8606594128587</c:v>
                </c:pt>
                <c:pt idx="69">
                  <c:v>1497.9179753559392</c:v>
                </c:pt>
                <c:pt idx="70">
                  <c:v>1499.2816319269748</c:v>
                </c:pt>
                <c:pt idx="71">
                  <c:v>1496.4493177819584</c:v>
                </c:pt>
                <c:pt idx="72">
                  <c:v>1492.1712966740652</c:v>
                </c:pt>
                <c:pt idx="73">
                  <c:v>1486.2842438148832</c:v>
                </c:pt>
                <c:pt idx="74">
                  <c:v>1493.0676143934231</c:v>
                </c:pt>
                <c:pt idx="75">
                  <c:v>1492.9904344994043</c:v>
                </c:pt>
                <c:pt idx="76">
                  <c:v>1490.9877281534662</c:v>
                </c:pt>
                <c:pt idx="77">
                  <c:v>1492.0376425221455</c:v>
                </c:pt>
                <c:pt idx="78">
                  <c:v>1491.6218196764617</c:v>
                </c:pt>
                <c:pt idx="79">
                  <c:v>1494.502281958964</c:v>
                </c:pt>
                <c:pt idx="80">
                  <c:v>1496.0865717397412</c:v>
                </c:pt>
                <c:pt idx="81">
                  <c:v>1495.6574757587989</c:v>
                </c:pt>
                <c:pt idx="82">
                  <c:v>1494.966596856455</c:v>
                </c:pt>
                <c:pt idx="83">
                  <c:v>1494.3840968980535</c:v>
                </c:pt>
                <c:pt idx="84">
                  <c:v>1497.4258671789953</c:v>
                </c:pt>
                <c:pt idx="85">
                  <c:v>1493.5767862568844</c:v>
                </c:pt>
                <c:pt idx="86">
                  <c:v>1488.1335921402276</c:v>
                </c:pt>
                <c:pt idx="87">
                  <c:v>1486.8920163226096</c:v>
                </c:pt>
                <c:pt idx="88">
                  <c:v>1487.9887587423289</c:v>
                </c:pt>
                <c:pt idx="89">
                  <c:v>1490.3792234269986</c:v>
                </c:pt>
                <c:pt idx="90">
                  <c:v>1492.9296196556102</c:v>
                </c:pt>
                <c:pt idx="91">
                  <c:v>1492.7699519883704</c:v>
                </c:pt>
                <c:pt idx="92">
                  <c:v>1489.8627791246261</c:v>
                </c:pt>
                <c:pt idx="93">
                  <c:v>1492.2502354169958</c:v>
                </c:pt>
                <c:pt idx="94">
                  <c:v>1493.6366103583052</c:v>
                </c:pt>
                <c:pt idx="95">
                  <c:v>1490.1433183958222</c:v>
                </c:pt>
                <c:pt idx="96">
                  <c:v>1485.8626256753835</c:v>
                </c:pt>
                <c:pt idx="97">
                  <c:v>1483.6592890125537</c:v>
                </c:pt>
                <c:pt idx="98">
                  <c:v>1479.8362126596094</c:v>
                </c:pt>
                <c:pt idx="99">
                  <c:v>1490.6936426668919</c:v>
                </c:pt>
                <c:pt idx="100">
                  <c:v>1486.9641559300683</c:v>
                </c:pt>
                <c:pt idx="101">
                  <c:v>1488.1141366495194</c:v>
                </c:pt>
                <c:pt idx="102">
                  <c:v>1488.7662667420768</c:v>
                </c:pt>
                <c:pt idx="103">
                  <c:v>1491.8472502455654</c:v>
                </c:pt>
                <c:pt idx="104">
                  <c:v>1493.5604401548721</c:v>
                </c:pt>
                <c:pt idx="105">
                  <c:v>1490.4175357845104</c:v>
                </c:pt>
                <c:pt idx="106">
                  <c:v>1497.1630921942526</c:v>
                </c:pt>
                <c:pt idx="107">
                  <c:v>1497.4971001396732</c:v>
                </c:pt>
                <c:pt idx="108">
                  <c:v>1497.0520003732699</c:v>
                </c:pt>
                <c:pt idx="109">
                  <c:v>1497.4840032022212</c:v>
                </c:pt>
                <c:pt idx="110">
                  <c:v>1497.4281913552509</c:v>
                </c:pt>
                <c:pt idx="111">
                  <c:v>1497.3409346285757</c:v>
                </c:pt>
                <c:pt idx="112">
                  <c:v>1499.8580999383209</c:v>
                </c:pt>
                <c:pt idx="113">
                  <c:v>1498.9434613612084</c:v>
                </c:pt>
              </c:numCache>
            </c:numRef>
          </c:val>
          <c:smooth val="0"/>
          <c:extLst>
            <c:ext xmlns:c16="http://schemas.microsoft.com/office/drawing/2014/chart" uri="{C3380CC4-5D6E-409C-BE32-E72D297353CC}">
              <c16:uniqueId val="{00000000-1F3B-4311-954B-4E332C2107B2}"/>
            </c:ext>
          </c:extLst>
        </c:ser>
        <c:dLbls>
          <c:showLegendKey val="0"/>
          <c:showVal val="0"/>
          <c:showCatName val="0"/>
          <c:showSerName val="0"/>
          <c:showPercent val="0"/>
          <c:showBubbleSize val="0"/>
        </c:dLbls>
        <c:smooth val="0"/>
        <c:axId val="234908672"/>
        <c:axId val="234918656"/>
      </c:lineChart>
      <c:catAx>
        <c:axId val="234908672"/>
        <c:scaling>
          <c:orientation val="minMax"/>
        </c:scaling>
        <c:delete val="0"/>
        <c:axPos val="b"/>
        <c:numFmt formatCode="General" sourceLinked="0"/>
        <c:majorTickMark val="out"/>
        <c:minorTickMark val="none"/>
        <c:tickLblPos val="low"/>
        <c:crossAx val="234918656"/>
        <c:crosses val="autoZero"/>
        <c:auto val="1"/>
        <c:lblAlgn val="ctr"/>
        <c:lblOffset val="100"/>
        <c:noMultiLvlLbl val="0"/>
      </c:catAx>
      <c:valAx>
        <c:axId val="234918656"/>
        <c:scaling>
          <c:orientation val="minMax"/>
        </c:scaling>
        <c:delete val="0"/>
        <c:axPos val="l"/>
        <c:majorGridlines/>
        <c:numFmt formatCode="0.0" sourceLinked="0"/>
        <c:majorTickMark val="out"/>
        <c:minorTickMark val="none"/>
        <c:tickLblPos val="nextTo"/>
        <c:spPr>
          <a:ln>
            <a:noFill/>
          </a:ln>
        </c:spPr>
        <c:crossAx val="234908672"/>
        <c:crosses val="autoZero"/>
        <c:crossBetween val="between"/>
      </c:valAx>
    </c:plotArea>
    <c:plotVisOnly val="1"/>
    <c:dispBlanksAs val="gap"/>
    <c:showDLblsOverMax val="0"/>
  </c:chart>
  <c:printSettings>
    <c:headerFooter/>
    <c:pageMargins b="0.75000000000000655" l="0.70000000000000062" r="0.70000000000000062" t="0.75000000000000655"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Y MINE</a:t>
            </a:r>
          </a:p>
        </c:rich>
      </c:tx>
      <c:overlay val="0"/>
    </c:title>
    <c:autoTitleDeleted val="0"/>
    <c:plotArea>
      <c:layout/>
      <c:lineChart>
        <c:grouping val="standard"/>
        <c:varyColors val="0"/>
        <c:ser>
          <c:idx val="0"/>
          <c:order val="0"/>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Nonstationary!$E$7:$E$120</c:f>
              <c:numCache>
                <c:formatCode>0.000</c:formatCode>
                <c:ptCount val="114"/>
                <c:pt idx="0">
                  <c:v>1412.4128312725895</c:v>
                </c:pt>
                <c:pt idx="1">
                  <c:v>1411.4728250375513</c:v>
                </c:pt>
                <c:pt idx="2">
                  <c:v>1411.9821410137858</c:v>
                </c:pt>
                <c:pt idx="3">
                  <c:v>1415.1789772358268</c:v>
                </c:pt>
                <c:pt idx="4">
                  <c:v>1416.0457327286613</c:v>
                </c:pt>
                <c:pt idx="5">
                  <c:v>1415.6681513277706</c:v>
                </c:pt>
                <c:pt idx="6">
                  <c:v>1423.1302187070628</c:v>
                </c:pt>
                <c:pt idx="7">
                  <c:v>1425.8619379336342</c:v>
                </c:pt>
                <c:pt idx="8">
                  <c:v>1423.206586899317</c:v>
                </c:pt>
                <c:pt idx="9">
                  <c:v>1429.0591986511467</c:v>
                </c:pt>
                <c:pt idx="10">
                  <c:v>1429.7772229882332</c:v>
                </c:pt>
                <c:pt idx="11">
                  <c:v>1429.0484171864614</c:v>
                </c:pt>
                <c:pt idx="12">
                  <c:v>1431.5087929128347</c:v>
                </c:pt>
                <c:pt idx="13">
                  <c:v>1430.7475303260699</c:v>
                </c:pt>
                <c:pt idx="14">
                  <c:v>1429.0007307203362</c:v>
                </c:pt>
                <c:pt idx="15">
                  <c:v>1423.801314595742</c:v>
                </c:pt>
                <c:pt idx="16">
                  <c:v>1440.9801053870203</c:v>
                </c:pt>
                <c:pt idx="17">
                  <c:v>1441.6998577391641</c:v>
                </c:pt>
                <c:pt idx="18">
                  <c:v>1435.2571122749971</c:v>
                </c:pt>
                <c:pt idx="19">
                  <c:v>1443.5958094667837</c:v>
                </c:pt>
                <c:pt idx="20">
                  <c:v>1439.2620698011899</c:v>
                </c:pt>
                <c:pt idx="21">
                  <c:v>1436.1581692480233</c:v>
                </c:pt>
                <c:pt idx="22">
                  <c:v>1439.2073539043729</c:v>
                </c:pt>
                <c:pt idx="23">
                  <c:v>1441.1429350675492</c:v>
                </c:pt>
                <c:pt idx="24">
                  <c:v>1439.8247782187766</c:v>
                </c:pt>
                <c:pt idx="25">
                  <c:v>1438.2169426123817</c:v>
                </c:pt>
                <c:pt idx="26">
                  <c:v>1438.6252733718943</c:v>
                </c:pt>
                <c:pt idx="27">
                  <c:v>1438.4087272224242</c:v>
                </c:pt>
                <c:pt idx="28">
                  <c:v>1444.7658151516532</c:v>
                </c:pt>
                <c:pt idx="29">
                  <c:v>1443.7202020094946</c:v>
                </c:pt>
                <c:pt idx="30">
                  <c:v>1449.7583473724465</c:v>
                </c:pt>
                <c:pt idx="31">
                  <c:v>1450.7787806452545</c:v>
                </c:pt>
                <c:pt idx="32">
                  <c:v>1448.4684490277393</c:v>
                </c:pt>
                <c:pt idx="33">
                  <c:v>1457.7049670740253</c:v>
                </c:pt>
                <c:pt idx="34">
                  <c:v>1457.9473014845059</c:v>
                </c:pt>
                <c:pt idx="35">
                  <c:v>1460.2761917357682</c:v>
                </c:pt>
                <c:pt idx="36">
                  <c:v>1465.0675171282805</c:v>
                </c:pt>
                <c:pt idx="37">
                  <c:v>1468.4644458982807</c:v>
                </c:pt>
                <c:pt idx="38">
                  <c:v>1473.2469812293057</c:v>
                </c:pt>
                <c:pt idx="39">
                  <c:v>1476.2283745831598</c:v>
                </c:pt>
                <c:pt idx="40">
                  <c:v>1478.7097008520223</c:v>
                </c:pt>
                <c:pt idx="41">
                  <c:v>1482.1110624282974</c:v>
                </c:pt>
                <c:pt idx="42">
                  <c:v>1480.5683201721183</c:v>
                </c:pt>
                <c:pt idx="43">
                  <c:v>1483.9959653869544</c:v>
                </c:pt>
                <c:pt idx="44">
                  <c:v>1485.8600857445876</c:v>
                </c:pt>
                <c:pt idx="45">
                  <c:v>1489.6509680910169</c:v>
                </c:pt>
                <c:pt idx="46">
                  <c:v>1490.0630026877068</c:v>
                </c:pt>
                <c:pt idx="47">
                  <c:v>1491.6776637201917</c:v>
                </c:pt>
                <c:pt idx="48">
                  <c:v>1498.3411341739918</c:v>
                </c:pt>
                <c:pt idx="49">
                  <c:v>1498.1242751987909</c:v>
                </c:pt>
                <c:pt idx="50">
                  <c:v>1499.2275099440428</c:v>
                </c:pt>
                <c:pt idx="51">
                  <c:v>1499.3108103183572</c:v>
                </c:pt>
                <c:pt idx="52">
                  <c:v>1501.0121866214922</c:v>
                </c:pt>
                <c:pt idx="53">
                  <c:v>1499.6888741370144</c:v>
                </c:pt>
                <c:pt idx="54">
                  <c:v>1502.5449184445345</c:v>
                </c:pt>
                <c:pt idx="55">
                  <c:v>1504.2103197799397</c:v>
                </c:pt>
                <c:pt idx="56">
                  <c:v>1504.3522609787537</c:v>
                </c:pt>
                <c:pt idx="57">
                  <c:v>1506.125450173646</c:v>
                </c:pt>
                <c:pt idx="58">
                  <c:v>1507.2052743473807</c:v>
                </c:pt>
                <c:pt idx="59">
                  <c:v>1505.8588340660347</c:v>
                </c:pt>
                <c:pt idx="60">
                  <c:v>1502.3492812007878</c:v>
                </c:pt>
                <c:pt idx="61">
                  <c:v>1501.816609544114</c:v>
                </c:pt>
                <c:pt idx="62">
                  <c:v>1499.3757768163778</c:v>
                </c:pt>
                <c:pt idx="63">
                  <c:v>1504.517588619889</c:v>
                </c:pt>
                <c:pt idx="64">
                  <c:v>1507.0594119825091</c:v>
                </c:pt>
                <c:pt idx="65">
                  <c:v>1505.237687051738</c:v>
                </c:pt>
                <c:pt idx="66">
                  <c:v>1504.2912848559195</c:v>
                </c:pt>
                <c:pt idx="67">
                  <c:v>1501.6122954859054</c:v>
                </c:pt>
                <c:pt idx="68">
                  <c:v>1503.7852938004867</c:v>
                </c:pt>
                <c:pt idx="69">
                  <c:v>1506.3786455270554</c:v>
                </c:pt>
                <c:pt idx="70">
                  <c:v>1507.6574615311924</c:v>
                </c:pt>
                <c:pt idx="71">
                  <c:v>1505.636155891297</c:v>
                </c:pt>
                <c:pt idx="72">
                  <c:v>1501.0925946917716</c:v>
                </c:pt>
                <c:pt idx="73">
                  <c:v>1495.9882411199114</c:v>
                </c:pt>
                <c:pt idx="74">
                  <c:v>1502.2534632135885</c:v>
                </c:pt>
                <c:pt idx="75">
                  <c:v>1501.9641472751944</c:v>
                </c:pt>
                <c:pt idx="76">
                  <c:v>1500.4200022950431</c:v>
                </c:pt>
                <c:pt idx="77">
                  <c:v>1501.3103865951448</c:v>
                </c:pt>
                <c:pt idx="78">
                  <c:v>1501.0594468419379</c:v>
                </c:pt>
                <c:pt idx="79">
                  <c:v>1503.6141827330457</c:v>
                </c:pt>
                <c:pt idx="80">
                  <c:v>1505.3254173491973</c:v>
                </c:pt>
                <c:pt idx="81">
                  <c:v>1504.9311355898069</c:v>
                </c:pt>
                <c:pt idx="82">
                  <c:v>1504.1012153865825</c:v>
                </c:pt>
                <c:pt idx="83">
                  <c:v>1503.4742404100502</c:v>
                </c:pt>
                <c:pt idx="84">
                  <c:v>1506.7851145573879</c:v>
                </c:pt>
                <c:pt idx="85">
                  <c:v>1502.5715260721227</c:v>
                </c:pt>
                <c:pt idx="86">
                  <c:v>1497.6739211810689</c:v>
                </c:pt>
                <c:pt idx="87">
                  <c:v>1495.8684577804368</c:v>
                </c:pt>
                <c:pt idx="88">
                  <c:v>1496.3842848911754</c:v>
                </c:pt>
                <c:pt idx="89">
                  <c:v>1499.0211425706484</c:v>
                </c:pt>
                <c:pt idx="90">
                  <c:v>1501.1542085705623</c:v>
                </c:pt>
                <c:pt idx="91">
                  <c:v>1501.5593970254051</c:v>
                </c:pt>
                <c:pt idx="92">
                  <c:v>1499.3774967160998</c:v>
                </c:pt>
                <c:pt idx="93">
                  <c:v>1501.4191209887081</c:v>
                </c:pt>
                <c:pt idx="94">
                  <c:v>1503.3430589689222</c:v>
                </c:pt>
                <c:pt idx="95">
                  <c:v>1500.1442229244267</c:v>
                </c:pt>
                <c:pt idx="96">
                  <c:v>1496.6916810714449</c:v>
                </c:pt>
                <c:pt idx="97">
                  <c:v>1494.681337253041</c:v>
                </c:pt>
                <c:pt idx="98">
                  <c:v>1491.0683065500698</c:v>
                </c:pt>
                <c:pt idx="99">
                  <c:v>1500.3526342621653</c:v>
                </c:pt>
                <c:pt idx="100">
                  <c:v>1497.8698358615445</c:v>
                </c:pt>
                <c:pt idx="101">
                  <c:v>1498.5622993258548</c:v>
                </c:pt>
                <c:pt idx="102">
                  <c:v>1499.4082499463968</c:v>
                </c:pt>
                <c:pt idx="103">
                  <c:v>1502.1670068952806</c:v>
                </c:pt>
                <c:pt idx="104">
                  <c:v>1503.9951105529158</c:v>
                </c:pt>
                <c:pt idx="105">
                  <c:v>1501.4059025008817</c:v>
                </c:pt>
                <c:pt idx="106">
                  <c:v>1506.8642313537071</c:v>
                </c:pt>
                <c:pt idx="107">
                  <c:v>1507.4145694567251</c:v>
                </c:pt>
                <c:pt idx="108">
                  <c:v>1506.7195465082716</c:v>
                </c:pt>
                <c:pt idx="109">
                  <c:v>1507.4246486838633</c:v>
                </c:pt>
                <c:pt idx="110">
                  <c:v>1507.7975056360995</c:v>
                </c:pt>
                <c:pt idx="111">
                  <c:v>1507.692148745607</c:v>
                </c:pt>
                <c:pt idx="112">
                  <c:v>1509.5821816232408</c:v>
                </c:pt>
                <c:pt idx="113">
                  <c:v>1508.9067852047892</c:v>
                </c:pt>
              </c:numCache>
            </c:numRef>
          </c:val>
          <c:smooth val="0"/>
          <c:extLst>
            <c:ext xmlns:c16="http://schemas.microsoft.com/office/drawing/2014/chart" uri="{C3380CC4-5D6E-409C-BE32-E72D297353CC}">
              <c16:uniqueId val="{00000000-4C78-4F79-8BAE-A9250390BE8C}"/>
            </c:ext>
          </c:extLst>
        </c:ser>
        <c:dLbls>
          <c:showLegendKey val="0"/>
          <c:showVal val="0"/>
          <c:showCatName val="0"/>
          <c:showSerName val="0"/>
          <c:showPercent val="0"/>
          <c:showBubbleSize val="0"/>
        </c:dLbls>
        <c:smooth val="0"/>
        <c:axId val="234924672"/>
        <c:axId val="234930560"/>
      </c:lineChart>
      <c:catAx>
        <c:axId val="234924672"/>
        <c:scaling>
          <c:orientation val="minMax"/>
        </c:scaling>
        <c:delete val="0"/>
        <c:axPos val="b"/>
        <c:numFmt formatCode="General" sourceLinked="0"/>
        <c:majorTickMark val="out"/>
        <c:minorTickMark val="none"/>
        <c:tickLblPos val="low"/>
        <c:crossAx val="234930560"/>
        <c:crosses val="autoZero"/>
        <c:auto val="1"/>
        <c:lblAlgn val="ctr"/>
        <c:lblOffset val="100"/>
        <c:noMultiLvlLbl val="0"/>
      </c:catAx>
      <c:valAx>
        <c:axId val="234930560"/>
        <c:scaling>
          <c:orientation val="minMax"/>
        </c:scaling>
        <c:delete val="0"/>
        <c:axPos val="l"/>
        <c:majorGridlines/>
        <c:numFmt formatCode="0.0" sourceLinked="0"/>
        <c:majorTickMark val="out"/>
        <c:minorTickMark val="none"/>
        <c:tickLblPos val="nextTo"/>
        <c:spPr>
          <a:ln>
            <a:noFill/>
          </a:ln>
        </c:spPr>
        <c:crossAx val="234924672"/>
        <c:crosses val="autoZero"/>
        <c:crossBetween val="between"/>
      </c:valAx>
    </c:plotArea>
    <c:plotVisOnly val="1"/>
    <c:dispBlanksAs val="gap"/>
    <c:showDLblsOverMax val="0"/>
  </c:chart>
  <c:printSettings>
    <c:headerFooter/>
    <c:pageMargins b="0.75000000000000677" l="0.70000000000000062" r="0.70000000000000062" t="0.75000000000000677"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Y RRNN</a:t>
            </a:r>
          </a:p>
        </c:rich>
      </c:tx>
      <c:overlay val="0"/>
    </c:title>
    <c:autoTitleDeleted val="0"/>
    <c:plotArea>
      <c:layout/>
      <c:lineChart>
        <c:grouping val="standard"/>
        <c:varyColors val="0"/>
        <c:ser>
          <c:idx val="0"/>
          <c:order val="0"/>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Nonstationary!$F$7:$F$120</c:f>
              <c:numCache>
                <c:formatCode>0.000</c:formatCode>
                <c:ptCount val="114"/>
                <c:pt idx="0">
                  <c:v>1433.4897661415989</c:v>
                </c:pt>
                <c:pt idx="1">
                  <c:v>1435.1071427585359</c:v>
                </c:pt>
                <c:pt idx="2">
                  <c:v>1433.1029805863404</c:v>
                </c:pt>
                <c:pt idx="3">
                  <c:v>1437.0949682266494</c:v>
                </c:pt>
                <c:pt idx="4">
                  <c:v>1437.9708864546794</c:v>
                </c:pt>
                <c:pt idx="5">
                  <c:v>1435.7683730057809</c:v>
                </c:pt>
                <c:pt idx="6">
                  <c:v>1445.9863492850941</c:v>
                </c:pt>
                <c:pt idx="7">
                  <c:v>1446.4871108588993</c:v>
                </c:pt>
                <c:pt idx="8">
                  <c:v>1444.1473709153429</c:v>
                </c:pt>
                <c:pt idx="9">
                  <c:v>1446.5293009224054</c:v>
                </c:pt>
                <c:pt idx="10">
                  <c:v>1447.6393552563361</c:v>
                </c:pt>
                <c:pt idx="11">
                  <c:v>1448.1940105788644</c:v>
                </c:pt>
                <c:pt idx="12">
                  <c:v>1449.2614722851608</c:v>
                </c:pt>
                <c:pt idx="13">
                  <c:v>1447.1173223045973</c:v>
                </c:pt>
                <c:pt idx="14">
                  <c:v>1445.0454510603893</c:v>
                </c:pt>
                <c:pt idx="15">
                  <c:v>1444.4713385272446</c:v>
                </c:pt>
                <c:pt idx="16">
                  <c:v>1456.7049693434026</c:v>
                </c:pt>
                <c:pt idx="17">
                  <c:v>1458.8773896929802</c:v>
                </c:pt>
                <c:pt idx="18">
                  <c:v>1459.6447735681704</c:v>
                </c:pt>
                <c:pt idx="19">
                  <c:v>1464.4802242970507</c:v>
                </c:pt>
                <c:pt idx="20">
                  <c:v>1463.7734221743451</c:v>
                </c:pt>
                <c:pt idx="21">
                  <c:v>1463.4886554708264</c:v>
                </c:pt>
                <c:pt idx="22">
                  <c:v>1466.9056720443539</c:v>
                </c:pt>
                <c:pt idx="23">
                  <c:v>1466.501913713566</c:v>
                </c:pt>
                <c:pt idx="24">
                  <c:v>1465.6429416130363</c:v>
                </c:pt>
                <c:pt idx="25">
                  <c:v>1465.7774635404026</c:v>
                </c:pt>
                <c:pt idx="26">
                  <c:v>1467.9628425011542</c:v>
                </c:pt>
                <c:pt idx="27">
                  <c:v>1467.2895235037572</c:v>
                </c:pt>
                <c:pt idx="28">
                  <c:v>1471.6625648886775</c:v>
                </c:pt>
                <c:pt idx="29">
                  <c:v>1472.8844295403517</c:v>
                </c:pt>
                <c:pt idx="30">
                  <c:v>1476.6488596828488</c:v>
                </c:pt>
                <c:pt idx="31">
                  <c:v>1480.1840897236198</c:v>
                </c:pt>
                <c:pt idx="32">
                  <c:v>1478.0906581406011</c:v>
                </c:pt>
                <c:pt idx="33">
                  <c:v>1486.3553524482338</c:v>
                </c:pt>
                <c:pt idx="34">
                  <c:v>1485.9260153879773</c:v>
                </c:pt>
                <c:pt idx="35">
                  <c:v>1488.1251323448384</c:v>
                </c:pt>
                <c:pt idx="36">
                  <c:v>1491.7376676808756</c:v>
                </c:pt>
                <c:pt idx="37">
                  <c:v>1493.8472294078813</c:v>
                </c:pt>
                <c:pt idx="38">
                  <c:v>1495.9007730842216</c:v>
                </c:pt>
                <c:pt idx="39">
                  <c:v>1498.3078470040048</c:v>
                </c:pt>
                <c:pt idx="40">
                  <c:v>1500.2467190827481</c:v>
                </c:pt>
                <c:pt idx="41">
                  <c:v>1503.7337233550045</c:v>
                </c:pt>
                <c:pt idx="42">
                  <c:v>1505.7963970469891</c:v>
                </c:pt>
                <c:pt idx="43">
                  <c:v>1507.8346460571533</c:v>
                </c:pt>
                <c:pt idx="44">
                  <c:v>1509.088348733331</c:v>
                </c:pt>
                <c:pt idx="45">
                  <c:v>1510.4547496871724</c:v>
                </c:pt>
                <c:pt idx="46">
                  <c:v>1509.7909970118747</c:v>
                </c:pt>
                <c:pt idx="47">
                  <c:v>1508.3064019311325</c:v>
                </c:pt>
                <c:pt idx="48">
                  <c:v>1512.5282432074728</c:v>
                </c:pt>
                <c:pt idx="49">
                  <c:v>1511.5018902617862</c:v>
                </c:pt>
                <c:pt idx="50">
                  <c:v>1512.5789603691223</c:v>
                </c:pt>
                <c:pt idx="51">
                  <c:v>1515.65571944306</c:v>
                </c:pt>
                <c:pt idx="52">
                  <c:v>1517.0703689114623</c:v>
                </c:pt>
                <c:pt idx="53">
                  <c:v>1516.6094449155801</c:v>
                </c:pt>
                <c:pt idx="54">
                  <c:v>1518.2948422202355</c:v>
                </c:pt>
                <c:pt idx="55">
                  <c:v>1518.4218471427421</c:v>
                </c:pt>
                <c:pt idx="56">
                  <c:v>1519.5793259359898</c:v>
                </c:pt>
                <c:pt idx="57">
                  <c:v>1521.6519266940879</c:v>
                </c:pt>
                <c:pt idx="58">
                  <c:v>1522.2496401900551</c:v>
                </c:pt>
                <c:pt idx="59">
                  <c:v>1520.5816403707865</c:v>
                </c:pt>
                <c:pt idx="60">
                  <c:v>1518.9438520962933</c:v>
                </c:pt>
                <c:pt idx="61">
                  <c:v>1518.6109115909926</c:v>
                </c:pt>
                <c:pt idx="62">
                  <c:v>1517.5256046112829</c:v>
                </c:pt>
                <c:pt idx="63">
                  <c:v>1522.1365893357072</c:v>
                </c:pt>
                <c:pt idx="64">
                  <c:v>1522.7410324170119</c:v>
                </c:pt>
                <c:pt idx="65">
                  <c:v>1521.732234617602</c:v>
                </c:pt>
                <c:pt idx="66">
                  <c:v>1521.1565902379541</c:v>
                </c:pt>
                <c:pt idx="67">
                  <c:v>1519.1560229598042</c:v>
                </c:pt>
                <c:pt idx="68">
                  <c:v>1522.3506547258792</c:v>
                </c:pt>
                <c:pt idx="69">
                  <c:v>1525.294824732342</c:v>
                </c:pt>
                <c:pt idx="70">
                  <c:v>1526.0745047248834</c:v>
                </c:pt>
                <c:pt idx="71">
                  <c:v>1524.5953646952321</c:v>
                </c:pt>
                <c:pt idx="72">
                  <c:v>1520.9473576853129</c:v>
                </c:pt>
                <c:pt idx="73">
                  <c:v>1516.8401753353362</c:v>
                </c:pt>
                <c:pt idx="74">
                  <c:v>1523.4733826935965</c:v>
                </c:pt>
                <c:pt idx="75">
                  <c:v>1523.5210850024587</c:v>
                </c:pt>
                <c:pt idx="76">
                  <c:v>1522.3832597644887</c:v>
                </c:pt>
                <c:pt idx="77">
                  <c:v>1523.2831596064814</c:v>
                </c:pt>
                <c:pt idx="78">
                  <c:v>1523.3337696116193</c:v>
                </c:pt>
                <c:pt idx="79">
                  <c:v>1524.2968791973515</c:v>
                </c:pt>
                <c:pt idx="80">
                  <c:v>1525.5759467819707</c:v>
                </c:pt>
                <c:pt idx="81">
                  <c:v>1523.7627420885933</c:v>
                </c:pt>
                <c:pt idx="82">
                  <c:v>1521.8933658414937</c:v>
                </c:pt>
                <c:pt idx="83">
                  <c:v>1521.4886836227336</c:v>
                </c:pt>
                <c:pt idx="84">
                  <c:v>1525.4206583519044</c:v>
                </c:pt>
                <c:pt idx="85">
                  <c:v>1521.6431074010231</c:v>
                </c:pt>
                <c:pt idx="86">
                  <c:v>1518.7061978297838</c:v>
                </c:pt>
                <c:pt idx="87">
                  <c:v>1516.6414394110961</c:v>
                </c:pt>
                <c:pt idx="88">
                  <c:v>1516.1335057080569</c:v>
                </c:pt>
                <c:pt idx="89">
                  <c:v>1520.6149625041935</c:v>
                </c:pt>
                <c:pt idx="90">
                  <c:v>1523.7388043269552</c:v>
                </c:pt>
                <c:pt idx="91">
                  <c:v>1524.695721713784</c:v>
                </c:pt>
                <c:pt idx="92">
                  <c:v>1522.3673715631446</c:v>
                </c:pt>
                <c:pt idx="93">
                  <c:v>1524.0942373304129</c:v>
                </c:pt>
                <c:pt idx="94">
                  <c:v>1526.1883874993036</c:v>
                </c:pt>
                <c:pt idx="95">
                  <c:v>1524.2109727420307</c:v>
                </c:pt>
                <c:pt idx="96">
                  <c:v>1522.9053299888744</c:v>
                </c:pt>
                <c:pt idx="97">
                  <c:v>1520.6800392306836</c:v>
                </c:pt>
                <c:pt idx="98">
                  <c:v>1518.7129032015964</c:v>
                </c:pt>
                <c:pt idx="99">
                  <c:v>1526.0341904876227</c:v>
                </c:pt>
                <c:pt idx="100">
                  <c:v>1525.5718245917644</c:v>
                </c:pt>
                <c:pt idx="101">
                  <c:v>1526.089923274923</c:v>
                </c:pt>
                <c:pt idx="102">
                  <c:v>1527.7227173466222</c:v>
                </c:pt>
                <c:pt idx="103">
                  <c:v>1528.6863462017611</c:v>
                </c:pt>
                <c:pt idx="104">
                  <c:v>1531.6752514063885</c:v>
                </c:pt>
                <c:pt idx="105">
                  <c:v>1528.4369619829763</c:v>
                </c:pt>
                <c:pt idx="106">
                  <c:v>1533.8828389129249</c:v>
                </c:pt>
                <c:pt idx="107">
                  <c:v>1534.2196889533309</c:v>
                </c:pt>
                <c:pt idx="108">
                  <c:v>1534.0503145549508</c:v>
                </c:pt>
                <c:pt idx="109">
                  <c:v>1535.1963474220584</c:v>
                </c:pt>
                <c:pt idx="110">
                  <c:v>1534.9631693033784</c:v>
                </c:pt>
                <c:pt idx="111">
                  <c:v>1535.4343239131072</c:v>
                </c:pt>
                <c:pt idx="112">
                  <c:v>1535.9877659931722</c:v>
                </c:pt>
                <c:pt idx="113">
                  <c:v>1535.7220747560625</c:v>
                </c:pt>
              </c:numCache>
            </c:numRef>
          </c:val>
          <c:smooth val="0"/>
          <c:extLst>
            <c:ext xmlns:c16="http://schemas.microsoft.com/office/drawing/2014/chart" uri="{C3380CC4-5D6E-409C-BE32-E72D297353CC}">
              <c16:uniqueId val="{00000000-F92F-4925-87D3-D667DD39D2E3}"/>
            </c:ext>
          </c:extLst>
        </c:ser>
        <c:dLbls>
          <c:showLegendKey val="0"/>
          <c:showVal val="0"/>
          <c:showCatName val="0"/>
          <c:showSerName val="0"/>
          <c:showPercent val="0"/>
          <c:showBubbleSize val="0"/>
        </c:dLbls>
        <c:smooth val="0"/>
        <c:axId val="234971136"/>
        <c:axId val="234972672"/>
      </c:lineChart>
      <c:catAx>
        <c:axId val="234971136"/>
        <c:scaling>
          <c:orientation val="minMax"/>
        </c:scaling>
        <c:delete val="0"/>
        <c:axPos val="b"/>
        <c:numFmt formatCode="General" sourceLinked="0"/>
        <c:majorTickMark val="out"/>
        <c:minorTickMark val="none"/>
        <c:tickLblPos val="low"/>
        <c:crossAx val="234972672"/>
        <c:crosses val="autoZero"/>
        <c:auto val="1"/>
        <c:lblAlgn val="ctr"/>
        <c:lblOffset val="100"/>
        <c:noMultiLvlLbl val="0"/>
      </c:catAx>
      <c:valAx>
        <c:axId val="234972672"/>
        <c:scaling>
          <c:orientation val="minMax"/>
        </c:scaling>
        <c:delete val="0"/>
        <c:axPos val="l"/>
        <c:majorGridlines/>
        <c:numFmt formatCode="0.0" sourceLinked="0"/>
        <c:majorTickMark val="out"/>
        <c:minorTickMark val="none"/>
        <c:tickLblPos val="nextTo"/>
        <c:spPr>
          <a:ln>
            <a:noFill/>
          </a:ln>
        </c:spPr>
        <c:crossAx val="234971136"/>
        <c:crosses val="autoZero"/>
        <c:crossBetween val="between"/>
      </c:valAx>
    </c:plotArea>
    <c:plotVisOnly val="1"/>
    <c:dispBlanksAs val="gap"/>
    <c:showDLblsOverMax val="0"/>
  </c:chart>
  <c:printSettings>
    <c:headerFooter/>
    <c:pageMargins b="0.75000000000000722" l="0.70000000000000062" r="0.70000000000000062" t="0.75000000000000722"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C</a:t>
            </a:r>
          </a:p>
        </c:rich>
      </c:tx>
      <c:overlay val="0"/>
    </c:title>
    <c:autoTitleDeleted val="0"/>
    <c:plotArea>
      <c:layout/>
      <c:lineChart>
        <c:grouping val="standard"/>
        <c:varyColors val="0"/>
        <c:ser>
          <c:idx val="0"/>
          <c:order val="0"/>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Nonstationary!$G$7:$G$120</c:f>
              <c:numCache>
                <c:formatCode>0.000</c:formatCode>
                <c:ptCount val="114"/>
                <c:pt idx="0">
                  <c:v>1.1016348579126145</c:v>
                </c:pt>
                <c:pt idx="1">
                  <c:v>1.085076868082524</c:v>
                </c:pt>
                <c:pt idx="2">
                  <c:v>0.95595903574103858</c:v>
                </c:pt>
                <c:pt idx="3">
                  <c:v>1.9579708724796419</c:v>
                </c:pt>
                <c:pt idx="4">
                  <c:v>1.5263678854417151</c:v>
                </c:pt>
                <c:pt idx="5">
                  <c:v>0.85523119271453396</c:v>
                </c:pt>
                <c:pt idx="6">
                  <c:v>3.6834212449987191</c:v>
                </c:pt>
                <c:pt idx="7">
                  <c:v>2.0434053938769736</c:v>
                </c:pt>
                <c:pt idx="8">
                  <c:v>4.0059876757471358</c:v>
                </c:pt>
                <c:pt idx="9">
                  <c:v>2.5779795395180827</c:v>
                </c:pt>
                <c:pt idx="10">
                  <c:v>-0.18090166682682707</c:v>
                </c:pt>
                <c:pt idx="11">
                  <c:v>0.97799552229087539</c:v>
                </c:pt>
                <c:pt idx="12">
                  <c:v>0.59508714341145463</c:v>
                </c:pt>
                <c:pt idx="13">
                  <c:v>-0.96175547353940516</c:v>
                </c:pt>
                <c:pt idx="14">
                  <c:v>0.91305400424968042</c:v>
                </c:pt>
                <c:pt idx="15">
                  <c:v>2.0557576554557144</c:v>
                </c:pt>
                <c:pt idx="16">
                  <c:v>2.2234688441214345</c:v>
                </c:pt>
                <c:pt idx="17">
                  <c:v>4.8982267060708296</c:v>
                </c:pt>
                <c:pt idx="18">
                  <c:v>-0.95434669350584755</c:v>
                </c:pt>
                <c:pt idx="19">
                  <c:v>4.9033850999089523</c:v>
                </c:pt>
                <c:pt idx="20">
                  <c:v>3.4768831780962017</c:v>
                </c:pt>
                <c:pt idx="21">
                  <c:v>4.0932585523846043</c:v>
                </c:pt>
                <c:pt idx="22">
                  <c:v>3.4970443265201823</c:v>
                </c:pt>
                <c:pt idx="23">
                  <c:v>1.0369693081742071</c:v>
                </c:pt>
                <c:pt idx="24">
                  <c:v>6.253361603345553E-2</c:v>
                </c:pt>
                <c:pt idx="25">
                  <c:v>3.0583079510286382</c:v>
                </c:pt>
                <c:pt idx="26">
                  <c:v>2.3808904392273789</c:v>
                </c:pt>
                <c:pt idx="27">
                  <c:v>0.6765130474505554</c:v>
                </c:pt>
                <c:pt idx="28">
                  <c:v>2.0905863921150569</c:v>
                </c:pt>
                <c:pt idx="29">
                  <c:v>2.3526631181320923</c:v>
                </c:pt>
                <c:pt idx="30">
                  <c:v>1.7417653446104353</c:v>
                </c:pt>
                <c:pt idx="31">
                  <c:v>2.6308680465353618</c:v>
                </c:pt>
                <c:pt idx="32">
                  <c:v>2.7507725886998458</c:v>
                </c:pt>
                <c:pt idx="33">
                  <c:v>1.7930594285722634</c:v>
                </c:pt>
                <c:pt idx="34">
                  <c:v>1.9287916046391018</c:v>
                </c:pt>
                <c:pt idx="35">
                  <c:v>3.3546349604227643</c:v>
                </c:pt>
                <c:pt idx="36">
                  <c:v>3.5800239141478229</c:v>
                </c:pt>
                <c:pt idx="37">
                  <c:v>1.1080374877025179</c:v>
                </c:pt>
                <c:pt idx="38">
                  <c:v>0.90722526534054992</c:v>
                </c:pt>
                <c:pt idx="39">
                  <c:v>1.051992242745392</c:v>
                </c:pt>
                <c:pt idx="40">
                  <c:v>1.4129811387975977</c:v>
                </c:pt>
                <c:pt idx="41">
                  <c:v>2.2535639750955738</c:v>
                </c:pt>
                <c:pt idx="42">
                  <c:v>3.374777043321231</c:v>
                </c:pt>
                <c:pt idx="43">
                  <c:v>2.3933443570424373</c:v>
                </c:pt>
                <c:pt idx="44">
                  <c:v>1.4088236120098685</c:v>
                </c:pt>
                <c:pt idx="45">
                  <c:v>1.6520686288012953</c:v>
                </c:pt>
                <c:pt idx="46">
                  <c:v>-1.6372330767845611</c:v>
                </c:pt>
                <c:pt idx="47">
                  <c:v>-2.6515168459919636</c:v>
                </c:pt>
                <c:pt idx="48">
                  <c:v>7.0416887175106524E-2</c:v>
                </c:pt>
                <c:pt idx="49">
                  <c:v>-0.33461768558673555</c:v>
                </c:pt>
                <c:pt idx="50">
                  <c:v>2.5307183266273015</c:v>
                </c:pt>
                <c:pt idx="51">
                  <c:v>2.6215713100999238</c:v>
                </c:pt>
                <c:pt idx="52">
                  <c:v>7.7622565627777362E-2</c:v>
                </c:pt>
                <c:pt idx="53">
                  <c:v>0.25159101735141576</c:v>
                </c:pt>
                <c:pt idx="54">
                  <c:v>0.87118004177533237</c:v>
                </c:pt>
                <c:pt idx="55">
                  <c:v>0.64028242620537412</c:v>
                </c:pt>
                <c:pt idx="56">
                  <c:v>0.91042797430773703</c:v>
                </c:pt>
                <c:pt idx="57">
                  <c:v>1.2881624192658592</c:v>
                </c:pt>
                <c:pt idx="58">
                  <c:v>-0.83876611263491441</c:v>
                </c:pt>
                <c:pt idx="59">
                  <c:v>0.94119424249576866</c:v>
                </c:pt>
                <c:pt idx="60">
                  <c:v>1.127204023951478</c:v>
                </c:pt>
                <c:pt idx="61">
                  <c:v>0.57825853460897747</c:v>
                </c:pt>
                <c:pt idx="62">
                  <c:v>1.2059185220426372</c:v>
                </c:pt>
                <c:pt idx="63">
                  <c:v>1.1337558972357442E-2</c:v>
                </c:pt>
                <c:pt idx="64">
                  <c:v>1.3333872895550769</c:v>
                </c:pt>
                <c:pt idx="65">
                  <c:v>1.3889417405099636</c:v>
                </c:pt>
                <c:pt idx="66">
                  <c:v>1.4799913880654714</c:v>
                </c:pt>
                <c:pt idx="67">
                  <c:v>1.7579797503341155</c:v>
                </c:pt>
                <c:pt idx="68">
                  <c:v>2.0056522393147702</c:v>
                </c:pt>
                <c:pt idx="69">
                  <c:v>2.7204952043533126</c:v>
                </c:pt>
                <c:pt idx="70">
                  <c:v>2.1542141746127896</c:v>
                </c:pt>
                <c:pt idx="71">
                  <c:v>2.054187202490354</c:v>
                </c:pt>
                <c:pt idx="72">
                  <c:v>1.6655167337528809</c:v>
                </c:pt>
                <c:pt idx="73">
                  <c:v>1.9397042662383512</c:v>
                </c:pt>
                <c:pt idx="74">
                  <c:v>2.603525748686053</c:v>
                </c:pt>
                <c:pt idx="75">
                  <c:v>1.6714373950591721</c:v>
                </c:pt>
                <c:pt idx="76">
                  <c:v>1.7192345779328377</c:v>
                </c:pt>
                <c:pt idx="77">
                  <c:v>1.7083244667510655</c:v>
                </c:pt>
                <c:pt idx="78">
                  <c:v>2.0491526511435154</c:v>
                </c:pt>
                <c:pt idx="79">
                  <c:v>1.7935935520746682</c:v>
                </c:pt>
                <c:pt idx="80">
                  <c:v>1.9942491812397378</c:v>
                </c:pt>
                <c:pt idx="81">
                  <c:v>1.7596740682716216</c:v>
                </c:pt>
                <c:pt idx="82">
                  <c:v>1.4605009244231582</c:v>
                </c:pt>
                <c:pt idx="83">
                  <c:v>2.1078324080065158</c:v>
                </c:pt>
                <c:pt idx="84">
                  <c:v>2.0919850022970365</c:v>
                </c:pt>
                <c:pt idx="85">
                  <c:v>1.2371563049907053</c:v>
                </c:pt>
                <c:pt idx="86">
                  <c:v>-0.72219531924240243</c:v>
                </c:pt>
                <c:pt idx="87">
                  <c:v>-1.092681623737235</c:v>
                </c:pt>
                <c:pt idx="88">
                  <c:v>-1.1739178398155303</c:v>
                </c:pt>
                <c:pt idx="89">
                  <c:v>-0.49816971536458254</c:v>
                </c:pt>
                <c:pt idx="90">
                  <c:v>2.2468281791422129</c:v>
                </c:pt>
                <c:pt idx="91">
                  <c:v>1.748593682767563</c:v>
                </c:pt>
                <c:pt idx="92">
                  <c:v>1.918918040096429</c:v>
                </c:pt>
                <c:pt idx="93">
                  <c:v>5.087187291204387</c:v>
                </c:pt>
                <c:pt idx="94">
                  <c:v>2.9322885534234899</c:v>
                </c:pt>
                <c:pt idx="95">
                  <c:v>2.5254636345543702</c:v>
                </c:pt>
                <c:pt idx="96">
                  <c:v>1.9086268177247234</c:v>
                </c:pt>
                <c:pt idx="97">
                  <c:v>1.5540627487251157</c:v>
                </c:pt>
                <c:pt idx="98">
                  <c:v>1.3182702836274984</c:v>
                </c:pt>
                <c:pt idx="99">
                  <c:v>1.1048861207992644</c:v>
                </c:pt>
                <c:pt idx="100">
                  <c:v>1.3649812105061443</c:v>
                </c:pt>
                <c:pt idx="101">
                  <c:v>1.841514063660199</c:v>
                </c:pt>
                <c:pt idx="102">
                  <c:v>1.7470157901183114</c:v>
                </c:pt>
                <c:pt idx="103">
                  <c:v>1.5239893256428161</c:v>
                </c:pt>
                <c:pt idx="104">
                  <c:v>1.2851892667423925</c:v>
                </c:pt>
                <c:pt idx="105">
                  <c:v>1.2595240591068091</c:v>
                </c:pt>
                <c:pt idx="106">
                  <c:v>0.78799020766275873</c:v>
                </c:pt>
                <c:pt idx="107">
                  <c:v>1.0781339082825525</c:v>
                </c:pt>
                <c:pt idx="108">
                  <c:v>0.53152971899059764</c:v>
                </c:pt>
                <c:pt idx="109">
                  <c:v>-3.7145884169831334E-2</c:v>
                </c:pt>
                <c:pt idx="110">
                  <c:v>0.56194319230407075</c:v>
                </c:pt>
                <c:pt idx="111">
                  <c:v>0.29618073787567312</c:v>
                </c:pt>
                <c:pt idx="112">
                  <c:v>1.2368321238305668</c:v>
                </c:pt>
                <c:pt idx="113">
                  <c:v>-0.8004372169146734</c:v>
                </c:pt>
              </c:numCache>
            </c:numRef>
          </c:val>
          <c:smooth val="0"/>
          <c:extLst>
            <c:ext xmlns:c16="http://schemas.microsoft.com/office/drawing/2014/chart" uri="{C3380CC4-5D6E-409C-BE32-E72D297353CC}">
              <c16:uniqueId val="{00000000-E213-4FC5-B529-2007E5C21683}"/>
            </c:ext>
          </c:extLst>
        </c:ser>
        <c:dLbls>
          <c:showLegendKey val="0"/>
          <c:showVal val="0"/>
          <c:showCatName val="0"/>
          <c:showSerName val="0"/>
          <c:showPercent val="0"/>
          <c:showBubbleSize val="0"/>
        </c:dLbls>
        <c:smooth val="0"/>
        <c:axId val="235000960"/>
        <c:axId val="235002496"/>
      </c:lineChart>
      <c:catAx>
        <c:axId val="235000960"/>
        <c:scaling>
          <c:orientation val="minMax"/>
        </c:scaling>
        <c:delete val="0"/>
        <c:axPos val="b"/>
        <c:numFmt formatCode="General" sourceLinked="0"/>
        <c:majorTickMark val="out"/>
        <c:minorTickMark val="none"/>
        <c:tickLblPos val="low"/>
        <c:crossAx val="235002496"/>
        <c:crosses val="autoZero"/>
        <c:auto val="1"/>
        <c:lblAlgn val="ctr"/>
        <c:lblOffset val="100"/>
        <c:noMultiLvlLbl val="0"/>
      </c:catAx>
      <c:valAx>
        <c:axId val="235002496"/>
        <c:scaling>
          <c:orientation val="minMax"/>
        </c:scaling>
        <c:delete val="0"/>
        <c:axPos val="l"/>
        <c:majorGridlines/>
        <c:numFmt formatCode="0.0" sourceLinked="0"/>
        <c:majorTickMark val="out"/>
        <c:minorTickMark val="none"/>
        <c:tickLblPos val="nextTo"/>
        <c:spPr>
          <a:ln>
            <a:noFill/>
          </a:ln>
        </c:spPr>
        <c:crossAx val="235000960"/>
        <c:crosses val="autoZero"/>
        <c:crossBetween val="between"/>
      </c:valAx>
    </c:plotArea>
    <c:plotVisOnly val="1"/>
    <c:dispBlanksAs val="gap"/>
    <c:showDLblsOverMax val="0"/>
  </c:chart>
  <c:printSettings>
    <c:headerFooter/>
    <c:pageMargins b="0.75000000000000766" l="0.70000000000000062" r="0.70000000000000062" t="0.75000000000000766"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FBKF</a:t>
            </a:r>
          </a:p>
        </c:rich>
      </c:tx>
      <c:overlay val="0"/>
    </c:title>
    <c:autoTitleDeleted val="0"/>
    <c:plotArea>
      <c:layout/>
      <c:lineChart>
        <c:grouping val="standard"/>
        <c:varyColors val="0"/>
        <c:ser>
          <c:idx val="0"/>
          <c:order val="0"/>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Nonstationary!$H$7:$H$120</c:f>
              <c:numCache>
                <c:formatCode>0.000</c:formatCode>
                <c:ptCount val="114"/>
                <c:pt idx="0">
                  <c:v>6.4740315758168521</c:v>
                </c:pt>
                <c:pt idx="1">
                  <c:v>0.12901808225347366</c:v>
                </c:pt>
                <c:pt idx="2">
                  <c:v>-1.0909152956017465</c:v>
                </c:pt>
                <c:pt idx="3">
                  <c:v>-0.68948543796842898</c:v>
                </c:pt>
                <c:pt idx="4">
                  <c:v>1.5033408271248661</c:v>
                </c:pt>
                <c:pt idx="5">
                  <c:v>10.824452940903839</c:v>
                </c:pt>
                <c:pt idx="6">
                  <c:v>8.6896147219144737</c:v>
                </c:pt>
                <c:pt idx="7">
                  <c:v>0.36751137667518918</c:v>
                </c:pt>
                <c:pt idx="8">
                  <c:v>10.432451914518559</c:v>
                </c:pt>
                <c:pt idx="9">
                  <c:v>7.3989828128857127</c:v>
                </c:pt>
                <c:pt idx="10">
                  <c:v>4.1267959105729446</c:v>
                </c:pt>
                <c:pt idx="11">
                  <c:v>3.7458881666347921</c:v>
                </c:pt>
                <c:pt idx="12">
                  <c:v>-1.4676394534177462</c:v>
                </c:pt>
                <c:pt idx="13">
                  <c:v>-2.4739249696773769</c:v>
                </c:pt>
                <c:pt idx="14">
                  <c:v>-0.96226227004194698</c:v>
                </c:pt>
                <c:pt idx="15">
                  <c:v>-1.3212636011900258</c:v>
                </c:pt>
                <c:pt idx="16">
                  <c:v>-1.0653178162547405</c:v>
                </c:pt>
                <c:pt idx="17">
                  <c:v>1.040408775141799</c:v>
                </c:pt>
                <c:pt idx="18">
                  <c:v>2.3568777862852386</c:v>
                </c:pt>
                <c:pt idx="19">
                  <c:v>3.9568617248098903</c:v>
                </c:pt>
                <c:pt idx="20">
                  <c:v>9.0614957337306734</c:v>
                </c:pt>
                <c:pt idx="21">
                  <c:v>4.8479801736307948</c:v>
                </c:pt>
                <c:pt idx="22">
                  <c:v>6.4751098699296961</c:v>
                </c:pt>
                <c:pt idx="23">
                  <c:v>4.2280784962352769</c:v>
                </c:pt>
                <c:pt idx="24">
                  <c:v>1.4155563167605578</c:v>
                </c:pt>
                <c:pt idx="25">
                  <c:v>8.3674805004733344</c:v>
                </c:pt>
                <c:pt idx="26">
                  <c:v>3.8454633758023604</c:v>
                </c:pt>
                <c:pt idx="27">
                  <c:v>-2.4053321808885642</c:v>
                </c:pt>
                <c:pt idx="28">
                  <c:v>9.0931489715195823E-2</c:v>
                </c:pt>
                <c:pt idx="29">
                  <c:v>1.2293313396673611</c:v>
                </c:pt>
                <c:pt idx="30">
                  <c:v>2.2143988212363297</c:v>
                </c:pt>
                <c:pt idx="31">
                  <c:v>6.3021028345243479</c:v>
                </c:pt>
                <c:pt idx="32">
                  <c:v>7.0995214895551939</c:v>
                </c:pt>
                <c:pt idx="33">
                  <c:v>3.9384444708248978</c:v>
                </c:pt>
                <c:pt idx="34">
                  <c:v>7.1775799302821852</c:v>
                </c:pt>
                <c:pt idx="35">
                  <c:v>4.8507614664822896</c:v>
                </c:pt>
                <c:pt idx="36">
                  <c:v>-0.14609473364828318</c:v>
                </c:pt>
                <c:pt idx="37">
                  <c:v>0.37604125659722598</c:v>
                </c:pt>
                <c:pt idx="38">
                  <c:v>-0.71601090549560098</c:v>
                </c:pt>
                <c:pt idx="39">
                  <c:v>3.1269947787823327</c:v>
                </c:pt>
                <c:pt idx="40">
                  <c:v>2.58440899354202</c:v>
                </c:pt>
                <c:pt idx="41">
                  <c:v>2.4720678888620284</c:v>
                </c:pt>
                <c:pt idx="42">
                  <c:v>5.3222483741619087</c:v>
                </c:pt>
                <c:pt idx="43">
                  <c:v>5.2579904900920127</c:v>
                </c:pt>
                <c:pt idx="44">
                  <c:v>-1.560195756844962</c:v>
                </c:pt>
                <c:pt idx="45">
                  <c:v>4.811283307894243</c:v>
                </c:pt>
                <c:pt idx="46">
                  <c:v>-6.3795587474809068</c:v>
                </c:pt>
                <c:pt idx="47">
                  <c:v>-14.154806607647075</c:v>
                </c:pt>
                <c:pt idx="48">
                  <c:v>-4.5487523219440718</c:v>
                </c:pt>
                <c:pt idx="49">
                  <c:v>-2.1767562943788121</c:v>
                </c:pt>
                <c:pt idx="50">
                  <c:v>0.33381499066766906</c:v>
                </c:pt>
                <c:pt idx="51">
                  <c:v>4.2888523637985898</c:v>
                </c:pt>
                <c:pt idx="52">
                  <c:v>1.8208304087112381</c:v>
                </c:pt>
                <c:pt idx="53">
                  <c:v>1.9948744914689343</c:v>
                </c:pt>
                <c:pt idx="54">
                  <c:v>3.2021016859001605</c:v>
                </c:pt>
                <c:pt idx="55">
                  <c:v>3.6231506116319423</c:v>
                </c:pt>
                <c:pt idx="56">
                  <c:v>0.66659853068049557</c:v>
                </c:pt>
                <c:pt idx="57">
                  <c:v>-1.6993890996310768</c:v>
                </c:pt>
                <c:pt idx="58">
                  <c:v>-0.3132194537139199</c:v>
                </c:pt>
                <c:pt idx="59">
                  <c:v>-2.0202722859149702</c:v>
                </c:pt>
                <c:pt idx="60">
                  <c:v>2.2662959116773962</c:v>
                </c:pt>
                <c:pt idx="61">
                  <c:v>1.7325949529601203</c:v>
                </c:pt>
                <c:pt idx="62">
                  <c:v>1.2329205940107002</c:v>
                </c:pt>
                <c:pt idx="63">
                  <c:v>5.7299135790600531E-2</c:v>
                </c:pt>
                <c:pt idx="64">
                  <c:v>4.9244093216206153</c:v>
                </c:pt>
                <c:pt idx="65">
                  <c:v>2.2886713600051678</c:v>
                </c:pt>
                <c:pt idx="66">
                  <c:v>-3.4346821225797797</c:v>
                </c:pt>
                <c:pt idx="67">
                  <c:v>1.0326096234438253</c:v>
                </c:pt>
                <c:pt idx="68">
                  <c:v>2.5785323456812392</c:v>
                </c:pt>
                <c:pt idx="69">
                  <c:v>5.2263518278987675</c:v>
                </c:pt>
                <c:pt idx="70">
                  <c:v>5.9826735537836129</c:v>
                </c:pt>
                <c:pt idx="71">
                  <c:v>5.1816332983149138</c:v>
                </c:pt>
                <c:pt idx="72">
                  <c:v>6.0453000539355983</c:v>
                </c:pt>
                <c:pt idx="73">
                  <c:v>6.2323026248636282</c:v>
                </c:pt>
                <c:pt idx="74">
                  <c:v>3.9828005949138046</c:v>
                </c:pt>
                <c:pt idx="75">
                  <c:v>1.3772063356181974</c:v>
                </c:pt>
                <c:pt idx="76">
                  <c:v>-2.8545904282999857</c:v>
                </c:pt>
                <c:pt idx="77">
                  <c:v>0.70212784678620466</c:v>
                </c:pt>
                <c:pt idx="78">
                  <c:v>4.9054348800943615</c:v>
                </c:pt>
                <c:pt idx="79">
                  <c:v>-1.6782515615178184</c:v>
                </c:pt>
                <c:pt idx="80">
                  <c:v>5.5973160775465658</c:v>
                </c:pt>
                <c:pt idx="81">
                  <c:v>1.3600396655979452</c:v>
                </c:pt>
                <c:pt idx="82">
                  <c:v>1.1552351694554375</c:v>
                </c:pt>
                <c:pt idx="83">
                  <c:v>6.4381896621265255</c:v>
                </c:pt>
                <c:pt idx="84">
                  <c:v>8.2007773554904517</c:v>
                </c:pt>
                <c:pt idx="85">
                  <c:v>5.2068582916382056</c:v>
                </c:pt>
                <c:pt idx="86">
                  <c:v>1.3438086224356383</c:v>
                </c:pt>
                <c:pt idx="87">
                  <c:v>-7.5978649121688946</c:v>
                </c:pt>
                <c:pt idx="88">
                  <c:v>-8.0473535144394148</c:v>
                </c:pt>
                <c:pt idx="89">
                  <c:v>-5.0334011803565559</c:v>
                </c:pt>
                <c:pt idx="90">
                  <c:v>3.2016506073139439</c:v>
                </c:pt>
                <c:pt idx="91">
                  <c:v>3.7865513102200765</c:v>
                </c:pt>
                <c:pt idx="92">
                  <c:v>1.9012233262854394</c:v>
                </c:pt>
                <c:pt idx="93">
                  <c:v>7.0567874331699088</c:v>
                </c:pt>
                <c:pt idx="94">
                  <c:v>-0.17452787951981463</c:v>
                </c:pt>
                <c:pt idx="95">
                  <c:v>2.7414391923906933</c:v>
                </c:pt>
                <c:pt idx="96">
                  <c:v>8.3173325863981518</c:v>
                </c:pt>
                <c:pt idx="97">
                  <c:v>-8.4754102521777952E-2</c:v>
                </c:pt>
                <c:pt idx="98">
                  <c:v>0.33236016622470999</c:v>
                </c:pt>
                <c:pt idx="99">
                  <c:v>7.3376560164271964</c:v>
                </c:pt>
                <c:pt idx="100">
                  <c:v>-1.4382977150360077</c:v>
                </c:pt>
                <c:pt idx="101">
                  <c:v>1.6709881633504509</c:v>
                </c:pt>
                <c:pt idx="102">
                  <c:v>9.362446721808837</c:v>
                </c:pt>
                <c:pt idx="103">
                  <c:v>2.7974947834209729</c:v>
                </c:pt>
                <c:pt idx="104">
                  <c:v>-3.2385867896815412</c:v>
                </c:pt>
                <c:pt idx="105">
                  <c:v>2.1190130937354112</c:v>
                </c:pt>
                <c:pt idx="106">
                  <c:v>-1.9710007288454179</c:v>
                </c:pt>
                <c:pt idx="107">
                  <c:v>-7.9600218889257945</c:v>
                </c:pt>
                <c:pt idx="108">
                  <c:v>4.70723941959168</c:v>
                </c:pt>
                <c:pt idx="109">
                  <c:v>0.1467117769539783</c:v>
                </c:pt>
                <c:pt idx="110">
                  <c:v>-8.2098319763526106</c:v>
                </c:pt>
                <c:pt idx="111">
                  <c:v>5.3189164591703531</c:v>
                </c:pt>
                <c:pt idx="112">
                  <c:v>-0.7023922404162164</c:v>
                </c:pt>
                <c:pt idx="113">
                  <c:v>-2.209960129327726</c:v>
                </c:pt>
              </c:numCache>
            </c:numRef>
          </c:val>
          <c:smooth val="0"/>
          <c:extLst>
            <c:ext xmlns:c16="http://schemas.microsoft.com/office/drawing/2014/chart" uri="{C3380CC4-5D6E-409C-BE32-E72D297353CC}">
              <c16:uniqueId val="{00000000-1FB1-4F30-B09E-CCC7F2218A21}"/>
            </c:ext>
          </c:extLst>
        </c:ser>
        <c:dLbls>
          <c:showLegendKey val="0"/>
          <c:showVal val="0"/>
          <c:showCatName val="0"/>
          <c:showSerName val="0"/>
          <c:showPercent val="0"/>
          <c:showBubbleSize val="0"/>
        </c:dLbls>
        <c:smooth val="0"/>
        <c:axId val="235034496"/>
        <c:axId val="235036032"/>
      </c:lineChart>
      <c:catAx>
        <c:axId val="235034496"/>
        <c:scaling>
          <c:orientation val="minMax"/>
        </c:scaling>
        <c:delete val="0"/>
        <c:axPos val="b"/>
        <c:numFmt formatCode="General" sourceLinked="0"/>
        <c:majorTickMark val="out"/>
        <c:minorTickMark val="none"/>
        <c:tickLblPos val="low"/>
        <c:crossAx val="235036032"/>
        <c:crosses val="autoZero"/>
        <c:auto val="1"/>
        <c:lblAlgn val="ctr"/>
        <c:lblOffset val="100"/>
        <c:noMultiLvlLbl val="0"/>
      </c:catAx>
      <c:valAx>
        <c:axId val="235036032"/>
        <c:scaling>
          <c:orientation val="minMax"/>
        </c:scaling>
        <c:delete val="0"/>
        <c:axPos val="l"/>
        <c:majorGridlines/>
        <c:numFmt formatCode="0.0" sourceLinked="0"/>
        <c:majorTickMark val="out"/>
        <c:minorTickMark val="none"/>
        <c:tickLblPos val="nextTo"/>
        <c:spPr>
          <a:ln>
            <a:noFill/>
          </a:ln>
        </c:spPr>
        <c:crossAx val="235034496"/>
        <c:crosses val="autoZero"/>
        <c:crossBetween val="between"/>
      </c:valAx>
    </c:plotArea>
    <c:plotVisOnly val="1"/>
    <c:dispBlanksAs val="gap"/>
    <c:showDLblsOverMax val="0"/>
  </c:chart>
  <c:printSettings>
    <c:headerFooter/>
    <c:pageMargins b="0.7500000000000081" l="0.70000000000000062" r="0.70000000000000062" t="0.7500000000000081"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baseline="0"/>
              <a:t>IPC</a:t>
            </a:r>
            <a:endParaRPr lang="es-CL"/>
          </a:p>
        </c:rich>
      </c:tx>
      <c:overlay val="0"/>
    </c:title>
    <c:autoTitleDeleted val="0"/>
    <c:plotArea>
      <c:layout/>
      <c:lineChart>
        <c:grouping val="standard"/>
        <c:varyColors val="0"/>
        <c:ser>
          <c:idx val="0"/>
          <c:order val="0"/>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Nonstationary!$I$7:$I$120</c:f>
              <c:numCache>
                <c:formatCode>0.000</c:formatCode>
                <c:ptCount val="114"/>
                <c:pt idx="0">
                  <c:v>5.6324258049029741</c:v>
                </c:pt>
                <c:pt idx="1">
                  <c:v>5.2300413319328332</c:v>
                </c:pt>
                <c:pt idx="2">
                  <c:v>4.86069735728476</c:v>
                </c:pt>
                <c:pt idx="3">
                  <c:v>4.2948626501237985</c:v>
                </c:pt>
                <c:pt idx="4">
                  <c:v>2.9475822174391819</c:v>
                </c:pt>
                <c:pt idx="5">
                  <c:v>2.8199795804237038</c:v>
                </c:pt>
                <c:pt idx="6">
                  <c:v>2.0182594250362396</c:v>
                </c:pt>
                <c:pt idx="7">
                  <c:v>3.06115588612621</c:v>
                </c:pt>
                <c:pt idx="8">
                  <c:v>4.2292050276323323</c:v>
                </c:pt>
                <c:pt idx="9">
                  <c:v>4.6718189178901692</c:v>
                </c:pt>
                <c:pt idx="10">
                  <c:v>5.1006005563559054</c:v>
                </c:pt>
                <c:pt idx="11">
                  <c:v>5.1813023965322724</c:v>
                </c:pt>
                <c:pt idx="12">
                  <c:v>6.1099838905597892</c:v>
                </c:pt>
                <c:pt idx="13">
                  <c:v>5.8603602762604012</c:v>
                </c:pt>
                <c:pt idx="14">
                  <c:v>6.2985834831309262</c:v>
                </c:pt>
                <c:pt idx="15">
                  <c:v>7.0361101449805119</c:v>
                </c:pt>
                <c:pt idx="16">
                  <c:v>2.53195053074462</c:v>
                </c:pt>
                <c:pt idx="17">
                  <c:v>5.5589499938732967</c:v>
                </c:pt>
                <c:pt idx="18">
                  <c:v>4.5628489894514956</c:v>
                </c:pt>
                <c:pt idx="19">
                  <c:v>3.8727399375326765</c:v>
                </c:pt>
                <c:pt idx="20">
                  <c:v>3.3021858125182657</c:v>
                </c:pt>
                <c:pt idx="21">
                  <c:v>2.9423016568753457</c:v>
                </c:pt>
                <c:pt idx="22">
                  <c:v>3.0994377744132162</c:v>
                </c:pt>
                <c:pt idx="23">
                  <c:v>3.2501818141534411</c:v>
                </c:pt>
                <c:pt idx="24">
                  <c:v>2.4985318350275953</c:v>
                </c:pt>
                <c:pt idx="25">
                  <c:v>3.2308623561486005</c:v>
                </c:pt>
                <c:pt idx="26">
                  <c:v>3.0515306482833626</c:v>
                </c:pt>
                <c:pt idx="27">
                  <c:v>3.3321660717729795</c:v>
                </c:pt>
                <c:pt idx="28">
                  <c:v>2.9317279800090024</c:v>
                </c:pt>
                <c:pt idx="29">
                  <c:v>2.5113380256557516</c:v>
                </c:pt>
                <c:pt idx="30">
                  <c:v>1.8218528566378289</c:v>
                </c:pt>
                <c:pt idx="31">
                  <c:v>1.3503524299695258</c:v>
                </c:pt>
                <c:pt idx="32">
                  <c:v>2.3509938866531854</c:v>
                </c:pt>
                <c:pt idx="33">
                  <c:v>1.8647844505076172</c:v>
                </c:pt>
                <c:pt idx="34">
                  <c:v>2.3900984449059859</c:v>
                </c:pt>
                <c:pt idx="35">
                  <c:v>1.6350536806005067</c:v>
                </c:pt>
                <c:pt idx="36">
                  <c:v>1.5834605239282151</c:v>
                </c:pt>
                <c:pt idx="37">
                  <c:v>2.3703421080644826</c:v>
                </c:pt>
                <c:pt idx="38">
                  <c:v>1.0379533866766266</c:v>
                </c:pt>
                <c:pt idx="39">
                  <c:v>1.3505908467051242</c:v>
                </c:pt>
                <c:pt idx="40">
                  <c:v>1.8787861652745264</c:v>
                </c:pt>
                <c:pt idx="41">
                  <c:v>1.1083604697661009</c:v>
                </c:pt>
                <c:pt idx="42">
                  <c:v>1.3278418790189761</c:v>
                </c:pt>
                <c:pt idx="43">
                  <c:v>1.7805485355912865</c:v>
                </c:pt>
                <c:pt idx="44">
                  <c:v>1.2212634740273565</c:v>
                </c:pt>
                <c:pt idx="45">
                  <c:v>0.84602510692768362</c:v>
                </c:pt>
                <c:pt idx="46">
                  <c:v>1.1575340857455707</c:v>
                </c:pt>
                <c:pt idx="47">
                  <c:v>1.1035376270616126</c:v>
                </c:pt>
                <c:pt idx="48">
                  <c:v>0.66134028763364938</c:v>
                </c:pt>
                <c:pt idx="49">
                  <c:v>0.86664532487166213</c:v>
                </c:pt>
                <c:pt idx="50">
                  <c:v>0.50758551260932094</c:v>
                </c:pt>
                <c:pt idx="51">
                  <c:v>0.40569034677888638</c:v>
                </c:pt>
                <c:pt idx="52">
                  <c:v>1.4083103381159923</c:v>
                </c:pt>
                <c:pt idx="53">
                  <c:v>1.2026100558506947</c:v>
                </c:pt>
                <c:pt idx="54">
                  <c:v>0.83974672371267545</c:v>
                </c:pt>
                <c:pt idx="55">
                  <c:v>1.0387256745190143</c:v>
                </c:pt>
                <c:pt idx="56">
                  <c:v>0.88440276627412828</c:v>
                </c:pt>
                <c:pt idx="57">
                  <c:v>0.77613084384742237</c:v>
                </c:pt>
                <c:pt idx="58">
                  <c:v>0.8069719245764162</c:v>
                </c:pt>
                <c:pt idx="59">
                  <c:v>0.55134132335412644</c:v>
                </c:pt>
                <c:pt idx="60">
                  <c:v>0.33478648351916718</c:v>
                </c:pt>
                <c:pt idx="61">
                  <c:v>0.49636317020418375</c:v>
                </c:pt>
                <c:pt idx="62">
                  <c:v>0.85934235167410833</c:v>
                </c:pt>
                <c:pt idx="63">
                  <c:v>1.2138226911347694</c:v>
                </c:pt>
                <c:pt idx="64">
                  <c:v>1.2388348081942446</c:v>
                </c:pt>
                <c:pt idx="65">
                  <c:v>0.34006476281689402</c:v>
                </c:pt>
                <c:pt idx="66">
                  <c:v>-0.21903981792084082</c:v>
                </c:pt>
                <c:pt idx="67">
                  <c:v>-0.30931843434549577</c:v>
                </c:pt>
                <c:pt idx="68">
                  <c:v>0.33000046946991546</c:v>
                </c:pt>
                <c:pt idx="69">
                  <c:v>0.66945350693625727</c:v>
                </c:pt>
                <c:pt idx="70">
                  <c:v>0.64424920898957794</c:v>
                </c:pt>
                <c:pt idx="71">
                  <c:v>0.58787302775131778</c:v>
                </c:pt>
                <c:pt idx="72">
                  <c:v>0.46464704217754615</c:v>
                </c:pt>
                <c:pt idx="73">
                  <c:v>1.0976912745263689</c:v>
                </c:pt>
                <c:pt idx="74">
                  <c:v>0.99170782973851956</c:v>
                </c:pt>
                <c:pt idx="75">
                  <c:v>1.1553792462848378</c:v>
                </c:pt>
                <c:pt idx="76">
                  <c:v>0.77737056333821997</c:v>
                </c:pt>
                <c:pt idx="77">
                  <c:v>0.93437117645818191</c:v>
                </c:pt>
                <c:pt idx="78">
                  <c:v>0.44530095177179874</c:v>
                </c:pt>
                <c:pt idx="79">
                  <c:v>6.4744392310966958E-2</c:v>
                </c:pt>
                <c:pt idx="80">
                  <c:v>1.1639706573979502</c:v>
                </c:pt>
                <c:pt idx="81">
                  <c:v>1.2506035886526767</c:v>
                </c:pt>
                <c:pt idx="82">
                  <c:v>2.1896386472420204</c:v>
                </c:pt>
                <c:pt idx="83">
                  <c:v>2.3686589644693612</c:v>
                </c:pt>
                <c:pt idx="84">
                  <c:v>1.830969119471515</c:v>
                </c:pt>
                <c:pt idx="85">
                  <c:v>2.1344007151830269</c:v>
                </c:pt>
                <c:pt idx="86">
                  <c:v>2.6617655199797419</c:v>
                </c:pt>
                <c:pt idx="87">
                  <c:v>1.6823479748532932</c:v>
                </c:pt>
                <c:pt idx="88">
                  <c:v>-1.1266930637488848</c:v>
                </c:pt>
                <c:pt idx="89">
                  <c:v>-0.26777698384039539</c:v>
                </c:pt>
                <c:pt idx="90">
                  <c:v>-0.6898321987600653</c:v>
                </c:pt>
                <c:pt idx="91">
                  <c:v>0.26889826299338893</c:v>
                </c:pt>
                <c:pt idx="92">
                  <c:v>0.75602014028754994</c:v>
                </c:pt>
                <c:pt idx="93">
                  <c:v>0.68935110931338528</c:v>
                </c:pt>
                <c:pt idx="94">
                  <c:v>0.65196218076728485</c:v>
                </c:pt>
                <c:pt idx="95">
                  <c:v>0.44406763456326104</c:v>
                </c:pt>
                <c:pt idx="96">
                  <c:v>0.93459193916540784</c:v>
                </c:pt>
                <c:pt idx="97">
                  <c:v>1.167302998495412</c:v>
                </c:pt>
                <c:pt idx="98">
                  <c:v>0.67710676919592316</c:v>
                </c:pt>
                <c:pt idx="99">
                  <c:v>1.1601338332605238</c:v>
                </c:pt>
                <c:pt idx="100">
                  <c:v>0.95226952647369245</c:v>
                </c:pt>
                <c:pt idx="101">
                  <c:v>0.27613019166761177</c:v>
                </c:pt>
                <c:pt idx="102">
                  <c:v>0.27265518964663116</c:v>
                </c:pt>
                <c:pt idx="103">
                  <c:v>0.61146254249528909</c:v>
                </c:pt>
                <c:pt idx="104">
                  <c:v>0.31018150720498738</c:v>
                </c:pt>
                <c:pt idx="105">
                  <c:v>0.10370674876858388</c:v>
                </c:pt>
                <c:pt idx="106">
                  <c:v>1.0247342496551681</c:v>
                </c:pt>
                <c:pt idx="107">
                  <c:v>0.82243742183916169</c:v>
                </c:pt>
                <c:pt idx="108">
                  <c:v>1.4811475836436827</c:v>
                </c:pt>
                <c:pt idx="109">
                  <c:v>1.5817105692371491</c:v>
                </c:pt>
                <c:pt idx="110">
                  <c:v>0.86270552778247023</c:v>
                </c:pt>
                <c:pt idx="111">
                  <c:v>1.3783488957223256</c:v>
                </c:pt>
                <c:pt idx="112">
                  <c:v>0.53485241748223444</c:v>
                </c:pt>
                <c:pt idx="113">
                  <c:v>1.2935438265948562</c:v>
                </c:pt>
              </c:numCache>
            </c:numRef>
          </c:val>
          <c:smooth val="0"/>
          <c:extLst>
            <c:ext xmlns:c16="http://schemas.microsoft.com/office/drawing/2014/chart" uri="{C3380CC4-5D6E-409C-BE32-E72D297353CC}">
              <c16:uniqueId val="{00000000-993A-4EBC-B556-D65A5F210BC8}"/>
            </c:ext>
          </c:extLst>
        </c:ser>
        <c:dLbls>
          <c:showLegendKey val="0"/>
          <c:showVal val="0"/>
          <c:showCatName val="0"/>
          <c:showSerName val="0"/>
          <c:showPercent val="0"/>
          <c:showBubbleSize val="0"/>
        </c:dLbls>
        <c:smooth val="0"/>
        <c:axId val="235047936"/>
        <c:axId val="235066112"/>
      </c:lineChart>
      <c:catAx>
        <c:axId val="235047936"/>
        <c:scaling>
          <c:orientation val="minMax"/>
        </c:scaling>
        <c:delete val="0"/>
        <c:axPos val="b"/>
        <c:numFmt formatCode="General" sourceLinked="0"/>
        <c:majorTickMark val="out"/>
        <c:minorTickMark val="none"/>
        <c:tickLblPos val="low"/>
        <c:crossAx val="235066112"/>
        <c:crosses val="autoZero"/>
        <c:auto val="1"/>
        <c:lblAlgn val="ctr"/>
        <c:lblOffset val="100"/>
        <c:noMultiLvlLbl val="0"/>
      </c:catAx>
      <c:valAx>
        <c:axId val="235066112"/>
        <c:scaling>
          <c:orientation val="minMax"/>
        </c:scaling>
        <c:delete val="0"/>
        <c:axPos val="l"/>
        <c:majorGridlines/>
        <c:numFmt formatCode="0.0" sourceLinked="0"/>
        <c:majorTickMark val="out"/>
        <c:minorTickMark val="none"/>
        <c:tickLblPos val="nextTo"/>
        <c:spPr>
          <a:ln>
            <a:noFill/>
          </a:ln>
        </c:spPr>
        <c:crossAx val="235047936"/>
        <c:crosses val="autoZero"/>
        <c:crossBetween val="between"/>
      </c:valAx>
    </c:plotArea>
    <c:plotVisOnly val="1"/>
    <c:dispBlanksAs val="gap"/>
    <c:showDLblsOverMax val="0"/>
  </c:chart>
  <c:printSettings>
    <c:headerFooter/>
    <c:pageMargins b="0.75000000000000855" l="0.70000000000000062" r="0.70000000000000062" t="0.75000000000000855"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baseline="0"/>
              <a:t>IPCSAE</a:t>
            </a:r>
            <a:endParaRPr lang="es-CL"/>
          </a:p>
        </c:rich>
      </c:tx>
      <c:overlay val="0"/>
    </c:title>
    <c:autoTitleDeleted val="0"/>
    <c:plotArea>
      <c:layout/>
      <c:lineChart>
        <c:grouping val="standard"/>
        <c:varyColors val="0"/>
        <c:ser>
          <c:idx val="0"/>
          <c:order val="0"/>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Nonstationary!$J$7:$J$120</c:f>
              <c:numCache>
                <c:formatCode>0.000</c:formatCode>
                <c:ptCount val="114"/>
                <c:pt idx="0">
                  <c:v>0</c:v>
                </c:pt>
                <c:pt idx="1">
                  <c:v>0</c:v>
                </c:pt>
                <c:pt idx="2">
                  <c:v>0</c:v>
                </c:pt>
                <c:pt idx="3">
                  <c:v>0</c:v>
                </c:pt>
                <c:pt idx="4">
                  <c:v>0</c:v>
                </c:pt>
                <c:pt idx="5">
                  <c:v>0</c:v>
                </c:pt>
                <c:pt idx="6">
                  <c:v>0</c:v>
                </c:pt>
                <c:pt idx="7">
                  <c:v>0</c:v>
                </c:pt>
                <c:pt idx="8">
                  <c:v>0</c:v>
                </c:pt>
                <c:pt idx="9">
                  <c:v>0</c:v>
                </c:pt>
                <c:pt idx="10">
                  <c:v>5.3332801947673758</c:v>
                </c:pt>
                <c:pt idx="11">
                  <c:v>5.2856990553056704</c:v>
                </c:pt>
                <c:pt idx="12">
                  <c:v>6.0244340350935843</c:v>
                </c:pt>
                <c:pt idx="13">
                  <c:v>5.7244054022988156</c:v>
                </c:pt>
                <c:pt idx="14">
                  <c:v>5.4995434528865683</c:v>
                </c:pt>
                <c:pt idx="15">
                  <c:v>5.8397658421379894</c:v>
                </c:pt>
                <c:pt idx="16">
                  <c:v>3.6184338576980224</c:v>
                </c:pt>
                <c:pt idx="17">
                  <c:v>4.9498365504348385</c:v>
                </c:pt>
                <c:pt idx="18">
                  <c:v>4.6098664030249203</c:v>
                </c:pt>
                <c:pt idx="19">
                  <c:v>4.0395442106666568</c:v>
                </c:pt>
                <c:pt idx="20">
                  <c:v>3.2516907694121855</c:v>
                </c:pt>
                <c:pt idx="21">
                  <c:v>3.6319752344415424</c:v>
                </c:pt>
                <c:pt idx="22">
                  <c:v>3.4705231826127836</c:v>
                </c:pt>
                <c:pt idx="23">
                  <c:v>3.2988566680349773</c:v>
                </c:pt>
                <c:pt idx="24">
                  <c:v>3.2925590981295993</c:v>
                </c:pt>
                <c:pt idx="25">
                  <c:v>3.5625338115813587</c:v>
                </c:pt>
                <c:pt idx="26">
                  <c:v>3.2686189762630491</c:v>
                </c:pt>
                <c:pt idx="27">
                  <c:v>3.3005179411716323</c:v>
                </c:pt>
                <c:pt idx="28">
                  <c:v>3.3746415536255014</c:v>
                </c:pt>
                <c:pt idx="29">
                  <c:v>2.941572187594943</c:v>
                </c:pt>
                <c:pt idx="30">
                  <c:v>2.0529458450132765</c:v>
                </c:pt>
                <c:pt idx="31">
                  <c:v>1.9641763375637833</c:v>
                </c:pt>
                <c:pt idx="32">
                  <c:v>1.752556101422531</c:v>
                </c:pt>
                <c:pt idx="33">
                  <c:v>1.6376499714213288</c:v>
                </c:pt>
                <c:pt idx="34">
                  <c:v>2.0011357904282434</c:v>
                </c:pt>
                <c:pt idx="35">
                  <c:v>1.8345620106805072</c:v>
                </c:pt>
                <c:pt idx="36">
                  <c:v>1.8370500566616599</c:v>
                </c:pt>
                <c:pt idx="37">
                  <c:v>1.5558914552433301</c:v>
                </c:pt>
                <c:pt idx="38">
                  <c:v>1.6868626405728726</c:v>
                </c:pt>
                <c:pt idx="39">
                  <c:v>1.6450242292010309</c:v>
                </c:pt>
                <c:pt idx="40">
                  <c:v>1.1489583490933875</c:v>
                </c:pt>
                <c:pt idx="41">
                  <c:v>1.0815935705641877</c:v>
                </c:pt>
                <c:pt idx="42">
                  <c:v>1.4358325539493677</c:v>
                </c:pt>
                <c:pt idx="43">
                  <c:v>1.1755493533607719</c:v>
                </c:pt>
                <c:pt idx="44">
                  <c:v>1.7870151645451138</c:v>
                </c:pt>
                <c:pt idx="45">
                  <c:v>2.3220521997004084</c:v>
                </c:pt>
                <c:pt idx="46">
                  <c:v>1.5364355085085712</c:v>
                </c:pt>
                <c:pt idx="47">
                  <c:v>1.5492183782435553</c:v>
                </c:pt>
                <c:pt idx="48">
                  <c:v>1.1277420093322554</c:v>
                </c:pt>
                <c:pt idx="49">
                  <c:v>0.84793631321629093</c:v>
                </c:pt>
                <c:pt idx="50">
                  <c:v>0.42294812385827996</c:v>
                </c:pt>
                <c:pt idx="51">
                  <c:v>0.35151155263362099</c:v>
                </c:pt>
                <c:pt idx="52">
                  <c:v>1.0517654880429994</c:v>
                </c:pt>
                <c:pt idx="53">
                  <c:v>1.0451890020053867</c:v>
                </c:pt>
                <c:pt idx="54">
                  <c:v>0.66403136434285415</c:v>
                </c:pt>
                <c:pt idx="55">
                  <c:v>0.98064424215351664</c:v>
                </c:pt>
                <c:pt idx="56">
                  <c:v>0.78254450555723665</c:v>
                </c:pt>
                <c:pt idx="57">
                  <c:v>0.5505905893142149</c:v>
                </c:pt>
                <c:pt idx="58">
                  <c:v>1.0716621272826465</c:v>
                </c:pt>
                <c:pt idx="59">
                  <c:v>0.94326950714931357</c:v>
                </c:pt>
                <c:pt idx="60">
                  <c:v>0.64171005166997475</c:v>
                </c:pt>
                <c:pt idx="61">
                  <c:v>0.38360437552524829</c:v>
                </c:pt>
                <c:pt idx="62">
                  <c:v>0.53506999556844903</c:v>
                </c:pt>
                <c:pt idx="63">
                  <c:v>0.38443643720196263</c:v>
                </c:pt>
                <c:pt idx="64">
                  <c:v>0.49314631521664154</c:v>
                </c:pt>
                <c:pt idx="65">
                  <c:v>0.81653280007367712</c:v>
                </c:pt>
                <c:pt idx="66">
                  <c:v>-0.41014878896250551</c:v>
                </c:pt>
                <c:pt idx="67">
                  <c:v>0.5167116930559601</c:v>
                </c:pt>
                <c:pt idx="68">
                  <c:v>4.5357016505764847E-2</c:v>
                </c:pt>
                <c:pt idx="69">
                  <c:v>0.56525949980468226</c:v>
                </c:pt>
                <c:pt idx="70">
                  <c:v>0.53963593983219482</c:v>
                </c:pt>
                <c:pt idx="71">
                  <c:v>0.45978442826335453</c:v>
                </c:pt>
                <c:pt idx="72">
                  <c:v>0.4206498818221327</c:v>
                </c:pt>
                <c:pt idx="73">
                  <c:v>0.76302164336903289</c:v>
                </c:pt>
                <c:pt idx="74">
                  <c:v>0.56785596553137196</c:v>
                </c:pt>
                <c:pt idx="75">
                  <c:v>0.70011548796395928</c:v>
                </c:pt>
                <c:pt idx="76">
                  <c:v>0.76357344697104423</c:v>
                </c:pt>
                <c:pt idx="77">
                  <c:v>0.91417156119293352</c:v>
                </c:pt>
                <c:pt idx="78">
                  <c:v>0.80404036481640517</c:v>
                </c:pt>
                <c:pt idx="79">
                  <c:v>0.27148369504583769</c:v>
                </c:pt>
                <c:pt idx="80">
                  <c:v>0.44827638212279197</c:v>
                </c:pt>
                <c:pt idx="81">
                  <c:v>0.37152672688849364</c:v>
                </c:pt>
                <c:pt idx="82">
                  <c:v>0.99230075743701462</c:v>
                </c:pt>
                <c:pt idx="83">
                  <c:v>1.0906152097902577</c:v>
                </c:pt>
                <c:pt idx="84">
                  <c:v>1.1534629539168506</c:v>
                </c:pt>
                <c:pt idx="85">
                  <c:v>1.307373864010497</c:v>
                </c:pt>
                <c:pt idx="86">
                  <c:v>1.9912132394355631</c:v>
                </c:pt>
                <c:pt idx="87">
                  <c:v>2.0153816435380278</c:v>
                </c:pt>
                <c:pt idx="88">
                  <c:v>-4.5946656346451675E-2</c:v>
                </c:pt>
                <c:pt idx="89">
                  <c:v>-0.13304100472142366</c:v>
                </c:pt>
                <c:pt idx="90">
                  <c:v>-0.71362404255355116</c:v>
                </c:pt>
                <c:pt idx="91">
                  <c:v>-0.10603428518063396</c:v>
                </c:pt>
                <c:pt idx="92">
                  <c:v>0.50594304308670957</c:v>
                </c:pt>
                <c:pt idx="93">
                  <c:v>0.40807933615445435</c:v>
                </c:pt>
                <c:pt idx="94">
                  <c:v>0.60807247824143928</c:v>
                </c:pt>
                <c:pt idx="95">
                  <c:v>-0.2328473775691009</c:v>
                </c:pt>
                <c:pt idx="96">
                  <c:v>0.23290713636985316</c:v>
                </c:pt>
                <c:pt idx="97">
                  <c:v>0.47265415923991583</c:v>
                </c:pt>
                <c:pt idx="98">
                  <c:v>0.48071342805346973</c:v>
                </c:pt>
                <c:pt idx="99">
                  <c:v>0.72732680322946663</c:v>
                </c:pt>
                <c:pt idx="100">
                  <c:v>0.79638963854264944</c:v>
                </c:pt>
                <c:pt idx="101">
                  <c:v>0.38860373386269131</c:v>
                </c:pt>
                <c:pt idx="102">
                  <c:v>0.24227521290400844</c:v>
                </c:pt>
                <c:pt idx="103">
                  <c:v>0.29102784235330859</c:v>
                </c:pt>
                <c:pt idx="104">
                  <c:v>7.5485220205706582E-2</c:v>
                </c:pt>
                <c:pt idx="105">
                  <c:v>0.18939586707746869</c:v>
                </c:pt>
                <c:pt idx="106">
                  <c:v>0.61359455268661378</c:v>
                </c:pt>
                <c:pt idx="107">
                  <c:v>0.94194934083393633</c:v>
                </c:pt>
                <c:pt idx="108">
                  <c:v>0.93466311600574059</c:v>
                </c:pt>
                <c:pt idx="109">
                  <c:v>1.5389117338164837</c:v>
                </c:pt>
                <c:pt idx="110">
                  <c:v>0.69344934506370137</c:v>
                </c:pt>
                <c:pt idx="111">
                  <c:v>1.2318002393854499</c:v>
                </c:pt>
                <c:pt idx="112">
                  <c:v>1.1242990149797016</c:v>
                </c:pt>
                <c:pt idx="113">
                  <c:v>1.2622993494453283</c:v>
                </c:pt>
              </c:numCache>
            </c:numRef>
          </c:val>
          <c:smooth val="0"/>
          <c:extLst>
            <c:ext xmlns:c16="http://schemas.microsoft.com/office/drawing/2014/chart" uri="{C3380CC4-5D6E-409C-BE32-E72D297353CC}">
              <c16:uniqueId val="{00000000-B779-4035-A169-6EC72078B552}"/>
            </c:ext>
          </c:extLst>
        </c:ser>
        <c:dLbls>
          <c:showLegendKey val="0"/>
          <c:showVal val="0"/>
          <c:showCatName val="0"/>
          <c:showSerName val="0"/>
          <c:showPercent val="0"/>
          <c:showBubbleSize val="0"/>
        </c:dLbls>
        <c:smooth val="0"/>
        <c:axId val="235098496"/>
        <c:axId val="235100032"/>
      </c:lineChart>
      <c:catAx>
        <c:axId val="235098496"/>
        <c:scaling>
          <c:orientation val="minMax"/>
        </c:scaling>
        <c:delete val="0"/>
        <c:axPos val="b"/>
        <c:numFmt formatCode="General" sourceLinked="0"/>
        <c:majorTickMark val="out"/>
        <c:minorTickMark val="none"/>
        <c:tickLblPos val="low"/>
        <c:crossAx val="235100032"/>
        <c:crosses val="autoZero"/>
        <c:auto val="1"/>
        <c:lblAlgn val="ctr"/>
        <c:lblOffset val="100"/>
        <c:noMultiLvlLbl val="0"/>
      </c:catAx>
      <c:valAx>
        <c:axId val="235100032"/>
        <c:scaling>
          <c:orientation val="minMax"/>
        </c:scaling>
        <c:delete val="0"/>
        <c:axPos val="l"/>
        <c:majorGridlines/>
        <c:numFmt formatCode="0.0" sourceLinked="0"/>
        <c:majorTickMark val="out"/>
        <c:minorTickMark val="none"/>
        <c:tickLblPos val="nextTo"/>
        <c:spPr>
          <a:ln>
            <a:noFill/>
          </a:ln>
        </c:spPr>
        <c:crossAx val="235098496"/>
        <c:crosses val="autoZero"/>
        <c:crossBetween val="between"/>
      </c:valAx>
    </c:plotArea>
    <c:plotVisOnly val="1"/>
    <c:dispBlanksAs val="gap"/>
    <c:showDLblsOverMax val="0"/>
  </c:chart>
  <c:printSettings>
    <c:headerFooter/>
    <c:pageMargins b="0.75000000000000877" l="0.70000000000000062" r="0.70000000000000062" t="0.75000000000000877"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TPMN</a:t>
            </a:r>
          </a:p>
        </c:rich>
      </c:tx>
      <c:overlay val="0"/>
    </c:title>
    <c:autoTitleDeleted val="0"/>
    <c:plotArea>
      <c:layout/>
      <c:lineChart>
        <c:grouping val="standard"/>
        <c:varyColors val="0"/>
        <c:ser>
          <c:idx val="0"/>
          <c:order val="0"/>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Nonstationary!$K$7:$K$120</c:f>
              <c:numCache>
                <c:formatCode>0.000</c:formatCode>
                <c:ptCount val="11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1.4567227030993966</c:v>
                </c:pt>
                <c:pt idx="34">
                  <c:v>1.4071452752647984</c:v>
                </c:pt>
                <c:pt idx="35">
                  <c:v>1.5790643739410117</c:v>
                </c:pt>
                <c:pt idx="36">
                  <c:v>1.6212743079904119</c:v>
                </c:pt>
                <c:pt idx="37">
                  <c:v>1.7932835169337011</c:v>
                </c:pt>
                <c:pt idx="38">
                  <c:v>1.808016539490644</c:v>
                </c:pt>
                <c:pt idx="39">
                  <c:v>1.808016539490644</c:v>
                </c:pt>
                <c:pt idx="40">
                  <c:v>1.7738847233412292</c:v>
                </c:pt>
                <c:pt idx="41">
                  <c:v>1.6836768364902475</c:v>
                </c:pt>
                <c:pt idx="42">
                  <c:v>1.6158066685828592</c:v>
                </c:pt>
                <c:pt idx="43">
                  <c:v>1.574369979034711</c:v>
                </c:pt>
                <c:pt idx="44">
                  <c:v>1.9031840096887798</c:v>
                </c:pt>
                <c:pt idx="45">
                  <c:v>2.0394996748105685</c:v>
                </c:pt>
                <c:pt idx="46">
                  <c:v>2.2288727827723247</c:v>
                </c:pt>
                <c:pt idx="47">
                  <c:v>2.4505736784489129</c:v>
                </c:pt>
                <c:pt idx="48">
                  <c:v>1.7836829954783195</c:v>
                </c:pt>
                <c:pt idx="49">
                  <c:v>1.4731425118726182</c:v>
                </c:pt>
                <c:pt idx="50">
                  <c:v>1.2197541042358082</c:v>
                </c:pt>
                <c:pt idx="51">
                  <c:v>1.2197541042358082</c:v>
                </c:pt>
                <c:pt idx="52">
                  <c:v>1.2707635170175897</c:v>
                </c:pt>
                <c:pt idx="53">
                  <c:v>1.3385191732007446</c:v>
                </c:pt>
                <c:pt idx="54">
                  <c:v>1.2935987600657683</c:v>
                </c:pt>
                <c:pt idx="55">
                  <c:v>1.2197541042358082</c:v>
                </c:pt>
                <c:pt idx="56">
                  <c:v>1.1102070841189262</c:v>
                </c:pt>
                <c:pt idx="57">
                  <c:v>0.91472620576539565</c:v>
                </c:pt>
                <c:pt idx="58">
                  <c:v>1.3385191732007446</c:v>
                </c:pt>
                <c:pt idx="59">
                  <c:v>1.574369979034711</c:v>
                </c:pt>
                <c:pt idx="60">
                  <c:v>1.3811368556494583</c:v>
                </c:pt>
                <c:pt idx="61">
                  <c:v>1.0589204019706264</c:v>
                </c:pt>
                <c:pt idx="62">
                  <c:v>0.78827415698370196</c:v>
                </c:pt>
                <c:pt idx="63">
                  <c:v>0.73897005603860244</c:v>
                </c:pt>
                <c:pt idx="64">
                  <c:v>0.68389325024638026</c:v>
                </c:pt>
                <c:pt idx="65">
                  <c:v>0.67821668470631358</c:v>
                </c:pt>
                <c:pt idx="66">
                  <c:v>0.67821668470631358</c:v>
                </c:pt>
                <c:pt idx="67">
                  <c:v>0.65387393692128959</c:v>
                </c:pt>
                <c:pt idx="68">
                  <c:v>0.44354203690392252</c:v>
                </c:pt>
                <c:pt idx="69">
                  <c:v>0.43371595836532256</c:v>
                </c:pt>
                <c:pt idx="70">
                  <c:v>0.44927213303091201</c:v>
                </c:pt>
                <c:pt idx="71">
                  <c:v>0.52772408025586681</c:v>
                </c:pt>
                <c:pt idx="72">
                  <c:v>0.6433180473901835</c:v>
                </c:pt>
                <c:pt idx="73">
                  <c:v>0.76565483854402228</c:v>
                </c:pt>
                <c:pt idx="74">
                  <c:v>0.89865316933673245</c:v>
                </c:pt>
                <c:pt idx="75">
                  <c:v>1.0685038419039694</c:v>
                </c:pt>
                <c:pt idx="76">
                  <c:v>1.133096149091565</c:v>
                </c:pt>
                <c:pt idx="77">
                  <c:v>1.2102284801922003</c:v>
                </c:pt>
                <c:pt idx="78">
                  <c:v>1.2704962249158389</c:v>
                </c:pt>
                <c:pt idx="79">
                  <c:v>1.2792071643599763</c:v>
                </c:pt>
                <c:pt idx="80">
                  <c:v>1.226895941164821</c:v>
                </c:pt>
                <c:pt idx="81">
                  <c:v>1.2197541042358082</c:v>
                </c:pt>
                <c:pt idx="82">
                  <c:v>1.3140206016406233</c:v>
                </c:pt>
                <c:pt idx="83">
                  <c:v>1.4079329869623769</c:v>
                </c:pt>
                <c:pt idx="84">
                  <c:v>1.5093402480857034</c:v>
                </c:pt>
                <c:pt idx="85">
                  <c:v>1.541484509668184</c:v>
                </c:pt>
                <c:pt idx="86">
                  <c:v>1.8250649887425117</c:v>
                </c:pt>
                <c:pt idx="87">
                  <c:v>1.9818295223627058</c:v>
                </c:pt>
                <c:pt idx="88">
                  <c:v>1.349575179951358</c:v>
                </c:pt>
                <c:pt idx="89">
                  <c:v>0.3574326175206205</c:v>
                </c:pt>
                <c:pt idx="90">
                  <c:v>0.13132115703621555</c:v>
                </c:pt>
                <c:pt idx="91">
                  <c:v>0.12468853777596921</c:v>
                </c:pt>
                <c:pt idx="92">
                  <c:v>0.12468853777596921</c:v>
                </c:pt>
                <c:pt idx="93">
                  <c:v>0.14458111889317804</c:v>
                </c:pt>
                <c:pt idx="94">
                  <c:v>0.43289694413078739</c:v>
                </c:pt>
                <c:pt idx="95">
                  <c:v>0.70901684422396305</c:v>
                </c:pt>
                <c:pt idx="96">
                  <c:v>0.84473307890185823</c:v>
                </c:pt>
                <c:pt idx="97">
                  <c:v>1.1585681798238192</c:v>
                </c:pt>
                <c:pt idx="98">
                  <c:v>1.2792071643599763</c:v>
                </c:pt>
                <c:pt idx="99">
                  <c:v>1.2792071643599763</c:v>
                </c:pt>
                <c:pt idx="100">
                  <c:v>1.2276893526757067</c:v>
                </c:pt>
                <c:pt idx="101">
                  <c:v>1.2197541042358082</c:v>
                </c:pt>
                <c:pt idx="102">
                  <c:v>1.2197541042358082</c:v>
                </c:pt>
                <c:pt idx="103">
                  <c:v>1.2197541042358082</c:v>
                </c:pt>
                <c:pt idx="104">
                  <c:v>1.2197541042358082</c:v>
                </c:pt>
                <c:pt idx="105">
                  <c:v>1.2197541042358082</c:v>
                </c:pt>
                <c:pt idx="106">
                  <c:v>1.2197541042358082</c:v>
                </c:pt>
                <c:pt idx="107">
                  <c:v>1.1442433561047098</c:v>
                </c:pt>
                <c:pt idx="108">
                  <c:v>1.0613166063846768</c:v>
                </c:pt>
                <c:pt idx="109">
                  <c:v>0.98051782883202954</c:v>
                </c:pt>
                <c:pt idx="110">
                  <c:v>0.88980859257807887</c:v>
                </c:pt>
                <c:pt idx="111">
                  <c:v>0.75029435169929448</c:v>
                </c:pt>
                <c:pt idx="112">
                  <c:v>0.73897005603860244</c:v>
                </c:pt>
                <c:pt idx="113">
                  <c:v>0.73897005603860244</c:v>
                </c:pt>
              </c:numCache>
            </c:numRef>
          </c:val>
          <c:smooth val="0"/>
          <c:extLst>
            <c:ext xmlns:c16="http://schemas.microsoft.com/office/drawing/2014/chart" uri="{C3380CC4-5D6E-409C-BE32-E72D297353CC}">
              <c16:uniqueId val="{00000000-848D-4D93-A0C0-D099621B2AAC}"/>
            </c:ext>
          </c:extLst>
        </c:ser>
        <c:dLbls>
          <c:showLegendKey val="0"/>
          <c:showVal val="0"/>
          <c:showCatName val="0"/>
          <c:showSerName val="0"/>
          <c:showPercent val="0"/>
          <c:showBubbleSize val="0"/>
        </c:dLbls>
        <c:smooth val="0"/>
        <c:axId val="235128320"/>
        <c:axId val="235129856"/>
      </c:lineChart>
      <c:catAx>
        <c:axId val="235128320"/>
        <c:scaling>
          <c:orientation val="minMax"/>
        </c:scaling>
        <c:delete val="0"/>
        <c:axPos val="b"/>
        <c:numFmt formatCode="General" sourceLinked="0"/>
        <c:majorTickMark val="out"/>
        <c:minorTickMark val="none"/>
        <c:tickLblPos val="low"/>
        <c:crossAx val="235129856"/>
        <c:crosses val="autoZero"/>
        <c:auto val="1"/>
        <c:lblAlgn val="ctr"/>
        <c:lblOffset val="100"/>
        <c:noMultiLvlLbl val="0"/>
      </c:catAx>
      <c:valAx>
        <c:axId val="235129856"/>
        <c:scaling>
          <c:orientation val="minMax"/>
        </c:scaling>
        <c:delete val="0"/>
        <c:axPos val="l"/>
        <c:majorGridlines/>
        <c:numFmt formatCode="0.0" sourceLinked="0"/>
        <c:majorTickMark val="out"/>
        <c:minorTickMark val="none"/>
        <c:tickLblPos val="nextTo"/>
        <c:spPr>
          <a:ln>
            <a:noFill/>
          </a:ln>
        </c:spPr>
        <c:crossAx val="235128320"/>
        <c:crosses val="autoZero"/>
        <c:crossBetween val="between"/>
      </c:valAx>
    </c:plotArea>
    <c:plotVisOnly val="1"/>
    <c:dispBlanksAs val="gap"/>
    <c:showDLblsOverMax val="0"/>
  </c:chart>
  <c:printSettings>
    <c:headerFooter/>
    <c:pageMargins b="0.75000000000000899" l="0.70000000000000062" r="0.70000000000000062" t="0.75000000000000899"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TPMR</a:t>
            </a:r>
          </a:p>
        </c:rich>
      </c:tx>
      <c:overlay val="0"/>
    </c:title>
    <c:autoTitleDeleted val="0"/>
    <c:plotArea>
      <c:layout/>
      <c:lineChart>
        <c:grouping val="standard"/>
        <c:varyColors val="0"/>
        <c:ser>
          <c:idx val="0"/>
          <c:order val="0"/>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Nonstationary!$L$7:$L$120</c:f>
              <c:numCache>
                <c:formatCode>0.000</c:formatCode>
                <c:ptCount val="114"/>
                <c:pt idx="0">
                  <c:v>-5.6324258049029394</c:v>
                </c:pt>
                <c:pt idx="1">
                  <c:v>-5.2300413319328545</c:v>
                </c:pt>
                <c:pt idx="2">
                  <c:v>-4.860697357284784</c:v>
                </c:pt>
                <c:pt idx="3">
                  <c:v>-4.294862650123787</c:v>
                </c:pt>
                <c:pt idx="4">
                  <c:v>-2.9475822174391726</c:v>
                </c:pt>
                <c:pt idx="5">
                  <c:v>-2.8199795804237002</c:v>
                </c:pt>
                <c:pt idx="6">
                  <c:v>-2.0182594250362627</c:v>
                </c:pt>
                <c:pt idx="7">
                  <c:v>-3.0611558861261701</c:v>
                </c:pt>
                <c:pt idx="8">
                  <c:v>-4.2292050276323403</c:v>
                </c:pt>
                <c:pt idx="9">
                  <c:v>-4.6718189178901639</c:v>
                </c:pt>
                <c:pt idx="10">
                  <c:v>-5.1006005563559391</c:v>
                </c:pt>
                <c:pt idx="11">
                  <c:v>-5.1813023965322484</c:v>
                </c:pt>
                <c:pt idx="12">
                  <c:v>-6.1099838905598203</c:v>
                </c:pt>
                <c:pt idx="13">
                  <c:v>-5.860360276260387</c:v>
                </c:pt>
                <c:pt idx="14">
                  <c:v>-6.2985834831309315</c:v>
                </c:pt>
                <c:pt idx="15">
                  <c:v>-7.0361101449804897</c:v>
                </c:pt>
                <c:pt idx="16">
                  <c:v>-2.5319505307446004</c:v>
                </c:pt>
                <c:pt idx="17">
                  <c:v>-5.5589499938732869</c:v>
                </c:pt>
                <c:pt idx="18">
                  <c:v>-4.5628489894514956</c:v>
                </c:pt>
                <c:pt idx="19">
                  <c:v>-3.8727399375326694</c:v>
                </c:pt>
                <c:pt idx="20">
                  <c:v>-3.302185812518287</c:v>
                </c:pt>
                <c:pt idx="21">
                  <c:v>-2.9423016568753355</c:v>
                </c:pt>
                <c:pt idx="22">
                  <c:v>-3.0994377744132233</c:v>
                </c:pt>
                <c:pt idx="23">
                  <c:v>-3.2501818141534335</c:v>
                </c:pt>
                <c:pt idx="24">
                  <c:v>-2.4985318350276136</c:v>
                </c:pt>
                <c:pt idx="25">
                  <c:v>-3.2308623561486103</c:v>
                </c:pt>
                <c:pt idx="26">
                  <c:v>-3.0515306482833608</c:v>
                </c:pt>
                <c:pt idx="27">
                  <c:v>-3.3321660717729547</c:v>
                </c:pt>
                <c:pt idx="28">
                  <c:v>-2.9317279800090095</c:v>
                </c:pt>
                <c:pt idx="29">
                  <c:v>-2.5113380256557383</c:v>
                </c:pt>
                <c:pt idx="30">
                  <c:v>-1.8218528566378505</c:v>
                </c:pt>
                <c:pt idx="31">
                  <c:v>-1.3503524299694944</c:v>
                </c:pt>
                <c:pt idx="32">
                  <c:v>-2.3509938866531899</c:v>
                </c:pt>
                <c:pt idx="33">
                  <c:v>-0.40806174740819062</c:v>
                </c:pt>
                <c:pt idx="34">
                  <c:v>-0.9829531696412066</c:v>
                </c:pt>
                <c:pt idx="35">
                  <c:v>-5.5989306659468809E-2</c:v>
                </c:pt>
                <c:pt idx="36">
                  <c:v>3.7813784062178744E-2</c:v>
                </c:pt>
                <c:pt idx="37">
                  <c:v>-0.57705859113083169</c:v>
                </c:pt>
                <c:pt idx="38">
                  <c:v>0.77006315281407856</c:v>
                </c:pt>
                <c:pt idx="39">
                  <c:v>0.45742569278547329</c:v>
                </c:pt>
                <c:pt idx="40">
                  <c:v>-0.10490144193332734</c:v>
                </c:pt>
                <c:pt idx="41">
                  <c:v>0.57531636672422948</c:v>
                </c:pt>
                <c:pt idx="42">
                  <c:v>0.28796478956381927</c:v>
                </c:pt>
                <c:pt idx="43">
                  <c:v>-0.20617855655656092</c:v>
                </c:pt>
                <c:pt idx="44">
                  <c:v>0.68192053566146515</c:v>
                </c:pt>
                <c:pt idx="45">
                  <c:v>1.1934745678828482</c:v>
                </c:pt>
                <c:pt idx="46">
                  <c:v>1.0713386970267227</c:v>
                </c:pt>
                <c:pt idx="47">
                  <c:v>1.3470360513872914</c:v>
                </c:pt>
                <c:pt idx="48">
                  <c:v>1.1223427078447044</c:v>
                </c:pt>
                <c:pt idx="49">
                  <c:v>0.60649718700092714</c:v>
                </c:pt>
                <c:pt idx="50">
                  <c:v>0.71216859162649393</c:v>
                </c:pt>
                <c:pt idx="51">
                  <c:v>0.8140637574569336</c:v>
                </c:pt>
                <c:pt idx="52">
                  <c:v>-0.13754682109840219</c:v>
                </c:pt>
                <c:pt idx="53">
                  <c:v>0.13590911735006742</c:v>
                </c:pt>
                <c:pt idx="54">
                  <c:v>0.45385203635308313</c:v>
                </c:pt>
                <c:pt idx="55">
                  <c:v>0.18102842971680744</c:v>
                </c:pt>
                <c:pt idx="56">
                  <c:v>0.22580431784471527</c:v>
                </c:pt>
                <c:pt idx="57">
                  <c:v>0.13859536191800831</c:v>
                </c:pt>
                <c:pt idx="58">
                  <c:v>0.53154724862437464</c:v>
                </c:pt>
                <c:pt idx="59">
                  <c:v>1.0230286556805506</c:v>
                </c:pt>
                <c:pt idx="60">
                  <c:v>1.04635037213035</c:v>
                </c:pt>
                <c:pt idx="61">
                  <c:v>0.56255723176636629</c:v>
                </c:pt>
                <c:pt idx="62">
                  <c:v>-7.106819469038371E-2</c:v>
                </c:pt>
                <c:pt idx="63">
                  <c:v>-0.47485263509618525</c:v>
                </c:pt>
                <c:pt idx="64">
                  <c:v>-0.55494155794789168</c:v>
                </c:pt>
                <c:pt idx="65">
                  <c:v>0.33815192188938203</c:v>
                </c:pt>
                <c:pt idx="66">
                  <c:v>0.89725650262714363</c:v>
                </c:pt>
                <c:pt idx="67">
                  <c:v>0.96319237126679136</c:v>
                </c:pt>
                <c:pt idx="68">
                  <c:v>0.11354156743406285</c:v>
                </c:pt>
                <c:pt idx="69">
                  <c:v>-0.23573754857101986</c:v>
                </c:pt>
                <c:pt idx="70">
                  <c:v>-0.19497707595862354</c:v>
                </c:pt>
                <c:pt idx="71">
                  <c:v>-6.0148947495452347E-2</c:v>
                </c:pt>
                <c:pt idx="72">
                  <c:v>0.1786710052126409</c:v>
                </c:pt>
                <c:pt idx="73">
                  <c:v>-0.33203643598236804</c:v>
                </c:pt>
                <c:pt idx="74">
                  <c:v>-9.3054660401769573E-2</c:v>
                </c:pt>
                <c:pt idx="75">
                  <c:v>-8.6875404380901272E-2</c:v>
                </c:pt>
                <c:pt idx="76">
                  <c:v>0.35572558575341418</c:v>
                </c:pt>
                <c:pt idx="77">
                  <c:v>0.27585730373400175</c:v>
                </c:pt>
                <c:pt idx="78">
                  <c:v>0.82519527314402619</c:v>
                </c:pt>
                <c:pt idx="79">
                  <c:v>1.2144627720489993</c:v>
                </c:pt>
                <c:pt idx="80">
                  <c:v>6.2925283766896198E-2</c:v>
                </c:pt>
                <c:pt idx="81">
                  <c:v>-3.0849484416867856E-2</c:v>
                </c:pt>
                <c:pt idx="82">
                  <c:v>-0.87561804560142165</c:v>
                </c:pt>
                <c:pt idx="83">
                  <c:v>-0.96072597750702216</c:v>
                </c:pt>
                <c:pt idx="84">
                  <c:v>-0.32162887138578228</c:v>
                </c:pt>
                <c:pt idx="85">
                  <c:v>-0.59291620551485114</c:v>
                </c:pt>
                <c:pt idx="86">
                  <c:v>-0.83670053123722532</c:v>
                </c:pt>
                <c:pt idx="87">
                  <c:v>0.29948154750941153</c:v>
                </c:pt>
                <c:pt idx="88">
                  <c:v>2.4762682437002201</c:v>
                </c:pt>
                <c:pt idx="89">
                  <c:v>0.62520960136106496</c:v>
                </c:pt>
                <c:pt idx="90">
                  <c:v>0.82115335579630977</c:v>
                </c:pt>
                <c:pt idx="91">
                  <c:v>-0.1442097252174844</c:v>
                </c:pt>
                <c:pt idx="92">
                  <c:v>-0.63133160251156795</c:v>
                </c:pt>
                <c:pt idx="93">
                  <c:v>-0.54476999042021734</c:v>
                </c:pt>
                <c:pt idx="94">
                  <c:v>-0.21906523663650521</c:v>
                </c:pt>
                <c:pt idx="95">
                  <c:v>0.26494920966071872</c:v>
                </c:pt>
                <c:pt idx="96">
                  <c:v>-8.9858860263597504E-2</c:v>
                </c:pt>
                <c:pt idx="97">
                  <c:v>-8.7348186715897596E-3</c:v>
                </c:pt>
                <c:pt idx="98">
                  <c:v>0.60210039516402214</c:v>
                </c:pt>
                <c:pt idx="99">
                  <c:v>0.11907333109952895</c:v>
                </c:pt>
                <c:pt idx="100">
                  <c:v>0.27541982620200695</c:v>
                </c:pt>
                <c:pt idx="101">
                  <c:v>0.94362391256819433</c:v>
                </c:pt>
                <c:pt idx="102">
                  <c:v>0.94709891458916051</c:v>
                </c:pt>
                <c:pt idx="103">
                  <c:v>0.60829156174054677</c:v>
                </c:pt>
                <c:pt idx="104">
                  <c:v>0.90957259703087245</c:v>
                </c:pt>
                <c:pt idx="105">
                  <c:v>1.1160473554671659</c:v>
                </c:pt>
                <c:pt idx="106">
                  <c:v>0.19501985458064186</c:v>
                </c:pt>
                <c:pt idx="107">
                  <c:v>0.32180593426554122</c:v>
                </c:pt>
                <c:pt idx="108">
                  <c:v>-0.41983097725899599</c:v>
                </c:pt>
                <c:pt idx="109">
                  <c:v>-0.6011927404051105</c:v>
                </c:pt>
                <c:pt idx="110">
                  <c:v>2.7103064795581305E-2</c:v>
                </c:pt>
                <c:pt idx="111">
                  <c:v>-0.62805454402297189</c:v>
                </c:pt>
                <c:pt idx="112">
                  <c:v>0.20411763855634069</c:v>
                </c:pt>
                <c:pt idx="113">
                  <c:v>-0.55457377055624268</c:v>
                </c:pt>
              </c:numCache>
            </c:numRef>
          </c:val>
          <c:smooth val="0"/>
          <c:extLst>
            <c:ext xmlns:c16="http://schemas.microsoft.com/office/drawing/2014/chart" uri="{C3380CC4-5D6E-409C-BE32-E72D297353CC}">
              <c16:uniqueId val="{00000000-F421-4ACD-88E7-A9024B1D8E02}"/>
            </c:ext>
          </c:extLst>
        </c:ser>
        <c:dLbls>
          <c:showLegendKey val="0"/>
          <c:showVal val="0"/>
          <c:showCatName val="0"/>
          <c:showSerName val="0"/>
          <c:showPercent val="0"/>
          <c:showBubbleSize val="0"/>
        </c:dLbls>
        <c:smooth val="0"/>
        <c:axId val="235342464"/>
        <c:axId val="235360640"/>
      </c:lineChart>
      <c:catAx>
        <c:axId val="235342464"/>
        <c:scaling>
          <c:orientation val="minMax"/>
        </c:scaling>
        <c:delete val="0"/>
        <c:axPos val="b"/>
        <c:numFmt formatCode="General" sourceLinked="0"/>
        <c:majorTickMark val="out"/>
        <c:minorTickMark val="none"/>
        <c:tickLblPos val="low"/>
        <c:crossAx val="235360640"/>
        <c:crosses val="autoZero"/>
        <c:auto val="1"/>
        <c:lblAlgn val="ctr"/>
        <c:lblOffset val="100"/>
        <c:noMultiLvlLbl val="0"/>
      </c:catAx>
      <c:valAx>
        <c:axId val="235360640"/>
        <c:scaling>
          <c:orientation val="minMax"/>
        </c:scaling>
        <c:delete val="0"/>
        <c:axPos val="l"/>
        <c:majorGridlines/>
        <c:numFmt formatCode="0.0" sourceLinked="0"/>
        <c:majorTickMark val="out"/>
        <c:minorTickMark val="none"/>
        <c:tickLblPos val="nextTo"/>
        <c:spPr>
          <a:ln>
            <a:noFill/>
          </a:ln>
        </c:spPr>
        <c:crossAx val="235342464"/>
        <c:crosses val="autoZero"/>
        <c:crossBetween val="between"/>
      </c:valAx>
    </c:plotArea>
    <c:plotVisOnly val="1"/>
    <c:dispBlanksAs val="gap"/>
    <c:showDLblsOverMax val="0"/>
  </c:chart>
  <c:printSettings>
    <c:headerFooter/>
    <c:pageMargins b="0.75000000000000921" l="0.70000000000000062" r="0.70000000000000062" t="0.75000000000000921"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RER</a:t>
            </a:r>
          </a:p>
        </c:rich>
      </c:tx>
      <c:overlay val="0"/>
    </c:title>
    <c:autoTitleDeleted val="0"/>
    <c:plotArea>
      <c:layout/>
      <c:lineChart>
        <c:grouping val="standard"/>
        <c:varyColors val="0"/>
        <c:ser>
          <c:idx val="0"/>
          <c:order val="0"/>
          <c:spPr>
            <a:ln>
              <a:solidFill>
                <a:schemeClr val="accent1"/>
              </a:solidFill>
            </a:ln>
          </c:spPr>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Nonstationary!$M$7:$M$120</c:f>
              <c:numCache>
                <c:formatCode>0.000</c:formatCode>
                <c:ptCount val="114"/>
                <c:pt idx="0">
                  <c:v>462.27786287360505</c:v>
                </c:pt>
                <c:pt idx="1">
                  <c:v>464.12056077649282</c:v>
                </c:pt>
                <c:pt idx="2">
                  <c:v>464.85473334828617</c:v>
                </c:pt>
                <c:pt idx="3">
                  <c:v>467.72024162079504</c:v>
                </c:pt>
                <c:pt idx="4">
                  <c:v>470.90256187767227</c:v>
                </c:pt>
                <c:pt idx="5">
                  <c:v>472.83826405271469</c:v>
                </c:pt>
                <c:pt idx="6">
                  <c:v>470.94675834359566</c:v>
                </c:pt>
                <c:pt idx="7">
                  <c:v>469.71827674136637</c:v>
                </c:pt>
                <c:pt idx="8">
                  <c:v>467.81780585159601</c:v>
                </c:pt>
                <c:pt idx="9">
                  <c:v>464.54695937436696</c:v>
                </c:pt>
                <c:pt idx="10">
                  <c:v>470.8353239294521</c:v>
                </c:pt>
                <c:pt idx="11">
                  <c:v>471.54099328139944</c:v>
                </c:pt>
                <c:pt idx="12">
                  <c:v>474.63013629972863</c:v>
                </c:pt>
                <c:pt idx="13">
                  <c:v>471.06817419387551</c:v>
                </c:pt>
                <c:pt idx="14">
                  <c:v>470.65364578643107</c:v>
                </c:pt>
                <c:pt idx="15">
                  <c:v>473.49872499850756</c:v>
                </c:pt>
                <c:pt idx="16">
                  <c:v>473.38175713254753</c:v>
                </c:pt>
                <c:pt idx="17">
                  <c:v>465.29479225875502</c:v>
                </c:pt>
                <c:pt idx="18">
                  <c:v>463.70388017268766</c:v>
                </c:pt>
                <c:pt idx="19">
                  <c:v>464.09711215028057</c:v>
                </c:pt>
                <c:pt idx="20">
                  <c:v>459.56408967231386</c:v>
                </c:pt>
                <c:pt idx="21">
                  <c:v>455.59835250542056</c:v>
                </c:pt>
                <c:pt idx="22">
                  <c:v>460.85963536999975</c:v>
                </c:pt>
                <c:pt idx="23">
                  <c:v>456.27724398244442</c:v>
                </c:pt>
                <c:pt idx="24">
                  <c:v>457.2606876260183</c:v>
                </c:pt>
                <c:pt idx="25">
                  <c:v>460.15181297414961</c:v>
                </c:pt>
                <c:pt idx="26">
                  <c:v>457.14514958336025</c:v>
                </c:pt>
                <c:pt idx="27">
                  <c:v>454.81947209178787</c:v>
                </c:pt>
                <c:pt idx="28">
                  <c:v>456.45880860241698</c:v>
                </c:pt>
                <c:pt idx="29">
                  <c:v>453.92534185452752</c:v>
                </c:pt>
                <c:pt idx="30">
                  <c:v>454.84706895470896</c:v>
                </c:pt>
                <c:pt idx="31">
                  <c:v>453.11262559990109</c:v>
                </c:pt>
                <c:pt idx="32">
                  <c:v>453.68207486315663</c:v>
                </c:pt>
                <c:pt idx="33">
                  <c:v>448.12877181195574</c:v>
                </c:pt>
                <c:pt idx="34">
                  <c:v>445.11136706549956</c:v>
                </c:pt>
                <c:pt idx="35">
                  <c:v>447.82582111876127</c:v>
                </c:pt>
                <c:pt idx="36">
                  <c:v>446.46295167255073</c:v>
                </c:pt>
                <c:pt idx="37">
                  <c:v>443.30345245374349</c:v>
                </c:pt>
                <c:pt idx="38">
                  <c:v>442.85389159606831</c:v>
                </c:pt>
                <c:pt idx="39">
                  <c:v>442.80131554006692</c:v>
                </c:pt>
                <c:pt idx="40">
                  <c:v>438.80434725628493</c:v>
                </c:pt>
                <c:pt idx="41">
                  <c:v>437.03636718371718</c:v>
                </c:pt>
                <c:pt idx="42">
                  <c:v>434.10404014501751</c:v>
                </c:pt>
                <c:pt idx="43">
                  <c:v>433.44903243261024</c:v>
                </c:pt>
                <c:pt idx="44">
                  <c:v>435.44075810675224</c:v>
                </c:pt>
                <c:pt idx="45">
                  <c:v>435.133244468604</c:v>
                </c:pt>
                <c:pt idx="46">
                  <c:v>436.17343617808598</c:v>
                </c:pt>
                <c:pt idx="47">
                  <c:v>435.98266307704802</c:v>
                </c:pt>
                <c:pt idx="48">
                  <c:v>436.94881603044388</c:v>
                </c:pt>
                <c:pt idx="49">
                  <c:v>436.6401635726458</c:v>
                </c:pt>
                <c:pt idx="50">
                  <c:v>442.65579337301551</c:v>
                </c:pt>
                <c:pt idx="51">
                  <c:v>447.45272190618505</c:v>
                </c:pt>
                <c:pt idx="52">
                  <c:v>441.93902107934235</c:v>
                </c:pt>
                <c:pt idx="53">
                  <c:v>441.840372836261</c:v>
                </c:pt>
                <c:pt idx="54">
                  <c:v>448.16216312979941</c:v>
                </c:pt>
                <c:pt idx="55">
                  <c:v>449.63382790917603</c:v>
                </c:pt>
                <c:pt idx="56">
                  <c:v>449.76699304224542</c:v>
                </c:pt>
                <c:pt idx="57">
                  <c:v>452.15886390917649</c:v>
                </c:pt>
                <c:pt idx="58">
                  <c:v>460.70771506745984</c:v>
                </c:pt>
                <c:pt idx="59">
                  <c:v>461.53613629180194</c:v>
                </c:pt>
                <c:pt idx="60">
                  <c:v>454.44276765440168</c:v>
                </c:pt>
                <c:pt idx="61">
                  <c:v>452.9306697920178</c:v>
                </c:pt>
                <c:pt idx="62">
                  <c:v>460.44301666079468</c:v>
                </c:pt>
                <c:pt idx="63">
                  <c:v>461.21233360494989</c:v>
                </c:pt>
                <c:pt idx="64">
                  <c:v>467.85735898728228</c:v>
                </c:pt>
                <c:pt idx="65">
                  <c:v>467.26829721111176</c:v>
                </c:pt>
                <c:pt idx="66">
                  <c:v>465.44156192052509</c:v>
                </c:pt>
                <c:pt idx="67">
                  <c:v>458.05327227219681</c:v>
                </c:pt>
                <c:pt idx="68">
                  <c:v>454.90680598562767</c:v>
                </c:pt>
                <c:pt idx="69">
                  <c:v>461.45963488621646</c:v>
                </c:pt>
                <c:pt idx="70">
                  <c:v>462.39794219952728</c:v>
                </c:pt>
                <c:pt idx="71">
                  <c:v>459.88660386758875</c:v>
                </c:pt>
                <c:pt idx="72">
                  <c:v>459.30510801223096</c:v>
                </c:pt>
                <c:pt idx="73">
                  <c:v>459.51184866993168</c:v>
                </c:pt>
                <c:pt idx="74">
                  <c:v>454.15259526071077</c:v>
                </c:pt>
                <c:pt idx="75">
                  <c:v>448.57529756578288</c:v>
                </c:pt>
                <c:pt idx="76">
                  <c:v>449.50732854584237</c:v>
                </c:pt>
                <c:pt idx="77">
                  <c:v>451.08157963674358</c:v>
                </c:pt>
                <c:pt idx="78">
                  <c:v>454.01181858071624</c:v>
                </c:pt>
                <c:pt idx="79">
                  <c:v>452.66150296612346</c:v>
                </c:pt>
                <c:pt idx="80">
                  <c:v>455.3834163915796</c:v>
                </c:pt>
                <c:pt idx="81">
                  <c:v>455.25748123684468</c:v>
                </c:pt>
                <c:pt idx="82">
                  <c:v>453.62483813686873</c:v>
                </c:pt>
                <c:pt idx="83">
                  <c:v>452.37228783785366</c:v>
                </c:pt>
                <c:pt idx="84">
                  <c:v>447.13734372073571</c:v>
                </c:pt>
                <c:pt idx="85">
                  <c:v>451.99530792778194</c:v>
                </c:pt>
                <c:pt idx="86">
                  <c:v>459.27542416616643</c:v>
                </c:pt>
                <c:pt idx="87">
                  <c:v>467.12144033085156</c:v>
                </c:pt>
                <c:pt idx="88">
                  <c:v>459.1996389894976</c:v>
                </c:pt>
                <c:pt idx="89">
                  <c:v>455.81337397595786</c:v>
                </c:pt>
                <c:pt idx="90">
                  <c:v>456.03825661459342</c:v>
                </c:pt>
                <c:pt idx="91">
                  <c:v>453.50674649795815</c:v>
                </c:pt>
                <c:pt idx="92">
                  <c:v>452.65906997964373</c:v>
                </c:pt>
                <c:pt idx="93">
                  <c:v>453.68954472335537</c:v>
                </c:pt>
                <c:pt idx="94">
                  <c:v>451.21406097754954</c:v>
                </c:pt>
                <c:pt idx="95">
                  <c:v>448.2579581660504</c:v>
                </c:pt>
                <c:pt idx="96">
                  <c:v>451.02060308447642</c:v>
                </c:pt>
                <c:pt idx="97">
                  <c:v>451.0226500004249</c:v>
                </c:pt>
                <c:pt idx="98">
                  <c:v>451.23584202205842</c:v>
                </c:pt>
                <c:pt idx="99">
                  <c:v>455.72864594285642</c:v>
                </c:pt>
                <c:pt idx="100">
                  <c:v>451.35281953959714</c:v>
                </c:pt>
                <c:pt idx="101">
                  <c:v>451.34904931107627</c:v>
                </c:pt>
                <c:pt idx="102">
                  <c:v>448.45493893975055</c:v>
                </c:pt>
                <c:pt idx="103">
                  <c:v>447.72205476293692</c:v>
                </c:pt>
                <c:pt idx="104">
                  <c:v>446.92359087472585</c:v>
                </c:pt>
                <c:pt idx="105">
                  <c:v>448.44704007503066</c:v>
                </c:pt>
                <c:pt idx="106">
                  <c:v>451.5573652176335</c:v>
                </c:pt>
                <c:pt idx="107">
                  <c:v>452.9584199031496</c:v>
                </c:pt>
                <c:pt idx="108">
                  <c:v>458.04675733477194</c:v>
                </c:pt>
                <c:pt idx="109">
                  <c:v>457.88262106484893</c:v>
                </c:pt>
                <c:pt idx="110">
                  <c:v>460.32683786984944</c:v>
                </c:pt>
                <c:pt idx="111">
                  <c:v>458.26177815175794</c:v>
                </c:pt>
                <c:pt idx="112">
                  <c:v>457.42985223210042</c:v>
                </c:pt>
                <c:pt idx="113">
                  <c:v>454.38265557470396</c:v>
                </c:pt>
              </c:numCache>
            </c:numRef>
          </c:val>
          <c:smooth val="0"/>
          <c:extLst>
            <c:ext xmlns:c16="http://schemas.microsoft.com/office/drawing/2014/chart" uri="{C3380CC4-5D6E-409C-BE32-E72D297353CC}">
              <c16:uniqueId val="{00000000-7461-4534-B732-8CD155D5F7E4}"/>
            </c:ext>
          </c:extLst>
        </c:ser>
        <c:dLbls>
          <c:showLegendKey val="0"/>
          <c:showVal val="0"/>
          <c:showCatName val="0"/>
          <c:showSerName val="0"/>
          <c:showPercent val="0"/>
          <c:showBubbleSize val="0"/>
        </c:dLbls>
        <c:smooth val="0"/>
        <c:axId val="235405312"/>
        <c:axId val="235406848"/>
      </c:lineChart>
      <c:catAx>
        <c:axId val="235405312"/>
        <c:scaling>
          <c:orientation val="minMax"/>
        </c:scaling>
        <c:delete val="0"/>
        <c:axPos val="b"/>
        <c:numFmt formatCode="General" sourceLinked="0"/>
        <c:majorTickMark val="out"/>
        <c:minorTickMark val="none"/>
        <c:tickLblPos val="low"/>
        <c:crossAx val="235406848"/>
        <c:crosses val="autoZero"/>
        <c:auto val="1"/>
        <c:lblAlgn val="ctr"/>
        <c:lblOffset val="100"/>
        <c:noMultiLvlLbl val="0"/>
      </c:catAx>
      <c:valAx>
        <c:axId val="235406848"/>
        <c:scaling>
          <c:orientation val="minMax"/>
        </c:scaling>
        <c:delete val="0"/>
        <c:axPos val="l"/>
        <c:majorGridlines/>
        <c:numFmt formatCode="0.0" sourceLinked="0"/>
        <c:majorTickMark val="out"/>
        <c:minorTickMark val="none"/>
        <c:tickLblPos val="nextTo"/>
        <c:spPr>
          <a:ln>
            <a:noFill/>
          </a:ln>
        </c:spPr>
        <c:crossAx val="235405312"/>
        <c:crosses val="autoZero"/>
        <c:crossBetween val="between"/>
      </c:valAx>
    </c:plotArea>
    <c:plotVisOnly val="1"/>
    <c:dispBlanksAs val="gap"/>
    <c:showDLblsOverMax val="0"/>
  </c:chart>
  <c:printSettings>
    <c:headerFooter/>
    <c:pageMargins b="0.75000000000000944" l="0.70000000000000062" r="0.70000000000000062" t="0.75000000000000944"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TBY</a:t>
            </a:r>
          </a:p>
        </c:rich>
      </c:tx>
      <c:overlay val="0"/>
    </c:title>
    <c:autoTitleDeleted val="0"/>
    <c:plotArea>
      <c:layout/>
      <c:lineChart>
        <c:grouping val="standard"/>
        <c:varyColors val="0"/>
        <c:ser>
          <c:idx val="0"/>
          <c:order val="0"/>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Nonstationary!$O$7:$O$120</c:f>
              <c:numCache>
                <c:formatCode>0.000</c:formatCode>
                <c:ptCount val="114"/>
                <c:pt idx="0">
                  <c:v>47.782311818874767</c:v>
                </c:pt>
                <c:pt idx="1">
                  <c:v>-6.1021608597222903</c:v>
                </c:pt>
                <c:pt idx="2">
                  <c:v>95.86065355042382</c:v>
                </c:pt>
                <c:pt idx="3">
                  <c:v>-15.49487958537811</c:v>
                </c:pt>
                <c:pt idx="4">
                  <c:v>88.833285417792126</c:v>
                </c:pt>
                <c:pt idx="5">
                  <c:v>9.9846643939902968</c:v>
                </c:pt>
                <c:pt idx="6">
                  <c:v>83.911231902190778</c:v>
                </c:pt>
                <c:pt idx="7">
                  <c:v>47.687581219166333</c:v>
                </c:pt>
                <c:pt idx="8">
                  <c:v>20.641919634403237</c:v>
                </c:pt>
                <c:pt idx="9">
                  <c:v>52.583563794758923</c:v>
                </c:pt>
                <c:pt idx="10">
                  <c:v>45.797618300108347</c:v>
                </c:pt>
                <c:pt idx="11">
                  <c:v>48.224617088062956</c:v>
                </c:pt>
                <c:pt idx="12">
                  <c:v>2.2183048661269105</c:v>
                </c:pt>
                <c:pt idx="13">
                  <c:v>4.7251737702834271</c:v>
                </c:pt>
                <c:pt idx="14">
                  <c:v>3.4717824785045863</c:v>
                </c:pt>
                <c:pt idx="15">
                  <c:v>4.4160997394752757</c:v>
                </c:pt>
                <c:pt idx="16">
                  <c:v>-1.267274388210657</c:v>
                </c:pt>
                <c:pt idx="17">
                  <c:v>6.5339062398155265</c:v>
                </c:pt>
                <c:pt idx="18">
                  <c:v>-0.84998860384900932</c:v>
                </c:pt>
                <c:pt idx="19">
                  <c:v>9.9223293346912573</c:v>
                </c:pt>
                <c:pt idx="20">
                  <c:v>-6.9241916046330605</c:v>
                </c:pt>
                <c:pt idx="21">
                  <c:v>8.6722967721227509</c:v>
                </c:pt>
                <c:pt idx="22">
                  <c:v>-5.1336367794326678</c:v>
                </c:pt>
                <c:pt idx="23">
                  <c:v>8.8893293194391205</c:v>
                </c:pt>
                <c:pt idx="24">
                  <c:v>-7.6709423832836094</c:v>
                </c:pt>
                <c:pt idx="25">
                  <c:v>2.4490200689142427</c:v>
                </c:pt>
                <c:pt idx="26">
                  <c:v>1.7487491015236147</c:v>
                </c:pt>
                <c:pt idx="27">
                  <c:v>-4.0699787890678119</c:v>
                </c:pt>
                <c:pt idx="28">
                  <c:v>5.2289508318737967</c:v>
                </c:pt>
                <c:pt idx="29">
                  <c:v>-2.8576302186582287</c:v>
                </c:pt>
                <c:pt idx="30">
                  <c:v>6.1206767031936113</c:v>
                </c:pt>
                <c:pt idx="31">
                  <c:v>-2.8698035526510663</c:v>
                </c:pt>
                <c:pt idx="32">
                  <c:v>1.9004954111155263</c:v>
                </c:pt>
                <c:pt idx="33">
                  <c:v>0.19522668258435658</c:v>
                </c:pt>
                <c:pt idx="34">
                  <c:v>4.0541716323152981</c:v>
                </c:pt>
                <c:pt idx="35">
                  <c:v>1.2795711606077926</c:v>
                </c:pt>
                <c:pt idx="36">
                  <c:v>1.0413701390830876</c:v>
                </c:pt>
                <c:pt idx="37">
                  <c:v>1.8548711083744018</c:v>
                </c:pt>
                <c:pt idx="38">
                  <c:v>-3.3875124501358309</c:v>
                </c:pt>
                <c:pt idx="39">
                  <c:v>-4.9794639275864396</c:v>
                </c:pt>
                <c:pt idx="40">
                  <c:v>3.1405372657824557</c:v>
                </c:pt>
                <c:pt idx="41">
                  <c:v>0.52654628153582683</c:v>
                </c:pt>
                <c:pt idx="42">
                  <c:v>-4.2949049323152968</c:v>
                </c:pt>
                <c:pt idx="43">
                  <c:v>-5.8339193520038881</c:v>
                </c:pt>
                <c:pt idx="44">
                  <c:v>-2.5416883433408559</c:v>
                </c:pt>
                <c:pt idx="45">
                  <c:v>-2.236481971121957</c:v>
                </c:pt>
                <c:pt idx="46">
                  <c:v>-4.7309455630122956</c:v>
                </c:pt>
                <c:pt idx="47">
                  <c:v>-0.53972279783433419</c:v>
                </c:pt>
                <c:pt idx="48">
                  <c:v>4.2580995943797291</c:v>
                </c:pt>
                <c:pt idx="49">
                  <c:v>3.6446316872166902</c:v>
                </c:pt>
                <c:pt idx="50">
                  <c:v>1.3229350650956899</c:v>
                </c:pt>
                <c:pt idx="51">
                  <c:v>3.5816945061339256</c:v>
                </c:pt>
                <c:pt idx="52">
                  <c:v>5.1872859012050005</c:v>
                </c:pt>
                <c:pt idx="53">
                  <c:v>1.5342171598990357</c:v>
                </c:pt>
                <c:pt idx="54">
                  <c:v>1.5043937479418186</c:v>
                </c:pt>
                <c:pt idx="55">
                  <c:v>2.5343264240826668</c:v>
                </c:pt>
                <c:pt idx="56">
                  <c:v>3.4119157711206847</c:v>
                </c:pt>
                <c:pt idx="57">
                  <c:v>3.7085385568952884</c:v>
                </c:pt>
                <c:pt idx="58">
                  <c:v>-0.71893135310581424</c:v>
                </c:pt>
                <c:pt idx="59">
                  <c:v>3.5863543762001284</c:v>
                </c:pt>
                <c:pt idx="60">
                  <c:v>5.4266348635970321</c:v>
                </c:pt>
                <c:pt idx="61">
                  <c:v>4.5039288445971932</c:v>
                </c:pt>
                <c:pt idx="62">
                  <c:v>-0.6998170415585464</c:v>
                </c:pt>
                <c:pt idx="63">
                  <c:v>4.1924718020034621</c:v>
                </c:pt>
                <c:pt idx="64">
                  <c:v>5.7343744032817217</c:v>
                </c:pt>
                <c:pt idx="65">
                  <c:v>4.6325393956914791</c:v>
                </c:pt>
                <c:pt idx="66">
                  <c:v>3.4519666230913986</c:v>
                </c:pt>
                <c:pt idx="67">
                  <c:v>5.732547876657609</c:v>
                </c:pt>
                <c:pt idx="68">
                  <c:v>11.26480265144326</c:v>
                </c:pt>
                <c:pt idx="69">
                  <c:v>11.427092489956026</c:v>
                </c:pt>
                <c:pt idx="70">
                  <c:v>9.5518628591495727</c:v>
                </c:pt>
                <c:pt idx="71">
                  <c:v>8.8485730838956851</c:v>
                </c:pt>
                <c:pt idx="72">
                  <c:v>9.6689929104812151</c:v>
                </c:pt>
                <c:pt idx="73">
                  <c:v>10.015534659478877</c:v>
                </c:pt>
                <c:pt idx="74">
                  <c:v>6.7864486372759822</c:v>
                </c:pt>
                <c:pt idx="75">
                  <c:v>10.121962276763663</c:v>
                </c:pt>
                <c:pt idx="76">
                  <c:v>15.114138454774823</c:v>
                </c:pt>
                <c:pt idx="77">
                  <c:v>18.298493157141589</c:v>
                </c:pt>
                <c:pt idx="78">
                  <c:v>14.167902332098553</c:v>
                </c:pt>
                <c:pt idx="79">
                  <c:v>11.918637208519229</c:v>
                </c:pt>
                <c:pt idx="80">
                  <c:v>17.905816545193762</c:v>
                </c:pt>
                <c:pt idx="81">
                  <c:v>18.601640723801907</c:v>
                </c:pt>
                <c:pt idx="82">
                  <c:v>11.341729401659894</c:v>
                </c:pt>
                <c:pt idx="83">
                  <c:v>8.6447398697444147</c:v>
                </c:pt>
                <c:pt idx="84">
                  <c:v>11.699786630394629</c:v>
                </c:pt>
                <c:pt idx="85">
                  <c:v>5.5759243349276026</c:v>
                </c:pt>
                <c:pt idx="86">
                  <c:v>-3.3539646039424547</c:v>
                </c:pt>
                <c:pt idx="87">
                  <c:v>-3.7407049846074605</c:v>
                </c:pt>
                <c:pt idx="88">
                  <c:v>6.7688045855225019</c:v>
                </c:pt>
                <c:pt idx="89">
                  <c:v>10.057550708183669</c:v>
                </c:pt>
                <c:pt idx="90">
                  <c:v>8.2636422736176183</c:v>
                </c:pt>
                <c:pt idx="91">
                  <c:v>9.9185364780272636</c:v>
                </c:pt>
                <c:pt idx="92">
                  <c:v>7.9250782221761877</c:v>
                </c:pt>
                <c:pt idx="93">
                  <c:v>6.5462835135070288</c:v>
                </c:pt>
                <c:pt idx="94">
                  <c:v>6.6260819606756973</c:v>
                </c:pt>
                <c:pt idx="95">
                  <c:v>7.9995277149335502</c:v>
                </c:pt>
                <c:pt idx="96">
                  <c:v>6.9101018159967245</c:v>
                </c:pt>
                <c:pt idx="97">
                  <c:v>6.315072711369961</c:v>
                </c:pt>
                <c:pt idx="98">
                  <c:v>0.55460569469859533</c:v>
                </c:pt>
                <c:pt idx="99">
                  <c:v>3.8192959535680968</c:v>
                </c:pt>
                <c:pt idx="100">
                  <c:v>4.104234597064746</c:v>
                </c:pt>
                <c:pt idx="101">
                  <c:v>2.5464378593388077</c:v>
                </c:pt>
                <c:pt idx="102">
                  <c:v>-3.2837513209388347</c:v>
                </c:pt>
                <c:pt idx="103">
                  <c:v>0.29927581761472966</c:v>
                </c:pt>
                <c:pt idx="104">
                  <c:v>0.57228859309336366</c:v>
                </c:pt>
                <c:pt idx="105">
                  <c:v>1.7094379229110019</c:v>
                </c:pt>
                <c:pt idx="106">
                  <c:v>-0.80229761370777197</c:v>
                </c:pt>
                <c:pt idx="107">
                  <c:v>0.9253398144324696</c:v>
                </c:pt>
                <c:pt idx="108">
                  <c:v>2.7939897364749231</c:v>
                </c:pt>
                <c:pt idx="109">
                  <c:v>4.1952983968833655</c:v>
                </c:pt>
                <c:pt idx="110">
                  <c:v>1.0923895582030507</c:v>
                </c:pt>
                <c:pt idx="111">
                  <c:v>1.6871621934812997</c:v>
                </c:pt>
                <c:pt idx="112">
                  <c:v>3.6141487406808595</c:v>
                </c:pt>
                <c:pt idx="113">
                  <c:v>3.5052840524492805</c:v>
                </c:pt>
              </c:numCache>
            </c:numRef>
          </c:val>
          <c:smooth val="0"/>
          <c:extLst>
            <c:ext xmlns:c16="http://schemas.microsoft.com/office/drawing/2014/chart" uri="{C3380CC4-5D6E-409C-BE32-E72D297353CC}">
              <c16:uniqueId val="{00000000-D9CB-4E72-83C1-E84E2F83F38E}"/>
            </c:ext>
          </c:extLst>
        </c:ser>
        <c:dLbls>
          <c:showLegendKey val="0"/>
          <c:showVal val="0"/>
          <c:showCatName val="0"/>
          <c:showSerName val="0"/>
          <c:showPercent val="0"/>
          <c:showBubbleSize val="0"/>
        </c:dLbls>
        <c:smooth val="0"/>
        <c:axId val="235435136"/>
        <c:axId val="235436672"/>
      </c:lineChart>
      <c:catAx>
        <c:axId val="235435136"/>
        <c:scaling>
          <c:orientation val="minMax"/>
        </c:scaling>
        <c:delete val="0"/>
        <c:axPos val="b"/>
        <c:numFmt formatCode="General" sourceLinked="0"/>
        <c:majorTickMark val="out"/>
        <c:minorTickMark val="none"/>
        <c:tickLblPos val="low"/>
        <c:crossAx val="235436672"/>
        <c:crosses val="autoZero"/>
        <c:auto val="1"/>
        <c:lblAlgn val="ctr"/>
        <c:lblOffset val="100"/>
        <c:noMultiLvlLbl val="0"/>
      </c:catAx>
      <c:valAx>
        <c:axId val="235436672"/>
        <c:scaling>
          <c:orientation val="minMax"/>
        </c:scaling>
        <c:delete val="0"/>
        <c:axPos val="l"/>
        <c:majorGridlines/>
        <c:numFmt formatCode="0.0" sourceLinked="0"/>
        <c:majorTickMark val="out"/>
        <c:minorTickMark val="none"/>
        <c:tickLblPos val="nextTo"/>
        <c:spPr>
          <a:ln>
            <a:noFill/>
          </a:ln>
        </c:spPr>
        <c:crossAx val="235435136"/>
        <c:crosses val="autoZero"/>
        <c:crossBetween val="between"/>
      </c:valAx>
    </c:plotArea>
    <c:plotVisOnly val="1"/>
    <c:dispBlanksAs val="gap"/>
    <c:showDLblsOverMax val="0"/>
  </c:chart>
  <c:printSettings>
    <c:headerFooter/>
    <c:pageMargins b="0.75000000000000944" l="0.70000000000000062" r="0.70000000000000062" t="0.75000000000000944"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CAY</a:t>
            </a:r>
          </a:p>
        </c:rich>
      </c:tx>
      <c:overlay val="0"/>
    </c:title>
    <c:autoTitleDeleted val="0"/>
    <c:plotArea>
      <c:layout/>
      <c:lineChart>
        <c:grouping val="standard"/>
        <c:varyColors val="0"/>
        <c:ser>
          <c:idx val="0"/>
          <c:order val="0"/>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Nonstationary!$P$7:$P$120</c:f>
              <c:numCache>
                <c:formatCode>0.000</c:formatCode>
                <c:ptCount val="114"/>
                <c:pt idx="0">
                  <c:v>-0.35186011653987437</c:v>
                </c:pt>
                <c:pt idx="1">
                  <c:v>-17.53679771329967</c:v>
                </c:pt>
                <c:pt idx="2">
                  <c:v>-31.558196107458159</c:v>
                </c:pt>
                <c:pt idx="3">
                  <c:v>-21.252040806891472</c:v>
                </c:pt>
                <c:pt idx="4">
                  <c:v>15.160014201187758</c:v>
                </c:pt>
                <c:pt idx="5">
                  <c:v>-3.7919217704858217</c:v>
                </c:pt>
                <c:pt idx="6">
                  <c:v>-21.78727214241102</c:v>
                </c:pt>
                <c:pt idx="7">
                  <c:v>-13.982124859042033</c:v>
                </c:pt>
                <c:pt idx="8">
                  <c:v>4.0510028979449242</c:v>
                </c:pt>
                <c:pt idx="9">
                  <c:v>-28.257444094194934</c:v>
                </c:pt>
                <c:pt idx="10">
                  <c:v>-34.952327882659056</c:v>
                </c:pt>
                <c:pt idx="11">
                  <c:v>-19.751299233858962</c:v>
                </c:pt>
                <c:pt idx="12">
                  <c:v>-0.75907410055068203</c:v>
                </c:pt>
                <c:pt idx="13">
                  <c:v>-1.5117238590692061</c:v>
                </c:pt>
                <c:pt idx="14">
                  <c:v>-2.6913033246131923</c:v>
                </c:pt>
                <c:pt idx="15">
                  <c:v>-0.69341008680633631</c:v>
                </c:pt>
                <c:pt idx="16">
                  <c:v>2.7443143188672341</c:v>
                </c:pt>
                <c:pt idx="17">
                  <c:v>0.26499321004058074</c:v>
                </c:pt>
                <c:pt idx="18">
                  <c:v>-2.5711648242856251</c:v>
                </c:pt>
                <c:pt idx="19">
                  <c:v>-1.2731245565909</c:v>
                </c:pt>
                <c:pt idx="20">
                  <c:v>0.7641560565077159</c:v>
                </c:pt>
                <c:pt idx="21">
                  <c:v>-1.8661402355138732</c:v>
                </c:pt>
                <c:pt idx="22">
                  <c:v>-3.6673935645680817</c:v>
                </c:pt>
                <c:pt idx="23">
                  <c:v>-3.2545707894817157</c:v>
                </c:pt>
                <c:pt idx="24">
                  <c:v>-2.5836788887188304</c:v>
                </c:pt>
                <c:pt idx="25">
                  <c:v>-5.6235705620851064</c:v>
                </c:pt>
                <c:pt idx="26">
                  <c:v>-6.7035898632567497</c:v>
                </c:pt>
                <c:pt idx="27">
                  <c:v>-5.3893344512207646</c:v>
                </c:pt>
                <c:pt idx="28">
                  <c:v>-1.8733075857417056</c:v>
                </c:pt>
                <c:pt idx="29">
                  <c:v>-4.0099126143930066</c:v>
                </c:pt>
                <c:pt idx="30">
                  <c:v>-3.7531544932187626</c:v>
                </c:pt>
                <c:pt idx="31">
                  <c:v>-1.4611077601611633</c:v>
                </c:pt>
                <c:pt idx="32">
                  <c:v>0.8182973889591334</c:v>
                </c:pt>
                <c:pt idx="33">
                  <c:v>-2.3665506599229782</c:v>
                </c:pt>
                <c:pt idx="34">
                  <c:v>-3.728221005993499</c:v>
                </c:pt>
                <c:pt idx="35">
                  <c:v>-1.7363058177286859</c:v>
                </c:pt>
                <c:pt idx="36">
                  <c:v>-0.78756887403017428</c:v>
                </c:pt>
                <c:pt idx="37">
                  <c:v>-1.2884711553798125</c:v>
                </c:pt>
                <c:pt idx="38">
                  <c:v>-6.3452421877310208</c:v>
                </c:pt>
                <c:pt idx="39">
                  <c:v>-7.389688483819282</c:v>
                </c:pt>
                <c:pt idx="40">
                  <c:v>2.1593917761178059</c:v>
                </c:pt>
                <c:pt idx="41">
                  <c:v>-2.8368446931804883</c:v>
                </c:pt>
                <c:pt idx="42">
                  <c:v>-7.3273333591591872</c:v>
                </c:pt>
                <c:pt idx="43">
                  <c:v>-8.9194567146570964</c:v>
                </c:pt>
                <c:pt idx="44">
                  <c:v>-3.7775728479856316</c:v>
                </c:pt>
                <c:pt idx="45">
                  <c:v>-5.0422069572579158</c:v>
                </c:pt>
                <c:pt idx="46">
                  <c:v>-7.6194933778968341</c:v>
                </c:pt>
                <c:pt idx="47">
                  <c:v>-2.8369024111052608</c:v>
                </c:pt>
                <c:pt idx="48">
                  <c:v>2.5914285119613294</c:v>
                </c:pt>
                <c:pt idx="49">
                  <c:v>-0.3033694002320344</c:v>
                </c:pt>
                <c:pt idx="50">
                  <c:v>-1.8951788338860405</c:v>
                </c:pt>
                <c:pt idx="51">
                  <c:v>5.0232676784347237E-2</c:v>
                </c:pt>
                <c:pt idx="52">
                  <c:v>3.4005318716264865</c:v>
                </c:pt>
                <c:pt idx="53">
                  <c:v>-2.6749290318239671</c:v>
                </c:pt>
                <c:pt idx="54">
                  <c:v>-2.7983005865480268</c:v>
                </c:pt>
                <c:pt idx="55">
                  <c:v>-2.6760890289838986</c:v>
                </c:pt>
                <c:pt idx="56">
                  <c:v>-0.92260455504623828</c:v>
                </c:pt>
                <c:pt idx="57">
                  <c:v>-0.88780818445139964</c:v>
                </c:pt>
                <c:pt idx="58">
                  <c:v>-4.4735518537927712</c:v>
                </c:pt>
                <c:pt idx="59">
                  <c:v>-0.10124407417890346</c:v>
                </c:pt>
                <c:pt idx="60">
                  <c:v>1.6506062454551467</c:v>
                </c:pt>
                <c:pt idx="61">
                  <c:v>7.5316535862829326E-2</c:v>
                </c:pt>
                <c:pt idx="62">
                  <c:v>-5.2921812008123448</c:v>
                </c:pt>
                <c:pt idx="63">
                  <c:v>7.4340508332468427E-2</c:v>
                </c:pt>
                <c:pt idx="64">
                  <c:v>1.4809779942765777</c:v>
                </c:pt>
                <c:pt idx="65">
                  <c:v>-1.0582892170508409</c:v>
                </c:pt>
                <c:pt idx="66">
                  <c:v>-3.0590314887924825</c:v>
                </c:pt>
                <c:pt idx="67">
                  <c:v>-1.4504957017666689</c:v>
                </c:pt>
                <c:pt idx="68">
                  <c:v>6.377870541136951</c:v>
                </c:pt>
                <c:pt idx="69">
                  <c:v>3.5325774099625882</c:v>
                </c:pt>
                <c:pt idx="70">
                  <c:v>0.15020966327737578</c:v>
                </c:pt>
                <c:pt idx="71">
                  <c:v>0.70152888724794771</c:v>
                </c:pt>
                <c:pt idx="72">
                  <c:v>2.7499508391088225</c:v>
                </c:pt>
                <c:pt idx="73">
                  <c:v>2.6230264880591641</c:v>
                </c:pt>
                <c:pt idx="74">
                  <c:v>-1.2535461650761848</c:v>
                </c:pt>
                <c:pt idx="75">
                  <c:v>2.1154331741671419</c:v>
                </c:pt>
                <c:pt idx="76">
                  <c:v>3.269331932454361</c:v>
                </c:pt>
                <c:pt idx="77">
                  <c:v>7.7134571395107017</c:v>
                </c:pt>
                <c:pt idx="78">
                  <c:v>3.125438795896307</c:v>
                </c:pt>
                <c:pt idx="79">
                  <c:v>4.1954574774625177</c:v>
                </c:pt>
                <c:pt idx="80">
                  <c:v>7.7184462929115387</c:v>
                </c:pt>
                <c:pt idx="81">
                  <c:v>6.281843739697079</c:v>
                </c:pt>
                <c:pt idx="82">
                  <c:v>2.7564685410224761</c:v>
                </c:pt>
                <c:pt idx="83">
                  <c:v>0.21356380980836906</c:v>
                </c:pt>
                <c:pt idx="84">
                  <c:v>2.5184304475127064</c:v>
                </c:pt>
                <c:pt idx="85">
                  <c:v>-1.7343533891689216</c:v>
                </c:pt>
                <c:pt idx="86">
                  <c:v>-7.7090375376364593</c:v>
                </c:pt>
                <c:pt idx="87">
                  <c:v>-7.831408025473392</c:v>
                </c:pt>
                <c:pt idx="88">
                  <c:v>2.5396034866684349</c:v>
                </c:pt>
                <c:pt idx="89">
                  <c:v>4.405863400146286</c:v>
                </c:pt>
                <c:pt idx="90">
                  <c:v>0.70469741754201287</c:v>
                </c:pt>
                <c:pt idx="91">
                  <c:v>0.86845833979917619</c:v>
                </c:pt>
                <c:pt idx="92">
                  <c:v>4.4153094080864141</c:v>
                </c:pt>
                <c:pt idx="93">
                  <c:v>2.0785410423301189</c:v>
                </c:pt>
                <c:pt idx="94">
                  <c:v>-1.0501265060084797</c:v>
                </c:pt>
                <c:pt idx="95">
                  <c:v>1.7552614030094542</c:v>
                </c:pt>
                <c:pt idx="96">
                  <c:v>1.5409043393531259</c:v>
                </c:pt>
                <c:pt idx="97">
                  <c:v>0.36547454552911762</c:v>
                </c:pt>
                <c:pt idx="98">
                  <c:v>-5.2990424439391797</c:v>
                </c:pt>
                <c:pt idx="99">
                  <c:v>-1.5417751090240643</c:v>
                </c:pt>
                <c:pt idx="100">
                  <c:v>-0.27755404332394495</c:v>
                </c:pt>
                <c:pt idx="101">
                  <c:v>-2.260092713661078</c:v>
                </c:pt>
                <c:pt idx="102">
                  <c:v>-7.5704216603050352</c:v>
                </c:pt>
                <c:pt idx="103">
                  <c:v>-3.9078325981100033</c:v>
                </c:pt>
                <c:pt idx="104">
                  <c:v>-2.665508749387167</c:v>
                </c:pt>
                <c:pt idx="105">
                  <c:v>-2.734923925954925</c:v>
                </c:pt>
                <c:pt idx="106">
                  <c:v>-6.2965468352797229</c:v>
                </c:pt>
                <c:pt idx="107">
                  <c:v>-3.3079652703286713</c:v>
                </c:pt>
                <c:pt idx="108">
                  <c:v>-0.73257619563310516</c:v>
                </c:pt>
                <c:pt idx="109">
                  <c:v>9.942735354809297E-2</c:v>
                </c:pt>
                <c:pt idx="110">
                  <c:v>-2.8115577159806628</c:v>
                </c:pt>
                <c:pt idx="111">
                  <c:v>-1.7278728158509167</c:v>
                </c:pt>
                <c:pt idx="112">
                  <c:v>0.66665628847753233</c:v>
                </c:pt>
                <c:pt idx="113">
                  <c:v>-0.35486384589614794</c:v>
                </c:pt>
              </c:numCache>
            </c:numRef>
          </c:val>
          <c:smooth val="0"/>
          <c:extLst>
            <c:ext xmlns:c16="http://schemas.microsoft.com/office/drawing/2014/chart" uri="{C3380CC4-5D6E-409C-BE32-E72D297353CC}">
              <c16:uniqueId val="{00000000-D5C2-4FA7-BC13-036368BFAD2D}"/>
            </c:ext>
          </c:extLst>
        </c:ser>
        <c:dLbls>
          <c:showLegendKey val="0"/>
          <c:showVal val="0"/>
          <c:showCatName val="0"/>
          <c:showSerName val="0"/>
          <c:showPercent val="0"/>
          <c:showBubbleSize val="0"/>
        </c:dLbls>
        <c:smooth val="0"/>
        <c:axId val="235457152"/>
        <c:axId val="235458944"/>
      </c:lineChart>
      <c:catAx>
        <c:axId val="235457152"/>
        <c:scaling>
          <c:orientation val="minMax"/>
        </c:scaling>
        <c:delete val="0"/>
        <c:axPos val="b"/>
        <c:numFmt formatCode="General" sourceLinked="0"/>
        <c:majorTickMark val="out"/>
        <c:minorTickMark val="none"/>
        <c:tickLblPos val="low"/>
        <c:crossAx val="235458944"/>
        <c:crosses val="autoZero"/>
        <c:auto val="1"/>
        <c:lblAlgn val="ctr"/>
        <c:lblOffset val="100"/>
        <c:noMultiLvlLbl val="0"/>
      </c:catAx>
      <c:valAx>
        <c:axId val="235458944"/>
        <c:scaling>
          <c:orientation val="minMax"/>
        </c:scaling>
        <c:delete val="0"/>
        <c:axPos val="l"/>
        <c:majorGridlines/>
        <c:numFmt formatCode="0.0" sourceLinked="0"/>
        <c:majorTickMark val="out"/>
        <c:minorTickMark val="none"/>
        <c:tickLblPos val="nextTo"/>
        <c:spPr>
          <a:ln>
            <a:noFill/>
          </a:ln>
        </c:spPr>
        <c:crossAx val="235457152"/>
        <c:crosses val="autoZero"/>
        <c:crossBetween val="between"/>
      </c:valAx>
    </c:plotArea>
    <c:plotVisOnly val="1"/>
    <c:dispBlanksAs val="gap"/>
    <c:showDLblsOverMax val="0"/>
  </c:chart>
  <c:printSettings>
    <c:headerFooter/>
    <c:pageMargins b="0.75000000000000988" l="0.70000000000000062" r="0.70000000000000062" t="0.75000000000000988"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G</a:t>
            </a:r>
          </a:p>
        </c:rich>
      </c:tx>
      <c:overlay val="0"/>
    </c:title>
    <c:autoTitleDeleted val="0"/>
    <c:plotArea>
      <c:layout/>
      <c:lineChart>
        <c:grouping val="standard"/>
        <c:varyColors val="0"/>
        <c:ser>
          <c:idx val="0"/>
          <c:order val="0"/>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Nonstationary!$Q$7:$Q$120</c:f>
              <c:numCache>
                <c:formatCode>0.000</c:formatCode>
                <c:ptCount val="114"/>
                <c:pt idx="0">
                  <c:v>1405.3548545410622</c:v>
                </c:pt>
                <c:pt idx="1">
                  <c:v>1405.6681598789605</c:v>
                </c:pt>
                <c:pt idx="2">
                  <c:v>1405.9779843943493</c:v>
                </c:pt>
                <c:pt idx="3">
                  <c:v>1406.443419459918</c:v>
                </c:pt>
                <c:pt idx="4">
                  <c:v>1406.9179393376114</c:v>
                </c:pt>
                <c:pt idx="5">
                  <c:v>1408.847294263767</c:v>
                </c:pt>
                <c:pt idx="6">
                  <c:v>1409.9173938689858</c:v>
                </c:pt>
                <c:pt idx="7">
                  <c:v>1411.3597519355862</c:v>
                </c:pt>
                <c:pt idx="8">
                  <c:v>1412.4540319789639</c:v>
                </c:pt>
                <c:pt idx="9">
                  <c:v>1413.0420272750439</c:v>
                </c:pt>
                <c:pt idx="10">
                  <c:v>1413.5082914343884</c:v>
                </c:pt>
                <c:pt idx="11">
                  <c:v>1413.3543881002508</c:v>
                </c:pt>
                <c:pt idx="12">
                  <c:v>1413.8693859419484</c:v>
                </c:pt>
                <c:pt idx="13">
                  <c:v>1413.4033521300662</c:v>
                </c:pt>
                <c:pt idx="14">
                  <c:v>1413.6691223778971</c:v>
                </c:pt>
                <c:pt idx="15">
                  <c:v>1414.8116238696427</c:v>
                </c:pt>
                <c:pt idx="16">
                  <c:v>1415.4065938544559</c:v>
                </c:pt>
                <c:pt idx="17">
                  <c:v>1416.9921024627492</c:v>
                </c:pt>
                <c:pt idx="18">
                  <c:v>1417.5347005890997</c:v>
                </c:pt>
                <c:pt idx="19">
                  <c:v>1419.3308655042074</c:v>
                </c:pt>
                <c:pt idx="20">
                  <c:v>1420.9701522594687</c:v>
                </c:pt>
                <c:pt idx="21">
                  <c:v>1421.9669494844318</c:v>
                </c:pt>
                <c:pt idx="22">
                  <c:v>1423.4511128922695</c:v>
                </c:pt>
                <c:pt idx="23">
                  <c:v>1424.6299782096969</c:v>
                </c:pt>
                <c:pt idx="24">
                  <c:v>1426.1552943724046</c:v>
                </c:pt>
                <c:pt idx="25">
                  <c:v>1426.876993151127</c:v>
                </c:pt>
                <c:pt idx="26">
                  <c:v>1427.4272927628906</c:v>
                </c:pt>
                <c:pt idx="27">
                  <c:v>1427.6505212914317</c:v>
                </c:pt>
                <c:pt idx="28">
                  <c:v>1428.5479471874289</c:v>
                </c:pt>
                <c:pt idx="29">
                  <c:v>1428.5100889719979</c:v>
                </c:pt>
                <c:pt idx="30">
                  <c:v>1428.9449265109442</c:v>
                </c:pt>
                <c:pt idx="31">
                  <c:v>1429.8293885681649</c:v>
                </c:pt>
                <c:pt idx="32">
                  <c:v>1431.9845436297189</c:v>
                </c:pt>
                <c:pt idx="33">
                  <c:v>1432.4329126717284</c:v>
                </c:pt>
                <c:pt idx="34">
                  <c:v>1433.2226886819769</c:v>
                </c:pt>
                <c:pt idx="35">
                  <c:v>1434.3336283074543</c:v>
                </c:pt>
                <c:pt idx="36">
                  <c:v>1435.0099687027</c:v>
                </c:pt>
                <c:pt idx="37">
                  <c:v>1436.3202171887724</c:v>
                </c:pt>
                <c:pt idx="38">
                  <c:v>1437.5881802635258</c:v>
                </c:pt>
                <c:pt idx="39">
                  <c:v>1438.4502421865679</c:v>
                </c:pt>
                <c:pt idx="40">
                  <c:v>1440.0102693978513</c:v>
                </c:pt>
                <c:pt idx="41">
                  <c:v>1441.8875561303043</c:v>
                </c:pt>
                <c:pt idx="42">
                  <c:v>1442.7262976473121</c:v>
                </c:pt>
                <c:pt idx="43">
                  <c:v>1443.1063414972418</c:v>
                </c:pt>
                <c:pt idx="44">
                  <c:v>1442.7991146902777</c:v>
                </c:pt>
                <c:pt idx="45">
                  <c:v>1443.5619013051162</c:v>
                </c:pt>
                <c:pt idx="46">
                  <c:v>1444.0979583445833</c:v>
                </c:pt>
                <c:pt idx="47">
                  <c:v>1444.5146999291358</c:v>
                </c:pt>
                <c:pt idx="48">
                  <c:v>1444.6758450684429</c:v>
                </c:pt>
                <c:pt idx="49">
                  <c:v>1445.5303115787931</c:v>
                </c:pt>
                <c:pt idx="50">
                  <c:v>1446.3043784680415</c:v>
                </c:pt>
                <c:pt idx="51">
                  <c:v>1446.8439762824203</c:v>
                </c:pt>
                <c:pt idx="52">
                  <c:v>1447.3407429541971</c:v>
                </c:pt>
                <c:pt idx="53">
                  <c:v>1447.897525648071</c:v>
                </c:pt>
                <c:pt idx="54">
                  <c:v>1448.4014123741681</c:v>
                </c:pt>
                <c:pt idx="55">
                  <c:v>1448.9694229722975</c:v>
                </c:pt>
                <c:pt idx="56">
                  <c:v>1449.6577072080574</c:v>
                </c:pt>
                <c:pt idx="57">
                  <c:v>1450.2741212090066</c:v>
                </c:pt>
                <c:pt idx="58">
                  <c:v>1450.7397398177095</c:v>
                </c:pt>
                <c:pt idx="59">
                  <c:v>1451.4120343609354</c:v>
                </c:pt>
                <c:pt idx="60">
                  <c:v>1452.5058370024155</c:v>
                </c:pt>
                <c:pt idx="61">
                  <c:v>1452.8134127331591</c:v>
                </c:pt>
                <c:pt idx="62">
                  <c:v>1453.0845167833879</c:v>
                </c:pt>
                <c:pt idx="63">
                  <c:v>1452.9390477058137</c:v>
                </c:pt>
                <c:pt idx="64">
                  <c:v>1452.7233335026742</c:v>
                </c:pt>
                <c:pt idx="65">
                  <c:v>1452.8614991288873</c:v>
                </c:pt>
                <c:pt idx="66">
                  <c:v>1453.6401678440309</c:v>
                </c:pt>
                <c:pt idx="67">
                  <c:v>1455.108829233789</c:v>
                </c:pt>
                <c:pt idx="68">
                  <c:v>1456.7797565424767</c:v>
                </c:pt>
                <c:pt idx="69">
                  <c:v>1458.7245215564978</c:v>
                </c:pt>
                <c:pt idx="70">
                  <c:v>1460.349883989566</c:v>
                </c:pt>
                <c:pt idx="71">
                  <c:v>1461.5139687140588</c:v>
                </c:pt>
                <c:pt idx="72">
                  <c:v>1462.924727290168</c:v>
                </c:pt>
                <c:pt idx="73">
                  <c:v>1464.5817961240834</c:v>
                </c:pt>
                <c:pt idx="74">
                  <c:v>1465.7462332078787</c:v>
                </c:pt>
                <c:pt idx="75">
                  <c:v>1467.1529575977431</c:v>
                </c:pt>
                <c:pt idx="76">
                  <c:v>1468.7379228374225</c:v>
                </c:pt>
                <c:pt idx="77">
                  <c:v>1470.2682249533204</c:v>
                </c:pt>
                <c:pt idx="78">
                  <c:v>1472.0776718815137</c:v>
                </c:pt>
                <c:pt idx="79">
                  <c:v>1473.7655051936156</c:v>
                </c:pt>
                <c:pt idx="80">
                  <c:v>1477.02509934298</c:v>
                </c:pt>
                <c:pt idx="81">
                  <c:v>1478.021711169863</c:v>
                </c:pt>
                <c:pt idx="82">
                  <c:v>1478.9317929002948</c:v>
                </c:pt>
                <c:pt idx="83">
                  <c:v>1478.4792860483074</c:v>
                </c:pt>
                <c:pt idx="84">
                  <c:v>1476.9193639252121</c:v>
                </c:pt>
                <c:pt idx="85">
                  <c:v>1478.0073400368074</c:v>
                </c:pt>
                <c:pt idx="86">
                  <c:v>1480.7584634958484</c:v>
                </c:pt>
                <c:pt idx="87">
                  <c:v>1477.9496765065785</c:v>
                </c:pt>
                <c:pt idx="88">
                  <c:v>1484.3663911135452</c:v>
                </c:pt>
                <c:pt idx="89">
                  <c:v>1487.352389515082</c:v>
                </c:pt>
                <c:pt idx="90">
                  <c:v>1488.3387224469018</c:v>
                </c:pt>
                <c:pt idx="91">
                  <c:v>1488.123083867162</c:v>
                </c:pt>
                <c:pt idx="92">
                  <c:v>1489.503513918683</c:v>
                </c:pt>
                <c:pt idx="93">
                  <c:v>1490.0646049616073</c:v>
                </c:pt>
                <c:pt idx="94">
                  <c:v>1492.0894030148811</c:v>
                </c:pt>
                <c:pt idx="95">
                  <c:v>1494.3019543757691</c:v>
                </c:pt>
                <c:pt idx="96">
                  <c:v>1493.8342399666542</c:v>
                </c:pt>
                <c:pt idx="97">
                  <c:v>1492.7675131836295</c:v>
                </c:pt>
                <c:pt idx="98">
                  <c:v>1494.3153727710685</c:v>
                </c:pt>
                <c:pt idx="99">
                  <c:v>1495.5392698264498</c:v>
                </c:pt>
                <c:pt idx="100">
                  <c:v>1495.8294986541882</c:v>
                </c:pt>
                <c:pt idx="101">
                  <c:v>1496.8362954531901</c:v>
                </c:pt>
                <c:pt idx="102">
                  <c:v>1496.5458397272253</c:v>
                </c:pt>
                <c:pt idx="103">
                  <c:v>1500.8003139086845</c:v>
                </c:pt>
                <c:pt idx="104">
                  <c:v>1498.8613501330517</c:v>
                </c:pt>
                <c:pt idx="105">
                  <c:v>1500.6002576639235</c:v>
                </c:pt>
                <c:pt idx="106">
                  <c:v>1500.7383668437424</c:v>
                </c:pt>
                <c:pt idx="107">
                  <c:v>1503.7762226808086</c:v>
                </c:pt>
                <c:pt idx="108">
                  <c:v>1505.0142369462724</c:v>
                </c:pt>
                <c:pt idx="109">
                  <c:v>1506.5707307197999</c:v>
                </c:pt>
                <c:pt idx="110">
                  <c:v>1507.0641984133547</c:v>
                </c:pt>
                <c:pt idx="111">
                  <c:v>1505.807570443943</c:v>
                </c:pt>
                <c:pt idx="112">
                  <c:v>1509.2959255248652</c:v>
                </c:pt>
                <c:pt idx="113">
                  <c:v>1511.915665608979</c:v>
                </c:pt>
              </c:numCache>
            </c:numRef>
          </c:val>
          <c:smooth val="0"/>
          <c:extLst>
            <c:ext xmlns:c16="http://schemas.microsoft.com/office/drawing/2014/chart" uri="{C3380CC4-5D6E-409C-BE32-E72D297353CC}">
              <c16:uniqueId val="{00000000-6C04-4C2B-93DE-E65D4473E692}"/>
            </c:ext>
          </c:extLst>
        </c:ser>
        <c:dLbls>
          <c:showLegendKey val="0"/>
          <c:showVal val="0"/>
          <c:showCatName val="0"/>
          <c:showSerName val="0"/>
          <c:showPercent val="0"/>
          <c:showBubbleSize val="0"/>
        </c:dLbls>
        <c:smooth val="0"/>
        <c:axId val="235503616"/>
        <c:axId val="235505152"/>
      </c:lineChart>
      <c:catAx>
        <c:axId val="235503616"/>
        <c:scaling>
          <c:orientation val="minMax"/>
        </c:scaling>
        <c:delete val="0"/>
        <c:axPos val="b"/>
        <c:numFmt formatCode="General" sourceLinked="0"/>
        <c:majorTickMark val="out"/>
        <c:minorTickMark val="none"/>
        <c:tickLblPos val="low"/>
        <c:crossAx val="235505152"/>
        <c:crosses val="autoZero"/>
        <c:auto val="1"/>
        <c:lblAlgn val="ctr"/>
        <c:lblOffset val="100"/>
        <c:noMultiLvlLbl val="0"/>
      </c:catAx>
      <c:valAx>
        <c:axId val="235505152"/>
        <c:scaling>
          <c:orientation val="minMax"/>
        </c:scaling>
        <c:delete val="0"/>
        <c:axPos val="l"/>
        <c:majorGridlines/>
        <c:numFmt formatCode="0.0" sourceLinked="0"/>
        <c:majorTickMark val="out"/>
        <c:minorTickMark val="none"/>
        <c:tickLblPos val="nextTo"/>
        <c:spPr>
          <a:ln>
            <a:noFill/>
          </a:ln>
        </c:spPr>
        <c:crossAx val="235503616"/>
        <c:crosses val="autoZero"/>
        <c:crossBetween val="between"/>
      </c:valAx>
    </c:plotArea>
    <c:plotVisOnly val="1"/>
    <c:dispBlanksAs val="gap"/>
    <c:showDLblsOverMax val="0"/>
  </c:chart>
  <c:printSettings>
    <c:headerFooter/>
    <c:pageMargins b="0.7500000000000101" l="0.70000000000000062" r="0.70000000000000062" t="0.750000000000010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R+S</a:t>
            </a:r>
            <a:r>
              <a:rPr lang="es-CL" baseline="0"/>
              <a:t> EXT</a:t>
            </a:r>
            <a:endParaRPr lang="es-CL"/>
          </a:p>
        </c:rich>
      </c:tx>
      <c:overlay val="0"/>
    </c:title>
    <c:autoTitleDeleted val="0"/>
    <c:plotArea>
      <c:layout/>
      <c:lineChart>
        <c:grouping val="standard"/>
        <c:varyColors val="0"/>
        <c:ser>
          <c:idx val="0"/>
          <c:order val="0"/>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Nonstationary!$R$7:$R$120</c:f>
              <c:numCache>
                <c:formatCode>0.000</c:formatCode>
                <c:ptCount val="11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1.7072979556801717</c:v>
                </c:pt>
                <c:pt idx="50">
                  <c:v>1.7894828567284398</c:v>
                </c:pt>
                <c:pt idx="51">
                  <c:v>1.869368175946549</c:v>
                </c:pt>
                <c:pt idx="52">
                  <c:v>1.8833089737545237</c:v>
                </c:pt>
                <c:pt idx="53">
                  <c:v>2.106511726207263</c:v>
                </c:pt>
                <c:pt idx="54">
                  <c:v>2.121838704949806</c:v>
                </c:pt>
                <c:pt idx="55">
                  <c:v>2.1739797617351364</c:v>
                </c:pt>
                <c:pt idx="56">
                  <c:v>1.7866195428980707</c:v>
                </c:pt>
                <c:pt idx="57">
                  <c:v>1.4615629386962743</c:v>
                </c:pt>
                <c:pt idx="58">
                  <c:v>1.3283210210736538</c:v>
                </c:pt>
                <c:pt idx="59">
                  <c:v>1.0334101215416538</c:v>
                </c:pt>
                <c:pt idx="60">
                  <c:v>0.86685172646991515</c:v>
                </c:pt>
                <c:pt idx="61">
                  <c:v>0.83405584047047432</c:v>
                </c:pt>
                <c:pt idx="62">
                  <c:v>0.95507987420088825</c:v>
                </c:pt>
                <c:pt idx="63">
                  <c:v>0.87685569542212183</c:v>
                </c:pt>
                <c:pt idx="64">
                  <c:v>0.74245349380749559</c:v>
                </c:pt>
                <c:pt idx="65">
                  <c:v>0.63444701701238737</c:v>
                </c:pt>
                <c:pt idx="66">
                  <c:v>0.56886766590525129</c:v>
                </c:pt>
                <c:pt idx="67">
                  <c:v>0.51397051459625487</c:v>
                </c:pt>
                <c:pt idx="68">
                  <c:v>0.50602302568256363</c:v>
                </c:pt>
                <c:pt idx="69">
                  <c:v>0.5491850404372135</c:v>
                </c:pt>
                <c:pt idx="70">
                  <c:v>0.62565339312679302</c:v>
                </c:pt>
                <c:pt idx="71">
                  <c:v>0.74936495178037132</c:v>
                </c:pt>
                <c:pt idx="72">
                  <c:v>0.85702625362225182</c:v>
                </c:pt>
                <c:pt idx="73">
                  <c:v>0.98042345837001788</c:v>
                </c:pt>
                <c:pt idx="74">
                  <c:v>1.0676500122240109</c:v>
                </c:pt>
                <c:pt idx="75">
                  <c:v>1.2368849976011991</c:v>
                </c:pt>
                <c:pt idx="76">
                  <c:v>1.3448542518172582</c:v>
                </c:pt>
                <c:pt idx="77">
                  <c:v>1.4688427480274979</c:v>
                </c:pt>
                <c:pt idx="78">
                  <c:v>1.5350737596312987</c:v>
                </c:pt>
                <c:pt idx="79">
                  <c:v>1.5124162416324807</c:v>
                </c:pt>
                <c:pt idx="80">
                  <c:v>1.5092208009416443</c:v>
                </c:pt>
                <c:pt idx="81">
                  <c:v>1.50570375479287</c:v>
                </c:pt>
                <c:pt idx="82">
                  <c:v>1.589655910677076</c:v>
                </c:pt>
                <c:pt idx="83">
                  <c:v>1.5621505850138671</c:v>
                </c:pt>
                <c:pt idx="84">
                  <c:v>1.2246193911802929</c:v>
                </c:pt>
                <c:pt idx="85">
                  <c:v>1.0895819865672534</c:v>
                </c:pt>
                <c:pt idx="86">
                  <c:v>1.1651050990527327</c:v>
                </c:pt>
                <c:pt idx="87">
                  <c:v>1.5119444934430688</c:v>
                </c:pt>
                <c:pt idx="88">
                  <c:v>1.1867495298358894</c:v>
                </c:pt>
                <c:pt idx="89">
                  <c:v>0.8053957236244883</c:v>
                </c:pt>
                <c:pt idx="90">
                  <c:v>0.46724335980643716</c:v>
                </c:pt>
                <c:pt idx="91">
                  <c:v>0.38084614332188477</c:v>
                </c:pt>
                <c:pt idx="92">
                  <c:v>0.3689509855971328</c:v>
                </c:pt>
                <c:pt idx="93">
                  <c:v>0.44465677720115687</c:v>
                </c:pt>
                <c:pt idx="94">
                  <c:v>0.43135000491726666</c:v>
                </c:pt>
                <c:pt idx="95">
                  <c:v>0.38201098971851266</c:v>
                </c:pt>
                <c:pt idx="96">
                  <c:v>0.36190223752719297</c:v>
                </c:pt>
                <c:pt idx="97">
                  <c:v>0.38260767533854234</c:v>
                </c:pt>
                <c:pt idx="98">
                  <c:v>0.44591529503551747</c:v>
                </c:pt>
                <c:pt idx="99">
                  <c:v>0.52176306462921074</c:v>
                </c:pt>
                <c:pt idx="100">
                  <c:v>0.51831887494186235</c:v>
                </c:pt>
                <c:pt idx="101">
                  <c:v>0.53200046840155124</c:v>
                </c:pt>
                <c:pt idx="102">
                  <c:v>0.47580830546313624</c:v>
                </c:pt>
                <c:pt idx="103">
                  <c:v>0.39805595847125358</c:v>
                </c:pt>
                <c:pt idx="104">
                  <c:v>0.39827268268456584</c:v>
                </c:pt>
                <c:pt idx="105">
                  <c:v>0.44744768570189514</c:v>
                </c:pt>
                <c:pt idx="106">
                  <c:v>0.4891946759461161</c:v>
                </c:pt>
                <c:pt idx="107">
                  <c:v>0.4611809319277187</c:v>
                </c:pt>
                <c:pt idx="108">
                  <c:v>0.44096895906624334</c:v>
                </c:pt>
                <c:pt idx="109">
                  <c:v>0.38483150363436069</c:v>
                </c:pt>
                <c:pt idx="110">
                  <c:v>0.37400036339243309</c:v>
                </c:pt>
                <c:pt idx="111">
                  <c:v>0.44842663905063651</c:v>
                </c:pt>
                <c:pt idx="112">
                  <c:v>0.48646884206568564</c:v>
                </c:pt>
                <c:pt idx="113">
                  <c:v>0.43953191589349955</c:v>
                </c:pt>
              </c:numCache>
            </c:numRef>
          </c:val>
          <c:smooth val="0"/>
          <c:extLst>
            <c:ext xmlns:c16="http://schemas.microsoft.com/office/drawing/2014/chart" uri="{C3380CC4-5D6E-409C-BE32-E72D297353CC}">
              <c16:uniqueId val="{00000000-011A-43EB-8C44-91A47E913362}"/>
            </c:ext>
          </c:extLst>
        </c:ser>
        <c:dLbls>
          <c:showLegendKey val="0"/>
          <c:showVal val="0"/>
          <c:showCatName val="0"/>
          <c:showSerName val="0"/>
          <c:showPercent val="0"/>
          <c:showBubbleSize val="0"/>
        </c:dLbls>
        <c:smooth val="0"/>
        <c:axId val="235521152"/>
        <c:axId val="235522688"/>
      </c:lineChart>
      <c:catAx>
        <c:axId val="235521152"/>
        <c:scaling>
          <c:orientation val="minMax"/>
        </c:scaling>
        <c:delete val="0"/>
        <c:axPos val="b"/>
        <c:numFmt formatCode="General" sourceLinked="0"/>
        <c:majorTickMark val="out"/>
        <c:minorTickMark val="none"/>
        <c:tickLblPos val="low"/>
        <c:crossAx val="235522688"/>
        <c:crosses val="autoZero"/>
        <c:auto val="1"/>
        <c:lblAlgn val="ctr"/>
        <c:lblOffset val="100"/>
        <c:noMultiLvlLbl val="0"/>
      </c:catAx>
      <c:valAx>
        <c:axId val="235522688"/>
        <c:scaling>
          <c:orientation val="minMax"/>
        </c:scaling>
        <c:delete val="0"/>
        <c:axPos val="l"/>
        <c:majorGridlines/>
        <c:numFmt formatCode="0.0" sourceLinked="0"/>
        <c:majorTickMark val="out"/>
        <c:minorTickMark val="none"/>
        <c:tickLblPos val="nextTo"/>
        <c:spPr>
          <a:ln>
            <a:noFill/>
          </a:ln>
        </c:spPr>
        <c:crossAx val="235521152"/>
        <c:crosses val="autoZero"/>
        <c:crossBetween val="between"/>
      </c:valAx>
    </c:plotArea>
    <c:plotVisOnly val="1"/>
    <c:dispBlanksAs val="gap"/>
    <c:showDLblsOverMax val="0"/>
  </c:chart>
  <c:printSettings>
    <c:headerFooter/>
    <c:pageMargins b="0.75000000000001033" l="0.70000000000000062" r="0.70000000000000062" t="0.75000000000001033"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R</a:t>
            </a:r>
            <a:r>
              <a:rPr lang="es-CL" baseline="0"/>
              <a:t> EXT</a:t>
            </a:r>
            <a:endParaRPr lang="es-CL"/>
          </a:p>
        </c:rich>
      </c:tx>
      <c:overlay val="0"/>
    </c:title>
    <c:autoTitleDeleted val="0"/>
    <c:plotArea>
      <c:layout/>
      <c:lineChart>
        <c:grouping val="standard"/>
        <c:varyColors val="0"/>
        <c:ser>
          <c:idx val="0"/>
          <c:order val="0"/>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Nonstationary!$S$7:$S$120</c:f>
              <c:numCache>
                <c:formatCode>0.000</c:formatCode>
                <c:ptCount val="114"/>
                <c:pt idx="0">
                  <c:v>1.5464314598042981</c:v>
                </c:pt>
                <c:pt idx="1">
                  <c:v>1.7279234466118478</c:v>
                </c:pt>
                <c:pt idx="2">
                  <c:v>1.7467103503408343</c:v>
                </c:pt>
                <c:pt idx="3">
                  <c:v>1.920468170512269</c:v>
                </c:pt>
                <c:pt idx="4">
                  <c:v>1.6852650645422345</c:v>
                </c:pt>
                <c:pt idx="5">
                  <c:v>1.8040308504503531</c:v>
                </c:pt>
                <c:pt idx="6">
                  <c:v>2.0200623056053404</c:v>
                </c:pt>
                <c:pt idx="7">
                  <c:v>2.1619424089020995</c:v>
                </c:pt>
                <c:pt idx="8">
                  <c:v>2.3438363644537987</c:v>
                </c:pt>
                <c:pt idx="9">
                  <c:v>2.3320995180352262</c:v>
                </c:pt>
                <c:pt idx="10">
                  <c:v>2.1348665188757776</c:v>
                </c:pt>
                <c:pt idx="11">
                  <c:v>2.0673569001421743</c:v>
                </c:pt>
                <c:pt idx="12">
                  <c:v>2.0183393684787108</c:v>
                </c:pt>
                <c:pt idx="13">
                  <c:v>2.0288128361863738</c:v>
                </c:pt>
                <c:pt idx="14">
                  <c:v>1.9646400663849504</c:v>
                </c:pt>
                <c:pt idx="15">
                  <c:v>1.9442632791228205</c:v>
                </c:pt>
                <c:pt idx="16">
                  <c:v>1.6645920348771774</c:v>
                </c:pt>
                <c:pt idx="17">
                  <c:v>1.4949802233229024</c:v>
                </c:pt>
                <c:pt idx="18">
                  <c:v>1.4075391342160295</c:v>
                </c:pt>
                <c:pt idx="19">
                  <c:v>1.2269610266508806</c:v>
                </c:pt>
                <c:pt idx="20">
                  <c:v>1.0379656703905684</c:v>
                </c:pt>
                <c:pt idx="21">
                  <c:v>0.98802871968016948</c:v>
                </c:pt>
                <c:pt idx="22">
                  <c:v>0.83656683328466686</c:v>
                </c:pt>
                <c:pt idx="23">
                  <c:v>0.88856143144014255</c:v>
                </c:pt>
                <c:pt idx="24">
                  <c:v>0.80534049959137077</c:v>
                </c:pt>
                <c:pt idx="25">
                  <c:v>0.80453734973204161</c:v>
                </c:pt>
                <c:pt idx="26">
                  <c:v>0.80097301547725119</c:v>
                </c:pt>
                <c:pt idx="27">
                  <c:v>0.84044957070006709</c:v>
                </c:pt>
                <c:pt idx="28">
                  <c:v>0.88015639336548823</c:v>
                </c:pt>
                <c:pt idx="29">
                  <c:v>1.0967451060602331</c:v>
                </c:pt>
                <c:pt idx="30">
                  <c:v>1.2124270232923724</c:v>
                </c:pt>
                <c:pt idx="31">
                  <c:v>1.4461915095488367</c:v>
                </c:pt>
                <c:pt idx="32">
                  <c:v>1.5248050694921578</c:v>
                </c:pt>
                <c:pt idx="33">
                  <c:v>1.4833049931929425</c:v>
                </c:pt>
                <c:pt idx="34">
                  <c:v>1.4303658381738311</c:v>
                </c:pt>
                <c:pt idx="35">
                  <c:v>1.4247644295302233</c:v>
                </c:pt>
                <c:pt idx="36">
                  <c:v>1.3162792779504824</c:v>
                </c:pt>
                <c:pt idx="37">
                  <c:v>1.3431926932952234</c:v>
                </c:pt>
                <c:pt idx="38">
                  <c:v>1.3613794800811063</c:v>
                </c:pt>
                <c:pt idx="39">
                  <c:v>1.3461691800581523</c:v>
                </c:pt>
                <c:pt idx="40">
                  <c:v>1.3540836302331181</c:v>
                </c:pt>
                <c:pt idx="41">
                  <c:v>1.4129893174793335</c:v>
                </c:pt>
                <c:pt idx="42">
                  <c:v>1.3933998683164961</c:v>
                </c:pt>
                <c:pt idx="43">
                  <c:v>1.4179410906187466</c:v>
                </c:pt>
                <c:pt idx="44">
                  <c:v>1.3759140458547099</c:v>
                </c:pt>
                <c:pt idx="45">
                  <c:v>1.3834412629112669</c:v>
                </c:pt>
                <c:pt idx="46">
                  <c:v>1.3674112941315886</c:v>
                </c:pt>
                <c:pt idx="47">
                  <c:v>1.2850562054372934</c:v>
                </c:pt>
                <c:pt idx="48">
                  <c:v>1.220639311541849</c:v>
                </c:pt>
                <c:pt idx="49">
                  <c:v>1.2367540996654651</c:v>
                </c:pt>
                <c:pt idx="50">
                  <c:v>1.3246642227956065</c:v>
                </c:pt>
                <c:pt idx="51">
                  <c:v>1.4889440308250319</c:v>
                </c:pt>
                <c:pt idx="52">
                  <c:v>1.4840147360120708</c:v>
                </c:pt>
                <c:pt idx="53">
                  <c:v>1.6065445635400275</c:v>
                </c:pt>
                <c:pt idx="54">
                  <c:v>1.6210547223259688</c:v>
                </c:pt>
                <c:pt idx="55">
                  <c:v>1.6209747346330814</c:v>
                </c:pt>
                <c:pt idx="56">
                  <c:v>1.2997251303816486</c:v>
                </c:pt>
                <c:pt idx="57">
                  <c:v>1.0212958322047394</c:v>
                </c:pt>
                <c:pt idx="58">
                  <c:v>0.85123565916699839</c:v>
                </c:pt>
                <c:pt idx="59">
                  <c:v>0.53344295887440862</c:v>
                </c:pt>
                <c:pt idx="60">
                  <c:v>0.47083822099159656</c:v>
                </c:pt>
                <c:pt idx="61">
                  <c:v>0.47498026957629952</c:v>
                </c:pt>
                <c:pt idx="62">
                  <c:v>0.44857889901689729</c:v>
                </c:pt>
                <c:pt idx="63">
                  <c:v>0.38669245444914574</c:v>
                </c:pt>
                <c:pt idx="64">
                  <c:v>0.33086034304088158</c:v>
                </c:pt>
                <c:pt idx="65">
                  <c:v>0.30660603837781186</c:v>
                </c:pt>
                <c:pt idx="66">
                  <c:v>0.28053677056342141</c:v>
                </c:pt>
                <c:pt idx="67">
                  <c:v>0.28997698030945313</c:v>
                </c:pt>
                <c:pt idx="68">
                  <c:v>0.27872610872710191</c:v>
                </c:pt>
                <c:pt idx="69">
                  <c:v>0.32519150615040865</c:v>
                </c:pt>
                <c:pt idx="70">
                  <c:v>0.43471771489651645</c:v>
                </c:pt>
                <c:pt idx="71">
                  <c:v>0.56752785261791572</c:v>
                </c:pt>
                <c:pt idx="72">
                  <c:v>0.70002030469349863</c:v>
                </c:pt>
                <c:pt idx="73">
                  <c:v>0.80851585988423269</c:v>
                </c:pt>
                <c:pt idx="74">
                  <c:v>0.92638322450366473</c:v>
                </c:pt>
                <c:pt idx="75">
                  <c:v>1.0608396278750618</c:v>
                </c:pt>
                <c:pt idx="76">
                  <c:v>1.163844460429923</c:v>
                </c:pt>
                <c:pt idx="77">
                  <c:v>1.2729456038331299</c:v>
                </c:pt>
                <c:pt idx="78">
                  <c:v>1.3226455032826454</c:v>
                </c:pt>
                <c:pt idx="79">
                  <c:v>1.3074256330586123</c:v>
                </c:pt>
                <c:pt idx="80">
                  <c:v>1.3042301923677964</c:v>
                </c:pt>
                <c:pt idx="81">
                  <c:v>1.3048461290848219</c:v>
                </c:pt>
                <c:pt idx="82">
                  <c:v>1.3252259847328236</c:v>
                </c:pt>
                <c:pt idx="83">
                  <c:v>1.2277306589728871</c:v>
                </c:pt>
                <c:pt idx="84">
                  <c:v>0.8089279469338857</c:v>
                </c:pt>
                <c:pt idx="85">
                  <c:v>0.67880857512359261</c:v>
                </c:pt>
                <c:pt idx="86">
                  <c:v>0.71665147077741564</c:v>
                </c:pt>
                <c:pt idx="87">
                  <c:v>0.68332952863552465</c:v>
                </c:pt>
                <c:pt idx="88">
                  <c:v>0.30820219870947729</c:v>
                </c:pt>
                <c:pt idx="89">
                  <c:v>0.20922756176748789</c:v>
                </c:pt>
                <c:pt idx="90">
                  <c:v>0.10323957652320444</c:v>
                </c:pt>
                <c:pt idx="91">
                  <c:v>6.6991179038089987E-2</c:v>
                </c:pt>
                <c:pt idx="92">
                  <c:v>6.4149966463079147E-2</c:v>
                </c:pt>
                <c:pt idx="93">
                  <c:v>0.10941460445323296</c:v>
                </c:pt>
                <c:pt idx="94">
                  <c:v>9.6930078876305836E-2</c:v>
                </c:pt>
                <c:pt idx="95">
                  <c:v>7.3094134484213549E-2</c:v>
                </c:pt>
                <c:pt idx="96">
                  <c:v>7.6866669416143465E-2</c:v>
                </c:pt>
                <c:pt idx="97">
                  <c:v>6.5461180158974591E-2</c:v>
                </c:pt>
                <c:pt idx="98">
                  <c:v>7.4521014235846325E-2</c:v>
                </c:pt>
                <c:pt idx="99">
                  <c:v>0.11918852509427125</c:v>
                </c:pt>
                <c:pt idx="100">
                  <c:v>0.12804768708818312</c:v>
                </c:pt>
                <c:pt idx="101">
                  <c:v>0.11630902415516195</c:v>
                </c:pt>
                <c:pt idx="102">
                  <c:v>0.10605616864725921</c:v>
                </c:pt>
                <c:pt idx="103">
                  <c:v>7.926386034217088E-2</c:v>
                </c:pt>
                <c:pt idx="104">
                  <c:v>7.2899255747203934E-2</c:v>
                </c:pt>
                <c:pt idx="105">
                  <c:v>6.8665091518301732E-2</c:v>
                </c:pt>
                <c:pt idx="106">
                  <c:v>6.5308659710773209E-2</c:v>
                </c:pt>
                <c:pt idx="107">
                  <c:v>6.0246489487133084E-2</c:v>
                </c:pt>
                <c:pt idx="108">
                  <c:v>5.8903370787316021E-2</c:v>
                </c:pt>
                <c:pt idx="109">
                  <c:v>5.6990524999770149E-2</c:v>
                </c:pt>
                <c:pt idx="110">
                  <c:v>5.8499579489877718E-2</c:v>
                </c:pt>
                <c:pt idx="111">
                  <c:v>5.8975889967662995E-2</c:v>
                </c:pt>
                <c:pt idx="112">
                  <c:v>6.504091540509524E-2</c:v>
                </c:pt>
                <c:pt idx="113">
                  <c:v>6.9779779077621062E-2</c:v>
                </c:pt>
              </c:numCache>
            </c:numRef>
          </c:val>
          <c:smooth val="0"/>
          <c:extLst>
            <c:ext xmlns:c16="http://schemas.microsoft.com/office/drawing/2014/chart" uri="{C3380CC4-5D6E-409C-BE32-E72D297353CC}">
              <c16:uniqueId val="{00000000-22F5-4866-964B-55F7198AB8B5}"/>
            </c:ext>
          </c:extLst>
        </c:ser>
        <c:dLbls>
          <c:showLegendKey val="0"/>
          <c:showVal val="0"/>
          <c:showCatName val="0"/>
          <c:showSerName val="0"/>
          <c:showPercent val="0"/>
          <c:showBubbleSize val="0"/>
        </c:dLbls>
        <c:smooth val="0"/>
        <c:axId val="235563264"/>
        <c:axId val="235569152"/>
      </c:lineChart>
      <c:catAx>
        <c:axId val="235563264"/>
        <c:scaling>
          <c:orientation val="minMax"/>
        </c:scaling>
        <c:delete val="0"/>
        <c:axPos val="b"/>
        <c:numFmt formatCode="General" sourceLinked="0"/>
        <c:majorTickMark val="out"/>
        <c:minorTickMark val="none"/>
        <c:tickLblPos val="low"/>
        <c:crossAx val="235569152"/>
        <c:crosses val="autoZero"/>
        <c:auto val="1"/>
        <c:lblAlgn val="ctr"/>
        <c:lblOffset val="100"/>
        <c:noMultiLvlLbl val="0"/>
      </c:catAx>
      <c:valAx>
        <c:axId val="235569152"/>
        <c:scaling>
          <c:orientation val="minMax"/>
        </c:scaling>
        <c:delete val="0"/>
        <c:axPos val="l"/>
        <c:majorGridlines/>
        <c:numFmt formatCode="0.0" sourceLinked="0"/>
        <c:majorTickMark val="out"/>
        <c:minorTickMark val="none"/>
        <c:tickLblPos val="nextTo"/>
        <c:spPr>
          <a:ln>
            <a:noFill/>
          </a:ln>
        </c:spPr>
        <c:crossAx val="235563264"/>
        <c:crosses val="autoZero"/>
        <c:crossBetween val="between"/>
      </c:valAx>
    </c:plotArea>
    <c:plotVisOnly val="1"/>
    <c:dispBlanksAs val="gap"/>
    <c:showDLblsOverMax val="0"/>
  </c:chart>
  <c:printSettings>
    <c:headerFooter/>
    <c:pageMargins b="0.75000000000001055" l="0.70000000000000062" r="0.70000000000000062" t="0.7500000000000105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Y</a:t>
            </a:r>
            <a:r>
              <a:rPr lang="es-CL" baseline="0"/>
              <a:t> EXT</a:t>
            </a:r>
            <a:endParaRPr lang="es-CL"/>
          </a:p>
        </c:rich>
      </c:tx>
      <c:overlay val="0"/>
    </c:title>
    <c:autoTitleDeleted val="0"/>
    <c:plotArea>
      <c:layout/>
      <c:lineChart>
        <c:grouping val="standard"/>
        <c:varyColors val="0"/>
        <c:ser>
          <c:idx val="0"/>
          <c:order val="0"/>
          <c:spPr>
            <a:ln>
              <a:solidFill>
                <a:schemeClr val="accent1"/>
              </a:solidFill>
            </a:ln>
          </c:spPr>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Nonstationary!$U$7:$U$120</c:f>
              <c:numCache>
                <c:formatCode>0.000</c:formatCode>
                <c:ptCount val="114"/>
                <c:pt idx="0">
                  <c:v>422.97335830302245</c:v>
                </c:pt>
                <c:pt idx="1">
                  <c:v>424.60340984589129</c:v>
                </c:pt>
                <c:pt idx="2">
                  <c:v>426.0663960071098</c:v>
                </c:pt>
                <c:pt idx="3">
                  <c:v>427.50667109641472</c:v>
                </c:pt>
                <c:pt idx="4">
                  <c:v>428.54282181797475</c:v>
                </c:pt>
                <c:pt idx="5">
                  <c:v>429.34564216121106</c:v>
                </c:pt>
                <c:pt idx="6">
                  <c:v>430.3949546175491</c:v>
                </c:pt>
                <c:pt idx="7">
                  <c:v>431.4761423049153</c:v>
                </c:pt>
                <c:pt idx="8">
                  <c:v>433.19816545433849</c:v>
                </c:pt>
                <c:pt idx="9">
                  <c:v>433.42440202837781</c:v>
                </c:pt>
                <c:pt idx="10">
                  <c:v>434.5317716687008</c:v>
                </c:pt>
                <c:pt idx="11">
                  <c:v>435.92342078181321</c:v>
                </c:pt>
                <c:pt idx="12">
                  <c:v>437.19682186244739</c:v>
                </c:pt>
                <c:pt idx="13">
                  <c:v>437.67476836181095</c:v>
                </c:pt>
                <c:pt idx="14">
                  <c:v>438.34502769372568</c:v>
                </c:pt>
                <c:pt idx="15">
                  <c:v>438.79528187486085</c:v>
                </c:pt>
                <c:pt idx="16">
                  <c:v>439.24427250387072</c:v>
                </c:pt>
                <c:pt idx="17">
                  <c:v>440.25885021196638</c:v>
                </c:pt>
                <c:pt idx="18">
                  <c:v>440.61480343532696</c:v>
                </c:pt>
                <c:pt idx="19">
                  <c:v>441.00413251761995</c:v>
                </c:pt>
                <c:pt idx="20">
                  <c:v>441.47518407712425</c:v>
                </c:pt>
                <c:pt idx="21">
                  <c:v>442.19712217028712</c:v>
                </c:pt>
                <c:pt idx="22">
                  <c:v>443.08320568584793</c:v>
                </c:pt>
                <c:pt idx="23">
                  <c:v>443.73610051368672</c:v>
                </c:pt>
                <c:pt idx="24">
                  <c:v>444.68513338173972</c:v>
                </c:pt>
                <c:pt idx="25">
                  <c:v>444.90301175390925</c:v>
                </c:pt>
                <c:pt idx="26">
                  <c:v>445.65397997627099</c:v>
                </c:pt>
                <c:pt idx="27">
                  <c:v>446.59176322794389</c:v>
                </c:pt>
                <c:pt idx="28">
                  <c:v>447.34607737241657</c:v>
                </c:pt>
                <c:pt idx="29">
                  <c:v>448.6383298737677</c:v>
                </c:pt>
                <c:pt idx="30">
                  <c:v>449.59044425053338</c:v>
                </c:pt>
                <c:pt idx="31">
                  <c:v>450.6706647403571</c:v>
                </c:pt>
                <c:pt idx="32">
                  <c:v>451.5820228463478</c:v>
                </c:pt>
                <c:pt idx="33">
                  <c:v>452.00933895830462</c:v>
                </c:pt>
                <c:pt idx="34">
                  <c:v>452.54239783879245</c:v>
                </c:pt>
                <c:pt idx="35">
                  <c:v>453.25000411749164</c:v>
                </c:pt>
                <c:pt idx="36">
                  <c:v>454.17906502921898</c:v>
                </c:pt>
                <c:pt idx="37">
                  <c:v>455.16926986115072</c:v>
                </c:pt>
                <c:pt idx="38">
                  <c:v>456.32002996466258</c:v>
                </c:pt>
                <c:pt idx="39">
                  <c:v>457.27879581414027</c:v>
                </c:pt>
                <c:pt idx="40">
                  <c:v>458.18067576258488</c:v>
                </c:pt>
                <c:pt idx="41">
                  <c:v>459.76744271497535</c:v>
                </c:pt>
                <c:pt idx="42">
                  <c:v>460.55886534183816</c:v>
                </c:pt>
                <c:pt idx="43">
                  <c:v>461.31463923113233</c:v>
                </c:pt>
                <c:pt idx="44">
                  <c:v>460.51701859880916</c:v>
                </c:pt>
                <c:pt idx="45">
                  <c:v>461.17993862049582</c:v>
                </c:pt>
                <c:pt idx="46">
                  <c:v>462.03388755127668</c:v>
                </c:pt>
                <c:pt idx="47">
                  <c:v>462.71272476856575</c:v>
                </c:pt>
                <c:pt idx="48">
                  <c:v>462.59947987223421</c:v>
                </c:pt>
                <c:pt idx="49">
                  <c:v>463.45172832974566</c:v>
                </c:pt>
                <c:pt idx="50">
                  <c:v>464.60994195580338</c:v>
                </c:pt>
                <c:pt idx="51">
                  <c:v>466.04171439374198</c:v>
                </c:pt>
                <c:pt idx="52">
                  <c:v>467.21258687478064</c:v>
                </c:pt>
                <c:pt idx="53">
                  <c:v>467.95362529039232</c:v>
                </c:pt>
                <c:pt idx="54">
                  <c:v>468.59636028858563</c:v>
                </c:pt>
                <c:pt idx="55">
                  <c:v>469.21080097727508</c:v>
                </c:pt>
                <c:pt idx="56">
                  <c:v>469.5033216064063</c:v>
                </c:pt>
                <c:pt idx="57">
                  <c:v>469.8304605086264</c:v>
                </c:pt>
                <c:pt idx="58">
                  <c:v>469.80081851978827</c:v>
                </c:pt>
                <c:pt idx="59">
                  <c:v>470.19360067419757</c:v>
                </c:pt>
                <c:pt idx="60">
                  <c:v>470.4012798490121</c:v>
                </c:pt>
                <c:pt idx="61">
                  <c:v>471.83172458736243</c:v>
                </c:pt>
                <c:pt idx="62">
                  <c:v>472.38315078382146</c:v>
                </c:pt>
                <c:pt idx="63">
                  <c:v>472.69934896474194</c:v>
                </c:pt>
                <c:pt idx="64">
                  <c:v>473.09524463669936</c:v>
                </c:pt>
                <c:pt idx="65">
                  <c:v>473.78457338569484</c:v>
                </c:pt>
                <c:pt idx="66">
                  <c:v>475.21552655411961</c:v>
                </c:pt>
                <c:pt idx="67">
                  <c:v>476.61048848048591</c:v>
                </c:pt>
                <c:pt idx="68">
                  <c:v>477.88722859313958</c:v>
                </c:pt>
                <c:pt idx="69">
                  <c:v>478.63598983210306</c:v>
                </c:pt>
                <c:pt idx="70">
                  <c:v>479.53590417685518</c:v>
                </c:pt>
                <c:pt idx="71">
                  <c:v>480.56368476367595</c:v>
                </c:pt>
                <c:pt idx="72">
                  <c:v>481.39163245661945</c:v>
                </c:pt>
                <c:pt idx="73">
                  <c:v>482.7517484377064</c:v>
                </c:pt>
                <c:pt idx="74">
                  <c:v>483.70155219171869</c:v>
                </c:pt>
                <c:pt idx="75">
                  <c:v>484.94062703514527</c:v>
                </c:pt>
                <c:pt idx="76">
                  <c:v>486.49228485747915</c:v>
                </c:pt>
                <c:pt idx="77">
                  <c:v>487.11816405951981</c:v>
                </c:pt>
                <c:pt idx="78">
                  <c:v>488.20626986701086</c:v>
                </c:pt>
                <c:pt idx="79">
                  <c:v>489.63665361260433</c:v>
                </c:pt>
                <c:pt idx="80">
                  <c:v>491.27956449466569</c:v>
                </c:pt>
                <c:pt idx="81">
                  <c:v>492.23527560691139</c:v>
                </c:pt>
                <c:pt idx="82">
                  <c:v>493.39228331015238</c:v>
                </c:pt>
                <c:pt idx="83">
                  <c:v>494.86108487755666</c:v>
                </c:pt>
                <c:pt idx="84">
                  <c:v>495.66815255381255</c:v>
                </c:pt>
                <c:pt idx="85">
                  <c:v>496.29395222610151</c:v>
                </c:pt>
                <c:pt idx="86">
                  <c:v>496.45104887999122</c:v>
                </c:pt>
                <c:pt idx="87">
                  <c:v>494.91157483298122</c:v>
                </c:pt>
                <c:pt idx="88">
                  <c:v>493.78373819006691</c:v>
                </c:pt>
                <c:pt idx="89">
                  <c:v>494.87472307235674</c:v>
                </c:pt>
                <c:pt idx="90">
                  <c:v>496.27445714080335</c:v>
                </c:pt>
                <c:pt idx="91">
                  <c:v>497.89220683568169</c:v>
                </c:pt>
                <c:pt idx="92">
                  <c:v>499.67815708898115</c:v>
                </c:pt>
                <c:pt idx="93">
                  <c:v>501.11726203772963</c:v>
                </c:pt>
                <c:pt idx="94">
                  <c:v>502.24246214072537</c:v>
                </c:pt>
                <c:pt idx="95">
                  <c:v>503.4243295293652</c:v>
                </c:pt>
                <c:pt idx="96">
                  <c:v>504.53580353701113</c:v>
                </c:pt>
                <c:pt idx="97">
                  <c:v>505.32245459369693</c:v>
                </c:pt>
                <c:pt idx="98">
                  <c:v>506.35131215812487</c:v>
                </c:pt>
                <c:pt idx="99">
                  <c:v>507.08961885954585</c:v>
                </c:pt>
                <c:pt idx="100">
                  <c:v>508.45560881141961</c:v>
                </c:pt>
                <c:pt idx="101">
                  <c:v>508.73812448181485</c:v>
                </c:pt>
                <c:pt idx="102">
                  <c:v>509.41132919364139</c:v>
                </c:pt>
                <c:pt idx="103">
                  <c:v>510.20090484552634</c:v>
                </c:pt>
                <c:pt idx="104">
                  <c:v>511.18482509108037</c:v>
                </c:pt>
                <c:pt idx="105">
                  <c:v>512.23469351916992</c:v>
                </c:pt>
                <c:pt idx="106">
                  <c:v>513.19453109319932</c:v>
                </c:pt>
                <c:pt idx="107">
                  <c:v>514.05513464133912</c:v>
                </c:pt>
                <c:pt idx="108">
                  <c:v>514.87897544395457</c:v>
                </c:pt>
                <c:pt idx="109">
                  <c:v>515.45673070200189</c:v>
                </c:pt>
                <c:pt idx="110">
                  <c:v>516.34937141725732</c:v>
                </c:pt>
                <c:pt idx="111">
                  <c:v>517.19474577449341</c:v>
                </c:pt>
                <c:pt idx="112">
                  <c:v>517.67394021873497</c:v>
                </c:pt>
                <c:pt idx="113">
                  <c:v>518.77423953277923</c:v>
                </c:pt>
              </c:numCache>
            </c:numRef>
          </c:val>
          <c:smooth val="0"/>
          <c:extLst>
            <c:ext xmlns:c16="http://schemas.microsoft.com/office/drawing/2014/chart" uri="{C3380CC4-5D6E-409C-BE32-E72D297353CC}">
              <c16:uniqueId val="{00000000-BD1F-4999-8C09-F375D3A6A16E}"/>
            </c:ext>
          </c:extLst>
        </c:ser>
        <c:dLbls>
          <c:showLegendKey val="0"/>
          <c:showVal val="0"/>
          <c:showCatName val="0"/>
          <c:showSerName val="0"/>
          <c:showPercent val="0"/>
          <c:showBubbleSize val="0"/>
        </c:dLbls>
        <c:smooth val="0"/>
        <c:axId val="235588992"/>
        <c:axId val="235607168"/>
      </c:lineChart>
      <c:catAx>
        <c:axId val="235588992"/>
        <c:scaling>
          <c:orientation val="minMax"/>
        </c:scaling>
        <c:delete val="0"/>
        <c:axPos val="b"/>
        <c:numFmt formatCode="General" sourceLinked="0"/>
        <c:majorTickMark val="out"/>
        <c:minorTickMark val="none"/>
        <c:tickLblPos val="low"/>
        <c:crossAx val="235607168"/>
        <c:crosses val="autoZero"/>
        <c:auto val="1"/>
        <c:lblAlgn val="ctr"/>
        <c:lblOffset val="100"/>
        <c:noMultiLvlLbl val="0"/>
      </c:catAx>
      <c:valAx>
        <c:axId val="235607168"/>
        <c:scaling>
          <c:orientation val="minMax"/>
        </c:scaling>
        <c:delete val="0"/>
        <c:axPos val="l"/>
        <c:majorGridlines/>
        <c:numFmt formatCode="0.0" sourceLinked="0"/>
        <c:majorTickMark val="out"/>
        <c:minorTickMark val="none"/>
        <c:tickLblPos val="nextTo"/>
        <c:spPr>
          <a:ln>
            <a:noFill/>
          </a:ln>
        </c:spPr>
        <c:crossAx val="235588992"/>
        <c:crosses val="autoZero"/>
        <c:crossBetween val="between"/>
      </c:valAx>
    </c:plotArea>
    <c:plotVisOnly val="1"/>
    <c:dispBlanksAs val="gap"/>
    <c:showDLblsOverMax val="0"/>
  </c:chart>
  <c:printSettings>
    <c:headerFooter/>
    <c:pageMargins b="0.75000000000001077" l="0.70000000000000062" r="0.70000000000000062" t="0.75000000000001077"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IPE</a:t>
            </a:r>
          </a:p>
        </c:rich>
      </c:tx>
      <c:overlay val="0"/>
    </c:title>
    <c:autoTitleDeleted val="0"/>
    <c:plotArea>
      <c:layout/>
      <c:lineChart>
        <c:grouping val="standard"/>
        <c:varyColors val="0"/>
        <c:ser>
          <c:idx val="0"/>
          <c:order val="0"/>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Nonstationary!$V$7:$V$120</c:f>
              <c:numCache>
                <c:formatCode>0.000</c:formatCode>
                <c:ptCount val="114"/>
                <c:pt idx="0">
                  <c:v>3.7139590824065927</c:v>
                </c:pt>
                <c:pt idx="1">
                  <c:v>3.272243255911178</c:v>
                </c:pt>
                <c:pt idx="2">
                  <c:v>0.19712692419773248</c:v>
                </c:pt>
                <c:pt idx="3">
                  <c:v>4.7117108279434383</c:v>
                </c:pt>
                <c:pt idx="4">
                  <c:v>1.6893984186048705</c:v>
                </c:pt>
                <c:pt idx="5">
                  <c:v>3.4767555555494489</c:v>
                </c:pt>
                <c:pt idx="6">
                  <c:v>-1.0030187090935172</c:v>
                </c:pt>
                <c:pt idx="7">
                  <c:v>3.2030446603804386</c:v>
                </c:pt>
                <c:pt idx="8">
                  <c:v>1.175531561432841</c:v>
                </c:pt>
                <c:pt idx="9">
                  <c:v>-2.1012336751367044</c:v>
                </c:pt>
                <c:pt idx="10">
                  <c:v>3.2273016465704352</c:v>
                </c:pt>
                <c:pt idx="11">
                  <c:v>2.8364052949491736</c:v>
                </c:pt>
                <c:pt idx="12">
                  <c:v>6.1963353417389122</c:v>
                </c:pt>
                <c:pt idx="13">
                  <c:v>1.1285946944535219</c:v>
                </c:pt>
                <c:pt idx="14">
                  <c:v>4.1305501705692471</c:v>
                </c:pt>
                <c:pt idx="15">
                  <c:v>4.191825195678156</c:v>
                </c:pt>
                <c:pt idx="16">
                  <c:v>-2.7458780005106931</c:v>
                </c:pt>
                <c:pt idx="17">
                  <c:v>-4.2398784809893009</c:v>
                </c:pt>
                <c:pt idx="18">
                  <c:v>0.55796695476093561</c:v>
                </c:pt>
                <c:pt idx="19">
                  <c:v>1.7831059629193291</c:v>
                </c:pt>
                <c:pt idx="20">
                  <c:v>0.18233555610267516</c:v>
                </c:pt>
                <c:pt idx="21">
                  <c:v>0.27397006597897899</c:v>
                </c:pt>
                <c:pt idx="22">
                  <c:v>3.4677500139426165</c:v>
                </c:pt>
                <c:pt idx="23">
                  <c:v>-2.4782900354906268</c:v>
                </c:pt>
                <c:pt idx="24">
                  <c:v>-1.1372620227727559</c:v>
                </c:pt>
                <c:pt idx="25">
                  <c:v>2.5717075281916912</c:v>
                </c:pt>
                <c:pt idx="26">
                  <c:v>-0.31695534455868923</c:v>
                </c:pt>
                <c:pt idx="27">
                  <c:v>-0.57349354754396842</c:v>
                </c:pt>
                <c:pt idx="28">
                  <c:v>0.30819833755639792</c:v>
                </c:pt>
                <c:pt idx="29">
                  <c:v>1.4550488563941144</c:v>
                </c:pt>
                <c:pt idx="30">
                  <c:v>4.4423614614555795</c:v>
                </c:pt>
                <c:pt idx="31">
                  <c:v>2.1998359686708824</c:v>
                </c:pt>
                <c:pt idx="32">
                  <c:v>2.0972042866246099</c:v>
                </c:pt>
                <c:pt idx="33">
                  <c:v>3.2836098747693221</c:v>
                </c:pt>
                <c:pt idx="34">
                  <c:v>-1.4587619361074999</c:v>
                </c:pt>
                <c:pt idx="35">
                  <c:v>-1.1515714326803206</c:v>
                </c:pt>
                <c:pt idx="36">
                  <c:v>-0.54386040460139284</c:v>
                </c:pt>
                <c:pt idx="37">
                  <c:v>-0.28667458375446486</c:v>
                </c:pt>
                <c:pt idx="38">
                  <c:v>9.1468873240785342E-2</c:v>
                </c:pt>
                <c:pt idx="39">
                  <c:v>-0.44054020323516241</c:v>
                </c:pt>
                <c:pt idx="40">
                  <c:v>-2.1699234402090539</c:v>
                </c:pt>
                <c:pt idx="41">
                  <c:v>-0.6625430422976919</c:v>
                </c:pt>
                <c:pt idx="42">
                  <c:v>-0.94136226599781381</c:v>
                </c:pt>
                <c:pt idx="43">
                  <c:v>-0.99621222135510834</c:v>
                </c:pt>
                <c:pt idx="44">
                  <c:v>-2.9974669691275935</c:v>
                </c:pt>
                <c:pt idx="45">
                  <c:v>-0.11396314708633781</c:v>
                </c:pt>
                <c:pt idx="46">
                  <c:v>-0.95323457608866846</c:v>
                </c:pt>
                <c:pt idx="47">
                  <c:v>1.8046812229142617</c:v>
                </c:pt>
                <c:pt idx="48">
                  <c:v>-3.0873787655412599</c:v>
                </c:pt>
                <c:pt idx="49">
                  <c:v>5.7834042652959994E-2</c:v>
                </c:pt>
                <c:pt idx="50">
                  <c:v>0.79891541570784597</c:v>
                </c:pt>
                <c:pt idx="51">
                  <c:v>1.4465939207937595</c:v>
                </c:pt>
                <c:pt idx="52">
                  <c:v>0.78829455415760918</c:v>
                </c:pt>
                <c:pt idx="53">
                  <c:v>-0.16052994894222294</c:v>
                </c:pt>
                <c:pt idx="54">
                  <c:v>0.80600112037974014</c:v>
                </c:pt>
                <c:pt idx="55">
                  <c:v>-0.60802129025878671</c:v>
                </c:pt>
                <c:pt idx="56">
                  <c:v>0.31110593168621747</c:v>
                </c:pt>
                <c:pt idx="57">
                  <c:v>-2.12428836675711</c:v>
                </c:pt>
                <c:pt idx="58">
                  <c:v>-0.73397925029299316</c:v>
                </c:pt>
                <c:pt idx="59">
                  <c:v>-1.1009787972779073</c:v>
                </c:pt>
                <c:pt idx="60">
                  <c:v>-4.3944267937312986</c:v>
                </c:pt>
                <c:pt idx="61">
                  <c:v>0.77599905494665222</c:v>
                </c:pt>
                <c:pt idx="62">
                  <c:v>1.2738300915970946</c:v>
                </c:pt>
                <c:pt idx="63">
                  <c:v>0.82249656845467811</c:v>
                </c:pt>
                <c:pt idx="64">
                  <c:v>4.6886281879680247</c:v>
                </c:pt>
                <c:pt idx="65">
                  <c:v>3.7885886320571771</c:v>
                </c:pt>
                <c:pt idx="66">
                  <c:v>0.53164061545194485</c:v>
                </c:pt>
                <c:pt idx="67">
                  <c:v>2.7495269642121123</c:v>
                </c:pt>
                <c:pt idx="68">
                  <c:v>2.7649352479992118</c:v>
                </c:pt>
                <c:pt idx="69">
                  <c:v>0.76150584328757986</c:v>
                </c:pt>
                <c:pt idx="70">
                  <c:v>2.0343781485000711</c:v>
                </c:pt>
                <c:pt idx="71">
                  <c:v>3.7058536931535713</c:v>
                </c:pt>
                <c:pt idx="72">
                  <c:v>1.6738139381099693</c:v>
                </c:pt>
                <c:pt idx="73">
                  <c:v>1.2323248152629418</c:v>
                </c:pt>
                <c:pt idx="74">
                  <c:v>1.1553502163746288</c:v>
                </c:pt>
                <c:pt idx="75">
                  <c:v>0.28295667738928998</c:v>
                </c:pt>
                <c:pt idx="76">
                  <c:v>0.89383072649606987</c:v>
                </c:pt>
                <c:pt idx="77">
                  <c:v>2.826005230539419</c:v>
                </c:pt>
                <c:pt idx="78">
                  <c:v>1.7964983006278246</c:v>
                </c:pt>
                <c:pt idx="79">
                  <c:v>0.40041755827608938</c:v>
                </c:pt>
                <c:pt idx="80">
                  <c:v>0.86243019621656813</c:v>
                </c:pt>
                <c:pt idx="81">
                  <c:v>3.9145346900606448</c:v>
                </c:pt>
                <c:pt idx="82">
                  <c:v>2.7653824435453167</c:v>
                </c:pt>
                <c:pt idx="83">
                  <c:v>4.2172917461178905</c:v>
                </c:pt>
                <c:pt idx="84">
                  <c:v>3.9232971577582987</c:v>
                </c:pt>
                <c:pt idx="85">
                  <c:v>5.7745201462303442</c:v>
                </c:pt>
                <c:pt idx="86">
                  <c:v>1.3915598933091466</c:v>
                </c:pt>
                <c:pt idx="87">
                  <c:v>-12.178919011470946</c:v>
                </c:pt>
                <c:pt idx="88">
                  <c:v>-4.5175549243219315</c:v>
                </c:pt>
                <c:pt idx="89">
                  <c:v>3.424107958861633</c:v>
                </c:pt>
                <c:pt idx="90">
                  <c:v>3.9038819751689324</c:v>
                </c:pt>
                <c:pt idx="91">
                  <c:v>2.7158404604119113</c:v>
                </c:pt>
                <c:pt idx="92">
                  <c:v>-0.56523289571881463</c:v>
                </c:pt>
                <c:pt idx="93">
                  <c:v>-0.28746230754297386</c:v>
                </c:pt>
                <c:pt idx="94">
                  <c:v>1.9181262476841709</c:v>
                </c:pt>
                <c:pt idx="95">
                  <c:v>3.7453427286432195</c:v>
                </c:pt>
                <c:pt idx="96">
                  <c:v>3.3020855604324773</c:v>
                </c:pt>
                <c:pt idx="97">
                  <c:v>3.7612850040912527</c:v>
                </c:pt>
                <c:pt idx="98">
                  <c:v>0.5250715124408778</c:v>
                </c:pt>
                <c:pt idx="99">
                  <c:v>-2.6454628605806718</c:v>
                </c:pt>
                <c:pt idx="100">
                  <c:v>1.1300500978215666</c:v>
                </c:pt>
                <c:pt idx="101">
                  <c:v>-1.1574970482440605</c:v>
                </c:pt>
                <c:pt idx="102">
                  <c:v>8.9067921513841242E-2</c:v>
                </c:pt>
                <c:pt idx="103">
                  <c:v>1.147715642650482</c:v>
                </c:pt>
                <c:pt idx="104">
                  <c:v>0.52886502986151385</c:v>
                </c:pt>
                <c:pt idx="105">
                  <c:v>-1.045296568995191</c:v>
                </c:pt>
                <c:pt idx="106">
                  <c:v>-0.45441481375227966</c:v>
                </c:pt>
                <c:pt idx="107">
                  <c:v>0.59564433757346436</c:v>
                </c:pt>
                <c:pt idx="108">
                  <c:v>-0.16376739966021958</c:v>
                </c:pt>
                <c:pt idx="109">
                  <c:v>0.90451427276390106</c:v>
                </c:pt>
                <c:pt idx="110">
                  <c:v>-0.65474189896503887</c:v>
                </c:pt>
                <c:pt idx="111">
                  <c:v>-4.1653567696927851</c:v>
                </c:pt>
                <c:pt idx="112">
                  <c:v>-4.9405298412720455</c:v>
                </c:pt>
                <c:pt idx="113">
                  <c:v>-0.49928173448190449</c:v>
                </c:pt>
              </c:numCache>
            </c:numRef>
          </c:val>
          <c:smooth val="0"/>
          <c:extLst>
            <c:ext xmlns:c16="http://schemas.microsoft.com/office/drawing/2014/chart" uri="{C3380CC4-5D6E-409C-BE32-E72D297353CC}">
              <c16:uniqueId val="{00000000-8E09-49D9-BBE0-240CB334B15C}"/>
            </c:ext>
          </c:extLst>
        </c:ser>
        <c:dLbls>
          <c:showLegendKey val="0"/>
          <c:showVal val="0"/>
          <c:showCatName val="0"/>
          <c:showSerName val="0"/>
          <c:showPercent val="0"/>
          <c:showBubbleSize val="0"/>
        </c:dLbls>
        <c:smooth val="0"/>
        <c:axId val="235639552"/>
        <c:axId val="235641088"/>
      </c:lineChart>
      <c:catAx>
        <c:axId val="235639552"/>
        <c:scaling>
          <c:orientation val="minMax"/>
        </c:scaling>
        <c:delete val="0"/>
        <c:axPos val="b"/>
        <c:numFmt formatCode="General" sourceLinked="0"/>
        <c:majorTickMark val="out"/>
        <c:minorTickMark val="none"/>
        <c:tickLblPos val="low"/>
        <c:crossAx val="235641088"/>
        <c:crosses val="autoZero"/>
        <c:auto val="1"/>
        <c:lblAlgn val="ctr"/>
        <c:lblOffset val="100"/>
        <c:noMultiLvlLbl val="0"/>
      </c:catAx>
      <c:valAx>
        <c:axId val="235641088"/>
        <c:scaling>
          <c:orientation val="minMax"/>
        </c:scaling>
        <c:delete val="0"/>
        <c:axPos val="l"/>
        <c:majorGridlines/>
        <c:numFmt formatCode="0.0" sourceLinked="0"/>
        <c:majorTickMark val="out"/>
        <c:minorTickMark val="none"/>
        <c:tickLblPos val="nextTo"/>
        <c:spPr>
          <a:ln>
            <a:noFill/>
          </a:ln>
        </c:spPr>
        <c:crossAx val="235639552"/>
        <c:crosses val="autoZero"/>
        <c:crossBetween val="between"/>
      </c:valAx>
    </c:plotArea>
    <c:plotVisOnly val="1"/>
    <c:dispBlanksAs val="gap"/>
    <c:showDLblsOverMax val="0"/>
  </c:chart>
  <c:printSettings>
    <c:headerFooter/>
    <c:pageMargins b="0.75000000000001055" l="0.70000000000000062" r="0.70000000000000062" t="0.7500000000000105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PCUR</a:t>
            </a:r>
          </a:p>
        </c:rich>
      </c:tx>
      <c:overlay val="0"/>
    </c:title>
    <c:autoTitleDeleted val="0"/>
    <c:plotArea>
      <c:layout/>
      <c:lineChart>
        <c:grouping val="standard"/>
        <c:varyColors val="0"/>
        <c:ser>
          <c:idx val="0"/>
          <c:order val="0"/>
          <c:spPr>
            <a:ln>
              <a:solidFill>
                <a:schemeClr val="accent1"/>
              </a:solidFill>
            </a:ln>
          </c:spPr>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Nonstationary!$W$7:$W$120</c:f>
              <c:numCache>
                <c:formatCode>0.000</c:formatCode>
                <c:ptCount val="114"/>
                <c:pt idx="0">
                  <c:v>409.14776850129374</c:v>
                </c:pt>
                <c:pt idx="1">
                  <c:v>414.4449973558709</c:v>
                </c:pt>
                <c:pt idx="2">
                  <c:v>428.20305847228371</c:v>
                </c:pt>
                <c:pt idx="3">
                  <c:v>457.07852927523726</c:v>
                </c:pt>
                <c:pt idx="4">
                  <c:v>455.68898115625768</c:v>
                </c:pt>
                <c:pt idx="5">
                  <c:v>451.00739174909108</c:v>
                </c:pt>
                <c:pt idx="6">
                  <c:v>445.75837476005091</c:v>
                </c:pt>
                <c:pt idx="7">
                  <c:v>478.0290885595212</c:v>
                </c:pt>
                <c:pt idx="8">
                  <c:v>476.85355699808838</c:v>
                </c:pt>
                <c:pt idx="9">
                  <c:v>463.84092773749887</c:v>
                </c:pt>
                <c:pt idx="10">
                  <c:v>457.67616522293775</c:v>
                </c:pt>
                <c:pt idx="11">
                  <c:v>451.53367370189983</c:v>
                </c:pt>
                <c:pt idx="12">
                  <c:v>438.37800918024135</c:v>
                </c:pt>
                <c:pt idx="13">
                  <c:v>445.87544891422857</c:v>
                </c:pt>
                <c:pt idx="14">
                  <c:v>450.44603644262224</c:v>
                </c:pt>
                <c:pt idx="15">
                  <c:v>435.04248143487348</c:v>
                </c:pt>
                <c:pt idx="16">
                  <c:v>431.07050565971275</c:v>
                </c:pt>
                <c:pt idx="17">
                  <c:v>431.30368488101374</c:v>
                </c:pt>
                <c:pt idx="18">
                  <c:v>427.22535440695452</c:v>
                </c:pt>
                <c:pt idx="19">
                  <c:v>428.33169504400661</c:v>
                </c:pt>
                <c:pt idx="20">
                  <c:v>422.28448677975354</c:v>
                </c:pt>
                <c:pt idx="21">
                  <c:v>424.33234572397555</c:v>
                </c:pt>
                <c:pt idx="22">
                  <c:v>431.13800759759363</c:v>
                </c:pt>
                <c:pt idx="23">
                  <c:v>421.6899555504022</c:v>
                </c:pt>
                <c:pt idx="24">
                  <c:v>422.82721757317495</c:v>
                </c:pt>
                <c:pt idx="25">
                  <c:v>403.2162114521152</c:v>
                </c:pt>
                <c:pt idx="26">
                  <c:v>405.8770240938756</c:v>
                </c:pt>
                <c:pt idx="27">
                  <c:v>393.26271321960616</c:v>
                </c:pt>
                <c:pt idx="28">
                  <c:v>404.19293983576313</c:v>
                </c:pt>
                <c:pt idx="29">
                  <c:v>415.99255657556739</c:v>
                </c:pt>
                <c:pt idx="30">
                  <c:v>425.97515599856672</c:v>
                </c:pt>
                <c:pt idx="31">
                  <c:v>435.85168640934756</c:v>
                </c:pt>
                <c:pt idx="32">
                  <c:v>439.41151727156216</c:v>
                </c:pt>
                <c:pt idx="33">
                  <c:v>434.61654361578803</c:v>
                </c:pt>
                <c:pt idx="34">
                  <c:v>440.05593059193802</c:v>
                </c:pt>
                <c:pt idx="35">
                  <c:v>437.73320718023092</c:v>
                </c:pt>
                <c:pt idx="36">
                  <c:v>425.9289619077303</c:v>
                </c:pt>
                <c:pt idx="37">
                  <c:v>422.72691059144074</c:v>
                </c:pt>
                <c:pt idx="38">
                  <c:v>399.80199013008178</c:v>
                </c:pt>
                <c:pt idx="39">
                  <c:v>408.78865327483976</c:v>
                </c:pt>
                <c:pt idx="40">
                  <c:v>422.54709088987948</c:v>
                </c:pt>
                <c:pt idx="41">
                  <c:v>426.79210658399171</c:v>
                </c:pt>
                <c:pt idx="42">
                  <c:v>417.87934881141206</c:v>
                </c:pt>
                <c:pt idx="43">
                  <c:v>401.6095964445455</c:v>
                </c:pt>
                <c:pt idx="44">
                  <c:v>392.99688766474918</c:v>
                </c:pt>
                <c:pt idx="45">
                  <c:v>395.03604396176763</c:v>
                </c:pt>
                <c:pt idx="46">
                  <c:v>390.77070322079931</c:v>
                </c:pt>
                <c:pt idx="47">
                  <c:v>382.5121698841279</c:v>
                </c:pt>
                <c:pt idx="48">
                  <c:v>376.63833278070035</c:v>
                </c:pt>
                <c:pt idx="49">
                  <c:v>380.66269819007294</c:v>
                </c:pt>
                <c:pt idx="50">
                  <c:v>392.96660901500553</c:v>
                </c:pt>
                <c:pt idx="51">
                  <c:v>394.96863270132872</c:v>
                </c:pt>
                <c:pt idx="52">
                  <c:v>397.60625573542728</c:v>
                </c:pt>
                <c:pt idx="53">
                  <c:v>394.62289184335214</c:v>
                </c:pt>
                <c:pt idx="54">
                  <c:v>401.16929647892857</c:v>
                </c:pt>
                <c:pt idx="55">
                  <c:v>400.49789243938835</c:v>
                </c:pt>
                <c:pt idx="56">
                  <c:v>395.52912467389331</c:v>
                </c:pt>
                <c:pt idx="57">
                  <c:v>391.07138416056648</c:v>
                </c:pt>
                <c:pt idx="58">
                  <c:v>380.29180448917219</c:v>
                </c:pt>
                <c:pt idx="59">
                  <c:v>378.18959572520083</c:v>
                </c:pt>
                <c:pt idx="60">
                  <c:v>391.39622262201351</c:v>
                </c:pt>
                <c:pt idx="61">
                  <c:v>394.0465977754576</c:v>
                </c:pt>
                <c:pt idx="62">
                  <c:v>386.6774566843369</c:v>
                </c:pt>
                <c:pt idx="63">
                  <c:v>388.33102165675825</c:v>
                </c:pt>
                <c:pt idx="64">
                  <c:v>390.456139303822</c:v>
                </c:pt>
                <c:pt idx="65">
                  <c:v>385.29171675286256</c:v>
                </c:pt>
                <c:pt idx="66">
                  <c:v>391.39280215473462</c:v>
                </c:pt>
                <c:pt idx="67">
                  <c:v>404.72145561503555</c:v>
                </c:pt>
                <c:pt idx="68">
                  <c:v>430.18264916116931</c:v>
                </c:pt>
                <c:pt idx="69">
                  <c:v>431.56001816972582</c:v>
                </c:pt>
                <c:pt idx="70">
                  <c:v>431.65914916685637</c:v>
                </c:pt>
                <c:pt idx="71">
                  <c:v>436.15873664910634</c:v>
                </c:pt>
                <c:pt idx="72">
                  <c:v>439.96539436696781</c:v>
                </c:pt>
                <c:pt idx="73">
                  <c:v>442.38227434085769</c:v>
                </c:pt>
                <c:pt idx="74">
                  <c:v>451.51847113305973</c:v>
                </c:pt>
                <c:pt idx="75">
                  <c:v>464.79108095199814</c:v>
                </c:pt>
                <c:pt idx="76">
                  <c:v>477.72395350118273</c:v>
                </c:pt>
                <c:pt idx="77">
                  <c:v>512.71692317225711</c:v>
                </c:pt>
                <c:pt idx="78">
                  <c:v>517.09993394723085</c:v>
                </c:pt>
                <c:pt idx="79">
                  <c:v>508.52829567642243</c:v>
                </c:pt>
                <c:pt idx="80">
                  <c:v>490.1555983447189</c:v>
                </c:pt>
                <c:pt idx="81">
                  <c:v>511.54984759517862</c:v>
                </c:pt>
                <c:pt idx="82">
                  <c:v>509.70442741145411</c:v>
                </c:pt>
                <c:pt idx="83">
                  <c:v>498.44342617108805</c:v>
                </c:pt>
                <c:pt idx="84">
                  <c:v>502.64547527084505</c:v>
                </c:pt>
                <c:pt idx="85">
                  <c:v>504.84080389692127</c:v>
                </c:pt>
                <c:pt idx="86">
                  <c:v>493.97853565655055</c:v>
                </c:pt>
                <c:pt idx="87">
                  <c:v>438.52028282934299</c:v>
                </c:pt>
                <c:pt idx="88">
                  <c:v>430.02377009773534</c:v>
                </c:pt>
                <c:pt idx="89">
                  <c:v>457.35751412359991</c:v>
                </c:pt>
                <c:pt idx="90">
                  <c:v>476.28623121131409</c:v>
                </c:pt>
                <c:pt idx="91">
                  <c:v>486.20903426497597</c:v>
                </c:pt>
                <c:pt idx="92">
                  <c:v>495.19356316632496</c:v>
                </c:pt>
                <c:pt idx="93">
                  <c:v>492.60462369674309</c:v>
                </c:pt>
                <c:pt idx="94">
                  <c:v>493.70677698624644</c:v>
                </c:pt>
                <c:pt idx="95">
                  <c:v>507.56012062940215</c:v>
                </c:pt>
                <c:pt idx="96">
                  <c:v>515.36753609314007</c:v>
                </c:pt>
                <c:pt idx="97">
                  <c:v>506.29307633783577</c:v>
                </c:pt>
                <c:pt idx="98">
                  <c:v>504.00297570755095</c:v>
                </c:pt>
                <c:pt idx="99">
                  <c:v>488.359934167132</c:v>
                </c:pt>
                <c:pt idx="100">
                  <c:v>497.60579818979613</c:v>
                </c:pt>
                <c:pt idx="101">
                  <c:v>493.30669859058173</c:v>
                </c:pt>
                <c:pt idx="102">
                  <c:v>491.29478615345568</c:v>
                </c:pt>
                <c:pt idx="103">
                  <c:v>492.60505588965958</c:v>
                </c:pt>
                <c:pt idx="104">
                  <c:v>492.31340943198154</c:v>
                </c:pt>
                <c:pt idx="105">
                  <c:v>482.97295453259272</c:v>
                </c:pt>
                <c:pt idx="106">
                  <c:v>482.49042893315863</c:v>
                </c:pt>
                <c:pt idx="107">
                  <c:v>482.93201719800152</c:v>
                </c:pt>
                <c:pt idx="108">
                  <c:v>481.48336471373068</c:v>
                </c:pt>
                <c:pt idx="109">
                  <c:v>476.94224564445381</c:v>
                </c:pt>
                <c:pt idx="110">
                  <c:v>480.57983390730482</c:v>
                </c:pt>
                <c:pt idx="111">
                  <c:v>479.28847605627965</c:v>
                </c:pt>
                <c:pt idx="112">
                  <c:v>469.80870781452336</c:v>
                </c:pt>
                <c:pt idx="113">
                  <c:v>474.08202234728992</c:v>
                </c:pt>
              </c:numCache>
            </c:numRef>
          </c:val>
          <c:smooth val="0"/>
          <c:extLst>
            <c:ext xmlns:c16="http://schemas.microsoft.com/office/drawing/2014/chart" uri="{C3380CC4-5D6E-409C-BE32-E72D297353CC}">
              <c16:uniqueId val="{00000000-C2DD-4072-8572-A0FD6898E080}"/>
            </c:ext>
          </c:extLst>
        </c:ser>
        <c:dLbls>
          <c:showLegendKey val="0"/>
          <c:showVal val="0"/>
          <c:showCatName val="0"/>
          <c:showSerName val="0"/>
          <c:showPercent val="0"/>
          <c:showBubbleSize val="0"/>
        </c:dLbls>
        <c:smooth val="0"/>
        <c:axId val="235652992"/>
        <c:axId val="235654528"/>
      </c:lineChart>
      <c:catAx>
        <c:axId val="235652992"/>
        <c:scaling>
          <c:orientation val="minMax"/>
        </c:scaling>
        <c:delete val="0"/>
        <c:axPos val="b"/>
        <c:numFmt formatCode="General" sourceLinked="0"/>
        <c:majorTickMark val="out"/>
        <c:minorTickMark val="none"/>
        <c:tickLblPos val="low"/>
        <c:crossAx val="235654528"/>
        <c:crosses val="autoZero"/>
        <c:auto val="1"/>
        <c:lblAlgn val="ctr"/>
        <c:lblOffset val="100"/>
        <c:noMultiLvlLbl val="0"/>
      </c:catAx>
      <c:valAx>
        <c:axId val="235654528"/>
        <c:scaling>
          <c:orientation val="minMax"/>
        </c:scaling>
        <c:delete val="0"/>
        <c:axPos val="l"/>
        <c:majorGridlines/>
        <c:numFmt formatCode="0.0" sourceLinked="0"/>
        <c:majorTickMark val="out"/>
        <c:minorTickMark val="none"/>
        <c:tickLblPos val="nextTo"/>
        <c:spPr>
          <a:ln>
            <a:noFill/>
          </a:ln>
        </c:spPr>
        <c:crossAx val="235652992"/>
        <c:crosses val="autoZero"/>
        <c:crossBetween val="between"/>
      </c:valAx>
    </c:plotArea>
    <c:plotVisOnly val="1"/>
    <c:dispBlanksAs val="gap"/>
    <c:showDLblsOverMax val="0"/>
  </c:chart>
  <c:printSettings>
    <c:headerFooter/>
    <c:pageMargins b="0.75000000000001099" l="0.70000000000000062" r="0.70000000000000062" t="0.75000000000001099"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WR</a:t>
            </a:r>
          </a:p>
        </c:rich>
      </c:tx>
      <c:overlay val="0"/>
    </c:title>
    <c:autoTitleDeleted val="0"/>
    <c:plotArea>
      <c:layout/>
      <c:lineChart>
        <c:grouping val="standard"/>
        <c:varyColors val="0"/>
        <c:ser>
          <c:idx val="0"/>
          <c:order val="0"/>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Nonstationary!$X$7:$X$120</c:f>
              <c:numCache>
                <c:formatCode>0.000</c:formatCode>
                <c:ptCount val="114"/>
                <c:pt idx="0">
                  <c:v>-1.4091991940255788</c:v>
                </c:pt>
                <c:pt idx="1">
                  <c:v>-1.0565126124300939</c:v>
                </c:pt>
                <c:pt idx="2">
                  <c:v>0.79180077019680439</c:v>
                </c:pt>
                <c:pt idx="3">
                  <c:v>1.4983643324024243</c:v>
                </c:pt>
                <c:pt idx="4">
                  <c:v>2.3376463417147164</c:v>
                </c:pt>
                <c:pt idx="5">
                  <c:v>1.9365061962514751</c:v>
                </c:pt>
                <c:pt idx="6">
                  <c:v>3.0819435562878361</c:v>
                </c:pt>
                <c:pt idx="7">
                  <c:v>-0.97784401491427531</c:v>
                </c:pt>
                <c:pt idx="8">
                  <c:v>-0.2543189347502306</c:v>
                </c:pt>
                <c:pt idx="9">
                  <c:v>0.85304888393373801</c:v>
                </c:pt>
                <c:pt idx="10">
                  <c:v>0.43940476673789419</c:v>
                </c:pt>
                <c:pt idx="11">
                  <c:v>0.1774000365101891</c:v>
                </c:pt>
                <c:pt idx="12">
                  <c:v>0.218457896255142</c:v>
                </c:pt>
                <c:pt idx="13">
                  <c:v>0.58246626280720193</c:v>
                </c:pt>
                <c:pt idx="14">
                  <c:v>0.7053170205224113</c:v>
                </c:pt>
                <c:pt idx="15">
                  <c:v>0.99255039981978044</c:v>
                </c:pt>
                <c:pt idx="16">
                  <c:v>4.014260189162755</c:v>
                </c:pt>
                <c:pt idx="17">
                  <c:v>-1.1942014265572176</c:v>
                </c:pt>
                <c:pt idx="18">
                  <c:v>-0.41671724395921927</c:v>
                </c:pt>
                <c:pt idx="19">
                  <c:v>2.4854795524459128</c:v>
                </c:pt>
                <c:pt idx="20">
                  <c:v>1.3370481984148697</c:v>
                </c:pt>
                <c:pt idx="21">
                  <c:v>1.7417921401326808</c:v>
                </c:pt>
                <c:pt idx="22">
                  <c:v>0.82861238162674766</c:v>
                </c:pt>
                <c:pt idx="23">
                  <c:v>-0.15017065464615342</c:v>
                </c:pt>
                <c:pt idx="24">
                  <c:v>1.3522122706619122</c:v>
                </c:pt>
                <c:pt idx="25">
                  <c:v>0.59253291457661561</c:v>
                </c:pt>
                <c:pt idx="26">
                  <c:v>1.143882151571507</c:v>
                </c:pt>
                <c:pt idx="27">
                  <c:v>1.904468227959466</c:v>
                </c:pt>
                <c:pt idx="28">
                  <c:v>2.1107589865935417</c:v>
                </c:pt>
                <c:pt idx="29">
                  <c:v>1.1220310810394096</c:v>
                </c:pt>
                <c:pt idx="30">
                  <c:v>1.6055944576121028</c:v>
                </c:pt>
                <c:pt idx="31">
                  <c:v>1.3157502774236995</c:v>
                </c:pt>
                <c:pt idx="32">
                  <c:v>0.66779545730888401</c:v>
                </c:pt>
                <c:pt idx="33">
                  <c:v>1.8417742418984417</c:v>
                </c:pt>
                <c:pt idx="34">
                  <c:v>0.54110231875394987</c:v>
                </c:pt>
                <c:pt idx="35">
                  <c:v>1.3538236629823786</c:v>
                </c:pt>
                <c:pt idx="36">
                  <c:v>0.97808250517745776</c:v>
                </c:pt>
                <c:pt idx="37">
                  <c:v>0.56411646416760775</c:v>
                </c:pt>
                <c:pt idx="38">
                  <c:v>1.4870255188118797</c:v>
                </c:pt>
                <c:pt idx="39">
                  <c:v>0.67704434894046983</c:v>
                </c:pt>
                <c:pt idx="40">
                  <c:v>0.26033415176831554</c:v>
                </c:pt>
                <c:pt idx="41">
                  <c:v>0.61448445456884215</c:v>
                </c:pt>
                <c:pt idx="42">
                  <c:v>0.52742177047342409</c:v>
                </c:pt>
                <c:pt idx="43">
                  <c:v>4.3990827963824586E-2</c:v>
                </c:pt>
                <c:pt idx="44">
                  <c:v>0.96946407139189006</c:v>
                </c:pt>
                <c:pt idx="45">
                  <c:v>1.1724591290970032</c:v>
                </c:pt>
                <c:pt idx="46">
                  <c:v>0.39945641659482334</c:v>
                </c:pt>
                <c:pt idx="47">
                  <c:v>0.49796675679862901</c:v>
                </c:pt>
                <c:pt idx="48">
                  <c:v>0.64562627361590685</c:v>
                </c:pt>
                <c:pt idx="49">
                  <c:v>0.53241465034741253</c:v>
                </c:pt>
                <c:pt idx="50">
                  <c:v>0.69109427932074752</c:v>
                </c:pt>
                <c:pt idx="51">
                  <c:v>0.57980231873928645</c:v>
                </c:pt>
                <c:pt idx="52">
                  <c:v>-7.7389436980368487E-2</c:v>
                </c:pt>
                <c:pt idx="53">
                  <c:v>0.18848448908155291</c:v>
                </c:pt>
                <c:pt idx="54">
                  <c:v>0.65576415476975569</c:v>
                </c:pt>
                <c:pt idx="55">
                  <c:v>0.30238714539505551</c:v>
                </c:pt>
                <c:pt idx="56">
                  <c:v>0.18095166439486832</c:v>
                </c:pt>
                <c:pt idx="57">
                  <c:v>0.58839741052389982</c:v>
                </c:pt>
                <c:pt idx="58">
                  <c:v>0.55543239120092736</c:v>
                </c:pt>
                <c:pt idx="59">
                  <c:v>0.45789424598874362</c:v>
                </c:pt>
                <c:pt idx="60">
                  <c:v>0.9304469931148418</c:v>
                </c:pt>
                <c:pt idx="61">
                  <c:v>0.46984648014394281</c:v>
                </c:pt>
                <c:pt idx="62">
                  <c:v>-2.7692314138771934E-2</c:v>
                </c:pt>
                <c:pt idx="63">
                  <c:v>-0.12186115563128652</c:v>
                </c:pt>
                <c:pt idx="64">
                  <c:v>-0.19907071552784927</c:v>
                </c:pt>
                <c:pt idx="65">
                  <c:v>0.37060533999557776</c:v>
                </c:pt>
                <c:pt idx="66">
                  <c:v>1.0578519637145511</c:v>
                </c:pt>
                <c:pt idx="67">
                  <c:v>1.2099195083313141</c:v>
                </c:pt>
                <c:pt idx="68">
                  <c:v>0.29203329646385612</c:v>
                </c:pt>
                <c:pt idx="69">
                  <c:v>-9.0445777055858656E-2</c:v>
                </c:pt>
                <c:pt idx="70">
                  <c:v>-6.3219854418150589E-5</c:v>
                </c:pt>
                <c:pt idx="71">
                  <c:v>0.22696833001738526</c:v>
                </c:pt>
                <c:pt idx="72">
                  <c:v>0.99344938704977181</c:v>
                </c:pt>
                <c:pt idx="73">
                  <c:v>0.53356855883386345</c:v>
                </c:pt>
                <c:pt idx="74">
                  <c:v>0.45977661697067518</c:v>
                </c:pt>
                <c:pt idx="75">
                  <c:v>0.26852635461329655</c:v>
                </c:pt>
                <c:pt idx="76">
                  <c:v>0.25285850544474187</c:v>
                </c:pt>
                <c:pt idx="77">
                  <c:v>0.48048071030866168</c:v>
                </c:pt>
                <c:pt idx="78">
                  <c:v>0.72640319563186395</c:v>
                </c:pt>
                <c:pt idx="79">
                  <c:v>1.5727744044442993</c:v>
                </c:pt>
                <c:pt idx="80">
                  <c:v>0.55295868351832311</c:v>
                </c:pt>
                <c:pt idx="81">
                  <c:v>0.70740247232858877</c:v>
                </c:pt>
                <c:pt idx="82">
                  <c:v>0.2627107385083427</c:v>
                </c:pt>
                <c:pt idx="83">
                  <c:v>-0.43850048694675792</c:v>
                </c:pt>
                <c:pt idx="84">
                  <c:v>0.1421089966693323</c:v>
                </c:pt>
                <c:pt idx="85">
                  <c:v>-9.0479304732316024E-2</c:v>
                </c:pt>
                <c:pt idx="86">
                  <c:v>-0.73339915717189896</c:v>
                </c:pt>
                <c:pt idx="87">
                  <c:v>0.35564148377389415</c:v>
                </c:pt>
                <c:pt idx="88">
                  <c:v>2.3799637650163241</c:v>
                </c:pt>
                <c:pt idx="89">
                  <c:v>1.6585884045665189</c:v>
                </c:pt>
                <c:pt idx="90">
                  <c:v>1.7521678891817771</c:v>
                </c:pt>
                <c:pt idx="91">
                  <c:v>1.1071495641988172</c:v>
                </c:pt>
                <c:pt idx="92">
                  <c:v>-0.54023112611298885</c:v>
                </c:pt>
                <c:pt idx="93">
                  <c:v>1.1241476479605161</c:v>
                </c:pt>
                <c:pt idx="94">
                  <c:v>0.61128972615174249</c:v>
                </c:pt>
                <c:pt idx="95">
                  <c:v>0.93185433766747039</c:v>
                </c:pt>
                <c:pt idx="96">
                  <c:v>0.37278165965926036</c:v>
                </c:pt>
                <c:pt idx="97">
                  <c:v>0.42668049497454064</c:v>
                </c:pt>
                <c:pt idx="98">
                  <c:v>0.85905077017729425</c:v>
                </c:pt>
                <c:pt idx="99">
                  <c:v>0.32164065676330011</c:v>
                </c:pt>
                <c:pt idx="100">
                  <c:v>0.73580238195294356</c:v>
                </c:pt>
                <c:pt idx="101">
                  <c:v>1.0316260073719441</c:v>
                </c:pt>
                <c:pt idx="102">
                  <c:v>1.3972913707740453</c:v>
                </c:pt>
                <c:pt idx="103">
                  <c:v>0.90027893805606496</c:v>
                </c:pt>
                <c:pt idx="104">
                  <c:v>0.93830205707297054</c:v>
                </c:pt>
                <c:pt idx="105">
                  <c:v>1.2491568786944462</c:v>
                </c:pt>
                <c:pt idx="106">
                  <c:v>0.26806750443917338</c:v>
                </c:pt>
                <c:pt idx="107">
                  <c:v>0.65424027461569167</c:v>
                </c:pt>
                <c:pt idx="108">
                  <c:v>0.22385242585718501</c:v>
                </c:pt>
                <c:pt idx="109">
                  <c:v>0.17799661300887948</c:v>
                </c:pt>
                <c:pt idx="110">
                  <c:v>0.73919604358270163</c:v>
                </c:pt>
                <c:pt idx="111">
                  <c:v>0.35427643148562282</c:v>
                </c:pt>
                <c:pt idx="112">
                  <c:v>1.2113089828668322</c:v>
                </c:pt>
                <c:pt idx="113">
                  <c:v>-0.28534085388303154</c:v>
                </c:pt>
              </c:numCache>
            </c:numRef>
          </c:val>
          <c:smooth val="0"/>
          <c:extLst>
            <c:ext xmlns:c16="http://schemas.microsoft.com/office/drawing/2014/chart" uri="{C3380CC4-5D6E-409C-BE32-E72D297353CC}">
              <c16:uniqueId val="{00000000-C925-46F7-BA30-9B4CB8A2F3AE}"/>
            </c:ext>
          </c:extLst>
        </c:ser>
        <c:dLbls>
          <c:showLegendKey val="0"/>
          <c:showVal val="0"/>
          <c:showCatName val="0"/>
          <c:showSerName val="0"/>
          <c:showPercent val="0"/>
          <c:showBubbleSize val="0"/>
        </c:dLbls>
        <c:smooth val="0"/>
        <c:axId val="235810176"/>
        <c:axId val="235820160"/>
      </c:lineChart>
      <c:catAx>
        <c:axId val="235810176"/>
        <c:scaling>
          <c:orientation val="minMax"/>
        </c:scaling>
        <c:delete val="0"/>
        <c:axPos val="b"/>
        <c:numFmt formatCode="General" sourceLinked="0"/>
        <c:majorTickMark val="out"/>
        <c:minorTickMark val="none"/>
        <c:tickLblPos val="low"/>
        <c:crossAx val="235820160"/>
        <c:crosses val="autoZero"/>
        <c:auto val="1"/>
        <c:lblAlgn val="ctr"/>
        <c:lblOffset val="100"/>
        <c:noMultiLvlLbl val="0"/>
      </c:catAx>
      <c:valAx>
        <c:axId val="235820160"/>
        <c:scaling>
          <c:orientation val="minMax"/>
        </c:scaling>
        <c:delete val="0"/>
        <c:axPos val="l"/>
        <c:majorGridlines/>
        <c:numFmt formatCode="0.0" sourceLinked="0"/>
        <c:majorTickMark val="out"/>
        <c:minorTickMark val="none"/>
        <c:tickLblPos val="nextTo"/>
        <c:spPr>
          <a:ln>
            <a:noFill/>
          </a:ln>
        </c:spPr>
        <c:crossAx val="235810176"/>
        <c:crosses val="autoZero"/>
        <c:crossBetween val="between"/>
      </c:valAx>
    </c:plotArea>
    <c:plotVisOnly val="1"/>
    <c:dispBlanksAs val="gap"/>
    <c:showDLblsOverMax val="0"/>
  </c:chart>
  <c:printSettings>
    <c:headerFooter/>
    <c:pageMargins b="0.75000000000001277" l="0.70000000000000062" r="0.70000000000000062" t="0.75000000000001277"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WR</a:t>
            </a:r>
            <a:r>
              <a:rPr lang="es-CL" baseline="0"/>
              <a:t> REST</a:t>
            </a:r>
            <a:endParaRPr lang="es-CL"/>
          </a:p>
        </c:rich>
      </c:tx>
      <c:overlay val="0"/>
    </c:title>
    <c:autoTitleDeleted val="0"/>
    <c:plotArea>
      <c:layout/>
      <c:lineChart>
        <c:grouping val="standard"/>
        <c:varyColors val="0"/>
        <c:ser>
          <c:idx val="0"/>
          <c:order val="0"/>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Nonstationary!$Y$7:$Y$120</c:f>
              <c:numCache>
                <c:formatCode>0.000</c:formatCode>
                <c:ptCount val="114"/>
                <c:pt idx="0">
                  <c:v>-1.680003607121261</c:v>
                </c:pt>
                <c:pt idx="1">
                  <c:v>-1.4036383438881472</c:v>
                </c:pt>
                <c:pt idx="2">
                  <c:v>0.49002421637425186</c:v>
                </c:pt>
                <c:pt idx="3">
                  <c:v>1.2267302494738175</c:v>
                </c:pt>
                <c:pt idx="4">
                  <c:v>2.2073901427579479</c:v>
                </c:pt>
                <c:pt idx="5">
                  <c:v>2.6589467236344255</c:v>
                </c:pt>
                <c:pt idx="6">
                  <c:v>4.079489897136046</c:v>
                </c:pt>
                <c:pt idx="7">
                  <c:v>-0.59575599061814088</c:v>
                </c:pt>
                <c:pt idx="8">
                  <c:v>-5.9689650927907678E-2</c:v>
                </c:pt>
                <c:pt idx="9">
                  <c:v>0.61413113462007729</c:v>
                </c:pt>
                <c:pt idx="10">
                  <c:v>-0.32686953341443115</c:v>
                </c:pt>
                <c:pt idx="11">
                  <c:v>0.35076455941220885</c:v>
                </c:pt>
                <c:pt idx="12">
                  <c:v>-1.4632611552301E-2</c:v>
                </c:pt>
                <c:pt idx="13">
                  <c:v>0.17259344507989383</c:v>
                </c:pt>
                <c:pt idx="14">
                  <c:v>0.66234492482308838</c:v>
                </c:pt>
                <c:pt idx="15">
                  <c:v>1.1825856102663401</c:v>
                </c:pt>
                <c:pt idx="16">
                  <c:v>4.8061833788366037</c:v>
                </c:pt>
                <c:pt idx="17">
                  <c:v>-1.5802005687715059</c:v>
                </c:pt>
                <c:pt idx="18">
                  <c:v>0.72731379253010431</c:v>
                </c:pt>
                <c:pt idx="19">
                  <c:v>1.0781087073501006</c:v>
                </c:pt>
                <c:pt idx="20">
                  <c:v>2.1983625888484681</c:v>
                </c:pt>
                <c:pt idx="21">
                  <c:v>1.8911101934535601</c:v>
                </c:pt>
                <c:pt idx="22">
                  <c:v>1.1292064985445549</c:v>
                </c:pt>
                <c:pt idx="23">
                  <c:v>0.76228898862638061</c:v>
                </c:pt>
                <c:pt idx="24">
                  <c:v>1.7651946967195187</c:v>
                </c:pt>
                <c:pt idx="25">
                  <c:v>2.1018716760958789</c:v>
                </c:pt>
                <c:pt idx="26">
                  <c:v>1.3398816346618325</c:v>
                </c:pt>
                <c:pt idx="27">
                  <c:v>1.6625251749215586</c:v>
                </c:pt>
                <c:pt idx="28">
                  <c:v>2.4685675768877147</c:v>
                </c:pt>
                <c:pt idx="29">
                  <c:v>0.63774122139799161</c:v>
                </c:pt>
                <c:pt idx="30">
                  <c:v>1.8431729108912442</c:v>
                </c:pt>
                <c:pt idx="31">
                  <c:v>1.4744624251675553</c:v>
                </c:pt>
                <c:pt idx="32">
                  <c:v>1.2891038303809665</c:v>
                </c:pt>
                <c:pt idx="33">
                  <c:v>1.7178811424658491</c:v>
                </c:pt>
                <c:pt idx="34">
                  <c:v>0.37578406359743965</c:v>
                </c:pt>
                <c:pt idx="35">
                  <c:v>1.4784814658669099</c:v>
                </c:pt>
                <c:pt idx="36">
                  <c:v>0.47995874028208263</c:v>
                </c:pt>
                <c:pt idx="37">
                  <c:v>0.57176321940373143</c:v>
                </c:pt>
                <c:pt idx="38">
                  <c:v>1.596328759842347</c:v>
                </c:pt>
                <c:pt idx="39">
                  <c:v>0.75370904934581873</c:v>
                </c:pt>
                <c:pt idx="40">
                  <c:v>0.14151170571485849</c:v>
                </c:pt>
                <c:pt idx="41">
                  <c:v>0.6567318002958622</c:v>
                </c:pt>
                <c:pt idx="42">
                  <c:v>0.6208512729998894</c:v>
                </c:pt>
                <c:pt idx="43">
                  <c:v>4.7727531756258657E-2</c:v>
                </c:pt>
                <c:pt idx="44">
                  <c:v>1.0436075205757511</c:v>
                </c:pt>
                <c:pt idx="45">
                  <c:v>1.2182703647062532</c:v>
                </c:pt>
                <c:pt idx="46">
                  <c:v>0.38661286160168729</c:v>
                </c:pt>
                <c:pt idx="47">
                  <c:v>0.45945988031208529</c:v>
                </c:pt>
                <c:pt idx="48">
                  <c:v>0.62763648529760019</c:v>
                </c:pt>
                <c:pt idx="49">
                  <c:v>0.44990220451017748</c:v>
                </c:pt>
                <c:pt idx="50">
                  <c:v>0.68473635815884393</c:v>
                </c:pt>
                <c:pt idx="51">
                  <c:v>0.61012098490085265</c:v>
                </c:pt>
                <c:pt idx="52">
                  <c:v>-6.599519316328184E-2</c:v>
                </c:pt>
                <c:pt idx="53">
                  <c:v>0.25825154384904181</c:v>
                </c:pt>
                <c:pt idx="54">
                  <c:v>0.680587612257888</c:v>
                </c:pt>
                <c:pt idx="55">
                  <c:v>0.2894442711479428</c:v>
                </c:pt>
                <c:pt idx="56">
                  <c:v>0.10934972948346555</c:v>
                </c:pt>
                <c:pt idx="57">
                  <c:v>0.61434132131017449</c:v>
                </c:pt>
                <c:pt idx="58">
                  <c:v>0.55784421353521907</c:v>
                </c:pt>
                <c:pt idx="59">
                  <c:v>0.50307558029851762</c:v>
                </c:pt>
                <c:pt idx="60">
                  <c:v>0.91562586216245023</c:v>
                </c:pt>
                <c:pt idx="61">
                  <c:v>0.4733827810713187</c:v>
                </c:pt>
                <c:pt idx="62">
                  <c:v>-5.5707811048755218E-2</c:v>
                </c:pt>
                <c:pt idx="63">
                  <c:v>-0.16576985138527789</c:v>
                </c:pt>
                <c:pt idx="64">
                  <c:v>-0.21185327128030451</c:v>
                </c:pt>
                <c:pt idx="65">
                  <c:v>0.29856120849158785</c:v>
                </c:pt>
                <c:pt idx="66">
                  <c:v>0.92444681176555576</c:v>
                </c:pt>
                <c:pt idx="67">
                  <c:v>1.0819568010413505</c:v>
                </c:pt>
                <c:pt idx="68">
                  <c:v>0.13240057317895904</c:v>
                </c:pt>
                <c:pt idx="69">
                  <c:v>-0.27555905020530957</c:v>
                </c:pt>
                <c:pt idx="70">
                  <c:v>-7.7818164333720574E-2</c:v>
                </c:pt>
                <c:pt idx="71">
                  <c:v>0.18850052816254959</c:v>
                </c:pt>
                <c:pt idx="72">
                  <c:v>0.95203405383292861</c:v>
                </c:pt>
                <c:pt idx="73">
                  <c:v>0.56145302425880672</c:v>
                </c:pt>
                <c:pt idx="74">
                  <c:v>0.39652358329052007</c:v>
                </c:pt>
                <c:pt idx="75">
                  <c:v>0.12201195878844828</c:v>
                </c:pt>
                <c:pt idx="76">
                  <c:v>0.16472234081330583</c:v>
                </c:pt>
                <c:pt idx="77">
                  <c:v>0.46799967149224742</c:v>
                </c:pt>
                <c:pt idx="78">
                  <c:v>0.75153497343682929</c:v>
                </c:pt>
                <c:pt idx="79">
                  <c:v>1.549079121085839</c:v>
                </c:pt>
                <c:pt idx="80">
                  <c:v>0.59108120177961965</c:v>
                </c:pt>
                <c:pt idx="81">
                  <c:v>0.71483521230737423</c:v>
                </c:pt>
                <c:pt idx="82">
                  <c:v>0.28692373853571596</c:v>
                </c:pt>
                <c:pt idx="83">
                  <c:v>-0.49177631257011356</c:v>
                </c:pt>
                <c:pt idx="84">
                  <c:v>0.21555687727818906</c:v>
                </c:pt>
                <c:pt idx="85">
                  <c:v>-0.16732941991861594</c:v>
                </c:pt>
                <c:pt idx="86">
                  <c:v>-0.74469575572297941</c:v>
                </c:pt>
                <c:pt idx="87">
                  <c:v>0.28258219395436157</c:v>
                </c:pt>
                <c:pt idx="88">
                  <c:v>2.5019208858960695</c:v>
                </c:pt>
                <c:pt idx="89">
                  <c:v>1.5506043245115286</c:v>
                </c:pt>
                <c:pt idx="90">
                  <c:v>1.757573860053796</c:v>
                </c:pt>
                <c:pt idx="91">
                  <c:v>1.0848667901865561</c:v>
                </c:pt>
                <c:pt idx="92">
                  <c:v>-0.26909399977661508</c:v>
                </c:pt>
                <c:pt idx="93">
                  <c:v>1.0365922907876524</c:v>
                </c:pt>
                <c:pt idx="94">
                  <c:v>0.62928837413585015</c:v>
                </c:pt>
                <c:pt idx="95">
                  <c:v>0.8769311390492085</c:v>
                </c:pt>
                <c:pt idx="96">
                  <c:v>0.39258864159270601</c:v>
                </c:pt>
                <c:pt idx="97">
                  <c:v>0.35934888304689494</c:v>
                </c:pt>
                <c:pt idx="98">
                  <c:v>0.85972950625006206</c:v>
                </c:pt>
                <c:pt idx="99">
                  <c:v>0.31771875148374207</c:v>
                </c:pt>
                <c:pt idx="100">
                  <c:v>0.74134999649650979</c:v>
                </c:pt>
                <c:pt idx="101">
                  <c:v>1.0298880720340797</c:v>
                </c:pt>
                <c:pt idx="102">
                  <c:v>1.3584707370937643</c:v>
                </c:pt>
                <c:pt idx="103">
                  <c:v>0.90316425046097493</c:v>
                </c:pt>
                <c:pt idx="104">
                  <c:v>0.92251951487103412</c:v>
                </c:pt>
                <c:pt idx="105">
                  <c:v>1.2608729798513352</c:v>
                </c:pt>
                <c:pt idx="106">
                  <c:v>0.34417185557149566</c:v>
                </c:pt>
                <c:pt idx="107">
                  <c:v>0.69392183781822325</c:v>
                </c:pt>
                <c:pt idx="108">
                  <c:v>0.26389216084083955</c:v>
                </c:pt>
                <c:pt idx="109">
                  <c:v>0.12778209379833427</c:v>
                </c:pt>
                <c:pt idx="110">
                  <c:v>0.751555212571553</c:v>
                </c:pt>
                <c:pt idx="111">
                  <c:v>0.35696905949791358</c:v>
                </c:pt>
                <c:pt idx="112">
                  <c:v>1.2704801009104649</c:v>
                </c:pt>
                <c:pt idx="113">
                  <c:v>-0.29378098920238571</c:v>
                </c:pt>
              </c:numCache>
            </c:numRef>
          </c:val>
          <c:smooth val="0"/>
          <c:extLst>
            <c:ext xmlns:c16="http://schemas.microsoft.com/office/drawing/2014/chart" uri="{C3380CC4-5D6E-409C-BE32-E72D297353CC}">
              <c16:uniqueId val="{00000000-295C-402F-B004-37514BB1F617}"/>
            </c:ext>
          </c:extLst>
        </c:ser>
        <c:dLbls>
          <c:showLegendKey val="0"/>
          <c:showVal val="0"/>
          <c:showCatName val="0"/>
          <c:showSerName val="0"/>
          <c:showPercent val="0"/>
          <c:showBubbleSize val="0"/>
        </c:dLbls>
        <c:smooth val="0"/>
        <c:axId val="235848064"/>
        <c:axId val="235849600"/>
      </c:lineChart>
      <c:catAx>
        <c:axId val="235848064"/>
        <c:scaling>
          <c:orientation val="minMax"/>
        </c:scaling>
        <c:delete val="0"/>
        <c:axPos val="b"/>
        <c:numFmt formatCode="General" sourceLinked="0"/>
        <c:majorTickMark val="out"/>
        <c:minorTickMark val="none"/>
        <c:tickLblPos val="low"/>
        <c:crossAx val="235849600"/>
        <c:crosses val="autoZero"/>
        <c:auto val="1"/>
        <c:lblAlgn val="ctr"/>
        <c:lblOffset val="100"/>
        <c:noMultiLvlLbl val="0"/>
      </c:catAx>
      <c:valAx>
        <c:axId val="235849600"/>
        <c:scaling>
          <c:orientation val="minMax"/>
        </c:scaling>
        <c:delete val="0"/>
        <c:axPos val="l"/>
        <c:majorGridlines/>
        <c:numFmt formatCode="0.0" sourceLinked="0"/>
        <c:majorTickMark val="out"/>
        <c:minorTickMark val="none"/>
        <c:tickLblPos val="nextTo"/>
        <c:spPr>
          <a:ln>
            <a:noFill/>
          </a:ln>
        </c:spPr>
        <c:crossAx val="235848064"/>
        <c:crosses val="autoZero"/>
        <c:crossBetween val="between"/>
      </c:valAx>
    </c:plotArea>
    <c:plotVisOnly val="1"/>
    <c:dispBlanksAs val="gap"/>
    <c:showDLblsOverMax val="0"/>
  </c:chart>
  <c:printSettings>
    <c:headerFooter/>
    <c:pageMargins b="0.75000000000001299" l="0.70000000000000062" r="0.70000000000000062" t="0.75000000000001299"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baseline="0"/>
              <a:t>SPREAD</a:t>
            </a:r>
            <a:endParaRPr lang="es-CL"/>
          </a:p>
        </c:rich>
      </c:tx>
      <c:overlay val="0"/>
    </c:title>
    <c:autoTitleDeleted val="0"/>
    <c:plotArea>
      <c:layout/>
      <c:lineChart>
        <c:grouping val="standard"/>
        <c:varyColors val="0"/>
        <c:ser>
          <c:idx val="0"/>
          <c:order val="0"/>
          <c:spPr>
            <a:ln>
              <a:solidFill>
                <a:schemeClr val="accent1"/>
              </a:solidFill>
            </a:ln>
          </c:spPr>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Nonstationary!$T$7:$T$120</c:f>
              <c:numCache>
                <c:formatCode>0.000</c:formatCode>
                <c:ptCount val="11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0.47054385601470233</c:v>
                </c:pt>
                <c:pt idx="50">
                  <c:v>0.46481863393284217</c:v>
                </c:pt>
                <c:pt idx="51">
                  <c:v>0.38042414512150818</c:v>
                </c:pt>
                <c:pt idx="52">
                  <c:v>0.39929423774245959</c:v>
                </c:pt>
                <c:pt idx="53">
                  <c:v>0.4999671626672384</c:v>
                </c:pt>
                <c:pt idx="54">
                  <c:v>0.50078398262384716</c:v>
                </c:pt>
                <c:pt idx="55">
                  <c:v>0.55300502710205257</c:v>
                </c:pt>
                <c:pt idx="56">
                  <c:v>0.48689441251641319</c:v>
                </c:pt>
                <c:pt idx="57">
                  <c:v>0.44026710649152584</c:v>
                </c:pt>
                <c:pt idx="58">
                  <c:v>0.47708536190666534</c:v>
                </c:pt>
                <c:pt idx="59">
                  <c:v>0.4999671626672384</c:v>
                </c:pt>
                <c:pt idx="60">
                  <c:v>0.39601350547831166</c:v>
                </c:pt>
                <c:pt idx="61">
                  <c:v>0.35907557089418279</c:v>
                </c:pt>
                <c:pt idx="62">
                  <c:v>0.50650097518399362</c:v>
                </c:pt>
                <c:pt idx="63">
                  <c:v>0.49016324097296865</c:v>
                </c:pt>
                <c:pt idx="64">
                  <c:v>0.41159315076662073</c:v>
                </c:pt>
                <c:pt idx="65">
                  <c:v>0.32784097863458078</c:v>
                </c:pt>
                <c:pt idx="66">
                  <c:v>0.2883308953418301</c:v>
                </c:pt>
                <c:pt idx="67">
                  <c:v>0.22399353428679988</c:v>
                </c:pt>
                <c:pt idx="68">
                  <c:v>0.2272969169554607</c:v>
                </c:pt>
                <c:pt idx="69">
                  <c:v>0.22399353428679988</c:v>
                </c:pt>
                <c:pt idx="70">
                  <c:v>0.19093567823027735</c:v>
                </c:pt>
                <c:pt idx="71">
                  <c:v>0.18183709916246299</c:v>
                </c:pt>
                <c:pt idx="72">
                  <c:v>0.15700594892875608</c:v>
                </c:pt>
                <c:pt idx="73">
                  <c:v>0.17190759848579446</c:v>
                </c:pt>
                <c:pt idx="74">
                  <c:v>0.14126678772035672</c:v>
                </c:pt>
                <c:pt idx="75">
                  <c:v>0.17604536972614765</c:v>
                </c:pt>
                <c:pt idx="76">
                  <c:v>0.18100979138734516</c:v>
                </c:pt>
                <c:pt idx="77">
                  <c:v>0.19589714419437571</c:v>
                </c:pt>
                <c:pt idx="78">
                  <c:v>0.21242825634864979</c:v>
                </c:pt>
                <c:pt idx="79">
                  <c:v>0.20499060857385762</c:v>
                </c:pt>
                <c:pt idx="80">
                  <c:v>0.20499060857385762</c:v>
                </c:pt>
                <c:pt idx="81">
                  <c:v>0.20085762570805824</c:v>
                </c:pt>
                <c:pt idx="82">
                  <c:v>0.26442992594425652</c:v>
                </c:pt>
                <c:pt idx="83">
                  <c:v>0.3344199260409691</c:v>
                </c:pt>
                <c:pt idx="84">
                  <c:v>0.41569144424639998</c:v>
                </c:pt>
                <c:pt idx="85">
                  <c:v>0.41077341144366625</c:v>
                </c:pt>
                <c:pt idx="86">
                  <c:v>0.44845362827531932</c:v>
                </c:pt>
                <c:pt idx="87">
                  <c:v>0.82861496480755026</c:v>
                </c:pt>
                <c:pt idx="88">
                  <c:v>0.87854733112640482</c:v>
                </c:pt>
                <c:pt idx="89">
                  <c:v>0.59616816185700838</c:v>
                </c:pt>
                <c:pt idx="90">
                  <c:v>0.36400378328323518</c:v>
                </c:pt>
                <c:pt idx="91">
                  <c:v>0.3138549642837935</c:v>
                </c:pt>
                <c:pt idx="92">
                  <c:v>0.30480101913405178</c:v>
                </c:pt>
                <c:pt idx="93">
                  <c:v>0.33524217274793255</c:v>
                </c:pt>
                <c:pt idx="94">
                  <c:v>0.3344199260409691</c:v>
                </c:pt>
                <c:pt idx="95">
                  <c:v>0.30891685523428858</c:v>
                </c:pt>
                <c:pt idx="96">
                  <c:v>0.28503556811105318</c:v>
                </c:pt>
                <c:pt idx="97">
                  <c:v>0.31714649517957172</c:v>
                </c:pt>
                <c:pt idx="98">
                  <c:v>0.3713942807996603</c:v>
                </c:pt>
                <c:pt idx="99">
                  <c:v>0.40257453953493527</c:v>
                </c:pt>
                <c:pt idx="100">
                  <c:v>0.39027118785368364</c:v>
                </c:pt>
                <c:pt idx="101">
                  <c:v>0.41569144424639998</c:v>
                </c:pt>
                <c:pt idx="102">
                  <c:v>0.36975213681588032</c:v>
                </c:pt>
                <c:pt idx="103">
                  <c:v>0.31879209812907172</c:v>
                </c:pt>
                <c:pt idx="104">
                  <c:v>0.32537342693736471</c:v>
                </c:pt>
                <c:pt idx="105">
                  <c:v>0.37878259418359944</c:v>
                </c:pt>
                <c:pt idx="106">
                  <c:v>0.42388601623534117</c:v>
                </c:pt>
                <c:pt idx="107">
                  <c:v>0.40093444244059068</c:v>
                </c:pt>
                <c:pt idx="108">
                  <c:v>0.38206558827892456</c:v>
                </c:pt>
                <c:pt idx="109">
                  <c:v>0.32784097863458078</c:v>
                </c:pt>
                <c:pt idx="110">
                  <c:v>0.31550078390256014</c:v>
                </c:pt>
                <c:pt idx="111">
                  <c:v>0.3894507490829649</c:v>
                </c:pt>
                <c:pt idx="112">
                  <c:v>0.42142792666058032</c:v>
                </c:pt>
                <c:pt idx="113">
                  <c:v>0.36975213681588032</c:v>
                </c:pt>
              </c:numCache>
            </c:numRef>
          </c:val>
          <c:smooth val="0"/>
          <c:extLst>
            <c:ext xmlns:c16="http://schemas.microsoft.com/office/drawing/2014/chart" uri="{C3380CC4-5D6E-409C-BE32-E72D297353CC}">
              <c16:uniqueId val="{00000000-10D4-4755-97AC-4F3039C83B3E}"/>
            </c:ext>
          </c:extLst>
        </c:ser>
        <c:dLbls>
          <c:showLegendKey val="0"/>
          <c:showVal val="0"/>
          <c:showCatName val="0"/>
          <c:showSerName val="0"/>
          <c:showPercent val="0"/>
          <c:showBubbleSize val="0"/>
        </c:dLbls>
        <c:smooth val="0"/>
        <c:axId val="236156416"/>
        <c:axId val="236157952"/>
      </c:lineChart>
      <c:catAx>
        <c:axId val="236156416"/>
        <c:scaling>
          <c:orientation val="minMax"/>
        </c:scaling>
        <c:delete val="0"/>
        <c:axPos val="b"/>
        <c:numFmt formatCode="General" sourceLinked="0"/>
        <c:majorTickMark val="out"/>
        <c:minorTickMark val="none"/>
        <c:tickLblPos val="low"/>
        <c:crossAx val="236157952"/>
        <c:crosses val="autoZero"/>
        <c:auto val="1"/>
        <c:lblAlgn val="ctr"/>
        <c:lblOffset val="100"/>
        <c:noMultiLvlLbl val="0"/>
      </c:catAx>
      <c:valAx>
        <c:axId val="236157952"/>
        <c:scaling>
          <c:orientation val="minMax"/>
        </c:scaling>
        <c:delete val="0"/>
        <c:axPos val="l"/>
        <c:majorGridlines/>
        <c:numFmt formatCode="0.0" sourceLinked="0"/>
        <c:majorTickMark val="out"/>
        <c:minorTickMark val="none"/>
        <c:tickLblPos val="nextTo"/>
        <c:spPr>
          <a:ln>
            <a:noFill/>
          </a:ln>
        </c:spPr>
        <c:crossAx val="236156416"/>
        <c:crosses val="autoZero"/>
        <c:crossBetween val="between"/>
      </c:valAx>
    </c:plotArea>
    <c:plotVisOnly val="1"/>
    <c:dispBlanksAs val="gap"/>
    <c:showDLblsOverMax val="0"/>
  </c:chart>
  <c:printSettings>
    <c:headerFooter/>
    <c:pageMargins b="0.75000000000000988" l="0.70000000000000062" r="0.70000000000000062" t="0.75000000000000988"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TCN</a:t>
            </a:r>
          </a:p>
        </c:rich>
      </c:tx>
      <c:overlay val="0"/>
    </c:title>
    <c:autoTitleDeleted val="0"/>
    <c:plotArea>
      <c:layout/>
      <c:lineChart>
        <c:grouping val="standard"/>
        <c:varyColors val="0"/>
        <c:ser>
          <c:idx val="0"/>
          <c:order val="0"/>
          <c:spPr>
            <a:ln>
              <a:solidFill>
                <a:schemeClr val="accent1"/>
              </a:solidFill>
            </a:ln>
          </c:spPr>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Nonstationary!$N$7:$N$120</c:f>
              <c:numCache>
                <c:formatCode>0.000</c:formatCode>
                <c:ptCount val="114"/>
                <c:pt idx="0">
                  <c:v>2.1890911784746336</c:v>
                </c:pt>
                <c:pt idx="1">
                  <c:v>3.7815603675211307</c:v>
                </c:pt>
                <c:pt idx="2">
                  <c:v>4.7870026324047465</c:v>
                </c:pt>
                <c:pt idx="3">
                  <c:v>3.5758303118753609</c:v>
                </c:pt>
                <c:pt idx="4">
                  <c:v>4.036272975890931</c:v>
                </c:pt>
                <c:pt idx="5">
                  <c:v>1.1305776330448047</c:v>
                </c:pt>
                <c:pt idx="6">
                  <c:v>0.56923071100012379</c:v>
                </c:pt>
                <c:pt idx="7">
                  <c:v>-0.20123342755384854</c:v>
                </c:pt>
                <c:pt idx="8">
                  <c:v>0.63396888928641815</c:v>
                </c:pt>
                <c:pt idx="9">
                  <c:v>3.0349827729538426</c:v>
                </c:pt>
                <c:pt idx="10">
                  <c:v>7.9616014802198265</c:v>
                </c:pt>
                <c:pt idx="11">
                  <c:v>4.2277449671448863</c:v>
                </c:pt>
                <c:pt idx="12">
                  <c:v>2.4285032583933663</c:v>
                </c:pt>
                <c:pt idx="13">
                  <c:v>0.45397778978912839</c:v>
                </c:pt>
                <c:pt idx="14">
                  <c:v>1.8823747642877642</c:v>
                </c:pt>
                <c:pt idx="15">
                  <c:v>6.9879610495498845</c:v>
                </c:pt>
                <c:pt idx="16">
                  <c:v>4.2405835914940404</c:v>
                </c:pt>
                <c:pt idx="17">
                  <c:v>0.99015430581523844</c:v>
                </c:pt>
                <c:pt idx="18">
                  <c:v>2.8254850396420395</c:v>
                </c:pt>
                <c:pt idx="19">
                  <c:v>3.7257349291621722</c:v>
                </c:pt>
                <c:pt idx="20">
                  <c:v>-2.5661981618714691</c:v>
                </c:pt>
                <c:pt idx="21">
                  <c:v>-1.7647150094894037</c:v>
                </c:pt>
                <c:pt idx="22">
                  <c:v>5.3057858602556074</c:v>
                </c:pt>
                <c:pt idx="23">
                  <c:v>2.2979718782862868</c:v>
                </c:pt>
                <c:pt idx="24">
                  <c:v>3.4194499107222498</c:v>
                </c:pt>
                <c:pt idx="25">
                  <c:v>3.2990266793251344</c:v>
                </c:pt>
                <c:pt idx="26">
                  <c:v>0.92742870215731799</c:v>
                </c:pt>
                <c:pt idx="27">
                  <c:v>2.4592445775427407</c:v>
                </c:pt>
                <c:pt idx="28">
                  <c:v>3.0436689479116374</c:v>
                </c:pt>
                <c:pt idx="29">
                  <c:v>-1.5402945433746318</c:v>
                </c:pt>
                <c:pt idx="30">
                  <c:v>-1.1991172576609976</c:v>
                </c:pt>
                <c:pt idx="31">
                  <c:v>-2.1828045979419564</c:v>
                </c:pt>
                <c:pt idx="32">
                  <c:v>3.4188414212010798E-2</c:v>
                </c:pt>
                <c:pt idx="33">
                  <c:v>-7.0978597977298108</c:v>
                </c:pt>
                <c:pt idx="34">
                  <c:v>1.2806603274768236</c:v>
                </c:pt>
                <c:pt idx="35">
                  <c:v>5.7983569377668687</c:v>
                </c:pt>
                <c:pt idx="36">
                  <c:v>0.24537535207498351</c:v>
                </c:pt>
                <c:pt idx="37">
                  <c:v>-0.5394211901488255</c:v>
                </c:pt>
                <c:pt idx="38">
                  <c:v>0.74800754442296835</c:v>
                </c:pt>
                <c:pt idx="39">
                  <c:v>1.9208678230661747</c:v>
                </c:pt>
                <c:pt idx="40">
                  <c:v>-0.22736503264537689</c:v>
                </c:pt>
                <c:pt idx="41">
                  <c:v>-8.6004682890994388E-2</c:v>
                </c:pt>
                <c:pt idx="42">
                  <c:v>-0.55713361745217682</c:v>
                </c:pt>
                <c:pt idx="43">
                  <c:v>2.3363505539523821</c:v>
                </c:pt>
                <c:pt idx="44">
                  <c:v>5.979053732684303</c:v>
                </c:pt>
                <c:pt idx="45">
                  <c:v>0.64176658052854663</c:v>
                </c:pt>
                <c:pt idx="46">
                  <c:v>3.0741752235373454</c:v>
                </c:pt>
                <c:pt idx="47">
                  <c:v>-0.49702241295674909</c:v>
                </c:pt>
                <c:pt idx="48">
                  <c:v>4.4331094008877692</c:v>
                </c:pt>
                <c:pt idx="49">
                  <c:v>0.46350522511389158</c:v>
                </c:pt>
                <c:pt idx="50">
                  <c:v>5.6154025211108127</c:v>
                </c:pt>
                <c:pt idx="51">
                  <c:v>4.1580238757584986</c:v>
                </c:pt>
                <c:pt idx="52">
                  <c:v>-5.2643730256388466</c:v>
                </c:pt>
                <c:pt idx="53">
                  <c:v>1.5067671512674075</c:v>
                </c:pt>
                <c:pt idx="54">
                  <c:v>6.0552919028631358</c:v>
                </c:pt>
                <c:pt idx="55">
                  <c:v>3.5083790090459921</c:v>
                </c:pt>
                <c:pt idx="56">
                  <c:v>0.36093954259808214</c:v>
                </c:pt>
                <c:pt idx="57">
                  <c:v>5.4236519582009812</c:v>
                </c:pt>
                <c:pt idx="58">
                  <c:v>9.9506590497514757</c:v>
                </c:pt>
                <c:pt idx="59">
                  <c:v>2.9456452303873171</c:v>
                </c:pt>
                <c:pt idx="60">
                  <c:v>-2.9590708881158001</c:v>
                </c:pt>
                <c:pt idx="61">
                  <c:v>-1.5585681583170086</c:v>
                </c:pt>
                <c:pt idx="62">
                  <c:v>7.0568674599686965</c:v>
                </c:pt>
                <c:pt idx="63">
                  <c:v>1.6135910881448723</c:v>
                </c:pt>
                <c:pt idx="64">
                  <c:v>2.4119052643753136</c:v>
                </c:pt>
                <c:pt idx="65">
                  <c:v>-3.6161254361225303</c:v>
                </c:pt>
                <c:pt idx="66">
                  <c:v>-2.3715980427564176</c:v>
                </c:pt>
                <c:pt idx="67">
                  <c:v>-10.313718370088942</c:v>
                </c:pt>
                <c:pt idx="68">
                  <c:v>-6.2595842397129786</c:v>
                </c:pt>
                <c:pt idx="69">
                  <c:v>6.7342384121068299</c:v>
                </c:pt>
                <c:pt idx="70">
                  <c:v>-5.2552593218901933E-2</c:v>
                </c:pt>
                <c:pt idx="71">
                  <c:v>-5.7819767832962832</c:v>
                </c:pt>
                <c:pt idx="72">
                  <c:v>-2.5438024458056319</c:v>
                </c:pt>
                <c:pt idx="73">
                  <c:v>0.54254311953014778</c:v>
                </c:pt>
                <c:pt idx="74">
                  <c:v>-5.0238177938576101</c:v>
                </c:pt>
                <c:pt idx="75">
                  <c:v>-4.9112247819190991</c:v>
                </c:pt>
                <c:pt idx="76">
                  <c:v>-9.8416529595191093E-3</c:v>
                </c:pt>
                <c:pt idx="77">
                  <c:v>8.4227985616891488E-2</c:v>
                </c:pt>
                <c:pt idx="78">
                  <c:v>2.3370780155749671</c:v>
                </c:pt>
                <c:pt idx="79">
                  <c:v>-1.9816596447691737</c:v>
                </c:pt>
                <c:pt idx="80">
                  <c:v>2.1834073637059248</c:v>
                </c:pt>
                <c:pt idx="81">
                  <c:v>-2.5180933407500383</c:v>
                </c:pt>
                <c:pt idx="82">
                  <c:v>-1.2975967041252368</c:v>
                </c:pt>
                <c:pt idx="83">
                  <c:v>-3.4201788807236788</c:v>
                </c:pt>
                <c:pt idx="84">
                  <c:v>-7.937960581515302</c:v>
                </c:pt>
                <c:pt idx="85">
                  <c:v>1.1532512852333809</c:v>
                </c:pt>
                <c:pt idx="86">
                  <c:v>9.3905906812733697</c:v>
                </c:pt>
                <c:pt idx="87">
                  <c:v>21.404055486991425</c:v>
                </c:pt>
                <c:pt idx="88">
                  <c:v>-5.1281576108304527</c:v>
                </c:pt>
                <c:pt idx="89">
                  <c:v>-6.7677265860963232</c:v>
                </c:pt>
                <c:pt idx="90">
                  <c:v>-3.9541848481984943</c:v>
                </c:pt>
                <c:pt idx="91">
                  <c:v>-5.0296769325095525</c:v>
                </c:pt>
                <c:pt idx="92">
                  <c:v>7.2211547512335272E-2</c:v>
                </c:pt>
                <c:pt idx="93">
                  <c:v>2.1190364649095628</c:v>
                </c:pt>
                <c:pt idx="94">
                  <c:v>-3.4961488341469504</c:v>
                </c:pt>
                <c:pt idx="95">
                  <c:v>-6.3684858515948406</c:v>
                </c:pt>
                <c:pt idx="96">
                  <c:v>0.27165214735855869</c:v>
                </c:pt>
                <c:pt idx="97">
                  <c:v>-2.5649543706150801</c:v>
                </c:pt>
                <c:pt idx="98">
                  <c:v>0.34931553668844373</c:v>
                </c:pt>
                <c:pt idx="99">
                  <c:v>8.4238799743619808</c:v>
                </c:pt>
                <c:pt idx="100">
                  <c:v>-4.5805691153933736</c:v>
                </c:pt>
                <c:pt idx="101">
                  <c:v>1.3945382642982729</c:v>
                </c:pt>
                <c:pt idx="102">
                  <c:v>-2.7441225347049958</c:v>
                </c:pt>
                <c:pt idx="103">
                  <c:v>-1.1133495389159975</c:v>
                </c:pt>
                <c:pt idx="104">
                  <c:v>-1.0768475647207509</c:v>
                </c:pt>
                <c:pt idx="105">
                  <c:v>2.4823728591318428</c:v>
                </c:pt>
                <c:pt idx="106">
                  <c:v>4.6570438947348691</c:v>
                </c:pt>
                <c:pt idx="107">
                  <c:v>1.6657478625586641</c:v>
                </c:pt>
                <c:pt idx="108">
                  <c:v>6.6514969218668618</c:v>
                </c:pt>
                <c:pt idx="109">
                  <c:v>0.51861183964811985</c:v>
                </c:pt>
                <c:pt idx="110">
                  <c:v>3.883895491536915</c:v>
                </c:pt>
                <c:pt idx="111">
                  <c:v>3.7251909569140373</c:v>
                </c:pt>
                <c:pt idx="112">
                  <c:v>4.2933841004518136</c:v>
                </c:pt>
                <c:pt idx="113">
                  <c:v>-1.0720731056823141</c:v>
                </c:pt>
              </c:numCache>
            </c:numRef>
          </c:val>
          <c:smooth val="0"/>
          <c:extLst>
            <c:ext xmlns:c16="http://schemas.microsoft.com/office/drawing/2014/chart" uri="{C3380CC4-5D6E-409C-BE32-E72D297353CC}">
              <c16:uniqueId val="{00000000-8A44-4A5D-A24F-ABE41E22C94D}"/>
            </c:ext>
          </c:extLst>
        </c:ser>
        <c:dLbls>
          <c:showLegendKey val="0"/>
          <c:showVal val="0"/>
          <c:showCatName val="0"/>
          <c:showSerName val="0"/>
          <c:showPercent val="0"/>
          <c:showBubbleSize val="0"/>
        </c:dLbls>
        <c:smooth val="0"/>
        <c:axId val="236198528"/>
        <c:axId val="236200320"/>
      </c:lineChart>
      <c:catAx>
        <c:axId val="236198528"/>
        <c:scaling>
          <c:orientation val="minMax"/>
        </c:scaling>
        <c:delete val="0"/>
        <c:axPos val="b"/>
        <c:numFmt formatCode="General" sourceLinked="0"/>
        <c:majorTickMark val="out"/>
        <c:minorTickMark val="none"/>
        <c:tickLblPos val="low"/>
        <c:crossAx val="236200320"/>
        <c:crosses val="autoZero"/>
        <c:auto val="1"/>
        <c:lblAlgn val="ctr"/>
        <c:lblOffset val="100"/>
        <c:noMultiLvlLbl val="0"/>
      </c:catAx>
      <c:valAx>
        <c:axId val="236200320"/>
        <c:scaling>
          <c:orientation val="minMax"/>
        </c:scaling>
        <c:delete val="0"/>
        <c:axPos val="l"/>
        <c:majorGridlines/>
        <c:numFmt formatCode="0.0" sourceLinked="0"/>
        <c:majorTickMark val="out"/>
        <c:minorTickMark val="none"/>
        <c:tickLblPos val="nextTo"/>
        <c:spPr>
          <a:ln>
            <a:noFill/>
          </a:ln>
        </c:spPr>
        <c:crossAx val="236198528"/>
        <c:crosses val="autoZero"/>
        <c:crossBetween val="between"/>
      </c:valAx>
    </c:plotArea>
    <c:plotVisOnly val="1"/>
    <c:dispBlanksAs val="gap"/>
    <c:showDLblsOverMax val="0"/>
  </c:chart>
  <c:printSettings>
    <c:headerFooter/>
    <c:pageMargins b="0.75000000000000966" l="0.70000000000000062" r="0.70000000000000062" t="0.75000000000000966"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H*N/FT</a:t>
            </a:r>
          </a:p>
        </c:rich>
      </c:tx>
      <c:overlay val="0"/>
    </c:title>
    <c:autoTitleDeleted val="0"/>
    <c:plotArea>
      <c:layout/>
      <c:lineChart>
        <c:grouping val="standard"/>
        <c:varyColors val="0"/>
        <c:ser>
          <c:idx val="0"/>
          <c:order val="0"/>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Nonstationary!$Z$7:$Z$120</c:f>
              <c:numCache>
                <c:formatCode>0.000</c:formatCode>
                <c:ptCount val="114"/>
                <c:pt idx="0">
                  <c:v>369.92140729519883</c:v>
                </c:pt>
                <c:pt idx="1">
                  <c:v>368.00840490860872</c:v>
                </c:pt>
                <c:pt idx="2">
                  <c:v>367.63956039699912</c:v>
                </c:pt>
                <c:pt idx="3">
                  <c:v>369.83597922221088</c:v>
                </c:pt>
                <c:pt idx="4">
                  <c:v>369.3055620827115</c:v>
                </c:pt>
                <c:pt idx="5">
                  <c:v>371.34822538235233</c:v>
                </c:pt>
                <c:pt idx="6">
                  <c:v>372.10950570363093</c:v>
                </c:pt>
                <c:pt idx="7">
                  <c:v>371.75319150840579</c:v>
                </c:pt>
                <c:pt idx="8">
                  <c:v>372.55222130895305</c:v>
                </c:pt>
                <c:pt idx="9">
                  <c:v>373.04192505040908</c:v>
                </c:pt>
                <c:pt idx="10">
                  <c:v>372.34241658971416</c:v>
                </c:pt>
                <c:pt idx="11">
                  <c:v>371.54203425574502</c:v>
                </c:pt>
                <c:pt idx="12">
                  <c:v>373.69343365503892</c:v>
                </c:pt>
                <c:pt idx="13">
                  <c:v>371.9237142372063</c:v>
                </c:pt>
                <c:pt idx="14">
                  <c:v>372.57524172278261</c:v>
                </c:pt>
                <c:pt idx="15">
                  <c:v>372.62002679121497</c:v>
                </c:pt>
                <c:pt idx="16">
                  <c:v>370.95076647910554</c:v>
                </c:pt>
                <c:pt idx="17">
                  <c:v>373.86073115877588</c:v>
                </c:pt>
                <c:pt idx="18">
                  <c:v>371.5339266752917</c:v>
                </c:pt>
                <c:pt idx="19">
                  <c:v>374.41193073513966</c:v>
                </c:pt>
                <c:pt idx="20">
                  <c:v>374.14974926806855</c:v>
                </c:pt>
                <c:pt idx="21">
                  <c:v>373.43671558628341</c:v>
                </c:pt>
                <c:pt idx="22">
                  <c:v>375.04381515000318</c:v>
                </c:pt>
                <c:pt idx="23">
                  <c:v>374.05919512899078</c:v>
                </c:pt>
                <c:pt idx="24">
                  <c:v>375.56083602215091</c:v>
                </c:pt>
                <c:pt idx="25">
                  <c:v>374.2457638721749</c:v>
                </c:pt>
                <c:pt idx="26">
                  <c:v>376.03794271037168</c:v>
                </c:pt>
                <c:pt idx="27">
                  <c:v>373.02642783792919</c:v>
                </c:pt>
                <c:pt idx="28">
                  <c:v>372.0524396987766</c:v>
                </c:pt>
                <c:pt idx="29">
                  <c:v>373.5250245840989</c:v>
                </c:pt>
                <c:pt idx="30">
                  <c:v>373.40411297391051</c:v>
                </c:pt>
                <c:pt idx="31">
                  <c:v>373.26449149964674</c:v>
                </c:pt>
                <c:pt idx="32">
                  <c:v>373.48201391574941</c:v>
                </c:pt>
                <c:pt idx="33">
                  <c:v>373.31879954936329</c:v>
                </c:pt>
                <c:pt idx="34">
                  <c:v>373.28755426452392</c:v>
                </c:pt>
                <c:pt idx="35">
                  <c:v>373.46202341481847</c:v>
                </c:pt>
                <c:pt idx="36">
                  <c:v>373.97391030945033</c:v>
                </c:pt>
                <c:pt idx="37">
                  <c:v>374.02156493192666</c:v>
                </c:pt>
                <c:pt idx="38">
                  <c:v>373.43443569138918</c:v>
                </c:pt>
                <c:pt idx="39">
                  <c:v>374.73502854356218</c:v>
                </c:pt>
                <c:pt idx="40">
                  <c:v>371.14452102037745</c:v>
                </c:pt>
                <c:pt idx="41">
                  <c:v>372.30784839789101</c:v>
                </c:pt>
                <c:pt idx="42">
                  <c:v>370.71050465617725</c:v>
                </c:pt>
                <c:pt idx="43">
                  <c:v>373.18216418416421</c:v>
                </c:pt>
                <c:pt idx="44">
                  <c:v>374.29048143490564</c:v>
                </c:pt>
                <c:pt idx="45">
                  <c:v>374.03766650418942</c:v>
                </c:pt>
                <c:pt idx="46">
                  <c:v>374.15578709980889</c:v>
                </c:pt>
                <c:pt idx="47">
                  <c:v>371.05857901876294</c:v>
                </c:pt>
                <c:pt idx="48">
                  <c:v>370.06907674139632</c:v>
                </c:pt>
                <c:pt idx="49">
                  <c:v>368.29215104952431</c:v>
                </c:pt>
                <c:pt idx="50">
                  <c:v>368.77395842877576</c:v>
                </c:pt>
                <c:pt idx="51">
                  <c:v>367.30637643891134</c:v>
                </c:pt>
                <c:pt idx="52">
                  <c:v>369.03439859536832</c:v>
                </c:pt>
                <c:pt idx="53">
                  <c:v>368.3817505338871</c:v>
                </c:pt>
                <c:pt idx="54">
                  <c:v>367.36006182472448</c:v>
                </c:pt>
                <c:pt idx="55">
                  <c:v>368.91920584014912</c:v>
                </c:pt>
                <c:pt idx="56">
                  <c:v>368.48094800448774</c:v>
                </c:pt>
                <c:pt idx="57">
                  <c:v>367.7359411125372</c:v>
                </c:pt>
                <c:pt idx="58">
                  <c:v>364.56858165627597</c:v>
                </c:pt>
                <c:pt idx="59">
                  <c:v>368.1667627166895</c:v>
                </c:pt>
                <c:pt idx="60">
                  <c:v>366.61205424054731</c:v>
                </c:pt>
                <c:pt idx="61">
                  <c:v>368.07029229466872</c:v>
                </c:pt>
                <c:pt idx="62">
                  <c:v>368.09252685401424</c:v>
                </c:pt>
                <c:pt idx="63">
                  <c:v>368.02441397579395</c:v>
                </c:pt>
                <c:pt idx="64">
                  <c:v>366.95815108586652</c:v>
                </c:pt>
                <c:pt idx="65">
                  <c:v>367.08304484652473</c:v>
                </c:pt>
                <c:pt idx="66">
                  <c:v>367.85335367753055</c:v>
                </c:pt>
                <c:pt idx="67">
                  <c:v>367.33129729617144</c:v>
                </c:pt>
                <c:pt idx="68">
                  <c:v>368.00772316354261</c:v>
                </c:pt>
                <c:pt idx="69">
                  <c:v>365.99463450534779</c:v>
                </c:pt>
                <c:pt idx="70">
                  <c:v>367.31685195543469</c:v>
                </c:pt>
                <c:pt idx="71">
                  <c:v>365.49374894793482</c:v>
                </c:pt>
                <c:pt idx="72">
                  <c:v>363.8276546608181</c:v>
                </c:pt>
                <c:pt idx="73">
                  <c:v>363.66035104137757</c:v>
                </c:pt>
                <c:pt idx="74">
                  <c:v>364.43991418619157</c:v>
                </c:pt>
                <c:pt idx="75">
                  <c:v>364.67127327673728</c:v>
                </c:pt>
                <c:pt idx="76">
                  <c:v>365.19476074035862</c:v>
                </c:pt>
                <c:pt idx="77">
                  <c:v>365.43132035515151</c:v>
                </c:pt>
                <c:pt idx="78">
                  <c:v>366.50969292196316</c:v>
                </c:pt>
                <c:pt idx="79">
                  <c:v>366.87025822376091</c:v>
                </c:pt>
                <c:pt idx="80">
                  <c:v>365.87791112920343</c:v>
                </c:pt>
                <c:pt idx="81">
                  <c:v>366.22062320535338</c:v>
                </c:pt>
                <c:pt idx="82">
                  <c:v>363.10669456875758</c:v>
                </c:pt>
                <c:pt idx="83">
                  <c:v>364.56310249862958</c:v>
                </c:pt>
                <c:pt idx="84">
                  <c:v>362.55440012536127</c:v>
                </c:pt>
                <c:pt idx="85">
                  <c:v>364.18598327848593</c:v>
                </c:pt>
                <c:pt idx="86">
                  <c:v>362.76416236261053</c:v>
                </c:pt>
                <c:pt idx="87">
                  <c:v>361.48466862861159</c:v>
                </c:pt>
                <c:pt idx="88">
                  <c:v>360.61334614900875</c:v>
                </c:pt>
                <c:pt idx="89">
                  <c:v>358.68064422619096</c:v>
                </c:pt>
                <c:pt idx="90">
                  <c:v>360.42814772758544</c:v>
                </c:pt>
                <c:pt idx="91">
                  <c:v>359.34828664723733</c:v>
                </c:pt>
                <c:pt idx="92">
                  <c:v>359.94831030966725</c:v>
                </c:pt>
                <c:pt idx="93">
                  <c:v>360.32103683475322</c:v>
                </c:pt>
                <c:pt idx="94">
                  <c:v>359.48961692496232</c:v>
                </c:pt>
                <c:pt idx="95">
                  <c:v>359.61750039246817</c:v>
                </c:pt>
                <c:pt idx="96">
                  <c:v>360.47056465150297</c:v>
                </c:pt>
                <c:pt idx="97">
                  <c:v>359.47407839634127</c:v>
                </c:pt>
                <c:pt idx="98">
                  <c:v>360.56789763341885</c:v>
                </c:pt>
                <c:pt idx="99">
                  <c:v>359.03252778300799</c:v>
                </c:pt>
                <c:pt idx="100">
                  <c:v>361.00406682897852</c:v>
                </c:pt>
                <c:pt idx="101">
                  <c:v>359.34673934242392</c:v>
                </c:pt>
                <c:pt idx="102">
                  <c:v>357.87648945261577</c:v>
                </c:pt>
                <c:pt idx="103">
                  <c:v>359.55649462801301</c:v>
                </c:pt>
                <c:pt idx="104">
                  <c:v>358.79448153572184</c:v>
                </c:pt>
                <c:pt idx="105">
                  <c:v>360.32936094068918</c:v>
                </c:pt>
                <c:pt idx="106">
                  <c:v>359.38638819893305</c:v>
                </c:pt>
                <c:pt idx="107">
                  <c:v>359.60138623066172</c:v>
                </c:pt>
                <c:pt idx="108">
                  <c:v>357.68665469451201</c:v>
                </c:pt>
                <c:pt idx="109">
                  <c:v>357.42076309169585</c:v>
                </c:pt>
                <c:pt idx="110">
                  <c:v>358.18548375314202</c:v>
                </c:pt>
                <c:pt idx="111">
                  <c:v>357.94016363415363</c:v>
                </c:pt>
                <c:pt idx="112">
                  <c:v>357.77936013709103</c:v>
                </c:pt>
                <c:pt idx="113">
                  <c:v>358.33690392722701</c:v>
                </c:pt>
              </c:numCache>
            </c:numRef>
          </c:val>
          <c:smooth val="0"/>
          <c:extLst>
            <c:ext xmlns:c16="http://schemas.microsoft.com/office/drawing/2014/chart" uri="{C3380CC4-5D6E-409C-BE32-E72D297353CC}">
              <c16:uniqueId val="{00000000-F8D7-4E1E-B84C-B899CF4AE2F4}"/>
            </c:ext>
          </c:extLst>
        </c:ser>
        <c:dLbls>
          <c:showLegendKey val="0"/>
          <c:showVal val="0"/>
          <c:showCatName val="0"/>
          <c:showSerName val="0"/>
          <c:showPercent val="0"/>
          <c:showBubbleSize val="0"/>
        </c:dLbls>
        <c:smooth val="0"/>
        <c:axId val="236207488"/>
        <c:axId val="236225664"/>
      </c:lineChart>
      <c:catAx>
        <c:axId val="236207488"/>
        <c:scaling>
          <c:orientation val="minMax"/>
        </c:scaling>
        <c:delete val="0"/>
        <c:axPos val="b"/>
        <c:numFmt formatCode="General" sourceLinked="0"/>
        <c:majorTickMark val="out"/>
        <c:minorTickMark val="none"/>
        <c:tickLblPos val="low"/>
        <c:crossAx val="236225664"/>
        <c:crosses val="autoZero"/>
        <c:auto val="1"/>
        <c:lblAlgn val="ctr"/>
        <c:lblOffset val="100"/>
        <c:noMultiLvlLbl val="0"/>
      </c:catAx>
      <c:valAx>
        <c:axId val="236225664"/>
        <c:scaling>
          <c:orientation val="minMax"/>
        </c:scaling>
        <c:delete val="0"/>
        <c:axPos val="l"/>
        <c:majorGridlines/>
        <c:numFmt formatCode="0.0" sourceLinked="0"/>
        <c:majorTickMark val="out"/>
        <c:minorTickMark val="none"/>
        <c:tickLblPos val="nextTo"/>
        <c:spPr>
          <a:ln>
            <a:noFill/>
          </a:ln>
        </c:spPr>
        <c:crossAx val="236207488"/>
        <c:crosses val="autoZero"/>
        <c:crossBetween val="between"/>
      </c:valAx>
    </c:plotArea>
    <c:plotVisOnly val="1"/>
    <c:dispBlanksAs val="gap"/>
    <c:showDLblsOverMax val="0"/>
  </c:chart>
  <c:printSettings>
    <c:headerFooter/>
    <c:pageMargins b="0.75000000000001299" l="0.70000000000000062" r="0.70000000000000062" t="0.75000000000001299"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baseline="0"/>
              <a:t>U</a:t>
            </a:r>
            <a:endParaRPr lang="es-CL"/>
          </a:p>
        </c:rich>
      </c:tx>
      <c:overlay val="0"/>
    </c:title>
    <c:autoTitleDeleted val="0"/>
    <c:plotArea>
      <c:layout/>
      <c:lineChart>
        <c:grouping val="standard"/>
        <c:varyColors val="0"/>
        <c:ser>
          <c:idx val="0"/>
          <c:order val="0"/>
          <c:spPr>
            <a:ln>
              <a:solidFill>
                <a:schemeClr val="accent1"/>
              </a:solidFill>
            </a:ln>
          </c:spPr>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Nonstationary!$AC$7:$AC$120</c:f>
              <c:numCache>
                <c:formatCode>0.000</c:formatCode>
                <c:ptCount val="114"/>
                <c:pt idx="0">
                  <c:v>11.026862189760999</c:v>
                </c:pt>
                <c:pt idx="1">
                  <c:v>11.1289199161679</c:v>
                </c:pt>
                <c:pt idx="2">
                  <c:v>10.8823410989444</c:v>
                </c:pt>
                <c:pt idx="3">
                  <c:v>10.543325589902</c:v>
                </c:pt>
                <c:pt idx="4">
                  <c:v>10.5572556477824</c:v>
                </c:pt>
                <c:pt idx="5">
                  <c:v>10.0384939038579</c:v>
                </c:pt>
                <c:pt idx="6">
                  <c:v>9.7853896822550297</c:v>
                </c:pt>
                <c:pt idx="7">
                  <c:v>8.8620730861093708</c:v>
                </c:pt>
                <c:pt idx="8">
                  <c:v>8.4174725028767003</c:v>
                </c:pt>
                <c:pt idx="9">
                  <c:v>8.2116671085320903</c:v>
                </c:pt>
                <c:pt idx="10">
                  <c:v>7.7977527519089804</c:v>
                </c:pt>
                <c:pt idx="11">
                  <c:v>7.9637856208471902</c:v>
                </c:pt>
                <c:pt idx="12">
                  <c:v>7.6585788167487197</c:v>
                </c:pt>
                <c:pt idx="13">
                  <c:v>7.9742157615924789</c:v>
                </c:pt>
                <c:pt idx="14">
                  <c:v>7.9191541625916999</c:v>
                </c:pt>
                <c:pt idx="15">
                  <c:v>8.1306386988727493</c:v>
                </c:pt>
                <c:pt idx="16">
                  <c:v>8.3954362620209295</c:v>
                </c:pt>
                <c:pt idx="17">
                  <c:v>8.2417878742030997</c:v>
                </c:pt>
                <c:pt idx="18">
                  <c:v>8.7748013431214797</c:v>
                </c:pt>
                <c:pt idx="19">
                  <c:v>7.7969121496411002</c:v>
                </c:pt>
                <c:pt idx="20">
                  <c:v>7.2589855153359499</c:v>
                </c:pt>
                <c:pt idx="21">
                  <c:v>6.7733214280715899</c:v>
                </c:pt>
                <c:pt idx="22">
                  <c:v>6.8451719468933501</c:v>
                </c:pt>
                <c:pt idx="23">
                  <c:v>6.8105637594545705</c:v>
                </c:pt>
                <c:pt idx="24">
                  <c:v>6.80270966944438</c:v>
                </c:pt>
                <c:pt idx="25">
                  <c:v>6.653040266760871</c:v>
                </c:pt>
                <c:pt idx="26">
                  <c:v>6.7410463095837203</c:v>
                </c:pt>
                <c:pt idx="27">
                  <c:v>6.9890239332076112</c:v>
                </c:pt>
                <c:pt idx="28">
                  <c:v>7.5044096750383709</c:v>
                </c:pt>
                <c:pt idx="29">
                  <c:v>8.0229718379782398</c:v>
                </c:pt>
                <c:pt idx="30">
                  <c:v>8.1624998836504794</c:v>
                </c:pt>
                <c:pt idx="31">
                  <c:v>8.3422493617149005</c:v>
                </c:pt>
                <c:pt idx="32">
                  <c:v>7.764195084038569</c:v>
                </c:pt>
                <c:pt idx="33">
                  <c:v>7.7549073597383096</c:v>
                </c:pt>
                <c:pt idx="34">
                  <c:v>7.3403953992405802</c:v>
                </c:pt>
                <c:pt idx="35">
                  <c:v>7.2469653016899391</c:v>
                </c:pt>
                <c:pt idx="36">
                  <c:v>7.0393225637603809</c:v>
                </c:pt>
                <c:pt idx="37">
                  <c:v>6.2727827789137702</c:v>
                </c:pt>
                <c:pt idx="38">
                  <c:v>6.2560508063252387</c:v>
                </c:pt>
                <c:pt idx="39">
                  <c:v>5.8989082056197297</c:v>
                </c:pt>
                <c:pt idx="40">
                  <c:v>6.2688784301226788</c:v>
                </c:pt>
                <c:pt idx="41">
                  <c:v>6.2958693108307404</c:v>
                </c:pt>
                <c:pt idx="42">
                  <c:v>6.1450035645573404</c:v>
                </c:pt>
                <c:pt idx="43">
                  <c:v>5.84193280608135</c:v>
                </c:pt>
                <c:pt idx="44">
                  <c:v>5.7895860096940197</c:v>
                </c:pt>
                <c:pt idx="45">
                  <c:v>5.8804368693758597</c:v>
                </c:pt>
                <c:pt idx="46">
                  <c:v>6.2616534047784613</c:v>
                </c:pt>
                <c:pt idx="47">
                  <c:v>7.9198650230223198</c:v>
                </c:pt>
                <c:pt idx="48">
                  <c:v>8.9203609304951001</c:v>
                </c:pt>
                <c:pt idx="49">
                  <c:v>10.3185606121286</c:v>
                </c:pt>
                <c:pt idx="50">
                  <c:v>10.4937056174877</c:v>
                </c:pt>
                <c:pt idx="51">
                  <c:v>10.016154329810901</c:v>
                </c:pt>
                <c:pt idx="52">
                  <c:v>9.1126099951706898</c:v>
                </c:pt>
                <c:pt idx="53">
                  <c:v>9.2722813698970796</c:v>
                </c:pt>
                <c:pt idx="54">
                  <c:v>10.059592484910301</c:v>
                </c:pt>
                <c:pt idx="55">
                  <c:v>9.7558677028866292</c:v>
                </c:pt>
                <c:pt idx="56">
                  <c:v>9.9952228165289903</c:v>
                </c:pt>
                <c:pt idx="57">
                  <c:v>9.7406219446272608</c:v>
                </c:pt>
                <c:pt idx="58">
                  <c:v>9.6920569999324595</c:v>
                </c:pt>
                <c:pt idx="59">
                  <c:v>9.4813962610196096</c:v>
                </c:pt>
                <c:pt idx="60">
                  <c:v>10.008967076050901</c:v>
                </c:pt>
                <c:pt idx="61">
                  <c:v>9.5973785645285101</c:v>
                </c:pt>
                <c:pt idx="62">
                  <c:v>9.4241393494655199</c:v>
                </c:pt>
                <c:pt idx="63">
                  <c:v>9.6991569223605492</c:v>
                </c:pt>
                <c:pt idx="64">
                  <c:v>9.5900708766828</c:v>
                </c:pt>
                <c:pt idx="65">
                  <c:v>9.3295581038249598</c:v>
                </c:pt>
                <c:pt idx="66">
                  <c:v>9.3330593169949392</c:v>
                </c:pt>
                <c:pt idx="67">
                  <c:v>9.4127163707257608</c:v>
                </c:pt>
                <c:pt idx="68">
                  <c:v>9.5121892011806004</c:v>
                </c:pt>
                <c:pt idx="69">
                  <c:v>10.0331031390593</c:v>
                </c:pt>
                <c:pt idx="70">
                  <c:v>10.0226490316112</c:v>
                </c:pt>
                <c:pt idx="71">
                  <c:v>9.8484180875681808</c:v>
                </c:pt>
                <c:pt idx="72">
                  <c:v>9.4186954945678991</c:v>
                </c:pt>
                <c:pt idx="73">
                  <c:v>9.2107615749196103</c:v>
                </c:pt>
                <c:pt idx="74">
                  <c:v>9.1059829041620208</c:v>
                </c:pt>
                <c:pt idx="75">
                  <c:v>8.8053106203952805</c:v>
                </c:pt>
                <c:pt idx="76">
                  <c:v>8.6545836015365794</c:v>
                </c:pt>
                <c:pt idx="77">
                  <c:v>8.1923837024270991</c:v>
                </c:pt>
                <c:pt idx="78">
                  <c:v>7.4248356265446711</c:v>
                </c:pt>
                <c:pt idx="79">
                  <c:v>6.7675538581915804</c:v>
                </c:pt>
                <c:pt idx="80">
                  <c:v>7.0090739305600005</c:v>
                </c:pt>
                <c:pt idx="81">
                  <c:v>6.3243655759658211</c:v>
                </c:pt>
                <c:pt idx="82">
                  <c:v>7.3208462481547611</c:v>
                </c:pt>
                <c:pt idx="83">
                  <c:v>7.9624285263129897</c:v>
                </c:pt>
                <c:pt idx="84">
                  <c:v>7.7146409772129001</c:v>
                </c:pt>
                <c:pt idx="85">
                  <c:v>7.6318502072372301</c:v>
                </c:pt>
                <c:pt idx="86">
                  <c:v>7.3512761425230613</c:v>
                </c:pt>
                <c:pt idx="87">
                  <c:v>8.3239598431267705</c:v>
                </c:pt>
                <c:pt idx="88">
                  <c:v>9.3649305596742103</c:v>
                </c:pt>
                <c:pt idx="89">
                  <c:v>9.7101130255814692</c:v>
                </c:pt>
                <c:pt idx="90">
                  <c:v>9.6216454945431806</c:v>
                </c:pt>
                <c:pt idx="91">
                  <c:v>9.5602267305797692</c:v>
                </c:pt>
                <c:pt idx="92">
                  <c:v>8.9393663195608308</c:v>
                </c:pt>
                <c:pt idx="93">
                  <c:v>8.3954258569903999</c:v>
                </c:pt>
                <c:pt idx="94">
                  <c:v>7.9299261351486505</c:v>
                </c:pt>
                <c:pt idx="95">
                  <c:v>7.3290157376058405</c:v>
                </c:pt>
                <c:pt idx="96">
                  <c:v>7.22216046190462</c:v>
                </c:pt>
                <c:pt idx="97">
                  <c:v>7.061509549455419</c:v>
                </c:pt>
                <c:pt idx="98">
                  <c:v>7.3555554567087604</c:v>
                </c:pt>
                <c:pt idx="99">
                  <c:v>6.8421071477254003</c:v>
                </c:pt>
                <c:pt idx="100">
                  <c:v>6.5375243419405997</c:v>
                </c:pt>
                <c:pt idx="101">
                  <c:v>6.45613501250463</c:v>
                </c:pt>
                <c:pt idx="102">
                  <c:v>6.4206132914312093</c:v>
                </c:pt>
                <c:pt idx="103">
                  <c:v>6.3636589016094796</c:v>
                </c:pt>
                <c:pt idx="104">
                  <c:v>6.14886989750865</c:v>
                </c:pt>
                <c:pt idx="105">
                  <c:v>6.0690877273095003</c:v>
                </c:pt>
                <c:pt idx="106">
                  <c:v>5.6166966294420497</c:v>
                </c:pt>
                <c:pt idx="107">
                  <c:v>5.97742608774091</c:v>
                </c:pt>
                <c:pt idx="108">
                  <c:v>6.4515499397932903</c:v>
                </c:pt>
                <c:pt idx="109">
                  <c:v>6.3365806994632612</c:v>
                </c:pt>
                <c:pt idx="110">
                  <c:v>6.50314549693337</c:v>
                </c:pt>
                <c:pt idx="111">
                  <c:v>6.3155360983364801</c:v>
                </c:pt>
                <c:pt idx="112">
                  <c:v>6.0486856034598002</c:v>
                </c:pt>
                <c:pt idx="113">
                  <c:v>6.3242183231637492</c:v>
                </c:pt>
              </c:numCache>
            </c:numRef>
          </c:val>
          <c:smooth val="0"/>
          <c:extLst>
            <c:ext xmlns:c16="http://schemas.microsoft.com/office/drawing/2014/chart" uri="{C3380CC4-5D6E-409C-BE32-E72D297353CC}">
              <c16:uniqueId val="{00000000-4CBC-419D-A66C-CC8E6A8DF0FC}"/>
            </c:ext>
          </c:extLst>
        </c:ser>
        <c:dLbls>
          <c:showLegendKey val="0"/>
          <c:showVal val="0"/>
          <c:showCatName val="0"/>
          <c:showSerName val="0"/>
          <c:showPercent val="0"/>
          <c:showBubbleSize val="0"/>
        </c:dLbls>
        <c:smooth val="0"/>
        <c:axId val="236245760"/>
        <c:axId val="236247296"/>
      </c:lineChart>
      <c:catAx>
        <c:axId val="236245760"/>
        <c:scaling>
          <c:orientation val="minMax"/>
        </c:scaling>
        <c:delete val="0"/>
        <c:axPos val="b"/>
        <c:numFmt formatCode="General" sourceLinked="0"/>
        <c:majorTickMark val="out"/>
        <c:minorTickMark val="none"/>
        <c:tickLblPos val="low"/>
        <c:crossAx val="236247296"/>
        <c:crosses val="autoZero"/>
        <c:auto val="1"/>
        <c:lblAlgn val="ctr"/>
        <c:lblOffset val="100"/>
        <c:noMultiLvlLbl val="0"/>
      </c:catAx>
      <c:valAx>
        <c:axId val="236247296"/>
        <c:scaling>
          <c:orientation val="minMax"/>
        </c:scaling>
        <c:delete val="0"/>
        <c:axPos val="l"/>
        <c:majorGridlines/>
        <c:numFmt formatCode="0.0" sourceLinked="0"/>
        <c:majorTickMark val="out"/>
        <c:minorTickMark val="none"/>
        <c:tickLblPos val="nextTo"/>
        <c:spPr>
          <a:ln>
            <a:noFill/>
          </a:ln>
        </c:spPr>
        <c:crossAx val="236245760"/>
        <c:crosses val="autoZero"/>
        <c:crossBetween val="between"/>
      </c:valAx>
    </c:plotArea>
    <c:plotVisOnly val="1"/>
    <c:dispBlanksAs val="gap"/>
    <c:showDLblsOverMax val="0"/>
  </c:chart>
  <c:printSettings>
    <c:headerFooter/>
    <c:pageMargins b="0.75000000000000988" l="0.70000000000000062" r="0.70000000000000062" t="0.75000000000000988"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baseline="0"/>
              <a:t>V</a:t>
            </a:r>
            <a:endParaRPr lang="es-CL"/>
          </a:p>
        </c:rich>
      </c:tx>
      <c:overlay val="0"/>
    </c:title>
    <c:autoTitleDeleted val="0"/>
    <c:plotArea>
      <c:layout/>
      <c:lineChart>
        <c:grouping val="standard"/>
        <c:varyColors val="0"/>
        <c:ser>
          <c:idx val="0"/>
          <c:order val="0"/>
          <c:spPr>
            <a:ln>
              <a:solidFill>
                <a:schemeClr val="accent1"/>
              </a:solidFill>
            </a:ln>
          </c:spPr>
          <c:marker>
            <c:symbol val="none"/>
          </c:marker>
          <c:cat>
            <c:strRef>
              <c:f>Nonstationary!$A$7:$A$120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Nonstationary!$AD$7:$AD$120</c:f>
              <c:numCache>
                <c:formatCode>0.000</c:formatCode>
                <c:ptCount val="114"/>
                <c:pt idx="0">
                  <c:v>1.1226604233142301</c:v>
                </c:pt>
                <c:pt idx="1">
                  <c:v>0.9945650181890191</c:v>
                </c:pt>
                <c:pt idx="2">
                  <c:v>1.0752334070337299</c:v>
                </c:pt>
                <c:pt idx="3">
                  <c:v>1.10887039858075</c:v>
                </c:pt>
                <c:pt idx="4">
                  <c:v>1.1556967371389799</c:v>
                </c:pt>
                <c:pt idx="5">
                  <c:v>1.26416448365962</c:v>
                </c:pt>
                <c:pt idx="6">
                  <c:v>1.3869881052462001</c:v>
                </c:pt>
                <c:pt idx="7">
                  <c:v>1.3721413119922901</c:v>
                </c:pt>
                <c:pt idx="8">
                  <c:v>1.39800903709005</c:v>
                </c:pt>
                <c:pt idx="9">
                  <c:v>1.55200264326842</c:v>
                </c:pt>
                <c:pt idx="10">
                  <c:v>1.3938520261438501</c:v>
                </c:pt>
                <c:pt idx="11">
                  <c:v>1.51163826339922</c:v>
                </c:pt>
                <c:pt idx="12">
                  <c:v>1.3797052031830199</c:v>
                </c:pt>
                <c:pt idx="13">
                  <c:v>1.2644928100828301</c:v>
                </c:pt>
                <c:pt idx="14">
                  <c:v>1.2971940746314801</c:v>
                </c:pt>
                <c:pt idx="15">
                  <c:v>1.1266969223896499</c:v>
                </c:pt>
                <c:pt idx="16">
                  <c:v>1.3591156803375399</c:v>
                </c:pt>
                <c:pt idx="17">
                  <c:v>1.53879577229711</c:v>
                </c:pt>
                <c:pt idx="18">
                  <c:v>1.5300954067205099</c:v>
                </c:pt>
                <c:pt idx="19">
                  <c:v>1.7022933244202201</c:v>
                </c:pt>
                <c:pt idx="20">
                  <c:v>1.74663433501939</c:v>
                </c:pt>
                <c:pt idx="21">
                  <c:v>1.75279670770528</c:v>
                </c:pt>
                <c:pt idx="22">
                  <c:v>1.9682393276649799</c:v>
                </c:pt>
                <c:pt idx="23">
                  <c:v>2.0321451078524602</c:v>
                </c:pt>
                <c:pt idx="24">
                  <c:v>2.0485099498278498</c:v>
                </c:pt>
                <c:pt idx="25">
                  <c:v>1.98250506872907</c:v>
                </c:pt>
                <c:pt idx="26">
                  <c:v>2.00261166795103</c:v>
                </c:pt>
                <c:pt idx="27">
                  <c:v>1.7369731039246401</c:v>
                </c:pt>
                <c:pt idx="28">
                  <c:v>1.63498223794535</c:v>
                </c:pt>
                <c:pt idx="29">
                  <c:v>1.64442248457056</c:v>
                </c:pt>
                <c:pt idx="30">
                  <c:v>1.5400809829762601</c:v>
                </c:pt>
                <c:pt idx="31">
                  <c:v>1.56518817932359</c:v>
                </c:pt>
                <c:pt idx="32">
                  <c:v>1.7469607112683301</c:v>
                </c:pt>
                <c:pt idx="33">
                  <c:v>1.6308605204159599</c:v>
                </c:pt>
                <c:pt idx="34">
                  <c:v>1.66875777316262</c:v>
                </c:pt>
                <c:pt idx="35">
                  <c:v>1.7829638553059297</c:v>
                </c:pt>
                <c:pt idx="36">
                  <c:v>1.8650997397170299</c:v>
                </c:pt>
                <c:pt idx="37">
                  <c:v>1.8455291067849302</c:v>
                </c:pt>
                <c:pt idx="38">
                  <c:v>1.8844010884912401</c:v>
                </c:pt>
                <c:pt idx="39">
                  <c:v>2.0303873664884602</c:v>
                </c:pt>
                <c:pt idx="40">
                  <c:v>2.0165440637737699</c:v>
                </c:pt>
                <c:pt idx="41">
                  <c:v>2.0536988424108999</c:v>
                </c:pt>
                <c:pt idx="42">
                  <c:v>2.0537323029821501</c:v>
                </c:pt>
                <c:pt idx="43">
                  <c:v>2.08201531866092</c:v>
                </c:pt>
                <c:pt idx="44">
                  <c:v>1.9576813765619001</c:v>
                </c:pt>
                <c:pt idx="45">
                  <c:v>1.9225538587123403</c:v>
                </c:pt>
                <c:pt idx="46">
                  <c:v>1.6344133301702197</c:v>
                </c:pt>
                <c:pt idx="47">
                  <c:v>1.39723512547054</c:v>
                </c:pt>
                <c:pt idx="48">
                  <c:v>1.3753212687104901</c:v>
                </c:pt>
                <c:pt idx="49">
                  <c:v>1.31358951001264</c:v>
                </c:pt>
                <c:pt idx="50">
                  <c:v>1.4420859711206899</c:v>
                </c:pt>
                <c:pt idx="51">
                  <c:v>1.48804357344134</c:v>
                </c:pt>
                <c:pt idx="52">
                  <c:v>1.5394462497836801</c:v>
                </c:pt>
                <c:pt idx="53">
                  <c:v>1.4755396983801401</c:v>
                </c:pt>
                <c:pt idx="54">
                  <c:v>1.4638512066498299</c:v>
                </c:pt>
                <c:pt idx="55">
                  <c:v>1.42694786841239</c:v>
                </c:pt>
                <c:pt idx="56">
                  <c:v>1.2782470784181901</c:v>
                </c:pt>
                <c:pt idx="57">
                  <c:v>1.4430760462654999</c:v>
                </c:pt>
                <c:pt idx="58">
                  <c:v>1.60283354833782</c:v>
                </c:pt>
                <c:pt idx="59">
                  <c:v>1.46040248492345</c:v>
                </c:pt>
                <c:pt idx="60">
                  <c:v>1.52949525469391</c:v>
                </c:pt>
                <c:pt idx="61">
                  <c:v>1.6660743321062397</c:v>
                </c:pt>
                <c:pt idx="62">
                  <c:v>1.5768193639906301</c:v>
                </c:pt>
                <c:pt idx="63">
                  <c:v>1.54329671447058</c:v>
                </c:pt>
                <c:pt idx="64">
                  <c:v>1.5462813654560901</c:v>
                </c:pt>
                <c:pt idx="65">
                  <c:v>1.46047802104264</c:v>
                </c:pt>
                <c:pt idx="66">
                  <c:v>1.5236028803032999</c:v>
                </c:pt>
                <c:pt idx="67">
                  <c:v>1.64013886035664</c:v>
                </c:pt>
                <c:pt idx="68">
                  <c:v>1.62748040866128</c:v>
                </c:pt>
                <c:pt idx="69">
                  <c:v>1.6108687232760801</c:v>
                </c:pt>
                <c:pt idx="70">
                  <c:v>1.84619619413609</c:v>
                </c:pt>
                <c:pt idx="71">
                  <c:v>1.3902428250347201</c:v>
                </c:pt>
                <c:pt idx="72">
                  <c:v>1.6630803436333701</c:v>
                </c:pt>
                <c:pt idx="73">
                  <c:v>1.6891710292326001</c:v>
                </c:pt>
                <c:pt idx="74">
                  <c:v>1.6760010405436301</c:v>
                </c:pt>
                <c:pt idx="75">
                  <c:v>1.8323559992147398</c:v>
                </c:pt>
                <c:pt idx="76">
                  <c:v>1.73425776145091</c:v>
                </c:pt>
                <c:pt idx="77">
                  <c:v>1.7812729408772199</c:v>
                </c:pt>
                <c:pt idx="78">
                  <c:v>1.8252417952225799</c:v>
                </c:pt>
                <c:pt idx="79">
                  <c:v>1.9837099030445899</c:v>
                </c:pt>
                <c:pt idx="80">
                  <c:v>1.7330316861695501</c:v>
                </c:pt>
                <c:pt idx="81">
                  <c:v>1.59173616005945</c:v>
                </c:pt>
                <c:pt idx="82">
                  <c:v>1.5626528789783201</c:v>
                </c:pt>
                <c:pt idx="83">
                  <c:v>1.36680651451374</c:v>
                </c:pt>
                <c:pt idx="84">
                  <c:v>1.5820198453335199</c:v>
                </c:pt>
                <c:pt idx="85">
                  <c:v>1.43834699083322</c:v>
                </c:pt>
                <c:pt idx="86">
                  <c:v>1.2989142477737501</c:v>
                </c:pt>
                <c:pt idx="87">
                  <c:v>1.09025418798866</c:v>
                </c:pt>
                <c:pt idx="88">
                  <c:v>0.84575568783776101</c:v>
                </c:pt>
                <c:pt idx="89">
                  <c:v>0.81094067529973701</c:v>
                </c:pt>
                <c:pt idx="90">
                  <c:v>0.78681948427425796</c:v>
                </c:pt>
                <c:pt idx="91">
                  <c:v>0.80182623905649497</c:v>
                </c:pt>
                <c:pt idx="92">
                  <c:v>0.88797855141773785</c:v>
                </c:pt>
                <c:pt idx="93">
                  <c:v>1.01142923767114</c:v>
                </c:pt>
                <c:pt idx="94">
                  <c:v>0.96862730474597103</c:v>
                </c:pt>
                <c:pt idx="95">
                  <c:v>1.0528141839841101</c:v>
                </c:pt>
                <c:pt idx="96">
                  <c:v>1.0450618401321601</c:v>
                </c:pt>
                <c:pt idx="97">
                  <c:v>0.98132406993628396</c:v>
                </c:pt>
                <c:pt idx="98">
                  <c:v>1.02160648591448</c:v>
                </c:pt>
                <c:pt idx="99">
                  <c:v>0.9425518255614419</c:v>
                </c:pt>
                <c:pt idx="100">
                  <c:v>0.98081574026448914</c:v>
                </c:pt>
                <c:pt idx="101">
                  <c:v>1.05824335620636</c:v>
                </c:pt>
                <c:pt idx="102">
                  <c:v>1.1012997156652999</c:v>
                </c:pt>
                <c:pt idx="103">
                  <c:v>0.98975417011951305</c:v>
                </c:pt>
                <c:pt idx="104">
                  <c:v>1.00102647446071</c:v>
                </c:pt>
                <c:pt idx="105">
                  <c:v>0.88044835896862284</c:v>
                </c:pt>
                <c:pt idx="106">
                  <c:v>0.76021199246599402</c:v>
                </c:pt>
                <c:pt idx="107">
                  <c:v>0.74663535582831098</c:v>
                </c:pt>
                <c:pt idx="108">
                  <c:v>0.67395721056464997</c:v>
                </c:pt>
                <c:pt idx="109">
                  <c:v>0.62609028151426704</c:v>
                </c:pt>
                <c:pt idx="110">
                  <c:v>0.58679869857217604</c:v>
                </c:pt>
                <c:pt idx="111">
                  <c:v>0.56753256095560001</c:v>
                </c:pt>
                <c:pt idx="112">
                  <c:v>0.54901941215608996</c:v>
                </c:pt>
                <c:pt idx="113">
                  <c:v>0.51099194150652105</c:v>
                </c:pt>
              </c:numCache>
            </c:numRef>
          </c:val>
          <c:smooth val="0"/>
          <c:extLst>
            <c:ext xmlns:c16="http://schemas.microsoft.com/office/drawing/2014/chart" uri="{C3380CC4-5D6E-409C-BE32-E72D297353CC}">
              <c16:uniqueId val="{00000000-4B2C-451E-A9AA-E92D452D1121}"/>
            </c:ext>
          </c:extLst>
        </c:ser>
        <c:dLbls>
          <c:showLegendKey val="0"/>
          <c:showVal val="0"/>
          <c:showCatName val="0"/>
          <c:showSerName val="0"/>
          <c:showPercent val="0"/>
          <c:showBubbleSize val="0"/>
        </c:dLbls>
        <c:smooth val="0"/>
        <c:axId val="235948288"/>
        <c:axId val="235974656"/>
      </c:lineChart>
      <c:catAx>
        <c:axId val="235948288"/>
        <c:scaling>
          <c:orientation val="minMax"/>
        </c:scaling>
        <c:delete val="0"/>
        <c:axPos val="b"/>
        <c:numFmt formatCode="General" sourceLinked="0"/>
        <c:majorTickMark val="out"/>
        <c:minorTickMark val="none"/>
        <c:tickLblPos val="low"/>
        <c:crossAx val="235974656"/>
        <c:crosses val="autoZero"/>
        <c:auto val="1"/>
        <c:lblAlgn val="ctr"/>
        <c:lblOffset val="100"/>
        <c:noMultiLvlLbl val="0"/>
      </c:catAx>
      <c:valAx>
        <c:axId val="235974656"/>
        <c:scaling>
          <c:orientation val="minMax"/>
        </c:scaling>
        <c:delete val="0"/>
        <c:axPos val="l"/>
        <c:majorGridlines/>
        <c:numFmt formatCode="0.0" sourceLinked="0"/>
        <c:majorTickMark val="out"/>
        <c:minorTickMark val="none"/>
        <c:tickLblPos val="nextTo"/>
        <c:spPr>
          <a:ln>
            <a:noFill/>
          </a:ln>
        </c:spPr>
        <c:crossAx val="235948288"/>
        <c:crosses val="autoZero"/>
        <c:crossBetween val="between"/>
      </c:valAx>
    </c:plotArea>
    <c:plotVisOnly val="1"/>
    <c:dispBlanksAs val="gap"/>
    <c:showDLblsOverMax val="0"/>
  </c:chart>
  <c:printSettings>
    <c:headerFooter/>
    <c:pageMargins b="0.75000000000000988" l="0.70000000000000062" r="0.70000000000000062" t="0.75000000000000988"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Y</a:t>
            </a:r>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Stationary!$B$7:$B$120</c:f>
              <c:numCache>
                <c:formatCode>0.000</c:formatCode>
                <c:ptCount val="114"/>
                <c:pt idx="0">
                  <c:v>-0.12863482436143558</c:v>
                </c:pt>
                <c:pt idx="1">
                  <c:v>-0.15177221011329467</c:v>
                </c:pt>
                <c:pt idx="2">
                  <c:v>0.80036015199040234</c:v>
                </c:pt>
                <c:pt idx="3">
                  <c:v>0.69683020434302845</c:v>
                </c:pt>
                <c:pt idx="4">
                  <c:v>1.359806429070558</c:v>
                </c:pt>
                <c:pt idx="5">
                  <c:v>-2.1170829334464414</c:v>
                </c:pt>
                <c:pt idx="6">
                  <c:v>4.1130678536448624</c:v>
                </c:pt>
                <c:pt idx="7">
                  <c:v>1.8234764320106778</c:v>
                </c:pt>
                <c:pt idx="8">
                  <c:v>0.73426496463943491</c:v>
                </c:pt>
                <c:pt idx="9">
                  <c:v>2.4843059891880004</c:v>
                </c:pt>
                <c:pt idx="10">
                  <c:v>0.73793160024381732</c:v>
                </c:pt>
                <c:pt idx="11">
                  <c:v>-0.88193171934976677</c:v>
                </c:pt>
                <c:pt idx="12">
                  <c:v>1.2958992887410248</c:v>
                </c:pt>
                <c:pt idx="13">
                  <c:v>-1.9255775466908331</c:v>
                </c:pt>
                <c:pt idx="14">
                  <c:v>-1.7933847710665929</c:v>
                </c:pt>
                <c:pt idx="15">
                  <c:v>0.2650056765023322</c:v>
                </c:pt>
                <c:pt idx="16">
                  <c:v>1.8341884362862815</c:v>
                </c:pt>
                <c:pt idx="17">
                  <c:v>2.5003119050042089</c:v>
                </c:pt>
                <c:pt idx="18">
                  <c:v>0.14482430350119413</c:v>
                </c:pt>
                <c:pt idx="19">
                  <c:v>3.6515872663444626</c:v>
                </c:pt>
                <c:pt idx="20">
                  <c:v>1.6536420136075081</c:v>
                </c:pt>
                <c:pt idx="21">
                  <c:v>0.443811592999792</c:v>
                </c:pt>
                <c:pt idx="22">
                  <c:v>2.1389459316965387</c:v>
                </c:pt>
                <c:pt idx="23">
                  <c:v>0.95259316126442994</c:v>
                </c:pt>
                <c:pt idx="24">
                  <c:v>0.32492734964732362</c:v>
                </c:pt>
                <c:pt idx="25">
                  <c:v>0.11986747257081587</c:v>
                </c:pt>
                <c:pt idx="26">
                  <c:v>0.84883922459665795</c:v>
                </c:pt>
                <c:pt idx="27">
                  <c:v>-0.15441071528053529</c:v>
                </c:pt>
                <c:pt idx="28">
                  <c:v>-0.26819190045431329</c:v>
                </c:pt>
                <c:pt idx="29">
                  <c:v>0.84784401693495537</c:v>
                </c:pt>
                <c:pt idx="30">
                  <c:v>-9.6305341065928696E-3</c:v>
                </c:pt>
                <c:pt idx="31">
                  <c:v>0.95503186939408946</c:v>
                </c:pt>
                <c:pt idx="32">
                  <c:v>1.9478128365255132</c:v>
                </c:pt>
                <c:pt idx="33">
                  <c:v>1.6217679588760903</c:v>
                </c:pt>
                <c:pt idx="34">
                  <c:v>0.9584833813712933</c:v>
                </c:pt>
                <c:pt idx="35">
                  <c:v>0.36308873314089707</c:v>
                </c:pt>
                <c:pt idx="36">
                  <c:v>1.0798746769702761</c:v>
                </c:pt>
                <c:pt idx="37">
                  <c:v>0.34285638175054911</c:v>
                </c:pt>
                <c:pt idx="38">
                  <c:v>0.19315274626178647</c:v>
                </c:pt>
                <c:pt idx="39">
                  <c:v>0.39590693612451699</c:v>
                </c:pt>
                <c:pt idx="40">
                  <c:v>0.38679095747666137</c:v>
                </c:pt>
                <c:pt idx="41">
                  <c:v>1.5925165036028077</c:v>
                </c:pt>
                <c:pt idx="42">
                  <c:v>1.19490329997886</c:v>
                </c:pt>
                <c:pt idx="43">
                  <c:v>1.1888784628824411</c:v>
                </c:pt>
                <c:pt idx="44">
                  <c:v>-0.39250714391614994</c:v>
                </c:pt>
                <c:pt idx="45">
                  <c:v>0.68677397867786139</c:v>
                </c:pt>
                <c:pt idx="46">
                  <c:v>-1.4588170267194456</c:v>
                </c:pt>
                <c:pt idx="47">
                  <c:v>-4.4364619714413482</c:v>
                </c:pt>
                <c:pt idx="48">
                  <c:v>-0.99558829063917786</c:v>
                </c:pt>
                <c:pt idx="49">
                  <c:v>-0.68154042431510364</c:v>
                </c:pt>
                <c:pt idx="50">
                  <c:v>1.159102409784778</c:v>
                </c:pt>
                <c:pt idx="51">
                  <c:v>1.3513562084808073</c:v>
                </c:pt>
                <c:pt idx="52">
                  <c:v>3.0621774478360897E-2</c:v>
                </c:pt>
                <c:pt idx="53">
                  <c:v>-0.54014813607268908</c:v>
                </c:pt>
                <c:pt idx="54">
                  <c:v>0.16707698617514521</c:v>
                </c:pt>
                <c:pt idx="55">
                  <c:v>-5.4455704013507522E-2</c:v>
                </c:pt>
                <c:pt idx="56">
                  <c:v>0.37324609828188071</c:v>
                </c:pt>
                <c:pt idx="57">
                  <c:v>-2.7933883593662778E-2</c:v>
                </c:pt>
                <c:pt idx="58">
                  <c:v>-1.6999426818272112</c:v>
                </c:pt>
                <c:pt idx="59">
                  <c:v>-0.36853858348054447</c:v>
                </c:pt>
                <c:pt idx="60">
                  <c:v>-0.47977914841142566</c:v>
                </c:pt>
                <c:pt idx="61">
                  <c:v>0.35182927026666133</c:v>
                </c:pt>
                <c:pt idx="62">
                  <c:v>9.4596252973515482E-2</c:v>
                </c:pt>
                <c:pt idx="63">
                  <c:v>0.11444531491817</c:v>
                </c:pt>
                <c:pt idx="64">
                  <c:v>-0.1417966100091107</c:v>
                </c:pt>
                <c:pt idx="65">
                  <c:v>-0.1750755969349328</c:v>
                </c:pt>
                <c:pt idx="66">
                  <c:v>-0.24765581117010671</c:v>
                </c:pt>
                <c:pt idx="67">
                  <c:v>-7.1859564076122262E-2</c:v>
                </c:pt>
                <c:pt idx="68">
                  <c:v>1.4667179577747036</c:v>
                </c:pt>
                <c:pt idx="69">
                  <c:v>0.55633323075289665</c:v>
                </c:pt>
                <c:pt idx="70">
                  <c:v>1.9916402605621486</c:v>
                </c:pt>
                <c:pt idx="71">
                  <c:v>0.69084929317368304</c:v>
                </c:pt>
                <c:pt idx="72">
                  <c:v>-0.67082385493138619</c:v>
                </c:pt>
                <c:pt idx="73">
                  <c:v>0.80369017839116308</c:v>
                </c:pt>
                <c:pt idx="74">
                  <c:v>1.1154786378037174</c:v>
                </c:pt>
                <c:pt idx="75">
                  <c:v>-2.7204396735542979E-2</c:v>
                </c:pt>
                <c:pt idx="76">
                  <c:v>0.26944226334334898</c:v>
                </c:pt>
                <c:pt idx="77">
                  <c:v>0.20219192161880384</c:v>
                </c:pt>
                <c:pt idx="78">
                  <c:v>0.46963052517105408</c:v>
                </c:pt>
                <c:pt idx="79">
                  <c:v>0.9923824756641707</c:v>
                </c:pt>
                <c:pt idx="80">
                  <c:v>0.17672019411682383</c:v>
                </c:pt>
                <c:pt idx="81">
                  <c:v>5.4680889432161428E-2</c:v>
                </c:pt>
                <c:pt idx="82">
                  <c:v>-0.94359138133649056</c:v>
                </c:pt>
                <c:pt idx="83">
                  <c:v>1.4970480058690883</c:v>
                </c:pt>
                <c:pt idx="84">
                  <c:v>0.75484232211428404</c:v>
                </c:pt>
                <c:pt idx="85">
                  <c:v>-0.69359508841793771</c:v>
                </c:pt>
                <c:pt idx="86">
                  <c:v>-1.8068302686137527</c:v>
                </c:pt>
                <c:pt idx="87">
                  <c:v>-2.4356240500991233</c:v>
                </c:pt>
                <c:pt idx="88">
                  <c:v>-2.0300378992433266</c:v>
                </c:pt>
                <c:pt idx="89">
                  <c:v>-0.7179165263738142</c:v>
                </c:pt>
                <c:pt idx="90">
                  <c:v>0.59505766457532017</c:v>
                </c:pt>
                <c:pt idx="91">
                  <c:v>0.7435822138864111</c:v>
                </c:pt>
                <c:pt idx="92">
                  <c:v>-2.1000451444488433</c:v>
                </c:pt>
                <c:pt idx="93">
                  <c:v>3.1566343030854527</c:v>
                </c:pt>
                <c:pt idx="94">
                  <c:v>1.516825713969665</c:v>
                </c:pt>
                <c:pt idx="95">
                  <c:v>-0.17811267198718073</c:v>
                </c:pt>
                <c:pt idx="96">
                  <c:v>0.61070365556025619</c:v>
                </c:pt>
                <c:pt idx="97">
                  <c:v>-0.53465049063406556</c:v>
                </c:pt>
                <c:pt idx="98">
                  <c:v>-0.2895394542412234</c:v>
                </c:pt>
                <c:pt idx="99">
                  <c:v>1.3881098887315191</c:v>
                </c:pt>
                <c:pt idx="100">
                  <c:v>0.13290590812728309</c:v>
                </c:pt>
                <c:pt idx="101">
                  <c:v>0.72203758944388452</c:v>
                </c:pt>
                <c:pt idx="102">
                  <c:v>-0.20530203847167316</c:v>
                </c:pt>
                <c:pt idx="103">
                  <c:v>0.39628427220156792</c:v>
                </c:pt>
                <c:pt idx="104">
                  <c:v>-0.14927708823209829</c:v>
                </c:pt>
                <c:pt idx="105">
                  <c:v>-0.31305612818202777</c:v>
                </c:pt>
                <c:pt idx="106">
                  <c:v>0.48025152147962868</c:v>
                </c:pt>
                <c:pt idx="107">
                  <c:v>-0.81977446323216585</c:v>
                </c:pt>
                <c:pt idx="108">
                  <c:v>-0.80348467681035773</c:v>
                </c:pt>
                <c:pt idx="109">
                  <c:v>-0.41936231831508197</c:v>
                </c:pt>
                <c:pt idx="110">
                  <c:v>-0.93408627651344178</c:v>
                </c:pt>
                <c:pt idx="111">
                  <c:v>1.5129866602008213E-2</c:v>
                </c:pt>
                <c:pt idx="112">
                  <c:v>-8.1566260417405112E-2</c:v>
                </c:pt>
                <c:pt idx="113">
                  <c:v>-0.78121626881136452</c:v>
                </c:pt>
              </c:numCache>
            </c:numRef>
          </c:val>
          <c:smooth val="0"/>
          <c:extLst>
            <c:ext xmlns:c16="http://schemas.microsoft.com/office/drawing/2014/chart" uri="{C3380CC4-5D6E-409C-BE32-E72D297353CC}">
              <c16:uniqueId val="{00000000-76EE-4323-9C8C-CCD5252D8168}"/>
            </c:ext>
          </c:extLst>
        </c:ser>
        <c:dLbls>
          <c:showLegendKey val="0"/>
          <c:showVal val="0"/>
          <c:showCatName val="0"/>
          <c:showSerName val="0"/>
          <c:showPercent val="0"/>
          <c:showBubbleSize val="0"/>
        </c:dLbls>
        <c:smooth val="0"/>
        <c:axId val="236650880"/>
        <c:axId val="236652416"/>
      </c:lineChart>
      <c:catAx>
        <c:axId val="236650880"/>
        <c:scaling>
          <c:orientation val="minMax"/>
        </c:scaling>
        <c:delete val="0"/>
        <c:axPos val="b"/>
        <c:numFmt formatCode="General" sourceLinked="0"/>
        <c:majorTickMark val="out"/>
        <c:minorTickMark val="none"/>
        <c:tickLblPos val="low"/>
        <c:crossAx val="236652416"/>
        <c:crosses val="autoZero"/>
        <c:auto val="1"/>
        <c:lblAlgn val="ctr"/>
        <c:lblOffset val="100"/>
        <c:noMultiLvlLbl val="0"/>
      </c:catAx>
      <c:valAx>
        <c:axId val="236652416"/>
        <c:scaling>
          <c:orientation val="minMax"/>
        </c:scaling>
        <c:delete val="0"/>
        <c:axPos val="l"/>
        <c:majorGridlines/>
        <c:numFmt formatCode="0.0" sourceLinked="0"/>
        <c:majorTickMark val="out"/>
        <c:minorTickMark val="none"/>
        <c:tickLblPos val="nextTo"/>
        <c:spPr>
          <a:ln>
            <a:noFill/>
          </a:ln>
        </c:spPr>
        <c:crossAx val="236650880"/>
        <c:crosses val="autoZero"/>
        <c:crossBetween val="between"/>
      </c:valAx>
    </c:plotArea>
    <c:plotVisOnly val="1"/>
    <c:dispBlanksAs val="gap"/>
    <c:showDLblsOverMax val="0"/>
  </c:chart>
  <c:printSettings>
    <c:headerFooter/>
    <c:pageMargins b="0.75000000000000566" l="0.70000000000000062" r="0.70000000000000062" t="0.75000000000000566"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Y REST</a:t>
            </a:r>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Stationary!$C$7:$C$120</c:f>
              <c:numCache>
                <c:formatCode>0.000</c:formatCode>
                <c:ptCount val="114"/>
                <c:pt idx="0">
                  <c:v>-1.2087417841695061</c:v>
                </c:pt>
                <c:pt idx="1">
                  <c:v>0.12260682032569115</c:v>
                </c:pt>
                <c:pt idx="2">
                  <c:v>1.1174576556390345</c:v>
                </c:pt>
                <c:pt idx="3">
                  <c:v>0.49224303990304286</c:v>
                </c:pt>
                <c:pt idx="4">
                  <c:v>1.1419055267962417</c:v>
                </c:pt>
                <c:pt idx="5">
                  <c:v>-1.9374539028467499</c:v>
                </c:pt>
                <c:pt idx="6">
                  <c:v>2.6164060705848566</c:v>
                </c:pt>
                <c:pt idx="7">
                  <c:v>1.5543047812487085</c:v>
                </c:pt>
                <c:pt idx="8">
                  <c:v>1.2793448070608147</c:v>
                </c:pt>
                <c:pt idx="9">
                  <c:v>2.5418385936710006</c:v>
                </c:pt>
                <c:pt idx="10">
                  <c:v>0.41206773252625872</c:v>
                </c:pt>
                <c:pt idx="11">
                  <c:v>-1.345259581235533</c:v>
                </c:pt>
                <c:pt idx="12">
                  <c:v>1.7281320405004106</c:v>
                </c:pt>
                <c:pt idx="13">
                  <c:v>-1.9297097880052707</c:v>
                </c:pt>
                <c:pt idx="14">
                  <c:v>-1.9824787812853319</c:v>
                </c:pt>
                <c:pt idx="15">
                  <c:v>0.73871391103758377</c:v>
                </c:pt>
                <c:pt idx="16">
                  <c:v>-9.9086511911957942E-2</c:v>
                </c:pt>
                <c:pt idx="17">
                  <c:v>2.4991247844953133</c:v>
                </c:pt>
                <c:pt idx="18">
                  <c:v>3.7261820487497488E-3</c:v>
                </c:pt>
                <c:pt idx="19">
                  <c:v>2.7794030527677958</c:v>
                </c:pt>
                <c:pt idx="20">
                  <c:v>2.4731173498556611</c:v>
                </c:pt>
                <c:pt idx="21">
                  <c:v>0.3037555712434834</c:v>
                </c:pt>
                <c:pt idx="22">
                  <c:v>1.7862156860885801</c:v>
                </c:pt>
                <c:pt idx="23">
                  <c:v>0.51249539842587488</c:v>
                </c:pt>
                <c:pt idx="24">
                  <c:v>0.80315358071182708</c:v>
                </c:pt>
                <c:pt idx="25">
                  <c:v>0.21430373789141122</c:v>
                </c:pt>
                <c:pt idx="26">
                  <c:v>0.98525691464864984</c:v>
                </c:pt>
                <c:pt idx="27">
                  <c:v>-1.1579164341736305</c:v>
                </c:pt>
                <c:pt idx="28">
                  <c:v>-0.55313680521343578</c:v>
                </c:pt>
                <c:pt idx="29">
                  <c:v>1.1780274808021272</c:v>
                </c:pt>
                <c:pt idx="30">
                  <c:v>-0.58302362664107399</c:v>
                </c:pt>
                <c:pt idx="31">
                  <c:v>-0.43695891268991893</c:v>
                </c:pt>
                <c:pt idx="32">
                  <c:v>2.6981370393512147</c:v>
                </c:pt>
                <c:pt idx="33">
                  <c:v>1.4953981058763031</c:v>
                </c:pt>
                <c:pt idx="34">
                  <c:v>0.40689931204408758</c:v>
                </c:pt>
                <c:pt idx="35">
                  <c:v>-0.63478261524639557</c:v>
                </c:pt>
                <c:pt idx="36">
                  <c:v>1.1976486103996518</c:v>
                </c:pt>
                <c:pt idx="37">
                  <c:v>5.5843430480676304E-2</c:v>
                </c:pt>
                <c:pt idx="38">
                  <c:v>-0.34348295297735554</c:v>
                </c:pt>
                <c:pt idx="39">
                  <c:v>0.28625654639423992</c:v>
                </c:pt>
                <c:pt idx="40">
                  <c:v>-1.1423645433869059</c:v>
                </c:pt>
                <c:pt idx="41">
                  <c:v>2.7865639653491012</c:v>
                </c:pt>
                <c:pt idx="42">
                  <c:v>1.3293369376021911</c:v>
                </c:pt>
                <c:pt idx="43">
                  <c:v>1.0577366114872842</c:v>
                </c:pt>
                <c:pt idx="44">
                  <c:v>-2.0216449067195743</c:v>
                </c:pt>
                <c:pt idx="45">
                  <c:v>1.3614256973592784</c:v>
                </c:pt>
                <c:pt idx="46">
                  <c:v>-1.2425879216835103</c:v>
                </c:pt>
                <c:pt idx="47">
                  <c:v>-4.3518578959222811</c:v>
                </c:pt>
                <c:pt idx="48">
                  <c:v>-2.0828468400040681</c:v>
                </c:pt>
                <c:pt idx="49">
                  <c:v>-0.24347730063144191</c:v>
                </c:pt>
                <c:pt idx="50">
                  <c:v>1.1799266408153795</c:v>
                </c:pt>
                <c:pt idx="51">
                  <c:v>1.1552345011356078</c:v>
                </c:pt>
                <c:pt idx="52">
                  <c:v>-0.48319284579395294</c:v>
                </c:pt>
                <c:pt idx="53">
                  <c:v>-0.50930587567317964</c:v>
                </c:pt>
                <c:pt idx="54">
                  <c:v>7.0468515400504472E-2</c:v>
                </c:pt>
                <c:pt idx="55">
                  <c:v>-6.8232345915960835E-2</c:v>
                </c:pt>
                <c:pt idx="56">
                  <c:v>0.17120323047767094</c:v>
                </c:pt>
                <c:pt idx="57">
                  <c:v>-0.13325542703025128</c:v>
                </c:pt>
                <c:pt idx="58">
                  <c:v>-2.0727437074075841</c:v>
                </c:pt>
                <c:pt idx="59">
                  <c:v>-3.6980579235320832E-2</c:v>
                </c:pt>
                <c:pt idx="60">
                  <c:v>-0.46121331767213469</c:v>
                </c:pt>
                <c:pt idx="61">
                  <c:v>0.43435021169703525</c:v>
                </c:pt>
                <c:pt idx="62">
                  <c:v>0.21472634011555947</c:v>
                </c:pt>
                <c:pt idx="63">
                  <c:v>-0.24663853828815441</c:v>
                </c:pt>
                <c:pt idx="64">
                  <c:v>-0.40457877589619962</c:v>
                </c:pt>
                <c:pt idx="65">
                  <c:v>-0.15469145508827076</c:v>
                </c:pt>
                <c:pt idx="66">
                  <c:v>-0.30700867683538213</c:v>
                </c:pt>
                <c:pt idx="67">
                  <c:v>0.13403270228235264</c:v>
                </c:pt>
                <c:pt idx="68">
                  <c:v>1.0604355373174865</c:v>
                </c:pt>
                <c:pt idx="69">
                  <c:v>0.17741694213452597</c:v>
                </c:pt>
                <c:pt idx="70">
                  <c:v>2.268808552959781</c:v>
                </c:pt>
                <c:pt idx="71">
                  <c:v>1.0537247990178553</c:v>
                </c:pt>
                <c:pt idx="72">
                  <c:v>-0.37884910611725964</c:v>
                </c:pt>
                <c:pt idx="73">
                  <c:v>1.7179560914030088</c:v>
                </c:pt>
                <c:pt idx="74">
                  <c:v>0.57823962333142553</c:v>
                </c:pt>
                <c:pt idx="75">
                  <c:v>-0.10427075264732544</c:v>
                </c:pt>
                <c:pt idx="76">
                  <c:v>0.54693109467042511</c:v>
                </c:pt>
                <c:pt idx="77">
                  <c:v>-1.6082788627999278E-2</c:v>
                </c:pt>
                <c:pt idx="78">
                  <c:v>0.84570647746990169</c:v>
                </c:pt>
                <c:pt idx="79">
                  <c:v>0.91692165036822182</c:v>
                </c:pt>
                <c:pt idx="80">
                  <c:v>0.36457213297997093</c:v>
                </c:pt>
                <c:pt idx="81">
                  <c:v>0.2097282025932099</c:v>
                </c:pt>
                <c:pt idx="82">
                  <c:v>-0.50597561444017636</c:v>
                </c:pt>
                <c:pt idx="83">
                  <c:v>1.9617661596228384</c:v>
                </c:pt>
                <c:pt idx="84">
                  <c:v>0.5724534503069787</c:v>
                </c:pt>
                <c:pt idx="85">
                  <c:v>-0.12696812109889954</c:v>
                </c:pt>
                <c:pt idx="86">
                  <c:v>-1.3857211808993544</c:v>
                </c:pt>
                <c:pt idx="87">
                  <c:v>-2.4229381806268737</c:v>
                </c:pt>
                <c:pt idx="88">
                  <c:v>-2.0382119814041335</c:v>
                </c:pt>
                <c:pt idx="89">
                  <c:v>-1.6262871596296993</c:v>
                </c:pt>
                <c:pt idx="90">
                  <c:v>8.0487874347282329E-2</c:v>
                </c:pt>
                <c:pt idx="91">
                  <c:v>0.58765272859592521</c:v>
                </c:pt>
                <c:pt idx="92">
                  <c:v>-2.2286949296415361</c:v>
                </c:pt>
                <c:pt idx="93">
                  <c:v>3.1720681306100982</c:v>
                </c:pt>
                <c:pt idx="94">
                  <c:v>1.5030145348365362</c:v>
                </c:pt>
                <c:pt idx="95">
                  <c:v>0.32910894977537275</c:v>
                </c:pt>
                <c:pt idx="96">
                  <c:v>1.3413709113993786</c:v>
                </c:pt>
                <c:pt idx="97">
                  <c:v>-0.38695485007525754</c:v>
                </c:pt>
                <c:pt idx="98">
                  <c:v>7.4872857479105548E-2</c:v>
                </c:pt>
                <c:pt idx="99">
                  <c:v>0.40993248215134592</c:v>
                </c:pt>
                <c:pt idx="100">
                  <c:v>0.38065861528121836</c:v>
                </c:pt>
                <c:pt idx="101">
                  <c:v>0.58162772153093378</c:v>
                </c:pt>
                <c:pt idx="102">
                  <c:v>-0.60385706896329516</c:v>
                </c:pt>
                <c:pt idx="103">
                  <c:v>0.4989208348955696</c:v>
                </c:pt>
                <c:pt idx="104">
                  <c:v>-0.65817574124909761</c:v>
                </c:pt>
                <c:pt idx="105">
                  <c:v>7.8105760063676755E-2</c:v>
                </c:pt>
                <c:pt idx="106">
                  <c:v>-0.2436201344334723</c:v>
                </c:pt>
                <c:pt idx="107">
                  <c:v>-0.90860012522998268</c:v>
                </c:pt>
                <c:pt idx="108">
                  <c:v>-0.94310364857189377</c:v>
                </c:pt>
                <c:pt idx="109">
                  <c:v>-0.72763049461140561</c:v>
                </c:pt>
                <c:pt idx="110">
                  <c:v>-0.7878216768230164</c:v>
                </c:pt>
                <c:pt idx="111">
                  <c:v>4.3346413237413728E-2</c:v>
                </c:pt>
                <c:pt idx="112">
                  <c:v>-0.23075045886005974</c:v>
                </c:pt>
                <c:pt idx="113">
                  <c:v>-0.96954356628205751</c:v>
                </c:pt>
              </c:numCache>
            </c:numRef>
          </c:val>
          <c:smooth val="0"/>
          <c:extLst>
            <c:ext xmlns:c16="http://schemas.microsoft.com/office/drawing/2014/chart" uri="{C3380CC4-5D6E-409C-BE32-E72D297353CC}">
              <c16:uniqueId val="{00000000-8202-4E0A-B738-D9652E1C0596}"/>
            </c:ext>
          </c:extLst>
        </c:ser>
        <c:dLbls>
          <c:showLegendKey val="0"/>
          <c:showVal val="0"/>
          <c:showCatName val="0"/>
          <c:showSerName val="0"/>
          <c:showPercent val="0"/>
          <c:showBubbleSize val="0"/>
        </c:dLbls>
        <c:smooth val="0"/>
        <c:axId val="236672512"/>
        <c:axId val="236674048"/>
      </c:lineChart>
      <c:catAx>
        <c:axId val="236672512"/>
        <c:scaling>
          <c:orientation val="minMax"/>
        </c:scaling>
        <c:delete val="0"/>
        <c:axPos val="b"/>
        <c:numFmt formatCode="General" sourceLinked="0"/>
        <c:majorTickMark val="out"/>
        <c:minorTickMark val="none"/>
        <c:tickLblPos val="low"/>
        <c:crossAx val="236674048"/>
        <c:crosses val="autoZero"/>
        <c:auto val="1"/>
        <c:lblAlgn val="ctr"/>
        <c:lblOffset val="100"/>
        <c:noMultiLvlLbl val="0"/>
      </c:catAx>
      <c:valAx>
        <c:axId val="236674048"/>
        <c:scaling>
          <c:orientation val="minMax"/>
        </c:scaling>
        <c:delete val="0"/>
        <c:axPos val="l"/>
        <c:majorGridlines/>
        <c:numFmt formatCode="0.0" sourceLinked="0"/>
        <c:majorTickMark val="out"/>
        <c:minorTickMark val="none"/>
        <c:tickLblPos val="nextTo"/>
        <c:spPr>
          <a:ln>
            <a:noFill/>
          </a:ln>
        </c:spPr>
        <c:crossAx val="236672512"/>
        <c:crosses val="autoZero"/>
        <c:crossBetween val="between"/>
      </c:valAx>
    </c:plotArea>
    <c:plotVisOnly val="1"/>
    <c:dispBlanksAs val="gap"/>
    <c:showDLblsOverMax val="0"/>
  </c:chart>
  <c:printSettings>
    <c:headerFooter/>
    <c:pageMargins b="0.75000000000000611" l="0.70000000000000062" r="0.70000000000000062" t="0.75000000000000611"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Y CU</a:t>
            </a:r>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Stationary!$D$7:$D$120</c:f>
              <c:numCache>
                <c:formatCode>0.000</c:formatCode>
                <c:ptCount val="114"/>
                <c:pt idx="0">
                  <c:v>-96.905289876145389</c:v>
                </c:pt>
                <c:pt idx="1">
                  <c:v>-97.828045699174254</c:v>
                </c:pt>
                <c:pt idx="2">
                  <c:v>-97.314352680666843</c:v>
                </c:pt>
                <c:pt idx="3">
                  <c:v>-94.134132266070537</c:v>
                </c:pt>
                <c:pt idx="4">
                  <c:v>-93.263124253736123</c:v>
                </c:pt>
                <c:pt idx="5">
                  <c:v>-93.610294433649187</c:v>
                </c:pt>
                <c:pt idx="6">
                  <c:v>-86.135056679744821</c:v>
                </c:pt>
                <c:pt idx="7">
                  <c:v>-83.432104372008098</c:v>
                </c:pt>
                <c:pt idx="8">
                  <c:v>-86.097239301495847</c:v>
                </c:pt>
                <c:pt idx="9">
                  <c:v>-80.20151821585705</c:v>
                </c:pt>
                <c:pt idx="10">
                  <c:v>-79.451949104965024</c:v>
                </c:pt>
                <c:pt idx="11">
                  <c:v>-80.224349526133437</c:v>
                </c:pt>
                <c:pt idx="12">
                  <c:v>-77.796425015860677</c:v>
                </c:pt>
                <c:pt idx="13">
                  <c:v>-78.497936039956585</c:v>
                </c:pt>
                <c:pt idx="14">
                  <c:v>-80.186775880512641</c:v>
                </c:pt>
                <c:pt idx="15">
                  <c:v>-85.448498512360175</c:v>
                </c:pt>
                <c:pt idx="16">
                  <c:v>-68.322882448661403</c:v>
                </c:pt>
                <c:pt idx="17">
                  <c:v>-67.563748891175237</c:v>
                </c:pt>
                <c:pt idx="18">
                  <c:v>-73.858925168919086</c:v>
                </c:pt>
                <c:pt idx="19">
                  <c:v>-65.589440264712039</c:v>
                </c:pt>
                <c:pt idx="20">
                  <c:v>-70.161019843055783</c:v>
                </c:pt>
                <c:pt idx="21">
                  <c:v>-73.019629731088571</c:v>
                </c:pt>
                <c:pt idx="22">
                  <c:v>-69.85320140131239</c:v>
                </c:pt>
                <c:pt idx="23">
                  <c:v>-67.98366611239112</c:v>
                </c:pt>
                <c:pt idx="24">
                  <c:v>-69.734128682059918</c:v>
                </c:pt>
                <c:pt idx="25">
                  <c:v>-70.881199511739396</c:v>
                </c:pt>
                <c:pt idx="26">
                  <c:v>-70.349744894610467</c:v>
                </c:pt>
                <c:pt idx="27">
                  <c:v>-70.591842857580559</c:v>
                </c:pt>
                <c:pt idx="28">
                  <c:v>-65.089779035679157</c:v>
                </c:pt>
                <c:pt idx="29">
                  <c:v>-65.208396996485362</c:v>
                </c:pt>
                <c:pt idx="30">
                  <c:v>-59.128712826788615</c:v>
                </c:pt>
                <c:pt idx="31">
                  <c:v>-58.052667141047323</c:v>
                </c:pt>
                <c:pt idx="32">
                  <c:v>-61.736568574141074</c:v>
                </c:pt>
                <c:pt idx="33">
                  <c:v>-51.159262729609509</c:v>
                </c:pt>
                <c:pt idx="34">
                  <c:v>-50.692350783025176</c:v>
                </c:pt>
                <c:pt idx="35">
                  <c:v>-48.392731151912585</c:v>
                </c:pt>
                <c:pt idx="36">
                  <c:v>-45.593557114801115</c:v>
                </c:pt>
                <c:pt idx="37">
                  <c:v>-40.296480056489827</c:v>
                </c:pt>
                <c:pt idx="38">
                  <c:v>-35.123236809428136</c:v>
                </c:pt>
                <c:pt idx="39">
                  <c:v>-32.32108321767214</c:v>
                </c:pt>
                <c:pt idx="40">
                  <c:v>-28.785061625867229</c:v>
                </c:pt>
                <c:pt idx="41">
                  <c:v>-26.786363465757631</c:v>
                </c:pt>
                <c:pt idx="42">
                  <c:v>-27.847607096342699</c:v>
                </c:pt>
                <c:pt idx="43">
                  <c:v>-25.089604413276902</c:v>
                </c:pt>
                <c:pt idx="44">
                  <c:v>-21.786277683165736</c:v>
                </c:pt>
                <c:pt idx="45">
                  <c:v>-18.609659442015754</c:v>
                </c:pt>
                <c:pt idx="46">
                  <c:v>-19.255870163373174</c:v>
                </c:pt>
                <c:pt idx="47">
                  <c:v>-17.300179838652411</c:v>
                </c:pt>
                <c:pt idx="48">
                  <c:v>-4.3617874939805006</c:v>
                </c:pt>
                <c:pt idx="49">
                  <c:v>-5.541651209093061</c:v>
                </c:pt>
                <c:pt idx="50">
                  <c:v>-4.1871754558808334</c:v>
                </c:pt>
                <c:pt idx="51">
                  <c:v>-4.4312160316897007</c:v>
                </c:pt>
                <c:pt idx="52">
                  <c:v>-2.4156166408490662</c:v>
                </c:pt>
                <c:pt idx="53">
                  <c:v>-3.28995603125054</c:v>
                </c:pt>
                <c:pt idx="54">
                  <c:v>-0.28583154822786128</c:v>
                </c:pt>
                <c:pt idx="55">
                  <c:v>2.3902543636957034</c:v>
                </c:pt>
                <c:pt idx="56">
                  <c:v>1.9760830700809038</c:v>
                </c:pt>
                <c:pt idx="57">
                  <c:v>3.406756458657128</c:v>
                </c:pt>
                <c:pt idx="58">
                  <c:v>4.8354784186799407</c:v>
                </c:pt>
                <c:pt idx="59">
                  <c:v>1.6605463239461642</c:v>
                </c:pt>
                <c:pt idx="60">
                  <c:v>-1.2972199536959579</c:v>
                </c:pt>
                <c:pt idx="61">
                  <c:v>-1.5442170043820624</c:v>
                </c:pt>
                <c:pt idx="62">
                  <c:v>-4.0166915244876691</c:v>
                </c:pt>
                <c:pt idx="63">
                  <c:v>2.2308636722855226</c:v>
                </c:pt>
                <c:pt idx="64">
                  <c:v>5.3842224100126259</c:v>
                </c:pt>
                <c:pt idx="65">
                  <c:v>3.5757458035095624</c:v>
                </c:pt>
                <c:pt idx="66">
                  <c:v>2.4528173673527363</c:v>
                </c:pt>
                <c:pt idx="67">
                  <c:v>-9.0927451865354669E-3</c:v>
                </c:pt>
                <c:pt idx="68">
                  <c:v>1.5845783708668932</c:v>
                </c:pt>
                <c:pt idx="69">
                  <c:v>4.6481492355587761</c:v>
                </c:pt>
                <c:pt idx="70">
                  <c:v>6.0180607282056826</c:v>
                </c:pt>
                <c:pt idx="71">
                  <c:v>3.1920015048006007</c:v>
                </c:pt>
                <c:pt idx="72">
                  <c:v>-1.0797646814812651</c:v>
                </c:pt>
                <c:pt idx="73">
                  <c:v>-6.9605626190518706</c:v>
                </c:pt>
                <c:pt idx="74">
                  <c:v>-0.17093711890061059</c:v>
                </c:pt>
                <c:pt idx="75">
                  <c:v>-0.24186209130812131</c:v>
                </c:pt>
                <c:pt idx="76">
                  <c:v>-2.2383135156348999</c:v>
                </c:pt>
                <c:pt idx="77">
                  <c:v>-1.1821442253442456</c:v>
                </c:pt>
                <c:pt idx="78">
                  <c:v>-1.5917121494167077</c:v>
                </c:pt>
                <c:pt idx="79">
                  <c:v>1.2950050546969578</c:v>
                </c:pt>
                <c:pt idx="80">
                  <c:v>2.8855497570857551</c:v>
                </c:pt>
                <c:pt idx="81">
                  <c:v>2.4627086977548061</c:v>
                </c:pt>
                <c:pt idx="82">
                  <c:v>1.7780847170222387</c:v>
                </c:pt>
                <c:pt idx="83">
                  <c:v>1.2018396802320694</c:v>
                </c:pt>
                <c:pt idx="84">
                  <c:v>4.2498648827852321</c:v>
                </c:pt>
                <c:pt idx="85">
                  <c:v>0.40703888228563301</c:v>
                </c:pt>
                <c:pt idx="86">
                  <c:v>-5.0299003127597643</c:v>
                </c:pt>
                <c:pt idx="87">
                  <c:v>-6.2652212087664338</c:v>
                </c:pt>
                <c:pt idx="88">
                  <c:v>-5.1622238674358414</c:v>
                </c:pt>
                <c:pt idx="89">
                  <c:v>-2.7655042611547742</c:v>
                </c:pt>
                <c:pt idx="90">
                  <c:v>-0.208853110931841</c:v>
                </c:pt>
                <c:pt idx="91">
                  <c:v>-0.36226585656027055</c:v>
                </c:pt>
                <c:pt idx="92">
                  <c:v>-3.2631837986932624</c:v>
                </c:pt>
                <c:pt idx="93">
                  <c:v>-0.86947258471218447</c:v>
                </c:pt>
                <c:pt idx="94">
                  <c:v>0.52315727820860047</c:v>
                </c:pt>
                <c:pt idx="95">
                  <c:v>-2.9638797626630549</c:v>
                </c:pt>
                <c:pt idx="96">
                  <c:v>-7.2383175614904758</c:v>
                </c:pt>
                <c:pt idx="97">
                  <c:v>-9.4353993027089018</c:v>
                </c:pt>
                <c:pt idx="98">
                  <c:v>-13.252220734041884</c:v>
                </c:pt>
                <c:pt idx="99">
                  <c:v>-2.388535805147967</c:v>
                </c:pt>
                <c:pt idx="100">
                  <c:v>-6.1117676203602969</c:v>
                </c:pt>
                <c:pt idx="101">
                  <c:v>-4.9555319792978025</c:v>
                </c:pt>
                <c:pt idx="102">
                  <c:v>-4.297146965129059</c:v>
                </c:pt>
                <c:pt idx="103">
                  <c:v>-1.2099085400288914</c:v>
                </c:pt>
                <c:pt idx="104">
                  <c:v>0.50953629088917296</c:v>
                </c:pt>
                <c:pt idx="105">
                  <c:v>-2.6271131578612312</c:v>
                </c:pt>
                <c:pt idx="106">
                  <c:v>4.1246981734923338</c:v>
                </c:pt>
                <c:pt idx="107">
                  <c:v>4.4649610405242584</c:v>
                </c:pt>
                <c:pt idx="108">
                  <c:v>4.0261161957323566</c:v>
                </c:pt>
                <c:pt idx="109">
                  <c:v>4.464373946294927</c:v>
                </c:pt>
                <c:pt idx="110">
                  <c:v>4.4148170209359705</c:v>
                </c:pt>
                <c:pt idx="111">
                  <c:v>4.3338152158721641</c:v>
                </c:pt>
                <c:pt idx="112">
                  <c:v>6.8572354472287316</c:v>
                </c:pt>
                <c:pt idx="113">
                  <c:v>5.9488517917275203</c:v>
                </c:pt>
              </c:numCache>
            </c:numRef>
          </c:val>
          <c:smooth val="0"/>
          <c:extLst>
            <c:ext xmlns:c16="http://schemas.microsoft.com/office/drawing/2014/chart" uri="{C3380CC4-5D6E-409C-BE32-E72D297353CC}">
              <c16:uniqueId val="{00000000-BEA5-4F45-8BB1-ADFF90CAF7B9}"/>
            </c:ext>
          </c:extLst>
        </c:ser>
        <c:dLbls>
          <c:showLegendKey val="0"/>
          <c:showVal val="0"/>
          <c:showCatName val="0"/>
          <c:showSerName val="0"/>
          <c:showPercent val="0"/>
          <c:showBubbleSize val="0"/>
        </c:dLbls>
        <c:smooth val="0"/>
        <c:axId val="236702336"/>
        <c:axId val="236982656"/>
      </c:lineChart>
      <c:catAx>
        <c:axId val="236702336"/>
        <c:scaling>
          <c:orientation val="minMax"/>
        </c:scaling>
        <c:delete val="0"/>
        <c:axPos val="b"/>
        <c:numFmt formatCode="General" sourceLinked="0"/>
        <c:majorTickMark val="out"/>
        <c:minorTickMark val="none"/>
        <c:tickLblPos val="low"/>
        <c:crossAx val="236982656"/>
        <c:crosses val="autoZero"/>
        <c:auto val="1"/>
        <c:lblAlgn val="ctr"/>
        <c:lblOffset val="100"/>
        <c:noMultiLvlLbl val="0"/>
      </c:catAx>
      <c:valAx>
        <c:axId val="236982656"/>
        <c:scaling>
          <c:orientation val="minMax"/>
        </c:scaling>
        <c:delete val="0"/>
        <c:axPos val="l"/>
        <c:majorGridlines/>
        <c:numFmt formatCode="0.0" sourceLinked="0"/>
        <c:majorTickMark val="out"/>
        <c:minorTickMark val="none"/>
        <c:tickLblPos val="nextTo"/>
        <c:spPr>
          <a:ln>
            <a:noFill/>
          </a:ln>
        </c:spPr>
        <c:crossAx val="236702336"/>
        <c:crosses val="autoZero"/>
        <c:crossBetween val="between"/>
      </c:valAx>
    </c:plotArea>
    <c:plotVisOnly val="1"/>
    <c:dispBlanksAs val="gap"/>
    <c:showDLblsOverMax val="0"/>
  </c:chart>
  <c:printSettings>
    <c:headerFooter/>
    <c:pageMargins b="0.75000000000000633" l="0.70000000000000062" r="0.70000000000000062" t="0.75000000000000633"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Y MINE</a:t>
            </a:r>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Stationary!$E$7:$E$120</c:f>
              <c:numCache>
                <c:formatCode>0.000</c:formatCode>
                <c:ptCount val="114"/>
                <c:pt idx="0">
                  <c:v>-88.918132445737001</c:v>
                </c:pt>
                <c:pt idx="1">
                  <c:v>-89.874025204291002</c:v>
                </c:pt>
                <c:pt idx="2">
                  <c:v>-89.380595751572173</c:v>
                </c:pt>
                <c:pt idx="3">
                  <c:v>-86.19964605304699</c:v>
                </c:pt>
                <c:pt idx="4">
                  <c:v>-85.348777083728237</c:v>
                </c:pt>
                <c:pt idx="5">
                  <c:v>-85.74224500813466</c:v>
                </c:pt>
                <c:pt idx="6">
                  <c:v>-78.296064152358213</c:v>
                </c:pt>
                <c:pt idx="7">
                  <c:v>-75.580231449302573</c:v>
                </c:pt>
                <c:pt idx="8">
                  <c:v>-78.251469007135483</c:v>
                </c:pt>
                <c:pt idx="9">
                  <c:v>-72.414743778821503</c:v>
                </c:pt>
                <c:pt idx="10">
                  <c:v>-71.712605965250759</c:v>
                </c:pt>
                <c:pt idx="11">
                  <c:v>-72.457298290538347</c:v>
                </c:pt>
                <c:pt idx="12">
                  <c:v>-70.012809087680807</c:v>
                </c:pt>
                <c:pt idx="13">
                  <c:v>-70.789958197961369</c:v>
                </c:pt>
                <c:pt idx="14">
                  <c:v>-72.552644327210828</c:v>
                </c:pt>
                <c:pt idx="15">
                  <c:v>-77.767946975320683</c:v>
                </c:pt>
                <c:pt idx="16">
                  <c:v>-60.605042707558141</c:v>
                </c:pt>
                <c:pt idx="17">
                  <c:v>-59.901176878930073</c:v>
                </c:pt>
                <c:pt idx="18">
                  <c:v>-66.359808866612866</c:v>
                </c:pt>
                <c:pt idx="19">
                  <c:v>-58.036998198341962</c:v>
                </c:pt>
                <c:pt idx="20">
                  <c:v>-62.386624387451548</c:v>
                </c:pt>
                <c:pt idx="21">
                  <c:v>-65.506411464133862</c:v>
                </c:pt>
                <c:pt idx="22">
                  <c:v>-62.473113331300056</c:v>
                </c:pt>
                <c:pt idx="23">
                  <c:v>-60.553418691639536</c:v>
                </c:pt>
                <c:pt idx="24">
                  <c:v>-61.887462063927842</c:v>
                </c:pt>
                <c:pt idx="25">
                  <c:v>-63.511184193838517</c:v>
                </c:pt>
                <c:pt idx="26">
                  <c:v>-63.118739957841626</c:v>
                </c:pt>
                <c:pt idx="27">
                  <c:v>-63.351172630827477</c:v>
                </c:pt>
                <c:pt idx="28">
                  <c:v>-57.009971225114214</c:v>
                </c:pt>
                <c:pt idx="29">
                  <c:v>-58.071470890788532</c:v>
                </c:pt>
                <c:pt idx="30">
                  <c:v>-52.04921205135247</c:v>
                </c:pt>
                <c:pt idx="31">
                  <c:v>-51.044665302060139</c:v>
                </c:pt>
                <c:pt idx="32">
                  <c:v>-53.370883443091088</c:v>
                </c:pt>
                <c:pt idx="33">
                  <c:v>-44.150251920320898</c:v>
                </c:pt>
                <c:pt idx="34">
                  <c:v>-43.923804033355964</c:v>
                </c:pt>
                <c:pt idx="35">
                  <c:v>-41.610800305609473</c:v>
                </c:pt>
                <c:pt idx="36">
                  <c:v>-36.835361436612857</c:v>
                </c:pt>
                <c:pt idx="37">
                  <c:v>-33.454319190128444</c:v>
                </c:pt>
                <c:pt idx="38">
                  <c:v>-28.687670382619217</c:v>
                </c:pt>
                <c:pt idx="39">
                  <c:v>-25.72216355228079</c:v>
                </c:pt>
                <c:pt idx="40">
                  <c:v>-23.256723806934133</c:v>
                </c:pt>
                <c:pt idx="41">
                  <c:v>-19.871248754174758</c:v>
                </c:pt>
                <c:pt idx="42">
                  <c:v>-21.429877533869558</c:v>
                </c:pt>
                <c:pt idx="43">
                  <c:v>-18.018118842549256</c:v>
                </c:pt>
                <c:pt idx="44">
                  <c:v>-16.16988500843172</c:v>
                </c:pt>
                <c:pt idx="45">
                  <c:v>-12.394889185518196</c:v>
                </c:pt>
                <c:pt idx="46">
                  <c:v>-11.998741112344078</c:v>
                </c:pt>
                <c:pt idx="47">
                  <c:v>-10.399966603374878</c:v>
                </c:pt>
                <c:pt idx="48">
                  <c:v>-3.7523826730905512</c:v>
                </c:pt>
                <c:pt idx="49">
                  <c:v>-3.9851281718072187</c:v>
                </c:pt>
                <c:pt idx="50">
                  <c:v>-2.8977799500710262</c:v>
                </c:pt>
                <c:pt idx="51">
                  <c:v>-2.8303660992723962</c:v>
                </c:pt>
                <c:pt idx="52">
                  <c:v>-1.1448763196531218</c:v>
                </c:pt>
                <c:pt idx="53">
                  <c:v>-2.4840753276466785</c:v>
                </c:pt>
                <c:pt idx="54">
                  <c:v>0.35608245635762614</c:v>
                </c:pt>
                <c:pt idx="55">
                  <c:v>2.0055972682471293</c:v>
                </c:pt>
                <c:pt idx="56">
                  <c:v>2.1316519435454211</c:v>
                </c:pt>
                <c:pt idx="57">
                  <c:v>3.8889546149218859</c:v>
                </c:pt>
                <c:pt idx="58">
                  <c:v>4.9528922651409175</c:v>
                </c:pt>
                <c:pt idx="59">
                  <c:v>3.5905654602790946</c:v>
                </c:pt>
                <c:pt idx="60">
                  <c:v>6.5126071516488082E-2</c:v>
                </c:pt>
                <c:pt idx="61">
                  <c:v>-0.48343210867301423</c:v>
                </c:pt>
                <c:pt idx="62">
                  <c:v>-2.9401513599250393</c:v>
                </c:pt>
                <c:pt idx="63">
                  <c:v>2.18577392007046</c:v>
                </c:pt>
                <c:pt idx="64">
                  <c:v>4.7117107591748209</c:v>
                </c:pt>
                <c:pt idx="65">
                  <c:v>2.8740993048879773</c:v>
                </c:pt>
                <c:pt idx="66">
                  <c:v>1.9118105855536669</c:v>
                </c:pt>
                <c:pt idx="67">
                  <c:v>-0.7830653079761305</c:v>
                </c:pt>
                <c:pt idx="68">
                  <c:v>1.374046483089387</c:v>
                </c:pt>
                <c:pt idx="69">
                  <c:v>3.9515116861423394</c:v>
                </c:pt>
                <c:pt idx="70">
                  <c:v>5.2144411667636632</c:v>
                </c:pt>
                <c:pt idx="71">
                  <c:v>3.1772490033524718</c:v>
                </c:pt>
                <c:pt idx="72">
                  <c:v>-1.3821987196886312</c:v>
                </c:pt>
                <c:pt idx="73">
                  <c:v>-6.5024388150645791</c:v>
                </c:pt>
                <c:pt idx="74">
                  <c:v>-0.2531032449032864</c:v>
                </c:pt>
                <c:pt idx="75">
                  <c:v>-0.55830570681314384</c:v>
                </c:pt>
                <c:pt idx="76">
                  <c:v>-2.1183372104801492</c:v>
                </c:pt>
                <c:pt idx="77">
                  <c:v>-1.2438394338942089</c:v>
                </c:pt>
                <c:pt idx="78">
                  <c:v>-1.5106657106168768</c:v>
                </c:pt>
                <c:pt idx="79">
                  <c:v>1.0281836569752159</c:v>
                </c:pt>
                <c:pt idx="80">
                  <c:v>2.7235317496110838</c:v>
                </c:pt>
                <c:pt idx="81">
                  <c:v>2.3133634667049137</c:v>
                </c:pt>
                <c:pt idx="82">
                  <c:v>1.4675567399647207</c:v>
                </c:pt>
                <c:pt idx="83">
                  <c:v>0.82469523991676397</c:v>
                </c:pt>
                <c:pt idx="84">
                  <c:v>4.1196828637387171</c:v>
                </c:pt>
                <c:pt idx="85">
                  <c:v>-0.10979214504232004</c:v>
                </c:pt>
                <c:pt idx="86">
                  <c:v>-5.0232835596118548</c:v>
                </c:pt>
                <c:pt idx="87">
                  <c:v>-6.8446334837597078</c:v>
                </c:pt>
                <c:pt idx="88">
                  <c:v>-6.3446928965367988</c:v>
                </c:pt>
                <c:pt idx="89">
                  <c:v>-3.7237217405795491</c:v>
                </c:pt>
                <c:pt idx="90">
                  <c:v>-1.6065422641813711</c:v>
                </c:pt>
                <c:pt idx="91">
                  <c:v>-1.2172403328543169</c:v>
                </c:pt>
                <c:pt idx="92">
                  <c:v>-3.415027165675383</c:v>
                </c:pt>
                <c:pt idx="93">
                  <c:v>-1.3892894165828693</c:v>
                </c:pt>
                <c:pt idx="94">
                  <c:v>0.51876204011546179</c:v>
                </c:pt>
                <c:pt idx="95">
                  <c:v>-2.6959605278957497</c:v>
                </c:pt>
                <c:pt idx="96">
                  <c:v>-6.1643889043932631</c:v>
                </c:pt>
                <c:pt idx="97">
                  <c:v>-8.1906192463129628</c:v>
                </c:pt>
                <c:pt idx="98">
                  <c:v>-11.819536472799882</c:v>
                </c:pt>
                <c:pt idx="99">
                  <c:v>-2.5510952842200822</c:v>
                </c:pt>
                <c:pt idx="100">
                  <c:v>-5.0497802083566512</c:v>
                </c:pt>
                <c:pt idx="101">
                  <c:v>-4.3732032675620758</c:v>
                </c:pt>
                <c:pt idx="102">
                  <c:v>-3.5431391705358237</c:v>
                </c:pt>
                <c:pt idx="103">
                  <c:v>-0.80026874516784119</c:v>
                </c:pt>
                <c:pt idx="104">
                  <c:v>1.0119483889516232</c:v>
                </c:pt>
                <c:pt idx="105">
                  <c:v>-1.5931461865982328</c:v>
                </c:pt>
                <c:pt idx="106">
                  <c:v>3.8492961427114096</c:v>
                </c:pt>
                <c:pt idx="107">
                  <c:v>4.383747722213684</c:v>
                </c:pt>
                <c:pt idx="108">
                  <c:v>3.6728382502444674</c:v>
                </c:pt>
                <c:pt idx="109">
                  <c:v>4.3620539023204401</c:v>
                </c:pt>
                <c:pt idx="110">
                  <c:v>4.7190243310408277</c:v>
                </c:pt>
                <c:pt idx="111">
                  <c:v>4.5977809170326509</c:v>
                </c:pt>
                <c:pt idx="112">
                  <c:v>6.4719272711506619</c:v>
                </c:pt>
                <c:pt idx="113">
                  <c:v>5.7806443291833602</c:v>
                </c:pt>
              </c:numCache>
            </c:numRef>
          </c:val>
          <c:smooth val="0"/>
          <c:extLst>
            <c:ext xmlns:c16="http://schemas.microsoft.com/office/drawing/2014/chart" uri="{C3380CC4-5D6E-409C-BE32-E72D297353CC}">
              <c16:uniqueId val="{00000000-98DF-400D-8AAE-ABEDA82C020B}"/>
            </c:ext>
          </c:extLst>
        </c:ser>
        <c:dLbls>
          <c:showLegendKey val="0"/>
          <c:showVal val="0"/>
          <c:showCatName val="0"/>
          <c:showSerName val="0"/>
          <c:showPercent val="0"/>
          <c:showBubbleSize val="0"/>
        </c:dLbls>
        <c:smooth val="0"/>
        <c:axId val="237015040"/>
        <c:axId val="237016576"/>
      </c:lineChart>
      <c:catAx>
        <c:axId val="237015040"/>
        <c:scaling>
          <c:orientation val="minMax"/>
        </c:scaling>
        <c:delete val="0"/>
        <c:axPos val="b"/>
        <c:numFmt formatCode="General" sourceLinked="0"/>
        <c:majorTickMark val="out"/>
        <c:minorTickMark val="none"/>
        <c:tickLblPos val="low"/>
        <c:crossAx val="237016576"/>
        <c:crosses val="autoZero"/>
        <c:auto val="1"/>
        <c:lblAlgn val="ctr"/>
        <c:lblOffset val="100"/>
        <c:noMultiLvlLbl val="0"/>
      </c:catAx>
      <c:valAx>
        <c:axId val="237016576"/>
        <c:scaling>
          <c:orientation val="minMax"/>
        </c:scaling>
        <c:delete val="0"/>
        <c:axPos val="l"/>
        <c:majorGridlines/>
        <c:numFmt formatCode="0.0" sourceLinked="0"/>
        <c:majorTickMark val="out"/>
        <c:minorTickMark val="none"/>
        <c:tickLblPos val="nextTo"/>
        <c:spPr>
          <a:ln>
            <a:noFill/>
          </a:ln>
        </c:spPr>
        <c:crossAx val="237015040"/>
        <c:crosses val="autoZero"/>
        <c:crossBetween val="between"/>
      </c:valAx>
    </c:plotArea>
    <c:plotVisOnly val="1"/>
    <c:dispBlanksAs val="gap"/>
    <c:showDLblsOverMax val="0"/>
  </c:chart>
  <c:printSettings>
    <c:headerFooter/>
    <c:pageMargins b="0.75000000000000655" l="0.70000000000000062" r="0.70000000000000062" t="0.75000000000000655"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Y RRNN</a:t>
            </a:r>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Stationary!$F$7:$F$120</c:f>
              <c:numCache>
                <c:formatCode>0.000</c:formatCode>
                <c:ptCount val="114"/>
                <c:pt idx="0">
                  <c:v>-70.1885168623553</c:v>
                </c:pt>
                <c:pt idx="1">
                  <c:v>-68.816739445862822</c:v>
                </c:pt>
                <c:pt idx="2">
                  <c:v>-71.066500818502846</c:v>
                </c:pt>
                <c:pt idx="3">
                  <c:v>-67.320112378638441</c:v>
                </c:pt>
                <c:pt idx="4">
                  <c:v>-66.689793351052685</c:v>
                </c:pt>
                <c:pt idx="5">
                  <c:v>-69.137906000395787</c:v>
                </c:pt>
                <c:pt idx="6">
                  <c:v>-59.165528921527084</c:v>
                </c:pt>
                <c:pt idx="7">
                  <c:v>-58.910366548166394</c:v>
                </c:pt>
                <c:pt idx="8">
                  <c:v>-61.495705692167348</c:v>
                </c:pt>
                <c:pt idx="9">
                  <c:v>-59.359374885549414</c:v>
                </c:pt>
                <c:pt idx="10">
                  <c:v>-58.494919752063197</c:v>
                </c:pt>
                <c:pt idx="11">
                  <c:v>-58.185863629979394</c:v>
                </c:pt>
                <c:pt idx="12">
                  <c:v>-57.364001124127526</c:v>
                </c:pt>
                <c:pt idx="13">
                  <c:v>-59.753750305135554</c:v>
                </c:pt>
                <c:pt idx="14">
                  <c:v>-62.071220749787926</c:v>
                </c:pt>
                <c:pt idx="15">
                  <c:v>-62.890932483377128</c:v>
                </c:pt>
                <c:pt idx="16">
                  <c:v>-50.902900867663675</c:v>
                </c:pt>
                <c:pt idx="17">
                  <c:v>-48.976079718530627</c:v>
                </c:pt>
                <c:pt idx="18">
                  <c:v>-48.454295043784896</c:v>
                </c:pt>
                <c:pt idx="19">
                  <c:v>-43.864443515349194</c:v>
                </c:pt>
                <c:pt idx="20">
                  <c:v>-44.816844838499264</c:v>
                </c:pt>
                <c:pt idx="21">
                  <c:v>-45.347210742462494</c:v>
                </c:pt>
                <c:pt idx="22">
                  <c:v>-42.175793369379562</c:v>
                </c:pt>
                <c:pt idx="23">
                  <c:v>-42.825150900611789</c:v>
                </c:pt>
                <c:pt idx="24">
                  <c:v>-43.929722201585946</c:v>
                </c:pt>
                <c:pt idx="25">
                  <c:v>-44.040799474664254</c:v>
                </c:pt>
                <c:pt idx="26">
                  <c:v>-42.101019714357108</c:v>
                </c:pt>
                <c:pt idx="27">
                  <c:v>-43.019937912198657</c:v>
                </c:pt>
                <c:pt idx="28">
                  <c:v>-38.892495727722917</c:v>
                </c:pt>
                <c:pt idx="29">
                  <c:v>-37.916230276493252</c:v>
                </c:pt>
                <c:pt idx="30">
                  <c:v>-34.397399334440706</c:v>
                </c:pt>
                <c:pt idx="31">
                  <c:v>-31.107768494114225</c:v>
                </c:pt>
                <c:pt idx="32">
                  <c:v>-33.446799277577384</c:v>
                </c:pt>
                <c:pt idx="33">
                  <c:v>-25.427704170389006</c:v>
                </c:pt>
                <c:pt idx="34">
                  <c:v>-26.102640431090094</c:v>
                </c:pt>
                <c:pt idx="35">
                  <c:v>-24.149122674673436</c:v>
                </c:pt>
                <c:pt idx="36">
                  <c:v>-20.78218653908084</c:v>
                </c:pt>
                <c:pt idx="37">
                  <c:v>-18.918224012519659</c:v>
                </c:pt>
                <c:pt idx="38">
                  <c:v>-17.110279536623921</c:v>
                </c:pt>
                <c:pt idx="39">
                  <c:v>-14.948804817285236</c:v>
                </c:pt>
                <c:pt idx="40">
                  <c:v>-13.255531938986451</c:v>
                </c:pt>
                <c:pt idx="41">
                  <c:v>-10.014126867174582</c:v>
                </c:pt>
                <c:pt idx="42">
                  <c:v>-8.1970523756342573</c:v>
                </c:pt>
                <c:pt idx="43">
                  <c:v>-6.4044025659145518</c:v>
                </c:pt>
                <c:pt idx="44">
                  <c:v>-5.396299090181401</c:v>
                </c:pt>
                <c:pt idx="45">
                  <c:v>-4.2754973367846105</c:v>
                </c:pt>
                <c:pt idx="46">
                  <c:v>-5.1848492125268422</c:v>
                </c:pt>
                <c:pt idx="47">
                  <c:v>-6.9150434937134833</c:v>
                </c:pt>
                <c:pt idx="48">
                  <c:v>-2.9388014178177855</c:v>
                </c:pt>
                <c:pt idx="49">
                  <c:v>-4.210753563948856</c:v>
                </c:pt>
                <c:pt idx="50">
                  <c:v>-3.3792826570572743</c:v>
                </c:pt>
                <c:pt idx="51">
                  <c:v>-0.54812278356416755</c:v>
                </c:pt>
                <c:pt idx="52">
                  <c:v>0.62092748439386014</c:v>
                </c:pt>
                <c:pt idx="53">
                  <c:v>-8.559571193291049E-2</c:v>
                </c:pt>
                <c:pt idx="54">
                  <c:v>1.3542023922780118</c:v>
                </c:pt>
                <c:pt idx="55">
                  <c:v>1.2356081143400388</c:v>
                </c:pt>
                <c:pt idx="56">
                  <c:v>2.1474877071432275</c:v>
                </c:pt>
                <c:pt idx="57">
                  <c:v>3.97448926479683</c:v>
                </c:pt>
                <c:pt idx="58">
                  <c:v>4.3266035603194268</c:v>
                </c:pt>
                <c:pt idx="59">
                  <c:v>2.41300454060638</c:v>
                </c:pt>
                <c:pt idx="60">
                  <c:v>0.52961706566861722</c:v>
                </c:pt>
                <c:pt idx="61">
                  <c:v>-4.8922640076398238E-2</c:v>
                </c:pt>
                <c:pt idx="62">
                  <c:v>-1.3798288202306139</c:v>
                </c:pt>
                <c:pt idx="63">
                  <c:v>2.9855567037491255</c:v>
                </c:pt>
                <c:pt idx="64">
                  <c:v>3.344400584609275</c:v>
                </c:pt>
                <c:pt idx="65">
                  <c:v>2.0900035847548679</c:v>
                </c:pt>
                <c:pt idx="66">
                  <c:v>1.2687600046624539</c:v>
                </c:pt>
                <c:pt idx="67">
                  <c:v>-0.97740647393197833</c:v>
                </c:pt>
                <c:pt idx="68">
                  <c:v>1.9716260916984538</c:v>
                </c:pt>
                <c:pt idx="69">
                  <c:v>4.670196897716778</c:v>
                </c:pt>
                <c:pt idx="70">
                  <c:v>5.2042776898135799</c:v>
                </c:pt>
                <c:pt idx="71">
                  <c:v>3.4795384597180146</c:v>
                </c:pt>
                <c:pt idx="72">
                  <c:v>-0.41406775064569956</c:v>
                </c:pt>
                <c:pt idx="73">
                  <c:v>-4.7668493010669408</c:v>
                </c:pt>
                <c:pt idx="74">
                  <c:v>1.6207588567488074</c:v>
                </c:pt>
                <c:pt idx="75">
                  <c:v>1.4228619651664758</c:v>
                </c:pt>
                <c:pt idx="76">
                  <c:v>3.9437526751953556E-2</c:v>
                </c:pt>
                <c:pt idx="77">
                  <c:v>0.69373816830011492</c:v>
                </c:pt>
                <c:pt idx="78">
                  <c:v>0.49874897299355325</c:v>
                </c:pt>
                <c:pt idx="79">
                  <c:v>1.2162593582811496</c:v>
                </c:pt>
                <c:pt idx="80">
                  <c:v>2.2497277424561162</c:v>
                </c:pt>
                <c:pt idx="81">
                  <c:v>0.19092384863415646</c:v>
                </c:pt>
                <c:pt idx="82">
                  <c:v>-1.9240515989099549</c:v>
                </c:pt>
                <c:pt idx="83">
                  <c:v>-2.5743330181146575</c:v>
                </c:pt>
                <c:pt idx="84">
                  <c:v>1.1120425106116727</c:v>
                </c:pt>
                <c:pt idx="85">
                  <c:v>-2.9111076407141354</c:v>
                </c:pt>
                <c:pt idx="86">
                  <c:v>-6.0936164123979779</c:v>
                </c:pt>
                <c:pt idx="87">
                  <c:v>-8.403974031530197</c:v>
                </c:pt>
                <c:pt idx="88">
                  <c:v>-9.1575069350139984</c:v>
                </c:pt>
                <c:pt idx="89">
                  <c:v>-4.9216493393219025</c:v>
                </c:pt>
                <c:pt idx="90">
                  <c:v>-2.0434067170044727</c:v>
                </c:pt>
                <c:pt idx="91">
                  <c:v>-1.3320885306202399</c:v>
                </c:pt>
                <c:pt idx="92">
                  <c:v>-3.906037881704151</c:v>
                </c:pt>
                <c:pt idx="93">
                  <c:v>-2.4247713148804451</c:v>
                </c:pt>
                <c:pt idx="94">
                  <c:v>-0.57622034643418374</c:v>
                </c:pt>
                <c:pt idx="95">
                  <c:v>-2.7992343041516961</c:v>
                </c:pt>
                <c:pt idx="96">
                  <c:v>-4.3504762577524616</c:v>
                </c:pt>
                <c:pt idx="97">
                  <c:v>-6.8213662163877871</c:v>
                </c:pt>
                <c:pt idx="98">
                  <c:v>-9.0341014459195321</c:v>
                </c:pt>
                <c:pt idx="99">
                  <c:v>-1.9584133603375449</c:v>
                </c:pt>
                <c:pt idx="100">
                  <c:v>-2.6663784566403592</c:v>
                </c:pt>
                <c:pt idx="101">
                  <c:v>-2.3938789739263484</c:v>
                </c:pt>
                <c:pt idx="102">
                  <c:v>-1.0066841026716702</c:v>
                </c:pt>
                <c:pt idx="103">
                  <c:v>-0.28865444797725104</c:v>
                </c:pt>
                <c:pt idx="104">
                  <c:v>2.4546515562055902</c:v>
                </c:pt>
                <c:pt idx="105">
                  <c:v>-1.0292370676511382</c:v>
                </c:pt>
                <c:pt idx="106">
                  <c:v>4.171040661852885</c:v>
                </c:pt>
                <c:pt idx="107">
                  <c:v>4.2622915018143885</c:v>
                </c:pt>
                <c:pt idx="108">
                  <c:v>3.8473179029899711</c:v>
                </c:pt>
                <c:pt idx="109">
                  <c:v>4.747751569653019</c:v>
                </c:pt>
                <c:pt idx="110">
                  <c:v>4.2689742505285722</c:v>
                </c:pt>
                <c:pt idx="111">
                  <c:v>4.4945296598127698</c:v>
                </c:pt>
                <c:pt idx="112">
                  <c:v>4.8023725394332359</c:v>
                </c:pt>
                <c:pt idx="113">
                  <c:v>4.2910821018790557</c:v>
                </c:pt>
              </c:numCache>
            </c:numRef>
          </c:val>
          <c:smooth val="0"/>
          <c:extLst>
            <c:ext xmlns:c16="http://schemas.microsoft.com/office/drawing/2014/chart" uri="{C3380CC4-5D6E-409C-BE32-E72D297353CC}">
              <c16:uniqueId val="{00000000-DCBE-4453-9310-2FA262F065B6}"/>
            </c:ext>
          </c:extLst>
        </c:ser>
        <c:dLbls>
          <c:showLegendKey val="0"/>
          <c:showVal val="0"/>
          <c:showCatName val="0"/>
          <c:showSerName val="0"/>
          <c:showPercent val="0"/>
          <c:showBubbleSize val="0"/>
        </c:dLbls>
        <c:smooth val="0"/>
        <c:axId val="236782720"/>
        <c:axId val="236784256"/>
      </c:lineChart>
      <c:catAx>
        <c:axId val="236782720"/>
        <c:scaling>
          <c:orientation val="minMax"/>
        </c:scaling>
        <c:delete val="0"/>
        <c:axPos val="b"/>
        <c:numFmt formatCode="General" sourceLinked="0"/>
        <c:majorTickMark val="out"/>
        <c:minorTickMark val="none"/>
        <c:tickLblPos val="low"/>
        <c:crossAx val="236784256"/>
        <c:crosses val="autoZero"/>
        <c:auto val="1"/>
        <c:lblAlgn val="ctr"/>
        <c:lblOffset val="100"/>
        <c:noMultiLvlLbl val="0"/>
      </c:catAx>
      <c:valAx>
        <c:axId val="236784256"/>
        <c:scaling>
          <c:orientation val="minMax"/>
        </c:scaling>
        <c:delete val="0"/>
        <c:axPos val="l"/>
        <c:majorGridlines/>
        <c:numFmt formatCode="0.0" sourceLinked="0"/>
        <c:majorTickMark val="out"/>
        <c:minorTickMark val="none"/>
        <c:tickLblPos val="nextTo"/>
        <c:spPr>
          <a:ln>
            <a:noFill/>
          </a:ln>
        </c:spPr>
        <c:crossAx val="236782720"/>
        <c:crosses val="autoZero"/>
        <c:crossBetween val="between"/>
      </c:valAx>
    </c:plotArea>
    <c:plotVisOnly val="1"/>
    <c:dispBlanksAs val="gap"/>
    <c:showDLblsOverMax val="0"/>
  </c:chart>
  <c:printSettings>
    <c:headerFooter/>
    <c:pageMargins b="0.75000000000000699" l="0.70000000000000062" r="0.70000000000000062" t="0.75000000000000699"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C</a:t>
            </a:r>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Stationary!$G$7:$G$120</c:f>
              <c:numCache>
                <c:formatCode>0.000</c:formatCode>
                <c:ptCount val="114"/>
                <c:pt idx="0">
                  <c:v>-0.21289344495138485</c:v>
                </c:pt>
                <c:pt idx="1">
                  <c:v>-0.22945143478147534</c:v>
                </c:pt>
                <c:pt idx="2">
                  <c:v>-0.35856926712296078</c:v>
                </c:pt>
                <c:pt idx="3">
                  <c:v>0.6434425696156425</c:v>
                </c:pt>
                <c:pt idx="4">
                  <c:v>0.21183958257771573</c:v>
                </c:pt>
                <c:pt idx="5">
                  <c:v>-0.45929711014946539</c:v>
                </c:pt>
                <c:pt idx="6">
                  <c:v>2.3688929421347198</c:v>
                </c:pt>
                <c:pt idx="7">
                  <c:v>0.72887709101297427</c:v>
                </c:pt>
                <c:pt idx="8">
                  <c:v>2.6914593728831364</c:v>
                </c:pt>
                <c:pt idx="9">
                  <c:v>1.2634512366540833</c:v>
                </c:pt>
                <c:pt idx="10">
                  <c:v>-1.4954299696908264</c:v>
                </c:pt>
                <c:pt idx="11">
                  <c:v>-0.33653278057312397</c:v>
                </c:pt>
                <c:pt idx="12">
                  <c:v>-0.71944115945254472</c:v>
                </c:pt>
                <c:pt idx="13">
                  <c:v>-2.2762837764034045</c:v>
                </c:pt>
                <c:pt idx="14">
                  <c:v>-0.40147429861431894</c:v>
                </c:pt>
                <c:pt idx="15">
                  <c:v>0.74122935259171507</c:v>
                </c:pt>
                <c:pt idx="16">
                  <c:v>0.90894054125743518</c:v>
                </c:pt>
                <c:pt idx="17">
                  <c:v>3.5836984032068302</c:v>
                </c:pt>
                <c:pt idx="18">
                  <c:v>-2.2688749963698469</c:v>
                </c:pt>
                <c:pt idx="19">
                  <c:v>3.588856797044953</c:v>
                </c:pt>
                <c:pt idx="20">
                  <c:v>2.1623548752322024</c:v>
                </c:pt>
                <c:pt idx="21">
                  <c:v>2.778730249520605</c:v>
                </c:pt>
                <c:pt idx="22">
                  <c:v>2.1825160236561829</c:v>
                </c:pt>
                <c:pt idx="23">
                  <c:v>-0.27755899468979228</c:v>
                </c:pt>
                <c:pt idx="24">
                  <c:v>-1.2519946868305438</c:v>
                </c:pt>
                <c:pt idx="25">
                  <c:v>1.7437796481646388</c:v>
                </c:pt>
                <c:pt idx="26">
                  <c:v>1.0663621363633795</c:v>
                </c:pt>
                <c:pt idx="27">
                  <c:v>-0.63801525541344395</c:v>
                </c:pt>
                <c:pt idx="28">
                  <c:v>0.77605808925105757</c:v>
                </c:pt>
                <c:pt idx="29">
                  <c:v>1.0381348152680929</c:v>
                </c:pt>
                <c:pt idx="30">
                  <c:v>0.42723704174643595</c:v>
                </c:pt>
                <c:pt idx="31">
                  <c:v>1.3163397436713624</c:v>
                </c:pt>
                <c:pt idx="32">
                  <c:v>1.4362442858358464</c:v>
                </c:pt>
                <c:pt idx="33">
                  <c:v>0.47853112570826406</c:v>
                </c:pt>
                <c:pt idx="34">
                  <c:v>0.61426330177510247</c:v>
                </c:pt>
                <c:pt idx="35">
                  <c:v>2.040106657558765</c:v>
                </c:pt>
                <c:pt idx="36">
                  <c:v>2.2654956112838236</c:v>
                </c:pt>
                <c:pt idx="37">
                  <c:v>-0.20649081516148149</c:v>
                </c:pt>
                <c:pt idx="38">
                  <c:v>-0.40730303752344943</c:v>
                </c:pt>
                <c:pt idx="39">
                  <c:v>-0.26253606011860731</c:v>
                </c:pt>
                <c:pt idx="40">
                  <c:v>9.8452835933598326E-2</c:v>
                </c:pt>
                <c:pt idx="41">
                  <c:v>0.93903567223157447</c:v>
                </c:pt>
                <c:pt idx="42">
                  <c:v>2.0602487404572316</c:v>
                </c:pt>
                <c:pt idx="43">
                  <c:v>1.078816054178438</c:v>
                </c:pt>
                <c:pt idx="44">
                  <c:v>9.4295309145869144E-2</c:v>
                </c:pt>
                <c:pt idx="45">
                  <c:v>0.33754032593729599</c:v>
                </c:pt>
                <c:pt idx="46">
                  <c:v>-2.9517613796485604</c:v>
                </c:pt>
                <c:pt idx="47">
                  <c:v>-3.9660451488559629</c:v>
                </c:pt>
                <c:pt idx="48">
                  <c:v>-1.2441114156888928</c:v>
                </c:pt>
                <c:pt idx="49">
                  <c:v>-1.6491459884507349</c:v>
                </c:pt>
                <c:pt idx="50">
                  <c:v>1.2161900237633021</c:v>
                </c:pt>
                <c:pt idx="51">
                  <c:v>1.3070430072359245</c:v>
                </c:pt>
                <c:pt idx="52">
                  <c:v>-1.236905737236222</c:v>
                </c:pt>
                <c:pt idx="53">
                  <c:v>-1.0629372855125836</c:v>
                </c:pt>
                <c:pt idx="54">
                  <c:v>-0.44334826108866698</c:v>
                </c:pt>
                <c:pt idx="55">
                  <c:v>-0.67424587665862523</c:v>
                </c:pt>
                <c:pt idx="56">
                  <c:v>-0.40410032855626232</c:v>
                </c:pt>
                <c:pt idx="57">
                  <c:v>-2.6365883598140183E-2</c:v>
                </c:pt>
                <c:pt idx="58">
                  <c:v>-2.1532944154989138</c:v>
                </c:pt>
                <c:pt idx="59">
                  <c:v>-0.37333406036823069</c:v>
                </c:pt>
                <c:pt idx="60">
                  <c:v>-0.18732427891252135</c:v>
                </c:pt>
                <c:pt idx="61">
                  <c:v>-0.73626976825502188</c:v>
                </c:pt>
                <c:pt idx="62">
                  <c:v>-0.10860978082136219</c:v>
                </c:pt>
                <c:pt idx="63">
                  <c:v>-1.3031907438916419</c:v>
                </c:pt>
                <c:pt idx="64">
                  <c:v>1.8858986691077551E-2</c:v>
                </c:pt>
                <c:pt idx="65">
                  <c:v>7.4413437645964198E-2</c:v>
                </c:pt>
                <c:pt idx="66">
                  <c:v>0.16546308520147202</c:v>
                </c:pt>
                <c:pt idx="67">
                  <c:v>0.44345144747011611</c:v>
                </c:pt>
                <c:pt idx="68">
                  <c:v>0.69112393645077086</c:v>
                </c:pt>
                <c:pt idx="69">
                  <c:v>1.4059669014893132</c:v>
                </c:pt>
                <c:pt idx="70">
                  <c:v>0.83968587174879028</c:v>
                </c:pt>
                <c:pt idx="71">
                  <c:v>0.73965889962635467</c:v>
                </c:pt>
                <c:pt idx="72">
                  <c:v>0.35098843088888154</c:v>
                </c:pt>
                <c:pt idx="73">
                  <c:v>0.62517596337435188</c:v>
                </c:pt>
                <c:pt idx="74">
                  <c:v>1.2889974458220537</c:v>
                </c:pt>
                <c:pt idx="75">
                  <c:v>0.35690909219517275</c:v>
                </c:pt>
                <c:pt idx="76">
                  <c:v>0.40470627506883838</c:v>
                </c:pt>
                <c:pt idx="77">
                  <c:v>0.39379616388706618</c:v>
                </c:pt>
                <c:pt idx="78">
                  <c:v>0.73462434827951606</c:v>
                </c:pt>
                <c:pt idx="79">
                  <c:v>0.47906524921066884</c:v>
                </c:pt>
                <c:pt idx="80">
                  <c:v>0.67972087837573847</c:v>
                </c:pt>
                <c:pt idx="81">
                  <c:v>0.4451457654076223</c:v>
                </c:pt>
                <c:pt idx="82">
                  <c:v>0.1459726215591588</c:v>
                </c:pt>
                <c:pt idx="83">
                  <c:v>0.79330410514251648</c:v>
                </c:pt>
                <c:pt idx="84">
                  <c:v>0.77745669943303719</c:v>
                </c:pt>
                <c:pt idx="85">
                  <c:v>-7.7371997873294074E-2</c:v>
                </c:pt>
                <c:pt idx="86">
                  <c:v>-2.0367236221064018</c:v>
                </c:pt>
                <c:pt idx="87">
                  <c:v>-2.4072099266012343</c:v>
                </c:pt>
                <c:pt idx="88">
                  <c:v>-2.4884461426795297</c:v>
                </c:pt>
                <c:pt idx="89">
                  <c:v>-1.8126980182285819</c:v>
                </c:pt>
                <c:pt idx="90">
                  <c:v>0.93229987627821354</c:v>
                </c:pt>
                <c:pt idx="91">
                  <c:v>0.43406537990356364</c:v>
                </c:pt>
                <c:pt idx="92">
                  <c:v>0.60438973723242961</c:v>
                </c:pt>
                <c:pt idx="93">
                  <c:v>3.7726589883403876</c:v>
                </c:pt>
                <c:pt idx="94">
                  <c:v>1.6177602505594906</c:v>
                </c:pt>
                <c:pt idx="95">
                  <c:v>1.2109353316903708</c:v>
                </c:pt>
                <c:pt idx="96">
                  <c:v>0.59409851486072407</c:v>
                </c:pt>
                <c:pt idx="97">
                  <c:v>0.23953444586111639</c:v>
                </c:pt>
                <c:pt idx="98">
                  <c:v>3.7419807634990754E-3</c:v>
                </c:pt>
                <c:pt idx="99">
                  <c:v>-0.20964218206473495</c:v>
                </c:pt>
                <c:pt idx="100">
                  <c:v>5.045290764214494E-2</c:v>
                </c:pt>
                <c:pt idx="101">
                  <c:v>0.52698576079619963</c:v>
                </c:pt>
                <c:pt idx="102">
                  <c:v>0.43248748725431208</c:v>
                </c:pt>
                <c:pt idx="103">
                  <c:v>0.20946102277881673</c:v>
                </c:pt>
                <c:pt idx="104">
                  <c:v>-2.9339036121606821E-2</c:v>
                </c:pt>
                <c:pt idx="105">
                  <c:v>-5.5004243757190263E-2</c:v>
                </c:pt>
                <c:pt idx="106">
                  <c:v>-0.52653809520124062</c:v>
                </c:pt>
                <c:pt idx="107">
                  <c:v>-0.23639439458144684</c:v>
                </c:pt>
                <c:pt idx="108">
                  <c:v>-0.78299858387340171</c:v>
                </c:pt>
                <c:pt idx="109">
                  <c:v>-1.3516741870338307</c:v>
                </c:pt>
                <c:pt idx="110">
                  <c:v>-0.75258511055992861</c:v>
                </c:pt>
                <c:pt idx="111">
                  <c:v>-1.0183475649883262</c:v>
                </c:pt>
                <c:pt idx="112">
                  <c:v>-7.7696179033432511E-2</c:v>
                </c:pt>
                <c:pt idx="113">
                  <c:v>-2.1149655197786728</c:v>
                </c:pt>
              </c:numCache>
            </c:numRef>
          </c:val>
          <c:smooth val="0"/>
          <c:extLst>
            <c:ext xmlns:c16="http://schemas.microsoft.com/office/drawing/2014/chart" uri="{C3380CC4-5D6E-409C-BE32-E72D297353CC}">
              <c16:uniqueId val="{00000000-41BB-4E51-948A-681EF2A00F9B}"/>
            </c:ext>
          </c:extLst>
        </c:ser>
        <c:dLbls>
          <c:showLegendKey val="0"/>
          <c:showVal val="0"/>
          <c:showCatName val="0"/>
          <c:showSerName val="0"/>
          <c:showPercent val="0"/>
          <c:showBubbleSize val="0"/>
        </c:dLbls>
        <c:smooth val="0"/>
        <c:axId val="236824832"/>
        <c:axId val="236830720"/>
      </c:lineChart>
      <c:catAx>
        <c:axId val="236824832"/>
        <c:scaling>
          <c:orientation val="minMax"/>
        </c:scaling>
        <c:delete val="0"/>
        <c:axPos val="b"/>
        <c:numFmt formatCode="General" sourceLinked="0"/>
        <c:majorTickMark val="out"/>
        <c:minorTickMark val="none"/>
        <c:tickLblPos val="low"/>
        <c:crossAx val="236830720"/>
        <c:crosses val="autoZero"/>
        <c:auto val="1"/>
        <c:lblAlgn val="ctr"/>
        <c:lblOffset val="100"/>
        <c:noMultiLvlLbl val="0"/>
      </c:catAx>
      <c:valAx>
        <c:axId val="236830720"/>
        <c:scaling>
          <c:orientation val="minMax"/>
        </c:scaling>
        <c:delete val="0"/>
        <c:axPos val="l"/>
        <c:majorGridlines/>
        <c:numFmt formatCode="0.0" sourceLinked="0"/>
        <c:majorTickMark val="out"/>
        <c:minorTickMark val="none"/>
        <c:tickLblPos val="nextTo"/>
        <c:spPr>
          <a:ln>
            <a:noFill/>
          </a:ln>
        </c:spPr>
        <c:crossAx val="236824832"/>
        <c:crosses val="autoZero"/>
        <c:crossBetween val="between"/>
      </c:valAx>
    </c:plotArea>
    <c:plotVisOnly val="1"/>
    <c:dispBlanksAs val="gap"/>
    <c:showDLblsOverMax val="0"/>
  </c:chart>
  <c:printSettings>
    <c:headerFooter/>
    <c:pageMargins b="0.75000000000000744" l="0.70000000000000062" r="0.70000000000000062" t="0.75000000000000744"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FBKF</a:t>
            </a:r>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Stationary!$H$7:$H$120</c:f>
              <c:numCache>
                <c:formatCode>0.000</c:formatCode>
                <c:ptCount val="114"/>
                <c:pt idx="0">
                  <c:v>4.914061249012696</c:v>
                </c:pt>
                <c:pt idx="1">
                  <c:v>-1.4309522445506826</c:v>
                </c:pt>
                <c:pt idx="2">
                  <c:v>-2.6508856224059025</c:v>
                </c:pt>
                <c:pt idx="3">
                  <c:v>-2.249455764772585</c:v>
                </c:pt>
                <c:pt idx="4">
                  <c:v>-5.6629499679290207E-2</c:v>
                </c:pt>
                <c:pt idx="5">
                  <c:v>9.2644826140996823</c:v>
                </c:pt>
                <c:pt idx="6">
                  <c:v>7.1296443951103177</c:v>
                </c:pt>
                <c:pt idx="7">
                  <c:v>-1.1924589501289671</c:v>
                </c:pt>
                <c:pt idx="8">
                  <c:v>8.8724815877144021</c:v>
                </c:pt>
                <c:pt idx="9">
                  <c:v>5.8390124860815567</c:v>
                </c:pt>
                <c:pt idx="10">
                  <c:v>2.5668255837687886</c:v>
                </c:pt>
                <c:pt idx="11">
                  <c:v>2.185917839830636</c:v>
                </c:pt>
                <c:pt idx="12">
                  <c:v>-3.0276097802219022</c:v>
                </c:pt>
                <c:pt idx="13">
                  <c:v>-4.0338952964815329</c:v>
                </c:pt>
                <c:pt idx="14">
                  <c:v>-2.522232596846103</c:v>
                </c:pt>
                <c:pt idx="15">
                  <c:v>-2.8812339279941819</c:v>
                </c:pt>
                <c:pt idx="16">
                  <c:v>-2.6252881430588966</c:v>
                </c:pt>
                <c:pt idx="17">
                  <c:v>-0.51956155166235729</c:v>
                </c:pt>
                <c:pt idx="18">
                  <c:v>0.79690745948108233</c:v>
                </c:pt>
                <c:pt idx="19">
                  <c:v>2.3968913980057343</c:v>
                </c:pt>
                <c:pt idx="20">
                  <c:v>7.5015254069265174</c:v>
                </c:pt>
                <c:pt idx="21">
                  <c:v>3.2880098468266388</c:v>
                </c:pt>
                <c:pt idx="22">
                  <c:v>4.91513954312554</c:v>
                </c:pt>
                <c:pt idx="23">
                  <c:v>2.6681081694311208</c:v>
                </c:pt>
                <c:pt idx="24">
                  <c:v>-0.14441401004359844</c:v>
                </c:pt>
                <c:pt idx="25">
                  <c:v>6.8075101736691783</c:v>
                </c:pt>
                <c:pt idx="26">
                  <c:v>2.2854930489982044</c:v>
                </c:pt>
                <c:pt idx="27">
                  <c:v>-3.9653025076927202</c:v>
                </c:pt>
                <c:pt idx="28">
                  <c:v>-1.4690388370889604</c:v>
                </c:pt>
                <c:pt idx="29">
                  <c:v>-0.33063898713679518</c:v>
                </c:pt>
                <c:pt idx="30">
                  <c:v>0.65442849443217344</c:v>
                </c:pt>
                <c:pt idx="31">
                  <c:v>4.7421325077201919</c:v>
                </c:pt>
                <c:pt idx="32">
                  <c:v>5.5395511627510379</c:v>
                </c:pt>
                <c:pt idx="33">
                  <c:v>2.3784741440207418</c:v>
                </c:pt>
                <c:pt idx="34">
                  <c:v>5.6176096034780292</c:v>
                </c:pt>
                <c:pt idx="35">
                  <c:v>3.2907911396781335</c:v>
                </c:pt>
                <c:pt idx="36">
                  <c:v>-1.7060650604524394</c:v>
                </c:pt>
                <c:pt idx="37">
                  <c:v>-1.1839290702069303</c:v>
                </c:pt>
                <c:pt idx="38">
                  <c:v>-2.275981232299757</c:v>
                </c:pt>
                <c:pt idx="39">
                  <c:v>1.5670244519781764</c:v>
                </c:pt>
                <c:pt idx="40">
                  <c:v>1.0244386667378638</c:v>
                </c:pt>
                <c:pt idx="41">
                  <c:v>0.91209756205787218</c:v>
                </c:pt>
                <c:pt idx="42">
                  <c:v>3.7622780473577526</c:v>
                </c:pt>
                <c:pt idx="43">
                  <c:v>3.6980201632878567</c:v>
                </c:pt>
                <c:pt idx="44">
                  <c:v>-3.1201660836491181</c:v>
                </c:pt>
                <c:pt idx="45">
                  <c:v>3.2513129810900869</c:v>
                </c:pt>
                <c:pt idx="46">
                  <c:v>-7.9395290742850628</c:v>
                </c:pt>
                <c:pt idx="47">
                  <c:v>-15.714776934451232</c:v>
                </c:pt>
                <c:pt idx="48">
                  <c:v>-6.1087226487482278</c:v>
                </c:pt>
                <c:pt idx="49">
                  <c:v>-3.7367266211829682</c:v>
                </c:pt>
                <c:pt idx="50">
                  <c:v>-1.2261553361364872</c:v>
                </c:pt>
                <c:pt idx="51">
                  <c:v>2.7288820369944338</c:v>
                </c:pt>
                <c:pt idx="52">
                  <c:v>0.26086008190708188</c:v>
                </c:pt>
                <c:pt idx="53">
                  <c:v>0.43490416466477799</c:v>
                </c:pt>
                <c:pt idx="54">
                  <c:v>1.6421313590960043</c:v>
                </c:pt>
                <c:pt idx="55">
                  <c:v>2.0631802848277863</c:v>
                </c:pt>
                <c:pt idx="56">
                  <c:v>-0.89337179612366069</c:v>
                </c:pt>
                <c:pt idx="57">
                  <c:v>-3.2593594264352328</c:v>
                </c:pt>
                <c:pt idx="58">
                  <c:v>-1.8731897805180762</c:v>
                </c:pt>
                <c:pt idx="59">
                  <c:v>-3.5802426127191262</c:v>
                </c:pt>
                <c:pt idx="60">
                  <c:v>0.70632558487323993</c:v>
                </c:pt>
                <c:pt idx="61">
                  <c:v>0.17262462615596408</c:v>
                </c:pt>
                <c:pt idx="62">
                  <c:v>-0.32704973279345606</c:v>
                </c:pt>
                <c:pt idx="63">
                  <c:v>-1.5026711910135557</c:v>
                </c:pt>
                <c:pt idx="64">
                  <c:v>3.3644389948164592</c:v>
                </c:pt>
                <c:pt idx="65">
                  <c:v>0.72870103320101154</c:v>
                </c:pt>
                <c:pt idx="66">
                  <c:v>-4.9946524493839357</c:v>
                </c:pt>
                <c:pt idx="67">
                  <c:v>-0.52736070336033092</c:v>
                </c:pt>
                <c:pt idx="68">
                  <c:v>1.018562018877083</c:v>
                </c:pt>
                <c:pt idx="69">
                  <c:v>3.6663815010946115</c:v>
                </c:pt>
                <c:pt idx="70">
                  <c:v>4.4227032269794568</c:v>
                </c:pt>
                <c:pt idx="71">
                  <c:v>3.6216629715107578</c:v>
                </c:pt>
                <c:pt idx="72">
                  <c:v>4.4853297271314423</c:v>
                </c:pt>
                <c:pt idx="73">
                  <c:v>4.6723322980594721</c:v>
                </c:pt>
                <c:pt idx="74">
                  <c:v>2.4228302681096485</c:v>
                </c:pt>
                <c:pt idx="75">
                  <c:v>-0.18276399118595887</c:v>
                </c:pt>
                <c:pt idx="76">
                  <c:v>-4.4145607551041417</c:v>
                </c:pt>
                <c:pt idx="77">
                  <c:v>-0.8578424800179516</c:v>
                </c:pt>
                <c:pt idx="78">
                  <c:v>3.3454645532902054</c:v>
                </c:pt>
                <c:pt idx="79">
                  <c:v>-3.2382218883219744</c:v>
                </c:pt>
                <c:pt idx="80">
                  <c:v>4.0373457507424098</c:v>
                </c:pt>
                <c:pt idx="81">
                  <c:v>-0.19993066120621106</c:v>
                </c:pt>
                <c:pt idx="82">
                  <c:v>-0.40473515734871879</c:v>
                </c:pt>
                <c:pt idx="83">
                  <c:v>4.8782193353223695</c:v>
                </c:pt>
                <c:pt idx="84">
                  <c:v>6.6408070286862957</c:v>
                </c:pt>
                <c:pt idx="85">
                  <c:v>3.6468879648340495</c:v>
                </c:pt>
                <c:pt idx="86">
                  <c:v>-0.216161704368518</c:v>
                </c:pt>
                <c:pt idx="87">
                  <c:v>-9.1578352389730515</c:v>
                </c:pt>
                <c:pt idx="88">
                  <c:v>-9.6073238412435717</c:v>
                </c:pt>
                <c:pt idx="89">
                  <c:v>-6.593371507160712</c:v>
                </c:pt>
                <c:pt idx="90">
                  <c:v>1.6416802805097876</c:v>
                </c:pt>
                <c:pt idx="91">
                  <c:v>2.2265809834159205</c:v>
                </c:pt>
                <c:pt idx="92">
                  <c:v>0.34125299948128318</c:v>
                </c:pt>
                <c:pt idx="93">
                  <c:v>5.4968171063657527</c:v>
                </c:pt>
                <c:pt idx="94">
                  <c:v>-1.7344982063239709</c:v>
                </c:pt>
                <c:pt idx="95">
                  <c:v>1.1814688655865371</c:v>
                </c:pt>
                <c:pt idx="96">
                  <c:v>6.7573622595939957</c:v>
                </c:pt>
                <c:pt idx="97">
                  <c:v>-1.6447244293259342</c:v>
                </c:pt>
                <c:pt idx="98">
                  <c:v>-1.2276101605794463</c:v>
                </c:pt>
                <c:pt idx="99">
                  <c:v>5.7776856896230404</c:v>
                </c:pt>
                <c:pt idx="100">
                  <c:v>-2.9982680418401637</c:v>
                </c:pt>
                <c:pt idx="101">
                  <c:v>0.1110178365462946</c:v>
                </c:pt>
                <c:pt idx="102">
                  <c:v>7.8024763950046809</c:v>
                </c:pt>
                <c:pt idx="103">
                  <c:v>1.2375244566168166</c:v>
                </c:pt>
                <c:pt idx="104">
                  <c:v>-4.7985571164856973</c:v>
                </c:pt>
                <c:pt idx="105">
                  <c:v>0.55904276693125499</c:v>
                </c:pt>
                <c:pt idx="106">
                  <c:v>-3.5309710556495739</c:v>
                </c:pt>
                <c:pt idx="107">
                  <c:v>-9.5199922157299515</c:v>
                </c:pt>
                <c:pt idx="108">
                  <c:v>3.147269092787524</c:v>
                </c:pt>
                <c:pt idx="109">
                  <c:v>-1.413258549850178</c:v>
                </c:pt>
                <c:pt idx="110">
                  <c:v>-9.7698023031567676</c:v>
                </c:pt>
                <c:pt idx="111">
                  <c:v>3.758946132366197</c:v>
                </c:pt>
                <c:pt idx="112">
                  <c:v>-2.2623625672203724</c:v>
                </c:pt>
                <c:pt idx="113">
                  <c:v>-3.769930456131882</c:v>
                </c:pt>
              </c:numCache>
            </c:numRef>
          </c:val>
          <c:smooth val="0"/>
          <c:extLst>
            <c:ext xmlns:c16="http://schemas.microsoft.com/office/drawing/2014/chart" uri="{C3380CC4-5D6E-409C-BE32-E72D297353CC}">
              <c16:uniqueId val="{00000000-8FDD-4969-B04A-75C7D31FA50B}"/>
            </c:ext>
          </c:extLst>
        </c:ser>
        <c:dLbls>
          <c:showLegendKey val="0"/>
          <c:showVal val="0"/>
          <c:showCatName val="0"/>
          <c:showSerName val="0"/>
          <c:showPercent val="0"/>
          <c:showBubbleSize val="0"/>
        </c:dLbls>
        <c:smooth val="0"/>
        <c:axId val="236838272"/>
        <c:axId val="236864640"/>
      </c:lineChart>
      <c:catAx>
        <c:axId val="236838272"/>
        <c:scaling>
          <c:orientation val="minMax"/>
        </c:scaling>
        <c:delete val="0"/>
        <c:axPos val="b"/>
        <c:numFmt formatCode="General" sourceLinked="0"/>
        <c:majorTickMark val="out"/>
        <c:minorTickMark val="none"/>
        <c:tickLblPos val="low"/>
        <c:crossAx val="236864640"/>
        <c:crosses val="autoZero"/>
        <c:auto val="1"/>
        <c:lblAlgn val="ctr"/>
        <c:lblOffset val="100"/>
        <c:noMultiLvlLbl val="0"/>
      </c:catAx>
      <c:valAx>
        <c:axId val="236864640"/>
        <c:scaling>
          <c:orientation val="minMax"/>
        </c:scaling>
        <c:delete val="0"/>
        <c:axPos val="l"/>
        <c:majorGridlines/>
        <c:numFmt formatCode="0.0" sourceLinked="0"/>
        <c:majorTickMark val="out"/>
        <c:minorTickMark val="none"/>
        <c:tickLblPos val="nextTo"/>
        <c:spPr>
          <a:ln>
            <a:noFill/>
          </a:ln>
        </c:spPr>
        <c:crossAx val="236838272"/>
        <c:crosses val="autoZero"/>
        <c:crossBetween val="between"/>
      </c:valAx>
    </c:plotArea>
    <c:plotVisOnly val="1"/>
    <c:dispBlanksAs val="gap"/>
    <c:showDLblsOverMax val="0"/>
  </c:chart>
  <c:printSettings>
    <c:headerFooter/>
    <c:pageMargins b="0.75000000000000788" l="0.70000000000000062" r="0.70000000000000062" t="0.75000000000000788"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baseline="0"/>
              <a:t>IPC</a:t>
            </a:r>
            <a:endParaRPr lang="es-CL"/>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Stationary!$I$7:$I$120</c:f>
              <c:numCache>
                <c:formatCode>0.000</c:formatCode>
                <c:ptCount val="114"/>
                <c:pt idx="0">
                  <c:v>4.8152662598712297</c:v>
                </c:pt>
                <c:pt idx="1">
                  <c:v>4.4128817869010888</c:v>
                </c:pt>
                <c:pt idx="2">
                  <c:v>4.0435378122530157</c:v>
                </c:pt>
                <c:pt idx="3">
                  <c:v>3.4777031050920546</c:v>
                </c:pt>
                <c:pt idx="4">
                  <c:v>2.130422672407438</c:v>
                </c:pt>
                <c:pt idx="5">
                  <c:v>2.0028200353919599</c:v>
                </c:pt>
                <c:pt idx="6">
                  <c:v>1.2010998800044956</c:v>
                </c:pt>
                <c:pt idx="7">
                  <c:v>2.2439963410944661</c:v>
                </c:pt>
                <c:pt idx="8">
                  <c:v>3.4120454826005884</c:v>
                </c:pt>
                <c:pt idx="9">
                  <c:v>3.8546593728584253</c:v>
                </c:pt>
                <c:pt idx="10">
                  <c:v>4.283441011324161</c:v>
                </c:pt>
                <c:pt idx="11">
                  <c:v>4.3641428515005281</c:v>
                </c:pt>
                <c:pt idx="12">
                  <c:v>5.2928243455280448</c:v>
                </c:pt>
                <c:pt idx="13">
                  <c:v>5.0432007312286569</c:v>
                </c:pt>
                <c:pt idx="14">
                  <c:v>5.4814239380991818</c:v>
                </c:pt>
                <c:pt idx="15">
                  <c:v>6.2189505999487675</c:v>
                </c:pt>
                <c:pt idx="16">
                  <c:v>1.714790985712876</c:v>
                </c:pt>
                <c:pt idx="17">
                  <c:v>4.7417904488415523</c:v>
                </c:pt>
                <c:pt idx="18">
                  <c:v>3.7456894444197517</c:v>
                </c:pt>
                <c:pt idx="19">
                  <c:v>3.0555803925009326</c:v>
                </c:pt>
                <c:pt idx="20">
                  <c:v>2.4850262674865218</c:v>
                </c:pt>
                <c:pt idx="21">
                  <c:v>2.1251421118436018</c:v>
                </c:pt>
                <c:pt idx="22">
                  <c:v>2.2822782293814723</c:v>
                </c:pt>
                <c:pt idx="23">
                  <c:v>2.4330222691216972</c:v>
                </c:pt>
                <c:pt idx="24">
                  <c:v>1.6813722899958514</c:v>
                </c:pt>
                <c:pt idx="25">
                  <c:v>2.4137028111168566</c:v>
                </c:pt>
                <c:pt idx="26">
                  <c:v>2.2343711032516187</c:v>
                </c:pt>
                <c:pt idx="27">
                  <c:v>2.5150065267412356</c:v>
                </c:pt>
                <c:pt idx="28">
                  <c:v>2.1145684349772584</c:v>
                </c:pt>
                <c:pt idx="29">
                  <c:v>1.6941784806240077</c:v>
                </c:pt>
                <c:pt idx="30">
                  <c:v>1.004693311606085</c:v>
                </c:pt>
                <c:pt idx="31">
                  <c:v>0.53319288493778172</c:v>
                </c:pt>
                <c:pt idx="32">
                  <c:v>1.5338343416214415</c:v>
                </c:pt>
                <c:pt idx="33">
                  <c:v>1.0476249054758733</c:v>
                </c:pt>
                <c:pt idx="34">
                  <c:v>1.572938899874242</c:v>
                </c:pt>
                <c:pt idx="35">
                  <c:v>0.81789413556876267</c:v>
                </c:pt>
                <c:pt idx="36">
                  <c:v>0.76630097889647109</c:v>
                </c:pt>
                <c:pt idx="37">
                  <c:v>1.5531825630327387</c:v>
                </c:pt>
                <c:pt idx="38">
                  <c:v>0.22079384164488258</c:v>
                </c:pt>
                <c:pt idx="39">
                  <c:v>0.53343130167338015</c:v>
                </c:pt>
                <c:pt idx="40">
                  <c:v>1.0616266202427824</c:v>
                </c:pt>
                <c:pt idx="41">
                  <c:v>0.29120092473435688</c:v>
                </c:pt>
                <c:pt idx="42">
                  <c:v>0.51068233398723206</c:v>
                </c:pt>
                <c:pt idx="43">
                  <c:v>0.96338899055954241</c:v>
                </c:pt>
                <c:pt idx="44">
                  <c:v>0.40410392899561243</c:v>
                </c:pt>
                <c:pt idx="45">
                  <c:v>2.8865561895939584E-2</c:v>
                </c:pt>
                <c:pt idx="46">
                  <c:v>0.34037454071382667</c:v>
                </c:pt>
                <c:pt idx="47">
                  <c:v>0.28637808202986859</c:v>
                </c:pt>
                <c:pt idx="48">
                  <c:v>-0.15581925739809466</c:v>
                </c:pt>
                <c:pt idx="49">
                  <c:v>4.9485779839918087E-2</c:v>
                </c:pt>
                <c:pt idx="50">
                  <c:v>-0.3095740324224231</c:v>
                </c:pt>
                <c:pt idx="51">
                  <c:v>-0.41146919825285766</c:v>
                </c:pt>
                <c:pt idx="52">
                  <c:v>0.59115079308424823</c:v>
                </c:pt>
                <c:pt idx="53">
                  <c:v>0.38545051081895065</c:v>
                </c:pt>
                <c:pt idx="54">
                  <c:v>2.2587178680931408E-2</c:v>
                </c:pt>
                <c:pt idx="55">
                  <c:v>0.22156612948727028</c:v>
                </c:pt>
                <c:pt idx="56">
                  <c:v>6.7243221242384243E-2</c:v>
                </c:pt>
                <c:pt idx="57">
                  <c:v>-4.102870118432167E-2</c:v>
                </c:pt>
                <c:pt idx="58">
                  <c:v>-1.0187620455327839E-2</c:v>
                </c:pt>
                <c:pt idx="59">
                  <c:v>-0.26581822167761759</c:v>
                </c:pt>
                <c:pt idx="60">
                  <c:v>-0.48237306151257686</c:v>
                </c:pt>
                <c:pt idx="61">
                  <c:v>-0.32079637482756029</c:v>
                </c:pt>
                <c:pt idx="62">
                  <c:v>4.218280664236429E-2</c:v>
                </c:pt>
                <c:pt idx="63">
                  <c:v>0.39666314610302533</c:v>
                </c:pt>
                <c:pt idx="64">
                  <c:v>0.42167526316250059</c:v>
                </c:pt>
                <c:pt idx="65">
                  <c:v>-0.47709478221485002</c:v>
                </c:pt>
                <c:pt idx="66">
                  <c:v>-1.0361993629525847</c:v>
                </c:pt>
                <c:pt idx="67">
                  <c:v>-1.1264779793772397</c:v>
                </c:pt>
                <c:pt idx="68">
                  <c:v>-0.48715907556182858</c:v>
                </c:pt>
                <c:pt idx="69">
                  <c:v>-0.14770603809548677</c:v>
                </c:pt>
                <c:pt idx="70">
                  <c:v>-0.1729103360421661</c:v>
                </c:pt>
                <c:pt idx="71">
                  <c:v>-0.22928651728042626</c:v>
                </c:pt>
                <c:pt idx="72">
                  <c:v>-0.35251250285419788</c:v>
                </c:pt>
                <c:pt idx="73">
                  <c:v>0.2805317294946249</c:v>
                </c:pt>
                <c:pt idx="74">
                  <c:v>0.17454828470677552</c:v>
                </c:pt>
                <c:pt idx="75">
                  <c:v>0.33821970125309375</c:v>
                </c:pt>
                <c:pt idx="76">
                  <c:v>-3.9788981693524073E-2</c:v>
                </c:pt>
                <c:pt idx="77">
                  <c:v>0.11721163142643787</c:v>
                </c:pt>
                <c:pt idx="78">
                  <c:v>-0.3718585932599453</c:v>
                </c:pt>
                <c:pt idx="79">
                  <c:v>-0.75241515272077708</c:v>
                </c:pt>
                <c:pt idx="80">
                  <c:v>0.34681111236620621</c:v>
                </c:pt>
                <c:pt idx="81">
                  <c:v>0.4334440436209327</c:v>
                </c:pt>
                <c:pt idx="82">
                  <c:v>1.3724791022102765</c:v>
                </c:pt>
                <c:pt idx="83">
                  <c:v>1.5514994194376173</c:v>
                </c:pt>
                <c:pt idx="84">
                  <c:v>1.013809574439771</c:v>
                </c:pt>
                <c:pt idx="85">
                  <c:v>1.3172411701512829</c:v>
                </c:pt>
                <c:pt idx="86">
                  <c:v>1.8446059749479979</c:v>
                </c:pt>
                <c:pt idx="87">
                  <c:v>0.8651884298215492</c:v>
                </c:pt>
                <c:pt idx="88">
                  <c:v>-1.9438526087806287</c:v>
                </c:pt>
                <c:pt idx="89">
                  <c:v>-1.0849365288721393</c:v>
                </c:pt>
                <c:pt idx="90">
                  <c:v>-1.5069917437918092</c:v>
                </c:pt>
                <c:pt idx="91">
                  <c:v>-0.54826128203835511</c:v>
                </c:pt>
                <c:pt idx="92">
                  <c:v>-6.1139404744194104E-2</c:v>
                </c:pt>
                <c:pt idx="93">
                  <c:v>-0.12780843571835876</c:v>
                </c:pt>
                <c:pt idx="94">
                  <c:v>-0.16519736426445919</c:v>
                </c:pt>
                <c:pt idx="95">
                  <c:v>-0.373091910468483</c:v>
                </c:pt>
                <c:pt idx="96">
                  <c:v>0.1174323941336638</c:v>
                </c:pt>
                <c:pt idx="97">
                  <c:v>0.35014345346366793</c:v>
                </c:pt>
                <c:pt idx="98">
                  <c:v>-0.14005277583582088</c:v>
                </c:pt>
                <c:pt idx="99">
                  <c:v>0.34297428822877973</c:v>
                </c:pt>
                <c:pt idx="100">
                  <c:v>0.13510998144194841</c:v>
                </c:pt>
                <c:pt idx="101">
                  <c:v>-0.54102935336413227</c:v>
                </c:pt>
                <c:pt idx="102">
                  <c:v>-0.54450435538511288</c:v>
                </c:pt>
                <c:pt idx="103">
                  <c:v>-0.20569700253645495</c:v>
                </c:pt>
                <c:pt idx="104">
                  <c:v>-0.50697803782675666</c:v>
                </c:pt>
                <c:pt idx="105">
                  <c:v>-0.71345279626316016</c:v>
                </c:pt>
                <c:pt idx="106">
                  <c:v>0.20757470462342409</c:v>
                </c:pt>
                <c:pt idx="107">
                  <c:v>5.2778768074176474E-3</c:v>
                </c:pt>
                <c:pt idx="108">
                  <c:v>0.66398803861193867</c:v>
                </c:pt>
                <c:pt idx="109">
                  <c:v>0.76455102420540511</c:v>
                </c:pt>
                <c:pt idx="110">
                  <c:v>4.5545982750726188E-2</c:v>
                </c:pt>
                <c:pt idx="111">
                  <c:v>0.56118935069058151</c:v>
                </c:pt>
                <c:pt idx="112">
                  <c:v>-0.2823071275495096</c:v>
                </c:pt>
                <c:pt idx="113">
                  <c:v>0.47638428156311219</c:v>
                </c:pt>
              </c:numCache>
            </c:numRef>
          </c:val>
          <c:smooth val="0"/>
          <c:extLst>
            <c:ext xmlns:c16="http://schemas.microsoft.com/office/drawing/2014/chart" uri="{C3380CC4-5D6E-409C-BE32-E72D297353CC}">
              <c16:uniqueId val="{00000000-003E-42F6-A09A-F58AC127B9F8}"/>
            </c:ext>
          </c:extLst>
        </c:ser>
        <c:dLbls>
          <c:showLegendKey val="0"/>
          <c:showVal val="0"/>
          <c:showCatName val="0"/>
          <c:showSerName val="0"/>
          <c:showPercent val="0"/>
          <c:showBubbleSize val="0"/>
        </c:dLbls>
        <c:smooth val="0"/>
        <c:axId val="236892928"/>
        <c:axId val="236894464"/>
      </c:lineChart>
      <c:catAx>
        <c:axId val="236892928"/>
        <c:scaling>
          <c:orientation val="minMax"/>
        </c:scaling>
        <c:delete val="0"/>
        <c:axPos val="b"/>
        <c:numFmt formatCode="General" sourceLinked="0"/>
        <c:majorTickMark val="out"/>
        <c:minorTickMark val="none"/>
        <c:tickLblPos val="low"/>
        <c:crossAx val="236894464"/>
        <c:crosses val="autoZero"/>
        <c:auto val="1"/>
        <c:lblAlgn val="ctr"/>
        <c:lblOffset val="100"/>
        <c:noMultiLvlLbl val="0"/>
      </c:catAx>
      <c:valAx>
        <c:axId val="236894464"/>
        <c:scaling>
          <c:orientation val="minMax"/>
        </c:scaling>
        <c:delete val="0"/>
        <c:axPos val="l"/>
        <c:majorGridlines/>
        <c:numFmt formatCode="0.0" sourceLinked="0"/>
        <c:majorTickMark val="out"/>
        <c:minorTickMark val="none"/>
        <c:tickLblPos val="nextTo"/>
        <c:spPr>
          <a:ln>
            <a:noFill/>
          </a:ln>
        </c:spPr>
        <c:crossAx val="236892928"/>
        <c:crosses val="autoZero"/>
        <c:crossBetween val="between"/>
      </c:valAx>
    </c:plotArea>
    <c:plotVisOnly val="1"/>
    <c:dispBlanksAs val="gap"/>
    <c:showDLblsOverMax val="0"/>
  </c:chart>
  <c:printSettings>
    <c:headerFooter/>
    <c:pageMargins b="0.75000000000000833" l="0.70000000000000062" r="0.70000000000000062" t="0.75000000000000833"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baseline="0"/>
              <a:t>IPCSAE</a:t>
            </a:r>
            <a:endParaRPr lang="es-CL"/>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Stationary!$J$7:$J$120</c:f>
              <c:numCache>
                <c:formatCode>0.000</c:formatCode>
                <c:ptCount val="114"/>
                <c:pt idx="0">
                  <c:v>-0.63679839703649488</c:v>
                </c:pt>
                <c:pt idx="1">
                  <c:v>-0.63679839703649488</c:v>
                </c:pt>
                <c:pt idx="2">
                  <c:v>-0.63679839703649488</c:v>
                </c:pt>
                <c:pt idx="3">
                  <c:v>-0.63679839703649488</c:v>
                </c:pt>
                <c:pt idx="4">
                  <c:v>-0.63679839703649488</c:v>
                </c:pt>
                <c:pt idx="5">
                  <c:v>-0.63679839703649488</c:v>
                </c:pt>
                <c:pt idx="6">
                  <c:v>-0.63679839703649488</c:v>
                </c:pt>
                <c:pt idx="7">
                  <c:v>-0.63679839703649488</c:v>
                </c:pt>
                <c:pt idx="8">
                  <c:v>-0.63679839703649488</c:v>
                </c:pt>
                <c:pt idx="9">
                  <c:v>-0.63679839703649488</c:v>
                </c:pt>
                <c:pt idx="10">
                  <c:v>4.6964817977308808</c:v>
                </c:pt>
                <c:pt idx="11">
                  <c:v>4.6489006582691754</c:v>
                </c:pt>
                <c:pt idx="12">
                  <c:v>5.3876356380570893</c:v>
                </c:pt>
                <c:pt idx="13">
                  <c:v>5.0876070052623206</c:v>
                </c:pt>
                <c:pt idx="14">
                  <c:v>4.8627450558500733</c:v>
                </c:pt>
                <c:pt idx="15">
                  <c:v>5.2029674451014944</c:v>
                </c:pt>
                <c:pt idx="16">
                  <c:v>2.9816354606615274</c:v>
                </c:pt>
                <c:pt idx="17">
                  <c:v>4.3130381533983435</c:v>
                </c:pt>
                <c:pt idx="18">
                  <c:v>3.9730680059884254</c:v>
                </c:pt>
                <c:pt idx="19">
                  <c:v>3.4027458136301618</c:v>
                </c:pt>
                <c:pt idx="20">
                  <c:v>2.6148923723756905</c:v>
                </c:pt>
                <c:pt idx="21">
                  <c:v>2.9951768374050474</c:v>
                </c:pt>
                <c:pt idx="22">
                  <c:v>2.8337247855762886</c:v>
                </c:pt>
                <c:pt idx="23">
                  <c:v>2.6620582709984824</c:v>
                </c:pt>
                <c:pt idx="24">
                  <c:v>2.6557607010931044</c:v>
                </c:pt>
                <c:pt idx="25">
                  <c:v>2.9257354145448637</c:v>
                </c:pt>
                <c:pt idx="26">
                  <c:v>2.6318205792265541</c:v>
                </c:pt>
                <c:pt idx="27">
                  <c:v>2.6637195441351373</c:v>
                </c:pt>
                <c:pt idx="28">
                  <c:v>2.7378431565890065</c:v>
                </c:pt>
                <c:pt idx="29">
                  <c:v>2.304773790558448</c:v>
                </c:pt>
                <c:pt idx="30">
                  <c:v>1.4161474479767815</c:v>
                </c:pt>
                <c:pt idx="31">
                  <c:v>1.3273779405272883</c:v>
                </c:pt>
                <c:pt idx="32">
                  <c:v>1.1157577043860361</c:v>
                </c:pt>
                <c:pt idx="33">
                  <c:v>1.0008515743848339</c:v>
                </c:pt>
                <c:pt idx="34">
                  <c:v>1.3643373933917484</c:v>
                </c:pt>
                <c:pt idx="35">
                  <c:v>1.1977636136440122</c:v>
                </c:pt>
                <c:pt idx="36">
                  <c:v>1.2002516596251649</c:v>
                </c:pt>
                <c:pt idx="37">
                  <c:v>0.91909305820683518</c:v>
                </c:pt>
                <c:pt idx="38">
                  <c:v>1.0500642435363776</c:v>
                </c:pt>
                <c:pt idx="39">
                  <c:v>1.0082258321645359</c:v>
                </c:pt>
                <c:pt idx="40">
                  <c:v>0.51215995205689258</c:v>
                </c:pt>
                <c:pt idx="41">
                  <c:v>0.44479517352769282</c:v>
                </c:pt>
                <c:pt idx="42">
                  <c:v>0.79903415691287283</c:v>
                </c:pt>
                <c:pt idx="43">
                  <c:v>0.53875095632427705</c:v>
                </c:pt>
                <c:pt idx="44">
                  <c:v>1.1502167675086188</c:v>
                </c:pt>
                <c:pt idx="45">
                  <c:v>1.6852538026639134</c:v>
                </c:pt>
                <c:pt idx="46">
                  <c:v>0.89963711147207637</c:v>
                </c:pt>
                <c:pt idx="47">
                  <c:v>0.91241998120706047</c:v>
                </c:pt>
                <c:pt idx="48">
                  <c:v>0.49094361229576056</c:v>
                </c:pt>
                <c:pt idx="49">
                  <c:v>0.21113791617979605</c:v>
                </c:pt>
                <c:pt idx="50">
                  <c:v>-0.21385027317821492</c:v>
                </c:pt>
                <c:pt idx="51">
                  <c:v>-0.28528684440287388</c:v>
                </c:pt>
                <c:pt idx="52">
                  <c:v>0.41496709100650453</c:v>
                </c:pt>
                <c:pt idx="53">
                  <c:v>0.40839060496889179</c:v>
                </c:pt>
                <c:pt idx="54">
                  <c:v>2.7232967306359268E-2</c:v>
                </c:pt>
                <c:pt idx="55">
                  <c:v>0.34384584511702176</c:v>
                </c:pt>
                <c:pt idx="56">
                  <c:v>0.14574610852074177</c:v>
                </c:pt>
                <c:pt idx="57">
                  <c:v>-8.6207807722279983E-2</c:v>
                </c:pt>
                <c:pt idx="58">
                  <c:v>0.43486373024615166</c:v>
                </c:pt>
                <c:pt idx="59">
                  <c:v>0.30647111011281869</c:v>
                </c:pt>
                <c:pt idx="60">
                  <c:v>4.9116546334798672E-3</c:v>
                </c:pt>
                <c:pt idx="61">
                  <c:v>-0.25319402151124659</c:v>
                </c:pt>
                <c:pt idx="62">
                  <c:v>-0.10172840146804585</c:v>
                </c:pt>
                <c:pt idx="63">
                  <c:v>-0.25236195983453225</c:v>
                </c:pt>
                <c:pt idx="64">
                  <c:v>-0.14365208181985334</c:v>
                </c:pt>
                <c:pt idx="65">
                  <c:v>0.17973440303718224</c:v>
                </c:pt>
                <c:pt idx="66">
                  <c:v>-1.0469471859990005</c:v>
                </c:pt>
                <c:pt idx="67">
                  <c:v>-0.12008670398053478</c:v>
                </c:pt>
                <c:pt idx="68">
                  <c:v>-0.59144138053073003</c:v>
                </c:pt>
                <c:pt idx="69">
                  <c:v>-7.1538897231812615E-2</c:v>
                </c:pt>
                <c:pt idx="70">
                  <c:v>-9.7162457204300057E-2</c:v>
                </c:pt>
                <c:pt idx="71">
                  <c:v>-0.17701396877314035</c:v>
                </c:pt>
                <c:pt idx="72">
                  <c:v>-0.21614851521436218</c:v>
                </c:pt>
                <c:pt idx="73">
                  <c:v>0.12622324633253801</c:v>
                </c:pt>
                <c:pt idx="74">
                  <c:v>-6.8942431505122914E-2</c:v>
                </c:pt>
                <c:pt idx="75">
                  <c:v>6.3317090927464403E-2</c:v>
                </c:pt>
                <c:pt idx="76">
                  <c:v>0.12677504993454936</c:v>
                </c:pt>
                <c:pt idx="77">
                  <c:v>0.27737316415643865</c:v>
                </c:pt>
                <c:pt idx="78">
                  <c:v>0.16724196777991029</c:v>
                </c:pt>
                <c:pt idx="79">
                  <c:v>-0.36531470199065719</c:v>
                </c:pt>
                <c:pt idx="80">
                  <c:v>-0.18852201491370291</c:v>
                </c:pt>
                <c:pt idx="81">
                  <c:v>-0.26527167014800124</c:v>
                </c:pt>
                <c:pt idx="82">
                  <c:v>0.35550236040051975</c:v>
                </c:pt>
                <c:pt idx="83">
                  <c:v>0.45381681275376284</c:v>
                </c:pt>
                <c:pt idx="84">
                  <c:v>0.51666455688035573</c:v>
                </c:pt>
                <c:pt idx="85">
                  <c:v>0.67057546697400217</c:v>
                </c:pt>
                <c:pt idx="86">
                  <c:v>1.3544148423990681</c:v>
                </c:pt>
                <c:pt idx="87">
                  <c:v>1.3785832465015329</c:v>
                </c:pt>
                <c:pt idx="88">
                  <c:v>-0.68274505338294655</c:v>
                </c:pt>
                <c:pt idx="89">
                  <c:v>-0.76983940175791854</c:v>
                </c:pt>
                <c:pt idx="90">
                  <c:v>-1.3504224395900462</c:v>
                </c:pt>
                <c:pt idx="91">
                  <c:v>-0.74283268221712884</c:v>
                </c:pt>
                <c:pt idx="92">
                  <c:v>-0.13085535394978531</c:v>
                </c:pt>
                <c:pt idx="93">
                  <c:v>-0.22871906088204053</c:v>
                </c:pt>
                <c:pt idx="94">
                  <c:v>-2.8725918795055594E-2</c:v>
                </c:pt>
                <c:pt idx="95">
                  <c:v>-0.86964577460559578</c:v>
                </c:pt>
                <c:pt idx="96">
                  <c:v>-0.40389126066664172</c:v>
                </c:pt>
                <c:pt idx="97">
                  <c:v>-0.16414423779657905</c:v>
                </c:pt>
                <c:pt idx="98">
                  <c:v>-0.15608496898302515</c:v>
                </c:pt>
                <c:pt idx="99">
                  <c:v>9.0528406192971755E-2</c:v>
                </c:pt>
                <c:pt idx="100">
                  <c:v>0.15959124150615456</c:v>
                </c:pt>
                <c:pt idx="101">
                  <c:v>-0.24819466317380356</c:v>
                </c:pt>
                <c:pt idx="102">
                  <c:v>-0.39452318413248644</c:v>
                </c:pt>
                <c:pt idx="103">
                  <c:v>-0.34577055468318629</c:v>
                </c:pt>
                <c:pt idx="104">
                  <c:v>-0.5613131768307883</c:v>
                </c:pt>
                <c:pt idx="105">
                  <c:v>-0.44740252995902619</c:v>
                </c:pt>
                <c:pt idx="106">
                  <c:v>-2.3203844349881098E-2</c:v>
                </c:pt>
                <c:pt idx="107">
                  <c:v>0.30515094379744145</c:v>
                </c:pt>
                <c:pt idx="108">
                  <c:v>0.29786471896924571</c:v>
                </c:pt>
                <c:pt idx="109">
                  <c:v>0.90211333677998884</c:v>
                </c:pt>
                <c:pt idx="110">
                  <c:v>5.6650948027206494E-2</c:v>
                </c:pt>
                <c:pt idx="111">
                  <c:v>0.59500184234895503</c:v>
                </c:pt>
                <c:pt idx="112">
                  <c:v>0.48750061794320676</c:v>
                </c:pt>
                <c:pt idx="113">
                  <c:v>0.62550095240883341</c:v>
                </c:pt>
              </c:numCache>
            </c:numRef>
          </c:val>
          <c:smooth val="0"/>
          <c:extLst>
            <c:ext xmlns:c16="http://schemas.microsoft.com/office/drawing/2014/chart" uri="{C3380CC4-5D6E-409C-BE32-E72D297353CC}">
              <c16:uniqueId val="{00000000-7006-4DA0-9C5E-4A356B09C0EA}"/>
            </c:ext>
          </c:extLst>
        </c:ser>
        <c:dLbls>
          <c:showLegendKey val="0"/>
          <c:showVal val="0"/>
          <c:showCatName val="0"/>
          <c:showSerName val="0"/>
          <c:showPercent val="0"/>
          <c:showBubbleSize val="0"/>
        </c:dLbls>
        <c:smooth val="0"/>
        <c:axId val="237311872"/>
        <c:axId val="237313408"/>
      </c:lineChart>
      <c:catAx>
        <c:axId val="237311872"/>
        <c:scaling>
          <c:orientation val="minMax"/>
        </c:scaling>
        <c:delete val="0"/>
        <c:axPos val="b"/>
        <c:numFmt formatCode="General" sourceLinked="0"/>
        <c:majorTickMark val="out"/>
        <c:minorTickMark val="none"/>
        <c:tickLblPos val="low"/>
        <c:crossAx val="237313408"/>
        <c:crosses val="autoZero"/>
        <c:auto val="1"/>
        <c:lblAlgn val="ctr"/>
        <c:lblOffset val="100"/>
        <c:noMultiLvlLbl val="0"/>
      </c:catAx>
      <c:valAx>
        <c:axId val="237313408"/>
        <c:scaling>
          <c:orientation val="minMax"/>
        </c:scaling>
        <c:delete val="0"/>
        <c:axPos val="l"/>
        <c:majorGridlines/>
        <c:numFmt formatCode="0.0" sourceLinked="0"/>
        <c:majorTickMark val="out"/>
        <c:minorTickMark val="none"/>
        <c:tickLblPos val="nextTo"/>
        <c:spPr>
          <a:ln>
            <a:noFill/>
          </a:ln>
        </c:spPr>
        <c:crossAx val="237311872"/>
        <c:crosses val="autoZero"/>
        <c:crossBetween val="between"/>
      </c:valAx>
    </c:plotArea>
    <c:plotVisOnly val="1"/>
    <c:dispBlanksAs val="gap"/>
    <c:showDLblsOverMax val="0"/>
  </c:chart>
  <c:printSettings>
    <c:headerFooter/>
    <c:pageMargins b="0.75000000000000855" l="0.70000000000000062" r="0.70000000000000062" t="0.75000000000000855"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TPMN</a:t>
            </a:r>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Stationary!$K$7:$K$120</c:f>
              <c:numCache>
                <c:formatCode>0.000</c:formatCode>
                <c:ptCount val="114"/>
                <c:pt idx="0">
                  <c:v>-0.96453127407305739</c:v>
                </c:pt>
                <c:pt idx="1">
                  <c:v>-0.96453127407305739</c:v>
                </c:pt>
                <c:pt idx="2">
                  <c:v>-0.96453127407305739</c:v>
                </c:pt>
                <c:pt idx="3">
                  <c:v>-0.96453127407305739</c:v>
                </c:pt>
                <c:pt idx="4">
                  <c:v>-0.96453127407305739</c:v>
                </c:pt>
                <c:pt idx="5">
                  <c:v>-0.96453127407305739</c:v>
                </c:pt>
                <c:pt idx="6">
                  <c:v>-0.96453127407305739</c:v>
                </c:pt>
                <c:pt idx="7">
                  <c:v>-0.96453127407305739</c:v>
                </c:pt>
                <c:pt idx="8">
                  <c:v>-0.96453127407305739</c:v>
                </c:pt>
                <c:pt idx="9">
                  <c:v>-0.96453127407305739</c:v>
                </c:pt>
                <c:pt idx="10">
                  <c:v>-0.96453127407305739</c:v>
                </c:pt>
                <c:pt idx="11">
                  <c:v>-0.96453127407305739</c:v>
                </c:pt>
                <c:pt idx="12">
                  <c:v>-0.96453127407305739</c:v>
                </c:pt>
                <c:pt idx="13">
                  <c:v>-0.96453127407305739</c:v>
                </c:pt>
                <c:pt idx="14">
                  <c:v>-0.96453127407305739</c:v>
                </c:pt>
                <c:pt idx="15">
                  <c:v>-0.96453127407305739</c:v>
                </c:pt>
                <c:pt idx="16">
                  <c:v>-0.96453127407305739</c:v>
                </c:pt>
                <c:pt idx="17">
                  <c:v>-0.96453127407305739</c:v>
                </c:pt>
                <c:pt idx="18">
                  <c:v>-0.96453127407305739</c:v>
                </c:pt>
                <c:pt idx="19">
                  <c:v>-0.96453127407305739</c:v>
                </c:pt>
                <c:pt idx="20">
                  <c:v>-0.96453127407305739</c:v>
                </c:pt>
                <c:pt idx="21">
                  <c:v>-0.96453127407305739</c:v>
                </c:pt>
                <c:pt idx="22">
                  <c:v>-0.96453127407305739</c:v>
                </c:pt>
                <c:pt idx="23">
                  <c:v>-0.96453127407305739</c:v>
                </c:pt>
                <c:pt idx="24">
                  <c:v>-0.96453127407305739</c:v>
                </c:pt>
                <c:pt idx="25">
                  <c:v>-0.96453127407305739</c:v>
                </c:pt>
                <c:pt idx="26">
                  <c:v>-0.96453127407305739</c:v>
                </c:pt>
                <c:pt idx="27">
                  <c:v>-0.96453127407305739</c:v>
                </c:pt>
                <c:pt idx="28">
                  <c:v>-0.96453127407305739</c:v>
                </c:pt>
                <c:pt idx="29">
                  <c:v>-0.96453127407305739</c:v>
                </c:pt>
                <c:pt idx="30">
                  <c:v>-0.96453127407305739</c:v>
                </c:pt>
                <c:pt idx="31">
                  <c:v>-0.96453127407305739</c:v>
                </c:pt>
                <c:pt idx="32">
                  <c:v>-0.96453127407305739</c:v>
                </c:pt>
                <c:pt idx="33">
                  <c:v>0.49219142902633917</c:v>
                </c:pt>
                <c:pt idx="34">
                  <c:v>0.44261400119174099</c:v>
                </c:pt>
                <c:pt idx="35">
                  <c:v>0.61453309986795435</c:v>
                </c:pt>
                <c:pt idx="36">
                  <c:v>0.65674303391735456</c:v>
                </c:pt>
                <c:pt idx="37">
                  <c:v>0.82875224286064375</c:v>
                </c:pt>
                <c:pt idx="38">
                  <c:v>0.84348526541758662</c:v>
                </c:pt>
                <c:pt idx="39">
                  <c:v>0.84348526541758662</c:v>
                </c:pt>
                <c:pt idx="40">
                  <c:v>0.80935344926817177</c:v>
                </c:pt>
                <c:pt idx="41">
                  <c:v>0.71914556241719008</c:v>
                </c:pt>
                <c:pt idx="42">
                  <c:v>0.65127539450980176</c:v>
                </c:pt>
                <c:pt idx="43">
                  <c:v>0.6098387049616536</c:v>
                </c:pt>
                <c:pt idx="44">
                  <c:v>0.93865273561572238</c:v>
                </c:pt>
                <c:pt idx="45">
                  <c:v>1.0749684007375111</c:v>
                </c:pt>
                <c:pt idx="46">
                  <c:v>1.2643415086992673</c:v>
                </c:pt>
                <c:pt idx="47">
                  <c:v>1.4860424043758556</c:v>
                </c:pt>
                <c:pt idx="48">
                  <c:v>0.81915172140526216</c:v>
                </c:pt>
                <c:pt idx="49">
                  <c:v>0.50861123779956086</c:v>
                </c:pt>
                <c:pt idx="50">
                  <c:v>0.25522283016275082</c:v>
                </c:pt>
                <c:pt idx="51">
                  <c:v>0.25522283016275082</c:v>
                </c:pt>
                <c:pt idx="52">
                  <c:v>0.30623224294453233</c:v>
                </c:pt>
                <c:pt idx="53">
                  <c:v>0.37398789912768726</c:v>
                </c:pt>
                <c:pt idx="54">
                  <c:v>0.32906748599271096</c:v>
                </c:pt>
                <c:pt idx="55">
                  <c:v>0.25522283016275082</c:v>
                </c:pt>
                <c:pt idx="56">
                  <c:v>0.14567581004586883</c:v>
                </c:pt>
                <c:pt idx="57">
                  <c:v>-4.9805068307661737E-2</c:v>
                </c:pt>
                <c:pt idx="58">
                  <c:v>0.37398789912768726</c:v>
                </c:pt>
                <c:pt idx="59">
                  <c:v>0.6098387049616536</c:v>
                </c:pt>
                <c:pt idx="60">
                  <c:v>0.41660558157640093</c:v>
                </c:pt>
                <c:pt idx="61">
                  <c:v>9.4389127897569036E-2</c:v>
                </c:pt>
                <c:pt idx="62">
                  <c:v>-0.17625711708935543</c:v>
                </c:pt>
                <c:pt idx="63">
                  <c:v>-0.22556121803445495</c:v>
                </c:pt>
                <c:pt idx="64">
                  <c:v>-0.28063802382667713</c:v>
                </c:pt>
                <c:pt idx="65">
                  <c:v>-0.28631458936674381</c:v>
                </c:pt>
                <c:pt idx="66">
                  <c:v>-0.28631458936674381</c:v>
                </c:pt>
                <c:pt idx="67">
                  <c:v>-0.3106573371517678</c:v>
                </c:pt>
                <c:pt idx="68">
                  <c:v>-0.52098923716913492</c:v>
                </c:pt>
                <c:pt idx="69">
                  <c:v>-0.53081531570773488</c:v>
                </c:pt>
                <c:pt idx="70">
                  <c:v>-0.51525914104214543</c:v>
                </c:pt>
                <c:pt idx="71">
                  <c:v>-0.43680719381719058</c:v>
                </c:pt>
                <c:pt idx="72">
                  <c:v>-0.32121322668287389</c:v>
                </c:pt>
                <c:pt idx="73">
                  <c:v>-0.19887643552903511</c:v>
                </c:pt>
                <c:pt idx="74">
                  <c:v>-6.5878104736324938E-2</c:v>
                </c:pt>
                <c:pt idx="75">
                  <c:v>0.10397256783091202</c:v>
                </c:pt>
                <c:pt idx="76">
                  <c:v>0.16856487501850759</c:v>
                </c:pt>
                <c:pt idx="77">
                  <c:v>0.24569720611914292</c:v>
                </c:pt>
                <c:pt idx="78">
                  <c:v>0.30596495084278152</c:v>
                </c:pt>
                <c:pt idx="79">
                  <c:v>0.31467589028691889</c:v>
                </c:pt>
                <c:pt idx="80">
                  <c:v>0.26236466709176365</c:v>
                </c:pt>
                <c:pt idx="81">
                  <c:v>0.25522283016275082</c:v>
                </c:pt>
                <c:pt idx="82">
                  <c:v>0.3494893275675659</c:v>
                </c:pt>
                <c:pt idx="83">
                  <c:v>0.44340171288931951</c:v>
                </c:pt>
                <c:pt idx="84">
                  <c:v>0.54480897401264605</c:v>
                </c:pt>
                <c:pt idx="85">
                  <c:v>0.57695323559512657</c:v>
                </c:pt>
                <c:pt idx="86">
                  <c:v>0.86053371466945427</c:v>
                </c:pt>
                <c:pt idx="87">
                  <c:v>1.0172982482896484</c:v>
                </c:pt>
                <c:pt idx="88">
                  <c:v>0.38504390587830062</c:v>
                </c:pt>
                <c:pt idx="89">
                  <c:v>-0.60709865655243689</c:v>
                </c:pt>
                <c:pt idx="90">
                  <c:v>-0.83321011703684178</c:v>
                </c:pt>
                <c:pt idx="91">
                  <c:v>-0.83984273629708817</c:v>
                </c:pt>
                <c:pt idx="92">
                  <c:v>-0.83984273629708817</c:v>
                </c:pt>
                <c:pt idx="93">
                  <c:v>-0.81995015517987935</c:v>
                </c:pt>
                <c:pt idx="94">
                  <c:v>-0.53163432994227</c:v>
                </c:pt>
                <c:pt idx="95">
                  <c:v>-0.25551442984909434</c:v>
                </c:pt>
                <c:pt idx="96">
                  <c:v>-0.11979819517119916</c:v>
                </c:pt>
                <c:pt idx="97">
                  <c:v>0.19403690575076182</c:v>
                </c:pt>
                <c:pt idx="98">
                  <c:v>0.31467589028691889</c:v>
                </c:pt>
                <c:pt idx="99">
                  <c:v>0.31467589028691889</c:v>
                </c:pt>
                <c:pt idx="100">
                  <c:v>0.26315807860264928</c:v>
                </c:pt>
                <c:pt idx="101">
                  <c:v>0.25522283016275082</c:v>
                </c:pt>
                <c:pt idx="102">
                  <c:v>0.25522283016275082</c:v>
                </c:pt>
                <c:pt idx="103">
                  <c:v>0.25522283016275082</c:v>
                </c:pt>
                <c:pt idx="104">
                  <c:v>0.25522283016275082</c:v>
                </c:pt>
                <c:pt idx="105">
                  <c:v>0.25522283016275082</c:v>
                </c:pt>
                <c:pt idx="106">
                  <c:v>0.25522283016275082</c:v>
                </c:pt>
                <c:pt idx="107">
                  <c:v>0.17971208203165245</c:v>
                </c:pt>
                <c:pt idx="108">
                  <c:v>9.6785332311619454E-2</c:v>
                </c:pt>
                <c:pt idx="109">
                  <c:v>1.5986554758972149E-2</c:v>
                </c:pt>
                <c:pt idx="110">
                  <c:v>-7.4722681494978516E-2</c:v>
                </c:pt>
                <c:pt idx="111">
                  <c:v>-0.21423692237376291</c:v>
                </c:pt>
                <c:pt idx="112">
                  <c:v>-0.22556121803445495</c:v>
                </c:pt>
                <c:pt idx="113">
                  <c:v>-0.22556121803445495</c:v>
                </c:pt>
              </c:numCache>
            </c:numRef>
          </c:val>
          <c:smooth val="0"/>
          <c:extLst>
            <c:ext xmlns:c16="http://schemas.microsoft.com/office/drawing/2014/chart" uri="{C3380CC4-5D6E-409C-BE32-E72D297353CC}">
              <c16:uniqueId val="{00000000-32E6-41EB-B56F-D6604A082A7F}"/>
            </c:ext>
          </c:extLst>
        </c:ser>
        <c:dLbls>
          <c:showLegendKey val="0"/>
          <c:showVal val="0"/>
          <c:showCatName val="0"/>
          <c:showSerName val="0"/>
          <c:showPercent val="0"/>
          <c:showBubbleSize val="0"/>
        </c:dLbls>
        <c:smooth val="0"/>
        <c:axId val="237329408"/>
        <c:axId val="237347584"/>
      </c:lineChart>
      <c:catAx>
        <c:axId val="237329408"/>
        <c:scaling>
          <c:orientation val="minMax"/>
        </c:scaling>
        <c:delete val="0"/>
        <c:axPos val="b"/>
        <c:numFmt formatCode="General" sourceLinked="0"/>
        <c:majorTickMark val="out"/>
        <c:minorTickMark val="none"/>
        <c:tickLblPos val="low"/>
        <c:crossAx val="237347584"/>
        <c:crosses val="autoZero"/>
        <c:auto val="1"/>
        <c:lblAlgn val="ctr"/>
        <c:lblOffset val="100"/>
        <c:noMultiLvlLbl val="0"/>
      </c:catAx>
      <c:valAx>
        <c:axId val="237347584"/>
        <c:scaling>
          <c:orientation val="minMax"/>
        </c:scaling>
        <c:delete val="0"/>
        <c:axPos val="l"/>
        <c:majorGridlines/>
        <c:numFmt formatCode="0.0" sourceLinked="0"/>
        <c:majorTickMark val="out"/>
        <c:minorTickMark val="none"/>
        <c:tickLblPos val="nextTo"/>
        <c:spPr>
          <a:ln>
            <a:noFill/>
          </a:ln>
        </c:spPr>
        <c:crossAx val="237329408"/>
        <c:crosses val="autoZero"/>
        <c:crossBetween val="between"/>
      </c:valAx>
    </c:plotArea>
    <c:plotVisOnly val="1"/>
    <c:dispBlanksAs val="gap"/>
    <c:showDLblsOverMax val="0"/>
  </c:chart>
  <c:printSettings>
    <c:headerFooter/>
    <c:pageMargins b="0.75000000000000877" l="0.70000000000000062" r="0.70000000000000062" t="0.75000000000000877" header="0.30000000000000032" footer="0.3000000000000003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TPMR</a:t>
            </a:r>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Stationary!$L$7:$L$120</c:f>
              <c:numCache>
                <c:formatCode>0.000</c:formatCode>
                <c:ptCount val="114"/>
                <c:pt idx="0">
                  <c:v>-5.7797975339442509</c:v>
                </c:pt>
                <c:pt idx="1">
                  <c:v>-5.3774130609741659</c:v>
                </c:pt>
                <c:pt idx="2">
                  <c:v>-5.0080690863260955</c:v>
                </c:pt>
                <c:pt idx="3">
                  <c:v>-4.4422343791650984</c:v>
                </c:pt>
                <c:pt idx="4">
                  <c:v>-3.0949539464804841</c:v>
                </c:pt>
                <c:pt idx="5">
                  <c:v>-2.9673513094650117</c:v>
                </c:pt>
                <c:pt idx="6">
                  <c:v>-2.1656311540775741</c:v>
                </c:pt>
                <c:pt idx="7">
                  <c:v>-3.2085276151674815</c:v>
                </c:pt>
                <c:pt idx="8">
                  <c:v>-4.3765767566736518</c:v>
                </c:pt>
                <c:pt idx="9">
                  <c:v>-4.8191906469314754</c:v>
                </c:pt>
                <c:pt idx="10">
                  <c:v>-5.2479722853972506</c:v>
                </c:pt>
                <c:pt idx="11">
                  <c:v>-5.3286741255735599</c:v>
                </c:pt>
                <c:pt idx="12">
                  <c:v>-6.2573556196011317</c:v>
                </c:pt>
                <c:pt idx="13">
                  <c:v>-6.0077320053016985</c:v>
                </c:pt>
                <c:pt idx="14">
                  <c:v>-6.445955212172243</c:v>
                </c:pt>
                <c:pt idx="15">
                  <c:v>-7.1834818740218012</c:v>
                </c:pt>
                <c:pt idx="16">
                  <c:v>-2.6793222597859119</c:v>
                </c:pt>
                <c:pt idx="17">
                  <c:v>-5.7063217229145984</c:v>
                </c:pt>
                <c:pt idx="18">
                  <c:v>-4.7102207184928071</c:v>
                </c:pt>
                <c:pt idx="19">
                  <c:v>-4.0201116665739809</c:v>
                </c:pt>
                <c:pt idx="20">
                  <c:v>-3.4495575415595985</c:v>
                </c:pt>
                <c:pt idx="21">
                  <c:v>-3.089673385916647</c:v>
                </c:pt>
                <c:pt idx="22">
                  <c:v>-3.2468095034545348</c:v>
                </c:pt>
                <c:pt idx="23">
                  <c:v>-3.397553543194745</c:v>
                </c:pt>
                <c:pt idx="24">
                  <c:v>-2.645903564068925</c:v>
                </c:pt>
                <c:pt idx="25">
                  <c:v>-3.3782340851899217</c:v>
                </c:pt>
                <c:pt idx="26">
                  <c:v>-3.1989023773246723</c:v>
                </c:pt>
                <c:pt idx="27">
                  <c:v>-3.4795378008142661</c:v>
                </c:pt>
                <c:pt idx="28">
                  <c:v>-3.0790997090503209</c:v>
                </c:pt>
                <c:pt idx="29">
                  <c:v>-2.6587097546970497</c:v>
                </c:pt>
                <c:pt idx="30">
                  <c:v>-1.9692245856791619</c:v>
                </c:pt>
                <c:pt idx="31">
                  <c:v>-1.4977241590108059</c:v>
                </c:pt>
                <c:pt idx="32">
                  <c:v>-2.4983656156945013</c:v>
                </c:pt>
                <c:pt idx="33">
                  <c:v>-0.55543347644950214</c:v>
                </c:pt>
                <c:pt idx="34">
                  <c:v>-1.1303248986825181</c:v>
                </c:pt>
                <c:pt idx="35">
                  <c:v>-0.20336103570078035</c:v>
                </c:pt>
                <c:pt idx="36">
                  <c:v>-0.10955794497913279</c:v>
                </c:pt>
                <c:pt idx="37">
                  <c:v>-0.72443032017214326</c:v>
                </c:pt>
                <c:pt idx="38">
                  <c:v>0.62269142377276698</c:v>
                </c:pt>
                <c:pt idx="39">
                  <c:v>0.31005396374416172</c:v>
                </c:pt>
                <c:pt idx="40">
                  <c:v>-0.25227317097463886</c:v>
                </c:pt>
                <c:pt idx="41">
                  <c:v>0.42794463768291791</c:v>
                </c:pt>
                <c:pt idx="42">
                  <c:v>0.14059306052250772</c:v>
                </c:pt>
                <c:pt idx="43">
                  <c:v>-0.35355028559787249</c:v>
                </c:pt>
                <c:pt idx="44">
                  <c:v>0.53454880662015358</c:v>
                </c:pt>
                <c:pt idx="45">
                  <c:v>1.0461028388415368</c:v>
                </c:pt>
                <c:pt idx="46">
                  <c:v>0.92396696798541111</c:v>
                </c:pt>
                <c:pt idx="47">
                  <c:v>1.19966432234598</c:v>
                </c:pt>
                <c:pt idx="48">
                  <c:v>0.97497097880339278</c:v>
                </c:pt>
                <c:pt idx="49">
                  <c:v>0.45912545795961557</c:v>
                </c:pt>
                <c:pt idx="50">
                  <c:v>0.56479686258518236</c:v>
                </c:pt>
                <c:pt idx="51">
                  <c:v>0.66669202841562203</c:v>
                </c:pt>
                <c:pt idx="52">
                  <c:v>-0.28491855013971373</c:v>
                </c:pt>
                <c:pt idx="53">
                  <c:v>-1.1462611691244129E-2</c:v>
                </c:pt>
                <c:pt idx="54">
                  <c:v>0.30648030731177156</c:v>
                </c:pt>
                <c:pt idx="55">
                  <c:v>3.3656700675495893E-2</c:v>
                </c:pt>
                <c:pt idx="56">
                  <c:v>7.843258880340373E-2</c:v>
                </c:pt>
                <c:pt idx="57">
                  <c:v>-8.7763671233032359E-3</c:v>
                </c:pt>
                <c:pt idx="58">
                  <c:v>0.38417551958306306</c:v>
                </c:pt>
                <c:pt idx="59">
                  <c:v>0.875656926639239</c:v>
                </c:pt>
                <c:pt idx="60">
                  <c:v>0.89897864308903841</c:v>
                </c:pt>
                <c:pt idx="61">
                  <c:v>0.41518550272505472</c:v>
                </c:pt>
                <c:pt idx="62">
                  <c:v>-0.21843992373169524</c:v>
                </c:pt>
                <c:pt idx="63">
                  <c:v>-0.62222436413749682</c:v>
                </c:pt>
                <c:pt idx="64">
                  <c:v>-0.70231328698920326</c:v>
                </c:pt>
                <c:pt idx="65">
                  <c:v>0.19078019284807049</c:v>
                </c:pt>
                <c:pt idx="66">
                  <c:v>0.74988477358583205</c:v>
                </c:pt>
                <c:pt idx="67">
                  <c:v>0.81582064222547979</c:v>
                </c:pt>
                <c:pt idx="68">
                  <c:v>-3.3830161607248693E-2</c:v>
                </c:pt>
                <c:pt idx="69">
                  <c:v>-0.38310927761233138</c:v>
                </c:pt>
                <c:pt idx="70">
                  <c:v>-0.34234880499993509</c:v>
                </c:pt>
                <c:pt idx="71">
                  <c:v>-0.2075206765367639</c:v>
                </c:pt>
                <c:pt idx="72">
                  <c:v>3.1299276171329354E-2</c:v>
                </c:pt>
                <c:pt idx="73">
                  <c:v>-0.47940816502367956</c:v>
                </c:pt>
                <c:pt idx="74">
                  <c:v>-0.24042638944308112</c:v>
                </c:pt>
                <c:pt idx="75">
                  <c:v>-0.23424713342221282</c:v>
                </c:pt>
                <c:pt idx="76">
                  <c:v>0.20835385671210263</c:v>
                </c:pt>
                <c:pt idx="77">
                  <c:v>0.1284855746926902</c:v>
                </c:pt>
                <c:pt idx="78">
                  <c:v>0.67782354410271461</c:v>
                </c:pt>
                <c:pt idx="79">
                  <c:v>1.0670910430076879</c:v>
                </c:pt>
                <c:pt idx="80">
                  <c:v>-8.4446445274415347E-2</c:v>
                </c:pt>
                <c:pt idx="81">
                  <c:v>-0.1782212134581794</c:v>
                </c:pt>
                <c:pt idx="82">
                  <c:v>-1.0229897746427332</c:v>
                </c:pt>
                <c:pt idx="83">
                  <c:v>-1.1080977065483337</c:v>
                </c:pt>
                <c:pt idx="84">
                  <c:v>-0.46900060042709379</c:v>
                </c:pt>
                <c:pt idx="85">
                  <c:v>-0.74028793455616271</c:v>
                </c:pt>
                <c:pt idx="86">
                  <c:v>-0.98407226027853689</c:v>
                </c:pt>
                <c:pt idx="87">
                  <c:v>0.15210981846809998</c:v>
                </c:pt>
                <c:pt idx="88">
                  <c:v>2.3288965146589087</c:v>
                </c:pt>
                <c:pt idx="89">
                  <c:v>0.47783787231975339</c:v>
                </c:pt>
                <c:pt idx="90">
                  <c:v>0.6737816267549982</c:v>
                </c:pt>
                <c:pt idx="91">
                  <c:v>-0.29158145425879595</c:v>
                </c:pt>
                <c:pt idx="92">
                  <c:v>-0.77870333155287952</c:v>
                </c:pt>
                <c:pt idx="93">
                  <c:v>-0.69214171946152891</c:v>
                </c:pt>
                <c:pt idx="94">
                  <c:v>-0.36643696567781675</c:v>
                </c:pt>
                <c:pt idx="95">
                  <c:v>0.11757748061940718</c:v>
                </c:pt>
                <c:pt idx="96">
                  <c:v>-0.23723058930490903</c:v>
                </c:pt>
                <c:pt idx="97">
                  <c:v>-0.15610654771290131</c:v>
                </c:pt>
                <c:pt idx="98">
                  <c:v>0.45472866612271057</c:v>
                </c:pt>
                <c:pt idx="99">
                  <c:v>-2.8298397941782599E-2</c:v>
                </c:pt>
                <c:pt idx="100">
                  <c:v>0.1280480971606954</c:v>
                </c:pt>
                <c:pt idx="101">
                  <c:v>0.79625218352688276</c:v>
                </c:pt>
                <c:pt idx="102">
                  <c:v>0.79972718554784894</c:v>
                </c:pt>
                <c:pt idx="103">
                  <c:v>0.4609198326992352</c:v>
                </c:pt>
                <c:pt idx="104">
                  <c:v>0.76220086798956088</c:v>
                </c:pt>
                <c:pt idx="105">
                  <c:v>0.96867562642585436</c:v>
                </c:pt>
                <c:pt idx="106">
                  <c:v>4.7648125539330316E-2</c:v>
                </c:pt>
                <c:pt idx="107">
                  <c:v>0.17443420522422967</c:v>
                </c:pt>
                <c:pt idx="108">
                  <c:v>-0.56720270630030756</c:v>
                </c:pt>
                <c:pt idx="109">
                  <c:v>-0.74856446944642208</c:v>
                </c:pt>
                <c:pt idx="110">
                  <c:v>-0.12026866424573024</c:v>
                </c:pt>
                <c:pt idx="111">
                  <c:v>-0.77542627306428347</c:v>
                </c:pt>
                <c:pt idx="112">
                  <c:v>5.6745909515029141E-2</c:v>
                </c:pt>
                <c:pt idx="113">
                  <c:v>-0.70194549959755426</c:v>
                </c:pt>
              </c:numCache>
            </c:numRef>
          </c:val>
          <c:smooth val="0"/>
          <c:extLst>
            <c:ext xmlns:c16="http://schemas.microsoft.com/office/drawing/2014/chart" uri="{C3380CC4-5D6E-409C-BE32-E72D297353CC}">
              <c16:uniqueId val="{00000000-626F-42C3-A39E-9EFBBAC3BEAB}"/>
            </c:ext>
          </c:extLst>
        </c:ser>
        <c:dLbls>
          <c:showLegendKey val="0"/>
          <c:showVal val="0"/>
          <c:showCatName val="0"/>
          <c:showSerName val="0"/>
          <c:showPercent val="0"/>
          <c:showBubbleSize val="0"/>
        </c:dLbls>
        <c:smooth val="0"/>
        <c:axId val="237121920"/>
        <c:axId val="237123456"/>
      </c:lineChart>
      <c:catAx>
        <c:axId val="237121920"/>
        <c:scaling>
          <c:orientation val="minMax"/>
        </c:scaling>
        <c:delete val="0"/>
        <c:axPos val="b"/>
        <c:numFmt formatCode="General" sourceLinked="0"/>
        <c:majorTickMark val="out"/>
        <c:minorTickMark val="none"/>
        <c:tickLblPos val="low"/>
        <c:crossAx val="237123456"/>
        <c:crosses val="autoZero"/>
        <c:auto val="1"/>
        <c:lblAlgn val="ctr"/>
        <c:lblOffset val="100"/>
        <c:noMultiLvlLbl val="0"/>
      </c:catAx>
      <c:valAx>
        <c:axId val="237123456"/>
        <c:scaling>
          <c:orientation val="minMax"/>
        </c:scaling>
        <c:delete val="0"/>
        <c:axPos val="l"/>
        <c:majorGridlines/>
        <c:numFmt formatCode="0.0" sourceLinked="0"/>
        <c:majorTickMark val="out"/>
        <c:minorTickMark val="none"/>
        <c:tickLblPos val="nextTo"/>
        <c:spPr>
          <a:ln>
            <a:noFill/>
          </a:ln>
        </c:spPr>
        <c:crossAx val="237121920"/>
        <c:crosses val="autoZero"/>
        <c:crossBetween val="between"/>
      </c:valAx>
    </c:plotArea>
    <c:plotVisOnly val="1"/>
    <c:dispBlanksAs val="gap"/>
    <c:showDLblsOverMax val="0"/>
  </c:chart>
  <c:printSettings>
    <c:headerFooter/>
    <c:pageMargins b="0.75000000000000899" l="0.70000000000000062" r="0.70000000000000062" t="0.75000000000000899" header="0.30000000000000032" footer="0.3000000000000003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RER</a:t>
            </a:r>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Stationary!$M$7:$M$120</c:f>
              <c:numCache>
                <c:formatCode>0.000</c:formatCode>
                <c:ptCount val="114"/>
                <c:pt idx="0">
                  <c:v>6.6826975303999916</c:v>
                </c:pt>
                <c:pt idx="1">
                  <c:v>8.5253954332877697</c:v>
                </c:pt>
                <c:pt idx="2">
                  <c:v>9.2595680050811211</c:v>
                </c:pt>
                <c:pt idx="3">
                  <c:v>12.125076277589983</c:v>
                </c:pt>
                <c:pt idx="4">
                  <c:v>15.307396534467216</c:v>
                </c:pt>
                <c:pt idx="5">
                  <c:v>17.243098709509638</c:v>
                </c:pt>
                <c:pt idx="6">
                  <c:v>15.351593000390608</c:v>
                </c:pt>
                <c:pt idx="7">
                  <c:v>14.123111398161313</c:v>
                </c:pt>
                <c:pt idx="8">
                  <c:v>12.222640508390953</c:v>
                </c:pt>
                <c:pt idx="9">
                  <c:v>8.95179403116191</c:v>
                </c:pt>
                <c:pt idx="10">
                  <c:v>15.240158586247048</c:v>
                </c:pt>
                <c:pt idx="11">
                  <c:v>15.945827938194384</c:v>
                </c:pt>
                <c:pt idx="12">
                  <c:v>19.03497095652358</c:v>
                </c:pt>
                <c:pt idx="13">
                  <c:v>15.473008850670453</c:v>
                </c:pt>
                <c:pt idx="14">
                  <c:v>15.058480443226017</c:v>
                </c:pt>
                <c:pt idx="15">
                  <c:v>17.903559655302502</c:v>
                </c:pt>
                <c:pt idx="16">
                  <c:v>17.786591789342481</c:v>
                </c:pt>
                <c:pt idx="17">
                  <c:v>9.6996269155499704</c:v>
                </c:pt>
                <c:pt idx="18">
                  <c:v>8.1087148294826079</c:v>
                </c:pt>
                <c:pt idx="19">
                  <c:v>8.5019468070755124</c:v>
                </c:pt>
                <c:pt idx="20">
                  <c:v>3.9689243291088019</c:v>
                </c:pt>
                <c:pt idx="21">
                  <c:v>3.1871622155108525E-3</c:v>
                </c:pt>
                <c:pt idx="22">
                  <c:v>5.2644700267946973</c:v>
                </c:pt>
                <c:pt idx="23">
                  <c:v>0.68207863923936429</c:v>
                </c:pt>
                <c:pt idx="24">
                  <c:v>1.6655222828132423</c:v>
                </c:pt>
                <c:pt idx="25">
                  <c:v>4.5566476309445534</c:v>
                </c:pt>
                <c:pt idx="26">
                  <c:v>1.5499842401551973</c:v>
                </c:pt>
                <c:pt idx="27">
                  <c:v>-0.77569325141718082</c:v>
                </c:pt>
                <c:pt idx="28">
                  <c:v>0.86364325921192631</c:v>
                </c:pt>
                <c:pt idx="29">
                  <c:v>-1.6698234886775367</c:v>
                </c:pt>
                <c:pt idx="30">
                  <c:v>-0.74809638849609428</c:v>
                </c:pt>
                <c:pt idx="31">
                  <c:v>-2.4825397433039598</c:v>
                </c:pt>
                <c:pt idx="32">
                  <c:v>-1.9130904800484245</c:v>
                </c:pt>
                <c:pt idx="33">
                  <c:v>-7.4663935312493095</c:v>
                </c:pt>
                <c:pt idx="34">
                  <c:v>-10.483798277705489</c:v>
                </c:pt>
                <c:pt idx="35">
                  <c:v>-7.7693442244437847</c:v>
                </c:pt>
                <c:pt idx="36">
                  <c:v>-9.1322136706543233</c:v>
                </c:pt>
                <c:pt idx="37">
                  <c:v>-12.291712889461564</c:v>
                </c:pt>
                <c:pt idx="38">
                  <c:v>-12.741273747136745</c:v>
                </c:pt>
                <c:pt idx="39">
                  <c:v>-12.79384980313813</c:v>
                </c:pt>
                <c:pt idx="40">
                  <c:v>-16.790818086920126</c:v>
                </c:pt>
                <c:pt idx="41">
                  <c:v>-18.558798159487878</c:v>
                </c:pt>
                <c:pt idx="42">
                  <c:v>-21.491125198187547</c:v>
                </c:pt>
                <c:pt idx="43">
                  <c:v>-22.146132910594815</c:v>
                </c:pt>
                <c:pt idx="44">
                  <c:v>-20.154407236452812</c:v>
                </c:pt>
                <c:pt idx="45">
                  <c:v>-20.461920874601049</c:v>
                </c:pt>
                <c:pt idx="46">
                  <c:v>-19.421729165119075</c:v>
                </c:pt>
                <c:pt idx="47">
                  <c:v>-19.612502266157037</c:v>
                </c:pt>
                <c:pt idx="48">
                  <c:v>-18.646349312761174</c:v>
                </c:pt>
                <c:pt idx="49">
                  <c:v>-18.95500177055925</c:v>
                </c:pt>
                <c:pt idx="50">
                  <c:v>-12.939371970189541</c:v>
                </c:pt>
                <c:pt idx="51">
                  <c:v>-8.1424434370200061</c:v>
                </c:pt>
                <c:pt idx="52">
                  <c:v>-13.6561442638627</c:v>
                </c:pt>
                <c:pt idx="53">
                  <c:v>-13.754792506944057</c:v>
                </c:pt>
                <c:pt idx="54">
                  <c:v>-7.4330022134056435</c:v>
                </c:pt>
                <c:pt idx="55">
                  <c:v>-5.9613374340290193</c:v>
                </c:pt>
                <c:pt idx="56">
                  <c:v>-5.8281723009596362</c:v>
                </c:pt>
                <c:pt idx="57">
                  <c:v>-3.4363014340285645</c:v>
                </c:pt>
                <c:pt idx="58">
                  <c:v>5.1125497242547908</c:v>
                </c:pt>
                <c:pt idx="59">
                  <c:v>5.9409709485968847</c:v>
                </c:pt>
                <c:pt idx="60">
                  <c:v>-1.1523976888033758</c:v>
                </c:pt>
                <c:pt idx="61">
                  <c:v>-2.6644955511872581</c:v>
                </c:pt>
                <c:pt idx="62">
                  <c:v>4.8478513175896296</c:v>
                </c:pt>
                <c:pt idx="63">
                  <c:v>5.6171682617448369</c:v>
                </c:pt>
                <c:pt idx="64">
                  <c:v>12.262193644077229</c:v>
                </c:pt>
                <c:pt idx="65">
                  <c:v>11.673131867906704</c:v>
                </c:pt>
                <c:pt idx="66">
                  <c:v>9.8463965773200357</c:v>
                </c:pt>
                <c:pt idx="67">
                  <c:v>2.4581069289917536</c:v>
                </c:pt>
                <c:pt idx="68">
                  <c:v>-0.68835935757738298</c:v>
                </c:pt>
                <c:pt idx="69">
                  <c:v>5.8644695430114098</c:v>
                </c:pt>
                <c:pt idx="70">
                  <c:v>6.8027768563222253</c:v>
                </c:pt>
                <c:pt idx="71">
                  <c:v>4.2914385243836932</c:v>
                </c:pt>
                <c:pt idx="72">
                  <c:v>3.7099426690259065</c:v>
                </c:pt>
                <c:pt idx="73">
                  <c:v>3.916683326726627</c:v>
                </c:pt>
                <c:pt idx="74">
                  <c:v>-1.4425700824942851</c:v>
                </c:pt>
                <c:pt idx="75">
                  <c:v>-7.0198677774221778</c:v>
                </c:pt>
                <c:pt idx="76">
                  <c:v>-6.0878367973626837</c:v>
                </c:pt>
                <c:pt idx="77">
                  <c:v>-4.5135857064614697</c:v>
                </c:pt>
                <c:pt idx="78">
                  <c:v>-1.5833467624888158</c:v>
                </c:pt>
                <c:pt idx="79">
                  <c:v>-2.9336623770815891</c:v>
                </c:pt>
                <c:pt idx="80">
                  <c:v>-0.21174895162545226</c:v>
                </c:pt>
                <c:pt idx="81">
                  <c:v>-0.33768410636037061</c:v>
                </c:pt>
                <c:pt idx="82">
                  <c:v>-1.9703272063363215</c:v>
                </c:pt>
                <c:pt idx="83">
                  <c:v>-3.2228775053513914</c:v>
                </c:pt>
                <c:pt idx="84">
                  <c:v>-8.4578216224693392</c:v>
                </c:pt>
                <c:pt idx="85">
                  <c:v>-3.5998574154231164</c:v>
                </c:pt>
                <c:pt idx="86">
                  <c:v>3.6802588229613775</c:v>
                </c:pt>
                <c:pt idx="87">
                  <c:v>11.526274987646502</c:v>
                </c:pt>
                <c:pt idx="88">
                  <c:v>3.6044736462925471</c:v>
                </c:pt>
                <c:pt idx="89">
                  <c:v>0.21820863275280544</c:v>
                </c:pt>
                <c:pt idx="90">
                  <c:v>0.44309127138836857</c:v>
                </c:pt>
                <c:pt idx="91">
                  <c:v>-2.0884188452469061</c:v>
                </c:pt>
                <c:pt idx="92">
                  <c:v>-2.9360953635613214</c:v>
                </c:pt>
                <c:pt idx="93">
                  <c:v>-1.9056206198496852</c:v>
                </c:pt>
                <c:pt idx="94">
                  <c:v>-4.3811043656555171</c:v>
                </c:pt>
                <c:pt idx="95">
                  <c:v>-7.337207177154653</c:v>
                </c:pt>
                <c:pt idx="96">
                  <c:v>-4.5745622587286334</c:v>
                </c:pt>
                <c:pt idx="97">
                  <c:v>-4.5725153427801501</c:v>
                </c:pt>
                <c:pt idx="98">
                  <c:v>-4.3593233211466327</c:v>
                </c:pt>
                <c:pt idx="99">
                  <c:v>0.13348059965136372</c:v>
                </c:pt>
                <c:pt idx="100">
                  <c:v>-4.2423458036079182</c:v>
                </c:pt>
                <c:pt idx="101">
                  <c:v>-4.2461160321287821</c:v>
                </c:pt>
                <c:pt idx="102">
                  <c:v>-7.1402264034545055</c:v>
                </c:pt>
                <c:pt idx="103">
                  <c:v>-7.8731105802681327</c:v>
                </c:pt>
                <c:pt idx="104">
                  <c:v>-8.6715744684792071</c:v>
                </c:pt>
                <c:pt idx="105">
                  <c:v>-7.1481252681743968</c:v>
                </c:pt>
                <c:pt idx="106">
                  <c:v>-4.0378001255715503</c:v>
                </c:pt>
                <c:pt idx="107">
                  <c:v>-2.6367454400554493</c:v>
                </c:pt>
                <c:pt idx="108">
                  <c:v>2.451591991566886</c:v>
                </c:pt>
                <c:pt idx="109">
                  <c:v>2.2874557216438802</c:v>
                </c:pt>
                <c:pt idx="110">
                  <c:v>4.7316725266443882</c:v>
                </c:pt>
                <c:pt idx="111">
                  <c:v>2.666612808552884</c:v>
                </c:pt>
                <c:pt idx="112">
                  <c:v>1.8346868888953622</c:v>
                </c:pt>
                <c:pt idx="113">
                  <c:v>-1.2125097685010928</c:v>
                </c:pt>
              </c:numCache>
            </c:numRef>
          </c:val>
          <c:smooth val="0"/>
          <c:extLst>
            <c:ext xmlns:c16="http://schemas.microsoft.com/office/drawing/2014/chart" uri="{C3380CC4-5D6E-409C-BE32-E72D297353CC}">
              <c16:uniqueId val="{00000000-AC7E-4A44-9A18-E0AB7A1B87A8}"/>
            </c:ext>
          </c:extLst>
        </c:ser>
        <c:dLbls>
          <c:showLegendKey val="0"/>
          <c:showVal val="0"/>
          <c:showCatName val="0"/>
          <c:showSerName val="0"/>
          <c:showPercent val="0"/>
          <c:showBubbleSize val="0"/>
        </c:dLbls>
        <c:smooth val="0"/>
        <c:axId val="237143552"/>
        <c:axId val="237145088"/>
      </c:lineChart>
      <c:catAx>
        <c:axId val="237143552"/>
        <c:scaling>
          <c:orientation val="minMax"/>
        </c:scaling>
        <c:delete val="0"/>
        <c:axPos val="b"/>
        <c:numFmt formatCode="General" sourceLinked="0"/>
        <c:majorTickMark val="out"/>
        <c:minorTickMark val="none"/>
        <c:tickLblPos val="low"/>
        <c:crossAx val="237145088"/>
        <c:crosses val="autoZero"/>
        <c:auto val="1"/>
        <c:lblAlgn val="ctr"/>
        <c:lblOffset val="100"/>
        <c:noMultiLvlLbl val="0"/>
      </c:catAx>
      <c:valAx>
        <c:axId val="237145088"/>
        <c:scaling>
          <c:orientation val="minMax"/>
        </c:scaling>
        <c:delete val="0"/>
        <c:axPos val="l"/>
        <c:majorGridlines/>
        <c:numFmt formatCode="0.0" sourceLinked="0"/>
        <c:majorTickMark val="out"/>
        <c:minorTickMark val="none"/>
        <c:tickLblPos val="nextTo"/>
        <c:spPr>
          <a:ln>
            <a:noFill/>
          </a:ln>
        </c:spPr>
        <c:crossAx val="237143552"/>
        <c:crosses val="autoZero"/>
        <c:crossBetween val="between"/>
      </c:valAx>
    </c:plotArea>
    <c:plotVisOnly val="1"/>
    <c:dispBlanksAs val="gap"/>
    <c:showDLblsOverMax val="0"/>
  </c:chart>
  <c:printSettings>
    <c:headerFooter/>
    <c:pageMargins b="0.75000000000000921" l="0.70000000000000062" r="0.70000000000000062" t="0.75000000000000921" header="0.30000000000000032" footer="0.30000000000000032"/>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TBY</a:t>
            </a:r>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Stationary!$O$7:$O$120</c:f>
              <c:numCache>
                <c:formatCode>0.000</c:formatCode>
                <c:ptCount val="114"/>
                <c:pt idx="0">
                  <c:v>41.912353845778924</c:v>
                </c:pt>
                <c:pt idx="1">
                  <c:v>-11.972118832818136</c:v>
                </c:pt>
                <c:pt idx="2">
                  <c:v>89.990695577327969</c:v>
                </c:pt>
                <c:pt idx="3">
                  <c:v>-21.364837558473955</c:v>
                </c:pt>
                <c:pt idx="4">
                  <c:v>82.963327444696276</c:v>
                </c:pt>
                <c:pt idx="5">
                  <c:v>4.1147064208944517</c:v>
                </c:pt>
                <c:pt idx="6">
                  <c:v>78.041273929094928</c:v>
                </c:pt>
                <c:pt idx="7">
                  <c:v>41.81762324607049</c:v>
                </c:pt>
                <c:pt idx="8">
                  <c:v>14.771961661307392</c:v>
                </c:pt>
                <c:pt idx="9">
                  <c:v>46.71360582166308</c:v>
                </c:pt>
                <c:pt idx="10">
                  <c:v>39.927660327012504</c:v>
                </c:pt>
                <c:pt idx="11">
                  <c:v>42.354659114967113</c:v>
                </c:pt>
                <c:pt idx="12">
                  <c:v>-3.6516531069689346</c:v>
                </c:pt>
                <c:pt idx="13">
                  <c:v>-1.144784202812418</c:v>
                </c:pt>
                <c:pt idx="14">
                  <c:v>-2.3981754945912588</c:v>
                </c:pt>
                <c:pt idx="15">
                  <c:v>-1.4538582336205694</c:v>
                </c:pt>
                <c:pt idx="16">
                  <c:v>-7.1372323613065021</c:v>
                </c:pt>
                <c:pt idx="17">
                  <c:v>0.66394826671968143</c:v>
                </c:pt>
                <c:pt idx="18">
                  <c:v>-6.7199465769448548</c:v>
                </c:pt>
                <c:pt idx="19">
                  <c:v>4.0523713615954122</c:v>
                </c:pt>
                <c:pt idx="20">
                  <c:v>-12.794149577728906</c:v>
                </c:pt>
                <c:pt idx="21">
                  <c:v>2.8023387990269057</c:v>
                </c:pt>
                <c:pt idx="22">
                  <c:v>-11.003594752528514</c:v>
                </c:pt>
                <c:pt idx="23">
                  <c:v>3.0193713463432754</c:v>
                </c:pt>
                <c:pt idx="24">
                  <c:v>-13.540900356379455</c:v>
                </c:pt>
                <c:pt idx="25">
                  <c:v>-3.4209379041816024</c:v>
                </c:pt>
                <c:pt idx="26">
                  <c:v>-4.1212088715722306</c:v>
                </c:pt>
                <c:pt idx="27">
                  <c:v>-9.9399367621636578</c:v>
                </c:pt>
                <c:pt idx="28">
                  <c:v>-0.64100714122204838</c:v>
                </c:pt>
                <c:pt idx="29">
                  <c:v>-8.727588191754073</c:v>
                </c:pt>
                <c:pt idx="30">
                  <c:v>0.25071873009776624</c:v>
                </c:pt>
                <c:pt idx="31">
                  <c:v>-8.7397615257469106</c:v>
                </c:pt>
                <c:pt idx="32">
                  <c:v>-3.9694625619803188</c:v>
                </c:pt>
                <c:pt idx="33">
                  <c:v>-5.6747312905114882</c:v>
                </c:pt>
                <c:pt idx="34">
                  <c:v>-1.815786340780547</c:v>
                </c:pt>
                <c:pt idx="35">
                  <c:v>-4.5903868124880525</c:v>
                </c:pt>
                <c:pt idx="36">
                  <c:v>-4.8285878340127573</c:v>
                </c:pt>
                <c:pt idx="37">
                  <c:v>-4.015086864721443</c:v>
                </c:pt>
                <c:pt idx="38">
                  <c:v>-9.2574704232316769</c:v>
                </c:pt>
                <c:pt idx="39">
                  <c:v>-10.849421900682284</c:v>
                </c:pt>
                <c:pt idx="40">
                  <c:v>-2.7294207073133894</c:v>
                </c:pt>
                <c:pt idx="41">
                  <c:v>-5.3434116915600178</c:v>
                </c:pt>
                <c:pt idx="42">
                  <c:v>-10.164862905411141</c:v>
                </c:pt>
                <c:pt idx="43">
                  <c:v>-11.703877325099732</c:v>
                </c:pt>
                <c:pt idx="44">
                  <c:v>-8.4116463164367019</c:v>
                </c:pt>
                <c:pt idx="45">
                  <c:v>-8.1064399442178026</c:v>
                </c:pt>
                <c:pt idx="46">
                  <c:v>-10.600903536108142</c:v>
                </c:pt>
                <c:pt idx="47">
                  <c:v>-6.4096807709301791</c:v>
                </c:pt>
                <c:pt idx="48">
                  <c:v>-1.611858378716116</c:v>
                </c:pt>
                <c:pt idx="49">
                  <c:v>-2.2253262858791549</c:v>
                </c:pt>
                <c:pt idx="50">
                  <c:v>-4.5470229080001552</c:v>
                </c:pt>
                <c:pt idx="51">
                  <c:v>-2.2882634669619195</c:v>
                </c:pt>
                <c:pt idx="52">
                  <c:v>-0.68267207189084456</c:v>
                </c:pt>
                <c:pt idx="53">
                  <c:v>-4.3357408131968089</c:v>
                </c:pt>
                <c:pt idx="54">
                  <c:v>-4.3655642251540261</c:v>
                </c:pt>
                <c:pt idx="55">
                  <c:v>-3.3356315490131783</c:v>
                </c:pt>
                <c:pt idx="56">
                  <c:v>-2.4580422019751604</c:v>
                </c:pt>
                <c:pt idx="57">
                  <c:v>-2.1614194162005567</c:v>
                </c:pt>
                <c:pt idx="58">
                  <c:v>-6.5888893262016595</c:v>
                </c:pt>
                <c:pt idx="59">
                  <c:v>-2.2836035968957167</c:v>
                </c:pt>
                <c:pt idx="60">
                  <c:v>-0.44332310949881304</c:v>
                </c:pt>
                <c:pt idx="61">
                  <c:v>-1.3660291284986519</c:v>
                </c:pt>
                <c:pt idx="62">
                  <c:v>-6.5697750146543914</c:v>
                </c:pt>
                <c:pt idx="63">
                  <c:v>-1.677486171092383</c:v>
                </c:pt>
                <c:pt idx="64">
                  <c:v>-0.13558356981412345</c:v>
                </c:pt>
                <c:pt idx="65">
                  <c:v>-1.237418577404366</c:v>
                </c:pt>
                <c:pt idx="66">
                  <c:v>-2.4179913500044465</c:v>
                </c:pt>
                <c:pt idx="67">
                  <c:v>-0.1374100964382361</c:v>
                </c:pt>
                <c:pt idx="68">
                  <c:v>5.3948446783474147</c:v>
                </c:pt>
                <c:pt idx="69">
                  <c:v>5.5571345168601809</c:v>
                </c:pt>
                <c:pt idx="70">
                  <c:v>3.6819048860537276</c:v>
                </c:pt>
                <c:pt idx="71">
                  <c:v>2.97861511079984</c:v>
                </c:pt>
                <c:pt idx="72">
                  <c:v>3.79903493738537</c:v>
                </c:pt>
                <c:pt idx="73">
                  <c:v>4.1455766863830323</c:v>
                </c:pt>
                <c:pt idx="74">
                  <c:v>0.91649066418013714</c:v>
                </c:pt>
                <c:pt idx="75">
                  <c:v>4.2520043036678175</c:v>
                </c:pt>
                <c:pt idx="76">
                  <c:v>9.2441804816789777</c:v>
                </c:pt>
                <c:pt idx="77">
                  <c:v>12.428535184045744</c:v>
                </c:pt>
                <c:pt idx="78">
                  <c:v>8.2979443590027078</c:v>
                </c:pt>
                <c:pt idx="79">
                  <c:v>6.0486792354233838</c:v>
                </c:pt>
                <c:pt idx="80">
                  <c:v>12.035858572097917</c:v>
                </c:pt>
                <c:pt idx="81">
                  <c:v>12.731682750706062</c:v>
                </c:pt>
                <c:pt idx="82">
                  <c:v>5.4717714285640486</c:v>
                </c:pt>
                <c:pt idx="83">
                  <c:v>2.7747818966485696</c:v>
                </c:pt>
                <c:pt idx="84">
                  <c:v>5.8298286572987834</c:v>
                </c:pt>
                <c:pt idx="85">
                  <c:v>-0.29403363816824246</c:v>
                </c:pt>
                <c:pt idx="86">
                  <c:v>-9.2239225770382998</c:v>
                </c:pt>
                <c:pt idx="87">
                  <c:v>-9.6106629577033047</c:v>
                </c:pt>
                <c:pt idx="88">
                  <c:v>0.89884661242665675</c:v>
                </c:pt>
                <c:pt idx="89">
                  <c:v>4.1875927350878239</c:v>
                </c:pt>
                <c:pt idx="90">
                  <c:v>2.3936843005217732</c:v>
                </c:pt>
                <c:pt idx="91">
                  <c:v>4.0485785049314185</c:v>
                </c:pt>
                <c:pt idx="92">
                  <c:v>2.0551202490803426</c:v>
                </c:pt>
                <c:pt idx="93">
                  <c:v>0.67632554041118365</c:v>
                </c:pt>
                <c:pt idx="94">
                  <c:v>0.75612398757985222</c:v>
                </c:pt>
                <c:pt idx="95">
                  <c:v>2.1295697418377051</c:v>
                </c:pt>
                <c:pt idx="96">
                  <c:v>1.0401438429008794</c:v>
                </c:pt>
                <c:pt idx="97">
                  <c:v>0.44511473827411585</c:v>
                </c:pt>
                <c:pt idx="98">
                  <c:v>-5.31535227839725</c:v>
                </c:pt>
                <c:pt idx="99">
                  <c:v>-2.0506620195277483</c:v>
                </c:pt>
                <c:pt idx="100">
                  <c:v>-1.7657233760310991</c:v>
                </c:pt>
                <c:pt idx="101">
                  <c:v>-3.3235201137570374</c:v>
                </c:pt>
                <c:pt idx="102">
                  <c:v>-9.1537092940346803</c:v>
                </c:pt>
                <c:pt idx="103">
                  <c:v>-5.5706821554811157</c:v>
                </c:pt>
                <c:pt idx="104">
                  <c:v>-5.2976693800024819</c:v>
                </c:pt>
                <c:pt idx="105">
                  <c:v>-4.1605200501848429</c:v>
                </c:pt>
                <c:pt idx="106">
                  <c:v>-6.6722555868036171</c:v>
                </c:pt>
                <c:pt idx="107">
                  <c:v>-4.944618158663376</c:v>
                </c:pt>
                <c:pt idx="108">
                  <c:v>-3.075968236620922</c:v>
                </c:pt>
                <c:pt idx="109">
                  <c:v>-1.6746595762124796</c:v>
                </c:pt>
                <c:pt idx="110">
                  <c:v>-4.7775684148927944</c:v>
                </c:pt>
                <c:pt idx="111">
                  <c:v>-4.1827957796145459</c:v>
                </c:pt>
                <c:pt idx="112">
                  <c:v>-2.2558092324149857</c:v>
                </c:pt>
                <c:pt idx="113">
                  <c:v>-2.3646739206465646</c:v>
                </c:pt>
              </c:numCache>
            </c:numRef>
          </c:val>
          <c:smooth val="0"/>
          <c:extLst>
            <c:ext xmlns:c16="http://schemas.microsoft.com/office/drawing/2014/chart" uri="{C3380CC4-5D6E-409C-BE32-E72D297353CC}">
              <c16:uniqueId val="{00000000-F3ED-4D44-8BF1-F07BE4D3E517}"/>
            </c:ext>
          </c:extLst>
        </c:ser>
        <c:dLbls>
          <c:showLegendKey val="0"/>
          <c:showVal val="0"/>
          <c:showCatName val="0"/>
          <c:showSerName val="0"/>
          <c:showPercent val="0"/>
          <c:showBubbleSize val="0"/>
        </c:dLbls>
        <c:smooth val="0"/>
        <c:axId val="237165184"/>
        <c:axId val="237171072"/>
      </c:lineChart>
      <c:catAx>
        <c:axId val="237165184"/>
        <c:scaling>
          <c:orientation val="minMax"/>
        </c:scaling>
        <c:delete val="0"/>
        <c:axPos val="b"/>
        <c:numFmt formatCode="General" sourceLinked="0"/>
        <c:majorTickMark val="out"/>
        <c:minorTickMark val="none"/>
        <c:tickLblPos val="low"/>
        <c:crossAx val="237171072"/>
        <c:crosses val="autoZero"/>
        <c:auto val="1"/>
        <c:lblAlgn val="ctr"/>
        <c:lblOffset val="100"/>
        <c:noMultiLvlLbl val="0"/>
      </c:catAx>
      <c:valAx>
        <c:axId val="237171072"/>
        <c:scaling>
          <c:orientation val="minMax"/>
        </c:scaling>
        <c:delete val="0"/>
        <c:axPos val="l"/>
        <c:majorGridlines/>
        <c:numFmt formatCode="0.0" sourceLinked="0"/>
        <c:majorTickMark val="out"/>
        <c:minorTickMark val="none"/>
        <c:tickLblPos val="nextTo"/>
        <c:spPr>
          <a:ln>
            <a:noFill/>
          </a:ln>
        </c:spPr>
        <c:crossAx val="237165184"/>
        <c:crosses val="autoZero"/>
        <c:crossBetween val="between"/>
      </c:valAx>
    </c:plotArea>
    <c:plotVisOnly val="1"/>
    <c:dispBlanksAs val="gap"/>
    <c:showDLblsOverMax val="0"/>
  </c:chart>
  <c:printSettings>
    <c:headerFooter/>
    <c:pageMargins b="0.75000000000000921" l="0.70000000000000062" r="0.70000000000000062" t="0.75000000000000921" header="0.30000000000000032" footer="0.30000000000000032"/>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CAY</a:t>
            </a:r>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Stationary!$P$7:$P$120</c:f>
              <c:numCache>
                <c:formatCode>0.000</c:formatCode>
                <c:ptCount val="114"/>
                <c:pt idx="0">
                  <c:v>-0.26022693331584196</c:v>
                </c:pt>
                <c:pt idx="1">
                  <c:v>-17.445164530075637</c:v>
                </c:pt>
                <c:pt idx="2">
                  <c:v>-31.466562924234125</c:v>
                </c:pt>
                <c:pt idx="3">
                  <c:v>-21.160407623667439</c:v>
                </c:pt>
                <c:pt idx="4">
                  <c:v>15.251647384411791</c:v>
                </c:pt>
                <c:pt idx="5">
                  <c:v>-3.7002885872617894</c:v>
                </c:pt>
                <c:pt idx="6">
                  <c:v>-21.695638959186986</c:v>
                </c:pt>
                <c:pt idx="7">
                  <c:v>-13.890491675818</c:v>
                </c:pt>
                <c:pt idx="8">
                  <c:v>4.1426360811689564</c:v>
                </c:pt>
                <c:pt idx="9">
                  <c:v>-28.165810910970901</c:v>
                </c:pt>
                <c:pt idx="10">
                  <c:v>-34.860694699435022</c:v>
                </c:pt>
                <c:pt idx="11">
                  <c:v>-19.659666050634929</c:v>
                </c:pt>
                <c:pt idx="12">
                  <c:v>-0.66744091732664956</c:v>
                </c:pt>
                <c:pt idx="13">
                  <c:v>-1.4200906758451737</c:v>
                </c:pt>
                <c:pt idx="14">
                  <c:v>-2.5996701413891601</c:v>
                </c:pt>
                <c:pt idx="15">
                  <c:v>-0.60177690358230396</c:v>
                </c:pt>
                <c:pt idx="16">
                  <c:v>2.8359475020912663</c:v>
                </c:pt>
                <c:pt idx="17">
                  <c:v>0.35662639326461315</c:v>
                </c:pt>
                <c:pt idx="18">
                  <c:v>-2.4795316410615929</c:v>
                </c:pt>
                <c:pt idx="19">
                  <c:v>-1.1814913733668675</c:v>
                </c:pt>
                <c:pt idx="20">
                  <c:v>0.85578923973174836</c:v>
                </c:pt>
                <c:pt idx="21">
                  <c:v>-1.7745070522898407</c:v>
                </c:pt>
                <c:pt idx="22">
                  <c:v>-3.5757603813440495</c:v>
                </c:pt>
                <c:pt idx="23">
                  <c:v>-3.1629376062576835</c:v>
                </c:pt>
                <c:pt idx="24">
                  <c:v>-2.4920457054947982</c:v>
                </c:pt>
                <c:pt idx="25">
                  <c:v>-5.5319373788610742</c:v>
                </c:pt>
                <c:pt idx="26">
                  <c:v>-6.6119566800327174</c:v>
                </c:pt>
                <c:pt idx="27">
                  <c:v>-5.2977012679967324</c:v>
                </c:pt>
                <c:pt idx="28">
                  <c:v>-1.7816744025176732</c:v>
                </c:pt>
                <c:pt idx="29">
                  <c:v>-3.9182794311689744</c:v>
                </c:pt>
                <c:pt idx="30">
                  <c:v>-3.6615213099947304</c:v>
                </c:pt>
                <c:pt idx="31">
                  <c:v>-1.3694745769371308</c:v>
                </c:pt>
                <c:pt idx="32">
                  <c:v>0.90993057218316586</c:v>
                </c:pt>
                <c:pt idx="33">
                  <c:v>-2.274917476698946</c:v>
                </c:pt>
                <c:pt idx="34">
                  <c:v>-3.6365878227694668</c:v>
                </c:pt>
                <c:pt idx="35">
                  <c:v>-1.6446726345046534</c:v>
                </c:pt>
                <c:pt idx="36">
                  <c:v>-0.69593569080614182</c:v>
                </c:pt>
                <c:pt idx="37">
                  <c:v>-1.19683797215578</c:v>
                </c:pt>
                <c:pt idx="38">
                  <c:v>-6.2536090045069885</c:v>
                </c:pt>
                <c:pt idx="39">
                  <c:v>-7.2980553005952498</c:v>
                </c:pt>
                <c:pt idx="40">
                  <c:v>2.2510249593418381</c:v>
                </c:pt>
                <c:pt idx="41">
                  <c:v>-2.745211509956456</c:v>
                </c:pt>
                <c:pt idx="42">
                  <c:v>-7.2357001759351549</c:v>
                </c:pt>
                <c:pt idx="43">
                  <c:v>-8.8278235314330633</c:v>
                </c:pt>
                <c:pt idx="44">
                  <c:v>-3.6859396647615994</c:v>
                </c:pt>
                <c:pt idx="45">
                  <c:v>-4.9505737740338835</c:v>
                </c:pt>
                <c:pt idx="46">
                  <c:v>-7.5278601946728019</c:v>
                </c:pt>
                <c:pt idx="47">
                  <c:v>-2.7452692278812285</c:v>
                </c:pt>
                <c:pt idx="48">
                  <c:v>2.6830616951853616</c:v>
                </c:pt>
                <c:pt idx="49">
                  <c:v>-0.21173621700800199</c:v>
                </c:pt>
                <c:pt idx="50">
                  <c:v>-1.803545650662008</c:v>
                </c:pt>
                <c:pt idx="51">
                  <c:v>0.14186586000837964</c:v>
                </c:pt>
                <c:pt idx="52">
                  <c:v>3.4921650548505188</c:v>
                </c:pt>
                <c:pt idx="53">
                  <c:v>-2.5832958485999349</c:v>
                </c:pt>
                <c:pt idx="54">
                  <c:v>-2.7066674033239946</c:v>
                </c:pt>
                <c:pt idx="55">
                  <c:v>-2.5844558457598663</c:v>
                </c:pt>
                <c:pt idx="56">
                  <c:v>-0.83097137182220582</c:v>
                </c:pt>
                <c:pt idx="57">
                  <c:v>-0.79617500122736717</c:v>
                </c:pt>
                <c:pt idx="58">
                  <c:v>-4.381918670568739</c:v>
                </c:pt>
                <c:pt idx="59">
                  <c:v>-9.6108909548710542E-3</c:v>
                </c:pt>
                <c:pt idx="60">
                  <c:v>1.7422394286791791</c:v>
                </c:pt>
                <c:pt idx="61">
                  <c:v>0.16694971908686174</c:v>
                </c:pt>
                <c:pt idx="62">
                  <c:v>-5.2005480175883125</c:v>
                </c:pt>
                <c:pt idx="63">
                  <c:v>0.16597369155650082</c:v>
                </c:pt>
                <c:pt idx="64">
                  <c:v>1.5726111775006102</c:v>
                </c:pt>
                <c:pt idx="65">
                  <c:v>-0.96665603382680843</c:v>
                </c:pt>
                <c:pt idx="66">
                  <c:v>-2.9673983055684503</c:v>
                </c:pt>
                <c:pt idx="67">
                  <c:v>-1.3588625185426364</c:v>
                </c:pt>
                <c:pt idx="68">
                  <c:v>6.4695037243609832</c:v>
                </c:pt>
                <c:pt idx="69">
                  <c:v>3.6242105931866204</c:v>
                </c:pt>
                <c:pt idx="70">
                  <c:v>0.24184284650140819</c:v>
                </c:pt>
                <c:pt idx="71">
                  <c:v>0.79316207047198017</c:v>
                </c:pt>
                <c:pt idx="72">
                  <c:v>2.8415840223328548</c:v>
                </c:pt>
                <c:pt idx="73">
                  <c:v>2.7146596712831963</c:v>
                </c:pt>
                <c:pt idx="74">
                  <c:v>-1.1619129818521523</c:v>
                </c:pt>
                <c:pt idx="75">
                  <c:v>2.2070663573911742</c:v>
                </c:pt>
                <c:pt idx="76">
                  <c:v>3.3609651156783933</c:v>
                </c:pt>
                <c:pt idx="77">
                  <c:v>7.8050903227347339</c:v>
                </c:pt>
                <c:pt idx="78">
                  <c:v>3.2170719791203393</c:v>
                </c:pt>
                <c:pt idx="79">
                  <c:v>4.28709066068655</c:v>
                </c:pt>
                <c:pt idx="80">
                  <c:v>7.810079476135571</c:v>
                </c:pt>
                <c:pt idx="81">
                  <c:v>6.3734769229211112</c:v>
                </c:pt>
                <c:pt idx="82">
                  <c:v>2.8481017242465083</c:v>
                </c:pt>
                <c:pt idx="83">
                  <c:v>0.30519699303240144</c:v>
                </c:pt>
                <c:pt idx="84">
                  <c:v>2.6100636307367386</c:v>
                </c:pt>
                <c:pt idx="85">
                  <c:v>-1.6427202059448891</c:v>
                </c:pt>
                <c:pt idx="86">
                  <c:v>-7.617404354412427</c:v>
                </c:pt>
                <c:pt idx="87">
                  <c:v>-7.7397748422493597</c:v>
                </c:pt>
                <c:pt idx="88">
                  <c:v>2.6312366698924672</c:v>
                </c:pt>
                <c:pt idx="89">
                  <c:v>4.4974965833703182</c:v>
                </c:pt>
                <c:pt idx="90">
                  <c:v>0.79633060076604534</c:v>
                </c:pt>
                <c:pt idx="91">
                  <c:v>0.96009152302320855</c:v>
                </c:pt>
                <c:pt idx="92">
                  <c:v>4.5069425913104464</c:v>
                </c:pt>
                <c:pt idx="93">
                  <c:v>2.1701742255541512</c:v>
                </c:pt>
                <c:pt idx="94">
                  <c:v>-0.95849332278444721</c:v>
                </c:pt>
                <c:pt idx="95">
                  <c:v>1.8468945862334867</c:v>
                </c:pt>
                <c:pt idx="96">
                  <c:v>1.6325375225771583</c:v>
                </c:pt>
                <c:pt idx="97">
                  <c:v>0.45710772875315003</c:v>
                </c:pt>
                <c:pt idx="98">
                  <c:v>-5.2074092607151474</c:v>
                </c:pt>
                <c:pt idx="99">
                  <c:v>-1.4501419258000319</c:v>
                </c:pt>
                <c:pt idx="100">
                  <c:v>-0.18592086009991254</c:v>
                </c:pt>
                <c:pt idx="101">
                  <c:v>-2.1684595304370458</c:v>
                </c:pt>
                <c:pt idx="102">
                  <c:v>-7.4787884770810029</c:v>
                </c:pt>
                <c:pt idx="103">
                  <c:v>-3.816199414885971</c:v>
                </c:pt>
                <c:pt idx="104">
                  <c:v>-2.5738755661631347</c:v>
                </c:pt>
                <c:pt idx="105">
                  <c:v>-2.6432907427308927</c:v>
                </c:pt>
                <c:pt idx="106">
                  <c:v>-6.2049136520556907</c:v>
                </c:pt>
                <c:pt idx="107">
                  <c:v>-3.216332087104639</c:v>
                </c:pt>
                <c:pt idx="108">
                  <c:v>-0.6409430124090727</c:v>
                </c:pt>
                <c:pt idx="109">
                  <c:v>0.19106053677212537</c:v>
                </c:pt>
                <c:pt idx="110">
                  <c:v>-2.7199245327566306</c:v>
                </c:pt>
                <c:pt idx="111">
                  <c:v>-1.6362396326268842</c:v>
                </c:pt>
                <c:pt idx="112">
                  <c:v>0.75828947170156469</c:v>
                </c:pt>
                <c:pt idx="113">
                  <c:v>-0.26323066267211553</c:v>
                </c:pt>
              </c:numCache>
            </c:numRef>
          </c:val>
          <c:smooth val="0"/>
          <c:extLst>
            <c:ext xmlns:c16="http://schemas.microsoft.com/office/drawing/2014/chart" uri="{C3380CC4-5D6E-409C-BE32-E72D297353CC}">
              <c16:uniqueId val="{00000000-3D25-478D-BC22-D545DFEB3C95}"/>
            </c:ext>
          </c:extLst>
        </c:ser>
        <c:dLbls>
          <c:showLegendKey val="0"/>
          <c:showVal val="0"/>
          <c:showCatName val="0"/>
          <c:showSerName val="0"/>
          <c:showPercent val="0"/>
          <c:showBubbleSize val="0"/>
        </c:dLbls>
        <c:smooth val="0"/>
        <c:axId val="237212032"/>
        <c:axId val="237213568"/>
      </c:lineChart>
      <c:catAx>
        <c:axId val="237212032"/>
        <c:scaling>
          <c:orientation val="minMax"/>
        </c:scaling>
        <c:delete val="0"/>
        <c:axPos val="b"/>
        <c:numFmt formatCode="General" sourceLinked="0"/>
        <c:majorTickMark val="out"/>
        <c:minorTickMark val="none"/>
        <c:tickLblPos val="low"/>
        <c:crossAx val="237213568"/>
        <c:crosses val="autoZero"/>
        <c:auto val="1"/>
        <c:lblAlgn val="ctr"/>
        <c:lblOffset val="100"/>
        <c:noMultiLvlLbl val="0"/>
      </c:catAx>
      <c:valAx>
        <c:axId val="237213568"/>
        <c:scaling>
          <c:orientation val="minMax"/>
        </c:scaling>
        <c:delete val="0"/>
        <c:axPos val="l"/>
        <c:majorGridlines/>
        <c:numFmt formatCode="0.0" sourceLinked="0"/>
        <c:majorTickMark val="out"/>
        <c:minorTickMark val="none"/>
        <c:tickLblPos val="nextTo"/>
        <c:spPr>
          <a:ln>
            <a:noFill/>
          </a:ln>
        </c:spPr>
        <c:crossAx val="237212032"/>
        <c:crosses val="autoZero"/>
        <c:crossBetween val="between"/>
      </c:valAx>
    </c:plotArea>
    <c:plotVisOnly val="1"/>
    <c:dispBlanksAs val="gap"/>
    <c:showDLblsOverMax val="0"/>
  </c:chart>
  <c:printSettings>
    <c:headerFooter/>
    <c:pageMargins b="0.75000000000000966" l="0.70000000000000062" r="0.70000000000000062" t="0.75000000000000966" header="0.30000000000000032" footer="0.30000000000000032"/>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G</a:t>
            </a:r>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Stationary!$Q$7:$Q$120</c:f>
              <c:numCache>
                <c:formatCode>0.000</c:formatCode>
                <c:ptCount val="114"/>
                <c:pt idx="0">
                  <c:v>23.70662461125653</c:v>
                </c:pt>
                <c:pt idx="1">
                  <c:v>22.872588338530022</c:v>
                </c:pt>
                <c:pt idx="2">
                  <c:v>22.035071243293942</c:v>
                </c:pt>
                <c:pt idx="3">
                  <c:v>21.353164698237833</c:v>
                </c:pt>
                <c:pt idx="4">
                  <c:v>20.680342965306409</c:v>
                </c:pt>
                <c:pt idx="5">
                  <c:v>21.462356280837184</c:v>
                </c:pt>
                <c:pt idx="6">
                  <c:v>21.385114275431079</c:v>
                </c:pt>
                <c:pt idx="7">
                  <c:v>21.680130731406734</c:v>
                </c:pt>
                <c:pt idx="8">
                  <c:v>21.627069164159593</c:v>
                </c:pt>
                <c:pt idx="9">
                  <c:v>21.067722849614711</c:v>
                </c:pt>
                <c:pt idx="10">
                  <c:v>20.386645398334394</c:v>
                </c:pt>
                <c:pt idx="11">
                  <c:v>19.085400453571992</c:v>
                </c:pt>
                <c:pt idx="12">
                  <c:v>18.453056684644707</c:v>
                </c:pt>
                <c:pt idx="13">
                  <c:v>16.839681262137674</c:v>
                </c:pt>
                <c:pt idx="14">
                  <c:v>15.958109899343754</c:v>
                </c:pt>
                <c:pt idx="15">
                  <c:v>15.953269780464552</c:v>
                </c:pt>
                <c:pt idx="16">
                  <c:v>15.40089815465285</c:v>
                </c:pt>
                <c:pt idx="17">
                  <c:v>15.839065152321382</c:v>
                </c:pt>
                <c:pt idx="18">
                  <c:v>15.23432166804696</c:v>
                </c:pt>
                <c:pt idx="19">
                  <c:v>15.883144972529863</c:v>
                </c:pt>
                <c:pt idx="20">
                  <c:v>16.375090117166337</c:v>
                </c:pt>
                <c:pt idx="21">
                  <c:v>16.224545731504577</c:v>
                </c:pt>
                <c:pt idx="22">
                  <c:v>16.561367528717483</c:v>
                </c:pt>
                <c:pt idx="23">
                  <c:v>16.592891235520028</c:v>
                </c:pt>
                <c:pt idx="24">
                  <c:v>16.970865787602861</c:v>
                </c:pt>
                <c:pt idx="25">
                  <c:v>16.54522295570041</c:v>
                </c:pt>
                <c:pt idx="26">
                  <c:v>15.948180956839224</c:v>
                </c:pt>
                <c:pt idx="27">
                  <c:v>15.024067874755474</c:v>
                </c:pt>
                <c:pt idx="28">
                  <c:v>14.774152160127869</c:v>
                </c:pt>
                <c:pt idx="29">
                  <c:v>13.588952334072019</c:v>
                </c:pt>
                <c:pt idx="30">
                  <c:v>12.876448262393524</c:v>
                </c:pt>
                <c:pt idx="31">
                  <c:v>12.613568708989305</c:v>
                </c:pt>
                <c:pt idx="32">
                  <c:v>13.621382159918539</c:v>
                </c:pt>
                <c:pt idx="33">
                  <c:v>12.922409591303222</c:v>
                </c:pt>
                <c:pt idx="34">
                  <c:v>12.564843990926875</c:v>
                </c:pt>
                <c:pt idx="35">
                  <c:v>12.528442005779425</c:v>
                </c:pt>
                <c:pt idx="36">
                  <c:v>12.057440790400278</c:v>
                </c:pt>
                <c:pt idx="37">
                  <c:v>12.220347665847839</c:v>
                </c:pt>
                <c:pt idx="38">
                  <c:v>12.340969129976429</c:v>
                </c:pt>
                <c:pt idx="39">
                  <c:v>12.055689442393714</c:v>
                </c:pt>
                <c:pt idx="40">
                  <c:v>12.46837504305222</c:v>
                </c:pt>
                <c:pt idx="41">
                  <c:v>13.198320164880442</c:v>
                </c:pt>
                <c:pt idx="42">
                  <c:v>12.889720071263355</c:v>
                </c:pt>
                <c:pt idx="43">
                  <c:v>12.122422310568254</c:v>
                </c:pt>
                <c:pt idx="44">
                  <c:v>10.667853892979338</c:v>
                </c:pt>
                <c:pt idx="45">
                  <c:v>10.283298897192935</c:v>
                </c:pt>
                <c:pt idx="46">
                  <c:v>9.6720143260351961</c:v>
                </c:pt>
                <c:pt idx="47">
                  <c:v>8.9414142999628439</c:v>
                </c:pt>
                <c:pt idx="48">
                  <c:v>7.9552178286451181</c:v>
                </c:pt>
                <c:pt idx="49">
                  <c:v>7.6623427283705041</c:v>
                </c:pt>
                <c:pt idx="50">
                  <c:v>7.2890680069940572</c:v>
                </c:pt>
                <c:pt idx="51">
                  <c:v>6.6813242107480164</c:v>
                </c:pt>
                <c:pt idx="52">
                  <c:v>6.0307492719000493</c:v>
                </c:pt>
                <c:pt idx="53">
                  <c:v>5.4401903551490705</c:v>
                </c:pt>
                <c:pt idx="54">
                  <c:v>4.7967354706213428</c:v>
                </c:pt>
                <c:pt idx="55">
                  <c:v>4.217404458125884</c:v>
                </c:pt>
                <c:pt idx="56">
                  <c:v>3.7583470832610146</c:v>
                </c:pt>
                <c:pt idx="57">
                  <c:v>3.2274194735853143</c:v>
                </c:pt>
                <c:pt idx="58">
                  <c:v>2.5456964716634047</c:v>
                </c:pt>
                <c:pt idx="59">
                  <c:v>2.0706494042644863</c:v>
                </c:pt>
                <c:pt idx="60">
                  <c:v>2.0171104351197755</c:v>
                </c:pt>
                <c:pt idx="61">
                  <c:v>1.1773445552385056</c:v>
                </c:pt>
                <c:pt idx="62">
                  <c:v>0.30110699484248471</c:v>
                </c:pt>
                <c:pt idx="63">
                  <c:v>-0.99170369335661235</c:v>
                </c:pt>
                <c:pt idx="64">
                  <c:v>-2.3547595071208889</c:v>
                </c:pt>
                <c:pt idx="65">
                  <c:v>-3.3639354915326294</c:v>
                </c:pt>
                <c:pt idx="66">
                  <c:v>-3.7326083870138973</c:v>
                </c:pt>
                <c:pt idx="67">
                  <c:v>-3.4112886078805786</c:v>
                </c:pt>
                <c:pt idx="68">
                  <c:v>-2.88770290981779</c:v>
                </c:pt>
                <c:pt idx="69">
                  <c:v>-2.0902795064214388</c:v>
                </c:pt>
                <c:pt idx="70">
                  <c:v>-1.6122586839780979</c:v>
                </c:pt>
                <c:pt idx="71">
                  <c:v>-1.5955155701101376</c:v>
                </c:pt>
                <c:pt idx="72">
                  <c:v>-1.3320986046257985</c:v>
                </c:pt>
                <c:pt idx="73">
                  <c:v>-0.82237138133518783</c:v>
                </c:pt>
                <c:pt idx="74">
                  <c:v>-0.80527590816473094</c:v>
                </c:pt>
                <c:pt idx="75">
                  <c:v>-0.54589312892517228</c:v>
                </c:pt>
                <c:pt idx="76">
                  <c:v>-0.10826949987063017</c:v>
                </c:pt>
                <c:pt idx="77">
                  <c:v>0.27469100540247382</c:v>
                </c:pt>
                <c:pt idx="78">
                  <c:v>0.93679632297084936</c:v>
                </c:pt>
                <c:pt idx="79">
                  <c:v>1.4772880244479438</c:v>
                </c:pt>
                <c:pt idx="80">
                  <c:v>3.5895405631872563</c:v>
                </c:pt>
                <c:pt idx="81">
                  <c:v>3.4388107794457028</c:v>
                </c:pt>
                <c:pt idx="82">
                  <c:v>3.2015508992524246</c:v>
                </c:pt>
                <c:pt idx="83">
                  <c:v>1.6017024366403803</c:v>
                </c:pt>
                <c:pt idx="84">
                  <c:v>-1.1055612970799302</c:v>
                </c:pt>
                <c:pt idx="85">
                  <c:v>-1.1649267961092846</c:v>
                </c:pt>
                <c:pt idx="86">
                  <c:v>0.43885505230673516</c:v>
                </c:pt>
                <c:pt idx="87">
                  <c:v>-3.5172735475878198</c:v>
                </c:pt>
                <c:pt idx="88">
                  <c:v>1.7520994487538246</c:v>
                </c:pt>
                <c:pt idx="89">
                  <c:v>3.5907562396660069</c:v>
                </c:pt>
                <c:pt idx="90">
                  <c:v>3.4297475608607328</c:v>
                </c:pt>
                <c:pt idx="91">
                  <c:v>2.0667673704961089</c:v>
                </c:pt>
                <c:pt idx="92">
                  <c:v>2.2998558113922627</c:v>
                </c:pt>
                <c:pt idx="93">
                  <c:v>1.7136052436917453</c:v>
                </c:pt>
                <c:pt idx="94">
                  <c:v>2.5910616863407085</c:v>
                </c:pt>
                <c:pt idx="95">
                  <c:v>3.6562714366039017</c:v>
                </c:pt>
                <c:pt idx="96">
                  <c:v>2.0412154168641337</c:v>
                </c:pt>
                <c:pt idx="97">
                  <c:v>-0.17285297678540701</c:v>
                </c:pt>
                <c:pt idx="98">
                  <c:v>0.22766500002876455</c:v>
                </c:pt>
                <c:pt idx="99">
                  <c:v>0.30422044478518728</c:v>
                </c:pt>
                <c:pt idx="100">
                  <c:v>-0.55289233810117366</c:v>
                </c:pt>
                <c:pt idx="101">
                  <c:v>-0.69343714972410453</c:v>
                </c:pt>
                <c:pt idx="102">
                  <c:v>-2.1312344863138151</c:v>
                </c:pt>
                <c:pt idx="103">
                  <c:v>0.97589808452062243</c:v>
                </c:pt>
                <c:pt idx="104">
                  <c:v>-2.1104073017370411</c:v>
                </c:pt>
                <c:pt idx="105">
                  <c:v>-1.5188413814901196</c:v>
                </c:pt>
                <c:pt idx="106">
                  <c:v>-2.5280738122960429</c:v>
                </c:pt>
                <c:pt idx="107">
                  <c:v>-0.63755958585466033</c:v>
                </c:pt>
                <c:pt idx="108">
                  <c:v>-0.54688693101570607</c:v>
                </c:pt>
                <c:pt idx="109">
                  <c:v>-0.13773476811297769</c:v>
                </c:pt>
                <c:pt idx="110">
                  <c:v>-0.79160868518306415</c:v>
                </c:pt>
                <c:pt idx="111">
                  <c:v>-3.1955782652196376</c:v>
                </c:pt>
                <c:pt idx="112">
                  <c:v>-0.8545647949222257</c:v>
                </c:pt>
                <c:pt idx="113">
                  <c:v>0.61783367856673976</c:v>
                </c:pt>
              </c:numCache>
            </c:numRef>
          </c:val>
          <c:smooth val="0"/>
          <c:extLst>
            <c:ext xmlns:c16="http://schemas.microsoft.com/office/drawing/2014/chart" uri="{C3380CC4-5D6E-409C-BE32-E72D297353CC}">
              <c16:uniqueId val="{00000000-5C42-464A-BA2C-F8C3D9D13B5B}"/>
            </c:ext>
          </c:extLst>
        </c:ser>
        <c:dLbls>
          <c:showLegendKey val="0"/>
          <c:showVal val="0"/>
          <c:showCatName val="0"/>
          <c:showSerName val="0"/>
          <c:showPercent val="0"/>
          <c:showBubbleSize val="0"/>
        </c:dLbls>
        <c:smooth val="0"/>
        <c:axId val="237647360"/>
        <c:axId val="237648896"/>
      </c:lineChart>
      <c:catAx>
        <c:axId val="237647360"/>
        <c:scaling>
          <c:orientation val="minMax"/>
        </c:scaling>
        <c:delete val="0"/>
        <c:axPos val="b"/>
        <c:numFmt formatCode="General" sourceLinked="0"/>
        <c:majorTickMark val="out"/>
        <c:minorTickMark val="none"/>
        <c:tickLblPos val="low"/>
        <c:crossAx val="237648896"/>
        <c:crosses val="autoZero"/>
        <c:auto val="1"/>
        <c:lblAlgn val="ctr"/>
        <c:lblOffset val="100"/>
        <c:noMultiLvlLbl val="0"/>
      </c:catAx>
      <c:valAx>
        <c:axId val="237648896"/>
        <c:scaling>
          <c:orientation val="minMax"/>
        </c:scaling>
        <c:delete val="0"/>
        <c:axPos val="l"/>
        <c:majorGridlines/>
        <c:numFmt formatCode="0.0" sourceLinked="0"/>
        <c:majorTickMark val="out"/>
        <c:minorTickMark val="none"/>
        <c:tickLblPos val="nextTo"/>
        <c:spPr>
          <a:ln>
            <a:noFill/>
          </a:ln>
        </c:spPr>
        <c:crossAx val="237647360"/>
        <c:crosses val="autoZero"/>
        <c:crossBetween val="between"/>
      </c:valAx>
    </c:plotArea>
    <c:plotVisOnly val="1"/>
    <c:dispBlanksAs val="gap"/>
    <c:showDLblsOverMax val="0"/>
  </c:chart>
  <c:printSettings>
    <c:headerFooter/>
    <c:pageMargins b="0.75000000000000988" l="0.70000000000000062" r="0.70000000000000062" t="0.75000000000000988" header="0.30000000000000032" footer="0.30000000000000032"/>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R+S</a:t>
            </a:r>
            <a:r>
              <a:rPr lang="es-CL" baseline="0"/>
              <a:t> EXT</a:t>
            </a:r>
            <a:endParaRPr lang="es-CL"/>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Stationary!$R$7:$R$120</c:f>
              <c:numCache>
                <c:formatCode>0.000</c:formatCode>
                <c:ptCount val="114"/>
                <c:pt idx="0">
                  <c:v>-0.78705022968172189</c:v>
                </c:pt>
                <c:pt idx="1">
                  <c:v>-0.78705022968172189</c:v>
                </c:pt>
                <c:pt idx="2">
                  <c:v>-0.78705022968172189</c:v>
                </c:pt>
                <c:pt idx="3">
                  <c:v>-0.78705022968172189</c:v>
                </c:pt>
                <c:pt idx="4">
                  <c:v>-0.78705022968172189</c:v>
                </c:pt>
                <c:pt idx="5">
                  <c:v>-0.78705022968172189</c:v>
                </c:pt>
                <c:pt idx="6">
                  <c:v>-0.78705022968172189</c:v>
                </c:pt>
                <c:pt idx="7">
                  <c:v>-0.78705022968172189</c:v>
                </c:pt>
                <c:pt idx="8">
                  <c:v>-0.78705022968172189</c:v>
                </c:pt>
                <c:pt idx="9">
                  <c:v>-0.78705022968172189</c:v>
                </c:pt>
                <c:pt idx="10">
                  <c:v>-0.78705022968172189</c:v>
                </c:pt>
                <c:pt idx="11">
                  <c:v>-0.78705022968172189</c:v>
                </c:pt>
                <c:pt idx="12">
                  <c:v>-0.78705022968172189</c:v>
                </c:pt>
                <c:pt idx="13">
                  <c:v>-0.78705022968172189</c:v>
                </c:pt>
                <c:pt idx="14">
                  <c:v>-0.78705022968172189</c:v>
                </c:pt>
                <c:pt idx="15">
                  <c:v>-0.78705022968172189</c:v>
                </c:pt>
                <c:pt idx="16">
                  <c:v>-0.78705022968172189</c:v>
                </c:pt>
                <c:pt idx="17">
                  <c:v>-0.78705022968172189</c:v>
                </c:pt>
                <c:pt idx="18">
                  <c:v>-0.78705022968172189</c:v>
                </c:pt>
                <c:pt idx="19">
                  <c:v>-0.78705022968172189</c:v>
                </c:pt>
                <c:pt idx="20">
                  <c:v>-0.78705022968172189</c:v>
                </c:pt>
                <c:pt idx="21">
                  <c:v>-0.78705022968172189</c:v>
                </c:pt>
                <c:pt idx="22">
                  <c:v>-0.78705022968172189</c:v>
                </c:pt>
                <c:pt idx="23">
                  <c:v>-0.78705022968172189</c:v>
                </c:pt>
                <c:pt idx="24">
                  <c:v>-0.78705022968172189</c:v>
                </c:pt>
                <c:pt idx="25">
                  <c:v>-0.78705022968172189</c:v>
                </c:pt>
                <c:pt idx="26">
                  <c:v>-0.78705022968172189</c:v>
                </c:pt>
                <c:pt idx="27">
                  <c:v>-0.78705022968172189</c:v>
                </c:pt>
                <c:pt idx="28">
                  <c:v>-0.78705022968172189</c:v>
                </c:pt>
                <c:pt idx="29">
                  <c:v>-0.78705022968172189</c:v>
                </c:pt>
                <c:pt idx="30">
                  <c:v>-0.78705022968172189</c:v>
                </c:pt>
                <c:pt idx="31">
                  <c:v>-0.78705022968172189</c:v>
                </c:pt>
                <c:pt idx="32">
                  <c:v>-0.78705022968172189</c:v>
                </c:pt>
                <c:pt idx="33">
                  <c:v>-0.78705022968172189</c:v>
                </c:pt>
                <c:pt idx="34">
                  <c:v>-0.78705022968172189</c:v>
                </c:pt>
                <c:pt idx="35">
                  <c:v>-0.78705022968172189</c:v>
                </c:pt>
                <c:pt idx="36">
                  <c:v>-0.78705022968172189</c:v>
                </c:pt>
                <c:pt idx="37">
                  <c:v>-0.78705022968172189</c:v>
                </c:pt>
                <c:pt idx="38">
                  <c:v>-0.78705022968172189</c:v>
                </c:pt>
                <c:pt idx="39">
                  <c:v>-0.78705022968172189</c:v>
                </c:pt>
                <c:pt idx="40">
                  <c:v>-0.78705022968172189</c:v>
                </c:pt>
                <c:pt idx="41">
                  <c:v>-0.78705022968172189</c:v>
                </c:pt>
                <c:pt idx="42">
                  <c:v>-0.78705022968172189</c:v>
                </c:pt>
                <c:pt idx="43">
                  <c:v>-0.78705022968172189</c:v>
                </c:pt>
                <c:pt idx="44">
                  <c:v>-0.78705022968172189</c:v>
                </c:pt>
                <c:pt idx="45">
                  <c:v>-0.78705022968172189</c:v>
                </c:pt>
                <c:pt idx="46">
                  <c:v>-0.78705022968172189</c:v>
                </c:pt>
                <c:pt idx="47">
                  <c:v>-0.78705022968172189</c:v>
                </c:pt>
                <c:pt idx="48">
                  <c:v>-0.78705022968172189</c:v>
                </c:pt>
                <c:pt idx="49">
                  <c:v>0.92024772599844984</c:v>
                </c:pt>
                <c:pt idx="50">
                  <c:v>1.0024326270467179</c:v>
                </c:pt>
                <c:pt idx="51">
                  <c:v>1.0823179462648271</c:v>
                </c:pt>
                <c:pt idx="52">
                  <c:v>1.0962587440728018</c:v>
                </c:pt>
                <c:pt idx="53">
                  <c:v>1.3194614965255411</c:v>
                </c:pt>
                <c:pt idx="54">
                  <c:v>1.3347884752680841</c:v>
                </c:pt>
                <c:pt idx="55">
                  <c:v>1.3869295320534145</c:v>
                </c:pt>
                <c:pt idx="56">
                  <c:v>0.99956931321634879</c:v>
                </c:pt>
                <c:pt idx="57">
                  <c:v>0.6745127090145524</c:v>
                </c:pt>
                <c:pt idx="58">
                  <c:v>0.5412707913919319</c:v>
                </c:pt>
                <c:pt idx="59">
                  <c:v>0.2463598918599319</c:v>
                </c:pt>
                <c:pt idx="60">
                  <c:v>7.980149678819326E-2</c:v>
                </c:pt>
                <c:pt idx="61">
                  <c:v>4.7005610788752428E-2</c:v>
                </c:pt>
                <c:pt idx="62">
                  <c:v>0.16802964451916635</c:v>
                </c:pt>
                <c:pt idx="63">
                  <c:v>8.9805465740399937E-2</c:v>
                </c:pt>
                <c:pt idx="64">
                  <c:v>-4.4596735874226301E-2</c:v>
                </c:pt>
                <c:pt idx="65">
                  <c:v>-0.15260321266933452</c:v>
                </c:pt>
                <c:pt idx="66">
                  <c:v>-0.21818256377647061</c:v>
                </c:pt>
                <c:pt idx="67">
                  <c:v>-0.27307971508546702</c:v>
                </c:pt>
                <c:pt idx="68">
                  <c:v>-0.28102720399915826</c:v>
                </c:pt>
                <c:pt idx="69">
                  <c:v>-0.23786518924450839</c:v>
                </c:pt>
                <c:pt idx="70">
                  <c:v>-0.16139683655492887</c:v>
                </c:pt>
                <c:pt idx="71">
                  <c:v>-3.7685277901350567E-2</c:v>
                </c:pt>
                <c:pt idx="72">
                  <c:v>6.997602394052993E-2</c:v>
                </c:pt>
                <c:pt idx="73">
                  <c:v>0.19337322868829598</c:v>
                </c:pt>
                <c:pt idx="74">
                  <c:v>0.28059978254228901</c:v>
                </c:pt>
                <c:pt idx="75">
                  <c:v>0.44983476791947719</c:v>
                </c:pt>
                <c:pt idx="76">
                  <c:v>0.55780402213553626</c:v>
                </c:pt>
                <c:pt idx="77">
                  <c:v>0.68179251834577603</c:v>
                </c:pt>
                <c:pt idx="78">
                  <c:v>0.74802352994957677</c:v>
                </c:pt>
                <c:pt idx="79">
                  <c:v>0.72536601195075878</c:v>
                </c:pt>
                <c:pt idx="80">
                  <c:v>0.72217057125992246</c:v>
                </c:pt>
                <c:pt idx="81">
                  <c:v>0.71865352511114811</c:v>
                </c:pt>
                <c:pt idx="82">
                  <c:v>0.80260568099535412</c:v>
                </c:pt>
                <c:pt idx="83">
                  <c:v>0.77510035533214516</c:v>
                </c:pt>
                <c:pt idx="84">
                  <c:v>0.43756916149857106</c:v>
                </c:pt>
                <c:pt idx="85">
                  <c:v>0.30253175688553147</c:v>
                </c:pt>
                <c:pt idx="86">
                  <c:v>0.37805486937101085</c:v>
                </c:pt>
                <c:pt idx="87">
                  <c:v>0.72489426376134691</c:v>
                </c:pt>
                <c:pt idx="88">
                  <c:v>0.39969930015416755</c:v>
                </c:pt>
                <c:pt idx="89">
                  <c:v>1.8345493942766411E-2</c:v>
                </c:pt>
                <c:pt idx="90">
                  <c:v>-0.31980686987528473</c:v>
                </c:pt>
                <c:pt idx="91">
                  <c:v>-0.40620408635983712</c:v>
                </c:pt>
                <c:pt idx="92">
                  <c:v>-0.41809924408458909</c:v>
                </c:pt>
                <c:pt idx="93">
                  <c:v>-0.34239345248056502</c:v>
                </c:pt>
                <c:pt idx="94">
                  <c:v>-0.35570022476445523</c:v>
                </c:pt>
                <c:pt idx="95">
                  <c:v>-0.40503923996320923</c:v>
                </c:pt>
                <c:pt idx="96">
                  <c:v>-0.42514799215452892</c:v>
                </c:pt>
                <c:pt idx="97">
                  <c:v>-0.40444255434317955</c:v>
                </c:pt>
                <c:pt idx="98">
                  <c:v>-0.34113493464620442</c:v>
                </c:pt>
                <c:pt idx="99">
                  <c:v>-0.26528716505251115</c:v>
                </c:pt>
                <c:pt idx="100">
                  <c:v>-0.26873135473985954</c:v>
                </c:pt>
                <c:pt idx="101">
                  <c:v>-0.25504976128017065</c:v>
                </c:pt>
                <c:pt idx="102">
                  <c:v>-0.31124192421858565</c:v>
                </c:pt>
                <c:pt idx="103">
                  <c:v>-0.38899427121046831</c:v>
                </c:pt>
                <c:pt idx="104">
                  <c:v>-0.38877754699715605</c:v>
                </c:pt>
                <c:pt idx="105">
                  <c:v>-0.33960254397982675</c:v>
                </c:pt>
                <c:pt idx="106">
                  <c:v>-0.29785555373560579</c:v>
                </c:pt>
                <c:pt idx="107">
                  <c:v>-0.3258692977540032</c:v>
                </c:pt>
                <c:pt idx="108">
                  <c:v>-0.34608127061547855</c:v>
                </c:pt>
                <c:pt idx="109">
                  <c:v>-0.4022187260473612</c:v>
                </c:pt>
                <c:pt idx="110">
                  <c:v>-0.4130498662892888</c:v>
                </c:pt>
                <c:pt idx="111">
                  <c:v>-0.33862359063108538</c:v>
                </c:pt>
                <c:pt idx="112">
                  <c:v>-0.30058138761603626</c:v>
                </c:pt>
                <c:pt idx="113">
                  <c:v>-0.34751831378822234</c:v>
                </c:pt>
              </c:numCache>
            </c:numRef>
          </c:val>
          <c:smooth val="0"/>
          <c:extLst>
            <c:ext xmlns:c16="http://schemas.microsoft.com/office/drawing/2014/chart" uri="{C3380CC4-5D6E-409C-BE32-E72D297353CC}">
              <c16:uniqueId val="{00000000-B69A-41E6-92CD-28B6F67C47C3}"/>
            </c:ext>
          </c:extLst>
        </c:ser>
        <c:dLbls>
          <c:showLegendKey val="0"/>
          <c:showVal val="0"/>
          <c:showCatName val="0"/>
          <c:showSerName val="0"/>
          <c:showPercent val="0"/>
          <c:showBubbleSize val="0"/>
        </c:dLbls>
        <c:smooth val="0"/>
        <c:axId val="237685376"/>
        <c:axId val="237691264"/>
      </c:lineChart>
      <c:catAx>
        <c:axId val="237685376"/>
        <c:scaling>
          <c:orientation val="minMax"/>
        </c:scaling>
        <c:delete val="0"/>
        <c:axPos val="b"/>
        <c:numFmt formatCode="General" sourceLinked="0"/>
        <c:majorTickMark val="out"/>
        <c:minorTickMark val="none"/>
        <c:tickLblPos val="low"/>
        <c:crossAx val="237691264"/>
        <c:crosses val="autoZero"/>
        <c:auto val="1"/>
        <c:lblAlgn val="ctr"/>
        <c:lblOffset val="100"/>
        <c:noMultiLvlLbl val="0"/>
      </c:catAx>
      <c:valAx>
        <c:axId val="237691264"/>
        <c:scaling>
          <c:orientation val="minMax"/>
        </c:scaling>
        <c:delete val="0"/>
        <c:axPos val="l"/>
        <c:majorGridlines/>
        <c:numFmt formatCode="0.0" sourceLinked="0"/>
        <c:majorTickMark val="out"/>
        <c:minorTickMark val="none"/>
        <c:tickLblPos val="nextTo"/>
        <c:spPr>
          <a:ln>
            <a:noFill/>
          </a:ln>
        </c:spPr>
        <c:crossAx val="237685376"/>
        <c:crosses val="autoZero"/>
        <c:crossBetween val="between"/>
      </c:valAx>
    </c:plotArea>
    <c:plotVisOnly val="1"/>
    <c:dispBlanksAs val="gap"/>
    <c:showDLblsOverMax val="0"/>
  </c:chart>
  <c:printSettings>
    <c:headerFooter/>
    <c:pageMargins b="0.7500000000000101" l="0.70000000000000062" r="0.70000000000000062" t="0.7500000000000101" header="0.30000000000000032" footer="0.30000000000000032"/>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R</a:t>
            </a:r>
            <a:r>
              <a:rPr lang="es-CL" baseline="0"/>
              <a:t> EXT</a:t>
            </a:r>
            <a:endParaRPr lang="es-CL"/>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Stationary!$S$7:$S$120</c:f>
              <c:numCache>
                <c:formatCode>0.000</c:formatCode>
                <c:ptCount val="114"/>
                <c:pt idx="0">
                  <c:v>1.1165984540158846</c:v>
                </c:pt>
                <c:pt idx="1">
                  <c:v>1.2980904408234344</c:v>
                </c:pt>
                <c:pt idx="2">
                  <c:v>1.3168773445524209</c:v>
                </c:pt>
                <c:pt idx="3">
                  <c:v>1.4906351647238556</c:v>
                </c:pt>
                <c:pt idx="4">
                  <c:v>1.255432058753821</c:v>
                </c:pt>
                <c:pt idx="5">
                  <c:v>1.3741978446619396</c:v>
                </c:pt>
                <c:pt idx="6">
                  <c:v>1.590229299816927</c:v>
                </c:pt>
                <c:pt idx="7">
                  <c:v>1.7321094031136861</c:v>
                </c:pt>
                <c:pt idx="8">
                  <c:v>1.9140033586653853</c:v>
                </c:pt>
                <c:pt idx="9">
                  <c:v>1.9022665122468128</c:v>
                </c:pt>
                <c:pt idx="10">
                  <c:v>1.7050335130873642</c:v>
                </c:pt>
                <c:pt idx="11">
                  <c:v>1.6375238943537609</c:v>
                </c:pt>
                <c:pt idx="12">
                  <c:v>1.5885063626902973</c:v>
                </c:pt>
                <c:pt idx="13">
                  <c:v>1.5989798303979603</c:v>
                </c:pt>
                <c:pt idx="14">
                  <c:v>1.5348070605965369</c:v>
                </c:pt>
                <c:pt idx="15">
                  <c:v>1.5144302733344071</c:v>
                </c:pt>
                <c:pt idx="16">
                  <c:v>1.234759029088764</c:v>
                </c:pt>
                <c:pt idx="17">
                  <c:v>1.0651472175344889</c:v>
                </c:pt>
                <c:pt idx="18">
                  <c:v>0.97770612842761606</c:v>
                </c:pt>
                <c:pt idx="19">
                  <c:v>0.79712802086246715</c:v>
                </c:pt>
                <c:pt idx="20">
                  <c:v>0.60813266460215498</c:v>
                </c:pt>
                <c:pt idx="21">
                  <c:v>0.55819571389175615</c:v>
                </c:pt>
                <c:pt idx="22">
                  <c:v>0.40673382749625347</c:v>
                </c:pt>
                <c:pt idx="23">
                  <c:v>0.45872842565172917</c:v>
                </c:pt>
                <c:pt idx="24">
                  <c:v>0.37550749380295739</c:v>
                </c:pt>
                <c:pt idx="25">
                  <c:v>0.37470434394362823</c:v>
                </c:pt>
                <c:pt idx="26">
                  <c:v>0.37114000968883781</c:v>
                </c:pt>
                <c:pt idx="27">
                  <c:v>0.41061656491165371</c:v>
                </c:pt>
                <c:pt idx="28">
                  <c:v>0.45032338757707485</c:v>
                </c:pt>
                <c:pt idx="29">
                  <c:v>0.66691210027181969</c:v>
                </c:pt>
                <c:pt idx="30">
                  <c:v>0.78259401750395896</c:v>
                </c:pt>
                <c:pt idx="31">
                  <c:v>1.0163585037604232</c:v>
                </c:pt>
                <c:pt idx="32">
                  <c:v>1.0949720637037443</c:v>
                </c:pt>
                <c:pt idx="33">
                  <c:v>1.0534719874045291</c:v>
                </c:pt>
                <c:pt idx="34">
                  <c:v>1.0005328323854177</c:v>
                </c:pt>
                <c:pt idx="35">
                  <c:v>0.99493142374180987</c:v>
                </c:pt>
                <c:pt idx="36">
                  <c:v>0.88644627216206895</c:v>
                </c:pt>
                <c:pt idx="37">
                  <c:v>0.91335968750680996</c:v>
                </c:pt>
                <c:pt idx="38">
                  <c:v>0.93154647429269288</c:v>
                </c:pt>
                <c:pt idx="39">
                  <c:v>0.9163361742697389</c:v>
                </c:pt>
                <c:pt idx="40">
                  <c:v>0.92425062444470463</c:v>
                </c:pt>
                <c:pt idx="41">
                  <c:v>0.9831563116909201</c:v>
                </c:pt>
                <c:pt idx="42">
                  <c:v>0.96356686252808266</c:v>
                </c:pt>
                <c:pt idx="43">
                  <c:v>0.98810808483033319</c:v>
                </c:pt>
                <c:pt idx="44">
                  <c:v>0.94608104006629645</c:v>
                </c:pt>
                <c:pt idx="45">
                  <c:v>0.95360825712285346</c:v>
                </c:pt>
                <c:pt idx="46">
                  <c:v>0.93757828834317514</c:v>
                </c:pt>
                <c:pt idx="47">
                  <c:v>0.85522319964887994</c:v>
                </c:pt>
                <c:pt idx="48">
                  <c:v>0.79080630575343558</c:v>
                </c:pt>
                <c:pt idx="49">
                  <c:v>0.80692109387705169</c:v>
                </c:pt>
                <c:pt idx="50">
                  <c:v>0.89483121700719304</c:v>
                </c:pt>
                <c:pt idx="51">
                  <c:v>1.0591110250366185</c:v>
                </c:pt>
                <c:pt idx="52">
                  <c:v>1.0541817302236574</c:v>
                </c:pt>
                <c:pt idx="53">
                  <c:v>1.1767115577516141</c:v>
                </c:pt>
                <c:pt idx="54">
                  <c:v>1.1912217165375554</c:v>
                </c:pt>
                <c:pt idx="55">
                  <c:v>1.191141728844668</c:v>
                </c:pt>
                <c:pt idx="56">
                  <c:v>0.86989212459323517</c:v>
                </c:pt>
                <c:pt idx="57">
                  <c:v>0.59146282641632597</c:v>
                </c:pt>
                <c:pt idx="58">
                  <c:v>0.42140265337858501</c:v>
                </c:pt>
                <c:pt idx="59">
                  <c:v>0.10360995308599524</c:v>
                </c:pt>
                <c:pt idx="60">
                  <c:v>4.1005215203183176E-2</c:v>
                </c:pt>
                <c:pt idx="61">
                  <c:v>4.5147263787886138E-2</c:v>
                </c:pt>
                <c:pt idx="62">
                  <c:v>1.8745893228483912E-2</c:v>
                </c:pt>
                <c:pt idx="63">
                  <c:v>-4.3140551339267641E-2</c:v>
                </c:pt>
                <c:pt idx="64">
                  <c:v>-9.8972662747531803E-2</c:v>
                </c:pt>
                <c:pt idx="65">
                  <c:v>-0.12322696741060152</c:v>
                </c:pt>
                <c:pt idx="66">
                  <c:v>-0.14929623522499197</c:v>
                </c:pt>
                <c:pt idx="67">
                  <c:v>-0.13985602547896026</c:v>
                </c:pt>
                <c:pt idx="68">
                  <c:v>-0.15110689706131147</c:v>
                </c:pt>
                <c:pt idx="69">
                  <c:v>-0.10464149963800473</c:v>
                </c:pt>
                <c:pt idx="70">
                  <c:v>4.8847091081030691E-3</c:v>
                </c:pt>
                <c:pt idx="71">
                  <c:v>0.13769484682950234</c:v>
                </c:pt>
                <c:pt idx="72">
                  <c:v>0.27018729890508525</c:v>
                </c:pt>
                <c:pt idx="73">
                  <c:v>0.37868285409581931</c:v>
                </c:pt>
                <c:pt idx="74">
                  <c:v>0.49655021871525135</c:v>
                </c:pt>
                <c:pt idx="75">
                  <c:v>0.63100662208664837</c:v>
                </c:pt>
                <c:pt idx="76">
                  <c:v>0.73401145464150952</c:v>
                </c:pt>
                <c:pt idx="77">
                  <c:v>0.8431125980447165</c:v>
                </c:pt>
                <c:pt idx="78">
                  <c:v>0.89281249749423197</c:v>
                </c:pt>
                <c:pt idx="79">
                  <c:v>0.87759262727019882</c:v>
                </c:pt>
                <c:pt idx="80">
                  <c:v>0.87439718657938292</c:v>
                </c:pt>
                <c:pt idx="81">
                  <c:v>0.87501312329640846</c:v>
                </c:pt>
                <c:pt idx="82">
                  <c:v>0.89539297894441017</c:v>
                </c:pt>
                <c:pt idx="83">
                  <c:v>0.7978976531844737</c:v>
                </c:pt>
                <c:pt idx="84">
                  <c:v>0.37909494114547232</c:v>
                </c:pt>
                <c:pt idx="85">
                  <c:v>0.24897556933517923</c:v>
                </c:pt>
                <c:pt idx="86">
                  <c:v>0.28681846498900226</c:v>
                </c:pt>
                <c:pt idx="87">
                  <c:v>0.25349652284711127</c:v>
                </c:pt>
                <c:pt idx="88">
                  <c:v>-0.12163080707893609</c:v>
                </c:pt>
                <c:pt idx="89">
                  <c:v>-0.2206054440209255</c:v>
                </c:pt>
                <c:pt idx="90">
                  <c:v>-0.32659342926520896</c:v>
                </c:pt>
                <c:pt idx="91">
                  <c:v>-0.36284182675032339</c:v>
                </c:pt>
                <c:pt idx="92">
                  <c:v>-0.36568303932533425</c:v>
                </c:pt>
                <c:pt idx="93">
                  <c:v>-0.3204184013351804</c:v>
                </c:pt>
                <c:pt idx="94">
                  <c:v>-0.33290292691210754</c:v>
                </c:pt>
                <c:pt idx="95">
                  <c:v>-0.35673887130419984</c:v>
                </c:pt>
                <c:pt idx="96">
                  <c:v>-0.35296633637226993</c:v>
                </c:pt>
                <c:pt idx="97">
                  <c:v>-0.36437182562943882</c:v>
                </c:pt>
                <c:pt idx="98">
                  <c:v>-0.35531199155256704</c:v>
                </c:pt>
                <c:pt idx="99">
                  <c:v>-0.31064448069414213</c:v>
                </c:pt>
                <c:pt idx="100">
                  <c:v>-0.30178531870023029</c:v>
                </c:pt>
                <c:pt idx="101">
                  <c:v>-0.31352398163325146</c:v>
                </c:pt>
                <c:pt idx="102">
                  <c:v>-0.32377683714115418</c:v>
                </c:pt>
                <c:pt idx="103">
                  <c:v>-0.35056914544624251</c:v>
                </c:pt>
                <c:pt idx="104">
                  <c:v>-0.35693375004120942</c:v>
                </c:pt>
                <c:pt idx="105">
                  <c:v>-0.36116791427011163</c:v>
                </c:pt>
                <c:pt idx="106">
                  <c:v>-0.36452434607764017</c:v>
                </c:pt>
                <c:pt idx="107">
                  <c:v>-0.36958651630128031</c:v>
                </c:pt>
                <c:pt idx="108">
                  <c:v>-0.37092963500109738</c:v>
                </c:pt>
                <c:pt idx="109">
                  <c:v>-0.37284248078864324</c:v>
                </c:pt>
                <c:pt idx="110">
                  <c:v>-0.37133342629853566</c:v>
                </c:pt>
                <c:pt idx="111">
                  <c:v>-0.37085711582075037</c:v>
                </c:pt>
                <c:pt idx="112">
                  <c:v>-0.36479209038331817</c:v>
                </c:pt>
                <c:pt idx="113">
                  <c:v>-0.36005322671079232</c:v>
                </c:pt>
              </c:numCache>
            </c:numRef>
          </c:val>
          <c:smooth val="0"/>
          <c:extLst>
            <c:ext xmlns:c16="http://schemas.microsoft.com/office/drawing/2014/chart" uri="{C3380CC4-5D6E-409C-BE32-E72D297353CC}">
              <c16:uniqueId val="{00000000-5F9C-42F8-AA14-380EE325D951}"/>
            </c:ext>
          </c:extLst>
        </c:ser>
        <c:dLbls>
          <c:showLegendKey val="0"/>
          <c:showVal val="0"/>
          <c:showCatName val="0"/>
          <c:showSerName val="0"/>
          <c:showPercent val="0"/>
          <c:showBubbleSize val="0"/>
        </c:dLbls>
        <c:smooth val="0"/>
        <c:axId val="237404160"/>
        <c:axId val="237405696"/>
      </c:lineChart>
      <c:catAx>
        <c:axId val="237404160"/>
        <c:scaling>
          <c:orientation val="minMax"/>
        </c:scaling>
        <c:delete val="0"/>
        <c:axPos val="b"/>
        <c:numFmt formatCode="General" sourceLinked="0"/>
        <c:majorTickMark val="out"/>
        <c:minorTickMark val="none"/>
        <c:tickLblPos val="low"/>
        <c:crossAx val="237405696"/>
        <c:crosses val="autoZero"/>
        <c:auto val="1"/>
        <c:lblAlgn val="ctr"/>
        <c:lblOffset val="100"/>
        <c:noMultiLvlLbl val="0"/>
      </c:catAx>
      <c:valAx>
        <c:axId val="237405696"/>
        <c:scaling>
          <c:orientation val="minMax"/>
        </c:scaling>
        <c:delete val="0"/>
        <c:axPos val="l"/>
        <c:majorGridlines/>
        <c:numFmt formatCode="0.0" sourceLinked="0"/>
        <c:majorTickMark val="out"/>
        <c:minorTickMark val="none"/>
        <c:tickLblPos val="nextTo"/>
        <c:spPr>
          <a:ln>
            <a:noFill/>
          </a:ln>
        </c:spPr>
        <c:crossAx val="237404160"/>
        <c:crosses val="autoZero"/>
        <c:crossBetween val="between"/>
      </c:valAx>
    </c:plotArea>
    <c:plotVisOnly val="1"/>
    <c:dispBlanksAs val="gap"/>
    <c:showDLblsOverMax val="0"/>
  </c:chart>
  <c:printSettings>
    <c:headerFooter/>
    <c:pageMargins b="0.75000000000001033" l="0.70000000000000062" r="0.70000000000000062" t="0.75000000000001033" header="0.30000000000000032" footer="0.30000000000000032"/>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Y</a:t>
            </a:r>
            <a:r>
              <a:rPr lang="es-CL" baseline="0"/>
              <a:t> EXT</a:t>
            </a:r>
            <a:endParaRPr lang="es-CL"/>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Stationary!$U$7:$U$120</c:f>
              <c:numCache>
                <c:formatCode>0.000</c:formatCode>
                <c:ptCount val="114"/>
                <c:pt idx="0">
                  <c:v>6.8761225182892076</c:v>
                </c:pt>
                <c:pt idx="1">
                  <c:v>7.5915764587163608</c:v>
                </c:pt>
                <c:pt idx="2">
                  <c:v>8.139965017493239</c:v>
                </c:pt>
                <c:pt idx="3">
                  <c:v>8.6656425043565264</c:v>
                </c:pt>
                <c:pt idx="4">
                  <c:v>8.7871956234748723</c:v>
                </c:pt>
                <c:pt idx="5">
                  <c:v>8.6754183642695466</c:v>
                </c:pt>
                <c:pt idx="6">
                  <c:v>8.8101332181659586</c:v>
                </c:pt>
                <c:pt idx="7">
                  <c:v>8.9767233030904663</c:v>
                </c:pt>
                <c:pt idx="8">
                  <c:v>9.7841488500720288</c:v>
                </c:pt>
                <c:pt idx="9">
                  <c:v>9.0957878216696599</c:v>
                </c:pt>
                <c:pt idx="10">
                  <c:v>9.2885598595510146</c:v>
                </c:pt>
                <c:pt idx="11">
                  <c:v>9.7656113702217908</c:v>
                </c:pt>
                <c:pt idx="12">
                  <c:v>10.12441484841429</c:v>
                </c:pt>
                <c:pt idx="13">
                  <c:v>9.6877637453362127</c:v>
                </c:pt>
                <c:pt idx="14">
                  <c:v>9.4434254748093167</c:v>
                </c:pt>
                <c:pt idx="15">
                  <c:v>8.9790820535027933</c:v>
                </c:pt>
                <c:pt idx="16">
                  <c:v>8.5134750800710322</c:v>
                </c:pt>
                <c:pt idx="17">
                  <c:v>8.6134551857250585</c:v>
                </c:pt>
                <c:pt idx="18">
                  <c:v>8.0548108066439568</c:v>
                </c:pt>
                <c:pt idx="19">
                  <c:v>7.5295422864953139</c:v>
                </c:pt>
                <c:pt idx="20">
                  <c:v>7.085996243557986</c:v>
                </c:pt>
                <c:pt idx="21">
                  <c:v>6.8933367342791598</c:v>
                </c:pt>
                <c:pt idx="22">
                  <c:v>6.8648226473983414</c:v>
                </c:pt>
                <c:pt idx="23">
                  <c:v>6.6031198727955029</c:v>
                </c:pt>
                <c:pt idx="24">
                  <c:v>6.6375551384068103</c:v>
                </c:pt>
                <c:pt idx="25">
                  <c:v>5.9408359081347157</c:v>
                </c:pt>
                <c:pt idx="26">
                  <c:v>5.7772065280547622</c:v>
                </c:pt>
                <c:pt idx="27">
                  <c:v>5.8003921772860281</c:v>
                </c:pt>
                <c:pt idx="28">
                  <c:v>5.6401087193170838</c:v>
                </c:pt>
                <c:pt idx="29">
                  <c:v>6.0177636182265246</c:v>
                </c:pt>
                <c:pt idx="30">
                  <c:v>6.0552803925505714</c:v>
                </c:pt>
                <c:pt idx="31">
                  <c:v>6.2209032799326565</c:v>
                </c:pt>
                <c:pt idx="32">
                  <c:v>6.2176637834816688</c:v>
                </c:pt>
                <c:pt idx="33">
                  <c:v>5.7303822929968646</c:v>
                </c:pt>
                <c:pt idx="34">
                  <c:v>5.3488435710430622</c:v>
                </c:pt>
                <c:pt idx="35">
                  <c:v>5.1418522473005623</c:v>
                </c:pt>
                <c:pt idx="36">
                  <c:v>5.1563155565862644</c:v>
                </c:pt>
                <c:pt idx="37">
                  <c:v>5.2319227860763817</c:v>
                </c:pt>
                <c:pt idx="38">
                  <c:v>5.4680852871465504</c:v>
                </c:pt>
                <c:pt idx="39">
                  <c:v>5.5122535341826051</c:v>
                </c:pt>
                <c:pt idx="40">
                  <c:v>5.49953588018559</c:v>
                </c:pt>
                <c:pt idx="41">
                  <c:v>6.1717052301343642</c:v>
                </c:pt>
                <c:pt idx="42">
                  <c:v>6.0485302545555442</c:v>
                </c:pt>
                <c:pt idx="43">
                  <c:v>5.8897065414080316</c:v>
                </c:pt>
                <c:pt idx="44">
                  <c:v>4.1774883066432267</c:v>
                </c:pt>
                <c:pt idx="45">
                  <c:v>3.9258107258882546</c:v>
                </c:pt>
                <c:pt idx="46">
                  <c:v>3.8651620542274259</c:v>
                </c:pt>
                <c:pt idx="47">
                  <c:v>3.6294016690748663</c:v>
                </c:pt>
                <c:pt idx="48">
                  <c:v>2.601559170301698</c:v>
                </c:pt>
                <c:pt idx="49">
                  <c:v>2.5392100253714602</c:v>
                </c:pt>
                <c:pt idx="50">
                  <c:v>2.7828260489875447</c:v>
                </c:pt>
                <c:pt idx="51">
                  <c:v>3.3000008844845183</c:v>
                </c:pt>
                <c:pt idx="52">
                  <c:v>3.5562757630814872</c:v>
                </c:pt>
                <c:pt idx="53">
                  <c:v>3.3827165762515392</c:v>
                </c:pt>
                <c:pt idx="54">
                  <c:v>3.1108539720031558</c:v>
                </c:pt>
                <c:pt idx="55">
                  <c:v>2.8106970582509803</c:v>
                </c:pt>
                <c:pt idx="56">
                  <c:v>2.1886200849405668</c:v>
                </c:pt>
                <c:pt idx="57">
                  <c:v>1.6011613847190347</c:v>
                </c:pt>
                <c:pt idx="58">
                  <c:v>0.65692179343920998</c:v>
                </c:pt>
                <c:pt idx="59">
                  <c:v>0.13510634540688216</c:v>
                </c:pt>
                <c:pt idx="60">
                  <c:v>-0.57181208222027635</c:v>
                </c:pt>
                <c:pt idx="61">
                  <c:v>-5.5964946311576114E-2</c:v>
                </c:pt>
                <c:pt idx="62">
                  <c:v>-0.41913635229417423</c:v>
                </c:pt>
                <c:pt idx="63">
                  <c:v>-1.0175357738153821</c:v>
                </c:pt>
                <c:pt idx="64">
                  <c:v>-1.5362377042995945</c:v>
                </c:pt>
                <c:pt idx="65">
                  <c:v>-1.7615065577457472</c:v>
                </c:pt>
                <c:pt idx="66">
                  <c:v>-1.2451509917626709</c:v>
                </c:pt>
                <c:pt idx="67">
                  <c:v>-0.76478666783799554</c:v>
                </c:pt>
                <c:pt idx="68">
                  <c:v>-0.40264415762595718</c:v>
                </c:pt>
                <c:pt idx="69">
                  <c:v>-0.56848052110416347</c:v>
                </c:pt>
                <c:pt idx="70">
                  <c:v>-0.58316377879367565</c:v>
                </c:pt>
                <c:pt idx="71">
                  <c:v>-0.46998079441459595</c:v>
                </c:pt>
                <c:pt idx="72">
                  <c:v>-0.55663070391273095</c:v>
                </c:pt>
                <c:pt idx="73">
                  <c:v>-0.11111232526741333</c:v>
                </c:pt>
                <c:pt idx="74">
                  <c:v>-7.5906173696751011E-2</c:v>
                </c:pt>
                <c:pt idx="75">
                  <c:v>0.2485710672881396</c:v>
                </c:pt>
                <c:pt idx="76">
                  <c:v>0.88563128718038797</c:v>
                </c:pt>
                <c:pt idx="77">
                  <c:v>0.59691288677936427</c:v>
                </c:pt>
                <c:pt idx="78">
                  <c:v>0.77042109182877994</c:v>
                </c:pt>
                <c:pt idx="79">
                  <c:v>1.2862072349806226</c:v>
                </c:pt>
                <c:pt idx="80">
                  <c:v>2.0145205146002922</c:v>
                </c:pt>
                <c:pt idx="81">
                  <c:v>2.0556340244043554</c:v>
                </c:pt>
                <c:pt idx="82">
                  <c:v>2.2980441252037167</c:v>
                </c:pt>
                <c:pt idx="83">
                  <c:v>2.852248090166313</c:v>
                </c:pt>
                <c:pt idx="84">
                  <c:v>2.7447181639805649</c:v>
                </c:pt>
                <c:pt idx="85">
                  <c:v>2.4559202338278965</c:v>
                </c:pt>
                <c:pt idx="86">
                  <c:v>1.6984192852759179</c:v>
                </c:pt>
                <c:pt idx="87">
                  <c:v>-0.75565236417571668</c:v>
                </c:pt>
                <c:pt idx="88">
                  <c:v>-2.7980866095317083</c:v>
                </c:pt>
                <c:pt idx="89">
                  <c:v>-2.6216993296835085</c:v>
                </c:pt>
                <c:pt idx="90">
                  <c:v>-2.1365628636785345</c:v>
                </c:pt>
                <c:pt idx="91">
                  <c:v>-1.4334107712418245</c:v>
                </c:pt>
                <c:pt idx="92">
                  <c:v>-0.56205812038405156</c:v>
                </c:pt>
                <c:pt idx="93">
                  <c:v>-3.7550774077203641E-2</c:v>
                </c:pt>
                <c:pt idx="94">
                  <c:v>0.1730517264768423</c:v>
                </c:pt>
                <c:pt idx="95">
                  <c:v>0.44032151267504105</c:v>
                </c:pt>
                <c:pt idx="96">
                  <c:v>0.6371979178793481</c:v>
                </c:pt>
                <c:pt idx="97">
                  <c:v>0.50925137212345817</c:v>
                </c:pt>
                <c:pt idx="98">
                  <c:v>0.62351133410976445</c:v>
                </c:pt>
                <c:pt idx="99">
                  <c:v>0.44722043308911452</c:v>
                </c:pt>
                <c:pt idx="100">
                  <c:v>0.89861278252118382</c:v>
                </c:pt>
                <c:pt idx="101">
                  <c:v>0.26653085047479408</c:v>
                </c:pt>
                <c:pt idx="102">
                  <c:v>2.5137959859705461E-2</c:v>
                </c:pt>
                <c:pt idx="103">
                  <c:v>-9.9883990697037461E-2</c:v>
                </c:pt>
                <c:pt idx="104">
                  <c:v>-3.0561347584637133E-2</c:v>
                </c:pt>
                <c:pt idx="105">
                  <c:v>0.10470947806322783</c:v>
                </c:pt>
                <c:pt idx="106">
                  <c:v>0.14994944965098966</c:v>
                </c:pt>
                <c:pt idx="107">
                  <c:v>9.5955395349164974E-2</c:v>
                </c:pt>
                <c:pt idx="108">
                  <c:v>5.198595522983851E-3</c:v>
                </c:pt>
                <c:pt idx="109">
                  <c:v>-0.33164374887144277</c:v>
                </c:pt>
                <c:pt idx="110">
                  <c:v>-0.35360063605764935</c:v>
                </c:pt>
                <c:pt idx="111">
                  <c:v>-0.42282388126318438</c:v>
                </c:pt>
                <c:pt idx="112">
                  <c:v>-0.85822703946325873</c:v>
                </c:pt>
                <c:pt idx="113">
                  <c:v>-0.67252532786062602</c:v>
                </c:pt>
              </c:numCache>
            </c:numRef>
          </c:val>
          <c:smooth val="0"/>
          <c:extLst>
            <c:ext xmlns:c16="http://schemas.microsoft.com/office/drawing/2014/chart" uri="{C3380CC4-5D6E-409C-BE32-E72D297353CC}">
              <c16:uniqueId val="{00000000-BCEC-43DE-922B-1BB192E3E364}"/>
            </c:ext>
          </c:extLst>
        </c:ser>
        <c:dLbls>
          <c:showLegendKey val="0"/>
          <c:showVal val="0"/>
          <c:showCatName val="0"/>
          <c:showSerName val="0"/>
          <c:showPercent val="0"/>
          <c:showBubbleSize val="0"/>
        </c:dLbls>
        <c:smooth val="0"/>
        <c:axId val="237421696"/>
        <c:axId val="237423232"/>
      </c:lineChart>
      <c:catAx>
        <c:axId val="237421696"/>
        <c:scaling>
          <c:orientation val="minMax"/>
        </c:scaling>
        <c:delete val="0"/>
        <c:axPos val="b"/>
        <c:numFmt formatCode="General" sourceLinked="0"/>
        <c:majorTickMark val="out"/>
        <c:minorTickMark val="none"/>
        <c:tickLblPos val="low"/>
        <c:crossAx val="237423232"/>
        <c:crosses val="autoZero"/>
        <c:auto val="1"/>
        <c:lblAlgn val="ctr"/>
        <c:lblOffset val="100"/>
        <c:noMultiLvlLbl val="0"/>
      </c:catAx>
      <c:valAx>
        <c:axId val="237423232"/>
        <c:scaling>
          <c:orientation val="minMax"/>
        </c:scaling>
        <c:delete val="0"/>
        <c:axPos val="l"/>
        <c:majorGridlines/>
        <c:numFmt formatCode="0.0" sourceLinked="0"/>
        <c:majorTickMark val="out"/>
        <c:minorTickMark val="none"/>
        <c:tickLblPos val="nextTo"/>
        <c:spPr>
          <a:ln>
            <a:noFill/>
          </a:ln>
        </c:spPr>
        <c:crossAx val="237421696"/>
        <c:crosses val="autoZero"/>
        <c:crossBetween val="between"/>
      </c:valAx>
    </c:plotArea>
    <c:plotVisOnly val="1"/>
    <c:dispBlanksAs val="gap"/>
    <c:showDLblsOverMax val="0"/>
  </c:chart>
  <c:printSettings>
    <c:headerFooter/>
    <c:pageMargins b="0.75000000000001055" l="0.70000000000000062" r="0.70000000000000062" t="0.75000000000001055" header="0.30000000000000032" footer="0.30000000000000032"/>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IPE</a:t>
            </a:r>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Stationary!$V$7:$V$120</c:f>
              <c:numCache>
                <c:formatCode>0.000</c:formatCode>
                <c:ptCount val="114"/>
                <c:pt idx="0">
                  <c:v>3.0656873560190583</c:v>
                </c:pt>
                <c:pt idx="1">
                  <c:v>2.6239715295236437</c:v>
                </c:pt>
                <c:pt idx="2">
                  <c:v>-0.45114480218980213</c:v>
                </c:pt>
                <c:pt idx="3">
                  <c:v>4.0634391015559039</c:v>
                </c:pt>
                <c:pt idx="4">
                  <c:v>1.0411266922173359</c:v>
                </c:pt>
                <c:pt idx="5">
                  <c:v>2.8284838291619145</c:v>
                </c:pt>
                <c:pt idx="6">
                  <c:v>-1.6512904354810518</c:v>
                </c:pt>
                <c:pt idx="7">
                  <c:v>2.5547729339929042</c:v>
                </c:pt>
                <c:pt idx="8">
                  <c:v>0.52725983504530638</c:v>
                </c:pt>
                <c:pt idx="9">
                  <c:v>-2.7495054015242388</c:v>
                </c:pt>
                <c:pt idx="10">
                  <c:v>2.5790299201829008</c:v>
                </c:pt>
                <c:pt idx="11">
                  <c:v>2.1881335685616392</c:v>
                </c:pt>
                <c:pt idx="12">
                  <c:v>5.5480636153513778</c:v>
                </c:pt>
                <c:pt idx="13">
                  <c:v>0.48032296806598729</c:v>
                </c:pt>
                <c:pt idx="14">
                  <c:v>3.4822784441817127</c:v>
                </c:pt>
                <c:pt idx="15">
                  <c:v>3.5435534692906216</c:v>
                </c:pt>
                <c:pt idx="16">
                  <c:v>-3.3941497268982275</c:v>
                </c:pt>
                <c:pt idx="17">
                  <c:v>-4.8881502073768353</c:v>
                </c:pt>
                <c:pt idx="18">
                  <c:v>-9.0304771626599001E-2</c:v>
                </c:pt>
                <c:pt idx="19">
                  <c:v>1.1348342365317945</c:v>
                </c:pt>
                <c:pt idx="20">
                  <c:v>-0.46593617028485945</c:v>
                </c:pt>
                <c:pt idx="21">
                  <c:v>-0.37430166040855561</c:v>
                </c:pt>
                <c:pt idx="22">
                  <c:v>2.8194782875550821</c:v>
                </c:pt>
                <c:pt idx="23">
                  <c:v>-3.1265617618781611</c:v>
                </c:pt>
                <c:pt idx="24">
                  <c:v>-1.7855337491602905</c:v>
                </c:pt>
                <c:pt idx="25">
                  <c:v>1.9234358018041566</c:v>
                </c:pt>
                <c:pt idx="26">
                  <c:v>-0.96522707094622384</c:v>
                </c:pt>
                <c:pt idx="27">
                  <c:v>-1.221765273931503</c:v>
                </c:pt>
                <c:pt idx="28">
                  <c:v>-0.34007338883113669</c:v>
                </c:pt>
                <c:pt idx="29">
                  <c:v>0.8067771300065798</c:v>
                </c:pt>
                <c:pt idx="30">
                  <c:v>3.7940897350680451</c:v>
                </c:pt>
                <c:pt idx="31">
                  <c:v>1.5515642422833478</c:v>
                </c:pt>
                <c:pt idx="32">
                  <c:v>1.4489325602370753</c:v>
                </c:pt>
                <c:pt idx="33">
                  <c:v>2.6353381483817877</c:v>
                </c:pt>
                <c:pt idx="34">
                  <c:v>-2.1070336624950343</c:v>
                </c:pt>
                <c:pt idx="35">
                  <c:v>-1.7998431590678552</c:v>
                </c:pt>
                <c:pt idx="36">
                  <c:v>-1.1921321309889275</c:v>
                </c:pt>
                <c:pt idx="37">
                  <c:v>-0.93494631014199947</c:v>
                </c:pt>
                <c:pt idx="38">
                  <c:v>-0.55680285314674927</c:v>
                </c:pt>
                <c:pt idx="39">
                  <c:v>-1.088811929622697</c:v>
                </c:pt>
                <c:pt idx="40">
                  <c:v>-2.8181951665965883</c:v>
                </c:pt>
                <c:pt idx="41">
                  <c:v>-1.3108147686852265</c:v>
                </c:pt>
                <c:pt idx="42">
                  <c:v>-1.5896339923853484</c:v>
                </c:pt>
                <c:pt idx="43">
                  <c:v>-1.6444839477426429</c:v>
                </c:pt>
                <c:pt idx="44">
                  <c:v>-3.6457386955151279</c:v>
                </c:pt>
                <c:pt idx="45">
                  <c:v>-0.76223487347387242</c:v>
                </c:pt>
                <c:pt idx="46">
                  <c:v>-1.6015063024762031</c:v>
                </c:pt>
                <c:pt idx="47">
                  <c:v>1.1564094965267271</c:v>
                </c:pt>
                <c:pt idx="48">
                  <c:v>-3.7356504919287943</c:v>
                </c:pt>
                <c:pt idx="49">
                  <c:v>-0.59043768373457461</c:v>
                </c:pt>
                <c:pt idx="50">
                  <c:v>0.15064368932031136</c:v>
                </c:pt>
                <c:pt idx="51">
                  <c:v>0.79832219440622487</c:v>
                </c:pt>
                <c:pt idx="52">
                  <c:v>0.14002282777007458</c:v>
                </c:pt>
                <c:pt idx="53">
                  <c:v>-0.80880167532975755</c:v>
                </c:pt>
                <c:pt idx="54">
                  <c:v>0.15772939399220554</c:v>
                </c:pt>
                <c:pt idx="55">
                  <c:v>-1.2562930166463213</c:v>
                </c:pt>
                <c:pt idx="56">
                  <c:v>-0.33716579470131713</c:v>
                </c:pt>
                <c:pt idx="57">
                  <c:v>-2.7725600931446444</c:v>
                </c:pt>
                <c:pt idx="58">
                  <c:v>-1.3822509766805278</c:v>
                </c:pt>
                <c:pt idx="59">
                  <c:v>-1.7492505236654419</c:v>
                </c:pt>
                <c:pt idx="60">
                  <c:v>-5.042698520118833</c:v>
                </c:pt>
                <c:pt idx="61">
                  <c:v>0.12772732855911761</c:v>
                </c:pt>
                <c:pt idx="62">
                  <c:v>0.62555836520955999</c:v>
                </c:pt>
                <c:pt idx="63">
                  <c:v>0.1742248420671435</c:v>
                </c:pt>
                <c:pt idx="64">
                  <c:v>4.0403564615804903</c:v>
                </c:pt>
                <c:pt idx="65">
                  <c:v>3.1403169056696427</c:v>
                </c:pt>
                <c:pt idx="66">
                  <c:v>-0.11663111093558975</c:v>
                </c:pt>
                <c:pt idx="67">
                  <c:v>2.1012552378245779</c:v>
                </c:pt>
                <c:pt idx="68">
                  <c:v>2.1166635216116774</c:v>
                </c:pt>
                <c:pt idx="69">
                  <c:v>0.11323411690004526</c:v>
                </c:pt>
                <c:pt idx="70">
                  <c:v>1.3861064221125365</c:v>
                </c:pt>
                <c:pt idx="71">
                  <c:v>3.0575819667660369</c:v>
                </c:pt>
                <c:pt idx="72">
                  <c:v>1.0255422117224346</c:v>
                </c:pt>
                <c:pt idx="73">
                  <c:v>0.58405308887540719</c:v>
                </c:pt>
                <c:pt idx="74">
                  <c:v>0.50707848998709415</c:v>
                </c:pt>
                <c:pt idx="75">
                  <c:v>-0.36531504899824463</c:v>
                </c:pt>
                <c:pt idx="76">
                  <c:v>0.24555900010853526</c:v>
                </c:pt>
                <c:pt idx="77">
                  <c:v>2.1777335041518846</c:v>
                </c:pt>
                <c:pt idx="78">
                  <c:v>1.14822657424029</c:v>
                </c:pt>
                <c:pt idx="79">
                  <c:v>-0.24785416811144523</c:v>
                </c:pt>
                <c:pt idx="80">
                  <c:v>0.21415846982903353</c:v>
                </c:pt>
                <c:pt idx="81">
                  <c:v>3.2662629636731104</c:v>
                </c:pt>
                <c:pt idx="82">
                  <c:v>2.1171107171577823</c:v>
                </c:pt>
                <c:pt idx="83">
                  <c:v>3.5690200197303561</c:v>
                </c:pt>
                <c:pt idx="84">
                  <c:v>3.2750254313707643</c:v>
                </c:pt>
                <c:pt idx="85">
                  <c:v>5.1262484198428098</c:v>
                </c:pt>
                <c:pt idx="86">
                  <c:v>0.74328816692161204</c:v>
                </c:pt>
                <c:pt idx="87">
                  <c:v>-12.82719073785848</c:v>
                </c:pt>
                <c:pt idx="88">
                  <c:v>-5.1658266507094659</c:v>
                </c:pt>
                <c:pt idx="89">
                  <c:v>2.7758362324740986</c:v>
                </c:pt>
                <c:pt idx="90">
                  <c:v>3.255610248781398</c:v>
                </c:pt>
                <c:pt idx="91">
                  <c:v>2.0675687340243769</c:v>
                </c:pt>
                <c:pt idx="92">
                  <c:v>-1.2135046221063492</c:v>
                </c:pt>
                <c:pt idx="93">
                  <c:v>-0.93573403393050847</c:v>
                </c:pt>
                <c:pt idx="94">
                  <c:v>1.2698545212966363</c:v>
                </c:pt>
                <c:pt idx="95">
                  <c:v>3.0970710022556851</c:v>
                </c:pt>
                <c:pt idx="96">
                  <c:v>2.6538138340449429</c:v>
                </c:pt>
                <c:pt idx="97">
                  <c:v>3.1130132777037183</c:v>
                </c:pt>
                <c:pt idx="98">
                  <c:v>-0.12320021394665681</c:v>
                </c:pt>
                <c:pt idx="99">
                  <c:v>-3.2937345869682062</c:v>
                </c:pt>
                <c:pt idx="100">
                  <c:v>0.48177837143403202</c:v>
                </c:pt>
                <c:pt idx="101">
                  <c:v>-1.8057687746315951</c:v>
                </c:pt>
                <c:pt idx="102">
                  <c:v>-0.55920380487369337</c:v>
                </c:pt>
                <c:pt idx="103">
                  <c:v>0.49944391626294737</c:v>
                </c:pt>
                <c:pt idx="104">
                  <c:v>-0.11940669652602076</c:v>
                </c:pt>
                <c:pt idx="105">
                  <c:v>-1.6935682953827256</c:v>
                </c:pt>
                <c:pt idx="106">
                  <c:v>-1.1026865401398143</c:v>
                </c:pt>
                <c:pt idx="107">
                  <c:v>-5.2627388814070253E-2</c:v>
                </c:pt>
                <c:pt idx="108">
                  <c:v>-0.81203912604775419</c:v>
                </c:pt>
                <c:pt idx="109">
                  <c:v>0.25624254637636645</c:v>
                </c:pt>
                <c:pt idx="110">
                  <c:v>-1.3030136253525735</c:v>
                </c:pt>
                <c:pt idx="111">
                  <c:v>-4.8136284960803195</c:v>
                </c:pt>
                <c:pt idx="112">
                  <c:v>-5.5888015676595799</c:v>
                </c:pt>
                <c:pt idx="113">
                  <c:v>-1.1475534608694391</c:v>
                </c:pt>
              </c:numCache>
            </c:numRef>
          </c:val>
          <c:smooth val="0"/>
          <c:extLst>
            <c:ext xmlns:c16="http://schemas.microsoft.com/office/drawing/2014/chart" uri="{C3380CC4-5D6E-409C-BE32-E72D297353CC}">
              <c16:uniqueId val="{00000000-8EEC-4348-B60D-DA6F5994AB28}"/>
            </c:ext>
          </c:extLst>
        </c:ser>
        <c:dLbls>
          <c:showLegendKey val="0"/>
          <c:showVal val="0"/>
          <c:showCatName val="0"/>
          <c:showSerName val="0"/>
          <c:showPercent val="0"/>
          <c:showBubbleSize val="0"/>
        </c:dLbls>
        <c:smooth val="0"/>
        <c:axId val="237439232"/>
        <c:axId val="237469696"/>
      </c:lineChart>
      <c:catAx>
        <c:axId val="237439232"/>
        <c:scaling>
          <c:orientation val="minMax"/>
        </c:scaling>
        <c:delete val="0"/>
        <c:axPos val="b"/>
        <c:numFmt formatCode="General" sourceLinked="0"/>
        <c:majorTickMark val="out"/>
        <c:minorTickMark val="none"/>
        <c:tickLblPos val="low"/>
        <c:crossAx val="237469696"/>
        <c:crosses val="autoZero"/>
        <c:auto val="1"/>
        <c:lblAlgn val="ctr"/>
        <c:lblOffset val="100"/>
        <c:noMultiLvlLbl val="0"/>
      </c:catAx>
      <c:valAx>
        <c:axId val="237469696"/>
        <c:scaling>
          <c:orientation val="minMax"/>
        </c:scaling>
        <c:delete val="0"/>
        <c:axPos val="l"/>
        <c:majorGridlines/>
        <c:numFmt formatCode="0.0" sourceLinked="0"/>
        <c:majorTickMark val="out"/>
        <c:minorTickMark val="none"/>
        <c:tickLblPos val="nextTo"/>
        <c:spPr>
          <a:ln>
            <a:noFill/>
          </a:ln>
        </c:spPr>
        <c:crossAx val="237439232"/>
        <c:crosses val="autoZero"/>
        <c:crossBetween val="between"/>
      </c:valAx>
    </c:plotArea>
    <c:plotVisOnly val="1"/>
    <c:dispBlanksAs val="gap"/>
    <c:showDLblsOverMax val="0"/>
  </c:chart>
  <c:printSettings>
    <c:headerFooter/>
    <c:pageMargins b="0.75000000000001033" l="0.70000000000000062" r="0.70000000000000062" t="0.75000000000001033" header="0.30000000000000032" footer="0.30000000000000032"/>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PCUR</a:t>
            </a:r>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Stationary!$W$7:$W$120</c:f>
              <c:numCache>
                <c:formatCode>0.000</c:formatCode>
                <c:ptCount val="114"/>
                <c:pt idx="0">
                  <c:v>-55.169524056240107</c:v>
                </c:pt>
                <c:pt idx="1">
                  <c:v>-49.872295201662951</c:v>
                </c:pt>
                <c:pt idx="2">
                  <c:v>-36.114234085250132</c:v>
                </c:pt>
                <c:pt idx="3">
                  <c:v>-7.2387632822965884</c:v>
                </c:pt>
                <c:pt idx="4">
                  <c:v>-8.6283114012761644</c:v>
                </c:pt>
                <c:pt idx="5">
                  <c:v>-13.309900808442762</c:v>
                </c:pt>
                <c:pt idx="6">
                  <c:v>-18.558917797482934</c:v>
                </c:pt>
                <c:pt idx="7">
                  <c:v>13.711796001987352</c:v>
                </c:pt>
                <c:pt idx="8">
                  <c:v>12.536264440554532</c:v>
                </c:pt>
                <c:pt idx="9">
                  <c:v>-0.47636482003497349</c:v>
                </c:pt>
                <c:pt idx="10">
                  <c:v>-6.6411273345960922</c:v>
                </c:pt>
                <c:pt idx="11">
                  <c:v>-12.783618855634018</c:v>
                </c:pt>
                <c:pt idx="12">
                  <c:v>-25.939283377292497</c:v>
                </c:pt>
                <c:pt idx="13">
                  <c:v>-18.441843643305276</c:v>
                </c:pt>
                <c:pt idx="14">
                  <c:v>-13.871256114911603</c:v>
                </c:pt>
                <c:pt idx="15">
                  <c:v>-29.274811122660367</c:v>
                </c:pt>
                <c:pt idx="16">
                  <c:v>-33.246786897821096</c:v>
                </c:pt>
                <c:pt idx="17">
                  <c:v>-33.01360767652011</c:v>
                </c:pt>
                <c:pt idx="18">
                  <c:v>-37.091938150579324</c:v>
                </c:pt>
                <c:pt idx="19">
                  <c:v>-35.985597513527239</c:v>
                </c:pt>
                <c:pt idx="20">
                  <c:v>-42.032805777780311</c:v>
                </c:pt>
                <c:pt idx="21">
                  <c:v>-39.984946833558297</c:v>
                </c:pt>
                <c:pt idx="22">
                  <c:v>-33.179284959940219</c:v>
                </c:pt>
                <c:pt idx="23">
                  <c:v>-42.627337007131644</c:v>
                </c:pt>
                <c:pt idx="24">
                  <c:v>-41.490074984358898</c:v>
                </c:pt>
                <c:pt idx="25">
                  <c:v>-61.101081105418643</c:v>
                </c:pt>
                <c:pt idx="26">
                  <c:v>-58.440268463658242</c:v>
                </c:pt>
                <c:pt idx="27">
                  <c:v>-71.054579337927692</c:v>
                </c:pt>
                <c:pt idx="28">
                  <c:v>-60.12435272177072</c:v>
                </c:pt>
                <c:pt idx="29">
                  <c:v>-48.324735981966455</c:v>
                </c:pt>
                <c:pt idx="30">
                  <c:v>-38.342136558967127</c:v>
                </c:pt>
                <c:pt idx="31">
                  <c:v>-28.465606148186282</c:v>
                </c:pt>
                <c:pt idx="32">
                  <c:v>-24.905775285971686</c:v>
                </c:pt>
                <c:pt idx="33">
                  <c:v>-29.700748941745815</c:v>
                </c:pt>
                <c:pt idx="34">
                  <c:v>-24.261361965595825</c:v>
                </c:pt>
                <c:pt idx="35">
                  <c:v>-26.584085377302927</c:v>
                </c:pt>
                <c:pt idx="36">
                  <c:v>-38.388330649803549</c:v>
                </c:pt>
                <c:pt idx="37">
                  <c:v>-41.590381966093105</c:v>
                </c:pt>
                <c:pt idx="38">
                  <c:v>-64.51530242745207</c:v>
                </c:pt>
                <c:pt idx="39">
                  <c:v>-55.528639282694087</c:v>
                </c:pt>
                <c:pt idx="40">
                  <c:v>-41.770201667654362</c:v>
                </c:pt>
                <c:pt idx="41">
                  <c:v>-37.525185973542136</c:v>
                </c:pt>
                <c:pt idx="42">
                  <c:v>-46.437943746121789</c:v>
                </c:pt>
                <c:pt idx="43">
                  <c:v>-62.707696112988344</c:v>
                </c:pt>
                <c:pt idx="44">
                  <c:v>-71.320404892784666</c:v>
                </c:pt>
                <c:pt idx="45">
                  <c:v>-69.281248595766215</c:v>
                </c:pt>
                <c:pt idx="46">
                  <c:v>-73.546589336734542</c:v>
                </c:pt>
                <c:pt idx="47">
                  <c:v>-81.805122673405947</c:v>
                </c:pt>
                <c:pt idx="48">
                  <c:v>-87.678959776833494</c:v>
                </c:pt>
                <c:pt idx="49">
                  <c:v>-83.654594367460902</c:v>
                </c:pt>
                <c:pt idx="50">
                  <c:v>-71.350683542528316</c:v>
                </c:pt>
                <c:pt idx="51">
                  <c:v>-69.348659856205131</c:v>
                </c:pt>
                <c:pt idx="52">
                  <c:v>-66.711036822106564</c:v>
                </c:pt>
                <c:pt idx="53">
                  <c:v>-69.694400714181711</c:v>
                </c:pt>
                <c:pt idx="54">
                  <c:v>-63.147996078605274</c:v>
                </c:pt>
                <c:pt idx="55">
                  <c:v>-63.819400118145495</c:v>
                </c:pt>
                <c:pt idx="56">
                  <c:v>-68.78816788364054</c:v>
                </c:pt>
                <c:pt idx="57">
                  <c:v>-73.245908396967366</c:v>
                </c:pt>
                <c:pt idx="58">
                  <c:v>-84.025488068361653</c:v>
                </c:pt>
                <c:pt idx="59">
                  <c:v>-86.127696832333015</c:v>
                </c:pt>
                <c:pt idx="60">
                  <c:v>-72.921069935520336</c:v>
                </c:pt>
                <c:pt idx="61">
                  <c:v>-70.270694782076248</c:v>
                </c:pt>
                <c:pt idx="62">
                  <c:v>-77.639835873196944</c:v>
                </c:pt>
                <c:pt idx="63">
                  <c:v>-75.986270900775594</c:v>
                </c:pt>
                <c:pt idx="64">
                  <c:v>-73.861153253711848</c:v>
                </c:pt>
                <c:pt idx="65">
                  <c:v>-79.025575804671291</c:v>
                </c:pt>
                <c:pt idx="66">
                  <c:v>-72.924490402799222</c:v>
                </c:pt>
                <c:pt idx="67">
                  <c:v>-59.595836942498295</c:v>
                </c:pt>
                <c:pt idx="68">
                  <c:v>-34.134643396364538</c:v>
                </c:pt>
                <c:pt idx="69">
                  <c:v>-32.757274387808025</c:v>
                </c:pt>
                <c:pt idx="70">
                  <c:v>-32.658143390677481</c:v>
                </c:pt>
                <c:pt idx="71">
                  <c:v>-28.158555908427502</c:v>
                </c:pt>
                <c:pt idx="72">
                  <c:v>-24.351898190566033</c:v>
                </c:pt>
                <c:pt idx="73">
                  <c:v>-21.935018216676156</c:v>
                </c:pt>
                <c:pt idx="74">
                  <c:v>-12.798821424474113</c:v>
                </c:pt>
                <c:pt idx="75">
                  <c:v>0.47378839446429311</c:v>
                </c:pt>
                <c:pt idx="76">
                  <c:v>13.406660943648887</c:v>
                </c:pt>
                <c:pt idx="77">
                  <c:v>48.399630614723264</c:v>
                </c:pt>
                <c:pt idx="78">
                  <c:v>52.782641389697005</c:v>
                </c:pt>
                <c:pt idx="79">
                  <c:v>44.211003118888584</c:v>
                </c:pt>
                <c:pt idx="80">
                  <c:v>25.83830578718505</c:v>
                </c:pt>
                <c:pt idx="81">
                  <c:v>47.232555037644772</c:v>
                </c:pt>
                <c:pt idx="82">
                  <c:v>45.387134853920259</c:v>
                </c:pt>
                <c:pt idx="83">
                  <c:v>34.126133613554202</c:v>
                </c:pt>
                <c:pt idx="84">
                  <c:v>38.328182713311207</c:v>
                </c:pt>
                <c:pt idx="85">
                  <c:v>40.523511339387426</c:v>
                </c:pt>
                <c:pt idx="86">
                  <c:v>29.661243099016701</c:v>
                </c:pt>
                <c:pt idx="87">
                  <c:v>-25.797009728190858</c:v>
                </c:pt>
                <c:pt idx="88">
                  <c:v>-34.29352245979851</c:v>
                </c:pt>
                <c:pt idx="89">
                  <c:v>-6.9597784339339341</c:v>
                </c:pt>
                <c:pt idx="90">
                  <c:v>11.968938653780242</c:v>
                </c:pt>
                <c:pt idx="91">
                  <c:v>21.891741707442122</c:v>
                </c:pt>
                <c:pt idx="92">
                  <c:v>30.876270608791117</c:v>
                </c:pt>
                <c:pt idx="93">
                  <c:v>28.287331139209243</c:v>
                </c:pt>
                <c:pt idx="94">
                  <c:v>29.389484428712592</c:v>
                </c:pt>
                <c:pt idx="95">
                  <c:v>43.242828071868303</c:v>
                </c:pt>
                <c:pt idx="96">
                  <c:v>51.050243535606228</c:v>
                </c:pt>
                <c:pt idx="97">
                  <c:v>41.975783780301924</c:v>
                </c:pt>
                <c:pt idx="98">
                  <c:v>39.685683150017098</c:v>
                </c:pt>
                <c:pt idx="99">
                  <c:v>24.042641609598149</c:v>
                </c:pt>
                <c:pt idx="100">
                  <c:v>33.288505632262286</c:v>
                </c:pt>
                <c:pt idx="101">
                  <c:v>28.989406033047885</c:v>
                </c:pt>
                <c:pt idx="102">
                  <c:v>26.977493595921828</c:v>
                </c:pt>
                <c:pt idx="103">
                  <c:v>28.287763332125735</c:v>
                </c:pt>
                <c:pt idx="104">
                  <c:v>27.996116874447694</c:v>
                </c:pt>
                <c:pt idx="105">
                  <c:v>18.655661975058877</c:v>
                </c:pt>
                <c:pt idx="106">
                  <c:v>18.173136375624779</c:v>
                </c:pt>
                <c:pt idx="107">
                  <c:v>18.614724640467671</c:v>
                </c:pt>
                <c:pt idx="108">
                  <c:v>17.166072156196833</c:v>
                </c:pt>
                <c:pt idx="109">
                  <c:v>12.624953086919959</c:v>
                </c:pt>
                <c:pt idx="110">
                  <c:v>16.26254134977097</c:v>
                </c:pt>
                <c:pt idx="111">
                  <c:v>14.971183498745802</c:v>
                </c:pt>
                <c:pt idx="112">
                  <c:v>5.4914152569895123</c:v>
                </c:pt>
                <c:pt idx="113">
                  <c:v>9.7647297897560748</c:v>
                </c:pt>
              </c:numCache>
            </c:numRef>
          </c:val>
          <c:smooth val="0"/>
          <c:extLst>
            <c:ext xmlns:c16="http://schemas.microsoft.com/office/drawing/2014/chart" uri="{C3380CC4-5D6E-409C-BE32-E72D297353CC}">
              <c16:uniqueId val="{00000000-AE15-40E0-90F9-1BD4824673CF}"/>
            </c:ext>
          </c:extLst>
        </c:ser>
        <c:dLbls>
          <c:showLegendKey val="0"/>
          <c:showVal val="0"/>
          <c:showCatName val="0"/>
          <c:showSerName val="0"/>
          <c:showPercent val="0"/>
          <c:showBubbleSize val="0"/>
        </c:dLbls>
        <c:smooth val="0"/>
        <c:axId val="237481344"/>
        <c:axId val="237499520"/>
      </c:lineChart>
      <c:catAx>
        <c:axId val="237481344"/>
        <c:scaling>
          <c:orientation val="minMax"/>
        </c:scaling>
        <c:delete val="0"/>
        <c:axPos val="b"/>
        <c:numFmt formatCode="General" sourceLinked="0"/>
        <c:majorTickMark val="out"/>
        <c:minorTickMark val="none"/>
        <c:tickLblPos val="low"/>
        <c:crossAx val="237499520"/>
        <c:crosses val="autoZero"/>
        <c:auto val="1"/>
        <c:lblAlgn val="ctr"/>
        <c:lblOffset val="100"/>
        <c:noMultiLvlLbl val="0"/>
      </c:catAx>
      <c:valAx>
        <c:axId val="237499520"/>
        <c:scaling>
          <c:orientation val="minMax"/>
        </c:scaling>
        <c:delete val="0"/>
        <c:axPos val="l"/>
        <c:majorGridlines/>
        <c:numFmt formatCode="0.0" sourceLinked="0"/>
        <c:majorTickMark val="out"/>
        <c:minorTickMark val="none"/>
        <c:tickLblPos val="nextTo"/>
        <c:spPr>
          <a:ln>
            <a:noFill/>
          </a:ln>
        </c:spPr>
        <c:crossAx val="237481344"/>
        <c:crosses val="autoZero"/>
        <c:crossBetween val="between"/>
      </c:valAx>
    </c:plotArea>
    <c:plotVisOnly val="1"/>
    <c:dispBlanksAs val="gap"/>
    <c:showDLblsOverMax val="0"/>
  </c:chart>
  <c:printSettings>
    <c:headerFooter/>
    <c:pageMargins b="0.75000000000001077" l="0.70000000000000062" r="0.70000000000000062" t="0.75000000000001077" header="0.30000000000000032" footer="0.30000000000000032"/>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WR</a:t>
            </a:r>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Stationary!$X$7:$X$120</c:f>
              <c:numCache>
                <c:formatCode>0.000</c:formatCode>
                <c:ptCount val="114"/>
                <c:pt idx="0">
                  <c:v>-1.9661102222696476</c:v>
                </c:pt>
                <c:pt idx="1">
                  <c:v>-1.6134236406741627</c:v>
                </c:pt>
                <c:pt idx="2">
                  <c:v>0.2348897419527356</c:v>
                </c:pt>
                <c:pt idx="3">
                  <c:v>0.94145330415835549</c:v>
                </c:pt>
                <c:pt idx="4">
                  <c:v>1.7807353134706476</c:v>
                </c:pt>
                <c:pt idx="5">
                  <c:v>1.3795951680074063</c:v>
                </c:pt>
                <c:pt idx="6">
                  <c:v>2.5250325280437673</c:v>
                </c:pt>
                <c:pt idx="7">
                  <c:v>-1.5347550431583441</c:v>
                </c:pt>
                <c:pt idx="8">
                  <c:v>-0.81122996299429939</c:v>
                </c:pt>
                <c:pt idx="9">
                  <c:v>0.29613785568966922</c:v>
                </c:pt>
                <c:pt idx="10">
                  <c:v>-0.1175062615061746</c:v>
                </c:pt>
                <c:pt idx="11">
                  <c:v>-0.3795109917338797</c:v>
                </c:pt>
                <c:pt idx="12">
                  <c:v>-0.33845313198892679</c:v>
                </c:pt>
                <c:pt idx="13">
                  <c:v>2.5555234563133133E-2</c:v>
                </c:pt>
                <c:pt idx="14">
                  <c:v>0.1484059922783425</c:v>
                </c:pt>
                <c:pt idx="15">
                  <c:v>0.43563937157571164</c:v>
                </c:pt>
                <c:pt idx="16">
                  <c:v>3.4573491609186862</c:v>
                </c:pt>
                <c:pt idx="17">
                  <c:v>-1.7511124548012864</c:v>
                </c:pt>
                <c:pt idx="18">
                  <c:v>-0.97362827220328807</c:v>
                </c:pt>
                <c:pt idx="19">
                  <c:v>1.928568524201844</c:v>
                </c:pt>
                <c:pt idx="20">
                  <c:v>0.78013717017080086</c:v>
                </c:pt>
                <c:pt idx="21">
                  <c:v>1.184881111888612</c:v>
                </c:pt>
                <c:pt idx="22">
                  <c:v>0.27170135338267887</c:v>
                </c:pt>
                <c:pt idx="23">
                  <c:v>-0.70708168289022222</c:v>
                </c:pt>
                <c:pt idx="24">
                  <c:v>0.79530124241784339</c:v>
                </c:pt>
                <c:pt idx="25">
                  <c:v>3.5621886332546815E-2</c:v>
                </c:pt>
                <c:pt idx="26">
                  <c:v>0.58697112332743817</c:v>
                </c:pt>
                <c:pt idx="27">
                  <c:v>1.3475571997153972</c:v>
                </c:pt>
                <c:pt idx="28">
                  <c:v>1.5538479583494729</c:v>
                </c:pt>
                <c:pt idx="29">
                  <c:v>0.56512005279534083</c:v>
                </c:pt>
                <c:pt idx="30">
                  <c:v>1.048683429368034</c:v>
                </c:pt>
                <c:pt idx="31">
                  <c:v>0.75883924917963075</c:v>
                </c:pt>
                <c:pt idx="32">
                  <c:v>0.11088442906481522</c:v>
                </c:pt>
                <c:pt idx="33">
                  <c:v>1.2848632136543729</c:v>
                </c:pt>
                <c:pt idx="34">
                  <c:v>-1.5808709490118922E-2</c:v>
                </c:pt>
                <c:pt idx="35">
                  <c:v>0.79691263473830976</c:v>
                </c:pt>
                <c:pt idx="36">
                  <c:v>0.42117147693338897</c:v>
                </c:pt>
                <c:pt idx="37">
                  <c:v>7.2054359235389498E-3</c:v>
                </c:pt>
                <c:pt idx="38">
                  <c:v>0.93011449056781093</c:v>
                </c:pt>
                <c:pt idx="39">
                  <c:v>0.12013332069640104</c:v>
                </c:pt>
                <c:pt idx="40">
                  <c:v>-0.29657687647575326</c:v>
                </c:pt>
                <c:pt idx="41">
                  <c:v>5.7573426324773358E-2</c:v>
                </c:pt>
                <c:pt idx="42">
                  <c:v>-2.9489257770644706E-2</c:v>
                </c:pt>
                <c:pt idx="43">
                  <c:v>-0.51292020028024421</c:v>
                </c:pt>
                <c:pt idx="44">
                  <c:v>0.41255304314782126</c:v>
                </c:pt>
                <c:pt idx="45">
                  <c:v>0.61554810085293443</c:v>
                </c:pt>
                <c:pt idx="46">
                  <c:v>-0.15745461164924546</c:v>
                </c:pt>
                <c:pt idx="47">
                  <c:v>-5.8944271445439789E-2</c:v>
                </c:pt>
                <c:pt idx="48">
                  <c:v>8.8715245371838058E-2</c:v>
                </c:pt>
                <c:pt idx="49">
                  <c:v>-2.4496377896656263E-2</c:v>
                </c:pt>
                <c:pt idx="50">
                  <c:v>0.13418325107667872</c:v>
                </c:pt>
                <c:pt idx="51">
                  <c:v>2.2891290495217653E-2</c:v>
                </c:pt>
                <c:pt idx="52">
                  <c:v>-0.63430046522443728</c:v>
                </c:pt>
                <c:pt idx="53">
                  <c:v>-0.36842653916251589</c:v>
                </c:pt>
                <c:pt idx="54">
                  <c:v>9.8853126525686896E-2</c:v>
                </c:pt>
                <c:pt idx="55">
                  <c:v>-0.25452388284901328</c:v>
                </c:pt>
                <c:pt idx="56">
                  <c:v>-0.37595936384920048</c:v>
                </c:pt>
                <c:pt idx="57">
                  <c:v>3.1486382279831027E-2</c:v>
                </c:pt>
                <c:pt idx="58">
                  <c:v>-1.4786370431414397E-3</c:v>
                </c:pt>
                <c:pt idx="59">
                  <c:v>-9.9016782255325175E-2</c:v>
                </c:pt>
                <c:pt idx="60">
                  <c:v>0.37353596487077301</c:v>
                </c:pt>
                <c:pt idx="61">
                  <c:v>-8.7064548100125982E-2</c:v>
                </c:pt>
                <c:pt idx="62">
                  <c:v>-0.58460334238284073</c:v>
                </c:pt>
                <c:pt idx="63">
                  <c:v>-0.67877218387535532</c:v>
                </c:pt>
                <c:pt idx="64">
                  <c:v>-0.75598174377191807</c:v>
                </c:pt>
                <c:pt idx="65">
                  <c:v>-0.18630568824849103</c:v>
                </c:pt>
                <c:pt idx="66">
                  <c:v>0.50094093547048235</c:v>
                </c:pt>
                <c:pt idx="67">
                  <c:v>0.65300848008724532</c:v>
                </c:pt>
                <c:pt idx="68">
                  <c:v>-0.26487773178021268</c:v>
                </c:pt>
                <c:pt idx="69">
                  <c:v>-0.64735680529992745</c:v>
                </c:pt>
                <c:pt idx="70">
                  <c:v>-0.55697424809848695</c:v>
                </c:pt>
                <c:pt idx="71">
                  <c:v>-0.32994269822668354</c:v>
                </c:pt>
                <c:pt idx="72">
                  <c:v>0.43653835880570302</c:v>
                </c:pt>
                <c:pt idx="73">
                  <c:v>-2.3342469410205346E-2</c:v>
                </c:pt>
                <c:pt idx="74">
                  <c:v>-9.7134411273393617E-2</c:v>
                </c:pt>
                <c:pt idx="75">
                  <c:v>-0.28838467363077225</c:v>
                </c:pt>
                <c:pt idx="76">
                  <c:v>-0.30405252279932693</c:v>
                </c:pt>
                <c:pt idx="77">
                  <c:v>-7.643031793540711E-2</c:v>
                </c:pt>
                <c:pt idx="78">
                  <c:v>0.16949216738779516</c:v>
                </c:pt>
                <c:pt idx="79">
                  <c:v>1.0158633762002305</c:v>
                </c:pt>
                <c:pt idx="80">
                  <c:v>-3.9523447257456823E-3</c:v>
                </c:pt>
                <c:pt idx="81">
                  <c:v>0.15049144408451998</c:v>
                </c:pt>
                <c:pt idx="82">
                  <c:v>-0.29420028973572609</c:v>
                </c:pt>
                <c:pt idx="83">
                  <c:v>-0.99541151519082671</c:v>
                </c:pt>
                <c:pt idx="84">
                  <c:v>-0.4148020315747365</c:v>
                </c:pt>
                <c:pt idx="85">
                  <c:v>-0.64739033297638482</c:v>
                </c:pt>
                <c:pt idx="86">
                  <c:v>-1.2903101854159678</c:v>
                </c:pt>
                <c:pt idx="87">
                  <c:v>-0.20126954447017464</c:v>
                </c:pt>
                <c:pt idx="88">
                  <c:v>1.8230527367722553</c:v>
                </c:pt>
                <c:pt idx="89">
                  <c:v>1.1016773763224501</c:v>
                </c:pt>
                <c:pt idx="90">
                  <c:v>1.1952568609377083</c:v>
                </c:pt>
                <c:pt idx="91">
                  <c:v>0.55023853595474836</c:v>
                </c:pt>
                <c:pt idx="92">
                  <c:v>-1.0971421543570576</c:v>
                </c:pt>
                <c:pt idx="93">
                  <c:v>0.56723661971644734</c:v>
                </c:pt>
                <c:pt idx="94">
                  <c:v>5.437869790767369E-2</c:v>
                </c:pt>
                <c:pt idx="95">
                  <c:v>0.37494330942340159</c:v>
                </c:pt>
                <c:pt idx="96">
                  <c:v>-0.18412936858480844</c:v>
                </c:pt>
                <c:pt idx="97">
                  <c:v>-0.13023053326952816</c:v>
                </c:pt>
                <c:pt idx="98">
                  <c:v>0.30213974193322546</c:v>
                </c:pt>
                <c:pt idx="99">
                  <c:v>-0.23527037148076868</c:v>
                </c:pt>
                <c:pt idx="100">
                  <c:v>0.17889135370887477</c:v>
                </c:pt>
                <c:pt idx="101">
                  <c:v>0.4747149791278753</c:v>
                </c:pt>
                <c:pt idx="102">
                  <c:v>0.84038034252997651</c:v>
                </c:pt>
                <c:pt idx="103">
                  <c:v>0.34336790981199616</c:v>
                </c:pt>
                <c:pt idx="104">
                  <c:v>0.38139102882890175</c:v>
                </c:pt>
                <c:pt idx="105">
                  <c:v>0.69224585045037745</c:v>
                </c:pt>
                <c:pt idx="106">
                  <c:v>-0.28884352380489542</c:v>
                </c:pt>
                <c:pt idx="107">
                  <c:v>9.732924637162288E-2</c:v>
                </c:pt>
                <c:pt idx="108">
                  <c:v>-0.33305860238688378</c:v>
                </c:pt>
                <c:pt idx="109">
                  <c:v>-0.37891441523518932</c:v>
                </c:pt>
                <c:pt idx="110">
                  <c:v>0.18228501533863284</c:v>
                </c:pt>
                <c:pt idx="111">
                  <c:v>-0.20263459675844597</c:v>
                </c:pt>
                <c:pt idx="112">
                  <c:v>0.6543979546227634</c:v>
                </c:pt>
                <c:pt idx="113">
                  <c:v>-0.84225188212710034</c:v>
                </c:pt>
              </c:numCache>
            </c:numRef>
          </c:val>
          <c:smooth val="0"/>
          <c:extLst>
            <c:ext xmlns:c16="http://schemas.microsoft.com/office/drawing/2014/chart" uri="{C3380CC4-5D6E-409C-BE32-E72D297353CC}">
              <c16:uniqueId val="{00000000-2E8D-42DC-A4ED-48A94BAD676A}"/>
            </c:ext>
          </c:extLst>
        </c:ser>
        <c:dLbls>
          <c:showLegendKey val="0"/>
          <c:showVal val="0"/>
          <c:showCatName val="0"/>
          <c:showSerName val="0"/>
          <c:showPercent val="0"/>
          <c:showBubbleSize val="0"/>
        </c:dLbls>
        <c:smooth val="0"/>
        <c:axId val="237589632"/>
        <c:axId val="237591168"/>
      </c:lineChart>
      <c:catAx>
        <c:axId val="237589632"/>
        <c:scaling>
          <c:orientation val="minMax"/>
        </c:scaling>
        <c:delete val="0"/>
        <c:axPos val="b"/>
        <c:numFmt formatCode="General" sourceLinked="0"/>
        <c:majorTickMark val="out"/>
        <c:minorTickMark val="none"/>
        <c:tickLblPos val="low"/>
        <c:crossAx val="237591168"/>
        <c:crosses val="autoZero"/>
        <c:auto val="1"/>
        <c:lblAlgn val="ctr"/>
        <c:lblOffset val="100"/>
        <c:noMultiLvlLbl val="0"/>
      </c:catAx>
      <c:valAx>
        <c:axId val="237591168"/>
        <c:scaling>
          <c:orientation val="minMax"/>
        </c:scaling>
        <c:delete val="0"/>
        <c:axPos val="l"/>
        <c:majorGridlines/>
        <c:numFmt formatCode="0.0" sourceLinked="0"/>
        <c:majorTickMark val="out"/>
        <c:minorTickMark val="none"/>
        <c:tickLblPos val="nextTo"/>
        <c:spPr>
          <a:ln>
            <a:noFill/>
          </a:ln>
        </c:spPr>
        <c:crossAx val="237589632"/>
        <c:crosses val="autoZero"/>
        <c:crossBetween val="between"/>
      </c:valAx>
    </c:plotArea>
    <c:plotVisOnly val="1"/>
    <c:dispBlanksAs val="gap"/>
    <c:showDLblsOverMax val="0"/>
  </c:chart>
  <c:printSettings>
    <c:headerFooter/>
    <c:pageMargins b="0.75000000000001255" l="0.70000000000000062" r="0.70000000000000062" t="0.75000000000001255" header="0.30000000000000032" footer="0.30000000000000032"/>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WR</a:t>
            </a:r>
            <a:r>
              <a:rPr lang="es-CL" baseline="0"/>
              <a:t> REST</a:t>
            </a:r>
            <a:endParaRPr lang="es-CL"/>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Stationary!$Y$7:$Y$120</c:f>
              <c:numCache>
                <c:formatCode>0.000</c:formatCode>
                <c:ptCount val="114"/>
                <c:pt idx="0">
                  <c:v>-2.219278151309779</c:v>
                </c:pt>
                <c:pt idx="1">
                  <c:v>-1.9429128880766653</c:v>
                </c:pt>
                <c:pt idx="2">
                  <c:v>-4.9250327814266082E-2</c:v>
                </c:pt>
                <c:pt idx="3">
                  <c:v>0.68745570528529953</c:v>
                </c:pt>
                <c:pt idx="4">
                  <c:v>1.6681155985694298</c:v>
                </c:pt>
                <c:pt idx="5">
                  <c:v>2.1196721794459075</c:v>
                </c:pt>
                <c:pt idx="6">
                  <c:v>3.540215352947528</c:v>
                </c:pt>
                <c:pt idx="7">
                  <c:v>-1.1350305348066589</c:v>
                </c:pt>
                <c:pt idx="8">
                  <c:v>-0.59896419511642562</c:v>
                </c:pt>
                <c:pt idx="9">
                  <c:v>7.4856590431559344E-2</c:v>
                </c:pt>
                <c:pt idx="10">
                  <c:v>-0.86614407760294909</c:v>
                </c:pt>
                <c:pt idx="11">
                  <c:v>-0.18850998477630909</c:v>
                </c:pt>
                <c:pt idx="12">
                  <c:v>-0.55390715574081895</c:v>
                </c:pt>
                <c:pt idx="13">
                  <c:v>-0.36668109910862412</c:v>
                </c:pt>
                <c:pt idx="14">
                  <c:v>0.12307038063457043</c:v>
                </c:pt>
                <c:pt idx="15">
                  <c:v>0.64331106607782218</c:v>
                </c:pt>
                <c:pt idx="16">
                  <c:v>4.2669088346480857</c:v>
                </c:pt>
                <c:pt idx="17">
                  <c:v>-2.119475112960024</c:v>
                </c:pt>
                <c:pt idx="18">
                  <c:v>0.18803924834158636</c:v>
                </c:pt>
                <c:pt idx="19">
                  <c:v>0.53883416316158261</c:v>
                </c:pt>
                <c:pt idx="20">
                  <c:v>1.6590880446599501</c:v>
                </c:pt>
                <c:pt idx="21">
                  <c:v>1.3518356492650421</c:v>
                </c:pt>
                <c:pt idx="22">
                  <c:v>0.58993195435603696</c:v>
                </c:pt>
                <c:pt idx="23">
                  <c:v>0.22301444443786267</c:v>
                </c:pt>
                <c:pt idx="24">
                  <c:v>1.2259201525310006</c:v>
                </c:pt>
                <c:pt idx="25">
                  <c:v>1.5625971319073608</c:v>
                </c:pt>
                <c:pt idx="26">
                  <c:v>0.80060709047331458</c:v>
                </c:pt>
                <c:pt idx="27">
                  <c:v>1.1232506307330405</c:v>
                </c:pt>
                <c:pt idx="28">
                  <c:v>1.9292930326991966</c:v>
                </c:pt>
                <c:pt idx="29">
                  <c:v>9.8466677209473663E-2</c:v>
                </c:pt>
                <c:pt idx="30">
                  <c:v>1.3038983667027262</c:v>
                </c:pt>
                <c:pt idx="31">
                  <c:v>0.93518788097903738</c:v>
                </c:pt>
                <c:pt idx="32">
                  <c:v>0.7498292861924486</c:v>
                </c:pt>
                <c:pt idx="33">
                  <c:v>1.1786065982773311</c:v>
                </c:pt>
                <c:pt idx="34">
                  <c:v>-0.16349048059107829</c:v>
                </c:pt>
                <c:pt idx="35">
                  <c:v>0.93920692167839193</c:v>
                </c:pt>
                <c:pt idx="36">
                  <c:v>-5.9315803906435316E-2</c:v>
                </c:pt>
                <c:pt idx="37">
                  <c:v>3.2488675215213481E-2</c:v>
                </c:pt>
                <c:pt idx="38">
                  <c:v>1.057054215653829</c:v>
                </c:pt>
                <c:pt idx="39">
                  <c:v>0.21443450515730078</c:v>
                </c:pt>
                <c:pt idx="40">
                  <c:v>-0.39776283847365945</c:v>
                </c:pt>
                <c:pt idx="41">
                  <c:v>0.11745725610734425</c:v>
                </c:pt>
                <c:pt idx="42">
                  <c:v>8.1576728811371457E-2</c:v>
                </c:pt>
                <c:pt idx="43">
                  <c:v>-0.49154701243225929</c:v>
                </c:pt>
                <c:pt idx="44">
                  <c:v>0.50433297638723318</c:v>
                </c:pt>
                <c:pt idx="45">
                  <c:v>0.67899582051773522</c:v>
                </c:pt>
                <c:pt idx="46">
                  <c:v>-0.15266168258683066</c:v>
                </c:pt>
                <c:pt idx="47">
                  <c:v>-7.9814663876432657E-2</c:v>
                </c:pt>
                <c:pt idx="48">
                  <c:v>8.8361941109082243E-2</c:v>
                </c:pt>
                <c:pt idx="49">
                  <c:v>-8.9372339678340462E-2</c:v>
                </c:pt>
                <c:pt idx="50">
                  <c:v>0.14546181397032598</c:v>
                </c:pt>
                <c:pt idx="51">
                  <c:v>7.0846440712334702E-2</c:v>
                </c:pt>
                <c:pt idx="52">
                  <c:v>-0.60526973735179979</c:v>
                </c:pt>
                <c:pt idx="53">
                  <c:v>-0.28102300033947614</c:v>
                </c:pt>
                <c:pt idx="54">
                  <c:v>0.14131306806937005</c:v>
                </c:pt>
                <c:pt idx="55">
                  <c:v>-0.24983027304057515</c:v>
                </c:pt>
                <c:pt idx="56">
                  <c:v>-0.42992481470505239</c:v>
                </c:pt>
                <c:pt idx="57">
                  <c:v>7.5066777121656547E-2</c:v>
                </c:pt>
                <c:pt idx="58">
                  <c:v>1.8569669346701123E-2</c:v>
                </c:pt>
                <c:pt idx="59">
                  <c:v>-3.6198963890000324E-2</c:v>
                </c:pt>
                <c:pt idx="60">
                  <c:v>0.37635131797393229</c:v>
                </c:pt>
                <c:pt idx="61">
                  <c:v>-6.5891763117199242E-2</c:v>
                </c:pt>
                <c:pt idx="62">
                  <c:v>-0.59498235523727316</c:v>
                </c:pt>
                <c:pt idx="63">
                  <c:v>-0.70504439557379583</c:v>
                </c:pt>
                <c:pt idx="64">
                  <c:v>-0.75112781546882246</c:v>
                </c:pt>
                <c:pt idx="65">
                  <c:v>-0.2407133356969301</c:v>
                </c:pt>
                <c:pt idx="66">
                  <c:v>0.38517226757703782</c:v>
                </c:pt>
                <c:pt idx="67">
                  <c:v>0.54268225685283256</c:v>
                </c:pt>
                <c:pt idx="68">
                  <c:v>-0.40687397100955891</c:v>
                </c:pt>
                <c:pt idx="69">
                  <c:v>-0.81483359439382752</c:v>
                </c:pt>
                <c:pt idx="70">
                  <c:v>-0.61709270852223852</c:v>
                </c:pt>
                <c:pt idx="71">
                  <c:v>-0.35077401602596836</c:v>
                </c:pt>
                <c:pt idx="72">
                  <c:v>0.41275950964441066</c:v>
                </c:pt>
                <c:pt idx="73">
                  <c:v>2.2178480070288775E-2</c:v>
                </c:pt>
                <c:pt idx="74">
                  <c:v>-0.14275096089799788</c:v>
                </c:pt>
                <c:pt idx="75">
                  <c:v>-0.41726258540006966</c:v>
                </c:pt>
                <c:pt idx="76">
                  <c:v>-0.37455220337521211</c:v>
                </c:pt>
                <c:pt idx="77">
                  <c:v>-7.127487269627053E-2</c:v>
                </c:pt>
                <c:pt idx="78">
                  <c:v>0.21226042924831134</c:v>
                </c:pt>
                <c:pt idx="79">
                  <c:v>1.0098045768973209</c:v>
                </c:pt>
                <c:pt idx="80">
                  <c:v>5.1806657591101701E-2</c:v>
                </c:pt>
                <c:pt idx="81">
                  <c:v>0.17556066811885629</c:v>
                </c:pt>
                <c:pt idx="82">
                  <c:v>-0.25235080565280199</c:v>
                </c:pt>
                <c:pt idx="83">
                  <c:v>-1.0310508567586316</c:v>
                </c:pt>
                <c:pt idx="84">
                  <c:v>-0.32371766691032888</c:v>
                </c:pt>
                <c:pt idx="85">
                  <c:v>-0.70660396410713389</c:v>
                </c:pt>
                <c:pt idx="86">
                  <c:v>-1.2839702999114975</c:v>
                </c:pt>
                <c:pt idx="87">
                  <c:v>-0.25669235023415637</c:v>
                </c:pt>
                <c:pt idx="88">
                  <c:v>1.9626463417075515</c:v>
                </c:pt>
                <c:pt idx="89">
                  <c:v>1.0113297803230106</c:v>
                </c:pt>
                <c:pt idx="90">
                  <c:v>1.218299315865278</c:v>
                </c:pt>
                <c:pt idx="91">
                  <c:v>0.54559224599803813</c:v>
                </c:pt>
                <c:pt idx="92">
                  <c:v>-0.80836854396513302</c:v>
                </c:pt>
                <c:pt idx="93">
                  <c:v>0.49731774659913441</c:v>
                </c:pt>
                <c:pt idx="94">
                  <c:v>9.0013829947332202E-2</c:v>
                </c:pt>
                <c:pt idx="95">
                  <c:v>0.33765659486069055</c:v>
                </c:pt>
                <c:pt idx="96">
                  <c:v>-0.14668590259581193</c:v>
                </c:pt>
                <c:pt idx="97">
                  <c:v>-0.17992566114162301</c:v>
                </c:pt>
                <c:pt idx="98">
                  <c:v>0.32045496206154411</c:v>
                </c:pt>
                <c:pt idx="99">
                  <c:v>-0.22155579270477588</c:v>
                </c:pt>
                <c:pt idx="100">
                  <c:v>0.20207545230799184</c:v>
                </c:pt>
                <c:pt idx="101">
                  <c:v>0.49061352784556178</c:v>
                </c:pt>
                <c:pt idx="102">
                  <c:v>0.81919619290524637</c:v>
                </c:pt>
                <c:pt idx="103">
                  <c:v>0.36388970627245698</c:v>
                </c:pt>
                <c:pt idx="104">
                  <c:v>0.38324497068251617</c:v>
                </c:pt>
                <c:pt idx="105">
                  <c:v>0.72159843566281723</c:v>
                </c:pt>
                <c:pt idx="106">
                  <c:v>-0.19510268861702229</c:v>
                </c:pt>
                <c:pt idx="107">
                  <c:v>0.15464729362970531</c:v>
                </c:pt>
                <c:pt idx="108">
                  <c:v>-0.27538238334767839</c:v>
                </c:pt>
                <c:pt idx="109">
                  <c:v>-0.41149245039018367</c:v>
                </c:pt>
                <c:pt idx="110">
                  <c:v>0.21228066838303505</c:v>
                </c:pt>
                <c:pt idx="111">
                  <c:v>-0.18230548469060437</c:v>
                </c:pt>
                <c:pt idx="112">
                  <c:v>0.73120555672194698</c:v>
                </c:pt>
                <c:pt idx="113">
                  <c:v>-0.83305553339090366</c:v>
                </c:pt>
              </c:numCache>
            </c:numRef>
          </c:val>
          <c:smooth val="0"/>
          <c:extLst>
            <c:ext xmlns:c16="http://schemas.microsoft.com/office/drawing/2014/chart" uri="{C3380CC4-5D6E-409C-BE32-E72D297353CC}">
              <c16:uniqueId val="{00000000-4B62-48B5-B569-3A2A6D34B5B2}"/>
            </c:ext>
          </c:extLst>
        </c:ser>
        <c:dLbls>
          <c:showLegendKey val="0"/>
          <c:showVal val="0"/>
          <c:showCatName val="0"/>
          <c:showSerName val="0"/>
          <c:showPercent val="0"/>
          <c:showBubbleSize val="0"/>
        </c:dLbls>
        <c:smooth val="0"/>
        <c:axId val="237610880"/>
        <c:axId val="237612416"/>
      </c:lineChart>
      <c:catAx>
        <c:axId val="237610880"/>
        <c:scaling>
          <c:orientation val="minMax"/>
        </c:scaling>
        <c:delete val="0"/>
        <c:axPos val="b"/>
        <c:numFmt formatCode="General" sourceLinked="0"/>
        <c:majorTickMark val="out"/>
        <c:minorTickMark val="none"/>
        <c:tickLblPos val="low"/>
        <c:crossAx val="237612416"/>
        <c:crosses val="autoZero"/>
        <c:auto val="1"/>
        <c:lblAlgn val="ctr"/>
        <c:lblOffset val="100"/>
        <c:noMultiLvlLbl val="0"/>
      </c:catAx>
      <c:valAx>
        <c:axId val="237612416"/>
        <c:scaling>
          <c:orientation val="minMax"/>
        </c:scaling>
        <c:delete val="0"/>
        <c:axPos val="l"/>
        <c:majorGridlines/>
        <c:numFmt formatCode="0.0" sourceLinked="0"/>
        <c:majorTickMark val="out"/>
        <c:minorTickMark val="none"/>
        <c:tickLblPos val="nextTo"/>
        <c:spPr>
          <a:ln>
            <a:noFill/>
          </a:ln>
        </c:spPr>
        <c:crossAx val="237610880"/>
        <c:crosses val="autoZero"/>
        <c:crossBetween val="between"/>
      </c:valAx>
    </c:plotArea>
    <c:plotVisOnly val="1"/>
    <c:dispBlanksAs val="gap"/>
    <c:showDLblsOverMax val="0"/>
  </c:chart>
  <c:printSettings>
    <c:headerFooter/>
    <c:pageMargins b="0.75000000000001277" l="0.70000000000000062" r="0.70000000000000062" t="0.75000000000001277" header="0.30000000000000032" footer="0.30000000000000032"/>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TCN</a:t>
            </a:r>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Stationary!$N$7:$N$120</c:f>
              <c:numCache>
                <c:formatCode>0.000</c:formatCode>
                <c:ptCount val="114"/>
                <c:pt idx="0">
                  <c:v>1.9406967001107667</c:v>
                </c:pt>
                <c:pt idx="1">
                  <c:v>3.5331658891572637</c:v>
                </c:pt>
                <c:pt idx="2">
                  <c:v>4.5386081540408796</c:v>
                </c:pt>
                <c:pt idx="3">
                  <c:v>3.327435833511494</c:v>
                </c:pt>
                <c:pt idx="4">
                  <c:v>3.7878784975270641</c:v>
                </c:pt>
                <c:pt idx="5">
                  <c:v>0.88218315468093778</c:v>
                </c:pt>
                <c:pt idx="6">
                  <c:v>0.32083623263625682</c:v>
                </c:pt>
                <c:pt idx="7">
                  <c:v>-0.44962790591771551</c:v>
                </c:pt>
                <c:pt idx="8">
                  <c:v>0.38557441092255118</c:v>
                </c:pt>
                <c:pt idx="9">
                  <c:v>2.7865882945899756</c:v>
                </c:pt>
                <c:pt idx="10">
                  <c:v>7.7132070018559595</c:v>
                </c:pt>
                <c:pt idx="11">
                  <c:v>3.9793504887810194</c:v>
                </c:pt>
                <c:pt idx="12">
                  <c:v>2.1801087800294994</c:v>
                </c:pt>
                <c:pt idx="13">
                  <c:v>0.20558331142526143</c:v>
                </c:pt>
                <c:pt idx="14">
                  <c:v>1.6339802859238972</c:v>
                </c:pt>
                <c:pt idx="15">
                  <c:v>6.7395665711860175</c:v>
                </c:pt>
                <c:pt idx="16">
                  <c:v>3.9921891131301734</c:v>
                </c:pt>
                <c:pt idx="17">
                  <c:v>0.74175982745137148</c:v>
                </c:pt>
                <c:pt idx="18">
                  <c:v>2.5770905612781725</c:v>
                </c:pt>
                <c:pt idx="19">
                  <c:v>3.4773404507983052</c:v>
                </c:pt>
                <c:pt idx="20">
                  <c:v>-2.8145926402353361</c:v>
                </c:pt>
                <c:pt idx="21">
                  <c:v>-2.0131094878532707</c:v>
                </c:pt>
                <c:pt idx="22">
                  <c:v>5.0573913818917404</c:v>
                </c:pt>
                <c:pt idx="23">
                  <c:v>2.0495773999224198</c:v>
                </c:pt>
                <c:pt idx="24">
                  <c:v>3.1710554323583828</c:v>
                </c:pt>
                <c:pt idx="25">
                  <c:v>3.0506322009612674</c:v>
                </c:pt>
                <c:pt idx="26">
                  <c:v>0.67903422379345102</c:v>
                </c:pt>
                <c:pt idx="27">
                  <c:v>2.2108500991788738</c:v>
                </c:pt>
                <c:pt idx="28">
                  <c:v>2.7952744695477705</c:v>
                </c:pt>
                <c:pt idx="29">
                  <c:v>-1.7886890217384988</c:v>
                </c:pt>
                <c:pt idx="30">
                  <c:v>-1.4475117360248646</c:v>
                </c:pt>
                <c:pt idx="31">
                  <c:v>-2.4311990763058233</c:v>
                </c:pt>
                <c:pt idx="32">
                  <c:v>-0.21420606415185617</c:v>
                </c:pt>
                <c:pt idx="33">
                  <c:v>-7.3462542760936778</c:v>
                </c:pt>
                <c:pt idx="34">
                  <c:v>1.0322658491129566</c:v>
                </c:pt>
                <c:pt idx="35">
                  <c:v>5.5499624594030017</c:v>
                </c:pt>
                <c:pt idx="36">
                  <c:v>-3.0191262888834558E-3</c:v>
                </c:pt>
                <c:pt idx="37">
                  <c:v>-0.78781566851269247</c:v>
                </c:pt>
                <c:pt idx="38">
                  <c:v>0.49961306605910139</c:v>
                </c:pt>
                <c:pt idx="39">
                  <c:v>1.6724733447023077</c:v>
                </c:pt>
                <c:pt idx="40">
                  <c:v>-0.47575951100924385</c:v>
                </c:pt>
                <c:pt idx="41">
                  <c:v>-0.33439916125486135</c:v>
                </c:pt>
                <c:pt idx="42">
                  <c:v>-0.80552809581604379</c:v>
                </c:pt>
                <c:pt idx="43">
                  <c:v>2.0879560755885151</c:v>
                </c:pt>
                <c:pt idx="44">
                  <c:v>5.730659254320436</c:v>
                </c:pt>
                <c:pt idx="45">
                  <c:v>0.39337210216467966</c:v>
                </c:pt>
                <c:pt idx="46">
                  <c:v>2.8257807451734784</c:v>
                </c:pt>
                <c:pt idx="47">
                  <c:v>-0.74541689132061606</c:v>
                </c:pt>
                <c:pt idx="48">
                  <c:v>4.1847149225239022</c:v>
                </c:pt>
                <c:pt idx="49">
                  <c:v>0.21511074675002462</c:v>
                </c:pt>
                <c:pt idx="50">
                  <c:v>5.3670080427469458</c:v>
                </c:pt>
                <c:pt idx="51">
                  <c:v>3.9096293973946317</c:v>
                </c:pt>
                <c:pt idx="52">
                  <c:v>-5.5127675040027135</c:v>
                </c:pt>
                <c:pt idx="53">
                  <c:v>1.2583726729035405</c:v>
                </c:pt>
                <c:pt idx="54">
                  <c:v>5.8068974244992688</c:v>
                </c:pt>
                <c:pt idx="55">
                  <c:v>3.2599845306821251</c:v>
                </c:pt>
                <c:pt idx="56">
                  <c:v>0.11254506423421518</c:v>
                </c:pt>
                <c:pt idx="57">
                  <c:v>5.1752574798371143</c:v>
                </c:pt>
                <c:pt idx="58">
                  <c:v>9.7022645713876088</c:v>
                </c:pt>
                <c:pt idx="59">
                  <c:v>2.6972507520234501</c:v>
                </c:pt>
                <c:pt idx="60">
                  <c:v>-3.2074653664796671</c:v>
                </c:pt>
                <c:pt idx="61">
                  <c:v>-1.8069626366808755</c:v>
                </c:pt>
                <c:pt idx="62">
                  <c:v>6.8084729816048295</c:v>
                </c:pt>
                <c:pt idx="63">
                  <c:v>1.3651966097810053</c:v>
                </c:pt>
                <c:pt idx="64">
                  <c:v>2.1635107860114466</c:v>
                </c:pt>
                <c:pt idx="65">
                  <c:v>-3.8645199144863973</c:v>
                </c:pt>
                <c:pt idx="66">
                  <c:v>-2.6199925211202846</c:v>
                </c:pt>
                <c:pt idx="67">
                  <c:v>-10.562112848452809</c:v>
                </c:pt>
                <c:pt idx="68">
                  <c:v>-6.5079787180768456</c:v>
                </c:pt>
                <c:pt idx="69">
                  <c:v>6.485843933742963</c:v>
                </c:pt>
                <c:pt idx="70">
                  <c:v>-0.3009470715827689</c:v>
                </c:pt>
                <c:pt idx="71">
                  <c:v>-6.0303712616601501</c:v>
                </c:pt>
                <c:pt idx="72">
                  <c:v>-2.7921969241694988</c:v>
                </c:pt>
                <c:pt idx="73">
                  <c:v>0.29414864116628081</c:v>
                </c:pt>
                <c:pt idx="74">
                  <c:v>-5.272212272221477</c:v>
                </c:pt>
                <c:pt idx="75">
                  <c:v>-5.159619260282966</c:v>
                </c:pt>
                <c:pt idx="76">
                  <c:v>-0.25823613132338608</c:v>
                </c:pt>
                <c:pt idx="77">
                  <c:v>-0.16416649274697548</c:v>
                </c:pt>
                <c:pt idx="78">
                  <c:v>2.0886835372111001</c:v>
                </c:pt>
                <c:pt idx="79">
                  <c:v>-2.2300541231330406</c:v>
                </c:pt>
                <c:pt idx="80">
                  <c:v>1.9350128853420578</c:v>
                </c:pt>
                <c:pt idx="81">
                  <c:v>-2.7664878191139053</c:v>
                </c:pt>
                <c:pt idx="82">
                  <c:v>-1.5459911824891037</c:v>
                </c:pt>
                <c:pt idx="83">
                  <c:v>-3.6685733590875458</c:v>
                </c:pt>
                <c:pt idx="84">
                  <c:v>-8.186355059879169</c:v>
                </c:pt>
                <c:pt idx="85">
                  <c:v>0.90485680686951397</c:v>
                </c:pt>
                <c:pt idx="86">
                  <c:v>9.1421962029095027</c:v>
                </c:pt>
                <c:pt idx="87">
                  <c:v>21.155661008627558</c:v>
                </c:pt>
                <c:pt idx="88">
                  <c:v>-5.3765520891943197</c:v>
                </c:pt>
                <c:pt idx="89">
                  <c:v>-7.0161210644601901</c:v>
                </c:pt>
                <c:pt idx="90">
                  <c:v>-4.2025793265623612</c:v>
                </c:pt>
                <c:pt idx="91">
                  <c:v>-5.2780714108734195</c:v>
                </c:pt>
                <c:pt idx="92">
                  <c:v>-0.17618293085153169</c:v>
                </c:pt>
                <c:pt idx="93">
                  <c:v>1.8706419865456958</c:v>
                </c:pt>
                <c:pt idx="94">
                  <c:v>-3.7445433125108174</c:v>
                </c:pt>
                <c:pt idx="95">
                  <c:v>-6.6168803299587076</c:v>
                </c:pt>
                <c:pt idx="96">
                  <c:v>2.3257668994691727E-2</c:v>
                </c:pt>
                <c:pt idx="97">
                  <c:v>-2.8133488489789471</c:v>
                </c:pt>
                <c:pt idx="98">
                  <c:v>0.10092105832457676</c:v>
                </c:pt>
                <c:pt idx="99">
                  <c:v>8.1754854959981138</c:v>
                </c:pt>
                <c:pt idx="100">
                  <c:v>-4.8289635937572406</c:v>
                </c:pt>
                <c:pt idx="101">
                  <c:v>1.1461437859344059</c:v>
                </c:pt>
                <c:pt idx="102">
                  <c:v>-2.9925170130688628</c:v>
                </c:pt>
                <c:pt idx="103">
                  <c:v>-1.3617440172798645</c:v>
                </c:pt>
                <c:pt idx="104">
                  <c:v>-1.3252420430846179</c:v>
                </c:pt>
                <c:pt idx="105">
                  <c:v>2.2339783807679758</c:v>
                </c:pt>
                <c:pt idx="106">
                  <c:v>4.4086494163710022</c:v>
                </c:pt>
                <c:pt idx="107">
                  <c:v>1.4173533841947972</c:v>
                </c:pt>
                <c:pt idx="108">
                  <c:v>6.4031024435029948</c:v>
                </c:pt>
                <c:pt idx="109">
                  <c:v>0.27021736128425289</c:v>
                </c:pt>
                <c:pt idx="110">
                  <c:v>3.6355010131730481</c:v>
                </c:pt>
                <c:pt idx="111">
                  <c:v>3.4767964785501704</c:v>
                </c:pt>
                <c:pt idx="112">
                  <c:v>4.0449896220879467</c:v>
                </c:pt>
                <c:pt idx="113">
                  <c:v>-1.320467584046181</c:v>
                </c:pt>
              </c:numCache>
            </c:numRef>
          </c:val>
          <c:smooth val="0"/>
          <c:extLst>
            <c:ext xmlns:c16="http://schemas.microsoft.com/office/drawing/2014/chart" uri="{C3380CC4-5D6E-409C-BE32-E72D297353CC}">
              <c16:uniqueId val="{00000000-AE90-4A50-93B8-310CDB89D213}"/>
            </c:ext>
          </c:extLst>
        </c:ser>
        <c:dLbls>
          <c:showLegendKey val="0"/>
          <c:showVal val="0"/>
          <c:showCatName val="0"/>
          <c:showSerName val="0"/>
          <c:showPercent val="0"/>
          <c:showBubbleSize val="0"/>
        </c:dLbls>
        <c:smooth val="0"/>
        <c:axId val="237714432"/>
        <c:axId val="237720320"/>
      </c:lineChart>
      <c:catAx>
        <c:axId val="237714432"/>
        <c:scaling>
          <c:orientation val="minMax"/>
        </c:scaling>
        <c:delete val="0"/>
        <c:axPos val="b"/>
        <c:numFmt formatCode="General" sourceLinked="0"/>
        <c:majorTickMark val="out"/>
        <c:minorTickMark val="none"/>
        <c:tickLblPos val="low"/>
        <c:crossAx val="237720320"/>
        <c:crosses val="autoZero"/>
        <c:auto val="1"/>
        <c:lblAlgn val="ctr"/>
        <c:lblOffset val="100"/>
        <c:noMultiLvlLbl val="0"/>
      </c:catAx>
      <c:valAx>
        <c:axId val="237720320"/>
        <c:scaling>
          <c:orientation val="minMax"/>
        </c:scaling>
        <c:delete val="0"/>
        <c:axPos val="l"/>
        <c:majorGridlines/>
        <c:numFmt formatCode="0.0" sourceLinked="0"/>
        <c:majorTickMark val="out"/>
        <c:minorTickMark val="none"/>
        <c:tickLblPos val="nextTo"/>
        <c:spPr>
          <a:ln>
            <a:noFill/>
          </a:ln>
        </c:spPr>
        <c:crossAx val="237714432"/>
        <c:crosses val="autoZero"/>
        <c:crossBetween val="between"/>
      </c:valAx>
    </c:plotArea>
    <c:plotVisOnly val="1"/>
    <c:dispBlanksAs val="gap"/>
    <c:showDLblsOverMax val="0"/>
  </c:chart>
  <c:printSettings>
    <c:headerFooter/>
    <c:pageMargins b="0.75000000000000944" l="0.70000000000000062" r="0.70000000000000062" t="0.75000000000000944" header="0.30000000000000032" footer="0.30000000000000032"/>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baseline="0"/>
              <a:t>SPREAD</a:t>
            </a:r>
            <a:endParaRPr lang="es-CL"/>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Stationary!$T$7:$T$120</c:f>
              <c:numCache>
                <c:formatCode>0.000</c:formatCode>
                <c:ptCount val="114"/>
                <c:pt idx="0">
                  <c:v>-0.35721722389330995</c:v>
                </c:pt>
                <c:pt idx="1">
                  <c:v>-0.35721722389330995</c:v>
                </c:pt>
                <c:pt idx="2">
                  <c:v>-0.35721722389330995</c:v>
                </c:pt>
                <c:pt idx="3">
                  <c:v>-0.35721722389330995</c:v>
                </c:pt>
                <c:pt idx="4">
                  <c:v>-0.35721722389330995</c:v>
                </c:pt>
                <c:pt idx="5">
                  <c:v>-0.35721722389330995</c:v>
                </c:pt>
                <c:pt idx="6">
                  <c:v>-0.35721722389330995</c:v>
                </c:pt>
                <c:pt idx="7">
                  <c:v>-0.35721722389330995</c:v>
                </c:pt>
                <c:pt idx="8">
                  <c:v>-0.35721722389330995</c:v>
                </c:pt>
                <c:pt idx="9">
                  <c:v>-0.35721722389330995</c:v>
                </c:pt>
                <c:pt idx="10">
                  <c:v>-0.35721722389330995</c:v>
                </c:pt>
                <c:pt idx="11">
                  <c:v>-0.35721722389330995</c:v>
                </c:pt>
                <c:pt idx="12">
                  <c:v>-0.35721722389330995</c:v>
                </c:pt>
                <c:pt idx="13">
                  <c:v>-0.35721722389330995</c:v>
                </c:pt>
                <c:pt idx="14">
                  <c:v>-0.35721722389330995</c:v>
                </c:pt>
                <c:pt idx="15">
                  <c:v>-0.35721722389330995</c:v>
                </c:pt>
                <c:pt idx="16">
                  <c:v>-0.35721722389330995</c:v>
                </c:pt>
                <c:pt idx="17">
                  <c:v>-0.35721722389330995</c:v>
                </c:pt>
                <c:pt idx="18">
                  <c:v>-0.35721722389330995</c:v>
                </c:pt>
                <c:pt idx="19">
                  <c:v>-0.35721722389330995</c:v>
                </c:pt>
                <c:pt idx="20">
                  <c:v>-0.35721722389330995</c:v>
                </c:pt>
                <c:pt idx="21">
                  <c:v>-0.35721722389330995</c:v>
                </c:pt>
                <c:pt idx="22">
                  <c:v>-0.35721722389330995</c:v>
                </c:pt>
                <c:pt idx="23">
                  <c:v>-0.35721722389330995</c:v>
                </c:pt>
                <c:pt idx="24">
                  <c:v>-0.35721722389330995</c:v>
                </c:pt>
                <c:pt idx="25">
                  <c:v>-0.35721722389330995</c:v>
                </c:pt>
                <c:pt idx="26">
                  <c:v>-0.35721722389330995</c:v>
                </c:pt>
                <c:pt idx="27">
                  <c:v>-0.35721722389330995</c:v>
                </c:pt>
                <c:pt idx="28">
                  <c:v>-0.35721722389330995</c:v>
                </c:pt>
                <c:pt idx="29">
                  <c:v>-0.35721722389330995</c:v>
                </c:pt>
                <c:pt idx="30">
                  <c:v>-0.35721722389330995</c:v>
                </c:pt>
                <c:pt idx="31">
                  <c:v>-0.35721722389330995</c:v>
                </c:pt>
                <c:pt idx="32">
                  <c:v>-0.35721722389330995</c:v>
                </c:pt>
                <c:pt idx="33">
                  <c:v>-0.35721722389330995</c:v>
                </c:pt>
                <c:pt idx="34">
                  <c:v>-0.35721722389330995</c:v>
                </c:pt>
                <c:pt idx="35">
                  <c:v>-0.35721722389330995</c:v>
                </c:pt>
                <c:pt idx="36">
                  <c:v>-0.35721722389330995</c:v>
                </c:pt>
                <c:pt idx="37">
                  <c:v>-0.35721722389330995</c:v>
                </c:pt>
                <c:pt idx="38">
                  <c:v>-0.35721722389330995</c:v>
                </c:pt>
                <c:pt idx="39">
                  <c:v>-0.35721722389330995</c:v>
                </c:pt>
                <c:pt idx="40">
                  <c:v>-0.35721722389330995</c:v>
                </c:pt>
                <c:pt idx="41">
                  <c:v>-0.35721722389330995</c:v>
                </c:pt>
                <c:pt idx="42">
                  <c:v>-0.35721722389330995</c:v>
                </c:pt>
                <c:pt idx="43">
                  <c:v>-0.35721722389330995</c:v>
                </c:pt>
                <c:pt idx="44">
                  <c:v>-0.35721722389330995</c:v>
                </c:pt>
                <c:pt idx="45">
                  <c:v>-0.35721722389330995</c:v>
                </c:pt>
                <c:pt idx="46">
                  <c:v>-0.35721722389330995</c:v>
                </c:pt>
                <c:pt idx="47">
                  <c:v>-0.35721722389330995</c:v>
                </c:pt>
                <c:pt idx="48">
                  <c:v>-0.35721722389330995</c:v>
                </c:pt>
                <c:pt idx="49">
                  <c:v>0.11332663212139238</c:v>
                </c:pt>
                <c:pt idx="50">
                  <c:v>0.10760141003953222</c:v>
                </c:pt>
                <c:pt idx="51">
                  <c:v>2.320692122819823E-2</c:v>
                </c:pt>
                <c:pt idx="52">
                  <c:v>4.2077013849149636E-2</c:v>
                </c:pt>
                <c:pt idx="53">
                  <c:v>0.14274993877392844</c:v>
                </c:pt>
                <c:pt idx="54">
                  <c:v>0.1435667587305372</c:v>
                </c:pt>
                <c:pt idx="55">
                  <c:v>0.19578780320874262</c:v>
                </c:pt>
                <c:pt idx="56">
                  <c:v>0.12967718862310323</c:v>
                </c:pt>
                <c:pt idx="57">
                  <c:v>8.3049882598215885E-2</c:v>
                </c:pt>
                <c:pt idx="58">
                  <c:v>0.11986813801335539</c:v>
                </c:pt>
                <c:pt idx="59">
                  <c:v>0.14274993877392844</c:v>
                </c:pt>
                <c:pt idx="60">
                  <c:v>3.8796281585001702E-2</c:v>
                </c:pt>
                <c:pt idx="61">
                  <c:v>1.8583470008728398E-3</c:v>
                </c:pt>
                <c:pt idx="62">
                  <c:v>0.14928375129068366</c:v>
                </c:pt>
                <c:pt idx="63">
                  <c:v>0.1329460170796587</c:v>
                </c:pt>
                <c:pt idx="64">
                  <c:v>5.4375926873310776E-2</c:v>
                </c:pt>
                <c:pt idx="65">
                  <c:v>-2.9376245258729172E-2</c:v>
                </c:pt>
                <c:pt idx="66">
                  <c:v>-6.8886328551479858E-2</c:v>
                </c:pt>
                <c:pt idx="67">
                  <c:v>-0.13322368960651007</c:v>
                </c:pt>
                <c:pt idx="68">
                  <c:v>-0.12992030693784926</c:v>
                </c:pt>
                <c:pt idx="69">
                  <c:v>-0.13322368960651007</c:v>
                </c:pt>
                <c:pt idx="70">
                  <c:v>-0.1662815456630326</c:v>
                </c:pt>
                <c:pt idx="71">
                  <c:v>-0.17538012473084696</c:v>
                </c:pt>
                <c:pt idx="72">
                  <c:v>-0.20021127496455388</c:v>
                </c:pt>
                <c:pt idx="73">
                  <c:v>-0.1853096254075155</c:v>
                </c:pt>
                <c:pt idx="74">
                  <c:v>-0.21595043617295323</c:v>
                </c:pt>
                <c:pt idx="75">
                  <c:v>-0.18117185416716231</c:v>
                </c:pt>
                <c:pt idx="76">
                  <c:v>-0.1762074325059648</c:v>
                </c:pt>
                <c:pt idx="77">
                  <c:v>-0.16132007969893425</c:v>
                </c:pt>
                <c:pt idx="78">
                  <c:v>-0.14478896754466017</c:v>
                </c:pt>
                <c:pt idx="79">
                  <c:v>-0.15222661531945234</c:v>
                </c:pt>
                <c:pt idx="80">
                  <c:v>-0.15222661531945234</c:v>
                </c:pt>
                <c:pt idx="81">
                  <c:v>-0.15635959818525172</c:v>
                </c:pt>
                <c:pt idx="82">
                  <c:v>-9.2787297949053438E-2</c:v>
                </c:pt>
                <c:pt idx="83">
                  <c:v>-2.2797297852340859E-2</c:v>
                </c:pt>
                <c:pt idx="84">
                  <c:v>5.8474220353090023E-2</c:v>
                </c:pt>
                <c:pt idx="85">
                  <c:v>5.3556187550356293E-2</c:v>
                </c:pt>
                <c:pt idx="86">
                  <c:v>9.1236404382009362E-2</c:v>
                </c:pt>
                <c:pt idx="87">
                  <c:v>0.4713977409142403</c:v>
                </c:pt>
                <c:pt idx="88">
                  <c:v>0.52133010723309492</c:v>
                </c:pt>
                <c:pt idx="89">
                  <c:v>0.23895093796369843</c:v>
                </c:pt>
                <c:pt idx="90">
                  <c:v>6.7865593899252286E-3</c:v>
                </c:pt>
                <c:pt idx="91">
                  <c:v>-4.3362259609516451E-2</c:v>
                </c:pt>
                <c:pt idx="92">
                  <c:v>-5.2416204759258178E-2</c:v>
                </c:pt>
                <c:pt idx="93">
                  <c:v>-2.19750511453774E-2</c:v>
                </c:pt>
                <c:pt idx="94">
                  <c:v>-2.2797297852340859E-2</c:v>
                </c:pt>
                <c:pt idx="95">
                  <c:v>-4.8300368659021375E-2</c:v>
                </c:pt>
                <c:pt idx="96">
                  <c:v>-7.2181655782256771E-2</c:v>
                </c:pt>
                <c:pt idx="97">
                  <c:v>-4.0070728713738235E-2</c:v>
                </c:pt>
                <c:pt idx="98">
                  <c:v>1.4177056906350349E-2</c:v>
                </c:pt>
                <c:pt idx="99">
                  <c:v>4.5357315641625318E-2</c:v>
                </c:pt>
                <c:pt idx="100">
                  <c:v>3.3053963960373689E-2</c:v>
                </c:pt>
                <c:pt idx="101">
                  <c:v>5.8474220353090023E-2</c:v>
                </c:pt>
                <c:pt idx="102">
                  <c:v>1.2534912922570363E-2</c:v>
                </c:pt>
                <c:pt idx="103">
                  <c:v>-3.8425125764238233E-2</c:v>
                </c:pt>
                <c:pt idx="104">
                  <c:v>-3.1843796955945247E-2</c:v>
                </c:pt>
                <c:pt idx="105">
                  <c:v>2.1565370290289487E-2</c:v>
                </c:pt>
                <c:pt idx="106">
                  <c:v>6.6668792342031213E-2</c:v>
                </c:pt>
                <c:pt idx="107">
                  <c:v>4.3717218547280723E-2</c:v>
                </c:pt>
                <c:pt idx="108">
                  <c:v>2.4848364385614607E-2</c:v>
                </c:pt>
                <c:pt idx="109">
                  <c:v>-2.9376245258729172E-2</c:v>
                </c:pt>
                <c:pt idx="110">
                  <c:v>-4.171643999074981E-2</c:v>
                </c:pt>
                <c:pt idx="111">
                  <c:v>3.2233525189654944E-2</c:v>
                </c:pt>
                <c:pt idx="112">
                  <c:v>6.4210702767270367E-2</c:v>
                </c:pt>
                <c:pt idx="113">
                  <c:v>1.2534912922570363E-2</c:v>
                </c:pt>
              </c:numCache>
            </c:numRef>
          </c:val>
          <c:smooth val="0"/>
          <c:extLst>
            <c:ext xmlns:c16="http://schemas.microsoft.com/office/drawing/2014/chart" uri="{C3380CC4-5D6E-409C-BE32-E72D297353CC}">
              <c16:uniqueId val="{00000000-7D9C-4A4A-B426-C26A115302B6}"/>
            </c:ext>
          </c:extLst>
        </c:ser>
        <c:dLbls>
          <c:showLegendKey val="0"/>
          <c:showVal val="0"/>
          <c:showCatName val="0"/>
          <c:showSerName val="0"/>
          <c:showPercent val="0"/>
          <c:showBubbleSize val="0"/>
        </c:dLbls>
        <c:smooth val="0"/>
        <c:axId val="237740416"/>
        <c:axId val="237741952"/>
      </c:lineChart>
      <c:catAx>
        <c:axId val="237740416"/>
        <c:scaling>
          <c:orientation val="minMax"/>
        </c:scaling>
        <c:delete val="0"/>
        <c:axPos val="b"/>
        <c:numFmt formatCode="General" sourceLinked="0"/>
        <c:majorTickMark val="out"/>
        <c:minorTickMark val="none"/>
        <c:tickLblPos val="low"/>
        <c:crossAx val="237741952"/>
        <c:crosses val="autoZero"/>
        <c:auto val="1"/>
        <c:lblAlgn val="ctr"/>
        <c:lblOffset val="100"/>
        <c:noMultiLvlLbl val="0"/>
      </c:catAx>
      <c:valAx>
        <c:axId val="237741952"/>
        <c:scaling>
          <c:orientation val="minMax"/>
        </c:scaling>
        <c:delete val="0"/>
        <c:axPos val="l"/>
        <c:majorGridlines/>
        <c:numFmt formatCode="0.0" sourceLinked="0"/>
        <c:majorTickMark val="out"/>
        <c:minorTickMark val="none"/>
        <c:tickLblPos val="nextTo"/>
        <c:spPr>
          <a:ln>
            <a:noFill/>
          </a:ln>
        </c:spPr>
        <c:crossAx val="237740416"/>
        <c:crosses val="autoZero"/>
        <c:crossBetween val="between"/>
      </c:valAx>
    </c:plotArea>
    <c:plotVisOnly val="1"/>
    <c:dispBlanksAs val="gap"/>
    <c:showDLblsOverMax val="0"/>
  </c:chart>
  <c:printSettings>
    <c:headerFooter/>
    <c:pageMargins b="0.75000000000000966" l="0.70000000000000062" r="0.70000000000000062" t="0.75000000000000966" header="0.30000000000000032" footer="0.30000000000000032"/>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H*N/FT</a:t>
            </a:r>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Stationary!$AC$7:$AC$120</c:f>
              <c:numCache>
                <c:formatCode>0.000</c:formatCode>
                <c:ptCount val="114"/>
                <c:pt idx="0">
                  <c:v>-16.481381624760893</c:v>
                </c:pt>
                <c:pt idx="1">
                  <c:v>-18.119122723868585</c:v>
                </c:pt>
                <c:pt idx="2">
                  <c:v>-18.21270594799573</c:v>
                </c:pt>
                <c:pt idx="3">
                  <c:v>-15.741025835301549</c:v>
                </c:pt>
                <c:pt idx="4">
                  <c:v>-15.996181687318407</c:v>
                </c:pt>
                <c:pt idx="5">
                  <c:v>-13.678257100195184</c:v>
                </c:pt>
                <c:pt idx="6">
                  <c:v>-12.641715491434196</c:v>
                </c:pt>
                <c:pt idx="7">
                  <c:v>-12.722768399176852</c:v>
                </c:pt>
                <c:pt idx="8">
                  <c:v>-11.64847731114712</c:v>
                </c:pt>
                <c:pt idx="9">
                  <c:v>-10.883512282208697</c:v>
                </c:pt>
                <c:pt idx="10">
                  <c:v>-11.307759455421122</c:v>
                </c:pt>
                <c:pt idx="11">
                  <c:v>-11.832880501907932</c:v>
                </c:pt>
                <c:pt idx="12">
                  <c:v>-9.4062198151315108</c:v>
                </c:pt>
                <c:pt idx="13">
                  <c:v>-10.900677945481718</c:v>
                </c:pt>
                <c:pt idx="14">
                  <c:v>-9.973889172422993</c:v>
                </c:pt>
                <c:pt idx="15">
                  <c:v>-9.6538428165081971</c:v>
                </c:pt>
                <c:pt idx="16">
                  <c:v>-11.04784184113519</c:v>
                </c:pt>
                <c:pt idx="17">
                  <c:v>-7.8626158739824206</c:v>
                </c:pt>
                <c:pt idx="18">
                  <c:v>-9.9141590699841746</c:v>
                </c:pt>
                <c:pt idx="19">
                  <c:v>-6.7608937226537726</c:v>
                </c:pt>
                <c:pt idx="20">
                  <c:v>-6.7478139022424308</c:v>
                </c:pt>
                <c:pt idx="21">
                  <c:v>-7.1855862965451491</c:v>
                </c:pt>
                <c:pt idx="22">
                  <c:v>-5.3032254453429086</c:v>
                </c:pt>
                <c:pt idx="23">
                  <c:v>-6.0125841788728698</c:v>
                </c:pt>
                <c:pt idx="24">
                  <c:v>-4.2356819982302687</c:v>
                </c:pt>
                <c:pt idx="25">
                  <c:v>-5.2754928607238973</c:v>
                </c:pt>
                <c:pt idx="26">
                  <c:v>-3.2080527350446761</c:v>
                </c:pt>
                <c:pt idx="27">
                  <c:v>-5.9443063200047819</c:v>
                </c:pt>
                <c:pt idx="28">
                  <c:v>-6.6430331716748503</c:v>
                </c:pt>
                <c:pt idx="29">
                  <c:v>-4.8951869988701606</c:v>
                </c:pt>
                <c:pt idx="30">
                  <c:v>-4.7408373215760875</c:v>
                </c:pt>
                <c:pt idx="31">
                  <c:v>-4.6051975083574668</c:v>
                </c:pt>
                <c:pt idx="32">
                  <c:v>-4.1124138047723058</c:v>
                </c:pt>
                <c:pt idx="33">
                  <c:v>-4.0003668836760511</c:v>
                </c:pt>
                <c:pt idx="34">
                  <c:v>-3.7563508810329136</c:v>
                </c:pt>
                <c:pt idx="35">
                  <c:v>-3.3066204432559463</c:v>
                </c:pt>
                <c:pt idx="36">
                  <c:v>-2.5194722611416838</c:v>
                </c:pt>
                <c:pt idx="37">
                  <c:v>-2.196556351182922</c:v>
                </c:pt>
                <c:pt idx="38">
                  <c:v>-2.5084243042379191</c:v>
                </c:pt>
                <c:pt idx="39">
                  <c:v>-0.93257016458249886</c:v>
                </c:pt>
                <c:pt idx="40">
                  <c:v>-4.247816400284802</c:v>
                </c:pt>
                <c:pt idx="41">
                  <c:v>-2.8092277352888129</c:v>
                </c:pt>
                <c:pt idx="42">
                  <c:v>-4.1313101895200557</c:v>
                </c:pt>
                <c:pt idx="43">
                  <c:v>-1.3843893740507562</c:v>
                </c:pt>
                <c:pt idx="44">
                  <c:v>-8.1083582685881339E-4</c:v>
                </c:pt>
                <c:pt idx="45">
                  <c:v>2.1635520939314645E-2</c:v>
                </c:pt>
                <c:pt idx="46">
                  <c:v>0.4150174040412935</c:v>
                </c:pt>
                <c:pt idx="47">
                  <c:v>-2.4069293895222614</c:v>
                </c:pt>
                <c:pt idx="48">
                  <c:v>-3.1211703794063901</c:v>
                </c:pt>
                <c:pt idx="49">
                  <c:v>-4.6228347837959873</c:v>
                </c:pt>
                <c:pt idx="50">
                  <c:v>-3.8657661170620763</c:v>
                </c:pt>
                <c:pt idx="51">
                  <c:v>-5.0580868194441262</c:v>
                </c:pt>
                <c:pt idx="52">
                  <c:v>-3.0548033755047204</c:v>
                </c:pt>
                <c:pt idx="53">
                  <c:v>-3.4321901495034357</c:v>
                </c:pt>
                <c:pt idx="54">
                  <c:v>-4.1786175711836524</c:v>
                </c:pt>
                <c:pt idx="55">
                  <c:v>-2.3442122682766158</c:v>
                </c:pt>
                <c:pt idx="56">
                  <c:v>-2.5072088164555346</c:v>
                </c:pt>
                <c:pt idx="57">
                  <c:v>-2.9769544209236081</c:v>
                </c:pt>
                <c:pt idx="58">
                  <c:v>-5.8690525897024717</c:v>
                </c:pt>
                <c:pt idx="59">
                  <c:v>-1.9956102418064443</c:v>
                </c:pt>
                <c:pt idx="60">
                  <c:v>-3.2750574304662123</c:v>
                </c:pt>
                <c:pt idx="61">
                  <c:v>-1.5415580888623257</c:v>
                </c:pt>
                <c:pt idx="62">
                  <c:v>-1.2440622420343193</c:v>
                </c:pt>
                <c:pt idx="63">
                  <c:v>-1.0369138327721998</c:v>
                </c:pt>
                <c:pt idx="64">
                  <c:v>-1.8279154352172018</c:v>
                </c:pt>
                <c:pt idx="65">
                  <c:v>-1.427760387076578</c:v>
                </c:pt>
                <c:pt idx="66">
                  <c:v>-0.38219026858833161</c:v>
                </c:pt>
                <c:pt idx="67">
                  <c:v>-0.6289853624649826</c:v>
                </c:pt>
                <c:pt idx="68">
                  <c:v>0.32270179238862617</c:v>
                </c:pt>
                <c:pt idx="69">
                  <c:v>-1.4151255783237779</c:v>
                </c:pt>
                <c:pt idx="70">
                  <c:v>0.18235315924552964</c:v>
                </c:pt>
                <c:pt idx="71">
                  <c:v>-1.365488560771853</c:v>
                </c:pt>
                <c:pt idx="72">
                  <c:v>-2.7563215604061622</c:v>
                </c:pt>
                <c:pt idx="73">
                  <c:v>-2.648363892364209</c:v>
                </c:pt>
                <c:pt idx="74">
                  <c:v>-1.5935394600677668</c:v>
                </c:pt>
                <c:pt idx="75">
                  <c:v>-1.0869190820396195</c:v>
                </c:pt>
                <c:pt idx="76">
                  <c:v>-0.28817033093586453</c:v>
                </c:pt>
                <c:pt idx="77">
                  <c:v>0.2236505713394692</c:v>
                </c:pt>
                <c:pt idx="78">
                  <c:v>1.5772844256335086</c:v>
                </c:pt>
                <c:pt idx="79">
                  <c:v>2.2131110149137587</c:v>
                </c:pt>
                <c:pt idx="80">
                  <c:v>1.4960252078386524</c:v>
                </c:pt>
                <c:pt idx="81">
                  <c:v>2.1139985714710576</c:v>
                </c:pt>
                <c:pt idx="82">
                  <c:v>-0.72466877764230464</c:v>
                </c:pt>
                <c:pt idx="83">
                  <c:v>1.0070004397121508</c:v>
                </c:pt>
                <c:pt idx="84">
                  <c:v>-0.72644064607375647</c:v>
                </c:pt>
                <c:pt idx="85">
                  <c:v>1.1804037945333157</c:v>
                </c:pt>
                <c:pt idx="86">
                  <c:v>3.384416614033281E-2</c:v>
                </c:pt>
                <c:pt idx="87">
                  <c:v>-0.97038828037607061</c:v>
                </c:pt>
                <c:pt idx="88">
                  <c:v>-1.5664494724966165</c:v>
                </c:pt>
                <c:pt idx="89">
                  <c:v>-3.2238901078319362</c:v>
                </c:pt>
                <c:pt idx="90">
                  <c:v>-1.2011253189549738</c:v>
                </c:pt>
                <c:pt idx="91">
                  <c:v>-2.0057251118206025</c:v>
                </c:pt>
                <c:pt idx="92">
                  <c:v>-1.13044016190827</c:v>
                </c:pt>
                <c:pt idx="93">
                  <c:v>-0.48245234933987646</c:v>
                </c:pt>
                <c:pt idx="94">
                  <c:v>-1.0386109716483443</c:v>
                </c:pt>
                <c:pt idx="95">
                  <c:v>-0.6354662166600944</c:v>
                </c:pt>
                <c:pt idx="96">
                  <c:v>0.49285932985717729</c:v>
                </c:pt>
                <c:pt idx="97">
                  <c:v>-0.2283656378220158</c:v>
                </c:pt>
                <c:pt idx="98">
                  <c:v>1.140714886737987</c:v>
                </c:pt>
                <c:pt idx="99">
                  <c:v>-0.11939367619051477</c:v>
                </c:pt>
                <c:pt idx="100">
                  <c:v>2.1274066572625445</c:v>
                </c:pt>
                <c:pt idx="101">
                  <c:v>0.74534045819035022</c:v>
                </c:pt>
                <c:pt idx="102">
                  <c:v>-0.44964814413536747</c:v>
                </c:pt>
                <c:pt idx="103">
                  <c:v>1.505618318744304</c:v>
                </c:pt>
                <c:pt idx="104">
                  <c:v>1.0188665139355502</c:v>
                </c:pt>
                <c:pt idx="105">
                  <c:v>2.8290072063853549</c:v>
                </c:pt>
                <c:pt idx="106">
                  <c:v>2.1612957521116769</c:v>
                </c:pt>
                <c:pt idx="107">
                  <c:v>2.6515550713227736</c:v>
                </c:pt>
                <c:pt idx="108">
                  <c:v>1.0120848226554271</c:v>
                </c:pt>
                <c:pt idx="109">
                  <c:v>1.0214545073217405</c:v>
                </c:pt>
                <c:pt idx="110">
                  <c:v>2.0614364562502923</c:v>
                </c:pt>
                <c:pt idx="111">
                  <c:v>2.0913776247444291</c:v>
                </c:pt>
                <c:pt idx="112">
                  <c:v>2.2058354151643123</c:v>
                </c:pt>
                <c:pt idx="113">
                  <c:v>3.0386404927826351</c:v>
                </c:pt>
              </c:numCache>
            </c:numRef>
          </c:val>
          <c:smooth val="0"/>
          <c:extLst>
            <c:ext xmlns:c16="http://schemas.microsoft.com/office/drawing/2014/chart" uri="{C3380CC4-5D6E-409C-BE32-E72D297353CC}">
              <c16:uniqueId val="{00000000-752C-4D16-B81F-2F29986D97DE}"/>
            </c:ext>
          </c:extLst>
        </c:ser>
        <c:dLbls>
          <c:showLegendKey val="0"/>
          <c:showVal val="0"/>
          <c:showCatName val="0"/>
          <c:showSerName val="0"/>
          <c:showPercent val="0"/>
          <c:showBubbleSize val="0"/>
        </c:dLbls>
        <c:smooth val="0"/>
        <c:axId val="238040192"/>
        <c:axId val="238041728"/>
      </c:lineChart>
      <c:catAx>
        <c:axId val="238040192"/>
        <c:scaling>
          <c:orientation val="minMax"/>
        </c:scaling>
        <c:delete val="0"/>
        <c:axPos val="b"/>
        <c:numFmt formatCode="General" sourceLinked="0"/>
        <c:majorTickMark val="out"/>
        <c:minorTickMark val="none"/>
        <c:tickLblPos val="low"/>
        <c:crossAx val="238041728"/>
        <c:crosses val="autoZero"/>
        <c:auto val="1"/>
        <c:lblAlgn val="ctr"/>
        <c:lblOffset val="100"/>
        <c:noMultiLvlLbl val="0"/>
      </c:catAx>
      <c:valAx>
        <c:axId val="238041728"/>
        <c:scaling>
          <c:orientation val="minMax"/>
        </c:scaling>
        <c:delete val="0"/>
        <c:axPos val="l"/>
        <c:majorGridlines/>
        <c:numFmt formatCode="0.0" sourceLinked="0"/>
        <c:majorTickMark val="out"/>
        <c:minorTickMark val="none"/>
        <c:tickLblPos val="nextTo"/>
        <c:spPr>
          <a:ln>
            <a:noFill/>
          </a:ln>
        </c:spPr>
        <c:crossAx val="238040192"/>
        <c:crosses val="autoZero"/>
        <c:crossBetween val="between"/>
      </c:valAx>
    </c:plotArea>
    <c:plotVisOnly val="1"/>
    <c:dispBlanksAs val="gap"/>
    <c:showDLblsOverMax val="0"/>
  </c:chart>
  <c:printSettings>
    <c:headerFooter/>
    <c:pageMargins b="0.75000000000001277" l="0.70000000000000062" r="0.70000000000000062" t="0.75000000000001277" header="0.30000000000000032" footer="0.30000000000000032"/>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baseline="0"/>
              <a:t>U</a:t>
            </a:r>
            <a:endParaRPr lang="es-CL"/>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Stationary!$AD$7:$AD$120</c:f>
              <c:numCache>
                <c:formatCode>0.000</c:formatCode>
                <c:ptCount val="114"/>
                <c:pt idx="0">
                  <c:v>3.0985730093717798</c:v>
                </c:pt>
                <c:pt idx="1">
                  <c:v>3.200630735778681</c:v>
                </c:pt>
                <c:pt idx="2">
                  <c:v>2.9540519185551801</c:v>
                </c:pt>
                <c:pt idx="3">
                  <c:v>2.6150364095127809</c:v>
                </c:pt>
                <c:pt idx="4">
                  <c:v>2.6289664673931803</c:v>
                </c:pt>
                <c:pt idx="5">
                  <c:v>2.11020472346868</c:v>
                </c:pt>
                <c:pt idx="6">
                  <c:v>1.8571005018658102</c:v>
                </c:pt>
                <c:pt idx="7">
                  <c:v>0.93378390572015135</c:v>
                </c:pt>
                <c:pt idx="8">
                  <c:v>0.48918332248748086</c:v>
                </c:pt>
                <c:pt idx="9">
                  <c:v>0.28337792814287077</c:v>
                </c:pt>
                <c:pt idx="10">
                  <c:v>-0.13053642848023905</c:v>
                </c:pt>
                <c:pt idx="11">
                  <c:v>3.5496440457970735E-2</c:v>
                </c:pt>
                <c:pt idx="12">
                  <c:v>-0.26971036364049983</c:v>
                </c:pt>
                <c:pt idx="13">
                  <c:v>4.5926581203259431E-2</c:v>
                </c:pt>
                <c:pt idx="14">
                  <c:v>-9.1350177975195734E-3</c:v>
                </c:pt>
                <c:pt idx="15">
                  <c:v>0.20234951848352978</c:v>
                </c:pt>
                <c:pt idx="16">
                  <c:v>0.46714708163171004</c:v>
                </c:pt>
                <c:pt idx="17">
                  <c:v>0.31349869381388018</c:v>
                </c:pt>
                <c:pt idx="18">
                  <c:v>0.84651216273226026</c:v>
                </c:pt>
                <c:pt idx="19">
                  <c:v>-0.13137703074811924</c:v>
                </c:pt>
                <c:pt idx="20">
                  <c:v>-0.66930366505326955</c:v>
                </c:pt>
                <c:pt idx="21">
                  <c:v>-1.1549677523176296</c:v>
                </c:pt>
                <c:pt idx="22">
                  <c:v>-1.0831172334958694</c:v>
                </c:pt>
                <c:pt idx="23">
                  <c:v>-1.117725420934649</c:v>
                </c:pt>
                <c:pt idx="24">
                  <c:v>-1.1255795109448394</c:v>
                </c:pt>
                <c:pt idx="25">
                  <c:v>-1.2752489136283485</c:v>
                </c:pt>
                <c:pt idx="26">
                  <c:v>-1.1872428708054992</c:v>
                </c:pt>
                <c:pt idx="27">
                  <c:v>-0.93926524718160831</c:v>
                </c:pt>
                <c:pt idx="28">
                  <c:v>-0.42387950535084862</c:v>
                </c:pt>
                <c:pt idx="29">
                  <c:v>9.468265758902028E-2</c:v>
                </c:pt>
                <c:pt idx="30">
                  <c:v>0.23421070326125992</c:v>
                </c:pt>
                <c:pt idx="31">
                  <c:v>0.41396018132568102</c:v>
                </c:pt>
                <c:pt idx="32">
                  <c:v>-0.16409409635065053</c:v>
                </c:pt>
                <c:pt idx="33">
                  <c:v>-0.1733818206509099</c:v>
                </c:pt>
                <c:pt idx="34">
                  <c:v>-0.58789378114863933</c:v>
                </c:pt>
                <c:pt idx="35">
                  <c:v>-0.68132387869928035</c:v>
                </c:pt>
                <c:pt idx="36">
                  <c:v>-0.88896661662883858</c:v>
                </c:pt>
                <c:pt idx="37">
                  <c:v>-1.6555064014754493</c:v>
                </c:pt>
                <c:pt idx="38">
                  <c:v>-1.6722383740639808</c:v>
                </c:pt>
                <c:pt idx="39">
                  <c:v>-2.0293809747694898</c:v>
                </c:pt>
                <c:pt idx="40">
                  <c:v>-1.6594107502665407</c:v>
                </c:pt>
                <c:pt idx="41">
                  <c:v>-1.6324198695584791</c:v>
                </c:pt>
                <c:pt idx="42">
                  <c:v>-1.7832856158318791</c:v>
                </c:pt>
                <c:pt idx="43">
                  <c:v>-2.0863563743078695</c:v>
                </c:pt>
                <c:pt idx="44">
                  <c:v>-2.1387031706951998</c:v>
                </c:pt>
                <c:pt idx="45">
                  <c:v>-2.0478523110133597</c:v>
                </c:pt>
                <c:pt idx="46">
                  <c:v>-1.6666357756107582</c:v>
                </c:pt>
                <c:pt idx="47">
                  <c:v>-8.4241573668997205E-3</c:v>
                </c:pt>
                <c:pt idx="48">
                  <c:v>0.99207175010588067</c:v>
                </c:pt>
                <c:pt idx="49">
                  <c:v>2.3902714317393805</c:v>
                </c:pt>
                <c:pt idx="50">
                  <c:v>2.5654164370984809</c:v>
                </c:pt>
                <c:pt idx="51">
                  <c:v>2.0878651494216811</c:v>
                </c:pt>
                <c:pt idx="52">
                  <c:v>1.1843208147814703</c:v>
                </c:pt>
                <c:pt idx="53">
                  <c:v>1.3439921895078601</c:v>
                </c:pt>
                <c:pt idx="54">
                  <c:v>2.1313033045210812</c:v>
                </c:pt>
                <c:pt idx="55">
                  <c:v>1.8275785224974097</c:v>
                </c:pt>
                <c:pt idx="56">
                  <c:v>2.0669336361397708</c:v>
                </c:pt>
                <c:pt idx="57">
                  <c:v>1.8123327642380413</c:v>
                </c:pt>
                <c:pt idx="58">
                  <c:v>1.76376781954324</c:v>
                </c:pt>
                <c:pt idx="59">
                  <c:v>1.5531070806303902</c:v>
                </c:pt>
                <c:pt idx="60">
                  <c:v>2.0806778956616814</c:v>
                </c:pt>
                <c:pt idx="61">
                  <c:v>1.6690893841392906</c:v>
                </c:pt>
                <c:pt idx="62">
                  <c:v>1.4958501690763004</c:v>
                </c:pt>
                <c:pt idx="63">
                  <c:v>1.7708677419713297</c:v>
                </c:pt>
                <c:pt idx="64">
                  <c:v>1.6617816962935805</c:v>
                </c:pt>
                <c:pt idx="65">
                  <c:v>1.4012689234357403</c:v>
                </c:pt>
                <c:pt idx="66">
                  <c:v>1.4047701366057197</c:v>
                </c:pt>
                <c:pt idx="67">
                  <c:v>1.4844271903365414</c:v>
                </c:pt>
                <c:pt idx="68">
                  <c:v>1.5839000207913809</c:v>
                </c:pt>
                <c:pt idx="69">
                  <c:v>2.1048139586700803</c:v>
                </c:pt>
                <c:pt idx="70">
                  <c:v>2.0943598512219808</c:v>
                </c:pt>
                <c:pt idx="71">
                  <c:v>1.9201289071789613</c:v>
                </c:pt>
                <c:pt idx="72">
                  <c:v>1.4904063141786796</c:v>
                </c:pt>
                <c:pt idx="73">
                  <c:v>1.2824723945303909</c:v>
                </c:pt>
                <c:pt idx="74">
                  <c:v>1.1776937237728013</c:v>
                </c:pt>
                <c:pt idx="75">
                  <c:v>0.87702144000606097</c:v>
                </c:pt>
                <c:pt idx="76">
                  <c:v>0.72629442114735987</c:v>
                </c:pt>
                <c:pt idx="77">
                  <c:v>0.26409452203787964</c:v>
                </c:pt>
                <c:pt idx="78">
                  <c:v>-0.50345355384454837</c:v>
                </c:pt>
                <c:pt idx="79">
                  <c:v>-1.1607353221976391</c:v>
                </c:pt>
                <c:pt idx="80">
                  <c:v>-0.91921524982921898</c:v>
                </c:pt>
                <c:pt idx="81">
                  <c:v>-1.6039236044233984</c:v>
                </c:pt>
                <c:pt idx="82">
                  <c:v>-0.60744293223445833</c:v>
                </c:pt>
                <c:pt idx="83">
                  <c:v>3.4139345923770215E-2</c:v>
                </c:pt>
                <c:pt idx="84">
                  <c:v>-0.21364820317631938</c:v>
                </c:pt>
                <c:pt idx="85">
                  <c:v>-0.29643897315198942</c:v>
                </c:pt>
                <c:pt idx="86">
                  <c:v>-0.57701303786615821</c:v>
                </c:pt>
                <c:pt idx="87">
                  <c:v>0.39567066273755103</c:v>
                </c:pt>
                <c:pt idx="88">
                  <c:v>1.4366413792849908</c:v>
                </c:pt>
                <c:pt idx="89">
                  <c:v>1.7818238451922497</c:v>
                </c:pt>
                <c:pt idx="90">
                  <c:v>1.6933563141539612</c:v>
                </c:pt>
                <c:pt idx="91">
                  <c:v>1.6319375501905498</c:v>
                </c:pt>
                <c:pt idx="92">
                  <c:v>1.0110771391716113</c:v>
                </c:pt>
                <c:pt idx="93">
                  <c:v>0.46713667660118041</c:v>
                </c:pt>
                <c:pt idx="94">
                  <c:v>1.6369547594310419E-3</c:v>
                </c:pt>
                <c:pt idx="95">
                  <c:v>-0.59927344278337902</c:v>
                </c:pt>
                <c:pt idx="96">
                  <c:v>-0.70612871848459946</c:v>
                </c:pt>
                <c:pt idx="97">
                  <c:v>-0.8667796309338005</c:v>
                </c:pt>
                <c:pt idx="98">
                  <c:v>-0.57273372368045905</c:v>
                </c:pt>
                <c:pt idx="99">
                  <c:v>-1.0861820326638192</c:v>
                </c:pt>
                <c:pt idx="100">
                  <c:v>-1.3907648384486198</c:v>
                </c:pt>
                <c:pt idx="101">
                  <c:v>-1.4721541678845895</c:v>
                </c:pt>
                <c:pt idx="102">
                  <c:v>-1.5076758889580102</c:v>
                </c:pt>
                <c:pt idx="103">
                  <c:v>-1.5646302787797399</c:v>
                </c:pt>
                <c:pt idx="104">
                  <c:v>-1.7794192828805695</c:v>
                </c:pt>
                <c:pt idx="105">
                  <c:v>-1.8592014530797192</c:v>
                </c:pt>
                <c:pt idx="106">
                  <c:v>-2.3115925509471698</c:v>
                </c:pt>
                <c:pt idx="107">
                  <c:v>-1.9508630926483095</c:v>
                </c:pt>
                <c:pt idx="108">
                  <c:v>-1.4767392405959292</c:v>
                </c:pt>
                <c:pt idx="109">
                  <c:v>-1.5917084809259583</c:v>
                </c:pt>
                <c:pt idx="110">
                  <c:v>-1.4251436834558495</c:v>
                </c:pt>
                <c:pt idx="111">
                  <c:v>-1.6127530820527394</c:v>
                </c:pt>
                <c:pt idx="112">
                  <c:v>-1.8796035769294193</c:v>
                </c:pt>
                <c:pt idx="113">
                  <c:v>-1.6040708572254703</c:v>
                </c:pt>
              </c:numCache>
            </c:numRef>
          </c:val>
          <c:smooth val="0"/>
          <c:extLst>
            <c:ext xmlns:c16="http://schemas.microsoft.com/office/drawing/2014/chart" uri="{C3380CC4-5D6E-409C-BE32-E72D297353CC}">
              <c16:uniqueId val="{00000000-8BEB-4835-8919-BF29362DEA92}"/>
            </c:ext>
          </c:extLst>
        </c:ser>
        <c:dLbls>
          <c:showLegendKey val="0"/>
          <c:showVal val="0"/>
          <c:showCatName val="0"/>
          <c:showSerName val="0"/>
          <c:showPercent val="0"/>
          <c:showBubbleSize val="0"/>
        </c:dLbls>
        <c:smooth val="0"/>
        <c:axId val="238066304"/>
        <c:axId val="238084480"/>
      </c:lineChart>
      <c:catAx>
        <c:axId val="238066304"/>
        <c:scaling>
          <c:orientation val="minMax"/>
        </c:scaling>
        <c:delete val="0"/>
        <c:axPos val="b"/>
        <c:numFmt formatCode="General" sourceLinked="0"/>
        <c:majorTickMark val="out"/>
        <c:minorTickMark val="none"/>
        <c:tickLblPos val="low"/>
        <c:crossAx val="238084480"/>
        <c:crosses val="autoZero"/>
        <c:auto val="1"/>
        <c:lblAlgn val="ctr"/>
        <c:lblOffset val="100"/>
        <c:noMultiLvlLbl val="0"/>
      </c:catAx>
      <c:valAx>
        <c:axId val="238084480"/>
        <c:scaling>
          <c:orientation val="minMax"/>
        </c:scaling>
        <c:delete val="0"/>
        <c:axPos val="l"/>
        <c:majorGridlines/>
        <c:numFmt formatCode="0.0" sourceLinked="0"/>
        <c:majorTickMark val="out"/>
        <c:minorTickMark val="none"/>
        <c:tickLblPos val="nextTo"/>
        <c:spPr>
          <a:ln>
            <a:noFill/>
          </a:ln>
        </c:spPr>
        <c:crossAx val="238066304"/>
        <c:crosses val="autoZero"/>
        <c:crossBetween val="between"/>
      </c:valAx>
    </c:plotArea>
    <c:plotVisOnly val="1"/>
    <c:dispBlanksAs val="gap"/>
    <c:showDLblsOverMax val="0"/>
  </c:chart>
  <c:printSettings>
    <c:headerFooter/>
    <c:pageMargins b="0.75000000000000966" l="0.70000000000000062" r="0.70000000000000062" t="0.75000000000000966" header="0.30000000000000032" footer="0.30000000000000032"/>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a:t>V</a:t>
            </a:r>
          </a:p>
        </c:rich>
      </c:tx>
      <c:overlay val="0"/>
    </c:title>
    <c:autoTitleDeleted val="0"/>
    <c:plotArea>
      <c:layout/>
      <c:lineChart>
        <c:grouping val="standard"/>
        <c:varyColors val="0"/>
        <c:ser>
          <c:idx val="0"/>
          <c:order val="0"/>
          <c:spPr>
            <a:ln>
              <a:solidFill>
                <a:srgbClr val="FF0000"/>
              </a:solidFill>
            </a:ln>
          </c:spPr>
          <c:marker>
            <c:symbol val="none"/>
          </c:marker>
          <c:cat>
            <c:strRef>
              <c:f>Stationary!$A$7:$A$120</c:f>
              <c:strCache>
                <c:ptCount val="114"/>
                <c:pt idx="0">
                  <c:v>1987Q1</c:v>
                </c:pt>
                <c:pt idx="1">
                  <c:v>1987Q2</c:v>
                </c:pt>
                <c:pt idx="2">
                  <c:v>1987Q3</c:v>
                </c:pt>
                <c:pt idx="3">
                  <c:v>1987Q4</c:v>
                </c:pt>
                <c:pt idx="4">
                  <c:v>1988Q1</c:v>
                </c:pt>
                <c:pt idx="5">
                  <c:v>1988Q2</c:v>
                </c:pt>
                <c:pt idx="6">
                  <c:v>1988Q3</c:v>
                </c:pt>
                <c:pt idx="7">
                  <c:v>1988Q4</c:v>
                </c:pt>
                <c:pt idx="8">
                  <c:v>1989Q1</c:v>
                </c:pt>
                <c:pt idx="9">
                  <c:v>1989Q2</c:v>
                </c:pt>
                <c:pt idx="10">
                  <c:v>1989Q3</c:v>
                </c:pt>
                <c:pt idx="11">
                  <c:v>1989Q4</c:v>
                </c:pt>
                <c:pt idx="12">
                  <c:v>1990Q1</c:v>
                </c:pt>
                <c:pt idx="13">
                  <c:v>1990Q2</c:v>
                </c:pt>
                <c:pt idx="14">
                  <c:v>1990Q3</c:v>
                </c:pt>
                <c:pt idx="15">
                  <c:v>1990Q4</c:v>
                </c:pt>
                <c:pt idx="16">
                  <c:v>1991Q1</c:v>
                </c:pt>
                <c:pt idx="17">
                  <c:v>1991Q2</c:v>
                </c:pt>
                <c:pt idx="18">
                  <c:v>1991Q3</c:v>
                </c:pt>
                <c:pt idx="19">
                  <c:v>1991Q4</c:v>
                </c:pt>
                <c:pt idx="20">
                  <c:v>1992Q1</c:v>
                </c:pt>
                <c:pt idx="21">
                  <c:v>1992Q2</c:v>
                </c:pt>
                <c:pt idx="22">
                  <c:v>1992Q3</c:v>
                </c:pt>
                <c:pt idx="23">
                  <c:v>1992Q4</c:v>
                </c:pt>
                <c:pt idx="24">
                  <c:v>1993Q1</c:v>
                </c:pt>
                <c:pt idx="25">
                  <c:v>1993Q2</c:v>
                </c:pt>
                <c:pt idx="26">
                  <c:v>1993Q3</c:v>
                </c:pt>
                <c:pt idx="27">
                  <c:v>1993Q4</c:v>
                </c:pt>
                <c:pt idx="28">
                  <c:v>1994Q1</c:v>
                </c:pt>
                <c:pt idx="29">
                  <c:v>1994Q2</c:v>
                </c:pt>
                <c:pt idx="30">
                  <c:v>1994Q3</c:v>
                </c:pt>
                <c:pt idx="31">
                  <c:v>1994Q4</c:v>
                </c:pt>
                <c:pt idx="32">
                  <c:v>1995Q1</c:v>
                </c:pt>
                <c:pt idx="33">
                  <c:v>1995Q2</c:v>
                </c:pt>
                <c:pt idx="34">
                  <c:v>1995Q3</c:v>
                </c:pt>
                <c:pt idx="35">
                  <c:v>1995Q4</c:v>
                </c:pt>
                <c:pt idx="36">
                  <c:v>1996Q1</c:v>
                </c:pt>
                <c:pt idx="37">
                  <c:v>1996Q2</c:v>
                </c:pt>
                <c:pt idx="38">
                  <c:v>1996Q3</c:v>
                </c:pt>
                <c:pt idx="39">
                  <c:v>1996Q4</c:v>
                </c:pt>
                <c:pt idx="40">
                  <c:v>1997Q1</c:v>
                </c:pt>
                <c:pt idx="41">
                  <c:v>1997Q2</c:v>
                </c:pt>
                <c:pt idx="42">
                  <c:v>1997Q3</c:v>
                </c:pt>
                <c:pt idx="43">
                  <c:v>1997Q4</c:v>
                </c:pt>
                <c:pt idx="44">
                  <c:v>1998Q1</c:v>
                </c:pt>
                <c:pt idx="45">
                  <c:v>1998Q2</c:v>
                </c:pt>
                <c:pt idx="46">
                  <c:v>1998Q3</c:v>
                </c:pt>
                <c:pt idx="47">
                  <c:v>1998Q4</c:v>
                </c:pt>
                <c:pt idx="48">
                  <c:v>1999Q1</c:v>
                </c:pt>
                <c:pt idx="49">
                  <c:v>1999Q2</c:v>
                </c:pt>
                <c:pt idx="50">
                  <c:v>1999Q3</c:v>
                </c:pt>
                <c:pt idx="51">
                  <c:v>1999Q4</c:v>
                </c:pt>
                <c:pt idx="52">
                  <c:v>2000Q1</c:v>
                </c:pt>
                <c:pt idx="53">
                  <c:v>2000Q2</c:v>
                </c:pt>
                <c:pt idx="54">
                  <c:v>2000Q3</c:v>
                </c:pt>
                <c:pt idx="55">
                  <c:v>2000Q4</c:v>
                </c:pt>
                <c:pt idx="56">
                  <c:v>2001Q1</c:v>
                </c:pt>
                <c:pt idx="57">
                  <c:v>2001Q2</c:v>
                </c:pt>
                <c:pt idx="58">
                  <c:v>2001Q3</c:v>
                </c:pt>
                <c:pt idx="59">
                  <c:v>2001Q4</c:v>
                </c:pt>
                <c:pt idx="60">
                  <c:v>2002Q1</c:v>
                </c:pt>
                <c:pt idx="61">
                  <c:v>2002Q2</c:v>
                </c:pt>
                <c:pt idx="62">
                  <c:v>2002Q3</c:v>
                </c:pt>
                <c:pt idx="63">
                  <c:v>2002Q4</c:v>
                </c:pt>
                <c:pt idx="64">
                  <c:v>2003Q1</c:v>
                </c:pt>
                <c:pt idx="65">
                  <c:v>2003Q2</c:v>
                </c:pt>
                <c:pt idx="66">
                  <c:v>2003Q3</c:v>
                </c:pt>
                <c:pt idx="67">
                  <c:v>2003Q4</c:v>
                </c:pt>
                <c:pt idx="68">
                  <c:v>2004Q1</c:v>
                </c:pt>
                <c:pt idx="69">
                  <c:v>2004Q2</c:v>
                </c:pt>
                <c:pt idx="70">
                  <c:v>2004Q3</c:v>
                </c:pt>
                <c:pt idx="71">
                  <c:v>2004Q4</c:v>
                </c:pt>
                <c:pt idx="72">
                  <c:v>2005Q1</c:v>
                </c:pt>
                <c:pt idx="73">
                  <c:v>2005Q2</c:v>
                </c:pt>
                <c:pt idx="74">
                  <c:v>2005Q3</c:v>
                </c:pt>
                <c:pt idx="75">
                  <c:v>2005Q4</c:v>
                </c:pt>
                <c:pt idx="76">
                  <c:v>2006Q1</c:v>
                </c:pt>
                <c:pt idx="77">
                  <c:v>2006Q2</c:v>
                </c:pt>
                <c:pt idx="78">
                  <c:v>2006Q3</c:v>
                </c:pt>
                <c:pt idx="79">
                  <c:v>2006Q4</c:v>
                </c:pt>
                <c:pt idx="80">
                  <c:v>2007Q1</c:v>
                </c:pt>
                <c:pt idx="81">
                  <c:v>2007Q2</c:v>
                </c:pt>
                <c:pt idx="82">
                  <c:v>2007Q3</c:v>
                </c:pt>
                <c:pt idx="83">
                  <c:v>2007Q4</c:v>
                </c:pt>
                <c:pt idx="84">
                  <c:v>2008Q1</c:v>
                </c:pt>
                <c:pt idx="85">
                  <c:v>2008Q2</c:v>
                </c:pt>
                <c:pt idx="86">
                  <c:v>2008Q3</c:v>
                </c:pt>
                <c:pt idx="87">
                  <c:v>2008Q4</c:v>
                </c:pt>
                <c:pt idx="88">
                  <c:v>2009Q1</c:v>
                </c:pt>
                <c:pt idx="89">
                  <c:v>2009Q2</c:v>
                </c:pt>
                <c:pt idx="90">
                  <c:v>2009Q3</c:v>
                </c:pt>
                <c:pt idx="91">
                  <c:v>2009Q4</c:v>
                </c:pt>
                <c:pt idx="92">
                  <c:v>2010Q1</c:v>
                </c:pt>
                <c:pt idx="93">
                  <c:v>2010Q2</c:v>
                </c:pt>
                <c:pt idx="94">
                  <c:v>2010Q3</c:v>
                </c:pt>
                <c:pt idx="95">
                  <c:v>2010Q4</c:v>
                </c:pt>
                <c:pt idx="96">
                  <c:v>2011Q1</c:v>
                </c:pt>
                <c:pt idx="97">
                  <c:v>2011Q2</c:v>
                </c:pt>
                <c:pt idx="98">
                  <c:v>2011Q3</c:v>
                </c:pt>
                <c:pt idx="99">
                  <c:v>2011Q4</c:v>
                </c:pt>
                <c:pt idx="100">
                  <c:v>2012Q1</c:v>
                </c:pt>
                <c:pt idx="101">
                  <c:v>2012Q2</c:v>
                </c:pt>
                <c:pt idx="102">
                  <c:v>2012Q3</c:v>
                </c:pt>
                <c:pt idx="103">
                  <c:v>2012Q4</c:v>
                </c:pt>
                <c:pt idx="104">
                  <c:v>2013Q1</c:v>
                </c:pt>
                <c:pt idx="105">
                  <c:v>2013Q2</c:v>
                </c:pt>
                <c:pt idx="106">
                  <c:v>2013Q3</c:v>
                </c:pt>
                <c:pt idx="107">
                  <c:v>2013Q4</c:v>
                </c:pt>
                <c:pt idx="108">
                  <c:v>2014Q1</c:v>
                </c:pt>
                <c:pt idx="109">
                  <c:v>2014Q2</c:v>
                </c:pt>
                <c:pt idx="110">
                  <c:v>2014Q3</c:v>
                </c:pt>
                <c:pt idx="111">
                  <c:v>2014Q4</c:v>
                </c:pt>
                <c:pt idx="112">
                  <c:v>2015Q1</c:v>
                </c:pt>
                <c:pt idx="113">
                  <c:v>2015Q2</c:v>
                </c:pt>
              </c:strCache>
            </c:strRef>
          </c:cat>
          <c:val>
            <c:numRef>
              <c:f>Stationary!$AE$7:$AE$120</c:f>
              <c:numCache>
                <c:formatCode>0.000</c:formatCode>
                <c:ptCount val="114"/>
                <c:pt idx="0">
                  <c:v>-8.7756294484719888E-2</c:v>
                </c:pt>
                <c:pt idx="1">
                  <c:v>-0.21585169960993089</c:v>
                </c:pt>
                <c:pt idx="2">
                  <c:v>-0.13518331076522005</c:v>
                </c:pt>
                <c:pt idx="3">
                  <c:v>-0.10154631921820001</c:v>
                </c:pt>
                <c:pt idx="4">
                  <c:v>-5.471998065997008E-2</c:v>
                </c:pt>
                <c:pt idx="5">
                  <c:v>5.3747765860669983E-2</c:v>
                </c:pt>
                <c:pt idx="6">
                  <c:v>0.17657138744725009</c:v>
                </c:pt>
                <c:pt idx="7">
                  <c:v>0.16172459419334007</c:v>
                </c:pt>
                <c:pt idx="8">
                  <c:v>0.18759231929109998</c:v>
                </c:pt>
                <c:pt idx="9">
                  <c:v>0.34158592546946998</c:v>
                </c:pt>
                <c:pt idx="10">
                  <c:v>0.18343530834490007</c:v>
                </c:pt>
                <c:pt idx="11">
                  <c:v>0.30122154560027004</c:v>
                </c:pt>
                <c:pt idx="12">
                  <c:v>0.16928848538406993</c:v>
                </c:pt>
                <c:pt idx="13">
                  <c:v>5.4076092283880106E-2</c:v>
                </c:pt>
                <c:pt idx="14">
                  <c:v>8.6777356832530073E-2</c:v>
                </c:pt>
                <c:pt idx="15">
                  <c:v>-8.371979540930008E-2</c:v>
                </c:pt>
                <c:pt idx="16">
                  <c:v>0.14869896253858994</c:v>
                </c:pt>
                <c:pt idx="17">
                  <c:v>0.32837905449815996</c:v>
                </c:pt>
                <c:pt idx="18">
                  <c:v>0.31967868892155993</c:v>
                </c:pt>
                <c:pt idx="19">
                  <c:v>0.49187660662127008</c:v>
                </c:pt>
                <c:pt idx="20">
                  <c:v>0.53621761722044003</c:v>
                </c:pt>
                <c:pt idx="21">
                  <c:v>0.54237998990632996</c:v>
                </c:pt>
                <c:pt idx="22">
                  <c:v>0.75782260986602989</c:v>
                </c:pt>
                <c:pt idx="23">
                  <c:v>0.82172839005351017</c:v>
                </c:pt>
                <c:pt idx="24">
                  <c:v>0.83809323202889985</c:v>
                </c:pt>
                <c:pt idx="25">
                  <c:v>0.77208835093011996</c:v>
                </c:pt>
                <c:pt idx="26">
                  <c:v>0.79219495015207997</c:v>
                </c:pt>
                <c:pt idx="27">
                  <c:v>0.52655638612569011</c:v>
                </c:pt>
                <c:pt idx="28">
                  <c:v>0.42456552014640003</c:v>
                </c:pt>
                <c:pt idx="29">
                  <c:v>0.43400576677160996</c:v>
                </c:pt>
                <c:pt idx="30">
                  <c:v>0.32966426517731007</c:v>
                </c:pt>
                <c:pt idx="31">
                  <c:v>0.35477146152464001</c:v>
                </c:pt>
                <c:pt idx="32">
                  <c:v>0.53654399346938009</c:v>
                </c:pt>
                <c:pt idx="33">
                  <c:v>0.42044380261700987</c:v>
                </c:pt>
                <c:pt idx="34">
                  <c:v>0.45834105536366998</c:v>
                </c:pt>
                <c:pt idx="35">
                  <c:v>0.57254713750697972</c:v>
                </c:pt>
                <c:pt idx="36">
                  <c:v>0.65468302191807992</c:v>
                </c:pt>
                <c:pt idx="37">
                  <c:v>0.63511238898598021</c:v>
                </c:pt>
                <c:pt idx="38">
                  <c:v>0.67398437069229011</c:v>
                </c:pt>
                <c:pt idx="39">
                  <c:v>0.8199706486895102</c:v>
                </c:pt>
                <c:pt idx="40">
                  <c:v>0.80612734597481994</c:v>
                </c:pt>
                <c:pt idx="41">
                  <c:v>0.84328212461194996</c:v>
                </c:pt>
                <c:pt idx="42">
                  <c:v>0.84331558518320016</c:v>
                </c:pt>
                <c:pt idx="43">
                  <c:v>0.87159860086197005</c:v>
                </c:pt>
                <c:pt idx="44">
                  <c:v>0.74726465876295012</c:v>
                </c:pt>
                <c:pt idx="45">
                  <c:v>0.71213714091339031</c:v>
                </c:pt>
                <c:pt idx="46">
                  <c:v>0.42399661237126973</c:v>
                </c:pt>
                <c:pt idx="47">
                  <c:v>0.18681840767158997</c:v>
                </c:pt>
                <c:pt idx="48">
                  <c:v>0.1649045509115401</c:v>
                </c:pt>
                <c:pt idx="49">
                  <c:v>0.10317279221369002</c:v>
                </c:pt>
                <c:pt idx="50">
                  <c:v>0.23166925332173993</c:v>
                </c:pt>
                <c:pt idx="51">
                  <c:v>0.27762685564238998</c:v>
                </c:pt>
                <c:pt idx="52">
                  <c:v>0.32902953198473006</c:v>
                </c:pt>
                <c:pt idx="53">
                  <c:v>0.2651229805811901</c:v>
                </c:pt>
                <c:pt idx="54">
                  <c:v>0.25343448885087994</c:v>
                </c:pt>
                <c:pt idx="55">
                  <c:v>0.21653115061343997</c:v>
                </c:pt>
                <c:pt idx="56">
                  <c:v>6.7830360619240082E-2</c:v>
                </c:pt>
                <c:pt idx="57">
                  <c:v>0.23265932846654991</c:v>
                </c:pt>
                <c:pt idx="58">
                  <c:v>0.39241683053887</c:v>
                </c:pt>
                <c:pt idx="59">
                  <c:v>0.24998576712450005</c:v>
                </c:pt>
                <c:pt idx="60">
                  <c:v>0.31907853689496002</c:v>
                </c:pt>
                <c:pt idx="61">
                  <c:v>0.45565761430728968</c:v>
                </c:pt>
                <c:pt idx="62">
                  <c:v>0.36640264619168006</c:v>
                </c:pt>
                <c:pt idx="63">
                  <c:v>0.33287999667163004</c:v>
                </c:pt>
                <c:pt idx="64">
                  <c:v>0.33586464765714008</c:v>
                </c:pt>
                <c:pt idx="65">
                  <c:v>0.25006130324369003</c:v>
                </c:pt>
                <c:pt idx="66">
                  <c:v>0.31318616250434994</c:v>
                </c:pt>
                <c:pt idx="67">
                  <c:v>0.42972214255769003</c:v>
                </c:pt>
                <c:pt idx="68">
                  <c:v>0.41706369086232997</c:v>
                </c:pt>
                <c:pt idx="69">
                  <c:v>0.40045200547713011</c:v>
                </c:pt>
                <c:pt idx="70">
                  <c:v>0.63577947633714005</c:v>
                </c:pt>
                <c:pt idx="71">
                  <c:v>0.17982610723577008</c:v>
                </c:pt>
                <c:pt idx="72">
                  <c:v>0.4526636258344201</c:v>
                </c:pt>
                <c:pt idx="73">
                  <c:v>0.4787543114336501</c:v>
                </c:pt>
                <c:pt idx="74">
                  <c:v>0.46558432274468009</c:v>
                </c:pt>
                <c:pt idx="75">
                  <c:v>0.6219392814157898</c:v>
                </c:pt>
                <c:pt idx="76">
                  <c:v>0.52384104365196005</c:v>
                </c:pt>
                <c:pt idx="77">
                  <c:v>0.57085622307826989</c:v>
                </c:pt>
                <c:pt idx="78">
                  <c:v>0.61482507742362991</c:v>
                </c:pt>
                <c:pt idx="79">
                  <c:v>0.77329318524563995</c:v>
                </c:pt>
                <c:pt idx="80">
                  <c:v>0.52261496837060006</c:v>
                </c:pt>
                <c:pt idx="81">
                  <c:v>0.38131944226049996</c:v>
                </c:pt>
                <c:pt idx="82">
                  <c:v>0.35223616117937007</c:v>
                </c:pt>
                <c:pt idx="83">
                  <c:v>0.15638979671479003</c:v>
                </c:pt>
                <c:pt idx="84">
                  <c:v>0.37160312753456992</c:v>
                </c:pt>
                <c:pt idx="85">
                  <c:v>0.22793027303427005</c:v>
                </c:pt>
                <c:pt idx="86">
                  <c:v>8.8497529974800093E-2</c:v>
                </c:pt>
                <c:pt idx="87">
                  <c:v>-0.12016252981028996</c:v>
                </c:pt>
                <c:pt idx="88">
                  <c:v>-0.36466102996118899</c:v>
                </c:pt>
                <c:pt idx="89">
                  <c:v>-0.39947604249921298</c:v>
                </c:pt>
                <c:pt idx="90">
                  <c:v>-0.42359723352469203</c:v>
                </c:pt>
                <c:pt idx="91">
                  <c:v>-0.40859047874245502</c:v>
                </c:pt>
                <c:pt idx="92">
                  <c:v>-0.32243816638121214</c:v>
                </c:pt>
                <c:pt idx="93">
                  <c:v>-0.19898748012780998</c:v>
                </c:pt>
                <c:pt idx="94">
                  <c:v>-0.24178941305297896</c:v>
                </c:pt>
                <c:pt idx="95">
                  <c:v>-0.15760253381483991</c:v>
                </c:pt>
                <c:pt idx="96">
                  <c:v>-0.16535487766678991</c:v>
                </c:pt>
                <c:pt idx="97">
                  <c:v>-0.22909264786266603</c:v>
                </c:pt>
                <c:pt idx="98">
                  <c:v>-0.18881023188446999</c:v>
                </c:pt>
                <c:pt idx="99">
                  <c:v>-0.26786489223750809</c:v>
                </c:pt>
                <c:pt idx="100">
                  <c:v>-0.22960097753446085</c:v>
                </c:pt>
                <c:pt idx="101">
                  <c:v>-0.15217336159258998</c:v>
                </c:pt>
                <c:pt idx="102">
                  <c:v>-0.10911700213365005</c:v>
                </c:pt>
                <c:pt idx="103">
                  <c:v>-0.22066254767943694</c:v>
                </c:pt>
                <c:pt idx="104">
                  <c:v>-0.20939024333823997</c:v>
                </c:pt>
                <c:pt idx="105">
                  <c:v>-0.32996835883032716</c:v>
                </c:pt>
                <c:pt idx="106">
                  <c:v>-0.45020472533295597</c:v>
                </c:pt>
                <c:pt idx="107">
                  <c:v>-0.46378136197063902</c:v>
                </c:pt>
                <c:pt idx="108">
                  <c:v>-0.53645950723430003</c:v>
                </c:pt>
                <c:pt idx="109">
                  <c:v>-0.58432643628468295</c:v>
                </c:pt>
                <c:pt idx="110">
                  <c:v>-0.62361801922677396</c:v>
                </c:pt>
                <c:pt idx="111">
                  <c:v>-0.64288415684334999</c:v>
                </c:pt>
                <c:pt idx="112">
                  <c:v>-0.66139730564286003</c:v>
                </c:pt>
                <c:pt idx="113">
                  <c:v>-0.69942477629242894</c:v>
                </c:pt>
              </c:numCache>
            </c:numRef>
          </c:val>
          <c:smooth val="0"/>
          <c:extLst>
            <c:ext xmlns:c16="http://schemas.microsoft.com/office/drawing/2014/chart" uri="{C3380CC4-5D6E-409C-BE32-E72D297353CC}">
              <c16:uniqueId val="{00000000-0498-4BC0-BA03-BB319006CD6E}"/>
            </c:ext>
          </c:extLst>
        </c:ser>
        <c:dLbls>
          <c:showLegendKey val="0"/>
          <c:showVal val="0"/>
          <c:showCatName val="0"/>
          <c:showSerName val="0"/>
          <c:showPercent val="0"/>
          <c:showBubbleSize val="0"/>
        </c:dLbls>
        <c:smooth val="0"/>
        <c:axId val="237776896"/>
        <c:axId val="237778432"/>
      </c:lineChart>
      <c:catAx>
        <c:axId val="237776896"/>
        <c:scaling>
          <c:orientation val="minMax"/>
        </c:scaling>
        <c:delete val="0"/>
        <c:axPos val="b"/>
        <c:numFmt formatCode="General" sourceLinked="0"/>
        <c:majorTickMark val="out"/>
        <c:minorTickMark val="none"/>
        <c:tickLblPos val="low"/>
        <c:crossAx val="237778432"/>
        <c:crosses val="autoZero"/>
        <c:auto val="1"/>
        <c:lblAlgn val="ctr"/>
        <c:lblOffset val="100"/>
        <c:noMultiLvlLbl val="0"/>
      </c:catAx>
      <c:valAx>
        <c:axId val="237778432"/>
        <c:scaling>
          <c:orientation val="minMax"/>
        </c:scaling>
        <c:delete val="0"/>
        <c:axPos val="l"/>
        <c:majorGridlines/>
        <c:numFmt formatCode="0.0" sourceLinked="0"/>
        <c:majorTickMark val="out"/>
        <c:minorTickMark val="none"/>
        <c:tickLblPos val="nextTo"/>
        <c:spPr>
          <a:ln>
            <a:noFill/>
          </a:ln>
        </c:spPr>
        <c:crossAx val="237776896"/>
        <c:crosses val="autoZero"/>
        <c:crossBetween val="between"/>
      </c:valAx>
    </c:plotArea>
    <c:plotVisOnly val="1"/>
    <c:dispBlanksAs val="gap"/>
    <c:showDLblsOverMax val="0"/>
  </c:chart>
  <c:printSettings>
    <c:headerFooter/>
    <c:pageMargins b="0.75000000000000966" l="0.70000000000000062" r="0.70000000000000062" t="0.75000000000000966" header="0.30000000000000032" footer="0.30000000000000032"/>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sz="1400"/>
              <a:t>IPC</a:t>
            </a:r>
          </a:p>
          <a:p>
            <a:pPr>
              <a:defRPr/>
            </a:pPr>
            <a:r>
              <a:rPr lang="es-CL" sz="1200" b="0"/>
              <a:t>var t/t</a:t>
            </a:r>
          </a:p>
        </c:rich>
      </c:tx>
      <c:overlay val="0"/>
    </c:title>
    <c:autoTitleDeleted val="0"/>
    <c:plotArea>
      <c:layout/>
      <c:lineChart>
        <c:grouping val="standard"/>
        <c:varyColors val="0"/>
        <c:ser>
          <c:idx val="0"/>
          <c:order val="0"/>
          <c:tx>
            <c:v>IPC</c:v>
          </c:tx>
          <c:spPr>
            <a:ln w="34925">
              <a:solidFill>
                <a:schemeClr val="accent1"/>
              </a:solidFill>
            </a:ln>
          </c:spPr>
          <c:marker>
            <c:symbol val="none"/>
          </c:marker>
          <c:cat>
            <c:strRef>
              <c:f>'Charts (3)'!$A$4:$A$117</c:f>
              <c:strCache>
                <c:ptCount val="114"/>
                <c:pt idx="0">
                  <c:v>87</c:v>
                </c:pt>
                <c:pt idx="1">
                  <c:v>87</c:v>
                </c:pt>
                <c:pt idx="2">
                  <c:v>87</c:v>
                </c:pt>
                <c:pt idx="3">
                  <c:v>87</c:v>
                </c:pt>
                <c:pt idx="4">
                  <c:v>88</c:v>
                </c:pt>
                <c:pt idx="5">
                  <c:v>88</c:v>
                </c:pt>
                <c:pt idx="6">
                  <c:v>88</c:v>
                </c:pt>
                <c:pt idx="7">
                  <c:v>88</c:v>
                </c:pt>
                <c:pt idx="8">
                  <c:v>89</c:v>
                </c:pt>
                <c:pt idx="9">
                  <c:v>89</c:v>
                </c:pt>
                <c:pt idx="10">
                  <c:v>89</c:v>
                </c:pt>
                <c:pt idx="11">
                  <c:v>89</c:v>
                </c:pt>
                <c:pt idx="12">
                  <c:v>90</c:v>
                </c:pt>
                <c:pt idx="13">
                  <c:v>90</c:v>
                </c:pt>
                <c:pt idx="14">
                  <c:v>90</c:v>
                </c:pt>
                <c:pt idx="15">
                  <c:v>90</c:v>
                </c:pt>
                <c:pt idx="16">
                  <c:v>91</c:v>
                </c:pt>
                <c:pt idx="17">
                  <c:v>91</c:v>
                </c:pt>
                <c:pt idx="18">
                  <c:v>91</c:v>
                </c:pt>
                <c:pt idx="19">
                  <c:v>91</c:v>
                </c:pt>
                <c:pt idx="20">
                  <c:v>92</c:v>
                </c:pt>
                <c:pt idx="21">
                  <c:v>92</c:v>
                </c:pt>
                <c:pt idx="22">
                  <c:v>92</c:v>
                </c:pt>
                <c:pt idx="23">
                  <c:v>92</c:v>
                </c:pt>
                <c:pt idx="24">
                  <c:v>93</c:v>
                </c:pt>
                <c:pt idx="25">
                  <c:v>93</c:v>
                </c:pt>
                <c:pt idx="26">
                  <c:v>93</c:v>
                </c:pt>
                <c:pt idx="27">
                  <c:v>93</c:v>
                </c:pt>
                <c:pt idx="28">
                  <c:v>94</c:v>
                </c:pt>
                <c:pt idx="29">
                  <c:v>94</c:v>
                </c:pt>
                <c:pt idx="30">
                  <c:v>94</c:v>
                </c:pt>
                <c:pt idx="31">
                  <c:v>94</c:v>
                </c:pt>
                <c:pt idx="32">
                  <c:v>95</c:v>
                </c:pt>
                <c:pt idx="33">
                  <c:v>95</c:v>
                </c:pt>
                <c:pt idx="34">
                  <c:v>95</c:v>
                </c:pt>
                <c:pt idx="35">
                  <c:v>95</c:v>
                </c:pt>
                <c:pt idx="36">
                  <c:v>96</c:v>
                </c:pt>
                <c:pt idx="37">
                  <c:v>96</c:v>
                </c:pt>
                <c:pt idx="38">
                  <c:v>96</c:v>
                </c:pt>
                <c:pt idx="39">
                  <c:v>96</c:v>
                </c:pt>
                <c:pt idx="40">
                  <c:v>97</c:v>
                </c:pt>
                <c:pt idx="41">
                  <c:v>97</c:v>
                </c:pt>
                <c:pt idx="42">
                  <c:v>97</c:v>
                </c:pt>
                <c:pt idx="43">
                  <c:v>97</c:v>
                </c:pt>
                <c:pt idx="44">
                  <c:v>98</c:v>
                </c:pt>
                <c:pt idx="45">
                  <c:v>98</c:v>
                </c:pt>
                <c:pt idx="46">
                  <c:v>98</c:v>
                </c:pt>
                <c:pt idx="47">
                  <c:v>98</c:v>
                </c:pt>
                <c:pt idx="48">
                  <c:v>99</c:v>
                </c:pt>
                <c:pt idx="49">
                  <c:v>99</c:v>
                </c:pt>
                <c:pt idx="50">
                  <c:v>99</c:v>
                </c:pt>
                <c:pt idx="51">
                  <c:v>99</c:v>
                </c:pt>
                <c:pt idx="52">
                  <c:v>00</c:v>
                </c:pt>
                <c:pt idx="53">
                  <c:v>00</c:v>
                </c:pt>
                <c:pt idx="54">
                  <c:v>00</c:v>
                </c:pt>
                <c:pt idx="55">
                  <c:v>00</c:v>
                </c:pt>
                <c:pt idx="56">
                  <c:v>01</c:v>
                </c:pt>
                <c:pt idx="57">
                  <c:v>01</c:v>
                </c:pt>
                <c:pt idx="58">
                  <c:v>01</c:v>
                </c:pt>
                <c:pt idx="59">
                  <c:v>01</c:v>
                </c:pt>
                <c:pt idx="60">
                  <c:v>02</c:v>
                </c:pt>
                <c:pt idx="61">
                  <c:v>02</c:v>
                </c:pt>
                <c:pt idx="62">
                  <c:v>02</c:v>
                </c:pt>
                <c:pt idx="63">
                  <c:v>02</c:v>
                </c:pt>
                <c:pt idx="64">
                  <c:v>03</c:v>
                </c:pt>
                <c:pt idx="65">
                  <c:v>03</c:v>
                </c:pt>
                <c:pt idx="66">
                  <c:v>03</c:v>
                </c:pt>
                <c:pt idx="67">
                  <c:v>03</c:v>
                </c:pt>
                <c:pt idx="68">
                  <c:v>04</c:v>
                </c:pt>
                <c:pt idx="69">
                  <c:v>04</c:v>
                </c:pt>
                <c:pt idx="70">
                  <c:v>04</c:v>
                </c:pt>
                <c:pt idx="71">
                  <c:v>04</c:v>
                </c:pt>
                <c:pt idx="72">
                  <c:v>05</c:v>
                </c:pt>
                <c:pt idx="73">
                  <c:v>05</c:v>
                </c:pt>
                <c:pt idx="74">
                  <c:v>05</c:v>
                </c:pt>
                <c:pt idx="75">
                  <c:v>05</c:v>
                </c:pt>
                <c:pt idx="76">
                  <c:v>06</c:v>
                </c:pt>
                <c:pt idx="77">
                  <c:v>06</c:v>
                </c:pt>
                <c:pt idx="78">
                  <c:v>06</c:v>
                </c:pt>
                <c:pt idx="79">
                  <c:v>06</c:v>
                </c:pt>
                <c:pt idx="80">
                  <c:v>07</c:v>
                </c:pt>
                <c:pt idx="81">
                  <c:v>07</c:v>
                </c:pt>
                <c:pt idx="82">
                  <c:v>07</c:v>
                </c:pt>
                <c:pt idx="83">
                  <c:v>07</c:v>
                </c:pt>
                <c:pt idx="84">
                  <c:v>08</c:v>
                </c:pt>
                <c:pt idx="85">
                  <c:v>08</c:v>
                </c:pt>
                <c:pt idx="86">
                  <c:v>08</c:v>
                </c:pt>
                <c:pt idx="87">
                  <c:v>08</c:v>
                </c:pt>
                <c:pt idx="88">
                  <c:v>09</c:v>
                </c:pt>
                <c:pt idx="89">
                  <c:v>09</c:v>
                </c:pt>
                <c:pt idx="90">
                  <c:v>09</c:v>
                </c:pt>
                <c:pt idx="91">
                  <c:v>09</c:v>
                </c:pt>
                <c:pt idx="92">
                  <c:v>10</c:v>
                </c:pt>
                <c:pt idx="93">
                  <c:v>10</c:v>
                </c:pt>
                <c:pt idx="94">
                  <c:v>10</c:v>
                </c:pt>
                <c:pt idx="95">
                  <c:v>10</c:v>
                </c:pt>
                <c:pt idx="96">
                  <c:v>11</c:v>
                </c:pt>
                <c:pt idx="97">
                  <c:v>11</c:v>
                </c:pt>
                <c:pt idx="98">
                  <c:v>11</c:v>
                </c:pt>
                <c:pt idx="99">
                  <c:v>11</c:v>
                </c:pt>
                <c:pt idx="100">
                  <c:v>12</c:v>
                </c:pt>
                <c:pt idx="101">
                  <c:v>12</c:v>
                </c:pt>
                <c:pt idx="102">
                  <c:v>12</c:v>
                </c:pt>
                <c:pt idx="103">
                  <c:v>12</c:v>
                </c:pt>
                <c:pt idx="104">
                  <c:v>13</c:v>
                </c:pt>
                <c:pt idx="105">
                  <c:v>13</c:v>
                </c:pt>
                <c:pt idx="106">
                  <c:v>13</c:v>
                </c:pt>
                <c:pt idx="107">
                  <c:v>13</c:v>
                </c:pt>
                <c:pt idx="108">
                  <c:v>14</c:v>
                </c:pt>
                <c:pt idx="109">
                  <c:v>14</c:v>
                </c:pt>
                <c:pt idx="110">
                  <c:v>14</c:v>
                </c:pt>
                <c:pt idx="111">
                  <c:v>14</c:v>
                </c:pt>
                <c:pt idx="112">
                  <c:v>15</c:v>
                </c:pt>
                <c:pt idx="113">
                  <c:v>15</c:v>
                </c:pt>
              </c:strCache>
            </c:strRef>
          </c:cat>
          <c:val>
            <c:numRef>
              <c:f>Nonstationary!$I$7:$I$120</c:f>
              <c:numCache>
                <c:formatCode>0.000</c:formatCode>
                <c:ptCount val="114"/>
                <c:pt idx="0">
                  <c:v>5.6324258049029741</c:v>
                </c:pt>
                <c:pt idx="1">
                  <c:v>5.2300413319328332</c:v>
                </c:pt>
                <c:pt idx="2">
                  <c:v>4.86069735728476</c:v>
                </c:pt>
                <c:pt idx="3">
                  <c:v>4.2948626501237985</c:v>
                </c:pt>
                <c:pt idx="4">
                  <c:v>2.9475822174391819</c:v>
                </c:pt>
                <c:pt idx="5">
                  <c:v>2.8199795804237038</c:v>
                </c:pt>
                <c:pt idx="6">
                  <c:v>2.0182594250362396</c:v>
                </c:pt>
                <c:pt idx="7">
                  <c:v>3.06115588612621</c:v>
                </c:pt>
                <c:pt idx="8">
                  <c:v>4.2292050276323323</c:v>
                </c:pt>
                <c:pt idx="9">
                  <c:v>4.6718189178901692</c:v>
                </c:pt>
                <c:pt idx="10">
                  <c:v>5.1006005563559054</c:v>
                </c:pt>
                <c:pt idx="11">
                  <c:v>5.1813023965322724</c:v>
                </c:pt>
                <c:pt idx="12">
                  <c:v>6.1099838905597892</c:v>
                </c:pt>
                <c:pt idx="13">
                  <c:v>5.8603602762604012</c:v>
                </c:pt>
                <c:pt idx="14">
                  <c:v>6.2985834831309262</c:v>
                </c:pt>
                <c:pt idx="15">
                  <c:v>7.0361101449805119</c:v>
                </c:pt>
                <c:pt idx="16">
                  <c:v>2.53195053074462</c:v>
                </c:pt>
                <c:pt idx="17">
                  <c:v>5.5589499938732967</c:v>
                </c:pt>
                <c:pt idx="18">
                  <c:v>4.5628489894514956</c:v>
                </c:pt>
                <c:pt idx="19">
                  <c:v>3.8727399375326765</c:v>
                </c:pt>
                <c:pt idx="20">
                  <c:v>3.3021858125182657</c:v>
                </c:pt>
                <c:pt idx="21">
                  <c:v>2.9423016568753457</c:v>
                </c:pt>
                <c:pt idx="22">
                  <c:v>3.0994377744132162</c:v>
                </c:pt>
                <c:pt idx="23">
                  <c:v>3.2501818141534411</c:v>
                </c:pt>
                <c:pt idx="24">
                  <c:v>2.4985318350275953</c:v>
                </c:pt>
                <c:pt idx="25">
                  <c:v>3.2308623561486005</c:v>
                </c:pt>
                <c:pt idx="26">
                  <c:v>3.0515306482833626</c:v>
                </c:pt>
                <c:pt idx="27">
                  <c:v>3.3321660717729795</c:v>
                </c:pt>
                <c:pt idx="28">
                  <c:v>2.9317279800090024</c:v>
                </c:pt>
                <c:pt idx="29">
                  <c:v>2.5113380256557516</c:v>
                </c:pt>
                <c:pt idx="30">
                  <c:v>1.8218528566378289</c:v>
                </c:pt>
                <c:pt idx="31">
                  <c:v>1.3503524299695258</c:v>
                </c:pt>
                <c:pt idx="32">
                  <c:v>2.3509938866531854</c:v>
                </c:pt>
                <c:pt idx="33">
                  <c:v>1.8647844505076172</c:v>
                </c:pt>
                <c:pt idx="34">
                  <c:v>2.3900984449059859</c:v>
                </c:pt>
                <c:pt idx="35">
                  <c:v>1.6350536806005067</c:v>
                </c:pt>
                <c:pt idx="36">
                  <c:v>1.5834605239282151</c:v>
                </c:pt>
                <c:pt idx="37">
                  <c:v>2.3703421080644826</c:v>
                </c:pt>
                <c:pt idx="38">
                  <c:v>1.0379533866766266</c:v>
                </c:pt>
                <c:pt idx="39">
                  <c:v>1.3505908467051242</c:v>
                </c:pt>
                <c:pt idx="40">
                  <c:v>1.8787861652745264</c:v>
                </c:pt>
                <c:pt idx="41">
                  <c:v>1.1083604697661009</c:v>
                </c:pt>
                <c:pt idx="42">
                  <c:v>1.3278418790189761</c:v>
                </c:pt>
                <c:pt idx="43">
                  <c:v>1.7805485355912865</c:v>
                </c:pt>
                <c:pt idx="44">
                  <c:v>1.2212634740273565</c:v>
                </c:pt>
                <c:pt idx="45">
                  <c:v>0.84602510692768362</c:v>
                </c:pt>
                <c:pt idx="46">
                  <c:v>1.1575340857455707</c:v>
                </c:pt>
                <c:pt idx="47">
                  <c:v>1.1035376270616126</c:v>
                </c:pt>
                <c:pt idx="48">
                  <c:v>0.66134028763364938</c:v>
                </c:pt>
                <c:pt idx="49">
                  <c:v>0.86664532487166213</c:v>
                </c:pt>
                <c:pt idx="50">
                  <c:v>0.50758551260932094</c:v>
                </c:pt>
                <c:pt idx="51">
                  <c:v>0.40569034677888638</c:v>
                </c:pt>
                <c:pt idx="52">
                  <c:v>1.4083103381159923</c:v>
                </c:pt>
                <c:pt idx="53">
                  <c:v>1.2026100558506947</c:v>
                </c:pt>
                <c:pt idx="54">
                  <c:v>0.83974672371267545</c:v>
                </c:pt>
                <c:pt idx="55">
                  <c:v>1.0387256745190143</c:v>
                </c:pt>
                <c:pt idx="56">
                  <c:v>0.88440276627412828</c:v>
                </c:pt>
                <c:pt idx="57">
                  <c:v>0.77613084384742237</c:v>
                </c:pt>
                <c:pt idx="58">
                  <c:v>0.8069719245764162</c:v>
                </c:pt>
                <c:pt idx="59">
                  <c:v>0.55134132335412644</c:v>
                </c:pt>
                <c:pt idx="60">
                  <c:v>0.33478648351916718</c:v>
                </c:pt>
                <c:pt idx="61">
                  <c:v>0.49636317020418375</c:v>
                </c:pt>
                <c:pt idx="62">
                  <c:v>0.85934235167410833</c:v>
                </c:pt>
                <c:pt idx="63">
                  <c:v>1.2138226911347694</c:v>
                </c:pt>
                <c:pt idx="64">
                  <c:v>1.2388348081942446</c:v>
                </c:pt>
                <c:pt idx="65">
                  <c:v>0.34006476281689402</c:v>
                </c:pt>
                <c:pt idx="66">
                  <c:v>-0.21903981792084082</c:v>
                </c:pt>
                <c:pt idx="67">
                  <c:v>-0.30931843434549577</c:v>
                </c:pt>
                <c:pt idx="68">
                  <c:v>0.33000046946991546</c:v>
                </c:pt>
                <c:pt idx="69">
                  <c:v>0.66945350693625727</c:v>
                </c:pt>
                <c:pt idx="70">
                  <c:v>0.64424920898957794</c:v>
                </c:pt>
                <c:pt idx="71">
                  <c:v>0.58787302775131778</c:v>
                </c:pt>
                <c:pt idx="72">
                  <c:v>0.46464704217754615</c:v>
                </c:pt>
                <c:pt idx="73">
                  <c:v>1.0976912745263689</c:v>
                </c:pt>
                <c:pt idx="74">
                  <c:v>0.99170782973851956</c:v>
                </c:pt>
                <c:pt idx="75">
                  <c:v>1.1553792462848378</c:v>
                </c:pt>
                <c:pt idx="76">
                  <c:v>0.77737056333821997</c:v>
                </c:pt>
                <c:pt idx="77">
                  <c:v>0.93437117645818191</c:v>
                </c:pt>
                <c:pt idx="78">
                  <c:v>0.44530095177179874</c:v>
                </c:pt>
                <c:pt idx="79">
                  <c:v>6.4744392310966958E-2</c:v>
                </c:pt>
                <c:pt idx="80">
                  <c:v>1.1639706573979502</c:v>
                </c:pt>
                <c:pt idx="81">
                  <c:v>1.2506035886526767</c:v>
                </c:pt>
                <c:pt idx="82">
                  <c:v>2.1896386472420204</c:v>
                </c:pt>
                <c:pt idx="83">
                  <c:v>2.3686589644693612</c:v>
                </c:pt>
                <c:pt idx="84">
                  <c:v>1.830969119471515</c:v>
                </c:pt>
                <c:pt idx="85">
                  <c:v>2.1344007151830269</c:v>
                </c:pt>
                <c:pt idx="86">
                  <c:v>2.6617655199797419</c:v>
                </c:pt>
                <c:pt idx="87">
                  <c:v>1.6823479748532932</c:v>
                </c:pt>
                <c:pt idx="88">
                  <c:v>-1.1266930637488848</c:v>
                </c:pt>
                <c:pt idx="89">
                  <c:v>-0.26777698384039539</c:v>
                </c:pt>
                <c:pt idx="90">
                  <c:v>-0.6898321987600653</c:v>
                </c:pt>
                <c:pt idx="91">
                  <c:v>0.26889826299338893</c:v>
                </c:pt>
                <c:pt idx="92">
                  <c:v>0.75602014028754994</c:v>
                </c:pt>
                <c:pt idx="93">
                  <c:v>0.68935110931338528</c:v>
                </c:pt>
                <c:pt idx="94">
                  <c:v>0.65196218076728485</c:v>
                </c:pt>
                <c:pt idx="95">
                  <c:v>0.44406763456326104</c:v>
                </c:pt>
                <c:pt idx="96">
                  <c:v>0.93459193916540784</c:v>
                </c:pt>
                <c:pt idx="97">
                  <c:v>1.167302998495412</c:v>
                </c:pt>
                <c:pt idx="98">
                  <c:v>0.67710676919592316</c:v>
                </c:pt>
                <c:pt idx="99">
                  <c:v>1.1601338332605238</c:v>
                </c:pt>
                <c:pt idx="100">
                  <c:v>0.95226952647369245</c:v>
                </c:pt>
                <c:pt idx="101">
                  <c:v>0.27613019166761177</c:v>
                </c:pt>
                <c:pt idx="102">
                  <c:v>0.27265518964663116</c:v>
                </c:pt>
                <c:pt idx="103">
                  <c:v>0.61146254249528909</c:v>
                </c:pt>
                <c:pt idx="104">
                  <c:v>0.31018150720498738</c:v>
                </c:pt>
                <c:pt idx="105">
                  <c:v>0.10370674876858388</c:v>
                </c:pt>
                <c:pt idx="106">
                  <c:v>1.0247342496551681</c:v>
                </c:pt>
                <c:pt idx="107">
                  <c:v>0.82243742183916169</c:v>
                </c:pt>
                <c:pt idx="108">
                  <c:v>1.4811475836436827</c:v>
                </c:pt>
                <c:pt idx="109">
                  <c:v>1.5817105692371491</c:v>
                </c:pt>
                <c:pt idx="110">
                  <c:v>0.86270552778247023</c:v>
                </c:pt>
                <c:pt idx="111">
                  <c:v>1.3783488957223256</c:v>
                </c:pt>
                <c:pt idx="112">
                  <c:v>0.53485241748223444</c:v>
                </c:pt>
                <c:pt idx="113">
                  <c:v>1.2935438265948562</c:v>
                </c:pt>
              </c:numCache>
            </c:numRef>
          </c:val>
          <c:smooth val="0"/>
          <c:extLst>
            <c:ext xmlns:c16="http://schemas.microsoft.com/office/drawing/2014/chart" uri="{C3380CC4-5D6E-409C-BE32-E72D297353CC}">
              <c16:uniqueId val="{00000000-6849-4F5D-9103-2F7343C788A8}"/>
            </c:ext>
          </c:extLst>
        </c:ser>
        <c:dLbls>
          <c:showLegendKey val="0"/>
          <c:showVal val="0"/>
          <c:showCatName val="0"/>
          <c:showSerName val="0"/>
          <c:showPercent val="0"/>
          <c:showBubbleSize val="0"/>
        </c:dLbls>
        <c:smooth val="0"/>
        <c:axId val="237917696"/>
        <c:axId val="237919232"/>
      </c:lineChart>
      <c:catAx>
        <c:axId val="237917696"/>
        <c:scaling>
          <c:orientation val="minMax"/>
        </c:scaling>
        <c:delete val="0"/>
        <c:axPos val="b"/>
        <c:numFmt formatCode="General" sourceLinked="0"/>
        <c:majorTickMark val="out"/>
        <c:minorTickMark val="none"/>
        <c:tickLblPos val="low"/>
        <c:txPr>
          <a:bodyPr/>
          <a:lstStyle/>
          <a:p>
            <a:pPr>
              <a:defRPr sz="1400" b="1"/>
            </a:pPr>
            <a:endParaRPr lang="es-CL"/>
          </a:p>
        </c:txPr>
        <c:crossAx val="237919232"/>
        <c:crosses val="autoZero"/>
        <c:auto val="1"/>
        <c:lblAlgn val="ctr"/>
        <c:lblOffset val="100"/>
        <c:tickLblSkip val="12"/>
        <c:noMultiLvlLbl val="0"/>
      </c:catAx>
      <c:valAx>
        <c:axId val="237919232"/>
        <c:scaling>
          <c:orientation val="minMax"/>
        </c:scaling>
        <c:delete val="0"/>
        <c:axPos val="l"/>
        <c:majorGridlines/>
        <c:numFmt formatCode="0" sourceLinked="0"/>
        <c:majorTickMark val="out"/>
        <c:minorTickMark val="none"/>
        <c:tickLblPos val="nextTo"/>
        <c:spPr>
          <a:ln>
            <a:noFill/>
          </a:ln>
        </c:spPr>
        <c:txPr>
          <a:bodyPr/>
          <a:lstStyle/>
          <a:p>
            <a:pPr>
              <a:defRPr sz="1400" b="1"/>
            </a:pPr>
            <a:endParaRPr lang="es-CL"/>
          </a:p>
        </c:txPr>
        <c:crossAx val="237917696"/>
        <c:crosses val="autoZero"/>
        <c:crossBetween val="between"/>
      </c:valAx>
    </c:plotArea>
    <c:legend>
      <c:legendPos val="b"/>
      <c:overlay val="0"/>
      <c:txPr>
        <a:bodyPr/>
        <a:lstStyle/>
        <a:p>
          <a:pPr>
            <a:defRPr sz="1400" b="1"/>
          </a:pPr>
          <a:endParaRPr lang="es-CL"/>
        </a:p>
      </c:txPr>
    </c:legend>
    <c:plotVisOnly val="1"/>
    <c:dispBlanksAs val="gap"/>
    <c:showDLblsOverMax val="0"/>
  </c:chart>
  <c:txPr>
    <a:bodyPr/>
    <a:lstStyle/>
    <a:p>
      <a:pPr>
        <a:defRPr>
          <a:latin typeface="Lucida Sans Unicode" pitchFamily="34" charset="0"/>
          <a:cs typeface="Lucida Sans Unicode" pitchFamily="34" charset="0"/>
        </a:defRPr>
      </a:pPr>
      <a:endParaRPr lang="es-CL"/>
    </a:p>
  </c:txPr>
  <c:printSettings>
    <c:headerFooter/>
    <c:pageMargins b="0.75000000000000966" l="0.70000000000000062" r="0.70000000000000062" t="0.75000000000000966" header="0.30000000000000032" footer="0.30000000000000032"/>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sz="1400"/>
              <a:t>TPM</a:t>
            </a:r>
          </a:p>
          <a:p>
            <a:pPr>
              <a:defRPr/>
            </a:pPr>
            <a:r>
              <a:rPr lang="es-CL" sz="1200" b="0"/>
              <a:t>nivel base trimestral</a:t>
            </a:r>
          </a:p>
        </c:rich>
      </c:tx>
      <c:overlay val="0"/>
    </c:title>
    <c:autoTitleDeleted val="0"/>
    <c:plotArea>
      <c:layout/>
      <c:lineChart>
        <c:grouping val="standard"/>
        <c:varyColors val="0"/>
        <c:ser>
          <c:idx val="2"/>
          <c:order val="0"/>
          <c:tx>
            <c:v>TPM nominal</c:v>
          </c:tx>
          <c:spPr>
            <a:ln w="34925">
              <a:solidFill>
                <a:schemeClr val="accent2"/>
              </a:solidFill>
            </a:ln>
          </c:spPr>
          <c:marker>
            <c:symbol val="none"/>
          </c:marker>
          <c:cat>
            <c:strRef>
              <c:f>'Charts (3)'!$A$4:$A$117</c:f>
              <c:strCache>
                <c:ptCount val="114"/>
                <c:pt idx="0">
                  <c:v>87</c:v>
                </c:pt>
                <c:pt idx="1">
                  <c:v>87</c:v>
                </c:pt>
                <c:pt idx="2">
                  <c:v>87</c:v>
                </c:pt>
                <c:pt idx="3">
                  <c:v>87</c:v>
                </c:pt>
                <c:pt idx="4">
                  <c:v>88</c:v>
                </c:pt>
                <c:pt idx="5">
                  <c:v>88</c:v>
                </c:pt>
                <c:pt idx="6">
                  <c:v>88</c:v>
                </c:pt>
                <c:pt idx="7">
                  <c:v>88</c:v>
                </c:pt>
                <c:pt idx="8">
                  <c:v>89</c:v>
                </c:pt>
                <c:pt idx="9">
                  <c:v>89</c:v>
                </c:pt>
                <c:pt idx="10">
                  <c:v>89</c:v>
                </c:pt>
                <c:pt idx="11">
                  <c:v>89</c:v>
                </c:pt>
                <c:pt idx="12">
                  <c:v>90</c:v>
                </c:pt>
                <c:pt idx="13">
                  <c:v>90</c:v>
                </c:pt>
                <c:pt idx="14">
                  <c:v>90</c:v>
                </c:pt>
                <c:pt idx="15">
                  <c:v>90</c:v>
                </c:pt>
                <c:pt idx="16">
                  <c:v>91</c:v>
                </c:pt>
                <c:pt idx="17">
                  <c:v>91</c:v>
                </c:pt>
                <c:pt idx="18">
                  <c:v>91</c:v>
                </c:pt>
                <c:pt idx="19">
                  <c:v>91</c:v>
                </c:pt>
                <c:pt idx="20">
                  <c:v>92</c:v>
                </c:pt>
                <c:pt idx="21">
                  <c:v>92</c:v>
                </c:pt>
                <c:pt idx="22">
                  <c:v>92</c:v>
                </c:pt>
                <c:pt idx="23">
                  <c:v>92</c:v>
                </c:pt>
                <c:pt idx="24">
                  <c:v>93</c:v>
                </c:pt>
                <c:pt idx="25">
                  <c:v>93</c:v>
                </c:pt>
                <c:pt idx="26">
                  <c:v>93</c:v>
                </c:pt>
                <c:pt idx="27">
                  <c:v>93</c:v>
                </c:pt>
                <c:pt idx="28">
                  <c:v>94</c:v>
                </c:pt>
                <c:pt idx="29">
                  <c:v>94</c:v>
                </c:pt>
                <c:pt idx="30">
                  <c:v>94</c:v>
                </c:pt>
                <c:pt idx="31">
                  <c:v>94</c:v>
                </c:pt>
                <c:pt idx="32">
                  <c:v>95</c:v>
                </c:pt>
                <c:pt idx="33">
                  <c:v>95</c:v>
                </c:pt>
                <c:pt idx="34">
                  <c:v>95</c:v>
                </c:pt>
                <c:pt idx="35">
                  <c:v>95</c:v>
                </c:pt>
                <c:pt idx="36">
                  <c:v>96</c:v>
                </c:pt>
                <c:pt idx="37">
                  <c:v>96</c:v>
                </c:pt>
                <c:pt idx="38">
                  <c:v>96</c:v>
                </c:pt>
                <c:pt idx="39">
                  <c:v>96</c:v>
                </c:pt>
                <c:pt idx="40">
                  <c:v>97</c:v>
                </c:pt>
                <c:pt idx="41">
                  <c:v>97</c:v>
                </c:pt>
                <c:pt idx="42">
                  <c:v>97</c:v>
                </c:pt>
                <c:pt idx="43">
                  <c:v>97</c:v>
                </c:pt>
                <c:pt idx="44">
                  <c:v>98</c:v>
                </c:pt>
                <c:pt idx="45">
                  <c:v>98</c:v>
                </c:pt>
                <c:pt idx="46">
                  <c:v>98</c:v>
                </c:pt>
                <c:pt idx="47">
                  <c:v>98</c:v>
                </c:pt>
                <c:pt idx="48">
                  <c:v>99</c:v>
                </c:pt>
                <c:pt idx="49">
                  <c:v>99</c:v>
                </c:pt>
                <c:pt idx="50">
                  <c:v>99</c:v>
                </c:pt>
                <c:pt idx="51">
                  <c:v>99</c:v>
                </c:pt>
                <c:pt idx="52">
                  <c:v>00</c:v>
                </c:pt>
                <c:pt idx="53">
                  <c:v>00</c:v>
                </c:pt>
                <c:pt idx="54">
                  <c:v>00</c:v>
                </c:pt>
                <c:pt idx="55">
                  <c:v>00</c:v>
                </c:pt>
                <c:pt idx="56">
                  <c:v>01</c:v>
                </c:pt>
                <c:pt idx="57">
                  <c:v>01</c:v>
                </c:pt>
                <c:pt idx="58">
                  <c:v>01</c:v>
                </c:pt>
                <c:pt idx="59">
                  <c:v>01</c:v>
                </c:pt>
                <c:pt idx="60">
                  <c:v>02</c:v>
                </c:pt>
                <c:pt idx="61">
                  <c:v>02</c:v>
                </c:pt>
                <c:pt idx="62">
                  <c:v>02</c:v>
                </c:pt>
                <c:pt idx="63">
                  <c:v>02</c:v>
                </c:pt>
                <c:pt idx="64">
                  <c:v>03</c:v>
                </c:pt>
                <c:pt idx="65">
                  <c:v>03</c:v>
                </c:pt>
                <c:pt idx="66">
                  <c:v>03</c:v>
                </c:pt>
                <c:pt idx="67">
                  <c:v>03</c:v>
                </c:pt>
                <c:pt idx="68">
                  <c:v>04</c:v>
                </c:pt>
                <c:pt idx="69">
                  <c:v>04</c:v>
                </c:pt>
                <c:pt idx="70">
                  <c:v>04</c:v>
                </c:pt>
                <c:pt idx="71">
                  <c:v>04</c:v>
                </c:pt>
                <c:pt idx="72">
                  <c:v>05</c:v>
                </c:pt>
                <c:pt idx="73">
                  <c:v>05</c:v>
                </c:pt>
                <c:pt idx="74">
                  <c:v>05</c:v>
                </c:pt>
                <c:pt idx="75">
                  <c:v>05</c:v>
                </c:pt>
                <c:pt idx="76">
                  <c:v>06</c:v>
                </c:pt>
                <c:pt idx="77">
                  <c:v>06</c:v>
                </c:pt>
                <c:pt idx="78">
                  <c:v>06</c:v>
                </c:pt>
                <c:pt idx="79">
                  <c:v>06</c:v>
                </c:pt>
                <c:pt idx="80">
                  <c:v>07</c:v>
                </c:pt>
                <c:pt idx="81">
                  <c:v>07</c:v>
                </c:pt>
                <c:pt idx="82">
                  <c:v>07</c:v>
                </c:pt>
                <c:pt idx="83">
                  <c:v>07</c:v>
                </c:pt>
                <c:pt idx="84">
                  <c:v>08</c:v>
                </c:pt>
                <c:pt idx="85">
                  <c:v>08</c:v>
                </c:pt>
                <c:pt idx="86">
                  <c:v>08</c:v>
                </c:pt>
                <c:pt idx="87">
                  <c:v>08</c:v>
                </c:pt>
                <c:pt idx="88">
                  <c:v>09</c:v>
                </c:pt>
                <c:pt idx="89">
                  <c:v>09</c:v>
                </c:pt>
                <c:pt idx="90">
                  <c:v>09</c:v>
                </c:pt>
                <c:pt idx="91">
                  <c:v>09</c:v>
                </c:pt>
                <c:pt idx="92">
                  <c:v>10</c:v>
                </c:pt>
                <c:pt idx="93">
                  <c:v>10</c:v>
                </c:pt>
                <c:pt idx="94">
                  <c:v>10</c:v>
                </c:pt>
                <c:pt idx="95">
                  <c:v>10</c:v>
                </c:pt>
                <c:pt idx="96">
                  <c:v>11</c:v>
                </c:pt>
                <c:pt idx="97">
                  <c:v>11</c:v>
                </c:pt>
                <c:pt idx="98">
                  <c:v>11</c:v>
                </c:pt>
                <c:pt idx="99">
                  <c:v>11</c:v>
                </c:pt>
                <c:pt idx="100">
                  <c:v>12</c:v>
                </c:pt>
                <c:pt idx="101">
                  <c:v>12</c:v>
                </c:pt>
                <c:pt idx="102">
                  <c:v>12</c:v>
                </c:pt>
                <c:pt idx="103">
                  <c:v>12</c:v>
                </c:pt>
                <c:pt idx="104">
                  <c:v>13</c:v>
                </c:pt>
                <c:pt idx="105">
                  <c:v>13</c:v>
                </c:pt>
                <c:pt idx="106">
                  <c:v>13</c:v>
                </c:pt>
                <c:pt idx="107">
                  <c:v>13</c:v>
                </c:pt>
                <c:pt idx="108">
                  <c:v>14</c:v>
                </c:pt>
                <c:pt idx="109">
                  <c:v>14</c:v>
                </c:pt>
                <c:pt idx="110">
                  <c:v>14</c:v>
                </c:pt>
                <c:pt idx="111">
                  <c:v>14</c:v>
                </c:pt>
                <c:pt idx="112">
                  <c:v>15</c:v>
                </c:pt>
                <c:pt idx="113">
                  <c:v>15</c:v>
                </c:pt>
              </c:strCache>
            </c:strRef>
          </c:cat>
          <c:val>
            <c:numRef>
              <c:f>Nonstationary!$K$7:$K$120</c:f>
              <c:numCache>
                <c:formatCode>0.000</c:formatCode>
                <c:ptCount val="11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1.4567227030993966</c:v>
                </c:pt>
                <c:pt idx="34">
                  <c:v>1.4071452752647984</c:v>
                </c:pt>
                <c:pt idx="35">
                  <c:v>1.5790643739410117</c:v>
                </c:pt>
                <c:pt idx="36">
                  <c:v>1.6212743079904119</c:v>
                </c:pt>
                <c:pt idx="37">
                  <c:v>1.7932835169337011</c:v>
                </c:pt>
                <c:pt idx="38">
                  <c:v>1.808016539490644</c:v>
                </c:pt>
                <c:pt idx="39">
                  <c:v>1.808016539490644</c:v>
                </c:pt>
                <c:pt idx="40">
                  <c:v>1.7738847233412292</c:v>
                </c:pt>
                <c:pt idx="41">
                  <c:v>1.6836768364902475</c:v>
                </c:pt>
                <c:pt idx="42">
                  <c:v>1.6158066685828592</c:v>
                </c:pt>
                <c:pt idx="43">
                  <c:v>1.574369979034711</c:v>
                </c:pt>
                <c:pt idx="44">
                  <c:v>1.9031840096887798</c:v>
                </c:pt>
                <c:pt idx="45">
                  <c:v>2.0394996748105685</c:v>
                </c:pt>
                <c:pt idx="46">
                  <c:v>2.2288727827723247</c:v>
                </c:pt>
                <c:pt idx="47">
                  <c:v>2.4505736784489129</c:v>
                </c:pt>
                <c:pt idx="48">
                  <c:v>1.7836829954783195</c:v>
                </c:pt>
                <c:pt idx="49">
                  <c:v>1.4731425118726182</c:v>
                </c:pt>
                <c:pt idx="50">
                  <c:v>1.2197541042358082</c:v>
                </c:pt>
                <c:pt idx="51">
                  <c:v>1.2197541042358082</c:v>
                </c:pt>
                <c:pt idx="52">
                  <c:v>1.2707635170175897</c:v>
                </c:pt>
                <c:pt idx="53">
                  <c:v>1.3385191732007446</c:v>
                </c:pt>
                <c:pt idx="54">
                  <c:v>1.2935987600657683</c:v>
                </c:pt>
                <c:pt idx="55">
                  <c:v>1.2197541042358082</c:v>
                </c:pt>
                <c:pt idx="56">
                  <c:v>1.1102070841189262</c:v>
                </c:pt>
                <c:pt idx="57">
                  <c:v>0.91472620576539565</c:v>
                </c:pt>
                <c:pt idx="58">
                  <c:v>1.3385191732007446</c:v>
                </c:pt>
                <c:pt idx="59">
                  <c:v>1.574369979034711</c:v>
                </c:pt>
                <c:pt idx="60">
                  <c:v>1.3811368556494583</c:v>
                </c:pt>
                <c:pt idx="61">
                  <c:v>1.0589204019706264</c:v>
                </c:pt>
                <c:pt idx="62">
                  <c:v>0.78827415698370196</c:v>
                </c:pt>
                <c:pt idx="63">
                  <c:v>0.73897005603860244</c:v>
                </c:pt>
                <c:pt idx="64">
                  <c:v>0.68389325024638026</c:v>
                </c:pt>
                <c:pt idx="65">
                  <c:v>0.67821668470631358</c:v>
                </c:pt>
                <c:pt idx="66">
                  <c:v>0.67821668470631358</c:v>
                </c:pt>
                <c:pt idx="67">
                  <c:v>0.65387393692128959</c:v>
                </c:pt>
                <c:pt idx="68">
                  <c:v>0.44354203690392252</c:v>
                </c:pt>
                <c:pt idx="69">
                  <c:v>0.43371595836532256</c:v>
                </c:pt>
                <c:pt idx="70">
                  <c:v>0.44927213303091201</c:v>
                </c:pt>
                <c:pt idx="71">
                  <c:v>0.52772408025586681</c:v>
                </c:pt>
                <c:pt idx="72">
                  <c:v>0.6433180473901835</c:v>
                </c:pt>
                <c:pt idx="73">
                  <c:v>0.76565483854402228</c:v>
                </c:pt>
                <c:pt idx="74">
                  <c:v>0.89865316933673245</c:v>
                </c:pt>
                <c:pt idx="75">
                  <c:v>1.0685038419039694</c:v>
                </c:pt>
                <c:pt idx="76">
                  <c:v>1.133096149091565</c:v>
                </c:pt>
                <c:pt idx="77">
                  <c:v>1.2102284801922003</c:v>
                </c:pt>
                <c:pt idx="78">
                  <c:v>1.2704962249158389</c:v>
                </c:pt>
                <c:pt idx="79">
                  <c:v>1.2792071643599763</c:v>
                </c:pt>
                <c:pt idx="80">
                  <c:v>1.226895941164821</c:v>
                </c:pt>
                <c:pt idx="81">
                  <c:v>1.2197541042358082</c:v>
                </c:pt>
                <c:pt idx="82">
                  <c:v>1.3140206016406233</c:v>
                </c:pt>
                <c:pt idx="83">
                  <c:v>1.4079329869623769</c:v>
                </c:pt>
                <c:pt idx="84">
                  <c:v>1.5093402480857034</c:v>
                </c:pt>
                <c:pt idx="85">
                  <c:v>1.541484509668184</c:v>
                </c:pt>
                <c:pt idx="86">
                  <c:v>1.8250649887425117</c:v>
                </c:pt>
                <c:pt idx="87">
                  <c:v>1.9818295223627058</c:v>
                </c:pt>
                <c:pt idx="88">
                  <c:v>1.349575179951358</c:v>
                </c:pt>
                <c:pt idx="89">
                  <c:v>0.3574326175206205</c:v>
                </c:pt>
                <c:pt idx="90">
                  <c:v>0.13132115703621555</c:v>
                </c:pt>
                <c:pt idx="91">
                  <c:v>0.12468853777596921</c:v>
                </c:pt>
                <c:pt idx="92">
                  <c:v>0.12468853777596921</c:v>
                </c:pt>
                <c:pt idx="93">
                  <c:v>0.14458111889317804</c:v>
                </c:pt>
                <c:pt idx="94">
                  <c:v>0.43289694413078739</c:v>
                </c:pt>
                <c:pt idx="95">
                  <c:v>0.70901684422396305</c:v>
                </c:pt>
                <c:pt idx="96">
                  <c:v>0.84473307890185823</c:v>
                </c:pt>
                <c:pt idx="97">
                  <c:v>1.1585681798238192</c:v>
                </c:pt>
                <c:pt idx="98">
                  <c:v>1.2792071643599763</c:v>
                </c:pt>
                <c:pt idx="99">
                  <c:v>1.2792071643599763</c:v>
                </c:pt>
                <c:pt idx="100">
                  <c:v>1.2276893526757067</c:v>
                </c:pt>
                <c:pt idx="101">
                  <c:v>1.2197541042358082</c:v>
                </c:pt>
                <c:pt idx="102">
                  <c:v>1.2197541042358082</c:v>
                </c:pt>
                <c:pt idx="103">
                  <c:v>1.2197541042358082</c:v>
                </c:pt>
                <c:pt idx="104">
                  <c:v>1.2197541042358082</c:v>
                </c:pt>
                <c:pt idx="105">
                  <c:v>1.2197541042358082</c:v>
                </c:pt>
                <c:pt idx="106">
                  <c:v>1.2197541042358082</c:v>
                </c:pt>
                <c:pt idx="107">
                  <c:v>1.1442433561047098</c:v>
                </c:pt>
                <c:pt idx="108">
                  <c:v>1.0613166063846768</c:v>
                </c:pt>
                <c:pt idx="109">
                  <c:v>0.98051782883202954</c:v>
                </c:pt>
                <c:pt idx="110">
                  <c:v>0.88980859257807887</c:v>
                </c:pt>
                <c:pt idx="111">
                  <c:v>0.75029435169929448</c:v>
                </c:pt>
                <c:pt idx="112">
                  <c:v>0.73897005603860244</c:v>
                </c:pt>
                <c:pt idx="113">
                  <c:v>0.73897005603860244</c:v>
                </c:pt>
              </c:numCache>
            </c:numRef>
          </c:val>
          <c:smooth val="0"/>
          <c:extLst>
            <c:ext xmlns:c16="http://schemas.microsoft.com/office/drawing/2014/chart" uri="{C3380CC4-5D6E-409C-BE32-E72D297353CC}">
              <c16:uniqueId val="{00000000-8E4E-4B8B-9F4A-842242DECC3C}"/>
            </c:ext>
          </c:extLst>
        </c:ser>
        <c:dLbls>
          <c:showLegendKey val="0"/>
          <c:showVal val="0"/>
          <c:showCatName val="0"/>
          <c:showSerName val="0"/>
          <c:showPercent val="0"/>
          <c:showBubbleSize val="0"/>
        </c:dLbls>
        <c:smooth val="0"/>
        <c:axId val="237943808"/>
        <c:axId val="237953792"/>
      </c:lineChart>
      <c:catAx>
        <c:axId val="237943808"/>
        <c:scaling>
          <c:orientation val="minMax"/>
        </c:scaling>
        <c:delete val="0"/>
        <c:axPos val="b"/>
        <c:numFmt formatCode="General" sourceLinked="0"/>
        <c:majorTickMark val="out"/>
        <c:minorTickMark val="none"/>
        <c:tickLblPos val="low"/>
        <c:txPr>
          <a:bodyPr/>
          <a:lstStyle/>
          <a:p>
            <a:pPr>
              <a:defRPr sz="1400" b="1"/>
            </a:pPr>
            <a:endParaRPr lang="es-CL"/>
          </a:p>
        </c:txPr>
        <c:crossAx val="237953792"/>
        <c:crosses val="autoZero"/>
        <c:auto val="1"/>
        <c:lblAlgn val="ctr"/>
        <c:lblOffset val="100"/>
        <c:tickLblSkip val="12"/>
        <c:noMultiLvlLbl val="0"/>
      </c:catAx>
      <c:valAx>
        <c:axId val="237953792"/>
        <c:scaling>
          <c:orientation val="minMax"/>
        </c:scaling>
        <c:delete val="0"/>
        <c:axPos val="l"/>
        <c:majorGridlines/>
        <c:numFmt formatCode="General" sourceLinked="0"/>
        <c:majorTickMark val="out"/>
        <c:minorTickMark val="none"/>
        <c:tickLblPos val="nextTo"/>
        <c:spPr>
          <a:ln>
            <a:noFill/>
          </a:ln>
        </c:spPr>
        <c:txPr>
          <a:bodyPr/>
          <a:lstStyle/>
          <a:p>
            <a:pPr>
              <a:defRPr sz="1400" b="1"/>
            </a:pPr>
            <a:endParaRPr lang="es-CL"/>
          </a:p>
        </c:txPr>
        <c:crossAx val="237943808"/>
        <c:crosses val="autoZero"/>
        <c:crossBetween val="between"/>
      </c:valAx>
    </c:plotArea>
    <c:legend>
      <c:legendPos val="b"/>
      <c:overlay val="0"/>
      <c:txPr>
        <a:bodyPr/>
        <a:lstStyle/>
        <a:p>
          <a:pPr>
            <a:defRPr sz="1400" b="1"/>
          </a:pPr>
          <a:endParaRPr lang="es-CL"/>
        </a:p>
      </c:txPr>
    </c:legend>
    <c:plotVisOnly val="1"/>
    <c:dispBlanksAs val="gap"/>
    <c:showDLblsOverMax val="0"/>
  </c:chart>
  <c:txPr>
    <a:bodyPr/>
    <a:lstStyle/>
    <a:p>
      <a:pPr>
        <a:defRPr>
          <a:latin typeface="Lucida Sans Unicode" pitchFamily="34" charset="0"/>
          <a:cs typeface="Lucida Sans Unicode" pitchFamily="34" charset="0"/>
        </a:defRPr>
      </a:pPr>
      <a:endParaRPr lang="es-CL"/>
    </a:p>
  </c:txPr>
  <c:printSettings>
    <c:headerFooter/>
    <c:pageMargins b="0.75000000000000988" l="0.70000000000000062" r="0.70000000000000062" t="0.75000000000000988" header="0.30000000000000032" footer="0.30000000000000032"/>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sz="1400"/>
              <a:t>Precio Cobre</a:t>
            </a:r>
          </a:p>
          <a:p>
            <a:pPr>
              <a:defRPr/>
            </a:pPr>
            <a:r>
              <a:rPr lang="es-CL" sz="1200" b="0"/>
              <a:t>nivel (</a:t>
            </a:r>
            <a:r>
              <a:rPr lang="el-GR" sz="1200" b="0"/>
              <a:t>Δ</a:t>
            </a:r>
            <a:r>
              <a:rPr lang="es-CL" sz="1200" b="0" baseline="0"/>
              <a:t>% de promedio 2001T3-2015T2)</a:t>
            </a:r>
            <a:endParaRPr lang="es-CL" sz="1200" b="0"/>
          </a:p>
        </c:rich>
      </c:tx>
      <c:overlay val="0"/>
    </c:title>
    <c:autoTitleDeleted val="0"/>
    <c:plotArea>
      <c:layout/>
      <c:lineChart>
        <c:grouping val="standard"/>
        <c:varyColors val="0"/>
        <c:ser>
          <c:idx val="0"/>
          <c:order val="0"/>
          <c:tx>
            <c:v>Pr. cobre real</c:v>
          </c:tx>
          <c:spPr>
            <a:ln w="34925">
              <a:solidFill>
                <a:schemeClr val="accent1"/>
              </a:solidFill>
            </a:ln>
          </c:spPr>
          <c:marker>
            <c:symbol val="none"/>
          </c:marker>
          <c:cat>
            <c:strRef>
              <c:f>'Charts (3)'!$A$4:$A$117</c:f>
              <c:strCache>
                <c:ptCount val="114"/>
                <c:pt idx="0">
                  <c:v>87</c:v>
                </c:pt>
                <c:pt idx="1">
                  <c:v>87</c:v>
                </c:pt>
                <c:pt idx="2">
                  <c:v>87</c:v>
                </c:pt>
                <c:pt idx="3">
                  <c:v>87</c:v>
                </c:pt>
                <c:pt idx="4">
                  <c:v>88</c:v>
                </c:pt>
                <c:pt idx="5">
                  <c:v>88</c:v>
                </c:pt>
                <c:pt idx="6">
                  <c:v>88</c:v>
                </c:pt>
                <c:pt idx="7">
                  <c:v>88</c:v>
                </c:pt>
                <c:pt idx="8">
                  <c:v>89</c:v>
                </c:pt>
                <c:pt idx="9">
                  <c:v>89</c:v>
                </c:pt>
                <c:pt idx="10">
                  <c:v>89</c:v>
                </c:pt>
                <c:pt idx="11">
                  <c:v>89</c:v>
                </c:pt>
                <c:pt idx="12">
                  <c:v>90</c:v>
                </c:pt>
                <c:pt idx="13">
                  <c:v>90</c:v>
                </c:pt>
                <c:pt idx="14">
                  <c:v>90</c:v>
                </c:pt>
                <c:pt idx="15">
                  <c:v>90</c:v>
                </c:pt>
                <c:pt idx="16">
                  <c:v>91</c:v>
                </c:pt>
                <c:pt idx="17">
                  <c:v>91</c:v>
                </c:pt>
                <c:pt idx="18">
                  <c:v>91</c:v>
                </c:pt>
                <c:pt idx="19">
                  <c:v>91</c:v>
                </c:pt>
                <c:pt idx="20">
                  <c:v>92</c:v>
                </c:pt>
                <c:pt idx="21">
                  <c:v>92</c:v>
                </c:pt>
                <c:pt idx="22">
                  <c:v>92</c:v>
                </c:pt>
                <c:pt idx="23">
                  <c:v>92</c:v>
                </c:pt>
                <c:pt idx="24">
                  <c:v>93</c:v>
                </c:pt>
                <c:pt idx="25">
                  <c:v>93</c:v>
                </c:pt>
                <c:pt idx="26">
                  <c:v>93</c:v>
                </c:pt>
                <c:pt idx="27">
                  <c:v>93</c:v>
                </c:pt>
                <c:pt idx="28">
                  <c:v>94</c:v>
                </c:pt>
                <c:pt idx="29">
                  <c:v>94</c:v>
                </c:pt>
                <c:pt idx="30">
                  <c:v>94</c:v>
                </c:pt>
                <c:pt idx="31">
                  <c:v>94</c:v>
                </c:pt>
                <c:pt idx="32">
                  <c:v>95</c:v>
                </c:pt>
                <c:pt idx="33">
                  <c:v>95</c:v>
                </c:pt>
                <c:pt idx="34">
                  <c:v>95</c:v>
                </c:pt>
                <c:pt idx="35">
                  <c:v>95</c:v>
                </c:pt>
                <c:pt idx="36">
                  <c:v>96</c:v>
                </c:pt>
                <c:pt idx="37">
                  <c:v>96</c:v>
                </c:pt>
                <c:pt idx="38">
                  <c:v>96</c:v>
                </c:pt>
                <c:pt idx="39">
                  <c:v>96</c:v>
                </c:pt>
                <c:pt idx="40">
                  <c:v>97</c:v>
                </c:pt>
                <c:pt idx="41">
                  <c:v>97</c:v>
                </c:pt>
                <c:pt idx="42">
                  <c:v>97</c:v>
                </c:pt>
                <c:pt idx="43">
                  <c:v>97</c:v>
                </c:pt>
                <c:pt idx="44">
                  <c:v>98</c:v>
                </c:pt>
                <c:pt idx="45">
                  <c:v>98</c:v>
                </c:pt>
                <c:pt idx="46">
                  <c:v>98</c:v>
                </c:pt>
                <c:pt idx="47">
                  <c:v>98</c:v>
                </c:pt>
                <c:pt idx="48">
                  <c:v>99</c:v>
                </c:pt>
                <c:pt idx="49">
                  <c:v>99</c:v>
                </c:pt>
                <c:pt idx="50">
                  <c:v>99</c:v>
                </c:pt>
                <c:pt idx="51">
                  <c:v>99</c:v>
                </c:pt>
                <c:pt idx="52">
                  <c:v>00</c:v>
                </c:pt>
                <c:pt idx="53">
                  <c:v>00</c:v>
                </c:pt>
                <c:pt idx="54">
                  <c:v>00</c:v>
                </c:pt>
                <c:pt idx="55">
                  <c:v>00</c:v>
                </c:pt>
                <c:pt idx="56">
                  <c:v>01</c:v>
                </c:pt>
                <c:pt idx="57">
                  <c:v>01</c:v>
                </c:pt>
                <c:pt idx="58">
                  <c:v>01</c:v>
                </c:pt>
                <c:pt idx="59">
                  <c:v>01</c:v>
                </c:pt>
                <c:pt idx="60">
                  <c:v>02</c:v>
                </c:pt>
                <c:pt idx="61">
                  <c:v>02</c:v>
                </c:pt>
                <c:pt idx="62">
                  <c:v>02</c:v>
                </c:pt>
                <c:pt idx="63">
                  <c:v>02</c:v>
                </c:pt>
                <c:pt idx="64">
                  <c:v>03</c:v>
                </c:pt>
                <c:pt idx="65">
                  <c:v>03</c:v>
                </c:pt>
                <c:pt idx="66">
                  <c:v>03</c:v>
                </c:pt>
                <c:pt idx="67">
                  <c:v>03</c:v>
                </c:pt>
                <c:pt idx="68">
                  <c:v>04</c:v>
                </c:pt>
                <c:pt idx="69">
                  <c:v>04</c:v>
                </c:pt>
                <c:pt idx="70">
                  <c:v>04</c:v>
                </c:pt>
                <c:pt idx="71">
                  <c:v>04</c:v>
                </c:pt>
                <c:pt idx="72">
                  <c:v>05</c:v>
                </c:pt>
                <c:pt idx="73">
                  <c:v>05</c:v>
                </c:pt>
                <c:pt idx="74">
                  <c:v>05</c:v>
                </c:pt>
                <c:pt idx="75">
                  <c:v>05</c:v>
                </c:pt>
                <c:pt idx="76">
                  <c:v>06</c:v>
                </c:pt>
                <c:pt idx="77">
                  <c:v>06</c:v>
                </c:pt>
                <c:pt idx="78">
                  <c:v>06</c:v>
                </c:pt>
                <c:pt idx="79">
                  <c:v>06</c:v>
                </c:pt>
                <c:pt idx="80">
                  <c:v>07</c:v>
                </c:pt>
                <c:pt idx="81">
                  <c:v>07</c:v>
                </c:pt>
                <c:pt idx="82">
                  <c:v>07</c:v>
                </c:pt>
                <c:pt idx="83">
                  <c:v>07</c:v>
                </c:pt>
                <c:pt idx="84">
                  <c:v>08</c:v>
                </c:pt>
                <c:pt idx="85">
                  <c:v>08</c:v>
                </c:pt>
                <c:pt idx="86">
                  <c:v>08</c:v>
                </c:pt>
                <c:pt idx="87">
                  <c:v>08</c:v>
                </c:pt>
                <c:pt idx="88">
                  <c:v>09</c:v>
                </c:pt>
                <c:pt idx="89">
                  <c:v>09</c:v>
                </c:pt>
                <c:pt idx="90">
                  <c:v>09</c:v>
                </c:pt>
                <c:pt idx="91">
                  <c:v>09</c:v>
                </c:pt>
                <c:pt idx="92">
                  <c:v>10</c:v>
                </c:pt>
                <c:pt idx="93">
                  <c:v>10</c:v>
                </c:pt>
                <c:pt idx="94">
                  <c:v>10</c:v>
                </c:pt>
                <c:pt idx="95">
                  <c:v>10</c:v>
                </c:pt>
                <c:pt idx="96">
                  <c:v>11</c:v>
                </c:pt>
                <c:pt idx="97">
                  <c:v>11</c:v>
                </c:pt>
                <c:pt idx="98">
                  <c:v>11</c:v>
                </c:pt>
                <c:pt idx="99">
                  <c:v>11</c:v>
                </c:pt>
                <c:pt idx="100">
                  <c:v>12</c:v>
                </c:pt>
                <c:pt idx="101">
                  <c:v>12</c:v>
                </c:pt>
                <c:pt idx="102">
                  <c:v>12</c:v>
                </c:pt>
                <c:pt idx="103">
                  <c:v>12</c:v>
                </c:pt>
                <c:pt idx="104">
                  <c:v>13</c:v>
                </c:pt>
                <c:pt idx="105">
                  <c:v>13</c:v>
                </c:pt>
                <c:pt idx="106">
                  <c:v>13</c:v>
                </c:pt>
                <c:pt idx="107">
                  <c:v>13</c:v>
                </c:pt>
                <c:pt idx="108">
                  <c:v>14</c:v>
                </c:pt>
                <c:pt idx="109">
                  <c:v>14</c:v>
                </c:pt>
                <c:pt idx="110">
                  <c:v>14</c:v>
                </c:pt>
                <c:pt idx="111">
                  <c:v>14</c:v>
                </c:pt>
                <c:pt idx="112">
                  <c:v>15</c:v>
                </c:pt>
                <c:pt idx="113">
                  <c:v>15</c:v>
                </c:pt>
              </c:strCache>
            </c:strRef>
          </c:cat>
          <c:val>
            <c:numRef>
              <c:f>Stationary!$W$7:$W$120</c:f>
              <c:numCache>
                <c:formatCode>0.000</c:formatCode>
                <c:ptCount val="114"/>
                <c:pt idx="0">
                  <c:v>-55.169524056240107</c:v>
                </c:pt>
                <c:pt idx="1">
                  <c:v>-49.872295201662951</c:v>
                </c:pt>
                <c:pt idx="2">
                  <c:v>-36.114234085250132</c:v>
                </c:pt>
                <c:pt idx="3">
                  <c:v>-7.2387632822965884</c:v>
                </c:pt>
                <c:pt idx="4">
                  <c:v>-8.6283114012761644</c:v>
                </c:pt>
                <c:pt idx="5">
                  <c:v>-13.309900808442762</c:v>
                </c:pt>
                <c:pt idx="6">
                  <c:v>-18.558917797482934</c:v>
                </c:pt>
                <c:pt idx="7">
                  <c:v>13.711796001987352</c:v>
                </c:pt>
                <c:pt idx="8">
                  <c:v>12.536264440554532</c:v>
                </c:pt>
                <c:pt idx="9">
                  <c:v>-0.47636482003497349</c:v>
                </c:pt>
                <c:pt idx="10">
                  <c:v>-6.6411273345960922</c:v>
                </c:pt>
                <c:pt idx="11">
                  <c:v>-12.783618855634018</c:v>
                </c:pt>
                <c:pt idx="12">
                  <c:v>-25.939283377292497</c:v>
                </c:pt>
                <c:pt idx="13">
                  <c:v>-18.441843643305276</c:v>
                </c:pt>
                <c:pt idx="14">
                  <c:v>-13.871256114911603</c:v>
                </c:pt>
                <c:pt idx="15">
                  <c:v>-29.274811122660367</c:v>
                </c:pt>
                <c:pt idx="16">
                  <c:v>-33.246786897821096</c:v>
                </c:pt>
                <c:pt idx="17">
                  <c:v>-33.01360767652011</c:v>
                </c:pt>
                <c:pt idx="18">
                  <c:v>-37.091938150579324</c:v>
                </c:pt>
                <c:pt idx="19">
                  <c:v>-35.985597513527239</c:v>
                </c:pt>
                <c:pt idx="20">
                  <c:v>-42.032805777780311</c:v>
                </c:pt>
                <c:pt idx="21">
                  <c:v>-39.984946833558297</c:v>
                </c:pt>
                <c:pt idx="22">
                  <c:v>-33.179284959940219</c:v>
                </c:pt>
                <c:pt idx="23">
                  <c:v>-42.627337007131644</c:v>
                </c:pt>
                <c:pt idx="24">
                  <c:v>-41.490074984358898</c:v>
                </c:pt>
                <c:pt idx="25">
                  <c:v>-61.101081105418643</c:v>
                </c:pt>
                <c:pt idx="26">
                  <c:v>-58.440268463658242</c:v>
                </c:pt>
                <c:pt idx="27">
                  <c:v>-71.054579337927692</c:v>
                </c:pt>
                <c:pt idx="28">
                  <c:v>-60.12435272177072</c:v>
                </c:pt>
                <c:pt idx="29">
                  <c:v>-48.324735981966455</c:v>
                </c:pt>
                <c:pt idx="30">
                  <c:v>-38.342136558967127</c:v>
                </c:pt>
                <c:pt idx="31">
                  <c:v>-28.465606148186282</c:v>
                </c:pt>
                <c:pt idx="32">
                  <c:v>-24.905775285971686</c:v>
                </c:pt>
                <c:pt idx="33">
                  <c:v>-29.700748941745815</c:v>
                </c:pt>
                <c:pt idx="34">
                  <c:v>-24.261361965595825</c:v>
                </c:pt>
                <c:pt idx="35">
                  <c:v>-26.584085377302927</c:v>
                </c:pt>
                <c:pt idx="36">
                  <c:v>-38.388330649803549</c:v>
                </c:pt>
                <c:pt idx="37">
                  <c:v>-41.590381966093105</c:v>
                </c:pt>
                <c:pt idx="38">
                  <c:v>-64.51530242745207</c:v>
                </c:pt>
                <c:pt idx="39">
                  <c:v>-55.528639282694087</c:v>
                </c:pt>
                <c:pt idx="40">
                  <c:v>-41.770201667654362</c:v>
                </c:pt>
                <c:pt idx="41">
                  <c:v>-37.525185973542136</c:v>
                </c:pt>
                <c:pt idx="42">
                  <c:v>-46.437943746121789</c:v>
                </c:pt>
                <c:pt idx="43">
                  <c:v>-62.707696112988344</c:v>
                </c:pt>
                <c:pt idx="44">
                  <c:v>-71.320404892784666</c:v>
                </c:pt>
                <c:pt idx="45">
                  <c:v>-69.281248595766215</c:v>
                </c:pt>
                <c:pt idx="46">
                  <c:v>-73.546589336734542</c:v>
                </c:pt>
                <c:pt idx="47">
                  <c:v>-81.805122673405947</c:v>
                </c:pt>
                <c:pt idx="48">
                  <c:v>-87.678959776833494</c:v>
                </c:pt>
                <c:pt idx="49">
                  <c:v>-83.654594367460902</c:v>
                </c:pt>
                <c:pt idx="50">
                  <c:v>-71.350683542528316</c:v>
                </c:pt>
                <c:pt idx="51">
                  <c:v>-69.348659856205131</c:v>
                </c:pt>
                <c:pt idx="52">
                  <c:v>-66.711036822106564</c:v>
                </c:pt>
                <c:pt idx="53">
                  <c:v>-69.694400714181711</c:v>
                </c:pt>
                <c:pt idx="54">
                  <c:v>-63.147996078605274</c:v>
                </c:pt>
                <c:pt idx="55">
                  <c:v>-63.819400118145495</c:v>
                </c:pt>
                <c:pt idx="56">
                  <c:v>-68.78816788364054</c:v>
                </c:pt>
                <c:pt idx="57">
                  <c:v>-73.245908396967366</c:v>
                </c:pt>
                <c:pt idx="58">
                  <c:v>-84.025488068361653</c:v>
                </c:pt>
                <c:pt idx="59">
                  <c:v>-86.127696832333015</c:v>
                </c:pt>
                <c:pt idx="60">
                  <c:v>-72.921069935520336</c:v>
                </c:pt>
                <c:pt idx="61">
                  <c:v>-70.270694782076248</c:v>
                </c:pt>
                <c:pt idx="62">
                  <c:v>-77.639835873196944</c:v>
                </c:pt>
                <c:pt idx="63">
                  <c:v>-75.986270900775594</c:v>
                </c:pt>
                <c:pt idx="64">
                  <c:v>-73.861153253711848</c:v>
                </c:pt>
                <c:pt idx="65">
                  <c:v>-79.025575804671291</c:v>
                </c:pt>
                <c:pt idx="66">
                  <c:v>-72.924490402799222</c:v>
                </c:pt>
                <c:pt idx="67">
                  <c:v>-59.595836942498295</c:v>
                </c:pt>
                <c:pt idx="68">
                  <c:v>-34.134643396364538</c:v>
                </c:pt>
                <c:pt idx="69">
                  <c:v>-32.757274387808025</c:v>
                </c:pt>
                <c:pt idx="70">
                  <c:v>-32.658143390677481</c:v>
                </c:pt>
                <c:pt idx="71">
                  <c:v>-28.158555908427502</c:v>
                </c:pt>
                <c:pt idx="72">
                  <c:v>-24.351898190566033</c:v>
                </c:pt>
                <c:pt idx="73">
                  <c:v>-21.935018216676156</c:v>
                </c:pt>
                <c:pt idx="74">
                  <c:v>-12.798821424474113</c:v>
                </c:pt>
                <c:pt idx="75">
                  <c:v>0.47378839446429311</c:v>
                </c:pt>
                <c:pt idx="76">
                  <c:v>13.406660943648887</c:v>
                </c:pt>
                <c:pt idx="77">
                  <c:v>48.399630614723264</c:v>
                </c:pt>
                <c:pt idx="78">
                  <c:v>52.782641389697005</c:v>
                </c:pt>
                <c:pt idx="79">
                  <c:v>44.211003118888584</c:v>
                </c:pt>
                <c:pt idx="80">
                  <c:v>25.83830578718505</c:v>
                </c:pt>
                <c:pt idx="81">
                  <c:v>47.232555037644772</c:v>
                </c:pt>
                <c:pt idx="82">
                  <c:v>45.387134853920259</c:v>
                </c:pt>
                <c:pt idx="83">
                  <c:v>34.126133613554202</c:v>
                </c:pt>
                <c:pt idx="84">
                  <c:v>38.328182713311207</c:v>
                </c:pt>
                <c:pt idx="85">
                  <c:v>40.523511339387426</c:v>
                </c:pt>
                <c:pt idx="86">
                  <c:v>29.661243099016701</c:v>
                </c:pt>
                <c:pt idx="87">
                  <c:v>-25.797009728190858</c:v>
                </c:pt>
                <c:pt idx="88">
                  <c:v>-34.29352245979851</c:v>
                </c:pt>
                <c:pt idx="89">
                  <c:v>-6.9597784339339341</c:v>
                </c:pt>
                <c:pt idx="90">
                  <c:v>11.968938653780242</c:v>
                </c:pt>
                <c:pt idx="91">
                  <c:v>21.891741707442122</c:v>
                </c:pt>
                <c:pt idx="92">
                  <c:v>30.876270608791117</c:v>
                </c:pt>
                <c:pt idx="93">
                  <c:v>28.287331139209243</c:v>
                </c:pt>
                <c:pt idx="94">
                  <c:v>29.389484428712592</c:v>
                </c:pt>
                <c:pt idx="95">
                  <c:v>43.242828071868303</c:v>
                </c:pt>
                <c:pt idx="96">
                  <c:v>51.050243535606228</c:v>
                </c:pt>
                <c:pt idx="97">
                  <c:v>41.975783780301924</c:v>
                </c:pt>
                <c:pt idx="98">
                  <c:v>39.685683150017098</c:v>
                </c:pt>
                <c:pt idx="99">
                  <c:v>24.042641609598149</c:v>
                </c:pt>
                <c:pt idx="100">
                  <c:v>33.288505632262286</c:v>
                </c:pt>
                <c:pt idx="101">
                  <c:v>28.989406033047885</c:v>
                </c:pt>
                <c:pt idx="102">
                  <c:v>26.977493595921828</c:v>
                </c:pt>
                <c:pt idx="103">
                  <c:v>28.287763332125735</c:v>
                </c:pt>
                <c:pt idx="104">
                  <c:v>27.996116874447694</c:v>
                </c:pt>
                <c:pt idx="105">
                  <c:v>18.655661975058877</c:v>
                </c:pt>
                <c:pt idx="106">
                  <c:v>18.173136375624779</c:v>
                </c:pt>
                <c:pt idx="107">
                  <c:v>18.614724640467671</c:v>
                </c:pt>
                <c:pt idx="108">
                  <c:v>17.166072156196833</c:v>
                </c:pt>
                <c:pt idx="109">
                  <c:v>12.624953086919959</c:v>
                </c:pt>
                <c:pt idx="110">
                  <c:v>16.26254134977097</c:v>
                </c:pt>
                <c:pt idx="111">
                  <c:v>14.971183498745802</c:v>
                </c:pt>
                <c:pt idx="112">
                  <c:v>5.4914152569895123</c:v>
                </c:pt>
                <c:pt idx="113">
                  <c:v>9.7647297897560748</c:v>
                </c:pt>
              </c:numCache>
            </c:numRef>
          </c:val>
          <c:smooth val="0"/>
          <c:extLst>
            <c:ext xmlns:c16="http://schemas.microsoft.com/office/drawing/2014/chart" uri="{C3380CC4-5D6E-409C-BE32-E72D297353CC}">
              <c16:uniqueId val="{00000000-2048-4C1C-B5CD-A0E2B2445EAF}"/>
            </c:ext>
          </c:extLst>
        </c:ser>
        <c:dLbls>
          <c:showLegendKey val="0"/>
          <c:showVal val="0"/>
          <c:showCatName val="0"/>
          <c:showSerName val="0"/>
          <c:showPercent val="0"/>
          <c:showBubbleSize val="0"/>
        </c:dLbls>
        <c:smooth val="0"/>
        <c:axId val="237990656"/>
        <c:axId val="237992192"/>
      </c:lineChart>
      <c:catAx>
        <c:axId val="237990656"/>
        <c:scaling>
          <c:orientation val="minMax"/>
        </c:scaling>
        <c:delete val="0"/>
        <c:axPos val="b"/>
        <c:numFmt formatCode="General" sourceLinked="0"/>
        <c:majorTickMark val="out"/>
        <c:minorTickMark val="none"/>
        <c:tickLblPos val="low"/>
        <c:txPr>
          <a:bodyPr/>
          <a:lstStyle/>
          <a:p>
            <a:pPr>
              <a:defRPr sz="1400" b="1"/>
            </a:pPr>
            <a:endParaRPr lang="es-CL"/>
          </a:p>
        </c:txPr>
        <c:crossAx val="237992192"/>
        <c:crosses val="autoZero"/>
        <c:auto val="1"/>
        <c:lblAlgn val="ctr"/>
        <c:lblOffset val="100"/>
        <c:tickLblSkip val="12"/>
        <c:noMultiLvlLbl val="0"/>
      </c:catAx>
      <c:valAx>
        <c:axId val="237992192"/>
        <c:scaling>
          <c:orientation val="minMax"/>
        </c:scaling>
        <c:delete val="0"/>
        <c:axPos val="l"/>
        <c:majorGridlines/>
        <c:numFmt formatCode="0" sourceLinked="0"/>
        <c:majorTickMark val="out"/>
        <c:minorTickMark val="none"/>
        <c:tickLblPos val="nextTo"/>
        <c:spPr>
          <a:ln>
            <a:noFill/>
          </a:ln>
        </c:spPr>
        <c:txPr>
          <a:bodyPr/>
          <a:lstStyle/>
          <a:p>
            <a:pPr>
              <a:defRPr sz="1400" b="1"/>
            </a:pPr>
            <a:endParaRPr lang="es-CL"/>
          </a:p>
        </c:txPr>
        <c:crossAx val="237990656"/>
        <c:crosses val="autoZero"/>
        <c:crossBetween val="between"/>
      </c:valAx>
    </c:plotArea>
    <c:legend>
      <c:legendPos val="b"/>
      <c:overlay val="0"/>
      <c:txPr>
        <a:bodyPr/>
        <a:lstStyle/>
        <a:p>
          <a:pPr>
            <a:defRPr sz="1400" b="1"/>
          </a:pPr>
          <a:endParaRPr lang="es-CL"/>
        </a:p>
      </c:txPr>
    </c:legend>
    <c:plotVisOnly val="1"/>
    <c:dispBlanksAs val="gap"/>
    <c:showDLblsOverMax val="0"/>
  </c:chart>
  <c:txPr>
    <a:bodyPr/>
    <a:lstStyle/>
    <a:p>
      <a:pPr>
        <a:defRPr>
          <a:latin typeface="Lucida Sans Unicode" pitchFamily="34" charset="0"/>
          <a:cs typeface="Lucida Sans Unicode" pitchFamily="34" charset="0"/>
        </a:defRPr>
      </a:pPr>
      <a:endParaRPr lang="es-CL"/>
    </a:p>
  </c:txPr>
  <c:printSettings>
    <c:headerFooter/>
    <c:pageMargins b="0.75000000000000988" l="0.70000000000000062" r="0.70000000000000062" t="0.75000000000000988" header="0.30000000000000032" footer="0.30000000000000032"/>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sz="1400"/>
              <a:t>TCR</a:t>
            </a:r>
          </a:p>
          <a:p>
            <a:pPr>
              <a:defRPr/>
            </a:pPr>
            <a:r>
              <a:rPr lang="es-CL" sz="1200" b="0"/>
              <a:t>nivel (</a:t>
            </a:r>
            <a:r>
              <a:rPr lang="el-GR" sz="1200" b="0"/>
              <a:t>Δ</a:t>
            </a:r>
            <a:r>
              <a:rPr lang="es-CL" sz="1200" b="0"/>
              <a:t>% de promedio 2001T3-2015T2)</a:t>
            </a:r>
          </a:p>
        </c:rich>
      </c:tx>
      <c:overlay val="0"/>
    </c:title>
    <c:autoTitleDeleted val="0"/>
    <c:plotArea>
      <c:layout/>
      <c:lineChart>
        <c:grouping val="standard"/>
        <c:varyColors val="0"/>
        <c:ser>
          <c:idx val="2"/>
          <c:order val="0"/>
          <c:tx>
            <c:v>TCR</c:v>
          </c:tx>
          <c:spPr>
            <a:ln w="34925">
              <a:solidFill>
                <a:schemeClr val="accent2"/>
              </a:solidFill>
            </a:ln>
          </c:spPr>
          <c:marker>
            <c:symbol val="none"/>
          </c:marker>
          <c:cat>
            <c:strRef>
              <c:f>'Charts (3)'!$A$4:$A$117</c:f>
              <c:strCache>
                <c:ptCount val="114"/>
                <c:pt idx="0">
                  <c:v>87</c:v>
                </c:pt>
                <c:pt idx="1">
                  <c:v>87</c:v>
                </c:pt>
                <c:pt idx="2">
                  <c:v>87</c:v>
                </c:pt>
                <c:pt idx="3">
                  <c:v>87</c:v>
                </c:pt>
                <c:pt idx="4">
                  <c:v>88</c:v>
                </c:pt>
                <c:pt idx="5">
                  <c:v>88</c:v>
                </c:pt>
                <c:pt idx="6">
                  <c:v>88</c:v>
                </c:pt>
                <c:pt idx="7">
                  <c:v>88</c:v>
                </c:pt>
                <c:pt idx="8">
                  <c:v>89</c:v>
                </c:pt>
                <c:pt idx="9">
                  <c:v>89</c:v>
                </c:pt>
                <c:pt idx="10">
                  <c:v>89</c:v>
                </c:pt>
                <c:pt idx="11">
                  <c:v>89</c:v>
                </c:pt>
                <c:pt idx="12">
                  <c:v>90</c:v>
                </c:pt>
                <c:pt idx="13">
                  <c:v>90</c:v>
                </c:pt>
                <c:pt idx="14">
                  <c:v>90</c:v>
                </c:pt>
                <c:pt idx="15">
                  <c:v>90</c:v>
                </c:pt>
                <c:pt idx="16">
                  <c:v>91</c:v>
                </c:pt>
                <c:pt idx="17">
                  <c:v>91</c:v>
                </c:pt>
                <c:pt idx="18">
                  <c:v>91</c:v>
                </c:pt>
                <c:pt idx="19">
                  <c:v>91</c:v>
                </c:pt>
                <c:pt idx="20">
                  <c:v>92</c:v>
                </c:pt>
                <c:pt idx="21">
                  <c:v>92</c:v>
                </c:pt>
                <c:pt idx="22">
                  <c:v>92</c:v>
                </c:pt>
                <c:pt idx="23">
                  <c:v>92</c:v>
                </c:pt>
                <c:pt idx="24">
                  <c:v>93</c:v>
                </c:pt>
                <c:pt idx="25">
                  <c:v>93</c:v>
                </c:pt>
                <c:pt idx="26">
                  <c:v>93</c:v>
                </c:pt>
                <c:pt idx="27">
                  <c:v>93</c:v>
                </c:pt>
                <c:pt idx="28">
                  <c:v>94</c:v>
                </c:pt>
                <c:pt idx="29">
                  <c:v>94</c:v>
                </c:pt>
                <c:pt idx="30">
                  <c:v>94</c:v>
                </c:pt>
                <c:pt idx="31">
                  <c:v>94</c:v>
                </c:pt>
                <c:pt idx="32">
                  <c:v>95</c:v>
                </c:pt>
                <c:pt idx="33">
                  <c:v>95</c:v>
                </c:pt>
                <c:pt idx="34">
                  <c:v>95</c:v>
                </c:pt>
                <c:pt idx="35">
                  <c:v>95</c:v>
                </c:pt>
                <c:pt idx="36">
                  <c:v>96</c:v>
                </c:pt>
                <c:pt idx="37">
                  <c:v>96</c:v>
                </c:pt>
                <c:pt idx="38">
                  <c:v>96</c:v>
                </c:pt>
                <c:pt idx="39">
                  <c:v>96</c:v>
                </c:pt>
                <c:pt idx="40">
                  <c:v>97</c:v>
                </c:pt>
                <c:pt idx="41">
                  <c:v>97</c:v>
                </c:pt>
                <c:pt idx="42">
                  <c:v>97</c:v>
                </c:pt>
                <c:pt idx="43">
                  <c:v>97</c:v>
                </c:pt>
                <c:pt idx="44">
                  <c:v>98</c:v>
                </c:pt>
                <c:pt idx="45">
                  <c:v>98</c:v>
                </c:pt>
                <c:pt idx="46">
                  <c:v>98</c:v>
                </c:pt>
                <c:pt idx="47">
                  <c:v>98</c:v>
                </c:pt>
                <c:pt idx="48">
                  <c:v>99</c:v>
                </c:pt>
                <c:pt idx="49">
                  <c:v>99</c:v>
                </c:pt>
                <c:pt idx="50">
                  <c:v>99</c:v>
                </c:pt>
                <c:pt idx="51">
                  <c:v>99</c:v>
                </c:pt>
                <c:pt idx="52">
                  <c:v>00</c:v>
                </c:pt>
                <c:pt idx="53">
                  <c:v>00</c:v>
                </c:pt>
                <c:pt idx="54">
                  <c:v>00</c:v>
                </c:pt>
                <c:pt idx="55">
                  <c:v>00</c:v>
                </c:pt>
                <c:pt idx="56">
                  <c:v>01</c:v>
                </c:pt>
                <c:pt idx="57">
                  <c:v>01</c:v>
                </c:pt>
                <c:pt idx="58">
                  <c:v>01</c:v>
                </c:pt>
                <c:pt idx="59">
                  <c:v>01</c:v>
                </c:pt>
                <c:pt idx="60">
                  <c:v>02</c:v>
                </c:pt>
                <c:pt idx="61">
                  <c:v>02</c:v>
                </c:pt>
                <c:pt idx="62">
                  <c:v>02</c:v>
                </c:pt>
                <c:pt idx="63">
                  <c:v>02</c:v>
                </c:pt>
                <c:pt idx="64">
                  <c:v>03</c:v>
                </c:pt>
                <c:pt idx="65">
                  <c:v>03</c:v>
                </c:pt>
                <c:pt idx="66">
                  <c:v>03</c:v>
                </c:pt>
                <c:pt idx="67">
                  <c:v>03</c:v>
                </c:pt>
                <c:pt idx="68">
                  <c:v>04</c:v>
                </c:pt>
                <c:pt idx="69">
                  <c:v>04</c:v>
                </c:pt>
                <c:pt idx="70">
                  <c:v>04</c:v>
                </c:pt>
                <c:pt idx="71">
                  <c:v>04</c:v>
                </c:pt>
                <c:pt idx="72">
                  <c:v>05</c:v>
                </c:pt>
                <c:pt idx="73">
                  <c:v>05</c:v>
                </c:pt>
                <c:pt idx="74">
                  <c:v>05</c:v>
                </c:pt>
                <c:pt idx="75">
                  <c:v>05</c:v>
                </c:pt>
                <c:pt idx="76">
                  <c:v>06</c:v>
                </c:pt>
                <c:pt idx="77">
                  <c:v>06</c:v>
                </c:pt>
                <c:pt idx="78">
                  <c:v>06</c:v>
                </c:pt>
                <c:pt idx="79">
                  <c:v>06</c:v>
                </c:pt>
                <c:pt idx="80">
                  <c:v>07</c:v>
                </c:pt>
                <c:pt idx="81">
                  <c:v>07</c:v>
                </c:pt>
                <c:pt idx="82">
                  <c:v>07</c:v>
                </c:pt>
                <c:pt idx="83">
                  <c:v>07</c:v>
                </c:pt>
                <c:pt idx="84">
                  <c:v>08</c:v>
                </c:pt>
                <c:pt idx="85">
                  <c:v>08</c:v>
                </c:pt>
                <c:pt idx="86">
                  <c:v>08</c:v>
                </c:pt>
                <c:pt idx="87">
                  <c:v>08</c:v>
                </c:pt>
                <c:pt idx="88">
                  <c:v>09</c:v>
                </c:pt>
                <c:pt idx="89">
                  <c:v>09</c:v>
                </c:pt>
                <c:pt idx="90">
                  <c:v>09</c:v>
                </c:pt>
                <c:pt idx="91">
                  <c:v>09</c:v>
                </c:pt>
                <c:pt idx="92">
                  <c:v>10</c:v>
                </c:pt>
                <c:pt idx="93">
                  <c:v>10</c:v>
                </c:pt>
                <c:pt idx="94">
                  <c:v>10</c:v>
                </c:pt>
                <c:pt idx="95">
                  <c:v>10</c:v>
                </c:pt>
                <c:pt idx="96">
                  <c:v>11</c:v>
                </c:pt>
                <c:pt idx="97">
                  <c:v>11</c:v>
                </c:pt>
                <c:pt idx="98">
                  <c:v>11</c:v>
                </c:pt>
                <c:pt idx="99">
                  <c:v>11</c:v>
                </c:pt>
                <c:pt idx="100">
                  <c:v>12</c:v>
                </c:pt>
                <c:pt idx="101">
                  <c:v>12</c:v>
                </c:pt>
                <c:pt idx="102">
                  <c:v>12</c:v>
                </c:pt>
                <c:pt idx="103">
                  <c:v>12</c:v>
                </c:pt>
                <c:pt idx="104">
                  <c:v>13</c:v>
                </c:pt>
                <c:pt idx="105">
                  <c:v>13</c:v>
                </c:pt>
                <c:pt idx="106">
                  <c:v>13</c:v>
                </c:pt>
                <c:pt idx="107">
                  <c:v>13</c:v>
                </c:pt>
                <c:pt idx="108">
                  <c:v>14</c:v>
                </c:pt>
                <c:pt idx="109">
                  <c:v>14</c:v>
                </c:pt>
                <c:pt idx="110">
                  <c:v>14</c:v>
                </c:pt>
                <c:pt idx="111">
                  <c:v>14</c:v>
                </c:pt>
                <c:pt idx="112">
                  <c:v>15</c:v>
                </c:pt>
                <c:pt idx="113">
                  <c:v>15</c:v>
                </c:pt>
              </c:strCache>
            </c:strRef>
          </c:cat>
          <c:val>
            <c:numRef>
              <c:f>Stationary!$M$7:$M$120</c:f>
              <c:numCache>
                <c:formatCode>0.000</c:formatCode>
                <c:ptCount val="114"/>
                <c:pt idx="0">
                  <c:v>6.6826975303999916</c:v>
                </c:pt>
                <c:pt idx="1">
                  <c:v>8.5253954332877697</c:v>
                </c:pt>
                <c:pt idx="2">
                  <c:v>9.2595680050811211</c:v>
                </c:pt>
                <c:pt idx="3">
                  <c:v>12.125076277589983</c:v>
                </c:pt>
                <c:pt idx="4">
                  <c:v>15.307396534467216</c:v>
                </c:pt>
                <c:pt idx="5">
                  <c:v>17.243098709509638</c:v>
                </c:pt>
                <c:pt idx="6">
                  <c:v>15.351593000390608</c:v>
                </c:pt>
                <c:pt idx="7">
                  <c:v>14.123111398161313</c:v>
                </c:pt>
                <c:pt idx="8">
                  <c:v>12.222640508390953</c:v>
                </c:pt>
                <c:pt idx="9">
                  <c:v>8.95179403116191</c:v>
                </c:pt>
                <c:pt idx="10">
                  <c:v>15.240158586247048</c:v>
                </c:pt>
                <c:pt idx="11">
                  <c:v>15.945827938194384</c:v>
                </c:pt>
                <c:pt idx="12">
                  <c:v>19.03497095652358</c:v>
                </c:pt>
                <c:pt idx="13">
                  <c:v>15.473008850670453</c:v>
                </c:pt>
                <c:pt idx="14">
                  <c:v>15.058480443226017</c:v>
                </c:pt>
                <c:pt idx="15">
                  <c:v>17.903559655302502</c:v>
                </c:pt>
                <c:pt idx="16">
                  <c:v>17.786591789342481</c:v>
                </c:pt>
                <c:pt idx="17">
                  <c:v>9.6996269155499704</c:v>
                </c:pt>
                <c:pt idx="18">
                  <c:v>8.1087148294826079</c:v>
                </c:pt>
                <c:pt idx="19">
                  <c:v>8.5019468070755124</c:v>
                </c:pt>
                <c:pt idx="20">
                  <c:v>3.9689243291088019</c:v>
                </c:pt>
                <c:pt idx="21">
                  <c:v>3.1871622155108525E-3</c:v>
                </c:pt>
                <c:pt idx="22">
                  <c:v>5.2644700267946973</c:v>
                </c:pt>
                <c:pt idx="23">
                  <c:v>0.68207863923936429</c:v>
                </c:pt>
                <c:pt idx="24">
                  <c:v>1.6655222828132423</c:v>
                </c:pt>
                <c:pt idx="25">
                  <c:v>4.5566476309445534</c:v>
                </c:pt>
                <c:pt idx="26">
                  <c:v>1.5499842401551973</c:v>
                </c:pt>
                <c:pt idx="27">
                  <c:v>-0.77569325141718082</c:v>
                </c:pt>
                <c:pt idx="28">
                  <c:v>0.86364325921192631</c:v>
                </c:pt>
                <c:pt idx="29">
                  <c:v>-1.6698234886775367</c:v>
                </c:pt>
                <c:pt idx="30">
                  <c:v>-0.74809638849609428</c:v>
                </c:pt>
                <c:pt idx="31">
                  <c:v>-2.4825397433039598</c:v>
                </c:pt>
                <c:pt idx="32">
                  <c:v>-1.9130904800484245</c:v>
                </c:pt>
                <c:pt idx="33">
                  <c:v>-7.4663935312493095</c:v>
                </c:pt>
                <c:pt idx="34">
                  <c:v>-10.483798277705489</c:v>
                </c:pt>
                <c:pt idx="35">
                  <c:v>-7.7693442244437847</c:v>
                </c:pt>
                <c:pt idx="36">
                  <c:v>-9.1322136706543233</c:v>
                </c:pt>
                <c:pt idx="37">
                  <c:v>-12.291712889461564</c:v>
                </c:pt>
                <c:pt idx="38">
                  <c:v>-12.741273747136745</c:v>
                </c:pt>
                <c:pt idx="39">
                  <c:v>-12.79384980313813</c:v>
                </c:pt>
                <c:pt idx="40">
                  <c:v>-16.790818086920126</c:v>
                </c:pt>
                <c:pt idx="41">
                  <c:v>-18.558798159487878</c:v>
                </c:pt>
                <c:pt idx="42">
                  <c:v>-21.491125198187547</c:v>
                </c:pt>
                <c:pt idx="43">
                  <c:v>-22.146132910594815</c:v>
                </c:pt>
                <c:pt idx="44">
                  <c:v>-20.154407236452812</c:v>
                </c:pt>
                <c:pt idx="45">
                  <c:v>-20.461920874601049</c:v>
                </c:pt>
                <c:pt idx="46">
                  <c:v>-19.421729165119075</c:v>
                </c:pt>
                <c:pt idx="47">
                  <c:v>-19.612502266157037</c:v>
                </c:pt>
                <c:pt idx="48">
                  <c:v>-18.646349312761174</c:v>
                </c:pt>
                <c:pt idx="49">
                  <c:v>-18.95500177055925</c:v>
                </c:pt>
                <c:pt idx="50">
                  <c:v>-12.939371970189541</c:v>
                </c:pt>
                <c:pt idx="51">
                  <c:v>-8.1424434370200061</c:v>
                </c:pt>
                <c:pt idx="52">
                  <c:v>-13.6561442638627</c:v>
                </c:pt>
                <c:pt idx="53">
                  <c:v>-13.754792506944057</c:v>
                </c:pt>
                <c:pt idx="54">
                  <c:v>-7.4330022134056435</c:v>
                </c:pt>
                <c:pt idx="55">
                  <c:v>-5.9613374340290193</c:v>
                </c:pt>
                <c:pt idx="56">
                  <c:v>-5.8281723009596362</c:v>
                </c:pt>
                <c:pt idx="57">
                  <c:v>-3.4363014340285645</c:v>
                </c:pt>
                <c:pt idx="58">
                  <c:v>5.1125497242547908</c:v>
                </c:pt>
                <c:pt idx="59">
                  <c:v>5.9409709485968847</c:v>
                </c:pt>
                <c:pt idx="60">
                  <c:v>-1.1523976888033758</c:v>
                </c:pt>
                <c:pt idx="61">
                  <c:v>-2.6644955511872581</c:v>
                </c:pt>
                <c:pt idx="62">
                  <c:v>4.8478513175896296</c:v>
                </c:pt>
                <c:pt idx="63">
                  <c:v>5.6171682617448369</c:v>
                </c:pt>
                <c:pt idx="64">
                  <c:v>12.262193644077229</c:v>
                </c:pt>
                <c:pt idx="65">
                  <c:v>11.673131867906704</c:v>
                </c:pt>
                <c:pt idx="66">
                  <c:v>9.8463965773200357</c:v>
                </c:pt>
                <c:pt idx="67">
                  <c:v>2.4581069289917536</c:v>
                </c:pt>
                <c:pt idx="68">
                  <c:v>-0.68835935757738298</c:v>
                </c:pt>
                <c:pt idx="69">
                  <c:v>5.8644695430114098</c:v>
                </c:pt>
                <c:pt idx="70">
                  <c:v>6.8027768563222253</c:v>
                </c:pt>
                <c:pt idx="71">
                  <c:v>4.2914385243836932</c:v>
                </c:pt>
                <c:pt idx="72">
                  <c:v>3.7099426690259065</c:v>
                </c:pt>
                <c:pt idx="73">
                  <c:v>3.916683326726627</c:v>
                </c:pt>
                <c:pt idx="74">
                  <c:v>-1.4425700824942851</c:v>
                </c:pt>
                <c:pt idx="75">
                  <c:v>-7.0198677774221778</c:v>
                </c:pt>
                <c:pt idx="76">
                  <c:v>-6.0878367973626837</c:v>
                </c:pt>
                <c:pt idx="77">
                  <c:v>-4.5135857064614697</c:v>
                </c:pt>
                <c:pt idx="78">
                  <c:v>-1.5833467624888158</c:v>
                </c:pt>
                <c:pt idx="79">
                  <c:v>-2.9336623770815891</c:v>
                </c:pt>
                <c:pt idx="80">
                  <c:v>-0.21174895162545226</c:v>
                </c:pt>
                <c:pt idx="81">
                  <c:v>-0.33768410636037061</c:v>
                </c:pt>
                <c:pt idx="82">
                  <c:v>-1.9703272063363215</c:v>
                </c:pt>
                <c:pt idx="83">
                  <c:v>-3.2228775053513914</c:v>
                </c:pt>
                <c:pt idx="84">
                  <c:v>-8.4578216224693392</c:v>
                </c:pt>
                <c:pt idx="85">
                  <c:v>-3.5998574154231164</c:v>
                </c:pt>
                <c:pt idx="86">
                  <c:v>3.6802588229613775</c:v>
                </c:pt>
                <c:pt idx="87">
                  <c:v>11.526274987646502</c:v>
                </c:pt>
                <c:pt idx="88">
                  <c:v>3.6044736462925471</c:v>
                </c:pt>
                <c:pt idx="89">
                  <c:v>0.21820863275280544</c:v>
                </c:pt>
                <c:pt idx="90">
                  <c:v>0.44309127138836857</c:v>
                </c:pt>
                <c:pt idx="91">
                  <c:v>-2.0884188452469061</c:v>
                </c:pt>
                <c:pt idx="92">
                  <c:v>-2.9360953635613214</c:v>
                </c:pt>
                <c:pt idx="93">
                  <c:v>-1.9056206198496852</c:v>
                </c:pt>
                <c:pt idx="94">
                  <c:v>-4.3811043656555171</c:v>
                </c:pt>
                <c:pt idx="95">
                  <c:v>-7.337207177154653</c:v>
                </c:pt>
                <c:pt idx="96">
                  <c:v>-4.5745622587286334</c:v>
                </c:pt>
                <c:pt idx="97">
                  <c:v>-4.5725153427801501</c:v>
                </c:pt>
                <c:pt idx="98">
                  <c:v>-4.3593233211466327</c:v>
                </c:pt>
                <c:pt idx="99">
                  <c:v>0.13348059965136372</c:v>
                </c:pt>
                <c:pt idx="100">
                  <c:v>-4.2423458036079182</c:v>
                </c:pt>
                <c:pt idx="101">
                  <c:v>-4.2461160321287821</c:v>
                </c:pt>
                <c:pt idx="102">
                  <c:v>-7.1402264034545055</c:v>
                </c:pt>
                <c:pt idx="103">
                  <c:v>-7.8731105802681327</c:v>
                </c:pt>
                <c:pt idx="104">
                  <c:v>-8.6715744684792071</c:v>
                </c:pt>
                <c:pt idx="105">
                  <c:v>-7.1481252681743968</c:v>
                </c:pt>
                <c:pt idx="106">
                  <c:v>-4.0378001255715503</c:v>
                </c:pt>
                <c:pt idx="107">
                  <c:v>-2.6367454400554493</c:v>
                </c:pt>
                <c:pt idx="108">
                  <c:v>2.451591991566886</c:v>
                </c:pt>
                <c:pt idx="109">
                  <c:v>2.2874557216438802</c:v>
                </c:pt>
                <c:pt idx="110">
                  <c:v>4.7316725266443882</c:v>
                </c:pt>
                <c:pt idx="111">
                  <c:v>2.666612808552884</c:v>
                </c:pt>
                <c:pt idx="112">
                  <c:v>1.8346868888953622</c:v>
                </c:pt>
                <c:pt idx="113">
                  <c:v>-1.2125097685010928</c:v>
                </c:pt>
              </c:numCache>
            </c:numRef>
          </c:val>
          <c:smooth val="0"/>
          <c:extLst>
            <c:ext xmlns:c16="http://schemas.microsoft.com/office/drawing/2014/chart" uri="{C3380CC4-5D6E-409C-BE32-E72D297353CC}">
              <c16:uniqueId val="{00000000-55E5-4DFA-9D63-8D7B5A8CCB14}"/>
            </c:ext>
          </c:extLst>
        </c:ser>
        <c:dLbls>
          <c:showLegendKey val="0"/>
          <c:showVal val="0"/>
          <c:showCatName val="0"/>
          <c:showSerName val="0"/>
          <c:showPercent val="0"/>
          <c:showBubbleSize val="0"/>
        </c:dLbls>
        <c:smooth val="0"/>
        <c:axId val="238016768"/>
        <c:axId val="238104576"/>
      </c:lineChart>
      <c:catAx>
        <c:axId val="238016768"/>
        <c:scaling>
          <c:orientation val="minMax"/>
        </c:scaling>
        <c:delete val="0"/>
        <c:axPos val="b"/>
        <c:numFmt formatCode="General" sourceLinked="0"/>
        <c:majorTickMark val="out"/>
        <c:minorTickMark val="none"/>
        <c:tickLblPos val="low"/>
        <c:txPr>
          <a:bodyPr/>
          <a:lstStyle/>
          <a:p>
            <a:pPr>
              <a:defRPr sz="1400" b="1"/>
            </a:pPr>
            <a:endParaRPr lang="es-CL"/>
          </a:p>
        </c:txPr>
        <c:crossAx val="238104576"/>
        <c:crosses val="autoZero"/>
        <c:auto val="1"/>
        <c:lblAlgn val="ctr"/>
        <c:lblOffset val="100"/>
        <c:tickLblSkip val="12"/>
        <c:noMultiLvlLbl val="0"/>
      </c:catAx>
      <c:valAx>
        <c:axId val="238104576"/>
        <c:scaling>
          <c:orientation val="minMax"/>
        </c:scaling>
        <c:delete val="0"/>
        <c:axPos val="l"/>
        <c:majorGridlines/>
        <c:numFmt formatCode="0" sourceLinked="0"/>
        <c:majorTickMark val="out"/>
        <c:minorTickMark val="none"/>
        <c:tickLblPos val="nextTo"/>
        <c:spPr>
          <a:ln>
            <a:noFill/>
          </a:ln>
        </c:spPr>
        <c:txPr>
          <a:bodyPr/>
          <a:lstStyle/>
          <a:p>
            <a:pPr>
              <a:defRPr sz="1400" b="1"/>
            </a:pPr>
            <a:endParaRPr lang="es-CL"/>
          </a:p>
        </c:txPr>
        <c:crossAx val="238016768"/>
        <c:crosses val="autoZero"/>
        <c:crossBetween val="between"/>
      </c:valAx>
    </c:plotArea>
    <c:legend>
      <c:legendPos val="b"/>
      <c:overlay val="0"/>
      <c:txPr>
        <a:bodyPr/>
        <a:lstStyle/>
        <a:p>
          <a:pPr>
            <a:defRPr sz="1400" b="1"/>
          </a:pPr>
          <a:endParaRPr lang="es-CL"/>
        </a:p>
      </c:txPr>
    </c:legend>
    <c:plotVisOnly val="1"/>
    <c:dispBlanksAs val="gap"/>
    <c:showDLblsOverMax val="0"/>
  </c:chart>
  <c:txPr>
    <a:bodyPr/>
    <a:lstStyle/>
    <a:p>
      <a:pPr>
        <a:defRPr>
          <a:latin typeface="Lucida Sans Unicode" pitchFamily="34" charset="0"/>
          <a:cs typeface="Lucida Sans Unicode" pitchFamily="34" charset="0"/>
        </a:defRPr>
      </a:pPr>
      <a:endParaRPr lang="es-CL"/>
    </a:p>
  </c:txPr>
  <c:printSettings>
    <c:headerFooter/>
    <c:pageMargins b="0.7500000000000101" l="0.70000000000000062" r="0.70000000000000062" t="0.7500000000000101" header="0.30000000000000032" footer="0.30000000000000032"/>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sz="1400"/>
              <a:t>LIBOR, EMBI</a:t>
            </a:r>
          </a:p>
          <a:p>
            <a:pPr>
              <a:defRPr/>
            </a:pPr>
            <a:r>
              <a:rPr lang="es-CL" sz="1200" b="0"/>
              <a:t>nivel base trimestral</a:t>
            </a:r>
          </a:p>
        </c:rich>
      </c:tx>
      <c:overlay val="0"/>
    </c:title>
    <c:autoTitleDeleted val="0"/>
    <c:plotArea>
      <c:layout/>
      <c:lineChart>
        <c:grouping val="standard"/>
        <c:varyColors val="0"/>
        <c:ser>
          <c:idx val="0"/>
          <c:order val="0"/>
          <c:tx>
            <c:v>LIBOR</c:v>
          </c:tx>
          <c:spPr>
            <a:ln w="34925">
              <a:solidFill>
                <a:schemeClr val="accent2"/>
              </a:solidFill>
            </a:ln>
          </c:spPr>
          <c:marker>
            <c:symbol val="none"/>
          </c:marker>
          <c:cat>
            <c:strRef>
              <c:f>'Charts (3)'!$A$4:$A$117</c:f>
              <c:strCache>
                <c:ptCount val="114"/>
                <c:pt idx="0">
                  <c:v>87</c:v>
                </c:pt>
                <c:pt idx="1">
                  <c:v>87</c:v>
                </c:pt>
                <c:pt idx="2">
                  <c:v>87</c:v>
                </c:pt>
                <c:pt idx="3">
                  <c:v>87</c:v>
                </c:pt>
                <c:pt idx="4">
                  <c:v>88</c:v>
                </c:pt>
                <c:pt idx="5">
                  <c:v>88</c:v>
                </c:pt>
                <c:pt idx="6">
                  <c:v>88</c:v>
                </c:pt>
                <c:pt idx="7">
                  <c:v>88</c:v>
                </c:pt>
                <c:pt idx="8">
                  <c:v>89</c:v>
                </c:pt>
                <c:pt idx="9">
                  <c:v>89</c:v>
                </c:pt>
                <c:pt idx="10">
                  <c:v>89</c:v>
                </c:pt>
                <c:pt idx="11">
                  <c:v>89</c:v>
                </c:pt>
                <c:pt idx="12">
                  <c:v>90</c:v>
                </c:pt>
                <c:pt idx="13">
                  <c:v>90</c:v>
                </c:pt>
                <c:pt idx="14">
                  <c:v>90</c:v>
                </c:pt>
                <c:pt idx="15">
                  <c:v>90</c:v>
                </c:pt>
                <c:pt idx="16">
                  <c:v>91</c:v>
                </c:pt>
                <c:pt idx="17">
                  <c:v>91</c:v>
                </c:pt>
                <c:pt idx="18">
                  <c:v>91</c:v>
                </c:pt>
                <c:pt idx="19">
                  <c:v>91</c:v>
                </c:pt>
                <c:pt idx="20">
                  <c:v>92</c:v>
                </c:pt>
                <c:pt idx="21">
                  <c:v>92</c:v>
                </c:pt>
                <c:pt idx="22">
                  <c:v>92</c:v>
                </c:pt>
                <c:pt idx="23">
                  <c:v>92</c:v>
                </c:pt>
                <c:pt idx="24">
                  <c:v>93</c:v>
                </c:pt>
                <c:pt idx="25">
                  <c:v>93</c:v>
                </c:pt>
                <c:pt idx="26">
                  <c:v>93</c:v>
                </c:pt>
                <c:pt idx="27">
                  <c:v>93</c:v>
                </c:pt>
                <c:pt idx="28">
                  <c:v>94</c:v>
                </c:pt>
                <c:pt idx="29">
                  <c:v>94</c:v>
                </c:pt>
                <c:pt idx="30">
                  <c:v>94</c:v>
                </c:pt>
                <c:pt idx="31">
                  <c:v>94</c:v>
                </c:pt>
                <c:pt idx="32">
                  <c:v>95</c:v>
                </c:pt>
                <c:pt idx="33">
                  <c:v>95</c:v>
                </c:pt>
                <c:pt idx="34">
                  <c:v>95</c:v>
                </c:pt>
                <c:pt idx="35">
                  <c:v>95</c:v>
                </c:pt>
                <c:pt idx="36">
                  <c:v>96</c:v>
                </c:pt>
                <c:pt idx="37">
                  <c:v>96</c:v>
                </c:pt>
                <c:pt idx="38">
                  <c:v>96</c:v>
                </c:pt>
                <c:pt idx="39">
                  <c:v>96</c:v>
                </c:pt>
                <c:pt idx="40">
                  <c:v>97</c:v>
                </c:pt>
                <c:pt idx="41">
                  <c:v>97</c:v>
                </c:pt>
                <c:pt idx="42">
                  <c:v>97</c:v>
                </c:pt>
                <c:pt idx="43">
                  <c:v>97</c:v>
                </c:pt>
                <c:pt idx="44">
                  <c:v>98</c:v>
                </c:pt>
                <c:pt idx="45">
                  <c:v>98</c:v>
                </c:pt>
                <c:pt idx="46">
                  <c:v>98</c:v>
                </c:pt>
                <c:pt idx="47">
                  <c:v>98</c:v>
                </c:pt>
                <c:pt idx="48">
                  <c:v>99</c:v>
                </c:pt>
                <c:pt idx="49">
                  <c:v>99</c:v>
                </c:pt>
                <c:pt idx="50">
                  <c:v>99</c:v>
                </c:pt>
                <c:pt idx="51">
                  <c:v>99</c:v>
                </c:pt>
                <c:pt idx="52">
                  <c:v>00</c:v>
                </c:pt>
                <c:pt idx="53">
                  <c:v>00</c:v>
                </c:pt>
                <c:pt idx="54">
                  <c:v>00</c:v>
                </c:pt>
                <c:pt idx="55">
                  <c:v>00</c:v>
                </c:pt>
                <c:pt idx="56">
                  <c:v>01</c:v>
                </c:pt>
                <c:pt idx="57">
                  <c:v>01</c:v>
                </c:pt>
                <c:pt idx="58">
                  <c:v>01</c:v>
                </c:pt>
                <c:pt idx="59">
                  <c:v>01</c:v>
                </c:pt>
                <c:pt idx="60">
                  <c:v>02</c:v>
                </c:pt>
                <c:pt idx="61">
                  <c:v>02</c:v>
                </c:pt>
                <c:pt idx="62">
                  <c:v>02</c:v>
                </c:pt>
                <c:pt idx="63">
                  <c:v>02</c:v>
                </c:pt>
                <c:pt idx="64">
                  <c:v>03</c:v>
                </c:pt>
                <c:pt idx="65">
                  <c:v>03</c:v>
                </c:pt>
                <c:pt idx="66">
                  <c:v>03</c:v>
                </c:pt>
                <c:pt idx="67">
                  <c:v>03</c:v>
                </c:pt>
                <c:pt idx="68">
                  <c:v>04</c:v>
                </c:pt>
                <c:pt idx="69">
                  <c:v>04</c:v>
                </c:pt>
                <c:pt idx="70">
                  <c:v>04</c:v>
                </c:pt>
                <c:pt idx="71">
                  <c:v>04</c:v>
                </c:pt>
                <c:pt idx="72">
                  <c:v>05</c:v>
                </c:pt>
                <c:pt idx="73">
                  <c:v>05</c:v>
                </c:pt>
                <c:pt idx="74">
                  <c:v>05</c:v>
                </c:pt>
                <c:pt idx="75">
                  <c:v>05</c:v>
                </c:pt>
                <c:pt idx="76">
                  <c:v>06</c:v>
                </c:pt>
                <c:pt idx="77">
                  <c:v>06</c:v>
                </c:pt>
                <c:pt idx="78">
                  <c:v>06</c:v>
                </c:pt>
                <c:pt idx="79">
                  <c:v>06</c:v>
                </c:pt>
                <c:pt idx="80">
                  <c:v>07</c:v>
                </c:pt>
                <c:pt idx="81">
                  <c:v>07</c:v>
                </c:pt>
                <c:pt idx="82">
                  <c:v>07</c:v>
                </c:pt>
                <c:pt idx="83">
                  <c:v>07</c:v>
                </c:pt>
                <c:pt idx="84">
                  <c:v>08</c:v>
                </c:pt>
                <c:pt idx="85">
                  <c:v>08</c:v>
                </c:pt>
                <c:pt idx="86">
                  <c:v>08</c:v>
                </c:pt>
                <c:pt idx="87">
                  <c:v>08</c:v>
                </c:pt>
                <c:pt idx="88">
                  <c:v>09</c:v>
                </c:pt>
                <c:pt idx="89">
                  <c:v>09</c:v>
                </c:pt>
                <c:pt idx="90">
                  <c:v>09</c:v>
                </c:pt>
                <c:pt idx="91">
                  <c:v>09</c:v>
                </c:pt>
                <c:pt idx="92">
                  <c:v>10</c:v>
                </c:pt>
                <c:pt idx="93">
                  <c:v>10</c:v>
                </c:pt>
                <c:pt idx="94">
                  <c:v>10</c:v>
                </c:pt>
                <c:pt idx="95">
                  <c:v>10</c:v>
                </c:pt>
                <c:pt idx="96">
                  <c:v>11</c:v>
                </c:pt>
                <c:pt idx="97">
                  <c:v>11</c:v>
                </c:pt>
                <c:pt idx="98">
                  <c:v>11</c:v>
                </c:pt>
                <c:pt idx="99">
                  <c:v>11</c:v>
                </c:pt>
                <c:pt idx="100">
                  <c:v>12</c:v>
                </c:pt>
                <c:pt idx="101">
                  <c:v>12</c:v>
                </c:pt>
                <c:pt idx="102">
                  <c:v>12</c:v>
                </c:pt>
                <c:pt idx="103">
                  <c:v>12</c:v>
                </c:pt>
                <c:pt idx="104">
                  <c:v>13</c:v>
                </c:pt>
                <c:pt idx="105">
                  <c:v>13</c:v>
                </c:pt>
                <c:pt idx="106">
                  <c:v>13</c:v>
                </c:pt>
                <c:pt idx="107">
                  <c:v>13</c:v>
                </c:pt>
                <c:pt idx="108">
                  <c:v>14</c:v>
                </c:pt>
                <c:pt idx="109">
                  <c:v>14</c:v>
                </c:pt>
                <c:pt idx="110">
                  <c:v>14</c:v>
                </c:pt>
                <c:pt idx="111">
                  <c:v>14</c:v>
                </c:pt>
                <c:pt idx="112">
                  <c:v>15</c:v>
                </c:pt>
                <c:pt idx="113">
                  <c:v>15</c:v>
                </c:pt>
              </c:strCache>
            </c:strRef>
          </c:cat>
          <c:val>
            <c:numRef>
              <c:f>Nonstationary!$S$7:$S$120</c:f>
              <c:numCache>
                <c:formatCode>0.000</c:formatCode>
                <c:ptCount val="114"/>
                <c:pt idx="0">
                  <c:v>1.5464314598042981</c:v>
                </c:pt>
                <c:pt idx="1">
                  <c:v>1.7279234466118478</c:v>
                </c:pt>
                <c:pt idx="2">
                  <c:v>1.7467103503408343</c:v>
                </c:pt>
                <c:pt idx="3">
                  <c:v>1.920468170512269</c:v>
                </c:pt>
                <c:pt idx="4">
                  <c:v>1.6852650645422345</c:v>
                </c:pt>
                <c:pt idx="5">
                  <c:v>1.8040308504503531</c:v>
                </c:pt>
                <c:pt idx="6">
                  <c:v>2.0200623056053404</c:v>
                </c:pt>
                <c:pt idx="7">
                  <c:v>2.1619424089020995</c:v>
                </c:pt>
                <c:pt idx="8">
                  <c:v>2.3438363644537987</c:v>
                </c:pt>
                <c:pt idx="9">
                  <c:v>2.3320995180352262</c:v>
                </c:pt>
                <c:pt idx="10">
                  <c:v>2.1348665188757776</c:v>
                </c:pt>
                <c:pt idx="11">
                  <c:v>2.0673569001421743</c:v>
                </c:pt>
                <c:pt idx="12">
                  <c:v>2.0183393684787108</c:v>
                </c:pt>
                <c:pt idx="13">
                  <c:v>2.0288128361863738</c:v>
                </c:pt>
                <c:pt idx="14">
                  <c:v>1.9646400663849504</c:v>
                </c:pt>
                <c:pt idx="15">
                  <c:v>1.9442632791228205</c:v>
                </c:pt>
                <c:pt idx="16">
                  <c:v>1.6645920348771774</c:v>
                </c:pt>
                <c:pt idx="17">
                  <c:v>1.4949802233229024</c:v>
                </c:pt>
                <c:pt idx="18">
                  <c:v>1.4075391342160295</c:v>
                </c:pt>
                <c:pt idx="19">
                  <c:v>1.2269610266508806</c:v>
                </c:pt>
                <c:pt idx="20">
                  <c:v>1.0379656703905684</c:v>
                </c:pt>
                <c:pt idx="21">
                  <c:v>0.98802871968016948</c:v>
                </c:pt>
                <c:pt idx="22">
                  <c:v>0.83656683328466686</c:v>
                </c:pt>
                <c:pt idx="23">
                  <c:v>0.88856143144014255</c:v>
                </c:pt>
                <c:pt idx="24">
                  <c:v>0.80534049959137077</c:v>
                </c:pt>
                <c:pt idx="25">
                  <c:v>0.80453734973204161</c:v>
                </c:pt>
                <c:pt idx="26">
                  <c:v>0.80097301547725119</c:v>
                </c:pt>
                <c:pt idx="27">
                  <c:v>0.84044957070006709</c:v>
                </c:pt>
                <c:pt idx="28">
                  <c:v>0.88015639336548823</c:v>
                </c:pt>
                <c:pt idx="29">
                  <c:v>1.0967451060602331</c:v>
                </c:pt>
                <c:pt idx="30">
                  <c:v>1.2124270232923724</c:v>
                </c:pt>
                <c:pt idx="31">
                  <c:v>1.4461915095488367</c:v>
                </c:pt>
                <c:pt idx="32">
                  <c:v>1.5248050694921578</c:v>
                </c:pt>
                <c:pt idx="33">
                  <c:v>1.4833049931929425</c:v>
                </c:pt>
                <c:pt idx="34">
                  <c:v>1.4303658381738311</c:v>
                </c:pt>
                <c:pt idx="35">
                  <c:v>1.4247644295302233</c:v>
                </c:pt>
                <c:pt idx="36">
                  <c:v>1.3162792779504824</c:v>
                </c:pt>
                <c:pt idx="37">
                  <c:v>1.3431926932952234</c:v>
                </c:pt>
                <c:pt idx="38">
                  <c:v>1.3613794800811063</c:v>
                </c:pt>
                <c:pt idx="39">
                  <c:v>1.3461691800581523</c:v>
                </c:pt>
                <c:pt idx="40">
                  <c:v>1.3540836302331181</c:v>
                </c:pt>
                <c:pt idx="41">
                  <c:v>1.4129893174793335</c:v>
                </c:pt>
                <c:pt idx="42">
                  <c:v>1.3933998683164961</c:v>
                </c:pt>
                <c:pt idx="43">
                  <c:v>1.4179410906187466</c:v>
                </c:pt>
                <c:pt idx="44">
                  <c:v>1.3759140458547099</c:v>
                </c:pt>
                <c:pt idx="45">
                  <c:v>1.3834412629112669</c:v>
                </c:pt>
                <c:pt idx="46">
                  <c:v>1.3674112941315886</c:v>
                </c:pt>
                <c:pt idx="47">
                  <c:v>1.2850562054372934</c:v>
                </c:pt>
                <c:pt idx="48">
                  <c:v>1.220639311541849</c:v>
                </c:pt>
                <c:pt idx="49">
                  <c:v>1.2367540996654651</c:v>
                </c:pt>
                <c:pt idx="50">
                  <c:v>1.3246642227956065</c:v>
                </c:pt>
                <c:pt idx="51">
                  <c:v>1.4889440308250319</c:v>
                </c:pt>
                <c:pt idx="52">
                  <c:v>1.4840147360120708</c:v>
                </c:pt>
                <c:pt idx="53">
                  <c:v>1.6065445635400275</c:v>
                </c:pt>
                <c:pt idx="54">
                  <c:v>1.6210547223259688</c:v>
                </c:pt>
                <c:pt idx="55">
                  <c:v>1.6209747346330814</c:v>
                </c:pt>
                <c:pt idx="56">
                  <c:v>1.2997251303816486</c:v>
                </c:pt>
                <c:pt idx="57">
                  <c:v>1.0212958322047394</c:v>
                </c:pt>
                <c:pt idx="58">
                  <c:v>0.85123565916699839</c:v>
                </c:pt>
                <c:pt idx="59">
                  <c:v>0.53344295887440862</c:v>
                </c:pt>
                <c:pt idx="60">
                  <c:v>0.47083822099159656</c:v>
                </c:pt>
                <c:pt idx="61">
                  <c:v>0.47498026957629952</c:v>
                </c:pt>
                <c:pt idx="62">
                  <c:v>0.44857889901689729</c:v>
                </c:pt>
                <c:pt idx="63">
                  <c:v>0.38669245444914574</c:v>
                </c:pt>
                <c:pt idx="64">
                  <c:v>0.33086034304088158</c:v>
                </c:pt>
                <c:pt idx="65">
                  <c:v>0.30660603837781186</c:v>
                </c:pt>
                <c:pt idx="66">
                  <c:v>0.28053677056342141</c:v>
                </c:pt>
                <c:pt idx="67">
                  <c:v>0.28997698030945313</c:v>
                </c:pt>
                <c:pt idx="68">
                  <c:v>0.27872610872710191</c:v>
                </c:pt>
                <c:pt idx="69">
                  <c:v>0.32519150615040865</c:v>
                </c:pt>
                <c:pt idx="70">
                  <c:v>0.43471771489651645</c:v>
                </c:pt>
                <c:pt idx="71">
                  <c:v>0.56752785261791572</c:v>
                </c:pt>
                <c:pt idx="72">
                  <c:v>0.70002030469349863</c:v>
                </c:pt>
                <c:pt idx="73">
                  <c:v>0.80851585988423269</c:v>
                </c:pt>
                <c:pt idx="74">
                  <c:v>0.92638322450366473</c:v>
                </c:pt>
                <c:pt idx="75">
                  <c:v>1.0608396278750618</c:v>
                </c:pt>
                <c:pt idx="76">
                  <c:v>1.163844460429923</c:v>
                </c:pt>
                <c:pt idx="77">
                  <c:v>1.2729456038331299</c:v>
                </c:pt>
                <c:pt idx="78">
                  <c:v>1.3226455032826454</c:v>
                </c:pt>
                <c:pt idx="79">
                  <c:v>1.3074256330586123</c:v>
                </c:pt>
                <c:pt idx="80">
                  <c:v>1.3042301923677964</c:v>
                </c:pt>
                <c:pt idx="81">
                  <c:v>1.3048461290848219</c:v>
                </c:pt>
                <c:pt idx="82">
                  <c:v>1.3252259847328236</c:v>
                </c:pt>
                <c:pt idx="83">
                  <c:v>1.2277306589728871</c:v>
                </c:pt>
                <c:pt idx="84">
                  <c:v>0.8089279469338857</c:v>
                </c:pt>
                <c:pt idx="85">
                  <c:v>0.67880857512359261</c:v>
                </c:pt>
                <c:pt idx="86">
                  <c:v>0.71665147077741564</c:v>
                </c:pt>
                <c:pt idx="87">
                  <c:v>0.68332952863552465</c:v>
                </c:pt>
                <c:pt idx="88">
                  <c:v>0.30820219870947729</c:v>
                </c:pt>
                <c:pt idx="89">
                  <c:v>0.20922756176748789</c:v>
                </c:pt>
                <c:pt idx="90">
                  <c:v>0.10323957652320444</c:v>
                </c:pt>
                <c:pt idx="91">
                  <c:v>6.6991179038089987E-2</c:v>
                </c:pt>
                <c:pt idx="92">
                  <c:v>6.4149966463079147E-2</c:v>
                </c:pt>
                <c:pt idx="93">
                  <c:v>0.10941460445323296</c:v>
                </c:pt>
                <c:pt idx="94">
                  <c:v>9.6930078876305836E-2</c:v>
                </c:pt>
                <c:pt idx="95">
                  <c:v>7.3094134484213549E-2</c:v>
                </c:pt>
                <c:pt idx="96">
                  <c:v>7.6866669416143465E-2</c:v>
                </c:pt>
                <c:pt idx="97">
                  <c:v>6.5461180158974591E-2</c:v>
                </c:pt>
                <c:pt idx="98">
                  <c:v>7.4521014235846325E-2</c:v>
                </c:pt>
                <c:pt idx="99">
                  <c:v>0.11918852509427125</c:v>
                </c:pt>
                <c:pt idx="100">
                  <c:v>0.12804768708818312</c:v>
                </c:pt>
                <c:pt idx="101">
                  <c:v>0.11630902415516195</c:v>
                </c:pt>
                <c:pt idx="102">
                  <c:v>0.10605616864725921</c:v>
                </c:pt>
                <c:pt idx="103">
                  <c:v>7.926386034217088E-2</c:v>
                </c:pt>
                <c:pt idx="104">
                  <c:v>7.2899255747203934E-2</c:v>
                </c:pt>
                <c:pt idx="105">
                  <c:v>6.8665091518301732E-2</c:v>
                </c:pt>
                <c:pt idx="106">
                  <c:v>6.5308659710773209E-2</c:v>
                </c:pt>
                <c:pt idx="107">
                  <c:v>6.0246489487133084E-2</c:v>
                </c:pt>
                <c:pt idx="108">
                  <c:v>5.8903370787316021E-2</c:v>
                </c:pt>
                <c:pt idx="109">
                  <c:v>5.6990524999770149E-2</c:v>
                </c:pt>
                <c:pt idx="110">
                  <c:v>5.8499579489877718E-2</c:v>
                </c:pt>
                <c:pt idx="111">
                  <c:v>5.8975889967662995E-2</c:v>
                </c:pt>
                <c:pt idx="112">
                  <c:v>6.504091540509524E-2</c:v>
                </c:pt>
                <c:pt idx="113">
                  <c:v>6.9779779077621062E-2</c:v>
                </c:pt>
              </c:numCache>
            </c:numRef>
          </c:val>
          <c:smooth val="0"/>
          <c:extLst>
            <c:ext xmlns:c16="http://schemas.microsoft.com/office/drawing/2014/chart" uri="{C3380CC4-5D6E-409C-BE32-E72D297353CC}">
              <c16:uniqueId val="{00000000-84D4-4A6F-81E5-EC2504D75544}"/>
            </c:ext>
          </c:extLst>
        </c:ser>
        <c:ser>
          <c:idx val="1"/>
          <c:order val="1"/>
          <c:tx>
            <c:v>EMBI Chile</c:v>
          </c:tx>
          <c:spPr>
            <a:ln w="34925">
              <a:solidFill>
                <a:schemeClr val="accent3"/>
              </a:solidFill>
            </a:ln>
          </c:spPr>
          <c:marker>
            <c:symbol val="none"/>
          </c:marker>
          <c:cat>
            <c:strRef>
              <c:f>'Charts (3)'!$A$4:$A$117</c:f>
              <c:strCache>
                <c:ptCount val="114"/>
                <c:pt idx="0">
                  <c:v>87</c:v>
                </c:pt>
                <c:pt idx="1">
                  <c:v>87</c:v>
                </c:pt>
                <c:pt idx="2">
                  <c:v>87</c:v>
                </c:pt>
                <c:pt idx="3">
                  <c:v>87</c:v>
                </c:pt>
                <c:pt idx="4">
                  <c:v>88</c:v>
                </c:pt>
                <c:pt idx="5">
                  <c:v>88</c:v>
                </c:pt>
                <c:pt idx="6">
                  <c:v>88</c:v>
                </c:pt>
                <c:pt idx="7">
                  <c:v>88</c:v>
                </c:pt>
                <c:pt idx="8">
                  <c:v>89</c:v>
                </c:pt>
                <c:pt idx="9">
                  <c:v>89</c:v>
                </c:pt>
                <c:pt idx="10">
                  <c:v>89</c:v>
                </c:pt>
                <c:pt idx="11">
                  <c:v>89</c:v>
                </c:pt>
                <c:pt idx="12">
                  <c:v>90</c:v>
                </c:pt>
                <c:pt idx="13">
                  <c:v>90</c:v>
                </c:pt>
                <c:pt idx="14">
                  <c:v>90</c:v>
                </c:pt>
                <c:pt idx="15">
                  <c:v>90</c:v>
                </c:pt>
                <c:pt idx="16">
                  <c:v>91</c:v>
                </c:pt>
                <c:pt idx="17">
                  <c:v>91</c:v>
                </c:pt>
                <c:pt idx="18">
                  <c:v>91</c:v>
                </c:pt>
                <c:pt idx="19">
                  <c:v>91</c:v>
                </c:pt>
                <c:pt idx="20">
                  <c:v>92</c:v>
                </c:pt>
                <c:pt idx="21">
                  <c:v>92</c:v>
                </c:pt>
                <c:pt idx="22">
                  <c:v>92</c:v>
                </c:pt>
                <c:pt idx="23">
                  <c:v>92</c:v>
                </c:pt>
                <c:pt idx="24">
                  <c:v>93</c:v>
                </c:pt>
                <c:pt idx="25">
                  <c:v>93</c:v>
                </c:pt>
                <c:pt idx="26">
                  <c:v>93</c:v>
                </c:pt>
                <c:pt idx="27">
                  <c:v>93</c:v>
                </c:pt>
                <c:pt idx="28">
                  <c:v>94</c:v>
                </c:pt>
                <c:pt idx="29">
                  <c:v>94</c:v>
                </c:pt>
                <c:pt idx="30">
                  <c:v>94</c:v>
                </c:pt>
                <c:pt idx="31">
                  <c:v>94</c:v>
                </c:pt>
                <c:pt idx="32">
                  <c:v>95</c:v>
                </c:pt>
                <c:pt idx="33">
                  <c:v>95</c:v>
                </c:pt>
                <c:pt idx="34">
                  <c:v>95</c:v>
                </c:pt>
                <c:pt idx="35">
                  <c:v>95</c:v>
                </c:pt>
                <c:pt idx="36">
                  <c:v>96</c:v>
                </c:pt>
                <c:pt idx="37">
                  <c:v>96</c:v>
                </c:pt>
                <c:pt idx="38">
                  <c:v>96</c:v>
                </c:pt>
                <c:pt idx="39">
                  <c:v>96</c:v>
                </c:pt>
                <c:pt idx="40">
                  <c:v>97</c:v>
                </c:pt>
                <c:pt idx="41">
                  <c:v>97</c:v>
                </c:pt>
                <c:pt idx="42">
                  <c:v>97</c:v>
                </c:pt>
                <c:pt idx="43">
                  <c:v>97</c:v>
                </c:pt>
                <c:pt idx="44">
                  <c:v>98</c:v>
                </c:pt>
                <c:pt idx="45">
                  <c:v>98</c:v>
                </c:pt>
                <c:pt idx="46">
                  <c:v>98</c:v>
                </c:pt>
                <c:pt idx="47">
                  <c:v>98</c:v>
                </c:pt>
                <c:pt idx="48">
                  <c:v>99</c:v>
                </c:pt>
                <c:pt idx="49">
                  <c:v>99</c:v>
                </c:pt>
                <c:pt idx="50">
                  <c:v>99</c:v>
                </c:pt>
                <c:pt idx="51">
                  <c:v>99</c:v>
                </c:pt>
                <c:pt idx="52">
                  <c:v>00</c:v>
                </c:pt>
                <c:pt idx="53">
                  <c:v>00</c:v>
                </c:pt>
                <c:pt idx="54">
                  <c:v>00</c:v>
                </c:pt>
                <c:pt idx="55">
                  <c:v>00</c:v>
                </c:pt>
                <c:pt idx="56">
                  <c:v>01</c:v>
                </c:pt>
                <c:pt idx="57">
                  <c:v>01</c:v>
                </c:pt>
                <c:pt idx="58">
                  <c:v>01</c:v>
                </c:pt>
                <c:pt idx="59">
                  <c:v>01</c:v>
                </c:pt>
                <c:pt idx="60">
                  <c:v>02</c:v>
                </c:pt>
                <c:pt idx="61">
                  <c:v>02</c:v>
                </c:pt>
                <c:pt idx="62">
                  <c:v>02</c:v>
                </c:pt>
                <c:pt idx="63">
                  <c:v>02</c:v>
                </c:pt>
                <c:pt idx="64">
                  <c:v>03</c:v>
                </c:pt>
                <c:pt idx="65">
                  <c:v>03</c:v>
                </c:pt>
                <c:pt idx="66">
                  <c:v>03</c:v>
                </c:pt>
                <c:pt idx="67">
                  <c:v>03</c:v>
                </c:pt>
                <c:pt idx="68">
                  <c:v>04</c:v>
                </c:pt>
                <c:pt idx="69">
                  <c:v>04</c:v>
                </c:pt>
                <c:pt idx="70">
                  <c:v>04</c:v>
                </c:pt>
                <c:pt idx="71">
                  <c:v>04</c:v>
                </c:pt>
                <c:pt idx="72">
                  <c:v>05</c:v>
                </c:pt>
                <c:pt idx="73">
                  <c:v>05</c:v>
                </c:pt>
                <c:pt idx="74">
                  <c:v>05</c:v>
                </c:pt>
                <c:pt idx="75">
                  <c:v>05</c:v>
                </c:pt>
                <c:pt idx="76">
                  <c:v>06</c:v>
                </c:pt>
                <c:pt idx="77">
                  <c:v>06</c:v>
                </c:pt>
                <c:pt idx="78">
                  <c:v>06</c:v>
                </c:pt>
                <c:pt idx="79">
                  <c:v>06</c:v>
                </c:pt>
                <c:pt idx="80">
                  <c:v>07</c:v>
                </c:pt>
                <c:pt idx="81">
                  <c:v>07</c:v>
                </c:pt>
                <c:pt idx="82">
                  <c:v>07</c:v>
                </c:pt>
                <c:pt idx="83">
                  <c:v>07</c:v>
                </c:pt>
                <c:pt idx="84">
                  <c:v>08</c:v>
                </c:pt>
                <c:pt idx="85">
                  <c:v>08</c:v>
                </c:pt>
                <c:pt idx="86">
                  <c:v>08</c:v>
                </c:pt>
                <c:pt idx="87">
                  <c:v>08</c:v>
                </c:pt>
                <c:pt idx="88">
                  <c:v>09</c:v>
                </c:pt>
                <c:pt idx="89">
                  <c:v>09</c:v>
                </c:pt>
                <c:pt idx="90">
                  <c:v>09</c:v>
                </c:pt>
                <c:pt idx="91">
                  <c:v>09</c:v>
                </c:pt>
                <c:pt idx="92">
                  <c:v>10</c:v>
                </c:pt>
                <c:pt idx="93">
                  <c:v>10</c:v>
                </c:pt>
                <c:pt idx="94">
                  <c:v>10</c:v>
                </c:pt>
                <c:pt idx="95">
                  <c:v>10</c:v>
                </c:pt>
                <c:pt idx="96">
                  <c:v>11</c:v>
                </c:pt>
                <c:pt idx="97">
                  <c:v>11</c:v>
                </c:pt>
                <c:pt idx="98">
                  <c:v>11</c:v>
                </c:pt>
                <c:pt idx="99">
                  <c:v>11</c:v>
                </c:pt>
                <c:pt idx="100">
                  <c:v>12</c:v>
                </c:pt>
                <c:pt idx="101">
                  <c:v>12</c:v>
                </c:pt>
                <c:pt idx="102">
                  <c:v>12</c:v>
                </c:pt>
                <c:pt idx="103">
                  <c:v>12</c:v>
                </c:pt>
                <c:pt idx="104">
                  <c:v>13</c:v>
                </c:pt>
                <c:pt idx="105">
                  <c:v>13</c:v>
                </c:pt>
                <c:pt idx="106">
                  <c:v>13</c:v>
                </c:pt>
                <c:pt idx="107">
                  <c:v>13</c:v>
                </c:pt>
                <c:pt idx="108">
                  <c:v>14</c:v>
                </c:pt>
                <c:pt idx="109">
                  <c:v>14</c:v>
                </c:pt>
                <c:pt idx="110">
                  <c:v>14</c:v>
                </c:pt>
                <c:pt idx="111">
                  <c:v>14</c:v>
                </c:pt>
                <c:pt idx="112">
                  <c:v>15</c:v>
                </c:pt>
                <c:pt idx="113">
                  <c:v>15</c:v>
                </c:pt>
              </c:strCache>
            </c:strRef>
          </c:cat>
          <c:val>
            <c:numRef>
              <c:f>Nonstationary!$T$7:$T$120</c:f>
              <c:numCache>
                <c:formatCode>0.000</c:formatCode>
                <c:ptCount val="11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0.47054385601470233</c:v>
                </c:pt>
                <c:pt idx="50">
                  <c:v>0.46481863393284217</c:v>
                </c:pt>
                <c:pt idx="51">
                  <c:v>0.38042414512150818</c:v>
                </c:pt>
                <c:pt idx="52">
                  <c:v>0.39929423774245959</c:v>
                </c:pt>
                <c:pt idx="53">
                  <c:v>0.4999671626672384</c:v>
                </c:pt>
                <c:pt idx="54">
                  <c:v>0.50078398262384716</c:v>
                </c:pt>
                <c:pt idx="55">
                  <c:v>0.55300502710205257</c:v>
                </c:pt>
                <c:pt idx="56">
                  <c:v>0.48689441251641319</c:v>
                </c:pt>
                <c:pt idx="57">
                  <c:v>0.44026710649152584</c:v>
                </c:pt>
                <c:pt idx="58">
                  <c:v>0.47708536190666534</c:v>
                </c:pt>
                <c:pt idx="59">
                  <c:v>0.4999671626672384</c:v>
                </c:pt>
                <c:pt idx="60">
                  <c:v>0.39601350547831166</c:v>
                </c:pt>
                <c:pt idx="61">
                  <c:v>0.35907557089418279</c:v>
                </c:pt>
                <c:pt idx="62">
                  <c:v>0.50650097518399362</c:v>
                </c:pt>
                <c:pt idx="63">
                  <c:v>0.49016324097296865</c:v>
                </c:pt>
                <c:pt idx="64">
                  <c:v>0.41159315076662073</c:v>
                </c:pt>
                <c:pt idx="65">
                  <c:v>0.32784097863458078</c:v>
                </c:pt>
                <c:pt idx="66">
                  <c:v>0.2883308953418301</c:v>
                </c:pt>
                <c:pt idx="67">
                  <c:v>0.22399353428679988</c:v>
                </c:pt>
                <c:pt idx="68">
                  <c:v>0.2272969169554607</c:v>
                </c:pt>
                <c:pt idx="69">
                  <c:v>0.22399353428679988</c:v>
                </c:pt>
                <c:pt idx="70">
                  <c:v>0.19093567823027735</c:v>
                </c:pt>
                <c:pt idx="71">
                  <c:v>0.18183709916246299</c:v>
                </c:pt>
                <c:pt idx="72">
                  <c:v>0.15700594892875608</c:v>
                </c:pt>
                <c:pt idx="73">
                  <c:v>0.17190759848579446</c:v>
                </c:pt>
                <c:pt idx="74">
                  <c:v>0.14126678772035672</c:v>
                </c:pt>
                <c:pt idx="75">
                  <c:v>0.17604536972614765</c:v>
                </c:pt>
                <c:pt idx="76">
                  <c:v>0.18100979138734516</c:v>
                </c:pt>
                <c:pt idx="77">
                  <c:v>0.19589714419437571</c:v>
                </c:pt>
                <c:pt idx="78">
                  <c:v>0.21242825634864979</c:v>
                </c:pt>
                <c:pt idx="79">
                  <c:v>0.20499060857385762</c:v>
                </c:pt>
                <c:pt idx="80">
                  <c:v>0.20499060857385762</c:v>
                </c:pt>
                <c:pt idx="81">
                  <c:v>0.20085762570805824</c:v>
                </c:pt>
                <c:pt idx="82">
                  <c:v>0.26442992594425652</c:v>
                </c:pt>
                <c:pt idx="83">
                  <c:v>0.3344199260409691</c:v>
                </c:pt>
                <c:pt idx="84">
                  <c:v>0.41569144424639998</c:v>
                </c:pt>
                <c:pt idx="85">
                  <c:v>0.41077341144366625</c:v>
                </c:pt>
                <c:pt idx="86">
                  <c:v>0.44845362827531932</c:v>
                </c:pt>
                <c:pt idx="87">
                  <c:v>0.82861496480755026</c:v>
                </c:pt>
                <c:pt idx="88">
                  <c:v>0.87854733112640482</c:v>
                </c:pt>
                <c:pt idx="89">
                  <c:v>0.59616816185700838</c:v>
                </c:pt>
                <c:pt idx="90">
                  <c:v>0.36400378328323518</c:v>
                </c:pt>
                <c:pt idx="91">
                  <c:v>0.3138549642837935</c:v>
                </c:pt>
                <c:pt idx="92">
                  <c:v>0.30480101913405178</c:v>
                </c:pt>
                <c:pt idx="93">
                  <c:v>0.33524217274793255</c:v>
                </c:pt>
                <c:pt idx="94">
                  <c:v>0.3344199260409691</c:v>
                </c:pt>
                <c:pt idx="95">
                  <c:v>0.30891685523428858</c:v>
                </c:pt>
                <c:pt idx="96">
                  <c:v>0.28503556811105318</c:v>
                </c:pt>
                <c:pt idx="97">
                  <c:v>0.31714649517957172</c:v>
                </c:pt>
                <c:pt idx="98">
                  <c:v>0.3713942807996603</c:v>
                </c:pt>
                <c:pt idx="99">
                  <c:v>0.40257453953493527</c:v>
                </c:pt>
                <c:pt idx="100">
                  <c:v>0.39027118785368364</c:v>
                </c:pt>
                <c:pt idx="101">
                  <c:v>0.41569144424639998</c:v>
                </c:pt>
                <c:pt idx="102">
                  <c:v>0.36975213681588032</c:v>
                </c:pt>
                <c:pt idx="103">
                  <c:v>0.31879209812907172</c:v>
                </c:pt>
                <c:pt idx="104">
                  <c:v>0.32537342693736471</c:v>
                </c:pt>
                <c:pt idx="105">
                  <c:v>0.37878259418359944</c:v>
                </c:pt>
                <c:pt idx="106">
                  <c:v>0.42388601623534117</c:v>
                </c:pt>
                <c:pt idx="107">
                  <c:v>0.40093444244059068</c:v>
                </c:pt>
                <c:pt idx="108">
                  <c:v>0.38206558827892456</c:v>
                </c:pt>
                <c:pt idx="109">
                  <c:v>0.32784097863458078</c:v>
                </c:pt>
                <c:pt idx="110">
                  <c:v>0.31550078390256014</c:v>
                </c:pt>
                <c:pt idx="111">
                  <c:v>0.3894507490829649</c:v>
                </c:pt>
                <c:pt idx="112">
                  <c:v>0.42142792666058032</c:v>
                </c:pt>
                <c:pt idx="113">
                  <c:v>0.36975213681588032</c:v>
                </c:pt>
              </c:numCache>
            </c:numRef>
          </c:val>
          <c:smooth val="0"/>
          <c:extLst>
            <c:ext xmlns:c16="http://schemas.microsoft.com/office/drawing/2014/chart" uri="{C3380CC4-5D6E-409C-BE32-E72D297353CC}">
              <c16:uniqueId val="{00000001-84D4-4A6F-81E5-EC2504D75544}"/>
            </c:ext>
          </c:extLst>
        </c:ser>
        <c:dLbls>
          <c:showLegendKey val="0"/>
          <c:showVal val="0"/>
          <c:showCatName val="0"/>
          <c:showSerName val="0"/>
          <c:showPercent val="0"/>
          <c:showBubbleSize val="0"/>
        </c:dLbls>
        <c:smooth val="0"/>
        <c:axId val="238129920"/>
        <c:axId val="238131456"/>
      </c:lineChart>
      <c:catAx>
        <c:axId val="238129920"/>
        <c:scaling>
          <c:orientation val="minMax"/>
        </c:scaling>
        <c:delete val="0"/>
        <c:axPos val="b"/>
        <c:numFmt formatCode="General" sourceLinked="0"/>
        <c:majorTickMark val="out"/>
        <c:minorTickMark val="none"/>
        <c:tickLblPos val="low"/>
        <c:txPr>
          <a:bodyPr/>
          <a:lstStyle/>
          <a:p>
            <a:pPr>
              <a:defRPr sz="1400" b="1"/>
            </a:pPr>
            <a:endParaRPr lang="es-CL"/>
          </a:p>
        </c:txPr>
        <c:crossAx val="238131456"/>
        <c:crosses val="autoZero"/>
        <c:auto val="1"/>
        <c:lblAlgn val="ctr"/>
        <c:lblOffset val="100"/>
        <c:tickLblSkip val="12"/>
        <c:noMultiLvlLbl val="0"/>
      </c:catAx>
      <c:valAx>
        <c:axId val="238131456"/>
        <c:scaling>
          <c:orientation val="minMax"/>
        </c:scaling>
        <c:delete val="0"/>
        <c:axPos val="l"/>
        <c:majorGridlines/>
        <c:numFmt formatCode="0" sourceLinked="0"/>
        <c:majorTickMark val="out"/>
        <c:minorTickMark val="none"/>
        <c:tickLblPos val="nextTo"/>
        <c:spPr>
          <a:ln>
            <a:noFill/>
          </a:ln>
        </c:spPr>
        <c:txPr>
          <a:bodyPr/>
          <a:lstStyle/>
          <a:p>
            <a:pPr>
              <a:defRPr sz="1400" b="1"/>
            </a:pPr>
            <a:endParaRPr lang="es-CL"/>
          </a:p>
        </c:txPr>
        <c:crossAx val="238129920"/>
        <c:crosses val="autoZero"/>
        <c:crossBetween val="between"/>
      </c:valAx>
    </c:plotArea>
    <c:legend>
      <c:legendPos val="b"/>
      <c:overlay val="0"/>
      <c:txPr>
        <a:bodyPr/>
        <a:lstStyle/>
        <a:p>
          <a:pPr>
            <a:defRPr sz="1400" b="1"/>
          </a:pPr>
          <a:endParaRPr lang="es-CL"/>
        </a:p>
      </c:txPr>
    </c:legend>
    <c:plotVisOnly val="1"/>
    <c:dispBlanksAs val="gap"/>
    <c:showDLblsOverMax val="0"/>
  </c:chart>
  <c:txPr>
    <a:bodyPr/>
    <a:lstStyle/>
    <a:p>
      <a:pPr>
        <a:defRPr>
          <a:latin typeface="Lucida Sans Unicode" pitchFamily="34" charset="0"/>
          <a:cs typeface="Lucida Sans Unicode" pitchFamily="34" charset="0"/>
        </a:defRPr>
      </a:pPr>
      <a:endParaRPr lang="es-CL"/>
    </a:p>
  </c:txPr>
  <c:printSettings>
    <c:headerFooter/>
    <c:pageMargins b="0.75000000000001033" l="0.70000000000000062" r="0.70000000000000062" t="0.75000000000001033" header="0.30000000000000032" footer="0.30000000000000032"/>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sz="1400"/>
              <a:t>IPE</a:t>
            </a:r>
          </a:p>
          <a:p>
            <a:pPr>
              <a:defRPr/>
            </a:pPr>
            <a:r>
              <a:rPr lang="es-CL" sz="1200" b="0"/>
              <a:t>var</a:t>
            </a:r>
            <a:r>
              <a:rPr lang="es-CL" sz="1200" b="0" baseline="0"/>
              <a:t> t/t</a:t>
            </a:r>
            <a:endParaRPr lang="es-CL" sz="1200" b="0"/>
          </a:p>
        </c:rich>
      </c:tx>
      <c:overlay val="0"/>
    </c:title>
    <c:autoTitleDeleted val="0"/>
    <c:plotArea>
      <c:layout/>
      <c:lineChart>
        <c:grouping val="standard"/>
        <c:varyColors val="0"/>
        <c:ser>
          <c:idx val="2"/>
          <c:order val="0"/>
          <c:tx>
            <c:v>IPE</c:v>
          </c:tx>
          <c:spPr>
            <a:ln w="34925">
              <a:solidFill>
                <a:schemeClr val="accent1"/>
              </a:solidFill>
            </a:ln>
          </c:spPr>
          <c:marker>
            <c:symbol val="none"/>
          </c:marker>
          <c:cat>
            <c:strRef>
              <c:f>'Charts (3)'!$A$4:$A$117</c:f>
              <c:strCache>
                <c:ptCount val="114"/>
                <c:pt idx="0">
                  <c:v>87</c:v>
                </c:pt>
                <c:pt idx="1">
                  <c:v>87</c:v>
                </c:pt>
                <c:pt idx="2">
                  <c:v>87</c:v>
                </c:pt>
                <c:pt idx="3">
                  <c:v>87</c:v>
                </c:pt>
                <c:pt idx="4">
                  <c:v>88</c:v>
                </c:pt>
                <c:pt idx="5">
                  <c:v>88</c:v>
                </c:pt>
                <c:pt idx="6">
                  <c:v>88</c:v>
                </c:pt>
                <c:pt idx="7">
                  <c:v>88</c:v>
                </c:pt>
                <c:pt idx="8">
                  <c:v>89</c:v>
                </c:pt>
                <c:pt idx="9">
                  <c:v>89</c:v>
                </c:pt>
                <c:pt idx="10">
                  <c:v>89</c:v>
                </c:pt>
                <c:pt idx="11">
                  <c:v>89</c:v>
                </c:pt>
                <c:pt idx="12">
                  <c:v>90</c:v>
                </c:pt>
                <c:pt idx="13">
                  <c:v>90</c:v>
                </c:pt>
                <c:pt idx="14">
                  <c:v>90</c:v>
                </c:pt>
                <c:pt idx="15">
                  <c:v>90</c:v>
                </c:pt>
                <c:pt idx="16">
                  <c:v>91</c:v>
                </c:pt>
                <c:pt idx="17">
                  <c:v>91</c:v>
                </c:pt>
                <c:pt idx="18">
                  <c:v>91</c:v>
                </c:pt>
                <c:pt idx="19">
                  <c:v>91</c:v>
                </c:pt>
                <c:pt idx="20">
                  <c:v>92</c:v>
                </c:pt>
                <c:pt idx="21">
                  <c:v>92</c:v>
                </c:pt>
                <c:pt idx="22">
                  <c:v>92</c:v>
                </c:pt>
                <c:pt idx="23">
                  <c:v>92</c:v>
                </c:pt>
                <c:pt idx="24">
                  <c:v>93</c:v>
                </c:pt>
                <c:pt idx="25">
                  <c:v>93</c:v>
                </c:pt>
                <c:pt idx="26">
                  <c:v>93</c:v>
                </c:pt>
                <c:pt idx="27">
                  <c:v>93</c:v>
                </c:pt>
                <c:pt idx="28">
                  <c:v>94</c:v>
                </c:pt>
                <c:pt idx="29">
                  <c:v>94</c:v>
                </c:pt>
                <c:pt idx="30">
                  <c:v>94</c:v>
                </c:pt>
                <c:pt idx="31">
                  <c:v>94</c:v>
                </c:pt>
                <c:pt idx="32">
                  <c:v>95</c:v>
                </c:pt>
                <c:pt idx="33">
                  <c:v>95</c:v>
                </c:pt>
                <c:pt idx="34">
                  <c:v>95</c:v>
                </c:pt>
                <c:pt idx="35">
                  <c:v>95</c:v>
                </c:pt>
                <c:pt idx="36">
                  <c:v>96</c:v>
                </c:pt>
                <c:pt idx="37">
                  <c:v>96</c:v>
                </c:pt>
                <c:pt idx="38">
                  <c:v>96</c:v>
                </c:pt>
                <c:pt idx="39">
                  <c:v>96</c:v>
                </c:pt>
                <c:pt idx="40">
                  <c:v>97</c:v>
                </c:pt>
                <c:pt idx="41">
                  <c:v>97</c:v>
                </c:pt>
                <c:pt idx="42">
                  <c:v>97</c:v>
                </c:pt>
                <c:pt idx="43">
                  <c:v>97</c:v>
                </c:pt>
                <c:pt idx="44">
                  <c:v>98</c:v>
                </c:pt>
                <c:pt idx="45">
                  <c:v>98</c:v>
                </c:pt>
                <c:pt idx="46">
                  <c:v>98</c:v>
                </c:pt>
                <c:pt idx="47">
                  <c:v>98</c:v>
                </c:pt>
                <c:pt idx="48">
                  <c:v>99</c:v>
                </c:pt>
                <c:pt idx="49">
                  <c:v>99</c:v>
                </c:pt>
                <c:pt idx="50">
                  <c:v>99</c:v>
                </c:pt>
                <c:pt idx="51">
                  <c:v>99</c:v>
                </c:pt>
                <c:pt idx="52">
                  <c:v>00</c:v>
                </c:pt>
                <c:pt idx="53">
                  <c:v>00</c:v>
                </c:pt>
                <c:pt idx="54">
                  <c:v>00</c:v>
                </c:pt>
                <c:pt idx="55">
                  <c:v>00</c:v>
                </c:pt>
                <c:pt idx="56">
                  <c:v>01</c:v>
                </c:pt>
                <c:pt idx="57">
                  <c:v>01</c:v>
                </c:pt>
                <c:pt idx="58">
                  <c:v>01</c:v>
                </c:pt>
                <c:pt idx="59">
                  <c:v>01</c:v>
                </c:pt>
                <c:pt idx="60">
                  <c:v>02</c:v>
                </c:pt>
                <c:pt idx="61">
                  <c:v>02</c:v>
                </c:pt>
                <c:pt idx="62">
                  <c:v>02</c:v>
                </c:pt>
                <c:pt idx="63">
                  <c:v>02</c:v>
                </c:pt>
                <c:pt idx="64">
                  <c:v>03</c:v>
                </c:pt>
                <c:pt idx="65">
                  <c:v>03</c:v>
                </c:pt>
                <c:pt idx="66">
                  <c:v>03</c:v>
                </c:pt>
                <c:pt idx="67">
                  <c:v>03</c:v>
                </c:pt>
                <c:pt idx="68">
                  <c:v>04</c:v>
                </c:pt>
                <c:pt idx="69">
                  <c:v>04</c:v>
                </c:pt>
                <c:pt idx="70">
                  <c:v>04</c:v>
                </c:pt>
                <c:pt idx="71">
                  <c:v>04</c:v>
                </c:pt>
                <c:pt idx="72">
                  <c:v>05</c:v>
                </c:pt>
                <c:pt idx="73">
                  <c:v>05</c:v>
                </c:pt>
                <c:pt idx="74">
                  <c:v>05</c:v>
                </c:pt>
                <c:pt idx="75">
                  <c:v>05</c:v>
                </c:pt>
                <c:pt idx="76">
                  <c:v>06</c:v>
                </c:pt>
                <c:pt idx="77">
                  <c:v>06</c:v>
                </c:pt>
                <c:pt idx="78">
                  <c:v>06</c:v>
                </c:pt>
                <c:pt idx="79">
                  <c:v>06</c:v>
                </c:pt>
                <c:pt idx="80">
                  <c:v>07</c:v>
                </c:pt>
                <c:pt idx="81">
                  <c:v>07</c:v>
                </c:pt>
                <c:pt idx="82">
                  <c:v>07</c:v>
                </c:pt>
                <c:pt idx="83">
                  <c:v>07</c:v>
                </c:pt>
                <c:pt idx="84">
                  <c:v>08</c:v>
                </c:pt>
                <c:pt idx="85">
                  <c:v>08</c:v>
                </c:pt>
                <c:pt idx="86">
                  <c:v>08</c:v>
                </c:pt>
                <c:pt idx="87">
                  <c:v>08</c:v>
                </c:pt>
                <c:pt idx="88">
                  <c:v>09</c:v>
                </c:pt>
                <c:pt idx="89">
                  <c:v>09</c:v>
                </c:pt>
                <c:pt idx="90">
                  <c:v>09</c:v>
                </c:pt>
                <c:pt idx="91">
                  <c:v>09</c:v>
                </c:pt>
                <c:pt idx="92">
                  <c:v>10</c:v>
                </c:pt>
                <c:pt idx="93">
                  <c:v>10</c:v>
                </c:pt>
                <c:pt idx="94">
                  <c:v>10</c:v>
                </c:pt>
                <c:pt idx="95">
                  <c:v>10</c:v>
                </c:pt>
                <c:pt idx="96">
                  <c:v>11</c:v>
                </c:pt>
                <c:pt idx="97">
                  <c:v>11</c:v>
                </c:pt>
                <c:pt idx="98">
                  <c:v>11</c:v>
                </c:pt>
                <c:pt idx="99">
                  <c:v>11</c:v>
                </c:pt>
                <c:pt idx="100">
                  <c:v>12</c:v>
                </c:pt>
                <c:pt idx="101">
                  <c:v>12</c:v>
                </c:pt>
                <c:pt idx="102">
                  <c:v>12</c:v>
                </c:pt>
                <c:pt idx="103">
                  <c:v>12</c:v>
                </c:pt>
                <c:pt idx="104">
                  <c:v>13</c:v>
                </c:pt>
                <c:pt idx="105">
                  <c:v>13</c:v>
                </c:pt>
                <c:pt idx="106">
                  <c:v>13</c:v>
                </c:pt>
                <c:pt idx="107">
                  <c:v>13</c:v>
                </c:pt>
                <c:pt idx="108">
                  <c:v>14</c:v>
                </c:pt>
                <c:pt idx="109">
                  <c:v>14</c:v>
                </c:pt>
                <c:pt idx="110">
                  <c:v>14</c:v>
                </c:pt>
                <c:pt idx="111">
                  <c:v>14</c:v>
                </c:pt>
                <c:pt idx="112">
                  <c:v>15</c:v>
                </c:pt>
                <c:pt idx="113">
                  <c:v>15</c:v>
                </c:pt>
              </c:strCache>
            </c:strRef>
          </c:cat>
          <c:val>
            <c:numRef>
              <c:f>Nonstationary!$V$7:$V$120</c:f>
              <c:numCache>
                <c:formatCode>0.000</c:formatCode>
                <c:ptCount val="114"/>
                <c:pt idx="0">
                  <c:v>3.7139590824065927</c:v>
                </c:pt>
                <c:pt idx="1">
                  <c:v>3.272243255911178</c:v>
                </c:pt>
                <c:pt idx="2">
                  <c:v>0.19712692419773248</c:v>
                </c:pt>
                <c:pt idx="3">
                  <c:v>4.7117108279434383</c:v>
                </c:pt>
                <c:pt idx="4">
                  <c:v>1.6893984186048705</c:v>
                </c:pt>
                <c:pt idx="5">
                  <c:v>3.4767555555494489</c:v>
                </c:pt>
                <c:pt idx="6">
                  <c:v>-1.0030187090935172</c:v>
                </c:pt>
                <c:pt idx="7">
                  <c:v>3.2030446603804386</c:v>
                </c:pt>
                <c:pt idx="8">
                  <c:v>1.175531561432841</c:v>
                </c:pt>
                <c:pt idx="9">
                  <c:v>-2.1012336751367044</c:v>
                </c:pt>
                <c:pt idx="10">
                  <c:v>3.2273016465704352</c:v>
                </c:pt>
                <c:pt idx="11">
                  <c:v>2.8364052949491736</c:v>
                </c:pt>
                <c:pt idx="12">
                  <c:v>6.1963353417389122</c:v>
                </c:pt>
                <c:pt idx="13">
                  <c:v>1.1285946944535219</c:v>
                </c:pt>
                <c:pt idx="14">
                  <c:v>4.1305501705692471</c:v>
                </c:pt>
                <c:pt idx="15">
                  <c:v>4.191825195678156</c:v>
                </c:pt>
                <c:pt idx="16">
                  <c:v>-2.7458780005106931</c:v>
                </c:pt>
                <c:pt idx="17">
                  <c:v>-4.2398784809893009</c:v>
                </c:pt>
                <c:pt idx="18">
                  <c:v>0.55796695476093561</c:v>
                </c:pt>
                <c:pt idx="19">
                  <c:v>1.7831059629193291</c:v>
                </c:pt>
                <c:pt idx="20">
                  <c:v>0.18233555610267516</c:v>
                </c:pt>
                <c:pt idx="21">
                  <c:v>0.27397006597897899</c:v>
                </c:pt>
                <c:pt idx="22">
                  <c:v>3.4677500139426165</c:v>
                </c:pt>
                <c:pt idx="23">
                  <c:v>-2.4782900354906268</c:v>
                </c:pt>
                <c:pt idx="24">
                  <c:v>-1.1372620227727559</c:v>
                </c:pt>
                <c:pt idx="25">
                  <c:v>2.5717075281916912</c:v>
                </c:pt>
                <c:pt idx="26">
                  <c:v>-0.31695534455868923</c:v>
                </c:pt>
                <c:pt idx="27">
                  <c:v>-0.57349354754396842</c:v>
                </c:pt>
                <c:pt idx="28">
                  <c:v>0.30819833755639792</c:v>
                </c:pt>
                <c:pt idx="29">
                  <c:v>1.4550488563941144</c:v>
                </c:pt>
                <c:pt idx="30">
                  <c:v>4.4423614614555795</c:v>
                </c:pt>
                <c:pt idx="31">
                  <c:v>2.1998359686708824</c:v>
                </c:pt>
                <c:pt idx="32">
                  <c:v>2.0972042866246099</c:v>
                </c:pt>
                <c:pt idx="33">
                  <c:v>3.2836098747693221</c:v>
                </c:pt>
                <c:pt idx="34">
                  <c:v>-1.4587619361074999</c:v>
                </c:pt>
                <c:pt idx="35">
                  <c:v>-1.1515714326803206</c:v>
                </c:pt>
                <c:pt idx="36">
                  <c:v>-0.54386040460139284</c:v>
                </c:pt>
                <c:pt idx="37">
                  <c:v>-0.28667458375446486</c:v>
                </c:pt>
                <c:pt idx="38">
                  <c:v>9.1468873240785342E-2</c:v>
                </c:pt>
                <c:pt idx="39">
                  <c:v>-0.44054020323516241</c:v>
                </c:pt>
                <c:pt idx="40">
                  <c:v>-2.1699234402090539</c:v>
                </c:pt>
                <c:pt idx="41">
                  <c:v>-0.6625430422976919</c:v>
                </c:pt>
                <c:pt idx="42">
                  <c:v>-0.94136226599781381</c:v>
                </c:pt>
                <c:pt idx="43">
                  <c:v>-0.99621222135510834</c:v>
                </c:pt>
                <c:pt idx="44">
                  <c:v>-2.9974669691275935</c:v>
                </c:pt>
                <c:pt idx="45">
                  <c:v>-0.11396314708633781</c:v>
                </c:pt>
                <c:pt idx="46">
                  <c:v>-0.95323457608866846</c:v>
                </c:pt>
                <c:pt idx="47">
                  <c:v>1.8046812229142617</c:v>
                </c:pt>
                <c:pt idx="48">
                  <c:v>-3.0873787655412599</c:v>
                </c:pt>
                <c:pt idx="49">
                  <c:v>5.7834042652959994E-2</c:v>
                </c:pt>
                <c:pt idx="50">
                  <c:v>0.79891541570784597</c:v>
                </c:pt>
                <c:pt idx="51">
                  <c:v>1.4465939207937595</c:v>
                </c:pt>
                <c:pt idx="52">
                  <c:v>0.78829455415760918</c:v>
                </c:pt>
                <c:pt idx="53">
                  <c:v>-0.16052994894222294</c:v>
                </c:pt>
                <c:pt idx="54">
                  <c:v>0.80600112037974014</c:v>
                </c:pt>
                <c:pt idx="55">
                  <c:v>-0.60802129025878671</c:v>
                </c:pt>
                <c:pt idx="56">
                  <c:v>0.31110593168621747</c:v>
                </c:pt>
                <c:pt idx="57">
                  <c:v>-2.12428836675711</c:v>
                </c:pt>
                <c:pt idx="58">
                  <c:v>-0.73397925029299316</c:v>
                </c:pt>
                <c:pt idx="59">
                  <c:v>-1.1009787972779073</c:v>
                </c:pt>
                <c:pt idx="60">
                  <c:v>-4.3944267937312986</c:v>
                </c:pt>
                <c:pt idx="61">
                  <c:v>0.77599905494665222</c:v>
                </c:pt>
                <c:pt idx="62">
                  <c:v>1.2738300915970946</c:v>
                </c:pt>
                <c:pt idx="63">
                  <c:v>0.82249656845467811</c:v>
                </c:pt>
                <c:pt idx="64">
                  <c:v>4.6886281879680247</c:v>
                </c:pt>
                <c:pt idx="65">
                  <c:v>3.7885886320571771</c:v>
                </c:pt>
                <c:pt idx="66">
                  <c:v>0.53164061545194485</c:v>
                </c:pt>
                <c:pt idx="67">
                  <c:v>2.7495269642121123</c:v>
                </c:pt>
                <c:pt idx="68">
                  <c:v>2.7649352479992118</c:v>
                </c:pt>
                <c:pt idx="69">
                  <c:v>0.76150584328757986</c:v>
                </c:pt>
                <c:pt idx="70">
                  <c:v>2.0343781485000711</c:v>
                </c:pt>
                <c:pt idx="71">
                  <c:v>3.7058536931535713</c:v>
                </c:pt>
                <c:pt idx="72">
                  <c:v>1.6738139381099693</c:v>
                </c:pt>
                <c:pt idx="73">
                  <c:v>1.2323248152629418</c:v>
                </c:pt>
                <c:pt idx="74">
                  <c:v>1.1553502163746288</c:v>
                </c:pt>
                <c:pt idx="75">
                  <c:v>0.28295667738928998</c:v>
                </c:pt>
                <c:pt idx="76">
                  <c:v>0.89383072649606987</c:v>
                </c:pt>
                <c:pt idx="77">
                  <c:v>2.826005230539419</c:v>
                </c:pt>
                <c:pt idx="78">
                  <c:v>1.7964983006278246</c:v>
                </c:pt>
                <c:pt idx="79">
                  <c:v>0.40041755827608938</c:v>
                </c:pt>
                <c:pt idx="80">
                  <c:v>0.86243019621656813</c:v>
                </c:pt>
                <c:pt idx="81">
                  <c:v>3.9145346900606448</c:v>
                </c:pt>
                <c:pt idx="82">
                  <c:v>2.7653824435453167</c:v>
                </c:pt>
                <c:pt idx="83">
                  <c:v>4.2172917461178905</c:v>
                </c:pt>
                <c:pt idx="84">
                  <c:v>3.9232971577582987</c:v>
                </c:pt>
                <c:pt idx="85">
                  <c:v>5.7745201462303442</c:v>
                </c:pt>
                <c:pt idx="86">
                  <c:v>1.3915598933091466</c:v>
                </c:pt>
                <c:pt idx="87">
                  <c:v>-12.178919011470946</c:v>
                </c:pt>
                <c:pt idx="88">
                  <c:v>-4.5175549243219315</c:v>
                </c:pt>
                <c:pt idx="89">
                  <c:v>3.424107958861633</c:v>
                </c:pt>
                <c:pt idx="90">
                  <c:v>3.9038819751689324</c:v>
                </c:pt>
                <c:pt idx="91">
                  <c:v>2.7158404604119113</c:v>
                </c:pt>
                <c:pt idx="92">
                  <c:v>-0.56523289571881463</c:v>
                </c:pt>
                <c:pt idx="93">
                  <c:v>-0.28746230754297386</c:v>
                </c:pt>
                <c:pt idx="94">
                  <c:v>1.9181262476841709</c:v>
                </c:pt>
                <c:pt idx="95">
                  <c:v>3.7453427286432195</c:v>
                </c:pt>
                <c:pt idx="96">
                  <c:v>3.3020855604324773</c:v>
                </c:pt>
                <c:pt idx="97">
                  <c:v>3.7612850040912527</c:v>
                </c:pt>
                <c:pt idx="98">
                  <c:v>0.5250715124408778</c:v>
                </c:pt>
                <c:pt idx="99">
                  <c:v>-2.6454628605806718</c:v>
                </c:pt>
                <c:pt idx="100">
                  <c:v>1.1300500978215666</c:v>
                </c:pt>
                <c:pt idx="101">
                  <c:v>-1.1574970482440605</c:v>
                </c:pt>
                <c:pt idx="102">
                  <c:v>8.9067921513841242E-2</c:v>
                </c:pt>
                <c:pt idx="103">
                  <c:v>1.147715642650482</c:v>
                </c:pt>
                <c:pt idx="104">
                  <c:v>0.52886502986151385</c:v>
                </c:pt>
                <c:pt idx="105">
                  <c:v>-1.045296568995191</c:v>
                </c:pt>
                <c:pt idx="106">
                  <c:v>-0.45441481375227966</c:v>
                </c:pt>
                <c:pt idx="107">
                  <c:v>0.59564433757346436</c:v>
                </c:pt>
                <c:pt idx="108">
                  <c:v>-0.16376739966021958</c:v>
                </c:pt>
                <c:pt idx="109">
                  <c:v>0.90451427276390106</c:v>
                </c:pt>
                <c:pt idx="110">
                  <c:v>-0.65474189896503887</c:v>
                </c:pt>
                <c:pt idx="111">
                  <c:v>-4.1653567696927851</c:v>
                </c:pt>
                <c:pt idx="112">
                  <c:v>-4.9405298412720455</c:v>
                </c:pt>
                <c:pt idx="113">
                  <c:v>-0.49928173448190449</c:v>
                </c:pt>
              </c:numCache>
            </c:numRef>
          </c:val>
          <c:smooth val="0"/>
          <c:extLst>
            <c:ext xmlns:c16="http://schemas.microsoft.com/office/drawing/2014/chart" uri="{C3380CC4-5D6E-409C-BE32-E72D297353CC}">
              <c16:uniqueId val="{00000000-A4DF-4E70-87B9-0876F0B2A4BB}"/>
            </c:ext>
          </c:extLst>
        </c:ser>
        <c:dLbls>
          <c:showLegendKey val="0"/>
          <c:showVal val="0"/>
          <c:showCatName val="0"/>
          <c:showSerName val="0"/>
          <c:showPercent val="0"/>
          <c:showBubbleSize val="0"/>
        </c:dLbls>
        <c:smooth val="0"/>
        <c:axId val="238147840"/>
        <c:axId val="238149632"/>
      </c:lineChart>
      <c:catAx>
        <c:axId val="238147840"/>
        <c:scaling>
          <c:orientation val="minMax"/>
        </c:scaling>
        <c:delete val="0"/>
        <c:axPos val="b"/>
        <c:numFmt formatCode="General" sourceLinked="0"/>
        <c:majorTickMark val="out"/>
        <c:minorTickMark val="none"/>
        <c:tickLblPos val="low"/>
        <c:txPr>
          <a:bodyPr/>
          <a:lstStyle/>
          <a:p>
            <a:pPr>
              <a:defRPr sz="1400" b="1"/>
            </a:pPr>
            <a:endParaRPr lang="es-CL"/>
          </a:p>
        </c:txPr>
        <c:crossAx val="238149632"/>
        <c:crosses val="autoZero"/>
        <c:auto val="1"/>
        <c:lblAlgn val="ctr"/>
        <c:lblOffset val="100"/>
        <c:tickLblSkip val="12"/>
        <c:noMultiLvlLbl val="0"/>
      </c:catAx>
      <c:valAx>
        <c:axId val="238149632"/>
        <c:scaling>
          <c:orientation val="minMax"/>
        </c:scaling>
        <c:delete val="0"/>
        <c:axPos val="l"/>
        <c:majorGridlines/>
        <c:numFmt formatCode="0" sourceLinked="0"/>
        <c:majorTickMark val="out"/>
        <c:minorTickMark val="none"/>
        <c:tickLblPos val="nextTo"/>
        <c:spPr>
          <a:ln>
            <a:noFill/>
          </a:ln>
        </c:spPr>
        <c:txPr>
          <a:bodyPr/>
          <a:lstStyle/>
          <a:p>
            <a:pPr>
              <a:defRPr sz="1400" b="1"/>
            </a:pPr>
            <a:endParaRPr lang="es-CL"/>
          </a:p>
        </c:txPr>
        <c:crossAx val="238147840"/>
        <c:crosses val="autoZero"/>
        <c:crossBetween val="between"/>
      </c:valAx>
    </c:plotArea>
    <c:legend>
      <c:legendPos val="b"/>
      <c:overlay val="0"/>
      <c:txPr>
        <a:bodyPr/>
        <a:lstStyle/>
        <a:p>
          <a:pPr>
            <a:defRPr sz="1400" b="1"/>
          </a:pPr>
          <a:endParaRPr lang="es-CL"/>
        </a:p>
      </c:txPr>
    </c:legend>
    <c:plotVisOnly val="1"/>
    <c:dispBlanksAs val="gap"/>
    <c:showDLblsOverMax val="0"/>
  </c:chart>
  <c:txPr>
    <a:bodyPr/>
    <a:lstStyle/>
    <a:p>
      <a:pPr>
        <a:defRPr>
          <a:latin typeface="Lucida Sans Unicode" pitchFamily="34" charset="0"/>
          <a:cs typeface="Lucida Sans Unicode" pitchFamily="34" charset="0"/>
        </a:defRPr>
      </a:pPr>
      <a:endParaRPr lang="es-CL"/>
    </a:p>
  </c:txPr>
  <c:printSettings>
    <c:headerFooter/>
    <c:pageMargins b="0.75000000000001077" l="0.70000000000000062" r="0.70000000000000062" t="0.75000000000001077" header="0.30000000000000032" footer="0.30000000000000032"/>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sz="1400"/>
              <a:t>PIB Minería del Cobre, Consumo Gob.</a:t>
            </a:r>
          </a:p>
          <a:p>
            <a:pPr>
              <a:defRPr/>
            </a:pPr>
            <a:r>
              <a:rPr lang="es-CL" sz="1200" b="0"/>
              <a:t>nivel (</a:t>
            </a:r>
            <a:r>
              <a:rPr lang="el-GR" sz="1200" b="0" i="0" u="none" strike="noStrike" baseline="0"/>
              <a:t>Δ</a:t>
            </a:r>
            <a:r>
              <a:rPr lang="es-CL" sz="1200" b="0" i="0" u="none" strike="noStrike" baseline="0"/>
              <a:t>% de tendencia 2001T3-2015T2)</a:t>
            </a:r>
            <a:endParaRPr lang="es-CL" sz="1200" b="0"/>
          </a:p>
        </c:rich>
      </c:tx>
      <c:overlay val="0"/>
    </c:title>
    <c:autoTitleDeleted val="0"/>
    <c:plotArea>
      <c:layout/>
      <c:lineChart>
        <c:grouping val="standard"/>
        <c:varyColors val="0"/>
        <c:ser>
          <c:idx val="0"/>
          <c:order val="0"/>
          <c:tx>
            <c:v>PIB Minería</c:v>
          </c:tx>
          <c:spPr>
            <a:ln w="34925">
              <a:solidFill>
                <a:schemeClr val="accent1"/>
              </a:solidFill>
            </a:ln>
          </c:spPr>
          <c:marker>
            <c:symbol val="none"/>
          </c:marker>
          <c:cat>
            <c:strRef>
              <c:f>'Charts (3)'!$A$4:$A$117</c:f>
              <c:strCache>
                <c:ptCount val="114"/>
                <c:pt idx="0">
                  <c:v>87</c:v>
                </c:pt>
                <c:pt idx="1">
                  <c:v>87</c:v>
                </c:pt>
                <c:pt idx="2">
                  <c:v>87</c:v>
                </c:pt>
                <c:pt idx="3">
                  <c:v>87</c:v>
                </c:pt>
                <c:pt idx="4">
                  <c:v>88</c:v>
                </c:pt>
                <c:pt idx="5">
                  <c:v>88</c:v>
                </c:pt>
                <c:pt idx="6">
                  <c:v>88</c:v>
                </c:pt>
                <c:pt idx="7">
                  <c:v>88</c:v>
                </c:pt>
                <c:pt idx="8">
                  <c:v>89</c:v>
                </c:pt>
                <c:pt idx="9">
                  <c:v>89</c:v>
                </c:pt>
                <c:pt idx="10">
                  <c:v>89</c:v>
                </c:pt>
                <c:pt idx="11">
                  <c:v>89</c:v>
                </c:pt>
                <c:pt idx="12">
                  <c:v>90</c:v>
                </c:pt>
                <c:pt idx="13">
                  <c:v>90</c:v>
                </c:pt>
                <c:pt idx="14">
                  <c:v>90</c:v>
                </c:pt>
                <c:pt idx="15">
                  <c:v>90</c:v>
                </c:pt>
                <c:pt idx="16">
                  <c:v>91</c:v>
                </c:pt>
                <c:pt idx="17">
                  <c:v>91</c:v>
                </c:pt>
                <c:pt idx="18">
                  <c:v>91</c:v>
                </c:pt>
                <c:pt idx="19">
                  <c:v>91</c:v>
                </c:pt>
                <c:pt idx="20">
                  <c:v>92</c:v>
                </c:pt>
                <c:pt idx="21">
                  <c:v>92</c:v>
                </c:pt>
                <c:pt idx="22">
                  <c:v>92</c:v>
                </c:pt>
                <c:pt idx="23">
                  <c:v>92</c:v>
                </c:pt>
                <c:pt idx="24">
                  <c:v>93</c:v>
                </c:pt>
                <c:pt idx="25">
                  <c:v>93</c:v>
                </c:pt>
                <c:pt idx="26">
                  <c:v>93</c:v>
                </c:pt>
                <c:pt idx="27">
                  <c:v>93</c:v>
                </c:pt>
                <c:pt idx="28">
                  <c:v>94</c:v>
                </c:pt>
                <c:pt idx="29">
                  <c:v>94</c:v>
                </c:pt>
                <c:pt idx="30">
                  <c:v>94</c:v>
                </c:pt>
                <c:pt idx="31">
                  <c:v>94</c:v>
                </c:pt>
                <c:pt idx="32">
                  <c:v>95</c:v>
                </c:pt>
                <c:pt idx="33">
                  <c:v>95</c:v>
                </c:pt>
                <c:pt idx="34">
                  <c:v>95</c:v>
                </c:pt>
                <c:pt idx="35">
                  <c:v>95</c:v>
                </c:pt>
                <c:pt idx="36">
                  <c:v>96</c:v>
                </c:pt>
                <c:pt idx="37">
                  <c:v>96</c:v>
                </c:pt>
                <c:pt idx="38">
                  <c:v>96</c:v>
                </c:pt>
                <c:pt idx="39">
                  <c:v>96</c:v>
                </c:pt>
                <c:pt idx="40">
                  <c:v>97</c:v>
                </c:pt>
                <c:pt idx="41">
                  <c:v>97</c:v>
                </c:pt>
                <c:pt idx="42">
                  <c:v>97</c:v>
                </c:pt>
                <c:pt idx="43">
                  <c:v>97</c:v>
                </c:pt>
                <c:pt idx="44">
                  <c:v>98</c:v>
                </c:pt>
                <c:pt idx="45">
                  <c:v>98</c:v>
                </c:pt>
                <c:pt idx="46">
                  <c:v>98</c:v>
                </c:pt>
                <c:pt idx="47">
                  <c:v>98</c:v>
                </c:pt>
                <c:pt idx="48">
                  <c:v>99</c:v>
                </c:pt>
                <c:pt idx="49">
                  <c:v>99</c:v>
                </c:pt>
                <c:pt idx="50">
                  <c:v>99</c:v>
                </c:pt>
                <c:pt idx="51">
                  <c:v>99</c:v>
                </c:pt>
                <c:pt idx="52">
                  <c:v>00</c:v>
                </c:pt>
                <c:pt idx="53">
                  <c:v>00</c:v>
                </c:pt>
                <c:pt idx="54">
                  <c:v>00</c:v>
                </c:pt>
                <c:pt idx="55">
                  <c:v>00</c:v>
                </c:pt>
                <c:pt idx="56">
                  <c:v>01</c:v>
                </c:pt>
                <c:pt idx="57">
                  <c:v>01</c:v>
                </c:pt>
                <c:pt idx="58">
                  <c:v>01</c:v>
                </c:pt>
                <c:pt idx="59">
                  <c:v>01</c:v>
                </c:pt>
                <c:pt idx="60">
                  <c:v>02</c:v>
                </c:pt>
                <c:pt idx="61">
                  <c:v>02</c:v>
                </c:pt>
                <c:pt idx="62">
                  <c:v>02</c:v>
                </c:pt>
                <c:pt idx="63">
                  <c:v>02</c:v>
                </c:pt>
                <c:pt idx="64">
                  <c:v>03</c:v>
                </c:pt>
                <c:pt idx="65">
                  <c:v>03</c:v>
                </c:pt>
                <c:pt idx="66">
                  <c:v>03</c:v>
                </c:pt>
                <c:pt idx="67">
                  <c:v>03</c:v>
                </c:pt>
                <c:pt idx="68">
                  <c:v>04</c:v>
                </c:pt>
                <c:pt idx="69">
                  <c:v>04</c:v>
                </c:pt>
                <c:pt idx="70">
                  <c:v>04</c:v>
                </c:pt>
                <c:pt idx="71">
                  <c:v>04</c:v>
                </c:pt>
                <c:pt idx="72">
                  <c:v>05</c:v>
                </c:pt>
                <c:pt idx="73">
                  <c:v>05</c:v>
                </c:pt>
                <c:pt idx="74">
                  <c:v>05</c:v>
                </c:pt>
                <c:pt idx="75">
                  <c:v>05</c:v>
                </c:pt>
                <c:pt idx="76">
                  <c:v>06</c:v>
                </c:pt>
                <c:pt idx="77">
                  <c:v>06</c:v>
                </c:pt>
                <c:pt idx="78">
                  <c:v>06</c:v>
                </c:pt>
                <c:pt idx="79">
                  <c:v>06</c:v>
                </c:pt>
                <c:pt idx="80">
                  <c:v>07</c:v>
                </c:pt>
                <c:pt idx="81">
                  <c:v>07</c:v>
                </c:pt>
                <c:pt idx="82">
                  <c:v>07</c:v>
                </c:pt>
                <c:pt idx="83">
                  <c:v>07</c:v>
                </c:pt>
                <c:pt idx="84">
                  <c:v>08</c:v>
                </c:pt>
                <c:pt idx="85">
                  <c:v>08</c:v>
                </c:pt>
                <c:pt idx="86">
                  <c:v>08</c:v>
                </c:pt>
                <c:pt idx="87">
                  <c:v>08</c:v>
                </c:pt>
                <c:pt idx="88">
                  <c:v>09</c:v>
                </c:pt>
                <c:pt idx="89">
                  <c:v>09</c:v>
                </c:pt>
                <c:pt idx="90">
                  <c:v>09</c:v>
                </c:pt>
                <c:pt idx="91">
                  <c:v>09</c:v>
                </c:pt>
                <c:pt idx="92">
                  <c:v>10</c:v>
                </c:pt>
                <c:pt idx="93">
                  <c:v>10</c:v>
                </c:pt>
                <c:pt idx="94">
                  <c:v>10</c:v>
                </c:pt>
                <c:pt idx="95">
                  <c:v>10</c:v>
                </c:pt>
                <c:pt idx="96">
                  <c:v>11</c:v>
                </c:pt>
                <c:pt idx="97">
                  <c:v>11</c:v>
                </c:pt>
                <c:pt idx="98">
                  <c:v>11</c:v>
                </c:pt>
                <c:pt idx="99">
                  <c:v>11</c:v>
                </c:pt>
                <c:pt idx="100">
                  <c:v>12</c:v>
                </c:pt>
                <c:pt idx="101">
                  <c:v>12</c:v>
                </c:pt>
                <c:pt idx="102">
                  <c:v>12</c:v>
                </c:pt>
                <c:pt idx="103">
                  <c:v>12</c:v>
                </c:pt>
                <c:pt idx="104">
                  <c:v>13</c:v>
                </c:pt>
                <c:pt idx="105">
                  <c:v>13</c:v>
                </c:pt>
                <c:pt idx="106">
                  <c:v>13</c:v>
                </c:pt>
                <c:pt idx="107">
                  <c:v>13</c:v>
                </c:pt>
                <c:pt idx="108">
                  <c:v>14</c:v>
                </c:pt>
                <c:pt idx="109">
                  <c:v>14</c:v>
                </c:pt>
                <c:pt idx="110">
                  <c:v>14</c:v>
                </c:pt>
                <c:pt idx="111">
                  <c:v>14</c:v>
                </c:pt>
                <c:pt idx="112">
                  <c:v>15</c:v>
                </c:pt>
                <c:pt idx="113">
                  <c:v>15</c:v>
                </c:pt>
              </c:strCache>
            </c:strRef>
          </c:cat>
          <c:val>
            <c:numRef>
              <c:f>Stationary!$D$7:$D$120</c:f>
              <c:numCache>
                <c:formatCode>0.000</c:formatCode>
                <c:ptCount val="114"/>
                <c:pt idx="0">
                  <c:v>-96.905289876145389</c:v>
                </c:pt>
                <c:pt idx="1">
                  <c:v>-97.828045699174254</c:v>
                </c:pt>
                <c:pt idx="2">
                  <c:v>-97.314352680666843</c:v>
                </c:pt>
                <c:pt idx="3">
                  <c:v>-94.134132266070537</c:v>
                </c:pt>
                <c:pt idx="4">
                  <c:v>-93.263124253736123</c:v>
                </c:pt>
                <c:pt idx="5">
                  <c:v>-93.610294433649187</c:v>
                </c:pt>
                <c:pt idx="6">
                  <c:v>-86.135056679744821</c:v>
                </c:pt>
                <c:pt idx="7">
                  <c:v>-83.432104372008098</c:v>
                </c:pt>
                <c:pt idx="8">
                  <c:v>-86.097239301495847</c:v>
                </c:pt>
                <c:pt idx="9">
                  <c:v>-80.20151821585705</c:v>
                </c:pt>
                <c:pt idx="10">
                  <c:v>-79.451949104965024</c:v>
                </c:pt>
                <c:pt idx="11">
                  <c:v>-80.224349526133437</c:v>
                </c:pt>
                <c:pt idx="12">
                  <c:v>-77.796425015860677</c:v>
                </c:pt>
                <c:pt idx="13">
                  <c:v>-78.497936039956585</c:v>
                </c:pt>
                <c:pt idx="14">
                  <c:v>-80.186775880512641</c:v>
                </c:pt>
                <c:pt idx="15">
                  <c:v>-85.448498512360175</c:v>
                </c:pt>
                <c:pt idx="16">
                  <c:v>-68.322882448661403</c:v>
                </c:pt>
                <c:pt idx="17">
                  <c:v>-67.563748891175237</c:v>
                </c:pt>
                <c:pt idx="18">
                  <c:v>-73.858925168919086</c:v>
                </c:pt>
                <c:pt idx="19">
                  <c:v>-65.589440264712039</c:v>
                </c:pt>
                <c:pt idx="20">
                  <c:v>-70.161019843055783</c:v>
                </c:pt>
                <c:pt idx="21">
                  <c:v>-73.019629731088571</c:v>
                </c:pt>
                <c:pt idx="22">
                  <c:v>-69.85320140131239</c:v>
                </c:pt>
                <c:pt idx="23">
                  <c:v>-67.98366611239112</c:v>
                </c:pt>
                <c:pt idx="24">
                  <c:v>-69.734128682059918</c:v>
                </c:pt>
                <c:pt idx="25">
                  <c:v>-70.881199511739396</c:v>
                </c:pt>
                <c:pt idx="26">
                  <c:v>-70.349744894610467</c:v>
                </c:pt>
                <c:pt idx="27">
                  <c:v>-70.591842857580559</c:v>
                </c:pt>
                <c:pt idx="28">
                  <c:v>-65.089779035679157</c:v>
                </c:pt>
                <c:pt idx="29">
                  <c:v>-65.208396996485362</c:v>
                </c:pt>
                <c:pt idx="30">
                  <c:v>-59.128712826788615</c:v>
                </c:pt>
                <c:pt idx="31">
                  <c:v>-58.052667141047323</c:v>
                </c:pt>
                <c:pt idx="32">
                  <c:v>-61.736568574141074</c:v>
                </c:pt>
                <c:pt idx="33">
                  <c:v>-51.159262729609509</c:v>
                </c:pt>
                <c:pt idx="34">
                  <c:v>-50.692350783025176</c:v>
                </c:pt>
                <c:pt idx="35">
                  <c:v>-48.392731151912585</c:v>
                </c:pt>
                <c:pt idx="36">
                  <c:v>-45.593557114801115</c:v>
                </c:pt>
                <c:pt idx="37">
                  <c:v>-40.296480056489827</c:v>
                </c:pt>
                <c:pt idx="38">
                  <c:v>-35.123236809428136</c:v>
                </c:pt>
                <c:pt idx="39">
                  <c:v>-32.32108321767214</c:v>
                </c:pt>
                <c:pt idx="40">
                  <c:v>-28.785061625867229</c:v>
                </c:pt>
                <c:pt idx="41">
                  <c:v>-26.786363465757631</c:v>
                </c:pt>
                <c:pt idx="42">
                  <c:v>-27.847607096342699</c:v>
                </c:pt>
                <c:pt idx="43">
                  <c:v>-25.089604413276902</c:v>
                </c:pt>
                <c:pt idx="44">
                  <c:v>-21.786277683165736</c:v>
                </c:pt>
                <c:pt idx="45">
                  <c:v>-18.609659442015754</c:v>
                </c:pt>
                <c:pt idx="46">
                  <c:v>-19.255870163373174</c:v>
                </c:pt>
                <c:pt idx="47">
                  <c:v>-17.300179838652411</c:v>
                </c:pt>
                <c:pt idx="48">
                  <c:v>-4.3617874939805006</c:v>
                </c:pt>
                <c:pt idx="49">
                  <c:v>-5.541651209093061</c:v>
                </c:pt>
                <c:pt idx="50">
                  <c:v>-4.1871754558808334</c:v>
                </c:pt>
                <c:pt idx="51">
                  <c:v>-4.4312160316897007</c:v>
                </c:pt>
                <c:pt idx="52">
                  <c:v>-2.4156166408490662</c:v>
                </c:pt>
                <c:pt idx="53">
                  <c:v>-3.28995603125054</c:v>
                </c:pt>
                <c:pt idx="54">
                  <c:v>-0.28583154822786128</c:v>
                </c:pt>
                <c:pt idx="55">
                  <c:v>2.3902543636957034</c:v>
                </c:pt>
                <c:pt idx="56">
                  <c:v>1.9760830700809038</c:v>
                </c:pt>
                <c:pt idx="57">
                  <c:v>3.406756458657128</c:v>
                </c:pt>
                <c:pt idx="58">
                  <c:v>4.8354784186799407</c:v>
                </c:pt>
                <c:pt idx="59">
                  <c:v>1.6605463239461642</c:v>
                </c:pt>
                <c:pt idx="60">
                  <c:v>-1.2972199536959579</c:v>
                </c:pt>
                <c:pt idx="61">
                  <c:v>-1.5442170043820624</c:v>
                </c:pt>
                <c:pt idx="62">
                  <c:v>-4.0166915244876691</c:v>
                </c:pt>
                <c:pt idx="63">
                  <c:v>2.2308636722855226</c:v>
                </c:pt>
                <c:pt idx="64">
                  <c:v>5.3842224100126259</c:v>
                </c:pt>
                <c:pt idx="65">
                  <c:v>3.5757458035095624</c:v>
                </c:pt>
                <c:pt idx="66">
                  <c:v>2.4528173673527363</c:v>
                </c:pt>
                <c:pt idx="67">
                  <c:v>-9.0927451865354669E-3</c:v>
                </c:pt>
                <c:pt idx="68">
                  <c:v>1.5845783708668932</c:v>
                </c:pt>
                <c:pt idx="69">
                  <c:v>4.6481492355587761</c:v>
                </c:pt>
                <c:pt idx="70">
                  <c:v>6.0180607282056826</c:v>
                </c:pt>
                <c:pt idx="71">
                  <c:v>3.1920015048006007</c:v>
                </c:pt>
                <c:pt idx="72">
                  <c:v>-1.0797646814812651</c:v>
                </c:pt>
                <c:pt idx="73">
                  <c:v>-6.9605626190518706</c:v>
                </c:pt>
                <c:pt idx="74">
                  <c:v>-0.17093711890061059</c:v>
                </c:pt>
                <c:pt idx="75">
                  <c:v>-0.24186209130812131</c:v>
                </c:pt>
                <c:pt idx="76">
                  <c:v>-2.2383135156348999</c:v>
                </c:pt>
                <c:pt idx="77">
                  <c:v>-1.1821442253442456</c:v>
                </c:pt>
                <c:pt idx="78">
                  <c:v>-1.5917121494167077</c:v>
                </c:pt>
                <c:pt idx="79">
                  <c:v>1.2950050546969578</c:v>
                </c:pt>
                <c:pt idx="80">
                  <c:v>2.8855497570857551</c:v>
                </c:pt>
                <c:pt idx="81">
                  <c:v>2.4627086977548061</c:v>
                </c:pt>
                <c:pt idx="82">
                  <c:v>1.7780847170222387</c:v>
                </c:pt>
                <c:pt idx="83">
                  <c:v>1.2018396802320694</c:v>
                </c:pt>
                <c:pt idx="84">
                  <c:v>4.2498648827852321</c:v>
                </c:pt>
                <c:pt idx="85">
                  <c:v>0.40703888228563301</c:v>
                </c:pt>
                <c:pt idx="86">
                  <c:v>-5.0299003127597643</c:v>
                </c:pt>
                <c:pt idx="87">
                  <c:v>-6.2652212087664338</c:v>
                </c:pt>
                <c:pt idx="88">
                  <c:v>-5.1622238674358414</c:v>
                </c:pt>
                <c:pt idx="89">
                  <c:v>-2.7655042611547742</c:v>
                </c:pt>
                <c:pt idx="90">
                  <c:v>-0.208853110931841</c:v>
                </c:pt>
                <c:pt idx="91">
                  <c:v>-0.36226585656027055</c:v>
                </c:pt>
                <c:pt idx="92">
                  <c:v>-3.2631837986932624</c:v>
                </c:pt>
                <c:pt idx="93">
                  <c:v>-0.86947258471218447</c:v>
                </c:pt>
                <c:pt idx="94">
                  <c:v>0.52315727820860047</c:v>
                </c:pt>
                <c:pt idx="95">
                  <c:v>-2.9638797626630549</c:v>
                </c:pt>
                <c:pt idx="96">
                  <c:v>-7.2383175614904758</c:v>
                </c:pt>
                <c:pt idx="97">
                  <c:v>-9.4353993027089018</c:v>
                </c:pt>
                <c:pt idx="98">
                  <c:v>-13.252220734041884</c:v>
                </c:pt>
                <c:pt idx="99">
                  <c:v>-2.388535805147967</c:v>
                </c:pt>
                <c:pt idx="100">
                  <c:v>-6.1117676203602969</c:v>
                </c:pt>
                <c:pt idx="101">
                  <c:v>-4.9555319792978025</c:v>
                </c:pt>
                <c:pt idx="102">
                  <c:v>-4.297146965129059</c:v>
                </c:pt>
                <c:pt idx="103">
                  <c:v>-1.2099085400288914</c:v>
                </c:pt>
                <c:pt idx="104">
                  <c:v>0.50953629088917296</c:v>
                </c:pt>
                <c:pt idx="105">
                  <c:v>-2.6271131578612312</c:v>
                </c:pt>
                <c:pt idx="106">
                  <c:v>4.1246981734923338</c:v>
                </c:pt>
                <c:pt idx="107">
                  <c:v>4.4649610405242584</c:v>
                </c:pt>
                <c:pt idx="108">
                  <c:v>4.0261161957323566</c:v>
                </c:pt>
                <c:pt idx="109">
                  <c:v>4.464373946294927</c:v>
                </c:pt>
                <c:pt idx="110">
                  <c:v>4.4148170209359705</c:v>
                </c:pt>
                <c:pt idx="111">
                  <c:v>4.3338152158721641</c:v>
                </c:pt>
                <c:pt idx="112">
                  <c:v>6.8572354472287316</c:v>
                </c:pt>
                <c:pt idx="113">
                  <c:v>5.9488517917275203</c:v>
                </c:pt>
              </c:numCache>
            </c:numRef>
          </c:val>
          <c:smooth val="0"/>
          <c:extLst>
            <c:ext xmlns:c16="http://schemas.microsoft.com/office/drawing/2014/chart" uri="{C3380CC4-5D6E-409C-BE32-E72D297353CC}">
              <c16:uniqueId val="{00000000-45E0-439D-9BB9-40EBEB782895}"/>
            </c:ext>
          </c:extLst>
        </c:ser>
        <c:ser>
          <c:idx val="1"/>
          <c:order val="1"/>
          <c:tx>
            <c:v>C Gobierno</c:v>
          </c:tx>
          <c:spPr>
            <a:ln w="34925"/>
          </c:spPr>
          <c:marker>
            <c:symbol val="none"/>
          </c:marker>
          <c:cat>
            <c:strRef>
              <c:f>'Charts (3)'!$A$4:$A$117</c:f>
              <c:strCache>
                <c:ptCount val="114"/>
                <c:pt idx="0">
                  <c:v>87</c:v>
                </c:pt>
                <c:pt idx="1">
                  <c:v>87</c:v>
                </c:pt>
                <c:pt idx="2">
                  <c:v>87</c:v>
                </c:pt>
                <c:pt idx="3">
                  <c:v>87</c:v>
                </c:pt>
                <c:pt idx="4">
                  <c:v>88</c:v>
                </c:pt>
                <c:pt idx="5">
                  <c:v>88</c:v>
                </c:pt>
                <c:pt idx="6">
                  <c:v>88</c:v>
                </c:pt>
                <c:pt idx="7">
                  <c:v>88</c:v>
                </c:pt>
                <c:pt idx="8">
                  <c:v>89</c:v>
                </c:pt>
                <c:pt idx="9">
                  <c:v>89</c:v>
                </c:pt>
                <c:pt idx="10">
                  <c:v>89</c:v>
                </c:pt>
                <c:pt idx="11">
                  <c:v>89</c:v>
                </c:pt>
                <c:pt idx="12">
                  <c:v>90</c:v>
                </c:pt>
                <c:pt idx="13">
                  <c:v>90</c:v>
                </c:pt>
                <c:pt idx="14">
                  <c:v>90</c:v>
                </c:pt>
                <c:pt idx="15">
                  <c:v>90</c:v>
                </c:pt>
                <c:pt idx="16">
                  <c:v>91</c:v>
                </c:pt>
                <c:pt idx="17">
                  <c:v>91</c:v>
                </c:pt>
                <c:pt idx="18">
                  <c:v>91</c:v>
                </c:pt>
                <c:pt idx="19">
                  <c:v>91</c:v>
                </c:pt>
                <c:pt idx="20">
                  <c:v>92</c:v>
                </c:pt>
                <c:pt idx="21">
                  <c:v>92</c:v>
                </c:pt>
                <c:pt idx="22">
                  <c:v>92</c:v>
                </c:pt>
                <c:pt idx="23">
                  <c:v>92</c:v>
                </c:pt>
                <c:pt idx="24">
                  <c:v>93</c:v>
                </c:pt>
                <c:pt idx="25">
                  <c:v>93</c:v>
                </c:pt>
                <c:pt idx="26">
                  <c:v>93</c:v>
                </c:pt>
                <c:pt idx="27">
                  <c:v>93</c:v>
                </c:pt>
                <c:pt idx="28">
                  <c:v>94</c:v>
                </c:pt>
                <c:pt idx="29">
                  <c:v>94</c:v>
                </c:pt>
                <c:pt idx="30">
                  <c:v>94</c:v>
                </c:pt>
                <c:pt idx="31">
                  <c:v>94</c:v>
                </c:pt>
                <c:pt idx="32">
                  <c:v>95</c:v>
                </c:pt>
                <c:pt idx="33">
                  <c:v>95</c:v>
                </c:pt>
                <c:pt idx="34">
                  <c:v>95</c:v>
                </c:pt>
                <c:pt idx="35">
                  <c:v>95</c:v>
                </c:pt>
                <c:pt idx="36">
                  <c:v>96</c:v>
                </c:pt>
                <c:pt idx="37">
                  <c:v>96</c:v>
                </c:pt>
                <c:pt idx="38">
                  <c:v>96</c:v>
                </c:pt>
                <c:pt idx="39">
                  <c:v>96</c:v>
                </c:pt>
                <c:pt idx="40">
                  <c:v>97</c:v>
                </c:pt>
                <c:pt idx="41">
                  <c:v>97</c:v>
                </c:pt>
                <c:pt idx="42">
                  <c:v>97</c:v>
                </c:pt>
                <c:pt idx="43">
                  <c:v>97</c:v>
                </c:pt>
                <c:pt idx="44">
                  <c:v>98</c:v>
                </c:pt>
                <c:pt idx="45">
                  <c:v>98</c:v>
                </c:pt>
                <c:pt idx="46">
                  <c:v>98</c:v>
                </c:pt>
                <c:pt idx="47">
                  <c:v>98</c:v>
                </c:pt>
                <c:pt idx="48">
                  <c:v>99</c:v>
                </c:pt>
                <c:pt idx="49">
                  <c:v>99</c:v>
                </c:pt>
                <c:pt idx="50">
                  <c:v>99</c:v>
                </c:pt>
                <c:pt idx="51">
                  <c:v>99</c:v>
                </c:pt>
                <c:pt idx="52">
                  <c:v>00</c:v>
                </c:pt>
                <c:pt idx="53">
                  <c:v>00</c:v>
                </c:pt>
                <c:pt idx="54">
                  <c:v>00</c:v>
                </c:pt>
                <c:pt idx="55">
                  <c:v>00</c:v>
                </c:pt>
                <c:pt idx="56">
                  <c:v>01</c:v>
                </c:pt>
                <c:pt idx="57">
                  <c:v>01</c:v>
                </c:pt>
                <c:pt idx="58">
                  <c:v>01</c:v>
                </c:pt>
                <c:pt idx="59">
                  <c:v>01</c:v>
                </c:pt>
                <c:pt idx="60">
                  <c:v>02</c:v>
                </c:pt>
                <c:pt idx="61">
                  <c:v>02</c:v>
                </c:pt>
                <c:pt idx="62">
                  <c:v>02</c:v>
                </c:pt>
                <c:pt idx="63">
                  <c:v>02</c:v>
                </c:pt>
                <c:pt idx="64">
                  <c:v>03</c:v>
                </c:pt>
                <c:pt idx="65">
                  <c:v>03</c:v>
                </c:pt>
                <c:pt idx="66">
                  <c:v>03</c:v>
                </c:pt>
                <c:pt idx="67">
                  <c:v>03</c:v>
                </c:pt>
                <c:pt idx="68">
                  <c:v>04</c:v>
                </c:pt>
                <c:pt idx="69">
                  <c:v>04</c:v>
                </c:pt>
                <c:pt idx="70">
                  <c:v>04</c:v>
                </c:pt>
                <c:pt idx="71">
                  <c:v>04</c:v>
                </c:pt>
                <c:pt idx="72">
                  <c:v>05</c:v>
                </c:pt>
                <c:pt idx="73">
                  <c:v>05</c:v>
                </c:pt>
                <c:pt idx="74">
                  <c:v>05</c:v>
                </c:pt>
                <c:pt idx="75">
                  <c:v>05</c:v>
                </c:pt>
                <c:pt idx="76">
                  <c:v>06</c:v>
                </c:pt>
                <c:pt idx="77">
                  <c:v>06</c:v>
                </c:pt>
                <c:pt idx="78">
                  <c:v>06</c:v>
                </c:pt>
                <c:pt idx="79">
                  <c:v>06</c:v>
                </c:pt>
                <c:pt idx="80">
                  <c:v>07</c:v>
                </c:pt>
                <c:pt idx="81">
                  <c:v>07</c:v>
                </c:pt>
                <c:pt idx="82">
                  <c:v>07</c:v>
                </c:pt>
                <c:pt idx="83">
                  <c:v>07</c:v>
                </c:pt>
                <c:pt idx="84">
                  <c:v>08</c:v>
                </c:pt>
                <c:pt idx="85">
                  <c:v>08</c:v>
                </c:pt>
                <c:pt idx="86">
                  <c:v>08</c:v>
                </c:pt>
                <c:pt idx="87">
                  <c:v>08</c:v>
                </c:pt>
                <c:pt idx="88">
                  <c:v>09</c:v>
                </c:pt>
                <c:pt idx="89">
                  <c:v>09</c:v>
                </c:pt>
                <c:pt idx="90">
                  <c:v>09</c:v>
                </c:pt>
                <c:pt idx="91">
                  <c:v>09</c:v>
                </c:pt>
                <c:pt idx="92">
                  <c:v>10</c:v>
                </c:pt>
                <c:pt idx="93">
                  <c:v>10</c:v>
                </c:pt>
                <c:pt idx="94">
                  <c:v>10</c:v>
                </c:pt>
                <c:pt idx="95">
                  <c:v>10</c:v>
                </c:pt>
                <c:pt idx="96">
                  <c:v>11</c:v>
                </c:pt>
                <c:pt idx="97">
                  <c:v>11</c:v>
                </c:pt>
                <c:pt idx="98">
                  <c:v>11</c:v>
                </c:pt>
                <c:pt idx="99">
                  <c:v>11</c:v>
                </c:pt>
                <c:pt idx="100">
                  <c:v>12</c:v>
                </c:pt>
                <c:pt idx="101">
                  <c:v>12</c:v>
                </c:pt>
                <c:pt idx="102">
                  <c:v>12</c:v>
                </c:pt>
                <c:pt idx="103">
                  <c:v>12</c:v>
                </c:pt>
                <c:pt idx="104">
                  <c:v>13</c:v>
                </c:pt>
                <c:pt idx="105">
                  <c:v>13</c:v>
                </c:pt>
                <c:pt idx="106">
                  <c:v>13</c:v>
                </c:pt>
                <c:pt idx="107">
                  <c:v>13</c:v>
                </c:pt>
                <c:pt idx="108">
                  <c:v>14</c:v>
                </c:pt>
                <c:pt idx="109">
                  <c:v>14</c:v>
                </c:pt>
                <c:pt idx="110">
                  <c:v>14</c:v>
                </c:pt>
                <c:pt idx="111">
                  <c:v>14</c:v>
                </c:pt>
                <c:pt idx="112">
                  <c:v>15</c:v>
                </c:pt>
                <c:pt idx="113">
                  <c:v>15</c:v>
                </c:pt>
              </c:strCache>
            </c:strRef>
          </c:cat>
          <c:val>
            <c:numRef>
              <c:f>Stationary!$Q$7:$Q$120</c:f>
              <c:numCache>
                <c:formatCode>0.000</c:formatCode>
                <c:ptCount val="114"/>
                <c:pt idx="0">
                  <c:v>23.70662461125653</c:v>
                </c:pt>
                <c:pt idx="1">
                  <c:v>22.872588338530022</c:v>
                </c:pt>
                <c:pt idx="2">
                  <c:v>22.035071243293942</c:v>
                </c:pt>
                <c:pt idx="3">
                  <c:v>21.353164698237833</c:v>
                </c:pt>
                <c:pt idx="4">
                  <c:v>20.680342965306409</c:v>
                </c:pt>
                <c:pt idx="5">
                  <c:v>21.462356280837184</c:v>
                </c:pt>
                <c:pt idx="6">
                  <c:v>21.385114275431079</c:v>
                </c:pt>
                <c:pt idx="7">
                  <c:v>21.680130731406734</c:v>
                </c:pt>
                <c:pt idx="8">
                  <c:v>21.627069164159593</c:v>
                </c:pt>
                <c:pt idx="9">
                  <c:v>21.067722849614711</c:v>
                </c:pt>
                <c:pt idx="10">
                  <c:v>20.386645398334394</c:v>
                </c:pt>
                <c:pt idx="11">
                  <c:v>19.085400453571992</c:v>
                </c:pt>
                <c:pt idx="12">
                  <c:v>18.453056684644707</c:v>
                </c:pt>
                <c:pt idx="13">
                  <c:v>16.839681262137674</c:v>
                </c:pt>
                <c:pt idx="14">
                  <c:v>15.958109899343754</c:v>
                </c:pt>
                <c:pt idx="15">
                  <c:v>15.953269780464552</c:v>
                </c:pt>
                <c:pt idx="16">
                  <c:v>15.40089815465285</c:v>
                </c:pt>
                <c:pt idx="17">
                  <c:v>15.839065152321382</c:v>
                </c:pt>
                <c:pt idx="18">
                  <c:v>15.23432166804696</c:v>
                </c:pt>
                <c:pt idx="19">
                  <c:v>15.883144972529863</c:v>
                </c:pt>
                <c:pt idx="20">
                  <c:v>16.375090117166337</c:v>
                </c:pt>
                <c:pt idx="21">
                  <c:v>16.224545731504577</c:v>
                </c:pt>
                <c:pt idx="22">
                  <c:v>16.561367528717483</c:v>
                </c:pt>
                <c:pt idx="23">
                  <c:v>16.592891235520028</c:v>
                </c:pt>
                <c:pt idx="24">
                  <c:v>16.970865787602861</c:v>
                </c:pt>
                <c:pt idx="25">
                  <c:v>16.54522295570041</c:v>
                </c:pt>
                <c:pt idx="26">
                  <c:v>15.948180956839224</c:v>
                </c:pt>
                <c:pt idx="27">
                  <c:v>15.024067874755474</c:v>
                </c:pt>
                <c:pt idx="28">
                  <c:v>14.774152160127869</c:v>
                </c:pt>
                <c:pt idx="29">
                  <c:v>13.588952334072019</c:v>
                </c:pt>
                <c:pt idx="30">
                  <c:v>12.876448262393524</c:v>
                </c:pt>
                <c:pt idx="31">
                  <c:v>12.613568708989305</c:v>
                </c:pt>
                <c:pt idx="32">
                  <c:v>13.621382159918539</c:v>
                </c:pt>
                <c:pt idx="33">
                  <c:v>12.922409591303222</c:v>
                </c:pt>
                <c:pt idx="34">
                  <c:v>12.564843990926875</c:v>
                </c:pt>
                <c:pt idx="35">
                  <c:v>12.528442005779425</c:v>
                </c:pt>
                <c:pt idx="36">
                  <c:v>12.057440790400278</c:v>
                </c:pt>
                <c:pt idx="37">
                  <c:v>12.220347665847839</c:v>
                </c:pt>
                <c:pt idx="38">
                  <c:v>12.340969129976429</c:v>
                </c:pt>
                <c:pt idx="39">
                  <c:v>12.055689442393714</c:v>
                </c:pt>
                <c:pt idx="40">
                  <c:v>12.46837504305222</c:v>
                </c:pt>
                <c:pt idx="41">
                  <c:v>13.198320164880442</c:v>
                </c:pt>
                <c:pt idx="42">
                  <c:v>12.889720071263355</c:v>
                </c:pt>
                <c:pt idx="43">
                  <c:v>12.122422310568254</c:v>
                </c:pt>
                <c:pt idx="44">
                  <c:v>10.667853892979338</c:v>
                </c:pt>
                <c:pt idx="45">
                  <c:v>10.283298897192935</c:v>
                </c:pt>
                <c:pt idx="46">
                  <c:v>9.6720143260351961</c:v>
                </c:pt>
                <c:pt idx="47">
                  <c:v>8.9414142999628439</c:v>
                </c:pt>
                <c:pt idx="48">
                  <c:v>7.9552178286451181</c:v>
                </c:pt>
                <c:pt idx="49">
                  <c:v>7.6623427283705041</c:v>
                </c:pt>
                <c:pt idx="50">
                  <c:v>7.2890680069940572</c:v>
                </c:pt>
                <c:pt idx="51">
                  <c:v>6.6813242107480164</c:v>
                </c:pt>
                <c:pt idx="52">
                  <c:v>6.0307492719000493</c:v>
                </c:pt>
                <c:pt idx="53">
                  <c:v>5.4401903551490705</c:v>
                </c:pt>
                <c:pt idx="54">
                  <c:v>4.7967354706213428</c:v>
                </c:pt>
                <c:pt idx="55">
                  <c:v>4.217404458125884</c:v>
                </c:pt>
                <c:pt idx="56">
                  <c:v>3.7583470832610146</c:v>
                </c:pt>
                <c:pt idx="57">
                  <c:v>3.2274194735853143</c:v>
                </c:pt>
                <c:pt idx="58">
                  <c:v>2.5456964716634047</c:v>
                </c:pt>
                <c:pt idx="59">
                  <c:v>2.0706494042644863</c:v>
                </c:pt>
                <c:pt idx="60">
                  <c:v>2.0171104351197755</c:v>
                </c:pt>
                <c:pt idx="61">
                  <c:v>1.1773445552385056</c:v>
                </c:pt>
                <c:pt idx="62">
                  <c:v>0.30110699484248471</c:v>
                </c:pt>
                <c:pt idx="63">
                  <c:v>-0.99170369335661235</c:v>
                </c:pt>
                <c:pt idx="64">
                  <c:v>-2.3547595071208889</c:v>
                </c:pt>
                <c:pt idx="65">
                  <c:v>-3.3639354915326294</c:v>
                </c:pt>
                <c:pt idx="66">
                  <c:v>-3.7326083870138973</c:v>
                </c:pt>
                <c:pt idx="67">
                  <c:v>-3.4112886078805786</c:v>
                </c:pt>
                <c:pt idx="68">
                  <c:v>-2.88770290981779</c:v>
                </c:pt>
                <c:pt idx="69">
                  <c:v>-2.0902795064214388</c:v>
                </c:pt>
                <c:pt idx="70">
                  <c:v>-1.6122586839780979</c:v>
                </c:pt>
                <c:pt idx="71">
                  <c:v>-1.5955155701101376</c:v>
                </c:pt>
                <c:pt idx="72">
                  <c:v>-1.3320986046257985</c:v>
                </c:pt>
                <c:pt idx="73">
                  <c:v>-0.82237138133518783</c:v>
                </c:pt>
                <c:pt idx="74">
                  <c:v>-0.80527590816473094</c:v>
                </c:pt>
                <c:pt idx="75">
                  <c:v>-0.54589312892517228</c:v>
                </c:pt>
                <c:pt idx="76">
                  <c:v>-0.10826949987063017</c:v>
                </c:pt>
                <c:pt idx="77">
                  <c:v>0.27469100540247382</c:v>
                </c:pt>
                <c:pt idx="78">
                  <c:v>0.93679632297084936</c:v>
                </c:pt>
                <c:pt idx="79">
                  <c:v>1.4772880244479438</c:v>
                </c:pt>
                <c:pt idx="80">
                  <c:v>3.5895405631872563</c:v>
                </c:pt>
                <c:pt idx="81">
                  <c:v>3.4388107794457028</c:v>
                </c:pt>
                <c:pt idx="82">
                  <c:v>3.2015508992524246</c:v>
                </c:pt>
                <c:pt idx="83">
                  <c:v>1.6017024366403803</c:v>
                </c:pt>
                <c:pt idx="84">
                  <c:v>-1.1055612970799302</c:v>
                </c:pt>
                <c:pt idx="85">
                  <c:v>-1.1649267961092846</c:v>
                </c:pt>
                <c:pt idx="86">
                  <c:v>0.43885505230673516</c:v>
                </c:pt>
                <c:pt idx="87">
                  <c:v>-3.5172735475878198</c:v>
                </c:pt>
                <c:pt idx="88">
                  <c:v>1.7520994487538246</c:v>
                </c:pt>
                <c:pt idx="89">
                  <c:v>3.5907562396660069</c:v>
                </c:pt>
                <c:pt idx="90">
                  <c:v>3.4297475608607328</c:v>
                </c:pt>
                <c:pt idx="91">
                  <c:v>2.0667673704961089</c:v>
                </c:pt>
                <c:pt idx="92">
                  <c:v>2.2998558113922627</c:v>
                </c:pt>
                <c:pt idx="93">
                  <c:v>1.7136052436917453</c:v>
                </c:pt>
                <c:pt idx="94">
                  <c:v>2.5910616863407085</c:v>
                </c:pt>
                <c:pt idx="95">
                  <c:v>3.6562714366039017</c:v>
                </c:pt>
                <c:pt idx="96">
                  <c:v>2.0412154168641337</c:v>
                </c:pt>
                <c:pt idx="97">
                  <c:v>-0.17285297678540701</c:v>
                </c:pt>
                <c:pt idx="98">
                  <c:v>0.22766500002876455</c:v>
                </c:pt>
                <c:pt idx="99">
                  <c:v>0.30422044478518728</c:v>
                </c:pt>
                <c:pt idx="100">
                  <c:v>-0.55289233810117366</c:v>
                </c:pt>
                <c:pt idx="101">
                  <c:v>-0.69343714972410453</c:v>
                </c:pt>
                <c:pt idx="102">
                  <c:v>-2.1312344863138151</c:v>
                </c:pt>
                <c:pt idx="103">
                  <c:v>0.97589808452062243</c:v>
                </c:pt>
                <c:pt idx="104">
                  <c:v>-2.1104073017370411</c:v>
                </c:pt>
                <c:pt idx="105">
                  <c:v>-1.5188413814901196</c:v>
                </c:pt>
                <c:pt idx="106">
                  <c:v>-2.5280738122960429</c:v>
                </c:pt>
                <c:pt idx="107">
                  <c:v>-0.63755958585466033</c:v>
                </c:pt>
                <c:pt idx="108">
                  <c:v>-0.54688693101570607</c:v>
                </c:pt>
                <c:pt idx="109">
                  <c:v>-0.13773476811297769</c:v>
                </c:pt>
                <c:pt idx="110">
                  <c:v>-0.79160868518306415</c:v>
                </c:pt>
                <c:pt idx="111">
                  <c:v>-3.1955782652196376</c:v>
                </c:pt>
                <c:pt idx="112">
                  <c:v>-0.8545647949222257</c:v>
                </c:pt>
                <c:pt idx="113">
                  <c:v>0.61783367856673976</c:v>
                </c:pt>
              </c:numCache>
            </c:numRef>
          </c:val>
          <c:smooth val="0"/>
          <c:extLst>
            <c:ext xmlns:c16="http://schemas.microsoft.com/office/drawing/2014/chart" uri="{C3380CC4-5D6E-409C-BE32-E72D297353CC}">
              <c16:uniqueId val="{00000001-45E0-439D-9BB9-40EBEB782895}"/>
            </c:ext>
          </c:extLst>
        </c:ser>
        <c:dLbls>
          <c:showLegendKey val="0"/>
          <c:showVal val="0"/>
          <c:showCatName val="0"/>
          <c:showSerName val="0"/>
          <c:showPercent val="0"/>
          <c:showBubbleSize val="0"/>
        </c:dLbls>
        <c:smooth val="0"/>
        <c:axId val="238207744"/>
        <c:axId val="238209280"/>
      </c:lineChart>
      <c:catAx>
        <c:axId val="238207744"/>
        <c:scaling>
          <c:orientation val="minMax"/>
        </c:scaling>
        <c:delete val="0"/>
        <c:axPos val="b"/>
        <c:numFmt formatCode="General" sourceLinked="0"/>
        <c:majorTickMark val="out"/>
        <c:minorTickMark val="none"/>
        <c:tickLblPos val="low"/>
        <c:txPr>
          <a:bodyPr/>
          <a:lstStyle/>
          <a:p>
            <a:pPr>
              <a:defRPr sz="1400" b="1"/>
            </a:pPr>
            <a:endParaRPr lang="es-CL"/>
          </a:p>
        </c:txPr>
        <c:crossAx val="238209280"/>
        <c:crosses val="autoZero"/>
        <c:auto val="1"/>
        <c:lblAlgn val="ctr"/>
        <c:lblOffset val="100"/>
        <c:tickLblSkip val="12"/>
        <c:noMultiLvlLbl val="0"/>
      </c:catAx>
      <c:valAx>
        <c:axId val="238209280"/>
        <c:scaling>
          <c:orientation val="minMax"/>
        </c:scaling>
        <c:delete val="0"/>
        <c:axPos val="l"/>
        <c:majorGridlines/>
        <c:numFmt formatCode="0" sourceLinked="0"/>
        <c:majorTickMark val="out"/>
        <c:minorTickMark val="none"/>
        <c:tickLblPos val="nextTo"/>
        <c:spPr>
          <a:ln>
            <a:noFill/>
          </a:ln>
        </c:spPr>
        <c:txPr>
          <a:bodyPr/>
          <a:lstStyle/>
          <a:p>
            <a:pPr>
              <a:defRPr sz="1400" b="1"/>
            </a:pPr>
            <a:endParaRPr lang="es-CL"/>
          </a:p>
        </c:txPr>
        <c:crossAx val="238207744"/>
        <c:crosses val="autoZero"/>
        <c:crossBetween val="between"/>
      </c:valAx>
    </c:plotArea>
    <c:legend>
      <c:legendPos val="b"/>
      <c:overlay val="0"/>
      <c:txPr>
        <a:bodyPr/>
        <a:lstStyle/>
        <a:p>
          <a:pPr>
            <a:defRPr sz="1400" b="1"/>
          </a:pPr>
          <a:endParaRPr lang="es-CL"/>
        </a:p>
      </c:txPr>
    </c:legend>
    <c:plotVisOnly val="1"/>
    <c:dispBlanksAs val="gap"/>
    <c:showDLblsOverMax val="0"/>
  </c:chart>
  <c:txPr>
    <a:bodyPr/>
    <a:lstStyle/>
    <a:p>
      <a:pPr>
        <a:defRPr>
          <a:latin typeface="Lucida Sans Unicode" pitchFamily="34" charset="0"/>
          <a:cs typeface="Lucida Sans Unicode" pitchFamily="34" charset="0"/>
        </a:defRPr>
      </a:pPr>
      <a:endParaRPr lang="es-CL"/>
    </a:p>
  </c:txPr>
  <c:printSettings>
    <c:headerFooter/>
    <c:pageMargins b="0.7500000000000101" l="0.70000000000000062" r="0.70000000000000062" t="0.7500000000000101" header="0.30000000000000032" footer="0.30000000000000032"/>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sz="1400"/>
              <a:t>PIB</a:t>
            </a:r>
            <a:r>
              <a:rPr lang="es-CL" sz="1400" baseline="0"/>
              <a:t> SS.CC.</a:t>
            </a:r>
            <a:endParaRPr lang="es-CL" sz="1400"/>
          </a:p>
          <a:p>
            <a:pPr>
              <a:defRPr/>
            </a:pPr>
            <a:r>
              <a:rPr lang="es-CL" sz="1200" b="0" i="0" u="none" strike="noStrike" baseline="0"/>
              <a:t>nivel (</a:t>
            </a:r>
            <a:r>
              <a:rPr lang="el-GR" sz="1200" b="0" i="0" u="none" strike="noStrike" baseline="0"/>
              <a:t>Δ</a:t>
            </a:r>
            <a:r>
              <a:rPr lang="es-CL" sz="1200" b="0" i="0" u="none" strike="noStrike" baseline="0"/>
              <a:t>% de tendencia 2001-2012)</a:t>
            </a:r>
            <a:endParaRPr lang="es-CL" sz="1200" b="0"/>
          </a:p>
        </c:rich>
      </c:tx>
      <c:overlay val="0"/>
    </c:title>
    <c:autoTitleDeleted val="0"/>
    <c:plotArea>
      <c:layout/>
      <c:lineChart>
        <c:grouping val="standard"/>
        <c:varyColors val="0"/>
        <c:ser>
          <c:idx val="2"/>
          <c:order val="0"/>
          <c:tx>
            <c:v>PIB SS.CC.</c:v>
          </c:tx>
          <c:spPr>
            <a:ln w="34925">
              <a:solidFill>
                <a:schemeClr val="accent2"/>
              </a:solidFill>
            </a:ln>
          </c:spPr>
          <c:marker>
            <c:symbol val="none"/>
          </c:marker>
          <c:cat>
            <c:strRef>
              <c:f>'Charts (3)'!$A$4:$A$117</c:f>
              <c:strCache>
                <c:ptCount val="114"/>
                <c:pt idx="0">
                  <c:v>87</c:v>
                </c:pt>
                <c:pt idx="1">
                  <c:v>87</c:v>
                </c:pt>
                <c:pt idx="2">
                  <c:v>87</c:v>
                </c:pt>
                <c:pt idx="3">
                  <c:v>87</c:v>
                </c:pt>
                <c:pt idx="4">
                  <c:v>88</c:v>
                </c:pt>
                <c:pt idx="5">
                  <c:v>88</c:v>
                </c:pt>
                <c:pt idx="6">
                  <c:v>88</c:v>
                </c:pt>
                <c:pt idx="7">
                  <c:v>88</c:v>
                </c:pt>
                <c:pt idx="8">
                  <c:v>89</c:v>
                </c:pt>
                <c:pt idx="9">
                  <c:v>89</c:v>
                </c:pt>
                <c:pt idx="10">
                  <c:v>89</c:v>
                </c:pt>
                <c:pt idx="11">
                  <c:v>89</c:v>
                </c:pt>
                <c:pt idx="12">
                  <c:v>90</c:v>
                </c:pt>
                <c:pt idx="13">
                  <c:v>90</c:v>
                </c:pt>
                <c:pt idx="14">
                  <c:v>90</c:v>
                </c:pt>
                <c:pt idx="15">
                  <c:v>90</c:v>
                </c:pt>
                <c:pt idx="16">
                  <c:v>91</c:v>
                </c:pt>
                <c:pt idx="17">
                  <c:v>91</c:v>
                </c:pt>
                <c:pt idx="18">
                  <c:v>91</c:v>
                </c:pt>
                <c:pt idx="19">
                  <c:v>91</c:v>
                </c:pt>
                <c:pt idx="20">
                  <c:v>92</c:v>
                </c:pt>
                <c:pt idx="21">
                  <c:v>92</c:v>
                </c:pt>
                <c:pt idx="22">
                  <c:v>92</c:v>
                </c:pt>
                <c:pt idx="23">
                  <c:v>92</c:v>
                </c:pt>
                <c:pt idx="24">
                  <c:v>93</c:v>
                </c:pt>
                <c:pt idx="25">
                  <c:v>93</c:v>
                </c:pt>
                <c:pt idx="26">
                  <c:v>93</c:v>
                </c:pt>
                <c:pt idx="27">
                  <c:v>93</c:v>
                </c:pt>
                <c:pt idx="28">
                  <c:v>94</c:v>
                </c:pt>
                <c:pt idx="29">
                  <c:v>94</c:v>
                </c:pt>
                <c:pt idx="30">
                  <c:v>94</c:v>
                </c:pt>
                <c:pt idx="31">
                  <c:v>94</c:v>
                </c:pt>
                <c:pt idx="32">
                  <c:v>95</c:v>
                </c:pt>
                <c:pt idx="33">
                  <c:v>95</c:v>
                </c:pt>
                <c:pt idx="34">
                  <c:v>95</c:v>
                </c:pt>
                <c:pt idx="35">
                  <c:v>95</c:v>
                </c:pt>
                <c:pt idx="36">
                  <c:v>96</c:v>
                </c:pt>
                <c:pt idx="37">
                  <c:v>96</c:v>
                </c:pt>
                <c:pt idx="38">
                  <c:v>96</c:v>
                </c:pt>
                <c:pt idx="39">
                  <c:v>96</c:v>
                </c:pt>
                <c:pt idx="40">
                  <c:v>97</c:v>
                </c:pt>
                <c:pt idx="41">
                  <c:v>97</c:v>
                </c:pt>
                <c:pt idx="42">
                  <c:v>97</c:v>
                </c:pt>
                <c:pt idx="43">
                  <c:v>97</c:v>
                </c:pt>
                <c:pt idx="44">
                  <c:v>98</c:v>
                </c:pt>
                <c:pt idx="45">
                  <c:v>98</c:v>
                </c:pt>
                <c:pt idx="46">
                  <c:v>98</c:v>
                </c:pt>
                <c:pt idx="47">
                  <c:v>98</c:v>
                </c:pt>
                <c:pt idx="48">
                  <c:v>99</c:v>
                </c:pt>
                <c:pt idx="49">
                  <c:v>99</c:v>
                </c:pt>
                <c:pt idx="50">
                  <c:v>99</c:v>
                </c:pt>
                <c:pt idx="51">
                  <c:v>99</c:v>
                </c:pt>
                <c:pt idx="52">
                  <c:v>00</c:v>
                </c:pt>
                <c:pt idx="53">
                  <c:v>00</c:v>
                </c:pt>
                <c:pt idx="54">
                  <c:v>00</c:v>
                </c:pt>
                <c:pt idx="55">
                  <c:v>00</c:v>
                </c:pt>
                <c:pt idx="56">
                  <c:v>01</c:v>
                </c:pt>
                <c:pt idx="57">
                  <c:v>01</c:v>
                </c:pt>
                <c:pt idx="58">
                  <c:v>01</c:v>
                </c:pt>
                <c:pt idx="59">
                  <c:v>01</c:v>
                </c:pt>
                <c:pt idx="60">
                  <c:v>02</c:v>
                </c:pt>
                <c:pt idx="61">
                  <c:v>02</c:v>
                </c:pt>
                <c:pt idx="62">
                  <c:v>02</c:v>
                </c:pt>
                <c:pt idx="63">
                  <c:v>02</c:v>
                </c:pt>
                <c:pt idx="64">
                  <c:v>03</c:v>
                </c:pt>
                <c:pt idx="65">
                  <c:v>03</c:v>
                </c:pt>
                <c:pt idx="66">
                  <c:v>03</c:v>
                </c:pt>
                <c:pt idx="67">
                  <c:v>03</c:v>
                </c:pt>
                <c:pt idx="68">
                  <c:v>04</c:v>
                </c:pt>
                <c:pt idx="69">
                  <c:v>04</c:v>
                </c:pt>
                <c:pt idx="70">
                  <c:v>04</c:v>
                </c:pt>
                <c:pt idx="71">
                  <c:v>04</c:v>
                </c:pt>
                <c:pt idx="72">
                  <c:v>05</c:v>
                </c:pt>
                <c:pt idx="73">
                  <c:v>05</c:v>
                </c:pt>
                <c:pt idx="74">
                  <c:v>05</c:v>
                </c:pt>
                <c:pt idx="75">
                  <c:v>05</c:v>
                </c:pt>
                <c:pt idx="76">
                  <c:v>06</c:v>
                </c:pt>
                <c:pt idx="77">
                  <c:v>06</c:v>
                </c:pt>
                <c:pt idx="78">
                  <c:v>06</c:v>
                </c:pt>
                <c:pt idx="79">
                  <c:v>06</c:v>
                </c:pt>
                <c:pt idx="80">
                  <c:v>07</c:v>
                </c:pt>
                <c:pt idx="81">
                  <c:v>07</c:v>
                </c:pt>
                <c:pt idx="82">
                  <c:v>07</c:v>
                </c:pt>
                <c:pt idx="83">
                  <c:v>07</c:v>
                </c:pt>
                <c:pt idx="84">
                  <c:v>08</c:v>
                </c:pt>
                <c:pt idx="85">
                  <c:v>08</c:v>
                </c:pt>
                <c:pt idx="86">
                  <c:v>08</c:v>
                </c:pt>
                <c:pt idx="87">
                  <c:v>08</c:v>
                </c:pt>
                <c:pt idx="88">
                  <c:v>09</c:v>
                </c:pt>
                <c:pt idx="89">
                  <c:v>09</c:v>
                </c:pt>
                <c:pt idx="90">
                  <c:v>09</c:v>
                </c:pt>
                <c:pt idx="91">
                  <c:v>09</c:v>
                </c:pt>
                <c:pt idx="92">
                  <c:v>10</c:v>
                </c:pt>
                <c:pt idx="93">
                  <c:v>10</c:v>
                </c:pt>
                <c:pt idx="94">
                  <c:v>10</c:v>
                </c:pt>
                <c:pt idx="95">
                  <c:v>10</c:v>
                </c:pt>
                <c:pt idx="96">
                  <c:v>11</c:v>
                </c:pt>
                <c:pt idx="97">
                  <c:v>11</c:v>
                </c:pt>
                <c:pt idx="98">
                  <c:v>11</c:v>
                </c:pt>
                <c:pt idx="99">
                  <c:v>11</c:v>
                </c:pt>
                <c:pt idx="100">
                  <c:v>12</c:v>
                </c:pt>
                <c:pt idx="101">
                  <c:v>12</c:v>
                </c:pt>
                <c:pt idx="102">
                  <c:v>12</c:v>
                </c:pt>
                <c:pt idx="103">
                  <c:v>12</c:v>
                </c:pt>
                <c:pt idx="104">
                  <c:v>13</c:v>
                </c:pt>
                <c:pt idx="105">
                  <c:v>13</c:v>
                </c:pt>
                <c:pt idx="106">
                  <c:v>13</c:v>
                </c:pt>
                <c:pt idx="107">
                  <c:v>13</c:v>
                </c:pt>
                <c:pt idx="108">
                  <c:v>14</c:v>
                </c:pt>
                <c:pt idx="109">
                  <c:v>14</c:v>
                </c:pt>
                <c:pt idx="110">
                  <c:v>14</c:v>
                </c:pt>
                <c:pt idx="111">
                  <c:v>14</c:v>
                </c:pt>
                <c:pt idx="112">
                  <c:v>15</c:v>
                </c:pt>
                <c:pt idx="113">
                  <c:v>15</c:v>
                </c:pt>
              </c:strCache>
            </c:strRef>
          </c:cat>
          <c:val>
            <c:numRef>
              <c:f>Stationary!$U$7:$U$120</c:f>
              <c:numCache>
                <c:formatCode>0.000</c:formatCode>
                <c:ptCount val="114"/>
                <c:pt idx="0">
                  <c:v>6.8761225182892076</c:v>
                </c:pt>
                <c:pt idx="1">
                  <c:v>7.5915764587163608</c:v>
                </c:pt>
                <c:pt idx="2">
                  <c:v>8.139965017493239</c:v>
                </c:pt>
                <c:pt idx="3">
                  <c:v>8.6656425043565264</c:v>
                </c:pt>
                <c:pt idx="4">
                  <c:v>8.7871956234748723</c:v>
                </c:pt>
                <c:pt idx="5">
                  <c:v>8.6754183642695466</c:v>
                </c:pt>
                <c:pt idx="6">
                  <c:v>8.8101332181659586</c:v>
                </c:pt>
                <c:pt idx="7">
                  <c:v>8.9767233030904663</c:v>
                </c:pt>
                <c:pt idx="8">
                  <c:v>9.7841488500720288</c:v>
                </c:pt>
                <c:pt idx="9">
                  <c:v>9.0957878216696599</c:v>
                </c:pt>
                <c:pt idx="10">
                  <c:v>9.2885598595510146</c:v>
                </c:pt>
                <c:pt idx="11">
                  <c:v>9.7656113702217908</c:v>
                </c:pt>
                <c:pt idx="12">
                  <c:v>10.12441484841429</c:v>
                </c:pt>
                <c:pt idx="13">
                  <c:v>9.6877637453362127</c:v>
                </c:pt>
                <c:pt idx="14">
                  <c:v>9.4434254748093167</c:v>
                </c:pt>
                <c:pt idx="15">
                  <c:v>8.9790820535027933</c:v>
                </c:pt>
                <c:pt idx="16">
                  <c:v>8.5134750800710322</c:v>
                </c:pt>
                <c:pt idx="17">
                  <c:v>8.6134551857250585</c:v>
                </c:pt>
                <c:pt idx="18">
                  <c:v>8.0548108066439568</c:v>
                </c:pt>
                <c:pt idx="19">
                  <c:v>7.5295422864953139</c:v>
                </c:pt>
                <c:pt idx="20">
                  <c:v>7.085996243557986</c:v>
                </c:pt>
                <c:pt idx="21">
                  <c:v>6.8933367342791598</c:v>
                </c:pt>
                <c:pt idx="22">
                  <c:v>6.8648226473983414</c:v>
                </c:pt>
                <c:pt idx="23">
                  <c:v>6.6031198727955029</c:v>
                </c:pt>
                <c:pt idx="24">
                  <c:v>6.6375551384068103</c:v>
                </c:pt>
                <c:pt idx="25">
                  <c:v>5.9408359081347157</c:v>
                </c:pt>
                <c:pt idx="26">
                  <c:v>5.7772065280547622</c:v>
                </c:pt>
                <c:pt idx="27">
                  <c:v>5.8003921772860281</c:v>
                </c:pt>
                <c:pt idx="28">
                  <c:v>5.6401087193170838</c:v>
                </c:pt>
                <c:pt idx="29">
                  <c:v>6.0177636182265246</c:v>
                </c:pt>
                <c:pt idx="30">
                  <c:v>6.0552803925505714</c:v>
                </c:pt>
                <c:pt idx="31">
                  <c:v>6.2209032799326565</c:v>
                </c:pt>
                <c:pt idx="32">
                  <c:v>6.2176637834816688</c:v>
                </c:pt>
                <c:pt idx="33">
                  <c:v>5.7303822929968646</c:v>
                </c:pt>
                <c:pt idx="34">
                  <c:v>5.3488435710430622</c:v>
                </c:pt>
                <c:pt idx="35">
                  <c:v>5.1418522473005623</c:v>
                </c:pt>
                <c:pt idx="36">
                  <c:v>5.1563155565862644</c:v>
                </c:pt>
                <c:pt idx="37">
                  <c:v>5.2319227860763817</c:v>
                </c:pt>
                <c:pt idx="38">
                  <c:v>5.4680852871465504</c:v>
                </c:pt>
                <c:pt idx="39">
                  <c:v>5.5122535341826051</c:v>
                </c:pt>
                <c:pt idx="40">
                  <c:v>5.49953588018559</c:v>
                </c:pt>
                <c:pt idx="41">
                  <c:v>6.1717052301343642</c:v>
                </c:pt>
                <c:pt idx="42">
                  <c:v>6.0485302545555442</c:v>
                </c:pt>
                <c:pt idx="43">
                  <c:v>5.8897065414080316</c:v>
                </c:pt>
                <c:pt idx="44">
                  <c:v>4.1774883066432267</c:v>
                </c:pt>
                <c:pt idx="45">
                  <c:v>3.9258107258882546</c:v>
                </c:pt>
                <c:pt idx="46">
                  <c:v>3.8651620542274259</c:v>
                </c:pt>
                <c:pt idx="47">
                  <c:v>3.6294016690748663</c:v>
                </c:pt>
                <c:pt idx="48">
                  <c:v>2.601559170301698</c:v>
                </c:pt>
                <c:pt idx="49">
                  <c:v>2.5392100253714602</c:v>
                </c:pt>
                <c:pt idx="50">
                  <c:v>2.7828260489875447</c:v>
                </c:pt>
                <c:pt idx="51">
                  <c:v>3.3000008844845183</c:v>
                </c:pt>
                <c:pt idx="52">
                  <c:v>3.5562757630814872</c:v>
                </c:pt>
                <c:pt idx="53">
                  <c:v>3.3827165762515392</c:v>
                </c:pt>
                <c:pt idx="54">
                  <c:v>3.1108539720031558</c:v>
                </c:pt>
                <c:pt idx="55">
                  <c:v>2.8106970582509803</c:v>
                </c:pt>
                <c:pt idx="56">
                  <c:v>2.1886200849405668</c:v>
                </c:pt>
                <c:pt idx="57">
                  <c:v>1.6011613847190347</c:v>
                </c:pt>
                <c:pt idx="58">
                  <c:v>0.65692179343920998</c:v>
                </c:pt>
                <c:pt idx="59">
                  <c:v>0.13510634540688216</c:v>
                </c:pt>
                <c:pt idx="60">
                  <c:v>-0.57181208222027635</c:v>
                </c:pt>
                <c:pt idx="61">
                  <c:v>-5.5964946311576114E-2</c:v>
                </c:pt>
                <c:pt idx="62">
                  <c:v>-0.41913635229417423</c:v>
                </c:pt>
                <c:pt idx="63">
                  <c:v>-1.0175357738153821</c:v>
                </c:pt>
                <c:pt idx="64">
                  <c:v>-1.5362377042995945</c:v>
                </c:pt>
                <c:pt idx="65">
                  <c:v>-1.7615065577457472</c:v>
                </c:pt>
                <c:pt idx="66">
                  <c:v>-1.2451509917626709</c:v>
                </c:pt>
                <c:pt idx="67">
                  <c:v>-0.76478666783799554</c:v>
                </c:pt>
                <c:pt idx="68">
                  <c:v>-0.40264415762595718</c:v>
                </c:pt>
                <c:pt idx="69">
                  <c:v>-0.56848052110416347</c:v>
                </c:pt>
                <c:pt idx="70">
                  <c:v>-0.58316377879367565</c:v>
                </c:pt>
                <c:pt idx="71">
                  <c:v>-0.46998079441459595</c:v>
                </c:pt>
                <c:pt idx="72">
                  <c:v>-0.55663070391273095</c:v>
                </c:pt>
                <c:pt idx="73">
                  <c:v>-0.11111232526741333</c:v>
                </c:pt>
                <c:pt idx="74">
                  <c:v>-7.5906173696751011E-2</c:v>
                </c:pt>
                <c:pt idx="75">
                  <c:v>0.2485710672881396</c:v>
                </c:pt>
                <c:pt idx="76">
                  <c:v>0.88563128718038797</c:v>
                </c:pt>
                <c:pt idx="77">
                  <c:v>0.59691288677936427</c:v>
                </c:pt>
                <c:pt idx="78">
                  <c:v>0.77042109182877994</c:v>
                </c:pt>
                <c:pt idx="79">
                  <c:v>1.2862072349806226</c:v>
                </c:pt>
                <c:pt idx="80">
                  <c:v>2.0145205146002922</c:v>
                </c:pt>
                <c:pt idx="81">
                  <c:v>2.0556340244043554</c:v>
                </c:pt>
                <c:pt idx="82">
                  <c:v>2.2980441252037167</c:v>
                </c:pt>
                <c:pt idx="83">
                  <c:v>2.852248090166313</c:v>
                </c:pt>
                <c:pt idx="84">
                  <c:v>2.7447181639805649</c:v>
                </c:pt>
                <c:pt idx="85">
                  <c:v>2.4559202338278965</c:v>
                </c:pt>
                <c:pt idx="86">
                  <c:v>1.6984192852759179</c:v>
                </c:pt>
                <c:pt idx="87">
                  <c:v>-0.75565236417571668</c:v>
                </c:pt>
                <c:pt idx="88">
                  <c:v>-2.7980866095317083</c:v>
                </c:pt>
                <c:pt idx="89">
                  <c:v>-2.6216993296835085</c:v>
                </c:pt>
                <c:pt idx="90">
                  <c:v>-2.1365628636785345</c:v>
                </c:pt>
                <c:pt idx="91">
                  <c:v>-1.4334107712418245</c:v>
                </c:pt>
                <c:pt idx="92">
                  <c:v>-0.56205812038405156</c:v>
                </c:pt>
                <c:pt idx="93">
                  <c:v>-3.7550774077203641E-2</c:v>
                </c:pt>
                <c:pt idx="94">
                  <c:v>0.1730517264768423</c:v>
                </c:pt>
                <c:pt idx="95">
                  <c:v>0.44032151267504105</c:v>
                </c:pt>
                <c:pt idx="96">
                  <c:v>0.6371979178793481</c:v>
                </c:pt>
                <c:pt idx="97">
                  <c:v>0.50925137212345817</c:v>
                </c:pt>
                <c:pt idx="98">
                  <c:v>0.62351133410976445</c:v>
                </c:pt>
                <c:pt idx="99">
                  <c:v>0.44722043308911452</c:v>
                </c:pt>
                <c:pt idx="100">
                  <c:v>0.89861278252118382</c:v>
                </c:pt>
                <c:pt idx="101">
                  <c:v>0.26653085047479408</c:v>
                </c:pt>
                <c:pt idx="102">
                  <c:v>2.5137959859705461E-2</c:v>
                </c:pt>
                <c:pt idx="103">
                  <c:v>-9.9883990697037461E-2</c:v>
                </c:pt>
                <c:pt idx="104">
                  <c:v>-3.0561347584637133E-2</c:v>
                </c:pt>
                <c:pt idx="105">
                  <c:v>0.10470947806322783</c:v>
                </c:pt>
                <c:pt idx="106">
                  <c:v>0.14994944965098966</c:v>
                </c:pt>
                <c:pt idx="107">
                  <c:v>9.5955395349164974E-2</c:v>
                </c:pt>
                <c:pt idx="108">
                  <c:v>5.198595522983851E-3</c:v>
                </c:pt>
                <c:pt idx="109">
                  <c:v>-0.33164374887144277</c:v>
                </c:pt>
                <c:pt idx="110">
                  <c:v>-0.35360063605764935</c:v>
                </c:pt>
                <c:pt idx="111">
                  <c:v>-0.42282388126318438</c:v>
                </c:pt>
                <c:pt idx="112">
                  <c:v>-0.85822703946325873</c:v>
                </c:pt>
                <c:pt idx="113">
                  <c:v>-0.67252532786062602</c:v>
                </c:pt>
              </c:numCache>
            </c:numRef>
          </c:val>
          <c:smooth val="0"/>
          <c:extLst>
            <c:ext xmlns:c16="http://schemas.microsoft.com/office/drawing/2014/chart" uri="{C3380CC4-5D6E-409C-BE32-E72D297353CC}">
              <c16:uniqueId val="{00000000-7CA3-45C7-A852-BE1B91D1287F}"/>
            </c:ext>
          </c:extLst>
        </c:ser>
        <c:dLbls>
          <c:showLegendKey val="0"/>
          <c:showVal val="0"/>
          <c:showCatName val="0"/>
          <c:showSerName val="0"/>
          <c:showPercent val="0"/>
          <c:showBubbleSize val="0"/>
        </c:dLbls>
        <c:smooth val="0"/>
        <c:axId val="238237952"/>
        <c:axId val="238247936"/>
      </c:lineChart>
      <c:catAx>
        <c:axId val="238237952"/>
        <c:scaling>
          <c:orientation val="minMax"/>
        </c:scaling>
        <c:delete val="0"/>
        <c:axPos val="b"/>
        <c:numFmt formatCode="General" sourceLinked="0"/>
        <c:majorTickMark val="out"/>
        <c:minorTickMark val="none"/>
        <c:tickLblPos val="low"/>
        <c:txPr>
          <a:bodyPr/>
          <a:lstStyle/>
          <a:p>
            <a:pPr>
              <a:defRPr sz="1400" b="1"/>
            </a:pPr>
            <a:endParaRPr lang="es-CL"/>
          </a:p>
        </c:txPr>
        <c:crossAx val="238247936"/>
        <c:crosses val="autoZero"/>
        <c:auto val="1"/>
        <c:lblAlgn val="ctr"/>
        <c:lblOffset val="100"/>
        <c:tickLblSkip val="12"/>
        <c:noMultiLvlLbl val="0"/>
      </c:catAx>
      <c:valAx>
        <c:axId val="238247936"/>
        <c:scaling>
          <c:orientation val="minMax"/>
        </c:scaling>
        <c:delete val="0"/>
        <c:axPos val="l"/>
        <c:majorGridlines/>
        <c:numFmt formatCode="0" sourceLinked="0"/>
        <c:majorTickMark val="out"/>
        <c:minorTickMark val="none"/>
        <c:tickLblPos val="nextTo"/>
        <c:spPr>
          <a:ln>
            <a:noFill/>
          </a:ln>
        </c:spPr>
        <c:txPr>
          <a:bodyPr/>
          <a:lstStyle/>
          <a:p>
            <a:pPr>
              <a:defRPr sz="1400" b="1"/>
            </a:pPr>
            <a:endParaRPr lang="es-CL"/>
          </a:p>
        </c:txPr>
        <c:crossAx val="238237952"/>
        <c:crosses val="autoZero"/>
        <c:crossBetween val="between"/>
      </c:valAx>
    </c:plotArea>
    <c:legend>
      <c:legendPos val="b"/>
      <c:overlay val="0"/>
      <c:txPr>
        <a:bodyPr/>
        <a:lstStyle/>
        <a:p>
          <a:pPr>
            <a:defRPr sz="1400" b="1"/>
          </a:pPr>
          <a:endParaRPr lang="es-CL"/>
        </a:p>
      </c:txPr>
    </c:legend>
    <c:plotVisOnly val="1"/>
    <c:dispBlanksAs val="gap"/>
    <c:showDLblsOverMax val="0"/>
  </c:chart>
  <c:txPr>
    <a:bodyPr/>
    <a:lstStyle/>
    <a:p>
      <a:pPr>
        <a:defRPr>
          <a:latin typeface="Lucida Sans Unicode" pitchFamily="34" charset="0"/>
          <a:cs typeface="Lucida Sans Unicode" pitchFamily="34" charset="0"/>
        </a:defRPr>
      </a:pPr>
      <a:endParaRPr lang="es-CL"/>
    </a:p>
  </c:txPr>
  <c:printSettings>
    <c:headerFooter/>
    <c:pageMargins b="0.75000000000001033" l="0.70000000000000062" r="0.70000000000000062" t="0.75000000000001033" header="0.30000000000000032" footer="0.30000000000000032"/>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sz="1400"/>
              <a:t>PIB, Consumo Privado</a:t>
            </a:r>
          </a:p>
          <a:p>
            <a:pPr>
              <a:defRPr/>
            </a:pPr>
            <a:r>
              <a:rPr lang="es-CL" sz="1200" b="0"/>
              <a:t>var t/t</a:t>
            </a:r>
          </a:p>
        </c:rich>
      </c:tx>
      <c:overlay val="0"/>
    </c:title>
    <c:autoTitleDeleted val="0"/>
    <c:plotArea>
      <c:layout/>
      <c:lineChart>
        <c:grouping val="standard"/>
        <c:varyColors val="0"/>
        <c:ser>
          <c:idx val="0"/>
          <c:order val="0"/>
          <c:tx>
            <c:v>PIB</c:v>
          </c:tx>
          <c:spPr>
            <a:ln w="34925">
              <a:solidFill>
                <a:schemeClr val="accent1"/>
              </a:solidFill>
            </a:ln>
          </c:spPr>
          <c:marker>
            <c:symbol val="none"/>
          </c:marker>
          <c:cat>
            <c:strRef>
              <c:f>'Charts (3)'!$A$4:$A$117</c:f>
              <c:strCache>
                <c:ptCount val="114"/>
                <c:pt idx="0">
                  <c:v>87</c:v>
                </c:pt>
                <c:pt idx="1">
                  <c:v>87</c:v>
                </c:pt>
                <c:pt idx="2">
                  <c:v>87</c:v>
                </c:pt>
                <c:pt idx="3">
                  <c:v>87</c:v>
                </c:pt>
                <c:pt idx="4">
                  <c:v>88</c:v>
                </c:pt>
                <c:pt idx="5">
                  <c:v>88</c:v>
                </c:pt>
                <c:pt idx="6">
                  <c:v>88</c:v>
                </c:pt>
                <c:pt idx="7">
                  <c:v>88</c:v>
                </c:pt>
                <c:pt idx="8">
                  <c:v>89</c:v>
                </c:pt>
                <c:pt idx="9">
                  <c:v>89</c:v>
                </c:pt>
                <c:pt idx="10">
                  <c:v>89</c:v>
                </c:pt>
                <c:pt idx="11">
                  <c:v>89</c:v>
                </c:pt>
                <c:pt idx="12">
                  <c:v>90</c:v>
                </c:pt>
                <c:pt idx="13">
                  <c:v>90</c:v>
                </c:pt>
                <c:pt idx="14">
                  <c:v>90</c:v>
                </c:pt>
                <c:pt idx="15">
                  <c:v>90</c:v>
                </c:pt>
                <c:pt idx="16">
                  <c:v>91</c:v>
                </c:pt>
                <c:pt idx="17">
                  <c:v>91</c:v>
                </c:pt>
                <c:pt idx="18">
                  <c:v>91</c:v>
                </c:pt>
                <c:pt idx="19">
                  <c:v>91</c:v>
                </c:pt>
                <c:pt idx="20">
                  <c:v>92</c:v>
                </c:pt>
                <c:pt idx="21">
                  <c:v>92</c:v>
                </c:pt>
                <c:pt idx="22">
                  <c:v>92</c:v>
                </c:pt>
                <c:pt idx="23">
                  <c:v>92</c:v>
                </c:pt>
                <c:pt idx="24">
                  <c:v>93</c:v>
                </c:pt>
                <c:pt idx="25">
                  <c:v>93</c:v>
                </c:pt>
                <c:pt idx="26">
                  <c:v>93</c:v>
                </c:pt>
                <c:pt idx="27">
                  <c:v>93</c:v>
                </c:pt>
                <c:pt idx="28">
                  <c:v>94</c:v>
                </c:pt>
                <c:pt idx="29">
                  <c:v>94</c:v>
                </c:pt>
                <c:pt idx="30">
                  <c:v>94</c:v>
                </c:pt>
                <c:pt idx="31">
                  <c:v>94</c:v>
                </c:pt>
                <c:pt idx="32">
                  <c:v>95</c:v>
                </c:pt>
                <c:pt idx="33">
                  <c:v>95</c:v>
                </c:pt>
                <c:pt idx="34">
                  <c:v>95</c:v>
                </c:pt>
                <c:pt idx="35">
                  <c:v>95</c:v>
                </c:pt>
                <c:pt idx="36">
                  <c:v>96</c:v>
                </c:pt>
                <c:pt idx="37">
                  <c:v>96</c:v>
                </c:pt>
                <c:pt idx="38">
                  <c:v>96</c:v>
                </c:pt>
                <c:pt idx="39">
                  <c:v>96</c:v>
                </c:pt>
                <c:pt idx="40">
                  <c:v>97</c:v>
                </c:pt>
                <c:pt idx="41">
                  <c:v>97</c:v>
                </c:pt>
                <c:pt idx="42">
                  <c:v>97</c:v>
                </c:pt>
                <c:pt idx="43">
                  <c:v>97</c:v>
                </c:pt>
                <c:pt idx="44">
                  <c:v>98</c:v>
                </c:pt>
                <c:pt idx="45">
                  <c:v>98</c:v>
                </c:pt>
                <c:pt idx="46">
                  <c:v>98</c:v>
                </c:pt>
                <c:pt idx="47">
                  <c:v>98</c:v>
                </c:pt>
                <c:pt idx="48">
                  <c:v>99</c:v>
                </c:pt>
                <c:pt idx="49">
                  <c:v>99</c:v>
                </c:pt>
                <c:pt idx="50">
                  <c:v>99</c:v>
                </c:pt>
                <c:pt idx="51">
                  <c:v>99</c:v>
                </c:pt>
                <c:pt idx="52">
                  <c:v>00</c:v>
                </c:pt>
                <c:pt idx="53">
                  <c:v>00</c:v>
                </c:pt>
                <c:pt idx="54">
                  <c:v>00</c:v>
                </c:pt>
                <c:pt idx="55">
                  <c:v>00</c:v>
                </c:pt>
                <c:pt idx="56">
                  <c:v>01</c:v>
                </c:pt>
                <c:pt idx="57">
                  <c:v>01</c:v>
                </c:pt>
                <c:pt idx="58">
                  <c:v>01</c:v>
                </c:pt>
                <c:pt idx="59">
                  <c:v>01</c:v>
                </c:pt>
                <c:pt idx="60">
                  <c:v>02</c:v>
                </c:pt>
                <c:pt idx="61">
                  <c:v>02</c:v>
                </c:pt>
                <c:pt idx="62">
                  <c:v>02</c:v>
                </c:pt>
                <c:pt idx="63">
                  <c:v>02</c:v>
                </c:pt>
                <c:pt idx="64">
                  <c:v>03</c:v>
                </c:pt>
                <c:pt idx="65">
                  <c:v>03</c:v>
                </c:pt>
                <c:pt idx="66">
                  <c:v>03</c:v>
                </c:pt>
                <c:pt idx="67">
                  <c:v>03</c:v>
                </c:pt>
                <c:pt idx="68">
                  <c:v>04</c:v>
                </c:pt>
                <c:pt idx="69">
                  <c:v>04</c:v>
                </c:pt>
                <c:pt idx="70">
                  <c:v>04</c:v>
                </c:pt>
                <c:pt idx="71">
                  <c:v>04</c:v>
                </c:pt>
                <c:pt idx="72">
                  <c:v>05</c:v>
                </c:pt>
                <c:pt idx="73">
                  <c:v>05</c:v>
                </c:pt>
                <c:pt idx="74">
                  <c:v>05</c:v>
                </c:pt>
                <c:pt idx="75">
                  <c:v>05</c:v>
                </c:pt>
                <c:pt idx="76">
                  <c:v>06</c:v>
                </c:pt>
                <c:pt idx="77">
                  <c:v>06</c:v>
                </c:pt>
                <c:pt idx="78">
                  <c:v>06</c:v>
                </c:pt>
                <c:pt idx="79">
                  <c:v>06</c:v>
                </c:pt>
                <c:pt idx="80">
                  <c:v>07</c:v>
                </c:pt>
                <c:pt idx="81">
                  <c:v>07</c:v>
                </c:pt>
                <c:pt idx="82">
                  <c:v>07</c:v>
                </c:pt>
                <c:pt idx="83">
                  <c:v>07</c:v>
                </c:pt>
                <c:pt idx="84">
                  <c:v>08</c:v>
                </c:pt>
                <c:pt idx="85">
                  <c:v>08</c:v>
                </c:pt>
                <c:pt idx="86">
                  <c:v>08</c:v>
                </c:pt>
                <c:pt idx="87">
                  <c:v>08</c:v>
                </c:pt>
                <c:pt idx="88">
                  <c:v>09</c:v>
                </c:pt>
                <c:pt idx="89">
                  <c:v>09</c:v>
                </c:pt>
                <c:pt idx="90">
                  <c:v>09</c:v>
                </c:pt>
                <c:pt idx="91">
                  <c:v>09</c:v>
                </c:pt>
                <c:pt idx="92">
                  <c:v>10</c:v>
                </c:pt>
                <c:pt idx="93">
                  <c:v>10</c:v>
                </c:pt>
                <c:pt idx="94">
                  <c:v>10</c:v>
                </c:pt>
                <c:pt idx="95">
                  <c:v>10</c:v>
                </c:pt>
                <c:pt idx="96">
                  <c:v>11</c:v>
                </c:pt>
                <c:pt idx="97">
                  <c:v>11</c:v>
                </c:pt>
                <c:pt idx="98">
                  <c:v>11</c:v>
                </c:pt>
                <c:pt idx="99">
                  <c:v>11</c:v>
                </c:pt>
                <c:pt idx="100">
                  <c:v>12</c:v>
                </c:pt>
                <c:pt idx="101">
                  <c:v>12</c:v>
                </c:pt>
                <c:pt idx="102">
                  <c:v>12</c:v>
                </c:pt>
                <c:pt idx="103">
                  <c:v>12</c:v>
                </c:pt>
                <c:pt idx="104">
                  <c:v>13</c:v>
                </c:pt>
                <c:pt idx="105">
                  <c:v>13</c:v>
                </c:pt>
                <c:pt idx="106">
                  <c:v>13</c:v>
                </c:pt>
                <c:pt idx="107">
                  <c:v>13</c:v>
                </c:pt>
                <c:pt idx="108">
                  <c:v>14</c:v>
                </c:pt>
                <c:pt idx="109">
                  <c:v>14</c:v>
                </c:pt>
                <c:pt idx="110">
                  <c:v>14</c:v>
                </c:pt>
                <c:pt idx="111">
                  <c:v>14</c:v>
                </c:pt>
                <c:pt idx="112">
                  <c:v>15</c:v>
                </c:pt>
                <c:pt idx="113">
                  <c:v>15</c:v>
                </c:pt>
              </c:strCache>
            </c:strRef>
          </c:cat>
          <c:val>
            <c:numRef>
              <c:f>Nonstationary!$B$7:$B$120</c:f>
              <c:numCache>
                <c:formatCode>0.000</c:formatCode>
                <c:ptCount val="114"/>
                <c:pt idx="0">
                  <c:v>0.84645131088603165</c:v>
                </c:pt>
                <c:pt idx="1">
                  <c:v>0.82331392513417256</c:v>
                </c:pt>
                <c:pt idx="2">
                  <c:v>1.7754462872378696</c:v>
                </c:pt>
                <c:pt idx="3">
                  <c:v>1.6719163395904957</c:v>
                </c:pt>
                <c:pt idx="4">
                  <c:v>2.3348925643180252</c:v>
                </c:pt>
                <c:pt idx="5">
                  <c:v>-1.1419967981989743</c:v>
                </c:pt>
                <c:pt idx="6">
                  <c:v>5.0881539888923299</c:v>
                </c:pt>
                <c:pt idx="7">
                  <c:v>2.7985625672581449</c:v>
                </c:pt>
                <c:pt idx="8">
                  <c:v>1.7093510998869021</c:v>
                </c:pt>
                <c:pt idx="9">
                  <c:v>3.4593921244354675</c:v>
                </c:pt>
                <c:pt idx="10">
                  <c:v>1.7130177354912846</c:v>
                </c:pt>
                <c:pt idx="11">
                  <c:v>9.315441589770046E-2</c:v>
                </c:pt>
                <c:pt idx="12">
                  <c:v>2.2709854239884919</c:v>
                </c:pt>
                <c:pt idx="13">
                  <c:v>-0.95049141144336602</c:v>
                </c:pt>
                <c:pt idx="14">
                  <c:v>-0.81829863581912576</c:v>
                </c:pt>
                <c:pt idx="15">
                  <c:v>1.2400918117497994</c:v>
                </c:pt>
                <c:pt idx="16">
                  <c:v>2.8092745715337486</c:v>
                </c:pt>
                <c:pt idx="17">
                  <c:v>3.475398040251676</c:v>
                </c:pt>
                <c:pt idx="18">
                  <c:v>1.1199104387486614</c:v>
                </c:pt>
                <c:pt idx="19">
                  <c:v>4.6266734015919297</c:v>
                </c:pt>
                <c:pt idx="20">
                  <c:v>2.6287281488549752</c:v>
                </c:pt>
                <c:pt idx="21">
                  <c:v>1.4188977282472592</c:v>
                </c:pt>
                <c:pt idx="22">
                  <c:v>3.1140320669440058</c:v>
                </c:pt>
                <c:pt idx="23">
                  <c:v>1.9276792965118972</c:v>
                </c:pt>
                <c:pt idx="24">
                  <c:v>1.3000134848947908</c:v>
                </c:pt>
                <c:pt idx="25">
                  <c:v>1.0949536078182831</c:v>
                </c:pt>
                <c:pt idx="26">
                  <c:v>1.8239253598441252</c:v>
                </c:pt>
                <c:pt idx="27">
                  <c:v>0.82067541996693194</c:v>
                </c:pt>
                <c:pt idx="28">
                  <c:v>0.70689423479315394</c:v>
                </c:pt>
                <c:pt idx="29">
                  <c:v>1.8229301521824226</c:v>
                </c:pt>
                <c:pt idx="30">
                  <c:v>0.96545560114087436</c:v>
                </c:pt>
                <c:pt idx="31">
                  <c:v>1.9301180046415567</c:v>
                </c:pt>
                <c:pt idx="32">
                  <c:v>2.9228989717729803</c:v>
                </c:pt>
                <c:pt idx="33">
                  <c:v>2.5968540941235574</c:v>
                </c:pt>
                <c:pt idx="34">
                  <c:v>1.9335695166187605</c:v>
                </c:pt>
                <c:pt idx="35">
                  <c:v>1.3381748683883643</c:v>
                </c:pt>
                <c:pt idx="36">
                  <c:v>2.0549608122177432</c:v>
                </c:pt>
                <c:pt idx="37">
                  <c:v>1.3179425169980163</c:v>
                </c:pt>
                <c:pt idx="38">
                  <c:v>1.1682388815092537</c:v>
                </c:pt>
                <c:pt idx="39">
                  <c:v>1.3709930713719842</c:v>
                </c:pt>
                <c:pt idx="40">
                  <c:v>1.3618770927241286</c:v>
                </c:pt>
                <c:pt idx="41">
                  <c:v>2.5676026388502748</c:v>
                </c:pt>
                <c:pt idx="42">
                  <c:v>2.1699894352263271</c:v>
                </c:pt>
                <c:pt idx="43">
                  <c:v>2.1639645981299083</c:v>
                </c:pt>
                <c:pt idx="44">
                  <c:v>0.5825789913313173</c:v>
                </c:pt>
                <c:pt idx="45">
                  <c:v>1.6618601139253286</c:v>
                </c:pt>
                <c:pt idx="46">
                  <c:v>-0.48373089147197845</c:v>
                </c:pt>
                <c:pt idx="47">
                  <c:v>-3.4613758361938807</c:v>
                </c:pt>
                <c:pt idx="48">
                  <c:v>-2.050215539171063E-2</c:v>
                </c:pt>
                <c:pt idx="49">
                  <c:v>0.29354571093236359</c:v>
                </c:pt>
                <c:pt idx="50">
                  <c:v>2.1341885450322451</c:v>
                </c:pt>
                <c:pt idx="51">
                  <c:v>2.3264423437282744</c:v>
                </c:pt>
                <c:pt idx="52">
                  <c:v>1.0057079097258281</c:v>
                </c:pt>
                <c:pt idx="53">
                  <c:v>0.43493799917477816</c:v>
                </c:pt>
                <c:pt idx="54">
                  <c:v>1.1421631214226124</c:v>
                </c:pt>
                <c:pt idx="55">
                  <c:v>0.92063043123395971</c:v>
                </c:pt>
                <c:pt idx="56">
                  <c:v>1.3483322335293479</c:v>
                </c:pt>
                <c:pt idx="57">
                  <c:v>0.94715225165380446</c:v>
                </c:pt>
                <c:pt idx="58">
                  <c:v>-0.72485654657974408</c:v>
                </c:pt>
                <c:pt idx="59">
                  <c:v>0.60654755176692277</c:v>
                </c:pt>
                <c:pt idx="60">
                  <c:v>0.49530698683604157</c:v>
                </c:pt>
                <c:pt idx="61">
                  <c:v>1.3269154055141286</c:v>
                </c:pt>
                <c:pt idx="62">
                  <c:v>1.0696823882209827</c:v>
                </c:pt>
                <c:pt idx="63">
                  <c:v>1.0895314501656372</c:v>
                </c:pt>
                <c:pt idx="64">
                  <c:v>0.83328952523835653</c:v>
                </c:pt>
                <c:pt idx="65">
                  <c:v>0.80001053831253444</c:v>
                </c:pt>
                <c:pt idx="66">
                  <c:v>0.72743032407736052</c:v>
                </c:pt>
                <c:pt idx="67">
                  <c:v>0.90322657117134497</c:v>
                </c:pt>
                <c:pt idx="68">
                  <c:v>2.4418040930221707</c:v>
                </c:pt>
                <c:pt idx="69">
                  <c:v>1.5314193660003639</c:v>
                </c:pt>
                <c:pt idx="70">
                  <c:v>2.9667263958096157</c:v>
                </c:pt>
                <c:pt idx="71">
                  <c:v>1.6659354284211503</c:v>
                </c:pt>
                <c:pt idx="72">
                  <c:v>0.30426228031608105</c:v>
                </c:pt>
                <c:pt idx="73">
                  <c:v>1.7787763136386303</c:v>
                </c:pt>
                <c:pt idx="74">
                  <c:v>2.0905647730511845</c:v>
                </c:pt>
                <c:pt idx="75">
                  <c:v>0.94788173851192425</c:v>
                </c:pt>
                <c:pt idx="76">
                  <c:v>1.2445283985908162</c:v>
                </c:pt>
                <c:pt idx="77">
                  <c:v>1.1772780568662711</c:v>
                </c:pt>
                <c:pt idx="78">
                  <c:v>1.4447166604185213</c:v>
                </c:pt>
                <c:pt idx="79">
                  <c:v>1.9674686109116379</c:v>
                </c:pt>
                <c:pt idx="80">
                  <c:v>1.1518063293642911</c:v>
                </c:pt>
                <c:pt idx="81">
                  <c:v>1.0297670246796287</c:v>
                </c:pt>
                <c:pt idx="82">
                  <c:v>3.1494753910976669E-2</c:v>
                </c:pt>
                <c:pt idx="83">
                  <c:v>2.4721341411165554</c:v>
                </c:pt>
                <c:pt idx="84">
                  <c:v>1.7299284573617513</c:v>
                </c:pt>
                <c:pt idx="85">
                  <c:v>0.28149104682952952</c:v>
                </c:pt>
                <c:pt idx="86">
                  <c:v>-0.83174413336628561</c:v>
                </c:pt>
                <c:pt idx="87">
                  <c:v>-1.4605379148516562</c:v>
                </c:pt>
                <c:pt idx="88">
                  <c:v>-1.0549517639958594</c:v>
                </c:pt>
                <c:pt idx="89">
                  <c:v>0.25716960887365303</c:v>
                </c:pt>
                <c:pt idx="90">
                  <c:v>1.5701437998227874</c:v>
                </c:pt>
                <c:pt idx="91">
                  <c:v>1.7186683491338783</c:v>
                </c:pt>
                <c:pt idx="92">
                  <c:v>-1.1249590092013761</c:v>
                </c:pt>
                <c:pt idx="93">
                  <c:v>4.1317204383329198</c:v>
                </c:pt>
                <c:pt idx="94">
                  <c:v>2.4919118492171322</c:v>
                </c:pt>
                <c:pt idx="95">
                  <c:v>0.79697346326028651</c:v>
                </c:pt>
                <c:pt idx="96">
                  <c:v>1.5857897908077234</c:v>
                </c:pt>
                <c:pt idx="97">
                  <c:v>0.44043564461340168</c:v>
                </c:pt>
                <c:pt idx="98">
                  <c:v>0.68554668100624383</c:v>
                </c:pt>
                <c:pt idx="99">
                  <c:v>2.3631960239789862</c:v>
                </c:pt>
                <c:pt idx="100">
                  <c:v>1.1079920433747503</c:v>
                </c:pt>
                <c:pt idx="101">
                  <c:v>1.6971237246913518</c:v>
                </c:pt>
                <c:pt idx="102">
                  <c:v>0.76978409677579407</c:v>
                </c:pt>
                <c:pt idx="103">
                  <c:v>1.3713704074490352</c:v>
                </c:pt>
                <c:pt idx="104">
                  <c:v>0.82580904701536895</c:v>
                </c:pt>
                <c:pt idx="105">
                  <c:v>0.66203000706543946</c:v>
                </c:pt>
                <c:pt idx="106">
                  <c:v>1.4553376567270959</c:v>
                </c:pt>
                <c:pt idx="107">
                  <c:v>0.15531167201530138</c:v>
                </c:pt>
                <c:pt idx="108">
                  <c:v>0.1716014584371095</c:v>
                </c:pt>
                <c:pt idx="109">
                  <c:v>0.55572381693238526</c:v>
                </c:pt>
                <c:pt idx="110">
                  <c:v>4.0999858734025452E-2</c:v>
                </c:pt>
                <c:pt idx="111">
                  <c:v>0.99021600184947545</c:v>
                </c:pt>
                <c:pt idx="112">
                  <c:v>0.89351987483006212</c:v>
                </c:pt>
                <c:pt idx="113">
                  <c:v>0.19386986643610271</c:v>
                </c:pt>
              </c:numCache>
            </c:numRef>
          </c:val>
          <c:smooth val="0"/>
          <c:extLst>
            <c:ext xmlns:c16="http://schemas.microsoft.com/office/drawing/2014/chart" uri="{C3380CC4-5D6E-409C-BE32-E72D297353CC}">
              <c16:uniqueId val="{00000000-BF67-43F5-9137-87E2FA6F6B0B}"/>
            </c:ext>
          </c:extLst>
        </c:ser>
        <c:dLbls>
          <c:showLegendKey val="0"/>
          <c:showVal val="0"/>
          <c:showCatName val="0"/>
          <c:showSerName val="0"/>
          <c:showPercent val="0"/>
          <c:showBubbleSize val="0"/>
        </c:dLbls>
        <c:marker val="1"/>
        <c:smooth val="0"/>
        <c:axId val="238278528"/>
        <c:axId val="238280064"/>
      </c:lineChart>
      <c:lineChart>
        <c:grouping val="standard"/>
        <c:varyColors val="0"/>
        <c:ser>
          <c:idx val="1"/>
          <c:order val="1"/>
          <c:tx>
            <c:v>C privado</c:v>
          </c:tx>
          <c:spPr>
            <a:ln w="34925"/>
          </c:spPr>
          <c:marker>
            <c:symbol val="none"/>
          </c:marker>
          <c:cat>
            <c:strRef>
              <c:f>'Charts (3)'!$A$4:$A$117</c:f>
              <c:strCache>
                <c:ptCount val="114"/>
                <c:pt idx="0">
                  <c:v>87</c:v>
                </c:pt>
                <c:pt idx="1">
                  <c:v>87</c:v>
                </c:pt>
                <c:pt idx="2">
                  <c:v>87</c:v>
                </c:pt>
                <c:pt idx="3">
                  <c:v>87</c:v>
                </c:pt>
                <c:pt idx="4">
                  <c:v>88</c:v>
                </c:pt>
                <c:pt idx="5">
                  <c:v>88</c:v>
                </c:pt>
                <c:pt idx="6">
                  <c:v>88</c:v>
                </c:pt>
                <c:pt idx="7">
                  <c:v>88</c:v>
                </c:pt>
                <c:pt idx="8">
                  <c:v>89</c:v>
                </c:pt>
                <c:pt idx="9">
                  <c:v>89</c:v>
                </c:pt>
                <c:pt idx="10">
                  <c:v>89</c:v>
                </c:pt>
                <c:pt idx="11">
                  <c:v>89</c:v>
                </c:pt>
                <c:pt idx="12">
                  <c:v>90</c:v>
                </c:pt>
                <c:pt idx="13">
                  <c:v>90</c:v>
                </c:pt>
                <c:pt idx="14">
                  <c:v>90</c:v>
                </c:pt>
                <c:pt idx="15">
                  <c:v>90</c:v>
                </c:pt>
                <c:pt idx="16">
                  <c:v>91</c:v>
                </c:pt>
                <c:pt idx="17">
                  <c:v>91</c:v>
                </c:pt>
                <c:pt idx="18">
                  <c:v>91</c:v>
                </c:pt>
                <c:pt idx="19">
                  <c:v>91</c:v>
                </c:pt>
                <c:pt idx="20">
                  <c:v>92</c:v>
                </c:pt>
                <c:pt idx="21">
                  <c:v>92</c:v>
                </c:pt>
                <c:pt idx="22">
                  <c:v>92</c:v>
                </c:pt>
                <c:pt idx="23">
                  <c:v>92</c:v>
                </c:pt>
                <c:pt idx="24">
                  <c:v>93</c:v>
                </c:pt>
                <c:pt idx="25">
                  <c:v>93</c:v>
                </c:pt>
                <c:pt idx="26">
                  <c:v>93</c:v>
                </c:pt>
                <c:pt idx="27">
                  <c:v>93</c:v>
                </c:pt>
                <c:pt idx="28">
                  <c:v>94</c:v>
                </c:pt>
                <c:pt idx="29">
                  <c:v>94</c:v>
                </c:pt>
                <c:pt idx="30">
                  <c:v>94</c:v>
                </c:pt>
                <c:pt idx="31">
                  <c:v>94</c:v>
                </c:pt>
                <c:pt idx="32">
                  <c:v>95</c:v>
                </c:pt>
                <c:pt idx="33">
                  <c:v>95</c:v>
                </c:pt>
                <c:pt idx="34">
                  <c:v>95</c:v>
                </c:pt>
                <c:pt idx="35">
                  <c:v>95</c:v>
                </c:pt>
                <c:pt idx="36">
                  <c:v>96</c:v>
                </c:pt>
                <c:pt idx="37">
                  <c:v>96</c:v>
                </c:pt>
                <c:pt idx="38">
                  <c:v>96</c:v>
                </c:pt>
                <c:pt idx="39">
                  <c:v>96</c:v>
                </c:pt>
                <c:pt idx="40">
                  <c:v>97</c:v>
                </c:pt>
                <c:pt idx="41">
                  <c:v>97</c:v>
                </c:pt>
                <c:pt idx="42">
                  <c:v>97</c:v>
                </c:pt>
                <c:pt idx="43">
                  <c:v>97</c:v>
                </c:pt>
                <c:pt idx="44">
                  <c:v>98</c:v>
                </c:pt>
                <c:pt idx="45">
                  <c:v>98</c:v>
                </c:pt>
                <c:pt idx="46">
                  <c:v>98</c:v>
                </c:pt>
                <c:pt idx="47">
                  <c:v>98</c:v>
                </c:pt>
                <c:pt idx="48">
                  <c:v>99</c:v>
                </c:pt>
                <c:pt idx="49">
                  <c:v>99</c:v>
                </c:pt>
                <c:pt idx="50">
                  <c:v>99</c:v>
                </c:pt>
                <c:pt idx="51">
                  <c:v>99</c:v>
                </c:pt>
                <c:pt idx="52">
                  <c:v>00</c:v>
                </c:pt>
                <c:pt idx="53">
                  <c:v>00</c:v>
                </c:pt>
                <c:pt idx="54">
                  <c:v>00</c:v>
                </c:pt>
                <c:pt idx="55">
                  <c:v>00</c:v>
                </c:pt>
                <c:pt idx="56">
                  <c:v>01</c:v>
                </c:pt>
                <c:pt idx="57">
                  <c:v>01</c:v>
                </c:pt>
                <c:pt idx="58">
                  <c:v>01</c:v>
                </c:pt>
                <c:pt idx="59">
                  <c:v>01</c:v>
                </c:pt>
                <c:pt idx="60">
                  <c:v>02</c:v>
                </c:pt>
                <c:pt idx="61">
                  <c:v>02</c:v>
                </c:pt>
                <c:pt idx="62">
                  <c:v>02</c:v>
                </c:pt>
                <c:pt idx="63">
                  <c:v>02</c:v>
                </c:pt>
                <c:pt idx="64">
                  <c:v>03</c:v>
                </c:pt>
                <c:pt idx="65">
                  <c:v>03</c:v>
                </c:pt>
                <c:pt idx="66">
                  <c:v>03</c:v>
                </c:pt>
                <c:pt idx="67">
                  <c:v>03</c:v>
                </c:pt>
                <c:pt idx="68">
                  <c:v>04</c:v>
                </c:pt>
                <c:pt idx="69">
                  <c:v>04</c:v>
                </c:pt>
                <c:pt idx="70">
                  <c:v>04</c:v>
                </c:pt>
                <c:pt idx="71">
                  <c:v>04</c:v>
                </c:pt>
                <c:pt idx="72">
                  <c:v>05</c:v>
                </c:pt>
                <c:pt idx="73">
                  <c:v>05</c:v>
                </c:pt>
                <c:pt idx="74">
                  <c:v>05</c:v>
                </c:pt>
                <c:pt idx="75">
                  <c:v>05</c:v>
                </c:pt>
                <c:pt idx="76">
                  <c:v>06</c:v>
                </c:pt>
                <c:pt idx="77">
                  <c:v>06</c:v>
                </c:pt>
                <c:pt idx="78">
                  <c:v>06</c:v>
                </c:pt>
                <c:pt idx="79">
                  <c:v>06</c:v>
                </c:pt>
                <c:pt idx="80">
                  <c:v>07</c:v>
                </c:pt>
                <c:pt idx="81">
                  <c:v>07</c:v>
                </c:pt>
                <c:pt idx="82">
                  <c:v>07</c:v>
                </c:pt>
                <c:pt idx="83">
                  <c:v>07</c:v>
                </c:pt>
                <c:pt idx="84">
                  <c:v>08</c:v>
                </c:pt>
                <c:pt idx="85">
                  <c:v>08</c:v>
                </c:pt>
                <c:pt idx="86">
                  <c:v>08</c:v>
                </c:pt>
                <c:pt idx="87">
                  <c:v>08</c:v>
                </c:pt>
                <c:pt idx="88">
                  <c:v>09</c:v>
                </c:pt>
                <c:pt idx="89">
                  <c:v>09</c:v>
                </c:pt>
                <c:pt idx="90">
                  <c:v>09</c:v>
                </c:pt>
                <c:pt idx="91">
                  <c:v>09</c:v>
                </c:pt>
                <c:pt idx="92">
                  <c:v>10</c:v>
                </c:pt>
                <c:pt idx="93">
                  <c:v>10</c:v>
                </c:pt>
                <c:pt idx="94">
                  <c:v>10</c:v>
                </c:pt>
                <c:pt idx="95">
                  <c:v>10</c:v>
                </c:pt>
                <c:pt idx="96">
                  <c:v>11</c:v>
                </c:pt>
                <c:pt idx="97">
                  <c:v>11</c:v>
                </c:pt>
                <c:pt idx="98">
                  <c:v>11</c:v>
                </c:pt>
                <c:pt idx="99">
                  <c:v>11</c:v>
                </c:pt>
                <c:pt idx="100">
                  <c:v>12</c:v>
                </c:pt>
                <c:pt idx="101">
                  <c:v>12</c:v>
                </c:pt>
                <c:pt idx="102">
                  <c:v>12</c:v>
                </c:pt>
                <c:pt idx="103">
                  <c:v>12</c:v>
                </c:pt>
                <c:pt idx="104">
                  <c:v>13</c:v>
                </c:pt>
                <c:pt idx="105">
                  <c:v>13</c:v>
                </c:pt>
                <c:pt idx="106">
                  <c:v>13</c:v>
                </c:pt>
                <c:pt idx="107">
                  <c:v>13</c:v>
                </c:pt>
                <c:pt idx="108">
                  <c:v>14</c:v>
                </c:pt>
                <c:pt idx="109">
                  <c:v>14</c:v>
                </c:pt>
                <c:pt idx="110">
                  <c:v>14</c:v>
                </c:pt>
                <c:pt idx="111">
                  <c:v>14</c:v>
                </c:pt>
                <c:pt idx="112">
                  <c:v>15</c:v>
                </c:pt>
                <c:pt idx="113">
                  <c:v>15</c:v>
                </c:pt>
              </c:strCache>
            </c:strRef>
          </c:cat>
          <c:val>
            <c:numRef>
              <c:f>Nonstationary!$G$7:$G$120</c:f>
              <c:numCache>
                <c:formatCode>0.000</c:formatCode>
                <c:ptCount val="114"/>
                <c:pt idx="0">
                  <c:v>1.1016348579126145</c:v>
                </c:pt>
                <c:pt idx="1">
                  <c:v>1.085076868082524</c:v>
                </c:pt>
                <c:pt idx="2">
                  <c:v>0.95595903574103858</c:v>
                </c:pt>
                <c:pt idx="3">
                  <c:v>1.9579708724796419</c:v>
                </c:pt>
                <c:pt idx="4">
                  <c:v>1.5263678854417151</c:v>
                </c:pt>
                <c:pt idx="5">
                  <c:v>0.85523119271453396</c:v>
                </c:pt>
                <c:pt idx="6">
                  <c:v>3.6834212449987191</c:v>
                </c:pt>
                <c:pt idx="7">
                  <c:v>2.0434053938769736</c:v>
                </c:pt>
                <c:pt idx="8">
                  <c:v>4.0059876757471358</c:v>
                </c:pt>
                <c:pt idx="9">
                  <c:v>2.5779795395180827</c:v>
                </c:pt>
                <c:pt idx="10">
                  <c:v>-0.18090166682682707</c:v>
                </c:pt>
                <c:pt idx="11">
                  <c:v>0.97799552229087539</c:v>
                </c:pt>
                <c:pt idx="12">
                  <c:v>0.59508714341145463</c:v>
                </c:pt>
                <c:pt idx="13">
                  <c:v>-0.96175547353940516</c:v>
                </c:pt>
                <c:pt idx="14">
                  <c:v>0.91305400424968042</c:v>
                </c:pt>
                <c:pt idx="15">
                  <c:v>2.0557576554557144</c:v>
                </c:pt>
                <c:pt idx="16">
                  <c:v>2.2234688441214345</c:v>
                </c:pt>
                <c:pt idx="17">
                  <c:v>4.8982267060708296</c:v>
                </c:pt>
                <c:pt idx="18">
                  <c:v>-0.95434669350584755</c:v>
                </c:pt>
                <c:pt idx="19">
                  <c:v>4.9033850999089523</c:v>
                </c:pt>
                <c:pt idx="20">
                  <c:v>3.4768831780962017</c:v>
                </c:pt>
                <c:pt idx="21">
                  <c:v>4.0932585523846043</c:v>
                </c:pt>
                <c:pt idx="22">
                  <c:v>3.4970443265201823</c:v>
                </c:pt>
                <c:pt idx="23">
                  <c:v>1.0369693081742071</c:v>
                </c:pt>
                <c:pt idx="24">
                  <c:v>6.253361603345553E-2</c:v>
                </c:pt>
                <c:pt idx="25">
                  <c:v>3.0583079510286382</c:v>
                </c:pt>
                <c:pt idx="26">
                  <c:v>2.3808904392273789</c:v>
                </c:pt>
                <c:pt idx="27">
                  <c:v>0.6765130474505554</c:v>
                </c:pt>
                <c:pt idx="28">
                  <c:v>2.0905863921150569</c:v>
                </c:pt>
                <c:pt idx="29">
                  <c:v>2.3526631181320923</c:v>
                </c:pt>
                <c:pt idx="30">
                  <c:v>1.7417653446104353</c:v>
                </c:pt>
                <c:pt idx="31">
                  <c:v>2.6308680465353618</c:v>
                </c:pt>
                <c:pt idx="32">
                  <c:v>2.7507725886998458</c:v>
                </c:pt>
                <c:pt idx="33">
                  <c:v>1.7930594285722634</c:v>
                </c:pt>
                <c:pt idx="34">
                  <c:v>1.9287916046391018</c:v>
                </c:pt>
                <c:pt idx="35">
                  <c:v>3.3546349604227643</c:v>
                </c:pt>
                <c:pt idx="36">
                  <c:v>3.5800239141478229</c:v>
                </c:pt>
                <c:pt idx="37">
                  <c:v>1.1080374877025179</c:v>
                </c:pt>
                <c:pt idx="38">
                  <c:v>0.90722526534054992</c:v>
                </c:pt>
                <c:pt idx="39">
                  <c:v>1.051992242745392</c:v>
                </c:pt>
                <c:pt idx="40">
                  <c:v>1.4129811387975977</c:v>
                </c:pt>
                <c:pt idx="41">
                  <c:v>2.2535639750955738</c:v>
                </c:pt>
                <c:pt idx="42">
                  <c:v>3.374777043321231</c:v>
                </c:pt>
                <c:pt idx="43">
                  <c:v>2.3933443570424373</c:v>
                </c:pt>
                <c:pt idx="44">
                  <c:v>1.4088236120098685</c:v>
                </c:pt>
                <c:pt idx="45">
                  <c:v>1.6520686288012953</c:v>
                </c:pt>
                <c:pt idx="46">
                  <c:v>-1.6372330767845611</c:v>
                </c:pt>
                <c:pt idx="47">
                  <c:v>-2.6515168459919636</c:v>
                </c:pt>
                <c:pt idx="48">
                  <c:v>7.0416887175106524E-2</c:v>
                </c:pt>
                <c:pt idx="49">
                  <c:v>-0.33461768558673555</c:v>
                </c:pt>
                <c:pt idx="50">
                  <c:v>2.5307183266273015</c:v>
                </c:pt>
                <c:pt idx="51">
                  <c:v>2.6215713100999238</c:v>
                </c:pt>
                <c:pt idx="52">
                  <c:v>7.7622565627777362E-2</c:v>
                </c:pt>
                <c:pt idx="53">
                  <c:v>0.25159101735141576</c:v>
                </c:pt>
                <c:pt idx="54">
                  <c:v>0.87118004177533237</c:v>
                </c:pt>
                <c:pt idx="55">
                  <c:v>0.64028242620537412</c:v>
                </c:pt>
                <c:pt idx="56">
                  <c:v>0.91042797430773703</c:v>
                </c:pt>
                <c:pt idx="57">
                  <c:v>1.2881624192658592</c:v>
                </c:pt>
                <c:pt idx="58">
                  <c:v>-0.83876611263491441</c:v>
                </c:pt>
                <c:pt idx="59">
                  <c:v>0.94119424249576866</c:v>
                </c:pt>
                <c:pt idx="60">
                  <c:v>1.127204023951478</c:v>
                </c:pt>
                <c:pt idx="61">
                  <c:v>0.57825853460897747</c:v>
                </c:pt>
                <c:pt idx="62">
                  <c:v>1.2059185220426372</c:v>
                </c:pt>
                <c:pt idx="63">
                  <c:v>1.1337558972357442E-2</c:v>
                </c:pt>
                <c:pt idx="64">
                  <c:v>1.3333872895550769</c:v>
                </c:pt>
                <c:pt idx="65">
                  <c:v>1.3889417405099636</c:v>
                </c:pt>
                <c:pt idx="66">
                  <c:v>1.4799913880654714</c:v>
                </c:pt>
                <c:pt idx="67">
                  <c:v>1.7579797503341155</c:v>
                </c:pt>
                <c:pt idx="68">
                  <c:v>2.0056522393147702</c:v>
                </c:pt>
                <c:pt idx="69">
                  <c:v>2.7204952043533126</c:v>
                </c:pt>
                <c:pt idx="70">
                  <c:v>2.1542141746127896</c:v>
                </c:pt>
                <c:pt idx="71">
                  <c:v>2.054187202490354</c:v>
                </c:pt>
                <c:pt idx="72">
                  <c:v>1.6655167337528809</c:v>
                </c:pt>
                <c:pt idx="73">
                  <c:v>1.9397042662383512</c:v>
                </c:pt>
                <c:pt idx="74">
                  <c:v>2.603525748686053</c:v>
                </c:pt>
                <c:pt idx="75">
                  <c:v>1.6714373950591721</c:v>
                </c:pt>
                <c:pt idx="76">
                  <c:v>1.7192345779328377</c:v>
                </c:pt>
                <c:pt idx="77">
                  <c:v>1.7083244667510655</c:v>
                </c:pt>
                <c:pt idx="78">
                  <c:v>2.0491526511435154</c:v>
                </c:pt>
                <c:pt idx="79">
                  <c:v>1.7935935520746682</c:v>
                </c:pt>
                <c:pt idx="80">
                  <c:v>1.9942491812397378</c:v>
                </c:pt>
                <c:pt idx="81">
                  <c:v>1.7596740682716216</c:v>
                </c:pt>
                <c:pt idx="82">
                  <c:v>1.4605009244231582</c:v>
                </c:pt>
                <c:pt idx="83">
                  <c:v>2.1078324080065158</c:v>
                </c:pt>
                <c:pt idx="84">
                  <c:v>2.0919850022970365</c:v>
                </c:pt>
                <c:pt idx="85">
                  <c:v>1.2371563049907053</c:v>
                </c:pt>
                <c:pt idx="86">
                  <c:v>-0.72219531924240243</c:v>
                </c:pt>
                <c:pt idx="87">
                  <c:v>-1.092681623737235</c:v>
                </c:pt>
                <c:pt idx="88">
                  <c:v>-1.1739178398155303</c:v>
                </c:pt>
                <c:pt idx="89">
                  <c:v>-0.49816971536458254</c:v>
                </c:pt>
                <c:pt idx="90">
                  <c:v>2.2468281791422129</c:v>
                </c:pt>
                <c:pt idx="91">
                  <c:v>1.748593682767563</c:v>
                </c:pt>
                <c:pt idx="92">
                  <c:v>1.918918040096429</c:v>
                </c:pt>
                <c:pt idx="93">
                  <c:v>5.087187291204387</c:v>
                </c:pt>
                <c:pt idx="94">
                  <c:v>2.9322885534234899</c:v>
                </c:pt>
                <c:pt idx="95">
                  <c:v>2.5254636345543702</c:v>
                </c:pt>
                <c:pt idx="96">
                  <c:v>1.9086268177247234</c:v>
                </c:pt>
                <c:pt idx="97">
                  <c:v>1.5540627487251157</c:v>
                </c:pt>
                <c:pt idx="98">
                  <c:v>1.3182702836274984</c:v>
                </c:pt>
                <c:pt idx="99">
                  <c:v>1.1048861207992644</c:v>
                </c:pt>
                <c:pt idx="100">
                  <c:v>1.3649812105061443</c:v>
                </c:pt>
                <c:pt idx="101">
                  <c:v>1.841514063660199</c:v>
                </c:pt>
                <c:pt idx="102">
                  <c:v>1.7470157901183114</c:v>
                </c:pt>
                <c:pt idx="103">
                  <c:v>1.5239893256428161</c:v>
                </c:pt>
                <c:pt idx="104">
                  <c:v>1.2851892667423925</c:v>
                </c:pt>
                <c:pt idx="105">
                  <c:v>1.2595240591068091</c:v>
                </c:pt>
                <c:pt idx="106">
                  <c:v>0.78799020766275873</c:v>
                </c:pt>
                <c:pt idx="107">
                  <c:v>1.0781339082825525</c:v>
                </c:pt>
                <c:pt idx="108">
                  <c:v>0.53152971899059764</c:v>
                </c:pt>
                <c:pt idx="109">
                  <c:v>-3.7145884169831334E-2</c:v>
                </c:pt>
                <c:pt idx="110">
                  <c:v>0.56194319230407075</c:v>
                </c:pt>
                <c:pt idx="111">
                  <c:v>0.29618073787567312</c:v>
                </c:pt>
                <c:pt idx="112">
                  <c:v>1.2368321238305668</c:v>
                </c:pt>
                <c:pt idx="113">
                  <c:v>-0.8004372169146734</c:v>
                </c:pt>
              </c:numCache>
            </c:numRef>
          </c:val>
          <c:smooth val="0"/>
          <c:extLst>
            <c:ext xmlns:c16="http://schemas.microsoft.com/office/drawing/2014/chart" uri="{C3380CC4-5D6E-409C-BE32-E72D297353CC}">
              <c16:uniqueId val="{00000001-BF67-43F5-9137-87E2FA6F6B0B}"/>
            </c:ext>
          </c:extLst>
        </c:ser>
        <c:dLbls>
          <c:showLegendKey val="0"/>
          <c:showVal val="0"/>
          <c:showCatName val="0"/>
          <c:showSerName val="0"/>
          <c:showPercent val="0"/>
          <c:showBubbleSize val="0"/>
        </c:dLbls>
        <c:marker val="1"/>
        <c:smooth val="0"/>
        <c:axId val="238287488"/>
        <c:axId val="238285952"/>
      </c:lineChart>
      <c:catAx>
        <c:axId val="238278528"/>
        <c:scaling>
          <c:orientation val="minMax"/>
        </c:scaling>
        <c:delete val="0"/>
        <c:axPos val="b"/>
        <c:numFmt formatCode="General" sourceLinked="0"/>
        <c:majorTickMark val="out"/>
        <c:minorTickMark val="none"/>
        <c:tickLblPos val="low"/>
        <c:txPr>
          <a:bodyPr/>
          <a:lstStyle/>
          <a:p>
            <a:pPr>
              <a:defRPr sz="1400" b="1"/>
            </a:pPr>
            <a:endParaRPr lang="es-CL"/>
          </a:p>
        </c:txPr>
        <c:crossAx val="238280064"/>
        <c:crosses val="autoZero"/>
        <c:auto val="1"/>
        <c:lblAlgn val="ctr"/>
        <c:lblOffset val="100"/>
        <c:tickLblSkip val="12"/>
        <c:noMultiLvlLbl val="0"/>
      </c:catAx>
      <c:valAx>
        <c:axId val="238280064"/>
        <c:scaling>
          <c:orientation val="minMax"/>
        </c:scaling>
        <c:delete val="0"/>
        <c:axPos val="l"/>
        <c:majorGridlines/>
        <c:numFmt formatCode="0" sourceLinked="0"/>
        <c:majorTickMark val="out"/>
        <c:minorTickMark val="none"/>
        <c:tickLblPos val="nextTo"/>
        <c:spPr>
          <a:ln>
            <a:noFill/>
          </a:ln>
        </c:spPr>
        <c:txPr>
          <a:bodyPr/>
          <a:lstStyle/>
          <a:p>
            <a:pPr>
              <a:defRPr sz="1400" b="1"/>
            </a:pPr>
            <a:endParaRPr lang="es-CL"/>
          </a:p>
        </c:txPr>
        <c:crossAx val="238278528"/>
        <c:crosses val="autoZero"/>
        <c:crossBetween val="between"/>
      </c:valAx>
      <c:valAx>
        <c:axId val="238285952"/>
        <c:scaling>
          <c:orientation val="minMax"/>
        </c:scaling>
        <c:delete val="1"/>
        <c:axPos val="r"/>
        <c:numFmt formatCode="0" sourceLinked="0"/>
        <c:majorTickMark val="out"/>
        <c:minorTickMark val="none"/>
        <c:tickLblPos val="none"/>
        <c:crossAx val="238287488"/>
        <c:crosses val="max"/>
        <c:crossBetween val="between"/>
      </c:valAx>
      <c:catAx>
        <c:axId val="238287488"/>
        <c:scaling>
          <c:orientation val="minMax"/>
        </c:scaling>
        <c:delete val="1"/>
        <c:axPos val="b"/>
        <c:numFmt formatCode="General" sourceLinked="1"/>
        <c:majorTickMark val="out"/>
        <c:minorTickMark val="none"/>
        <c:tickLblPos val="none"/>
        <c:crossAx val="238285952"/>
        <c:crosses val="autoZero"/>
        <c:auto val="1"/>
        <c:lblAlgn val="ctr"/>
        <c:lblOffset val="100"/>
        <c:noMultiLvlLbl val="0"/>
      </c:catAx>
    </c:plotArea>
    <c:legend>
      <c:legendPos val="b"/>
      <c:overlay val="0"/>
      <c:txPr>
        <a:bodyPr/>
        <a:lstStyle/>
        <a:p>
          <a:pPr>
            <a:defRPr sz="1400" b="1"/>
          </a:pPr>
          <a:endParaRPr lang="es-CL"/>
        </a:p>
      </c:txPr>
    </c:legend>
    <c:plotVisOnly val="1"/>
    <c:dispBlanksAs val="gap"/>
    <c:showDLblsOverMax val="0"/>
  </c:chart>
  <c:txPr>
    <a:bodyPr/>
    <a:lstStyle/>
    <a:p>
      <a:pPr>
        <a:defRPr>
          <a:latin typeface="Lucida Sans Unicode" pitchFamily="34" charset="0"/>
          <a:cs typeface="Lucida Sans Unicode" pitchFamily="34" charset="0"/>
        </a:defRPr>
      </a:pPr>
      <a:endParaRPr lang="es-CL"/>
    </a:p>
  </c:txPr>
  <c:printSettings>
    <c:headerFooter/>
    <c:pageMargins b="0.75000000000000988" l="0.70000000000000062" r="0.70000000000000062" t="0.75000000000000988" header="0.30000000000000032" footer="0.30000000000000032"/>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sz="1400" baseline="0"/>
              <a:t>Inversión</a:t>
            </a:r>
            <a:endParaRPr lang="es-CL" sz="1400"/>
          </a:p>
          <a:p>
            <a:pPr>
              <a:defRPr/>
            </a:pPr>
            <a:r>
              <a:rPr lang="es-CL" sz="1200" b="0"/>
              <a:t>var t/t</a:t>
            </a:r>
          </a:p>
        </c:rich>
      </c:tx>
      <c:overlay val="0"/>
    </c:title>
    <c:autoTitleDeleted val="0"/>
    <c:plotArea>
      <c:layout/>
      <c:lineChart>
        <c:grouping val="standard"/>
        <c:varyColors val="0"/>
        <c:ser>
          <c:idx val="2"/>
          <c:order val="0"/>
          <c:tx>
            <c:v>FBCF</c:v>
          </c:tx>
          <c:spPr>
            <a:ln w="34925"/>
          </c:spPr>
          <c:marker>
            <c:symbol val="none"/>
          </c:marker>
          <c:cat>
            <c:strRef>
              <c:f>'Charts (3)'!$A$4:$A$117</c:f>
              <c:strCache>
                <c:ptCount val="114"/>
                <c:pt idx="0">
                  <c:v>87</c:v>
                </c:pt>
                <c:pt idx="1">
                  <c:v>87</c:v>
                </c:pt>
                <c:pt idx="2">
                  <c:v>87</c:v>
                </c:pt>
                <c:pt idx="3">
                  <c:v>87</c:v>
                </c:pt>
                <c:pt idx="4">
                  <c:v>88</c:v>
                </c:pt>
                <c:pt idx="5">
                  <c:v>88</c:v>
                </c:pt>
                <c:pt idx="6">
                  <c:v>88</c:v>
                </c:pt>
                <c:pt idx="7">
                  <c:v>88</c:v>
                </c:pt>
                <c:pt idx="8">
                  <c:v>89</c:v>
                </c:pt>
                <c:pt idx="9">
                  <c:v>89</c:v>
                </c:pt>
                <c:pt idx="10">
                  <c:v>89</c:v>
                </c:pt>
                <c:pt idx="11">
                  <c:v>89</c:v>
                </c:pt>
                <c:pt idx="12">
                  <c:v>90</c:v>
                </c:pt>
                <c:pt idx="13">
                  <c:v>90</c:v>
                </c:pt>
                <c:pt idx="14">
                  <c:v>90</c:v>
                </c:pt>
                <c:pt idx="15">
                  <c:v>90</c:v>
                </c:pt>
                <c:pt idx="16">
                  <c:v>91</c:v>
                </c:pt>
                <c:pt idx="17">
                  <c:v>91</c:v>
                </c:pt>
                <c:pt idx="18">
                  <c:v>91</c:v>
                </c:pt>
                <c:pt idx="19">
                  <c:v>91</c:v>
                </c:pt>
                <c:pt idx="20">
                  <c:v>92</c:v>
                </c:pt>
                <c:pt idx="21">
                  <c:v>92</c:v>
                </c:pt>
                <c:pt idx="22">
                  <c:v>92</c:v>
                </c:pt>
                <c:pt idx="23">
                  <c:v>92</c:v>
                </c:pt>
                <c:pt idx="24">
                  <c:v>93</c:v>
                </c:pt>
                <c:pt idx="25">
                  <c:v>93</c:v>
                </c:pt>
                <c:pt idx="26">
                  <c:v>93</c:v>
                </c:pt>
                <c:pt idx="27">
                  <c:v>93</c:v>
                </c:pt>
                <c:pt idx="28">
                  <c:v>94</c:v>
                </c:pt>
                <c:pt idx="29">
                  <c:v>94</c:v>
                </c:pt>
                <c:pt idx="30">
                  <c:v>94</c:v>
                </c:pt>
                <c:pt idx="31">
                  <c:v>94</c:v>
                </c:pt>
                <c:pt idx="32">
                  <c:v>95</c:v>
                </c:pt>
                <c:pt idx="33">
                  <c:v>95</c:v>
                </c:pt>
                <c:pt idx="34">
                  <c:v>95</c:v>
                </c:pt>
                <c:pt idx="35">
                  <c:v>95</c:v>
                </c:pt>
                <c:pt idx="36">
                  <c:v>96</c:v>
                </c:pt>
                <c:pt idx="37">
                  <c:v>96</c:v>
                </c:pt>
                <c:pt idx="38">
                  <c:v>96</c:v>
                </c:pt>
                <c:pt idx="39">
                  <c:v>96</c:v>
                </c:pt>
                <c:pt idx="40">
                  <c:v>97</c:v>
                </c:pt>
                <c:pt idx="41">
                  <c:v>97</c:v>
                </c:pt>
                <c:pt idx="42">
                  <c:v>97</c:v>
                </c:pt>
                <c:pt idx="43">
                  <c:v>97</c:v>
                </c:pt>
                <c:pt idx="44">
                  <c:v>98</c:v>
                </c:pt>
                <c:pt idx="45">
                  <c:v>98</c:v>
                </c:pt>
                <c:pt idx="46">
                  <c:v>98</c:v>
                </c:pt>
                <c:pt idx="47">
                  <c:v>98</c:v>
                </c:pt>
                <c:pt idx="48">
                  <c:v>99</c:v>
                </c:pt>
                <c:pt idx="49">
                  <c:v>99</c:v>
                </c:pt>
                <c:pt idx="50">
                  <c:v>99</c:v>
                </c:pt>
                <c:pt idx="51">
                  <c:v>99</c:v>
                </c:pt>
                <c:pt idx="52">
                  <c:v>00</c:v>
                </c:pt>
                <c:pt idx="53">
                  <c:v>00</c:v>
                </c:pt>
                <c:pt idx="54">
                  <c:v>00</c:v>
                </c:pt>
                <c:pt idx="55">
                  <c:v>00</c:v>
                </c:pt>
                <c:pt idx="56">
                  <c:v>01</c:v>
                </c:pt>
                <c:pt idx="57">
                  <c:v>01</c:v>
                </c:pt>
                <c:pt idx="58">
                  <c:v>01</c:v>
                </c:pt>
                <c:pt idx="59">
                  <c:v>01</c:v>
                </c:pt>
                <c:pt idx="60">
                  <c:v>02</c:v>
                </c:pt>
                <c:pt idx="61">
                  <c:v>02</c:v>
                </c:pt>
                <c:pt idx="62">
                  <c:v>02</c:v>
                </c:pt>
                <c:pt idx="63">
                  <c:v>02</c:v>
                </c:pt>
                <c:pt idx="64">
                  <c:v>03</c:v>
                </c:pt>
                <c:pt idx="65">
                  <c:v>03</c:v>
                </c:pt>
                <c:pt idx="66">
                  <c:v>03</c:v>
                </c:pt>
                <c:pt idx="67">
                  <c:v>03</c:v>
                </c:pt>
                <c:pt idx="68">
                  <c:v>04</c:v>
                </c:pt>
                <c:pt idx="69">
                  <c:v>04</c:v>
                </c:pt>
                <c:pt idx="70">
                  <c:v>04</c:v>
                </c:pt>
                <c:pt idx="71">
                  <c:v>04</c:v>
                </c:pt>
                <c:pt idx="72">
                  <c:v>05</c:v>
                </c:pt>
                <c:pt idx="73">
                  <c:v>05</c:v>
                </c:pt>
                <c:pt idx="74">
                  <c:v>05</c:v>
                </c:pt>
                <c:pt idx="75">
                  <c:v>05</c:v>
                </c:pt>
                <c:pt idx="76">
                  <c:v>06</c:v>
                </c:pt>
                <c:pt idx="77">
                  <c:v>06</c:v>
                </c:pt>
                <c:pt idx="78">
                  <c:v>06</c:v>
                </c:pt>
                <c:pt idx="79">
                  <c:v>06</c:v>
                </c:pt>
                <c:pt idx="80">
                  <c:v>07</c:v>
                </c:pt>
                <c:pt idx="81">
                  <c:v>07</c:v>
                </c:pt>
                <c:pt idx="82">
                  <c:v>07</c:v>
                </c:pt>
                <c:pt idx="83">
                  <c:v>07</c:v>
                </c:pt>
                <c:pt idx="84">
                  <c:v>08</c:v>
                </c:pt>
                <c:pt idx="85">
                  <c:v>08</c:v>
                </c:pt>
                <c:pt idx="86">
                  <c:v>08</c:v>
                </c:pt>
                <c:pt idx="87">
                  <c:v>08</c:v>
                </c:pt>
                <c:pt idx="88">
                  <c:v>09</c:v>
                </c:pt>
                <c:pt idx="89">
                  <c:v>09</c:v>
                </c:pt>
                <c:pt idx="90">
                  <c:v>09</c:v>
                </c:pt>
                <c:pt idx="91">
                  <c:v>09</c:v>
                </c:pt>
                <c:pt idx="92">
                  <c:v>10</c:v>
                </c:pt>
                <c:pt idx="93">
                  <c:v>10</c:v>
                </c:pt>
                <c:pt idx="94">
                  <c:v>10</c:v>
                </c:pt>
                <c:pt idx="95">
                  <c:v>10</c:v>
                </c:pt>
                <c:pt idx="96">
                  <c:v>11</c:v>
                </c:pt>
                <c:pt idx="97">
                  <c:v>11</c:v>
                </c:pt>
                <c:pt idx="98">
                  <c:v>11</c:v>
                </c:pt>
                <c:pt idx="99">
                  <c:v>11</c:v>
                </c:pt>
                <c:pt idx="100">
                  <c:v>12</c:v>
                </c:pt>
                <c:pt idx="101">
                  <c:v>12</c:v>
                </c:pt>
                <c:pt idx="102">
                  <c:v>12</c:v>
                </c:pt>
                <c:pt idx="103">
                  <c:v>12</c:v>
                </c:pt>
                <c:pt idx="104">
                  <c:v>13</c:v>
                </c:pt>
                <c:pt idx="105">
                  <c:v>13</c:v>
                </c:pt>
                <c:pt idx="106">
                  <c:v>13</c:v>
                </c:pt>
                <c:pt idx="107">
                  <c:v>13</c:v>
                </c:pt>
                <c:pt idx="108">
                  <c:v>14</c:v>
                </c:pt>
                <c:pt idx="109">
                  <c:v>14</c:v>
                </c:pt>
                <c:pt idx="110">
                  <c:v>14</c:v>
                </c:pt>
                <c:pt idx="111">
                  <c:v>14</c:v>
                </c:pt>
                <c:pt idx="112">
                  <c:v>15</c:v>
                </c:pt>
                <c:pt idx="113">
                  <c:v>15</c:v>
                </c:pt>
              </c:strCache>
            </c:strRef>
          </c:cat>
          <c:val>
            <c:numRef>
              <c:f>Nonstationary!$H$7:$H$120</c:f>
              <c:numCache>
                <c:formatCode>0.000</c:formatCode>
                <c:ptCount val="114"/>
                <c:pt idx="0">
                  <c:v>6.4740315758168521</c:v>
                </c:pt>
                <c:pt idx="1">
                  <c:v>0.12901808225347366</c:v>
                </c:pt>
                <c:pt idx="2">
                  <c:v>-1.0909152956017465</c:v>
                </c:pt>
                <c:pt idx="3">
                  <c:v>-0.68948543796842898</c:v>
                </c:pt>
                <c:pt idx="4">
                  <c:v>1.5033408271248661</c:v>
                </c:pt>
                <c:pt idx="5">
                  <c:v>10.824452940903839</c:v>
                </c:pt>
                <c:pt idx="6">
                  <c:v>8.6896147219144737</c:v>
                </c:pt>
                <c:pt idx="7">
                  <c:v>0.36751137667518918</c:v>
                </c:pt>
                <c:pt idx="8">
                  <c:v>10.432451914518559</c:v>
                </c:pt>
                <c:pt idx="9">
                  <c:v>7.3989828128857127</c:v>
                </c:pt>
                <c:pt idx="10">
                  <c:v>4.1267959105729446</c:v>
                </c:pt>
                <c:pt idx="11">
                  <c:v>3.7458881666347921</c:v>
                </c:pt>
                <c:pt idx="12">
                  <c:v>-1.4676394534177462</c:v>
                </c:pt>
                <c:pt idx="13">
                  <c:v>-2.4739249696773769</c:v>
                </c:pt>
                <c:pt idx="14">
                  <c:v>-0.96226227004194698</c:v>
                </c:pt>
                <c:pt idx="15">
                  <c:v>-1.3212636011900258</c:v>
                </c:pt>
                <c:pt idx="16">
                  <c:v>-1.0653178162547405</c:v>
                </c:pt>
                <c:pt idx="17">
                  <c:v>1.040408775141799</c:v>
                </c:pt>
                <c:pt idx="18">
                  <c:v>2.3568777862852386</c:v>
                </c:pt>
                <c:pt idx="19">
                  <c:v>3.9568617248098903</c:v>
                </c:pt>
                <c:pt idx="20">
                  <c:v>9.0614957337306734</c:v>
                </c:pt>
                <c:pt idx="21">
                  <c:v>4.8479801736307948</c:v>
                </c:pt>
                <c:pt idx="22">
                  <c:v>6.4751098699296961</c:v>
                </c:pt>
                <c:pt idx="23">
                  <c:v>4.2280784962352769</c:v>
                </c:pt>
                <c:pt idx="24">
                  <c:v>1.4155563167605578</c:v>
                </c:pt>
                <c:pt idx="25">
                  <c:v>8.3674805004733344</c:v>
                </c:pt>
                <c:pt idx="26">
                  <c:v>3.8454633758023604</c:v>
                </c:pt>
                <c:pt idx="27">
                  <c:v>-2.4053321808885642</c:v>
                </c:pt>
                <c:pt idx="28">
                  <c:v>9.0931489715195823E-2</c:v>
                </c:pt>
                <c:pt idx="29">
                  <c:v>1.2293313396673611</c:v>
                </c:pt>
                <c:pt idx="30">
                  <c:v>2.2143988212363297</c:v>
                </c:pt>
                <c:pt idx="31">
                  <c:v>6.3021028345243479</c:v>
                </c:pt>
                <c:pt idx="32">
                  <c:v>7.0995214895551939</c:v>
                </c:pt>
                <c:pt idx="33">
                  <c:v>3.9384444708248978</c:v>
                </c:pt>
                <c:pt idx="34">
                  <c:v>7.1775799302821852</c:v>
                </c:pt>
                <c:pt idx="35">
                  <c:v>4.8507614664822896</c:v>
                </c:pt>
                <c:pt idx="36">
                  <c:v>-0.14609473364828318</c:v>
                </c:pt>
                <c:pt idx="37">
                  <c:v>0.37604125659722598</c:v>
                </c:pt>
                <c:pt idx="38">
                  <c:v>-0.71601090549560098</c:v>
                </c:pt>
                <c:pt idx="39">
                  <c:v>3.1269947787823327</c:v>
                </c:pt>
                <c:pt idx="40">
                  <c:v>2.58440899354202</c:v>
                </c:pt>
                <c:pt idx="41">
                  <c:v>2.4720678888620284</c:v>
                </c:pt>
                <c:pt idx="42">
                  <c:v>5.3222483741619087</c:v>
                </c:pt>
                <c:pt idx="43">
                  <c:v>5.2579904900920127</c:v>
                </c:pt>
                <c:pt idx="44">
                  <c:v>-1.560195756844962</c:v>
                </c:pt>
                <c:pt idx="45">
                  <c:v>4.811283307894243</c:v>
                </c:pt>
                <c:pt idx="46">
                  <c:v>-6.3795587474809068</c:v>
                </c:pt>
                <c:pt idx="47">
                  <c:v>-14.154806607647075</c:v>
                </c:pt>
                <c:pt idx="48">
                  <c:v>-4.5487523219440718</c:v>
                </c:pt>
                <c:pt idx="49">
                  <c:v>-2.1767562943788121</c:v>
                </c:pt>
                <c:pt idx="50">
                  <c:v>0.33381499066766906</c:v>
                </c:pt>
                <c:pt idx="51">
                  <c:v>4.2888523637985898</c:v>
                </c:pt>
                <c:pt idx="52">
                  <c:v>1.8208304087112381</c:v>
                </c:pt>
                <c:pt idx="53">
                  <c:v>1.9948744914689343</c:v>
                </c:pt>
                <c:pt idx="54">
                  <c:v>3.2021016859001605</c:v>
                </c:pt>
                <c:pt idx="55">
                  <c:v>3.6231506116319423</c:v>
                </c:pt>
                <c:pt idx="56">
                  <c:v>0.66659853068049557</c:v>
                </c:pt>
                <c:pt idx="57">
                  <c:v>-1.6993890996310768</c:v>
                </c:pt>
                <c:pt idx="58">
                  <c:v>-0.3132194537139199</c:v>
                </c:pt>
                <c:pt idx="59">
                  <c:v>-2.0202722859149702</c:v>
                </c:pt>
                <c:pt idx="60">
                  <c:v>2.2662959116773962</c:v>
                </c:pt>
                <c:pt idx="61">
                  <c:v>1.7325949529601203</c:v>
                </c:pt>
                <c:pt idx="62">
                  <c:v>1.2329205940107002</c:v>
                </c:pt>
                <c:pt idx="63">
                  <c:v>5.7299135790600531E-2</c:v>
                </c:pt>
                <c:pt idx="64">
                  <c:v>4.9244093216206153</c:v>
                </c:pt>
                <c:pt idx="65">
                  <c:v>2.2886713600051678</c:v>
                </c:pt>
                <c:pt idx="66">
                  <c:v>-3.4346821225797797</c:v>
                </c:pt>
                <c:pt idx="67">
                  <c:v>1.0326096234438253</c:v>
                </c:pt>
                <c:pt idx="68">
                  <c:v>2.5785323456812392</c:v>
                </c:pt>
                <c:pt idx="69">
                  <c:v>5.2263518278987675</c:v>
                </c:pt>
                <c:pt idx="70">
                  <c:v>5.9826735537836129</c:v>
                </c:pt>
                <c:pt idx="71">
                  <c:v>5.1816332983149138</c:v>
                </c:pt>
                <c:pt idx="72">
                  <c:v>6.0453000539355983</c:v>
                </c:pt>
                <c:pt idx="73">
                  <c:v>6.2323026248636282</c:v>
                </c:pt>
                <c:pt idx="74">
                  <c:v>3.9828005949138046</c:v>
                </c:pt>
                <c:pt idx="75">
                  <c:v>1.3772063356181974</c:v>
                </c:pt>
                <c:pt idx="76">
                  <c:v>-2.8545904282999857</c:v>
                </c:pt>
                <c:pt idx="77">
                  <c:v>0.70212784678620466</c:v>
                </c:pt>
                <c:pt idx="78">
                  <c:v>4.9054348800943615</c:v>
                </c:pt>
                <c:pt idx="79">
                  <c:v>-1.6782515615178184</c:v>
                </c:pt>
                <c:pt idx="80">
                  <c:v>5.5973160775465658</c:v>
                </c:pt>
                <c:pt idx="81">
                  <c:v>1.3600396655979452</c:v>
                </c:pt>
                <c:pt idx="82">
                  <c:v>1.1552351694554375</c:v>
                </c:pt>
                <c:pt idx="83">
                  <c:v>6.4381896621265255</c:v>
                </c:pt>
                <c:pt idx="84">
                  <c:v>8.2007773554904517</c:v>
                </c:pt>
                <c:pt idx="85">
                  <c:v>5.2068582916382056</c:v>
                </c:pt>
                <c:pt idx="86">
                  <c:v>1.3438086224356383</c:v>
                </c:pt>
                <c:pt idx="87">
                  <c:v>-7.5978649121688946</c:v>
                </c:pt>
                <c:pt idx="88">
                  <c:v>-8.0473535144394148</c:v>
                </c:pt>
                <c:pt idx="89">
                  <c:v>-5.0334011803565559</c:v>
                </c:pt>
                <c:pt idx="90">
                  <c:v>3.2016506073139439</c:v>
                </c:pt>
                <c:pt idx="91">
                  <c:v>3.7865513102200765</c:v>
                </c:pt>
                <c:pt idx="92">
                  <c:v>1.9012233262854394</c:v>
                </c:pt>
                <c:pt idx="93">
                  <c:v>7.0567874331699088</c:v>
                </c:pt>
                <c:pt idx="94">
                  <c:v>-0.17452787951981463</c:v>
                </c:pt>
                <c:pt idx="95">
                  <c:v>2.7414391923906933</c:v>
                </c:pt>
                <c:pt idx="96">
                  <c:v>8.3173325863981518</c:v>
                </c:pt>
                <c:pt idx="97">
                  <c:v>-8.4754102521777952E-2</c:v>
                </c:pt>
                <c:pt idx="98">
                  <c:v>0.33236016622470999</c:v>
                </c:pt>
                <c:pt idx="99">
                  <c:v>7.3376560164271964</c:v>
                </c:pt>
                <c:pt idx="100">
                  <c:v>-1.4382977150360077</c:v>
                </c:pt>
                <c:pt idx="101">
                  <c:v>1.6709881633504509</c:v>
                </c:pt>
                <c:pt idx="102">
                  <c:v>9.362446721808837</c:v>
                </c:pt>
                <c:pt idx="103">
                  <c:v>2.7974947834209729</c:v>
                </c:pt>
                <c:pt idx="104">
                  <c:v>-3.2385867896815412</c:v>
                </c:pt>
                <c:pt idx="105">
                  <c:v>2.1190130937354112</c:v>
                </c:pt>
                <c:pt idx="106">
                  <c:v>-1.9710007288454179</c:v>
                </c:pt>
                <c:pt idx="107">
                  <c:v>-7.9600218889257945</c:v>
                </c:pt>
                <c:pt idx="108">
                  <c:v>4.70723941959168</c:v>
                </c:pt>
                <c:pt idx="109">
                  <c:v>0.1467117769539783</c:v>
                </c:pt>
                <c:pt idx="110">
                  <c:v>-8.2098319763526106</c:v>
                </c:pt>
                <c:pt idx="111">
                  <c:v>5.3189164591703531</c:v>
                </c:pt>
                <c:pt idx="112">
                  <c:v>-0.7023922404162164</c:v>
                </c:pt>
                <c:pt idx="113">
                  <c:v>-2.209960129327726</c:v>
                </c:pt>
              </c:numCache>
            </c:numRef>
          </c:val>
          <c:smooth val="0"/>
          <c:extLst>
            <c:ext xmlns:c16="http://schemas.microsoft.com/office/drawing/2014/chart" uri="{C3380CC4-5D6E-409C-BE32-E72D297353CC}">
              <c16:uniqueId val="{00000000-D96F-4BB8-B44F-5793F6FF1219}"/>
            </c:ext>
          </c:extLst>
        </c:ser>
        <c:dLbls>
          <c:showLegendKey val="0"/>
          <c:showVal val="0"/>
          <c:showCatName val="0"/>
          <c:showSerName val="0"/>
          <c:showPercent val="0"/>
          <c:showBubbleSize val="0"/>
        </c:dLbls>
        <c:smooth val="0"/>
        <c:axId val="238373504"/>
        <c:axId val="238387584"/>
      </c:lineChart>
      <c:catAx>
        <c:axId val="238373504"/>
        <c:scaling>
          <c:orientation val="minMax"/>
        </c:scaling>
        <c:delete val="0"/>
        <c:axPos val="b"/>
        <c:numFmt formatCode="General" sourceLinked="0"/>
        <c:majorTickMark val="out"/>
        <c:minorTickMark val="none"/>
        <c:tickLblPos val="low"/>
        <c:txPr>
          <a:bodyPr/>
          <a:lstStyle/>
          <a:p>
            <a:pPr>
              <a:defRPr sz="1400" b="1"/>
            </a:pPr>
            <a:endParaRPr lang="es-CL"/>
          </a:p>
        </c:txPr>
        <c:crossAx val="238387584"/>
        <c:crosses val="autoZero"/>
        <c:auto val="1"/>
        <c:lblAlgn val="ctr"/>
        <c:lblOffset val="100"/>
        <c:tickLblSkip val="12"/>
        <c:noMultiLvlLbl val="0"/>
      </c:catAx>
      <c:valAx>
        <c:axId val="238387584"/>
        <c:scaling>
          <c:orientation val="minMax"/>
        </c:scaling>
        <c:delete val="0"/>
        <c:axPos val="l"/>
        <c:majorGridlines/>
        <c:numFmt formatCode="0" sourceLinked="0"/>
        <c:majorTickMark val="out"/>
        <c:minorTickMark val="none"/>
        <c:tickLblPos val="nextTo"/>
        <c:spPr>
          <a:ln>
            <a:noFill/>
          </a:ln>
        </c:spPr>
        <c:txPr>
          <a:bodyPr/>
          <a:lstStyle/>
          <a:p>
            <a:pPr>
              <a:defRPr sz="1400" b="1"/>
            </a:pPr>
            <a:endParaRPr lang="es-CL"/>
          </a:p>
        </c:txPr>
        <c:crossAx val="238373504"/>
        <c:crosses val="autoZero"/>
        <c:crossBetween val="between"/>
      </c:valAx>
    </c:plotArea>
    <c:legend>
      <c:legendPos val="b"/>
      <c:overlay val="0"/>
      <c:txPr>
        <a:bodyPr/>
        <a:lstStyle/>
        <a:p>
          <a:pPr>
            <a:defRPr sz="1400" b="1"/>
          </a:pPr>
          <a:endParaRPr lang="es-CL"/>
        </a:p>
      </c:txPr>
    </c:legend>
    <c:plotVisOnly val="1"/>
    <c:dispBlanksAs val="gap"/>
    <c:showDLblsOverMax val="0"/>
  </c:chart>
  <c:txPr>
    <a:bodyPr/>
    <a:lstStyle/>
    <a:p>
      <a:pPr>
        <a:defRPr>
          <a:latin typeface="Lucida Sans Unicode" pitchFamily="34" charset="0"/>
          <a:cs typeface="Lucida Sans Unicode" pitchFamily="34" charset="0"/>
        </a:defRPr>
      </a:pPr>
      <a:endParaRPr lang="es-CL"/>
    </a:p>
  </c:txPr>
  <c:printSettings>
    <c:headerFooter/>
    <c:pageMargins b="0.7500000000000101" l="0.70000000000000062" r="0.70000000000000062" t="0.7500000000000101" header="0.30000000000000032" footer="0.30000000000000032"/>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sz="1400"/>
              <a:t>IPC</a:t>
            </a:r>
          </a:p>
          <a:p>
            <a:pPr>
              <a:defRPr/>
            </a:pPr>
            <a:r>
              <a:rPr lang="es-CL" sz="1200" b="0"/>
              <a:t>var t/t</a:t>
            </a:r>
          </a:p>
        </c:rich>
      </c:tx>
      <c:overlay val="0"/>
    </c:title>
    <c:autoTitleDeleted val="0"/>
    <c:plotArea>
      <c:layout/>
      <c:lineChart>
        <c:grouping val="standard"/>
        <c:varyColors val="0"/>
        <c:ser>
          <c:idx val="0"/>
          <c:order val="0"/>
          <c:tx>
            <c:v>IPC</c:v>
          </c:tx>
          <c:spPr>
            <a:ln w="34925">
              <a:solidFill>
                <a:schemeClr val="accent1"/>
              </a:solidFill>
            </a:ln>
          </c:spPr>
          <c:marker>
            <c:symbol val="none"/>
          </c:marker>
          <c:cat>
            <c:strRef>
              <c:f>'Charts (3)'!$A$62:$A$117</c:f>
              <c:strCache>
                <c:ptCount val="56"/>
                <c:pt idx="0">
                  <c:v>01</c:v>
                </c:pt>
                <c:pt idx="1">
                  <c:v>01</c:v>
                </c:pt>
                <c:pt idx="2">
                  <c:v>02</c:v>
                </c:pt>
                <c:pt idx="3">
                  <c:v>02</c:v>
                </c:pt>
                <c:pt idx="4">
                  <c:v>02</c:v>
                </c:pt>
                <c:pt idx="5">
                  <c:v>02</c:v>
                </c:pt>
                <c:pt idx="6">
                  <c:v>03</c:v>
                </c:pt>
                <c:pt idx="7">
                  <c:v>03</c:v>
                </c:pt>
                <c:pt idx="8">
                  <c:v>03</c:v>
                </c:pt>
                <c:pt idx="9">
                  <c:v>03</c:v>
                </c:pt>
                <c:pt idx="10">
                  <c:v>04</c:v>
                </c:pt>
                <c:pt idx="11">
                  <c:v>04</c:v>
                </c:pt>
                <c:pt idx="12">
                  <c:v>04</c:v>
                </c:pt>
                <c:pt idx="13">
                  <c:v>04</c:v>
                </c:pt>
                <c:pt idx="14">
                  <c:v>05</c:v>
                </c:pt>
                <c:pt idx="15">
                  <c:v>05</c:v>
                </c:pt>
                <c:pt idx="16">
                  <c:v>05</c:v>
                </c:pt>
                <c:pt idx="17">
                  <c:v>05</c:v>
                </c:pt>
                <c:pt idx="18">
                  <c:v>06</c:v>
                </c:pt>
                <c:pt idx="19">
                  <c:v>06</c:v>
                </c:pt>
                <c:pt idx="20">
                  <c:v>06</c:v>
                </c:pt>
                <c:pt idx="21">
                  <c:v>06</c:v>
                </c:pt>
                <c:pt idx="22">
                  <c:v>07</c:v>
                </c:pt>
                <c:pt idx="23">
                  <c:v>07</c:v>
                </c:pt>
                <c:pt idx="24">
                  <c:v>07</c:v>
                </c:pt>
                <c:pt idx="25">
                  <c:v>07</c:v>
                </c:pt>
                <c:pt idx="26">
                  <c:v>08</c:v>
                </c:pt>
                <c:pt idx="27">
                  <c:v>08</c:v>
                </c:pt>
                <c:pt idx="28">
                  <c:v>08</c:v>
                </c:pt>
                <c:pt idx="29">
                  <c:v>08</c:v>
                </c:pt>
                <c:pt idx="30">
                  <c:v>09</c:v>
                </c:pt>
                <c:pt idx="31">
                  <c:v>09</c:v>
                </c:pt>
                <c:pt idx="32">
                  <c:v>09</c:v>
                </c:pt>
                <c:pt idx="33">
                  <c:v>09</c:v>
                </c:pt>
                <c:pt idx="34">
                  <c:v>10</c:v>
                </c:pt>
                <c:pt idx="35">
                  <c:v>10</c:v>
                </c:pt>
                <c:pt idx="36">
                  <c:v>10</c:v>
                </c:pt>
                <c:pt idx="37">
                  <c:v>10</c:v>
                </c:pt>
                <c:pt idx="38">
                  <c:v>11</c:v>
                </c:pt>
                <c:pt idx="39">
                  <c:v>11</c:v>
                </c:pt>
                <c:pt idx="40">
                  <c:v>11</c:v>
                </c:pt>
                <c:pt idx="41">
                  <c:v>11</c:v>
                </c:pt>
                <c:pt idx="42">
                  <c:v>12</c:v>
                </c:pt>
                <c:pt idx="43">
                  <c:v>12</c:v>
                </c:pt>
                <c:pt idx="44">
                  <c:v>12</c:v>
                </c:pt>
                <c:pt idx="45">
                  <c:v>12</c:v>
                </c:pt>
                <c:pt idx="46">
                  <c:v>13</c:v>
                </c:pt>
                <c:pt idx="47">
                  <c:v>13</c:v>
                </c:pt>
                <c:pt idx="48">
                  <c:v>13</c:v>
                </c:pt>
                <c:pt idx="49">
                  <c:v>13</c:v>
                </c:pt>
                <c:pt idx="50">
                  <c:v>14</c:v>
                </c:pt>
                <c:pt idx="51">
                  <c:v>14</c:v>
                </c:pt>
                <c:pt idx="52">
                  <c:v>14</c:v>
                </c:pt>
                <c:pt idx="53">
                  <c:v>14</c:v>
                </c:pt>
                <c:pt idx="54">
                  <c:v>15</c:v>
                </c:pt>
                <c:pt idx="55">
                  <c:v>15</c:v>
                </c:pt>
              </c:strCache>
            </c:strRef>
          </c:cat>
          <c:val>
            <c:numRef>
              <c:f>Nonstationary!$I$65:$I$120</c:f>
              <c:numCache>
                <c:formatCode>0.000</c:formatCode>
                <c:ptCount val="56"/>
                <c:pt idx="0">
                  <c:v>0.8069719245764162</c:v>
                </c:pt>
                <c:pt idx="1">
                  <c:v>0.55134132335412644</c:v>
                </c:pt>
                <c:pt idx="2">
                  <c:v>0.33478648351916718</c:v>
                </c:pt>
                <c:pt idx="3">
                  <c:v>0.49636317020418375</c:v>
                </c:pt>
                <c:pt idx="4">
                  <c:v>0.85934235167410833</c:v>
                </c:pt>
                <c:pt idx="5">
                  <c:v>1.2138226911347694</c:v>
                </c:pt>
                <c:pt idx="6">
                  <c:v>1.2388348081942446</c:v>
                </c:pt>
                <c:pt idx="7">
                  <c:v>0.34006476281689402</c:v>
                </c:pt>
                <c:pt idx="8">
                  <c:v>-0.21903981792084082</c:v>
                </c:pt>
                <c:pt idx="9">
                  <c:v>-0.30931843434549577</c:v>
                </c:pt>
                <c:pt idx="10">
                  <c:v>0.33000046946991546</c:v>
                </c:pt>
                <c:pt idx="11">
                  <c:v>0.66945350693625727</c:v>
                </c:pt>
                <c:pt idx="12">
                  <c:v>0.64424920898957794</c:v>
                </c:pt>
                <c:pt idx="13">
                  <c:v>0.58787302775131778</c:v>
                </c:pt>
                <c:pt idx="14">
                  <c:v>0.46464704217754615</c:v>
                </c:pt>
                <c:pt idx="15">
                  <c:v>1.0976912745263689</c:v>
                </c:pt>
                <c:pt idx="16">
                  <c:v>0.99170782973851956</c:v>
                </c:pt>
                <c:pt idx="17">
                  <c:v>1.1553792462848378</c:v>
                </c:pt>
                <c:pt idx="18">
                  <c:v>0.77737056333821997</c:v>
                </c:pt>
                <c:pt idx="19">
                  <c:v>0.93437117645818191</c:v>
                </c:pt>
                <c:pt idx="20">
                  <c:v>0.44530095177179874</c:v>
                </c:pt>
                <c:pt idx="21">
                  <c:v>6.4744392310966958E-2</c:v>
                </c:pt>
                <c:pt idx="22">
                  <c:v>1.1639706573979502</c:v>
                </c:pt>
                <c:pt idx="23">
                  <c:v>1.2506035886526767</c:v>
                </c:pt>
                <c:pt idx="24">
                  <c:v>2.1896386472420204</c:v>
                </c:pt>
                <c:pt idx="25">
                  <c:v>2.3686589644693612</c:v>
                </c:pt>
                <c:pt idx="26">
                  <c:v>1.830969119471515</c:v>
                </c:pt>
                <c:pt idx="27">
                  <c:v>2.1344007151830269</c:v>
                </c:pt>
                <c:pt idx="28">
                  <c:v>2.6617655199797419</c:v>
                </c:pt>
                <c:pt idx="29">
                  <c:v>1.6823479748532932</c:v>
                </c:pt>
                <c:pt idx="30">
                  <c:v>-1.1266930637488848</c:v>
                </c:pt>
                <c:pt idx="31">
                  <c:v>-0.26777698384039539</c:v>
                </c:pt>
                <c:pt idx="32">
                  <c:v>-0.6898321987600653</c:v>
                </c:pt>
                <c:pt idx="33">
                  <c:v>0.26889826299338893</c:v>
                </c:pt>
                <c:pt idx="34">
                  <c:v>0.75602014028754994</c:v>
                </c:pt>
                <c:pt idx="35">
                  <c:v>0.68935110931338528</c:v>
                </c:pt>
                <c:pt idx="36">
                  <c:v>0.65196218076728485</c:v>
                </c:pt>
                <c:pt idx="37">
                  <c:v>0.44406763456326104</c:v>
                </c:pt>
                <c:pt idx="38">
                  <c:v>0.93459193916540784</c:v>
                </c:pt>
                <c:pt idx="39">
                  <c:v>1.167302998495412</c:v>
                </c:pt>
                <c:pt idx="40">
                  <c:v>0.67710676919592316</c:v>
                </c:pt>
                <c:pt idx="41">
                  <c:v>1.1601338332605238</c:v>
                </c:pt>
                <c:pt idx="42">
                  <c:v>0.95226952647369245</c:v>
                </c:pt>
                <c:pt idx="43">
                  <c:v>0.27613019166761177</c:v>
                </c:pt>
                <c:pt idx="44">
                  <c:v>0.27265518964663116</c:v>
                </c:pt>
                <c:pt idx="45">
                  <c:v>0.61146254249528909</c:v>
                </c:pt>
                <c:pt idx="46">
                  <c:v>0.31018150720498738</c:v>
                </c:pt>
                <c:pt idx="47">
                  <c:v>0.10370674876858388</c:v>
                </c:pt>
                <c:pt idx="48">
                  <c:v>1.0247342496551681</c:v>
                </c:pt>
                <c:pt idx="49">
                  <c:v>0.82243742183916169</c:v>
                </c:pt>
                <c:pt idx="50">
                  <c:v>1.4811475836436827</c:v>
                </c:pt>
                <c:pt idx="51">
                  <c:v>1.5817105692371491</c:v>
                </c:pt>
                <c:pt idx="52">
                  <c:v>0.86270552778247023</c:v>
                </c:pt>
                <c:pt idx="53">
                  <c:v>1.3783488957223256</c:v>
                </c:pt>
                <c:pt idx="54">
                  <c:v>0.53485241748223444</c:v>
                </c:pt>
                <c:pt idx="55">
                  <c:v>1.2935438265948562</c:v>
                </c:pt>
              </c:numCache>
            </c:numRef>
          </c:val>
          <c:smooth val="0"/>
          <c:extLst>
            <c:ext xmlns:c16="http://schemas.microsoft.com/office/drawing/2014/chart" uri="{C3380CC4-5D6E-409C-BE32-E72D297353CC}">
              <c16:uniqueId val="{00000000-BB40-4172-BD3A-7569C1CFBAF8}"/>
            </c:ext>
          </c:extLst>
        </c:ser>
        <c:dLbls>
          <c:showLegendKey val="0"/>
          <c:showVal val="0"/>
          <c:showCatName val="0"/>
          <c:showSerName val="0"/>
          <c:showPercent val="0"/>
          <c:showBubbleSize val="0"/>
        </c:dLbls>
        <c:smooth val="0"/>
        <c:axId val="238416640"/>
        <c:axId val="238418176"/>
      </c:lineChart>
      <c:catAx>
        <c:axId val="238416640"/>
        <c:scaling>
          <c:orientation val="minMax"/>
        </c:scaling>
        <c:delete val="0"/>
        <c:axPos val="b"/>
        <c:numFmt formatCode="General" sourceLinked="0"/>
        <c:majorTickMark val="out"/>
        <c:minorTickMark val="none"/>
        <c:tickLblPos val="low"/>
        <c:txPr>
          <a:bodyPr/>
          <a:lstStyle/>
          <a:p>
            <a:pPr>
              <a:defRPr sz="1400" b="1"/>
            </a:pPr>
            <a:endParaRPr lang="es-CL"/>
          </a:p>
        </c:txPr>
        <c:crossAx val="238418176"/>
        <c:crosses val="autoZero"/>
        <c:auto val="1"/>
        <c:lblAlgn val="ctr"/>
        <c:lblOffset val="100"/>
        <c:tickLblSkip val="6"/>
        <c:noMultiLvlLbl val="0"/>
      </c:catAx>
      <c:valAx>
        <c:axId val="238418176"/>
        <c:scaling>
          <c:orientation val="minMax"/>
        </c:scaling>
        <c:delete val="0"/>
        <c:axPos val="l"/>
        <c:majorGridlines/>
        <c:numFmt formatCode="General" sourceLinked="0"/>
        <c:majorTickMark val="out"/>
        <c:minorTickMark val="none"/>
        <c:tickLblPos val="nextTo"/>
        <c:spPr>
          <a:ln>
            <a:noFill/>
          </a:ln>
        </c:spPr>
        <c:txPr>
          <a:bodyPr/>
          <a:lstStyle/>
          <a:p>
            <a:pPr>
              <a:defRPr sz="1400" b="1"/>
            </a:pPr>
            <a:endParaRPr lang="es-CL"/>
          </a:p>
        </c:txPr>
        <c:crossAx val="238416640"/>
        <c:crosses val="autoZero"/>
        <c:crossBetween val="between"/>
      </c:valAx>
    </c:plotArea>
    <c:legend>
      <c:legendPos val="b"/>
      <c:overlay val="0"/>
      <c:txPr>
        <a:bodyPr/>
        <a:lstStyle/>
        <a:p>
          <a:pPr>
            <a:defRPr sz="1400" b="1"/>
          </a:pPr>
          <a:endParaRPr lang="es-CL"/>
        </a:p>
      </c:txPr>
    </c:legend>
    <c:plotVisOnly val="1"/>
    <c:dispBlanksAs val="gap"/>
    <c:showDLblsOverMax val="0"/>
  </c:chart>
  <c:txPr>
    <a:bodyPr/>
    <a:lstStyle/>
    <a:p>
      <a:pPr>
        <a:defRPr>
          <a:latin typeface="Lucida Sans Unicode" pitchFamily="34" charset="0"/>
          <a:cs typeface="Lucida Sans Unicode" pitchFamily="34" charset="0"/>
        </a:defRPr>
      </a:pPr>
      <a:endParaRPr lang="es-CL"/>
    </a:p>
  </c:txPr>
  <c:printSettings>
    <c:headerFooter/>
    <c:pageMargins b="0.75000000000000988" l="0.70000000000000062" r="0.70000000000000062" t="0.75000000000000988" header="0.30000000000000032" footer="0.30000000000000032"/>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sz="1400"/>
              <a:t>TPM</a:t>
            </a:r>
          </a:p>
          <a:p>
            <a:pPr>
              <a:defRPr/>
            </a:pPr>
            <a:r>
              <a:rPr lang="es-CL" sz="1200" b="0"/>
              <a:t>nivel base trimestral</a:t>
            </a:r>
          </a:p>
        </c:rich>
      </c:tx>
      <c:overlay val="0"/>
    </c:title>
    <c:autoTitleDeleted val="0"/>
    <c:plotArea>
      <c:layout/>
      <c:lineChart>
        <c:grouping val="standard"/>
        <c:varyColors val="0"/>
        <c:ser>
          <c:idx val="2"/>
          <c:order val="0"/>
          <c:tx>
            <c:v>TPM nominal</c:v>
          </c:tx>
          <c:spPr>
            <a:ln w="34925">
              <a:solidFill>
                <a:schemeClr val="accent2"/>
              </a:solidFill>
            </a:ln>
          </c:spPr>
          <c:marker>
            <c:symbol val="none"/>
          </c:marker>
          <c:cat>
            <c:strRef>
              <c:f>'Charts (3)'!$A$62:$A$117</c:f>
              <c:strCache>
                <c:ptCount val="56"/>
                <c:pt idx="0">
                  <c:v>01</c:v>
                </c:pt>
                <c:pt idx="1">
                  <c:v>01</c:v>
                </c:pt>
                <c:pt idx="2">
                  <c:v>02</c:v>
                </c:pt>
                <c:pt idx="3">
                  <c:v>02</c:v>
                </c:pt>
                <c:pt idx="4">
                  <c:v>02</c:v>
                </c:pt>
                <c:pt idx="5">
                  <c:v>02</c:v>
                </c:pt>
                <c:pt idx="6">
                  <c:v>03</c:v>
                </c:pt>
                <c:pt idx="7">
                  <c:v>03</c:v>
                </c:pt>
                <c:pt idx="8">
                  <c:v>03</c:v>
                </c:pt>
                <c:pt idx="9">
                  <c:v>03</c:v>
                </c:pt>
                <c:pt idx="10">
                  <c:v>04</c:v>
                </c:pt>
                <c:pt idx="11">
                  <c:v>04</c:v>
                </c:pt>
                <c:pt idx="12">
                  <c:v>04</c:v>
                </c:pt>
                <c:pt idx="13">
                  <c:v>04</c:v>
                </c:pt>
                <c:pt idx="14">
                  <c:v>05</c:v>
                </c:pt>
                <c:pt idx="15">
                  <c:v>05</c:v>
                </c:pt>
                <c:pt idx="16">
                  <c:v>05</c:v>
                </c:pt>
                <c:pt idx="17">
                  <c:v>05</c:v>
                </c:pt>
                <c:pt idx="18">
                  <c:v>06</c:v>
                </c:pt>
                <c:pt idx="19">
                  <c:v>06</c:v>
                </c:pt>
                <c:pt idx="20">
                  <c:v>06</c:v>
                </c:pt>
                <c:pt idx="21">
                  <c:v>06</c:v>
                </c:pt>
                <c:pt idx="22">
                  <c:v>07</c:v>
                </c:pt>
                <c:pt idx="23">
                  <c:v>07</c:v>
                </c:pt>
                <c:pt idx="24">
                  <c:v>07</c:v>
                </c:pt>
                <c:pt idx="25">
                  <c:v>07</c:v>
                </c:pt>
                <c:pt idx="26">
                  <c:v>08</c:v>
                </c:pt>
                <c:pt idx="27">
                  <c:v>08</c:v>
                </c:pt>
                <c:pt idx="28">
                  <c:v>08</c:v>
                </c:pt>
                <c:pt idx="29">
                  <c:v>08</c:v>
                </c:pt>
                <c:pt idx="30">
                  <c:v>09</c:v>
                </c:pt>
                <c:pt idx="31">
                  <c:v>09</c:v>
                </c:pt>
                <c:pt idx="32">
                  <c:v>09</c:v>
                </c:pt>
                <c:pt idx="33">
                  <c:v>09</c:v>
                </c:pt>
                <c:pt idx="34">
                  <c:v>10</c:v>
                </c:pt>
                <c:pt idx="35">
                  <c:v>10</c:v>
                </c:pt>
                <c:pt idx="36">
                  <c:v>10</c:v>
                </c:pt>
                <c:pt idx="37">
                  <c:v>10</c:v>
                </c:pt>
                <c:pt idx="38">
                  <c:v>11</c:v>
                </c:pt>
                <c:pt idx="39">
                  <c:v>11</c:v>
                </c:pt>
                <c:pt idx="40">
                  <c:v>11</c:v>
                </c:pt>
                <c:pt idx="41">
                  <c:v>11</c:v>
                </c:pt>
                <c:pt idx="42">
                  <c:v>12</c:v>
                </c:pt>
                <c:pt idx="43">
                  <c:v>12</c:v>
                </c:pt>
                <c:pt idx="44">
                  <c:v>12</c:v>
                </c:pt>
                <c:pt idx="45">
                  <c:v>12</c:v>
                </c:pt>
                <c:pt idx="46">
                  <c:v>13</c:v>
                </c:pt>
                <c:pt idx="47">
                  <c:v>13</c:v>
                </c:pt>
                <c:pt idx="48">
                  <c:v>13</c:v>
                </c:pt>
                <c:pt idx="49">
                  <c:v>13</c:v>
                </c:pt>
                <c:pt idx="50">
                  <c:v>14</c:v>
                </c:pt>
                <c:pt idx="51">
                  <c:v>14</c:v>
                </c:pt>
                <c:pt idx="52">
                  <c:v>14</c:v>
                </c:pt>
                <c:pt idx="53">
                  <c:v>14</c:v>
                </c:pt>
                <c:pt idx="54">
                  <c:v>15</c:v>
                </c:pt>
                <c:pt idx="55">
                  <c:v>15</c:v>
                </c:pt>
              </c:strCache>
            </c:strRef>
          </c:cat>
          <c:val>
            <c:numRef>
              <c:f>Nonstationary!$K$65:$K$120</c:f>
              <c:numCache>
                <c:formatCode>0.000</c:formatCode>
                <c:ptCount val="56"/>
                <c:pt idx="0">
                  <c:v>1.3385191732007446</c:v>
                </c:pt>
                <c:pt idx="1">
                  <c:v>1.574369979034711</c:v>
                </c:pt>
                <c:pt idx="2">
                  <c:v>1.3811368556494583</c:v>
                </c:pt>
                <c:pt idx="3">
                  <c:v>1.0589204019706264</c:v>
                </c:pt>
                <c:pt idx="4">
                  <c:v>0.78827415698370196</c:v>
                </c:pt>
                <c:pt idx="5">
                  <c:v>0.73897005603860244</c:v>
                </c:pt>
                <c:pt idx="6">
                  <c:v>0.68389325024638026</c:v>
                </c:pt>
                <c:pt idx="7">
                  <c:v>0.67821668470631358</c:v>
                </c:pt>
                <c:pt idx="8">
                  <c:v>0.67821668470631358</c:v>
                </c:pt>
                <c:pt idx="9">
                  <c:v>0.65387393692128959</c:v>
                </c:pt>
                <c:pt idx="10">
                  <c:v>0.44354203690392252</c:v>
                </c:pt>
                <c:pt idx="11">
                  <c:v>0.43371595836532256</c:v>
                </c:pt>
                <c:pt idx="12">
                  <c:v>0.44927213303091201</c:v>
                </c:pt>
                <c:pt idx="13">
                  <c:v>0.52772408025586681</c:v>
                </c:pt>
                <c:pt idx="14">
                  <c:v>0.6433180473901835</c:v>
                </c:pt>
                <c:pt idx="15">
                  <c:v>0.76565483854402228</c:v>
                </c:pt>
                <c:pt idx="16">
                  <c:v>0.89865316933673245</c:v>
                </c:pt>
                <c:pt idx="17">
                  <c:v>1.0685038419039694</c:v>
                </c:pt>
                <c:pt idx="18">
                  <c:v>1.133096149091565</c:v>
                </c:pt>
                <c:pt idx="19">
                  <c:v>1.2102284801922003</c:v>
                </c:pt>
                <c:pt idx="20">
                  <c:v>1.2704962249158389</c:v>
                </c:pt>
                <c:pt idx="21">
                  <c:v>1.2792071643599763</c:v>
                </c:pt>
                <c:pt idx="22">
                  <c:v>1.226895941164821</c:v>
                </c:pt>
                <c:pt idx="23">
                  <c:v>1.2197541042358082</c:v>
                </c:pt>
                <c:pt idx="24">
                  <c:v>1.3140206016406233</c:v>
                </c:pt>
                <c:pt idx="25">
                  <c:v>1.4079329869623769</c:v>
                </c:pt>
                <c:pt idx="26">
                  <c:v>1.5093402480857034</c:v>
                </c:pt>
                <c:pt idx="27">
                  <c:v>1.541484509668184</c:v>
                </c:pt>
                <c:pt idx="28">
                  <c:v>1.8250649887425117</c:v>
                </c:pt>
                <c:pt idx="29">
                  <c:v>1.9818295223627058</c:v>
                </c:pt>
                <c:pt idx="30">
                  <c:v>1.349575179951358</c:v>
                </c:pt>
                <c:pt idx="31">
                  <c:v>0.3574326175206205</c:v>
                </c:pt>
                <c:pt idx="32">
                  <c:v>0.13132115703621555</c:v>
                </c:pt>
                <c:pt idx="33">
                  <c:v>0.12468853777596921</c:v>
                </c:pt>
                <c:pt idx="34">
                  <c:v>0.12468853777596921</c:v>
                </c:pt>
                <c:pt idx="35">
                  <c:v>0.14458111889317804</c:v>
                </c:pt>
                <c:pt idx="36">
                  <c:v>0.43289694413078739</c:v>
                </c:pt>
                <c:pt idx="37">
                  <c:v>0.70901684422396305</c:v>
                </c:pt>
                <c:pt idx="38">
                  <c:v>0.84473307890185823</c:v>
                </c:pt>
                <c:pt idx="39">
                  <c:v>1.1585681798238192</c:v>
                </c:pt>
                <c:pt idx="40">
                  <c:v>1.2792071643599763</c:v>
                </c:pt>
                <c:pt idx="41">
                  <c:v>1.2792071643599763</c:v>
                </c:pt>
                <c:pt idx="42">
                  <c:v>1.2276893526757067</c:v>
                </c:pt>
                <c:pt idx="43">
                  <c:v>1.2197541042358082</c:v>
                </c:pt>
                <c:pt idx="44">
                  <c:v>1.2197541042358082</c:v>
                </c:pt>
                <c:pt idx="45">
                  <c:v>1.2197541042358082</c:v>
                </c:pt>
                <c:pt idx="46">
                  <c:v>1.2197541042358082</c:v>
                </c:pt>
                <c:pt idx="47">
                  <c:v>1.2197541042358082</c:v>
                </c:pt>
                <c:pt idx="48">
                  <c:v>1.2197541042358082</c:v>
                </c:pt>
                <c:pt idx="49">
                  <c:v>1.1442433561047098</c:v>
                </c:pt>
                <c:pt idx="50">
                  <c:v>1.0613166063846768</c:v>
                </c:pt>
                <c:pt idx="51">
                  <c:v>0.98051782883202954</c:v>
                </c:pt>
                <c:pt idx="52">
                  <c:v>0.88980859257807887</c:v>
                </c:pt>
                <c:pt idx="53">
                  <c:v>0.75029435169929448</c:v>
                </c:pt>
                <c:pt idx="54">
                  <c:v>0.73897005603860244</c:v>
                </c:pt>
                <c:pt idx="55">
                  <c:v>0.73897005603860244</c:v>
                </c:pt>
              </c:numCache>
            </c:numRef>
          </c:val>
          <c:smooth val="0"/>
          <c:extLst>
            <c:ext xmlns:c16="http://schemas.microsoft.com/office/drawing/2014/chart" uri="{C3380CC4-5D6E-409C-BE32-E72D297353CC}">
              <c16:uniqueId val="{00000000-0F12-4B9A-A996-3988719E724C}"/>
            </c:ext>
          </c:extLst>
        </c:ser>
        <c:dLbls>
          <c:showLegendKey val="0"/>
          <c:showVal val="0"/>
          <c:showCatName val="0"/>
          <c:showSerName val="0"/>
          <c:showPercent val="0"/>
          <c:showBubbleSize val="0"/>
        </c:dLbls>
        <c:smooth val="0"/>
        <c:axId val="238520576"/>
        <c:axId val="238522368"/>
      </c:lineChart>
      <c:catAx>
        <c:axId val="238520576"/>
        <c:scaling>
          <c:orientation val="minMax"/>
        </c:scaling>
        <c:delete val="0"/>
        <c:axPos val="b"/>
        <c:numFmt formatCode="General" sourceLinked="0"/>
        <c:majorTickMark val="out"/>
        <c:minorTickMark val="none"/>
        <c:tickLblPos val="low"/>
        <c:txPr>
          <a:bodyPr/>
          <a:lstStyle/>
          <a:p>
            <a:pPr>
              <a:defRPr sz="1400" b="1"/>
            </a:pPr>
            <a:endParaRPr lang="es-CL"/>
          </a:p>
        </c:txPr>
        <c:crossAx val="238522368"/>
        <c:crosses val="autoZero"/>
        <c:auto val="1"/>
        <c:lblAlgn val="ctr"/>
        <c:lblOffset val="100"/>
        <c:tickLblSkip val="6"/>
        <c:noMultiLvlLbl val="0"/>
      </c:catAx>
      <c:valAx>
        <c:axId val="238522368"/>
        <c:scaling>
          <c:orientation val="minMax"/>
        </c:scaling>
        <c:delete val="0"/>
        <c:axPos val="l"/>
        <c:majorGridlines/>
        <c:numFmt formatCode="General" sourceLinked="0"/>
        <c:majorTickMark val="out"/>
        <c:minorTickMark val="none"/>
        <c:tickLblPos val="nextTo"/>
        <c:spPr>
          <a:ln>
            <a:noFill/>
          </a:ln>
        </c:spPr>
        <c:txPr>
          <a:bodyPr/>
          <a:lstStyle/>
          <a:p>
            <a:pPr>
              <a:defRPr sz="1400" b="1"/>
            </a:pPr>
            <a:endParaRPr lang="es-CL"/>
          </a:p>
        </c:txPr>
        <c:crossAx val="238520576"/>
        <c:crosses val="autoZero"/>
        <c:crossBetween val="between"/>
      </c:valAx>
    </c:plotArea>
    <c:legend>
      <c:legendPos val="b"/>
      <c:overlay val="0"/>
      <c:txPr>
        <a:bodyPr/>
        <a:lstStyle/>
        <a:p>
          <a:pPr>
            <a:defRPr sz="1400" b="1"/>
          </a:pPr>
          <a:endParaRPr lang="es-CL"/>
        </a:p>
      </c:txPr>
    </c:legend>
    <c:plotVisOnly val="1"/>
    <c:dispBlanksAs val="gap"/>
    <c:showDLblsOverMax val="0"/>
  </c:chart>
  <c:txPr>
    <a:bodyPr/>
    <a:lstStyle/>
    <a:p>
      <a:pPr>
        <a:defRPr>
          <a:latin typeface="Lucida Sans Unicode" pitchFamily="34" charset="0"/>
          <a:cs typeface="Lucida Sans Unicode" pitchFamily="34" charset="0"/>
        </a:defRPr>
      </a:pPr>
      <a:endParaRPr lang="es-CL"/>
    </a:p>
  </c:txPr>
  <c:printSettings>
    <c:headerFooter/>
    <c:pageMargins b="0.7500000000000101" l="0.70000000000000062" r="0.70000000000000062" t="0.7500000000000101" header="0.30000000000000032" footer="0.30000000000000032"/>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sz="1400"/>
              <a:t>Precio Cobre</a:t>
            </a:r>
          </a:p>
          <a:p>
            <a:pPr>
              <a:defRPr/>
            </a:pPr>
            <a:r>
              <a:rPr lang="es-CL" sz="1200" b="0"/>
              <a:t>nivel (</a:t>
            </a:r>
            <a:r>
              <a:rPr lang="el-GR" sz="1200" b="0"/>
              <a:t>Δ</a:t>
            </a:r>
            <a:r>
              <a:rPr lang="es-CL" sz="1200" b="0" baseline="0"/>
              <a:t>% de promedio 2001T3-2015T2)</a:t>
            </a:r>
            <a:endParaRPr lang="es-CL" sz="1200" b="0"/>
          </a:p>
        </c:rich>
      </c:tx>
      <c:overlay val="0"/>
    </c:title>
    <c:autoTitleDeleted val="0"/>
    <c:plotArea>
      <c:layout/>
      <c:lineChart>
        <c:grouping val="standard"/>
        <c:varyColors val="0"/>
        <c:ser>
          <c:idx val="0"/>
          <c:order val="0"/>
          <c:tx>
            <c:v>Pr. cobre real</c:v>
          </c:tx>
          <c:spPr>
            <a:ln w="34925">
              <a:solidFill>
                <a:schemeClr val="accent1"/>
              </a:solidFill>
            </a:ln>
          </c:spPr>
          <c:marker>
            <c:symbol val="none"/>
          </c:marker>
          <c:cat>
            <c:strRef>
              <c:f>'Charts (3)'!$A$62:$A$117</c:f>
              <c:strCache>
                <c:ptCount val="56"/>
                <c:pt idx="0">
                  <c:v>01</c:v>
                </c:pt>
                <c:pt idx="1">
                  <c:v>01</c:v>
                </c:pt>
                <c:pt idx="2">
                  <c:v>02</c:v>
                </c:pt>
                <c:pt idx="3">
                  <c:v>02</c:v>
                </c:pt>
                <c:pt idx="4">
                  <c:v>02</c:v>
                </c:pt>
                <c:pt idx="5">
                  <c:v>02</c:v>
                </c:pt>
                <c:pt idx="6">
                  <c:v>03</c:v>
                </c:pt>
                <c:pt idx="7">
                  <c:v>03</c:v>
                </c:pt>
                <c:pt idx="8">
                  <c:v>03</c:v>
                </c:pt>
                <c:pt idx="9">
                  <c:v>03</c:v>
                </c:pt>
                <c:pt idx="10">
                  <c:v>04</c:v>
                </c:pt>
                <c:pt idx="11">
                  <c:v>04</c:v>
                </c:pt>
                <c:pt idx="12">
                  <c:v>04</c:v>
                </c:pt>
                <c:pt idx="13">
                  <c:v>04</c:v>
                </c:pt>
                <c:pt idx="14">
                  <c:v>05</c:v>
                </c:pt>
                <c:pt idx="15">
                  <c:v>05</c:v>
                </c:pt>
                <c:pt idx="16">
                  <c:v>05</c:v>
                </c:pt>
                <c:pt idx="17">
                  <c:v>05</c:v>
                </c:pt>
                <c:pt idx="18">
                  <c:v>06</c:v>
                </c:pt>
                <c:pt idx="19">
                  <c:v>06</c:v>
                </c:pt>
                <c:pt idx="20">
                  <c:v>06</c:v>
                </c:pt>
                <c:pt idx="21">
                  <c:v>06</c:v>
                </c:pt>
                <c:pt idx="22">
                  <c:v>07</c:v>
                </c:pt>
                <c:pt idx="23">
                  <c:v>07</c:v>
                </c:pt>
                <c:pt idx="24">
                  <c:v>07</c:v>
                </c:pt>
                <c:pt idx="25">
                  <c:v>07</c:v>
                </c:pt>
                <c:pt idx="26">
                  <c:v>08</c:v>
                </c:pt>
                <c:pt idx="27">
                  <c:v>08</c:v>
                </c:pt>
                <c:pt idx="28">
                  <c:v>08</c:v>
                </c:pt>
                <c:pt idx="29">
                  <c:v>08</c:v>
                </c:pt>
                <c:pt idx="30">
                  <c:v>09</c:v>
                </c:pt>
                <c:pt idx="31">
                  <c:v>09</c:v>
                </c:pt>
                <c:pt idx="32">
                  <c:v>09</c:v>
                </c:pt>
                <c:pt idx="33">
                  <c:v>09</c:v>
                </c:pt>
                <c:pt idx="34">
                  <c:v>10</c:v>
                </c:pt>
                <c:pt idx="35">
                  <c:v>10</c:v>
                </c:pt>
                <c:pt idx="36">
                  <c:v>10</c:v>
                </c:pt>
                <c:pt idx="37">
                  <c:v>10</c:v>
                </c:pt>
                <c:pt idx="38">
                  <c:v>11</c:v>
                </c:pt>
                <c:pt idx="39">
                  <c:v>11</c:v>
                </c:pt>
                <c:pt idx="40">
                  <c:v>11</c:v>
                </c:pt>
                <c:pt idx="41">
                  <c:v>11</c:v>
                </c:pt>
                <c:pt idx="42">
                  <c:v>12</c:v>
                </c:pt>
                <c:pt idx="43">
                  <c:v>12</c:v>
                </c:pt>
                <c:pt idx="44">
                  <c:v>12</c:v>
                </c:pt>
                <c:pt idx="45">
                  <c:v>12</c:v>
                </c:pt>
                <c:pt idx="46">
                  <c:v>13</c:v>
                </c:pt>
                <c:pt idx="47">
                  <c:v>13</c:v>
                </c:pt>
                <c:pt idx="48">
                  <c:v>13</c:v>
                </c:pt>
                <c:pt idx="49">
                  <c:v>13</c:v>
                </c:pt>
                <c:pt idx="50">
                  <c:v>14</c:v>
                </c:pt>
                <c:pt idx="51">
                  <c:v>14</c:v>
                </c:pt>
                <c:pt idx="52">
                  <c:v>14</c:v>
                </c:pt>
                <c:pt idx="53">
                  <c:v>14</c:v>
                </c:pt>
                <c:pt idx="54">
                  <c:v>15</c:v>
                </c:pt>
                <c:pt idx="55">
                  <c:v>15</c:v>
                </c:pt>
              </c:strCache>
            </c:strRef>
          </c:cat>
          <c:val>
            <c:numRef>
              <c:f>Stationary!$W$65:$W$120</c:f>
              <c:numCache>
                <c:formatCode>0.000</c:formatCode>
                <c:ptCount val="56"/>
                <c:pt idx="0">
                  <c:v>-84.025488068361653</c:v>
                </c:pt>
                <c:pt idx="1">
                  <c:v>-86.127696832333015</c:v>
                </c:pt>
                <c:pt idx="2">
                  <c:v>-72.921069935520336</c:v>
                </c:pt>
                <c:pt idx="3">
                  <c:v>-70.270694782076248</c:v>
                </c:pt>
                <c:pt idx="4">
                  <c:v>-77.639835873196944</c:v>
                </c:pt>
                <c:pt idx="5">
                  <c:v>-75.986270900775594</c:v>
                </c:pt>
                <c:pt idx="6">
                  <c:v>-73.861153253711848</c:v>
                </c:pt>
                <c:pt idx="7">
                  <c:v>-79.025575804671291</c:v>
                </c:pt>
                <c:pt idx="8">
                  <c:v>-72.924490402799222</c:v>
                </c:pt>
                <c:pt idx="9">
                  <c:v>-59.595836942498295</c:v>
                </c:pt>
                <c:pt idx="10">
                  <c:v>-34.134643396364538</c:v>
                </c:pt>
                <c:pt idx="11">
                  <c:v>-32.757274387808025</c:v>
                </c:pt>
                <c:pt idx="12">
                  <c:v>-32.658143390677481</c:v>
                </c:pt>
                <c:pt idx="13">
                  <c:v>-28.158555908427502</c:v>
                </c:pt>
                <c:pt idx="14">
                  <c:v>-24.351898190566033</c:v>
                </c:pt>
                <c:pt idx="15">
                  <c:v>-21.935018216676156</c:v>
                </c:pt>
                <c:pt idx="16">
                  <c:v>-12.798821424474113</c:v>
                </c:pt>
                <c:pt idx="17">
                  <c:v>0.47378839446429311</c:v>
                </c:pt>
                <c:pt idx="18">
                  <c:v>13.406660943648887</c:v>
                </c:pt>
                <c:pt idx="19">
                  <c:v>48.399630614723264</c:v>
                </c:pt>
                <c:pt idx="20">
                  <c:v>52.782641389697005</c:v>
                </c:pt>
                <c:pt idx="21">
                  <c:v>44.211003118888584</c:v>
                </c:pt>
                <c:pt idx="22">
                  <c:v>25.83830578718505</c:v>
                </c:pt>
                <c:pt idx="23">
                  <c:v>47.232555037644772</c:v>
                </c:pt>
                <c:pt idx="24">
                  <c:v>45.387134853920259</c:v>
                </c:pt>
                <c:pt idx="25">
                  <c:v>34.126133613554202</c:v>
                </c:pt>
                <c:pt idx="26">
                  <c:v>38.328182713311207</c:v>
                </c:pt>
                <c:pt idx="27">
                  <c:v>40.523511339387426</c:v>
                </c:pt>
                <c:pt idx="28">
                  <c:v>29.661243099016701</c:v>
                </c:pt>
                <c:pt idx="29">
                  <c:v>-25.797009728190858</c:v>
                </c:pt>
                <c:pt idx="30">
                  <c:v>-34.29352245979851</c:v>
                </c:pt>
                <c:pt idx="31">
                  <c:v>-6.9597784339339341</c:v>
                </c:pt>
                <c:pt idx="32">
                  <c:v>11.968938653780242</c:v>
                </c:pt>
                <c:pt idx="33">
                  <c:v>21.891741707442122</c:v>
                </c:pt>
                <c:pt idx="34">
                  <c:v>30.876270608791117</c:v>
                </c:pt>
                <c:pt idx="35">
                  <c:v>28.287331139209243</c:v>
                </c:pt>
                <c:pt idx="36">
                  <c:v>29.389484428712592</c:v>
                </c:pt>
                <c:pt idx="37">
                  <c:v>43.242828071868303</c:v>
                </c:pt>
                <c:pt idx="38">
                  <c:v>51.050243535606228</c:v>
                </c:pt>
                <c:pt idx="39">
                  <c:v>41.975783780301924</c:v>
                </c:pt>
                <c:pt idx="40">
                  <c:v>39.685683150017098</c:v>
                </c:pt>
                <c:pt idx="41">
                  <c:v>24.042641609598149</c:v>
                </c:pt>
                <c:pt idx="42">
                  <c:v>33.288505632262286</c:v>
                </c:pt>
                <c:pt idx="43">
                  <c:v>28.989406033047885</c:v>
                </c:pt>
                <c:pt idx="44">
                  <c:v>26.977493595921828</c:v>
                </c:pt>
                <c:pt idx="45">
                  <c:v>28.287763332125735</c:v>
                </c:pt>
                <c:pt idx="46">
                  <c:v>27.996116874447694</c:v>
                </c:pt>
                <c:pt idx="47">
                  <c:v>18.655661975058877</c:v>
                </c:pt>
                <c:pt idx="48">
                  <c:v>18.173136375624779</c:v>
                </c:pt>
                <c:pt idx="49">
                  <c:v>18.614724640467671</c:v>
                </c:pt>
                <c:pt idx="50">
                  <c:v>17.166072156196833</c:v>
                </c:pt>
                <c:pt idx="51">
                  <c:v>12.624953086919959</c:v>
                </c:pt>
                <c:pt idx="52">
                  <c:v>16.26254134977097</c:v>
                </c:pt>
                <c:pt idx="53">
                  <c:v>14.971183498745802</c:v>
                </c:pt>
                <c:pt idx="54">
                  <c:v>5.4914152569895123</c:v>
                </c:pt>
                <c:pt idx="55">
                  <c:v>9.7647297897560748</c:v>
                </c:pt>
              </c:numCache>
            </c:numRef>
          </c:val>
          <c:smooth val="0"/>
          <c:extLst>
            <c:ext xmlns:c16="http://schemas.microsoft.com/office/drawing/2014/chart" uri="{C3380CC4-5D6E-409C-BE32-E72D297353CC}">
              <c16:uniqueId val="{00000000-26A0-4BC1-AFA5-7A4509F446D4}"/>
            </c:ext>
          </c:extLst>
        </c:ser>
        <c:dLbls>
          <c:showLegendKey val="0"/>
          <c:showVal val="0"/>
          <c:showCatName val="0"/>
          <c:showSerName val="0"/>
          <c:showPercent val="0"/>
          <c:showBubbleSize val="0"/>
        </c:dLbls>
        <c:smooth val="0"/>
        <c:axId val="238542848"/>
        <c:axId val="238544384"/>
      </c:lineChart>
      <c:catAx>
        <c:axId val="238542848"/>
        <c:scaling>
          <c:orientation val="minMax"/>
        </c:scaling>
        <c:delete val="0"/>
        <c:axPos val="b"/>
        <c:numFmt formatCode="General" sourceLinked="0"/>
        <c:majorTickMark val="out"/>
        <c:minorTickMark val="none"/>
        <c:tickLblPos val="low"/>
        <c:txPr>
          <a:bodyPr/>
          <a:lstStyle/>
          <a:p>
            <a:pPr>
              <a:defRPr sz="1400" b="1"/>
            </a:pPr>
            <a:endParaRPr lang="es-CL"/>
          </a:p>
        </c:txPr>
        <c:crossAx val="238544384"/>
        <c:crosses val="autoZero"/>
        <c:auto val="1"/>
        <c:lblAlgn val="ctr"/>
        <c:lblOffset val="100"/>
        <c:tickLblSkip val="6"/>
        <c:noMultiLvlLbl val="0"/>
      </c:catAx>
      <c:valAx>
        <c:axId val="238544384"/>
        <c:scaling>
          <c:orientation val="minMax"/>
        </c:scaling>
        <c:delete val="0"/>
        <c:axPos val="l"/>
        <c:majorGridlines/>
        <c:numFmt formatCode="0" sourceLinked="0"/>
        <c:majorTickMark val="out"/>
        <c:minorTickMark val="none"/>
        <c:tickLblPos val="nextTo"/>
        <c:spPr>
          <a:ln>
            <a:noFill/>
          </a:ln>
        </c:spPr>
        <c:txPr>
          <a:bodyPr/>
          <a:lstStyle/>
          <a:p>
            <a:pPr>
              <a:defRPr sz="1400" b="1"/>
            </a:pPr>
            <a:endParaRPr lang="es-CL"/>
          </a:p>
        </c:txPr>
        <c:crossAx val="238542848"/>
        <c:crosses val="autoZero"/>
        <c:crossBetween val="between"/>
      </c:valAx>
    </c:plotArea>
    <c:legend>
      <c:legendPos val="b"/>
      <c:overlay val="0"/>
      <c:txPr>
        <a:bodyPr/>
        <a:lstStyle/>
        <a:p>
          <a:pPr>
            <a:defRPr sz="1400" b="1"/>
          </a:pPr>
          <a:endParaRPr lang="es-CL"/>
        </a:p>
      </c:txPr>
    </c:legend>
    <c:plotVisOnly val="1"/>
    <c:dispBlanksAs val="gap"/>
    <c:showDLblsOverMax val="0"/>
  </c:chart>
  <c:txPr>
    <a:bodyPr/>
    <a:lstStyle/>
    <a:p>
      <a:pPr>
        <a:defRPr>
          <a:latin typeface="Lucida Sans Unicode" pitchFamily="34" charset="0"/>
          <a:cs typeface="Lucida Sans Unicode" pitchFamily="34" charset="0"/>
        </a:defRPr>
      </a:pPr>
      <a:endParaRPr lang="es-CL"/>
    </a:p>
  </c:txPr>
  <c:printSettings>
    <c:headerFooter/>
    <c:pageMargins b="0.7500000000000101" l="0.70000000000000062" r="0.70000000000000062" t="0.7500000000000101" header="0.30000000000000032" footer="0.30000000000000032"/>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sz="1400"/>
              <a:t>TCR</a:t>
            </a:r>
          </a:p>
          <a:p>
            <a:pPr>
              <a:defRPr/>
            </a:pPr>
            <a:r>
              <a:rPr lang="es-CL" sz="1200" b="0"/>
              <a:t>nivel (</a:t>
            </a:r>
            <a:r>
              <a:rPr lang="el-GR" sz="1200" b="0"/>
              <a:t>Δ</a:t>
            </a:r>
            <a:r>
              <a:rPr lang="es-CL" sz="1200" b="0"/>
              <a:t>% de promedio 2001T3-2015T2)</a:t>
            </a:r>
          </a:p>
        </c:rich>
      </c:tx>
      <c:overlay val="0"/>
    </c:title>
    <c:autoTitleDeleted val="0"/>
    <c:plotArea>
      <c:layout/>
      <c:lineChart>
        <c:grouping val="standard"/>
        <c:varyColors val="0"/>
        <c:ser>
          <c:idx val="2"/>
          <c:order val="0"/>
          <c:tx>
            <c:v>TCR</c:v>
          </c:tx>
          <c:spPr>
            <a:ln w="34925">
              <a:solidFill>
                <a:schemeClr val="accent2"/>
              </a:solidFill>
            </a:ln>
          </c:spPr>
          <c:marker>
            <c:symbol val="none"/>
          </c:marker>
          <c:cat>
            <c:strRef>
              <c:f>'Charts (3)'!$A$62:$A$117</c:f>
              <c:strCache>
                <c:ptCount val="56"/>
                <c:pt idx="0">
                  <c:v>01</c:v>
                </c:pt>
                <c:pt idx="1">
                  <c:v>01</c:v>
                </c:pt>
                <c:pt idx="2">
                  <c:v>02</c:v>
                </c:pt>
                <c:pt idx="3">
                  <c:v>02</c:v>
                </c:pt>
                <c:pt idx="4">
                  <c:v>02</c:v>
                </c:pt>
                <c:pt idx="5">
                  <c:v>02</c:v>
                </c:pt>
                <c:pt idx="6">
                  <c:v>03</c:v>
                </c:pt>
                <c:pt idx="7">
                  <c:v>03</c:v>
                </c:pt>
                <c:pt idx="8">
                  <c:v>03</c:v>
                </c:pt>
                <c:pt idx="9">
                  <c:v>03</c:v>
                </c:pt>
                <c:pt idx="10">
                  <c:v>04</c:v>
                </c:pt>
                <c:pt idx="11">
                  <c:v>04</c:v>
                </c:pt>
                <c:pt idx="12">
                  <c:v>04</c:v>
                </c:pt>
                <c:pt idx="13">
                  <c:v>04</c:v>
                </c:pt>
                <c:pt idx="14">
                  <c:v>05</c:v>
                </c:pt>
                <c:pt idx="15">
                  <c:v>05</c:v>
                </c:pt>
                <c:pt idx="16">
                  <c:v>05</c:v>
                </c:pt>
                <c:pt idx="17">
                  <c:v>05</c:v>
                </c:pt>
                <c:pt idx="18">
                  <c:v>06</c:v>
                </c:pt>
                <c:pt idx="19">
                  <c:v>06</c:v>
                </c:pt>
                <c:pt idx="20">
                  <c:v>06</c:v>
                </c:pt>
                <c:pt idx="21">
                  <c:v>06</c:v>
                </c:pt>
                <c:pt idx="22">
                  <c:v>07</c:v>
                </c:pt>
                <c:pt idx="23">
                  <c:v>07</c:v>
                </c:pt>
                <c:pt idx="24">
                  <c:v>07</c:v>
                </c:pt>
                <c:pt idx="25">
                  <c:v>07</c:v>
                </c:pt>
                <c:pt idx="26">
                  <c:v>08</c:v>
                </c:pt>
                <c:pt idx="27">
                  <c:v>08</c:v>
                </c:pt>
                <c:pt idx="28">
                  <c:v>08</c:v>
                </c:pt>
                <c:pt idx="29">
                  <c:v>08</c:v>
                </c:pt>
                <c:pt idx="30">
                  <c:v>09</c:v>
                </c:pt>
                <c:pt idx="31">
                  <c:v>09</c:v>
                </c:pt>
                <c:pt idx="32">
                  <c:v>09</c:v>
                </c:pt>
                <c:pt idx="33">
                  <c:v>09</c:v>
                </c:pt>
                <c:pt idx="34">
                  <c:v>10</c:v>
                </c:pt>
                <c:pt idx="35">
                  <c:v>10</c:v>
                </c:pt>
                <c:pt idx="36">
                  <c:v>10</c:v>
                </c:pt>
                <c:pt idx="37">
                  <c:v>10</c:v>
                </c:pt>
                <c:pt idx="38">
                  <c:v>11</c:v>
                </c:pt>
                <c:pt idx="39">
                  <c:v>11</c:v>
                </c:pt>
                <c:pt idx="40">
                  <c:v>11</c:v>
                </c:pt>
                <c:pt idx="41">
                  <c:v>11</c:v>
                </c:pt>
                <c:pt idx="42">
                  <c:v>12</c:v>
                </c:pt>
                <c:pt idx="43">
                  <c:v>12</c:v>
                </c:pt>
                <c:pt idx="44">
                  <c:v>12</c:v>
                </c:pt>
                <c:pt idx="45">
                  <c:v>12</c:v>
                </c:pt>
                <c:pt idx="46">
                  <c:v>13</c:v>
                </c:pt>
                <c:pt idx="47">
                  <c:v>13</c:v>
                </c:pt>
                <c:pt idx="48">
                  <c:v>13</c:v>
                </c:pt>
                <c:pt idx="49">
                  <c:v>13</c:v>
                </c:pt>
                <c:pt idx="50">
                  <c:v>14</c:v>
                </c:pt>
                <c:pt idx="51">
                  <c:v>14</c:v>
                </c:pt>
                <c:pt idx="52">
                  <c:v>14</c:v>
                </c:pt>
                <c:pt idx="53">
                  <c:v>14</c:v>
                </c:pt>
                <c:pt idx="54">
                  <c:v>15</c:v>
                </c:pt>
                <c:pt idx="55">
                  <c:v>15</c:v>
                </c:pt>
              </c:strCache>
            </c:strRef>
          </c:cat>
          <c:val>
            <c:numRef>
              <c:f>Stationary!$M$65:$M$120</c:f>
              <c:numCache>
                <c:formatCode>0.000</c:formatCode>
                <c:ptCount val="56"/>
                <c:pt idx="0">
                  <c:v>5.1125497242547908</c:v>
                </c:pt>
                <c:pt idx="1">
                  <c:v>5.9409709485968847</c:v>
                </c:pt>
                <c:pt idx="2">
                  <c:v>-1.1523976888033758</c:v>
                </c:pt>
                <c:pt idx="3">
                  <c:v>-2.6644955511872581</c:v>
                </c:pt>
                <c:pt idx="4">
                  <c:v>4.8478513175896296</c:v>
                </c:pt>
                <c:pt idx="5">
                  <c:v>5.6171682617448369</c:v>
                </c:pt>
                <c:pt idx="6">
                  <c:v>12.262193644077229</c:v>
                </c:pt>
                <c:pt idx="7">
                  <c:v>11.673131867906704</c:v>
                </c:pt>
                <c:pt idx="8">
                  <c:v>9.8463965773200357</c:v>
                </c:pt>
                <c:pt idx="9">
                  <c:v>2.4581069289917536</c:v>
                </c:pt>
                <c:pt idx="10">
                  <c:v>-0.68835935757738298</c:v>
                </c:pt>
                <c:pt idx="11">
                  <c:v>5.8644695430114098</c:v>
                </c:pt>
                <c:pt idx="12">
                  <c:v>6.8027768563222253</c:v>
                </c:pt>
                <c:pt idx="13">
                  <c:v>4.2914385243836932</c:v>
                </c:pt>
                <c:pt idx="14">
                  <c:v>3.7099426690259065</c:v>
                </c:pt>
                <c:pt idx="15">
                  <c:v>3.916683326726627</c:v>
                </c:pt>
                <c:pt idx="16">
                  <c:v>-1.4425700824942851</c:v>
                </c:pt>
                <c:pt idx="17">
                  <c:v>-7.0198677774221778</c:v>
                </c:pt>
                <c:pt idx="18">
                  <c:v>-6.0878367973626837</c:v>
                </c:pt>
                <c:pt idx="19">
                  <c:v>-4.5135857064614697</c:v>
                </c:pt>
                <c:pt idx="20">
                  <c:v>-1.5833467624888158</c:v>
                </c:pt>
                <c:pt idx="21">
                  <c:v>-2.9336623770815891</c:v>
                </c:pt>
                <c:pt idx="22">
                  <c:v>-0.21174895162545226</c:v>
                </c:pt>
                <c:pt idx="23">
                  <c:v>-0.33768410636037061</c:v>
                </c:pt>
                <c:pt idx="24">
                  <c:v>-1.9703272063363215</c:v>
                </c:pt>
                <c:pt idx="25">
                  <c:v>-3.2228775053513914</c:v>
                </c:pt>
                <c:pt idx="26">
                  <c:v>-8.4578216224693392</c:v>
                </c:pt>
                <c:pt idx="27">
                  <c:v>-3.5998574154231164</c:v>
                </c:pt>
                <c:pt idx="28">
                  <c:v>3.6802588229613775</c:v>
                </c:pt>
                <c:pt idx="29">
                  <c:v>11.526274987646502</c:v>
                </c:pt>
                <c:pt idx="30">
                  <c:v>3.6044736462925471</c:v>
                </c:pt>
                <c:pt idx="31">
                  <c:v>0.21820863275280544</c:v>
                </c:pt>
                <c:pt idx="32">
                  <c:v>0.44309127138836857</c:v>
                </c:pt>
                <c:pt idx="33">
                  <c:v>-2.0884188452469061</c:v>
                </c:pt>
                <c:pt idx="34">
                  <c:v>-2.9360953635613214</c:v>
                </c:pt>
                <c:pt idx="35">
                  <c:v>-1.9056206198496852</c:v>
                </c:pt>
                <c:pt idx="36">
                  <c:v>-4.3811043656555171</c:v>
                </c:pt>
                <c:pt idx="37">
                  <c:v>-7.337207177154653</c:v>
                </c:pt>
                <c:pt idx="38">
                  <c:v>-4.5745622587286334</c:v>
                </c:pt>
                <c:pt idx="39">
                  <c:v>-4.5725153427801501</c:v>
                </c:pt>
                <c:pt idx="40">
                  <c:v>-4.3593233211466327</c:v>
                </c:pt>
                <c:pt idx="41">
                  <c:v>0.13348059965136372</c:v>
                </c:pt>
                <c:pt idx="42">
                  <c:v>-4.2423458036079182</c:v>
                </c:pt>
                <c:pt idx="43">
                  <c:v>-4.2461160321287821</c:v>
                </c:pt>
                <c:pt idx="44">
                  <c:v>-7.1402264034545055</c:v>
                </c:pt>
                <c:pt idx="45">
                  <c:v>-7.8731105802681327</c:v>
                </c:pt>
                <c:pt idx="46">
                  <c:v>-8.6715744684792071</c:v>
                </c:pt>
                <c:pt idx="47">
                  <c:v>-7.1481252681743968</c:v>
                </c:pt>
                <c:pt idx="48">
                  <c:v>-4.0378001255715503</c:v>
                </c:pt>
                <c:pt idx="49">
                  <c:v>-2.6367454400554493</c:v>
                </c:pt>
                <c:pt idx="50">
                  <c:v>2.451591991566886</c:v>
                </c:pt>
                <c:pt idx="51">
                  <c:v>2.2874557216438802</c:v>
                </c:pt>
                <c:pt idx="52">
                  <c:v>4.7316725266443882</c:v>
                </c:pt>
                <c:pt idx="53">
                  <c:v>2.666612808552884</c:v>
                </c:pt>
                <c:pt idx="54">
                  <c:v>1.8346868888953622</c:v>
                </c:pt>
                <c:pt idx="55">
                  <c:v>-1.2125097685010928</c:v>
                </c:pt>
              </c:numCache>
            </c:numRef>
          </c:val>
          <c:smooth val="0"/>
          <c:extLst>
            <c:ext xmlns:c16="http://schemas.microsoft.com/office/drawing/2014/chart" uri="{C3380CC4-5D6E-409C-BE32-E72D297353CC}">
              <c16:uniqueId val="{00000000-E44D-45C5-B1F2-313306DBB16C}"/>
            </c:ext>
          </c:extLst>
        </c:ser>
        <c:dLbls>
          <c:showLegendKey val="0"/>
          <c:showVal val="0"/>
          <c:showCatName val="0"/>
          <c:showSerName val="0"/>
          <c:showPercent val="0"/>
          <c:showBubbleSize val="0"/>
        </c:dLbls>
        <c:smooth val="0"/>
        <c:axId val="238593536"/>
        <c:axId val="238595072"/>
      </c:lineChart>
      <c:catAx>
        <c:axId val="238593536"/>
        <c:scaling>
          <c:orientation val="minMax"/>
        </c:scaling>
        <c:delete val="0"/>
        <c:axPos val="b"/>
        <c:numFmt formatCode="General" sourceLinked="0"/>
        <c:majorTickMark val="out"/>
        <c:minorTickMark val="none"/>
        <c:tickLblPos val="low"/>
        <c:txPr>
          <a:bodyPr/>
          <a:lstStyle/>
          <a:p>
            <a:pPr>
              <a:defRPr sz="1400" b="1"/>
            </a:pPr>
            <a:endParaRPr lang="es-CL"/>
          </a:p>
        </c:txPr>
        <c:crossAx val="238595072"/>
        <c:crosses val="autoZero"/>
        <c:auto val="1"/>
        <c:lblAlgn val="ctr"/>
        <c:lblOffset val="100"/>
        <c:tickLblSkip val="6"/>
        <c:noMultiLvlLbl val="0"/>
      </c:catAx>
      <c:valAx>
        <c:axId val="238595072"/>
        <c:scaling>
          <c:orientation val="minMax"/>
        </c:scaling>
        <c:delete val="0"/>
        <c:axPos val="l"/>
        <c:majorGridlines/>
        <c:numFmt formatCode="0" sourceLinked="0"/>
        <c:majorTickMark val="out"/>
        <c:minorTickMark val="none"/>
        <c:tickLblPos val="nextTo"/>
        <c:spPr>
          <a:ln>
            <a:noFill/>
          </a:ln>
        </c:spPr>
        <c:txPr>
          <a:bodyPr/>
          <a:lstStyle/>
          <a:p>
            <a:pPr>
              <a:defRPr sz="1400" b="1"/>
            </a:pPr>
            <a:endParaRPr lang="es-CL"/>
          </a:p>
        </c:txPr>
        <c:crossAx val="238593536"/>
        <c:crosses val="autoZero"/>
        <c:crossBetween val="between"/>
      </c:valAx>
    </c:plotArea>
    <c:legend>
      <c:legendPos val="b"/>
      <c:overlay val="0"/>
      <c:txPr>
        <a:bodyPr/>
        <a:lstStyle/>
        <a:p>
          <a:pPr>
            <a:defRPr sz="1400" b="1"/>
          </a:pPr>
          <a:endParaRPr lang="es-CL"/>
        </a:p>
      </c:txPr>
    </c:legend>
    <c:plotVisOnly val="1"/>
    <c:dispBlanksAs val="gap"/>
    <c:showDLblsOverMax val="0"/>
  </c:chart>
  <c:txPr>
    <a:bodyPr/>
    <a:lstStyle/>
    <a:p>
      <a:pPr>
        <a:defRPr>
          <a:latin typeface="Lucida Sans Unicode" pitchFamily="34" charset="0"/>
          <a:cs typeface="Lucida Sans Unicode" pitchFamily="34" charset="0"/>
        </a:defRPr>
      </a:pPr>
      <a:endParaRPr lang="es-CL"/>
    </a:p>
  </c:txPr>
  <c:printSettings>
    <c:headerFooter/>
    <c:pageMargins b="0.75000000000001033" l="0.70000000000000062" r="0.70000000000000062" t="0.75000000000001033" header="0.30000000000000032" footer="0.30000000000000032"/>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sz="1400"/>
              <a:t>LIBOR, EMBI</a:t>
            </a:r>
          </a:p>
          <a:p>
            <a:pPr>
              <a:defRPr/>
            </a:pPr>
            <a:r>
              <a:rPr lang="es-CL" sz="1200" b="0"/>
              <a:t>nivel base trimestral</a:t>
            </a:r>
          </a:p>
        </c:rich>
      </c:tx>
      <c:overlay val="0"/>
    </c:title>
    <c:autoTitleDeleted val="0"/>
    <c:plotArea>
      <c:layout/>
      <c:lineChart>
        <c:grouping val="standard"/>
        <c:varyColors val="0"/>
        <c:ser>
          <c:idx val="0"/>
          <c:order val="0"/>
          <c:tx>
            <c:v>LIBOR</c:v>
          </c:tx>
          <c:spPr>
            <a:ln w="34925">
              <a:solidFill>
                <a:schemeClr val="accent2"/>
              </a:solidFill>
            </a:ln>
          </c:spPr>
          <c:marker>
            <c:symbol val="none"/>
          </c:marker>
          <c:cat>
            <c:strRef>
              <c:f>'Charts (3)'!$A$62:$A$117</c:f>
              <c:strCache>
                <c:ptCount val="56"/>
                <c:pt idx="0">
                  <c:v>01</c:v>
                </c:pt>
                <c:pt idx="1">
                  <c:v>01</c:v>
                </c:pt>
                <c:pt idx="2">
                  <c:v>02</c:v>
                </c:pt>
                <c:pt idx="3">
                  <c:v>02</c:v>
                </c:pt>
                <c:pt idx="4">
                  <c:v>02</c:v>
                </c:pt>
                <c:pt idx="5">
                  <c:v>02</c:v>
                </c:pt>
                <c:pt idx="6">
                  <c:v>03</c:v>
                </c:pt>
                <c:pt idx="7">
                  <c:v>03</c:v>
                </c:pt>
                <c:pt idx="8">
                  <c:v>03</c:v>
                </c:pt>
                <c:pt idx="9">
                  <c:v>03</c:v>
                </c:pt>
                <c:pt idx="10">
                  <c:v>04</c:v>
                </c:pt>
                <c:pt idx="11">
                  <c:v>04</c:v>
                </c:pt>
                <c:pt idx="12">
                  <c:v>04</c:v>
                </c:pt>
                <c:pt idx="13">
                  <c:v>04</c:v>
                </c:pt>
                <c:pt idx="14">
                  <c:v>05</c:v>
                </c:pt>
                <c:pt idx="15">
                  <c:v>05</c:v>
                </c:pt>
                <c:pt idx="16">
                  <c:v>05</c:v>
                </c:pt>
                <c:pt idx="17">
                  <c:v>05</c:v>
                </c:pt>
                <c:pt idx="18">
                  <c:v>06</c:v>
                </c:pt>
                <c:pt idx="19">
                  <c:v>06</c:v>
                </c:pt>
                <c:pt idx="20">
                  <c:v>06</c:v>
                </c:pt>
                <c:pt idx="21">
                  <c:v>06</c:v>
                </c:pt>
                <c:pt idx="22">
                  <c:v>07</c:v>
                </c:pt>
                <c:pt idx="23">
                  <c:v>07</c:v>
                </c:pt>
                <c:pt idx="24">
                  <c:v>07</c:v>
                </c:pt>
                <c:pt idx="25">
                  <c:v>07</c:v>
                </c:pt>
                <c:pt idx="26">
                  <c:v>08</c:v>
                </c:pt>
                <c:pt idx="27">
                  <c:v>08</c:v>
                </c:pt>
                <c:pt idx="28">
                  <c:v>08</c:v>
                </c:pt>
                <c:pt idx="29">
                  <c:v>08</c:v>
                </c:pt>
                <c:pt idx="30">
                  <c:v>09</c:v>
                </c:pt>
                <c:pt idx="31">
                  <c:v>09</c:v>
                </c:pt>
                <c:pt idx="32">
                  <c:v>09</c:v>
                </c:pt>
                <c:pt idx="33">
                  <c:v>09</c:v>
                </c:pt>
                <c:pt idx="34">
                  <c:v>10</c:v>
                </c:pt>
                <c:pt idx="35">
                  <c:v>10</c:v>
                </c:pt>
                <c:pt idx="36">
                  <c:v>10</c:v>
                </c:pt>
                <c:pt idx="37">
                  <c:v>10</c:v>
                </c:pt>
                <c:pt idx="38">
                  <c:v>11</c:v>
                </c:pt>
                <c:pt idx="39">
                  <c:v>11</c:v>
                </c:pt>
                <c:pt idx="40">
                  <c:v>11</c:v>
                </c:pt>
                <c:pt idx="41">
                  <c:v>11</c:v>
                </c:pt>
                <c:pt idx="42">
                  <c:v>12</c:v>
                </c:pt>
                <c:pt idx="43">
                  <c:v>12</c:v>
                </c:pt>
                <c:pt idx="44">
                  <c:v>12</c:v>
                </c:pt>
                <c:pt idx="45">
                  <c:v>12</c:v>
                </c:pt>
                <c:pt idx="46">
                  <c:v>13</c:v>
                </c:pt>
                <c:pt idx="47">
                  <c:v>13</c:v>
                </c:pt>
                <c:pt idx="48">
                  <c:v>13</c:v>
                </c:pt>
                <c:pt idx="49">
                  <c:v>13</c:v>
                </c:pt>
                <c:pt idx="50">
                  <c:v>14</c:v>
                </c:pt>
                <c:pt idx="51">
                  <c:v>14</c:v>
                </c:pt>
                <c:pt idx="52">
                  <c:v>14</c:v>
                </c:pt>
                <c:pt idx="53">
                  <c:v>14</c:v>
                </c:pt>
                <c:pt idx="54">
                  <c:v>15</c:v>
                </c:pt>
                <c:pt idx="55">
                  <c:v>15</c:v>
                </c:pt>
              </c:strCache>
            </c:strRef>
          </c:cat>
          <c:val>
            <c:numRef>
              <c:f>Nonstationary!$S$65:$S$120</c:f>
              <c:numCache>
                <c:formatCode>0.000</c:formatCode>
                <c:ptCount val="56"/>
                <c:pt idx="0">
                  <c:v>0.85123565916699839</c:v>
                </c:pt>
                <c:pt idx="1">
                  <c:v>0.53344295887440862</c:v>
                </c:pt>
                <c:pt idx="2">
                  <c:v>0.47083822099159656</c:v>
                </c:pt>
                <c:pt idx="3">
                  <c:v>0.47498026957629952</c:v>
                </c:pt>
                <c:pt idx="4">
                  <c:v>0.44857889901689729</c:v>
                </c:pt>
                <c:pt idx="5">
                  <c:v>0.38669245444914574</c:v>
                </c:pt>
                <c:pt idx="6">
                  <c:v>0.33086034304088158</c:v>
                </c:pt>
                <c:pt idx="7">
                  <c:v>0.30660603837781186</c:v>
                </c:pt>
                <c:pt idx="8">
                  <c:v>0.28053677056342141</c:v>
                </c:pt>
                <c:pt idx="9">
                  <c:v>0.28997698030945313</c:v>
                </c:pt>
                <c:pt idx="10">
                  <c:v>0.27872610872710191</c:v>
                </c:pt>
                <c:pt idx="11">
                  <c:v>0.32519150615040865</c:v>
                </c:pt>
                <c:pt idx="12">
                  <c:v>0.43471771489651645</c:v>
                </c:pt>
                <c:pt idx="13">
                  <c:v>0.56752785261791572</c:v>
                </c:pt>
                <c:pt idx="14">
                  <c:v>0.70002030469349863</c:v>
                </c:pt>
                <c:pt idx="15">
                  <c:v>0.80851585988423269</c:v>
                </c:pt>
                <c:pt idx="16">
                  <c:v>0.92638322450366473</c:v>
                </c:pt>
                <c:pt idx="17">
                  <c:v>1.0608396278750618</c:v>
                </c:pt>
                <c:pt idx="18">
                  <c:v>1.163844460429923</c:v>
                </c:pt>
                <c:pt idx="19">
                  <c:v>1.2729456038331299</c:v>
                </c:pt>
                <c:pt idx="20">
                  <c:v>1.3226455032826454</c:v>
                </c:pt>
                <c:pt idx="21">
                  <c:v>1.3074256330586123</c:v>
                </c:pt>
                <c:pt idx="22">
                  <c:v>1.3042301923677964</c:v>
                </c:pt>
                <c:pt idx="23">
                  <c:v>1.3048461290848219</c:v>
                </c:pt>
                <c:pt idx="24">
                  <c:v>1.3252259847328236</c:v>
                </c:pt>
                <c:pt idx="25">
                  <c:v>1.2277306589728871</c:v>
                </c:pt>
                <c:pt idx="26">
                  <c:v>0.8089279469338857</c:v>
                </c:pt>
                <c:pt idx="27">
                  <c:v>0.67880857512359261</c:v>
                </c:pt>
                <c:pt idx="28">
                  <c:v>0.71665147077741564</c:v>
                </c:pt>
                <c:pt idx="29">
                  <c:v>0.68332952863552465</c:v>
                </c:pt>
                <c:pt idx="30">
                  <c:v>0.30820219870947729</c:v>
                </c:pt>
                <c:pt idx="31">
                  <c:v>0.20922756176748789</c:v>
                </c:pt>
                <c:pt idx="32">
                  <c:v>0.10323957652320444</c:v>
                </c:pt>
                <c:pt idx="33">
                  <c:v>6.6991179038089987E-2</c:v>
                </c:pt>
                <c:pt idx="34">
                  <c:v>6.4149966463079147E-2</c:v>
                </c:pt>
                <c:pt idx="35">
                  <c:v>0.10941460445323296</c:v>
                </c:pt>
                <c:pt idx="36">
                  <c:v>9.6930078876305836E-2</c:v>
                </c:pt>
                <c:pt idx="37">
                  <c:v>7.3094134484213549E-2</c:v>
                </c:pt>
                <c:pt idx="38">
                  <c:v>7.6866669416143465E-2</c:v>
                </c:pt>
                <c:pt idx="39">
                  <c:v>6.5461180158974591E-2</c:v>
                </c:pt>
                <c:pt idx="40">
                  <c:v>7.4521014235846325E-2</c:v>
                </c:pt>
                <c:pt idx="41">
                  <c:v>0.11918852509427125</c:v>
                </c:pt>
                <c:pt idx="42">
                  <c:v>0.12804768708818312</c:v>
                </c:pt>
                <c:pt idx="43">
                  <c:v>0.11630902415516195</c:v>
                </c:pt>
                <c:pt idx="44">
                  <c:v>0.10605616864725921</c:v>
                </c:pt>
                <c:pt idx="45">
                  <c:v>7.926386034217088E-2</c:v>
                </c:pt>
                <c:pt idx="46">
                  <c:v>7.2899255747203934E-2</c:v>
                </c:pt>
                <c:pt idx="47">
                  <c:v>6.8665091518301732E-2</c:v>
                </c:pt>
                <c:pt idx="48">
                  <c:v>6.5308659710773209E-2</c:v>
                </c:pt>
                <c:pt idx="49">
                  <c:v>6.0246489487133084E-2</c:v>
                </c:pt>
                <c:pt idx="50">
                  <c:v>5.8903370787316021E-2</c:v>
                </c:pt>
                <c:pt idx="51">
                  <c:v>5.6990524999770149E-2</c:v>
                </c:pt>
                <c:pt idx="52">
                  <c:v>5.8499579489877718E-2</c:v>
                </c:pt>
                <c:pt idx="53">
                  <c:v>5.8975889967662995E-2</c:v>
                </c:pt>
                <c:pt idx="54">
                  <c:v>6.504091540509524E-2</c:v>
                </c:pt>
                <c:pt idx="55">
                  <c:v>6.9779779077621062E-2</c:v>
                </c:pt>
              </c:numCache>
            </c:numRef>
          </c:val>
          <c:smooth val="0"/>
          <c:extLst>
            <c:ext xmlns:c16="http://schemas.microsoft.com/office/drawing/2014/chart" uri="{C3380CC4-5D6E-409C-BE32-E72D297353CC}">
              <c16:uniqueId val="{00000000-F1EC-47F3-8F50-CD2FB1D4BB0A}"/>
            </c:ext>
          </c:extLst>
        </c:ser>
        <c:ser>
          <c:idx val="1"/>
          <c:order val="1"/>
          <c:tx>
            <c:v>EMBI Chile</c:v>
          </c:tx>
          <c:spPr>
            <a:ln w="34925">
              <a:solidFill>
                <a:schemeClr val="accent3"/>
              </a:solidFill>
            </a:ln>
          </c:spPr>
          <c:marker>
            <c:symbol val="none"/>
          </c:marker>
          <c:cat>
            <c:strRef>
              <c:f>'Charts (3)'!$A$62:$A$117</c:f>
              <c:strCache>
                <c:ptCount val="56"/>
                <c:pt idx="0">
                  <c:v>01</c:v>
                </c:pt>
                <c:pt idx="1">
                  <c:v>01</c:v>
                </c:pt>
                <c:pt idx="2">
                  <c:v>02</c:v>
                </c:pt>
                <c:pt idx="3">
                  <c:v>02</c:v>
                </c:pt>
                <c:pt idx="4">
                  <c:v>02</c:v>
                </c:pt>
                <c:pt idx="5">
                  <c:v>02</c:v>
                </c:pt>
                <c:pt idx="6">
                  <c:v>03</c:v>
                </c:pt>
                <c:pt idx="7">
                  <c:v>03</c:v>
                </c:pt>
                <c:pt idx="8">
                  <c:v>03</c:v>
                </c:pt>
                <c:pt idx="9">
                  <c:v>03</c:v>
                </c:pt>
                <c:pt idx="10">
                  <c:v>04</c:v>
                </c:pt>
                <c:pt idx="11">
                  <c:v>04</c:v>
                </c:pt>
                <c:pt idx="12">
                  <c:v>04</c:v>
                </c:pt>
                <c:pt idx="13">
                  <c:v>04</c:v>
                </c:pt>
                <c:pt idx="14">
                  <c:v>05</c:v>
                </c:pt>
                <c:pt idx="15">
                  <c:v>05</c:v>
                </c:pt>
                <c:pt idx="16">
                  <c:v>05</c:v>
                </c:pt>
                <c:pt idx="17">
                  <c:v>05</c:v>
                </c:pt>
                <c:pt idx="18">
                  <c:v>06</c:v>
                </c:pt>
                <c:pt idx="19">
                  <c:v>06</c:v>
                </c:pt>
                <c:pt idx="20">
                  <c:v>06</c:v>
                </c:pt>
                <c:pt idx="21">
                  <c:v>06</c:v>
                </c:pt>
                <c:pt idx="22">
                  <c:v>07</c:v>
                </c:pt>
                <c:pt idx="23">
                  <c:v>07</c:v>
                </c:pt>
                <c:pt idx="24">
                  <c:v>07</c:v>
                </c:pt>
                <c:pt idx="25">
                  <c:v>07</c:v>
                </c:pt>
                <c:pt idx="26">
                  <c:v>08</c:v>
                </c:pt>
                <c:pt idx="27">
                  <c:v>08</c:v>
                </c:pt>
                <c:pt idx="28">
                  <c:v>08</c:v>
                </c:pt>
                <c:pt idx="29">
                  <c:v>08</c:v>
                </c:pt>
                <c:pt idx="30">
                  <c:v>09</c:v>
                </c:pt>
                <c:pt idx="31">
                  <c:v>09</c:v>
                </c:pt>
                <c:pt idx="32">
                  <c:v>09</c:v>
                </c:pt>
                <c:pt idx="33">
                  <c:v>09</c:v>
                </c:pt>
                <c:pt idx="34">
                  <c:v>10</c:v>
                </c:pt>
                <c:pt idx="35">
                  <c:v>10</c:v>
                </c:pt>
                <c:pt idx="36">
                  <c:v>10</c:v>
                </c:pt>
                <c:pt idx="37">
                  <c:v>10</c:v>
                </c:pt>
                <c:pt idx="38">
                  <c:v>11</c:v>
                </c:pt>
                <c:pt idx="39">
                  <c:v>11</c:v>
                </c:pt>
                <c:pt idx="40">
                  <c:v>11</c:v>
                </c:pt>
                <c:pt idx="41">
                  <c:v>11</c:v>
                </c:pt>
                <c:pt idx="42">
                  <c:v>12</c:v>
                </c:pt>
                <c:pt idx="43">
                  <c:v>12</c:v>
                </c:pt>
                <c:pt idx="44">
                  <c:v>12</c:v>
                </c:pt>
                <c:pt idx="45">
                  <c:v>12</c:v>
                </c:pt>
                <c:pt idx="46">
                  <c:v>13</c:v>
                </c:pt>
                <c:pt idx="47">
                  <c:v>13</c:v>
                </c:pt>
                <c:pt idx="48">
                  <c:v>13</c:v>
                </c:pt>
                <c:pt idx="49">
                  <c:v>13</c:v>
                </c:pt>
                <c:pt idx="50">
                  <c:v>14</c:v>
                </c:pt>
                <c:pt idx="51">
                  <c:v>14</c:v>
                </c:pt>
                <c:pt idx="52">
                  <c:v>14</c:v>
                </c:pt>
                <c:pt idx="53">
                  <c:v>14</c:v>
                </c:pt>
                <c:pt idx="54">
                  <c:v>15</c:v>
                </c:pt>
                <c:pt idx="55">
                  <c:v>15</c:v>
                </c:pt>
              </c:strCache>
            </c:strRef>
          </c:cat>
          <c:val>
            <c:numRef>
              <c:f>Nonstationary!$T$65:$T$120</c:f>
              <c:numCache>
                <c:formatCode>0.000</c:formatCode>
                <c:ptCount val="56"/>
                <c:pt idx="0">
                  <c:v>0.47708536190666534</c:v>
                </c:pt>
                <c:pt idx="1">
                  <c:v>0.4999671626672384</c:v>
                </c:pt>
                <c:pt idx="2">
                  <c:v>0.39601350547831166</c:v>
                </c:pt>
                <c:pt idx="3">
                  <c:v>0.35907557089418279</c:v>
                </c:pt>
                <c:pt idx="4">
                  <c:v>0.50650097518399362</c:v>
                </c:pt>
                <c:pt idx="5">
                  <c:v>0.49016324097296865</c:v>
                </c:pt>
                <c:pt idx="6">
                  <c:v>0.41159315076662073</c:v>
                </c:pt>
                <c:pt idx="7">
                  <c:v>0.32784097863458078</c:v>
                </c:pt>
                <c:pt idx="8">
                  <c:v>0.2883308953418301</c:v>
                </c:pt>
                <c:pt idx="9">
                  <c:v>0.22399353428679988</c:v>
                </c:pt>
                <c:pt idx="10">
                  <c:v>0.2272969169554607</c:v>
                </c:pt>
                <c:pt idx="11">
                  <c:v>0.22399353428679988</c:v>
                </c:pt>
                <c:pt idx="12">
                  <c:v>0.19093567823027735</c:v>
                </c:pt>
                <c:pt idx="13">
                  <c:v>0.18183709916246299</c:v>
                </c:pt>
                <c:pt idx="14">
                  <c:v>0.15700594892875608</c:v>
                </c:pt>
                <c:pt idx="15">
                  <c:v>0.17190759848579446</c:v>
                </c:pt>
                <c:pt idx="16">
                  <c:v>0.14126678772035672</c:v>
                </c:pt>
                <c:pt idx="17">
                  <c:v>0.17604536972614765</c:v>
                </c:pt>
                <c:pt idx="18">
                  <c:v>0.18100979138734516</c:v>
                </c:pt>
                <c:pt idx="19">
                  <c:v>0.19589714419437571</c:v>
                </c:pt>
                <c:pt idx="20">
                  <c:v>0.21242825634864979</c:v>
                </c:pt>
                <c:pt idx="21">
                  <c:v>0.20499060857385762</c:v>
                </c:pt>
                <c:pt idx="22">
                  <c:v>0.20499060857385762</c:v>
                </c:pt>
                <c:pt idx="23">
                  <c:v>0.20085762570805824</c:v>
                </c:pt>
                <c:pt idx="24">
                  <c:v>0.26442992594425652</c:v>
                </c:pt>
                <c:pt idx="25">
                  <c:v>0.3344199260409691</c:v>
                </c:pt>
                <c:pt idx="26">
                  <c:v>0.41569144424639998</c:v>
                </c:pt>
                <c:pt idx="27">
                  <c:v>0.41077341144366625</c:v>
                </c:pt>
                <c:pt idx="28">
                  <c:v>0.44845362827531932</c:v>
                </c:pt>
                <c:pt idx="29">
                  <c:v>0.82861496480755026</c:v>
                </c:pt>
                <c:pt idx="30">
                  <c:v>0.87854733112640482</c:v>
                </c:pt>
                <c:pt idx="31">
                  <c:v>0.59616816185700838</c:v>
                </c:pt>
                <c:pt idx="32">
                  <c:v>0.36400378328323518</c:v>
                </c:pt>
                <c:pt idx="33">
                  <c:v>0.3138549642837935</c:v>
                </c:pt>
                <c:pt idx="34">
                  <c:v>0.30480101913405178</c:v>
                </c:pt>
                <c:pt idx="35">
                  <c:v>0.33524217274793255</c:v>
                </c:pt>
                <c:pt idx="36">
                  <c:v>0.3344199260409691</c:v>
                </c:pt>
                <c:pt idx="37">
                  <c:v>0.30891685523428858</c:v>
                </c:pt>
                <c:pt idx="38">
                  <c:v>0.28503556811105318</c:v>
                </c:pt>
                <c:pt idx="39">
                  <c:v>0.31714649517957172</c:v>
                </c:pt>
                <c:pt idx="40">
                  <c:v>0.3713942807996603</c:v>
                </c:pt>
                <c:pt idx="41">
                  <c:v>0.40257453953493527</c:v>
                </c:pt>
                <c:pt idx="42">
                  <c:v>0.39027118785368364</c:v>
                </c:pt>
                <c:pt idx="43">
                  <c:v>0.41569144424639998</c:v>
                </c:pt>
                <c:pt idx="44">
                  <c:v>0.36975213681588032</c:v>
                </c:pt>
                <c:pt idx="45">
                  <c:v>0.31879209812907172</c:v>
                </c:pt>
                <c:pt idx="46">
                  <c:v>0.32537342693736471</c:v>
                </c:pt>
                <c:pt idx="47">
                  <c:v>0.37878259418359944</c:v>
                </c:pt>
                <c:pt idx="48">
                  <c:v>0.42388601623534117</c:v>
                </c:pt>
                <c:pt idx="49">
                  <c:v>0.40093444244059068</c:v>
                </c:pt>
                <c:pt idx="50">
                  <c:v>0.38206558827892456</c:v>
                </c:pt>
                <c:pt idx="51">
                  <c:v>0.32784097863458078</c:v>
                </c:pt>
                <c:pt idx="52">
                  <c:v>0.31550078390256014</c:v>
                </c:pt>
                <c:pt idx="53">
                  <c:v>0.3894507490829649</c:v>
                </c:pt>
                <c:pt idx="54">
                  <c:v>0.42142792666058032</c:v>
                </c:pt>
                <c:pt idx="55">
                  <c:v>0.36975213681588032</c:v>
                </c:pt>
              </c:numCache>
            </c:numRef>
          </c:val>
          <c:smooth val="0"/>
          <c:extLst>
            <c:ext xmlns:c16="http://schemas.microsoft.com/office/drawing/2014/chart" uri="{C3380CC4-5D6E-409C-BE32-E72D297353CC}">
              <c16:uniqueId val="{00000001-F1EC-47F3-8F50-CD2FB1D4BB0A}"/>
            </c:ext>
          </c:extLst>
        </c:ser>
        <c:dLbls>
          <c:showLegendKey val="0"/>
          <c:showVal val="0"/>
          <c:showCatName val="0"/>
          <c:showSerName val="0"/>
          <c:showPercent val="0"/>
          <c:showBubbleSize val="0"/>
        </c:dLbls>
        <c:smooth val="0"/>
        <c:axId val="238641152"/>
        <c:axId val="238642688"/>
      </c:lineChart>
      <c:catAx>
        <c:axId val="238641152"/>
        <c:scaling>
          <c:orientation val="minMax"/>
        </c:scaling>
        <c:delete val="0"/>
        <c:axPos val="b"/>
        <c:numFmt formatCode="General" sourceLinked="0"/>
        <c:majorTickMark val="out"/>
        <c:minorTickMark val="none"/>
        <c:tickLblPos val="low"/>
        <c:txPr>
          <a:bodyPr/>
          <a:lstStyle/>
          <a:p>
            <a:pPr>
              <a:defRPr sz="1400" b="1"/>
            </a:pPr>
            <a:endParaRPr lang="es-CL"/>
          </a:p>
        </c:txPr>
        <c:crossAx val="238642688"/>
        <c:crosses val="autoZero"/>
        <c:auto val="1"/>
        <c:lblAlgn val="ctr"/>
        <c:lblOffset val="100"/>
        <c:tickLblSkip val="6"/>
        <c:noMultiLvlLbl val="0"/>
      </c:catAx>
      <c:valAx>
        <c:axId val="238642688"/>
        <c:scaling>
          <c:orientation val="minMax"/>
        </c:scaling>
        <c:delete val="0"/>
        <c:axPos val="l"/>
        <c:majorGridlines/>
        <c:numFmt formatCode="General" sourceLinked="0"/>
        <c:majorTickMark val="out"/>
        <c:minorTickMark val="none"/>
        <c:tickLblPos val="nextTo"/>
        <c:spPr>
          <a:ln>
            <a:noFill/>
          </a:ln>
        </c:spPr>
        <c:txPr>
          <a:bodyPr/>
          <a:lstStyle/>
          <a:p>
            <a:pPr>
              <a:defRPr sz="1400" b="1"/>
            </a:pPr>
            <a:endParaRPr lang="es-CL"/>
          </a:p>
        </c:txPr>
        <c:crossAx val="238641152"/>
        <c:crosses val="autoZero"/>
        <c:crossBetween val="between"/>
        <c:majorUnit val="0.2"/>
      </c:valAx>
    </c:plotArea>
    <c:legend>
      <c:legendPos val="b"/>
      <c:overlay val="0"/>
      <c:txPr>
        <a:bodyPr/>
        <a:lstStyle/>
        <a:p>
          <a:pPr>
            <a:defRPr sz="1400" b="1"/>
          </a:pPr>
          <a:endParaRPr lang="es-CL"/>
        </a:p>
      </c:txPr>
    </c:legend>
    <c:plotVisOnly val="1"/>
    <c:dispBlanksAs val="gap"/>
    <c:showDLblsOverMax val="0"/>
  </c:chart>
  <c:txPr>
    <a:bodyPr/>
    <a:lstStyle/>
    <a:p>
      <a:pPr>
        <a:defRPr>
          <a:latin typeface="Lucida Sans Unicode" pitchFamily="34" charset="0"/>
          <a:cs typeface="Lucida Sans Unicode" pitchFamily="34" charset="0"/>
        </a:defRPr>
      </a:pPr>
      <a:endParaRPr lang="es-CL"/>
    </a:p>
  </c:txPr>
  <c:printSettings>
    <c:headerFooter/>
    <c:pageMargins b="0.75000000000001055" l="0.70000000000000062" r="0.70000000000000062" t="0.75000000000001055" header="0.30000000000000032" footer="0.30000000000000032"/>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sz="1400"/>
              <a:t>IPE</a:t>
            </a:r>
          </a:p>
          <a:p>
            <a:pPr>
              <a:defRPr/>
            </a:pPr>
            <a:r>
              <a:rPr lang="es-CL" sz="1200" b="0"/>
              <a:t>var</a:t>
            </a:r>
            <a:r>
              <a:rPr lang="es-CL" sz="1200" b="0" baseline="0"/>
              <a:t> t/t</a:t>
            </a:r>
            <a:endParaRPr lang="es-CL" sz="1200" b="0"/>
          </a:p>
        </c:rich>
      </c:tx>
      <c:overlay val="0"/>
    </c:title>
    <c:autoTitleDeleted val="0"/>
    <c:plotArea>
      <c:layout/>
      <c:lineChart>
        <c:grouping val="standard"/>
        <c:varyColors val="0"/>
        <c:ser>
          <c:idx val="2"/>
          <c:order val="0"/>
          <c:tx>
            <c:v>IPE</c:v>
          </c:tx>
          <c:spPr>
            <a:ln w="34925">
              <a:solidFill>
                <a:schemeClr val="accent1"/>
              </a:solidFill>
            </a:ln>
          </c:spPr>
          <c:marker>
            <c:symbol val="none"/>
          </c:marker>
          <c:cat>
            <c:strRef>
              <c:f>'Charts (3)'!$A$62:$A$117</c:f>
              <c:strCache>
                <c:ptCount val="56"/>
                <c:pt idx="0">
                  <c:v>01</c:v>
                </c:pt>
                <c:pt idx="1">
                  <c:v>01</c:v>
                </c:pt>
                <c:pt idx="2">
                  <c:v>02</c:v>
                </c:pt>
                <c:pt idx="3">
                  <c:v>02</c:v>
                </c:pt>
                <c:pt idx="4">
                  <c:v>02</c:v>
                </c:pt>
                <c:pt idx="5">
                  <c:v>02</c:v>
                </c:pt>
                <c:pt idx="6">
                  <c:v>03</c:v>
                </c:pt>
                <c:pt idx="7">
                  <c:v>03</c:v>
                </c:pt>
                <c:pt idx="8">
                  <c:v>03</c:v>
                </c:pt>
                <c:pt idx="9">
                  <c:v>03</c:v>
                </c:pt>
                <c:pt idx="10">
                  <c:v>04</c:v>
                </c:pt>
                <c:pt idx="11">
                  <c:v>04</c:v>
                </c:pt>
                <c:pt idx="12">
                  <c:v>04</c:v>
                </c:pt>
                <c:pt idx="13">
                  <c:v>04</c:v>
                </c:pt>
                <c:pt idx="14">
                  <c:v>05</c:v>
                </c:pt>
                <c:pt idx="15">
                  <c:v>05</c:v>
                </c:pt>
                <c:pt idx="16">
                  <c:v>05</c:v>
                </c:pt>
                <c:pt idx="17">
                  <c:v>05</c:v>
                </c:pt>
                <c:pt idx="18">
                  <c:v>06</c:v>
                </c:pt>
                <c:pt idx="19">
                  <c:v>06</c:v>
                </c:pt>
                <c:pt idx="20">
                  <c:v>06</c:v>
                </c:pt>
                <c:pt idx="21">
                  <c:v>06</c:v>
                </c:pt>
                <c:pt idx="22">
                  <c:v>07</c:v>
                </c:pt>
                <c:pt idx="23">
                  <c:v>07</c:v>
                </c:pt>
                <c:pt idx="24">
                  <c:v>07</c:v>
                </c:pt>
                <c:pt idx="25">
                  <c:v>07</c:v>
                </c:pt>
                <c:pt idx="26">
                  <c:v>08</c:v>
                </c:pt>
                <c:pt idx="27">
                  <c:v>08</c:v>
                </c:pt>
                <c:pt idx="28">
                  <c:v>08</c:v>
                </c:pt>
                <c:pt idx="29">
                  <c:v>08</c:v>
                </c:pt>
                <c:pt idx="30">
                  <c:v>09</c:v>
                </c:pt>
                <c:pt idx="31">
                  <c:v>09</c:v>
                </c:pt>
                <c:pt idx="32">
                  <c:v>09</c:v>
                </c:pt>
                <c:pt idx="33">
                  <c:v>09</c:v>
                </c:pt>
                <c:pt idx="34">
                  <c:v>10</c:v>
                </c:pt>
                <c:pt idx="35">
                  <c:v>10</c:v>
                </c:pt>
                <c:pt idx="36">
                  <c:v>10</c:v>
                </c:pt>
                <c:pt idx="37">
                  <c:v>10</c:v>
                </c:pt>
                <c:pt idx="38">
                  <c:v>11</c:v>
                </c:pt>
                <c:pt idx="39">
                  <c:v>11</c:v>
                </c:pt>
                <c:pt idx="40">
                  <c:v>11</c:v>
                </c:pt>
                <c:pt idx="41">
                  <c:v>11</c:v>
                </c:pt>
                <c:pt idx="42">
                  <c:v>12</c:v>
                </c:pt>
                <c:pt idx="43">
                  <c:v>12</c:v>
                </c:pt>
                <c:pt idx="44">
                  <c:v>12</c:v>
                </c:pt>
                <c:pt idx="45">
                  <c:v>12</c:v>
                </c:pt>
                <c:pt idx="46">
                  <c:v>13</c:v>
                </c:pt>
                <c:pt idx="47">
                  <c:v>13</c:v>
                </c:pt>
                <c:pt idx="48">
                  <c:v>13</c:v>
                </c:pt>
                <c:pt idx="49">
                  <c:v>13</c:v>
                </c:pt>
                <c:pt idx="50">
                  <c:v>14</c:v>
                </c:pt>
                <c:pt idx="51">
                  <c:v>14</c:v>
                </c:pt>
                <c:pt idx="52">
                  <c:v>14</c:v>
                </c:pt>
                <c:pt idx="53">
                  <c:v>14</c:v>
                </c:pt>
                <c:pt idx="54">
                  <c:v>15</c:v>
                </c:pt>
                <c:pt idx="55">
                  <c:v>15</c:v>
                </c:pt>
              </c:strCache>
            </c:strRef>
          </c:cat>
          <c:val>
            <c:numRef>
              <c:f>Nonstationary!$V$65:$V$120</c:f>
              <c:numCache>
                <c:formatCode>0.000</c:formatCode>
                <c:ptCount val="56"/>
                <c:pt idx="0">
                  <c:v>-0.73397925029299316</c:v>
                </c:pt>
                <c:pt idx="1">
                  <c:v>-1.1009787972779073</c:v>
                </c:pt>
                <c:pt idx="2">
                  <c:v>-4.3944267937312986</c:v>
                </c:pt>
                <c:pt idx="3">
                  <c:v>0.77599905494665222</c:v>
                </c:pt>
                <c:pt idx="4">
                  <c:v>1.2738300915970946</c:v>
                </c:pt>
                <c:pt idx="5">
                  <c:v>0.82249656845467811</c:v>
                </c:pt>
                <c:pt idx="6">
                  <c:v>4.6886281879680247</c:v>
                </c:pt>
                <c:pt idx="7">
                  <c:v>3.7885886320571771</c:v>
                </c:pt>
                <c:pt idx="8">
                  <c:v>0.53164061545194485</c:v>
                </c:pt>
                <c:pt idx="9">
                  <c:v>2.7495269642121123</c:v>
                </c:pt>
                <c:pt idx="10">
                  <c:v>2.7649352479992118</c:v>
                </c:pt>
                <c:pt idx="11">
                  <c:v>0.76150584328757986</c:v>
                </c:pt>
                <c:pt idx="12">
                  <c:v>2.0343781485000711</c:v>
                </c:pt>
                <c:pt idx="13">
                  <c:v>3.7058536931535713</c:v>
                </c:pt>
                <c:pt idx="14">
                  <c:v>1.6738139381099693</c:v>
                </c:pt>
                <c:pt idx="15">
                  <c:v>1.2323248152629418</c:v>
                </c:pt>
                <c:pt idx="16">
                  <c:v>1.1553502163746288</c:v>
                </c:pt>
                <c:pt idx="17">
                  <c:v>0.28295667738928998</c:v>
                </c:pt>
                <c:pt idx="18">
                  <c:v>0.89383072649606987</c:v>
                </c:pt>
                <c:pt idx="19">
                  <c:v>2.826005230539419</c:v>
                </c:pt>
                <c:pt idx="20">
                  <c:v>1.7964983006278246</c:v>
                </c:pt>
                <c:pt idx="21">
                  <c:v>0.40041755827608938</c:v>
                </c:pt>
                <c:pt idx="22">
                  <c:v>0.86243019621656813</c:v>
                </c:pt>
                <c:pt idx="23">
                  <c:v>3.9145346900606448</c:v>
                </c:pt>
                <c:pt idx="24">
                  <c:v>2.7653824435453167</c:v>
                </c:pt>
                <c:pt idx="25">
                  <c:v>4.2172917461178905</c:v>
                </c:pt>
                <c:pt idx="26">
                  <c:v>3.9232971577582987</c:v>
                </c:pt>
                <c:pt idx="27">
                  <c:v>5.7745201462303442</c:v>
                </c:pt>
                <c:pt idx="28">
                  <c:v>1.3915598933091466</c:v>
                </c:pt>
                <c:pt idx="29">
                  <c:v>-12.178919011470946</c:v>
                </c:pt>
                <c:pt idx="30">
                  <c:v>-4.5175549243219315</c:v>
                </c:pt>
                <c:pt idx="31">
                  <c:v>3.424107958861633</c:v>
                </c:pt>
                <c:pt idx="32">
                  <c:v>3.9038819751689324</c:v>
                </c:pt>
                <c:pt idx="33">
                  <c:v>2.7158404604119113</c:v>
                </c:pt>
                <c:pt idx="34">
                  <c:v>-0.56523289571881463</c:v>
                </c:pt>
                <c:pt idx="35">
                  <c:v>-0.28746230754297386</c:v>
                </c:pt>
                <c:pt idx="36">
                  <c:v>1.9181262476841709</c:v>
                </c:pt>
                <c:pt idx="37">
                  <c:v>3.7453427286432195</c:v>
                </c:pt>
                <c:pt idx="38">
                  <c:v>3.3020855604324773</c:v>
                </c:pt>
                <c:pt idx="39">
                  <c:v>3.7612850040912527</c:v>
                </c:pt>
                <c:pt idx="40">
                  <c:v>0.5250715124408778</c:v>
                </c:pt>
                <c:pt idx="41">
                  <c:v>-2.6454628605806718</c:v>
                </c:pt>
                <c:pt idx="42">
                  <c:v>1.1300500978215666</c:v>
                </c:pt>
                <c:pt idx="43">
                  <c:v>-1.1574970482440605</c:v>
                </c:pt>
                <c:pt idx="44">
                  <c:v>8.9067921513841242E-2</c:v>
                </c:pt>
                <c:pt idx="45">
                  <c:v>1.147715642650482</c:v>
                </c:pt>
                <c:pt idx="46">
                  <c:v>0.52886502986151385</c:v>
                </c:pt>
                <c:pt idx="47">
                  <c:v>-1.045296568995191</c:v>
                </c:pt>
                <c:pt idx="48">
                  <c:v>-0.45441481375227966</c:v>
                </c:pt>
                <c:pt idx="49">
                  <c:v>0.59564433757346436</c:v>
                </c:pt>
                <c:pt idx="50">
                  <c:v>-0.16376739966021958</c:v>
                </c:pt>
                <c:pt idx="51">
                  <c:v>0.90451427276390106</c:v>
                </c:pt>
                <c:pt idx="52">
                  <c:v>-0.65474189896503887</c:v>
                </c:pt>
                <c:pt idx="53">
                  <c:v>-4.1653567696927851</c:v>
                </c:pt>
                <c:pt idx="54">
                  <c:v>-4.9405298412720455</c:v>
                </c:pt>
                <c:pt idx="55">
                  <c:v>-0.49928173448190449</c:v>
                </c:pt>
              </c:numCache>
            </c:numRef>
          </c:val>
          <c:smooth val="0"/>
          <c:extLst>
            <c:ext xmlns:c16="http://schemas.microsoft.com/office/drawing/2014/chart" uri="{C3380CC4-5D6E-409C-BE32-E72D297353CC}">
              <c16:uniqueId val="{00000000-CA1B-45E3-A618-B2FCC14F8044}"/>
            </c:ext>
          </c:extLst>
        </c:ser>
        <c:dLbls>
          <c:showLegendKey val="0"/>
          <c:showVal val="0"/>
          <c:showCatName val="0"/>
          <c:showSerName val="0"/>
          <c:showPercent val="0"/>
          <c:showBubbleSize val="0"/>
        </c:dLbls>
        <c:smooth val="0"/>
        <c:axId val="238687744"/>
        <c:axId val="238689280"/>
      </c:lineChart>
      <c:catAx>
        <c:axId val="238687744"/>
        <c:scaling>
          <c:orientation val="minMax"/>
        </c:scaling>
        <c:delete val="0"/>
        <c:axPos val="b"/>
        <c:numFmt formatCode="General" sourceLinked="0"/>
        <c:majorTickMark val="out"/>
        <c:minorTickMark val="none"/>
        <c:tickLblPos val="low"/>
        <c:txPr>
          <a:bodyPr/>
          <a:lstStyle/>
          <a:p>
            <a:pPr>
              <a:defRPr sz="1400" b="1"/>
            </a:pPr>
            <a:endParaRPr lang="es-CL"/>
          </a:p>
        </c:txPr>
        <c:crossAx val="238689280"/>
        <c:crosses val="autoZero"/>
        <c:auto val="1"/>
        <c:lblAlgn val="ctr"/>
        <c:lblOffset val="100"/>
        <c:tickLblSkip val="6"/>
        <c:noMultiLvlLbl val="0"/>
      </c:catAx>
      <c:valAx>
        <c:axId val="238689280"/>
        <c:scaling>
          <c:orientation val="minMax"/>
        </c:scaling>
        <c:delete val="0"/>
        <c:axPos val="l"/>
        <c:majorGridlines/>
        <c:numFmt formatCode="0" sourceLinked="0"/>
        <c:majorTickMark val="out"/>
        <c:minorTickMark val="none"/>
        <c:tickLblPos val="nextTo"/>
        <c:spPr>
          <a:ln>
            <a:noFill/>
          </a:ln>
        </c:spPr>
        <c:txPr>
          <a:bodyPr/>
          <a:lstStyle/>
          <a:p>
            <a:pPr>
              <a:defRPr sz="1400" b="1"/>
            </a:pPr>
            <a:endParaRPr lang="es-CL"/>
          </a:p>
        </c:txPr>
        <c:crossAx val="238687744"/>
        <c:crosses val="autoZero"/>
        <c:crossBetween val="between"/>
      </c:valAx>
    </c:plotArea>
    <c:legend>
      <c:legendPos val="b"/>
      <c:overlay val="0"/>
      <c:txPr>
        <a:bodyPr/>
        <a:lstStyle/>
        <a:p>
          <a:pPr>
            <a:defRPr sz="1400" b="1"/>
          </a:pPr>
          <a:endParaRPr lang="es-CL"/>
        </a:p>
      </c:txPr>
    </c:legend>
    <c:plotVisOnly val="1"/>
    <c:dispBlanksAs val="gap"/>
    <c:showDLblsOverMax val="0"/>
  </c:chart>
  <c:txPr>
    <a:bodyPr/>
    <a:lstStyle/>
    <a:p>
      <a:pPr>
        <a:defRPr>
          <a:latin typeface="Lucida Sans Unicode" pitchFamily="34" charset="0"/>
          <a:cs typeface="Lucida Sans Unicode" pitchFamily="34" charset="0"/>
        </a:defRPr>
      </a:pPr>
      <a:endParaRPr lang="es-CL"/>
    </a:p>
  </c:txPr>
  <c:printSettings>
    <c:headerFooter/>
    <c:pageMargins b="0.75000000000001099" l="0.70000000000000062" r="0.70000000000000062" t="0.75000000000001099" header="0.30000000000000032" footer="0.30000000000000032"/>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sz="1400"/>
              <a:t>PIB Minería del</a:t>
            </a:r>
            <a:r>
              <a:rPr lang="es-CL" sz="1400" baseline="0"/>
              <a:t> Cobre</a:t>
            </a:r>
            <a:r>
              <a:rPr lang="es-CL" sz="1400"/>
              <a:t>, Consumo Gob.</a:t>
            </a:r>
          </a:p>
          <a:p>
            <a:pPr>
              <a:defRPr/>
            </a:pPr>
            <a:r>
              <a:rPr lang="es-CL" sz="1200" b="0"/>
              <a:t>nivel (</a:t>
            </a:r>
            <a:r>
              <a:rPr lang="el-GR" sz="1200" b="0" i="0" u="none" strike="noStrike" baseline="0"/>
              <a:t>Δ</a:t>
            </a:r>
            <a:r>
              <a:rPr lang="es-CL" sz="1200" b="0" i="0" u="none" strike="noStrike" baseline="0"/>
              <a:t>% de tendencia 2001T3-2015T3)</a:t>
            </a:r>
            <a:endParaRPr lang="es-CL" sz="1200" b="0"/>
          </a:p>
        </c:rich>
      </c:tx>
      <c:overlay val="0"/>
    </c:title>
    <c:autoTitleDeleted val="0"/>
    <c:plotArea>
      <c:layout/>
      <c:lineChart>
        <c:grouping val="standard"/>
        <c:varyColors val="0"/>
        <c:ser>
          <c:idx val="0"/>
          <c:order val="0"/>
          <c:tx>
            <c:v>PIB Minería</c:v>
          </c:tx>
          <c:spPr>
            <a:ln w="34925">
              <a:solidFill>
                <a:schemeClr val="accent1"/>
              </a:solidFill>
            </a:ln>
          </c:spPr>
          <c:marker>
            <c:symbol val="none"/>
          </c:marker>
          <c:cat>
            <c:strRef>
              <c:f>'Charts (3)'!$A$62:$A$117</c:f>
              <c:strCache>
                <c:ptCount val="56"/>
                <c:pt idx="0">
                  <c:v>01</c:v>
                </c:pt>
                <c:pt idx="1">
                  <c:v>01</c:v>
                </c:pt>
                <c:pt idx="2">
                  <c:v>02</c:v>
                </c:pt>
                <c:pt idx="3">
                  <c:v>02</c:v>
                </c:pt>
                <c:pt idx="4">
                  <c:v>02</c:v>
                </c:pt>
                <c:pt idx="5">
                  <c:v>02</c:v>
                </c:pt>
                <c:pt idx="6">
                  <c:v>03</c:v>
                </c:pt>
                <c:pt idx="7">
                  <c:v>03</c:v>
                </c:pt>
                <c:pt idx="8">
                  <c:v>03</c:v>
                </c:pt>
                <c:pt idx="9">
                  <c:v>03</c:v>
                </c:pt>
                <c:pt idx="10">
                  <c:v>04</c:v>
                </c:pt>
                <c:pt idx="11">
                  <c:v>04</c:v>
                </c:pt>
                <c:pt idx="12">
                  <c:v>04</c:v>
                </c:pt>
                <c:pt idx="13">
                  <c:v>04</c:v>
                </c:pt>
                <c:pt idx="14">
                  <c:v>05</c:v>
                </c:pt>
                <c:pt idx="15">
                  <c:v>05</c:v>
                </c:pt>
                <c:pt idx="16">
                  <c:v>05</c:v>
                </c:pt>
                <c:pt idx="17">
                  <c:v>05</c:v>
                </c:pt>
                <c:pt idx="18">
                  <c:v>06</c:v>
                </c:pt>
                <c:pt idx="19">
                  <c:v>06</c:v>
                </c:pt>
                <c:pt idx="20">
                  <c:v>06</c:v>
                </c:pt>
                <c:pt idx="21">
                  <c:v>06</c:v>
                </c:pt>
                <c:pt idx="22">
                  <c:v>07</c:v>
                </c:pt>
                <c:pt idx="23">
                  <c:v>07</c:v>
                </c:pt>
                <c:pt idx="24">
                  <c:v>07</c:v>
                </c:pt>
                <c:pt idx="25">
                  <c:v>07</c:v>
                </c:pt>
                <c:pt idx="26">
                  <c:v>08</c:v>
                </c:pt>
                <c:pt idx="27">
                  <c:v>08</c:v>
                </c:pt>
                <c:pt idx="28">
                  <c:v>08</c:v>
                </c:pt>
                <c:pt idx="29">
                  <c:v>08</c:v>
                </c:pt>
                <c:pt idx="30">
                  <c:v>09</c:v>
                </c:pt>
                <c:pt idx="31">
                  <c:v>09</c:v>
                </c:pt>
                <c:pt idx="32">
                  <c:v>09</c:v>
                </c:pt>
                <c:pt idx="33">
                  <c:v>09</c:v>
                </c:pt>
                <c:pt idx="34">
                  <c:v>10</c:v>
                </c:pt>
                <c:pt idx="35">
                  <c:v>10</c:v>
                </c:pt>
                <c:pt idx="36">
                  <c:v>10</c:v>
                </c:pt>
                <c:pt idx="37">
                  <c:v>10</c:v>
                </c:pt>
                <c:pt idx="38">
                  <c:v>11</c:v>
                </c:pt>
                <c:pt idx="39">
                  <c:v>11</c:v>
                </c:pt>
                <c:pt idx="40">
                  <c:v>11</c:v>
                </c:pt>
                <c:pt idx="41">
                  <c:v>11</c:v>
                </c:pt>
                <c:pt idx="42">
                  <c:v>12</c:v>
                </c:pt>
                <c:pt idx="43">
                  <c:v>12</c:v>
                </c:pt>
                <c:pt idx="44">
                  <c:v>12</c:v>
                </c:pt>
                <c:pt idx="45">
                  <c:v>12</c:v>
                </c:pt>
                <c:pt idx="46">
                  <c:v>13</c:v>
                </c:pt>
                <c:pt idx="47">
                  <c:v>13</c:v>
                </c:pt>
                <c:pt idx="48">
                  <c:v>13</c:v>
                </c:pt>
                <c:pt idx="49">
                  <c:v>13</c:v>
                </c:pt>
                <c:pt idx="50">
                  <c:v>14</c:v>
                </c:pt>
                <c:pt idx="51">
                  <c:v>14</c:v>
                </c:pt>
                <c:pt idx="52">
                  <c:v>14</c:v>
                </c:pt>
                <c:pt idx="53">
                  <c:v>14</c:v>
                </c:pt>
                <c:pt idx="54">
                  <c:v>15</c:v>
                </c:pt>
                <c:pt idx="55">
                  <c:v>15</c:v>
                </c:pt>
              </c:strCache>
            </c:strRef>
          </c:cat>
          <c:val>
            <c:numRef>
              <c:f>Stationary!$D$65:$D$120</c:f>
              <c:numCache>
                <c:formatCode>0.000</c:formatCode>
                <c:ptCount val="56"/>
                <c:pt idx="0">
                  <c:v>4.8354784186799407</c:v>
                </c:pt>
                <c:pt idx="1">
                  <c:v>1.6605463239461642</c:v>
                </c:pt>
                <c:pt idx="2">
                  <c:v>-1.2972199536959579</c:v>
                </c:pt>
                <c:pt idx="3">
                  <c:v>-1.5442170043820624</c:v>
                </c:pt>
                <c:pt idx="4">
                  <c:v>-4.0166915244876691</c:v>
                </c:pt>
                <c:pt idx="5">
                  <c:v>2.2308636722855226</c:v>
                </c:pt>
                <c:pt idx="6">
                  <c:v>5.3842224100126259</c:v>
                </c:pt>
                <c:pt idx="7">
                  <c:v>3.5757458035095624</c:v>
                </c:pt>
                <c:pt idx="8">
                  <c:v>2.4528173673527363</c:v>
                </c:pt>
                <c:pt idx="9">
                  <c:v>-9.0927451865354669E-3</c:v>
                </c:pt>
                <c:pt idx="10">
                  <c:v>1.5845783708668932</c:v>
                </c:pt>
                <c:pt idx="11">
                  <c:v>4.6481492355587761</c:v>
                </c:pt>
                <c:pt idx="12">
                  <c:v>6.0180607282056826</c:v>
                </c:pt>
                <c:pt idx="13">
                  <c:v>3.1920015048006007</c:v>
                </c:pt>
                <c:pt idx="14">
                  <c:v>-1.0797646814812651</c:v>
                </c:pt>
                <c:pt idx="15">
                  <c:v>-6.9605626190518706</c:v>
                </c:pt>
                <c:pt idx="16">
                  <c:v>-0.17093711890061059</c:v>
                </c:pt>
                <c:pt idx="17">
                  <c:v>-0.24186209130812131</c:v>
                </c:pt>
                <c:pt idx="18">
                  <c:v>-2.2383135156348999</c:v>
                </c:pt>
                <c:pt idx="19">
                  <c:v>-1.1821442253442456</c:v>
                </c:pt>
                <c:pt idx="20">
                  <c:v>-1.5917121494167077</c:v>
                </c:pt>
                <c:pt idx="21">
                  <c:v>1.2950050546969578</c:v>
                </c:pt>
                <c:pt idx="22">
                  <c:v>2.8855497570857551</c:v>
                </c:pt>
                <c:pt idx="23">
                  <c:v>2.4627086977548061</c:v>
                </c:pt>
                <c:pt idx="24">
                  <c:v>1.7780847170222387</c:v>
                </c:pt>
                <c:pt idx="25">
                  <c:v>1.2018396802320694</c:v>
                </c:pt>
                <c:pt idx="26">
                  <c:v>4.2498648827852321</c:v>
                </c:pt>
                <c:pt idx="27">
                  <c:v>0.40703888228563301</c:v>
                </c:pt>
                <c:pt idx="28">
                  <c:v>-5.0299003127597643</c:v>
                </c:pt>
                <c:pt idx="29">
                  <c:v>-6.2652212087664338</c:v>
                </c:pt>
                <c:pt idx="30">
                  <c:v>-5.1622238674358414</c:v>
                </c:pt>
                <c:pt idx="31">
                  <c:v>-2.7655042611547742</c:v>
                </c:pt>
                <c:pt idx="32">
                  <c:v>-0.208853110931841</c:v>
                </c:pt>
                <c:pt idx="33">
                  <c:v>-0.36226585656027055</c:v>
                </c:pt>
                <c:pt idx="34">
                  <c:v>-3.2631837986932624</c:v>
                </c:pt>
                <c:pt idx="35">
                  <c:v>-0.86947258471218447</c:v>
                </c:pt>
                <c:pt idx="36">
                  <c:v>0.52315727820860047</c:v>
                </c:pt>
                <c:pt idx="37">
                  <c:v>-2.9638797626630549</c:v>
                </c:pt>
                <c:pt idx="38">
                  <c:v>-7.2383175614904758</c:v>
                </c:pt>
                <c:pt idx="39">
                  <c:v>-9.4353993027089018</c:v>
                </c:pt>
                <c:pt idx="40">
                  <c:v>-13.252220734041884</c:v>
                </c:pt>
                <c:pt idx="41">
                  <c:v>-2.388535805147967</c:v>
                </c:pt>
                <c:pt idx="42">
                  <c:v>-6.1117676203602969</c:v>
                </c:pt>
                <c:pt idx="43">
                  <c:v>-4.9555319792978025</c:v>
                </c:pt>
                <c:pt idx="44">
                  <c:v>-4.297146965129059</c:v>
                </c:pt>
                <c:pt idx="45">
                  <c:v>-1.2099085400288914</c:v>
                </c:pt>
                <c:pt idx="46">
                  <c:v>0.50953629088917296</c:v>
                </c:pt>
                <c:pt idx="47">
                  <c:v>-2.6271131578612312</c:v>
                </c:pt>
                <c:pt idx="48">
                  <c:v>4.1246981734923338</c:v>
                </c:pt>
                <c:pt idx="49">
                  <c:v>4.4649610405242584</c:v>
                </c:pt>
                <c:pt idx="50">
                  <c:v>4.0261161957323566</c:v>
                </c:pt>
                <c:pt idx="51">
                  <c:v>4.464373946294927</c:v>
                </c:pt>
                <c:pt idx="52">
                  <c:v>4.4148170209359705</c:v>
                </c:pt>
                <c:pt idx="53">
                  <c:v>4.3338152158721641</c:v>
                </c:pt>
                <c:pt idx="54">
                  <c:v>6.8572354472287316</c:v>
                </c:pt>
                <c:pt idx="55">
                  <c:v>5.9488517917275203</c:v>
                </c:pt>
              </c:numCache>
            </c:numRef>
          </c:val>
          <c:smooth val="0"/>
          <c:extLst>
            <c:ext xmlns:c16="http://schemas.microsoft.com/office/drawing/2014/chart" uri="{C3380CC4-5D6E-409C-BE32-E72D297353CC}">
              <c16:uniqueId val="{00000000-410E-4393-91F7-F5F02457784E}"/>
            </c:ext>
          </c:extLst>
        </c:ser>
        <c:ser>
          <c:idx val="1"/>
          <c:order val="1"/>
          <c:tx>
            <c:v>C Gobierno</c:v>
          </c:tx>
          <c:spPr>
            <a:ln w="34925"/>
          </c:spPr>
          <c:marker>
            <c:symbol val="none"/>
          </c:marker>
          <c:cat>
            <c:strRef>
              <c:f>'Charts (3)'!$A$62:$A$117</c:f>
              <c:strCache>
                <c:ptCount val="56"/>
                <c:pt idx="0">
                  <c:v>01</c:v>
                </c:pt>
                <c:pt idx="1">
                  <c:v>01</c:v>
                </c:pt>
                <c:pt idx="2">
                  <c:v>02</c:v>
                </c:pt>
                <c:pt idx="3">
                  <c:v>02</c:v>
                </c:pt>
                <c:pt idx="4">
                  <c:v>02</c:v>
                </c:pt>
                <c:pt idx="5">
                  <c:v>02</c:v>
                </c:pt>
                <c:pt idx="6">
                  <c:v>03</c:v>
                </c:pt>
                <c:pt idx="7">
                  <c:v>03</c:v>
                </c:pt>
                <c:pt idx="8">
                  <c:v>03</c:v>
                </c:pt>
                <c:pt idx="9">
                  <c:v>03</c:v>
                </c:pt>
                <c:pt idx="10">
                  <c:v>04</c:v>
                </c:pt>
                <c:pt idx="11">
                  <c:v>04</c:v>
                </c:pt>
                <c:pt idx="12">
                  <c:v>04</c:v>
                </c:pt>
                <c:pt idx="13">
                  <c:v>04</c:v>
                </c:pt>
                <c:pt idx="14">
                  <c:v>05</c:v>
                </c:pt>
                <c:pt idx="15">
                  <c:v>05</c:v>
                </c:pt>
                <c:pt idx="16">
                  <c:v>05</c:v>
                </c:pt>
                <c:pt idx="17">
                  <c:v>05</c:v>
                </c:pt>
                <c:pt idx="18">
                  <c:v>06</c:v>
                </c:pt>
                <c:pt idx="19">
                  <c:v>06</c:v>
                </c:pt>
                <c:pt idx="20">
                  <c:v>06</c:v>
                </c:pt>
                <c:pt idx="21">
                  <c:v>06</c:v>
                </c:pt>
                <c:pt idx="22">
                  <c:v>07</c:v>
                </c:pt>
                <c:pt idx="23">
                  <c:v>07</c:v>
                </c:pt>
                <c:pt idx="24">
                  <c:v>07</c:v>
                </c:pt>
                <c:pt idx="25">
                  <c:v>07</c:v>
                </c:pt>
                <c:pt idx="26">
                  <c:v>08</c:v>
                </c:pt>
                <c:pt idx="27">
                  <c:v>08</c:v>
                </c:pt>
                <c:pt idx="28">
                  <c:v>08</c:v>
                </c:pt>
                <c:pt idx="29">
                  <c:v>08</c:v>
                </c:pt>
                <c:pt idx="30">
                  <c:v>09</c:v>
                </c:pt>
                <c:pt idx="31">
                  <c:v>09</c:v>
                </c:pt>
                <c:pt idx="32">
                  <c:v>09</c:v>
                </c:pt>
                <c:pt idx="33">
                  <c:v>09</c:v>
                </c:pt>
                <c:pt idx="34">
                  <c:v>10</c:v>
                </c:pt>
                <c:pt idx="35">
                  <c:v>10</c:v>
                </c:pt>
                <c:pt idx="36">
                  <c:v>10</c:v>
                </c:pt>
                <c:pt idx="37">
                  <c:v>10</c:v>
                </c:pt>
                <c:pt idx="38">
                  <c:v>11</c:v>
                </c:pt>
                <c:pt idx="39">
                  <c:v>11</c:v>
                </c:pt>
                <c:pt idx="40">
                  <c:v>11</c:v>
                </c:pt>
                <c:pt idx="41">
                  <c:v>11</c:v>
                </c:pt>
                <c:pt idx="42">
                  <c:v>12</c:v>
                </c:pt>
                <c:pt idx="43">
                  <c:v>12</c:v>
                </c:pt>
                <c:pt idx="44">
                  <c:v>12</c:v>
                </c:pt>
                <c:pt idx="45">
                  <c:v>12</c:v>
                </c:pt>
                <c:pt idx="46">
                  <c:v>13</c:v>
                </c:pt>
                <c:pt idx="47">
                  <c:v>13</c:v>
                </c:pt>
                <c:pt idx="48">
                  <c:v>13</c:v>
                </c:pt>
                <c:pt idx="49">
                  <c:v>13</c:v>
                </c:pt>
                <c:pt idx="50">
                  <c:v>14</c:v>
                </c:pt>
                <c:pt idx="51">
                  <c:v>14</c:v>
                </c:pt>
                <c:pt idx="52">
                  <c:v>14</c:v>
                </c:pt>
                <c:pt idx="53">
                  <c:v>14</c:v>
                </c:pt>
                <c:pt idx="54">
                  <c:v>15</c:v>
                </c:pt>
                <c:pt idx="55">
                  <c:v>15</c:v>
                </c:pt>
              </c:strCache>
            </c:strRef>
          </c:cat>
          <c:val>
            <c:numRef>
              <c:f>Stationary!$Q$65:$Q$120</c:f>
              <c:numCache>
                <c:formatCode>0.000</c:formatCode>
                <c:ptCount val="56"/>
                <c:pt idx="0">
                  <c:v>2.5456964716634047</c:v>
                </c:pt>
                <c:pt idx="1">
                  <c:v>2.0706494042644863</c:v>
                </c:pt>
                <c:pt idx="2">
                  <c:v>2.0171104351197755</c:v>
                </c:pt>
                <c:pt idx="3">
                  <c:v>1.1773445552385056</c:v>
                </c:pt>
                <c:pt idx="4">
                  <c:v>0.30110699484248471</c:v>
                </c:pt>
                <c:pt idx="5">
                  <c:v>-0.99170369335661235</c:v>
                </c:pt>
                <c:pt idx="6">
                  <c:v>-2.3547595071208889</c:v>
                </c:pt>
                <c:pt idx="7">
                  <c:v>-3.3639354915326294</c:v>
                </c:pt>
                <c:pt idx="8">
                  <c:v>-3.7326083870138973</c:v>
                </c:pt>
                <c:pt idx="9">
                  <c:v>-3.4112886078805786</c:v>
                </c:pt>
                <c:pt idx="10">
                  <c:v>-2.88770290981779</c:v>
                </c:pt>
                <c:pt idx="11">
                  <c:v>-2.0902795064214388</c:v>
                </c:pt>
                <c:pt idx="12">
                  <c:v>-1.6122586839780979</c:v>
                </c:pt>
                <c:pt idx="13">
                  <c:v>-1.5955155701101376</c:v>
                </c:pt>
                <c:pt idx="14">
                  <c:v>-1.3320986046257985</c:v>
                </c:pt>
                <c:pt idx="15">
                  <c:v>-0.82237138133518783</c:v>
                </c:pt>
                <c:pt idx="16">
                  <c:v>-0.80527590816473094</c:v>
                </c:pt>
                <c:pt idx="17">
                  <c:v>-0.54589312892517228</c:v>
                </c:pt>
                <c:pt idx="18">
                  <c:v>-0.10826949987063017</c:v>
                </c:pt>
                <c:pt idx="19">
                  <c:v>0.27469100540247382</c:v>
                </c:pt>
                <c:pt idx="20">
                  <c:v>0.93679632297084936</c:v>
                </c:pt>
                <c:pt idx="21">
                  <c:v>1.4772880244479438</c:v>
                </c:pt>
                <c:pt idx="22">
                  <c:v>3.5895405631872563</c:v>
                </c:pt>
                <c:pt idx="23">
                  <c:v>3.4388107794457028</c:v>
                </c:pt>
                <c:pt idx="24">
                  <c:v>3.2015508992524246</c:v>
                </c:pt>
                <c:pt idx="25">
                  <c:v>1.6017024366403803</c:v>
                </c:pt>
                <c:pt idx="26">
                  <c:v>-1.1055612970799302</c:v>
                </c:pt>
                <c:pt idx="27">
                  <c:v>-1.1649267961092846</c:v>
                </c:pt>
                <c:pt idx="28">
                  <c:v>0.43885505230673516</c:v>
                </c:pt>
                <c:pt idx="29">
                  <c:v>-3.5172735475878198</c:v>
                </c:pt>
                <c:pt idx="30">
                  <c:v>1.7520994487538246</c:v>
                </c:pt>
                <c:pt idx="31">
                  <c:v>3.5907562396660069</c:v>
                </c:pt>
                <c:pt idx="32">
                  <c:v>3.4297475608607328</c:v>
                </c:pt>
                <c:pt idx="33">
                  <c:v>2.0667673704961089</c:v>
                </c:pt>
                <c:pt idx="34">
                  <c:v>2.2998558113922627</c:v>
                </c:pt>
                <c:pt idx="35">
                  <c:v>1.7136052436917453</c:v>
                </c:pt>
                <c:pt idx="36">
                  <c:v>2.5910616863407085</c:v>
                </c:pt>
                <c:pt idx="37">
                  <c:v>3.6562714366039017</c:v>
                </c:pt>
                <c:pt idx="38">
                  <c:v>2.0412154168641337</c:v>
                </c:pt>
                <c:pt idx="39">
                  <c:v>-0.17285297678540701</c:v>
                </c:pt>
                <c:pt idx="40">
                  <c:v>0.22766500002876455</c:v>
                </c:pt>
                <c:pt idx="41">
                  <c:v>0.30422044478518728</c:v>
                </c:pt>
                <c:pt idx="42">
                  <c:v>-0.55289233810117366</c:v>
                </c:pt>
                <c:pt idx="43">
                  <c:v>-0.69343714972410453</c:v>
                </c:pt>
                <c:pt idx="44">
                  <c:v>-2.1312344863138151</c:v>
                </c:pt>
                <c:pt idx="45">
                  <c:v>0.97589808452062243</c:v>
                </c:pt>
                <c:pt idx="46">
                  <c:v>-2.1104073017370411</c:v>
                </c:pt>
                <c:pt idx="47">
                  <c:v>-1.5188413814901196</c:v>
                </c:pt>
                <c:pt idx="48">
                  <c:v>-2.5280738122960429</c:v>
                </c:pt>
                <c:pt idx="49">
                  <c:v>-0.63755958585466033</c:v>
                </c:pt>
                <c:pt idx="50">
                  <c:v>-0.54688693101570607</c:v>
                </c:pt>
                <c:pt idx="51">
                  <c:v>-0.13773476811297769</c:v>
                </c:pt>
                <c:pt idx="52">
                  <c:v>-0.79160868518306415</c:v>
                </c:pt>
                <c:pt idx="53">
                  <c:v>-3.1955782652196376</c:v>
                </c:pt>
                <c:pt idx="54">
                  <c:v>-0.8545647949222257</c:v>
                </c:pt>
                <c:pt idx="55">
                  <c:v>0.61783367856673976</c:v>
                </c:pt>
              </c:numCache>
            </c:numRef>
          </c:val>
          <c:smooth val="0"/>
          <c:extLst>
            <c:ext xmlns:c16="http://schemas.microsoft.com/office/drawing/2014/chart" uri="{C3380CC4-5D6E-409C-BE32-E72D297353CC}">
              <c16:uniqueId val="{00000001-410E-4393-91F7-F5F02457784E}"/>
            </c:ext>
          </c:extLst>
        </c:ser>
        <c:dLbls>
          <c:showLegendKey val="0"/>
          <c:showVal val="0"/>
          <c:showCatName val="0"/>
          <c:showSerName val="0"/>
          <c:showPercent val="0"/>
          <c:showBubbleSize val="0"/>
        </c:dLbls>
        <c:smooth val="0"/>
        <c:axId val="238718976"/>
        <c:axId val="238720512"/>
      </c:lineChart>
      <c:catAx>
        <c:axId val="238718976"/>
        <c:scaling>
          <c:orientation val="minMax"/>
        </c:scaling>
        <c:delete val="0"/>
        <c:axPos val="b"/>
        <c:numFmt formatCode="General" sourceLinked="0"/>
        <c:majorTickMark val="out"/>
        <c:minorTickMark val="none"/>
        <c:tickLblPos val="low"/>
        <c:txPr>
          <a:bodyPr/>
          <a:lstStyle/>
          <a:p>
            <a:pPr>
              <a:defRPr sz="1400" b="1"/>
            </a:pPr>
            <a:endParaRPr lang="es-CL"/>
          </a:p>
        </c:txPr>
        <c:crossAx val="238720512"/>
        <c:crosses val="autoZero"/>
        <c:auto val="1"/>
        <c:lblAlgn val="ctr"/>
        <c:lblOffset val="100"/>
        <c:tickLblSkip val="6"/>
        <c:noMultiLvlLbl val="0"/>
      </c:catAx>
      <c:valAx>
        <c:axId val="238720512"/>
        <c:scaling>
          <c:orientation val="minMax"/>
        </c:scaling>
        <c:delete val="0"/>
        <c:axPos val="l"/>
        <c:majorGridlines/>
        <c:numFmt formatCode="0" sourceLinked="0"/>
        <c:majorTickMark val="out"/>
        <c:minorTickMark val="none"/>
        <c:tickLblPos val="nextTo"/>
        <c:spPr>
          <a:ln>
            <a:noFill/>
          </a:ln>
        </c:spPr>
        <c:txPr>
          <a:bodyPr/>
          <a:lstStyle/>
          <a:p>
            <a:pPr>
              <a:defRPr sz="1400" b="1"/>
            </a:pPr>
            <a:endParaRPr lang="es-CL"/>
          </a:p>
        </c:txPr>
        <c:crossAx val="238718976"/>
        <c:crosses val="autoZero"/>
        <c:crossBetween val="between"/>
      </c:valAx>
    </c:plotArea>
    <c:legend>
      <c:legendPos val="b"/>
      <c:overlay val="0"/>
      <c:txPr>
        <a:bodyPr/>
        <a:lstStyle/>
        <a:p>
          <a:pPr>
            <a:defRPr sz="1400" b="1"/>
          </a:pPr>
          <a:endParaRPr lang="es-CL"/>
        </a:p>
      </c:txPr>
    </c:legend>
    <c:plotVisOnly val="1"/>
    <c:dispBlanksAs val="gap"/>
    <c:showDLblsOverMax val="0"/>
  </c:chart>
  <c:txPr>
    <a:bodyPr/>
    <a:lstStyle/>
    <a:p>
      <a:pPr>
        <a:defRPr>
          <a:latin typeface="Lucida Sans Unicode" pitchFamily="34" charset="0"/>
          <a:cs typeface="Lucida Sans Unicode" pitchFamily="34" charset="0"/>
        </a:defRPr>
      </a:pPr>
      <a:endParaRPr lang="es-CL"/>
    </a:p>
  </c:txPr>
  <c:printSettings>
    <c:headerFooter/>
    <c:pageMargins b="0.75000000000001033" l="0.70000000000000062" r="0.70000000000000062" t="0.75000000000001033" header="0.30000000000000032" footer="0.30000000000000032"/>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sz="1400"/>
              <a:t>PIB</a:t>
            </a:r>
            <a:r>
              <a:rPr lang="es-CL" sz="1400" baseline="0"/>
              <a:t> SS.CC.</a:t>
            </a:r>
            <a:endParaRPr lang="es-CL" sz="1400"/>
          </a:p>
          <a:p>
            <a:pPr>
              <a:defRPr/>
            </a:pPr>
            <a:r>
              <a:rPr lang="es-CL" sz="1200" b="0" i="0" u="none" strike="noStrike" baseline="0"/>
              <a:t>nivel (</a:t>
            </a:r>
            <a:r>
              <a:rPr lang="el-GR" sz="1200" b="0" i="0" u="none" strike="noStrike" baseline="0"/>
              <a:t>Δ</a:t>
            </a:r>
            <a:r>
              <a:rPr lang="es-CL" sz="1200" b="0" i="0" u="none" strike="noStrike" baseline="0"/>
              <a:t>% de tendencia 2001T3-2015T2)</a:t>
            </a:r>
            <a:endParaRPr lang="es-CL" sz="1200" b="0"/>
          </a:p>
        </c:rich>
      </c:tx>
      <c:overlay val="0"/>
    </c:title>
    <c:autoTitleDeleted val="0"/>
    <c:plotArea>
      <c:layout/>
      <c:lineChart>
        <c:grouping val="standard"/>
        <c:varyColors val="0"/>
        <c:ser>
          <c:idx val="2"/>
          <c:order val="0"/>
          <c:tx>
            <c:v>PIB SS.CC.</c:v>
          </c:tx>
          <c:spPr>
            <a:ln w="34925">
              <a:solidFill>
                <a:schemeClr val="accent2"/>
              </a:solidFill>
            </a:ln>
          </c:spPr>
          <c:marker>
            <c:symbol val="none"/>
          </c:marker>
          <c:cat>
            <c:strRef>
              <c:f>'Charts (3)'!$A$62:$A$117</c:f>
              <c:strCache>
                <c:ptCount val="56"/>
                <c:pt idx="0">
                  <c:v>01</c:v>
                </c:pt>
                <c:pt idx="1">
                  <c:v>01</c:v>
                </c:pt>
                <c:pt idx="2">
                  <c:v>02</c:v>
                </c:pt>
                <c:pt idx="3">
                  <c:v>02</c:v>
                </c:pt>
                <c:pt idx="4">
                  <c:v>02</c:v>
                </c:pt>
                <c:pt idx="5">
                  <c:v>02</c:v>
                </c:pt>
                <c:pt idx="6">
                  <c:v>03</c:v>
                </c:pt>
                <c:pt idx="7">
                  <c:v>03</c:v>
                </c:pt>
                <c:pt idx="8">
                  <c:v>03</c:v>
                </c:pt>
                <c:pt idx="9">
                  <c:v>03</c:v>
                </c:pt>
                <c:pt idx="10">
                  <c:v>04</c:v>
                </c:pt>
                <c:pt idx="11">
                  <c:v>04</c:v>
                </c:pt>
                <c:pt idx="12">
                  <c:v>04</c:v>
                </c:pt>
                <c:pt idx="13">
                  <c:v>04</c:v>
                </c:pt>
                <c:pt idx="14">
                  <c:v>05</c:v>
                </c:pt>
                <c:pt idx="15">
                  <c:v>05</c:v>
                </c:pt>
                <c:pt idx="16">
                  <c:v>05</c:v>
                </c:pt>
                <c:pt idx="17">
                  <c:v>05</c:v>
                </c:pt>
                <c:pt idx="18">
                  <c:v>06</c:v>
                </c:pt>
                <c:pt idx="19">
                  <c:v>06</c:v>
                </c:pt>
                <c:pt idx="20">
                  <c:v>06</c:v>
                </c:pt>
                <c:pt idx="21">
                  <c:v>06</c:v>
                </c:pt>
                <c:pt idx="22">
                  <c:v>07</c:v>
                </c:pt>
                <c:pt idx="23">
                  <c:v>07</c:v>
                </c:pt>
                <c:pt idx="24">
                  <c:v>07</c:v>
                </c:pt>
                <c:pt idx="25">
                  <c:v>07</c:v>
                </c:pt>
                <c:pt idx="26">
                  <c:v>08</c:v>
                </c:pt>
                <c:pt idx="27">
                  <c:v>08</c:v>
                </c:pt>
                <c:pt idx="28">
                  <c:v>08</c:v>
                </c:pt>
                <c:pt idx="29">
                  <c:v>08</c:v>
                </c:pt>
                <c:pt idx="30">
                  <c:v>09</c:v>
                </c:pt>
                <c:pt idx="31">
                  <c:v>09</c:v>
                </c:pt>
                <c:pt idx="32">
                  <c:v>09</c:v>
                </c:pt>
                <c:pt idx="33">
                  <c:v>09</c:v>
                </c:pt>
                <c:pt idx="34">
                  <c:v>10</c:v>
                </c:pt>
                <c:pt idx="35">
                  <c:v>10</c:v>
                </c:pt>
                <c:pt idx="36">
                  <c:v>10</c:v>
                </c:pt>
                <c:pt idx="37">
                  <c:v>10</c:v>
                </c:pt>
                <c:pt idx="38">
                  <c:v>11</c:v>
                </c:pt>
                <c:pt idx="39">
                  <c:v>11</c:v>
                </c:pt>
                <c:pt idx="40">
                  <c:v>11</c:v>
                </c:pt>
                <c:pt idx="41">
                  <c:v>11</c:v>
                </c:pt>
                <c:pt idx="42">
                  <c:v>12</c:v>
                </c:pt>
                <c:pt idx="43">
                  <c:v>12</c:v>
                </c:pt>
                <c:pt idx="44">
                  <c:v>12</c:v>
                </c:pt>
                <c:pt idx="45">
                  <c:v>12</c:v>
                </c:pt>
                <c:pt idx="46">
                  <c:v>13</c:v>
                </c:pt>
                <c:pt idx="47">
                  <c:v>13</c:v>
                </c:pt>
                <c:pt idx="48">
                  <c:v>13</c:v>
                </c:pt>
                <c:pt idx="49">
                  <c:v>13</c:v>
                </c:pt>
                <c:pt idx="50">
                  <c:v>14</c:v>
                </c:pt>
                <c:pt idx="51">
                  <c:v>14</c:v>
                </c:pt>
                <c:pt idx="52">
                  <c:v>14</c:v>
                </c:pt>
                <c:pt idx="53">
                  <c:v>14</c:v>
                </c:pt>
                <c:pt idx="54">
                  <c:v>15</c:v>
                </c:pt>
                <c:pt idx="55">
                  <c:v>15</c:v>
                </c:pt>
              </c:strCache>
            </c:strRef>
          </c:cat>
          <c:val>
            <c:numRef>
              <c:f>Stationary!$U$65:$U$120</c:f>
              <c:numCache>
                <c:formatCode>0.000</c:formatCode>
                <c:ptCount val="56"/>
                <c:pt idx="0">
                  <c:v>0.65692179343920998</c:v>
                </c:pt>
                <c:pt idx="1">
                  <c:v>0.13510634540688216</c:v>
                </c:pt>
                <c:pt idx="2">
                  <c:v>-0.57181208222027635</c:v>
                </c:pt>
                <c:pt idx="3">
                  <c:v>-5.5964946311576114E-2</c:v>
                </c:pt>
                <c:pt idx="4">
                  <c:v>-0.41913635229417423</c:v>
                </c:pt>
                <c:pt idx="5">
                  <c:v>-1.0175357738153821</c:v>
                </c:pt>
                <c:pt idx="6">
                  <c:v>-1.5362377042995945</c:v>
                </c:pt>
                <c:pt idx="7">
                  <c:v>-1.7615065577457472</c:v>
                </c:pt>
                <c:pt idx="8">
                  <c:v>-1.2451509917626709</c:v>
                </c:pt>
                <c:pt idx="9">
                  <c:v>-0.76478666783799554</c:v>
                </c:pt>
                <c:pt idx="10">
                  <c:v>-0.40264415762595718</c:v>
                </c:pt>
                <c:pt idx="11">
                  <c:v>-0.56848052110416347</c:v>
                </c:pt>
                <c:pt idx="12">
                  <c:v>-0.58316377879367565</c:v>
                </c:pt>
                <c:pt idx="13">
                  <c:v>-0.46998079441459595</c:v>
                </c:pt>
                <c:pt idx="14">
                  <c:v>-0.55663070391273095</c:v>
                </c:pt>
                <c:pt idx="15">
                  <c:v>-0.11111232526741333</c:v>
                </c:pt>
                <c:pt idx="16">
                  <c:v>-7.5906173696751011E-2</c:v>
                </c:pt>
                <c:pt idx="17">
                  <c:v>0.2485710672881396</c:v>
                </c:pt>
                <c:pt idx="18">
                  <c:v>0.88563128718038797</c:v>
                </c:pt>
                <c:pt idx="19">
                  <c:v>0.59691288677936427</c:v>
                </c:pt>
                <c:pt idx="20">
                  <c:v>0.77042109182877994</c:v>
                </c:pt>
                <c:pt idx="21">
                  <c:v>1.2862072349806226</c:v>
                </c:pt>
                <c:pt idx="22">
                  <c:v>2.0145205146002922</c:v>
                </c:pt>
                <c:pt idx="23">
                  <c:v>2.0556340244043554</c:v>
                </c:pt>
                <c:pt idx="24">
                  <c:v>2.2980441252037167</c:v>
                </c:pt>
                <c:pt idx="25">
                  <c:v>2.852248090166313</c:v>
                </c:pt>
                <c:pt idx="26">
                  <c:v>2.7447181639805649</c:v>
                </c:pt>
                <c:pt idx="27">
                  <c:v>2.4559202338278965</c:v>
                </c:pt>
                <c:pt idx="28">
                  <c:v>1.6984192852759179</c:v>
                </c:pt>
                <c:pt idx="29">
                  <c:v>-0.75565236417571668</c:v>
                </c:pt>
                <c:pt idx="30">
                  <c:v>-2.7980866095317083</c:v>
                </c:pt>
                <c:pt idx="31">
                  <c:v>-2.6216993296835085</c:v>
                </c:pt>
                <c:pt idx="32">
                  <c:v>-2.1365628636785345</c:v>
                </c:pt>
                <c:pt idx="33">
                  <c:v>-1.4334107712418245</c:v>
                </c:pt>
                <c:pt idx="34">
                  <c:v>-0.56205812038405156</c:v>
                </c:pt>
                <c:pt idx="35">
                  <c:v>-3.7550774077203641E-2</c:v>
                </c:pt>
                <c:pt idx="36">
                  <c:v>0.1730517264768423</c:v>
                </c:pt>
                <c:pt idx="37">
                  <c:v>0.44032151267504105</c:v>
                </c:pt>
                <c:pt idx="38">
                  <c:v>0.6371979178793481</c:v>
                </c:pt>
                <c:pt idx="39">
                  <c:v>0.50925137212345817</c:v>
                </c:pt>
                <c:pt idx="40">
                  <c:v>0.62351133410976445</c:v>
                </c:pt>
                <c:pt idx="41">
                  <c:v>0.44722043308911452</c:v>
                </c:pt>
                <c:pt idx="42">
                  <c:v>0.89861278252118382</c:v>
                </c:pt>
                <c:pt idx="43">
                  <c:v>0.26653085047479408</c:v>
                </c:pt>
                <c:pt idx="44">
                  <c:v>2.5137959859705461E-2</c:v>
                </c:pt>
                <c:pt idx="45">
                  <c:v>-9.9883990697037461E-2</c:v>
                </c:pt>
                <c:pt idx="46">
                  <c:v>-3.0561347584637133E-2</c:v>
                </c:pt>
                <c:pt idx="47">
                  <c:v>0.10470947806322783</c:v>
                </c:pt>
                <c:pt idx="48">
                  <c:v>0.14994944965098966</c:v>
                </c:pt>
                <c:pt idx="49">
                  <c:v>9.5955395349164974E-2</c:v>
                </c:pt>
                <c:pt idx="50">
                  <c:v>5.198595522983851E-3</c:v>
                </c:pt>
                <c:pt idx="51">
                  <c:v>-0.33164374887144277</c:v>
                </c:pt>
                <c:pt idx="52">
                  <c:v>-0.35360063605764935</c:v>
                </c:pt>
                <c:pt idx="53">
                  <c:v>-0.42282388126318438</c:v>
                </c:pt>
                <c:pt idx="54">
                  <c:v>-0.85822703946325873</c:v>
                </c:pt>
                <c:pt idx="55">
                  <c:v>-0.67252532786062602</c:v>
                </c:pt>
              </c:numCache>
            </c:numRef>
          </c:val>
          <c:smooth val="0"/>
          <c:extLst>
            <c:ext xmlns:c16="http://schemas.microsoft.com/office/drawing/2014/chart" uri="{C3380CC4-5D6E-409C-BE32-E72D297353CC}">
              <c16:uniqueId val="{00000000-1CC7-4296-B94F-D4D6AF6D6138}"/>
            </c:ext>
          </c:extLst>
        </c:ser>
        <c:dLbls>
          <c:showLegendKey val="0"/>
          <c:showVal val="0"/>
          <c:showCatName val="0"/>
          <c:showSerName val="0"/>
          <c:showPercent val="0"/>
          <c:showBubbleSize val="0"/>
        </c:dLbls>
        <c:smooth val="0"/>
        <c:axId val="238884352"/>
        <c:axId val="238885888"/>
      </c:lineChart>
      <c:catAx>
        <c:axId val="238884352"/>
        <c:scaling>
          <c:orientation val="minMax"/>
        </c:scaling>
        <c:delete val="0"/>
        <c:axPos val="b"/>
        <c:numFmt formatCode="General" sourceLinked="0"/>
        <c:majorTickMark val="out"/>
        <c:minorTickMark val="none"/>
        <c:tickLblPos val="low"/>
        <c:txPr>
          <a:bodyPr/>
          <a:lstStyle/>
          <a:p>
            <a:pPr>
              <a:defRPr sz="1400" b="1"/>
            </a:pPr>
            <a:endParaRPr lang="es-CL"/>
          </a:p>
        </c:txPr>
        <c:crossAx val="238885888"/>
        <c:crosses val="autoZero"/>
        <c:auto val="1"/>
        <c:lblAlgn val="ctr"/>
        <c:lblOffset val="100"/>
        <c:tickLblSkip val="6"/>
        <c:noMultiLvlLbl val="0"/>
      </c:catAx>
      <c:valAx>
        <c:axId val="238885888"/>
        <c:scaling>
          <c:orientation val="minMax"/>
        </c:scaling>
        <c:delete val="0"/>
        <c:axPos val="l"/>
        <c:majorGridlines/>
        <c:numFmt formatCode="0" sourceLinked="0"/>
        <c:majorTickMark val="out"/>
        <c:minorTickMark val="none"/>
        <c:tickLblPos val="nextTo"/>
        <c:spPr>
          <a:ln>
            <a:noFill/>
          </a:ln>
        </c:spPr>
        <c:txPr>
          <a:bodyPr/>
          <a:lstStyle/>
          <a:p>
            <a:pPr>
              <a:defRPr sz="1400" b="1"/>
            </a:pPr>
            <a:endParaRPr lang="es-CL"/>
          </a:p>
        </c:txPr>
        <c:crossAx val="238884352"/>
        <c:crosses val="autoZero"/>
        <c:crossBetween val="between"/>
      </c:valAx>
    </c:plotArea>
    <c:legend>
      <c:legendPos val="b"/>
      <c:overlay val="0"/>
      <c:txPr>
        <a:bodyPr/>
        <a:lstStyle/>
        <a:p>
          <a:pPr>
            <a:defRPr sz="1400" b="1"/>
          </a:pPr>
          <a:endParaRPr lang="es-CL"/>
        </a:p>
      </c:txPr>
    </c:legend>
    <c:plotVisOnly val="1"/>
    <c:dispBlanksAs val="gap"/>
    <c:showDLblsOverMax val="0"/>
  </c:chart>
  <c:txPr>
    <a:bodyPr/>
    <a:lstStyle/>
    <a:p>
      <a:pPr>
        <a:defRPr>
          <a:latin typeface="Lucida Sans Unicode" pitchFamily="34" charset="0"/>
          <a:cs typeface="Lucida Sans Unicode" pitchFamily="34" charset="0"/>
        </a:defRPr>
      </a:pPr>
      <a:endParaRPr lang="es-CL"/>
    </a:p>
  </c:txPr>
  <c:printSettings>
    <c:headerFooter/>
    <c:pageMargins b="0.75000000000001055" l="0.70000000000000062" r="0.70000000000000062" t="0.75000000000001055" header="0.30000000000000032" footer="0.30000000000000032"/>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sz="1400"/>
              <a:t>PIB, Consumo Privado</a:t>
            </a:r>
          </a:p>
          <a:p>
            <a:pPr>
              <a:defRPr/>
            </a:pPr>
            <a:r>
              <a:rPr lang="es-CL" sz="1200" b="0"/>
              <a:t>var t/t</a:t>
            </a:r>
          </a:p>
        </c:rich>
      </c:tx>
      <c:overlay val="0"/>
    </c:title>
    <c:autoTitleDeleted val="0"/>
    <c:plotArea>
      <c:layout/>
      <c:lineChart>
        <c:grouping val="standard"/>
        <c:varyColors val="0"/>
        <c:ser>
          <c:idx val="0"/>
          <c:order val="0"/>
          <c:tx>
            <c:v>PIB</c:v>
          </c:tx>
          <c:spPr>
            <a:ln w="34925">
              <a:solidFill>
                <a:schemeClr val="accent1"/>
              </a:solidFill>
            </a:ln>
          </c:spPr>
          <c:marker>
            <c:symbol val="none"/>
          </c:marker>
          <c:cat>
            <c:strRef>
              <c:f>'Charts (3)'!$A$62:$A$117</c:f>
              <c:strCache>
                <c:ptCount val="56"/>
                <c:pt idx="0">
                  <c:v>01</c:v>
                </c:pt>
                <c:pt idx="1">
                  <c:v>01</c:v>
                </c:pt>
                <c:pt idx="2">
                  <c:v>02</c:v>
                </c:pt>
                <c:pt idx="3">
                  <c:v>02</c:v>
                </c:pt>
                <c:pt idx="4">
                  <c:v>02</c:v>
                </c:pt>
                <c:pt idx="5">
                  <c:v>02</c:v>
                </c:pt>
                <c:pt idx="6">
                  <c:v>03</c:v>
                </c:pt>
                <c:pt idx="7">
                  <c:v>03</c:v>
                </c:pt>
                <c:pt idx="8">
                  <c:v>03</c:v>
                </c:pt>
                <c:pt idx="9">
                  <c:v>03</c:v>
                </c:pt>
                <c:pt idx="10">
                  <c:v>04</c:v>
                </c:pt>
                <c:pt idx="11">
                  <c:v>04</c:v>
                </c:pt>
                <c:pt idx="12">
                  <c:v>04</c:v>
                </c:pt>
                <c:pt idx="13">
                  <c:v>04</c:v>
                </c:pt>
                <c:pt idx="14">
                  <c:v>05</c:v>
                </c:pt>
                <c:pt idx="15">
                  <c:v>05</c:v>
                </c:pt>
                <c:pt idx="16">
                  <c:v>05</c:v>
                </c:pt>
                <c:pt idx="17">
                  <c:v>05</c:v>
                </c:pt>
                <c:pt idx="18">
                  <c:v>06</c:v>
                </c:pt>
                <c:pt idx="19">
                  <c:v>06</c:v>
                </c:pt>
                <c:pt idx="20">
                  <c:v>06</c:v>
                </c:pt>
                <c:pt idx="21">
                  <c:v>06</c:v>
                </c:pt>
                <c:pt idx="22">
                  <c:v>07</c:v>
                </c:pt>
                <c:pt idx="23">
                  <c:v>07</c:v>
                </c:pt>
                <c:pt idx="24">
                  <c:v>07</c:v>
                </c:pt>
                <c:pt idx="25">
                  <c:v>07</c:v>
                </c:pt>
                <c:pt idx="26">
                  <c:v>08</c:v>
                </c:pt>
                <c:pt idx="27">
                  <c:v>08</c:v>
                </c:pt>
                <c:pt idx="28">
                  <c:v>08</c:v>
                </c:pt>
                <c:pt idx="29">
                  <c:v>08</c:v>
                </c:pt>
                <c:pt idx="30">
                  <c:v>09</c:v>
                </c:pt>
                <c:pt idx="31">
                  <c:v>09</c:v>
                </c:pt>
                <c:pt idx="32">
                  <c:v>09</c:v>
                </c:pt>
                <c:pt idx="33">
                  <c:v>09</c:v>
                </c:pt>
                <c:pt idx="34">
                  <c:v>10</c:v>
                </c:pt>
                <c:pt idx="35">
                  <c:v>10</c:v>
                </c:pt>
                <c:pt idx="36">
                  <c:v>10</c:v>
                </c:pt>
                <c:pt idx="37">
                  <c:v>10</c:v>
                </c:pt>
                <c:pt idx="38">
                  <c:v>11</c:v>
                </c:pt>
                <c:pt idx="39">
                  <c:v>11</c:v>
                </c:pt>
                <c:pt idx="40">
                  <c:v>11</c:v>
                </c:pt>
                <c:pt idx="41">
                  <c:v>11</c:v>
                </c:pt>
                <c:pt idx="42">
                  <c:v>12</c:v>
                </c:pt>
                <c:pt idx="43">
                  <c:v>12</c:v>
                </c:pt>
                <c:pt idx="44">
                  <c:v>12</c:v>
                </c:pt>
                <c:pt idx="45">
                  <c:v>12</c:v>
                </c:pt>
                <c:pt idx="46">
                  <c:v>13</c:v>
                </c:pt>
                <c:pt idx="47">
                  <c:v>13</c:v>
                </c:pt>
                <c:pt idx="48">
                  <c:v>13</c:v>
                </c:pt>
                <c:pt idx="49">
                  <c:v>13</c:v>
                </c:pt>
                <c:pt idx="50">
                  <c:v>14</c:v>
                </c:pt>
                <c:pt idx="51">
                  <c:v>14</c:v>
                </c:pt>
                <c:pt idx="52">
                  <c:v>14</c:v>
                </c:pt>
                <c:pt idx="53">
                  <c:v>14</c:v>
                </c:pt>
                <c:pt idx="54">
                  <c:v>15</c:v>
                </c:pt>
                <c:pt idx="55">
                  <c:v>15</c:v>
                </c:pt>
              </c:strCache>
            </c:strRef>
          </c:cat>
          <c:val>
            <c:numRef>
              <c:f>Nonstationary!$B$65:$B$120</c:f>
              <c:numCache>
                <c:formatCode>0.000</c:formatCode>
                <c:ptCount val="56"/>
                <c:pt idx="0">
                  <c:v>-0.72485654657974408</c:v>
                </c:pt>
                <c:pt idx="1">
                  <c:v>0.60654755176692277</c:v>
                </c:pt>
                <c:pt idx="2">
                  <c:v>0.49530698683604157</c:v>
                </c:pt>
                <c:pt idx="3">
                  <c:v>1.3269154055141286</c:v>
                </c:pt>
                <c:pt idx="4">
                  <c:v>1.0696823882209827</c:v>
                </c:pt>
                <c:pt idx="5">
                  <c:v>1.0895314501656372</c:v>
                </c:pt>
                <c:pt idx="6">
                  <c:v>0.83328952523835653</c:v>
                </c:pt>
                <c:pt idx="7">
                  <c:v>0.80001053831253444</c:v>
                </c:pt>
                <c:pt idx="8">
                  <c:v>0.72743032407736052</c:v>
                </c:pt>
                <c:pt idx="9">
                  <c:v>0.90322657117134497</c:v>
                </c:pt>
                <c:pt idx="10">
                  <c:v>2.4418040930221707</c:v>
                </c:pt>
                <c:pt idx="11">
                  <c:v>1.5314193660003639</c:v>
                </c:pt>
                <c:pt idx="12">
                  <c:v>2.9667263958096157</c:v>
                </c:pt>
                <c:pt idx="13">
                  <c:v>1.6659354284211503</c:v>
                </c:pt>
                <c:pt idx="14">
                  <c:v>0.30426228031608105</c:v>
                </c:pt>
                <c:pt idx="15">
                  <c:v>1.7787763136386303</c:v>
                </c:pt>
                <c:pt idx="16">
                  <c:v>2.0905647730511845</c:v>
                </c:pt>
                <c:pt idx="17">
                  <c:v>0.94788173851192425</c:v>
                </c:pt>
                <c:pt idx="18">
                  <c:v>1.2445283985908162</c:v>
                </c:pt>
                <c:pt idx="19">
                  <c:v>1.1772780568662711</c:v>
                </c:pt>
                <c:pt idx="20">
                  <c:v>1.4447166604185213</c:v>
                </c:pt>
                <c:pt idx="21">
                  <c:v>1.9674686109116379</c:v>
                </c:pt>
                <c:pt idx="22">
                  <c:v>1.1518063293642911</c:v>
                </c:pt>
                <c:pt idx="23">
                  <c:v>1.0297670246796287</c:v>
                </c:pt>
                <c:pt idx="24">
                  <c:v>3.1494753910976669E-2</c:v>
                </c:pt>
                <c:pt idx="25">
                  <c:v>2.4721341411165554</c:v>
                </c:pt>
                <c:pt idx="26">
                  <c:v>1.7299284573617513</c:v>
                </c:pt>
                <c:pt idx="27">
                  <c:v>0.28149104682952952</c:v>
                </c:pt>
                <c:pt idx="28">
                  <c:v>-0.83174413336628561</c:v>
                </c:pt>
                <c:pt idx="29">
                  <c:v>-1.4605379148516562</c:v>
                </c:pt>
                <c:pt idx="30">
                  <c:v>-1.0549517639958594</c:v>
                </c:pt>
                <c:pt idx="31">
                  <c:v>0.25716960887365303</c:v>
                </c:pt>
                <c:pt idx="32">
                  <c:v>1.5701437998227874</c:v>
                </c:pt>
                <c:pt idx="33">
                  <c:v>1.7186683491338783</c:v>
                </c:pt>
                <c:pt idx="34">
                  <c:v>-1.1249590092013761</c:v>
                </c:pt>
                <c:pt idx="35">
                  <c:v>4.1317204383329198</c:v>
                </c:pt>
                <c:pt idx="36">
                  <c:v>2.4919118492171322</c:v>
                </c:pt>
                <c:pt idx="37">
                  <c:v>0.79697346326028651</c:v>
                </c:pt>
                <c:pt idx="38">
                  <c:v>1.5857897908077234</c:v>
                </c:pt>
                <c:pt idx="39">
                  <c:v>0.44043564461340168</c:v>
                </c:pt>
                <c:pt idx="40">
                  <c:v>0.68554668100624383</c:v>
                </c:pt>
                <c:pt idx="41">
                  <c:v>2.3631960239789862</c:v>
                </c:pt>
                <c:pt idx="42">
                  <c:v>1.1079920433747503</c:v>
                </c:pt>
                <c:pt idx="43">
                  <c:v>1.6971237246913518</c:v>
                </c:pt>
                <c:pt idx="44">
                  <c:v>0.76978409677579407</c:v>
                </c:pt>
                <c:pt idx="45">
                  <c:v>1.3713704074490352</c:v>
                </c:pt>
                <c:pt idx="46">
                  <c:v>0.82580904701536895</c:v>
                </c:pt>
                <c:pt idx="47">
                  <c:v>0.66203000706543946</c:v>
                </c:pt>
                <c:pt idx="48">
                  <c:v>1.4553376567270959</c:v>
                </c:pt>
                <c:pt idx="49">
                  <c:v>0.15531167201530138</c:v>
                </c:pt>
                <c:pt idx="50">
                  <c:v>0.1716014584371095</c:v>
                </c:pt>
                <c:pt idx="51">
                  <c:v>0.55572381693238526</c:v>
                </c:pt>
                <c:pt idx="52">
                  <c:v>4.0999858734025452E-2</c:v>
                </c:pt>
                <c:pt idx="53">
                  <c:v>0.99021600184947545</c:v>
                </c:pt>
                <c:pt idx="54">
                  <c:v>0.89351987483006212</c:v>
                </c:pt>
                <c:pt idx="55">
                  <c:v>0.19386986643610271</c:v>
                </c:pt>
              </c:numCache>
            </c:numRef>
          </c:val>
          <c:smooth val="0"/>
          <c:extLst>
            <c:ext xmlns:c16="http://schemas.microsoft.com/office/drawing/2014/chart" uri="{C3380CC4-5D6E-409C-BE32-E72D297353CC}">
              <c16:uniqueId val="{00000000-2431-4B4F-9A8D-D7F960929D11}"/>
            </c:ext>
          </c:extLst>
        </c:ser>
        <c:dLbls>
          <c:showLegendKey val="0"/>
          <c:showVal val="0"/>
          <c:showCatName val="0"/>
          <c:showSerName val="0"/>
          <c:showPercent val="0"/>
          <c:showBubbleSize val="0"/>
        </c:dLbls>
        <c:marker val="1"/>
        <c:smooth val="0"/>
        <c:axId val="238924928"/>
        <c:axId val="238926464"/>
      </c:lineChart>
      <c:lineChart>
        <c:grouping val="standard"/>
        <c:varyColors val="0"/>
        <c:ser>
          <c:idx val="1"/>
          <c:order val="1"/>
          <c:tx>
            <c:v>C privado</c:v>
          </c:tx>
          <c:spPr>
            <a:ln w="34925"/>
          </c:spPr>
          <c:marker>
            <c:symbol val="none"/>
          </c:marker>
          <c:cat>
            <c:strRef>
              <c:f>'Charts (3)'!$A$62:$A$117</c:f>
              <c:strCache>
                <c:ptCount val="56"/>
                <c:pt idx="0">
                  <c:v>01</c:v>
                </c:pt>
                <c:pt idx="1">
                  <c:v>01</c:v>
                </c:pt>
                <c:pt idx="2">
                  <c:v>02</c:v>
                </c:pt>
                <c:pt idx="3">
                  <c:v>02</c:v>
                </c:pt>
                <c:pt idx="4">
                  <c:v>02</c:v>
                </c:pt>
                <c:pt idx="5">
                  <c:v>02</c:v>
                </c:pt>
                <c:pt idx="6">
                  <c:v>03</c:v>
                </c:pt>
                <c:pt idx="7">
                  <c:v>03</c:v>
                </c:pt>
                <c:pt idx="8">
                  <c:v>03</c:v>
                </c:pt>
                <c:pt idx="9">
                  <c:v>03</c:v>
                </c:pt>
                <c:pt idx="10">
                  <c:v>04</c:v>
                </c:pt>
                <c:pt idx="11">
                  <c:v>04</c:v>
                </c:pt>
                <c:pt idx="12">
                  <c:v>04</c:v>
                </c:pt>
                <c:pt idx="13">
                  <c:v>04</c:v>
                </c:pt>
                <c:pt idx="14">
                  <c:v>05</c:v>
                </c:pt>
                <c:pt idx="15">
                  <c:v>05</c:v>
                </c:pt>
                <c:pt idx="16">
                  <c:v>05</c:v>
                </c:pt>
                <c:pt idx="17">
                  <c:v>05</c:v>
                </c:pt>
                <c:pt idx="18">
                  <c:v>06</c:v>
                </c:pt>
                <c:pt idx="19">
                  <c:v>06</c:v>
                </c:pt>
                <c:pt idx="20">
                  <c:v>06</c:v>
                </c:pt>
                <c:pt idx="21">
                  <c:v>06</c:v>
                </c:pt>
                <c:pt idx="22">
                  <c:v>07</c:v>
                </c:pt>
                <c:pt idx="23">
                  <c:v>07</c:v>
                </c:pt>
                <c:pt idx="24">
                  <c:v>07</c:v>
                </c:pt>
                <c:pt idx="25">
                  <c:v>07</c:v>
                </c:pt>
                <c:pt idx="26">
                  <c:v>08</c:v>
                </c:pt>
                <c:pt idx="27">
                  <c:v>08</c:v>
                </c:pt>
                <c:pt idx="28">
                  <c:v>08</c:v>
                </c:pt>
                <c:pt idx="29">
                  <c:v>08</c:v>
                </c:pt>
                <c:pt idx="30">
                  <c:v>09</c:v>
                </c:pt>
                <c:pt idx="31">
                  <c:v>09</c:v>
                </c:pt>
                <c:pt idx="32">
                  <c:v>09</c:v>
                </c:pt>
                <c:pt idx="33">
                  <c:v>09</c:v>
                </c:pt>
                <c:pt idx="34">
                  <c:v>10</c:v>
                </c:pt>
                <c:pt idx="35">
                  <c:v>10</c:v>
                </c:pt>
                <c:pt idx="36">
                  <c:v>10</c:v>
                </c:pt>
                <c:pt idx="37">
                  <c:v>10</c:v>
                </c:pt>
                <c:pt idx="38">
                  <c:v>11</c:v>
                </c:pt>
                <c:pt idx="39">
                  <c:v>11</c:v>
                </c:pt>
                <c:pt idx="40">
                  <c:v>11</c:v>
                </c:pt>
                <c:pt idx="41">
                  <c:v>11</c:v>
                </c:pt>
                <c:pt idx="42">
                  <c:v>12</c:v>
                </c:pt>
                <c:pt idx="43">
                  <c:v>12</c:v>
                </c:pt>
                <c:pt idx="44">
                  <c:v>12</c:v>
                </c:pt>
                <c:pt idx="45">
                  <c:v>12</c:v>
                </c:pt>
                <c:pt idx="46">
                  <c:v>13</c:v>
                </c:pt>
                <c:pt idx="47">
                  <c:v>13</c:v>
                </c:pt>
                <c:pt idx="48">
                  <c:v>13</c:v>
                </c:pt>
                <c:pt idx="49">
                  <c:v>13</c:v>
                </c:pt>
                <c:pt idx="50">
                  <c:v>14</c:v>
                </c:pt>
                <c:pt idx="51">
                  <c:v>14</c:v>
                </c:pt>
                <c:pt idx="52">
                  <c:v>14</c:v>
                </c:pt>
                <c:pt idx="53">
                  <c:v>14</c:v>
                </c:pt>
                <c:pt idx="54">
                  <c:v>15</c:v>
                </c:pt>
                <c:pt idx="55">
                  <c:v>15</c:v>
                </c:pt>
              </c:strCache>
            </c:strRef>
          </c:cat>
          <c:val>
            <c:numRef>
              <c:f>Nonstationary!$G$65:$G$120</c:f>
              <c:numCache>
                <c:formatCode>0.000</c:formatCode>
                <c:ptCount val="56"/>
                <c:pt idx="0">
                  <c:v>-0.83876611263491441</c:v>
                </c:pt>
                <c:pt idx="1">
                  <c:v>0.94119424249576866</c:v>
                </c:pt>
                <c:pt idx="2">
                  <c:v>1.127204023951478</c:v>
                </c:pt>
                <c:pt idx="3">
                  <c:v>0.57825853460897747</c:v>
                </c:pt>
                <c:pt idx="4">
                  <c:v>1.2059185220426372</c:v>
                </c:pt>
                <c:pt idx="5">
                  <c:v>1.1337558972357442E-2</c:v>
                </c:pt>
                <c:pt idx="6">
                  <c:v>1.3333872895550769</c:v>
                </c:pt>
                <c:pt idx="7">
                  <c:v>1.3889417405099636</c:v>
                </c:pt>
                <c:pt idx="8">
                  <c:v>1.4799913880654714</c:v>
                </c:pt>
                <c:pt idx="9">
                  <c:v>1.7579797503341155</c:v>
                </c:pt>
                <c:pt idx="10">
                  <c:v>2.0056522393147702</c:v>
                </c:pt>
                <c:pt idx="11">
                  <c:v>2.7204952043533126</c:v>
                </c:pt>
                <c:pt idx="12">
                  <c:v>2.1542141746127896</c:v>
                </c:pt>
                <c:pt idx="13">
                  <c:v>2.054187202490354</c:v>
                </c:pt>
                <c:pt idx="14">
                  <c:v>1.6655167337528809</c:v>
                </c:pt>
                <c:pt idx="15">
                  <c:v>1.9397042662383512</c:v>
                </c:pt>
                <c:pt idx="16">
                  <c:v>2.603525748686053</c:v>
                </c:pt>
                <c:pt idx="17">
                  <c:v>1.6714373950591721</c:v>
                </c:pt>
                <c:pt idx="18">
                  <c:v>1.7192345779328377</c:v>
                </c:pt>
                <c:pt idx="19">
                  <c:v>1.7083244667510655</c:v>
                </c:pt>
                <c:pt idx="20">
                  <c:v>2.0491526511435154</c:v>
                </c:pt>
                <c:pt idx="21">
                  <c:v>1.7935935520746682</c:v>
                </c:pt>
                <c:pt idx="22">
                  <c:v>1.9942491812397378</c:v>
                </c:pt>
                <c:pt idx="23">
                  <c:v>1.7596740682716216</c:v>
                </c:pt>
                <c:pt idx="24">
                  <c:v>1.4605009244231582</c:v>
                </c:pt>
                <c:pt idx="25">
                  <c:v>2.1078324080065158</c:v>
                </c:pt>
                <c:pt idx="26">
                  <c:v>2.0919850022970365</c:v>
                </c:pt>
                <c:pt idx="27">
                  <c:v>1.2371563049907053</c:v>
                </c:pt>
                <c:pt idx="28">
                  <c:v>-0.72219531924240243</c:v>
                </c:pt>
                <c:pt idx="29">
                  <c:v>-1.092681623737235</c:v>
                </c:pt>
                <c:pt idx="30">
                  <c:v>-1.1739178398155303</c:v>
                </c:pt>
                <c:pt idx="31">
                  <c:v>-0.49816971536458254</c:v>
                </c:pt>
                <c:pt idx="32">
                  <c:v>2.2468281791422129</c:v>
                </c:pt>
                <c:pt idx="33">
                  <c:v>1.748593682767563</c:v>
                </c:pt>
                <c:pt idx="34">
                  <c:v>1.918918040096429</c:v>
                </c:pt>
                <c:pt idx="35">
                  <c:v>5.087187291204387</c:v>
                </c:pt>
                <c:pt idx="36">
                  <c:v>2.9322885534234899</c:v>
                </c:pt>
                <c:pt idx="37">
                  <c:v>2.5254636345543702</c:v>
                </c:pt>
                <c:pt idx="38">
                  <c:v>1.9086268177247234</c:v>
                </c:pt>
                <c:pt idx="39">
                  <c:v>1.5540627487251157</c:v>
                </c:pt>
                <c:pt idx="40">
                  <c:v>1.3182702836274984</c:v>
                </c:pt>
                <c:pt idx="41">
                  <c:v>1.1048861207992644</c:v>
                </c:pt>
                <c:pt idx="42">
                  <c:v>1.3649812105061443</c:v>
                </c:pt>
                <c:pt idx="43">
                  <c:v>1.841514063660199</c:v>
                </c:pt>
                <c:pt idx="44">
                  <c:v>1.7470157901183114</c:v>
                </c:pt>
                <c:pt idx="45">
                  <c:v>1.5239893256428161</c:v>
                </c:pt>
                <c:pt idx="46">
                  <c:v>1.2851892667423925</c:v>
                </c:pt>
                <c:pt idx="47">
                  <c:v>1.2595240591068091</c:v>
                </c:pt>
                <c:pt idx="48">
                  <c:v>0.78799020766275873</c:v>
                </c:pt>
                <c:pt idx="49">
                  <c:v>1.0781339082825525</c:v>
                </c:pt>
                <c:pt idx="50">
                  <c:v>0.53152971899059764</c:v>
                </c:pt>
                <c:pt idx="51">
                  <c:v>-3.7145884169831334E-2</c:v>
                </c:pt>
                <c:pt idx="52">
                  <c:v>0.56194319230407075</c:v>
                </c:pt>
                <c:pt idx="53">
                  <c:v>0.29618073787567312</c:v>
                </c:pt>
                <c:pt idx="54">
                  <c:v>1.2368321238305668</c:v>
                </c:pt>
                <c:pt idx="55">
                  <c:v>-0.8004372169146734</c:v>
                </c:pt>
              </c:numCache>
            </c:numRef>
          </c:val>
          <c:smooth val="0"/>
          <c:extLst>
            <c:ext xmlns:c16="http://schemas.microsoft.com/office/drawing/2014/chart" uri="{C3380CC4-5D6E-409C-BE32-E72D297353CC}">
              <c16:uniqueId val="{00000001-2431-4B4F-9A8D-D7F960929D11}"/>
            </c:ext>
          </c:extLst>
        </c:ser>
        <c:dLbls>
          <c:showLegendKey val="0"/>
          <c:showVal val="0"/>
          <c:showCatName val="0"/>
          <c:showSerName val="0"/>
          <c:showPercent val="0"/>
          <c:showBubbleSize val="0"/>
        </c:dLbls>
        <c:marker val="1"/>
        <c:smooth val="0"/>
        <c:axId val="238946176"/>
        <c:axId val="238944640"/>
      </c:lineChart>
      <c:catAx>
        <c:axId val="238924928"/>
        <c:scaling>
          <c:orientation val="minMax"/>
        </c:scaling>
        <c:delete val="0"/>
        <c:axPos val="b"/>
        <c:numFmt formatCode="General" sourceLinked="0"/>
        <c:majorTickMark val="out"/>
        <c:minorTickMark val="none"/>
        <c:tickLblPos val="low"/>
        <c:txPr>
          <a:bodyPr/>
          <a:lstStyle/>
          <a:p>
            <a:pPr>
              <a:defRPr sz="1400" b="1"/>
            </a:pPr>
            <a:endParaRPr lang="es-CL"/>
          </a:p>
        </c:txPr>
        <c:crossAx val="238926464"/>
        <c:crosses val="autoZero"/>
        <c:auto val="1"/>
        <c:lblAlgn val="ctr"/>
        <c:lblOffset val="100"/>
        <c:tickLblSkip val="6"/>
        <c:noMultiLvlLbl val="0"/>
      </c:catAx>
      <c:valAx>
        <c:axId val="238926464"/>
        <c:scaling>
          <c:orientation val="minMax"/>
        </c:scaling>
        <c:delete val="0"/>
        <c:axPos val="l"/>
        <c:majorGridlines/>
        <c:numFmt formatCode="0" sourceLinked="0"/>
        <c:majorTickMark val="out"/>
        <c:minorTickMark val="none"/>
        <c:tickLblPos val="nextTo"/>
        <c:spPr>
          <a:ln>
            <a:noFill/>
          </a:ln>
        </c:spPr>
        <c:txPr>
          <a:bodyPr/>
          <a:lstStyle/>
          <a:p>
            <a:pPr>
              <a:defRPr sz="1400" b="1"/>
            </a:pPr>
            <a:endParaRPr lang="es-CL"/>
          </a:p>
        </c:txPr>
        <c:crossAx val="238924928"/>
        <c:crosses val="autoZero"/>
        <c:crossBetween val="between"/>
      </c:valAx>
      <c:valAx>
        <c:axId val="238944640"/>
        <c:scaling>
          <c:orientation val="minMax"/>
        </c:scaling>
        <c:delete val="1"/>
        <c:axPos val="r"/>
        <c:numFmt formatCode="0" sourceLinked="0"/>
        <c:majorTickMark val="out"/>
        <c:minorTickMark val="none"/>
        <c:tickLblPos val="none"/>
        <c:crossAx val="238946176"/>
        <c:crosses val="max"/>
        <c:crossBetween val="between"/>
      </c:valAx>
      <c:catAx>
        <c:axId val="238946176"/>
        <c:scaling>
          <c:orientation val="minMax"/>
        </c:scaling>
        <c:delete val="1"/>
        <c:axPos val="b"/>
        <c:numFmt formatCode="General" sourceLinked="1"/>
        <c:majorTickMark val="out"/>
        <c:minorTickMark val="none"/>
        <c:tickLblPos val="none"/>
        <c:crossAx val="238944640"/>
        <c:crosses val="autoZero"/>
        <c:auto val="1"/>
        <c:lblAlgn val="ctr"/>
        <c:lblOffset val="100"/>
        <c:noMultiLvlLbl val="0"/>
      </c:catAx>
    </c:plotArea>
    <c:legend>
      <c:legendPos val="b"/>
      <c:overlay val="0"/>
      <c:txPr>
        <a:bodyPr/>
        <a:lstStyle/>
        <a:p>
          <a:pPr>
            <a:defRPr sz="1400" b="1"/>
          </a:pPr>
          <a:endParaRPr lang="es-CL"/>
        </a:p>
      </c:txPr>
    </c:legend>
    <c:plotVisOnly val="1"/>
    <c:dispBlanksAs val="gap"/>
    <c:showDLblsOverMax val="0"/>
  </c:chart>
  <c:txPr>
    <a:bodyPr/>
    <a:lstStyle/>
    <a:p>
      <a:pPr>
        <a:defRPr>
          <a:latin typeface="Lucida Sans Unicode" pitchFamily="34" charset="0"/>
          <a:cs typeface="Lucida Sans Unicode" pitchFamily="34" charset="0"/>
        </a:defRPr>
      </a:pPr>
      <a:endParaRPr lang="es-CL"/>
    </a:p>
  </c:txPr>
  <c:printSettings>
    <c:headerFooter/>
    <c:pageMargins b="0.7500000000000101" l="0.70000000000000062" r="0.70000000000000062" t="0.7500000000000101" header="0.30000000000000032" footer="0.30000000000000032"/>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sz="1400" baseline="0"/>
              <a:t>Inversión</a:t>
            </a:r>
            <a:endParaRPr lang="es-CL" sz="1400"/>
          </a:p>
          <a:p>
            <a:pPr>
              <a:defRPr/>
            </a:pPr>
            <a:r>
              <a:rPr lang="es-CL" sz="1200" b="0"/>
              <a:t>var t/t</a:t>
            </a:r>
          </a:p>
        </c:rich>
      </c:tx>
      <c:overlay val="0"/>
    </c:title>
    <c:autoTitleDeleted val="0"/>
    <c:plotArea>
      <c:layout/>
      <c:lineChart>
        <c:grouping val="standard"/>
        <c:varyColors val="0"/>
        <c:ser>
          <c:idx val="2"/>
          <c:order val="0"/>
          <c:tx>
            <c:v>FBCF</c:v>
          </c:tx>
          <c:spPr>
            <a:ln w="34925"/>
          </c:spPr>
          <c:marker>
            <c:symbol val="none"/>
          </c:marker>
          <c:cat>
            <c:strRef>
              <c:f>'Charts (3)'!$A$62:$A$117</c:f>
              <c:strCache>
                <c:ptCount val="56"/>
                <c:pt idx="0">
                  <c:v>01</c:v>
                </c:pt>
                <c:pt idx="1">
                  <c:v>01</c:v>
                </c:pt>
                <c:pt idx="2">
                  <c:v>02</c:v>
                </c:pt>
                <c:pt idx="3">
                  <c:v>02</c:v>
                </c:pt>
                <c:pt idx="4">
                  <c:v>02</c:v>
                </c:pt>
                <c:pt idx="5">
                  <c:v>02</c:v>
                </c:pt>
                <c:pt idx="6">
                  <c:v>03</c:v>
                </c:pt>
                <c:pt idx="7">
                  <c:v>03</c:v>
                </c:pt>
                <c:pt idx="8">
                  <c:v>03</c:v>
                </c:pt>
                <c:pt idx="9">
                  <c:v>03</c:v>
                </c:pt>
                <c:pt idx="10">
                  <c:v>04</c:v>
                </c:pt>
                <c:pt idx="11">
                  <c:v>04</c:v>
                </c:pt>
                <c:pt idx="12">
                  <c:v>04</c:v>
                </c:pt>
                <c:pt idx="13">
                  <c:v>04</c:v>
                </c:pt>
                <c:pt idx="14">
                  <c:v>05</c:v>
                </c:pt>
                <c:pt idx="15">
                  <c:v>05</c:v>
                </c:pt>
                <c:pt idx="16">
                  <c:v>05</c:v>
                </c:pt>
                <c:pt idx="17">
                  <c:v>05</c:v>
                </c:pt>
                <c:pt idx="18">
                  <c:v>06</c:v>
                </c:pt>
                <c:pt idx="19">
                  <c:v>06</c:v>
                </c:pt>
                <c:pt idx="20">
                  <c:v>06</c:v>
                </c:pt>
                <c:pt idx="21">
                  <c:v>06</c:v>
                </c:pt>
                <c:pt idx="22">
                  <c:v>07</c:v>
                </c:pt>
                <c:pt idx="23">
                  <c:v>07</c:v>
                </c:pt>
                <c:pt idx="24">
                  <c:v>07</c:v>
                </c:pt>
                <c:pt idx="25">
                  <c:v>07</c:v>
                </c:pt>
                <c:pt idx="26">
                  <c:v>08</c:v>
                </c:pt>
                <c:pt idx="27">
                  <c:v>08</c:v>
                </c:pt>
                <c:pt idx="28">
                  <c:v>08</c:v>
                </c:pt>
                <c:pt idx="29">
                  <c:v>08</c:v>
                </c:pt>
                <c:pt idx="30">
                  <c:v>09</c:v>
                </c:pt>
                <c:pt idx="31">
                  <c:v>09</c:v>
                </c:pt>
                <c:pt idx="32">
                  <c:v>09</c:v>
                </c:pt>
                <c:pt idx="33">
                  <c:v>09</c:v>
                </c:pt>
                <c:pt idx="34">
                  <c:v>10</c:v>
                </c:pt>
                <c:pt idx="35">
                  <c:v>10</c:v>
                </c:pt>
                <c:pt idx="36">
                  <c:v>10</c:v>
                </c:pt>
                <c:pt idx="37">
                  <c:v>10</c:v>
                </c:pt>
                <c:pt idx="38">
                  <c:v>11</c:v>
                </c:pt>
                <c:pt idx="39">
                  <c:v>11</c:v>
                </c:pt>
                <c:pt idx="40">
                  <c:v>11</c:v>
                </c:pt>
                <c:pt idx="41">
                  <c:v>11</c:v>
                </c:pt>
                <c:pt idx="42">
                  <c:v>12</c:v>
                </c:pt>
                <c:pt idx="43">
                  <c:v>12</c:v>
                </c:pt>
                <c:pt idx="44">
                  <c:v>12</c:v>
                </c:pt>
                <c:pt idx="45">
                  <c:v>12</c:v>
                </c:pt>
                <c:pt idx="46">
                  <c:v>13</c:v>
                </c:pt>
                <c:pt idx="47">
                  <c:v>13</c:v>
                </c:pt>
                <c:pt idx="48">
                  <c:v>13</c:v>
                </c:pt>
                <c:pt idx="49">
                  <c:v>13</c:v>
                </c:pt>
                <c:pt idx="50">
                  <c:v>14</c:v>
                </c:pt>
                <c:pt idx="51">
                  <c:v>14</c:v>
                </c:pt>
                <c:pt idx="52">
                  <c:v>14</c:v>
                </c:pt>
                <c:pt idx="53">
                  <c:v>14</c:v>
                </c:pt>
                <c:pt idx="54">
                  <c:v>15</c:v>
                </c:pt>
                <c:pt idx="55">
                  <c:v>15</c:v>
                </c:pt>
              </c:strCache>
            </c:strRef>
          </c:cat>
          <c:val>
            <c:numRef>
              <c:f>Nonstationary!$H$65:$H$120</c:f>
              <c:numCache>
                <c:formatCode>0.000</c:formatCode>
                <c:ptCount val="56"/>
                <c:pt idx="0">
                  <c:v>-0.3132194537139199</c:v>
                </c:pt>
                <c:pt idx="1">
                  <c:v>-2.0202722859149702</c:v>
                </c:pt>
                <c:pt idx="2">
                  <c:v>2.2662959116773962</c:v>
                </c:pt>
                <c:pt idx="3">
                  <c:v>1.7325949529601203</c:v>
                </c:pt>
                <c:pt idx="4">
                  <c:v>1.2329205940107002</c:v>
                </c:pt>
                <c:pt idx="5">
                  <c:v>5.7299135790600531E-2</c:v>
                </c:pt>
                <c:pt idx="6">
                  <c:v>4.9244093216206153</c:v>
                </c:pt>
                <c:pt idx="7">
                  <c:v>2.2886713600051678</c:v>
                </c:pt>
                <c:pt idx="8">
                  <c:v>-3.4346821225797797</c:v>
                </c:pt>
                <c:pt idx="9">
                  <c:v>1.0326096234438253</c:v>
                </c:pt>
                <c:pt idx="10">
                  <c:v>2.5785323456812392</c:v>
                </c:pt>
                <c:pt idx="11">
                  <c:v>5.2263518278987675</c:v>
                </c:pt>
                <c:pt idx="12">
                  <c:v>5.9826735537836129</c:v>
                </c:pt>
                <c:pt idx="13">
                  <c:v>5.1816332983149138</c:v>
                </c:pt>
                <c:pt idx="14">
                  <c:v>6.0453000539355983</c:v>
                </c:pt>
                <c:pt idx="15">
                  <c:v>6.2323026248636282</c:v>
                </c:pt>
                <c:pt idx="16">
                  <c:v>3.9828005949138046</c:v>
                </c:pt>
                <c:pt idx="17">
                  <c:v>1.3772063356181974</c:v>
                </c:pt>
                <c:pt idx="18">
                  <c:v>-2.8545904282999857</c:v>
                </c:pt>
                <c:pt idx="19">
                  <c:v>0.70212784678620466</c:v>
                </c:pt>
                <c:pt idx="20">
                  <c:v>4.9054348800943615</c:v>
                </c:pt>
                <c:pt idx="21">
                  <c:v>-1.6782515615178184</c:v>
                </c:pt>
                <c:pt idx="22">
                  <c:v>5.5973160775465658</c:v>
                </c:pt>
                <c:pt idx="23">
                  <c:v>1.3600396655979452</c:v>
                </c:pt>
                <c:pt idx="24">
                  <c:v>1.1552351694554375</c:v>
                </c:pt>
                <c:pt idx="25">
                  <c:v>6.4381896621265255</c:v>
                </c:pt>
                <c:pt idx="26">
                  <c:v>8.2007773554904517</c:v>
                </c:pt>
                <c:pt idx="27">
                  <c:v>5.2068582916382056</c:v>
                </c:pt>
                <c:pt idx="28">
                  <c:v>1.3438086224356383</c:v>
                </c:pt>
                <c:pt idx="29">
                  <c:v>-7.5978649121688946</c:v>
                </c:pt>
                <c:pt idx="30">
                  <c:v>-8.0473535144394148</c:v>
                </c:pt>
                <c:pt idx="31">
                  <c:v>-5.0334011803565559</c:v>
                </c:pt>
                <c:pt idx="32">
                  <c:v>3.2016506073139439</c:v>
                </c:pt>
                <c:pt idx="33">
                  <c:v>3.7865513102200765</c:v>
                </c:pt>
                <c:pt idx="34">
                  <c:v>1.9012233262854394</c:v>
                </c:pt>
                <c:pt idx="35">
                  <c:v>7.0567874331699088</c:v>
                </c:pt>
                <c:pt idx="36">
                  <c:v>-0.17452787951981463</c:v>
                </c:pt>
                <c:pt idx="37">
                  <c:v>2.7414391923906933</c:v>
                </c:pt>
                <c:pt idx="38">
                  <c:v>8.3173325863981518</c:v>
                </c:pt>
                <c:pt idx="39">
                  <c:v>-8.4754102521777952E-2</c:v>
                </c:pt>
                <c:pt idx="40">
                  <c:v>0.33236016622470999</c:v>
                </c:pt>
                <c:pt idx="41">
                  <c:v>7.3376560164271964</c:v>
                </c:pt>
                <c:pt idx="42">
                  <c:v>-1.4382977150360077</c:v>
                </c:pt>
                <c:pt idx="43">
                  <c:v>1.6709881633504509</c:v>
                </c:pt>
                <c:pt idx="44">
                  <c:v>9.362446721808837</c:v>
                </c:pt>
                <c:pt idx="45">
                  <c:v>2.7974947834209729</c:v>
                </c:pt>
                <c:pt idx="46">
                  <c:v>-3.2385867896815412</c:v>
                </c:pt>
                <c:pt idx="47">
                  <c:v>2.1190130937354112</c:v>
                </c:pt>
                <c:pt idx="48">
                  <c:v>-1.9710007288454179</c:v>
                </c:pt>
                <c:pt idx="49">
                  <c:v>-7.9600218889257945</c:v>
                </c:pt>
                <c:pt idx="50">
                  <c:v>4.70723941959168</c:v>
                </c:pt>
                <c:pt idx="51">
                  <c:v>0.1467117769539783</c:v>
                </c:pt>
                <c:pt idx="52">
                  <c:v>-8.2098319763526106</c:v>
                </c:pt>
                <c:pt idx="53">
                  <c:v>5.3189164591703531</c:v>
                </c:pt>
                <c:pt idx="54">
                  <c:v>-0.7023922404162164</c:v>
                </c:pt>
                <c:pt idx="55">
                  <c:v>-2.209960129327726</c:v>
                </c:pt>
              </c:numCache>
            </c:numRef>
          </c:val>
          <c:smooth val="0"/>
          <c:extLst>
            <c:ext xmlns:c16="http://schemas.microsoft.com/office/drawing/2014/chart" uri="{C3380CC4-5D6E-409C-BE32-E72D297353CC}">
              <c16:uniqueId val="{00000000-C973-4301-BDF6-C1E4C4DB8A04}"/>
            </c:ext>
          </c:extLst>
        </c:ser>
        <c:dLbls>
          <c:showLegendKey val="0"/>
          <c:showVal val="0"/>
          <c:showCatName val="0"/>
          <c:showSerName val="0"/>
          <c:showPercent val="0"/>
          <c:showBubbleSize val="0"/>
        </c:dLbls>
        <c:smooth val="0"/>
        <c:axId val="238966656"/>
        <c:axId val="238968192"/>
      </c:lineChart>
      <c:catAx>
        <c:axId val="238966656"/>
        <c:scaling>
          <c:orientation val="minMax"/>
        </c:scaling>
        <c:delete val="0"/>
        <c:axPos val="b"/>
        <c:numFmt formatCode="General" sourceLinked="0"/>
        <c:majorTickMark val="out"/>
        <c:minorTickMark val="none"/>
        <c:tickLblPos val="low"/>
        <c:txPr>
          <a:bodyPr/>
          <a:lstStyle/>
          <a:p>
            <a:pPr>
              <a:defRPr sz="1400" b="1"/>
            </a:pPr>
            <a:endParaRPr lang="es-CL"/>
          </a:p>
        </c:txPr>
        <c:crossAx val="238968192"/>
        <c:crosses val="autoZero"/>
        <c:auto val="1"/>
        <c:lblAlgn val="ctr"/>
        <c:lblOffset val="100"/>
        <c:tickLblSkip val="6"/>
        <c:noMultiLvlLbl val="0"/>
      </c:catAx>
      <c:valAx>
        <c:axId val="238968192"/>
        <c:scaling>
          <c:orientation val="minMax"/>
        </c:scaling>
        <c:delete val="0"/>
        <c:axPos val="l"/>
        <c:majorGridlines/>
        <c:numFmt formatCode="0" sourceLinked="0"/>
        <c:majorTickMark val="out"/>
        <c:minorTickMark val="none"/>
        <c:tickLblPos val="nextTo"/>
        <c:spPr>
          <a:ln>
            <a:noFill/>
          </a:ln>
        </c:spPr>
        <c:txPr>
          <a:bodyPr/>
          <a:lstStyle/>
          <a:p>
            <a:pPr>
              <a:defRPr sz="1400" b="1"/>
            </a:pPr>
            <a:endParaRPr lang="es-CL"/>
          </a:p>
        </c:txPr>
        <c:crossAx val="238966656"/>
        <c:crosses val="autoZero"/>
        <c:crossBetween val="between"/>
      </c:valAx>
    </c:plotArea>
    <c:legend>
      <c:legendPos val="b"/>
      <c:overlay val="0"/>
      <c:txPr>
        <a:bodyPr/>
        <a:lstStyle/>
        <a:p>
          <a:pPr>
            <a:defRPr sz="1400" b="1"/>
          </a:pPr>
          <a:endParaRPr lang="es-CL"/>
        </a:p>
      </c:txPr>
    </c:legend>
    <c:plotVisOnly val="1"/>
    <c:dispBlanksAs val="gap"/>
    <c:showDLblsOverMax val="0"/>
  </c:chart>
  <c:txPr>
    <a:bodyPr/>
    <a:lstStyle/>
    <a:p>
      <a:pPr>
        <a:defRPr>
          <a:latin typeface="Lucida Sans Unicode" pitchFamily="34" charset="0"/>
          <a:cs typeface="Lucida Sans Unicode" pitchFamily="34" charset="0"/>
        </a:defRPr>
      </a:pPr>
      <a:endParaRPr lang="es-CL"/>
    </a:p>
  </c:txPr>
  <c:printSettings>
    <c:headerFooter/>
    <c:pageMargins b="0.75000000000001033" l="0.70000000000000062" r="0.70000000000000062" t="0.75000000000001033" header="0.30000000000000032" footer="0.30000000000000032"/>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sz="1400"/>
              <a:t>Cuenta Corriente</a:t>
            </a:r>
          </a:p>
          <a:p>
            <a:pPr>
              <a:defRPr/>
            </a:pPr>
            <a:r>
              <a:rPr lang="es-CL" sz="1200" b="0"/>
              <a:t>% PIB nominal</a:t>
            </a:r>
          </a:p>
        </c:rich>
      </c:tx>
      <c:overlay val="0"/>
    </c:title>
    <c:autoTitleDeleted val="0"/>
    <c:plotArea>
      <c:layout/>
      <c:lineChart>
        <c:grouping val="standard"/>
        <c:varyColors val="0"/>
        <c:ser>
          <c:idx val="0"/>
          <c:order val="0"/>
          <c:tx>
            <c:v>CC/PIB</c:v>
          </c:tx>
          <c:spPr>
            <a:ln w="34925">
              <a:solidFill>
                <a:schemeClr val="accent2"/>
              </a:solidFill>
            </a:ln>
          </c:spPr>
          <c:marker>
            <c:symbol val="none"/>
          </c:marker>
          <c:cat>
            <c:strRef>
              <c:f>'Charts (3)'!$A$4:$A$117</c:f>
              <c:strCache>
                <c:ptCount val="114"/>
                <c:pt idx="0">
                  <c:v>87</c:v>
                </c:pt>
                <c:pt idx="1">
                  <c:v>87</c:v>
                </c:pt>
                <c:pt idx="2">
                  <c:v>87</c:v>
                </c:pt>
                <c:pt idx="3">
                  <c:v>87</c:v>
                </c:pt>
                <c:pt idx="4">
                  <c:v>88</c:v>
                </c:pt>
                <c:pt idx="5">
                  <c:v>88</c:v>
                </c:pt>
                <c:pt idx="6">
                  <c:v>88</c:v>
                </c:pt>
                <c:pt idx="7">
                  <c:v>88</c:v>
                </c:pt>
                <c:pt idx="8">
                  <c:v>89</c:v>
                </c:pt>
                <c:pt idx="9">
                  <c:v>89</c:v>
                </c:pt>
                <c:pt idx="10">
                  <c:v>89</c:v>
                </c:pt>
                <c:pt idx="11">
                  <c:v>89</c:v>
                </c:pt>
                <c:pt idx="12">
                  <c:v>90</c:v>
                </c:pt>
                <c:pt idx="13">
                  <c:v>90</c:v>
                </c:pt>
                <c:pt idx="14">
                  <c:v>90</c:v>
                </c:pt>
                <c:pt idx="15">
                  <c:v>90</c:v>
                </c:pt>
                <c:pt idx="16">
                  <c:v>91</c:v>
                </c:pt>
                <c:pt idx="17">
                  <c:v>91</c:v>
                </c:pt>
                <c:pt idx="18">
                  <c:v>91</c:v>
                </c:pt>
                <c:pt idx="19">
                  <c:v>91</c:v>
                </c:pt>
                <c:pt idx="20">
                  <c:v>92</c:v>
                </c:pt>
                <c:pt idx="21">
                  <c:v>92</c:v>
                </c:pt>
                <c:pt idx="22">
                  <c:v>92</c:v>
                </c:pt>
                <c:pt idx="23">
                  <c:v>92</c:v>
                </c:pt>
                <c:pt idx="24">
                  <c:v>93</c:v>
                </c:pt>
                <c:pt idx="25">
                  <c:v>93</c:v>
                </c:pt>
                <c:pt idx="26">
                  <c:v>93</c:v>
                </c:pt>
                <c:pt idx="27">
                  <c:v>93</c:v>
                </c:pt>
                <c:pt idx="28">
                  <c:v>94</c:v>
                </c:pt>
                <c:pt idx="29">
                  <c:v>94</c:v>
                </c:pt>
                <c:pt idx="30">
                  <c:v>94</c:v>
                </c:pt>
                <c:pt idx="31">
                  <c:v>94</c:v>
                </c:pt>
                <c:pt idx="32">
                  <c:v>95</c:v>
                </c:pt>
                <c:pt idx="33">
                  <c:v>95</c:v>
                </c:pt>
                <c:pt idx="34">
                  <c:v>95</c:v>
                </c:pt>
                <c:pt idx="35">
                  <c:v>95</c:v>
                </c:pt>
                <c:pt idx="36">
                  <c:v>96</c:v>
                </c:pt>
                <c:pt idx="37">
                  <c:v>96</c:v>
                </c:pt>
                <c:pt idx="38">
                  <c:v>96</c:v>
                </c:pt>
                <c:pt idx="39">
                  <c:v>96</c:v>
                </c:pt>
                <c:pt idx="40">
                  <c:v>97</c:v>
                </c:pt>
                <c:pt idx="41">
                  <c:v>97</c:v>
                </c:pt>
                <c:pt idx="42">
                  <c:v>97</c:v>
                </c:pt>
                <c:pt idx="43">
                  <c:v>97</c:v>
                </c:pt>
                <c:pt idx="44">
                  <c:v>98</c:v>
                </c:pt>
                <c:pt idx="45">
                  <c:v>98</c:v>
                </c:pt>
                <c:pt idx="46">
                  <c:v>98</c:v>
                </c:pt>
                <c:pt idx="47">
                  <c:v>98</c:v>
                </c:pt>
                <c:pt idx="48">
                  <c:v>99</c:v>
                </c:pt>
                <c:pt idx="49">
                  <c:v>99</c:v>
                </c:pt>
                <c:pt idx="50">
                  <c:v>99</c:v>
                </c:pt>
                <c:pt idx="51">
                  <c:v>99</c:v>
                </c:pt>
                <c:pt idx="52">
                  <c:v>00</c:v>
                </c:pt>
                <c:pt idx="53">
                  <c:v>00</c:v>
                </c:pt>
                <c:pt idx="54">
                  <c:v>00</c:v>
                </c:pt>
                <c:pt idx="55">
                  <c:v>00</c:v>
                </c:pt>
                <c:pt idx="56">
                  <c:v>01</c:v>
                </c:pt>
                <c:pt idx="57">
                  <c:v>01</c:v>
                </c:pt>
                <c:pt idx="58">
                  <c:v>01</c:v>
                </c:pt>
                <c:pt idx="59">
                  <c:v>01</c:v>
                </c:pt>
                <c:pt idx="60">
                  <c:v>02</c:v>
                </c:pt>
                <c:pt idx="61">
                  <c:v>02</c:v>
                </c:pt>
                <c:pt idx="62">
                  <c:v>02</c:v>
                </c:pt>
                <c:pt idx="63">
                  <c:v>02</c:v>
                </c:pt>
                <c:pt idx="64">
                  <c:v>03</c:v>
                </c:pt>
                <c:pt idx="65">
                  <c:v>03</c:v>
                </c:pt>
                <c:pt idx="66">
                  <c:v>03</c:v>
                </c:pt>
                <c:pt idx="67">
                  <c:v>03</c:v>
                </c:pt>
                <c:pt idx="68">
                  <c:v>04</c:v>
                </c:pt>
                <c:pt idx="69">
                  <c:v>04</c:v>
                </c:pt>
                <c:pt idx="70">
                  <c:v>04</c:v>
                </c:pt>
                <c:pt idx="71">
                  <c:v>04</c:v>
                </c:pt>
                <c:pt idx="72">
                  <c:v>05</c:v>
                </c:pt>
                <c:pt idx="73">
                  <c:v>05</c:v>
                </c:pt>
                <c:pt idx="74">
                  <c:v>05</c:v>
                </c:pt>
                <c:pt idx="75">
                  <c:v>05</c:v>
                </c:pt>
                <c:pt idx="76">
                  <c:v>06</c:v>
                </c:pt>
                <c:pt idx="77">
                  <c:v>06</c:v>
                </c:pt>
                <c:pt idx="78">
                  <c:v>06</c:v>
                </c:pt>
                <c:pt idx="79">
                  <c:v>06</c:v>
                </c:pt>
                <c:pt idx="80">
                  <c:v>07</c:v>
                </c:pt>
                <c:pt idx="81">
                  <c:v>07</c:v>
                </c:pt>
                <c:pt idx="82">
                  <c:v>07</c:v>
                </c:pt>
                <c:pt idx="83">
                  <c:v>07</c:v>
                </c:pt>
                <c:pt idx="84">
                  <c:v>08</c:v>
                </c:pt>
                <c:pt idx="85">
                  <c:v>08</c:v>
                </c:pt>
                <c:pt idx="86">
                  <c:v>08</c:v>
                </c:pt>
                <c:pt idx="87">
                  <c:v>08</c:v>
                </c:pt>
                <c:pt idx="88">
                  <c:v>09</c:v>
                </c:pt>
                <c:pt idx="89">
                  <c:v>09</c:v>
                </c:pt>
                <c:pt idx="90">
                  <c:v>09</c:v>
                </c:pt>
                <c:pt idx="91">
                  <c:v>09</c:v>
                </c:pt>
                <c:pt idx="92">
                  <c:v>10</c:v>
                </c:pt>
                <c:pt idx="93">
                  <c:v>10</c:v>
                </c:pt>
                <c:pt idx="94">
                  <c:v>10</c:v>
                </c:pt>
                <c:pt idx="95">
                  <c:v>10</c:v>
                </c:pt>
                <c:pt idx="96">
                  <c:v>11</c:v>
                </c:pt>
                <c:pt idx="97">
                  <c:v>11</c:v>
                </c:pt>
                <c:pt idx="98">
                  <c:v>11</c:v>
                </c:pt>
                <c:pt idx="99">
                  <c:v>11</c:v>
                </c:pt>
                <c:pt idx="100">
                  <c:v>12</c:v>
                </c:pt>
                <c:pt idx="101">
                  <c:v>12</c:v>
                </c:pt>
                <c:pt idx="102">
                  <c:v>12</c:v>
                </c:pt>
                <c:pt idx="103">
                  <c:v>12</c:v>
                </c:pt>
                <c:pt idx="104">
                  <c:v>13</c:v>
                </c:pt>
                <c:pt idx="105">
                  <c:v>13</c:v>
                </c:pt>
                <c:pt idx="106">
                  <c:v>13</c:v>
                </c:pt>
                <c:pt idx="107">
                  <c:v>13</c:v>
                </c:pt>
                <c:pt idx="108">
                  <c:v>14</c:v>
                </c:pt>
                <c:pt idx="109">
                  <c:v>14</c:v>
                </c:pt>
                <c:pt idx="110">
                  <c:v>14</c:v>
                </c:pt>
                <c:pt idx="111">
                  <c:v>14</c:v>
                </c:pt>
                <c:pt idx="112">
                  <c:v>15</c:v>
                </c:pt>
                <c:pt idx="113">
                  <c:v>15</c:v>
                </c:pt>
              </c:strCache>
            </c:strRef>
          </c:cat>
          <c:val>
            <c:numRef>
              <c:f>Nonstationary!$P$7:$P$120</c:f>
              <c:numCache>
                <c:formatCode>0.000</c:formatCode>
                <c:ptCount val="114"/>
                <c:pt idx="0">
                  <c:v>-0.35186011653987437</c:v>
                </c:pt>
                <c:pt idx="1">
                  <c:v>-17.53679771329967</c:v>
                </c:pt>
                <c:pt idx="2">
                  <c:v>-31.558196107458159</c:v>
                </c:pt>
                <c:pt idx="3">
                  <c:v>-21.252040806891472</c:v>
                </c:pt>
                <c:pt idx="4">
                  <c:v>15.160014201187758</c:v>
                </c:pt>
                <c:pt idx="5">
                  <c:v>-3.7919217704858217</c:v>
                </c:pt>
                <c:pt idx="6">
                  <c:v>-21.78727214241102</c:v>
                </c:pt>
                <c:pt idx="7">
                  <c:v>-13.982124859042033</c:v>
                </c:pt>
                <c:pt idx="8">
                  <c:v>4.0510028979449242</c:v>
                </c:pt>
                <c:pt idx="9">
                  <c:v>-28.257444094194934</c:v>
                </c:pt>
                <c:pt idx="10">
                  <c:v>-34.952327882659056</c:v>
                </c:pt>
                <c:pt idx="11">
                  <c:v>-19.751299233858962</c:v>
                </c:pt>
                <c:pt idx="12">
                  <c:v>-0.75907410055068203</c:v>
                </c:pt>
                <c:pt idx="13">
                  <c:v>-1.5117238590692061</c:v>
                </c:pt>
                <c:pt idx="14">
                  <c:v>-2.6913033246131923</c:v>
                </c:pt>
                <c:pt idx="15">
                  <c:v>-0.69341008680633631</c:v>
                </c:pt>
                <c:pt idx="16">
                  <c:v>2.7443143188672341</c:v>
                </c:pt>
                <c:pt idx="17">
                  <c:v>0.26499321004058074</c:v>
                </c:pt>
                <c:pt idx="18">
                  <c:v>-2.5711648242856251</c:v>
                </c:pt>
                <c:pt idx="19">
                  <c:v>-1.2731245565909</c:v>
                </c:pt>
                <c:pt idx="20">
                  <c:v>0.7641560565077159</c:v>
                </c:pt>
                <c:pt idx="21">
                  <c:v>-1.8661402355138732</c:v>
                </c:pt>
                <c:pt idx="22">
                  <c:v>-3.6673935645680817</c:v>
                </c:pt>
                <c:pt idx="23">
                  <c:v>-3.2545707894817157</c:v>
                </c:pt>
                <c:pt idx="24">
                  <c:v>-2.5836788887188304</c:v>
                </c:pt>
                <c:pt idx="25">
                  <c:v>-5.6235705620851064</c:v>
                </c:pt>
                <c:pt idx="26">
                  <c:v>-6.7035898632567497</c:v>
                </c:pt>
                <c:pt idx="27">
                  <c:v>-5.3893344512207646</c:v>
                </c:pt>
                <c:pt idx="28">
                  <c:v>-1.8733075857417056</c:v>
                </c:pt>
                <c:pt idx="29">
                  <c:v>-4.0099126143930066</c:v>
                </c:pt>
                <c:pt idx="30">
                  <c:v>-3.7531544932187626</c:v>
                </c:pt>
                <c:pt idx="31">
                  <c:v>-1.4611077601611633</c:v>
                </c:pt>
                <c:pt idx="32">
                  <c:v>0.8182973889591334</c:v>
                </c:pt>
                <c:pt idx="33">
                  <c:v>-2.3665506599229782</c:v>
                </c:pt>
                <c:pt idx="34">
                  <c:v>-3.728221005993499</c:v>
                </c:pt>
                <c:pt idx="35">
                  <c:v>-1.7363058177286859</c:v>
                </c:pt>
                <c:pt idx="36">
                  <c:v>-0.78756887403017428</c:v>
                </c:pt>
                <c:pt idx="37">
                  <c:v>-1.2884711553798125</c:v>
                </c:pt>
                <c:pt idx="38">
                  <c:v>-6.3452421877310208</c:v>
                </c:pt>
                <c:pt idx="39">
                  <c:v>-7.389688483819282</c:v>
                </c:pt>
                <c:pt idx="40">
                  <c:v>2.1593917761178059</c:v>
                </c:pt>
                <c:pt idx="41">
                  <c:v>-2.8368446931804883</c:v>
                </c:pt>
                <c:pt idx="42">
                  <c:v>-7.3273333591591872</c:v>
                </c:pt>
                <c:pt idx="43">
                  <c:v>-8.9194567146570964</c:v>
                </c:pt>
                <c:pt idx="44">
                  <c:v>-3.7775728479856316</c:v>
                </c:pt>
                <c:pt idx="45">
                  <c:v>-5.0422069572579158</c:v>
                </c:pt>
                <c:pt idx="46">
                  <c:v>-7.6194933778968341</c:v>
                </c:pt>
                <c:pt idx="47">
                  <c:v>-2.8369024111052608</c:v>
                </c:pt>
                <c:pt idx="48">
                  <c:v>2.5914285119613294</c:v>
                </c:pt>
                <c:pt idx="49">
                  <c:v>-0.3033694002320344</c:v>
                </c:pt>
                <c:pt idx="50">
                  <c:v>-1.8951788338860405</c:v>
                </c:pt>
                <c:pt idx="51">
                  <c:v>5.0232676784347237E-2</c:v>
                </c:pt>
                <c:pt idx="52">
                  <c:v>3.4005318716264865</c:v>
                </c:pt>
                <c:pt idx="53">
                  <c:v>-2.6749290318239671</c:v>
                </c:pt>
                <c:pt idx="54">
                  <c:v>-2.7983005865480268</c:v>
                </c:pt>
                <c:pt idx="55">
                  <c:v>-2.6760890289838986</c:v>
                </c:pt>
                <c:pt idx="56">
                  <c:v>-0.92260455504623828</c:v>
                </c:pt>
                <c:pt idx="57">
                  <c:v>-0.88780818445139964</c:v>
                </c:pt>
                <c:pt idx="58">
                  <c:v>-4.4735518537927712</c:v>
                </c:pt>
                <c:pt idx="59">
                  <c:v>-0.10124407417890346</c:v>
                </c:pt>
                <c:pt idx="60">
                  <c:v>1.6506062454551467</c:v>
                </c:pt>
                <c:pt idx="61">
                  <c:v>7.5316535862829326E-2</c:v>
                </c:pt>
                <c:pt idx="62">
                  <c:v>-5.2921812008123448</c:v>
                </c:pt>
                <c:pt idx="63">
                  <c:v>7.4340508332468427E-2</c:v>
                </c:pt>
                <c:pt idx="64">
                  <c:v>1.4809779942765777</c:v>
                </c:pt>
                <c:pt idx="65">
                  <c:v>-1.0582892170508409</c:v>
                </c:pt>
                <c:pt idx="66">
                  <c:v>-3.0590314887924825</c:v>
                </c:pt>
                <c:pt idx="67">
                  <c:v>-1.4504957017666689</c:v>
                </c:pt>
                <c:pt idx="68">
                  <c:v>6.377870541136951</c:v>
                </c:pt>
                <c:pt idx="69">
                  <c:v>3.5325774099625882</c:v>
                </c:pt>
                <c:pt idx="70">
                  <c:v>0.15020966327737578</c:v>
                </c:pt>
                <c:pt idx="71">
                  <c:v>0.70152888724794771</c:v>
                </c:pt>
                <c:pt idx="72">
                  <c:v>2.7499508391088225</c:v>
                </c:pt>
                <c:pt idx="73">
                  <c:v>2.6230264880591641</c:v>
                </c:pt>
                <c:pt idx="74">
                  <c:v>-1.2535461650761848</c:v>
                </c:pt>
                <c:pt idx="75">
                  <c:v>2.1154331741671419</c:v>
                </c:pt>
                <c:pt idx="76">
                  <c:v>3.269331932454361</c:v>
                </c:pt>
                <c:pt idx="77">
                  <c:v>7.7134571395107017</c:v>
                </c:pt>
                <c:pt idx="78">
                  <c:v>3.125438795896307</c:v>
                </c:pt>
                <c:pt idx="79">
                  <c:v>4.1954574774625177</c:v>
                </c:pt>
                <c:pt idx="80">
                  <c:v>7.7184462929115387</c:v>
                </c:pt>
                <c:pt idx="81">
                  <c:v>6.281843739697079</c:v>
                </c:pt>
                <c:pt idx="82">
                  <c:v>2.7564685410224761</c:v>
                </c:pt>
                <c:pt idx="83">
                  <c:v>0.21356380980836906</c:v>
                </c:pt>
                <c:pt idx="84">
                  <c:v>2.5184304475127064</c:v>
                </c:pt>
                <c:pt idx="85">
                  <c:v>-1.7343533891689216</c:v>
                </c:pt>
                <c:pt idx="86">
                  <c:v>-7.7090375376364593</c:v>
                </c:pt>
                <c:pt idx="87">
                  <c:v>-7.831408025473392</c:v>
                </c:pt>
                <c:pt idx="88">
                  <c:v>2.5396034866684349</c:v>
                </c:pt>
                <c:pt idx="89">
                  <c:v>4.405863400146286</c:v>
                </c:pt>
                <c:pt idx="90">
                  <c:v>0.70469741754201287</c:v>
                </c:pt>
                <c:pt idx="91">
                  <c:v>0.86845833979917619</c:v>
                </c:pt>
                <c:pt idx="92">
                  <c:v>4.4153094080864141</c:v>
                </c:pt>
                <c:pt idx="93">
                  <c:v>2.0785410423301189</c:v>
                </c:pt>
                <c:pt idx="94">
                  <c:v>-1.0501265060084797</c:v>
                </c:pt>
                <c:pt idx="95">
                  <c:v>1.7552614030094542</c:v>
                </c:pt>
                <c:pt idx="96">
                  <c:v>1.5409043393531259</c:v>
                </c:pt>
                <c:pt idx="97">
                  <c:v>0.36547454552911762</c:v>
                </c:pt>
                <c:pt idx="98">
                  <c:v>-5.2990424439391797</c:v>
                </c:pt>
                <c:pt idx="99">
                  <c:v>-1.5417751090240643</c:v>
                </c:pt>
                <c:pt idx="100">
                  <c:v>-0.27755404332394495</c:v>
                </c:pt>
                <c:pt idx="101">
                  <c:v>-2.260092713661078</c:v>
                </c:pt>
                <c:pt idx="102">
                  <c:v>-7.5704216603050352</c:v>
                </c:pt>
                <c:pt idx="103">
                  <c:v>-3.9078325981100033</c:v>
                </c:pt>
                <c:pt idx="104">
                  <c:v>-2.665508749387167</c:v>
                </c:pt>
                <c:pt idx="105">
                  <c:v>-2.734923925954925</c:v>
                </c:pt>
                <c:pt idx="106">
                  <c:v>-6.2965468352797229</c:v>
                </c:pt>
                <c:pt idx="107">
                  <c:v>-3.3079652703286713</c:v>
                </c:pt>
                <c:pt idx="108">
                  <c:v>-0.73257619563310516</c:v>
                </c:pt>
                <c:pt idx="109">
                  <c:v>9.942735354809297E-2</c:v>
                </c:pt>
                <c:pt idx="110">
                  <c:v>-2.8115577159806628</c:v>
                </c:pt>
                <c:pt idx="111">
                  <c:v>-1.7278728158509167</c:v>
                </c:pt>
                <c:pt idx="112">
                  <c:v>0.66665628847753233</c:v>
                </c:pt>
                <c:pt idx="113">
                  <c:v>-0.35486384589614794</c:v>
                </c:pt>
              </c:numCache>
            </c:numRef>
          </c:val>
          <c:smooth val="0"/>
          <c:extLst>
            <c:ext xmlns:c16="http://schemas.microsoft.com/office/drawing/2014/chart" uri="{C3380CC4-5D6E-409C-BE32-E72D297353CC}">
              <c16:uniqueId val="{00000000-BBAD-4B34-A18C-E2782C777B9A}"/>
            </c:ext>
          </c:extLst>
        </c:ser>
        <c:dLbls>
          <c:showLegendKey val="0"/>
          <c:showVal val="0"/>
          <c:showCatName val="0"/>
          <c:showSerName val="0"/>
          <c:showPercent val="0"/>
          <c:showBubbleSize val="0"/>
        </c:dLbls>
        <c:smooth val="0"/>
        <c:axId val="238997888"/>
        <c:axId val="238999424"/>
      </c:lineChart>
      <c:catAx>
        <c:axId val="238997888"/>
        <c:scaling>
          <c:orientation val="minMax"/>
        </c:scaling>
        <c:delete val="0"/>
        <c:axPos val="b"/>
        <c:numFmt formatCode="General" sourceLinked="0"/>
        <c:majorTickMark val="out"/>
        <c:minorTickMark val="none"/>
        <c:tickLblPos val="low"/>
        <c:txPr>
          <a:bodyPr/>
          <a:lstStyle/>
          <a:p>
            <a:pPr>
              <a:defRPr sz="1400" b="1"/>
            </a:pPr>
            <a:endParaRPr lang="es-CL"/>
          </a:p>
        </c:txPr>
        <c:crossAx val="238999424"/>
        <c:crosses val="autoZero"/>
        <c:auto val="1"/>
        <c:lblAlgn val="ctr"/>
        <c:lblOffset val="100"/>
        <c:tickLblSkip val="12"/>
        <c:noMultiLvlLbl val="0"/>
      </c:catAx>
      <c:valAx>
        <c:axId val="238999424"/>
        <c:scaling>
          <c:orientation val="minMax"/>
        </c:scaling>
        <c:delete val="0"/>
        <c:axPos val="l"/>
        <c:majorGridlines/>
        <c:numFmt formatCode="0" sourceLinked="0"/>
        <c:majorTickMark val="out"/>
        <c:minorTickMark val="none"/>
        <c:tickLblPos val="nextTo"/>
        <c:spPr>
          <a:ln>
            <a:noFill/>
          </a:ln>
        </c:spPr>
        <c:txPr>
          <a:bodyPr/>
          <a:lstStyle/>
          <a:p>
            <a:pPr>
              <a:defRPr sz="1400" b="1"/>
            </a:pPr>
            <a:endParaRPr lang="es-CL"/>
          </a:p>
        </c:txPr>
        <c:crossAx val="238997888"/>
        <c:crosses val="autoZero"/>
        <c:crossBetween val="between"/>
      </c:valAx>
    </c:plotArea>
    <c:legend>
      <c:legendPos val="b"/>
      <c:overlay val="0"/>
      <c:txPr>
        <a:bodyPr/>
        <a:lstStyle/>
        <a:p>
          <a:pPr>
            <a:defRPr sz="1400" b="1"/>
          </a:pPr>
          <a:endParaRPr lang="es-CL"/>
        </a:p>
      </c:txPr>
    </c:legend>
    <c:plotVisOnly val="1"/>
    <c:dispBlanksAs val="gap"/>
    <c:showDLblsOverMax val="0"/>
  </c:chart>
  <c:txPr>
    <a:bodyPr/>
    <a:lstStyle/>
    <a:p>
      <a:pPr>
        <a:defRPr>
          <a:latin typeface="Lucida Sans Unicode" pitchFamily="34" charset="0"/>
          <a:cs typeface="Lucida Sans Unicode" pitchFamily="34" charset="0"/>
        </a:defRPr>
      </a:pPr>
      <a:endParaRPr lang="es-CL"/>
    </a:p>
  </c:txPr>
  <c:printSettings>
    <c:headerFooter/>
    <c:pageMargins b="0.75000000000001055" l="0.70000000000000062" r="0.70000000000000062" t="0.75000000000001055" header="0.30000000000000032" footer="0.30000000000000032"/>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sz="1400"/>
              <a:t>Exportaciones Netas</a:t>
            </a:r>
          </a:p>
          <a:p>
            <a:pPr>
              <a:defRPr/>
            </a:pPr>
            <a:r>
              <a:rPr lang="es-CL" sz="1200" b="0"/>
              <a:t>% PIB nominal</a:t>
            </a:r>
          </a:p>
        </c:rich>
      </c:tx>
      <c:overlay val="0"/>
    </c:title>
    <c:autoTitleDeleted val="0"/>
    <c:plotArea>
      <c:layout/>
      <c:lineChart>
        <c:grouping val="standard"/>
        <c:varyColors val="0"/>
        <c:ser>
          <c:idx val="2"/>
          <c:order val="0"/>
          <c:tx>
            <c:v>NX/PIB</c:v>
          </c:tx>
          <c:spPr>
            <a:ln w="34925">
              <a:solidFill>
                <a:schemeClr val="accent1"/>
              </a:solidFill>
            </a:ln>
          </c:spPr>
          <c:marker>
            <c:symbol val="none"/>
          </c:marker>
          <c:cat>
            <c:strRef>
              <c:f>'Charts (3)'!$A$4:$A$117</c:f>
              <c:strCache>
                <c:ptCount val="114"/>
                <c:pt idx="0">
                  <c:v>87</c:v>
                </c:pt>
                <c:pt idx="1">
                  <c:v>87</c:v>
                </c:pt>
                <c:pt idx="2">
                  <c:v>87</c:v>
                </c:pt>
                <c:pt idx="3">
                  <c:v>87</c:v>
                </c:pt>
                <c:pt idx="4">
                  <c:v>88</c:v>
                </c:pt>
                <c:pt idx="5">
                  <c:v>88</c:v>
                </c:pt>
                <c:pt idx="6">
                  <c:v>88</c:v>
                </c:pt>
                <c:pt idx="7">
                  <c:v>88</c:v>
                </c:pt>
                <c:pt idx="8">
                  <c:v>89</c:v>
                </c:pt>
                <c:pt idx="9">
                  <c:v>89</c:v>
                </c:pt>
                <c:pt idx="10">
                  <c:v>89</c:v>
                </c:pt>
                <c:pt idx="11">
                  <c:v>89</c:v>
                </c:pt>
                <c:pt idx="12">
                  <c:v>90</c:v>
                </c:pt>
                <c:pt idx="13">
                  <c:v>90</c:v>
                </c:pt>
                <c:pt idx="14">
                  <c:v>90</c:v>
                </c:pt>
                <c:pt idx="15">
                  <c:v>90</c:v>
                </c:pt>
                <c:pt idx="16">
                  <c:v>91</c:v>
                </c:pt>
                <c:pt idx="17">
                  <c:v>91</c:v>
                </c:pt>
                <c:pt idx="18">
                  <c:v>91</c:v>
                </c:pt>
                <c:pt idx="19">
                  <c:v>91</c:v>
                </c:pt>
                <c:pt idx="20">
                  <c:v>92</c:v>
                </c:pt>
                <c:pt idx="21">
                  <c:v>92</c:v>
                </c:pt>
                <c:pt idx="22">
                  <c:v>92</c:v>
                </c:pt>
                <c:pt idx="23">
                  <c:v>92</c:v>
                </c:pt>
                <c:pt idx="24">
                  <c:v>93</c:v>
                </c:pt>
                <c:pt idx="25">
                  <c:v>93</c:v>
                </c:pt>
                <c:pt idx="26">
                  <c:v>93</c:v>
                </c:pt>
                <c:pt idx="27">
                  <c:v>93</c:v>
                </c:pt>
                <c:pt idx="28">
                  <c:v>94</c:v>
                </c:pt>
                <c:pt idx="29">
                  <c:v>94</c:v>
                </c:pt>
                <c:pt idx="30">
                  <c:v>94</c:v>
                </c:pt>
                <c:pt idx="31">
                  <c:v>94</c:v>
                </c:pt>
                <c:pt idx="32">
                  <c:v>95</c:v>
                </c:pt>
                <c:pt idx="33">
                  <c:v>95</c:v>
                </c:pt>
                <c:pt idx="34">
                  <c:v>95</c:v>
                </c:pt>
                <c:pt idx="35">
                  <c:v>95</c:v>
                </c:pt>
                <c:pt idx="36">
                  <c:v>96</c:v>
                </c:pt>
                <c:pt idx="37">
                  <c:v>96</c:v>
                </c:pt>
                <c:pt idx="38">
                  <c:v>96</c:v>
                </c:pt>
                <c:pt idx="39">
                  <c:v>96</c:v>
                </c:pt>
                <c:pt idx="40">
                  <c:v>97</c:v>
                </c:pt>
                <c:pt idx="41">
                  <c:v>97</c:v>
                </c:pt>
                <c:pt idx="42">
                  <c:v>97</c:v>
                </c:pt>
                <c:pt idx="43">
                  <c:v>97</c:v>
                </c:pt>
                <c:pt idx="44">
                  <c:v>98</c:v>
                </c:pt>
                <c:pt idx="45">
                  <c:v>98</c:v>
                </c:pt>
                <c:pt idx="46">
                  <c:v>98</c:v>
                </c:pt>
                <c:pt idx="47">
                  <c:v>98</c:v>
                </c:pt>
                <c:pt idx="48">
                  <c:v>99</c:v>
                </c:pt>
                <c:pt idx="49">
                  <c:v>99</c:v>
                </c:pt>
                <c:pt idx="50">
                  <c:v>99</c:v>
                </c:pt>
                <c:pt idx="51">
                  <c:v>99</c:v>
                </c:pt>
                <c:pt idx="52">
                  <c:v>00</c:v>
                </c:pt>
                <c:pt idx="53">
                  <c:v>00</c:v>
                </c:pt>
                <c:pt idx="54">
                  <c:v>00</c:v>
                </c:pt>
                <c:pt idx="55">
                  <c:v>00</c:v>
                </c:pt>
                <c:pt idx="56">
                  <c:v>01</c:v>
                </c:pt>
                <c:pt idx="57">
                  <c:v>01</c:v>
                </c:pt>
                <c:pt idx="58">
                  <c:v>01</c:v>
                </c:pt>
                <c:pt idx="59">
                  <c:v>01</c:v>
                </c:pt>
                <c:pt idx="60">
                  <c:v>02</c:v>
                </c:pt>
                <c:pt idx="61">
                  <c:v>02</c:v>
                </c:pt>
                <c:pt idx="62">
                  <c:v>02</c:v>
                </c:pt>
                <c:pt idx="63">
                  <c:v>02</c:v>
                </c:pt>
                <c:pt idx="64">
                  <c:v>03</c:v>
                </c:pt>
                <c:pt idx="65">
                  <c:v>03</c:v>
                </c:pt>
                <c:pt idx="66">
                  <c:v>03</c:v>
                </c:pt>
                <c:pt idx="67">
                  <c:v>03</c:v>
                </c:pt>
                <c:pt idx="68">
                  <c:v>04</c:v>
                </c:pt>
                <c:pt idx="69">
                  <c:v>04</c:v>
                </c:pt>
                <c:pt idx="70">
                  <c:v>04</c:v>
                </c:pt>
                <c:pt idx="71">
                  <c:v>04</c:v>
                </c:pt>
                <c:pt idx="72">
                  <c:v>05</c:v>
                </c:pt>
                <c:pt idx="73">
                  <c:v>05</c:v>
                </c:pt>
                <c:pt idx="74">
                  <c:v>05</c:v>
                </c:pt>
                <c:pt idx="75">
                  <c:v>05</c:v>
                </c:pt>
                <c:pt idx="76">
                  <c:v>06</c:v>
                </c:pt>
                <c:pt idx="77">
                  <c:v>06</c:v>
                </c:pt>
                <c:pt idx="78">
                  <c:v>06</c:v>
                </c:pt>
                <c:pt idx="79">
                  <c:v>06</c:v>
                </c:pt>
                <c:pt idx="80">
                  <c:v>07</c:v>
                </c:pt>
                <c:pt idx="81">
                  <c:v>07</c:v>
                </c:pt>
                <c:pt idx="82">
                  <c:v>07</c:v>
                </c:pt>
                <c:pt idx="83">
                  <c:v>07</c:v>
                </c:pt>
                <c:pt idx="84">
                  <c:v>08</c:v>
                </c:pt>
                <c:pt idx="85">
                  <c:v>08</c:v>
                </c:pt>
                <c:pt idx="86">
                  <c:v>08</c:v>
                </c:pt>
                <c:pt idx="87">
                  <c:v>08</c:v>
                </c:pt>
                <c:pt idx="88">
                  <c:v>09</c:v>
                </c:pt>
                <c:pt idx="89">
                  <c:v>09</c:v>
                </c:pt>
                <c:pt idx="90">
                  <c:v>09</c:v>
                </c:pt>
                <c:pt idx="91">
                  <c:v>09</c:v>
                </c:pt>
                <c:pt idx="92">
                  <c:v>10</c:v>
                </c:pt>
                <c:pt idx="93">
                  <c:v>10</c:v>
                </c:pt>
                <c:pt idx="94">
                  <c:v>10</c:v>
                </c:pt>
                <c:pt idx="95">
                  <c:v>10</c:v>
                </c:pt>
                <c:pt idx="96">
                  <c:v>11</c:v>
                </c:pt>
                <c:pt idx="97">
                  <c:v>11</c:v>
                </c:pt>
                <c:pt idx="98">
                  <c:v>11</c:v>
                </c:pt>
                <c:pt idx="99">
                  <c:v>11</c:v>
                </c:pt>
                <c:pt idx="100">
                  <c:v>12</c:v>
                </c:pt>
                <c:pt idx="101">
                  <c:v>12</c:v>
                </c:pt>
                <c:pt idx="102">
                  <c:v>12</c:v>
                </c:pt>
                <c:pt idx="103">
                  <c:v>12</c:v>
                </c:pt>
                <c:pt idx="104">
                  <c:v>13</c:v>
                </c:pt>
                <c:pt idx="105">
                  <c:v>13</c:v>
                </c:pt>
                <c:pt idx="106">
                  <c:v>13</c:v>
                </c:pt>
                <c:pt idx="107">
                  <c:v>13</c:v>
                </c:pt>
                <c:pt idx="108">
                  <c:v>14</c:v>
                </c:pt>
                <c:pt idx="109">
                  <c:v>14</c:v>
                </c:pt>
                <c:pt idx="110">
                  <c:v>14</c:v>
                </c:pt>
                <c:pt idx="111">
                  <c:v>14</c:v>
                </c:pt>
                <c:pt idx="112">
                  <c:v>15</c:v>
                </c:pt>
                <c:pt idx="113">
                  <c:v>15</c:v>
                </c:pt>
              </c:strCache>
            </c:strRef>
          </c:cat>
          <c:val>
            <c:numRef>
              <c:f>Nonstationary!$O$7:$O$120</c:f>
              <c:numCache>
                <c:formatCode>0.000</c:formatCode>
                <c:ptCount val="114"/>
                <c:pt idx="0">
                  <c:v>47.782311818874767</c:v>
                </c:pt>
                <c:pt idx="1">
                  <c:v>-6.1021608597222903</c:v>
                </c:pt>
                <c:pt idx="2">
                  <c:v>95.86065355042382</c:v>
                </c:pt>
                <c:pt idx="3">
                  <c:v>-15.49487958537811</c:v>
                </c:pt>
                <c:pt idx="4">
                  <c:v>88.833285417792126</c:v>
                </c:pt>
                <c:pt idx="5">
                  <c:v>9.9846643939902968</c:v>
                </c:pt>
                <c:pt idx="6">
                  <c:v>83.911231902190778</c:v>
                </c:pt>
                <c:pt idx="7">
                  <c:v>47.687581219166333</c:v>
                </c:pt>
                <c:pt idx="8">
                  <c:v>20.641919634403237</c:v>
                </c:pt>
                <c:pt idx="9">
                  <c:v>52.583563794758923</c:v>
                </c:pt>
                <c:pt idx="10">
                  <c:v>45.797618300108347</c:v>
                </c:pt>
                <c:pt idx="11">
                  <c:v>48.224617088062956</c:v>
                </c:pt>
                <c:pt idx="12">
                  <c:v>2.2183048661269105</c:v>
                </c:pt>
                <c:pt idx="13">
                  <c:v>4.7251737702834271</c:v>
                </c:pt>
                <c:pt idx="14">
                  <c:v>3.4717824785045863</c:v>
                </c:pt>
                <c:pt idx="15">
                  <c:v>4.4160997394752757</c:v>
                </c:pt>
                <c:pt idx="16">
                  <c:v>-1.267274388210657</c:v>
                </c:pt>
                <c:pt idx="17">
                  <c:v>6.5339062398155265</c:v>
                </c:pt>
                <c:pt idx="18">
                  <c:v>-0.84998860384900932</c:v>
                </c:pt>
                <c:pt idx="19">
                  <c:v>9.9223293346912573</c:v>
                </c:pt>
                <c:pt idx="20">
                  <c:v>-6.9241916046330605</c:v>
                </c:pt>
                <c:pt idx="21">
                  <c:v>8.6722967721227509</c:v>
                </c:pt>
                <c:pt idx="22">
                  <c:v>-5.1336367794326678</c:v>
                </c:pt>
                <c:pt idx="23">
                  <c:v>8.8893293194391205</c:v>
                </c:pt>
                <c:pt idx="24">
                  <c:v>-7.6709423832836094</c:v>
                </c:pt>
                <c:pt idx="25">
                  <c:v>2.4490200689142427</c:v>
                </c:pt>
                <c:pt idx="26">
                  <c:v>1.7487491015236147</c:v>
                </c:pt>
                <c:pt idx="27">
                  <c:v>-4.0699787890678119</c:v>
                </c:pt>
                <c:pt idx="28">
                  <c:v>5.2289508318737967</c:v>
                </c:pt>
                <c:pt idx="29">
                  <c:v>-2.8576302186582287</c:v>
                </c:pt>
                <c:pt idx="30">
                  <c:v>6.1206767031936113</c:v>
                </c:pt>
                <c:pt idx="31">
                  <c:v>-2.8698035526510663</c:v>
                </c:pt>
                <c:pt idx="32">
                  <c:v>1.9004954111155263</c:v>
                </c:pt>
                <c:pt idx="33">
                  <c:v>0.19522668258435658</c:v>
                </c:pt>
                <c:pt idx="34">
                  <c:v>4.0541716323152981</c:v>
                </c:pt>
                <c:pt idx="35">
                  <c:v>1.2795711606077926</c:v>
                </c:pt>
                <c:pt idx="36">
                  <c:v>1.0413701390830876</c:v>
                </c:pt>
                <c:pt idx="37">
                  <c:v>1.8548711083744018</c:v>
                </c:pt>
                <c:pt idx="38">
                  <c:v>-3.3875124501358309</c:v>
                </c:pt>
                <c:pt idx="39">
                  <c:v>-4.9794639275864396</c:v>
                </c:pt>
                <c:pt idx="40">
                  <c:v>3.1405372657824557</c:v>
                </c:pt>
                <c:pt idx="41">
                  <c:v>0.52654628153582683</c:v>
                </c:pt>
                <c:pt idx="42">
                  <c:v>-4.2949049323152968</c:v>
                </c:pt>
                <c:pt idx="43">
                  <c:v>-5.8339193520038881</c:v>
                </c:pt>
                <c:pt idx="44">
                  <c:v>-2.5416883433408559</c:v>
                </c:pt>
                <c:pt idx="45">
                  <c:v>-2.236481971121957</c:v>
                </c:pt>
                <c:pt idx="46">
                  <c:v>-4.7309455630122956</c:v>
                </c:pt>
                <c:pt idx="47">
                  <c:v>-0.53972279783433419</c:v>
                </c:pt>
                <c:pt idx="48">
                  <c:v>4.2580995943797291</c:v>
                </c:pt>
                <c:pt idx="49">
                  <c:v>3.6446316872166902</c:v>
                </c:pt>
                <c:pt idx="50">
                  <c:v>1.3229350650956899</c:v>
                </c:pt>
                <c:pt idx="51">
                  <c:v>3.5816945061339256</c:v>
                </c:pt>
                <c:pt idx="52">
                  <c:v>5.1872859012050005</c:v>
                </c:pt>
                <c:pt idx="53">
                  <c:v>1.5342171598990357</c:v>
                </c:pt>
                <c:pt idx="54">
                  <c:v>1.5043937479418186</c:v>
                </c:pt>
                <c:pt idx="55">
                  <c:v>2.5343264240826668</c:v>
                </c:pt>
                <c:pt idx="56">
                  <c:v>3.4119157711206847</c:v>
                </c:pt>
                <c:pt idx="57">
                  <c:v>3.7085385568952884</c:v>
                </c:pt>
                <c:pt idx="58">
                  <c:v>-0.71893135310581424</c:v>
                </c:pt>
                <c:pt idx="59">
                  <c:v>3.5863543762001284</c:v>
                </c:pt>
                <c:pt idx="60">
                  <c:v>5.4266348635970321</c:v>
                </c:pt>
                <c:pt idx="61">
                  <c:v>4.5039288445971932</c:v>
                </c:pt>
                <c:pt idx="62">
                  <c:v>-0.6998170415585464</c:v>
                </c:pt>
                <c:pt idx="63">
                  <c:v>4.1924718020034621</c:v>
                </c:pt>
                <c:pt idx="64">
                  <c:v>5.7343744032817217</c:v>
                </c:pt>
                <c:pt idx="65">
                  <c:v>4.6325393956914791</c:v>
                </c:pt>
                <c:pt idx="66">
                  <c:v>3.4519666230913986</c:v>
                </c:pt>
                <c:pt idx="67">
                  <c:v>5.732547876657609</c:v>
                </c:pt>
                <c:pt idx="68">
                  <c:v>11.26480265144326</c:v>
                </c:pt>
                <c:pt idx="69">
                  <c:v>11.427092489956026</c:v>
                </c:pt>
                <c:pt idx="70">
                  <c:v>9.5518628591495727</c:v>
                </c:pt>
                <c:pt idx="71">
                  <c:v>8.8485730838956851</c:v>
                </c:pt>
                <c:pt idx="72">
                  <c:v>9.6689929104812151</c:v>
                </c:pt>
                <c:pt idx="73">
                  <c:v>10.015534659478877</c:v>
                </c:pt>
                <c:pt idx="74">
                  <c:v>6.7864486372759822</c:v>
                </c:pt>
                <c:pt idx="75">
                  <c:v>10.121962276763663</c:v>
                </c:pt>
                <c:pt idx="76">
                  <c:v>15.114138454774823</c:v>
                </c:pt>
                <c:pt idx="77">
                  <c:v>18.298493157141589</c:v>
                </c:pt>
                <c:pt idx="78">
                  <c:v>14.167902332098553</c:v>
                </c:pt>
                <c:pt idx="79">
                  <c:v>11.918637208519229</c:v>
                </c:pt>
                <c:pt idx="80">
                  <c:v>17.905816545193762</c:v>
                </c:pt>
                <c:pt idx="81">
                  <c:v>18.601640723801907</c:v>
                </c:pt>
                <c:pt idx="82">
                  <c:v>11.341729401659894</c:v>
                </c:pt>
                <c:pt idx="83">
                  <c:v>8.6447398697444147</c:v>
                </c:pt>
                <c:pt idx="84">
                  <c:v>11.699786630394629</c:v>
                </c:pt>
                <c:pt idx="85">
                  <c:v>5.5759243349276026</c:v>
                </c:pt>
                <c:pt idx="86">
                  <c:v>-3.3539646039424547</c:v>
                </c:pt>
                <c:pt idx="87">
                  <c:v>-3.7407049846074605</c:v>
                </c:pt>
                <c:pt idx="88">
                  <c:v>6.7688045855225019</c:v>
                </c:pt>
                <c:pt idx="89">
                  <c:v>10.057550708183669</c:v>
                </c:pt>
                <c:pt idx="90">
                  <c:v>8.2636422736176183</c:v>
                </c:pt>
                <c:pt idx="91">
                  <c:v>9.9185364780272636</c:v>
                </c:pt>
                <c:pt idx="92">
                  <c:v>7.9250782221761877</c:v>
                </c:pt>
                <c:pt idx="93">
                  <c:v>6.5462835135070288</c:v>
                </c:pt>
                <c:pt idx="94">
                  <c:v>6.6260819606756973</c:v>
                </c:pt>
                <c:pt idx="95">
                  <c:v>7.9995277149335502</c:v>
                </c:pt>
                <c:pt idx="96">
                  <c:v>6.9101018159967245</c:v>
                </c:pt>
                <c:pt idx="97">
                  <c:v>6.315072711369961</c:v>
                </c:pt>
                <c:pt idx="98">
                  <c:v>0.55460569469859533</c:v>
                </c:pt>
                <c:pt idx="99">
                  <c:v>3.8192959535680968</c:v>
                </c:pt>
                <c:pt idx="100">
                  <c:v>4.104234597064746</c:v>
                </c:pt>
                <c:pt idx="101">
                  <c:v>2.5464378593388077</c:v>
                </c:pt>
                <c:pt idx="102">
                  <c:v>-3.2837513209388347</c:v>
                </c:pt>
                <c:pt idx="103">
                  <c:v>0.29927581761472966</c:v>
                </c:pt>
                <c:pt idx="104">
                  <c:v>0.57228859309336366</c:v>
                </c:pt>
                <c:pt idx="105">
                  <c:v>1.7094379229110019</c:v>
                </c:pt>
                <c:pt idx="106">
                  <c:v>-0.80229761370777197</c:v>
                </c:pt>
                <c:pt idx="107">
                  <c:v>0.9253398144324696</c:v>
                </c:pt>
                <c:pt idx="108">
                  <c:v>2.7939897364749231</c:v>
                </c:pt>
                <c:pt idx="109">
                  <c:v>4.1952983968833655</c:v>
                </c:pt>
                <c:pt idx="110">
                  <c:v>1.0923895582030507</c:v>
                </c:pt>
                <c:pt idx="111">
                  <c:v>1.6871621934812997</c:v>
                </c:pt>
                <c:pt idx="112">
                  <c:v>3.6141487406808595</c:v>
                </c:pt>
                <c:pt idx="113">
                  <c:v>3.5052840524492805</c:v>
                </c:pt>
              </c:numCache>
            </c:numRef>
          </c:val>
          <c:smooth val="0"/>
          <c:extLst>
            <c:ext xmlns:c16="http://schemas.microsoft.com/office/drawing/2014/chart" uri="{C3380CC4-5D6E-409C-BE32-E72D297353CC}">
              <c16:uniqueId val="{00000000-149C-405E-B456-95055320FE7A}"/>
            </c:ext>
          </c:extLst>
        </c:ser>
        <c:dLbls>
          <c:showLegendKey val="0"/>
          <c:showVal val="0"/>
          <c:showCatName val="0"/>
          <c:showSerName val="0"/>
          <c:showPercent val="0"/>
          <c:showBubbleSize val="0"/>
        </c:dLbls>
        <c:smooth val="0"/>
        <c:axId val="239101824"/>
        <c:axId val="239103360"/>
      </c:lineChart>
      <c:catAx>
        <c:axId val="239101824"/>
        <c:scaling>
          <c:orientation val="minMax"/>
        </c:scaling>
        <c:delete val="0"/>
        <c:axPos val="b"/>
        <c:numFmt formatCode="General" sourceLinked="0"/>
        <c:majorTickMark val="out"/>
        <c:minorTickMark val="none"/>
        <c:tickLblPos val="low"/>
        <c:txPr>
          <a:bodyPr/>
          <a:lstStyle/>
          <a:p>
            <a:pPr>
              <a:defRPr sz="1400" b="1"/>
            </a:pPr>
            <a:endParaRPr lang="es-CL"/>
          </a:p>
        </c:txPr>
        <c:crossAx val="239103360"/>
        <c:crosses val="autoZero"/>
        <c:auto val="1"/>
        <c:lblAlgn val="ctr"/>
        <c:lblOffset val="100"/>
        <c:tickLblSkip val="12"/>
        <c:noMultiLvlLbl val="0"/>
      </c:catAx>
      <c:valAx>
        <c:axId val="239103360"/>
        <c:scaling>
          <c:orientation val="minMax"/>
        </c:scaling>
        <c:delete val="0"/>
        <c:axPos val="l"/>
        <c:majorGridlines/>
        <c:numFmt formatCode="0" sourceLinked="0"/>
        <c:majorTickMark val="out"/>
        <c:minorTickMark val="none"/>
        <c:tickLblPos val="nextTo"/>
        <c:spPr>
          <a:ln>
            <a:noFill/>
          </a:ln>
        </c:spPr>
        <c:txPr>
          <a:bodyPr/>
          <a:lstStyle/>
          <a:p>
            <a:pPr>
              <a:defRPr sz="1400" b="1"/>
            </a:pPr>
            <a:endParaRPr lang="es-CL"/>
          </a:p>
        </c:txPr>
        <c:crossAx val="239101824"/>
        <c:crosses val="autoZero"/>
        <c:crossBetween val="between"/>
      </c:valAx>
    </c:plotArea>
    <c:legend>
      <c:legendPos val="b"/>
      <c:overlay val="0"/>
      <c:txPr>
        <a:bodyPr/>
        <a:lstStyle/>
        <a:p>
          <a:pPr>
            <a:defRPr sz="1400" b="1"/>
          </a:pPr>
          <a:endParaRPr lang="es-CL"/>
        </a:p>
      </c:txPr>
    </c:legend>
    <c:plotVisOnly val="1"/>
    <c:dispBlanksAs val="gap"/>
    <c:showDLblsOverMax val="0"/>
  </c:chart>
  <c:txPr>
    <a:bodyPr/>
    <a:lstStyle/>
    <a:p>
      <a:pPr>
        <a:defRPr>
          <a:latin typeface="Lucida Sans Unicode" pitchFamily="34" charset="0"/>
          <a:cs typeface="Lucida Sans Unicode" pitchFamily="34" charset="0"/>
        </a:defRPr>
      </a:pPr>
      <a:endParaRPr lang="es-CL"/>
    </a:p>
  </c:txPr>
  <c:printSettings>
    <c:headerFooter/>
    <c:pageMargins b="0.75000000000001099" l="0.70000000000000062" r="0.70000000000000062" t="0.75000000000001099" header="0.30000000000000032" footer="0.30000000000000032"/>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sz="1400"/>
              <a:t>Cuenta Corriente</a:t>
            </a:r>
          </a:p>
          <a:p>
            <a:pPr>
              <a:defRPr/>
            </a:pPr>
            <a:r>
              <a:rPr lang="es-CL" sz="1200" b="0"/>
              <a:t>% PIB nominal</a:t>
            </a:r>
          </a:p>
        </c:rich>
      </c:tx>
      <c:overlay val="0"/>
    </c:title>
    <c:autoTitleDeleted val="0"/>
    <c:plotArea>
      <c:layout/>
      <c:lineChart>
        <c:grouping val="standard"/>
        <c:varyColors val="0"/>
        <c:ser>
          <c:idx val="0"/>
          <c:order val="0"/>
          <c:tx>
            <c:v>CC/PIB</c:v>
          </c:tx>
          <c:spPr>
            <a:ln w="34925">
              <a:solidFill>
                <a:schemeClr val="accent2"/>
              </a:solidFill>
            </a:ln>
          </c:spPr>
          <c:marker>
            <c:symbol val="none"/>
          </c:marker>
          <c:cat>
            <c:strRef>
              <c:f>'Charts (3)'!$A$62:$A$117</c:f>
              <c:strCache>
                <c:ptCount val="56"/>
                <c:pt idx="0">
                  <c:v>01</c:v>
                </c:pt>
                <c:pt idx="1">
                  <c:v>01</c:v>
                </c:pt>
                <c:pt idx="2">
                  <c:v>02</c:v>
                </c:pt>
                <c:pt idx="3">
                  <c:v>02</c:v>
                </c:pt>
                <c:pt idx="4">
                  <c:v>02</c:v>
                </c:pt>
                <c:pt idx="5">
                  <c:v>02</c:v>
                </c:pt>
                <c:pt idx="6">
                  <c:v>03</c:v>
                </c:pt>
                <c:pt idx="7">
                  <c:v>03</c:v>
                </c:pt>
                <c:pt idx="8">
                  <c:v>03</c:v>
                </c:pt>
                <c:pt idx="9">
                  <c:v>03</c:v>
                </c:pt>
                <c:pt idx="10">
                  <c:v>04</c:v>
                </c:pt>
                <c:pt idx="11">
                  <c:v>04</c:v>
                </c:pt>
                <c:pt idx="12">
                  <c:v>04</c:v>
                </c:pt>
                <c:pt idx="13">
                  <c:v>04</c:v>
                </c:pt>
                <c:pt idx="14">
                  <c:v>05</c:v>
                </c:pt>
                <c:pt idx="15">
                  <c:v>05</c:v>
                </c:pt>
                <c:pt idx="16">
                  <c:v>05</c:v>
                </c:pt>
                <c:pt idx="17">
                  <c:v>05</c:v>
                </c:pt>
                <c:pt idx="18">
                  <c:v>06</c:v>
                </c:pt>
                <c:pt idx="19">
                  <c:v>06</c:v>
                </c:pt>
                <c:pt idx="20">
                  <c:v>06</c:v>
                </c:pt>
                <c:pt idx="21">
                  <c:v>06</c:v>
                </c:pt>
                <c:pt idx="22">
                  <c:v>07</c:v>
                </c:pt>
                <c:pt idx="23">
                  <c:v>07</c:v>
                </c:pt>
                <c:pt idx="24">
                  <c:v>07</c:v>
                </c:pt>
                <c:pt idx="25">
                  <c:v>07</c:v>
                </c:pt>
                <c:pt idx="26">
                  <c:v>08</c:v>
                </c:pt>
                <c:pt idx="27">
                  <c:v>08</c:v>
                </c:pt>
                <c:pt idx="28">
                  <c:v>08</c:v>
                </c:pt>
                <c:pt idx="29">
                  <c:v>08</c:v>
                </c:pt>
                <c:pt idx="30">
                  <c:v>09</c:v>
                </c:pt>
                <c:pt idx="31">
                  <c:v>09</c:v>
                </c:pt>
                <c:pt idx="32">
                  <c:v>09</c:v>
                </c:pt>
                <c:pt idx="33">
                  <c:v>09</c:v>
                </c:pt>
                <c:pt idx="34">
                  <c:v>10</c:v>
                </c:pt>
                <c:pt idx="35">
                  <c:v>10</c:v>
                </c:pt>
                <c:pt idx="36">
                  <c:v>10</c:v>
                </c:pt>
                <c:pt idx="37">
                  <c:v>10</c:v>
                </c:pt>
                <c:pt idx="38">
                  <c:v>11</c:v>
                </c:pt>
                <c:pt idx="39">
                  <c:v>11</c:v>
                </c:pt>
                <c:pt idx="40">
                  <c:v>11</c:v>
                </c:pt>
                <c:pt idx="41">
                  <c:v>11</c:v>
                </c:pt>
                <c:pt idx="42">
                  <c:v>12</c:v>
                </c:pt>
                <c:pt idx="43">
                  <c:v>12</c:v>
                </c:pt>
                <c:pt idx="44">
                  <c:v>12</c:v>
                </c:pt>
                <c:pt idx="45">
                  <c:v>12</c:v>
                </c:pt>
                <c:pt idx="46">
                  <c:v>13</c:v>
                </c:pt>
                <c:pt idx="47">
                  <c:v>13</c:v>
                </c:pt>
                <c:pt idx="48">
                  <c:v>13</c:v>
                </c:pt>
                <c:pt idx="49">
                  <c:v>13</c:v>
                </c:pt>
                <c:pt idx="50">
                  <c:v>14</c:v>
                </c:pt>
                <c:pt idx="51">
                  <c:v>14</c:v>
                </c:pt>
                <c:pt idx="52">
                  <c:v>14</c:v>
                </c:pt>
                <c:pt idx="53">
                  <c:v>14</c:v>
                </c:pt>
                <c:pt idx="54">
                  <c:v>15</c:v>
                </c:pt>
                <c:pt idx="55">
                  <c:v>15</c:v>
                </c:pt>
              </c:strCache>
            </c:strRef>
          </c:cat>
          <c:val>
            <c:numRef>
              <c:f>Nonstationary!$P$65:$P$120</c:f>
              <c:numCache>
                <c:formatCode>0.000</c:formatCode>
                <c:ptCount val="56"/>
                <c:pt idx="0">
                  <c:v>-4.4735518537927712</c:v>
                </c:pt>
                <c:pt idx="1">
                  <c:v>-0.10124407417890346</c:v>
                </c:pt>
                <c:pt idx="2">
                  <c:v>1.6506062454551467</c:v>
                </c:pt>
                <c:pt idx="3">
                  <c:v>7.5316535862829326E-2</c:v>
                </c:pt>
                <c:pt idx="4">
                  <c:v>-5.2921812008123448</c:v>
                </c:pt>
                <c:pt idx="5">
                  <c:v>7.4340508332468427E-2</c:v>
                </c:pt>
                <c:pt idx="6">
                  <c:v>1.4809779942765777</c:v>
                </c:pt>
                <c:pt idx="7">
                  <c:v>-1.0582892170508409</c:v>
                </c:pt>
                <c:pt idx="8">
                  <c:v>-3.0590314887924825</c:v>
                </c:pt>
                <c:pt idx="9">
                  <c:v>-1.4504957017666689</c:v>
                </c:pt>
                <c:pt idx="10">
                  <c:v>6.377870541136951</c:v>
                </c:pt>
                <c:pt idx="11">
                  <c:v>3.5325774099625882</c:v>
                </c:pt>
                <c:pt idx="12">
                  <c:v>0.15020966327737578</c:v>
                </c:pt>
                <c:pt idx="13">
                  <c:v>0.70152888724794771</c:v>
                </c:pt>
                <c:pt idx="14">
                  <c:v>2.7499508391088225</c:v>
                </c:pt>
                <c:pt idx="15">
                  <c:v>2.6230264880591641</c:v>
                </c:pt>
                <c:pt idx="16">
                  <c:v>-1.2535461650761848</c:v>
                </c:pt>
                <c:pt idx="17">
                  <c:v>2.1154331741671419</c:v>
                </c:pt>
                <c:pt idx="18">
                  <c:v>3.269331932454361</c:v>
                </c:pt>
                <c:pt idx="19">
                  <c:v>7.7134571395107017</c:v>
                </c:pt>
                <c:pt idx="20">
                  <c:v>3.125438795896307</c:v>
                </c:pt>
                <c:pt idx="21">
                  <c:v>4.1954574774625177</c:v>
                </c:pt>
                <c:pt idx="22">
                  <c:v>7.7184462929115387</c:v>
                </c:pt>
                <c:pt idx="23">
                  <c:v>6.281843739697079</c:v>
                </c:pt>
                <c:pt idx="24">
                  <c:v>2.7564685410224761</c:v>
                </c:pt>
                <c:pt idx="25">
                  <c:v>0.21356380980836906</c:v>
                </c:pt>
                <c:pt idx="26">
                  <c:v>2.5184304475127064</c:v>
                </c:pt>
                <c:pt idx="27">
                  <c:v>-1.7343533891689216</c:v>
                </c:pt>
                <c:pt idx="28">
                  <c:v>-7.7090375376364593</c:v>
                </c:pt>
                <c:pt idx="29">
                  <c:v>-7.831408025473392</c:v>
                </c:pt>
                <c:pt idx="30">
                  <c:v>2.5396034866684349</c:v>
                </c:pt>
                <c:pt idx="31">
                  <c:v>4.405863400146286</c:v>
                </c:pt>
                <c:pt idx="32">
                  <c:v>0.70469741754201287</c:v>
                </c:pt>
                <c:pt idx="33">
                  <c:v>0.86845833979917619</c:v>
                </c:pt>
                <c:pt idx="34">
                  <c:v>4.4153094080864141</c:v>
                </c:pt>
                <c:pt idx="35">
                  <c:v>2.0785410423301189</c:v>
                </c:pt>
                <c:pt idx="36">
                  <c:v>-1.0501265060084797</c:v>
                </c:pt>
                <c:pt idx="37">
                  <c:v>1.7552614030094542</c:v>
                </c:pt>
                <c:pt idx="38">
                  <c:v>1.5409043393531259</c:v>
                </c:pt>
                <c:pt idx="39">
                  <c:v>0.36547454552911762</c:v>
                </c:pt>
                <c:pt idx="40">
                  <c:v>-5.2990424439391797</c:v>
                </c:pt>
                <c:pt idx="41">
                  <c:v>-1.5417751090240643</c:v>
                </c:pt>
                <c:pt idx="42">
                  <c:v>-0.27755404332394495</c:v>
                </c:pt>
                <c:pt idx="43">
                  <c:v>-2.260092713661078</c:v>
                </c:pt>
                <c:pt idx="44">
                  <c:v>-7.5704216603050352</c:v>
                </c:pt>
                <c:pt idx="45">
                  <c:v>-3.9078325981100033</c:v>
                </c:pt>
                <c:pt idx="46">
                  <c:v>-2.665508749387167</c:v>
                </c:pt>
                <c:pt idx="47">
                  <c:v>-2.734923925954925</c:v>
                </c:pt>
                <c:pt idx="48">
                  <c:v>-6.2965468352797229</c:v>
                </c:pt>
                <c:pt idx="49">
                  <c:v>-3.3079652703286713</c:v>
                </c:pt>
                <c:pt idx="50">
                  <c:v>-0.73257619563310516</c:v>
                </c:pt>
                <c:pt idx="51">
                  <c:v>9.942735354809297E-2</c:v>
                </c:pt>
                <c:pt idx="52">
                  <c:v>-2.8115577159806628</c:v>
                </c:pt>
                <c:pt idx="53">
                  <c:v>-1.7278728158509167</c:v>
                </c:pt>
                <c:pt idx="54">
                  <c:v>0.66665628847753233</c:v>
                </c:pt>
                <c:pt idx="55">
                  <c:v>-0.35486384589614794</c:v>
                </c:pt>
              </c:numCache>
            </c:numRef>
          </c:val>
          <c:smooth val="0"/>
          <c:extLst>
            <c:ext xmlns:c16="http://schemas.microsoft.com/office/drawing/2014/chart" uri="{C3380CC4-5D6E-409C-BE32-E72D297353CC}">
              <c16:uniqueId val="{00000000-8699-4DFD-88CE-6671B0D87DBD}"/>
            </c:ext>
          </c:extLst>
        </c:ser>
        <c:dLbls>
          <c:showLegendKey val="0"/>
          <c:showVal val="0"/>
          <c:showCatName val="0"/>
          <c:showSerName val="0"/>
          <c:showPercent val="0"/>
          <c:showBubbleSize val="0"/>
        </c:dLbls>
        <c:smooth val="0"/>
        <c:axId val="239140224"/>
        <c:axId val="239146112"/>
      </c:lineChart>
      <c:catAx>
        <c:axId val="239140224"/>
        <c:scaling>
          <c:orientation val="minMax"/>
        </c:scaling>
        <c:delete val="0"/>
        <c:axPos val="b"/>
        <c:numFmt formatCode="General" sourceLinked="0"/>
        <c:majorTickMark val="out"/>
        <c:minorTickMark val="none"/>
        <c:tickLblPos val="low"/>
        <c:txPr>
          <a:bodyPr/>
          <a:lstStyle/>
          <a:p>
            <a:pPr>
              <a:defRPr sz="1400" b="1"/>
            </a:pPr>
            <a:endParaRPr lang="es-CL"/>
          </a:p>
        </c:txPr>
        <c:crossAx val="239146112"/>
        <c:crosses val="autoZero"/>
        <c:auto val="1"/>
        <c:lblAlgn val="ctr"/>
        <c:lblOffset val="100"/>
        <c:tickLblSkip val="6"/>
        <c:noMultiLvlLbl val="0"/>
      </c:catAx>
      <c:valAx>
        <c:axId val="239146112"/>
        <c:scaling>
          <c:orientation val="minMax"/>
        </c:scaling>
        <c:delete val="0"/>
        <c:axPos val="l"/>
        <c:majorGridlines/>
        <c:numFmt formatCode="0" sourceLinked="0"/>
        <c:majorTickMark val="out"/>
        <c:minorTickMark val="none"/>
        <c:tickLblPos val="nextTo"/>
        <c:spPr>
          <a:ln>
            <a:noFill/>
          </a:ln>
        </c:spPr>
        <c:txPr>
          <a:bodyPr/>
          <a:lstStyle/>
          <a:p>
            <a:pPr>
              <a:defRPr sz="1400" b="1"/>
            </a:pPr>
            <a:endParaRPr lang="es-CL"/>
          </a:p>
        </c:txPr>
        <c:crossAx val="239140224"/>
        <c:crosses val="autoZero"/>
        <c:crossBetween val="between"/>
      </c:valAx>
    </c:plotArea>
    <c:legend>
      <c:legendPos val="b"/>
      <c:overlay val="0"/>
      <c:txPr>
        <a:bodyPr/>
        <a:lstStyle/>
        <a:p>
          <a:pPr>
            <a:defRPr sz="1400" b="1"/>
          </a:pPr>
          <a:endParaRPr lang="es-CL"/>
        </a:p>
      </c:txPr>
    </c:legend>
    <c:plotVisOnly val="1"/>
    <c:dispBlanksAs val="gap"/>
    <c:showDLblsOverMax val="0"/>
  </c:chart>
  <c:txPr>
    <a:bodyPr/>
    <a:lstStyle/>
    <a:p>
      <a:pPr>
        <a:defRPr>
          <a:latin typeface="Lucida Sans Unicode" pitchFamily="34" charset="0"/>
          <a:cs typeface="Lucida Sans Unicode" pitchFamily="34" charset="0"/>
        </a:defRPr>
      </a:pPr>
      <a:endParaRPr lang="es-CL"/>
    </a:p>
  </c:txPr>
  <c:printSettings>
    <c:headerFooter/>
    <c:pageMargins b="0.75000000000001077" l="0.70000000000000062" r="0.70000000000000062" t="0.75000000000001077" header="0.30000000000000032" footer="0.30000000000000032"/>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L" sz="1400"/>
              <a:t>Exportaciones Netas</a:t>
            </a:r>
          </a:p>
          <a:p>
            <a:pPr>
              <a:defRPr/>
            </a:pPr>
            <a:r>
              <a:rPr lang="es-CL" sz="1200" b="0"/>
              <a:t>% PIB nominal</a:t>
            </a:r>
          </a:p>
        </c:rich>
      </c:tx>
      <c:overlay val="0"/>
    </c:title>
    <c:autoTitleDeleted val="0"/>
    <c:plotArea>
      <c:layout/>
      <c:lineChart>
        <c:grouping val="standard"/>
        <c:varyColors val="0"/>
        <c:ser>
          <c:idx val="2"/>
          <c:order val="0"/>
          <c:tx>
            <c:v>NX/PIB</c:v>
          </c:tx>
          <c:spPr>
            <a:ln w="34925">
              <a:solidFill>
                <a:schemeClr val="accent1"/>
              </a:solidFill>
            </a:ln>
          </c:spPr>
          <c:marker>
            <c:symbol val="none"/>
          </c:marker>
          <c:cat>
            <c:strRef>
              <c:f>'Charts (3)'!$A$62:$A$117</c:f>
              <c:strCache>
                <c:ptCount val="56"/>
                <c:pt idx="0">
                  <c:v>01</c:v>
                </c:pt>
                <c:pt idx="1">
                  <c:v>01</c:v>
                </c:pt>
                <c:pt idx="2">
                  <c:v>02</c:v>
                </c:pt>
                <c:pt idx="3">
                  <c:v>02</c:v>
                </c:pt>
                <c:pt idx="4">
                  <c:v>02</c:v>
                </c:pt>
                <c:pt idx="5">
                  <c:v>02</c:v>
                </c:pt>
                <c:pt idx="6">
                  <c:v>03</c:v>
                </c:pt>
                <c:pt idx="7">
                  <c:v>03</c:v>
                </c:pt>
                <c:pt idx="8">
                  <c:v>03</c:v>
                </c:pt>
                <c:pt idx="9">
                  <c:v>03</c:v>
                </c:pt>
                <c:pt idx="10">
                  <c:v>04</c:v>
                </c:pt>
                <c:pt idx="11">
                  <c:v>04</c:v>
                </c:pt>
                <c:pt idx="12">
                  <c:v>04</c:v>
                </c:pt>
                <c:pt idx="13">
                  <c:v>04</c:v>
                </c:pt>
                <c:pt idx="14">
                  <c:v>05</c:v>
                </c:pt>
                <c:pt idx="15">
                  <c:v>05</c:v>
                </c:pt>
                <c:pt idx="16">
                  <c:v>05</c:v>
                </c:pt>
                <c:pt idx="17">
                  <c:v>05</c:v>
                </c:pt>
                <c:pt idx="18">
                  <c:v>06</c:v>
                </c:pt>
                <c:pt idx="19">
                  <c:v>06</c:v>
                </c:pt>
                <c:pt idx="20">
                  <c:v>06</c:v>
                </c:pt>
                <c:pt idx="21">
                  <c:v>06</c:v>
                </c:pt>
                <c:pt idx="22">
                  <c:v>07</c:v>
                </c:pt>
                <c:pt idx="23">
                  <c:v>07</c:v>
                </c:pt>
                <c:pt idx="24">
                  <c:v>07</c:v>
                </c:pt>
                <c:pt idx="25">
                  <c:v>07</c:v>
                </c:pt>
                <c:pt idx="26">
                  <c:v>08</c:v>
                </c:pt>
                <c:pt idx="27">
                  <c:v>08</c:v>
                </c:pt>
                <c:pt idx="28">
                  <c:v>08</c:v>
                </c:pt>
                <c:pt idx="29">
                  <c:v>08</c:v>
                </c:pt>
                <c:pt idx="30">
                  <c:v>09</c:v>
                </c:pt>
                <c:pt idx="31">
                  <c:v>09</c:v>
                </c:pt>
                <c:pt idx="32">
                  <c:v>09</c:v>
                </c:pt>
                <c:pt idx="33">
                  <c:v>09</c:v>
                </c:pt>
                <c:pt idx="34">
                  <c:v>10</c:v>
                </c:pt>
                <c:pt idx="35">
                  <c:v>10</c:v>
                </c:pt>
                <c:pt idx="36">
                  <c:v>10</c:v>
                </c:pt>
                <c:pt idx="37">
                  <c:v>10</c:v>
                </c:pt>
                <c:pt idx="38">
                  <c:v>11</c:v>
                </c:pt>
                <c:pt idx="39">
                  <c:v>11</c:v>
                </c:pt>
                <c:pt idx="40">
                  <c:v>11</c:v>
                </c:pt>
                <c:pt idx="41">
                  <c:v>11</c:v>
                </c:pt>
                <c:pt idx="42">
                  <c:v>12</c:v>
                </c:pt>
                <c:pt idx="43">
                  <c:v>12</c:v>
                </c:pt>
                <c:pt idx="44">
                  <c:v>12</c:v>
                </c:pt>
                <c:pt idx="45">
                  <c:v>12</c:v>
                </c:pt>
                <c:pt idx="46">
                  <c:v>13</c:v>
                </c:pt>
                <c:pt idx="47">
                  <c:v>13</c:v>
                </c:pt>
                <c:pt idx="48">
                  <c:v>13</c:v>
                </c:pt>
                <c:pt idx="49">
                  <c:v>13</c:v>
                </c:pt>
                <c:pt idx="50">
                  <c:v>14</c:v>
                </c:pt>
                <c:pt idx="51">
                  <c:v>14</c:v>
                </c:pt>
                <c:pt idx="52">
                  <c:v>14</c:v>
                </c:pt>
                <c:pt idx="53">
                  <c:v>14</c:v>
                </c:pt>
                <c:pt idx="54">
                  <c:v>15</c:v>
                </c:pt>
                <c:pt idx="55">
                  <c:v>15</c:v>
                </c:pt>
              </c:strCache>
            </c:strRef>
          </c:cat>
          <c:val>
            <c:numRef>
              <c:f>Nonstationary!$O$65:$O$120</c:f>
              <c:numCache>
                <c:formatCode>0.000</c:formatCode>
                <c:ptCount val="56"/>
                <c:pt idx="0">
                  <c:v>-0.71893135310581424</c:v>
                </c:pt>
                <c:pt idx="1">
                  <c:v>3.5863543762001284</c:v>
                </c:pt>
                <c:pt idx="2">
                  <c:v>5.4266348635970321</c:v>
                </c:pt>
                <c:pt idx="3">
                  <c:v>4.5039288445971932</c:v>
                </c:pt>
                <c:pt idx="4">
                  <c:v>-0.6998170415585464</c:v>
                </c:pt>
                <c:pt idx="5">
                  <c:v>4.1924718020034621</c:v>
                </c:pt>
                <c:pt idx="6">
                  <c:v>5.7343744032817217</c:v>
                </c:pt>
                <c:pt idx="7">
                  <c:v>4.6325393956914791</c:v>
                </c:pt>
                <c:pt idx="8">
                  <c:v>3.4519666230913986</c:v>
                </c:pt>
                <c:pt idx="9">
                  <c:v>5.732547876657609</c:v>
                </c:pt>
                <c:pt idx="10">
                  <c:v>11.26480265144326</c:v>
                </c:pt>
                <c:pt idx="11">
                  <c:v>11.427092489956026</c:v>
                </c:pt>
                <c:pt idx="12">
                  <c:v>9.5518628591495727</c:v>
                </c:pt>
                <c:pt idx="13">
                  <c:v>8.8485730838956851</c:v>
                </c:pt>
                <c:pt idx="14">
                  <c:v>9.6689929104812151</c:v>
                </c:pt>
                <c:pt idx="15">
                  <c:v>10.015534659478877</c:v>
                </c:pt>
                <c:pt idx="16">
                  <c:v>6.7864486372759822</c:v>
                </c:pt>
                <c:pt idx="17">
                  <c:v>10.121962276763663</c:v>
                </c:pt>
                <c:pt idx="18">
                  <c:v>15.114138454774823</c:v>
                </c:pt>
                <c:pt idx="19">
                  <c:v>18.298493157141589</c:v>
                </c:pt>
                <c:pt idx="20">
                  <c:v>14.167902332098553</c:v>
                </c:pt>
                <c:pt idx="21">
                  <c:v>11.918637208519229</c:v>
                </c:pt>
                <c:pt idx="22">
                  <c:v>17.905816545193762</c:v>
                </c:pt>
                <c:pt idx="23">
                  <c:v>18.601640723801907</c:v>
                </c:pt>
                <c:pt idx="24">
                  <c:v>11.341729401659894</c:v>
                </c:pt>
                <c:pt idx="25">
                  <c:v>8.6447398697444147</c:v>
                </c:pt>
                <c:pt idx="26">
                  <c:v>11.699786630394629</c:v>
                </c:pt>
                <c:pt idx="27">
                  <c:v>5.5759243349276026</c:v>
                </c:pt>
                <c:pt idx="28">
                  <c:v>-3.3539646039424547</c:v>
                </c:pt>
                <c:pt idx="29">
                  <c:v>-3.7407049846074605</c:v>
                </c:pt>
                <c:pt idx="30">
                  <c:v>6.7688045855225019</c:v>
                </c:pt>
                <c:pt idx="31">
                  <c:v>10.057550708183669</c:v>
                </c:pt>
                <c:pt idx="32">
                  <c:v>8.2636422736176183</c:v>
                </c:pt>
                <c:pt idx="33">
                  <c:v>9.9185364780272636</c:v>
                </c:pt>
                <c:pt idx="34">
                  <c:v>7.9250782221761877</c:v>
                </c:pt>
                <c:pt idx="35">
                  <c:v>6.5462835135070288</c:v>
                </c:pt>
                <c:pt idx="36">
                  <c:v>6.6260819606756973</c:v>
                </c:pt>
                <c:pt idx="37">
                  <c:v>7.9995277149335502</c:v>
                </c:pt>
                <c:pt idx="38">
                  <c:v>6.9101018159967245</c:v>
                </c:pt>
                <c:pt idx="39">
                  <c:v>6.315072711369961</c:v>
                </c:pt>
                <c:pt idx="40">
                  <c:v>0.55460569469859533</c:v>
                </c:pt>
                <c:pt idx="41">
                  <c:v>3.8192959535680968</c:v>
                </c:pt>
                <c:pt idx="42">
                  <c:v>4.104234597064746</c:v>
                </c:pt>
                <c:pt idx="43">
                  <c:v>2.5464378593388077</c:v>
                </c:pt>
                <c:pt idx="44">
                  <c:v>-3.2837513209388347</c:v>
                </c:pt>
                <c:pt idx="45">
                  <c:v>0.29927581761472966</c:v>
                </c:pt>
                <c:pt idx="46">
                  <c:v>0.57228859309336366</c:v>
                </c:pt>
                <c:pt idx="47">
                  <c:v>1.7094379229110019</c:v>
                </c:pt>
                <c:pt idx="48">
                  <c:v>-0.80229761370777197</c:v>
                </c:pt>
                <c:pt idx="49">
                  <c:v>0.9253398144324696</c:v>
                </c:pt>
                <c:pt idx="50">
                  <c:v>2.7939897364749231</c:v>
                </c:pt>
                <c:pt idx="51">
                  <c:v>4.1952983968833655</c:v>
                </c:pt>
                <c:pt idx="52">
                  <c:v>1.0923895582030507</c:v>
                </c:pt>
                <c:pt idx="53">
                  <c:v>1.6871621934812997</c:v>
                </c:pt>
                <c:pt idx="54">
                  <c:v>3.6141487406808595</c:v>
                </c:pt>
                <c:pt idx="55">
                  <c:v>3.5052840524492805</c:v>
                </c:pt>
              </c:numCache>
            </c:numRef>
          </c:val>
          <c:smooth val="0"/>
          <c:extLst>
            <c:ext xmlns:c16="http://schemas.microsoft.com/office/drawing/2014/chart" uri="{C3380CC4-5D6E-409C-BE32-E72D297353CC}">
              <c16:uniqueId val="{00000000-550F-49C8-A362-B7363B093AC6}"/>
            </c:ext>
          </c:extLst>
        </c:ser>
        <c:dLbls>
          <c:showLegendKey val="0"/>
          <c:showVal val="0"/>
          <c:showCatName val="0"/>
          <c:showSerName val="0"/>
          <c:showPercent val="0"/>
          <c:showBubbleSize val="0"/>
        </c:dLbls>
        <c:smooth val="0"/>
        <c:axId val="239170688"/>
        <c:axId val="239172224"/>
      </c:lineChart>
      <c:catAx>
        <c:axId val="239170688"/>
        <c:scaling>
          <c:orientation val="minMax"/>
        </c:scaling>
        <c:delete val="0"/>
        <c:axPos val="b"/>
        <c:numFmt formatCode="General" sourceLinked="0"/>
        <c:majorTickMark val="out"/>
        <c:minorTickMark val="none"/>
        <c:tickLblPos val="low"/>
        <c:txPr>
          <a:bodyPr/>
          <a:lstStyle/>
          <a:p>
            <a:pPr>
              <a:defRPr sz="1400" b="1"/>
            </a:pPr>
            <a:endParaRPr lang="es-CL"/>
          </a:p>
        </c:txPr>
        <c:crossAx val="239172224"/>
        <c:crosses val="autoZero"/>
        <c:auto val="1"/>
        <c:lblAlgn val="ctr"/>
        <c:lblOffset val="100"/>
        <c:tickLblSkip val="6"/>
        <c:noMultiLvlLbl val="0"/>
      </c:catAx>
      <c:valAx>
        <c:axId val="239172224"/>
        <c:scaling>
          <c:orientation val="minMax"/>
        </c:scaling>
        <c:delete val="0"/>
        <c:axPos val="l"/>
        <c:majorGridlines/>
        <c:numFmt formatCode="0" sourceLinked="0"/>
        <c:majorTickMark val="out"/>
        <c:minorTickMark val="none"/>
        <c:tickLblPos val="nextTo"/>
        <c:spPr>
          <a:ln>
            <a:noFill/>
          </a:ln>
        </c:spPr>
        <c:txPr>
          <a:bodyPr/>
          <a:lstStyle/>
          <a:p>
            <a:pPr>
              <a:defRPr sz="1400" b="1"/>
            </a:pPr>
            <a:endParaRPr lang="es-CL"/>
          </a:p>
        </c:txPr>
        <c:crossAx val="239170688"/>
        <c:crosses val="autoZero"/>
        <c:crossBetween val="between"/>
      </c:valAx>
    </c:plotArea>
    <c:legend>
      <c:legendPos val="b"/>
      <c:overlay val="0"/>
      <c:txPr>
        <a:bodyPr/>
        <a:lstStyle/>
        <a:p>
          <a:pPr>
            <a:defRPr sz="1400" b="1"/>
          </a:pPr>
          <a:endParaRPr lang="es-CL"/>
        </a:p>
      </c:txPr>
    </c:legend>
    <c:plotVisOnly val="1"/>
    <c:dispBlanksAs val="gap"/>
    <c:showDLblsOverMax val="0"/>
  </c:chart>
  <c:txPr>
    <a:bodyPr/>
    <a:lstStyle/>
    <a:p>
      <a:pPr>
        <a:defRPr>
          <a:latin typeface="Lucida Sans Unicode" pitchFamily="34" charset="0"/>
          <a:cs typeface="Lucida Sans Unicode" pitchFamily="34" charset="0"/>
        </a:defRPr>
      </a:pPr>
      <a:endParaRPr lang="es-CL"/>
    </a:p>
  </c:txPr>
  <c:printSettings>
    <c:headerFooter/>
    <c:pageMargins b="0.75000000000001121" l="0.70000000000000062" r="0.70000000000000062" t="0.75000000000001121"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18" Type="http://schemas.openxmlformats.org/officeDocument/2006/relationships/chart" Target="../charts/chart20.xml"/><Relationship Id="rId26" Type="http://schemas.openxmlformats.org/officeDocument/2006/relationships/chart" Target="../charts/chart28.xml"/><Relationship Id="rId3" Type="http://schemas.openxmlformats.org/officeDocument/2006/relationships/chart" Target="../charts/chart5.xml"/><Relationship Id="rId21" Type="http://schemas.openxmlformats.org/officeDocument/2006/relationships/chart" Target="../charts/chart23.xml"/><Relationship Id="rId7" Type="http://schemas.openxmlformats.org/officeDocument/2006/relationships/chart" Target="../charts/chart9.xml"/><Relationship Id="rId12" Type="http://schemas.openxmlformats.org/officeDocument/2006/relationships/chart" Target="../charts/chart14.xml"/><Relationship Id="rId17" Type="http://schemas.openxmlformats.org/officeDocument/2006/relationships/chart" Target="../charts/chart19.xml"/><Relationship Id="rId25" Type="http://schemas.openxmlformats.org/officeDocument/2006/relationships/chart" Target="../charts/chart27.xml"/><Relationship Id="rId2" Type="http://schemas.openxmlformats.org/officeDocument/2006/relationships/chart" Target="../charts/chart4.xml"/><Relationship Id="rId16" Type="http://schemas.openxmlformats.org/officeDocument/2006/relationships/chart" Target="../charts/chart18.xml"/><Relationship Id="rId20" Type="http://schemas.openxmlformats.org/officeDocument/2006/relationships/chart" Target="../charts/chart22.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24" Type="http://schemas.openxmlformats.org/officeDocument/2006/relationships/chart" Target="../charts/chart26.xml"/><Relationship Id="rId5" Type="http://schemas.openxmlformats.org/officeDocument/2006/relationships/chart" Target="../charts/chart7.xml"/><Relationship Id="rId15" Type="http://schemas.openxmlformats.org/officeDocument/2006/relationships/chart" Target="../charts/chart17.xml"/><Relationship Id="rId23" Type="http://schemas.openxmlformats.org/officeDocument/2006/relationships/chart" Target="../charts/chart25.xml"/><Relationship Id="rId10" Type="http://schemas.openxmlformats.org/officeDocument/2006/relationships/chart" Target="../charts/chart12.xml"/><Relationship Id="rId19" Type="http://schemas.openxmlformats.org/officeDocument/2006/relationships/chart" Target="../charts/chart21.xml"/><Relationship Id="rId4" Type="http://schemas.openxmlformats.org/officeDocument/2006/relationships/chart" Target="../charts/chart6.xml"/><Relationship Id="rId9" Type="http://schemas.openxmlformats.org/officeDocument/2006/relationships/chart" Target="../charts/chart11.xml"/><Relationship Id="rId14" Type="http://schemas.openxmlformats.org/officeDocument/2006/relationships/chart" Target="../charts/chart16.xml"/><Relationship Id="rId22" Type="http://schemas.openxmlformats.org/officeDocument/2006/relationships/chart" Target="../charts/chart24.xml"/><Relationship Id="rId27" Type="http://schemas.openxmlformats.org/officeDocument/2006/relationships/chart" Target="../charts/chart2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37.xml"/><Relationship Id="rId13" Type="http://schemas.openxmlformats.org/officeDocument/2006/relationships/chart" Target="../charts/chart42.xml"/><Relationship Id="rId18" Type="http://schemas.openxmlformats.org/officeDocument/2006/relationships/chart" Target="../charts/chart47.xml"/><Relationship Id="rId26" Type="http://schemas.openxmlformats.org/officeDocument/2006/relationships/chart" Target="../charts/chart55.xml"/><Relationship Id="rId3" Type="http://schemas.openxmlformats.org/officeDocument/2006/relationships/chart" Target="../charts/chart32.xml"/><Relationship Id="rId21" Type="http://schemas.openxmlformats.org/officeDocument/2006/relationships/chart" Target="../charts/chart50.xml"/><Relationship Id="rId7" Type="http://schemas.openxmlformats.org/officeDocument/2006/relationships/chart" Target="../charts/chart36.xml"/><Relationship Id="rId12" Type="http://schemas.openxmlformats.org/officeDocument/2006/relationships/chart" Target="../charts/chart41.xml"/><Relationship Id="rId17" Type="http://schemas.openxmlformats.org/officeDocument/2006/relationships/chart" Target="../charts/chart46.xml"/><Relationship Id="rId25" Type="http://schemas.openxmlformats.org/officeDocument/2006/relationships/chart" Target="../charts/chart54.xml"/><Relationship Id="rId2" Type="http://schemas.openxmlformats.org/officeDocument/2006/relationships/chart" Target="../charts/chart31.xml"/><Relationship Id="rId16" Type="http://schemas.openxmlformats.org/officeDocument/2006/relationships/chart" Target="../charts/chart45.xml"/><Relationship Id="rId20" Type="http://schemas.openxmlformats.org/officeDocument/2006/relationships/chart" Target="../charts/chart49.xml"/><Relationship Id="rId1" Type="http://schemas.openxmlformats.org/officeDocument/2006/relationships/chart" Target="../charts/chart30.xml"/><Relationship Id="rId6" Type="http://schemas.openxmlformats.org/officeDocument/2006/relationships/chart" Target="../charts/chart35.xml"/><Relationship Id="rId11" Type="http://schemas.openxmlformats.org/officeDocument/2006/relationships/chart" Target="../charts/chart40.xml"/><Relationship Id="rId24" Type="http://schemas.openxmlformats.org/officeDocument/2006/relationships/chart" Target="../charts/chart53.xml"/><Relationship Id="rId5" Type="http://schemas.openxmlformats.org/officeDocument/2006/relationships/chart" Target="../charts/chart34.xml"/><Relationship Id="rId15" Type="http://schemas.openxmlformats.org/officeDocument/2006/relationships/chart" Target="../charts/chart44.xml"/><Relationship Id="rId23" Type="http://schemas.openxmlformats.org/officeDocument/2006/relationships/chart" Target="../charts/chart52.xml"/><Relationship Id="rId10" Type="http://schemas.openxmlformats.org/officeDocument/2006/relationships/chart" Target="../charts/chart39.xml"/><Relationship Id="rId19" Type="http://schemas.openxmlformats.org/officeDocument/2006/relationships/chart" Target="../charts/chart48.xml"/><Relationship Id="rId4" Type="http://schemas.openxmlformats.org/officeDocument/2006/relationships/chart" Target="../charts/chart33.xml"/><Relationship Id="rId9" Type="http://schemas.openxmlformats.org/officeDocument/2006/relationships/chart" Target="../charts/chart38.xml"/><Relationship Id="rId14" Type="http://schemas.openxmlformats.org/officeDocument/2006/relationships/chart" Target="../charts/chart43.xml"/><Relationship Id="rId22" Type="http://schemas.openxmlformats.org/officeDocument/2006/relationships/chart" Target="../charts/chart51.xml"/><Relationship Id="rId27" Type="http://schemas.openxmlformats.org/officeDocument/2006/relationships/chart" Target="../charts/chart56.xml"/></Relationships>
</file>

<file path=xl/drawings/_rels/drawing5.xml.rels><?xml version="1.0" encoding="UTF-8" standalone="yes"?>
<Relationships xmlns="http://schemas.openxmlformats.org/package/2006/relationships"><Relationship Id="rId8" Type="http://schemas.openxmlformats.org/officeDocument/2006/relationships/chart" Target="../charts/chart64.xml"/><Relationship Id="rId13" Type="http://schemas.openxmlformats.org/officeDocument/2006/relationships/chart" Target="../charts/chart69.xml"/><Relationship Id="rId18" Type="http://schemas.openxmlformats.org/officeDocument/2006/relationships/chart" Target="../charts/chart74.xml"/><Relationship Id="rId3" Type="http://schemas.openxmlformats.org/officeDocument/2006/relationships/chart" Target="../charts/chart59.xml"/><Relationship Id="rId21" Type="http://schemas.openxmlformats.org/officeDocument/2006/relationships/chart" Target="../charts/chart77.xml"/><Relationship Id="rId7" Type="http://schemas.openxmlformats.org/officeDocument/2006/relationships/chart" Target="../charts/chart63.xml"/><Relationship Id="rId12" Type="http://schemas.openxmlformats.org/officeDocument/2006/relationships/chart" Target="../charts/chart68.xml"/><Relationship Id="rId17" Type="http://schemas.openxmlformats.org/officeDocument/2006/relationships/chart" Target="../charts/chart73.xml"/><Relationship Id="rId2" Type="http://schemas.openxmlformats.org/officeDocument/2006/relationships/chart" Target="../charts/chart58.xml"/><Relationship Id="rId16" Type="http://schemas.openxmlformats.org/officeDocument/2006/relationships/chart" Target="../charts/chart72.xml"/><Relationship Id="rId20" Type="http://schemas.openxmlformats.org/officeDocument/2006/relationships/chart" Target="../charts/chart76.xml"/><Relationship Id="rId1" Type="http://schemas.openxmlformats.org/officeDocument/2006/relationships/chart" Target="../charts/chart57.xml"/><Relationship Id="rId6" Type="http://schemas.openxmlformats.org/officeDocument/2006/relationships/chart" Target="../charts/chart62.xml"/><Relationship Id="rId11" Type="http://schemas.openxmlformats.org/officeDocument/2006/relationships/chart" Target="../charts/chart67.xml"/><Relationship Id="rId24" Type="http://schemas.openxmlformats.org/officeDocument/2006/relationships/chart" Target="../charts/chart80.xml"/><Relationship Id="rId5" Type="http://schemas.openxmlformats.org/officeDocument/2006/relationships/chart" Target="../charts/chart61.xml"/><Relationship Id="rId15" Type="http://schemas.openxmlformats.org/officeDocument/2006/relationships/chart" Target="../charts/chart71.xml"/><Relationship Id="rId23" Type="http://schemas.openxmlformats.org/officeDocument/2006/relationships/chart" Target="../charts/chart79.xml"/><Relationship Id="rId10" Type="http://schemas.openxmlformats.org/officeDocument/2006/relationships/chart" Target="../charts/chart66.xml"/><Relationship Id="rId19" Type="http://schemas.openxmlformats.org/officeDocument/2006/relationships/chart" Target="../charts/chart75.xml"/><Relationship Id="rId4" Type="http://schemas.openxmlformats.org/officeDocument/2006/relationships/chart" Target="../charts/chart60.xml"/><Relationship Id="rId9" Type="http://schemas.openxmlformats.org/officeDocument/2006/relationships/chart" Target="../charts/chart65.xml"/><Relationship Id="rId14" Type="http://schemas.openxmlformats.org/officeDocument/2006/relationships/chart" Target="../charts/chart70.xml"/><Relationship Id="rId22" Type="http://schemas.openxmlformats.org/officeDocument/2006/relationships/chart" Target="../charts/chart78.xml"/></Relationships>
</file>

<file path=xl/drawings/drawing1.xml><?xml version="1.0" encoding="utf-8"?>
<xdr:wsDr xmlns:xdr="http://schemas.openxmlformats.org/drawingml/2006/spreadsheetDrawing" xmlns:a="http://schemas.openxmlformats.org/drawingml/2006/main">
  <xdr:twoCellAnchor>
    <xdr:from>
      <xdr:col>13</xdr:col>
      <xdr:colOff>276225</xdr:colOff>
      <xdr:row>34</xdr:row>
      <xdr:rowOff>114300</xdr:rowOff>
    </xdr:from>
    <xdr:to>
      <xdr:col>21</xdr:col>
      <xdr:colOff>495300</xdr:colOff>
      <xdr:row>52</xdr:row>
      <xdr:rowOff>28575</xdr:rowOff>
    </xdr:to>
    <xdr:graphicFrame macro="">
      <xdr:nvGraphicFramePr>
        <xdr:cNvPr id="4160" name="1 Gráfico">
          <a:extLst>
            <a:ext uri="{FF2B5EF4-FFF2-40B4-BE49-F238E27FC236}">
              <a16:creationId xmlns:a16="http://schemas.microsoft.com/office/drawing/2014/main" id="{00000000-0008-0000-0400-000040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647700</xdr:colOff>
      <xdr:row>23</xdr:row>
      <xdr:rowOff>19050</xdr:rowOff>
    </xdr:from>
    <xdr:to>
      <xdr:col>21</xdr:col>
      <xdr:colOff>571500</xdr:colOff>
      <xdr:row>43</xdr:row>
      <xdr:rowOff>152400</xdr:rowOff>
    </xdr:to>
    <xdr:graphicFrame macro="">
      <xdr:nvGraphicFramePr>
        <xdr:cNvPr id="29736" name="1 Gráfico">
          <a:extLst>
            <a:ext uri="{FF2B5EF4-FFF2-40B4-BE49-F238E27FC236}">
              <a16:creationId xmlns:a16="http://schemas.microsoft.com/office/drawing/2014/main" id="{00000000-0008-0000-0600-0000287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13607</xdr:colOff>
      <xdr:row>10</xdr:row>
      <xdr:rowOff>0</xdr:rowOff>
    </xdr:to>
    <xdr:graphicFrame macro="">
      <xdr:nvGraphicFramePr>
        <xdr:cNvPr id="2" name="1 Gráfico">
          <a:extLst>
            <a:ext uri="{FF2B5EF4-FFF2-40B4-BE49-F238E27FC236}">
              <a16:creationId xmlns:a16="http://schemas.microsoft.com/office/drawing/2014/main" id="{00000000-0008-0000-2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xdr:colOff>
      <xdr:row>0</xdr:row>
      <xdr:rowOff>0</xdr:rowOff>
    </xdr:from>
    <xdr:to>
      <xdr:col>6</xdr:col>
      <xdr:colOff>2</xdr:colOff>
      <xdr:row>10</xdr:row>
      <xdr:rowOff>0</xdr:rowOff>
    </xdr:to>
    <xdr:graphicFrame macro="">
      <xdr:nvGraphicFramePr>
        <xdr:cNvPr id="3" name="2 Gráfico">
          <a:extLst>
            <a:ext uri="{FF2B5EF4-FFF2-40B4-BE49-F238E27FC236}">
              <a16:creationId xmlns:a16="http://schemas.microsoft.com/office/drawing/2014/main" id="{00000000-0008-0000-2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xdr:colOff>
      <xdr:row>0</xdr:row>
      <xdr:rowOff>0</xdr:rowOff>
    </xdr:from>
    <xdr:to>
      <xdr:col>9</xdr:col>
      <xdr:colOff>2</xdr:colOff>
      <xdr:row>10</xdr:row>
      <xdr:rowOff>0</xdr:rowOff>
    </xdr:to>
    <xdr:graphicFrame macro="">
      <xdr:nvGraphicFramePr>
        <xdr:cNvPr id="4" name="3 Gráfico">
          <a:extLst>
            <a:ext uri="{FF2B5EF4-FFF2-40B4-BE49-F238E27FC236}">
              <a16:creationId xmlns:a16="http://schemas.microsoft.com/office/drawing/2014/main" id="{00000000-0008-0000-2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xdr:colOff>
      <xdr:row>0</xdr:row>
      <xdr:rowOff>0</xdr:rowOff>
    </xdr:from>
    <xdr:to>
      <xdr:col>12</xdr:col>
      <xdr:colOff>2</xdr:colOff>
      <xdr:row>10</xdr:row>
      <xdr:rowOff>0</xdr:rowOff>
    </xdr:to>
    <xdr:graphicFrame macro="">
      <xdr:nvGraphicFramePr>
        <xdr:cNvPr id="5" name="4 Gráfico">
          <a:extLst>
            <a:ext uri="{FF2B5EF4-FFF2-40B4-BE49-F238E27FC236}">
              <a16:creationId xmlns:a16="http://schemas.microsoft.com/office/drawing/2014/main" id="{00000000-0008-0000-2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xdr:colOff>
      <xdr:row>0</xdr:row>
      <xdr:rowOff>0</xdr:rowOff>
    </xdr:from>
    <xdr:to>
      <xdr:col>15</xdr:col>
      <xdr:colOff>1</xdr:colOff>
      <xdr:row>10</xdr:row>
      <xdr:rowOff>0</xdr:rowOff>
    </xdr:to>
    <xdr:graphicFrame macro="">
      <xdr:nvGraphicFramePr>
        <xdr:cNvPr id="6" name="5 Gráfico">
          <a:extLst>
            <a:ext uri="{FF2B5EF4-FFF2-40B4-BE49-F238E27FC236}">
              <a16:creationId xmlns:a16="http://schemas.microsoft.com/office/drawing/2014/main" id="{00000000-0008-0000-2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xdr:colOff>
      <xdr:row>0</xdr:row>
      <xdr:rowOff>0</xdr:rowOff>
    </xdr:from>
    <xdr:to>
      <xdr:col>18</xdr:col>
      <xdr:colOff>1</xdr:colOff>
      <xdr:row>10</xdr:row>
      <xdr:rowOff>0</xdr:rowOff>
    </xdr:to>
    <xdr:graphicFrame macro="">
      <xdr:nvGraphicFramePr>
        <xdr:cNvPr id="7" name="6 Gráfico">
          <a:extLst>
            <a:ext uri="{FF2B5EF4-FFF2-40B4-BE49-F238E27FC236}">
              <a16:creationId xmlns:a16="http://schemas.microsoft.com/office/drawing/2014/main" id="{00000000-0008-0000-2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xdr:row>
      <xdr:rowOff>0</xdr:rowOff>
    </xdr:from>
    <xdr:to>
      <xdr:col>3</xdr:col>
      <xdr:colOff>13607</xdr:colOff>
      <xdr:row>20</xdr:row>
      <xdr:rowOff>0</xdr:rowOff>
    </xdr:to>
    <xdr:graphicFrame macro="">
      <xdr:nvGraphicFramePr>
        <xdr:cNvPr id="8" name="7 Gráfico">
          <a:extLst>
            <a:ext uri="{FF2B5EF4-FFF2-40B4-BE49-F238E27FC236}">
              <a16:creationId xmlns:a16="http://schemas.microsoft.com/office/drawing/2014/main" id="{00000000-0008-0000-2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xdr:colOff>
      <xdr:row>10</xdr:row>
      <xdr:rowOff>0</xdr:rowOff>
    </xdr:from>
    <xdr:to>
      <xdr:col>6</xdr:col>
      <xdr:colOff>1</xdr:colOff>
      <xdr:row>20</xdr:row>
      <xdr:rowOff>0</xdr:rowOff>
    </xdr:to>
    <xdr:graphicFrame macro="">
      <xdr:nvGraphicFramePr>
        <xdr:cNvPr id="9" name="8 Gráfico">
          <a:extLst>
            <a:ext uri="{FF2B5EF4-FFF2-40B4-BE49-F238E27FC236}">
              <a16:creationId xmlns:a16="http://schemas.microsoft.com/office/drawing/2014/main" id="{00000000-0008-0000-2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xdr:colOff>
      <xdr:row>10</xdr:row>
      <xdr:rowOff>0</xdr:rowOff>
    </xdr:from>
    <xdr:to>
      <xdr:col>9</xdr:col>
      <xdr:colOff>1</xdr:colOff>
      <xdr:row>20</xdr:row>
      <xdr:rowOff>0</xdr:rowOff>
    </xdr:to>
    <xdr:graphicFrame macro="">
      <xdr:nvGraphicFramePr>
        <xdr:cNvPr id="10" name="9 Gráfico">
          <a:extLst>
            <a:ext uri="{FF2B5EF4-FFF2-40B4-BE49-F238E27FC236}">
              <a16:creationId xmlns:a16="http://schemas.microsoft.com/office/drawing/2014/main" id="{00000000-0008-0000-2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xdr:colOff>
      <xdr:row>10</xdr:row>
      <xdr:rowOff>0</xdr:rowOff>
    </xdr:from>
    <xdr:to>
      <xdr:col>12</xdr:col>
      <xdr:colOff>1</xdr:colOff>
      <xdr:row>20</xdr:row>
      <xdr:rowOff>0</xdr:rowOff>
    </xdr:to>
    <xdr:graphicFrame macro="">
      <xdr:nvGraphicFramePr>
        <xdr:cNvPr id="11" name="10 Gráfico">
          <a:extLst>
            <a:ext uri="{FF2B5EF4-FFF2-40B4-BE49-F238E27FC236}">
              <a16:creationId xmlns:a16="http://schemas.microsoft.com/office/drawing/2014/main" id="{00000000-0008-0000-2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1</xdr:colOff>
      <xdr:row>10</xdr:row>
      <xdr:rowOff>0</xdr:rowOff>
    </xdr:from>
    <xdr:to>
      <xdr:col>15</xdr:col>
      <xdr:colOff>1</xdr:colOff>
      <xdr:row>20</xdr:row>
      <xdr:rowOff>0</xdr:rowOff>
    </xdr:to>
    <xdr:graphicFrame macro="">
      <xdr:nvGraphicFramePr>
        <xdr:cNvPr id="12" name="11 Gráfico">
          <a:extLst>
            <a:ext uri="{FF2B5EF4-FFF2-40B4-BE49-F238E27FC236}">
              <a16:creationId xmlns:a16="http://schemas.microsoft.com/office/drawing/2014/main" id="{00000000-0008-0000-2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xdr:colOff>
      <xdr:row>10</xdr:row>
      <xdr:rowOff>0</xdr:rowOff>
    </xdr:from>
    <xdr:to>
      <xdr:col>18</xdr:col>
      <xdr:colOff>1</xdr:colOff>
      <xdr:row>20</xdr:row>
      <xdr:rowOff>0</xdr:rowOff>
    </xdr:to>
    <xdr:graphicFrame macro="">
      <xdr:nvGraphicFramePr>
        <xdr:cNvPr id="13" name="12 Gráfico">
          <a:extLst>
            <a:ext uri="{FF2B5EF4-FFF2-40B4-BE49-F238E27FC236}">
              <a16:creationId xmlns:a16="http://schemas.microsoft.com/office/drawing/2014/main" id="{00000000-0008-0000-22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20</xdr:row>
      <xdr:rowOff>0</xdr:rowOff>
    </xdr:from>
    <xdr:to>
      <xdr:col>3</xdr:col>
      <xdr:colOff>13607</xdr:colOff>
      <xdr:row>30</xdr:row>
      <xdr:rowOff>0</xdr:rowOff>
    </xdr:to>
    <xdr:graphicFrame macro="">
      <xdr:nvGraphicFramePr>
        <xdr:cNvPr id="14" name="13 Gráfico">
          <a:extLst>
            <a:ext uri="{FF2B5EF4-FFF2-40B4-BE49-F238E27FC236}">
              <a16:creationId xmlns:a16="http://schemas.microsoft.com/office/drawing/2014/main" id="{00000000-0008-0000-22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1</xdr:colOff>
      <xdr:row>20</xdr:row>
      <xdr:rowOff>0</xdr:rowOff>
    </xdr:from>
    <xdr:to>
      <xdr:col>6</xdr:col>
      <xdr:colOff>1</xdr:colOff>
      <xdr:row>30</xdr:row>
      <xdr:rowOff>0</xdr:rowOff>
    </xdr:to>
    <xdr:graphicFrame macro="">
      <xdr:nvGraphicFramePr>
        <xdr:cNvPr id="15" name="14 Gráfico">
          <a:extLst>
            <a:ext uri="{FF2B5EF4-FFF2-40B4-BE49-F238E27FC236}">
              <a16:creationId xmlns:a16="http://schemas.microsoft.com/office/drawing/2014/main" id="{00000000-0008-0000-22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1</xdr:colOff>
      <xdr:row>20</xdr:row>
      <xdr:rowOff>0</xdr:rowOff>
    </xdr:from>
    <xdr:to>
      <xdr:col>9</xdr:col>
      <xdr:colOff>1</xdr:colOff>
      <xdr:row>30</xdr:row>
      <xdr:rowOff>0</xdr:rowOff>
    </xdr:to>
    <xdr:graphicFrame macro="">
      <xdr:nvGraphicFramePr>
        <xdr:cNvPr id="16" name="15 Gráfico">
          <a:extLst>
            <a:ext uri="{FF2B5EF4-FFF2-40B4-BE49-F238E27FC236}">
              <a16:creationId xmlns:a16="http://schemas.microsoft.com/office/drawing/2014/main" id="{00000000-0008-0000-22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1</xdr:colOff>
      <xdr:row>20</xdr:row>
      <xdr:rowOff>0</xdr:rowOff>
    </xdr:from>
    <xdr:to>
      <xdr:col>12</xdr:col>
      <xdr:colOff>1</xdr:colOff>
      <xdr:row>30</xdr:row>
      <xdr:rowOff>0</xdr:rowOff>
    </xdr:to>
    <xdr:graphicFrame macro="">
      <xdr:nvGraphicFramePr>
        <xdr:cNvPr id="17" name="16 Gráfico">
          <a:extLst>
            <a:ext uri="{FF2B5EF4-FFF2-40B4-BE49-F238E27FC236}">
              <a16:creationId xmlns:a16="http://schemas.microsoft.com/office/drawing/2014/main" id="{00000000-0008-0000-22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1</xdr:colOff>
      <xdr:row>20</xdr:row>
      <xdr:rowOff>0</xdr:rowOff>
    </xdr:from>
    <xdr:to>
      <xdr:col>15</xdr:col>
      <xdr:colOff>1</xdr:colOff>
      <xdr:row>30</xdr:row>
      <xdr:rowOff>0</xdr:rowOff>
    </xdr:to>
    <xdr:graphicFrame macro="">
      <xdr:nvGraphicFramePr>
        <xdr:cNvPr id="18" name="17 Gráfico">
          <a:extLst>
            <a:ext uri="{FF2B5EF4-FFF2-40B4-BE49-F238E27FC236}">
              <a16:creationId xmlns:a16="http://schemas.microsoft.com/office/drawing/2014/main" id="{00000000-0008-0000-22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1</xdr:colOff>
      <xdr:row>20</xdr:row>
      <xdr:rowOff>0</xdr:rowOff>
    </xdr:from>
    <xdr:to>
      <xdr:col>18</xdr:col>
      <xdr:colOff>1</xdr:colOff>
      <xdr:row>30</xdr:row>
      <xdr:rowOff>0</xdr:rowOff>
    </xdr:to>
    <xdr:graphicFrame macro="">
      <xdr:nvGraphicFramePr>
        <xdr:cNvPr id="19" name="18 Gráfico">
          <a:extLst>
            <a:ext uri="{FF2B5EF4-FFF2-40B4-BE49-F238E27FC236}">
              <a16:creationId xmlns:a16="http://schemas.microsoft.com/office/drawing/2014/main" id="{00000000-0008-0000-22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30</xdr:row>
      <xdr:rowOff>0</xdr:rowOff>
    </xdr:from>
    <xdr:to>
      <xdr:col>3</xdr:col>
      <xdr:colOff>13607</xdr:colOff>
      <xdr:row>40</xdr:row>
      <xdr:rowOff>0</xdr:rowOff>
    </xdr:to>
    <xdr:graphicFrame macro="">
      <xdr:nvGraphicFramePr>
        <xdr:cNvPr id="20" name="19 Gráfico">
          <a:extLst>
            <a:ext uri="{FF2B5EF4-FFF2-40B4-BE49-F238E27FC236}">
              <a16:creationId xmlns:a16="http://schemas.microsoft.com/office/drawing/2014/main" id="{00000000-0008-0000-22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xdr:col>
      <xdr:colOff>1</xdr:colOff>
      <xdr:row>30</xdr:row>
      <xdr:rowOff>0</xdr:rowOff>
    </xdr:from>
    <xdr:to>
      <xdr:col>6</xdr:col>
      <xdr:colOff>1</xdr:colOff>
      <xdr:row>40</xdr:row>
      <xdr:rowOff>0</xdr:rowOff>
    </xdr:to>
    <xdr:graphicFrame macro="">
      <xdr:nvGraphicFramePr>
        <xdr:cNvPr id="21" name="20 Gráfico">
          <a:extLst>
            <a:ext uri="{FF2B5EF4-FFF2-40B4-BE49-F238E27FC236}">
              <a16:creationId xmlns:a16="http://schemas.microsoft.com/office/drawing/2014/main" id="{00000000-0008-0000-22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9</xdr:col>
      <xdr:colOff>0</xdr:colOff>
      <xdr:row>30</xdr:row>
      <xdr:rowOff>0</xdr:rowOff>
    </xdr:from>
    <xdr:to>
      <xdr:col>12</xdr:col>
      <xdr:colOff>0</xdr:colOff>
      <xdr:row>40</xdr:row>
      <xdr:rowOff>0</xdr:rowOff>
    </xdr:to>
    <xdr:graphicFrame macro="">
      <xdr:nvGraphicFramePr>
        <xdr:cNvPr id="23" name="22 Gráfico">
          <a:extLst>
            <a:ext uri="{FF2B5EF4-FFF2-40B4-BE49-F238E27FC236}">
              <a16:creationId xmlns:a16="http://schemas.microsoft.com/office/drawing/2014/main" id="{00000000-0008-0000-22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12</xdr:col>
      <xdr:colOff>0</xdr:colOff>
      <xdr:row>30</xdr:row>
      <xdr:rowOff>0</xdr:rowOff>
    </xdr:from>
    <xdr:to>
      <xdr:col>15</xdr:col>
      <xdr:colOff>0</xdr:colOff>
      <xdr:row>40</xdr:row>
      <xdr:rowOff>0</xdr:rowOff>
    </xdr:to>
    <xdr:graphicFrame macro="">
      <xdr:nvGraphicFramePr>
        <xdr:cNvPr id="24" name="23 Gráfico">
          <a:extLst>
            <a:ext uri="{FF2B5EF4-FFF2-40B4-BE49-F238E27FC236}">
              <a16:creationId xmlns:a16="http://schemas.microsoft.com/office/drawing/2014/main" id="{00000000-0008-0000-22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15</xdr:col>
      <xdr:colOff>0</xdr:colOff>
      <xdr:row>30</xdr:row>
      <xdr:rowOff>0</xdr:rowOff>
    </xdr:from>
    <xdr:to>
      <xdr:col>18</xdr:col>
      <xdr:colOff>0</xdr:colOff>
      <xdr:row>40</xdr:row>
      <xdr:rowOff>0</xdr:rowOff>
    </xdr:to>
    <xdr:graphicFrame macro="">
      <xdr:nvGraphicFramePr>
        <xdr:cNvPr id="38" name="37 Gráfico">
          <a:extLst>
            <a:ext uri="{FF2B5EF4-FFF2-40B4-BE49-F238E27FC236}">
              <a16:creationId xmlns:a16="http://schemas.microsoft.com/office/drawing/2014/main" id="{00000000-0008-0000-22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6</xdr:col>
      <xdr:colOff>0</xdr:colOff>
      <xdr:row>30</xdr:row>
      <xdr:rowOff>0</xdr:rowOff>
    </xdr:from>
    <xdr:to>
      <xdr:col>9</xdr:col>
      <xdr:colOff>0</xdr:colOff>
      <xdr:row>40</xdr:row>
      <xdr:rowOff>0</xdr:rowOff>
    </xdr:to>
    <xdr:graphicFrame macro="">
      <xdr:nvGraphicFramePr>
        <xdr:cNvPr id="39" name="38 Gráfico">
          <a:extLst>
            <a:ext uri="{FF2B5EF4-FFF2-40B4-BE49-F238E27FC236}">
              <a16:creationId xmlns:a16="http://schemas.microsoft.com/office/drawing/2014/main" id="{00000000-0008-0000-22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0</xdr:col>
      <xdr:colOff>0</xdr:colOff>
      <xdr:row>40</xdr:row>
      <xdr:rowOff>0</xdr:rowOff>
    </xdr:from>
    <xdr:to>
      <xdr:col>3</xdr:col>
      <xdr:colOff>0</xdr:colOff>
      <xdr:row>50</xdr:row>
      <xdr:rowOff>0</xdr:rowOff>
    </xdr:to>
    <xdr:graphicFrame macro="">
      <xdr:nvGraphicFramePr>
        <xdr:cNvPr id="26" name="25 Gráfico">
          <a:extLst>
            <a:ext uri="{FF2B5EF4-FFF2-40B4-BE49-F238E27FC236}">
              <a16:creationId xmlns:a16="http://schemas.microsoft.com/office/drawing/2014/main" id="{00000000-0008-0000-22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3</xdr:col>
      <xdr:colOff>0</xdr:colOff>
      <xdr:row>40</xdr:row>
      <xdr:rowOff>0</xdr:rowOff>
    </xdr:from>
    <xdr:to>
      <xdr:col>6</xdr:col>
      <xdr:colOff>0</xdr:colOff>
      <xdr:row>50</xdr:row>
      <xdr:rowOff>0</xdr:rowOff>
    </xdr:to>
    <xdr:graphicFrame macro="">
      <xdr:nvGraphicFramePr>
        <xdr:cNvPr id="27" name="26 Gráfico">
          <a:extLst>
            <a:ext uri="{FF2B5EF4-FFF2-40B4-BE49-F238E27FC236}">
              <a16:creationId xmlns:a16="http://schemas.microsoft.com/office/drawing/2014/main" id="{00000000-0008-0000-22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6</xdr:col>
      <xdr:colOff>0</xdr:colOff>
      <xdr:row>40</xdr:row>
      <xdr:rowOff>0</xdr:rowOff>
    </xdr:from>
    <xdr:to>
      <xdr:col>9</xdr:col>
      <xdr:colOff>0</xdr:colOff>
      <xdr:row>50</xdr:row>
      <xdr:rowOff>0</xdr:rowOff>
    </xdr:to>
    <xdr:graphicFrame macro="">
      <xdr:nvGraphicFramePr>
        <xdr:cNvPr id="28" name="27 Gráfico">
          <a:extLst>
            <a:ext uri="{FF2B5EF4-FFF2-40B4-BE49-F238E27FC236}">
              <a16:creationId xmlns:a16="http://schemas.microsoft.com/office/drawing/2014/main" id="{00000000-0008-0000-22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13607</xdr:colOff>
      <xdr:row>10</xdr:row>
      <xdr:rowOff>0</xdr:rowOff>
    </xdr:to>
    <xdr:graphicFrame macro="">
      <xdr:nvGraphicFramePr>
        <xdr:cNvPr id="62" name="61 Gráfico">
          <a:extLst>
            <a:ext uri="{FF2B5EF4-FFF2-40B4-BE49-F238E27FC236}">
              <a16:creationId xmlns:a16="http://schemas.microsoft.com/office/drawing/2014/main" id="{00000000-0008-0000-2400-00003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xdr:colOff>
      <xdr:row>0</xdr:row>
      <xdr:rowOff>0</xdr:rowOff>
    </xdr:from>
    <xdr:to>
      <xdr:col>6</xdr:col>
      <xdr:colOff>2</xdr:colOff>
      <xdr:row>10</xdr:row>
      <xdr:rowOff>0</xdr:rowOff>
    </xdr:to>
    <xdr:graphicFrame macro="">
      <xdr:nvGraphicFramePr>
        <xdr:cNvPr id="89" name="88 Gráfico">
          <a:extLst>
            <a:ext uri="{FF2B5EF4-FFF2-40B4-BE49-F238E27FC236}">
              <a16:creationId xmlns:a16="http://schemas.microsoft.com/office/drawing/2014/main" id="{00000000-0008-0000-2400-00005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xdr:colOff>
      <xdr:row>0</xdr:row>
      <xdr:rowOff>0</xdr:rowOff>
    </xdr:from>
    <xdr:to>
      <xdr:col>9</xdr:col>
      <xdr:colOff>2</xdr:colOff>
      <xdr:row>10</xdr:row>
      <xdr:rowOff>0</xdr:rowOff>
    </xdr:to>
    <xdr:graphicFrame macro="">
      <xdr:nvGraphicFramePr>
        <xdr:cNvPr id="94" name="93 Gráfico">
          <a:extLst>
            <a:ext uri="{FF2B5EF4-FFF2-40B4-BE49-F238E27FC236}">
              <a16:creationId xmlns:a16="http://schemas.microsoft.com/office/drawing/2014/main" id="{00000000-0008-0000-2400-00005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xdr:colOff>
      <xdr:row>0</xdr:row>
      <xdr:rowOff>0</xdr:rowOff>
    </xdr:from>
    <xdr:to>
      <xdr:col>12</xdr:col>
      <xdr:colOff>2</xdr:colOff>
      <xdr:row>10</xdr:row>
      <xdr:rowOff>0</xdr:rowOff>
    </xdr:to>
    <xdr:graphicFrame macro="">
      <xdr:nvGraphicFramePr>
        <xdr:cNvPr id="99" name="98 Gráfico">
          <a:extLst>
            <a:ext uri="{FF2B5EF4-FFF2-40B4-BE49-F238E27FC236}">
              <a16:creationId xmlns:a16="http://schemas.microsoft.com/office/drawing/2014/main" id="{00000000-0008-0000-2400-00006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xdr:colOff>
      <xdr:row>0</xdr:row>
      <xdr:rowOff>0</xdr:rowOff>
    </xdr:from>
    <xdr:to>
      <xdr:col>15</xdr:col>
      <xdr:colOff>1</xdr:colOff>
      <xdr:row>10</xdr:row>
      <xdr:rowOff>0</xdr:rowOff>
    </xdr:to>
    <xdr:graphicFrame macro="">
      <xdr:nvGraphicFramePr>
        <xdr:cNvPr id="103" name="102 Gráfico">
          <a:extLst>
            <a:ext uri="{FF2B5EF4-FFF2-40B4-BE49-F238E27FC236}">
              <a16:creationId xmlns:a16="http://schemas.microsoft.com/office/drawing/2014/main" id="{00000000-0008-0000-2400-00006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xdr:colOff>
      <xdr:row>0</xdr:row>
      <xdr:rowOff>0</xdr:rowOff>
    </xdr:from>
    <xdr:to>
      <xdr:col>18</xdr:col>
      <xdr:colOff>1</xdr:colOff>
      <xdr:row>10</xdr:row>
      <xdr:rowOff>0</xdr:rowOff>
    </xdr:to>
    <xdr:graphicFrame macro="">
      <xdr:nvGraphicFramePr>
        <xdr:cNvPr id="107" name="106 Gráfico">
          <a:extLst>
            <a:ext uri="{FF2B5EF4-FFF2-40B4-BE49-F238E27FC236}">
              <a16:creationId xmlns:a16="http://schemas.microsoft.com/office/drawing/2014/main" id="{00000000-0008-0000-2400-00006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xdr:row>
      <xdr:rowOff>0</xdr:rowOff>
    </xdr:from>
    <xdr:to>
      <xdr:col>3</xdr:col>
      <xdr:colOff>13607</xdr:colOff>
      <xdr:row>20</xdr:row>
      <xdr:rowOff>0</xdr:rowOff>
    </xdr:to>
    <xdr:graphicFrame macro="">
      <xdr:nvGraphicFramePr>
        <xdr:cNvPr id="123" name="122 Gráfico">
          <a:extLst>
            <a:ext uri="{FF2B5EF4-FFF2-40B4-BE49-F238E27FC236}">
              <a16:creationId xmlns:a16="http://schemas.microsoft.com/office/drawing/2014/main" id="{00000000-0008-0000-2400-00007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xdr:colOff>
      <xdr:row>10</xdr:row>
      <xdr:rowOff>0</xdr:rowOff>
    </xdr:from>
    <xdr:to>
      <xdr:col>6</xdr:col>
      <xdr:colOff>1</xdr:colOff>
      <xdr:row>20</xdr:row>
      <xdr:rowOff>0</xdr:rowOff>
    </xdr:to>
    <xdr:graphicFrame macro="">
      <xdr:nvGraphicFramePr>
        <xdr:cNvPr id="124" name="123 Gráfico">
          <a:extLst>
            <a:ext uri="{FF2B5EF4-FFF2-40B4-BE49-F238E27FC236}">
              <a16:creationId xmlns:a16="http://schemas.microsoft.com/office/drawing/2014/main" id="{00000000-0008-0000-2400-00007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xdr:colOff>
      <xdr:row>10</xdr:row>
      <xdr:rowOff>0</xdr:rowOff>
    </xdr:from>
    <xdr:to>
      <xdr:col>9</xdr:col>
      <xdr:colOff>1</xdr:colOff>
      <xdr:row>20</xdr:row>
      <xdr:rowOff>0</xdr:rowOff>
    </xdr:to>
    <xdr:graphicFrame macro="">
      <xdr:nvGraphicFramePr>
        <xdr:cNvPr id="125" name="124 Gráfico">
          <a:extLst>
            <a:ext uri="{FF2B5EF4-FFF2-40B4-BE49-F238E27FC236}">
              <a16:creationId xmlns:a16="http://schemas.microsoft.com/office/drawing/2014/main" id="{00000000-0008-0000-2400-00007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xdr:colOff>
      <xdr:row>10</xdr:row>
      <xdr:rowOff>0</xdr:rowOff>
    </xdr:from>
    <xdr:to>
      <xdr:col>12</xdr:col>
      <xdr:colOff>1</xdr:colOff>
      <xdr:row>20</xdr:row>
      <xdr:rowOff>0</xdr:rowOff>
    </xdr:to>
    <xdr:graphicFrame macro="">
      <xdr:nvGraphicFramePr>
        <xdr:cNvPr id="126" name="125 Gráfico">
          <a:extLst>
            <a:ext uri="{FF2B5EF4-FFF2-40B4-BE49-F238E27FC236}">
              <a16:creationId xmlns:a16="http://schemas.microsoft.com/office/drawing/2014/main" id="{00000000-0008-0000-2400-00007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1</xdr:colOff>
      <xdr:row>10</xdr:row>
      <xdr:rowOff>0</xdr:rowOff>
    </xdr:from>
    <xdr:to>
      <xdr:col>15</xdr:col>
      <xdr:colOff>1</xdr:colOff>
      <xdr:row>20</xdr:row>
      <xdr:rowOff>0</xdr:rowOff>
    </xdr:to>
    <xdr:graphicFrame macro="">
      <xdr:nvGraphicFramePr>
        <xdr:cNvPr id="127" name="126 Gráfico">
          <a:extLst>
            <a:ext uri="{FF2B5EF4-FFF2-40B4-BE49-F238E27FC236}">
              <a16:creationId xmlns:a16="http://schemas.microsoft.com/office/drawing/2014/main" id="{00000000-0008-0000-2400-00007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xdr:colOff>
      <xdr:row>10</xdr:row>
      <xdr:rowOff>0</xdr:rowOff>
    </xdr:from>
    <xdr:to>
      <xdr:col>18</xdr:col>
      <xdr:colOff>1</xdr:colOff>
      <xdr:row>20</xdr:row>
      <xdr:rowOff>0</xdr:rowOff>
    </xdr:to>
    <xdr:graphicFrame macro="">
      <xdr:nvGraphicFramePr>
        <xdr:cNvPr id="128" name="127 Gráfico">
          <a:extLst>
            <a:ext uri="{FF2B5EF4-FFF2-40B4-BE49-F238E27FC236}">
              <a16:creationId xmlns:a16="http://schemas.microsoft.com/office/drawing/2014/main" id="{00000000-0008-0000-2400-00008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20</xdr:row>
      <xdr:rowOff>0</xdr:rowOff>
    </xdr:from>
    <xdr:to>
      <xdr:col>3</xdr:col>
      <xdr:colOff>13607</xdr:colOff>
      <xdr:row>30</xdr:row>
      <xdr:rowOff>0</xdr:rowOff>
    </xdr:to>
    <xdr:graphicFrame macro="">
      <xdr:nvGraphicFramePr>
        <xdr:cNvPr id="129" name="128 Gráfico">
          <a:extLst>
            <a:ext uri="{FF2B5EF4-FFF2-40B4-BE49-F238E27FC236}">
              <a16:creationId xmlns:a16="http://schemas.microsoft.com/office/drawing/2014/main" id="{00000000-0008-0000-2400-00008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1</xdr:colOff>
      <xdr:row>20</xdr:row>
      <xdr:rowOff>0</xdr:rowOff>
    </xdr:from>
    <xdr:to>
      <xdr:col>6</xdr:col>
      <xdr:colOff>1</xdr:colOff>
      <xdr:row>30</xdr:row>
      <xdr:rowOff>0</xdr:rowOff>
    </xdr:to>
    <xdr:graphicFrame macro="">
      <xdr:nvGraphicFramePr>
        <xdr:cNvPr id="130" name="129 Gráfico">
          <a:extLst>
            <a:ext uri="{FF2B5EF4-FFF2-40B4-BE49-F238E27FC236}">
              <a16:creationId xmlns:a16="http://schemas.microsoft.com/office/drawing/2014/main" id="{00000000-0008-0000-2400-00008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1</xdr:colOff>
      <xdr:row>20</xdr:row>
      <xdr:rowOff>0</xdr:rowOff>
    </xdr:from>
    <xdr:to>
      <xdr:col>9</xdr:col>
      <xdr:colOff>1</xdr:colOff>
      <xdr:row>30</xdr:row>
      <xdr:rowOff>0</xdr:rowOff>
    </xdr:to>
    <xdr:graphicFrame macro="">
      <xdr:nvGraphicFramePr>
        <xdr:cNvPr id="131" name="130 Gráfico">
          <a:extLst>
            <a:ext uri="{FF2B5EF4-FFF2-40B4-BE49-F238E27FC236}">
              <a16:creationId xmlns:a16="http://schemas.microsoft.com/office/drawing/2014/main" id="{00000000-0008-0000-2400-00008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1</xdr:colOff>
      <xdr:row>20</xdr:row>
      <xdr:rowOff>0</xdr:rowOff>
    </xdr:from>
    <xdr:to>
      <xdr:col>12</xdr:col>
      <xdr:colOff>1</xdr:colOff>
      <xdr:row>30</xdr:row>
      <xdr:rowOff>0</xdr:rowOff>
    </xdr:to>
    <xdr:graphicFrame macro="">
      <xdr:nvGraphicFramePr>
        <xdr:cNvPr id="132" name="131 Gráfico">
          <a:extLst>
            <a:ext uri="{FF2B5EF4-FFF2-40B4-BE49-F238E27FC236}">
              <a16:creationId xmlns:a16="http://schemas.microsoft.com/office/drawing/2014/main" id="{00000000-0008-0000-2400-00008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1</xdr:colOff>
      <xdr:row>20</xdr:row>
      <xdr:rowOff>0</xdr:rowOff>
    </xdr:from>
    <xdr:to>
      <xdr:col>15</xdr:col>
      <xdr:colOff>1</xdr:colOff>
      <xdr:row>30</xdr:row>
      <xdr:rowOff>0</xdr:rowOff>
    </xdr:to>
    <xdr:graphicFrame macro="">
      <xdr:nvGraphicFramePr>
        <xdr:cNvPr id="133" name="132 Gráfico">
          <a:extLst>
            <a:ext uri="{FF2B5EF4-FFF2-40B4-BE49-F238E27FC236}">
              <a16:creationId xmlns:a16="http://schemas.microsoft.com/office/drawing/2014/main" id="{00000000-0008-0000-2400-00008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1</xdr:colOff>
      <xdr:row>20</xdr:row>
      <xdr:rowOff>0</xdr:rowOff>
    </xdr:from>
    <xdr:to>
      <xdr:col>18</xdr:col>
      <xdr:colOff>1</xdr:colOff>
      <xdr:row>30</xdr:row>
      <xdr:rowOff>0</xdr:rowOff>
    </xdr:to>
    <xdr:graphicFrame macro="">
      <xdr:nvGraphicFramePr>
        <xdr:cNvPr id="134" name="133 Gráfico">
          <a:extLst>
            <a:ext uri="{FF2B5EF4-FFF2-40B4-BE49-F238E27FC236}">
              <a16:creationId xmlns:a16="http://schemas.microsoft.com/office/drawing/2014/main" id="{00000000-0008-0000-2400-00008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30</xdr:row>
      <xdr:rowOff>0</xdr:rowOff>
    </xdr:from>
    <xdr:to>
      <xdr:col>3</xdr:col>
      <xdr:colOff>13607</xdr:colOff>
      <xdr:row>40</xdr:row>
      <xdr:rowOff>0</xdr:rowOff>
    </xdr:to>
    <xdr:graphicFrame macro="">
      <xdr:nvGraphicFramePr>
        <xdr:cNvPr id="135" name="134 Gráfico">
          <a:extLst>
            <a:ext uri="{FF2B5EF4-FFF2-40B4-BE49-F238E27FC236}">
              <a16:creationId xmlns:a16="http://schemas.microsoft.com/office/drawing/2014/main" id="{00000000-0008-0000-2400-00008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xdr:col>
      <xdr:colOff>1</xdr:colOff>
      <xdr:row>30</xdr:row>
      <xdr:rowOff>0</xdr:rowOff>
    </xdr:from>
    <xdr:to>
      <xdr:col>6</xdr:col>
      <xdr:colOff>1</xdr:colOff>
      <xdr:row>40</xdr:row>
      <xdr:rowOff>0</xdr:rowOff>
    </xdr:to>
    <xdr:graphicFrame macro="">
      <xdr:nvGraphicFramePr>
        <xdr:cNvPr id="136" name="135 Gráfico">
          <a:extLst>
            <a:ext uri="{FF2B5EF4-FFF2-40B4-BE49-F238E27FC236}">
              <a16:creationId xmlns:a16="http://schemas.microsoft.com/office/drawing/2014/main" id="{00000000-0008-0000-2400-00008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9</xdr:col>
      <xdr:colOff>0</xdr:colOff>
      <xdr:row>30</xdr:row>
      <xdr:rowOff>0</xdr:rowOff>
    </xdr:from>
    <xdr:to>
      <xdr:col>12</xdr:col>
      <xdr:colOff>0</xdr:colOff>
      <xdr:row>40</xdr:row>
      <xdr:rowOff>0</xdr:rowOff>
    </xdr:to>
    <xdr:graphicFrame macro="">
      <xdr:nvGraphicFramePr>
        <xdr:cNvPr id="27" name="26 Gráfico">
          <a:extLst>
            <a:ext uri="{FF2B5EF4-FFF2-40B4-BE49-F238E27FC236}">
              <a16:creationId xmlns:a16="http://schemas.microsoft.com/office/drawing/2014/main" id="{00000000-0008-0000-24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12</xdr:col>
      <xdr:colOff>0</xdr:colOff>
      <xdr:row>30</xdr:row>
      <xdr:rowOff>0</xdr:rowOff>
    </xdr:from>
    <xdr:to>
      <xdr:col>15</xdr:col>
      <xdr:colOff>0</xdr:colOff>
      <xdr:row>40</xdr:row>
      <xdr:rowOff>0</xdr:rowOff>
    </xdr:to>
    <xdr:graphicFrame macro="">
      <xdr:nvGraphicFramePr>
        <xdr:cNvPr id="28" name="27 Gráfico">
          <a:extLst>
            <a:ext uri="{FF2B5EF4-FFF2-40B4-BE49-F238E27FC236}">
              <a16:creationId xmlns:a16="http://schemas.microsoft.com/office/drawing/2014/main" id="{00000000-0008-0000-24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6</xdr:col>
      <xdr:colOff>0</xdr:colOff>
      <xdr:row>30</xdr:row>
      <xdr:rowOff>0</xdr:rowOff>
    </xdr:from>
    <xdr:to>
      <xdr:col>9</xdr:col>
      <xdr:colOff>0</xdr:colOff>
      <xdr:row>40</xdr:row>
      <xdr:rowOff>0</xdr:rowOff>
    </xdr:to>
    <xdr:graphicFrame macro="">
      <xdr:nvGraphicFramePr>
        <xdr:cNvPr id="40" name="39 Gráfico">
          <a:extLst>
            <a:ext uri="{FF2B5EF4-FFF2-40B4-BE49-F238E27FC236}">
              <a16:creationId xmlns:a16="http://schemas.microsoft.com/office/drawing/2014/main" id="{00000000-0008-0000-24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15</xdr:col>
      <xdr:colOff>0</xdr:colOff>
      <xdr:row>30</xdr:row>
      <xdr:rowOff>0</xdr:rowOff>
    </xdr:from>
    <xdr:to>
      <xdr:col>18</xdr:col>
      <xdr:colOff>0</xdr:colOff>
      <xdr:row>40</xdr:row>
      <xdr:rowOff>0</xdr:rowOff>
    </xdr:to>
    <xdr:graphicFrame macro="">
      <xdr:nvGraphicFramePr>
        <xdr:cNvPr id="41" name="40 Gráfico">
          <a:extLst>
            <a:ext uri="{FF2B5EF4-FFF2-40B4-BE49-F238E27FC236}">
              <a16:creationId xmlns:a16="http://schemas.microsoft.com/office/drawing/2014/main" id="{00000000-0008-0000-24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0</xdr:col>
      <xdr:colOff>0</xdr:colOff>
      <xdr:row>40</xdr:row>
      <xdr:rowOff>0</xdr:rowOff>
    </xdr:from>
    <xdr:to>
      <xdr:col>3</xdr:col>
      <xdr:colOff>0</xdr:colOff>
      <xdr:row>50</xdr:row>
      <xdr:rowOff>0</xdr:rowOff>
    </xdr:to>
    <xdr:graphicFrame macro="">
      <xdr:nvGraphicFramePr>
        <xdr:cNvPr id="26" name="25 Gráfico">
          <a:extLst>
            <a:ext uri="{FF2B5EF4-FFF2-40B4-BE49-F238E27FC236}">
              <a16:creationId xmlns:a16="http://schemas.microsoft.com/office/drawing/2014/main" id="{00000000-0008-0000-24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3</xdr:col>
      <xdr:colOff>0</xdr:colOff>
      <xdr:row>40</xdr:row>
      <xdr:rowOff>0</xdr:rowOff>
    </xdr:from>
    <xdr:to>
      <xdr:col>6</xdr:col>
      <xdr:colOff>0</xdr:colOff>
      <xdr:row>50</xdr:row>
      <xdr:rowOff>0</xdr:rowOff>
    </xdr:to>
    <xdr:graphicFrame macro="">
      <xdr:nvGraphicFramePr>
        <xdr:cNvPr id="29" name="28 Gráfico">
          <a:extLst>
            <a:ext uri="{FF2B5EF4-FFF2-40B4-BE49-F238E27FC236}">
              <a16:creationId xmlns:a16="http://schemas.microsoft.com/office/drawing/2014/main" id="{00000000-0008-0000-24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6</xdr:col>
      <xdr:colOff>0</xdr:colOff>
      <xdr:row>40</xdr:row>
      <xdr:rowOff>0</xdr:rowOff>
    </xdr:from>
    <xdr:to>
      <xdr:col>9</xdr:col>
      <xdr:colOff>0</xdr:colOff>
      <xdr:row>50</xdr:row>
      <xdr:rowOff>0</xdr:rowOff>
    </xdr:to>
    <xdr:graphicFrame macro="">
      <xdr:nvGraphicFramePr>
        <xdr:cNvPr id="30" name="29 Gráfico">
          <a:extLst>
            <a:ext uri="{FF2B5EF4-FFF2-40B4-BE49-F238E27FC236}">
              <a16:creationId xmlns:a16="http://schemas.microsoft.com/office/drawing/2014/main" id="{00000000-0008-0000-24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51</xdr:row>
      <xdr:rowOff>0</xdr:rowOff>
    </xdr:from>
    <xdr:to>
      <xdr:col>13</xdr:col>
      <xdr:colOff>9526</xdr:colOff>
      <xdr:row>74</xdr:row>
      <xdr:rowOff>0</xdr:rowOff>
    </xdr:to>
    <xdr:grpSp>
      <xdr:nvGrpSpPr>
        <xdr:cNvPr id="47" name="46 Grupo">
          <a:extLst>
            <a:ext uri="{FF2B5EF4-FFF2-40B4-BE49-F238E27FC236}">
              <a16:creationId xmlns:a16="http://schemas.microsoft.com/office/drawing/2014/main" id="{00000000-0008-0000-2500-00002F000000}"/>
            </a:ext>
          </a:extLst>
        </xdr:cNvPr>
        <xdr:cNvGrpSpPr/>
      </xdr:nvGrpSpPr>
      <xdr:grpSpPr>
        <a:xfrm>
          <a:off x="1524000" y="9715500"/>
          <a:ext cx="8391526" cy="4381500"/>
          <a:chOff x="1523999" y="571500"/>
          <a:chExt cx="8391526" cy="4381500"/>
        </a:xfrm>
      </xdr:grpSpPr>
      <xdr:graphicFrame macro="">
        <xdr:nvGraphicFramePr>
          <xdr:cNvPr id="48" name="47 Gráfico">
            <a:extLst>
              <a:ext uri="{FF2B5EF4-FFF2-40B4-BE49-F238E27FC236}">
                <a16:creationId xmlns:a16="http://schemas.microsoft.com/office/drawing/2014/main" id="{00000000-0008-0000-2500-000030000000}"/>
              </a:ext>
            </a:extLst>
          </xdr:cNvPr>
          <xdr:cNvGraphicFramePr/>
        </xdr:nvGraphicFramePr>
        <xdr:xfrm>
          <a:off x="1523999" y="571500"/>
          <a:ext cx="4229101" cy="43815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9" name="48 Gráfico">
            <a:extLst>
              <a:ext uri="{FF2B5EF4-FFF2-40B4-BE49-F238E27FC236}">
                <a16:creationId xmlns:a16="http://schemas.microsoft.com/office/drawing/2014/main" id="{00000000-0008-0000-2500-000031000000}"/>
              </a:ext>
            </a:extLst>
          </xdr:cNvPr>
          <xdr:cNvGraphicFramePr/>
        </xdr:nvGraphicFramePr>
        <xdr:xfrm>
          <a:off x="5753100" y="571500"/>
          <a:ext cx="4162425" cy="43815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2</xdr:col>
      <xdr:colOff>0</xdr:colOff>
      <xdr:row>75</xdr:row>
      <xdr:rowOff>0</xdr:rowOff>
    </xdr:from>
    <xdr:to>
      <xdr:col>13</xdr:col>
      <xdr:colOff>9526</xdr:colOff>
      <xdr:row>98</xdr:row>
      <xdr:rowOff>0</xdr:rowOff>
    </xdr:to>
    <xdr:grpSp>
      <xdr:nvGrpSpPr>
        <xdr:cNvPr id="53" name="52 Grupo">
          <a:extLst>
            <a:ext uri="{FF2B5EF4-FFF2-40B4-BE49-F238E27FC236}">
              <a16:creationId xmlns:a16="http://schemas.microsoft.com/office/drawing/2014/main" id="{00000000-0008-0000-2500-000035000000}"/>
            </a:ext>
          </a:extLst>
        </xdr:cNvPr>
        <xdr:cNvGrpSpPr/>
      </xdr:nvGrpSpPr>
      <xdr:grpSpPr>
        <a:xfrm>
          <a:off x="1524000" y="14287500"/>
          <a:ext cx="8391526" cy="4381500"/>
          <a:chOff x="1523999" y="571500"/>
          <a:chExt cx="8391526" cy="4381500"/>
        </a:xfrm>
      </xdr:grpSpPr>
      <xdr:graphicFrame macro="">
        <xdr:nvGraphicFramePr>
          <xdr:cNvPr id="54" name="53 Gráfico">
            <a:extLst>
              <a:ext uri="{FF2B5EF4-FFF2-40B4-BE49-F238E27FC236}">
                <a16:creationId xmlns:a16="http://schemas.microsoft.com/office/drawing/2014/main" id="{00000000-0008-0000-2500-000036000000}"/>
              </a:ext>
            </a:extLst>
          </xdr:cNvPr>
          <xdr:cNvGraphicFramePr/>
        </xdr:nvGraphicFramePr>
        <xdr:xfrm>
          <a:off x="1523999" y="571500"/>
          <a:ext cx="4229101" cy="43815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5" name="54 Gráfico">
            <a:extLst>
              <a:ext uri="{FF2B5EF4-FFF2-40B4-BE49-F238E27FC236}">
                <a16:creationId xmlns:a16="http://schemas.microsoft.com/office/drawing/2014/main" id="{00000000-0008-0000-2500-000037000000}"/>
              </a:ext>
            </a:extLst>
          </xdr:cNvPr>
          <xdr:cNvGraphicFramePr/>
        </xdr:nvGraphicFramePr>
        <xdr:xfrm>
          <a:off x="5753100" y="571500"/>
          <a:ext cx="4162425" cy="43815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xdr:col>
      <xdr:colOff>0</xdr:colOff>
      <xdr:row>99</xdr:row>
      <xdr:rowOff>0</xdr:rowOff>
    </xdr:from>
    <xdr:to>
      <xdr:col>13</xdr:col>
      <xdr:colOff>19050</xdr:colOff>
      <xdr:row>122</xdr:row>
      <xdr:rowOff>0</xdr:rowOff>
    </xdr:to>
    <xdr:grpSp>
      <xdr:nvGrpSpPr>
        <xdr:cNvPr id="62" name="61 Grupo">
          <a:extLst>
            <a:ext uri="{FF2B5EF4-FFF2-40B4-BE49-F238E27FC236}">
              <a16:creationId xmlns:a16="http://schemas.microsoft.com/office/drawing/2014/main" id="{00000000-0008-0000-2500-00003E000000}"/>
            </a:ext>
          </a:extLst>
        </xdr:cNvPr>
        <xdr:cNvGrpSpPr/>
      </xdr:nvGrpSpPr>
      <xdr:grpSpPr>
        <a:xfrm>
          <a:off x="1524000" y="18859500"/>
          <a:ext cx="8401050" cy="4381500"/>
          <a:chOff x="1524000" y="18859500"/>
          <a:chExt cx="8401050" cy="4381500"/>
        </a:xfrm>
      </xdr:grpSpPr>
      <xdr:graphicFrame macro="">
        <xdr:nvGraphicFramePr>
          <xdr:cNvPr id="60" name="59 Gráfico">
            <a:extLst>
              <a:ext uri="{FF2B5EF4-FFF2-40B4-BE49-F238E27FC236}">
                <a16:creationId xmlns:a16="http://schemas.microsoft.com/office/drawing/2014/main" id="{00000000-0008-0000-2500-00003C000000}"/>
              </a:ext>
            </a:extLst>
          </xdr:cNvPr>
          <xdr:cNvGraphicFramePr/>
        </xdr:nvGraphicFramePr>
        <xdr:xfrm>
          <a:off x="5762625" y="18859500"/>
          <a:ext cx="4162425" cy="43815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61" name="60 Gráfico">
            <a:extLst>
              <a:ext uri="{FF2B5EF4-FFF2-40B4-BE49-F238E27FC236}">
                <a16:creationId xmlns:a16="http://schemas.microsoft.com/office/drawing/2014/main" id="{00000000-0008-0000-2500-00003D000000}"/>
              </a:ext>
            </a:extLst>
          </xdr:cNvPr>
          <xdr:cNvGraphicFramePr/>
        </xdr:nvGraphicFramePr>
        <xdr:xfrm>
          <a:off x="1524000" y="18859500"/>
          <a:ext cx="4238625" cy="43815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2</xdr:col>
      <xdr:colOff>0</xdr:colOff>
      <xdr:row>27</xdr:row>
      <xdr:rowOff>0</xdr:rowOff>
    </xdr:from>
    <xdr:to>
      <xdr:col>13</xdr:col>
      <xdr:colOff>9526</xdr:colOff>
      <xdr:row>50</xdr:row>
      <xdr:rowOff>0</xdr:rowOff>
    </xdr:to>
    <xdr:grpSp>
      <xdr:nvGrpSpPr>
        <xdr:cNvPr id="38" name="37 Grupo">
          <a:extLst>
            <a:ext uri="{FF2B5EF4-FFF2-40B4-BE49-F238E27FC236}">
              <a16:creationId xmlns:a16="http://schemas.microsoft.com/office/drawing/2014/main" id="{00000000-0008-0000-2500-000026000000}"/>
            </a:ext>
          </a:extLst>
        </xdr:cNvPr>
        <xdr:cNvGrpSpPr/>
      </xdr:nvGrpSpPr>
      <xdr:grpSpPr>
        <a:xfrm>
          <a:off x="1524000" y="5143500"/>
          <a:ext cx="8391526" cy="4381500"/>
          <a:chOff x="1523999" y="571500"/>
          <a:chExt cx="8391526" cy="4381500"/>
        </a:xfrm>
      </xdr:grpSpPr>
      <xdr:graphicFrame macro="">
        <xdr:nvGraphicFramePr>
          <xdr:cNvPr id="39" name="38 Gráfico">
            <a:extLst>
              <a:ext uri="{FF2B5EF4-FFF2-40B4-BE49-F238E27FC236}">
                <a16:creationId xmlns:a16="http://schemas.microsoft.com/office/drawing/2014/main" id="{00000000-0008-0000-2500-000027000000}"/>
              </a:ext>
            </a:extLst>
          </xdr:cNvPr>
          <xdr:cNvGraphicFramePr/>
        </xdr:nvGraphicFramePr>
        <xdr:xfrm>
          <a:off x="1523999" y="571500"/>
          <a:ext cx="4229101" cy="43815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40" name="39 Gráfico">
            <a:extLst>
              <a:ext uri="{FF2B5EF4-FFF2-40B4-BE49-F238E27FC236}">
                <a16:creationId xmlns:a16="http://schemas.microsoft.com/office/drawing/2014/main" id="{00000000-0008-0000-2500-000028000000}"/>
              </a:ext>
            </a:extLst>
          </xdr:cNvPr>
          <xdr:cNvGraphicFramePr/>
        </xdr:nvGraphicFramePr>
        <xdr:xfrm>
          <a:off x="5753100" y="571500"/>
          <a:ext cx="4162425" cy="438150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xdr:col>
      <xdr:colOff>761999</xdr:colOff>
      <xdr:row>3</xdr:row>
      <xdr:rowOff>0</xdr:rowOff>
    </xdr:from>
    <xdr:to>
      <xdr:col>13</xdr:col>
      <xdr:colOff>65316</xdr:colOff>
      <xdr:row>26</xdr:row>
      <xdr:rowOff>0</xdr:rowOff>
    </xdr:to>
    <xdr:grpSp>
      <xdr:nvGrpSpPr>
        <xdr:cNvPr id="42" name="41 Grupo">
          <a:extLst>
            <a:ext uri="{FF2B5EF4-FFF2-40B4-BE49-F238E27FC236}">
              <a16:creationId xmlns:a16="http://schemas.microsoft.com/office/drawing/2014/main" id="{00000000-0008-0000-2500-00002A000000}"/>
            </a:ext>
          </a:extLst>
        </xdr:cNvPr>
        <xdr:cNvGrpSpPr/>
      </xdr:nvGrpSpPr>
      <xdr:grpSpPr>
        <a:xfrm>
          <a:off x="1523999" y="571500"/>
          <a:ext cx="8447317" cy="4381500"/>
          <a:chOff x="1523999" y="571500"/>
          <a:chExt cx="8447317" cy="4381500"/>
        </a:xfrm>
      </xdr:grpSpPr>
      <xdr:graphicFrame macro="">
        <xdr:nvGraphicFramePr>
          <xdr:cNvPr id="41" name="40 Gráfico">
            <a:extLst>
              <a:ext uri="{FF2B5EF4-FFF2-40B4-BE49-F238E27FC236}">
                <a16:creationId xmlns:a16="http://schemas.microsoft.com/office/drawing/2014/main" id="{00000000-0008-0000-2500-000029000000}"/>
              </a:ext>
            </a:extLst>
          </xdr:cNvPr>
          <xdr:cNvGraphicFramePr/>
        </xdr:nvGraphicFramePr>
        <xdr:xfrm>
          <a:off x="1523999" y="571500"/>
          <a:ext cx="4229101" cy="438150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23" name="22 Gráfico">
            <a:extLst>
              <a:ext uri="{FF2B5EF4-FFF2-40B4-BE49-F238E27FC236}">
                <a16:creationId xmlns:a16="http://schemas.microsoft.com/office/drawing/2014/main" id="{00000000-0008-0000-2500-000017000000}"/>
              </a:ext>
            </a:extLst>
          </xdr:cNvPr>
          <xdr:cNvGraphicFramePr/>
        </xdr:nvGraphicFramePr>
        <xdr:xfrm>
          <a:off x="5742215" y="571500"/>
          <a:ext cx="4229101" cy="438150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14</xdr:col>
      <xdr:colOff>1</xdr:colOff>
      <xdr:row>51</xdr:row>
      <xdr:rowOff>0</xdr:rowOff>
    </xdr:from>
    <xdr:to>
      <xdr:col>25</xdr:col>
      <xdr:colOff>9527</xdr:colOff>
      <xdr:row>74</xdr:row>
      <xdr:rowOff>0</xdr:rowOff>
    </xdr:to>
    <xdr:grpSp>
      <xdr:nvGrpSpPr>
        <xdr:cNvPr id="25" name="24 Grupo">
          <a:extLst>
            <a:ext uri="{FF2B5EF4-FFF2-40B4-BE49-F238E27FC236}">
              <a16:creationId xmlns:a16="http://schemas.microsoft.com/office/drawing/2014/main" id="{00000000-0008-0000-2500-000019000000}"/>
            </a:ext>
          </a:extLst>
        </xdr:cNvPr>
        <xdr:cNvGrpSpPr/>
      </xdr:nvGrpSpPr>
      <xdr:grpSpPr>
        <a:xfrm>
          <a:off x="10668001" y="9715500"/>
          <a:ext cx="8391526" cy="4381500"/>
          <a:chOff x="1523999" y="571500"/>
          <a:chExt cx="8391526" cy="4381500"/>
        </a:xfrm>
      </xdr:grpSpPr>
      <xdr:graphicFrame macro="">
        <xdr:nvGraphicFramePr>
          <xdr:cNvPr id="26" name="25 Gráfico">
            <a:extLst>
              <a:ext uri="{FF2B5EF4-FFF2-40B4-BE49-F238E27FC236}">
                <a16:creationId xmlns:a16="http://schemas.microsoft.com/office/drawing/2014/main" id="{00000000-0008-0000-2500-00001A000000}"/>
              </a:ext>
            </a:extLst>
          </xdr:cNvPr>
          <xdr:cNvGraphicFramePr/>
        </xdr:nvGraphicFramePr>
        <xdr:xfrm>
          <a:off x="1523999" y="571500"/>
          <a:ext cx="4229101" cy="438150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27" name="26 Gráfico">
            <a:extLst>
              <a:ext uri="{FF2B5EF4-FFF2-40B4-BE49-F238E27FC236}">
                <a16:creationId xmlns:a16="http://schemas.microsoft.com/office/drawing/2014/main" id="{00000000-0008-0000-2500-00001B000000}"/>
              </a:ext>
            </a:extLst>
          </xdr:cNvPr>
          <xdr:cNvGraphicFramePr/>
        </xdr:nvGraphicFramePr>
        <xdr:xfrm>
          <a:off x="5753100" y="571500"/>
          <a:ext cx="4162425" cy="4381500"/>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14</xdr:col>
      <xdr:colOff>1</xdr:colOff>
      <xdr:row>75</xdr:row>
      <xdr:rowOff>0</xdr:rowOff>
    </xdr:from>
    <xdr:to>
      <xdr:col>25</xdr:col>
      <xdr:colOff>9527</xdr:colOff>
      <xdr:row>98</xdr:row>
      <xdr:rowOff>0</xdr:rowOff>
    </xdr:to>
    <xdr:grpSp>
      <xdr:nvGrpSpPr>
        <xdr:cNvPr id="28" name="27 Grupo">
          <a:extLst>
            <a:ext uri="{FF2B5EF4-FFF2-40B4-BE49-F238E27FC236}">
              <a16:creationId xmlns:a16="http://schemas.microsoft.com/office/drawing/2014/main" id="{00000000-0008-0000-2500-00001C000000}"/>
            </a:ext>
          </a:extLst>
        </xdr:cNvPr>
        <xdr:cNvGrpSpPr/>
      </xdr:nvGrpSpPr>
      <xdr:grpSpPr>
        <a:xfrm>
          <a:off x="10668001" y="14287500"/>
          <a:ext cx="8391526" cy="4381500"/>
          <a:chOff x="1523999" y="571500"/>
          <a:chExt cx="8391526" cy="4381500"/>
        </a:xfrm>
      </xdr:grpSpPr>
      <xdr:graphicFrame macro="">
        <xdr:nvGraphicFramePr>
          <xdr:cNvPr id="29" name="28 Gráfico">
            <a:extLst>
              <a:ext uri="{FF2B5EF4-FFF2-40B4-BE49-F238E27FC236}">
                <a16:creationId xmlns:a16="http://schemas.microsoft.com/office/drawing/2014/main" id="{00000000-0008-0000-2500-00001D000000}"/>
              </a:ext>
            </a:extLst>
          </xdr:cNvPr>
          <xdr:cNvGraphicFramePr/>
        </xdr:nvGraphicFramePr>
        <xdr:xfrm>
          <a:off x="1523999" y="571500"/>
          <a:ext cx="4229101" cy="4381500"/>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30" name="29 Gráfico">
            <a:extLst>
              <a:ext uri="{FF2B5EF4-FFF2-40B4-BE49-F238E27FC236}">
                <a16:creationId xmlns:a16="http://schemas.microsoft.com/office/drawing/2014/main" id="{00000000-0008-0000-2500-00001E000000}"/>
              </a:ext>
            </a:extLst>
          </xdr:cNvPr>
          <xdr:cNvGraphicFramePr/>
        </xdr:nvGraphicFramePr>
        <xdr:xfrm>
          <a:off x="5753100" y="571500"/>
          <a:ext cx="4162425" cy="4381500"/>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14</xdr:col>
      <xdr:colOff>1</xdr:colOff>
      <xdr:row>99</xdr:row>
      <xdr:rowOff>0</xdr:rowOff>
    </xdr:from>
    <xdr:to>
      <xdr:col>25</xdr:col>
      <xdr:colOff>19051</xdr:colOff>
      <xdr:row>122</xdr:row>
      <xdr:rowOff>0</xdr:rowOff>
    </xdr:to>
    <xdr:grpSp>
      <xdr:nvGrpSpPr>
        <xdr:cNvPr id="31" name="30 Grupo">
          <a:extLst>
            <a:ext uri="{FF2B5EF4-FFF2-40B4-BE49-F238E27FC236}">
              <a16:creationId xmlns:a16="http://schemas.microsoft.com/office/drawing/2014/main" id="{00000000-0008-0000-2500-00001F000000}"/>
            </a:ext>
          </a:extLst>
        </xdr:cNvPr>
        <xdr:cNvGrpSpPr/>
      </xdr:nvGrpSpPr>
      <xdr:grpSpPr>
        <a:xfrm>
          <a:off x="10668001" y="18859500"/>
          <a:ext cx="8401050" cy="4381500"/>
          <a:chOff x="1524000" y="18859500"/>
          <a:chExt cx="8401050" cy="4381500"/>
        </a:xfrm>
      </xdr:grpSpPr>
      <xdr:graphicFrame macro="">
        <xdr:nvGraphicFramePr>
          <xdr:cNvPr id="32" name="31 Gráfico">
            <a:extLst>
              <a:ext uri="{FF2B5EF4-FFF2-40B4-BE49-F238E27FC236}">
                <a16:creationId xmlns:a16="http://schemas.microsoft.com/office/drawing/2014/main" id="{00000000-0008-0000-2500-000020000000}"/>
              </a:ext>
            </a:extLst>
          </xdr:cNvPr>
          <xdr:cNvGraphicFramePr/>
        </xdr:nvGraphicFramePr>
        <xdr:xfrm>
          <a:off x="5762625" y="18859500"/>
          <a:ext cx="4162425" cy="4381500"/>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33" name="32 Gráfico">
            <a:extLst>
              <a:ext uri="{FF2B5EF4-FFF2-40B4-BE49-F238E27FC236}">
                <a16:creationId xmlns:a16="http://schemas.microsoft.com/office/drawing/2014/main" id="{00000000-0008-0000-2500-000021000000}"/>
              </a:ext>
            </a:extLst>
          </xdr:cNvPr>
          <xdr:cNvGraphicFramePr/>
        </xdr:nvGraphicFramePr>
        <xdr:xfrm>
          <a:off x="1524000" y="18859500"/>
          <a:ext cx="4238625" cy="4381500"/>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14</xdr:col>
      <xdr:colOff>1</xdr:colOff>
      <xdr:row>27</xdr:row>
      <xdr:rowOff>0</xdr:rowOff>
    </xdr:from>
    <xdr:to>
      <xdr:col>25</xdr:col>
      <xdr:colOff>9527</xdr:colOff>
      <xdr:row>50</xdr:row>
      <xdr:rowOff>0</xdr:rowOff>
    </xdr:to>
    <xdr:grpSp>
      <xdr:nvGrpSpPr>
        <xdr:cNvPr id="34" name="33 Grupo">
          <a:extLst>
            <a:ext uri="{FF2B5EF4-FFF2-40B4-BE49-F238E27FC236}">
              <a16:creationId xmlns:a16="http://schemas.microsoft.com/office/drawing/2014/main" id="{00000000-0008-0000-2500-000022000000}"/>
            </a:ext>
          </a:extLst>
        </xdr:cNvPr>
        <xdr:cNvGrpSpPr/>
      </xdr:nvGrpSpPr>
      <xdr:grpSpPr>
        <a:xfrm>
          <a:off x="10668001" y="5143500"/>
          <a:ext cx="8391526" cy="4381500"/>
          <a:chOff x="1523999" y="571500"/>
          <a:chExt cx="8391526" cy="4381500"/>
        </a:xfrm>
      </xdr:grpSpPr>
      <xdr:graphicFrame macro="">
        <xdr:nvGraphicFramePr>
          <xdr:cNvPr id="35" name="34 Gráfico">
            <a:extLst>
              <a:ext uri="{FF2B5EF4-FFF2-40B4-BE49-F238E27FC236}">
                <a16:creationId xmlns:a16="http://schemas.microsoft.com/office/drawing/2014/main" id="{00000000-0008-0000-2500-000023000000}"/>
              </a:ext>
            </a:extLst>
          </xdr:cNvPr>
          <xdr:cNvGraphicFramePr/>
        </xdr:nvGraphicFramePr>
        <xdr:xfrm>
          <a:off x="1523999" y="571500"/>
          <a:ext cx="4229101" cy="4381500"/>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36" name="35 Gráfico">
            <a:extLst>
              <a:ext uri="{FF2B5EF4-FFF2-40B4-BE49-F238E27FC236}">
                <a16:creationId xmlns:a16="http://schemas.microsoft.com/office/drawing/2014/main" id="{00000000-0008-0000-2500-000024000000}"/>
              </a:ext>
            </a:extLst>
          </xdr:cNvPr>
          <xdr:cNvGraphicFramePr/>
        </xdr:nvGraphicFramePr>
        <xdr:xfrm>
          <a:off x="5753100" y="571500"/>
          <a:ext cx="4162425" cy="4381500"/>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xdr:from>
      <xdr:col>14</xdr:col>
      <xdr:colOff>0</xdr:colOff>
      <xdr:row>3</xdr:row>
      <xdr:rowOff>0</xdr:rowOff>
    </xdr:from>
    <xdr:to>
      <xdr:col>25</xdr:col>
      <xdr:colOff>65317</xdr:colOff>
      <xdr:row>26</xdr:row>
      <xdr:rowOff>0</xdr:rowOff>
    </xdr:to>
    <xdr:grpSp>
      <xdr:nvGrpSpPr>
        <xdr:cNvPr id="37" name="36 Grupo">
          <a:extLst>
            <a:ext uri="{FF2B5EF4-FFF2-40B4-BE49-F238E27FC236}">
              <a16:creationId xmlns:a16="http://schemas.microsoft.com/office/drawing/2014/main" id="{00000000-0008-0000-2500-000025000000}"/>
            </a:ext>
          </a:extLst>
        </xdr:cNvPr>
        <xdr:cNvGrpSpPr/>
      </xdr:nvGrpSpPr>
      <xdr:grpSpPr>
        <a:xfrm>
          <a:off x="10668000" y="571500"/>
          <a:ext cx="8447317" cy="4381500"/>
          <a:chOff x="10668000" y="571500"/>
          <a:chExt cx="8447317" cy="4381500"/>
        </a:xfrm>
      </xdr:grpSpPr>
      <xdr:graphicFrame macro="">
        <xdr:nvGraphicFramePr>
          <xdr:cNvPr id="24" name="23 Gráfico">
            <a:extLst>
              <a:ext uri="{FF2B5EF4-FFF2-40B4-BE49-F238E27FC236}">
                <a16:creationId xmlns:a16="http://schemas.microsoft.com/office/drawing/2014/main" id="{00000000-0008-0000-2500-000018000000}"/>
              </a:ext>
            </a:extLst>
          </xdr:cNvPr>
          <xdr:cNvGraphicFramePr/>
        </xdr:nvGraphicFramePr>
        <xdr:xfrm>
          <a:off x="10668000" y="571500"/>
          <a:ext cx="4229101" cy="4381500"/>
        </xdr:xfrm>
        <a:graphic>
          <a:graphicData uri="http://schemas.openxmlformats.org/drawingml/2006/chart">
            <c:chart xmlns:c="http://schemas.openxmlformats.org/drawingml/2006/chart" xmlns:r="http://schemas.openxmlformats.org/officeDocument/2006/relationships" r:id="rId19"/>
          </a:graphicData>
        </a:graphic>
      </xdr:graphicFrame>
      <xdr:graphicFrame macro="">
        <xdr:nvGraphicFramePr>
          <xdr:cNvPr id="46" name="45 Gráfico">
            <a:extLst>
              <a:ext uri="{FF2B5EF4-FFF2-40B4-BE49-F238E27FC236}">
                <a16:creationId xmlns:a16="http://schemas.microsoft.com/office/drawing/2014/main" id="{00000000-0008-0000-2500-00002E000000}"/>
              </a:ext>
            </a:extLst>
          </xdr:cNvPr>
          <xdr:cNvGraphicFramePr/>
        </xdr:nvGraphicFramePr>
        <xdr:xfrm>
          <a:off x="14886216" y="571500"/>
          <a:ext cx="4229101" cy="4381500"/>
        </xdr:xfrm>
        <a:graphic>
          <a:graphicData uri="http://schemas.openxmlformats.org/drawingml/2006/chart">
            <c:chart xmlns:c="http://schemas.openxmlformats.org/drawingml/2006/chart" xmlns:r="http://schemas.openxmlformats.org/officeDocument/2006/relationships" r:id="rId20"/>
          </a:graphicData>
        </a:graphic>
      </xdr:graphicFrame>
    </xdr:grpSp>
    <xdr:clientData/>
  </xdr:twoCellAnchor>
  <xdr:twoCellAnchor>
    <xdr:from>
      <xdr:col>2</xdr:col>
      <xdr:colOff>0</xdr:colOff>
      <xdr:row>123</xdr:row>
      <xdr:rowOff>0</xdr:rowOff>
    </xdr:from>
    <xdr:to>
      <xdr:col>13</xdr:col>
      <xdr:colOff>19050</xdr:colOff>
      <xdr:row>146</xdr:row>
      <xdr:rowOff>0</xdr:rowOff>
    </xdr:to>
    <xdr:grpSp>
      <xdr:nvGrpSpPr>
        <xdr:cNvPr id="59" name="58 Grupo">
          <a:extLst>
            <a:ext uri="{FF2B5EF4-FFF2-40B4-BE49-F238E27FC236}">
              <a16:creationId xmlns:a16="http://schemas.microsoft.com/office/drawing/2014/main" id="{00000000-0008-0000-2500-00003B000000}"/>
            </a:ext>
          </a:extLst>
        </xdr:cNvPr>
        <xdr:cNvGrpSpPr/>
      </xdr:nvGrpSpPr>
      <xdr:grpSpPr>
        <a:xfrm>
          <a:off x="1524000" y="23431500"/>
          <a:ext cx="8401050" cy="4381500"/>
          <a:chOff x="1524000" y="18859500"/>
          <a:chExt cx="8401050" cy="4381500"/>
        </a:xfrm>
      </xdr:grpSpPr>
      <xdr:graphicFrame macro="">
        <xdr:nvGraphicFramePr>
          <xdr:cNvPr id="63" name="62 Gráfico">
            <a:extLst>
              <a:ext uri="{FF2B5EF4-FFF2-40B4-BE49-F238E27FC236}">
                <a16:creationId xmlns:a16="http://schemas.microsoft.com/office/drawing/2014/main" id="{00000000-0008-0000-2500-00003F000000}"/>
              </a:ext>
            </a:extLst>
          </xdr:cNvPr>
          <xdr:cNvGraphicFramePr/>
        </xdr:nvGraphicFramePr>
        <xdr:xfrm>
          <a:off x="5762625" y="18859500"/>
          <a:ext cx="4162425" cy="4381500"/>
        </xdr:xfrm>
        <a:graphic>
          <a:graphicData uri="http://schemas.openxmlformats.org/drawingml/2006/chart">
            <c:chart xmlns:c="http://schemas.openxmlformats.org/drawingml/2006/chart" xmlns:r="http://schemas.openxmlformats.org/officeDocument/2006/relationships" r:id="rId21"/>
          </a:graphicData>
        </a:graphic>
      </xdr:graphicFrame>
      <xdr:graphicFrame macro="">
        <xdr:nvGraphicFramePr>
          <xdr:cNvPr id="64" name="63 Gráfico">
            <a:extLst>
              <a:ext uri="{FF2B5EF4-FFF2-40B4-BE49-F238E27FC236}">
                <a16:creationId xmlns:a16="http://schemas.microsoft.com/office/drawing/2014/main" id="{00000000-0008-0000-2500-000040000000}"/>
              </a:ext>
            </a:extLst>
          </xdr:cNvPr>
          <xdr:cNvGraphicFramePr/>
        </xdr:nvGraphicFramePr>
        <xdr:xfrm>
          <a:off x="1524000" y="18859500"/>
          <a:ext cx="4238625" cy="4381500"/>
        </xdr:xfrm>
        <a:graphic>
          <a:graphicData uri="http://schemas.openxmlformats.org/drawingml/2006/chart">
            <c:chart xmlns:c="http://schemas.openxmlformats.org/drawingml/2006/chart" xmlns:r="http://schemas.openxmlformats.org/officeDocument/2006/relationships" r:id="rId22"/>
          </a:graphicData>
        </a:graphic>
      </xdr:graphicFrame>
    </xdr:grpSp>
    <xdr:clientData/>
  </xdr:twoCellAnchor>
  <xdr:twoCellAnchor>
    <xdr:from>
      <xdr:col>14</xdr:col>
      <xdr:colOff>0</xdr:colOff>
      <xdr:row>123</xdr:row>
      <xdr:rowOff>0</xdr:rowOff>
    </xdr:from>
    <xdr:to>
      <xdr:col>25</xdr:col>
      <xdr:colOff>19050</xdr:colOff>
      <xdr:row>146</xdr:row>
      <xdr:rowOff>0</xdr:rowOff>
    </xdr:to>
    <xdr:grpSp>
      <xdr:nvGrpSpPr>
        <xdr:cNvPr id="65" name="64 Grupo">
          <a:extLst>
            <a:ext uri="{FF2B5EF4-FFF2-40B4-BE49-F238E27FC236}">
              <a16:creationId xmlns:a16="http://schemas.microsoft.com/office/drawing/2014/main" id="{00000000-0008-0000-2500-000041000000}"/>
            </a:ext>
          </a:extLst>
        </xdr:cNvPr>
        <xdr:cNvGrpSpPr/>
      </xdr:nvGrpSpPr>
      <xdr:grpSpPr>
        <a:xfrm>
          <a:off x="10668000" y="23431500"/>
          <a:ext cx="8401050" cy="4381500"/>
          <a:chOff x="1524000" y="18859500"/>
          <a:chExt cx="8401050" cy="4381500"/>
        </a:xfrm>
      </xdr:grpSpPr>
      <xdr:graphicFrame macro="">
        <xdr:nvGraphicFramePr>
          <xdr:cNvPr id="66" name="65 Gráfico">
            <a:extLst>
              <a:ext uri="{FF2B5EF4-FFF2-40B4-BE49-F238E27FC236}">
                <a16:creationId xmlns:a16="http://schemas.microsoft.com/office/drawing/2014/main" id="{00000000-0008-0000-2500-000042000000}"/>
              </a:ext>
            </a:extLst>
          </xdr:cNvPr>
          <xdr:cNvGraphicFramePr/>
        </xdr:nvGraphicFramePr>
        <xdr:xfrm>
          <a:off x="5762625" y="18859500"/>
          <a:ext cx="4162425" cy="4381500"/>
        </xdr:xfrm>
        <a:graphic>
          <a:graphicData uri="http://schemas.openxmlformats.org/drawingml/2006/chart">
            <c:chart xmlns:c="http://schemas.openxmlformats.org/drawingml/2006/chart" xmlns:r="http://schemas.openxmlformats.org/officeDocument/2006/relationships" r:id="rId23"/>
          </a:graphicData>
        </a:graphic>
      </xdr:graphicFrame>
      <xdr:graphicFrame macro="">
        <xdr:nvGraphicFramePr>
          <xdr:cNvPr id="67" name="66 Gráfico">
            <a:extLst>
              <a:ext uri="{FF2B5EF4-FFF2-40B4-BE49-F238E27FC236}">
                <a16:creationId xmlns:a16="http://schemas.microsoft.com/office/drawing/2014/main" id="{00000000-0008-0000-2500-000043000000}"/>
              </a:ext>
            </a:extLst>
          </xdr:cNvPr>
          <xdr:cNvGraphicFramePr/>
        </xdr:nvGraphicFramePr>
        <xdr:xfrm>
          <a:off x="1524000" y="18859500"/>
          <a:ext cx="4238625" cy="4381500"/>
        </xdr:xfrm>
        <a:graphic>
          <a:graphicData uri="http://schemas.openxmlformats.org/drawingml/2006/chart">
            <c:chart xmlns:c="http://schemas.openxmlformats.org/drawingml/2006/chart" xmlns:r="http://schemas.openxmlformats.org/officeDocument/2006/relationships" r:id="rId24"/>
          </a:graphicData>
        </a:graphic>
      </xdr:graphicFrame>
    </xdr:grp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Library" Target="famepop.xla"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justel/Documents/MINIMAS%20financiero/Financial%201/IRF/GK_BGG_mu_spread_tot/DatosMEP_IPoM_Dic_201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AT/GAM/GAMDBV/Versiones_Actividad_B20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AT/GAM/GAMDBV/Versiones_Comex_20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MA/DME/Bases/DMEdata/DatosConsolidados_2016T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rtranamil/AppData/Roaming/Microsoft/Complementos/HPFilter.xla"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atos.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atos_yN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or"/>
      <sheetName val="famepop"/>
    </sheetNames>
    <definedNames>
      <definedName name="FAMEData"/>
    </defined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culta"/>
      <sheetName val="a-c-bases"/>
      <sheetName val="FAME Persistence2"/>
      <sheetName val="data_ipom"/>
      <sheetName val="soto_idea"/>
      <sheetName val="Hoja1"/>
      <sheetName val="shocks"/>
      <sheetName val="factores_ipom"/>
      <sheetName val="series_insumo"/>
      <sheetName val="precios"/>
    </sheetNames>
    <sheetDataSet>
      <sheetData sheetId="0"/>
      <sheetData sheetId="1"/>
      <sheetData sheetId="2"/>
      <sheetData sheetId="3">
        <row r="14">
          <cell r="I14">
            <v>14.10015167592875</v>
          </cell>
        </row>
        <row r="15">
          <cell r="W15">
            <v>0</v>
          </cell>
          <cell r="X15">
            <v>0</v>
          </cell>
        </row>
        <row r="16">
          <cell r="W16">
            <v>224.66499999999996</v>
          </cell>
          <cell r="X16">
            <v>224.66499999999996</v>
          </cell>
        </row>
        <row r="17">
          <cell r="W17">
            <v>204.99999999999997</v>
          </cell>
          <cell r="X17">
            <v>204.99999999999997</v>
          </cell>
        </row>
        <row r="18">
          <cell r="W18">
            <v>160.66499999999996</v>
          </cell>
          <cell r="X18">
            <v>160.66499999999996</v>
          </cell>
        </row>
        <row r="19">
          <cell r="W19">
            <v>172.16499999999999</v>
          </cell>
          <cell r="X19">
            <v>172.16499999999999</v>
          </cell>
        </row>
        <row r="20">
          <cell r="W20">
            <v>196.66499999999999</v>
          </cell>
          <cell r="X20">
            <v>196.66499999999999</v>
          </cell>
        </row>
        <row r="21">
          <cell r="W21">
            <v>107.66500000000002</v>
          </cell>
          <cell r="X21">
            <v>107.66500000000002</v>
          </cell>
        </row>
        <row r="22">
          <cell r="W22">
            <v>56.000000000000007</v>
          </cell>
          <cell r="X22">
            <v>56.000000000000007</v>
          </cell>
        </row>
        <row r="23">
          <cell r="W23">
            <v>52.5</v>
          </cell>
          <cell r="X23">
            <v>52.5</v>
          </cell>
        </row>
        <row r="24">
          <cell r="W24">
            <v>52.164999999999999</v>
          </cell>
          <cell r="X24">
            <v>52.164999999999999</v>
          </cell>
        </row>
        <row r="25">
          <cell r="W25">
            <v>67.500000000000014</v>
          </cell>
          <cell r="X25">
            <v>67.500000000000014</v>
          </cell>
        </row>
        <row r="26">
          <cell r="W26">
            <v>66.835000000000008</v>
          </cell>
          <cell r="X26">
            <v>66.835000000000008</v>
          </cell>
        </row>
        <row r="27">
          <cell r="W27">
            <v>63.164999999999999</v>
          </cell>
          <cell r="X27">
            <v>63.164999999999999</v>
          </cell>
        </row>
        <row r="28">
          <cell r="W28">
            <v>68.83</v>
          </cell>
          <cell r="X28">
            <v>68.83</v>
          </cell>
        </row>
        <row r="29">
          <cell r="W29">
            <v>81.000000000000014</v>
          </cell>
          <cell r="X29">
            <v>81.000000000000014</v>
          </cell>
        </row>
        <row r="30">
          <cell r="W30">
            <v>82.67</v>
          </cell>
          <cell r="X30">
            <v>82.67</v>
          </cell>
        </row>
        <row r="31">
          <cell r="W31">
            <v>78.669999999999987</v>
          </cell>
          <cell r="X31">
            <v>78.669999999999987</v>
          </cell>
        </row>
        <row r="32">
          <cell r="W32">
            <v>84.67</v>
          </cell>
          <cell r="X32">
            <v>84.67</v>
          </cell>
        </row>
        <row r="33">
          <cell r="W33">
            <v>99.5</v>
          </cell>
          <cell r="X33">
            <v>99.5</v>
          </cell>
        </row>
        <row r="34">
          <cell r="W34">
            <v>97.83</v>
          </cell>
          <cell r="X34">
            <v>97.83</v>
          </cell>
        </row>
        <row r="35">
          <cell r="W35">
            <v>86.33</v>
          </cell>
          <cell r="X35">
            <v>86.33</v>
          </cell>
        </row>
        <row r="36">
          <cell r="W36">
            <v>102.66500000000001</v>
          </cell>
          <cell r="X36">
            <v>102.66500000000001</v>
          </cell>
        </row>
        <row r="37">
          <cell r="W37">
            <v>89.335000000000008</v>
          </cell>
          <cell r="X37">
            <v>89.335000000000008</v>
          </cell>
        </row>
        <row r="38">
          <cell r="W38">
            <v>65.335000000000008</v>
          </cell>
          <cell r="X38">
            <v>65.335000000000008</v>
          </cell>
        </row>
        <row r="39">
          <cell r="W39">
            <v>84.165000000000006</v>
          </cell>
          <cell r="X39">
            <v>84.165000000000006</v>
          </cell>
        </row>
        <row r="40">
          <cell r="W40">
            <v>106.5</v>
          </cell>
          <cell r="X40">
            <v>106.5</v>
          </cell>
        </row>
        <row r="41">
          <cell r="W41">
            <v>112.83500000000001</v>
          </cell>
          <cell r="X41">
            <v>112.83500000000001</v>
          </cell>
        </row>
        <row r="42">
          <cell r="W42">
            <v>86.165000000000006</v>
          </cell>
          <cell r="X42">
            <v>86.165000000000006</v>
          </cell>
        </row>
        <row r="43">
          <cell r="W43">
            <v>74.5</v>
          </cell>
          <cell r="X43">
            <v>74.5</v>
          </cell>
        </row>
        <row r="44">
          <cell r="W44">
            <v>148.17000000000002</v>
          </cell>
          <cell r="X44">
            <v>148.17000000000002</v>
          </cell>
        </row>
        <row r="45">
          <cell r="W45">
            <v>189.67000000000002</v>
          </cell>
          <cell r="X45">
            <v>189.67000000000002</v>
          </cell>
        </row>
        <row r="46">
          <cell r="W46">
            <v>150</v>
          </cell>
          <cell r="X46">
            <v>150</v>
          </cell>
        </row>
        <row r="47">
          <cell r="W47">
            <v>128.49999999999997</v>
          </cell>
          <cell r="X47">
            <v>128.49999999999997</v>
          </cell>
        </row>
        <row r="48">
          <cell r="W48">
            <v>83.17</v>
          </cell>
          <cell r="X48">
            <v>83.17</v>
          </cell>
        </row>
        <row r="49">
          <cell r="W49">
            <v>52.835000000000001</v>
          </cell>
          <cell r="X49">
            <v>52.835000000000001</v>
          </cell>
        </row>
        <row r="50">
          <cell r="W50">
            <v>73.665000000000006</v>
          </cell>
          <cell r="X50">
            <v>73.665000000000006</v>
          </cell>
        </row>
        <row r="51">
          <cell r="W51">
            <v>106.16499999999999</v>
          </cell>
          <cell r="X51">
            <v>106.16499999999999</v>
          </cell>
        </row>
        <row r="52">
          <cell r="W52">
            <v>103.83500000000001</v>
          </cell>
          <cell r="X52">
            <v>103.83500000000001</v>
          </cell>
        </row>
        <row r="53">
          <cell r="W53">
            <v>87</v>
          </cell>
          <cell r="X53">
            <v>87</v>
          </cell>
        </row>
        <row r="54">
          <cell r="W54">
            <v>90.000000000000014</v>
          </cell>
          <cell r="X54">
            <v>90.000000000000014</v>
          </cell>
        </row>
        <row r="55">
          <cell r="W55">
            <v>77.834999999999994</v>
          </cell>
          <cell r="X55">
            <v>77.834999999999994</v>
          </cell>
        </row>
        <row r="56">
          <cell r="W56">
            <v>118.16500000000001</v>
          </cell>
          <cell r="X56">
            <v>118.16500000000001</v>
          </cell>
        </row>
        <row r="57">
          <cell r="W57">
            <v>113.16500000000001</v>
          </cell>
          <cell r="X57">
            <v>113.16500000000001</v>
          </cell>
        </row>
        <row r="58">
          <cell r="W58">
            <v>39.164999999999999</v>
          </cell>
          <cell r="X58">
            <v>39.164999999999999</v>
          </cell>
        </row>
        <row r="59">
          <cell r="W59">
            <v>79.664999999999992</v>
          </cell>
          <cell r="X59">
            <v>79.664999999999992</v>
          </cell>
        </row>
        <row r="60">
          <cell r="W60">
            <v>127.49999999999999</v>
          </cell>
          <cell r="X60">
            <v>127.49999999999999</v>
          </cell>
        </row>
        <row r="61">
          <cell r="W61">
            <v>70.835000000000008</v>
          </cell>
          <cell r="X61">
            <v>70.835000000000008</v>
          </cell>
        </row>
        <row r="62">
          <cell r="W62">
            <v>58.335000000000001</v>
          </cell>
          <cell r="X62">
            <v>58.335000000000001</v>
          </cell>
        </row>
        <row r="63">
          <cell r="W63">
            <v>68.164999999999992</v>
          </cell>
          <cell r="X63">
            <v>68.164999999999992</v>
          </cell>
        </row>
        <row r="64">
          <cell r="W64">
            <v>56.000000000000007</v>
          </cell>
          <cell r="X64">
            <v>56.000000000000007</v>
          </cell>
        </row>
        <row r="65">
          <cell r="W65">
            <v>122.33499999999999</v>
          </cell>
          <cell r="X65">
            <v>122.33499999999999</v>
          </cell>
        </row>
        <row r="66">
          <cell r="W66">
            <v>195.83333333333331</v>
          </cell>
          <cell r="X66">
            <v>195.83333333333331</v>
          </cell>
        </row>
        <row r="67">
          <cell r="W67">
            <v>190.03278688524588</v>
          </cell>
          <cell r="X67">
            <v>177.83333333333331</v>
          </cell>
        </row>
        <row r="68">
          <cell r="W68">
            <v>187.67391304347825</v>
          </cell>
          <cell r="X68">
            <v>161</v>
          </cell>
        </row>
        <row r="69">
          <cell r="W69">
            <v>153.30434782608697</v>
          </cell>
          <cell r="X69">
            <v>153</v>
          </cell>
        </row>
        <row r="70">
          <cell r="W70">
            <v>161</v>
          </cell>
          <cell r="X70">
            <v>161.08143547274</v>
          </cell>
        </row>
        <row r="71">
          <cell r="W71">
            <v>201.82417582417582</v>
          </cell>
          <cell r="X71">
            <v>201.743939393939</v>
          </cell>
        </row>
        <row r="72">
          <cell r="W72">
            <v>202.44565217391303</v>
          </cell>
          <cell r="X72">
            <v>202.61421670117301</v>
          </cell>
        </row>
        <row r="73">
          <cell r="W73">
            <v>223.61956521739131</v>
          </cell>
          <cell r="X73">
            <v>223.76911976912001</v>
          </cell>
        </row>
        <row r="74">
          <cell r="W74">
            <v>196.92222222222222</v>
          </cell>
          <cell r="X74">
            <v>196.520685111989</v>
          </cell>
        </row>
        <row r="75">
          <cell r="W75">
            <v>177.68131868131869</v>
          </cell>
          <cell r="X75">
            <v>178.455486542443</v>
          </cell>
        </row>
        <row r="76">
          <cell r="W76">
            <v>192.39130434782609</v>
          </cell>
          <cell r="X76">
            <v>191.80836627140999</v>
          </cell>
        </row>
        <row r="77">
          <cell r="W77">
            <v>201.9891304347826</v>
          </cell>
          <cell r="X77">
            <v>201.99629838760299</v>
          </cell>
        </row>
        <row r="78">
          <cell r="W78">
            <v>159.38888888888889</v>
          </cell>
          <cell r="X78">
            <v>159.394513457557</v>
          </cell>
        </row>
        <row r="79">
          <cell r="W79">
            <v>144.61538461538461</v>
          </cell>
          <cell r="X79">
            <v>144.555006587615</v>
          </cell>
        </row>
        <row r="80">
          <cell r="W80">
            <v>204.71739130434781</v>
          </cell>
          <cell r="X80">
            <v>204.62626262626301</v>
          </cell>
        </row>
        <row r="81">
          <cell r="W81">
            <v>198</v>
          </cell>
          <cell r="X81">
            <v>197.89193173975801</v>
          </cell>
        </row>
        <row r="82">
          <cell r="W82">
            <v>166.06666666666666</v>
          </cell>
          <cell r="X82">
            <v>166.27757073844001</v>
          </cell>
        </row>
        <row r="83">
          <cell r="W83">
            <v>131.93406593406593</v>
          </cell>
          <cell r="X83">
            <v>132.365079365079</v>
          </cell>
        </row>
        <row r="84">
          <cell r="W84">
            <v>116.08695652173913</v>
          </cell>
          <cell r="X84">
            <v>115.90686366773301</v>
          </cell>
        </row>
        <row r="85">
          <cell r="W85">
            <v>90.032608695652172</v>
          </cell>
          <cell r="X85">
            <v>90.110869565217399</v>
          </cell>
        </row>
        <row r="86">
          <cell r="W86">
            <v>91.296703296703299</v>
          </cell>
          <cell r="X86">
            <v>91.158761528326707</v>
          </cell>
        </row>
        <row r="87">
          <cell r="W87">
            <v>90.087912087912088</v>
          </cell>
          <cell r="X87">
            <v>89.685425685425699</v>
          </cell>
        </row>
        <row r="88">
          <cell r="W88">
            <v>76.717391304347828</v>
          </cell>
          <cell r="X88">
            <v>76.772727272727295</v>
          </cell>
        </row>
        <row r="89">
          <cell r="W89">
            <v>73</v>
          </cell>
          <cell r="X89">
            <v>72.547054394880504</v>
          </cell>
        </row>
        <row r="90">
          <cell r="W90">
            <v>63.411111111111111</v>
          </cell>
          <cell r="X90">
            <v>62.87631578947363</v>
          </cell>
        </row>
        <row r="91">
          <cell r="W91">
            <v>69.010989010989007</v>
          </cell>
          <cell r="X91">
            <v>68.924242424242308</v>
          </cell>
        </row>
        <row r="92">
          <cell r="W92">
            <v>56.673913043478258</v>
          </cell>
          <cell r="X92">
            <v>56.653554175293266</v>
          </cell>
        </row>
        <row r="93">
          <cell r="W93">
            <v>70.630434782608702</v>
          </cell>
          <cell r="X93">
            <v>60.949497853624401</v>
          </cell>
        </row>
        <row r="94">
          <cell r="W94">
            <v>72.722222222222229</v>
          </cell>
          <cell r="X94">
            <v>61.5490960641771</v>
          </cell>
        </row>
        <row r="95">
          <cell r="W95">
            <v>78.64835164835165</v>
          </cell>
          <cell r="X95">
            <v>70.235994153021636</v>
          </cell>
        </row>
        <row r="96">
          <cell r="W96">
            <v>85.336956521739125</v>
          </cell>
          <cell r="X96">
            <v>73.241113145561243</v>
          </cell>
        </row>
        <row r="97">
          <cell r="W97">
            <v>82.706521739130437</v>
          </cell>
          <cell r="X97">
            <v>63.796288904371529</v>
          </cell>
        </row>
        <row r="98">
          <cell r="W98">
            <v>82.411111111111111</v>
          </cell>
          <cell r="X98">
            <v>59.792442663498129</v>
          </cell>
        </row>
        <row r="99">
          <cell r="W99">
            <v>80.659340659340657</v>
          </cell>
          <cell r="X99">
            <v>58.717975855577833</v>
          </cell>
        </row>
        <row r="100">
          <cell r="W100">
            <v>106.17391304347827</v>
          </cell>
          <cell r="X100">
            <v>79.295886517190198</v>
          </cell>
        </row>
        <row r="101">
          <cell r="W101">
            <v>134.67391304347825</v>
          </cell>
          <cell r="X101">
            <v>100.45904100382806</v>
          </cell>
        </row>
        <row r="102">
          <cell r="W102">
            <v>167.63736263736263</v>
          </cell>
          <cell r="X102">
            <v>136.46709749617733</v>
          </cell>
        </row>
        <row r="103">
          <cell r="W103">
            <v>165.5934065934066</v>
          </cell>
          <cell r="X103">
            <v>137.99840030515668</v>
          </cell>
        </row>
        <row r="104">
          <cell r="W104">
            <v>180.91304347826087</v>
          </cell>
          <cell r="X104">
            <v>115.86895356879067</v>
          </cell>
        </row>
        <row r="105">
          <cell r="W105">
            <v>336.82608695652175</v>
          </cell>
          <cell r="X105">
            <v>216.37087014929534</v>
          </cell>
        </row>
        <row r="106">
          <cell r="W106">
            <v>357.22222222222223</v>
          </cell>
          <cell r="X106">
            <v>204.22437447813567</v>
          </cell>
        </row>
        <row r="107">
          <cell r="W107">
            <v>241.41758241758242</v>
          </cell>
          <cell r="X107">
            <v>149.99874900674934</v>
          </cell>
        </row>
        <row r="108">
          <cell r="W108">
            <v>146.70652173913044</v>
          </cell>
          <cell r="X108">
            <v>74.605602627253759</v>
          </cell>
        </row>
        <row r="109">
          <cell r="W109">
            <v>126.29347826086956</v>
          </cell>
          <cell r="X109">
            <v>68.096630372043364</v>
          </cell>
        </row>
        <row r="110">
          <cell r="W110">
            <v>122.35555555555555</v>
          </cell>
          <cell r="X110">
            <v>73.306296875000001</v>
          </cell>
        </row>
        <row r="111">
          <cell r="W111">
            <v>135.05494505494505</v>
          </cell>
          <cell r="X111">
            <v>85.694232461538462</v>
          </cell>
        </row>
        <row r="112">
          <cell r="W112">
            <v>134.68478260869566</v>
          </cell>
          <cell r="X112">
            <v>85.350123934389799</v>
          </cell>
        </row>
        <row r="113">
          <cell r="W113">
            <v>124.33695652173913</v>
          </cell>
          <cell r="X113">
            <v>75.449363211459826</v>
          </cell>
        </row>
        <row r="114">
          <cell r="W114">
            <v>114.68888888888888</v>
          </cell>
          <cell r="X114">
            <v>75.639478918511756</v>
          </cell>
        </row>
        <row r="115">
          <cell r="W115">
            <v>127.65934065934066</v>
          </cell>
          <cell r="X115">
            <v>82.544277220505904</v>
          </cell>
        </row>
        <row r="116">
          <cell r="W116">
            <v>149.41304347826087</v>
          </cell>
          <cell r="X116">
            <v>98.751368479294754</v>
          </cell>
        </row>
        <row r="117">
          <cell r="W117">
            <v>162.38043478260869</v>
          </cell>
          <cell r="X117">
            <v>112.63476108312341</v>
          </cell>
        </row>
        <row r="118">
          <cell r="W118">
            <v>157.31868131868131</v>
          </cell>
          <cell r="X118">
            <v>99.183369026104728</v>
          </cell>
        </row>
        <row r="119">
          <cell r="W119">
            <v>167.65934065934067</v>
          </cell>
          <cell r="X119">
            <v>98.058820002908561</v>
          </cell>
        </row>
        <row r="120">
          <cell r="W120">
            <v>149.13043478260869</v>
          </cell>
          <cell r="X120">
            <v>78.015060198988323</v>
          </cell>
        </row>
        <row r="121">
          <cell r="W121">
            <v>128.25</v>
          </cell>
          <cell r="X121">
            <v>65.122194349149737</v>
          </cell>
        </row>
      </sheetData>
      <sheetData sheetId="4"/>
      <sheetData sheetId="5"/>
      <sheetData sheetId="6"/>
      <sheetData sheetId="7"/>
      <sheetData sheetId="8">
        <row r="14">
          <cell r="F14">
            <v>409025.26</v>
          </cell>
        </row>
      </sheetData>
      <sheetData sheetId="9">
        <row r="14">
          <cell r="B14">
            <v>14.114060460346133</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inales"/>
      <sheetName val="Factores"/>
      <sheetName val="Series SA"/>
      <sheetName val="version"/>
      <sheetName val="chequeo"/>
      <sheetName val="FAME Persistence2"/>
    </sheetNames>
    <sheetDataSet>
      <sheetData sheetId="0">
        <row r="12">
          <cell r="D12">
            <v>3225419.3602345502</v>
          </cell>
          <cell r="M12">
            <v>1896676.548</v>
          </cell>
          <cell r="N12">
            <v>768338.27379999997</v>
          </cell>
        </row>
        <row r="13">
          <cell r="M13">
            <v>1782250.9680000001</v>
          </cell>
          <cell r="N13">
            <v>781487.44819999998</v>
          </cell>
        </row>
        <row r="14">
          <cell r="M14">
            <v>1584137.125</v>
          </cell>
          <cell r="N14">
            <v>885074.60560000001</v>
          </cell>
        </row>
        <row r="15">
          <cell r="M15">
            <v>1795105.4580000001</v>
          </cell>
          <cell r="N15">
            <v>902395.49369999999</v>
          </cell>
        </row>
        <row r="16">
          <cell r="M16">
            <v>2178665.9649999999</v>
          </cell>
          <cell r="N16">
            <v>987927.74609999999</v>
          </cell>
        </row>
        <row r="17">
          <cell r="M17">
            <v>1933864.8940000001</v>
          </cell>
          <cell r="N17">
            <v>969759.22820000001</v>
          </cell>
        </row>
        <row r="18">
          <cell r="M18">
            <v>1633719.041</v>
          </cell>
          <cell r="N18">
            <v>1024510.289</v>
          </cell>
        </row>
        <row r="19">
          <cell r="M19">
            <v>1787659.801</v>
          </cell>
          <cell r="N19">
            <v>976162.23930000002</v>
          </cell>
        </row>
        <row r="20">
          <cell r="M20">
            <v>2291472.0099999998</v>
          </cell>
          <cell r="N20">
            <v>1084042.8419999999</v>
          </cell>
        </row>
        <row r="21">
          <cell r="M21">
            <v>2117798.4130000002</v>
          </cell>
          <cell r="N21">
            <v>1031168.672</v>
          </cell>
        </row>
        <row r="22">
          <cell r="M22">
            <v>1864010.4180000001</v>
          </cell>
          <cell r="N22">
            <v>1128463.8389999999</v>
          </cell>
        </row>
        <row r="23">
          <cell r="M23">
            <v>2131225.0189999999</v>
          </cell>
          <cell r="N23">
            <v>1221088.3640000001</v>
          </cell>
        </row>
        <row r="24">
          <cell r="M24">
            <v>2499888.605</v>
          </cell>
          <cell r="N24">
            <v>1292524.442</v>
          </cell>
        </row>
        <row r="25">
          <cell r="M25">
            <v>2368734.986</v>
          </cell>
          <cell r="N25">
            <v>1408184.267</v>
          </cell>
        </row>
        <row r="26">
          <cell r="M26">
            <v>2360939.42</v>
          </cell>
          <cell r="N26">
            <v>1476671.7239999999</v>
          </cell>
        </row>
        <row r="27">
          <cell r="M27">
            <v>2528992.2310000001</v>
          </cell>
          <cell r="N27">
            <v>1405289.6629999999</v>
          </cell>
        </row>
        <row r="28">
          <cell r="M28">
            <v>2785650.4530000002</v>
          </cell>
          <cell r="N28">
            <v>1515646.351</v>
          </cell>
        </row>
        <row r="29">
          <cell r="M29">
            <v>2757954.452</v>
          </cell>
          <cell r="N29">
            <v>1463964.1510000001</v>
          </cell>
        </row>
        <row r="30">
          <cell r="M30">
            <v>2442355.196</v>
          </cell>
          <cell r="N30">
            <v>1498287.5319999999</v>
          </cell>
        </row>
        <row r="31">
          <cell r="M31">
            <v>2613507.693</v>
          </cell>
          <cell r="N31">
            <v>1429057.4879999999</v>
          </cell>
        </row>
        <row r="32">
          <cell r="M32">
            <v>3195692.2209999999</v>
          </cell>
          <cell r="N32">
            <v>1439627.081</v>
          </cell>
        </row>
        <row r="33">
          <cell r="M33">
            <v>3045351.9849999999</v>
          </cell>
          <cell r="N33">
            <v>1465570.5859999999</v>
          </cell>
        </row>
        <row r="34">
          <cell r="M34">
            <v>2638511.679</v>
          </cell>
          <cell r="N34">
            <v>1603767.2279999999</v>
          </cell>
        </row>
        <row r="35">
          <cell r="M35">
            <v>3037784.6159999999</v>
          </cell>
          <cell r="N35">
            <v>1808667.1780000001</v>
          </cell>
        </row>
        <row r="36">
          <cell r="M36">
            <v>3444484.3870000001</v>
          </cell>
          <cell r="N36">
            <v>1721374.331</v>
          </cell>
        </row>
        <row r="37">
          <cell r="M37">
            <v>3369679.53</v>
          </cell>
          <cell r="N37">
            <v>1800993.736</v>
          </cell>
        </row>
        <row r="38">
          <cell r="M38">
            <v>3267476.426</v>
          </cell>
          <cell r="N38">
            <v>2027118.3219999999</v>
          </cell>
        </row>
        <row r="39">
          <cell r="M39">
            <v>3495406.2549999999</v>
          </cell>
          <cell r="N39">
            <v>2145885.3620000002</v>
          </cell>
        </row>
        <row r="40">
          <cell r="M40">
            <v>3730702.2080000001</v>
          </cell>
          <cell r="N40">
            <v>2119494.2489999998</v>
          </cell>
        </row>
        <row r="41">
          <cell r="M41">
            <v>3604444.0780000002</v>
          </cell>
          <cell r="N41">
            <v>2128365.21</v>
          </cell>
        </row>
        <row r="42">
          <cell r="M42">
            <v>3335688.0040000002</v>
          </cell>
          <cell r="N42">
            <v>2265811.6549999998</v>
          </cell>
        </row>
        <row r="43">
          <cell r="M43">
            <v>3386053.5410000002</v>
          </cell>
          <cell r="N43">
            <v>2273010.9980000001</v>
          </cell>
        </row>
        <row r="44">
          <cell r="M44">
            <v>3861774.7510000002</v>
          </cell>
          <cell r="N44">
            <v>2221008.094</v>
          </cell>
        </row>
        <row r="45">
          <cell r="M45">
            <v>3896819.23</v>
          </cell>
          <cell r="N45">
            <v>2393809.33</v>
          </cell>
        </row>
        <row r="46">
          <cell r="M46">
            <v>3802283.6719999998</v>
          </cell>
          <cell r="N46">
            <v>2511357.443</v>
          </cell>
        </row>
        <row r="47">
          <cell r="M47">
            <v>4130489.1090000002</v>
          </cell>
          <cell r="N47">
            <v>2549634.6310000001</v>
          </cell>
        </row>
        <row r="48">
          <cell r="M48">
            <v>4574701.5669999998</v>
          </cell>
          <cell r="N48">
            <v>2703477.7760000001</v>
          </cell>
        </row>
        <row r="49">
          <cell r="M49">
            <v>4259974.523</v>
          </cell>
          <cell r="N49">
            <v>2817828.716</v>
          </cell>
        </row>
        <row r="50">
          <cell r="M50">
            <v>3979220.798</v>
          </cell>
          <cell r="N50">
            <v>3206730.1529999999</v>
          </cell>
        </row>
        <row r="51">
          <cell r="M51">
            <v>4600949.9579999996</v>
          </cell>
          <cell r="N51">
            <v>3364890.73</v>
          </cell>
        </row>
        <row r="52">
          <cell r="M52">
            <v>4808874.37</v>
          </cell>
          <cell r="N52">
            <v>3151986.8629999999</v>
          </cell>
        </row>
        <row r="53">
          <cell r="M53">
            <v>5031616.71</v>
          </cell>
          <cell r="N53">
            <v>3249542.3339999998</v>
          </cell>
        </row>
        <row r="54">
          <cell r="M54">
            <v>4780083.2819999997</v>
          </cell>
          <cell r="N54">
            <v>3417456.602</v>
          </cell>
        </row>
        <row r="55">
          <cell r="M55">
            <v>4846606.9179999996</v>
          </cell>
          <cell r="N55">
            <v>3704892.0359999998</v>
          </cell>
        </row>
        <row r="56">
          <cell r="M56">
            <v>5692304.5080000004</v>
          </cell>
          <cell r="N56">
            <v>3387169.1740000001</v>
          </cell>
        </row>
        <row r="57">
          <cell r="M57">
            <v>5301224.9610000001</v>
          </cell>
          <cell r="N57">
            <v>3616656.0180000002</v>
          </cell>
        </row>
        <row r="58">
          <cell r="M58">
            <v>5175257.898</v>
          </cell>
          <cell r="N58">
            <v>3918711.4010000001</v>
          </cell>
        </row>
        <row r="59">
          <cell r="M59">
            <v>5477019.4249999998</v>
          </cell>
          <cell r="N59">
            <v>4384218.8269999996</v>
          </cell>
        </row>
        <row r="60">
          <cell r="M60">
            <v>5823249.9359999998</v>
          </cell>
          <cell r="N60">
            <v>4080483.2689999999</v>
          </cell>
        </row>
        <row r="61">
          <cell r="M61">
            <v>5823950.4749999996</v>
          </cell>
          <cell r="N61">
            <v>4161365.1009999998</v>
          </cell>
        </row>
        <row r="62">
          <cell r="M62">
            <v>5429614.943</v>
          </cell>
          <cell r="N62">
            <v>4236332.0329999998</v>
          </cell>
        </row>
        <row r="63">
          <cell r="M63">
            <v>5710988.301</v>
          </cell>
          <cell r="N63">
            <v>3848389.7560000001</v>
          </cell>
        </row>
        <row r="64">
          <cell r="M64">
            <v>6213602.0449999999</v>
          </cell>
          <cell r="N64">
            <v>3513708.3459999999</v>
          </cell>
        </row>
        <row r="65">
          <cell r="M65">
            <v>6176572.2999999998</v>
          </cell>
          <cell r="N65">
            <v>3557783.4530000002</v>
          </cell>
        </row>
        <row r="66">
          <cell r="M66">
            <v>5766319.108</v>
          </cell>
          <cell r="N66">
            <v>3764468.273</v>
          </cell>
        </row>
        <row r="67">
          <cell r="M67">
            <v>6094973.6540000001</v>
          </cell>
          <cell r="N67">
            <v>3881924.1579999998</v>
          </cell>
        </row>
        <row r="68">
          <cell r="M68">
            <v>6597771.7450000001</v>
          </cell>
          <cell r="N68">
            <v>3820893.662</v>
          </cell>
        </row>
        <row r="69">
          <cell r="M69">
            <v>6265815.2000000002</v>
          </cell>
          <cell r="N69">
            <v>4023529.537</v>
          </cell>
        </row>
        <row r="70">
          <cell r="M70">
            <v>6277982.8650000002</v>
          </cell>
          <cell r="N70">
            <v>4101806.1409999998</v>
          </cell>
        </row>
        <row r="71">
          <cell r="M71">
            <v>6354903.6849999996</v>
          </cell>
          <cell r="N71">
            <v>4221799.6409999998</v>
          </cell>
        </row>
        <row r="72">
          <cell r="M72">
            <v>6998455.8150000004</v>
          </cell>
          <cell r="N72">
            <v>4265920.8509999998</v>
          </cell>
        </row>
        <row r="73">
          <cell r="M73">
            <v>6969628.3899999997</v>
          </cell>
          <cell r="N73">
            <v>4189445.9049999998</v>
          </cell>
        </row>
        <row r="74">
          <cell r="M74">
            <v>6548961.8480000002</v>
          </cell>
          <cell r="N74">
            <v>4250528.6349999998</v>
          </cell>
        </row>
        <row r="75">
          <cell r="M75">
            <v>6746173.6780000003</v>
          </cell>
          <cell r="N75">
            <v>4191217.2170000002</v>
          </cell>
        </row>
        <row r="76">
          <cell r="M76">
            <v>7001389.0070000002</v>
          </cell>
          <cell r="N76">
            <v>4047844.6770000001</v>
          </cell>
        </row>
        <row r="77">
          <cell r="M77">
            <v>7171831.6150000002</v>
          </cell>
          <cell r="N77">
            <v>4297209.1189999999</v>
          </cell>
        </row>
        <row r="78">
          <cell r="M78">
            <v>6517966.0279999999</v>
          </cell>
          <cell r="N78">
            <v>4488616.7220000001</v>
          </cell>
        </row>
        <row r="79">
          <cell r="M79">
            <v>7130453.2520000003</v>
          </cell>
          <cell r="N79">
            <v>4401431.8550000004</v>
          </cell>
        </row>
        <row r="80">
          <cell r="M80">
            <v>7517559.415</v>
          </cell>
          <cell r="N80">
            <v>4385106.7220000001</v>
          </cell>
        </row>
        <row r="81">
          <cell r="M81">
            <v>7392756.824</v>
          </cell>
          <cell r="N81">
            <v>4725916.33</v>
          </cell>
        </row>
        <row r="82">
          <cell r="M82">
            <v>7278440.3710000003</v>
          </cell>
          <cell r="N82">
            <v>4790481.82</v>
          </cell>
        </row>
        <row r="83">
          <cell r="M83">
            <v>7510067.5159999998</v>
          </cell>
          <cell r="N83">
            <v>4991522.5630000001</v>
          </cell>
        </row>
        <row r="84">
          <cell r="M84">
            <v>8349255.0959999999</v>
          </cell>
          <cell r="N84">
            <v>4973381.22</v>
          </cell>
        </row>
        <row r="85">
          <cell r="M85">
            <v>8319261.9689999996</v>
          </cell>
          <cell r="N85">
            <v>5360876.7699999996</v>
          </cell>
        </row>
        <row r="86">
          <cell r="M86">
            <v>8489441.3880000003</v>
          </cell>
          <cell r="N86">
            <v>5917325.784</v>
          </cell>
        </row>
        <row r="87">
          <cell r="M87">
            <v>8703018.5020000003</v>
          </cell>
          <cell r="N87">
            <v>6099485.5999999996</v>
          </cell>
        </row>
        <row r="88">
          <cell r="M88">
            <v>8470058.1669999994</v>
          </cell>
          <cell r="N88">
            <v>5920374.966</v>
          </cell>
        </row>
        <row r="89">
          <cell r="M89">
            <v>8715657.6850000005</v>
          </cell>
          <cell r="N89">
            <v>6383443.7170000002</v>
          </cell>
        </row>
        <row r="90">
          <cell r="M90">
            <v>8590562.1280000005</v>
          </cell>
          <cell r="N90">
            <v>6893546.8700000001</v>
          </cell>
        </row>
        <row r="91">
          <cell r="M91">
            <v>9043925.5189999994</v>
          </cell>
          <cell r="N91">
            <v>7010330.3540000003</v>
          </cell>
        </row>
        <row r="92">
          <cell r="M92">
            <v>8938968.0439999998</v>
          </cell>
          <cell r="N92">
            <v>6737122.852</v>
          </cell>
        </row>
        <row r="93">
          <cell r="M93">
            <v>8965802.3379999995</v>
          </cell>
          <cell r="N93">
            <v>7061242.3569999998</v>
          </cell>
        </row>
        <row r="94">
          <cell r="M94">
            <v>9366187.0010000002</v>
          </cell>
          <cell r="N94">
            <v>7570165.6260000002</v>
          </cell>
        </row>
        <row r="95">
          <cell r="M95">
            <v>9325564.1510000005</v>
          </cell>
          <cell r="N95">
            <v>7821497.0439999998</v>
          </cell>
        </row>
        <row r="96">
          <cell r="M96">
            <v>9576219.0840000007</v>
          </cell>
          <cell r="N96">
            <v>7414745.5010000002</v>
          </cell>
        </row>
        <row r="97">
          <cell r="M97">
            <v>10048766.779999999</v>
          </cell>
          <cell r="N97">
            <v>8131679.949</v>
          </cell>
        </row>
        <row r="98">
          <cell r="M98">
            <v>9565659.4639999997</v>
          </cell>
          <cell r="N98">
            <v>8622230.125</v>
          </cell>
        </row>
        <row r="99">
          <cell r="M99">
            <v>10037076.07</v>
          </cell>
          <cell r="N99">
            <v>9189814.8509999998</v>
          </cell>
        </row>
        <row r="100">
          <cell r="M100">
            <v>9909587.3359999992</v>
          </cell>
          <cell r="N100">
            <v>8805417.3629999999</v>
          </cell>
        </row>
        <row r="101">
          <cell r="M101">
            <v>9800180.5999999996</v>
          </cell>
          <cell r="N101">
            <v>9487181.8939999994</v>
          </cell>
        </row>
        <row r="102">
          <cell r="M102">
            <v>9667896.0099999998</v>
          </cell>
          <cell r="N102">
            <v>9891793.8450000007</v>
          </cell>
        </row>
        <row r="103">
          <cell r="M103">
            <v>9575501.5439999998</v>
          </cell>
          <cell r="N103">
            <v>8918101.7919999994</v>
          </cell>
        </row>
        <row r="104">
          <cell r="M104">
            <v>9146510.8200000003</v>
          </cell>
          <cell r="N104">
            <v>7209075.1179999998</v>
          </cell>
        </row>
        <row r="105">
          <cell r="M105">
            <v>9207468.9210000001</v>
          </cell>
          <cell r="N105">
            <v>7282452.7810000004</v>
          </cell>
        </row>
        <row r="106">
          <cell r="M106">
            <v>9116056.7149999999</v>
          </cell>
          <cell r="N106">
            <v>7818214.6260000002</v>
          </cell>
        </row>
        <row r="107">
          <cell r="M107">
            <v>9710833.0940000005</v>
          </cell>
          <cell r="N107">
            <v>8793932.4700000007</v>
          </cell>
        </row>
        <row r="108">
          <cell r="M108">
            <v>9071581.2870000005</v>
          </cell>
          <cell r="N108">
            <v>8470266.1370000001</v>
          </cell>
        </row>
        <row r="109">
          <cell r="M109">
            <v>9439344.6740000006</v>
          </cell>
          <cell r="N109">
            <v>9418078.443</v>
          </cell>
        </row>
        <row r="110">
          <cell r="M110">
            <v>9763612.6390000004</v>
          </cell>
          <cell r="N110">
            <v>10561113.710000001</v>
          </cell>
        </row>
        <row r="111">
          <cell r="M111">
            <v>9770555.9900000002</v>
          </cell>
          <cell r="N111">
            <v>10700428.68</v>
          </cell>
        </row>
        <row r="112">
          <cell r="M112">
            <v>9772137.25</v>
          </cell>
          <cell r="N112">
            <v>10454104.1</v>
          </cell>
        </row>
        <row r="113">
          <cell r="M113">
            <v>10251980.76</v>
          </cell>
          <cell r="N113">
            <v>11038897.58</v>
          </cell>
        </row>
        <row r="114">
          <cell r="M114">
            <v>9651352.682</v>
          </cell>
          <cell r="N114">
            <v>11953926.76</v>
          </cell>
        </row>
        <row r="115">
          <cell r="M115">
            <v>10335781.460000001</v>
          </cell>
          <cell r="N115">
            <v>11378658.550000001</v>
          </cell>
        </row>
        <row r="116">
          <cell r="M116">
            <v>10113267.710000001</v>
          </cell>
          <cell r="N116">
            <v>10754824.08</v>
          </cell>
        </row>
        <row r="117">
          <cell r="M117">
            <v>10230764.689999999</v>
          </cell>
          <cell r="N117">
            <v>11300963.609999999</v>
          </cell>
        </row>
        <row r="118">
          <cell r="M118">
            <v>9231596.3100000005</v>
          </cell>
          <cell r="N118">
            <v>12226998.42</v>
          </cell>
        </row>
        <row r="119">
          <cell r="M119">
            <v>10820081.1</v>
          </cell>
          <cell r="N119">
            <v>12730945.65</v>
          </cell>
        </row>
      </sheetData>
      <sheetData sheetId="1"/>
      <sheetData sheetId="2">
        <row r="12">
          <cell r="D12">
            <v>3369271.1906976043</v>
          </cell>
        </row>
      </sheetData>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ME Persistence2"/>
      <sheetName val="Expo"/>
      <sheetName val="Impo"/>
      <sheetName val="version"/>
    </sheetNames>
    <sheetDataSet>
      <sheetData sheetId="0"/>
      <sheetData sheetId="1">
        <row r="12">
          <cell r="C12">
            <v>5193.5750209999997</v>
          </cell>
        </row>
        <row r="13">
          <cell r="C13">
            <v>5307.8951960000004</v>
          </cell>
        </row>
        <row r="14">
          <cell r="C14">
            <v>5182.216375</v>
          </cell>
        </row>
        <row r="15">
          <cell r="C15">
            <v>5967.2203069999996</v>
          </cell>
        </row>
        <row r="16">
          <cell r="C16">
            <v>7685.2242640000004</v>
          </cell>
        </row>
        <row r="17">
          <cell r="C17">
            <v>7974.5750230000003</v>
          </cell>
        </row>
        <row r="18">
          <cell r="C18">
            <v>8426.1899900000008</v>
          </cell>
        </row>
        <row r="19">
          <cell r="C19">
            <v>8939.4177259999997</v>
          </cell>
        </row>
        <row r="20">
          <cell r="C20">
            <v>9430.7374619999991</v>
          </cell>
        </row>
        <row r="21">
          <cell r="C21">
            <v>10257.304835999999</v>
          </cell>
        </row>
        <row r="22">
          <cell r="C22">
            <v>10275.301708999999</v>
          </cell>
        </row>
        <row r="23">
          <cell r="C23">
            <v>12010.648477000001</v>
          </cell>
        </row>
        <row r="24">
          <cell r="C24">
            <v>14007.940998</v>
          </cell>
        </row>
        <row r="25">
          <cell r="C25">
            <v>15998.813563</v>
          </cell>
        </row>
        <row r="26">
          <cell r="C26">
            <v>15066.646917</v>
          </cell>
        </row>
        <row r="27">
          <cell r="C27">
            <v>14306.757755000001</v>
          </cell>
        </row>
        <row r="28">
          <cell r="C28">
            <v>16631.906026000001</v>
          </cell>
        </row>
        <row r="29">
          <cell r="C29">
            <v>18551.013524999998</v>
          </cell>
        </row>
        <row r="30">
          <cell r="C30">
            <v>16333.902862999999</v>
          </cell>
        </row>
        <row r="31">
          <cell r="C31">
            <v>17044.54207</v>
          </cell>
        </row>
        <row r="32">
          <cell r="C32">
            <v>19155.957720999999</v>
          </cell>
        </row>
        <row r="33">
          <cell r="C33">
            <v>18318.971149000001</v>
          </cell>
        </row>
        <row r="34">
          <cell r="C34">
            <v>15284.671069</v>
          </cell>
        </row>
        <row r="35">
          <cell r="C35">
            <v>11750.542846</v>
          </cell>
        </row>
        <row r="36">
          <cell r="C36">
            <v>11386.516647</v>
          </cell>
        </row>
        <row r="37">
          <cell r="C37">
            <v>13093.10543</v>
          </cell>
        </row>
        <row r="38">
          <cell r="C38">
            <v>13825.768699</v>
          </cell>
        </row>
        <row r="39">
          <cell r="C39">
            <v>17157.280706000001</v>
          </cell>
        </row>
        <row r="40">
          <cell r="C40">
            <v>15610.873326999999</v>
          </cell>
        </row>
        <row r="41">
          <cell r="C41">
            <v>16394.651999999998</v>
          </cell>
        </row>
        <row r="42">
          <cell r="C42">
            <v>18429.768592</v>
          </cell>
        </row>
        <row r="43">
          <cell r="C43">
            <v>20461.554644</v>
          </cell>
        </row>
        <row r="44">
          <cell r="C44">
            <v>20210.294882999999</v>
          </cell>
        </row>
        <row r="45">
          <cell r="C45">
            <v>21337.026537000002</v>
          </cell>
        </row>
        <row r="46">
          <cell r="C46">
            <v>19298.621283</v>
          </cell>
        </row>
        <row r="47">
          <cell r="C47">
            <v>20565.442469000001</v>
          </cell>
        </row>
        <row r="48">
          <cell r="C48">
            <v>19872.831019000001</v>
          </cell>
        </row>
        <row r="49">
          <cell r="C49">
            <v>19786.983436999999</v>
          </cell>
        </row>
        <row r="50">
          <cell r="C50">
            <v>17449.680788000001</v>
          </cell>
        </row>
        <row r="51">
          <cell r="C51">
            <v>20451.693516929899</v>
          </cell>
        </row>
      </sheetData>
      <sheetData sheetId="2">
        <row r="12">
          <cell r="C12">
            <v>4518.0657890000002</v>
          </cell>
        </row>
        <row r="13">
          <cell r="C13">
            <v>4805.9947759999995</v>
          </cell>
        </row>
        <row r="14">
          <cell r="C14">
            <v>4894.6989389999999</v>
          </cell>
        </row>
        <row r="15">
          <cell r="C15">
            <v>5045.3655669999998</v>
          </cell>
        </row>
        <row r="16">
          <cell r="C16">
            <v>5381.1762259999996</v>
          </cell>
        </row>
        <row r="17">
          <cell r="C17">
            <v>5707.8525829999999</v>
          </cell>
        </row>
        <row r="18">
          <cell r="C18">
            <v>6626.6081690000001</v>
          </cell>
        </row>
        <row r="19">
          <cell r="C19">
            <v>7011.3098060000002</v>
          </cell>
        </row>
        <row r="20">
          <cell r="C20">
            <v>7254.1993599999996</v>
          </cell>
        </row>
        <row r="21">
          <cell r="C21">
            <v>7913.4639850000003</v>
          </cell>
        </row>
        <row r="22">
          <cell r="C22">
            <v>8747.8717280000001</v>
          </cell>
        </row>
        <row r="23">
          <cell r="C23">
            <v>9009.9730510000009</v>
          </cell>
        </row>
        <row r="24">
          <cell r="C24">
            <v>9099.7672540000003</v>
          </cell>
        </row>
        <row r="25">
          <cell r="C25">
            <v>9453.8214270000008</v>
          </cell>
        </row>
        <row r="26">
          <cell r="C26">
            <v>10334.591847</v>
          </cell>
        </row>
        <row r="27">
          <cell r="C27">
            <v>10089.8138</v>
          </cell>
        </row>
        <row r="28">
          <cell r="C28">
            <v>10069.061796</v>
          </cell>
        </row>
        <row r="29">
          <cell r="C29">
            <v>11334.032207</v>
          </cell>
        </row>
        <row r="30">
          <cell r="C30">
            <v>12358.827938</v>
          </cell>
        </row>
        <row r="31">
          <cell r="C31">
            <v>13833.139127</v>
          </cell>
        </row>
        <row r="32">
          <cell r="C32">
            <v>14046.580741</v>
          </cell>
        </row>
        <row r="33">
          <cell r="C33">
            <v>16536.310925999998</v>
          </cell>
        </row>
        <row r="34">
          <cell r="C34">
            <v>17993.906857999998</v>
          </cell>
        </row>
        <row r="35">
          <cell r="C35">
            <v>14210.602290999999</v>
          </cell>
        </row>
        <row r="36">
          <cell r="C36">
            <v>9553.0732100000005</v>
          </cell>
        </row>
        <row r="37">
          <cell r="C37">
            <v>9553.5041500000007</v>
          </cell>
        </row>
        <row r="38">
          <cell r="C38">
            <v>10854.438942999999</v>
          </cell>
        </row>
        <row r="39">
          <cell r="C39">
            <v>12844.52648</v>
          </cell>
        </row>
        <row r="40">
          <cell r="C40">
            <v>12501.838561</v>
          </cell>
        </row>
        <row r="41">
          <cell r="C41">
            <v>14221.273952</v>
          </cell>
        </row>
        <row r="42">
          <cell r="C42">
            <v>16017.957504</v>
          </cell>
        </row>
        <row r="43">
          <cell r="C43">
            <v>16647.319716999998</v>
          </cell>
        </row>
        <row r="44">
          <cell r="C44">
            <v>17006.149305999999</v>
          </cell>
        </row>
        <row r="45">
          <cell r="C45">
            <v>18458.825332</v>
          </cell>
        </row>
        <row r="46">
          <cell r="C46">
            <v>20106.987335000002</v>
          </cell>
        </row>
        <row r="47">
          <cell r="C47">
            <v>19336.467906000002</v>
          </cell>
        </row>
        <row r="48">
          <cell r="C48">
            <v>18276.75244</v>
          </cell>
        </row>
        <row r="49">
          <cell r="C49">
            <v>19250.751632</v>
          </cell>
        </row>
        <row r="50">
          <cell r="C50">
            <v>20493.094423999999</v>
          </cell>
        </row>
        <row r="51">
          <cell r="C51">
            <v>22146.749415439899</v>
          </cell>
        </row>
      </sheetData>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s"/>
      <sheetName val="FAME Persistence2"/>
      <sheetName val="DatosVinculos"/>
      <sheetName val="DatosSinVinculos"/>
      <sheetName val="DatosSinVinculos (viejo)"/>
      <sheetName val="PIB Nominal"/>
      <sheetName val="EMBI_Chile"/>
      <sheetName val="Balanza_Comercial"/>
      <sheetName val="Cuenta_Corriente"/>
      <sheetName val="fedfunds"/>
      <sheetName val="Consumo"/>
      <sheetName val="Meta-IPC"/>
      <sheetName val="FBKF+CD"/>
      <sheetName val="fedfunds trimestral"/>
      <sheetName val="TDI"/>
      <sheetName val="TPM"/>
      <sheetName val="DatosVinculos (variación aa)"/>
      <sheetName val="DatosSinVinculos (viejo var aa)"/>
      <sheetName val="Comparación"/>
      <sheetName val="tasa_vacantes"/>
    </sheetNames>
    <sheetDataSet>
      <sheetData sheetId="0" refreshError="1"/>
      <sheetData sheetId="1" refreshError="1"/>
      <sheetData sheetId="2">
        <row r="1">
          <cell r="B1" t="str">
            <v>PIB Real</v>
          </cell>
          <cell r="C1" t="str">
            <v>PIB Real SA</v>
          </cell>
          <cell r="D1" t="str">
            <v>PIB Nominal</v>
          </cell>
          <cell r="E1" t="str">
            <v>PIB Resto Real</v>
          </cell>
          <cell r="F1" t="str">
            <v>PIB Resto Real SA</v>
          </cell>
          <cell r="G1" t="str">
            <v>PIB RRNN Real</v>
          </cell>
          <cell r="H1" t="str">
            <v>PIB RRNN Real SA</v>
          </cell>
          <cell r="I1" t="str">
            <v>PIB Minería Real</v>
          </cell>
          <cell r="J1" t="str">
            <v>PIB Minería Real SA</v>
          </cell>
          <cell r="K1" t="str">
            <v>PIB Minería del Cobre Real</v>
          </cell>
          <cell r="L1" t="str">
            <v>PIB Minería del Cobre Real SA</v>
          </cell>
          <cell r="M1" t="str">
            <v>Consumo Total</v>
          </cell>
          <cell r="N1" t="str">
            <v>Consumo Total SA</v>
          </cell>
          <cell r="O1" t="str">
            <v>Consumo de Gobierno</v>
          </cell>
          <cell r="P1" t="str">
            <v>Consumo de Gobierno SA</v>
          </cell>
          <cell r="Q1" t="str">
            <v>Consumo Privado</v>
          </cell>
          <cell r="R1" t="str">
            <v>Consumo Privado SA</v>
          </cell>
          <cell r="S1" t="str">
            <v>Consumo Durable</v>
          </cell>
          <cell r="T1" t="str">
            <v>Consumo Durable SA</v>
          </cell>
          <cell r="U1" t="str">
            <v>Consumo Habitual</v>
          </cell>
          <cell r="V1" t="str">
            <v>Consumo Habitual SA</v>
          </cell>
          <cell r="W1" t="str">
            <v>FBCF Real</v>
          </cell>
          <cell r="X1" t="str">
            <v>FBCF Real SA</v>
          </cell>
          <cell r="Y1" t="str">
            <v>Balanza Comercial Nominal</v>
          </cell>
          <cell r="Z1" t="str">
            <v>Balanza Comercial Real</v>
          </cell>
          <cell r="AA1" t="str">
            <v>Cuenta Corriente</v>
          </cell>
          <cell r="AB1" t="str">
            <v>IPC</v>
          </cell>
          <cell r="AC1" t="str">
            <v>IPC SA</v>
          </cell>
          <cell r="AD1" t="str">
            <v>IPC Bienes</v>
          </cell>
          <cell r="AE1" t="str">
            <v>IPC Bienes SA</v>
          </cell>
          <cell r="AF1" t="str">
            <v>IPC Servicios</v>
          </cell>
          <cell r="AG1" t="str">
            <v>IPC Servicios SA</v>
          </cell>
          <cell r="AH1" t="str">
            <v>IPCSAE</v>
          </cell>
          <cell r="AI1" t="str">
            <v>IPCSAE SA</v>
          </cell>
          <cell r="AJ1" t="str">
            <v>IPCSAE Bienes</v>
          </cell>
          <cell r="AK1" t="str">
            <v>IPCSAE Bienes SA</v>
          </cell>
          <cell r="AL1" t="str">
            <v>IPCSAE Servicios</v>
          </cell>
          <cell r="AM1" t="str">
            <v>IPCSAE Servicios SA</v>
          </cell>
          <cell r="AN1" t="str">
            <v>Meta IPC</v>
          </cell>
          <cell r="AO1" t="str">
            <v>Meta IPC 2</v>
          </cell>
          <cell r="AP1" t="str">
            <v>TPM Nominal</v>
          </cell>
          <cell r="AQ1" t="str">
            <v>TCR</v>
          </cell>
          <cell r="AR1" t="str">
            <v>TCN</v>
          </cell>
          <cell r="AS1" t="str">
            <v>Precio Cobre Nominal</v>
          </cell>
          <cell r="AT1" t="str">
            <v>Precio Petróleo WTI</v>
          </cell>
          <cell r="AU1" t="str">
            <v>IPE</v>
          </cell>
          <cell r="AV1" t="str">
            <v>PIB Externo Real</v>
          </cell>
          <cell r="AW1" t="str">
            <v>Libor</v>
          </cell>
          <cell r="AX1" t="str">
            <v>FED Funds</v>
          </cell>
          <cell r="AY1" t="str">
            <v>EMBI Chile</v>
          </cell>
          <cell r="AZ1" t="str">
            <v>EMBI Chile 2</v>
          </cell>
          <cell r="BA1" t="str">
            <v>TDI</v>
          </cell>
          <cell r="BB1" t="str">
            <v>CMO Total Real</v>
          </cell>
          <cell r="BC1" t="str">
            <v>CMO Total Real SA</v>
          </cell>
          <cell r="BD1" t="str">
            <v>CMO Total Real en Pesos</v>
          </cell>
          <cell r="BE1" t="str">
            <v>CMO Total Real en Pesos SA</v>
          </cell>
          <cell r="BF1" t="str">
            <v>CMO Total Nom.</v>
          </cell>
          <cell r="BG1" t="str">
            <v>CMO Total Nom. SA</v>
          </cell>
          <cell r="BH1" t="str">
            <v>CMO Total Nom. en Pesos</v>
          </cell>
          <cell r="BI1" t="str">
            <v>CMO Total Nom. en Pesos SA</v>
          </cell>
          <cell r="BJ1" t="str">
            <v>CMO Real Resto</v>
          </cell>
          <cell r="BK1" t="str">
            <v>CMO Real Resto SA</v>
          </cell>
          <cell r="BL1" t="str">
            <v>CMO Real Resto en Pesos</v>
          </cell>
          <cell r="BM1" t="str">
            <v>CMO Real Resto en Pesos SA</v>
          </cell>
          <cell r="BN1" t="str">
            <v>CMO Nom. Resto</v>
          </cell>
          <cell r="BO1" t="str">
            <v>CMO Nom. Resto SA</v>
          </cell>
          <cell r="BP1" t="str">
            <v>CMO Nom. Resto en Pesos</v>
          </cell>
          <cell r="BQ1" t="str">
            <v>CMO Nom. Resto en Pesos SA</v>
          </cell>
          <cell r="BR1" t="str">
            <v>IREM Total Real</v>
          </cell>
          <cell r="BS1" t="str">
            <v>IREM Total Real SA</v>
          </cell>
          <cell r="BT1" t="str">
            <v>IREM Total Real en Pesos</v>
          </cell>
          <cell r="BU1" t="str">
            <v>IREM Total Real en Pesos SA</v>
          </cell>
          <cell r="BV1" t="str">
            <v>IREM Total Nom.</v>
          </cell>
          <cell r="BW1" t="str">
            <v>IREM Total Nom. SA</v>
          </cell>
          <cell r="BX1" t="str">
            <v>IREM Total Nom. en Pesos</v>
          </cell>
          <cell r="BY1" t="str">
            <v>IREM Total Nom. en Pesos SA</v>
          </cell>
          <cell r="BZ1" t="str">
            <v>IREM MINERÍA Real</v>
          </cell>
          <cell r="CA1" t="str">
            <v>IREM MINERÍA Real SA</v>
          </cell>
          <cell r="CB1" t="str">
            <v>IREM MINERÍA Real en Pesos</v>
          </cell>
          <cell r="CC1" t="str">
            <v>IREM MINERÍA Real en Pesos SA</v>
          </cell>
          <cell r="CD1" t="str">
            <v>IREM MINERÍA Nom.</v>
          </cell>
          <cell r="CE1" t="str">
            <v>IREM MINERÍA Nom. SA</v>
          </cell>
          <cell r="CF1" t="str">
            <v>IREM MINERÍA Nom. en Pesos</v>
          </cell>
          <cell r="CG1" t="str">
            <v>IREM MINERÍA Nom. en Pesos SA</v>
          </cell>
          <cell r="CH1" t="str">
            <v>IREM RESTO Real</v>
          </cell>
          <cell r="CI1" t="str">
            <v>IREM RESTO Real SA</v>
          </cell>
          <cell r="CJ1" t="str">
            <v>IREM RESTO Real en Pesos</v>
          </cell>
          <cell r="CK1" t="str">
            <v>IREM RESTO Real en Pesos SA</v>
          </cell>
          <cell r="CL1" t="str">
            <v>IREM RESTO Nom.</v>
          </cell>
          <cell r="CM1" t="str">
            <v>IREM RESTO Nom. SA</v>
          </cell>
          <cell r="CN1" t="str">
            <v>IREM RESTO Nom. en Pesos</v>
          </cell>
          <cell r="CO1" t="str">
            <v>IREM RESTO Nom. en Pesos SA</v>
          </cell>
          <cell r="CP1" t="str">
            <v>Empleo Total</v>
          </cell>
          <cell r="CQ1" t="str">
            <v>Empleo Total SA</v>
          </cell>
          <cell r="CR1" t="str">
            <v>Empleo Minería</v>
          </cell>
          <cell r="CS1" t="str">
            <v>Empleo Minería SA</v>
          </cell>
          <cell r="CT1" t="str">
            <v>Horas Total</v>
          </cell>
          <cell r="CU1" t="str">
            <v>Horas Total SA</v>
          </cell>
          <cell r="CV1" t="str">
            <v>Horas Minería</v>
          </cell>
          <cell r="CW1" t="str">
            <v>Horas Minería SA</v>
          </cell>
          <cell r="CX1" t="str">
            <v>Empleo Total Resto</v>
          </cell>
          <cell r="CY1" t="str">
            <v>Empleo Total Resto SA</v>
          </cell>
          <cell r="CZ1" t="str">
            <v>Horas Resto</v>
          </cell>
          <cell r="DA1" t="str">
            <v>Horas Resto SA</v>
          </cell>
          <cell r="DB1" t="str">
            <v>Población &gt; 15 años</v>
          </cell>
          <cell r="DC1" t="str">
            <v>Fuerza de Trabajo Total</v>
          </cell>
          <cell r="DD1" t="str">
            <v>Fuerza de Trabajo Total SA</v>
          </cell>
          <cell r="DE1" t="str">
            <v>Tasa desempleo</v>
          </cell>
          <cell r="DF1" t="str">
            <v>Tasa Desempleo SA</v>
          </cell>
          <cell r="DG1" t="str">
            <v>Tasa vacantes</v>
          </cell>
          <cell r="DH1" t="str">
            <v>Tasa vacantes SA</v>
          </cell>
        </row>
        <row r="2">
          <cell r="B2" t="str">
            <v>Mill. $</v>
          </cell>
          <cell r="C2" t="str">
            <v>Mill. $</v>
          </cell>
          <cell r="D2" t="str">
            <v>Mill. $</v>
          </cell>
          <cell r="E2" t="str">
            <v>Mill. $</v>
          </cell>
          <cell r="F2" t="str">
            <v>Mill. $</v>
          </cell>
          <cell r="G2" t="str">
            <v>Mill. $</v>
          </cell>
          <cell r="H2" t="str">
            <v>Mill. $</v>
          </cell>
          <cell r="I2" t="str">
            <v>Mill. $</v>
          </cell>
          <cell r="J2" t="str">
            <v>Mill. $</v>
          </cell>
          <cell r="K2" t="str">
            <v>Mill. $</v>
          </cell>
          <cell r="L2" t="str">
            <v>Mill. $</v>
          </cell>
          <cell r="M2" t="str">
            <v>Mill. $</v>
          </cell>
          <cell r="N2" t="str">
            <v>Mill. $</v>
          </cell>
          <cell r="O2" t="str">
            <v>Mill. $</v>
          </cell>
          <cell r="P2" t="str">
            <v>Mill. $</v>
          </cell>
          <cell r="Q2" t="str">
            <v>Mill. $</v>
          </cell>
          <cell r="R2" t="str">
            <v>Mill. $</v>
          </cell>
          <cell r="S2" t="str">
            <v>Mill. $</v>
          </cell>
          <cell r="T2" t="str">
            <v>Mill. $</v>
          </cell>
          <cell r="U2" t="str">
            <v>Mill. $</v>
          </cell>
          <cell r="V2" t="str">
            <v>Mill. $</v>
          </cell>
          <cell r="W2" t="str">
            <v>Mill. $</v>
          </cell>
          <cell r="X2" t="str">
            <v>Mill. $</v>
          </cell>
          <cell r="Y2" t="str">
            <v>Mill. $</v>
          </cell>
          <cell r="Z2" t="str">
            <v>Mill. $</v>
          </cell>
          <cell r="AA2" t="str">
            <v>Mill. US $</v>
          </cell>
          <cell r="AB2" t="str">
            <v>Índice</v>
          </cell>
          <cell r="AC2" t="str">
            <v>Índice</v>
          </cell>
          <cell r="AD2" t="str">
            <v>Índice</v>
          </cell>
          <cell r="AE2" t="str">
            <v>Índice</v>
          </cell>
          <cell r="AF2" t="str">
            <v>Índice</v>
          </cell>
          <cell r="AG2" t="str">
            <v>Índice</v>
          </cell>
          <cell r="AH2" t="str">
            <v>Índice</v>
          </cell>
          <cell r="AI2" t="str">
            <v>Índice</v>
          </cell>
          <cell r="AJ2" t="str">
            <v>Índice</v>
          </cell>
          <cell r="AK2" t="str">
            <v>Índice</v>
          </cell>
          <cell r="AL2" t="str">
            <v>Índice</v>
          </cell>
          <cell r="AM2" t="str">
            <v>Índice</v>
          </cell>
          <cell r="AN2" t="str">
            <v>Índice</v>
          </cell>
          <cell r="AO2" t="str">
            <v>Índice</v>
          </cell>
          <cell r="AP2" t="str">
            <v>Índice</v>
          </cell>
          <cell r="AQ2" t="str">
            <v>Índice</v>
          </cell>
          <cell r="AR2" t="str">
            <v>Índice</v>
          </cell>
          <cell r="AS2" t="str">
            <v>USD/libra</v>
          </cell>
          <cell r="AT2" t="str">
            <v>USD/Barril</v>
          </cell>
          <cell r="AU2" t="str">
            <v>Índice</v>
          </cell>
          <cell r="AV2" t="str">
            <v>Índice</v>
          </cell>
          <cell r="AW2" t="str">
            <v>Tasa, 3 meses</v>
          </cell>
          <cell r="AX2" t="str">
            <v>Tasa</v>
          </cell>
          <cell r="AY2" t="str">
            <v>Índice</v>
          </cell>
          <cell r="AZ2" t="str">
            <v>Índice</v>
          </cell>
          <cell r="BA2" t="str">
            <v>Índice</v>
          </cell>
          <cell r="BB2" t="str">
            <v>Índice</v>
          </cell>
          <cell r="BC2" t="str">
            <v>Índice</v>
          </cell>
          <cell r="BD2" t="str">
            <v>Pesos</v>
          </cell>
          <cell r="BE2" t="str">
            <v>Pesos</v>
          </cell>
          <cell r="BF2" t="str">
            <v>Índice</v>
          </cell>
          <cell r="BG2" t="str">
            <v>Índice</v>
          </cell>
          <cell r="BH2" t="str">
            <v>Pesos</v>
          </cell>
          <cell r="BI2" t="str">
            <v>Pesos</v>
          </cell>
          <cell r="BJ2" t="str">
            <v>Índice</v>
          </cell>
          <cell r="BK2" t="str">
            <v>Índice</v>
          </cell>
          <cell r="BL2" t="str">
            <v>Pesos</v>
          </cell>
          <cell r="BM2" t="str">
            <v>Pesos</v>
          </cell>
          <cell r="BN2" t="str">
            <v>Índice</v>
          </cell>
          <cell r="BO2" t="str">
            <v>Índice</v>
          </cell>
          <cell r="BP2" t="str">
            <v>Pesos</v>
          </cell>
          <cell r="BQ2" t="str">
            <v>Pesos</v>
          </cell>
          <cell r="BR2" t="str">
            <v>Índice</v>
          </cell>
          <cell r="BS2" t="str">
            <v>Índice</v>
          </cell>
          <cell r="BT2" t="str">
            <v>Pesos</v>
          </cell>
          <cell r="BU2" t="str">
            <v>Pesos</v>
          </cell>
          <cell r="BV2" t="str">
            <v>Índice</v>
          </cell>
          <cell r="BW2" t="str">
            <v>Índice</v>
          </cell>
          <cell r="BX2" t="str">
            <v>Pesos</v>
          </cell>
          <cell r="BY2" t="str">
            <v>Pesos</v>
          </cell>
          <cell r="BZ2" t="str">
            <v>Índice</v>
          </cell>
          <cell r="CA2" t="str">
            <v>Índice</v>
          </cell>
          <cell r="CB2" t="str">
            <v>Pesos</v>
          </cell>
          <cell r="CC2" t="str">
            <v>Pesos</v>
          </cell>
          <cell r="CD2" t="str">
            <v>Índice</v>
          </cell>
          <cell r="CE2" t="str">
            <v>Índice</v>
          </cell>
          <cell r="CF2" t="str">
            <v>Pesos</v>
          </cell>
          <cell r="CG2" t="str">
            <v>Pesos</v>
          </cell>
          <cell r="CH2" t="str">
            <v>Índice</v>
          </cell>
          <cell r="CI2" t="str">
            <v>Índice</v>
          </cell>
          <cell r="CJ2" t="str">
            <v>Pesos</v>
          </cell>
          <cell r="CK2" t="str">
            <v>Pesos</v>
          </cell>
          <cell r="CL2" t="str">
            <v>Índice</v>
          </cell>
          <cell r="CM2" t="str">
            <v>Índice</v>
          </cell>
          <cell r="CN2" t="str">
            <v>Pesos</v>
          </cell>
          <cell r="CO2" t="str">
            <v>Pesos</v>
          </cell>
          <cell r="CP2" t="str">
            <v>miles de personas</v>
          </cell>
          <cell r="CQ2" t="str">
            <v>miles de personas</v>
          </cell>
          <cell r="CR2" t="str">
            <v>miles de personas</v>
          </cell>
          <cell r="CS2" t="str">
            <v>miles de personas</v>
          </cell>
          <cell r="CT2" t="str">
            <v>Horas semanales</v>
          </cell>
          <cell r="CU2" t="str">
            <v>Horas semanales</v>
          </cell>
          <cell r="CV2" t="str">
            <v>Horas semanales</v>
          </cell>
          <cell r="CW2" t="str">
            <v>Horas semanales</v>
          </cell>
          <cell r="CX2" t="str">
            <v>miles de personas</v>
          </cell>
          <cell r="CY2" t="str">
            <v>miles de personas</v>
          </cell>
          <cell r="CZ2" t="str">
            <v>Horas semanales</v>
          </cell>
          <cell r="DA2" t="str">
            <v>Horas semanales</v>
          </cell>
          <cell r="DB2" t="str">
            <v>miles de personas</v>
          </cell>
          <cell r="DC2" t="str">
            <v>miles de personas</v>
          </cell>
          <cell r="DD2" t="str">
            <v>Unidades</v>
          </cell>
          <cell r="DE2" t="str">
            <v>Unidades</v>
          </cell>
          <cell r="DF2" t="str">
            <v>Unidades</v>
          </cell>
          <cell r="DG2" t="str">
            <v>Unidades</v>
          </cell>
          <cell r="DH2" t="str">
            <v>Unidades</v>
          </cell>
        </row>
        <row r="3">
          <cell r="B3" t="str">
            <v>GAM</v>
          </cell>
          <cell r="C3" t="str">
            <v>Propio</v>
          </cell>
          <cell r="D3" t="str">
            <v>GAM</v>
          </cell>
          <cell r="E3" t="str">
            <v>GAM</v>
          </cell>
          <cell r="F3" t="str">
            <v>Propio</v>
          </cell>
          <cell r="G3" t="str">
            <v>GAM</v>
          </cell>
          <cell r="H3" t="str">
            <v>Propio</v>
          </cell>
          <cell r="I3" t="str">
            <v>GAM</v>
          </cell>
          <cell r="J3" t="str">
            <v>Propio</v>
          </cell>
          <cell r="K3" t="str">
            <v>GAM</v>
          </cell>
          <cell r="L3" t="str">
            <v>Propio</v>
          </cell>
          <cell r="M3" t="str">
            <v>GAM</v>
          </cell>
          <cell r="N3" t="str">
            <v>Propio</v>
          </cell>
          <cell r="O3" t="str">
            <v>GAM</v>
          </cell>
          <cell r="P3" t="str">
            <v>Propio</v>
          </cell>
          <cell r="Q3" t="str">
            <v>GAM</v>
          </cell>
          <cell r="R3" t="str">
            <v>Propio</v>
          </cell>
          <cell r="S3" t="str">
            <v>GAM</v>
          </cell>
          <cell r="T3" t="str">
            <v>Propio</v>
          </cell>
          <cell r="U3" t="str">
            <v>GAM</v>
          </cell>
          <cell r="V3" t="str">
            <v>Propio</v>
          </cell>
          <cell r="W3" t="str">
            <v>GAM</v>
          </cell>
          <cell r="X3" t="str">
            <v>Propio</v>
          </cell>
          <cell r="Y3" t="str">
            <v>B7/CC.NN</v>
          </cell>
          <cell r="Z3" t="str">
            <v>B7/CC.NN</v>
          </cell>
          <cell r="AA3" t="str">
            <v>B7/CC.NN</v>
          </cell>
          <cell r="AB3" t="str">
            <v>INE/DAC</v>
          </cell>
          <cell r="AC3" t="str">
            <v>Propio</v>
          </cell>
          <cell r="AD3" t="str">
            <v>INE/DAC</v>
          </cell>
          <cell r="AE3" t="str">
            <v>Propio</v>
          </cell>
          <cell r="AF3" t="str">
            <v>INE/DAC</v>
          </cell>
          <cell r="AG3" t="str">
            <v>Propio</v>
          </cell>
          <cell r="AH3" t="str">
            <v>INE/DAC</v>
          </cell>
          <cell r="AI3" t="str">
            <v>Propio</v>
          </cell>
          <cell r="AJ3" t="str">
            <v>INE/DAC</v>
          </cell>
          <cell r="AK3" t="str">
            <v>Propio</v>
          </cell>
          <cell r="AL3" t="str">
            <v>INE/DAC</v>
          </cell>
          <cell r="AM3" t="str">
            <v>Propio</v>
          </cell>
          <cell r="AN3" t="str">
            <v>CC.NN.</v>
          </cell>
          <cell r="AO3" t="str">
            <v>CC.NN.</v>
          </cell>
          <cell r="AP3" t="str">
            <v>B7</v>
          </cell>
          <cell r="AQ3" t="str">
            <v>B7</v>
          </cell>
          <cell r="AR3" t="str">
            <v>B7</v>
          </cell>
          <cell r="AS3" t="str">
            <v>B7</v>
          </cell>
          <cell r="AT3" t="str">
            <v>B7</v>
          </cell>
          <cell r="AU3" t="str">
            <v>B7</v>
          </cell>
          <cell r="AV3" t="str">
            <v>DMP</v>
          </cell>
          <cell r="AW3" t="str">
            <v>B7</v>
          </cell>
          <cell r="AX3" t="str">
            <v>FRED</v>
          </cell>
          <cell r="AY3" t="str">
            <v>GAM/B7</v>
          </cell>
          <cell r="AZ3" t="str">
            <v>GAM/B7</v>
          </cell>
          <cell r="BA3" t="str">
            <v>DMP/B7</v>
          </cell>
          <cell r="BB3" t="str">
            <v>Propio</v>
          </cell>
          <cell r="BC3" t="str">
            <v>Propio</v>
          </cell>
          <cell r="BD3" t="str">
            <v>Propio</v>
          </cell>
          <cell r="BE3" t="str">
            <v>Propio</v>
          </cell>
          <cell r="BF3" t="str">
            <v>GAM</v>
          </cell>
          <cell r="BG3" t="str">
            <v>Propio</v>
          </cell>
          <cell r="BH3" t="str">
            <v>Propio</v>
          </cell>
          <cell r="BI3" t="str">
            <v>Propio</v>
          </cell>
          <cell r="BJ3" t="str">
            <v>Propio</v>
          </cell>
          <cell r="BK3" t="str">
            <v>Propio</v>
          </cell>
          <cell r="BL3" t="str">
            <v>Propio</v>
          </cell>
          <cell r="BM3" t="str">
            <v>Propio</v>
          </cell>
          <cell r="BN3" t="str">
            <v>GAM</v>
          </cell>
          <cell r="BO3" t="str">
            <v>Propio</v>
          </cell>
          <cell r="BP3" t="str">
            <v>Propio</v>
          </cell>
          <cell r="BQ3" t="str">
            <v>Propio</v>
          </cell>
          <cell r="BR3" t="str">
            <v>INE/DAC</v>
          </cell>
          <cell r="BS3" t="str">
            <v>Propio</v>
          </cell>
          <cell r="BT3" t="str">
            <v>INE/DAC</v>
          </cell>
          <cell r="BU3" t="str">
            <v>Propio</v>
          </cell>
          <cell r="BV3" t="str">
            <v>INE/DAC</v>
          </cell>
          <cell r="BW3" t="str">
            <v>Propio</v>
          </cell>
          <cell r="BX3" t="str">
            <v>INE/DAC</v>
          </cell>
          <cell r="BY3" t="str">
            <v>Propio</v>
          </cell>
          <cell r="BZ3" t="str">
            <v>INE/DAC</v>
          </cell>
          <cell r="CA3" t="str">
            <v>Propio</v>
          </cell>
          <cell r="CB3" t="str">
            <v>INE/DAC</v>
          </cell>
          <cell r="CC3" t="str">
            <v>Propio</v>
          </cell>
          <cell r="CD3" t="str">
            <v>INE/DAC</v>
          </cell>
          <cell r="CE3" t="str">
            <v>Propio</v>
          </cell>
          <cell r="CF3" t="str">
            <v>INE/DAC</v>
          </cell>
          <cell r="CG3" t="str">
            <v>Propio</v>
          </cell>
          <cell r="CH3" t="str">
            <v>INE/DAC</v>
          </cell>
          <cell r="CI3" t="str">
            <v>Propio</v>
          </cell>
          <cell r="CJ3" t="str">
            <v>INE/DAC</v>
          </cell>
          <cell r="CK3" t="str">
            <v>Propio</v>
          </cell>
          <cell r="CL3" t="str">
            <v>INE/DAC</v>
          </cell>
          <cell r="CM3" t="str">
            <v>Propio</v>
          </cell>
          <cell r="CN3" t="str">
            <v>INE/DAC</v>
          </cell>
          <cell r="CO3" t="str">
            <v>Propio</v>
          </cell>
          <cell r="CP3" t="str">
            <v>GAM</v>
          </cell>
          <cell r="CQ3" t="str">
            <v>Propio</v>
          </cell>
          <cell r="CR3" t="str">
            <v>GAM</v>
          </cell>
          <cell r="CS3" t="str">
            <v>Propio</v>
          </cell>
          <cell r="CT3" t="str">
            <v>GAM</v>
          </cell>
          <cell r="CU3" t="str">
            <v>Propio</v>
          </cell>
          <cell r="CV3" t="str">
            <v>GAM</v>
          </cell>
          <cell r="CW3" t="str">
            <v>Propio</v>
          </cell>
          <cell r="CX3" t="str">
            <v>GAM</v>
          </cell>
          <cell r="CY3" t="str">
            <v>Propio</v>
          </cell>
          <cell r="CZ3" t="str">
            <v>GAM</v>
          </cell>
          <cell r="DA3" t="str">
            <v>Propio</v>
          </cell>
          <cell r="DB3" t="str">
            <v>GAM</v>
          </cell>
          <cell r="DC3" t="str">
            <v>GAM</v>
          </cell>
          <cell r="DD3" t="str">
            <v>Propio</v>
          </cell>
          <cell r="DE3" t="str">
            <v>GAM</v>
          </cell>
          <cell r="DF3" t="str">
            <v>Propio</v>
          </cell>
          <cell r="DG3" t="str">
            <v>B7</v>
          </cell>
          <cell r="DH3" t="str">
            <v>Propio</v>
          </cell>
        </row>
        <row r="4">
          <cell r="B4" t="str">
            <v>Pública</v>
          </cell>
          <cell r="D4" t="str">
            <v>Pública</v>
          </cell>
          <cell r="E4" t="str">
            <v>No Público</v>
          </cell>
          <cell r="G4" t="str">
            <v>No Público</v>
          </cell>
          <cell r="I4" t="str">
            <v>Pública</v>
          </cell>
          <cell r="K4" t="str">
            <v>Pública</v>
          </cell>
          <cell r="M4" t="str">
            <v>No Público</v>
          </cell>
          <cell r="O4" t="str">
            <v>Pública</v>
          </cell>
          <cell r="Q4" t="str">
            <v>Pública</v>
          </cell>
          <cell r="S4" t="str">
            <v>Pública</v>
          </cell>
          <cell r="U4" t="str">
            <v>Pública</v>
          </cell>
          <cell r="W4" t="str">
            <v>Pública</v>
          </cell>
          <cell r="Y4" t="str">
            <v>Pública</v>
          </cell>
          <cell r="Z4" t="str">
            <v>Pública</v>
          </cell>
          <cell r="AA4" t="str">
            <v>Pública</v>
          </cell>
          <cell r="AB4" t="str">
            <v>Pública</v>
          </cell>
          <cell r="AD4" t="str">
            <v>No Pública</v>
          </cell>
          <cell r="AF4" t="str">
            <v>No Pública</v>
          </cell>
          <cell r="AH4" t="str">
            <v>Pública</v>
          </cell>
          <cell r="AJ4" t="str">
            <v>No Pública</v>
          </cell>
          <cell r="AL4" t="str">
            <v>No Pública</v>
          </cell>
          <cell r="AN4" t="str">
            <v>No Pública</v>
          </cell>
          <cell r="AO4" t="str">
            <v>Pública</v>
          </cell>
          <cell r="AP4" t="str">
            <v>Pública</v>
          </cell>
          <cell r="AQ4" t="str">
            <v>Pública</v>
          </cell>
          <cell r="AR4" t="str">
            <v>Pública</v>
          </cell>
          <cell r="AS4" t="str">
            <v>Pública</v>
          </cell>
          <cell r="AT4" t="str">
            <v>Pública</v>
          </cell>
          <cell r="AU4" t="str">
            <v>Pública</v>
          </cell>
          <cell r="AV4" t="str">
            <v>Pública</v>
          </cell>
          <cell r="AW4" t="str">
            <v>Pública</v>
          </cell>
          <cell r="AX4" t="str">
            <v>Pública</v>
          </cell>
          <cell r="AY4" t="str">
            <v>No Pública</v>
          </cell>
          <cell r="AZ4" t="str">
            <v>Pública</v>
          </cell>
          <cell r="BA4" t="str">
            <v>Pública</v>
          </cell>
          <cell r="BB4" t="str">
            <v>Pública</v>
          </cell>
          <cell r="BD4" t="str">
            <v>Pública</v>
          </cell>
          <cell r="BF4" t="str">
            <v>Pública</v>
          </cell>
          <cell r="BH4" t="str">
            <v>Pública</v>
          </cell>
          <cell r="BJ4" t="str">
            <v>Pública</v>
          </cell>
          <cell r="BL4" t="str">
            <v>Pública</v>
          </cell>
          <cell r="BN4" t="str">
            <v>Pública</v>
          </cell>
          <cell r="BP4" t="str">
            <v>Pública</v>
          </cell>
          <cell r="BR4" t="str">
            <v>Pública</v>
          </cell>
          <cell r="BT4" t="str">
            <v>Pública</v>
          </cell>
          <cell r="BV4" t="str">
            <v>Pública</v>
          </cell>
          <cell r="BX4" t="str">
            <v>Pública</v>
          </cell>
          <cell r="BZ4" t="str">
            <v>Pública</v>
          </cell>
          <cell r="CB4" t="str">
            <v>Pública</v>
          </cell>
          <cell r="CD4" t="str">
            <v>Pública</v>
          </cell>
          <cell r="CF4" t="str">
            <v>Pública</v>
          </cell>
          <cell r="CH4" t="str">
            <v>Pública</v>
          </cell>
          <cell r="CJ4" t="str">
            <v>Pública</v>
          </cell>
          <cell r="CL4" t="str">
            <v>Pública</v>
          </cell>
          <cell r="CN4" t="str">
            <v>Pública</v>
          </cell>
          <cell r="CP4" t="str">
            <v>Pública</v>
          </cell>
          <cell r="CR4" t="str">
            <v>Pública</v>
          </cell>
          <cell r="CT4" t="str">
            <v>Pública</v>
          </cell>
          <cell r="CV4" t="str">
            <v>Pública</v>
          </cell>
          <cell r="CX4" t="str">
            <v>Pública</v>
          </cell>
          <cell r="CZ4" t="str">
            <v>Pública</v>
          </cell>
          <cell r="DB4" t="str">
            <v>Pública</v>
          </cell>
          <cell r="DC4" t="str">
            <v>Pública</v>
          </cell>
          <cell r="DE4" t="str">
            <v>Pública</v>
          </cell>
          <cell r="DG4" t="str">
            <v>Pública</v>
          </cell>
        </row>
        <row r="5">
          <cell r="B5">
            <v>42572</v>
          </cell>
          <cell r="C5">
            <v>42572</v>
          </cell>
          <cell r="D5">
            <v>42572</v>
          </cell>
          <cell r="E5">
            <v>42572</v>
          </cell>
          <cell r="F5">
            <v>42572</v>
          </cell>
          <cell r="G5">
            <v>42572</v>
          </cell>
          <cell r="H5">
            <v>42572</v>
          </cell>
          <cell r="I5">
            <v>42572</v>
          </cell>
          <cell r="J5">
            <v>42572</v>
          </cell>
          <cell r="K5">
            <v>42572</v>
          </cell>
          <cell r="L5">
            <v>42572</v>
          </cell>
          <cell r="M5">
            <v>42572</v>
          </cell>
          <cell r="N5">
            <v>42572</v>
          </cell>
          <cell r="O5">
            <v>42572</v>
          </cell>
          <cell r="P5">
            <v>42572</v>
          </cell>
          <cell r="Q5">
            <v>42572</v>
          </cell>
          <cell r="R5">
            <v>42572</v>
          </cell>
          <cell r="S5">
            <v>42572</v>
          </cell>
          <cell r="T5">
            <v>42572</v>
          </cell>
          <cell r="U5">
            <v>42572</v>
          </cell>
          <cell r="V5">
            <v>42572</v>
          </cell>
          <cell r="W5">
            <v>42572</v>
          </cell>
          <cell r="X5">
            <v>42572</v>
          </cell>
          <cell r="Y5">
            <v>42572</v>
          </cell>
          <cell r="Z5">
            <v>42572</v>
          </cell>
          <cell r="AA5">
            <v>42572</v>
          </cell>
          <cell r="AB5">
            <v>42572</v>
          </cell>
          <cell r="AC5">
            <v>42572</v>
          </cell>
          <cell r="AD5">
            <v>42572</v>
          </cell>
          <cell r="AE5">
            <v>42572</v>
          </cell>
          <cell r="AF5">
            <v>42572</v>
          </cell>
          <cell r="AG5">
            <v>42572</v>
          </cell>
          <cell r="AH5">
            <v>42572</v>
          </cell>
          <cell r="AI5">
            <v>42572</v>
          </cell>
          <cell r="AJ5">
            <v>42572</v>
          </cell>
          <cell r="AK5">
            <v>42572</v>
          </cell>
          <cell r="AL5">
            <v>42572</v>
          </cell>
          <cell r="AM5">
            <v>42572</v>
          </cell>
          <cell r="AN5">
            <v>42572</v>
          </cell>
          <cell r="AO5">
            <v>42572</v>
          </cell>
          <cell r="AP5">
            <v>42572</v>
          </cell>
          <cell r="AQ5">
            <v>42572</v>
          </cell>
          <cell r="AR5">
            <v>42572</v>
          </cell>
          <cell r="AS5">
            <v>42572</v>
          </cell>
          <cell r="AT5">
            <v>42572</v>
          </cell>
          <cell r="AU5">
            <v>42572</v>
          </cell>
          <cell r="AV5">
            <v>42572</v>
          </cell>
          <cell r="AW5">
            <v>42572</v>
          </cell>
          <cell r="AX5">
            <v>42572</v>
          </cell>
          <cell r="AY5">
            <v>42572</v>
          </cell>
          <cell r="AZ5">
            <v>42572</v>
          </cell>
          <cell r="BA5">
            <v>42572</v>
          </cell>
          <cell r="BB5">
            <v>42572</v>
          </cell>
          <cell r="BC5">
            <v>42572</v>
          </cell>
          <cell r="BD5">
            <v>42572</v>
          </cell>
          <cell r="BE5">
            <v>42572</v>
          </cell>
          <cell r="BF5">
            <v>42572</v>
          </cell>
          <cell r="BG5">
            <v>42572</v>
          </cell>
          <cell r="BH5">
            <v>42572</v>
          </cell>
          <cell r="BI5">
            <v>42572</v>
          </cell>
          <cell r="BJ5">
            <v>42572</v>
          </cell>
          <cell r="BK5">
            <v>42572</v>
          </cell>
          <cell r="BL5">
            <v>42572</v>
          </cell>
          <cell r="BM5">
            <v>42572</v>
          </cell>
          <cell r="BN5">
            <v>42572</v>
          </cell>
          <cell r="BO5">
            <v>42572</v>
          </cell>
          <cell r="BP5">
            <v>42572</v>
          </cell>
          <cell r="BQ5">
            <v>42572</v>
          </cell>
          <cell r="BR5">
            <v>42572</v>
          </cell>
          <cell r="BS5">
            <v>42572</v>
          </cell>
          <cell r="BT5">
            <v>42572</v>
          </cell>
          <cell r="BU5">
            <v>42572</v>
          </cell>
          <cell r="BV5">
            <v>42572</v>
          </cell>
          <cell r="BW5">
            <v>42572</v>
          </cell>
          <cell r="BX5">
            <v>42572</v>
          </cell>
          <cell r="BY5">
            <v>42572</v>
          </cell>
          <cell r="BZ5">
            <v>42572</v>
          </cell>
          <cell r="CA5">
            <v>42572</v>
          </cell>
          <cell r="CB5">
            <v>42572</v>
          </cell>
          <cell r="CC5">
            <v>42572</v>
          </cell>
          <cell r="CD5">
            <v>42572</v>
          </cell>
          <cell r="CE5">
            <v>42572</v>
          </cell>
          <cell r="CF5">
            <v>42572</v>
          </cell>
          <cell r="CG5">
            <v>42572</v>
          </cell>
          <cell r="CH5">
            <v>42572</v>
          </cell>
          <cell r="CI5">
            <v>42572</v>
          </cell>
          <cell r="CJ5">
            <v>42572</v>
          </cell>
          <cell r="CK5">
            <v>42572</v>
          </cell>
          <cell r="CL5">
            <v>42572</v>
          </cell>
          <cell r="CM5">
            <v>42572</v>
          </cell>
          <cell r="CN5">
            <v>42572</v>
          </cell>
          <cell r="CO5">
            <v>42572</v>
          </cell>
          <cell r="CP5">
            <v>42572</v>
          </cell>
          <cell r="CQ5">
            <v>42572</v>
          </cell>
          <cell r="CR5">
            <v>42572</v>
          </cell>
          <cell r="CS5">
            <v>42572</v>
          </cell>
          <cell r="CT5">
            <v>42572</v>
          </cell>
          <cell r="CU5">
            <v>42572</v>
          </cell>
          <cell r="CV5">
            <v>42572</v>
          </cell>
          <cell r="CW5">
            <v>42572</v>
          </cell>
          <cell r="CX5">
            <v>42572</v>
          </cell>
          <cell r="CY5">
            <v>42572</v>
          </cell>
          <cell r="CZ5">
            <v>42572</v>
          </cell>
          <cell r="DA5">
            <v>42572</v>
          </cell>
          <cell r="DB5">
            <v>42572</v>
          </cell>
          <cell r="DC5">
            <v>42572</v>
          </cell>
          <cell r="DD5">
            <v>42572</v>
          </cell>
          <cell r="DE5">
            <v>42572</v>
          </cell>
          <cell r="DF5">
            <v>42572</v>
          </cell>
          <cell r="DG5">
            <v>42572</v>
          </cell>
          <cell r="DH5">
            <v>42572</v>
          </cell>
        </row>
        <row r="6">
          <cell r="B6" t="str">
            <v>2016T1</v>
          </cell>
          <cell r="C6" t="str">
            <v>2016T1</v>
          </cell>
          <cell r="D6" t="str">
            <v>2016T1</v>
          </cell>
          <cell r="E6" t="str">
            <v>2016T1</v>
          </cell>
          <cell r="F6" t="str">
            <v>2016T1</v>
          </cell>
          <cell r="G6" t="str">
            <v>2016T1</v>
          </cell>
          <cell r="H6" t="str">
            <v>2016T1</v>
          </cell>
          <cell r="I6" t="str">
            <v>2016T1</v>
          </cell>
          <cell r="J6" t="str">
            <v>2016T1</v>
          </cell>
          <cell r="K6" t="str">
            <v>2016T1</v>
          </cell>
          <cell r="L6" t="str">
            <v>2016T1</v>
          </cell>
          <cell r="M6" t="str">
            <v>2016T1</v>
          </cell>
          <cell r="N6" t="str">
            <v>2016T1</v>
          </cell>
          <cell r="O6" t="str">
            <v>2016T1</v>
          </cell>
          <cell r="P6" t="str">
            <v>2016T1</v>
          </cell>
          <cell r="Q6" t="str">
            <v>2016T1</v>
          </cell>
          <cell r="R6" t="str">
            <v>2016T1</v>
          </cell>
          <cell r="S6" t="str">
            <v>2016T1</v>
          </cell>
          <cell r="T6" t="str">
            <v>2016T1</v>
          </cell>
          <cell r="U6" t="str">
            <v>2016T1</v>
          </cell>
          <cell r="V6" t="str">
            <v>2016T1</v>
          </cell>
          <cell r="W6" t="str">
            <v>2016T1</v>
          </cell>
          <cell r="X6" t="str">
            <v>2016T1</v>
          </cell>
          <cell r="Y6" t="str">
            <v>2016T1</v>
          </cell>
          <cell r="Z6" t="str">
            <v>2016T1</v>
          </cell>
          <cell r="AA6" t="str">
            <v>2016T1</v>
          </cell>
          <cell r="AB6" t="str">
            <v>2016T1</v>
          </cell>
          <cell r="AC6" t="str">
            <v>2016T1</v>
          </cell>
          <cell r="AD6" t="str">
            <v>2016T1</v>
          </cell>
          <cell r="AE6" t="str">
            <v>2016T1</v>
          </cell>
          <cell r="AF6" t="str">
            <v>2016T1</v>
          </cell>
          <cell r="AG6" t="str">
            <v>2016T1</v>
          </cell>
          <cell r="AH6" t="str">
            <v>2016T1</v>
          </cell>
          <cell r="AI6" t="str">
            <v>2016T1</v>
          </cell>
          <cell r="AJ6" t="str">
            <v>2016T1</v>
          </cell>
          <cell r="AK6" t="str">
            <v>2016T1</v>
          </cell>
          <cell r="AL6" t="str">
            <v>2016T1</v>
          </cell>
          <cell r="AM6" t="str">
            <v>2016T1</v>
          </cell>
          <cell r="AN6" t="str">
            <v>2016T1</v>
          </cell>
          <cell r="AO6" t="str">
            <v>2016T1</v>
          </cell>
          <cell r="AP6" t="str">
            <v>2016T1</v>
          </cell>
          <cell r="AQ6" t="str">
            <v>2016T1</v>
          </cell>
          <cell r="AR6" t="str">
            <v>2016T1</v>
          </cell>
          <cell r="AS6" t="str">
            <v>2016T1</v>
          </cell>
          <cell r="AT6" t="str">
            <v>2016T1</v>
          </cell>
          <cell r="AU6" t="str">
            <v>2016T1</v>
          </cell>
          <cell r="AV6" t="str">
            <v>2016T1</v>
          </cell>
          <cell r="AW6" t="str">
            <v>2016T1</v>
          </cell>
          <cell r="AX6" t="str">
            <v>2016T1</v>
          </cell>
          <cell r="AY6" t="str">
            <v>2016T1</v>
          </cell>
          <cell r="AZ6" t="str">
            <v>2016T1</v>
          </cell>
          <cell r="BA6" t="str">
            <v>2016T1</v>
          </cell>
          <cell r="BB6" t="str">
            <v>2016T1</v>
          </cell>
          <cell r="BC6" t="str">
            <v>2016T1</v>
          </cell>
          <cell r="BD6" t="str">
            <v>2016T1</v>
          </cell>
          <cell r="BE6" t="str">
            <v>2016T1</v>
          </cell>
          <cell r="BF6" t="str">
            <v>2016T1</v>
          </cell>
          <cell r="BG6" t="str">
            <v>2016T1</v>
          </cell>
          <cell r="BH6" t="str">
            <v>2016T1</v>
          </cell>
          <cell r="BI6" t="str">
            <v>2016T1</v>
          </cell>
          <cell r="BJ6" t="str">
            <v>2016T1</v>
          </cell>
          <cell r="BK6" t="str">
            <v>2016T1</v>
          </cell>
          <cell r="BL6" t="str">
            <v>2016T1</v>
          </cell>
          <cell r="BM6" t="str">
            <v>2016T1</v>
          </cell>
          <cell r="BN6" t="str">
            <v>2016T1</v>
          </cell>
          <cell r="BO6" t="str">
            <v>2016T1</v>
          </cell>
          <cell r="BP6" t="str">
            <v>2016T1</v>
          </cell>
          <cell r="BQ6" t="str">
            <v>2016T1</v>
          </cell>
          <cell r="BR6" t="str">
            <v>2016T1</v>
          </cell>
          <cell r="BS6" t="str">
            <v>2016T1</v>
          </cell>
          <cell r="BT6" t="str">
            <v>2016T1</v>
          </cell>
          <cell r="BU6" t="str">
            <v>2016T1</v>
          </cell>
          <cell r="BV6" t="str">
            <v>2016T1</v>
          </cell>
          <cell r="BW6" t="str">
            <v>2016T1</v>
          </cell>
          <cell r="BX6" t="str">
            <v>2016T1</v>
          </cell>
          <cell r="BY6" t="str">
            <v>2016T1</v>
          </cell>
          <cell r="BZ6" t="str">
            <v>2016T1</v>
          </cell>
          <cell r="CA6" t="str">
            <v>2016T1</v>
          </cell>
          <cell r="CB6" t="str">
            <v>2016T1</v>
          </cell>
          <cell r="CC6" t="str">
            <v>2016T1</v>
          </cell>
          <cell r="CD6" t="str">
            <v>2016T1</v>
          </cell>
          <cell r="CE6" t="str">
            <v>2016T1</v>
          </cell>
          <cell r="CF6" t="str">
            <v>2016T1</v>
          </cell>
          <cell r="CG6" t="str">
            <v>2016T1</v>
          </cell>
          <cell r="CH6" t="str">
            <v>2016T1</v>
          </cell>
          <cell r="CI6" t="str">
            <v>2016T1</v>
          </cell>
          <cell r="CJ6" t="str">
            <v>2016T1</v>
          </cell>
          <cell r="CK6" t="str">
            <v>2016T1</v>
          </cell>
          <cell r="CL6" t="str">
            <v>2016T1</v>
          </cell>
          <cell r="CM6" t="str">
            <v>2016T1</v>
          </cell>
          <cell r="CN6" t="str">
            <v>2016T1</v>
          </cell>
          <cell r="CO6" t="str">
            <v>2016T1</v>
          </cell>
          <cell r="CP6" t="str">
            <v>2016T1</v>
          </cell>
          <cell r="CQ6" t="str">
            <v>2016T1</v>
          </cell>
          <cell r="CR6" t="str">
            <v>2016T1</v>
          </cell>
          <cell r="CS6" t="str">
            <v>2016T1</v>
          </cell>
          <cell r="CT6" t="str">
            <v>2016T1</v>
          </cell>
          <cell r="CU6" t="str">
            <v>2016T1</v>
          </cell>
          <cell r="CV6" t="str">
            <v>2016T1</v>
          </cell>
          <cell r="CW6" t="str">
            <v>2016T1</v>
          </cell>
          <cell r="CX6" t="str">
            <v>2016T1</v>
          </cell>
          <cell r="CY6" t="str">
            <v>2016T1</v>
          </cell>
          <cell r="CZ6" t="str">
            <v>2016T1</v>
          </cell>
          <cell r="DA6" t="str">
            <v>2016T1</v>
          </cell>
          <cell r="DB6" t="str">
            <v>2016T1</v>
          </cell>
          <cell r="DC6" t="str">
            <v>2016T1</v>
          </cell>
          <cell r="DD6" t="str">
            <v>2016T1</v>
          </cell>
          <cell r="DE6" t="str">
            <v>2016T1</v>
          </cell>
          <cell r="DF6" t="str">
            <v>2016T1</v>
          </cell>
          <cell r="DG6" t="str">
            <v>2016T1</v>
          </cell>
          <cell r="DH6" t="str">
            <v>2016T1</v>
          </cell>
        </row>
        <row r="7">
          <cell r="B7">
            <v>6597579.2489999998</v>
          </cell>
          <cell r="C7">
            <v>6586781.2783833202</v>
          </cell>
          <cell r="D7">
            <v>226339.71212887642</v>
          </cell>
          <cell r="E7">
            <v>5008334.2719999999</v>
          </cell>
          <cell r="F7">
            <v>4792720.9772160798</v>
          </cell>
          <cell r="G7">
            <v>1552179.2080000001</v>
          </cell>
          <cell r="H7">
            <v>1662532.17243417</v>
          </cell>
          <cell r="I7">
            <v>1291807.047</v>
          </cell>
          <cell r="J7">
            <v>1368417.4264838099</v>
          </cell>
          <cell r="K7">
            <v>1070146.4374935217</v>
          </cell>
          <cell r="L7">
            <v>1170615.3014317199</v>
          </cell>
          <cell r="M7">
            <v>4305524.2725109598</v>
          </cell>
          <cell r="N7">
            <v>4575572.0850705104</v>
          </cell>
          <cell r="O7">
            <v>1066583.3481345801</v>
          </cell>
          <cell r="P7">
            <v>1332446.61945252</v>
          </cell>
          <cell r="Q7">
            <v>3225419.3604271272</v>
          </cell>
          <cell r="R7">
            <v>3283848.0744981999</v>
          </cell>
          <cell r="S7">
            <v>43344.688637084007</v>
          </cell>
          <cell r="T7">
            <v>49301.575624887897</v>
          </cell>
          <cell r="U7">
            <v>3302112.5611546701</v>
          </cell>
          <cell r="V7">
            <v>3327725.6836588401</v>
          </cell>
          <cell r="W7">
            <v>626397.4425</v>
          </cell>
          <cell r="X7">
            <v>608266.65748205199</v>
          </cell>
          <cell r="Y7">
            <v>28016.59788922318</v>
          </cell>
          <cell r="Z7">
            <v>340611.55776733521</v>
          </cell>
          <cell r="AA7">
            <v>-165.78504304656431</v>
          </cell>
          <cell r="AB7">
            <v>12.744152877074271</v>
          </cell>
          <cell r="AC7">
            <v>12.7401839717171</v>
          </cell>
          <cell r="AD7">
            <v>16.732072428888905</v>
          </cell>
          <cell r="AE7">
            <v>16.7516990547803</v>
          </cell>
          <cell r="AF7">
            <v>9.1155791522571921</v>
          </cell>
          <cell r="AG7">
            <v>9.1082909497908506</v>
          </cell>
          <cell r="AH7">
            <v>13.746713045356987</v>
          </cell>
          <cell r="AI7">
            <v>13.7307804243421</v>
          </cell>
          <cell r="AJ7">
            <v>26.379027994509663</v>
          </cell>
          <cell r="AK7">
            <v>27.284282740589099</v>
          </cell>
          <cell r="AL7">
            <v>9.4291479737412107</v>
          </cell>
          <cell r="AM7">
            <v>9.2262319216995792</v>
          </cell>
          <cell r="AN7">
            <v>25.3</v>
          </cell>
          <cell r="AO7">
            <v>19.25251641375964</v>
          </cell>
          <cell r="AQ7">
            <v>99.905171929999995</v>
          </cell>
          <cell r="AR7">
            <v>186.85129032258101</v>
          </cell>
          <cell r="AS7">
            <v>0.64500000000000002</v>
          </cell>
          <cell r="AT7">
            <v>16.933333333333302</v>
          </cell>
          <cell r="AU7">
            <v>97.759066943333295</v>
          </cell>
          <cell r="AV7">
            <v>66.340154007211865</v>
          </cell>
          <cell r="AW7">
            <v>7.8915625</v>
          </cell>
          <cell r="AX7">
            <v>7.8266666666666671</v>
          </cell>
          <cell r="AY7">
            <v>200</v>
          </cell>
          <cell r="AZ7">
            <v>200</v>
          </cell>
          <cell r="BA7">
            <v>59.156872461656249</v>
          </cell>
          <cell r="BB7">
            <v>61.359855339885797</v>
          </cell>
          <cell r="BC7">
            <v>61.177191753334903</v>
          </cell>
          <cell r="BD7">
            <v>440488.98939781438</v>
          </cell>
          <cell r="BE7">
            <v>439177.68743668299</v>
          </cell>
          <cell r="BF7">
            <v>7.8197937696666662</v>
          </cell>
          <cell r="BG7">
            <v>7.7880287979156497</v>
          </cell>
          <cell r="BH7">
            <v>56136.59021553694</v>
          </cell>
          <cell r="BI7">
            <v>55908.556426555399</v>
          </cell>
          <cell r="BJ7">
            <v>60.940871579136548</v>
          </cell>
          <cell r="BK7">
            <v>60.5451790460653</v>
          </cell>
          <cell r="BL7">
            <v>407347.32161587523</v>
          </cell>
          <cell r="BM7">
            <v>404702.39236988302</v>
          </cell>
          <cell r="BN7">
            <v>7.7663978386666663</v>
          </cell>
          <cell r="BO7">
            <v>7.7125910927868304</v>
          </cell>
          <cell r="BP7">
            <v>51912.965407394549</v>
          </cell>
          <cell r="BQ7">
            <v>51553.304751872798</v>
          </cell>
          <cell r="BR7">
            <v>57.100800106984281</v>
          </cell>
          <cell r="BS7">
            <v>56.920368361003099</v>
          </cell>
          <cell r="BT7">
            <v>244254.47579076263</v>
          </cell>
          <cell r="BU7">
            <v>243482.660659877</v>
          </cell>
          <cell r="BV7">
            <v>7.2770132596666661</v>
          </cell>
          <cell r="BW7">
            <v>7.2480976888374302</v>
          </cell>
          <cell r="BX7">
            <v>31128.163803871154</v>
          </cell>
          <cell r="BY7">
            <v>31004.474510849599</v>
          </cell>
          <cell r="BZ7">
            <v>61.49292037630083</v>
          </cell>
          <cell r="CA7">
            <v>62.097402620547001</v>
          </cell>
          <cell r="CB7">
            <v>636270.82918739202</v>
          </cell>
          <cell r="CC7">
            <v>642525.442179907</v>
          </cell>
          <cell r="CD7">
            <v>7.8367517813333327</v>
          </cell>
          <cell r="CE7">
            <v>7.90514077439492</v>
          </cell>
          <cell r="CF7">
            <v>81087.327183869347</v>
          </cell>
          <cell r="CG7">
            <v>81794.952078826303</v>
          </cell>
          <cell r="CH7">
            <v>55.230871107921288</v>
          </cell>
          <cell r="CI7">
            <v>54.923611148922298</v>
          </cell>
          <cell r="CJ7">
            <v>221009.52175633318</v>
          </cell>
          <cell r="CK7">
            <v>219780.00327781899</v>
          </cell>
          <cell r="CL7">
            <v>7.0387066493333332</v>
          </cell>
          <cell r="CM7">
            <v>6.99134236039255</v>
          </cell>
          <cell r="CN7">
            <v>28165.791325517825</v>
          </cell>
          <cell r="CO7">
            <v>27976.2603867986</v>
          </cell>
          <cell r="CP7">
            <v>3988.666142</v>
          </cell>
          <cell r="CQ7">
            <v>3993.1117530957499</v>
          </cell>
          <cell r="CR7">
            <v>165.66593800000001</v>
          </cell>
          <cell r="CS7">
            <v>165.468531214048</v>
          </cell>
          <cell r="CT7">
            <v>45.223858</v>
          </cell>
          <cell r="CU7">
            <v>45.2118489946971</v>
          </cell>
          <cell r="CV7">
            <v>41.248722999999998</v>
          </cell>
          <cell r="CW7">
            <v>41.492440608505397</v>
          </cell>
          <cell r="CX7">
            <v>3729.8219239999999</v>
          </cell>
          <cell r="CY7">
            <v>3731.1656023908899</v>
          </cell>
          <cell r="CZ7">
            <v>44.963274040000002</v>
          </cell>
          <cell r="DA7">
            <v>44.861951690009903</v>
          </cell>
          <cell r="DB7">
            <v>8393.0515739999992</v>
          </cell>
          <cell r="DC7">
            <v>4614.1180780000004</v>
          </cell>
          <cell r="DD7">
            <v>4615.7738667269396</v>
          </cell>
          <cell r="DE7">
            <v>13.55517837</v>
          </cell>
          <cell r="DF7">
            <v>13.4925227837705</v>
          </cell>
          <cell r="DG7">
            <v>1.2797678559972039</v>
          </cell>
          <cell r="DH7">
            <v>1.15296232668893</v>
          </cell>
        </row>
        <row r="8">
          <cell r="B8">
            <v>6932888.4579999996</v>
          </cell>
          <cell r="C8">
            <v>6867057.1978960196</v>
          </cell>
          <cell r="D8">
            <v>227443.88291351305</v>
          </cell>
          <cell r="E8">
            <v>5080417.0860000001</v>
          </cell>
          <cell r="F8">
            <v>5037438.2495383304</v>
          </cell>
          <cell r="G8">
            <v>1732906.1880000001</v>
          </cell>
          <cell r="H8">
            <v>1667568.6391621099</v>
          </cell>
          <cell r="I8">
            <v>1381416.402</v>
          </cell>
          <cell r="J8">
            <v>1405350.8954899199</v>
          </cell>
          <cell r="K8">
            <v>1188686.2255481679</v>
          </cell>
          <cell r="L8">
            <v>1202307.8287184001</v>
          </cell>
          <cell r="M8">
            <v>4744384.4442066839</v>
          </cell>
          <cell r="N8">
            <v>4717096.6179325096</v>
          </cell>
          <cell r="O8">
            <v>1359073.0849618404</v>
          </cell>
          <cell r="P8">
            <v>1306994.46897139</v>
          </cell>
          <cell r="Q8">
            <v>3406420.4567232979</v>
          </cell>
          <cell r="R8">
            <v>3419879.0823846199</v>
          </cell>
          <cell r="S8">
            <v>80728.726496206247</v>
          </cell>
          <cell r="T8">
            <v>82095.055535988402</v>
          </cell>
          <cell r="U8">
            <v>3404424.58127457</v>
          </cell>
          <cell r="V8">
            <v>3429323.81330476</v>
          </cell>
          <cell r="W8">
            <v>640307.64500000002</v>
          </cell>
          <cell r="X8">
            <v>637639.56203855702</v>
          </cell>
          <cell r="Y8">
            <v>49137.327490400785</v>
          </cell>
          <cell r="Z8">
            <v>354744.07456793764</v>
          </cell>
          <cell r="AA8">
            <v>-302.20432863723062</v>
          </cell>
          <cell r="AB8">
            <v>13.20965172885011</v>
          </cell>
          <cell r="AC8">
            <v>13.201984819603</v>
          </cell>
          <cell r="AD8">
            <v>17.338569576159518</v>
          </cell>
          <cell r="AE8">
            <v>17.346743521317599</v>
          </cell>
          <cell r="AF8">
            <v>9.4459968440918303</v>
          </cell>
          <cell r="AG8">
            <v>9.4321575277015892</v>
          </cell>
          <cell r="AH8">
            <v>14.374801029769547</v>
          </cell>
          <cell r="AI8">
            <v>14.2362698167743</v>
          </cell>
          <cell r="AJ8">
            <v>29.38088589014739</v>
          </cell>
          <cell r="AK8">
            <v>28.301212565797002</v>
          </cell>
          <cell r="AL8">
            <v>9.5037519082388453</v>
          </cell>
          <cell r="AM8">
            <v>9.5589379529799903</v>
          </cell>
          <cell r="AN8">
            <v>22</v>
          </cell>
          <cell r="AO8">
            <v>19.212553934447921</v>
          </cell>
          <cell r="AQ8">
            <v>98.161851126666704</v>
          </cell>
          <cell r="AR8">
            <v>188.668225806452</v>
          </cell>
          <cell r="AS8">
            <v>0.64433333333333298</v>
          </cell>
          <cell r="AT8">
            <v>13.966666666666701</v>
          </cell>
          <cell r="AU8">
            <v>98.701306736666695</v>
          </cell>
          <cell r="AV8">
            <v>67.035898911798199</v>
          </cell>
          <cell r="AW8">
            <v>6.9871749999999997</v>
          </cell>
          <cell r="AX8">
            <v>6.919999999999999</v>
          </cell>
          <cell r="AY8">
            <v>219.82999999999998</v>
          </cell>
          <cell r="AZ8">
            <v>219.82999999999998</v>
          </cell>
          <cell r="BA8">
            <v>64.031080766564713</v>
          </cell>
          <cell r="BB8">
            <v>62.063362683221378</v>
          </cell>
          <cell r="BC8">
            <v>61.983941731909603</v>
          </cell>
          <cell r="BD8">
            <v>445539.31484241155</v>
          </cell>
          <cell r="BE8">
            <v>444969.16919271101</v>
          </cell>
          <cell r="BF8">
            <v>8.1983540616666666</v>
          </cell>
          <cell r="BG8">
            <v>8.1806973878023808</v>
          </cell>
          <cell r="BH8">
            <v>58854.191805787559</v>
          </cell>
          <cell r="BI8">
            <v>58727.438403562497</v>
          </cell>
          <cell r="BJ8">
            <v>61.281381854957786</v>
          </cell>
          <cell r="BK8">
            <v>61.252786028287197</v>
          </cell>
          <cell r="BL8">
            <v>409623.3958702177</v>
          </cell>
          <cell r="BM8">
            <v>409432.252666521</v>
          </cell>
          <cell r="BN8">
            <v>8.0950571176666681</v>
          </cell>
          <cell r="BO8">
            <v>8.0854410275561808</v>
          </cell>
          <cell r="BP8">
            <v>54109.823994344748</v>
          </cell>
          <cell r="BQ8">
            <v>54045.547123166703</v>
          </cell>
          <cell r="BR8">
            <v>57.755476232610647</v>
          </cell>
          <cell r="BS8">
            <v>57.678431569420503</v>
          </cell>
          <cell r="BT8">
            <v>247054.91945491431</v>
          </cell>
          <cell r="BU8">
            <v>246725.35307797699</v>
          </cell>
          <cell r="BV8">
            <v>7.6292972646666666</v>
          </cell>
          <cell r="BW8">
            <v>7.6125616414015598</v>
          </cell>
          <cell r="BX8">
            <v>32635.094438985332</v>
          </cell>
          <cell r="BY8">
            <v>32563.506109582901</v>
          </cell>
          <cell r="BZ8">
            <v>63.3005718947486</v>
          </cell>
          <cell r="CA8">
            <v>62.924327495060901</v>
          </cell>
          <cell r="CB8">
            <v>654974.7047471531</v>
          </cell>
          <cell r="CC8">
            <v>651081.68202709698</v>
          </cell>
          <cell r="CD8">
            <v>8.3617850896666663</v>
          </cell>
          <cell r="CE8">
            <v>8.3122605747799305</v>
          </cell>
          <cell r="CF8">
            <v>86519.877409163208</v>
          </cell>
          <cell r="CG8">
            <v>86007.444368744895</v>
          </cell>
          <cell r="CH8">
            <v>55.53205330396618</v>
          </cell>
          <cell r="CI8">
            <v>55.515559189961003</v>
          </cell>
          <cell r="CJ8">
            <v>222214.7197149049</v>
          </cell>
          <cell r="CK8">
            <v>222148.71756477101</v>
          </cell>
          <cell r="CL8">
            <v>7.3355908393333333</v>
          </cell>
          <cell r="CM8">
            <v>7.32156407067672</v>
          </cell>
          <cell r="CN8">
            <v>29353.790564579362</v>
          </cell>
          <cell r="CO8">
            <v>29297.661639405302</v>
          </cell>
          <cell r="CP8">
            <v>4042.9764570000002</v>
          </cell>
          <cell r="CQ8">
            <v>4043.32613850999</v>
          </cell>
          <cell r="CR8">
            <v>164.43200210000001</v>
          </cell>
          <cell r="CS8">
            <v>162.23264368609401</v>
          </cell>
          <cell r="CT8">
            <v>45.512199000000003</v>
          </cell>
          <cell r="CU8">
            <v>45.320139387528201</v>
          </cell>
          <cell r="CV8">
            <v>42.857185000000001</v>
          </cell>
          <cell r="CW8">
            <v>42.516469415800699</v>
          </cell>
          <cell r="CX8">
            <v>3783.0995910000001</v>
          </cell>
          <cell r="CY8">
            <v>3788.90889751347</v>
          </cell>
          <cell r="CZ8">
            <v>45.154992419999999</v>
          </cell>
          <cell r="DA8">
            <v>44.988498712794197</v>
          </cell>
          <cell r="DB8">
            <v>8434.3215739999996</v>
          </cell>
          <cell r="DC8">
            <v>4577.0348999999997</v>
          </cell>
          <cell r="DD8">
            <v>4576.8235118009097</v>
          </cell>
          <cell r="DE8">
            <v>11.66821871</v>
          </cell>
          <cell r="DF8">
            <v>11.7398835626019</v>
          </cell>
          <cell r="DG8">
            <v>1.2926855040294027</v>
          </cell>
          <cell r="DH8">
            <v>1.2271430014351401</v>
          </cell>
        </row>
        <row r="9">
          <cell r="B9">
            <v>6825215.466</v>
          </cell>
          <cell r="C9">
            <v>7007356.7252105903</v>
          </cell>
          <cell r="D9">
            <v>229020.71377048525</v>
          </cell>
          <cell r="E9">
            <v>4845933.0120000001</v>
          </cell>
          <cell r="F9">
            <v>5113008.0481740599</v>
          </cell>
          <cell r="G9">
            <v>1733732.703</v>
          </cell>
          <cell r="H9">
            <v>1703619.4433957499</v>
          </cell>
          <cell r="I9">
            <v>1389412.807</v>
          </cell>
          <cell r="J9">
            <v>1368294.4007860201</v>
          </cell>
          <cell r="K9">
            <v>1205403.7026956738</v>
          </cell>
          <cell r="L9">
            <v>1170547.4438394499</v>
          </cell>
          <cell r="M9">
            <v>4664088.9096715311</v>
          </cell>
          <cell r="N9">
            <v>4810622.1443887101</v>
          </cell>
          <cell r="O9">
            <v>1339453.8530873095</v>
          </cell>
          <cell r="P9">
            <v>1308903.82177827</v>
          </cell>
          <cell r="Q9">
            <v>3347095.3132018452</v>
          </cell>
          <cell r="R9">
            <v>3512038.8432025001</v>
          </cell>
          <cell r="S9">
            <v>71521.765572872871</v>
          </cell>
          <cell r="T9">
            <v>68808.736950920502</v>
          </cell>
          <cell r="U9">
            <v>3341635.9399557998</v>
          </cell>
          <cell r="V9">
            <v>3536391.8167407201</v>
          </cell>
          <cell r="W9">
            <v>667281.70209999999</v>
          </cell>
          <cell r="X9">
            <v>702667.69110165397</v>
          </cell>
          <cell r="Y9">
            <v>114458.10077170239</v>
          </cell>
          <cell r="Z9">
            <v>281431.36872170499</v>
          </cell>
          <cell r="AA9">
            <v>-420.6788570002426</v>
          </cell>
          <cell r="AB9">
            <v>13.616913557337909</v>
          </cell>
          <cell r="AC9">
            <v>13.703060389886</v>
          </cell>
          <cell r="AD9">
            <v>17.996647414983062</v>
          </cell>
          <cell r="AE9">
            <v>18.014569824460999</v>
          </cell>
          <cell r="AF9">
            <v>9.8045155305030338</v>
          </cell>
          <cell r="AG9">
            <v>9.7982510115108408</v>
          </cell>
          <cell r="AH9">
            <v>14.701815567411149</v>
          </cell>
          <cell r="AI9">
            <v>14.7642955716258</v>
          </cell>
          <cell r="AJ9">
            <v>29.422926962810465</v>
          </cell>
          <cell r="AK9">
            <v>29.348624157385402</v>
          </cell>
          <cell r="AL9">
            <v>9.844141380366473</v>
          </cell>
          <cell r="AM9">
            <v>9.9155051770053309</v>
          </cell>
          <cell r="AN9">
            <v>18.8</v>
          </cell>
          <cell r="AO9">
            <v>19.175803952693414</v>
          </cell>
          <cell r="AQ9">
            <v>101.01772131</v>
          </cell>
          <cell r="AR9">
            <v>194.122903225806</v>
          </cell>
          <cell r="AS9">
            <v>0.60333333333333306</v>
          </cell>
          <cell r="AT9">
            <v>13.9</v>
          </cell>
          <cell r="AU9">
            <v>101.540454533333</v>
          </cell>
          <cell r="AV9">
            <v>67.607950791071943</v>
          </cell>
          <cell r="AW9">
            <v>6.2785234374999996</v>
          </cell>
          <cell r="AX9">
            <v>6.206666666666667</v>
          </cell>
          <cell r="AY9">
            <v>224.66499999999996</v>
          </cell>
          <cell r="AZ9">
            <v>224.66499999999996</v>
          </cell>
          <cell r="BA9">
            <v>62.464095597504226</v>
          </cell>
          <cell r="BB9">
            <v>62.272631038065342</v>
          </cell>
          <cell r="BC9">
            <v>62.181696348046401</v>
          </cell>
          <cell r="BD9">
            <v>447041.60661978868</v>
          </cell>
          <cell r="BE9">
            <v>446388.80635658698</v>
          </cell>
          <cell r="BF9">
            <v>8.4796103383333339</v>
          </cell>
          <cell r="BG9">
            <v>8.5183332140971295</v>
          </cell>
          <cell r="BH9">
            <v>60873.26913875121</v>
          </cell>
          <cell r="BI9">
            <v>61151.252199747301</v>
          </cell>
          <cell r="BJ9">
            <v>61.160728248720865</v>
          </cell>
          <cell r="BK9">
            <v>61.208275103199</v>
          </cell>
          <cell r="BL9">
            <v>408816.91046772263</v>
          </cell>
          <cell r="BM9">
            <v>409134.72810559598</v>
          </cell>
          <cell r="BN9">
            <v>8.3282034966666671</v>
          </cell>
          <cell r="BO9">
            <v>8.3900271635238308</v>
          </cell>
          <cell r="BP9">
            <v>55668.245306169301</v>
          </cell>
          <cell r="BQ9">
            <v>56081.493499963901</v>
          </cell>
          <cell r="BR9">
            <v>57.950219035362814</v>
          </cell>
          <cell r="BS9">
            <v>57.854120604438698</v>
          </cell>
          <cell r="BT9">
            <v>247887.95158600764</v>
          </cell>
          <cell r="BU9">
            <v>247476.88078072501</v>
          </cell>
          <cell r="BV9">
            <v>7.8910312323333338</v>
          </cell>
          <cell r="BW9">
            <v>7.9255885802716097</v>
          </cell>
          <cell r="BX9">
            <v>33754.688086522307</v>
          </cell>
          <cell r="BY9">
            <v>33902.510654518701</v>
          </cell>
          <cell r="BZ9">
            <v>64.29749300235936</v>
          </cell>
          <cell r="CA9">
            <v>63.646898647933703</v>
          </cell>
          <cell r="CB9">
            <v>665289.9055197346</v>
          </cell>
          <cell r="CC9">
            <v>658558.16783649602</v>
          </cell>
          <cell r="CD9">
            <v>8.7553340416666661</v>
          </cell>
          <cell r="CE9">
            <v>8.7140225715653603</v>
          </cell>
          <cell r="CF9">
            <v>90591.951340317304</v>
          </cell>
          <cell r="CG9">
            <v>90164.499152698801</v>
          </cell>
          <cell r="CH9">
            <v>55.48151725319196</v>
          </cell>
          <cell r="CI9">
            <v>55.504954553932201</v>
          </cell>
          <cell r="CJ9">
            <v>222012.49678796172</v>
          </cell>
          <cell r="CK9">
            <v>222106.28250147501</v>
          </cell>
          <cell r="CL9">
            <v>7.5548702446666667</v>
          </cell>
          <cell r="CM9">
            <v>7.6078970790645801</v>
          </cell>
          <cell r="CN9">
            <v>30231.249774104352</v>
          </cell>
          <cell r="CO9">
            <v>30443.4397156265</v>
          </cell>
          <cell r="CP9">
            <v>4102.7959899999996</v>
          </cell>
          <cell r="CQ9">
            <v>4096.6773311777297</v>
          </cell>
          <cell r="CR9">
            <v>165.65097890000001</v>
          </cell>
          <cell r="CS9">
            <v>163.38643605635599</v>
          </cell>
          <cell r="CT9">
            <v>44.422128999999998</v>
          </cell>
          <cell r="CU9">
            <v>45.152833806341398</v>
          </cell>
          <cell r="CV9">
            <v>42.910823999999998</v>
          </cell>
          <cell r="CW9">
            <v>43.281989103173899</v>
          </cell>
          <cell r="CX9">
            <v>3843.6142810000001</v>
          </cell>
          <cell r="CY9">
            <v>3841.3684253763299</v>
          </cell>
          <cell r="CZ9">
            <v>44.032482399999999</v>
          </cell>
          <cell r="DA9">
            <v>44.772054832381698</v>
          </cell>
          <cell r="DB9">
            <v>8476.6415739999993</v>
          </cell>
          <cell r="DC9">
            <v>4627.6983950000003</v>
          </cell>
          <cell r="DD9">
            <v>4624.25382687615</v>
          </cell>
          <cell r="DE9">
            <v>11.342623489999999</v>
          </cell>
          <cell r="DF9">
            <v>11.2578584289119</v>
          </cell>
          <cell r="DG9">
            <v>1.1243890351530423</v>
          </cell>
          <cell r="DH9">
            <v>1.1776981815562799</v>
          </cell>
        </row>
        <row r="10">
          <cell r="B10">
            <v>7251292.0719999997</v>
          </cell>
          <cell r="C10">
            <v>7149515.22482266</v>
          </cell>
          <cell r="D10">
            <v>229910.32756167403</v>
          </cell>
          <cell r="E10">
            <v>5251839.3949999996</v>
          </cell>
          <cell r="F10">
            <v>5264111.8310338603</v>
          </cell>
          <cell r="G10">
            <v>1680204.618</v>
          </cell>
          <cell r="H10">
            <v>1664716.2083461799</v>
          </cell>
          <cell r="I10">
            <v>1417364.9650000001</v>
          </cell>
          <cell r="J10">
            <v>1341158.15298416</v>
          </cell>
          <cell r="K10">
            <v>1223515.9852888568</v>
          </cell>
          <cell r="L10">
            <v>1147108.22385682</v>
          </cell>
          <cell r="M10">
            <v>5284017.2607216602</v>
          </cell>
          <cell r="N10">
            <v>4878893.6633410798</v>
          </cell>
          <cell r="O10">
            <v>1470788.3056859602</v>
          </cell>
          <cell r="P10">
            <v>1294612.6920709701</v>
          </cell>
          <cell r="Q10">
            <v>3844607.680970991</v>
          </cell>
          <cell r="R10">
            <v>3598854.5493490798</v>
          </cell>
          <cell r="S10">
            <v>89572.505420342757</v>
          </cell>
          <cell r="T10">
            <v>81742.867401040101</v>
          </cell>
          <cell r="U10">
            <v>3863760.2794852401</v>
          </cell>
          <cell r="V10">
            <v>3611531.3544278699</v>
          </cell>
          <cell r="W10">
            <v>796896.88639999996</v>
          </cell>
          <cell r="X10">
            <v>783285.000409742</v>
          </cell>
          <cell r="Y10">
            <v>18575.375906581961</v>
          </cell>
          <cell r="Z10">
            <v>363807.19452165847</v>
          </cell>
          <cell r="AA10">
            <v>-302.53177131596175</v>
          </cell>
          <cell r="AB10">
            <v>14.196413389096172</v>
          </cell>
          <cell r="AC10">
            <v>14.1196391285464</v>
          </cell>
          <cell r="AD10">
            <v>18.54375298607016</v>
          </cell>
          <cell r="AE10">
            <v>18.493427016626999</v>
          </cell>
          <cell r="AF10">
            <v>10.102576882979292</v>
          </cell>
          <cell r="AG10">
            <v>10.1336274443601</v>
          </cell>
          <cell r="AH10">
            <v>15.124586220194901</v>
          </cell>
          <cell r="AI10">
            <v>15.2263315667388</v>
          </cell>
          <cell r="AJ10">
            <v>30.053599622556312</v>
          </cell>
          <cell r="AK10">
            <v>30.282603627913701</v>
          </cell>
          <cell r="AL10">
            <v>10.169935359707042</v>
          </cell>
          <cell r="AM10">
            <v>10.258907945645401</v>
          </cell>
          <cell r="AN10">
            <v>15.5</v>
          </cell>
          <cell r="AO10">
            <v>19.145874713153649</v>
          </cell>
          <cell r="AQ10">
            <v>101.018123033333</v>
          </cell>
          <cell r="AR10">
            <v>201.687777777778</v>
          </cell>
          <cell r="AS10">
            <v>0.59666666666666701</v>
          </cell>
          <cell r="AT10">
            <v>15.4</v>
          </cell>
          <cell r="AU10">
            <v>101.9991718</v>
          </cell>
          <cell r="AV10">
            <v>68.426720567787314</v>
          </cell>
          <cell r="AW10">
            <v>6.1423387096774196</v>
          </cell>
          <cell r="AX10">
            <v>6.2666666666666666</v>
          </cell>
          <cell r="AY10">
            <v>204.99999999999997</v>
          </cell>
          <cell r="AZ10">
            <v>204.99999999999997</v>
          </cell>
          <cell r="BA10">
            <v>66.450839404909445</v>
          </cell>
          <cell r="BB10">
            <v>62.431810418684975</v>
          </cell>
          <cell r="BC10">
            <v>62.808074396852</v>
          </cell>
          <cell r="BD10">
            <v>448184.32059969829</v>
          </cell>
          <cell r="BE10">
            <v>450885.43745515699</v>
          </cell>
          <cell r="BF10">
            <v>8.8630778933333332</v>
          </cell>
          <cell r="BG10">
            <v>8.8804353284275201</v>
          </cell>
          <cell r="BH10">
            <v>63626.098897445278</v>
          </cell>
          <cell r="BI10">
            <v>63750.704129945298</v>
          </cell>
          <cell r="BJ10">
            <v>62.06433532782809</v>
          </cell>
          <cell r="BK10">
            <v>62.467980517043799</v>
          </cell>
          <cell r="BL10">
            <v>414856.89502865053</v>
          </cell>
          <cell r="BM10">
            <v>417554.98224792402</v>
          </cell>
          <cell r="BN10">
            <v>8.8109096103333329</v>
          </cell>
          <cell r="BO10">
            <v>8.8195388854525891</v>
          </cell>
          <cell r="BP10">
            <v>58894.799791435995</v>
          </cell>
          <cell r="BQ10">
            <v>58952.480490948197</v>
          </cell>
          <cell r="BR10">
            <v>58.098349601467724</v>
          </cell>
          <cell r="BS10">
            <v>58.472157450269798</v>
          </cell>
          <cell r="BT10">
            <v>248521.59513749467</v>
          </cell>
          <cell r="BU10">
            <v>250120.59620118901</v>
          </cell>
          <cell r="BV10">
            <v>8.2478818816666664</v>
          </cell>
          <cell r="BW10">
            <v>8.2650985022941299</v>
          </cell>
          <cell r="BX10">
            <v>35281.153006894674</v>
          </cell>
          <cell r="BY10">
            <v>35354.798851399602</v>
          </cell>
          <cell r="BZ10">
            <v>63.806348737989474</v>
          </cell>
          <cell r="CA10">
            <v>64.227727215302593</v>
          </cell>
          <cell r="CB10">
            <v>660208.0072064175</v>
          </cell>
          <cell r="CC10">
            <v>664568.03485664399</v>
          </cell>
          <cell r="CD10">
            <v>9.058213035333333</v>
          </cell>
          <cell r="CE10">
            <v>9.0770377817445702</v>
          </cell>
          <cell r="CF10">
            <v>93725.857930936865</v>
          </cell>
          <cell r="CG10">
            <v>93920.638678686999</v>
          </cell>
          <cell r="CH10">
            <v>56.217619938637974</v>
          </cell>
          <cell r="CI10">
            <v>56.541546271653601</v>
          </cell>
          <cell r="CJ10">
            <v>224958.05421283175</v>
          </cell>
          <cell r="CK10">
            <v>226254.264149403</v>
          </cell>
          <cell r="CL10">
            <v>7.9808857240000002</v>
          </cell>
          <cell r="CM10">
            <v>7.9973781629148597</v>
          </cell>
          <cell r="CN10">
            <v>31935.975328120672</v>
          </cell>
          <cell r="CO10">
            <v>32001.9707752824</v>
          </cell>
          <cell r="CP10">
            <v>4124.3414469999998</v>
          </cell>
          <cell r="CQ10">
            <v>4125.9894405055902</v>
          </cell>
          <cell r="CR10">
            <v>163.85046259999999</v>
          </cell>
          <cell r="CS10">
            <v>168.593018374678</v>
          </cell>
          <cell r="CT10">
            <v>46.141593999999998</v>
          </cell>
          <cell r="CU10">
            <v>45.625071990194499</v>
          </cell>
          <cell r="CV10">
            <v>43.457693999999996</v>
          </cell>
          <cell r="CW10">
            <v>43.174204847208799</v>
          </cell>
          <cell r="CX10">
            <v>3866.7728499999998</v>
          </cell>
          <cell r="CY10">
            <v>3862.3941631248799</v>
          </cell>
          <cell r="CZ10">
            <v>45.867958530000003</v>
          </cell>
          <cell r="DA10">
            <v>45.403082297197699</v>
          </cell>
          <cell r="DB10">
            <v>8519.3915739999993</v>
          </cell>
          <cell r="DC10">
            <v>4656.3920779999999</v>
          </cell>
          <cell r="DD10">
            <v>4658.5735558091701</v>
          </cell>
          <cell r="DE10">
            <v>11.426242090000001</v>
          </cell>
          <cell r="DF10">
            <v>11.4810670505861</v>
          </cell>
          <cell r="DG10">
            <v>0.97500380636976069</v>
          </cell>
          <cell r="DH10">
            <v>1.1057671013133501</v>
          </cell>
        </row>
        <row r="11">
          <cell r="B11">
            <v>7227526.9479999999</v>
          </cell>
          <cell r="C11">
            <v>7210289.2385221403</v>
          </cell>
          <cell r="D11">
            <v>230737.17794605109</v>
          </cell>
          <cell r="E11">
            <v>5503497.074</v>
          </cell>
          <cell r="F11">
            <v>5258207.5695394799</v>
          </cell>
          <cell r="G11">
            <v>1569938.105</v>
          </cell>
          <cell r="H11">
            <v>1680997.0566139999</v>
          </cell>
          <cell r="I11">
            <v>1286272.071</v>
          </cell>
          <cell r="J11">
            <v>1361541.82814168</v>
          </cell>
          <cell r="K11">
            <v>1065561.2056187089</v>
          </cell>
          <cell r="L11">
            <v>1164685.0421607799</v>
          </cell>
          <cell r="M11">
            <v>4606419.7517248364</v>
          </cell>
          <cell r="N11">
            <v>4889924.8235682799</v>
          </cell>
          <cell r="O11">
            <v>1015867.50929365</v>
          </cell>
          <cell r="P11">
            <v>1268757.3887627199</v>
          </cell>
          <cell r="Q11">
            <v>3576085.7116963537</v>
          </cell>
          <cell r="R11">
            <v>3638719.9680533898</v>
          </cell>
          <cell r="S11">
            <v>76661.392524174196</v>
          </cell>
          <cell r="T11">
            <v>86776.150829184902</v>
          </cell>
          <cell r="U11">
            <v>3604200.7028999799</v>
          </cell>
          <cell r="V11">
            <v>3632340.4623607998</v>
          </cell>
          <cell r="W11">
            <v>859519.90419999999</v>
          </cell>
          <cell r="X11">
            <v>835672.61766228604</v>
          </cell>
          <cell r="Y11">
            <v>110251.55784825407</v>
          </cell>
          <cell r="Z11">
            <v>396752.09923001984</v>
          </cell>
          <cell r="AA11">
            <v>-3.9382287269710616</v>
          </cell>
          <cell r="AB11">
            <v>14.943650366690976</v>
          </cell>
          <cell r="AC11">
            <v>14.937740534933599</v>
          </cell>
          <cell r="AD11">
            <v>19.618190530789665</v>
          </cell>
          <cell r="AE11">
            <v>19.639862220819101</v>
          </cell>
          <cell r="AF11">
            <v>10.687926995744606</v>
          </cell>
          <cell r="AG11">
            <v>10.676591861807699</v>
          </cell>
          <cell r="AH11">
            <v>16.119241147098126</v>
          </cell>
          <cell r="AI11">
            <v>16.098195113758099</v>
          </cell>
          <cell r="AJ11">
            <v>30.931751617028915</v>
          </cell>
          <cell r="AK11">
            <v>31.9768366284918</v>
          </cell>
          <cell r="AL11">
            <v>11.056512891402921</v>
          </cell>
          <cell r="AM11">
            <v>10.824587567270299</v>
          </cell>
          <cell r="AN11">
            <v>14.899999999999999</v>
          </cell>
          <cell r="AO11">
            <v>19.125095798818879</v>
          </cell>
          <cell r="AQ11">
            <v>101.77643853333301</v>
          </cell>
          <cell r="AR11">
            <v>206.151587301587</v>
          </cell>
          <cell r="AS11">
            <v>0.63333333333333297</v>
          </cell>
          <cell r="AT11">
            <v>18.3</v>
          </cell>
          <cell r="AU11">
            <v>105.858604566667</v>
          </cell>
          <cell r="AV11">
            <v>68.698927175568699</v>
          </cell>
          <cell r="AW11">
            <v>6.3810483870967696</v>
          </cell>
          <cell r="AX11">
            <v>6.22</v>
          </cell>
          <cell r="AY11">
            <v>160.66499999999996</v>
          </cell>
          <cell r="AZ11">
            <v>160.66499999999996</v>
          </cell>
          <cell r="BA11">
            <v>63.780468938920912</v>
          </cell>
          <cell r="BB11">
            <v>62.160369776216207</v>
          </cell>
          <cell r="BC11">
            <v>61.962945124423001</v>
          </cell>
          <cell r="BD11">
            <v>446235.70755913208</v>
          </cell>
          <cell r="BE11">
            <v>444818.43913701701</v>
          </cell>
          <cell r="BF11">
            <v>9.2890283260000004</v>
          </cell>
          <cell r="BG11">
            <v>9.2471242673460203</v>
          </cell>
          <cell r="BH11">
            <v>66683.903948966312</v>
          </cell>
          <cell r="BI11">
            <v>66383.083871428695</v>
          </cell>
          <cell r="BJ11">
            <v>61.567041737276682</v>
          </cell>
          <cell r="BK11">
            <v>61.159281507770402</v>
          </cell>
          <cell r="BL11">
            <v>411532.83341090998</v>
          </cell>
          <cell r="BM11">
            <v>408807.24001100002</v>
          </cell>
          <cell r="BN11">
            <v>9.2003634583333334</v>
          </cell>
          <cell r="BO11">
            <v>9.1349100729566306</v>
          </cell>
          <cell r="BP11">
            <v>61498.027769063221</v>
          </cell>
          <cell r="BQ11">
            <v>61060.517432759902</v>
          </cell>
          <cell r="BR11">
            <v>57.845749955453904</v>
          </cell>
          <cell r="BS11">
            <v>57.653946927065</v>
          </cell>
          <cell r="BT11">
            <v>247441.07447917751</v>
          </cell>
          <cell r="BU11">
            <v>246620.61753155</v>
          </cell>
          <cell r="BV11">
            <v>8.6442666253333336</v>
          </cell>
          <cell r="BW11">
            <v>8.60621947492894</v>
          </cell>
          <cell r="BX11">
            <v>36976.729033751697</v>
          </cell>
          <cell r="BY11">
            <v>36813.978481072001</v>
          </cell>
          <cell r="BZ11">
            <v>62.809417906715339</v>
          </cell>
          <cell r="CA11">
            <v>63.433182490053198</v>
          </cell>
          <cell r="CB11">
            <v>649892.70582252461</v>
          </cell>
          <cell r="CC11">
            <v>656346.83430190198</v>
          </cell>
          <cell r="CD11">
            <v>9.3860198093333338</v>
          </cell>
          <cell r="CE11">
            <v>9.4666201183049399</v>
          </cell>
          <cell r="CF11">
            <v>97117.693716745605</v>
          </cell>
          <cell r="CG11">
            <v>97951.669808669496</v>
          </cell>
          <cell r="CH11">
            <v>55.918348160941036</v>
          </cell>
          <cell r="CI11">
            <v>55.5995809355951</v>
          </cell>
          <cell r="CJ11">
            <v>223760.50090365566</v>
          </cell>
          <cell r="CK11">
            <v>222484.93543478599</v>
          </cell>
          <cell r="CL11">
            <v>8.3562424400000008</v>
          </cell>
          <cell r="CM11">
            <v>8.2958451544152094</v>
          </cell>
          <cell r="CN11">
            <v>33437.986913798704</v>
          </cell>
          <cell r="CO11">
            <v>33196.3036860262</v>
          </cell>
          <cell r="CP11">
            <v>4160.5714099999996</v>
          </cell>
          <cell r="CQ11">
            <v>4164.3288823531002</v>
          </cell>
          <cell r="CR11">
            <v>170.51547189999999</v>
          </cell>
          <cell r="CS11">
            <v>170.485783385334</v>
          </cell>
          <cell r="CT11">
            <v>45.442658000000002</v>
          </cell>
          <cell r="CU11">
            <v>45.406134343985499</v>
          </cell>
          <cell r="CV11">
            <v>43.023653000000003</v>
          </cell>
          <cell r="CW11">
            <v>43.265448804017304</v>
          </cell>
          <cell r="CX11">
            <v>3893.2263600000001</v>
          </cell>
          <cell r="CY11">
            <v>3893.3783159415202</v>
          </cell>
          <cell r="CZ11">
            <v>45.316406950000001</v>
          </cell>
          <cell r="DA11">
            <v>45.192513622159503</v>
          </cell>
          <cell r="DB11">
            <v>8562.1315739999991</v>
          </cell>
          <cell r="DC11">
            <v>4677.33968</v>
          </cell>
          <cell r="DD11">
            <v>4678.5501766671596</v>
          </cell>
          <cell r="DE11">
            <v>11.048337399999999</v>
          </cell>
          <cell r="DF11">
            <v>11.026862189760999</v>
          </cell>
          <cell r="DG11">
            <v>1.2464350247916993</v>
          </cell>
          <cell r="DH11">
            <v>1.1226604233142301</v>
          </cell>
        </row>
        <row r="12">
          <cell r="B12">
            <v>7338580.1030000001</v>
          </cell>
          <cell r="C12">
            <v>7269897.5991217503</v>
          </cell>
          <cell r="D12">
            <v>232424.96740181188</v>
          </cell>
          <cell r="E12">
            <v>5363312.602</v>
          </cell>
          <cell r="F12">
            <v>5322704.0409983797</v>
          </cell>
          <cell r="G12">
            <v>1776766.16</v>
          </cell>
          <cell r="H12">
            <v>1708406.16671312</v>
          </cell>
          <cell r="I12">
            <v>1327211.1880000001</v>
          </cell>
          <cell r="J12">
            <v>1348803.21573967</v>
          </cell>
          <cell r="K12">
            <v>1142043.5252433177</v>
          </cell>
          <cell r="L12">
            <v>1153915.09740907</v>
          </cell>
          <cell r="M12">
            <v>4964507.596934855</v>
          </cell>
          <cell r="N12">
            <v>4937974.1178713003</v>
          </cell>
          <cell r="O12">
            <v>1324365.8664378806</v>
          </cell>
          <cell r="P12">
            <v>1272738.7069712</v>
          </cell>
          <cell r="Q12">
            <v>3662230.2176463776</v>
          </cell>
          <cell r="R12">
            <v>3678417.8635626398</v>
          </cell>
          <cell r="S12">
            <v>94616.264551419605</v>
          </cell>
          <cell r="T12">
            <v>96396.315476178497</v>
          </cell>
          <cell r="U12">
            <v>3645623.8955027298</v>
          </cell>
          <cell r="V12">
            <v>3670033.51882305</v>
          </cell>
          <cell r="W12">
            <v>839768.26159999997</v>
          </cell>
          <cell r="X12">
            <v>836751.48226306704</v>
          </cell>
          <cell r="Y12">
            <v>-14182.945389015656</v>
          </cell>
          <cell r="Z12">
            <v>396851.56266944931</v>
          </cell>
          <cell r="AA12">
            <v>-190.38085813778468</v>
          </cell>
          <cell r="AB12">
            <v>15.743801448276862</v>
          </cell>
          <cell r="AC12">
            <v>15.739781257218601</v>
          </cell>
          <cell r="AD12">
            <v>20.671535088920272</v>
          </cell>
          <cell r="AE12">
            <v>20.684358141341601</v>
          </cell>
          <cell r="AF12">
            <v>11.261785717373183</v>
          </cell>
          <cell r="AG12">
            <v>11.245474350951699</v>
          </cell>
          <cell r="AH12">
            <v>17.13247388475078</v>
          </cell>
          <cell r="AI12">
            <v>16.972807933847999</v>
          </cell>
          <cell r="AJ12">
            <v>35.0173375743666</v>
          </cell>
          <cell r="AK12">
            <v>33.748491952905802</v>
          </cell>
          <cell r="AL12">
            <v>11.326958963665234</v>
          </cell>
          <cell r="AM12">
            <v>11.3917242431046</v>
          </cell>
          <cell r="AN12">
            <v>15.7</v>
          </cell>
          <cell r="AO12">
            <v>19.114602719263512</v>
          </cell>
          <cell r="AQ12">
            <v>103.669256733333</v>
          </cell>
          <cell r="AR12">
            <v>214.09661016949099</v>
          </cell>
          <cell r="AS12">
            <v>0.69</v>
          </cell>
          <cell r="AT12">
            <v>19.399999999999999</v>
          </cell>
          <cell r="AU12">
            <v>109.379853333333</v>
          </cell>
          <cell r="AV12">
            <v>69.827931777824531</v>
          </cell>
          <cell r="AW12">
            <v>7.1561507936507898</v>
          </cell>
          <cell r="AX12">
            <v>6.6499999999999995</v>
          </cell>
          <cell r="AY12">
            <v>172.16499999999999</v>
          </cell>
          <cell r="AZ12">
            <v>172.16499999999999</v>
          </cell>
          <cell r="BA12">
            <v>68.538717971324161</v>
          </cell>
          <cell r="BB12">
            <v>61.406572341680466</v>
          </cell>
          <cell r="BC12">
            <v>61.305935399646501</v>
          </cell>
          <cell r="BD12">
            <v>440824.36054225801</v>
          </cell>
          <cell r="BE12">
            <v>440101.90993243799</v>
          </cell>
          <cell r="BF12">
            <v>9.6677288256666678</v>
          </cell>
          <cell r="BG12">
            <v>9.646397025173</v>
          </cell>
          <cell r="BH12">
            <v>69402.51205940923</v>
          </cell>
          <cell r="BI12">
            <v>69249.375726408107</v>
          </cell>
          <cell r="BJ12">
            <v>60.394975696127204</v>
          </cell>
          <cell r="BK12">
            <v>60.339661945596497</v>
          </cell>
          <cell r="BL12">
            <v>403698.38749230892</v>
          </cell>
          <cell r="BM12">
            <v>403328.65355923801</v>
          </cell>
          <cell r="BN12">
            <v>9.5084650583333339</v>
          </cell>
          <cell r="BO12">
            <v>9.4957900342727495</v>
          </cell>
          <cell r="BP12">
            <v>63557.472576684471</v>
          </cell>
          <cell r="BQ12">
            <v>63472.7488606685</v>
          </cell>
          <cell r="BR12">
            <v>57.144274430099649</v>
          </cell>
          <cell r="BS12">
            <v>57.048032125469</v>
          </cell>
          <cell r="BT12">
            <v>244440.44162632021</v>
          </cell>
          <cell r="BU12">
            <v>244028.75538652801</v>
          </cell>
          <cell r="BV12">
            <v>8.9966811053333338</v>
          </cell>
          <cell r="BW12">
            <v>8.9763304404898498</v>
          </cell>
          <cell r="BX12">
            <v>38484.217788938957</v>
          </cell>
          <cell r="BY12">
            <v>38397.1657517489</v>
          </cell>
          <cell r="BZ12">
            <v>63.220362018026933</v>
          </cell>
          <cell r="CA12">
            <v>62.797097118280398</v>
          </cell>
          <cell r="CB12">
            <v>654144.7684803697</v>
          </cell>
          <cell r="CC12">
            <v>649765.22190674802</v>
          </cell>
          <cell r="CD12">
            <v>9.9532882709999999</v>
          </cell>
          <cell r="CE12">
            <v>9.8942523268488305</v>
          </cell>
          <cell r="CF12">
            <v>102987.25353383977</v>
          </cell>
          <cell r="CG12">
            <v>102376.40518093</v>
          </cell>
          <cell r="CH12">
            <v>54.864909285375077</v>
          </cell>
          <cell r="CI12">
            <v>54.824615478300501</v>
          </cell>
          <cell r="CJ12">
            <v>219545.10437960975</v>
          </cell>
          <cell r="CK12">
            <v>219383.86638292801</v>
          </cell>
          <cell r="CL12">
            <v>8.637822382666668</v>
          </cell>
          <cell r="CM12">
            <v>8.6200004239171797</v>
          </cell>
          <cell r="CN12">
            <v>34564.745322937946</v>
          </cell>
          <cell r="CO12">
            <v>34493.4297252381</v>
          </cell>
          <cell r="CP12">
            <v>4201.31466</v>
          </cell>
          <cell r="CQ12">
            <v>4201.95483903083</v>
          </cell>
          <cell r="CR12">
            <v>169.9535296</v>
          </cell>
          <cell r="CS12">
            <v>167.577401824009</v>
          </cell>
          <cell r="CT12">
            <v>44.758515000000003</v>
          </cell>
          <cell r="CU12">
            <v>44.588669956830401</v>
          </cell>
          <cell r="CV12">
            <v>43.489125999999999</v>
          </cell>
          <cell r="CW12">
            <v>43.2024243194235</v>
          </cell>
          <cell r="CX12">
            <v>3932.1308859999999</v>
          </cell>
          <cell r="CY12">
            <v>3938.4029895387598</v>
          </cell>
          <cell r="CZ12">
            <v>44.573028200000003</v>
          </cell>
          <cell r="DA12">
            <v>44.427777387469497</v>
          </cell>
          <cell r="DB12">
            <v>8604.9415740000004</v>
          </cell>
          <cell r="DC12">
            <v>4725.2639719999997</v>
          </cell>
          <cell r="DD12">
            <v>4725.3687285814904</v>
          </cell>
          <cell r="DE12">
            <v>11.08825485</v>
          </cell>
          <cell r="DF12">
            <v>11.1289199161679</v>
          </cell>
          <cell r="DG12">
            <v>1.0489713793849116</v>
          </cell>
          <cell r="DH12">
            <v>0.99456501818901899</v>
          </cell>
        </row>
        <row r="13">
          <cell r="B13">
            <v>7211378.5039999997</v>
          </cell>
          <cell r="C13">
            <v>7400123.3494501896</v>
          </cell>
          <cell r="D13">
            <v>233288.88005958489</v>
          </cell>
          <cell r="E13">
            <v>5164856.0619999999</v>
          </cell>
          <cell r="F13">
            <v>5441861.6159319002</v>
          </cell>
          <cell r="G13">
            <v>1701753.977</v>
          </cell>
          <cell r="H13">
            <v>1674507.7607344</v>
          </cell>
          <cell r="I13">
            <v>1376132.74</v>
          </cell>
          <cell r="J13">
            <v>1355690.4099075301</v>
          </cell>
          <cell r="K13">
            <v>1193882.4025801159</v>
          </cell>
          <cell r="L13">
            <v>1159785.3836572401</v>
          </cell>
          <cell r="M13">
            <v>4825644.8179179346</v>
          </cell>
          <cell r="N13">
            <v>4974570.8894018903</v>
          </cell>
          <cell r="O13">
            <v>1305374.2063005895</v>
          </cell>
          <cell r="P13">
            <v>1276688.0784034799</v>
          </cell>
          <cell r="Q13">
            <v>3543508.8523632116</v>
          </cell>
          <cell r="R13">
            <v>3713750.64588858</v>
          </cell>
          <cell r="S13">
            <v>101277.14678412038</v>
          </cell>
          <cell r="T13">
            <v>97669.267561378001</v>
          </cell>
          <cell r="U13">
            <v>3490100.1884553102</v>
          </cell>
          <cell r="V13">
            <v>3692652.3332184399</v>
          </cell>
          <cell r="W13">
            <v>786831.54870000004</v>
          </cell>
          <cell r="X13">
            <v>827672.84252857498</v>
          </cell>
          <cell r="Y13">
            <v>223632.24508558243</v>
          </cell>
          <cell r="Z13">
            <v>299111.29658510257</v>
          </cell>
          <cell r="AA13">
            <v>-327.79832455340977</v>
          </cell>
          <cell r="AB13">
            <v>16.420915600870657</v>
          </cell>
          <cell r="AC13">
            <v>16.523743048457298</v>
          </cell>
          <cell r="AD13">
            <v>21.70113603515523</v>
          </cell>
          <cell r="AE13">
            <v>21.7420040934085</v>
          </cell>
          <cell r="AF13">
            <v>11.822708995737624</v>
          </cell>
          <cell r="AG13">
            <v>11.8176906338044</v>
          </cell>
          <cell r="AH13">
            <v>17.729221206807868</v>
          </cell>
          <cell r="AI13">
            <v>17.801619182143</v>
          </cell>
          <cell r="AJ13">
            <v>35.481711648711368</v>
          </cell>
          <cell r="AK13">
            <v>35.423699256339901</v>
          </cell>
          <cell r="AL13">
            <v>11.871252181293761</v>
          </cell>
          <cell r="AM13">
            <v>11.9545783753865</v>
          </cell>
          <cell r="AN13">
            <v>16.5</v>
          </cell>
          <cell r="AO13">
            <v>19.114364596429297</v>
          </cell>
          <cell r="AQ13">
            <v>104.43316876666699</v>
          </cell>
          <cell r="AR13">
            <v>224.59468749999999</v>
          </cell>
          <cell r="AS13">
            <v>0.793333333333333</v>
          </cell>
          <cell r="AT13">
            <v>20.399999999999999</v>
          </cell>
          <cell r="AU13">
            <v>109.595683133333</v>
          </cell>
          <cell r="AV13">
            <v>70.857014067422185</v>
          </cell>
          <cell r="AW13">
            <v>7.2367063492063499</v>
          </cell>
          <cell r="AX13">
            <v>6.8433333333333337</v>
          </cell>
          <cell r="AY13">
            <v>196.66499999999999</v>
          </cell>
          <cell r="AZ13">
            <v>196.66499999999999</v>
          </cell>
          <cell r="BA13">
            <v>70.013803281226245</v>
          </cell>
          <cell r="BB13">
            <v>61.89620281259527</v>
          </cell>
          <cell r="BC13">
            <v>61.801936360767201</v>
          </cell>
          <cell r="BD13">
            <v>444339.31066912774</v>
          </cell>
          <cell r="BE13">
            <v>443662.592416008</v>
          </cell>
          <cell r="BF13">
            <v>10.163923223999999</v>
          </cell>
          <cell r="BG13">
            <v>10.2164953219038</v>
          </cell>
          <cell r="BH13">
            <v>72964.583186467935</v>
          </cell>
          <cell r="BI13">
            <v>73341.986785965404</v>
          </cell>
          <cell r="BJ13">
            <v>60.691313549358881</v>
          </cell>
          <cell r="BK13">
            <v>60.736779028142401</v>
          </cell>
          <cell r="BL13">
            <v>405679.19983842981</v>
          </cell>
          <cell r="BM13">
            <v>405983.10492700897</v>
          </cell>
          <cell r="BN13">
            <v>9.966069375</v>
          </cell>
          <cell r="BO13">
            <v>10.039105842554299</v>
          </cell>
          <cell r="BP13">
            <v>66616.239015755971</v>
          </cell>
          <cell r="BQ13">
            <v>67104.436979973107</v>
          </cell>
          <cell r="BR13">
            <v>57.599919106612838</v>
          </cell>
          <cell r="BS13">
            <v>57.501531921319597</v>
          </cell>
          <cell r="BT13">
            <v>246389.50803870079</v>
          </cell>
          <cell r="BU13">
            <v>245968.64685450599</v>
          </cell>
          <cell r="BV13">
            <v>9.4584341026666667</v>
          </cell>
          <cell r="BW13">
            <v>9.5055493323886608</v>
          </cell>
          <cell r="BX13">
            <v>40459.413164435478</v>
          </cell>
          <cell r="BY13">
            <v>40660.953348026</v>
          </cell>
          <cell r="BZ13">
            <v>63.364061052204569</v>
          </cell>
          <cell r="CA13">
            <v>62.756933036317697</v>
          </cell>
          <cell r="CB13">
            <v>655631.63075768738</v>
          </cell>
          <cell r="CC13">
            <v>649349.641811801</v>
          </cell>
          <cell r="CD13">
            <v>10.404958986666667</v>
          </cell>
          <cell r="CE13">
            <v>10.3615173752118</v>
          </cell>
          <cell r="CF13">
            <v>107660.71673933179</v>
          </cell>
          <cell r="CG13">
            <v>107211.223854403</v>
          </cell>
          <cell r="CH13">
            <v>55.080881018923009</v>
          </cell>
          <cell r="CI13">
            <v>55.093928681731697</v>
          </cell>
          <cell r="CJ13">
            <v>220409.32774938142</v>
          </cell>
          <cell r="CK13">
            <v>220461.53872608999</v>
          </cell>
          <cell r="CL13">
            <v>9.044784984333333</v>
          </cell>
          <cell r="CM13">
            <v>9.1134314720160692</v>
          </cell>
          <cell r="CN13">
            <v>36193.229686172315</v>
          </cell>
          <cell r="CO13">
            <v>36467.922572825199</v>
          </cell>
          <cell r="CP13">
            <v>4203.2052640000002</v>
          </cell>
          <cell r="CQ13">
            <v>4197.6524060577203</v>
          </cell>
          <cell r="CR13">
            <v>169.4823466</v>
          </cell>
          <cell r="CS13">
            <v>167.12091933294201</v>
          </cell>
          <cell r="CT13">
            <v>43.700066999999997</v>
          </cell>
          <cell r="CU13">
            <v>44.390837786109998</v>
          </cell>
          <cell r="CV13">
            <v>40.932344999999998</v>
          </cell>
          <cell r="CW13">
            <v>41.242594050845298</v>
          </cell>
          <cell r="CX13">
            <v>3935.699721</v>
          </cell>
          <cell r="CY13">
            <v>3934.3971867722198</v>
          </cell>
          <cell r="CZ13">
            <v>43.59996795</v>
          </cell>
          <cell r="DA13">
            <v>44.303547535008597</v>
          </cell>
          <cell r="DB13">
            <v>8648.4715739999992</v>
          </cell>
          <cell r="DC13">
            <v>4720.052584</v>
          </cell>
          <cell r="DD13">
            <v>4716.9523669479904</v>
          </cell>
          <cell r="DE13">
            <v>10.95003309</v>
          </cell>
          <cell r="DF13">
            <v>10.8823410989444</v>
          </cell>
          <cell r="DG13">
            <v>1.0232936845603584</v>
          </cell>
          <cell r="DH13">
            <v>1.0752334070337299</v>
          </cell>
        </row>
        <row r="14">
          <cell r="B14">
            <v>7617189.5130000003</v>
          </cell>
          <cell r="C14">
            <v>7524887.2889619302</v>
          </cell>
          <cell r="D14">
            <v>233715.46531151381</v>
          </cell>
          <cell r="E14">
            <v>5498923.3499999996</v>
          </cell>
          <cell r="F14">
            <v>5529010.2627037996</v>
          </cell>
          <cell r="G14">
            <v>1756128.7779999999</v>
          </cell>
          <cell r="H14">
            <v>1742706.0813674801</v>
          </cell>
          <cell r="I14">
            <v>1474700.702</v>
          </cell>
          <cell r="J14">
            <v>1399729.79496052</v>
          </cell>
          <cell r="K14">
            <v>1273010.076422835</v>
          </cell>
          <cell r="L14">
            <v>1197186.98871663</v>
          </cell>
          <cell r="M14">
            <v>5464423.2512364071</v>
          </cell>
          <cell r="N14">
            <v>5053025.5844699303</v>
          </cell>
          <cell r="O14">
            <v>1456341.1509568002</v>
          </cell>
          <cell r="P14">
            <v>1282644.08231159</v>
          </cell>
          <cell r="Q14">
            <v>4040532.1531665609</v>
          </cell>
          <cell r="R14">
            <v>3787181.3316497202</v>
          </cell>
          <cell r="S14">
            <v>118572.57255904414</v>
          </cell>
          <cell r="T14">
            <v>108157.151573638</v>
          </cell>
          <cell r="U14">
            <v>4014999.7086703</v>
          </cell>
          <cell r="V14">
            <v>3757104.1647274001</v>
          </cell>
          <cell r="W14">
            <v>837705.94319999998</v>
          </cell>
          <cell r="X14">
            <v>821985.787044761</v>
          </cell>
          <cell r="Y14">
            <v>-36213.92992242521</v>
          </cell>
          <cell r="Z14">
            <v>392850.24464849511</v>
          </cell>
          <cell r="AA14">
            <v>-213.38258858183355</v>
          </cell>
          <cell r="AB14">
            <v>17.348104367848279</v>
          </cell>
          <cell r="AC14">
            <v>17.248875375218901</v>
          </cell>
          <cell r="AD14">
            <v>22.653474450270643</v>
          </cell>
          <cell r="AE14">
            <v>22.555429078591299</v>
          </cell>
          <cell r="AF14">
            <v>12.341539896070763</v>
          </cell>
          <cell r="AG14">
            <v>12.379113335974999</v>
          </cell>
          <cell r="AH14">
            <v>18.482337269073138</v>
          </cell>
          <cell r="AI14">
            <v>18.6032582187513</v>
          </cell>
          <cell r="AJ14">
            <v>36.72568335338017</v>
          </cell>
          <cell r="AK14">
            <v>36.964077962452997</v>
          </cell>
          <cell r="AL14">
            <v>12.427723481902699</v>
          </cell>
          <cell r="AM14">
            <v>12.527265273635599</v>
          </cell>
          <cell r="AN14">
            <v>17.399999999999999</v>
          </cell>
          <cell r="AO14">
            <v>19.124393973495764</v>
          </cell>
          <cell r="AQ14">
            <v>107.46899809999999</v>
          </cell>
          <cell r="AR14">
            <v>232.77112903225799</v>
          </cell>
          <cell r="AS14">
            <v>1.1100000000000001</v>
          </cell>
          <cell r="AT14">
            <v>18.733333333333299</v>
          </cell>
          <cell r="AU14">
            <v>114.883100566667</v>
          </cell>
          <cell r="AV14">
            <v>71.884934663004969</v>
          </cell>
          <cell r="AW14">
            <v>7.9846311475409797</v>
          </cell>
          <cell r="AX14">
            <v>6.916666666666667</v>
          </cell>
          <cell r="AY14">
            <v>107.66500000000002</v>
          </cell>
          <cell r="AZ14">
            <v>107.66500000000002</v>
          </cell>
          <cell r="BA14">
            <v>83.171862310299574</v>
          </cell>
          <cell r="BB14">
            <v>62.251665451980529</v>
          </cell>
          <cell r="BC14">
            <v>62.706105381365099</v>
          </cell>
          <cell r="BD14">
            <v>446891.09925996093</v>
          </cell>
          <cell r="BE14">
            <v>450153.42418117297</v>
          </cell>
          <cell r="BF14">
            <v>10.799483893333333</v>
          </cell>
          <cell r="BG14">
            <v>10.8219232250181</v>
          </cell>
          <cell r="BH14">
            <v>77527.134310242473</v>
          </cell>
          <cell r="BI14">
            <v>77688.221367782506</v>
          </cell>
          <cell r="BJ14">
            <v>61.135403606341086</v>
          </cell>
          <cell r="BK14">
            <v>61.610862734349297</v>
          </cell>
          <cell r="BL14">
            <v>408647.63285522757</v>
          </cell>
          <cell r="BM14">
            <v>411825.74628402898</v>
          </cell>
          <cell r="BN14">
            <v>10.605833623333332</v>
          </cell>
          <cell r="BO14">
            <v>10.626292708232301</v>
          </cell>
          <cell r="BP14">
            <v>70892.617844466338</v>
          </cell>
          <cell r="BQ14">
            <v>71029.372590980798</v>
          </cell>
          <cell r="BR14">
            <v>57.930708686683488</v>
          </cell>
          <cell r="BS14">
            <v>58.3696015482818</v>
          </cell>
          <cell r="BT14">
            <v>247804.4940866339</v>
          </cell>
          <cell r="BU14">
            <v>249681.90290835701</v>
          </cell>
          <cell r="BV14">
            <v>10.049879804</v>
          </cell>
          <cell r="BW14">
            <v>10.071694721448999</v>
          </cell>
          <cell r="BX14">
            <v>42989.382262367668</v>
          </cell>
          <cell r="BY14">
            <v>43082.697788902697</v>
          </cell>
          <cell r="BZ14">
            <v>63.607760283313667</v>
          </cell>
          <cell r="CA14">
            <v>64.083933343982906</v>
          </cell>
          <cell r="CB14">
            <v>658153.20089781494</v>
          </cell>
          <cell r="CC14">
            <v>663080.19129471004</v>
          </cell>
          <cell r="CD14">
            <v>11.034740640000001</v>
          </cell>
          <cell r="CE14">
            <v>11.052964311784301</v>
          </cell>
          <cell r="CF14">
            <v>114177.10419208709</v>
          </cell>
          <cell r="CG14">
            <v>114365.665585585</v>
          </cell>
          <cell r="CH14">
            <v>55.371580619510887</v>
          </cell>
          <cell r="CI14">
            <v>55.773945025827402</v>
          </cell>
          <cell r="CJ14">
            <v>221572.57899658967</v>
          </cell>
          <cell r="CK14">
            <v>223182.663415519</v>
          </cell>
          <cell r="CL14">
            <v>9.6059195959999997</v>
          </cell>
          <cell r="CM14">
            <v>9.6290270522402999</v>
          </cell>
          <cell r="CN14">
            <v>38438.64225486145</v>
          </cell>
          <cell r="CO14">
            <v>38531.108076094701</v>
          </cell>
          <cell r="CP14">
            <v>4264.702123</v>
          </cell>
          <cell r="CQ14">
            <v>4266.4440864346498</v>
          </cell>
          <cell r="CR14">
            <v>161.62303420000001</v>
          </cell>
          <cell r="CS14">
            <v>166.263647486591</v>
          </cell>
          <cell r="CT14">
            <v>45.615586</v>
          </cell>
          <cell r="CU14">
            <v>45.122708348449201</v>
          </cell>
          <cell r="CV14">
            <v>44.378785999999998</v>
          </cell>
          <cell r="CW14">
            <v>44.064072775515498</v>
          </cell>
          <cell r="CX14">
            <v>4008.7089230000001</v>
          </cell>
          <cell r="CY14">
            <v>4003.8901975449298</v>
          </cell>
          <cell r="CZ14">
            <v>45.4034756</v>
          </cell>
          <cell r="DA14">
            <v>44.9586915636716</v>
          </cell>
          <cell r="DB14">
            <v>8692.3015739999992</v>
          </cell>
          <cell r="DC14">
            <v>4765.5755380000001</v>
          </cell>
          <cell r="DD14">
            <v>4767.4260746781001</v>
          </cell>
          <cell r="DE14">
            <v>10.51023975</v>
          </cell>
          <cell r="DF14">
            <v>10.543325589902</v>
          </cell>
          <cell r="DG14">
            <v>0.97784621455306797</v>
          </cell>
          <cell r="DH14">
            <v>1.10887039858075</v>
          </cell>
        </row>
        <row r="15">
          <cell r="B15">
            <v>7734653.1979999999</v>
          </cell>
          <cell r="C15">
            <v>7702652.5608169101</v>
          </cell>
          <cell r="D15">
            <v>234228.28500977054</v>
          </cell>
          <cell r="E15">
            <v>5933955.4989999998</v>
          </cell>
          <cell r="F15">
            <v>5654168.5001077997</v>
          </cell>
          <cell r="G15">
            <v>1648862.0109999999</v>
          </cell>
          <cell r="H15">
            <v>1758037.81027434</v>
          </cell>
          <cell r="I15">
            <v>1339057.602</v>
          </cell>
          <cell r="J15">
            <v>1411914.76048779</v>
          </cell>
          <cell r="K15">
            <v>1109289.2903059986</v>
          </cell>
          <cell r="L15">
            <v>1207584.5922079301</v>
          </cell>
          <cell r="M15">
            <v>4830246.4720774861</v>
          </cell>
          <cell r="N15">
            <v>5117565.8201908404</v>
          </cell>
          <cell r="O15">
            <v>1033477.82289869</v>
          </cell>
          <cell r="P15">
            <v>1288744.9469021</v>
          </cell>
          <cell r="Q15">
            <v>3781599.1872533541</v>
          </cell>
          <cell r="R15">
            <v>3845431.0730184601</v>
          </cell>
          <cell r="S15">
            <v>96136.498758332877</v>
          </cell>
          <cell r="T15">
            <v>108131.255107359</v>
          </cell>
          <cell r="U15">
            <v>3783379.1101456801</v>
          </cell>
          <cell r="V15">
            <v>3812520.3930647201</v>
          </cell>
          <cell r="W15">
            <v>855633.4632</v>
          </cell>
          <cell r="X15">
            <v>834436.38796910294</v>
          </cell>
          <cell r="Y15">
            <v>208072.68095192907</v>
          </cell>
          <cell r="Z15">
            <v>473068.91078868153</v>
          </cell>
          <cell r="AA15">
            <v>146.51447147489381</v>
          </cell>
          <cell r="AB15">
            <v>17.778014304128956</v>
          </cell>
          <cell r="AC15">
            <v>17.764867445418499</v>
          </cell>
          <cell r="AD15">
            <v>23.331142583672673</v>
          </cell>
          <cell r="AE15">
            <v>23.354322564627701</v>
          </cell>
          <cell r="AF15">
            <v>12.71073131185277</v>
          </cell>
          <cell r="AG15">
            <v>12.694219809475101</v>
          </cell>
          <cell r="AH15">
            <v>19.176579527286563</v>
          </cell>
          <cell r="AI15">
            <v>19.150011136933401</v>
          </cell>
          <cell r="AJ15">
            <v>36.798580614883015</v>
          </cell>
          <cell r="AK15">
            <v>37.972421056789798</v>
          </cell>
          <cell r="AL15">
            <v>13.153603002870101</v>
          </cell>
          <cell r="AM15">
            <v>12.9020363064202</v>
          </cell>
          <cell r="AN15">
            <v>17.100000000000001</v>
          </cell>
          <cell r="AO15">
            <v>19.145626948834277</v>
          </cell>
          <cell r="AQ15">
            <v>110.94400546666699</v>
          </cell>
          <cell r="AR15">
            <v>242.35859375000001</v>
          </cell>
          <cell r="AS15">
            <v>1.11333333333333</v>
          </cell>
          <cell r="AT15">
            <v>16.6666666666667</v>
          </cell>
          <cell r="AU15">
            <v>116.84042076666699</v>
          </cell>
          <cell r="AV15">
            <v>72.633643107699939</v>
          </cell>
          <cell r="AW15">
            <v>6.9734623809523804</v>
          </cell>
          <cell r="AX15">
            <v>6.663333333333334</v>
          </cell>
          <cell r="AY15">
            <v>56.000000000000007</v>
          </cell>
          <cell r="AZ15">
            <v>56.000000000000007</v>
          </cell>
          <cell r="BA15">
            <v>67.888235600440424</v>
          </cell>
          <cell r="BB15">
            <v>64.455341528245555</v>
          </cell>
          <cell r="BC15">
            <v>64.205586974484504</v>
          </cell>
          <cell r="BD15">
            <v>462710.80813015351</v>
          </cell>
          <cell r="BE15">
            <v>460917.87478030601</v>
          </cell>
          <cell r="BF15">
            <v>11.458879836666666</v>
          </cell>
          <cell r="BG15">
            <v>11.3935690372222</v>
          </cell>
          <cell r="BH15">
            <v>82260.793656129375</v>
          </cell>
          <cell r="BI15">
            <v>81791.9417024461</v>
          </cell>
          <cell r="BJ15">
            <v>63.410499398209744</v>
          </cell>
          <cell r="BK15">
            <v>62.9561695235504</v>
          </cell>
          <cell r="BL15">
            <v>423855.06512888294</v>
          </cell>
          <cell r="BM15">
            <v>420818.18605626503</v>
          </cell>
          <cell r="BN15">
            <v>11.273127653333333</v>
          </cell>
          <cell r="BO15">
            <v>11.183112654748101</v>
          </cell>
          <cell r="BP15">
            <v>75353.014107387906</v>
          </cell>
          <cell r="BQ15">
            <v>74751.326477874594</v>
          </cell>
          <cell r="BR15">
            <v>59.981425189445339</v>
          </cell>
          <cell r="BS15">
            <v>59.750149703087601</v>
          </cell>
          <cell r="BT15">
            <v>256576.64234793809</v>
          </cell>
          <cell r="BU15">
            <v>255587.33795022601</v>
          </cell>
          <cell r="BV15">
            <v>10.66350635</v>
          </cell>
          <cell r="BW15">
            <v>10.6050111923867</v>
          </cell>
          <cell r="BX15">
            <v>45614.23217767023</v>
          </cell>
          <cell r="BY15">
            <v>45364.013195925101</v>
          </cell>
          <cell r="BZ15">
            <v>64.966921928119262</v>
          </cell>
          <cell r="CA15">
            <v>65.549365097380502</v>
          </cell>
          <cell r="CB15">
            <v>672216.52560979989</v>
          </cell>
          <cell r="CC15">
            <v>678243.099010473</v>
          </cell>
          <cell r="CD15">
            <v>11.549828673333334</v>
          </cell>
          <cell r="CE15">
            <v>11.644226103531199</v>
          </cell>
          <cell r="CF15">
            <v>119506.75007762891</v>
          </cell>
          <cell r="CG15">
            <v>120483.485787329</v>
          </cell>
          <cell r="CH15">
            <v>57.382169452772068</v>
          </cell>
          <cell r="CI15">
            <v>57.018782251757301</v>
          </cell>
          <cell r="CJ15">
            <v>229618.06637663476</v>
          </cell>
          <cell r="CK15">
            <v>228163.95149690201</v>
          </cell>
          <cell r="CL15">
            <v>10.201410293333334</v>
          </cell>
          <cell r="CM15">
            <v>10.116929078682199</v>
          </cell>
          <cell r="CN15">
            <v>40821.532685302445</v>
          </cell>
          <cell r="CO15">
            <v>40483.476224042897</v>
          </cell>
          <cell r="CP15">
            <v>4315.5454529999997</v>
          </cell>
          <cell r="CQ15">
            <v>4317.48001929578</v>
          </cell>
          <cell r="CR15">
            <v>165.66133790000001</v>
          </cell>
          <cell r="CS15">
            <v>165.93381359152801</v>
          </cell>
          <cell r="CT15">
            <v>44.905346999999999</v>
          </cell>
          <cell r="CU15">
            <v>44.8810851851389</v>
          </cell>
          <cell r="CV15">
            <v>43.428722</v>
          </cell>
          <cell r="CW15">
            <v>43.675414700085298</v>
          </cell>
          <cell r="CX15">
            <v>4058.1446919999998</v>
          </cell>
          <cell r="CY15">
            <v>4057.27758365823</v>
          </cell>
          <cell r="CZ15">
            <v>44.95606729</v>
          </cell>
          <cell r="DA15">
            <v>44.845615463955603</v>
          </cell>
          <cell r="DB15">
            <v>8736.1515739999995</v>
          </cell>
          <cell r="DC15">
            <v>4823.7138830000004</v>
          </cell>
          <cell r="DD15">
            <v>4824.1411694860499</v>
          </cell>
          <cell r="DE15">
            <v>10.534796269999999</v>
          </cell>
          <cell r="DF15">
            <v>10.5572556477824</v>
          </cell>
          <cell r="DG15">
            <v>1.2873897894080382</v>
          </cell>
          <cell r="DH15">
            <v>1.1556967371389799</v>
          </cell>
        </row>
        <row r="16">
          <cell r="B16">
            <v>7689730.2989999996</v>
          </cell>
          <cell r="C16">
            <v>7615188.8819528697</v>
          </cell>
          <cell r="D16">
            <v>233778.1943420941</v>
          </cell>
          <cell r="E16">
            <v>5647761.4869999997</v>
          </cell>
          <cell r="F16">
            <v>5606819.9428438898</v>
          </cell>
          <cell r="G16">
            <v>1787290.2590000001</v>
          </cell>
          <cell r="H16">
            <v>1719740.0954199799</v>
          </cell>
          <cell r="I16">
            <v>1384666.83</v>
          </cell>
          <cell r="J16">
            <v>1406593.6849732699</v>
          </cell>
          <cell r="K16">
            <v>1191483.1656924593</v>
          </cell>
          <cell r="L16">
            <v>1203324.2181871999</v>
          </cell>
          <cell r="M16">
            <v>5202399.286105562</v>
          </cell>
          <cell r="N16">
            <v>5180032.2138604699</v>
          </cell>
          <cell r="O16">
            <v>1368047.5097094304</v>
          </cell>
          <cell r="P16">
            <v>1313850.8229674201</v>
          </cell>
          <cell r="Q16">
            <v>3857498.7104152911</v>
          </cell>
          <cell r="R16">
            <v>3878459.4321508999</v>
          </cell>
          <cell r="S16">
            <v>109895.1299484654</v>
          </cell>
          <cell r="T16">
            <v>112244.971688655</v>
          </cell>
          <cell r="U16">
            <v>3820088.7846766999</v>
          </cell>
          <cell r="V16">
            <v>3843951.8644108302</v>
          </cell>
          <cell r="W16">
            <v>932889.35479999997</v>
          </cell>
          <cell r="X16">
            <v>929829.31950227497</v>
          </cell>
          <cell r="Y16">
            <v>23341.968131388505</v>
          </cell>
          <cell r="Z16">
            <v>509136.06266669906</v>
          </cell>
          <cell r="AA16">
            <v>-36.165536224472362</v>
          </cell>
          <cell r="AB16">
            <v>18.254816665959542</v>
          </cell>
          <cell r="AC16">
            <v>18.272963511938599</v>
          </cell>
          <cell r="AD16">
            <v>23.998440654463565</v>
          </cell>
          <cell r="AE16">
            <v>24.0506229703767</v>
          </cell>
          <cell r="AF16">
            <v>13.074273150934257</v>
          </cell>
          <cell r="AG16">
            <v>13.0550834281417</v>
          </cell>
          <cell r="AH16">
            <v>19.864971673324501</v>
          </cell>
          <cell r="AI16">
            <v>19.692126176942502</v>
          </cell>
          <cell r="AJ16">
            <v>40.602333537434319</v>
          </cell>
          <cell r="AK16">
            <v>39.226184203333098</v>
          </cell>
          <cell r="AL16">
            <v>13.133521782770373</v>
          </cell>
          <cell r="AM16">
            <v>13.1950232507082</v>
          </cell>
          <cell r="AN16">
            <v>16.400000000000002</v>
          </cell>
          <cell r="AO16">
            <v>19.180922258510602</v>
          </cell>
          <cell r="AQ16">
            <v>113.1124708</v>
          </cell>
          <cell r="AR16">
            <v>245.11419354838699</v>
          </cell>
          <cell r="AS16">
            <v>1.1000000000000001</v>
          </cell>
          <cell r="AT16">
            <v>17.266666666666701</v>
          </cell>
          <cell r="AU16">
            <v>120.9741195</v>
          </cell>
          <cell r="AV16">
            <v>73.219107740660476</v>
          </cell>
          <cell r="AW16">
            <v>7.4828629032258096</v>
          </cell>
          <cell r="AX16">
            <v>7.1566666666666663</v>
          </cell>
          <cell r="AY16">
            <v>52.5</v>
          </cell>
          <cell r="AZ16">
            <v>52.5</v>
          </cell>
          <cell r="BA16">
            <v>76.881304564738613</v>
          </cell>
          <cell r="BB16">
            <v>65.668160880631632</v>
          </cell>
          <cell r="BC16">
            <v>65.465966155074796</v>
          </cell>
          <cell r="BD16">
            <v>471417.37316188985</v>
          </cell>
          <cell r="BE16">
            <v>469965.86142347701</v>
          </cell>
          <cell r="BF16">
            <v>11.987602376666667</v>
          </cell>
          <cell r="BG16">
            <v>11.9652308592088</v>
          </cell>
          <cell r="BH16">
            <v>86056.377202185351</v>
          </cell>
          <cell r="BI16">
            <v>85895.776968172097</v>
          </cell>
          <cell r="BJ16">
            <v>64.772379347138639</v>
          </cell>
          <cell r="BK16">
            <v>64.603635271713699</v>
          </cell>
          <cell r="BL16">
            <v>432958.28494151973</v>
          </cell>
          <cell r="BM16">
            <v>431830.34821634699</v>
          </cell>
          <cell r="BN16">
            <v>11.824079100000001</v>
          </cell>
          <cell r="BO16">
            <v>11.8028988366964</v>
          </cell>
          <cell r="BP16">
            <v>79035.74115615715</v>
          </cell>
          <cell r="BQ16">
            <v>78894.1658340508</v>
          </cell>
          <cell r="BR16">
            <v>61.110061419947371</v>
          </cell>
          <cell r="BS16">
            <v>60.918491044607002</v>
          </cell>
          <cell r="BT16">
            <v>261404.49853074524</v>
          </cell>
          <cell r="BU16">
            <v>260585.03678075099</v>
          </cell>
          <cell r="BV16">
            <v>11.155529676666665</v>
          </cell>
          <cell r="BW16">
            <v>11.1336243843145</v>
          </cell>
          <cell r="BX16">
            <v>47718.911963358449</v>
          </cell>
          <cell r="BY16">
            <v>47625.209848918603</v>
          </cell>
          <cell r="BZ16">
            <v>66.454655422285356</v>
          </cell>
          <cell r="CA16">
            <v>65.932948794070299</v>
          </cell>
          <cell r="CB16">
            <v>687610.19073661882</v>
          </cell>
          <cell r="CC16">
            <v>682212.06186451402</v>
          </cell>
          <cell r="CD16">
            <v>12.131175513333334</v>
          </cell>
          <cell r="CE16">
            <v>12.0583279775399</v>
          </cell>
          <cell r="CF16">
            <v>125521.97969542448</v>
          </cell>
          <cell r="CG16">
            <v>124768.221999015</v>
          </cell>
          <cell r="CH16">
            <v>58.698786021306191</v>
          </cell>
          <cell r="CI16">
            <v>58.555217268026198</v>
          </cell>
          <cell r="CJ16">
            <v>234886.58364444331</v>
          </cell>
          <cell r="CK16">
            <v>234312.084983029</v>
          </cell>
          <cell r="CL16">
            <v>10.715355773333332</v>
          </cell>
          <cell r="CM16">
            <v>10.6931087820274</v>
          </cell>
          <cell r="CN16">
            <v>42878.115217228835</v>
          </cell>
          <cell r="CO16">
            <v>42789.092596217502</v>
          </cell>
          <cell r="CP16">
            <v>4401.4527950000002</v>
          </cell>
          <cell r="CQ16">
            <v>4403.3425009735402</v>
          </cell>
          <cell r="CR16">
            <v>171.23700400000001</v>
          </cell>
          <cell r="CS16">
            <v>168.64382458955799</v>
          </cell>
          <cell r="CT16">
            <v>45.738677000000003</v>
          </cell>
          <cell r="CU16">
            <v>45.564339932544001</v>
          </cell>
          <cell r="CV16">
            <v>43.856175999999998</v>
          </cell>
          <cell r="CW16">
            <v>43.661255058575598</v>
          </cell>
          <cell r="CX16">
            <v>4131.9994800000004</v>
          </cell>
          <cell r="CY16">
            <v>4138.8370198696903</v>
          </cell>
          <cell r="CZ16">
            <v>45.712961180000001</v>
          </cell>
          <cell r="DA16">
            <v>45.5708198849563</v>
          </cell>
          <cell r="DB16">
            <v>8780.0415740000008</v>
          </cell>
          <cell r="DC16">
            <v>4892.7285949999996</v>
          </cell>
          <cell r="DD16">
            <v>4893.9857318480799</v>
          </cell>
          <cell r="DE16">
            <v>10.04093707</v>
          </cell>
          <cell r="DF16">
            <v>10.0384939038579</v>
          </cell>
          <cell r="DG16">
            <v>1.3346336043804203</v>
          </cell>
          <cell r="DH16">
            <v>1.26416448365962</v>
          </cell>
        </row>
        <row r="17">
          <cell r="B17">
            <v>7808703.875</v>
          </cell>
          <cell r="C17">
            <v>8012688.3569795098</v>
          </cell>
          <cell r="D17">
            <v>233973.95456795866</v>
          </cell>
          <cell r="E17">
            <v>5526479.0159999998</v>
          </cell>
          <cell r="F17">
            <v>5818909.92670961</v>
          </cell>
          <cell r="G17">
            <v>1935117.7180000001</v>
          </cell>
          <cell r="H17">
            <v>1904754.13048473</v>
          </cell>
          <cell r="I17">
            <v>1536320.507</v>
          </cell>
          <cell r="J17">
            <v>1515570.03528381</v>
          </cell>
          <cell r="K17">
            <v>1332855.4468010564</v>
          </cell>
          <cell r="L17">
            <v>1296641.8592004799</v>
          </cell>
          <cell r="M17">
            <v>5180986.5912597729</v>
          </cell>
          <cell r="N17">
            <v>5333231.1702161804</v>
          </cell>
          <cell r="O17">
            <v>1355605.6749558595</v>
          </cell>
          <cell r="P17">
            <v>1327985.82987914</v>
          </cell>
          <cell r="Q17">
            <v>3850330.3309923229</v>
          </cell>
          <cell r="R17">
            <v>4023983.1027433402</v>
          </cell>
          <cell r="S17">
            <v>131821.23196898229</v>
          </cell>
          <cell r="T17">
            <v>127913.71277217301</v>
          </cell>
          <cell r="U17">
            <v>3751280.2103097001</v>
          </cell>
          <cell r="V17">
            <v>3962227.4643645799</v>
          </cell>
          <cell r="W17">
            <v>966298.73560000001</v>
          </cell>
          <cell r="X17">
            <v>1014242.3799884201</v>
          </cell>
          <cell r="Y17">
            <v>196330.42760824627</v>
          </cell>
          <cell r="Z17">
            <v>389162.96983658214</v>
          </cell>
          <cell r="AA17">
            <v>-206.79011554525204</v>
          </cell>
          <cell r="AB17">
            <v>18.538431859630872</v>
          </cell>
          <cell r="AC17">
            <v>18.645506112543199</v>
          </cell>
          <cell r="AD17">
            <v>24.487712221499081</v>
          </cell>
          <cell r="AE17">
            <v>24.5605864330782</v>
          </cell>
          <cell r="AF17">
            <v>13.34082672433146</v>
          </cell>
          <cell r="AG17">
            <v>13.3398069572794</v>
          </cell>
          <cell r="AH17">
            <v>20.015446596004892</v>
          </cell>
          <cell r="AI17">
            <v>20.091696015576002</v>
          </cell>
          <cell r="AJ17">
            <v>40.057163050508009</v>
          </cell>
          <cell r="AK17">
            <v>40.042164555574601</v>
          </cell>
          <cell r="AL17">
            <v>13.40207848335449</v>
          </cell>
          <cell r="AM17">
            <v>13.491114643370601</v>
          </cell>
          <cell r="AN17">
            <v>15.6</v>
          </cell>
          <cell r="AO17">
            <v>19.233027004160281</v>
          </cell>
          <cell r="AQ17">
            <v>110.993049633333</v>
          </cell>
          <cell r="AR17">
            <v>246.51343750000001</v>
          </cell>
          <cell r="AS17">
            <v>1.0333333333333301</v>
          </cell>
          <cell r="AT17">
            <v>15.2</v>
          </cell>
          <cell r="AU17">
            <v>119.766791433333</v>
          </cell>
          <cell r="AV17">
            <v>73.991450013849999</v>
          </cell>
          <cell r="AW17">
            <v>8.4156746031745993</v>
          </cell>
          <cell r="AX17">
            <v>7.9833333333333334</v>
          </cell>
          <cell r="AY17">
            <v>52.164999999999999</v>
          </cell>
          <cell r="AZ17">
            <v>52.164999999999999</v>
          </cell>
          <cell r="BA17">
            <v>73.939400013541345</v>
          </cell>
          <cell r="BB17">
            <v>67.550343855869215</v>
          </cell>
          <cell r="BC17">
            <v>67.528224027439094</v>
          </cell>
          <cell r="BD17">
            <v>484929.15333203075</v>
          </cell>
          <cell r="BE17">
            <v>484770.35991834599</v>
          </cell>
          <cell r="BF17">
            <v>12.522774466666666</v>
          </cell>
          <cell r="BG17">
            <v>12.600581020523601</v>
          </cell>
          <cell r="BH17">
            <v>89898.260657943436</v>
          </cell>
          <cell r="BI17">
            <v>90456.8169006073</v>
          </cell>
          <cell r="BJ17">
            <v>67.190344366671184</v>
          </cell>
          <cell r="BK17">
            <v>67.317108319000596</v>
          </cell>
          <cell r="BL17">
            <v>449120.69858846645</v>
          </cell>
          <cell r="BM17">
            <v>449968.02740236901</v>
          </cell>
          <cell r="BN17">
            <v>12.456036206666667</v>
          </cell>
          <cell r="BO17">
            <v>12.555956670061599</v>
          </cell>
          <cell r="BP17">
            <v>83259.934675320997</v>
          </cell>
          <cell r="BQ17">
            <v>83927.833444565098</v>
          </cell>
          <cell r="BR17">
            <v>62.861599989892781</v>
          </cell>
          <cell r="BS17">
            <v>62.8251954108839</v>
          </cell>
          <cell r="BT17">
            <v>268896.88277803687</v>
          </cell>
          <cell r="BU17">
            <v>268741.15849133302</v>
          </cell>
          <cell r="BV17">
            <v>11.65355488</v>
          </cell>
          <cell r="BW17">
            <v>11.7225574984475</v>
          </cell>
          <cell r="BX17">
            <v>49849.265386477869</v>
          </cell>
          <cell r="BY17">
            <v>50144.431099909503</v>
          </cell>
          <cell r="BZ17">
            <v>66.981894840702992</v>
          </cell>
          <cell r="CA17">
            <v>66.446993809760002</v>
          </cell>
          <cell r="CB17">
            <v>693065.56771146413</v>
          </cell>
          <cell r="CC17">
            <v>687530.91558533395</v>
          </cell>
          <cell r="CD17">
            <v>12.417392933333332</v>
          </cell>
          <cell r="CE17">
            <v>12.385243836918301</v>
          </cell>
          <cell r="CF17">
            <v>128483.48801275365</v>
          </cell>
          <cell r="CG17">
            <v>128150.83943997099</v>
          </cell>
          <cell r="CH17">
            <v>60.914622384669094</v>
          </cell>
          <cell r="CI17">
            <v>60.993365316425198</v>
          </cell>
          <cell r="CJ17">
            <v>243753.38087456865</v>
          </cell>
          <cell r="CK17">
            <v>244068.47526607499</v>
          </cell>
          <cell r="CL17">
            <v>11.292615763333334</v>
          </cell>
          <cell r="CM17">
            <v>11.386071775287601</v>
          </cell>
          <cell r="CN17">
            <v>45188.054418978427</v>
          </cell>
          <cell r="CO17">
            <v>45562.024050530999</v>
          </cell>
          <cell r="CP17">
            <v>4480.3725260000001</v>
          </cell>
          <cell r="CQ17">
            <v>4475.7300074999903</v>
          </cell>
          <cell r="CR17">
            <v>173.69037159999999</v>
          </cell>
          <cell r="CS17">
            <v>171.165648248537</v>
          </cell>
          <cell r="CT17">
            <v>45.161285999999997</v>
          </cell>
          <cell r="CU17">
            <v>45.833010527936402</v>
          </cell>
          <cell r="CV17">
            <v>42.910043000000002</v>
          </cell>
          <cell r="CW17">
            <v>43.166282949421102</v>
          </cell>
          <cell r="CX17">
            <v>4210.5935959999997</v>
          </cell>
          <cell r="CY17">
            <v>4210.1916616159597</v>
          </cell>
          <cell r="CZ17">
            <v>45.197369799999997</v>
          </cell>
          <cell r="DA17">
            <v>45.875592547858197</v>
          </cell>
          <cell r="DB17">
            <v>8824.3515740000003</v>
          </cell>
          <cell r="DC17">
            <v>4969.0977309999998</v>
          </cell>
          <cell r="DD17">
            <v>4965.8227659013301</v>
          </cell>
          <cell r="DE17">
            <v>9.8352906539999996</v>
          </cell>
          <cell r="DF17">
            <v>9.7853896822550297</v>
          </cell>
          <cell r="DG17">
            <v>1.3094261813516881</v>
          </cell>
          <cell r="DH17">
            <v>1.3869881052462001</v>
          </cell>
        </row>
        <row r="18">
          <cell r="B18">
            <v>8321824.4299999997</v>
          </cell>
          <cell r="C18">
            <v>8240095.6802469604</v>
          </cell>
          <cell r="D18">
            <v>237110.43898666624</v>
          </cell>
          <cell r="E18">
            <v>5928371.3190000001</v>
          </cell>
          <cell r="F18">
            <v>5975221.5472784201</v>
          </cell>
          <cell r="G18">
            <v>1916919.308</v>
          </cell>
          <cell r="H18">
            <v>1914316.3291720101</v>
          </cell>
          <cell r="I18">
            <v>1635722.112</v>
          </cell>
          <cell r="J18">
            <v>1557541.8189576301</v>
          </cell>
          <cell r="K18">
            <v>1412009.0456182892</v>
          </cell>
          <cell r="L18">
            <v>1332084.1035370601</v>
          </cell>
          <cell r="M18">
            <v>5869020.6525357589</v>
          </cell>
          <cell r="N18">
            <v>5437010.8503024997</v>
          </cell>
          <cell r="O18">
            <v>1528851.0785406502</v>
          </cell>
          <cell r="P18">
            <v>1347278.94403728</v>
          </cell>
          <cell r="Q18">
            <v>4375022.2971091066</v>
          </cell>
          <cell r="R18">
            <v>4107055.2503375099</v>
          </cell>
          <cell r="S18">
            <v>141906.56485004933</v>
          </cell>
          <cell r="T18">
            <v>128988.334340284</v>
          </cell>
          <cell r="U18">
            <v>4321110.6950537898</v>
          </cell>
          <cell r="V18">
            <v>4049626.70394347</v>
          </cell>
          <cell r="W18">
            <v>1039415.306</v>
          </cell>
          <cell r="X18">
            <v>1017976.69393312</v>
          </cell>
          <cell r="Y18">
            <v>113072.23317088828</v>
          </cell>
          <cell r="Z18">
            <v>475242.1124289846</v>
          </cell>
          <cell r="AA18">
            <v>-134.75881970516866</v>
          </cell>
          <cell r="AB18">
            <v>19.350228972724903</v>
          </cell>
          <cell r="AC18">
            <v>19.225099997388501</v>
          </cell>
          <cell r="AD18">
            <v>25.248910559144878</v>
          </cell>
          <cell r="AE18">
            <v>25.050148240328799</v>
          </cell>
          <cell r="AF18">
            <v>13.755525126269806</v>
          </cell>
          <cell r="AG18">
            <v>13.796999800752801</v>
          </cell>
          <cell r="AH18">
            <v>20.615362377604303</v>
          </cell>
          <cell r="AI18">
            <v>20.739505158254399</v>
          </cell>
          <cell r="AJ18">
            <v>40.964151874989042</v>
          </cell>
          <cell r="AK18">
            <v>41.155461172297699</v>
          </cell>
          <cell r="AL18">
            <v>13.861992635357563</v>
          </cell>
          <cell r="AM18">
            <v>13.956229192645599</v>
          </cell>
          <cell r="AN18">
            <v>14.899999999999999</v>
          </cell>
          <cell r="AO18">
            <v>19.302668480209658</v>
          </cell>
          <cell r="AQ18">
            <v>109.63786159999999</v>
          </cell>
          <cell r="AR18">
            <v>246.017868852459</v>
          </cell>
          <cell r="AS18">
            <v>1.4733333333333301</v>
          </cell>
          <cell r="AT18">
            <v>14.766666666666699</v>
          </cell>
          <cell r="AU18">
            <v>123.665073833333</v>
          </cell>
          <cell r="AV18">
            <v>74.795776766767418</v>
          </cell>
          <cell r="AW18">
            <v>9.0327049180327901</v>
          </cell>
          <cell r="AX18">
            <v>8.4699999999999989</v>
          </cell>
          <cell r="AY18">
            <v>67.500000000000014</v>
          </cell>
          <cell r="AZ18">
            <v>67.500000000000014</v>
          </cell>
          <cell r="BA18">
            <v>88.50902692330105</v>
          </cell>
          <cell r="BB18">
            <v>66.246723788482598</v>
          </cell>
          <cell r="BC18">
            <v>66.844310083216598</v>
          </cell>
          <cell r="BD18">
            <v>475570.74981459975</v>
          </cell>
          <cell r="BE18">
            <v>479860.69120393699</v>
          </cell>
          <cell r="BF18">
            <v>12.818892740000001</v>
          </cell>
          <cell r="BG18">
            <v>12.8460617038479</v>
          </cell>
          <cell r="BH18">
            <v>92024.029016429748</v>
          </cell>
          <cell r="BI18">
            <v>92219.069069242498</v>
          </cell>
          <cell r="BJ18">
            <v>66.223548421033513</v>
          </cell>
          <cell r="BK18">
            <v>66.881128159248505</v>
          </cell>
          <cell r="BL18">
            <v>442658.34042391053</v>
          </cell>
          <cell r="BM18">
            <v>447053.80340589199</v>
          </cell>
          <cell r="BN18">
            <v>12.814408253333333</v>
          </cell>
          <cell r="BO18">
            <v>12.8554296572844</v>
          </cell>
          <cell r="BP18">
            <v>85655.402438890756</v>
          </cell>
          <cell r="BQ18">
            <v>85929.601980196006</v>
          </cell>
          <cell r="BR18">
            <v>61.648465608071156</v>
          </cell>
          <cell r="BS18">
            <v>62.213856837758797</v>
          </cell>
          <cell r="BT18">
            <v>263707.57716514857</v>
          </cell>
          <cell r="BU18">
            <v>266126.09561221302</v>
          </cell>
          <cell r="BV18">
            <v>11.929119253333333</v>
          </cell>
          <cell r="BW18">
            <v>11.9563042946815</v>
          </cell>
          <cell r="BX18">
            <v>51028.019999881457</v>
          </cell>
          <cell r="BY18">
            <v>51144.306777294798</v>
          </cell>
          <cell r="BZ18">
            <v>65.118972292754762</v>
          </cell>
          <cell r="CA18">
            <v>65.690892459174904</v>
          </cell>
          <cell r="CB18">
            <v>673789.79958984256</v>
          </cell>
          <cell r="CC18">
            <v>679707.49086662696</v>
          </cell>
          <cell r="CD18">
            <v>12.600670243333333</v>
          </cell>
          <cell r="CE18">
            <v>12.6110522211871</v>
          </cell>
          <cell r="CF18">
            <v>130379.86901549877</v>
          </cell>
          <cell r="CG18">
            <v>130487.291945057</v>
          </cell>
          <cell r="CH18">
            <v>60.055771086982681</v>
          </cell>
          <cell r="CI18">
            <v>60.6310739464951</v>
          </cell>
          <cell r="CJ18">
            <v>240316.63778589672</v>
          </cell>
          <cell r="CK18">
            <v>242618.74541665701</v>
          </cell>
          <cell r="CL18">
            <v>11.620929216666667</v>
          </cell>
          <cell r="CM18">
            <v>11.658461103203001</v>
          </cell>
          <cell r="CN18">
            <v>46501.819671124947</v>
          </cell>
          <cell r="CO18">
            <v>46652.005683379502</v>
          </cell>
          <cell r="CP18">
            <v>4542.8598439999996</v>
          </cell>
          <cell r="CQ18">
            <v>4544.2988872153201</v>
          </cell>
          <cell r="CR18">
            <v>167.38855899999999</v>
          </cell>
          <cell r="CS18">
            <v>172.114262844602</v>
          </cell>
          <cell r="CT18">
            <v>45.631014999999998</v>
          </cell>
          <cell r="CU18">
            <v>45.156221822921601</v>
          </cell>
          <cell r="CV18">
            <v>43.098011</v>
          </cell>
          <cell r="CW18">
            <v>42.756378385281202</v>
          </cell>
          <cell r="CX18">
            <v>4281.4662609999996</v>
          </cell>
          <cell r="CY18">
            <v>4276.1156983090796</v>
          </cell>
          <cell r="CZ18">
            <v>45.692604680000002</v>
          </cell>
          <cell r="DA18">
            <v>45.263448160232699</v>
          </cell>
          <cell r="DB18">
            <v>8868.8215739999996</v>
          </cell>
          <cell r="DC18">
            <v>4983.5481529999997</v>
          </cell>
          <cell r="DD18">
            <v>4985.1805138547197</v>
          </cell>
          <cell r="DE18">
            <v>8.8428624669999998</v>
          </cell>
          <cell r="DF18">
            <v>8.8620730861093708</v>
          </cell>
          <cell r="DG18">
            <v>1.2139944903227264</v>
          </cell>
          <cell r="DH18">
            <v>1.3721413119922901</v>
          </cell>
        </row>
        <row r="19">
          <cell r="B19">
            <v>8427120.0629999992</v>
          </cell>
          <cell r="C19">
            <v>8382158.5640486795</v>
          </cell>
          <cell r="D19">
            <v>237869.6354816971</v>
          </cell>
          <cell r="E19">
            <v>6421441.0190000003</v>
          </cell>
          <cell r="F19">
            <v>6118884.4850062104</v>
          </cell>
          <cell r="G19">
            <v>1769101.15</v>
          </cell>
          <cell r="H19">
            <v>1870046.2275747501</v>
          </cell>
          <cell r="I19">
            <v>1446817.638</v>
          </cell>
          <cell r="J19">
            <v>1516727.8907824899</v>
          </cell>
          <cell r="K19">
            <v>1198558.8285837022</v>
          </cell>
          <cell r="L19">
            <v>1296970.0488197601</v>
          </cell>
          <cell r="M19">
            <v>5309752.2031827308</v>
          </cell>
          <cell r="N19">
            <v>5621598.4338869201</v>
          </cell>
          <cell r="O19">
            <v>1095259.7509610101</v>
          </cell>
          <cell r="P19">
            <v>1362102.90856907</v>
          </cell>
          <cell r="Q19">
            <v>4197817.095315285</v>
          </cell>
          <cell r="R19">
            <v>4274923.3156381398</v>
          </cell>
          <cell r="S19">
            <v>135692.49037636904</v>
          </cell>
          <cell r="T19">
            <v>151477.946385046</v>
          </cell>
          <cell r="U19">
            <v>4144187.3647581199</v>
          </cell>
          <cell r="V19">
            <v>4185759.45150318</v>
          </cell>
          <cell r="W19">
            <v>1154782.2749999999</v>
          </cell>
          <cell r="X19">
            <v>1129914.0219234801</v>
          </cell>
          <cell r="Y19">
            <v>49100.858990779845</v>
          </cell>
          <cell r="Z19">
            <v>483488.01555377129</v>
          </cell>
          <cell r="AA19">
            <v>38.920787320164294</v>
          </cell>
          <cell r="AB19">
            <v>20.07844866635838</v>
          </cell>
          <cell r="AC19">
            <v>20.0556070310612</v>
          </cell>
          <cell r="AD19">
            <v>26.339640792786899</v>
          </cell>
          <cell r="AE19">
            <v>26.374113480235199</v>
          </cell>
          <cell r="AF19">
            <v>14.349751443468699</v>
          </cell>
          <cell r="AG19">
            <v>14.327590386196601</v>
          </cell>
          <cell r="AH19">
            <v>21.657985028481921</v>
          </cell>
          <cell r="AI19">
            <v>21.631412444491399</v>
          </cell>
          <cell r="AJ19">
            <v>41.560232725157555</v>
          </cell>
          <cell r="AK19">
            <v>42.718785310267101</v>
          </cell>
          <cell r="AL19">
            <v>14.855649126654516</v>
          </cell>
          <cell r="AM19">
            <v>14.620025621510599</v>
          </cell>
          <cell r="AN19">
            <v>15.299999999999999</v>
          </cell>
          <cell r="AO19">
            <v>19.386612863377088</v>
          </cell>
          <cell r="AQ19">
            <v>107.57390056666701</v>
          </cell>
          <cell r="AR19">
            <v>247.58250000000001</v>
          </cell>
          <cell r="AS19">
            <v>1.4733333333333301</v>
          </cell>
          <cell r="AT19">
            <v>18.5</v>
          </cell>
          <cell r="AU19">
            <v>125.127373866667</v>
          </cell>
          <cell r="AV19">
            <v>76.094931123145784</v>
          </cell>
          <cell r="AW19">
            <v>9.8288934426229506</v>
          </cell>
          <cell r="AX19">
            <v>9.4433333333333334</v>
          </cell>
          <cell r="AY19">
            <v>66.835000000000008</v>
          </cell>
          <cell r="AZ19">
            <v>66.835000000000008</v>
          </cell>
          <cell r="BA19">
            <v>74.94891360375226</v>
          </cell>
          <cell r="BB19">
            <v>67.040850467796815</v>
          </cell>
          <cell r="BC19">
            <v>66.669134039430602</v>
          </cell>
          <cell r="BD19">
            <v>481271.61166453932</v>
          </cell>
          <cell r="BE19">
            <v>478603.140675726</v>
          </cell>
          <cell r="BF19">
            <v>13.460762746666667</v>
          </cell>
          <cell r="BG19">
            <v>13.362504122566399</v>
          </cell>
          <cell r="BH19">
            <v>96631.873493820181</v>
          </cell>
          <cell r="BI19">
            <v>95926.496308731003</v>
          </cell>
          <cell r="BJ19">
            <v>67.393109305993349</v>
          </cell>
          <cell r="BK19">
            <v>66.790862743113294</v>
          </cell>
          <cell r="BL19">
            <v>450476.04111656325</v>
          </cell>
          <cell r="BM19">
            <v>446450.44190930697</v>
          </cell>
          <cell r="BN19">
            <v>13.531490856666666</v>
          </cell>
          <cell r="BO19">
            <v>13.3962814131153</v>
          </cell>
          <cell r="BP19">
            <v>90448.600669832624</v>
          </cell>
          <cell r="BQ19">
            <v>89544.819623261603</v>
          </cell>
          <cell r="BR19">
            <v>62.387471104718138</v>
          </cell>
          <cell r="BS19">
            <v>62.055836243099101</v>
          </cell>
          <cell r="BT19">
            <v>266868.74828449899</v>
          </cell>
          <cell r="BU19">
            <v>265450.14645859698</v>
          </cell>
          <cell r="BV19">
            <v>12.52643636</v>
          </cell>
          <cell r="BW19">
            <v>12.4387095191619</v>
          </cell>
          <cell r="BX19">
            <v>53583.104630856287</v>
          </cell>
          <cell r="BY19">
            <v>53207.844153234102</v>
          </cell>
          <cell r="BZ19">
            <v>64.317773605209894</v>
          </cell>
          <cell r="CA19">
            <v>64.739388367173902</v>
          </cell>
          <cell r="CB19">
            <v>665499.75009880413</v>
          </cell>
          <cell r="CC19">
            <v>669862.22260065295</v>
          </cell>
          <cell r="CD19">
            <v>12.914011156666668</v>
          </cell>
          <cell r="CE19">
            <v>13.000903185232</v>
          </cell>
          <cell r="CF19">
            <v>133622.02569833168</v>
          </cell>
          <cell r="CG19">
            <v>134521.102578741</v>
          </cell>
          <cell r="CH19">
            <v>61.089944698856712</v>
          </cell>
          <cell r="CI19">
            <v>60.594894268938397</v>
          </cell>
          <cell r="CJ19">
            <v>244454.94324420989</v>
          </cell>
          <cell r="CK19">
            <v>242473.970346419</v>
          </cell>
          <cell r="CL19">
            <v>12.265913186666667</v>
          </cell>
          <cell r="CM19">
            <v>12.145693082441101</v>
          </cell>
          <cell r="CN19">
            <v>49082.760291664192</v>
          </cell>
          <cell r="CO19">
            <v>48601.692598712398</v>
          </cell>
          <cell r="CP19">
            <v>4593.770939</v>
          </cell>
          <cell r="CQ19">
            <v>4593.5311937359402</v>
          </cell>
          <cell r="CR19">
            <v>175.36819700000001</v>
          </cell>
          <cell r="CS19">
            <v>176.088287102328</v>
          </cell>
          <cell r="CT19">
            <v>45.289042999999999</v>
          </cell>
          <cell r="CU19">
            <v>45.287699760730199</v>
          </cell>
          <cell r="CV19">
            <v>42.037984000000002</v>
          </cell>
          <cell r="CW19">
            <v>42.270019225013002</v>
          </cell>
          <cell r="CX19">
            <v>4322.8525179999997</v>
          </cell>
          <cell r="CY19">
            <v>4321.1995443467604</v>
          </cell>
          <cell r="CZ19">
            <v>45.506813450000003</v>
          </cell>
          <cell r="DA19">
            <v>45.419601026673398</v>
          </cell>
          <cell r="DB19">
            <v>8913.3015739999992</v>
          </cell>
          <cell r="DC19">
            <v>5013.9791800000003</v>
          </cell>
          <cell r="DD19">
            <v>5013.6405385738899</v>
          </cell>
          <cell r="DE19">
            <v>8.3807336540000001</v>
          </cell>
          <cell r="DF19">
            <v>8.4174725028767003</v>
          </cell>
          <cell r="DG19">
            <v>1.5656227754818877</v>
          </cell>
          <cell r="DH19">
            <v>1.39800903709005</v>
          </cell>
        </row>
        <row r="20">
          <cell r="B20">
            <v>8776545.7479999997</v>
          </cell>
          <cell r="C20">
            <v>8677204.2673688307</v>
          </cell>
          <cell r="D20">
            <v>238034.83376177502</v>
          </cell>
          <cell r="E20">
            <v>6409998.2750000004</v>
          </cell>
          <cell r="F20">
            <v>6345610.8813637998</v>
          </cell>
          <cell r="G20">
            <v>1992868.642</v>
          </cell>
          <cell r="H20">
            <v>1915124.1508452501</v>
          </cell>
          <cell r="I20">
            <v>1581105.7690000001</v>
          </cell>
          <cell r="J20">
            <v>1608145.1410769499</v>
          </cell>
          <cell r="K20">
            <v>1360515.6606103797</v>
          </cell>
          <cell r="L20">
            <v>1375648.7995489701</v>
          </cell>
          <cell r="M20">
            <v>5765405.8921183348</v>
          </cell>
          <cell r="N20">
            <v>5739978.8345094202</v>
          </cell>
          <cell r="O20">
            <v>1426767.3972074504</v>
          </cell>
          <cell r="P20">
            <v>1370135.60238671</v>
          </cell>
          <cell r="Q20">
            <v>4364290.4032844817</v>
          </cell>
          <cell r="R20">
            <v>4386562.8027346199</v>
          </cell>
          <cell r="S20">
            <v>161373.44172911867</v>
          </cell>
          <cell r="T20">
            <v>165697.61174213199</v>
          </cell>
          <cell r="U20">
            <v>4253733.2250584699</v>
          </cell>
          <cell r="V20">
            <v>4268629.7114922097</v>
          </cell>
          <cell r="W20">
            <v>1218841.1059999999</v>
          </cell>
          <cell r="X20">
            <v>1216686.7323892</v>
          </cell>
          <cell r="Y20">
            <v>125167.19866487134</v>
          </cell>
          <cell r="Z20">
            <v>493281.52899131516</v>
          </cell>
          <cell r="AA20">
            <v>-263.55586566289344</v>
          </cell>
          <cell r="AB20">
            <v>20.943680526793724</v>
          </cell>
          <cell r="AC20">
            <v>21.014800102087801</v>
          </cell>
          <cell r="AD20">
            <v>27.599378326666667</v>
          </cell>
          <cell r="AE20">
            <v>27.745875850372201</v>
          </cell>
          <cell r="AF20">
            <v>15.036052393333334</v>
          </cell>
          <cell r="AG20">
            <v>15.0110102964481</v>
          </cell>
          <cell r="AH20">
            <v>22.791005136509067</v>
          </cell>
          <cell r="AI20">
            <v>22.609742424879698</v>
          </cell>
          <cell r="AJ20">
            <v>46.582900163333335</v>
          </cell>
          <cell r="AK20">
            <v>45.227535586900999</v>
          </cell>
          <cell r="AL20">
            <v>15.068038723333332</v>
          </cell>
          <cell r="AM20">
            <v>15.116350051874401</v>
          </cell>
          <cell r="AN20">
            <v>16.400000000000002</v>
          </cell>
          <cell r="AO20">
            <v>19.476775215093713</v>
          </cell>
          <cell r="AQ20">
            <v>104.112244766667</v>
          </cell>
          <cell r="AR20">
            <v>255.211774193548</v>
          </cell>
          <cell r="AS20">
            <v>1.2666666666666699</v>
          </cell>
          <cell r="AT20">
            <v>20.6</v>
          </cell>
          <cell r="AU20">
            <v>122.5255859</v>
          </cell>
          <cell r="AV20">
            <v>76.267280573571099</v>
          </cell>
          <cell r="AW20">
            <v>9.77734375</v>
          </cell>
          <cell r="AX20">
            <v>9.7266666666666666</v>
          </cell>
          <cell r="AY20">
            <v>63.164999999999999</v>
          </cell>
          <cell r="AZ20">
            <v>63.164999999999999</v>
          </cell>
          <cell r="BA20">
            <v>70.719616687098963</v>
          </cell>
          <cell r="BB20">
            <v>67.618489064274812</v>
          </cell>
          <cell r="BC20">
            <v>67.246330626997107</v>
          </cell>
          <cell r="BD20">
            <v>485418.35288793925</v>
          </cell>
          <cell r="BE20">
            <v>482746.708813412</v>
          </cell>
          <cell r="BF20">
            <v>14.161800326666667</v>
          </cell>
          <cell r="BG20">
            <v>14.1406076617255</v>
          </cell>
          <cell r="BH20">
            <v>101664.46904727418</v>
          </cell>
          <cell r="BI20">
            <v>101512.33153749999</v>
          </cell>
          <cell r="BJ20">
            <v>67.555985182416094</v>
          </cell>
          <cell r="BK20">
            <v>67.204123940756503</v>
          </cell>
          <cell r="BL20">
            <v>451564.75301544851</v>
          </cell>
          <cell r="BM20">
            <v>449212.80545261299</v>
          </cell>
          <cell r="BN20">
            <v>14.148709713333334</v>
          </cell>
          <cell r="BO20">
            <v>14.119106058268301</v>
          </cell>
          <cell r="BP20">
            <v>94574.279243160665</v>
          </cell>
          <cell r="BQ20">
            <v>94376.399408615005</v>
          </cell>
          <cell r="BR20">
            <v>62.925015144656058</v>
          </cell>
          <cell r="BS20">
            <v>62.587467173585203</v>
          </cell>
          <cell r="BT20">
            <v>269168.14754761755</v>
          </cell>
          <cell r="BU20">
            <v>267724.25179542101</v>
          </cell>
          <cell r="BV20">
            <v>13.178814143333332</v>
          </cell>
          <cell r="BW20">
            <v>13.1573043649838</v>
          </cell>
          <cell r="BX20">
            <v>56373.716902261782</v>
          </cell>
          <cell r="BY20">
            <v>56281.706639443597</v>
          </cell>
          <cell r="BZ20">
            <v>66.773093067901812</v>
          </cell>
          <cell r="CA20">
            <v>66.184647390208895</v>
          </cell>
          <cell r="CB20">
            <v>690905.08360527724</v>
          </cell>
          <cell r="CC20">
            <v>684816.40190013195</v>
          </cell>
          <cell r="CD20">
            <v>13.984743290000001</v>
          </cell>
          <cell r="CE20">
            <v>13.9075269488911</v>
          </cell>
          <cell r="CF20">
            <v>144700.95345366636</v>
          </cell>
          <cell r="CG20">
            <v>143901.99147462301</v>
          </cell>
          <cell r="CH20">
            <v>61.287818188937912</v>
          </cell>
          <cell r="CI20">
            <v>60.968171413013998</v>
          </cell>
          <cell r="CJ20">
            <v>245246.74544710561</v>
          </cell>
          <cell r="CK20">
            <v>243967.66040549101</v>
          </cell>
          <cell r="CL20">
            <v>12.835924843333332</v>
          </cell>
          <cell r="CM20">
            <v>12.8073619639624</v>
          </cell>
          <cell r="CN20">
            <v>51363.694868800834</v>
          </cell>
          <cell r="CO20">
            <v>51249.398856776599</v>
          </cell>
          <cell r="CP20">
            <v>4642.8148019999999</v>
          </cell>
          <cell r="CQ20">
            <v>4645.6934342494196</v>
          </cell>
          <cell r="CR20">
            <v>185.45975670000001</v>
          </cell>
          <cell r="CS20">
            <v>182.48032727601301</v>
          </cell>
          <cell r="CT20">
            <v>45.557932000000001</v>
          </cell>
          <cell r="CU20">
            <v>45.422686994197797</v>
          </cell>
          <cell r="CV20">
            <v>42.887107</v>
          </cell>
          <cell r="CW20">
            <v>42.839101817202298</v>
          </cell>
          <cell r="CX20">
            <v>4361.2711419999996</v>
          </cell>
          <cell r="CY20">
            <v>4367.9776233869097</v>
          </cell>
          <cell r="CZ20">
            <v>45.655898839999999</v>
          </cell>
          <cell r="DA20">
            <v>45.558245704628099</v>
          </cell>
          <cell r="DB20">
            <v>8957.8215739999996</v>
          </cell>
          <cell r="DC20">
            <v>5058.7870000000003</v>
          </cell>
          <cell r="DD20">
            <v>5060.8431029101303</v>
          </cell>
          <cell r="DE20">
            <v>8.2227656119999999</v>
          </cell>
          <cell r="DF20">
            <v>8.2116671085320903</v>
          </cell>
          <cell r="DG20">
            <v>1.6354381659740433</v>
          </cell>
          <cell r="DH20">
            <v>1.55200264326842</v>
          </cell>
        </row>
        <row r="21">
          <cell r="B21">
            <v>8598610.7280000001</v>
          </cell>
          <cell r="C21">
            <v>8827126.7486368101</v>
          </cell>
          <cell r="D21">
            <v>238715.12488106397</v>
          </cell>
          <cell r="E21">
            <v>6116076.2750000004</v>
          </cell>
          <cell r="F21">
            <v>6442065.5961426897</v>
          </cell>
          <cell r="G21">
            <v>1959174.048</v>
          </cell>
          <cell r="H21">
            <v>1936501.5000646401</v>
          </cell>
          <cell r="I21">
            <v>1640663.889</v>
          </cell>
          <cell r="J21">
            <v>1619733.56864306</v>
          </cell>
          <cell r="K21">
            <v>1423379.9463456969</v>
          </cell>
          <cell r="L21">
            <v>1385912.2900049801</v>
          </cell>
          <cell r="M21">
            <v>5579489.034330993</v>
          </cell>
          <cell r="N21">
            <v>5735665.2662720103</v>
          </cell>
          <cell r="O21">
            <v>1402917.8686762895</v>
          </cell>
          <cell r="P21">
            <v>1376538.9703390501</v>
          </cell>
          <cell r="Q21">
            <v>4203439.5976038771</v>
          </cell>
          <cell r="R21">
            <v>4378634.6107858699</v>
          </cell>
          <cell r="S21">
            <v>178488.43827723619</v>
          </cell>
          <cell r="T21">
            <v>174271.26049837901</v>
          </cell>
          <cell r="U21">
            <v>4030006.0933229299</v>
          </cell>
          <cell r="V21">
            <v>4249337.3089556303</v>
          </cell>
          <cell r="W21">
            <v>1211900.2549999999</v>
          </cell>
          <cell r="X21">
            <v>1267947.3464494401</v>
          </cell>
          <cell r="Y21">
            <v>109325.84171765664</v>
          </cell>
          <cell r="Z21">
            <v>533453.64158841397</v>
          </cell>
          <cell r="AA21">
            <v>-301.91072409855474</v>
          </cell>
          <cell r="AB21">
            <v>22.013745586896473</v>
          </cell>
          <cell r="AC21">
            <v>22.114488054761999</v>
          </cell>
          <cell r="AD21">
            <v>28.813269863333336</v>
          </cell>
          <cell r="AE21">
            <v>28.928769639321501</v>
          </cell>
          <cell r="AF21">
            <v>15.94841023</v>
          </cell>
          <cell r="AG21">
            <v>15.953401822611401</v>
          </cell>
          <cell r="AH21">
            <v>23.767649416563867</v>
          </cell>
          <cell r="AI21">
            <v>23.848318127488302</v>
          </cell>
          <cell r="AJ21">
            <v>47.566493380000004</v>
          </cell>
          <cell r="AK21">
            <v>47.6115413878846</v>
          </cell>
          <cell r="AL21">
            <v>15.914503896666668</v>
          </cell>
          <cell r="AM21">
            <v>15.999019999946499</v>
          </cell>
          <cell r="AN21">
            <v>17.5</v>
          </cell>
          <cell r="AO21">
            <v>19.561041320706668</v>
          </cell>
          <cell r="AQ21">
            <v>110.869434066667</v>
          </cell>
          <cell r="AR21">
            <v>276.36147540983598</v>
          </cell>
          <cell r="AS21">
            <v>1.23</v>
          </cell>
          <cell r="AT21">
            <v>19.3</v>
          </cell>
          <cell r="AU21">
            <v>126.54435626666699</v>
          </cell>
          <cell r="AV21">
            <v>77.116534797442057</v>
          </cell>
          <cell r="AW21">
            <v>8.9146825396825395</v>
          </cell>
          <cell r="AX21">
            <v>9.0833333333333339</v>
          </cell>
          <cell r="AY21">
            <v>68.83</v>
          </cell>
          <cell r="AZ21">
            <v>68.83</v>
          </cell>
          <cell r="BA21">
            <v>73.157671771087351</v>
          </cell>
          <cell r="BB21">
            <v>67.40343714534535</v>
          </cell>
          <cell r="BC21">
            <v>67.607269661505796</v>
          </cell>
          <cell r="BD21">
            <v>483874.54216816853</v>
          </cell>
          <cell r="BE21">
            <v>485337.81124791701</v>
          </cell>
          <cell r="BF21">
            <v>14.838021169999999</v>
          </cell>
          <cell r="BG21">
            <v>14.9500033905965</v>
          </cell>
          <cell r="BH21">
            <v>106518.91067266071</v>
          </cell>
          <cell r="BI21">
            <v>107322.80655731101</v>
          </cell>
          <cell r="BJ21">
            <v>66.657381840861291</v>
          </cell>
          <cell r="BK21">
            <v>66.962983518890098</v>
          </cell>
          <cell r="BL21">
            <v>445558.21495827468</v>
          </cell>
          <cell r="BM21">
            <v>447600.94952673803</v>
          </cell>
          <cell r="BN21">
            <v>14.673786453333333</v>
          </cell>
          <cell r="BO21">
            <v>14.812628998977001</v>
          </cell>
          <cell r="BP21">
            <v>98084.051882431886</v>
          </cell>
          <cell r="BQ21">
            <v>99012.117688513797</v>
          </cell>
          <cell r="BR21">
            <v>62.724890238060347</v>
          </cell>
          <cell r="BS21">
            <v>62.863084582281999</v>
          </cell>
          <cell r="BT21">
            <v>268312.09292033344</v>
          </cell>
          <cell r="BU21">
            <v>268903.23327243299</v>
          </cell>
          <cell r="BV21">
            <v>13.808097756666667</v>
          </cell>
          <cell r="BW21">
            <v>13.9065108007081</v>
          </cell>
          <cell r="BX21">
            <v>59065.541514359473</v>
          </cell>
          <cell r="BY21">
            <v>59486.513312213901</v>
          </cell>
          <cell r="BZ21">
            <v>68.37951394465766</v>
          </cell>
          <cell r="CA21">
            <v>68.011628529397001</v>
          </cell>
          <cell r="CB21">
            <v>707526.81399346841</v>
          </cell>
          <cell r="CC21">
            <v>703720.28217120899</v>
          </cell>
          <cell r="CD21">
            <v>15.052892233333333</v>
          </cell>
          <cell r="CE21">
            <v>15.048677150004201</v>
          </cell>
          <cell r="CF21">
            <v>155753.15279159637</v>
          </cell>
          <cell r="CG21">
            <v>155709.539079496</v>
          </cell>
          <cell r="CH21">
            <v>60.524595935175718</v>
          </cell>
          <cell r="CI21">
            <v>60.7692103842259</v>
          </cell>
          <cell r="CJ21">
            <v>242192.66750275862</v>
          </cell>
          <cell r="CK21">
            <v>243171.50635372699</v>
          </cell>
          <cell r="CL21">
            <v>13.323730566666667</v>
          </cell>
          <cell r="CM21">
            <v>13.4449367230423</v>
          </cell>
          <cell r="CN21">
            <v>53315.677654175372</v>
          </cell>
          <cell r="CO21">
            <v>53800.691091677698</v>
          </cell>
          <cell r="CP21">
            <v>4700.8502760000001</v>
          </cell>
          <cell r="CQ21">
            <v>4698.4290400242999</v>
          </cell>
          <cell r="CR21">
            <v>186.80899919999999</v>
          </cell>
          <cell r="CS21">
            <v>183.877873818583</v>
          </cell>
          <cell r="CT21">
            <v>44.378596999999999</v>
          </cell>
          <cell r="CU21">
            <v>44.925885603350501</v>
          </cell>
          <cell r="CV21">
            <v>42.475057999999997</v>
          </cell>
          <cell r="CW21">
            <v>42.608118488833199</v>
          </cell>
          <cell r="CX21">
            <v>4418.2735839999996</v>
          </cell>
          <cell r="CY21">
            <v>4419.5465927980904</v>
          </cell>
          <cell r="CZ21">
            <v>44.543237130000001</v>
          </cell>
          <cell r="DA21">
            <v>45.094657048532902</v>
          </cell>
          <cell r="DB21">
            <v>9002.4815739999995</v>
          </cell>
          <cell r="DC21">
            <v>5100.5503319999998</v>
          </cell>
          <cell r="DD21">
            <v>5097.8464484794604</v>
          </cell>
          <cell r="DE21">
            <v>7.8364103939999996</v>
          </cell>
          <cell r="DF21">
            <v>7.7977527519089804</v>
          </cell>
          <cell r="DG21">
            <v>1.3063949769358603</v>
          </cell>
          <cell r="DH21">
            <v>1.3938520261438501</v>
          </cell>
        </row>
        <row r="22">
          <cell r="B22">
            <v>8899764.9360000007</v>
          </cell>
          <cell r="C22">
            <v>8835353.4381674398</v>
          </cell>
          <cell r="D22">
            <v>238436.64133727277</v>
          </cell>
          <cell r="E22">
            <v>6362283.7570000002</v>
          </cell>
          <cell r="F22">
            <v>6426061.42578936</v>
          </cell>
          <cell r="G22">
            <v>1935833.351</v>
          </cell>
          <cell r="H22">
            <v>1947272.25136544</v>
          </cell>
          <cell r="I22">
            <v>1682907.0330000001</v>
          </cell>
          <cell r="J22">
            <v>1607971.76882268</v>
          </cell>
          <cell r="K22">
            <v>1452740.6190194222</v>
          </cell>
          <cell r="L22">
            <v>1375162.7152940601</v>
          </cell>
          <cell r="M22">
            <v>6229787.3131870106</v>
          </cell>
          <cell r="N22">
            <v>5776607.4320012704</v>
          </cell>
          <cell r="O22">
            <v>1558578.8655996902</v>
          </cell>
          <cell r="P22">
            <v>1374422.0603833401</v>
          </cell>
          <cell r="Q22">
            <v>4708203.5554780727</v>
          </cell>
          <cell r="R22">
            <v>4421667.5483189803</v>
          </cell>
          <cell r="S22">
            <v>189513.69904568256</v>
          </cell>
          <cell r="T22">
            <v>171472.13146367201</v>
          </cell>
          <cell r="U22">
            <v>4578900.8514004601</v>
          </cell>
          <cell r="V22">
            <v>4294483.5403850498</v>
          </cell>
          <cell r="W22">
            <v>1346911.1189999999</v>
          </cell>
          <cell r="X22">
            <v>1316344.01976647</v>
          </cell>
          <cell r="Y22">
            <v>114985.15728253782</v>
          </cell>
          <cell r="Z22">
            <v>678508.43937598437</v>
          </cell>
          <cell r="AA22">
            <v>-163.3541975587155</v>
          </cell>
          <cell r="AB22">
            <v>23.472925215973742</v>
          </cell>
          <cell r="AC22">
            <v>23.290510100619699</v>
          </cell>
          <cell r="AD22">
            <v>30.923354123333333</v>
          </cell>
          <cell r="AE22">
            <v>30.511867589230501</v>
          </cell>
          <cell r="AF22">
            <v>16.853921140000001</v>
          </cell>
          <cell r="AG22">
            <v>16.907168837894101</v>
          </cell>
          <cell r="AH22">
            <v>25.007603789691032</v>
          </cell>
          <cell r="AI22">
            <v>25.142777708007799</v>
          </cell>
          <cell r="AJ22">
            <v>49.691839556666658</v>
          </cell>
          <cell r="AK22">
            <v>49.802491145766702</v>
          </cell>
          <cell r="AL22">
            <v>16.815383266666668</v>
          </cell>
          <cell r="AM22">
            <v>16.9116759286856</v>
          </cell>
          <cell r="AN22">
            <v>18.600000000000001</v>
          </cell>
          <cell r="AO22">
            <v>19.624329989220008</v>
          </cell>
          <cell r="AQ22">
            <v>111.65457266666699</v>
          </cell>
          <cell r="AR22">
            <v>288.29583333333301</v>
          </cell>
          <cell r="AS22">
            <v>1.19</v>
          </cell>
          <cell r="AT22">
            <v>20.366666666666699</v>
          </cell>
          <cell r="AU22">
            <v>130.1850555</v>
          </cell>
          <cell r="AV22">
            <v>78.197228661977007</v>
          </cell>
          <cell r="AW22">
            <v>8.6209677419354804</v>
          </cell>
          <cell r="AX22">
            <v>8.6133333333333333</v>
          </cell>
          <cell r="AY22">
            <v>81.000000000000014</v>
          </cell>
          <cell r="AZ22">
            <v>81.000000000000014</v>
          </cell>
          <cell r="BA22">
            <v>73.8549854952673</v>
          </cell>
          <cell r="BB22">
            <v>66.949555876567885</v>
          </cell>
          <cell r="BC22">
            <v>67.648496552279497</v>
          </cell>
          <cell r="BD22">
            <v>480616.22774935316</v>
          </cell>
          <cell r="BE22">
            <v>485633.770084647</v>
          </cell>
          <cell r="BF22">
            <v>15.715019183333334</v>
          </cell>
          <cell r="BG22">
            <v>15.749969809423201</v>
          </cell>
          <cell r="BH22">
            <v>112814.68771543969</v>
          </cell>
          <cell r="BI22">
            <v>113065.590620413</v>
          </cell>
          <cell r="BJ22">
            <v>66.28048083846204</v>
          </cell>
          <cell r="BK22">
            <v>67.117671904343496</v>
          </cell>
          <cell r="BL22">
            <v>443038.89401875867</v>
          </cell>
          <cell r="BM22">
            <v>448634.93374558399</v>
          </cell>
          <cell r="BN22">
            <v>15.557967700000001</v>
          </cell>
          <cell r="BO22">
            <v>15.6284368608477</v>
          </cell>
          <cell r="BP22">
            <v>103994.18827070038</v>
          </cell>
          <cell r="BQ22">
            <v>104465.225576098</v>
          </cell>
          <cell r="BR22">
            <v>62.30251336568805</v>
          </cell>
          <cell r="BS22">
            <v>62.974702693294702</v>
          </cell>
          <cell r="BT22">
            <v>266505.33292127663</v>
          </cell>
          <cell r="BU22">
            <v>269380.69108629401</v>
          </cell>
          <cell r="BV22">
            <v>14.62422237</v>
          </cell>
          <cell r="BW22">
            <v>14.6595758862165</v>
          </cell>
          <cell r="BX22">
            <v>62556.597493193112</v>
          </cell>
          <cell r="BY22">
            <v>62707.825751881297</v>
          </cell>
          <cell r="BZ22">
            <v>66.795250083829771</v>
          </cell>
          <cell r="CA22">
            <v>67.454433806599695</v>
          </cell>
          <cell r="CB22">
            <v>691134.34353976301</v>
          </cell>
          <cell r="CC22">
            <v>697954.95591811195</v>
          </cell>
          <cell r="CD22">
            <v>15.678799100000001</v>
          </cell>
          <cell r="CE22">
            <v>15.6730228048767</v>
          </cell>
          <cell r="CF22">
            <v>162229.44760099961</v>
          </cell>
          <cell r="CG22">
            <v>162169.67993897499</v>
          </cell>
          <cell r="CH22">
            <v>60.237420872074189</v>
          </cell>
          <cell r="CI22">
            <v>60.982741514118899</v>
          </cell>
          <cell r="CJ22">
            <v>241043.51989593569</v>
          </cell>
          <cell r="CK22">
            <v>244025.963506595</v>
          </cell>
          <cell r="CL22">
            <v>14.139484753333333</v>
          </cell>
          <cell r="CM22">
            <v>14.199663066432301</v>
          </cell>
          <cell r="CN22">
            <v>56579.965163123772</v>
          </cell>
          <cell r="CO22">
            <v>56820.772159958899</v>
          </cell>
          <cell r="CP22">
            <v>4717.3923359999999</v>
          </cell>
          <cell r="CQ22">
            <v>4717.8499924586604</v>
          </cell>
          <cell r="CR22">
            <v>181.56020100000001</v>
          </cell>
          <cell r="CS22">
            <v>186.60801899971801</v>
          </cell>
          <cell r="CT22">
            <v>45.047828000000003</v>
          </cell>
          <cell r="CU22">
            <v>44.629538356969597</v>
          </cell>
          <cell r="CV22">
            <v>43.130440999999998</v>
          </cell>
          <cell r="CW22">
            <v>42.771054588610397</v>
          </cell>
          <cell r="CX22">
            <v>4443.2766460000003</v>
          </cell>
          <cell r="CY22">
            <v>4437.3230648970202</v>
          </cell>
          <cell r="CZ22">
            <v>45.15101602</v>
          </cell>
          <cell r="DA22">
            <v>44.771510858166302</v>
          </cell>
          <cell r="DB22">
            <v>9047.1515739999995</v>
          </cell>
          <cell r="DC22">
            <v>5125.053997</v>
          </cell>
          <cell r="DD22">
            <v>5126.01614720418</v>
          </cell>
          <cell r="DE22">
            <v>7.9542900530000002</v>
          </cell>
          <cell r="DF22">
            <v>7.9637856208471902</v>
          </cell>
          <cell r="DG22">
            <v>1.3385224826929762</v>
          </cell>
          <cell r="DH22">
            <v>1.51163826339922</v>
          </cell>
        </row>
        <row r="23">
          <cell r="B23">
            <v>9103941.1640000008</v>
          </cell>
          <cell r="C23">
            <v>9038298.7338145208</v>
          </cell>
          <cell r="D23">
            <v>2432585.6439999999</v>
          </cell>
          <cell r="E23">
            <v>6933071.5599999996</v>
          </cell>
          <cell r="F23">
            <v>6610163.0582258301</v>
          </cell>
          <cell r="G23">
            <v>1888199.8089999999</v>
          </cell>
          <cell r="H23">
            <v>1968169.97613431</v>
          </cell>
          <cell r="I23">
            <v>1580845.3559999999</v>
          </cell>
          <cell r="J23">
            <v>1648024.62077127</v>
          </cell>
          <cell r="K23">
            <v>1309588.7887284281</v>
          </cell>
          <cell r="L23">
            <v>1408871.1183001201</v>
          </cell>
          <cell r="M23">
            <v>5480732.4125357848</v>
          </cell>
          <cell r="N23">
            <v>5810383.3357451698</v>
          </cell>
          <cell r="O23">
            <v>1114524.00193432</v>
          </cell>
          <cell r="P23">
            <v>1381518.5620607601</v>
          </cell>
          <cell r="Q23">
            <v>4348996.0877688015</v>
          </cell>
          <cell r="R23">
            <v>4448058.7709274199</v>
          </cell>
          <cell r="S23">
            <v>146911.09317947345</v>
          </cell>
          <cell r="T23">
            <v>162828.02154666599</v>
          </cell>
          <cell r="U23">
            <v>4280272.1260168096</v>
          </cell>
          <cell r="V23">
            <v>4343367.81776297</v>
          </cell>
          <cell r="W23">
            <v>1321349.679</v>
          </cell>
          <cell r="X23">
            <v>1297165.9125638199</v>
          </cell>
          <cell r="Y23">
            <v>53962.165713556642</v>
          </cell>
          <cell r="Z23">
            <v>606983.01253733947</v>
          </cell>
          <cell r="AA23">
            <v>-62.512532266304476</v>
          </cell>
          <cell r="AB23">
            <v>24.780770634759648</v>
          </cell>
          <cell r="AC23">
            <v>24.7579295780215</v>
          </cell>
          <cell r="AD23">
            <v>31.986050016666667</v>
          </cell>
          <cell r="AE23">
            <v>32.0608236431896</v>
          </cell>
          <cell r="AF23">
            <v>18.296949456666667</v>
          </cell>
          <cell r="AG23">
            <v>18.263522893105499</v>
          </cell>
          <cell r="AH23">
            <v>26.730230423683935</v>
          </cell>
          <cell r="AI23">
            <v>26.704044330511501</v>
          </cell>
          <cell r="AJ23">
            <v>51.293534266666676</v>
          </cell>
          <cell r="AK23">
            <v>52.431271866795598</v>
          </cell>
          <cell r="AL23">
            <v>18.334804633333331</v>
          </cell>
          <cell r="AM23">
            <v>18.128531289441401</v>
          </cell>
          <cell r="AN23">
            <v>20.5</v>
          </cell>
          <cell r="AO23">
            <v>19.65105096355904</v>
          </cell>
          <cell r="AQ23">
            <v>115.157569833333</v>
          </cell>
          <cell r="AR23">
            <v>295.3828125</v>
          </cell>
          <cell r="AS23">
            <v>1.1100000000000001</v>
          </cell>
          <cell r="AT23">
            <v>21.8333333333333</v>
          </cell>
          <cell r="AU23">
            <v>138.50692100000001</v>
          </cell>
          <cell r="AV23">
            <v>79.199360051069704</v>
          </cell>
          <cell r="AW23">
            <v>8.408203125</v>
          </cell>
          <cell r="AX23">
            <v>8.25</v>
          </cell>
          <cell r="AY23">
            <v>82.67</v>
          </cell>
          <cell r="AZ23">
            <v>82.67</v>
          </cell>
          <cell r="BA23">
            <v>58.985286180536768</v>
          </cell>
          <cell r="BB23">
            <v>68.359505425973893</v>
          </cell>
          <cell r="BC23">
            <v>67.784248790656207</v>
          </cell>
          <cell r="BD23">
            <v>490737.9473766163</v>
          </cell>
          <cell r="BE23">
            <v>486608.305731926</v>
          </cell>
          <cell r="BF23">
            <v>16.940012246666665</v>
          </cell>
          <cell r="BG23">
            <v>16.784657901669</v>
          </cell>
          <cell r="BH23">
            <v>121608.64515712678</v>
          </cell>
          <cell r="BI23">
            <v>120493.390271643</v>
          </cell>
          <cell r="BJ23">
            <v>67.935093833277861</v>
          </cell>
          <cell r="BK23">
            <v>67.117826440612205</v>
          </cell>
          <cell r="BL23">
            <v>454098.83054877364</v>
          </cell>
          <cell r="BM23">
            <v>448635.96671357402</v>
          </cell>
          <cell r="BN23">
            <v>16.834839783333333</v>
          </cell>
          <cell r="BO23">
            <v>16.621313652655299</v>
          </cell>
          <cell r="BP23">
            <v>112529.18965341747</v>
          </cell>
          <cell r="BQ23">
            <v>111101.91604912801</v>
          </cell>
          <cell r="BR23">
            <v>63.614596773493624</v>
          </cell>
          <cell r="BS23">
            <v>63.112426283227499</v>
          </cell>
          <cell r="BT23">
            <v>272117.90304931084</v>
          </cell>
          <cell r="BU23">
            <v>269969.81773987802</v>
          </cell>
          <cell r="BV23">
            <v>15.764187316666668</v>
          </cell>
          <cell r="BW23">
            <v>15.626654030289099</v>
          </cell>
          <cell r="BX23">
            <v>67432.913410767345</v>
          </cell>
          <cell r="BY23">
            <v>66844.600800238593</v>
          </cell>
          <cell r="BZ23">
            <v>67.168140727576571</v>
          </cell>
          <cell r="CA23">
            <v>67.361199280342205</v>
          </cell>
          <cell r="CB23">
            <v>694992.66475204413</v>
          </cell>
          <cell r="CC23">
            <v>696990.25284304505</v>
          </cell>
          <cell r="CD23">
            <v>16.644782893333332</v>
          </cell>
          <cell r="CE23">
            <v>16.716277190665799</v>
          </cell>
          <cell r="CF23">
            <v>172224.53818060813</v>
          </cell>
          <cell r="CG23">
            <v>172964.293840495</v>
          </cell>
          <cell r="CH23">
            <v>61.660992234170152</v>
          </cell>
          <cell r="CI23">
            <v>60.973818799268201</v>
          </cell>
          <cell r="CJ23">
            <v>246740.0229496005</v>
          </cell>
          <cell r="CK23">
            <v>243990.258747871</v>
          </cell>
          <cell r="CL23">
            <v>15.280069056666665</v>
          </cell>
          <cell r="CM23">
            <v>15.1077170343339</v>
          </cell>
          <cell r="CN23">
            <v>61144.079151293816</v>
          </cell>
          <cell r="CO23">
            <v>60454.402576064</v>
          </cell>
          <cell r="CP23">
            <v>4750.5102319999996</v>
          </cell>
          <cell r="CQ23">
            <v>4747.6903181933203</v>
          </cell>
          <cell r="CR23">
            <v>186.93108570000001</v>
          </cell>
          <cell r="CS23">
            <v>188.15398342443899</v>
          </cell>
          <cell r="CT23">
            <v>45.431216999999997</v>
          </cell>
          <cell r="CU23">
            <v>45.450787929093998</v>
          </cell>
          <cell r="CV23">
            <v>42.806939</v>
          </cell>
          <cell r="CW23">
            <v>43.048567939569502</v>
          </cell>
          <cell r="CX23">
            <v>4470.5128430000004</v>
          </cell>
          <cell r="CY23">
            <v>4467.9051326553999</v>
          </cell>
          <cell r="CZ23">
            <v>45.62814547</v>
          </cell>
          <cell r="DA23">
            <v>45.565589785730197</v>
          </cell>
          <cell r="DB23">
            <v>9091.841574</v>
          </cell>
          <cell r="DC23">
            <v>5142.4340949999996</v>
          </cell>
          <cell r="DD23">
            <v>5141.54732976788</v>
          </cell>
          <cell r="DE23">
            <v>7.6213687180000003</v>
          </cell>
          <cell r="DF23">
            <v>7.6585788167487197</v>
          </cell>
          <cell r="DG23">
            <v>1.5595727338144916</v>
          </cell>
          <cell r="DH23">
            <v>1.3797052031830199</v>
          </cell>
        </row>
        <row r="24">
          <cell r="B24">
            <v>9059603.9979999997</v>
          </cell>
          <cell r="C24">
            <v>8952797.4654206391</v>
          </cell>
          <cell r="D24">
            <v>2568260.4449999998</v>
          </cell>
          <cell r="E24">
            <v>6636670.8210000005</v>
          </cell>
          <cell r="F24">
            <v>6555316.5410832996</v>
          </cell>
          <cell r="G24">
            <v>1995664.554</v>
          </cell>
          <cell r="H24">
            <v>1926418.6648824201</v>
          </cell>
          <cell r="I24">
            <v>1606606.7150000001</v>
          </cell>
          <cell r="J24">
            <v>1635526.4581883601</v>
          </cell>
          <cell r="K24">
            <v>1382458.80766203</v>
          </cell>
          <cell r="L24">
            <v>1398934.8126780801</v>
          </cell>
          <cell r="M24">
            <v>5789205.5330289761</v>
          </cell>
          <cell r="N24">
            <v>5764608.5477222903</v>
          </cell>
          <cell r="O24">
            <v>1431056.9273170405</v>
          </cell>
          <cell r="P24">
            <v>1375095.1975948799</v>
          </cell>
          <cell r="Q24">
            <v>4383906.4053653516</v>
          </cell>
          <cell r="R24">
            <v>4405484.3811614402</v>
          </cell>
          <cell r="S24">
            <v>139159.27844697924</v>
          </cell>
          <cell r="T24">
            <v>143494.95999584001</v>
          </cell>
          <cell r="U24">
            <v>4315129.2162151402</v>
          </cell>
          <cell r="V24">
            <v>4321434.2841899702</v>
          </cell>
          <cell r="W24">
            <v>1264593.57</v>
          </cell>
          <cell r="X24">
            <v>1265468.7003998</v>
          </cell>
          <cell r="Y24">
            <v>121354.76889970442</v>
          </cell>
          <cell r="Z24">
            <v>747594.1343439942</v>
          </cell>
          <cell r="AA24">
            <v>-130.84427004445283</v>
          </cell>
          <cell r="AB24">
            <v>26.099604407489991</v>
          </cell>
          <cell r="AC24">
            <v>26.252190349837399</v>
          </cell>
          <cell r="AD24">
            <v>33.559949756666668</v>
          </cell>
          <cell r="AE24">
            <v>33.8873888594702</v>
          </cell>
          <cell r="AF24">
            <v>19.371888883333334</v>
          </cell>
          <cell r="AG24">
            <v>19.335509546725099</v>
          </cell>
          <cell r="AH24">
            <v>28.478566774451</v>
          </cell>
          <cell r="AI24">
            <v>28.277292036373002</v>
          </cell>
          <cell r="AJ24">
            <v>55.109198339999999</v>
          </cell>
          <cell r="AK24">
            <v>53.869947609591897</v>
          </cell>
          <cell r="AL24">
            <v>19.442675623333333</v>
          </cell>
          <cell r="AM24">
            <v>19.454028611233401</v>
          </cell>
          <cell r="AN24">
            <v>22.7</v>
          </cell>
          <cell r="AO24">
            <v>19.626664825170248</v>
          </cell>
          <cell r="AQ24">
            <v>111.127894633333</v>
          </cell>
          <cell r="AR24">
            <v>296.72683333333299</v>
          </cell>
          <cell r="AS24">
            <v>1.21</v>
          </cell>
          <cell r="AT24">
            <v>17.8</v>
          </cell>
          <cell r="AU24">
            <v>140.07895703333301</v>
          </cell>
          <cell r="AV24">
            <v>79.578796649624195</v>
          </cell>
          <cell r="AW24">
            <v>8.4536290322580605</v>
          </cell>
          <cell r="AX24">
            <v>8.2433333333333323</v>
          </cell>
          <cell r="AY24">
            <v>78.669999999999987</v>
          </cell>
          <cell r="AZ24">
            <v>78.669999999999987</v>
          </cell>
          <cell r="BA24">
            <v>63.249731950952338</v>
          </cell>
          <cell r="BB24">
            <v>68.718840037998035</v>
          </cell>
          <cell r="BC24">
            <v>68.197911339111798</v>
          </cell>
          <cell r="BD24">
            <v>493317.53201268509</v>
          </cell>
          <cell r="BE24">
            <v>489577.89874873398</v>
          </cell>
          <cell r="BF24">
            <v>17.935345403333333</v>
          </cell>
          <cell r="BG24">
            <v>17.915917013942501</v>
          </cell>
          <cell r="BH24">
            <v>128753.9243281036</v>
          </cell>
          <cell r="BI24">
            <v>128614.452167522</v>
          </cell>
          <cell r="BJ24">
            <v>67.770036717200313</v>
          </cell>
          <cell r="BK24">
            <v>67.262896578482298</v>
          </cell>
          <cell r="BL24">
            <v>452995.53858058254</v>
          </cell>
          <cell r="BM24">
            <v>449605.65964047</v>
          </cell>
          <cell r="BN24">
            <v>17.687711489999998</v>
          </cell>
          <cell r="BO24">
            <v>17.651173065995</v>
          </cell>
          <cell r="BP24">
            <v>118230.04355311074</v>
          </cell>
          <cell r="BQ24">
            <v>117985.80961328901</v>
          </cell>
          <cell r="BR24">
            <v>63.948989555860436</v>
          </cell>
          <cell r="BS24">
            <v>63.481107553630899</v>
          </cell>
          <cell r="BT24">
            <v>273548.30216127052</v>
          </cell>
          <cell r="BU24">
            <v>271546.88934392802</v>
          </cell>
          <cell r="BV24">
            <v>16.690433296666665</v>
          </cell>
          <cell r="BW24">
            <v>16.669909325039399</v>
          </cell>
          <cell r="BX24">
            <v>71395.024727497002</v>
          </cell>
          <cell r="BY24">
            <v>71307.231352786897</v>
          </cell>
          <cell r="BZ24">
            <v>68.853936376814133</v>
          </cell>
          <cell r="CA24">
            <v>68.2541189364253</v>
          </cell>
          <cell r="CB24">
            <v>712435.69053480169</v>
          </cell>
          <cell r="CC24">
            <v>706229.34453929798</v>
          </cell>
          <cell r="CD24">
            <v>17.970605013333333</v>
          </cell>
          <cell r="CE24">
            <v>17.898831412770601</v>
          </cell>
          <cell r="CF24">
            <v>185942.89688735286</v>
          </cell>
          <cell r="CG24">
            <v>185200.25126145501</v>
          </cell>
          <cell r="CH24">
            <v>61.552011603375469</v>
          </cell>
          <cell r="CI24">
            <v>61.0791464819224</v>
          </cell>
          <cell r="CJ24">
            <v>246303.9306590122</v>
          </cell>
          <cell r="CK24">
            <v>244411.73355528599</v>
          </cell>
          <cell r="CL24">
            <v>16.064831533333333</v>
          </cell>
          <cell r="CM24">
            <v>16.0220630375089</v>
          </cell>
          <cell r="CN24">
            <v>64284.351542100645</v>
          </cell>
          <cell r="CO24">
            <v>64113.210935026997</v>
          </cell>
          <cell r="CP24">
            <v>4754.6628970000002</v>
          </cell>
          <cell r="CQ24">
            <v>4759.1527868590301</v>
          </cell>
          <cell r="CR24">
            <v>191.53281100000001</v>
          </cell>
          <cell r="CS24">
            <v>188.27766422649501</v>
          </cell>
          <cell r="CT24">
            <v>44.869816</v>
          </cell>
          <cell r="CU24">
            <v>44.789175980165602</v>
          </cell>
          <cell r="CV24">
            <v>42.343322000000001</v>
          </cell>
          <cell r="CW24">
            <v>42.428151606723198</v>
          </cell>
          <cell r="CX24">
            <v>4471.1620460000004</v>
          </cell>
          <cell r="CY24">
            <v>4477.6776812273802</v>
          </cell>
          <cell r="CZ24">
            <v>45.006580169999999</v>
          </cell>
          <cell r="DA24">
            <v>44.970061602965998</v>
          </cell>
          <cell r="DB24">
            <v>9136.5715739999996</v>
          </cell>
          <cell r="DC24">
            <v>5167.0667789999998</v>
          </cell>
          <cell r="DD24">
            <v>5169.6191825153601</v>
          </cell>
          <cell r="DE24">
            <v>7.9813925299999999</v>
          </cell>
          <cell r="DF24">
            <v>7.9742157615924798</v>
          </cell>
          <cell r="DG24">
            <v>1.3282842329863631</v>
          </cell>
          <cell r="DH24">
            <v>1.2644928100828301</v>
          </cell>
        </row>
        <row r="25">
          <cell r="B25">
            <v>8645775.9279999994</v>
          </cell>
          <cell r="C25">
            <v>8879835.7752844691</v>
          </cell>
          <cell r="D25">
            <v>2575565.7990000001</v>
          </cell>
          <cell r="E25">
            <v>6166893.4960000003</v>
          </cell>
          <cell r="F25">
            <v>6497495.5342639303</v>
          </cell>
          <cell r="G25">
            <v>1907750.753</v>
          </cell>
          <cell r="H25">
            <v>1886916.3818125301</v>
          </cell>
          <cell r="I25">
            <v>1627691.9069999999</v>
          </cell>
          <cell r="J25">
            <v>1607205.1667070901</v>
          </cell>
          <cell r="K25">
            <v>1412125.9295010818</v>
          </cell>
          <cell r="L25">
            <v>1375421.39233617</v>
          </cell>
          <cell r="M25">
            <v>5670066.5022370042</v>
          </cell>
          <cell r="N25">
            <v>5808107.7739077602</v>
          </cell>
          <cell r="O25">
            <v>1403541.1195602797</v>
          </cell>
          <cell r="P25">
            <v>1378754.6522262499</v>
          </cell>
          <cell r="Q25">
            <v>4293829.9969560988</v>
          </cell>
          <cell r="R25">
            <v>4445893.0283681396</v>
          </cell>
          <cell r="S25">
            <v>138726.26494721466</v>
          </cell>
          <cell r="T25">
            <v>136744.42802198199</v>
          </cell>
          <cell r="U25">
            <v>4198551.4343998898</v>
          </cell>
          <cell r="V25">
            <v>4402058.24084194</v>
          </cell>
          <cell r="W25">
            <v>1202382.909</v>
          </cell>
          <cell r="X25">
            <v>1253349.9730380201</v>
          </cell>
          <cell r="Y25">
            <v>89418.042132038652</v>
          </cell>
          <cell r="Z25">
            <v>616729.81690201408</v>
          </cell>
          <cell r="AA25">
            <v>-229.24687580872398</v>
          </cell>
          <cell r="AB25">
            <v>27.867915770972719</v>
          </cell>
          <cell r="AC25">
            <v>27.958891265969701</v>
          </cell>
          <cell r="AD25">
            <v>36.171684603333333</v>
          </cell>
          <cell r="AE25">
            <v>36.3023519219985</v>
          </cell>
          <cell r="AF25">
            <v>20.42368918</v>
          </cell>
          <cell r="AG25">
            <v>20.432784800294399</v>
          </cell>
          <cell r="AH25">
            <v>29.791960627617968</v>
          </cell>
          <cell r="AI25">
            <v>29.8759711112729</v>
          </cell>
          <cell r="AJ25">
            <v>57.120080353333329</v>
          </cell>
          <cell r="AK25">
            <v>57.227458414310199</v>
          </cell>
          <cell r="AL25">
            <v>20.444565093333335</v>
          </cell>
          <cell r="AM25">
            <v>20.526628400627299</v>
          </cell>
          <cell r="AN25">
            <v>25</v>
          </cell>
          <cell r="AO25">
            <v>19.538987590800602</v>
          </cell>
          <cell r="AQ25">
            <v>110.6681914</v>
          </cell>
          <cell r="AR25">
            <v>302.36524590163901</v>
          </cell>
          <cell r="AS25">
            <v>1.32</v>
          </cell>
          <cell r="AT25">
            <v>26.466666666666701</v>
          </cell>
          <cell r="AU25">
            <v>145.98614853333299</v>
          </cell>
          <cell r="AV25">
            <v>80.113972489847214</v>
          </cell>
          <cell r="AW25">
            <v>8.1755952380952408</v>
          </cell>
          <cell r="AX25">
            <v>8.16</v>
          </cell>
          <cell r="AY25">
            <v>84.67</v>
          </cell>
          <cell r="AZ25">
            <v>84.67</v>
          </cell>
          <cell r="BA25">
            <v>68.951062214027914</v>
          </cell>
          <cell r="BB25">
            <v>68.318416465495574</v>
          </cell>
          <cell r="BC25">
            <v>68.818464542954203</v>
          </cell>
          <cell r="BD25">
            <v>490442.97871060099</v>
          </cell>
          <cell r="BE25">
            <v>494032.714558176</v>
          </cell>
          <cell r="BF25">
            <v>19.038918756666664</v>
          </cell>
          <cell r="BG25">
            <v>19.209641425282701</v>
          </cell>
          <cell r="BH25">
            <v>136676.23621171995</v>
          </cell>
          <cell r="BI25">
            <v>137901.816932852</v>
          </cell>
          <cell r="BJ25">
            <v>67.243713513919673</v>
          </cell>
          <cell r="BK25">
            <v>67.753385047116794</v>
          </cell>
          <cell r="BL25">
            <v>449477.43420161505</v>
          </cell>
          <cell r="BM25">
            <v>452884.233753571</v>
          </cell>
          <cell r="BN25">
            <v>18.739421443333335</v>
          </cell>
          <cell r="BO25">
            <v>18.946200970607901</v>
          </cell>
          <cell r="BP25">
            <v>125259.99277283541</v>
          </cell>
          <cell r="BQ25">
            <v>126642.170028236</v>
          </cell>
          <cell r="BR25">
            <v>63.576359826381989</v>
          </cell>
          <cell r="BS25">
            <v>63.930433332898403</v>
          </cell>
          <cell r="BT25">
            <v>271954.34062190005</v>
          </cell>
          <cell r="BU25">
            <v>273468.92603177502</v>
          </cell>
          <cell r="BV25">
            <v>17.717406406666669</v>
          </cell>
          <cell r="BW25">
            <v>17.864173280141301</v>
          </cell>
          <cell r="BX25">
            <v>75788.006580015353</v>
          </cell>
          <cell r="BY25">
            <v>76415.816797558</v>
          </cell>
          <cell r="BZ25">
            <v>68.313653879932176</v>
          </cell>
          <cell r="CA25">
            <v>68.164487950434605</v>
          </cell>
          <cell r="CB25">
            <v>706845.35606730764</v>
          </cell>
          <cell r="CC25">
            <v>705301.92750582902</v>
          </cell>
          <cell r="CD25">
            <v>19.037591523333337</v>
          </cell>
          <cell r="CE25">
            <v>19.076938812349201</v>
          </cell>
          <cell r="CF25">
            <v>196983.06845986948</v>
          </cell>
          <cell r="CG25">
            <v>197390.197151634</v>
          </cell>
          <cell r="CH25">
            <v>61.055571706548072</v>
          </cell>
          <cell r="CI25">
            <v>61.485043845168697</v>
          </cell>
          <cell r="CJ25">
            <v>244317.3977295534</v>
          </cell>
          <cell r="CK25">
            <v>246035.955306055</v>
          </cell>
          <cell r="CL25">
            <v>17.014915296666668</v>
          </cell>
          <cell r="CM25">
            <v>17.183286707384799</v>
          </cell>
          <cell r="CN25">
            <v>68086.166613104346</v>
          </cell>
          <cell r="CO25">
            <v>68759.914540883299</v>
          </cell>
          <cell r="CP25">
            <v>4762.7731999999996</v>
          </cell>
          <cell r="CQ25">
            <v>4761.8810789375602</v>
          </cell>
          <cell r="CR25">
            <v>191.2478715</v>
          </cell>
          <cell r="CS25">
            <v>188.193118189036</v>
          </cell>
          <cell r="CT25">
            <v>44.663010999999997</v>
          </cell>
          <cell r="CU25">
            <v>45.075108871031198</v>
          </cell>
          <cell r="CV25">
            <v>43.159385999999998</v>
          </cell>
          <cell r="CW25">
            <v>43.150122427386897</v>
          </cell>
          <cell r="CX25">
            <v>4478.3737529999999</v>
          </cell>
          <cell r="CY25">
            <v>4481.1315318097304</v>
          </cell>
          <cell r="CZ25">
            <v>44.774846619999998</v>
          </cell>
          <cell r="DA25">
            <v>45.184716429569903</v>
          </cell>
          <cell r="DB25">
            <v>9181.7315739999995</v>
          </cell>
          <cell r="DC25">
            <v>5173.9659149999998</v>
          </cell>
          <cell r="DD25">
            <v>5171.7987154122102</v>
          </cell>
          <cell r="DE25">
            <v>7.9473409999999998</v>
          </cell>
          <cell r="DF25">
            <v>7.9191541625916999</v>
          </cell>
          <cell r="DG25">
            <v>1.202816840229094</v>
          </cell>
          <cell r="DH25">
            <v>1.2971940746314801</v>
          </cell>
        </row>
        <row r="26">
          <cell r="B26">
            <v>9056148.0299999993</v>
          </cell>
          <cell r="C26">
            <v>8990639.5056525599</v>
          </cell>
          <cell r="D26">
            <v>2908404.1009999998</v>
          </cell>
          <cell r="E26">
            <v>6561991.9560000002</v>
          </cell>
          <cell r="F26">
            <v>6617840.5863378001</v>
          </cell>
          <cell r="G26">
            <v>1852504.365</v>
          </cell>
          <cell r="H26">
            <v>1876114.39582219</v>
          </cell>
          <cell r="I26">
            <v>1589404.9210000001</v>
          </cell>
          <cell r="J26">
            <v>1525775.16829403</v>
          </cell>
          <cell r="K26">
            <v>1372026.5252501657</v>
          </cell>
          <cell r="L26">
            <v>1304839.9320074499</v>
          </cell>
          <cell r="M26">
            <v>6373058.6531631146</v>
          </cell>
          <cell r="N26">
            <v>5914454.1156186797</v>
          </cell>
          <cell r="O26">
            <v>1580954.6583225601</v>
          </cell>
          <cell r="P26">
            <v>1394597.27345839</v>
          </cell>
          <cell r="Q26">
            <v>4829949.9084501052</v>
          </cell>
          <cell r="R26">
            <v>4538235.7336823205</v>
          </cell>
          <cell r="S26">
            <v>152738.41987179429</v>
          </cell>
          <cell r="T26">
            <v>137029.509609184</v>
          </cell>
          <cell r="U26">
            <v>4777265.5593119198</v>
          </cell>
          <cell r="V26">
            <v>4487990.3696902804</v>
          </cell>
          <cell r="W26">
            <v>1268251.746</v>
          </cell>
          <cell r="X26">
            <v>1236898.83681355</v>
          </cell>
          <cell r="Y26">
            <v>128438.02592714923</v>
          </cell>
          <cell r="Z26">
            <v>799170.03330079804</v>
          </cell>
          <cell r="AA26">
            <v>-62.196321880519037</v>
          </cell>
          <cell r="AB26">
            <v>30.284353680794933</v>
          </cell>
          <cell r="AC26">
            <v>29.996969615286499</v>
          </cell>
          <cell r="AD26">
            <v>39.94536227333333</v>
          </cell>
          <cell r="AE26">
            <v>39.216360202160097</v>
          </cell>
          <cell r="AF26">
            <v>21.709975370000002</v>
          </cell>
          <cell r="AG26">
            <v>21.790665445663102</v>
          </cell>
          <cell r="AH26">
            <v>31.521448880731967</v>
          </cell>
          <cell r="AI26">
            <v>31.672606973015199</v>
          </cell>
          <cell r="AJ26">
            <v>60.206733420000006</v>
          </cell>
          <cell r="AK26">
            <v>60.203160231026899</v>
          </cell>
          <cell r="AL26">
            <v>21.67687874666667</v>
          </cell>
          <cell r="AM26">
            <v>21.787872225562101</v>
          </cell>
          <cell r="AN26">
            <v>27.200000000000003</v>
          </cell>
          <cell r="AO26">
            <v>19.378954887371091</v>
          </cell>
          <cell r="AQ26">
            <v>113.862006966667</v>
          </cell>
          <cell r="AR26">
            <v>324.25016129032298</v>
          </cell>
          <cell r="AS26">
            <v>1.18</v>
          </cell>
          <cell r="AT26">
            <v>31.933333333333302</v>
          </cell>
          <cell r="AU26">
            <v>152.23570280000001</v>
          </cell>
          <cell r="AV26">
            <v>80.475502291409285</v>
          </cell>
          <cell r="AW26">
            <v>8.0874603174603195</v>
          </cell>
          <cell r="AX26">
            <v>7.7433333333333323</v>
          </cell>
          <cell r="AY26">
            <v>99.5</v>
          </cell>
          <cell r="AZ26">
            <v>99.5</v>
          </cell>
          <cell r="BA26">
            <v>58.967753019518909</v>
          </cell>
          <cell r="BB26">
            <v>68.547822390867097</v>
          </cell>
          <cell r="BC26">
            <v>69.311959332101196</v>
          </cell>
          <cell r="BD26">
            <v>492089.83370510896</v>
          </cell>
          <cell r="BE26">
            <v>497575.40578007698</v>
          </cell>
          <cell r="BF26">
            <v>20.759264973333334</v>
          </cell>
          <cell r="BG26">
            <v>20.804544831666501</v>
          </cell>
          <cell r="BH26">
            <v>149026.22566649082</v>
          </cell>
          <cell r="BI26">
            <v>149351.27987191401</v>
          </cell>
          <cell r="BJ26">
            <v>67.536182475321255</v>
          </cell>
          <cell r="BK26">
            <v>68.572881610713296</v>
          </cell>
          <cell r="BL26">
            <v>451432.38569796848</v>
          </cell>
          <cell r="BM26">
            <v>458361.99804455601</v>
          </cell>
          <cell r="BN26">
            <v>20.452896363333334</v>
          </cell>
          <cell r="BO26">
            <v>20.563605384525601</v>
          </cell>
          <cell r="BP26">
            <v>136713.38031442309</v>
          </cell>
          <cell r="BQ26">
            <v>137453.393085358</v>
          </cell>
          <cell r="BR26">
            <v>63.789842428052921</v>
          </cell>
          <cell r="BS26">
            <v>64.568134622614195</v>
          </cell>
          <cell r="BT26">
            <v>272867.53414745285</v>
          </cell>
          <cell r="BU26">
            <v>276196.758108993</v>
          </cell>
          <cell r="BV26">
            <v>19.318341493333332</v>
          </cell>
          <cell r="BW26">
            <v>19.368833089101301</v>
          </cell>
          <cell r="BX26">
            <v>82636.169121278508</v>
          </cell>
          <cell r="BY26">
            <v>82852.152053925194</v>
          </cell>
          <cell r="BZ26">
            <v>68.513351026181439</v>
          </cell>
          <cell r="CA26">
            <v>69.1807654177464</v>
          </cell>
          <cell r="CB26">
            <v>708911.63407220365</v>
          </cell>
          <cell r="CC26">
            <v>715817.40965898801</v>
          </cell>
          <cell r="CD26">
            <v>20.748825543333332</v>
          </cell>
          <cell r="CE26">
            <v>20.711217528121001</v>
          </cell>
          <cell r="CF26">
            <v>214689.30654672891</v>
          </cell>
          <cell r="CG26">
            <v>214300.174223351</v>
          </cell>
          <cell r="CH26">
            <v>61.295029304538495</v>
          </cell>
          <cell r="CI26">
            <v>62.216473492792304</v>
          </cell>
          <cell r="CJ26">
            <v>245275.60114281063</v>
          </cell>
          <cell r="CK26">
            <v>248962.81329983799</v>
          </cell>
          <cell r="CL26">
            <v>18.562803463333335</v>
          </cell>
          <cell r="CM26">
            <v>18.663240984173701</v>
          </cell>
          <cell r="CN26">
            <v>74280.130542784667</v>
          </cell>
          <cell r="CO26">
            <v>74682.037085462507</v>
          </cell>
          <cell r="CP26">
            <v>4785.5121040000004</v>
          </cell>
          <cell r="CQ26">
            <v>4785.5457494007997</v>
          </cell>
          <cell r="CR26">
            <v>182.519498</v>
          </cell>
          <cell r="CS26">
            <v>187.34753854250599</v>
          </cell>
          <cell r="CT26">
            <v>45.566208000000003</v>
          </cell>
          <cell r="CU26">
            <v>45.206710264974099</v>
          </cell>
          <cell r="CV26">
            <v>43.224637000000001</v>
          </cell>
          <cell r="CW26">
            <v>42.890391435821002</v>
          </cell>
          <cell r="CX26">
            <v>4511.809765</v>
          </cell>
          <cell r="CY26">
            <v>4505.7347159534402</v>
          </cell>
          <cell r="CZ26">
            <v>45.661850880000003</v>
          </cell>
          <cell r="DA26">
            <v>45.335849431231097</v>
          </cell>
          <cell r="DB26">
            <v>9224.5415740000008</v>
          </cell>
          <cell r="DC26">
            <v>5209.4238400000004</v>
          </cell>
          <cell r="DD26">
            <v>5210.3411720997201</v>
          </cell>
          <cell r="DE26">
            <v>8.1374015479999997</v>
          </cell>
          <cell r="DF26">
            <v>8.1306386988727493</v>
          </cell>
          <cell r="DG26">
            <v>1.000750465589556</v>
          </cell>
          <cell r="DH26">
            <v>1.1266969223896499</v>
          </cell>
        </row>
        <row r="27">
          <cell r="B27">
            <v>9310328.068</v>
          </cell>
          <cell r="C27">
            <v>9246792.42841205</v>
          </cell>
          <cell r="D27">
            <v>3164948.068</v>
          </cell>
          <cell r="E27">
            <v>6979777.2189999996</v>
          </cell>
          <cell r="F27">
            <v>6684179.3170242095</v>
          </cell>
          <cell r="G27">
            <v>2059339.6410000001</v>
          </cell>
          <cell r="H27">
            <v>2120260.8752355599</v>
          </cell>
          <cell r="I27">
            <v>1749255.5919999999</v>
          </cell>
          <cell r="J27">
            <v>1811745.04831044</v>
          </cell>
          <cell r="K27">
            <v>1449101.5855593339</v>
          </cell>
          <cell r="L27">
            <v>1548480.2827278799</v>
          </cell>
          <cell r="M27">
            <v>5655660.7397858789</v>
          </cell>
          <cell r="N27">
            <v>6020777.9010723196</v>
          </cell>
          <cell r="O27">
            <v>1134455.8759749599</v>
          </cell>
          <cell r="P27">
            <v>1402919.44129521</v>
          </cell>
          <cell r="Q27">
            <v>4503443.1759282118</v>
          </cell>
          <cell r="R27">
            <v>4640272.1616788302</v>
          </cell>
          <cell r="S27">
            <v>135523.15205477545</v>
          </cell>
          <cell r="T27">
            <v>149673.461726145</v>
          </cell>
          <cell r="U27">
            <v>4464233.9910027003</v>
          </cell>
          <cell r="V27">
            <v>4565479.6578085301</v>
          </cell>
          <cell r="W27">
            <v>1244185.9920000001</v>
          </cell>
          <cell r="X27">
            <v>1223791.8725079901</v>
          </cell>
          <cell r="Y27">
            <v>-40108.576265932003</v>
          </cell>
          <cell r="Z27">
            <v>960154.0901157409</v>
          </cell>
          <cell r="AA27">
            <v>256.74596003784779</v>
          </cell>
          <cell r="AB27">
            <v>30.752139931048429</v>
          </cell>
          <cell r="AC27">
            <v>30.7661749024419</v>
          </cell>
          <cell r="AD27">
            <v>39.643694863333337</v>
          </cell>
          <cell r="AE27">
            <v>39.818882849365203</v>
          </cell>
          <cell r="AF27">
            <v>22.743546636666668</v>
          </cell>
          <cell r="AG27">
            <v>22.693563529989301</v>
          </cell>
          <cell r="AH27">
            <v>32.859913588124698</v>
          </cell>
          <cell r="AI27">
            <v>32.8396462479203</v>
          </cell>
          <cell r="AJ27">
            <v>61.948097670000003</v>
          </cell>
          <cell r="AK27">
            <v>62.979506887182403</v>
          </cell>
          <cell r="AL27">
            <v>22.75894121</v>
          </cell>
          <cell r="AM27">
            <v>22.594463591453898</v>
          </cell>
          <cell r="AN27">
            <v>22.975000000000005</v>
          </cell>
          <cell r="AO27">
            <v>22.975000000000005</v>
          </cell>
          <cell r="AQ27">
            <v>113.728902866667</v>
          </cell>
          <cell r="AR27">
            <v>338.29596774193499</v>
          </cell>
          <cell r="AS27">
            <v>1.1033333333333299</v>
          </cell>
          <cell r="AT27">
            <v>21.866666666666699</v>
          </cell>
          <cell r="AU27">
            <v>148.1123661</v>
          </cell>
          <cell r="AV27">
            <v>80.837642133952386</v>
          </cell>
          <cell r="AW27">
            <v>6.8850403225806396</v>
          </cell>
          <cell r="AX27">
            <v>6.4266666666666667</v>
          </cell>
          <cell r="AY27">
            <v>97.83</v>
          </cell>
          <cell r="AZ27">
            <v>97.83</v>
          </cell>
          <cell r="BA27">
            <v>62.933620065048459</v>
          </cell>
          <cell r="BB27">
            <v>73.052834925865568</v>
          </cell>
          <cell r="BC27">
            <v>72.1863997476039</v>
          </cell>
          <cell r="BD27">
            <v>524430.33398454881</v>
          </cell>
          <cell r="BE27">
            <v>518210.38522621099</v>
          </cell>
          <cell r="BF27">
            <v>22.46531002</v>
          </cell>
          <cell r="BG27">
            <v>22.2263368605464</v>
          </cell>
          <cell r="BH27">
            <v>161273.55014779308</v>
          </cell>
          <cell r="BI27">
            <v>159558.01407136599</v>
          </cell>
          <cell r="BJ27">
            <v>72.997722121668303</v>
          </cell>
          <cell r="BK27">
            <v>71.846561811319802</v>
          </cell>
          <cell r="BL27">
            <v>487938.97789446148</v>
          </cell>
          <cell r="BM27">
            <v>480244.272238862</v>
          </cell>
          <cell r="BN27">
            <v>22.448361653333333</v>
          </cell>
          <cell r="BO27">
            <v>22.115479828786398</v>
          </cell>
          <cell r="BP27">
            <v>150051.67726023225</v>
          </cell>
          <cell r="BQ27">
            <v>147826.59389471399</v>
          </cell>
          <cell r="BR27">
            <v>67.982157090665666</v>
          </cell>
          <cell r="BS27">
            <v>67.212794172948406</v>
          </cell>
          <cell r="BT27">
            <v>290800.58619484713</v>
          </cell>
          <cell r="BU27">
            <v>287509.55812178802</v>
          </cell>
          <cell r="BV27">
            <v>20.905968076666667</v>
          </cell>
          <cell r="BW27">
            <v>20.6915805228595</v>
          </cell>
          <cell r="BX27">
            <v>89427.40318694849</v>
          </cell>
          <cell r="BY27">
            <v>88510.338636519606</v>
          </cell>
          <cell r="BZ27">
            <v>70.638812232384169</v>
          </cell>
          <cell r="CA27">
            <v>70.585191986747603</v>
          </cell>
          <cell r="CB27">
            <v>730903.90498405055</v>
          </cell>
          <cell r="CC27">
            <v>730349.09317875002</v>
          </cell>
          <cell r="CD27">
            <v>21.722946383333333</v>
          </cell>
          <cell r="CE27">
            <v>21.757091657659799</v>
          </cell>
          <cell r="CF27">
            <v>224768.5916221925</v>
          </cell>
          <cell r="CG27">
            <v>225121.89476484901</v>
          </cell>
          <cell r="CH27">
            <v>66.231132204135207</v>
          </cell>
          <cell r="CI27">
            <v>65.279734634913197</v>
          </cell>
          <cell r="CJ27">
            <v>265027.70208375441</v>
          </cell>
          <cell r="CK27">
            <v>261220.62974283699</v>
          </cell>
          <cell r="CL27">
            <v>20.367490453333335</v>
          </cell>
          <cell r="CM27">
            <v>20.110649897759899</v>
          </cell>
          <cell r="CN27">
            <v>81501.689800838314</v>
          </cell>
          <cell r="CO27">
            <v>80473.927478685306</v>
          </cell>
          <cell r="CP27">
            <v>4806.1792400000004</v>
          </cell>
          <cell r="CQ27">
            <v>4801.4059625258897</v>
          </cell>
          <cell r="CR27">
            <v>185.1398719</v>
          </cell>
          <cell r="CS27">
            <v>186.64690770998899</v>
          </cell>
          <cell r="CT27">
            <v>44.562663000000001</v>
          </cell>
          <cell r="CU27">
            <v>44.593487956728602</v>
          </cell>
          <cell r="CV27">
            <v>41.643107000000001</v>
          </cell>
          <cell r="CW27">
            <v>41.871770517202698</v>
          </cell>
          <cell r="CX27">
            <v>4527.6490510000003</v>
          </cell>
          <cell r="CY27">
            <v>4524.25668957577</v>
          </cell>
          <cell r="CZ27">
            <v>44.764588600000003</v>
          </cell>
          <cell r="DA27">
            <v>44.722325955309998</v>
          </cell>
          <cell r="DB27">
            <v>9267.3615740000005</v>
          </cell>
          <cell r="DC27">
            <v>5245.2859060000001</v>
          </cell>
          <cell r="DD27">
            <v>5243.4986536125798</v>
          </cell>
          <cell r="DE27">
            <v>8.371453399</v>
          </cell>
          <cell r="DF27">
            <v>8.3954362620209295</v>
          </cell>
          <cell r="DG27">
            <v>1.5544116144378066</v>
          </cell>
          <cell r="DH27">
            <v>1.3591156803375399</v>
          </cell>
        </row>
        <row r="28">
          <cell r="B28">
            <v>9682714.5610000007</v>
          </cell>
          <cell r="C28">
            <v>9573804.8486733194</v>
          </cell>
          <cell r="D28">
            <v>3332918.2459999998</v>
          </cell>
          <cell r="E28">
            <v>7023868.8049999997</v>
          </cell>
          <cell r="F28">
            <v>6928891.6683551604</v>
          </cell>
          <cell r="G28">
            <v>2230693.2080000001</v>
          </cell>
          <cell r="H28">
            <v>2166825.8157641701</v>
          </cell>
          <cell r="I28">
            <v>1788724.925</v>
          </cell>
          <cell r="J28">
            <v>1824832.16683479</v>
          </cell>
          <cell r="K28">
            <v>1539168.549442328</v>
          </cell>
          <cell r="L28">
            <v>1560182.4562637401</v>
          </cell>
          <cell r="M28">
            <v>6313264.9008821249</v>
          </cell>
          <cell r="N28">
            <v>6278124.69051487</v>
          </cell>
          <cell r="O28">
            <v>1482086.8863640004</v>
          </cell>
          <cell r="P28">
            <v>1425340.1210270401</v>
          </cell>
          <cell r="Q28">
            <v>4859267.5013361219</v>
          </cell>
          <cell r="R28">
            <v>4873221.8398542702</v>
          </cell>
          <cell r="S28">
            <v>181083.47748363708</v>
          </cell>
          <cell r="T28">
            <v>187195.73115756499</v>
          </cell>
          <cell r="U28">
            <v>4733293.06476714</v>
          </cell>
          <cell r="V28">
            <v>4720571.6729203304</v>
          </cell>
          <cell r="W28">
            <v>1231052.7320000001</v>
          </cell>
          <cell r="X28">
            <v>1236590.77554291</v>
          </cell>
          <cell r="Y28">
            <v>217769.75324334417</v>
          </cell>
          <cell r="Z28">
            <v>1029524.1719644086</v>
          </cell>
          <cell r="AA28">
            <v>25.850110275966955</v>
          </cell>
          <cell r="AB28">
            <v>32.297085648617546</v>
          </cell>
          <cell r="AC28">
            <v>32.524881107806799</v>
          </cell>
          <cell r="AD28">
            <v>41.827170466666672</v>
          </cell>
          <cell r="AE28">
            <v>42.358153133287097</v>
          </cell>
          <cell r="AF28">
            <v>23.739950693333334</v>
          </cell>
          <cell r="AG28">
            <v>23.684625491068601</v>
          </cell>
          <cell r="AH28">
            <v>34.727946469035835</v>
          </cell>
          <cell r="AI28">
            <v>34.506057144849898</v>
          </cell>
          <cell r="AJ28">
            <v>66.981238113333333</v>
          </cell>
          <cell r="AK28">
            <v>65.894124476545102</v>
          </cell>
          <cell r="AL28">
            <v>23.753064539999997</v>
          </cell>
          <cell r="AM28">
            <v>23.719236345349302</v>
          </cell>
          <cell r="AN28">
            <v>21.150000000000002</v>
          </cell>
          <cell r="AO28">
            <v>21.150000000000002</v>
          </cell>
          <cell r="AQ28">
            <v>104.89374890000001</v>
          </cell>
          <cell r="AR28">
            <v>341.66225806451598</v>
          </cell>
          <cell r="AS28">
            <v>1.06</v>
          </cell>
          <cell r="AT28">
            <v>20.733333333333299</v>
          </cell>
          <cell r="AU28">
            <v>141.96384766666699</v>
          </cell>
          <cell r="AV28">
            <v>81.661977521141552</v>
          </cell>
          <cell r="AW28">
            <v>6.1623360655737702</v>
          </cell>
          <cell r="AX28">
            <v>5.8633333333333342</v>
          </cell>
          <cell r="AY28">
            <v>86.33</v>
          </cell>
          <cell r="AZ28">
            <v>86.33</v>
          </cell>
          <cell r="BA28">
            <v>61.276769787007069</v>
          </cell>
          <cell r="BB28">
            <v>71.922961138737605</v>
          </cell>
          <cell r="BC28">
            <v>71.325581963673002</v>
          </cell>
          <cell r="BD28">
            <v>516319.21703549114</v>
          </cell>
          <cell r="BE28">
            <v>512030.76251306297</v>
          </cell>
          <cell r="BF28">
            <v>23.22902036</v>
          </cell>
          <cell r="BG28">
            <v>23.2108003946921</v>
          </cell>
          <cell r="BH28">
            <v>166756.05974622408</v>
          </cell>
          <cell r="BI28">
            <v>166625.26259764199</v>
          </cell>
          <cell r="BJ28">
            <v>71.455263934382785</v>
          </cell>
          <cell r="BK28">
            <v>70.846512239888398</v>
          </cell>
          <cell r="BL28">
            <v>477628.71821136324</v>
          </cell>
          <cell r="BM28">
            <v>473559.63672508497</v>
          </cell>
          <cell r="BN28">
            <v>23.077967793333332</v>
          </cell>
          <cell r="BO28">
            <v>23.0348441474715</v>
          </cell>
          <cell r="BP28">
            <v>154260.15620311812</v>
          </cell>
          <cell r="BQ28">
            <v>153971.90463763499</v>
          </cell>
          <cell r="BR28">
            <v>66.930709089924605</v>
          </cell>
          <cell r="BS28">
            <v>66.414911670478901</v>
          </cell>
          <cell r="BT28">
            <v>286302.91050972411</v>
          </cell>
          <cell r="BU28">
            <v>284096.53462628397</v>
          </cell>
          <cell r="BV28">
            <v>21.616668439999998</v>
          </cell>
          <cell r="BW28">
            <v>21.597878262879</v>
          </cell>
          <cell r="BX28">
            <v>92467.496221810434</v>
          </cell>
          <cell r="BY28">
            <v>92387.119329414607</v>
          </cell>
          <cell r="BZ28">
            <v>70.861767897561464</v>
          </cell>
          <cell r="CA28">
            <v>70.309996950566102</v>
          </cell>
          <cell r="CB28">
            <v>733210.84023913823</v>
          </cell>
          <cell r="CC28">
            <v>727501.63410873699</v>
          </cell>
          <cell r="CD28">
            <v>22.886285870000002</v>
          </cell>
          <cell r="CE28">
            <v>22.839220994252099</v>
          </cell>
          <cell r="CF28">
            <v>236805.73305698286</v>
          </cell>
          <cell r="CG28">
            <v>236318.750046117</v>
          </cell>
          <cell r="CH28">
            <v>64.844080467561028</v>
          </cell>
          <cell r="CI28">
            <v>64.2562914210108</v>
          </cell>
          <cell r="CJ28">
            <v>259477.33442157242</v>
          </cell>
          <cell r="CK28">
            <v>257125.262592049</v>
          </cell>
          <cell r="CL28">
            <v>20.942748206666668</v>
          </cell>
          <cell r="CM28">
            <v>20.880971770868499</v>
          </cell>
          <cell r="CN28">
            <v>83803.616936885024</v>
          </cell>
          <cell r="CO28">
            <v>83556.414959480506</v>
          </cell>
          <cell r="CP28">
            <v>4782.0437439999996</v>
          </cell>
          <cell r="CQ28">
            <v>4786.3243836735801</v>
          </cell>
          <cell r="CR28">
            <v>187.00015149999999</v>
          </cell>
          <cell r="CS28">
            <v>183.924728189268</v>
          </cell>
          <cell r="CT28">
            <v>45.786144999999998</v>
          </cell>
          <cell r="CU28">
            <v>45.785248121937499</v>
          </cell>
          <cell r="CV28">
            <v>42.372543</v>
          </cell>
          <cell r="CW28">
            <v>42.560121165677401</v>
          </cell>
          <cell r="CX28">
            <v>4500.4005619999998</v>
          </cell>
          <cell r="CY28">
            <v>4505.7493323528097</v>
          </cell>
          <cell r="CZ28">
            <v>45.914180279999997</v>
          </cell>
          <cell r="DA28">
            <v>45.956803106727897</v>
          </cell>
          <cell r="DB28">
            <v>9310.2015740000006</v>
          </cell>
          <cell r="DC28">
            <v>5210.5726189999996</v>
          </cell>
          <cell r="DD28">
            <v>5212.8013533587</v>
          </cell>
          <cell r="DE28">
            <v>8.2242184510000005</v>
          </cell>
          <cell r="DF28">
            <v>8.2417878742030997</v>
          </cell>
          <cell r="DG28">
            <v>1.603790461761275</v>
          </cell>
          <cell r="DH28">
            <v>1.53879577229711</v>
          </cell>
        </row>
        <row r="29">
          <cell r="B29">
            <v>9438339.4979999997</v>
          </cell>
          <cell r="C29">
            <v>9681625.5090717804</v>
          </cell>
          <cell r="D29">
            <v>3372803.1669999999</v>
          </cell>
          <cell r="E29">
            <v>6673400.7029999997</v>
          </cell>
          <cell r="F29">
            <v>7005547.3360551205</v>
          </cell>
          <cell r="G29">
            <v>2208483.781</v>
          </cell>
          <cell r="H29">
            <v>2183517.65099177</v>
          </cell>
          <cell r="I29">
            <v>1735780.949</v>
          </cell>
          <cell r="J29">
            <v>1710970.1773171299</v>
          </cell>
          <cell r="K29">
            <v>1505900.0265809486</v>
          </cell>
          <cell r="L29">
            <v>1464902.1692526899</v>
          </cell>
          <cell r="M29">
            <v>6122941.6940062661</v>
          </cell>
          <cell r="N29">
            <v>6243887.3444979098</v>
          </cell>
          <cell r="O29">
            <v>1458937.7469871996</v>
          </cell>
          <cell r="P29">
            <v>1433095.00973212</v>
          </cell>
          <cell r="Q29">
            <v>4693489.4144528182</v>
          </cell>
          <cell r="R29">
            <v>4826935.6251414502</v>
          </cell>
          <cell r="S29">
            <v>189629.96104487815</v>
          </cell>
          <cell r="T29">
            <v>188711.71559538701</v>
          </cell>
          <cell r="U29">
            <v>4517974.7118838402</v>
          </cell>
          <cell r="V29">
            <v>4705949.9243963603</v>
          </cell>
          <cell r="W29">
            <v>1218169.0209999999</v>
          </cell>
          <cell r="X29">
            <v>1266081.8783156001</v>
          </cell>
          <cell r="Y29">
            <v>-28668.442549758467</v>
          </cell>
          <cell r="Z29">
            <v>782060.7642326561</v>
          </cell>
          <cell r="AA29">
            <v>-246.74762573966188</v>
          </cell>
          <cell r="AB29">
            <v>33.97232799296961</v>
          </cell>
          <cell r="AC29">
            <v>34.0433209400313</v>
          </cell>
          <cell r="AD29">
            <v>44.274483199999999</v>
          </cell>
          <cell r="AE29">
            <v>44.392533609407401</v>
          </cell>
          <cell r="AF29">
            <v>24.758750076666669</v>
          </cell>
          <cell r="AG29">
            <v>24.777174660157701</v>
          </cell>
          <cell r="AH29">
            <v>36.0490585584607</v>
          </cell>
          <cell r="AI29">
            <v>36.133974407065097</v>
          </cell>
          <cell r="AJ29">
            <v>69.148854623333321</v>
          </cell>
          <cell r="AK29">
            <v>69.303978224039398</v>
          </cell>
          <cell r="AL29">
            <v>24.732108686666667</v>
          </cell>
          <cell r="AM29">
            <v>24.790576362647698</v>
          </cell>
          <cell r="AN29">
            <v>19.324999999999999</v>
          </cell>
          <cell r="AO29">
            <v>19.324999999999999</v>
          </cell>
          <cell r="AQ29">
            <v>103.238185766667</v>
          </cell>
          <cell r="AR29">
            <v>351.45354838709699</v>
          </cell>
          <cell r="AS29">
            <v>1.0233333333333301</v>
          </cell>
          <cell r="AT29">
            <v>21.7</v>
          </cell>
          <cell r="AU29">
            <v>142.758173</v>
          </cell>
          <cell r="AV29">
            <v>81.953173916404296</v>
          </cell>
          <cell r="AW29">
            <v>5.7916666666666696</v>
          </cell>
          <cell r="AX29">
            <v>5.6433333333333335</v>
          </cell>
          <cell r="AY29">
            <v>102.66500000000001</v>
          </cell>
          <cell r="AZ29">
            <v>102.66500000000001</v>
          </cell>
          <cell r="BA29">
            <v>64.084947792130606</v>
          </cell>
          <cell r="BB29">
            <v>70.504648729470105</v>
          </cell>
          <cell r="BC29">
            <v>71.2879496043968</v>
          </cell>
          <cell r="BD29">
            <v>506137.46226524288</v>
          </cell>
          <cell r="BE29">
            <v>511760.60803141899</v>
          </cell>
          <cell r="BF29">
            <v>23.952070516666666</v>
          </cell>
          <cell r="BG29">
            <v>24.1920376246951</v>
          </cell>
          <cell r="BH29">
            <v>171946.67877604111</v>
          </cell>
          <cell r="BI29">
            <v>173669.350191915</v>
          </cell>
          <cell r="BJ29">
            <v>70.738270095315542</v>
          </cell>
          <cell r="BK29">
            <v>71.446611110934995</v>
          </cell>
          <cell r="BL29">
            <v>472836.11330777465</v>
          </cell>
          <cell r="BM29">
            <v>477570.88010786299</v>
          </cell>
          <cell r="BN29">
            <v>24.031437133333334</v>
          </cell>
          <cell r="BO29">
            <v>24.312779047223401</v>
          </cell>
          <cell r="BP29">
            <v>160633.43528212665</v>
          </cell>
          <cell r="BQ29">
            <v>162514.01020849301</v>
          </cell>
          <cell r="BR29">
            <v>65.610843315220251</v>
          </cell>
          <cell r="BS29">
            <v>66.138725139110903</v>
          </cell>
          <cell r="BT29">
            <v>280657.05051633419</v>
          </cell>
          <cell r="BU29">
            <v>282915.11866815703</v>
          </cell>
          <cell r="BV29">
            <v>22.289530890000002</v>
          </cell>
          <cell r="BW29">
            <v>22.492452998038601</v>
          </cell>
          <cell r="BX29">
            <v>95345.73373680345</v>
          </cell>
          <cell r="BY29">
            <v>96213.753677545494</v>
          </cell>
          <cell r="BZ29">
            <v>66.299860398128956</v>
          </cell>
          <cell r="CA29">
            <v>66.386113289988401</v>
          </cell>
          <cell r="CB29">
            <v>686008.51760463277</v>
          </cell>
          <cell r="CC29">
            <v>686900.98130175297</v>
          </cell>
          <cell r="CD29">
            <v>22.523606033333333</v>
          </cell>
          <cell r="CE29">
            <v>22.6223044007839</v>
          </cell>
          <cell r="CF29">
            <v>233053.0636603545</v>
          </cell>
          <cell r="CG29">
            <v>234074.301417412</v>
          </cell>
          <cell r="CH29">
            <v>64.15466781624049</v>
          </cell>
          <cell r="CI29">
            <v>64.725339950746203</v>
          </cell>
          <cell r="CJ29">
            <v>256718.6098658182</v>
          </cell>
          <cell r="CK29">
            <v>259002.18738353401</v>
          </cell>
          <cell r="CL29">
            <v>21.794834173333335</v>
          </cell>
          <cell r="CM29">
            <v>22.0191587517042</v>
          </cell>
          <cell r="CN29">
            <v>87213.288162607801</v>
          </cell>
          <cell r="CO29">
            <v>88110.935923795405</v>
          </cell>
          <cell r="CP29">
            <v>4839.4582819999996</v>
          </cell>
          <cell r="CQ29">
            <v>4841.5933322936498</v>
          </cell>
          <cell r="CR29">
            <v>180.21226870000001</v>
          </cell>
          <cell r="CS29">
            <v>177.168484685067</v>
          </cell>
          <cell r="CT29">
            <v>44.751142999999999</v>
          </cell>
          <cell r="CU29">
            <v>45.006127210667103</v>
          </cell>
          <cell r="CV29">
            <v>40.389319999999998</v>
          </cell>
          <cell r="CW29">
            <v>40.256721861026499</v>
          </cell>
          <cell r="CX29">
            <v>4561.9159900000004</v>
          </cell>
          <cell r="CY29">
            <v>4566.9537254990501</v>
          </cell>
          <cell r="CZ29">
            <v>44.87874291</v>
          </cell>
          <cell r="DA29">
            <v>45.1359644656754</v>
          </cell>
          <cell r="DB29">
            <v>9353.5115740000001</v>
          </cell>
          <cell r="DC29">
            <v>5305.7053329999999</v>
          </cell>
          <cell r="DD29">
            <v>5305.28366254088</v>
          </cell>
          <cell r="DE29">
            <v>8.7876544590000005</v>
          </cell>
          <cell r="DF29">
            <v>8.7748013431214797</v>
          </cell>
          <cell r="DG29">
            <v>1.4085466237356408</v>
          </cell>
          <cell r="DH29">
            <v>1.5300954067205099</v>
          </cell>
        </row>
        <row r="30">
          <cell r="B30">
            <v>10222478.859999999</v>
          </cell>
          <cell r="C30">
            <v>10140086.6723704</v>
          </cell>
          <cell r="D30">
            <v>3852418.6869999999</v>
          </cell>
          <cell r="E30">
            <v>7223025.2690000003</v>
          </cell>
          <cell r="F30">
            <v>7282407.6180132004</v>
          </cell>
          <cell r="G30">
            <v>2256286.0559999999</v>
          </cell>
          <cell r="H30">
            <v>2291694.9233697802</v>
          </cell>
          <cell r="I30">
            <v>1926919.548</v>
          </cell>
          <cell r="J30">
            <v>1859760.1665636401</v>
          </cell>
          <cell r="K30">
            <v>1663380.2355511014</v>
          </cell>
          <cell r="L30">
            <v>1591092.2998367399</v>
          </cell>
          <cell r="M30">
            <v>6996244.4050282361</v>
          </cell>
          <cell r="N30">
            <v>6506766.1406773403</v>
          </cell>
          <cell r="O30">
            <v>1652794.8287390603</v>
          </cell>
          <cell r="P30">
            <v>1459068.3229763899</v>
          </cell>
          <cell r="Q30">
            <v>5384996.2300560996</v>
          </cell>
          <cell r="R30">
            <v>5069517.6305677602</v>
          </cell>
          <cell r="S30">
            <v>242842.86973411689</v>
          </cell>
          <cell r="T30">
            <v>216151.54834942799</v>
          </cell>
          <cell r="U30">
            <v>5189973.9405791601</v>
          </cell>
          <cell r="V30">
            <v>4891839.1883328501</v>
          </cell>
          <cell r="W30">
            <v>1354190.2860000001</v>
          </cell>
          <cell r="X30">
            <v>1317183.3272165</v>
          </cell>
          <cell r="Y30">
            <v>382249.66947532876</v>
          </cell>
          <cell r="Z30">
            <v>969594.21021138341</v>
          </cell>
          <cell r="AA30">
            <v>-134.44844457415297</v>
          </cell>
          <cell r="AB30">
            <v>35.763220036503718</v>
          </cell>
          <cell r="AC30">
            <v>35.387592284146599</v>
          </cell>
          <cell r="AD30">
            <v>47.262607250000002</v>
          </cell>
          <cell r="AE30">
            <v>46.261626047425601</v>
          </cell>
          <cell r="AF30">
            <v>25.566679623333332</v>
          </cell>
          <cell r="AG30">
            <v>25.672865378992601</v>
          </cell>
          <cell r="AH30">
            <v>37.462929177026631</v>
          </cell>
          <cell r="AI30">
            <v>37.623504853995101</v>
          </cell>
          <cell r="AJ30">
            <v>72.651448113333331</v>
          </cell>
          <cell r="AK30">
            <v>72.555644189369602</v>
          </cell>
          <cell r="AL30">
            <v>25.54538174</v>
          </cell>
          <cell r="AM30">
            <v>25.684827203011899</v>
          </cell>
          <cell r="AN30">
            <v>17.702777777777779</v>
          </cell>
          <cell r="AO30">
            <v>17.702777777777779</v>
          </cell>
          <cell r="AQ30">
            <v>103.64495056666701</v>
          </cell>
          <cell r="AR30">
            <v>364.79476190476203</v>
          </cell>
          <cell r="AS30">
            <v>1.0533333333333299</v>
          </cell>
          <cell r="AT30">
            <v>21.766666666666701</v>
          </cell>
          <cell r="AU30">
            <v>145.32653273333301</v>
          </cell>
          <cell r="AV30">
            <v>82.272863374526466</v>
          </cell>
          <cell r="AW30">
            <v>5.0302734375</v>
          </cell>
          <cell r="AX30">
            <v>4.8166666666666664</v>
          </cell>
          <cell r="AY30">
            <v>89.335000000000008</v>
          </cell>
          <cell r="AZ30">
            <v>89.335000000000008</v>
          </cell>
          <cell r="BA30">
            <v>61.820905955583292</v>
          </cell>
          <cell r="BB30">
            <v>71.9294668947867</v>
          </cell>
          <cell r="BC30">
            <v>72.694288982994493</v>
          </cell>
          <cell r="BD30">
            <v>516365.92043613398</v>
          </cell>
          <cell r="BE30">
            <v>521856.41103158001</v>
          </cell>
          <cell r="BF30">
            <v>25.724293516666666</v>
          </cell>
          <cell r="BG30">
            <v>25.773479947790001</v>
          </cell>
          <cell r="BH30">
            <v>184669.08031909232</v>
          </cell>
          <cell r="BI30">
            <v>185022.178956574</v>
          </cell>
          <cell r="BJ30">
            <v>70.917753959083427</v>
          </cell>
          <cell r="BK30">
            <v>72.103428580000099</v>
          </cell>
          <cell r="BL30">
            <v>474035.83804561623</v>
          </cell>
          <cell r="BM30">
            <v>481961.247850532</v>
          </cell>
          <cell r="BN30">
            <v>25.362472393333334</v>
          </cell>
          <cell r="BO30">
            <v>25.517791799994001</v>
          </cell>
          <cell r="BP30">
            <v>169530.47981213813</v>
          </cell>
          <cell r="BQ30">
            <v>170568.681968691</v>
          </cell>
          <cell r="BR30">
            <v>66.936763269355851</v>
          </cell>
          <cell r="BS30">
            <v>67.803188896028601</v>
          </cell>
          <cell r="BT30">
            <v>286328.80787754653</v>
          </cell>
          <cell r="BU30">
            <v>290035.03155315702</v>
          </cell>
          <cell r="BV30">
            <v>23.938741933333333</v>
          </cell>
          <cell r="BW30">
            <v>24.002700656990999</v>
          </cell>
          <cell r="BX30">
            <v>102400.40158914495</v>
          </cell>
          <cell r="BY30">
            <v>102673.991529898</v>
          </cell>
          <cell r="BZ30">
            <v>71.933116789842771</v>
          </cell>
          <cell r="CA30">
            <v>72.499894309504398</v>
          </cell>
          <cell r="CB30">
            <v>744296.14963523473</v>
          </cell>
          <cell r="CC30">
            <v>750160.62964679999</v>
          </cell>
          <cell r="CD30">
            <v>25.72559883666667</v>
          </cell>
          <cell r="CE30">
            <v>25.628039035312401</v>
          </cell>
          <cell r="CF30">
            <v>266184.26971727394</v>
          </cell>
          <cell r="CG30">
            <v>265174.81276917702</v>
          </cell>
          <cell r="CH30">
            <v>64.327988213918914</v>
          </cell>
          <cell r="CI30">
            <v>65.426924603707306</v>
          </cell>
          <cell r="CJ30">
            <v>257412.16145088512</v>
          </cell>
          <cell r="CK30">
            <v>261809.61890702299</v>
          </cell>
          <cell r="CL30">
            <v>23.00575997</v>
          </cell>
          <cell r="CM30">
            <v>23.148239319561299</v>
          </cell>
          <cell r="CN30">
            <v>92058.877700400248</v>
          </cell>
          <cell r="CO30">
            <v>92629.017049583097</v>
          </cell>
          <cell r="CP30">
            <v>4884.5679380000001</v>
          </cell>
          <cell r="CQ30">
            <v>4883.5746810532701</v>
          </cell>
          <cell r="CR30">
            <v>178.4181423</v>
          </cell>
          <cell r="CS30">
            <v>183.04626598927399</v>
          </cell>
          <cell r="CT30">
            <v>46.181387000000001</v>
          </cell>
          <cell r="CU30">
            <v>45.872569173241502</v>
          </cell>
          <cell r="CV30">
            <v>43.522148999999999</v>
          </cell>
          <cell r="CW30">
            <v>43.238703699495503</v>
          </cell>
          <cell r="CX30">
            <v>4616.6994489999997</v>
          </cell>
          <cell r="CY30">
            <v>4609.90429502806</v>
          </cell>
          <cell r="CZ30">
            <v>46.248592160000001</v>
          </cell>
          <cell r="DA30">
            <v>45.962745643018899</v>
          </cell>
          <cell r="DB30">
            <v>9397.3015739999992</v>
          </cell>
          <cell r="DC30">
            <v>5299.4123200000004</v>
          </cell>
          <cell r="DD30">
            <v>5299.56890136723</v>
          </cell>
          <cell r="DE30">
            <v>7.8281204969999996</v>
          </cell>
          <cell r="DF30">
            <v>7.7969121496411002</v>
          </cell>
          <cell r="DG30">
            <v>1.510230351982375</v>
          </cell>
          <cell r="DH30">
            <v>1.7022933244202201</v>
          </cell>
        </row>
        <row r="31">
          <cell r="B31">
            <v>10464237.93</v>
          </cell>
          <cell r="C31">
            <v>10410176.394355999</v>
          </cell>
          <cell r="D31">
            <v>4164158.1630000002</v>
          </cell>
          <cell r="E31">
            <v>7844846.5429999996</v>
          </cell>
          <cell r="F31">
            <v>7547058.46279875</v>
          </cell>
          <cell r="G31">
            <v>2232787.585</v>
          </cell>
          <cell r="H31">
            <v>2275554.2833931302</v>
          </cell>
          <cell r="I31">
            <v>1727272.044</v>
          </cell>
          <cell r="J31">
            <v>1780884.4804996999</v>
          </cell>
          <cell r="K31">
            <v>1430890.1850020278</v>
          </cell>
          <cell r="L31">
            <v>1519896.76744707</v>
          </cell>
          <cell r="M31">
            <v>6282752.545072984</v>
          </cell>
          <cell r="N31">
            <v>6711034.4551067697</v>
          </cell>
          <cell r="O31">
            <v>1201392.9558524799</v>
          </cell>
          <cell r="P31">
            <v>1483183.7572705201</v>
          </cell>
          <cell r="Q31">
            <v>5061628.5100655984</v>
          </cell>
          <cell r="R31">
            <v>5248878.8580880202</v>
          </cell>
          <cell r="S31">
            <v>210523.46545918728</v>
          </cell>
          <cell r="T31">
            <v>232169.11483442</v>
          </cell>
          <cell r="U31">
            <v>4902900.1299443301</v>
          </cell>
          <cell r="V31">
            <v>5044198.8381162398</v>
          </cell>
          <cell r="W31">
            <v>1464493.3740000001</v>
          </cell>
          <cell r="X31">
            <v>1442114.68994719</v>
          </cell>
          <cell r="Y31">
            <v>-288334.2899260883</v>
          </cell>
          <cell r="Z31">
            <v>990722.03167318541</v>
          </cell>
          <cell r="AA31">
            <v>89.496394499054134</v>
          </cell>
          <cell r="AB31">
            <v>36.494956127898291</v>
          </cell>
          <cell r="AC31">
            <v>36.575664554448203</v>
          </cell>
          <cell r="AD31">
            <v>47.295950783333332</v>
          </cell>
          <cell r="AE31">
            <v>47.612271421638603</v>
          </cell>
          <cell r="AF31">
            <v>26.802134873333333</v>
          </cell>
          <cell r="AG31">
            <v>26.7362550630626</v>
          </cell>
          <cell r="AH31">
            <v>38.880424947408734</v>
          </cell>
          <cell r="AI31">
            <v>38.867012839052798</v>
          </cell>
          <cell r="AJ31">
            <v>73.903084436666674</v>
          </cell>
          <cell r="AK31">
            <v>74.793347931334097</v>
          </cell>
          <cell r="AL31">
            <v>26.808821216666669</v>
          </cell>
          <cell r="AM31">
            <v>26.6853904330424</v>
          </cell>
          <cell r="AN31">
            <v>17</v>
          </cell>
          <cell r="AO31">
            <v>17</v>
          </cell>
          <cell r="AQ31">
            <v>99.051597053333296</v>
          </cell>
          <cell r="AR31">
            <v>355.55250000000001</v>
          </cell>
          <cell r="AS31">
            <v>0.99333333333333296</v>
          </cell>
          <cell r="AT31">
            <v>18.899999999999999</v>
          </cell>
          <cell r="AU31">
            <v>145.59175640000001</v>
          </cell>
          <cell r="AV31">
            <v>82.66132518992417</v>
          </cell>
          <cell r="AW31">
            <v>4.2392578125</v>
          </cell>
          <cell r="AX31">
            <v>4.0233333333333334</v>
          </cell>
          <cell r="AY31">
            <v>65.335000000000008</v>
          </cell>
          <cell r="AZ31">
            <v>65.335000000000008</v>
          </cell>
          <cell r="BA31">
            <v>63.885170916567233</v>
          </cell>
          <cell r="BB31">
            <v>74.895375836440039</v>
          </cell>
          <cell r="BC31">
            <v>73.828487904086899</v>
          </cell>
          <cell r="BD31">
            <v>537657.53243746771</v>
          </cell>
          <cell r="BE31">
            <v>529998.577172274</v>
          </cell>
          <cell r="BF31">
            <v>27.333034553333331</v>
          </cell>
          <cell r="BG31">
            <v>27.025226575123099</v>
          </cell>
          <cell r="BH31">
            <v>196217.88058139439</v>
          </cell>
          <cell r="BI31">
            <v>194008.19438667601</v>
          </cell>
          <cell r="BJ31">
            <v>74.952988628902801</v>
          </cell>
          <cell r="BK31">
            <v>73.584196871843602</v>
          </cell>
          <cell r="BL31">
            <v>501008.57394926844</v>
          </cell>
          <cell r="BM31">
            <v>491859.15350879403</v>
          </cell>
          <cell r="BN31">
            <v>27.354060316666668</v>
          </cell>
          <cell r="BO31">
            <v>26.926103295823399</v>
          </cell>
          <cell r="BP31">
            <v>182842.85925979438</v>
          </cell>
          <cell r="BQ31">
            <v>179982.26436380899</v>
          </cell>
          <cell r="BR31">
            <v>69.696805199214324</v>
          </cell>
          <cell r="BS31">
            <v>68.715837893991505</v>
          </cell>
          <cell r="BT31">
            <v>298135.16774422105</v>
          </cell>
          <cell r="BU31">
            <v>293938.98039741802</v>
          </cell>
          <cell r="BV31">
            <v>25.435818480000002</v>
          </cell>
          <cell r="BW31">
            <v>25.1526184784103</v>
          </cell>
          <cell r="BX31">
            <v>108804.29867008945</v>
          </cell>
          <cell r="BY31">
            <v>107592.881880791</v>
          </cell>
          <cell r="BZ31">
            <v>72.395933995390578</v>
          </cell>
          <cell r="CA31">
            <v>72.153877963150705</v>
          </cell>
          <cell r="CB31">
            <v>749084.94622082647</v>
          </cell>
          <cell r="CC31">
            <v>746580.37835523405</v>
          </cell>
          <cell r="CD31">
            <v>26.420864349999999</v>
          </cell>
          <cell r="CE31">
            <v>26.414741264597001</v>
          </cell>
          <cell r="CF31">
            <v>273378.22248398111</v>
          </cell>
          <cell r="CG31">
            <v>273314.86656279402</v>
          </cell>
          <cell r="CH31">
            <v>68.01778742521681</v>
          </cell>
          <cell r="CI31">
            <v>66.881171884423196</v>
          </cell>
          <cell r="CJ31">
            <v>272177.10617667792</v>
          </cell>
          <cell r="CK31">
            <v>267628.87342139002</v>
          </cell>
          <cell r="CL31">
            <v>24.823061679999999</v>
          </cell>
          <cell r="CM31">
            <v>24.495277913112901</v>
          </cell>
          <cell r="CN31">
            <v>99330.915489361767</v>
          </cell>
          <cell r="CO31">
            <v>98019.269808273006</v>
          </cell>
          <cell r="CP31">
            <v>4949.1747880000003</v>
          </cell>
          <cell r="CQ31">
            <v>4942.5624545595301</v>
          </cell>
          <cell r="CR31">
            <v>172.39813470000001</v>
          </cell>
          <cell r="CS31">
            <v>173.80841665605999</v>
          </cell>
          <cell r="CT31">
            <v>45.430968</v>
          </cell>
          <cell r="CU31">
            <v>45.4990418400902</v>
          </cell>
          <cell r="CV31">
            <v>42.214184000000003</v>
          </cell>
          <cell r="CW31">
            <v>42.435896335100999</v>
          </cell>
          <cell r="CX31">
            <v>4681.2072690000005</v>
          </cell>
          <cell r="CY31">
            <v>4677.5291689095302</v>
          </cell>
          <cell r="CZ31">
            <v>45.601064270000002</v>
          </cell>
          <cell r="DA31">
            <v>45.6032989733324</v>
          </cell>
          <cell r="DB31">
            <v>9441.091574</v>
          </cell>
          <cell r="DC31">
            <v>5336.1519280000002</v>
          </cell>
          <cell r="DD31">
            <v>5333.8733779246604</v>
          </cell>
          <cell r="DE31">
            <v>7.2519888090000002</v>
          </cell>
          <cell r="DF31">
            <v>7.2589855153359499</v>
          </cell>
          <cell r="DG31">
            <v>2.0308017486916401</v>
          </cell>
          <cell r="DH31">
            <v>1.74663433501939</v>
          </cell>
        </row>
        <row r="32">
          <cell r="B32">
            <v>10665936.57</v>
          </cell>
          <cell r="C32">
            <v>10558939.049871</v>
          </cell>
          <cell r="D32">
            <v>4121183.682</v>
          </cell>
          <cell r="E32">
            <v>7752222.341</v>
          </cell>
          <cell r="F32">
            <v>7653481.3094568197</v>
          </cell>
          <cell r="G32">
            <v>2309552.2609999999</v>
          </cell>
          <cell r="H32">
            <v>2269083.4801927698</v>
          </cell>
          <cell r="I32">
            <v>1692546.7879999999</v>
          </cell>
          <cell r="J32">
            <v>1726456.65964138</v>
          </cell>
          <cell r="K32">
            <v>1456408.8352205588</v>
          </cell>
          <cell r="L32">
            <v>1476971.5898132001</v>
          </cell>
          <cell r="M32">
            <v>6988536.9618386924</v>
          </cell>
          <cell r="N32">
            <v>6942403.8558785496</v>
          </cell>
          <cell r="O32">
            <v>1556103.1999976204</v>
          </cell>
          <cell r="P32">
            <v>1498042.0221633499</v>
          </cell>
          <cell r="Q32">
            <v>5463527.7235209337</v>
          </cell>
          <cell r="R32">
            <v>5468186.8426746996</v>
          </cell>
          <cell r="S32">
            <v>241154.86692291667</v>
          </cell>
          <cell r="T32">
            <v>249016.620648613</v>
          </cell>
          <cell r="U32">
            <v>5252006.3881179504</v>
          </cell>
          <cell r="V32">
            <v>5228140.2670872901</v>
          </cell>
          <cell r="W32">
            <v>1500793.108</v>
          </cell>
          <cell r="X32">
            <v>1513750.5402303101</v>
          </cell>
          <cell r="Y32">
            <v>357401.27942733554</v>
          </cell>
          <cell r="Z32">
            <v>1068759.0869205173</v>
          </cell>
          <cell r="AA32">
            <v>-220.15399539969906</v>
          </cell>
          <cell r="AB32">
            <v>37.419543432704621</v>
          </cell>
          <cell r="AC32">
            <v>37.667819393612099</v>
          </cell>
          <cell r="AD32">
            <v>48.067113599999999</v>
          </cell>
          <cell r="AE32">
            <v>48.720017838446502</v>
          </cell>
          <cell r="AF32">
            <v>27.808006639999999</v>
          </cell>
          <cell r="AG32">
            <v>27.733701552685599</v>
          </cell>
          <cell r="AH32">
            <v>40.538896547831364</v>
          </cell>
          <cell r="AI32">
            <v>40.304601525887399</v>
          </cell>
          <cell r="AJ32">
            <v>77.420048073333334</v>
          </cell>
          <cell r="AK32">
            <v>76.521798770452094</v>
          </cell>
          <cell r="AL32">
            <v>27.88008511</v>
          </cell>
          <cell r="AM32">
            <v>27.7888625596417</v>
          </cell>
          <cell r="AN32">
            <v>16.25</v>
          </cell>
          <cell r="AO32">
            <v>16.25</v>
          </cell>
          <cell r="AQ32">
            <v>95.2003411266667</v>
          </cell>
          <cell r="AR32">
            <v>349.33305084745803</v>
          </cell>
          <cell r="AS32">
            <v>1.0166666666666699</v>
          </cell>
          <cell r="AT32">
            <v>21.2</v>
          </cell>
          <cell r="AU32">
            <v>145.99118113333299</v>
          </cell>
          <cell r="AV32">
            <v>83.260248109844539</v>
          </cell>
          <cell r="AW32">
            <v>4.03125</v>
          </cell>
          <cell r="AX32">
            <v>3.7699999999999996</v>
          </cell>
          <cell r="AY32">
            <v>84.165000000000006</v>
          </cell>
          <cell r="AZ32">
            <v>84.165000000000006</v>
          </cell>
          <cell r="BA32">
            <v>56.808552512626221</v>
          </cell>
          <cell r="BB32">
            <v>75.64366446882147</v>
          </cell>
          <cell r="BC32">
            <v>75.095846445412505</v>
          </cell>
          <cell r="BD32">
            <v>543029.3329677945</v>
          </cell>
          <cell r="BE32">
            <v>539096.66712055402</v>
          </cell>
          <cell r="BF32">
            <v>28.305513880000003</v>
          </cell>
          <cell r="BG32">
            <v>28.289445641244701</v>
          </cell>
          <cell r="BH32">
            <v>203199.09710221004</v>
          </cell>
          <cell r="BI32">
            <v>203083.74672825899</v>
          </cell>
          <cell r="BJ32">
            <v>75.765933081609177</v>
          </cell>
          <cell r="BK32">
            <v>75.145272765379502</v>
          </cell>
          <cell r="BL32">
            <v>506442.54193908302</v>
          </cell>
          <cell r="BM32">
            <v>502293.85960338201</v>
          </cell>
          <cell r="BN32">
            <v>28.351266236666667</v>
          </cell>
          <cell r="BO32">
            <v>28.301645662336099</v>
          </cell>
          <cell r="BP32">
            <v>189508.4869425885</v>
          </cell>
          <cell r="BQ32">
            <v>189176.80793119001</v>
          </cell>
          <cell r="BR32">
            <v>70.393154290363469</v>
          </cell>
          <cell r="BS32">
            <v>69.923209383700097</v>
          </cell>
          <cell r="BT32">
            <v>301113.87175375043</v>
          </cell>
          <cell r="BU32">
            <v>299103.63465360802</v>
          </cell>
          <cell r="BV32">
            <v>26.340796943333334</v>
          </cell>
          <cell r="BW32">
            <v>26.328295319582701</v>
          </cell>
          <cell r="BX32">
            <v>112675.43602279313</v>
          </cell>
          <cell r="BY32">
            <v>112621.95905690599</v>
          </cell>
          <cell r="BZ32">
            <v>73.424370127367283</v>
          </cell>
          <cell r="CA32">
            <v>72.970077310265495</v>
          </cell>
          <cell r="CB32">
            <v>759726.2347863192</v>
          </cell>
          <cell r="CC32">
            <v>755025.64054409403</v>
          </cell>
          <cell r="CD32">
            <v>27.475064069999998</v>
          </cell>
          <cell r="CE32">
            <v>27.4654989253374</v>
          </cell>
          <cell r="CF32">
            <v>284286.08839551819</v>
          </cell>
          <cell r="CG32">
            <v>284187.11728699901</v>
          </cell>
          <cell r="CH32">
            <v>68.773534154992404</v>
          </cell>
          <cell r="CI32">
            <v>68.158003638631499</v>
          </cell>
          <cell r="CJ32">
            <v>275201.27037988679</v>
          </cell>
          <cell r="CK32">
            <v>272738.18945582298</v>
          </cell>
          <cell r="CL32">
            <v>25.734742483333331</v>
          </cell>
          <cell r="CM32">
            <v>25.656633968298099</v>
          </cell>
          <cell r="CN32">
            <v>102979.05889715662</v>
          </cell>
          <cell r="CO32">
            <v>102666.503161135</v>
          </cell>
          <cell r="CP32">
            <v>5007.3504860000003</v>
          </cell>
          <cell r="CQ32">
            <v>5012.1868646993498</v>
          </cell>
          <cell r="CR32">
            <v>175.623885</v>
          </cell>
          <cell r="CS32">
            <v>172.97567332324499</v>
          </cell>
          <cell r="CT32">
            <v>44.836210999999999</v>
          </cell>
          <cell r="CU32">
            <v>44.861590767739997</v>
          </cell>
          <cell r="CV32">
            <v>42.219428999999998</v>
          </cell>
          <cell r="CW32">
            <v>42.455584090403399</v>
          </cell>
          <cell r="CX32">
            <v>4735.6618179999996</v>
          </cell>
          <cell r="CY32">
            <v>4740.4209320952004</v>
          </cell>
          <cell r="CZ32">
            <v>44.899541820000003</v>
          </cell>
          <cell r="DA32">
            <v>44.965812365365402</v>
          </cell>
          <cell r="DB32">
            <v>9484.921574</v>
          </cell>
          <cell r="DC32">
            <v>5369.5513410000003</v>
          </cell>
          <cell r="DD32">
            <v>5371.3923239412597</v>
          </cell>
          <cell r="DE32">
            <v>6.7454584439999996</v>
          </cell>
          <cell r="DF32">
            <v>6.7733214280715899</v>
          </cell>
          <cell r="DG32">
            <v>1.8077239698873877</v>
          </cell>
          <cell r="DH32">
            <v>1.75279670770528</v>
          </cell>
        </row>
        <row r="33">
          <cell r="B33">
            <v>10646193.140000001</v>
          </cell>
          <cell r="C33">
            <v>10892920.961089499</v>
          </cell>
          <cell r="D33">
            <v>4256018.22</v>
          </cell>
          <cell r="E33">
            <v>7553466.0990000004</v>
          </cell>
          <cell r="F33">
            <v>7877321.6683586296</v>
          </cell>
          <cell r="G33">
            <v>2389209.8450000002</v>
          </cell>
          <cell r="H33">
            <v>2347958.3480549399</v>
          </cell>
          <cell r="I33">
            <v>1807937.601</v>
          </cell>
          <cell r="J33">
            <v>1779910.32011952</v>
          </cell>
          <cell r="K33">
            <v>1568500.4971226912</v>
          </cell>
          <cell r="L33">
            <v>1524391.7871131201</v>
          </cell>
          <cell r="M33">
            <v>7056923.6808459228</v>
          </cell>
          <cell r="N33">
            <v>7161337.6828388199</v>
          </cell>
          <cell r="O33">
            <v>1549287.1085044295</v>
          </cell>
          <cell r="P33">
            <v>1520441.22289867</v>
          </cell>
          <cell r="Q33">
            <v>5541619.6974053821</v>
          </cell>
          <cell r="R33">
            <v>5662794.6894783098</v>
          </cell>
          <cell r="S33">
            <v>279716.6460214926</v>
          </cell>
          <cell r="T33">
            <v>281417.895376275</v>
          </cell>
          <cell r="U33">
            <v>5229890.9218913699</v>
          </cell>
          <cell r="V33">
            <v>5400968.8611423699</v>
          </cell>
          <cell r="W33">
            <v>1556527.3089999999</v>
          </cell>
          <cell r="X33">
            <v>1615010.5214231899</v>
          </cell>
          <cell r="Y33">
            <v>-218488.51668127553</v>
          </cell>
          <cell r="Z33">
            <v>992993.18808809272</v>
          </cell>
          <cell r="AA33">
            <v>-423.71963072195894</v>
          </cell>
          <cell r="AB33">
            <v>38.807339822889162</v>
          </cell>
          <cell r="AC33">
            <v>38.853591222081199</v>
          </cell>
          <cell r="AD33">
            <v>50.031890236666669</v>
          </cell>
          <cell r="AE33">
            <v>50.064686128946903</v>
          </cell>
          <cell r="AF33">
            <v>28.702364790000001</v>
          </cell>
          <cell r="AG33">
            <v>28.7288504097728</v>
          </cell>
          <cell r="AH33">
            <v>41.644069850268068</v>
          </cell>
          <cell r="AI33">
            <v>41.7279378144829</v>
          </cell>
          <cell r="AJ33">
            <v>78.746921243333347</v>
          </cell>
          <cell r="AK33">
            <v>78.916427033197706</v>
          </cell>
          <cell r="AL33">
            <v>28.795549719999997</v>
          </cell>
          <cell r="AM33">
            <v>28.850353062792902</v>
          </cell>
          <cell r="AN33">
            <v>15.5</v>
          </cell>
          <cell r="AO33">
            <v>15.5</v>
          </cell>
          <cell r="AQ33">
            <v>100.34320437333299</v>
          </cell>
          <cell r="AR33">
            <v>368.36843750000003</v>
          </cell>
          <cell r="AS33">
            <v>1.12666666666667</v>
          </cell>
          <cell r="AT33">
            <v>21.6666666666667</v>
          </cell>
          <cell r="AU33">
            <v>151.14259316666701</v>
          </cell>
          <cell r="AV33">
            <v>84.001281683051886</v>
          </cell>
          <cell r="AW33">
            <v>3.4028846153846199</v>
          </cell>
          <cell r="AX33">
            <v>3.2566666666666664</v>
          </cell>
          <cell r="AY33">
            <v>106.5</v>
          </cell>
          <cell r="AZ33">
            <v>106.5</v>
          </cell>
          <cell r="BA33">
            <v>62.622550045816709</v>
          </cell>
          <cell r="BB33">
            <v>75.105943608487721</v>
          </cell>
          <cell r="BC33">
            <v>76.022426722298107</v>
          </cell>
          <cell r="BD33">
            <v>539169.15244692273</v>
          </cell>
          <cell r="BE33">
            <v>545748.38439536397</v>
          </cell>
          <cell r="BF33">
            <v>29.146618763333333</v>
          </cell>
          <cell r="BG33">
            <v>29.448858007972401</v>
          </cell>
          <cell r="BH33">
            <v>209237.20521026861</v>
          </cell>
          <cell r="BI33">
            <v>211406.914683718</v>
          </cell>
          <cell r="BJ33">
            <v>75.206007505791419</v>
          </cell>
          <cell r="BK33">
            <v>76.046865108859606</v>
          </cell>
          <cell r="BL33">
            <v>502699.82908146648</v>
          </cell>
          <cell r="BM33">
            <v>508320.377057762</v>
          </cell>
          <cell r="BN33">
            <v>29.185450900000003</v>
          </cell>
          <cell r="BO33">
            <v>29.517280961700202</v>
          </cell>
          <cell r="BP33">
            <v>195084.43096072768</v>
          </cell>
          <cell r="BQ33">
            <v>197302.484023909</v>
          </cell>
          <cell r="BR33">
            <v>69.892757230430249</v>
          </cell>
          <cell r="BS33">
            <v>70.505008856667402</v>
          </cell>
          <cell r="BT33">
            <v>298973.3724729658</v>
          </cell>
          <cell r="BU33">
            <v>301592.341029451</v>
          </cell>
          <cell r="BV33">
            <v>27.123519810000001</v>
          </cell>
          <cell r="BW33">
            <v>27.3724508206931</v>
          </cell>
          <cell r="BX33">
            <v>116023.61263553599</v>
          </cell>
          <cell r="BY33">
            <v>117088.44033382399</v>
          </cell>
          <cell r="BZ33">
            <v>72.794230349876599</v>
          </cell>
          <cell r="CA33">
            <v>73.086771973087096</v>
          </cell>
          <cell r="CB33">
            <v>753206.14180204645</v>
          </cell>
          <cell r="CC33">
            <v>756233.08701798599</v>
          </cell>
          <cell r="CD33">
            <v>28.249504343333331</v>
          </cell>
          <cell r="CE33">
            <v>28.409500736254401</v>
          </cell>
          <cell r="CF33">
            <v>292299.26701599261</v>
          </cell>
          <cell r="CG33">
            <v>293954.75901361799</v>
          </cell>
          <cell r="CH33">
            <v>68.296665375572758</v>
          </cell>
          <cell r="CI33">
            <v>68.932010086055698</v>
          </cell>
          <cell r="CJ33">
            <v>273293.05240747554</v>
          </cell>
          <cell r="CK33">
            <v>275835.42097367602</v>
          </cell>
          <cell r="CL33">
            <v>26.504119020000001</v>
          </cell>
          <cell r="CM33">
            <v>26.769996247896898</v>
          </cell>
          <cell r="CN33">
            <v>106057.76356011561</v>
          </cell>
          <cell r="CO33">
            <v>107121.68664889</v>
          </cell>
          <cell r="CP33">
            <v>5049.9260770000001</v>
          </cell>
          <cell r="CQ33">
            <v>5053.2373299425099</v>
          </cell>
          <cell r="CR33">
            <v>176.15151349999999</v>
          </cell>
          <cell r="CS33">
            <v>173.052511517922</v>
          </cell>
          <cell r="CT33">
            <v>45.464758000000003</v>
          </cell>
          <cell r="CU33">
            <v>45.638732123641503</v>
          </cell>
          <cell r="CV33">
            <v>42.913519999999998</v>
          </cell>
          <cell r="CW33">
            <v>42.6928148368386</v>
          </cell>
          <cell r="CX33">
            <v>4780.5312759999997</v>
          </cell>
          <cell r="CY33">
            <v>4786.4531882249503</v>
          </cell>
          <cell r="CZ33">
            <v>45.54624329</v>
          </cell>
          <cell r="DA33">
            <v>45.722996379772702</v>
          </cell>
          <cell r="DB33">
            <v>9528.8315739999998</v>
          </cell>
          <cell r="DC33">
            <v>5420.2892359999996</v>
          </cell>
          <cell r="DD33">
            <v>5421.3653130351904</v>
          </cell>
          <cell r="DE33">
            <v>6.832903988</v>
          </cell>
          <cell r="DF33">
            <v>6.8451719468933501</v>
          </cell>
          <cell r="DG33">
            <v>1.7926472635687716</v>
          </cell>
          <cell r="DH33">
            <v>1.9682393276649801</v>
          </cell>
        </row>
        <row r="34">
          <cell r="B34">
            <v>11209132.220000001</v>
          </cell>
          <cell r="C34">
            <v>11104938.486873999</v>
          </cell>
          <cell r="D34">
            <v>4676914.78</v>
          </cell>
          <cell r="E34">
            <v>7943893.2589999996</v>
          </cell>
          <cell r="F34">
            <v>8005094.0257045804</v>
          </cell>
          <cell r="G34">
            <v>2296497.7930000001</v>
          </cell>
          <cell r="H34">
            <v>2338497.3831909201</v>
          </cell>
          <cell r="I34">
            <v>1871073.689</v>
          </cell>
          <cell r="J34">
            <v>1814697.5100743</v>
          </cell>
          <cell r="K34">
            <v>1615172.2560356152</v>
          </cell>
          <cell r="L34">
            <v>1553061.7514432899</v>
          </cell>
          <cell r="M34">
            <v>7751242.4547701832</v>
          </cell>
          <cell r="N34">
            <v>7235990.1037195502</v>
          </cell>
          <cell r="O34">
            <v>1741683.3732440702</v>
          </cell>
          <cell r="P34">
            <v>1538471.24316944</v>
          </cell>
          <cell r="Q34">
            <v>6055589.2325378843</v>
          </cell>
          <cell r="R34">
            <v>5721821.6491885604</v>
          </cell>
          <cell r="S34">
            <v>347379.87889565318</v>
          </cell>
          <cell r="T34">
            <v>306878.53377724299</v>
          </cell>
          <cell r="U34">
            <v>5696369.5451571904</v>
          </cell>
          <cell r="V34">
            <v>5398761.0851030098</v>
          </cell>
          <cell r="W34">
            <v>1738491.325</v>
          </cell>
          <cell r="X34">
            <v>1684758.54437396</v>
          </cell>
          <cell r="Y34">
            <v>415746.35678372171</v>
          </cell>
          <cell r="Z34">
            <v>1118569.4168814896</v>
          </cell>
          <cell r="AA34">
            <v>-403.82276837739624</v>
          </cell>
          <cell r="AB34">
            <v>40.546052186845088</v>
          </cell>
          <cell r="AC34">
            <v>40.137149577723399</v>
          </cell>
          <cell r="AD34">
            <v>52.833919163333334</v>
          </cell>
          <cell r="AE34">
            <v>51.750878958810802</v>
          </cell>
          <cell r="AF34">
            <v>29.559361173333333</v>
          </cell>
          <cell r="AG34">
            <v>29.690992433523</v>
          </cell>
          <cell r="AH34">
            <v>42.963547035863634</v>
          </cell>
          <cell r="AI34">
            <v>43.127439536965703</v>
          </cell>
          <cell r="AJ34">
            <v>81.713350406666677</v>
          </cell>
          <cell r="AK34">
            <v>81.601339715873706</v>
          </cell>
          <cell r="AL34">
            <v>29.614468656666663</v>
          </cell>
          <cell r="AM34">
            <v>29.782532376353899</v>
          </cell>
          <cell r="AN34">
            <v>14.75</v>
          </cell>
          <cell r="AO34">
            <v>14.75</v>
          </cell>
          <cell r="AQ34">
            <v>95.848846963333301</v>
          </cell>
          <cell r="AR34">
            <v>376.931451612903</v>
          </cell>
          <cell r="AS34">
            <v>1</v>
          </cell>
          <cell r="AT34">
            <v>20.466666666666701</v>
          </cell>
          <cell r="AU34">
            <v>147.442875566667</v>
          </cell>
          <cell r="AV34">
            <v>84.551515977527657</v>
          </cell>
          <cell r="AW34">
            <v>3.6181640625</v>
          </cell>
          <cell r="AX34">
            <v>3.0366666666666666</v>
          </cell>
          <cell r="AY34">
            <v>112.83500000000001</v>
          </cell>
          <cell r="AZ34">
            <v>112.83500000000001</v>
          </cell>
          <cell r="BA34">
            <v>59.601443552811176</v>
          </cell>
          <cell r="BB34">
            <v>74.701400357690645</v>
          </cell>
          <cell r="BC34">
            <v>75.406971556950296</v>
          </cell>
          <cell r="BD34">
            <v>536265.02487484436</v>
          </cell>
          <cell r="BE34">
            <v>541330.16628999496</v>
          </cell>
          <cell r="BF34">
            <v>30.288468773333335</v>
          </cell>
          <cell r="BG34">
            <v>30.329618024492799</v>
          </cell>
          <cell r="BH34">
            <v>217434.29684555216</v>
          </cell>
          <cell r="BI34">
            <v>217729.69832579701</v>
          </cell>
          <cell r="BJ34">
            <v>75.172174246569028</v>
          </cell>
          <cell r="BK34">
            <v>76.348031392414796</v>
          </cell>
          <cell r="BL34">
            <v>502473.67728598585</v>
          </cell>
          <cell r="BM34">
            <v>510333.46410113003</v>
          </cell>
          <cell r="BN34">
            <v>30.479348999999999</v>
          </cell>
          <cell r="BO34">
            <v>30.661820991951199</v>
          </cell>
          <cell r="BP34">
            <v>203733.2394175354</v>
          </cell>
          <cell r="BQ34">
            <v>204952.93771333701</v>
          </cell>
          <cell r="BR34">
            <v>69.516293769149769</v>
          </cell>
          <cell r="BS34">
            <v>70.399210482247099</v>
          </cell>
          <cell r="BT34">
            <v>297363.01175617793</v>
          </cell>
          <cell r="BU34">
            <v>301139.777729858</v>
          </cell>
          <cell r="BV34">
            <v>28.186112750000003</v>
          </cell>
          <cell r="BW34">
            <v>28.2597330908918</v>
          </cell>
          <cell r="BX34">
            <v>120568.96193103421</v>
          </cell>
          <cell r="BY34">
            <v>120883.88042145</v>
          </cell>
          <cell r="BZ34">
            <v>71.691290361344372</v>
          </cell>
          <cell r="CA34">
            <v>72.065950963725498</v>
          </cell>
          <cell r="CB34">
            <v>741793.95749281347</v>
          </cell>
          <cell r="CC34">
            <v>745670.59257066203</v>
          </cell>
          <cell r="CD34">
            <v>29.067988003333333</v>
          </cell>
          <cell r="CE34">
            <v>28.924417074941001</v>
          </cell>
          <cell r="CF34">
            <v>300768.16512389964</v>
          </cell>
          <cell r="CG34">
            <v>299282.62836521299</v>
          </cell>
          <cell r="CH34">
            <v>68.289767075400064</v>
          </cell>
          <cell r="CI34">
            <v>69.459479073387001</v>
          </cell>
          <cell r="CJ34">
            <v>273265.44846077845</v>
          </cell>
          <cell r="CK34">
            <v>277946.11860221002</v>
          </cell>
          <cell r="CL34">
            <v>27.688804596666667</v>
          </cell>
          <cell r="CM34">
            <v>27.868587024843102</v>
          </cell>
          <cell r="CN34">
            <v>110798.35134152351</v>
          </cell>
          <cell r="CO34">
            <v>111517.761115398</v>
          </cell>
          <cell r="CP34">
            <v>5132.6829100000004</v>
          </cell>
          <cell r="CQ34">
            <v>5131.9005592833</v>
          </cell>
          <cell r="CR34">
            <v>165.3899558</v>
          </cell>
          <cell r="CS34">
            <v>169.58430148484899</v>
          </cell>
          <cell r="CT34">
            <v>45.504961000000002</v>
          </cell>
          <cell r="CU34">
            <v>45.223958584155298</v>
          </cell>
          <cell r="CV34">
            <v>42.944842000000001</v>
          </cell>
          <cell r="CW34">
            <v>42.726334114733497</v>
          </cell>
          <cell r="CX34">
            <v>4874.1837969999997</v>
          </cell>
          <cell r="CY34">
            <v>4867.3787523762003</v>
          </cell>
          <cell r="CZ34">
            <v>45.573166890000003</v>
          </cell>
          <cell r="DA34">
            <v>45.310454519425697</v>
          </cell>
          <cell r="DB34">
            <v>9572.8015739999992</v>
          </cell>
          <cell r="DC34">
            <v>5510.2729730000001</v>
          </cell>
          <cell r="DD34">
            <v>5509.7052178656904</v>
          </cell>
          <cell r="DE34">
            <v>6.8524747269999997</v>
          </cell>
          <cell r="DF34">
            <v>6.8105637594545696</v>
          </cell>
          <cell r="DG34">
            <v>1.8093477489867362</v>
          </cell>
          <cell r="DH34">
            <v>2.0321451078524602</v>
          </cell>
        </row>
        <row r="35">
          <cell r="B35">
            <v>11264510.640000001</v>
          </cell>
          <cell r="C35">
            <v>11250246.6510974</v>
          </cell>
          <cell r="D35">
            <v>4928052.1689999998</v>
          </cell>
          <cell r="E35">
            <v>8416971.7899999991</v>
          </cell>
          <cell r="F35">
            <v>8158618.14805179</v>
          </cell>
          <cell r="G35">
            <v>2286485.1680000001</v>
          </cell>
          <cell r="H35">
            <v>2318496.3676476399</v>
          </cell>
          <cell r="I35">
            <v>1741828.7169999999</v>
          </cell>
          <cell r="J35">
            <v>1790933.91536978</v>
          </cell>
          <cell r="K35">
            <v>1442949.084811318</v>
          </cell>
          <cell r="L35">
            <v>1526017.0886736701</v>
          </cell>
          <cell r="M35">
            <v>6789827.3784098541</v>
          </cell>
          <cell r="N35">
            <v>7260963.7229900695</v>
          </cell>
          <cell r="O35">
            <v>1265483.97496318</v>
          </cell>
          <cell r="P35">
            <v>1562117.6766751299</v>
          </cell>
          <cell r="Q35">
            <v>5503019.8481294625</v>
          </cell>
          <cell r="R35">
            <v>5725400.8301477898</v>
          </cell>
          <cell r="S35">
            <v>278150.20049919421</v>
          </cell>
          <cell r="T35">
            <v>306836.46276768099</v>
          </cell>
          <cell r="U35">
            <v>5233494.4477366498</v>
          </cell>
          <cell r="V35">
            <v>5401580.5601113103</v>
          </cell>
          <cell r="W35">
            <v>1732921.476</v>
          </cell>
          <cell r="X35">
            <v>1708776.84559688</v>
          </cell>
          <cell r="Y35">
            <v>-378028.04250214819</v>
          </cell>
          <cell r="Z35">
            <v>1017204.3729436921</v>
          </cell>
          <cell r="AA35">
            <v>-326.43819964150185</v>
          </cell>
          <cell r="AB35">
            <v>41.011092138173417</v>
          </cell>
          <cell r="AC35">
            <v>41.152622163971401</v>
          </cell>
          <cell r="AD35">
            <v>52.084469646666662</v>
          </cell>
          <cell r="AE35">
            <v>52.509529023419198</v>
          </cell>
          <cell r="AF35">
            <v>30.931059413333333</v>
          </cell>
          <cell r="AG35">
            <v>30.8519341756265</v>
          </cell>
          <cell r="AH35">
            <v>44.578142842587091</v>
          </cell>
          <cell r="AI35">
            <v>44.571071776422798</v>
          </cell>
          <cell r="AJ35">
            <v>83.132848386666666</v>
          </cell>
          <cell r="AK35">
            <v>83.869502766846296</v>
          </cell>
          <cell r="AL35">
            <v>31.054811449999999</v>
          </cell>
          <cell r="AM35">
            <v>30.942614605407101</v>
          </cell>
          <cell r="AN35">
            <v>13.916666666666666</v>
          </cell>
          <cell r="AO35">
            <v>13.916666666666666</v>
          </cell>
          <cell r="AQ35">
            <v>96.7961166533333</v>
          </cell>
          <cell r="AR35">
            <v>390.04333333333301</v>
          </cell>
          <cell r="AS35">
            <v>1</v>
          </cell>
          <cell r="AT35">
            <v>19.8</v>
          </cell>
          <cell r="AU35">
            <v>145.77556256666699</v>
          </cell>
          <cell r="AV35">
            <v>85.357757351148933</v>
          </cell>
          <cell r="AW35">
            <v>3.2738095238095202</v>
          </cell>
          <cell r="AX35">
            <v>3.0399999999999996</v>
          </cell>
          <cell r="AY35">
            <v>86.165000000000006</v>
          </cell>
          <cell r="AZ35">
            <v>86.165000000000006</v>
          </cell>
          <cell r="BA35">
            <v>62.781065641415317</v>
          </cell>
          <cell r="BB35">
            <v>77.857372014759179</v>
          </cell>
          <cell r="BC35">
            <v>76.732201738376801</v>
          </cell>
          <cell r="BD35">
            <v>558921.05556608038</v>
          </cell>
          <cell r="BE35">
            <v>550843.70409231004</v>
          </cell>
          <cell r="BF35">
            <v>31.930158573333333</v>
          </cell>
          <cell r="BG35">
            <v>31.5930726896521</v>
          </cell>
          <cell r="BH35">
            <v>229219.62907785669</v>
          </cell>
          <cell r="BI35">
            <v>226799.76319983799</v>
          </cell>
          <cell r="BJ35">
            <v>79.113735419072754</v>
          </cell>
          <cell r="BK35">
            <v>77.676175651388903</v>
          </cell>
          <cell r="BL35">
            <v>528820.27104153379</v>
          </cell>
          <cell r="BM35">
            <v>519211.184301798</v>
          </cell>
          <cell r="BN35">
            <v>32.445406926666664</v>
          </cell>
          <cell r="BO35">
            <v>31.973471682955701</v>
          </cell>
          <cell r="BP35">
            <v>216874.96860218179</v>
          </cell>
          <cell r="BQ35">
            <v>213720.40988760701</v>
          </cell>
          <cell r="BR35">
            <v>72.453205960041885</v>
          </cell>
          <cell r="BS35">
            <v>71.357622523868798</v>
          </cell>
          <cell r="BT35">
            <v>309925.95214030251</v>
          </cell>
          <cell r="BU35">
            <v>305239.48264455999</v>
          </cell>
          <cell r="BV35">
            <v>29.713851053333332</v>
          </cell>
          <cell r="BW35">
            <v>29.389044926050801</v>
          </cell>
          <cell r="BX35">
            <v>127104.01779237072</v>
          </cell>
          <cell r="BY35">
            <v>125714.62657176</v>
          </cell>
          <cell r="BZ35">
            <v>73.302118604196053</v>
          </cell>
          <cell r="CA35">
            <v>72.982621520194996</v>
          </cell>
          <cell r="CB35">
            <v>758461.29115473386</v>
          </cell>
          <cell r="CC35">
            <v>755155.43621576403</v>
          </cell>
          <cell r="CD35">
            <v>30.061999400000001</v>
          </cell>
          <cell r="CE35">
            <v>30.0271451061849</v>
          </cell>
          <cell r="CF35">
            <v>311053.25894784764</v>
          </cell>
          <cell r="CG35">
            <v>310692.61953973101</v>
          </cell>
          <cell r="CH35">
            <v>71.916062693391467</v>
          </cell>
          <cell r="CI35">
            <v>70.696459552074899</v>
          </cell>
          <cell r="CJ35">
            <v>287776.27988897264</v>
          </cell>
          <cell r="CK35">
            <v>282895.967455209</v>
          </cell>
          <cell r="CL35">
            <v>29.493562733333334</v>
          </cell>
          <cell r="CM35">
            <v>29.1138353553788</v>
          </cell>
          <cell r="CN35">
            <v>118020.19529707439</v>
          </cell>
          <cell r="CO35">
            <v>116500.694255177</v>
          </cell>
          <cell r="CP35">
            <v>5202.3382579999998</v>
          </cell>
          <cell r="CQ35">
            <v>5195.3683503419497</v>
          </cell>
          <cell r="CR35">
            <v>166.8478044</v>
          </cell>
          <cell r="CS35">
            <v>168.12565539302699</v>
          </cell>
          <cell r="CT35">
            <v>45.833416999999997</v>
          </cell>
          <cell r="CU35">
            <v>45.932163915746301</v>
          </cell>
          <cell r="CV35">
            <v>43.076729999999998</v>
          </cell>
          <cell r="CW35">
            <v>43.269961771261698</v>
          </cell>
          <cell r="CX35">
            <v>4935.2168140000003</v>
          </cell>
          <cell r="CY35">
            <v>4931.8527632697596</v>
          </cell>
          <cell r="CZ35">
            <v>45.95103289</v>
          </cell>
          <cell r="DA35">
            <v>45.990917319276399</v>
          </cell>
          <cell r="DB35">
            <v>9616.7715740000003</v>
          </cell>
          <cell r="DC35">
            <v>5583.362513</v>
          </cell>
          <cell r="DD35">
            <v>5580.7589359229496</v>
          </cell>
          <cell r="DE35">
            <v>6.8242793490000002</v>
          </cell>
          <cell r="DF35">
            <v>6.80270966944438</v>
          </cell>
          <cell r="DG35">
            <v>2.4214798821535881</v>
          </cell>
          <cell r="DH35">
            <v>2.0485099498278498</v>
          </cell>
        </row>
        <row r="36">
          <cell r="B36">
            <v>11498937.470000001</v>
          </cell>
          <cell r="C36">
            <v>11374108.5101343</v>
          </cell>
          <cell r="D36">
            <v>4905559.358</v>
          </cell>
          <cell r="E36">
            <v>8384562.5279999999</v>
          </cell>
          <cell r="F36">
            <v>8266267.1060439199</v>
          </cell>
          <cell r="G36">
            <v>2348953.1120000002</v>
          </cell>
          <cell r="H36">
            <v>2321617.3523810701</v>
          </cell>
          <cell r="I36">
            <v>1729337.8689999999</v>
          </cell>
          <cell r="J36">
            <v>1762368.8968286701</v>
          </cell>
          <cell r="K36">
            <v>1488066.9588279016</v>
          </cell>
          <cell r="L36">
            <v>1508518.24393067</v>
          </cell>
          <cell r="M36">
            <v>7514467.2740395069</v>
          </cell>
          <cell r="N36">
            <v>7452287.8737161802</v>
          </cell>
          <cell r="O36">
            <v>1633678.2610332204</v>
          </cell>
          <cell r="P36">
            <v>1573432.2402938299</v>
          </cell>
          <cell r="Q36">
            <v>5914222.9862052798</v>
          </cell>
          <cell r="R36">
            <v>5903206.2794574704</v>
          </cell>
          <cell r="S36">
            <v>259348.73970253184</v>
          </cell>
          <cell r="T36">
            <v>267076.75200264802</v>
          </cell>
          <cell r="U36">
            <v>5687835.9778413298</v>
          </cell>
          <cell r="V36">
            <v>5649357.2009307202</v>
          </cell>
          <cell r="W36">
            <v>1836254.1310000001</v>
          </cell>
          <cell r="X36">
            <v>1857910.78880316</v>
          </cell>
          <cell r="Y36">
            <v>120138.13316992068</v>
          </cell>
          <cell r="Z36">
            <v>1194563.6922422533</v>
          </cell>
          <cell r="AA36">
            <v>-684.32173474351805</v>
          </cell>
          <cell r="AB36">
            <v>42.274999932400412</v>
          </cell>
          <cell r="AC36">
            <v>42.503918460191102</v>
          </cell>
          <cell r="AD36">
            <v>53.162920623333335</v>
          </cell>
          <cell r="AE36">
            <v>53.819520090518701</v>
          </cell>
          <cell r="AF36">
            <v>32.279425510000003</v>
          </cell>
          <cell r="AG36">
            <v>32.182430393426301</v>
          </cell>
          <cell r="AH36">
            <v>46.435129359922236</v>
          </cell>
          <cell r="AI36">
            <v>46.1875541832054</v>
          </cell>
          <cell r="AJ36">
            <v>86.716680106666672</v>
          </cell>
          <cell r="AK36">
            <v>85.956635879958895</v>
          </cell>
          <cell r="AL36">
            <v>32.324511626666663</v>
          </cell>
          <cell r="AM36">
            <v>32.197322444634601</v>
          </cell>
          <cell r="AN36">
            <v>13.041666666666671</v>
          </cell>
          <cell r="AO36">
            <v>13.041666666666671</v>
          </cell>
          <cell r="AQ36">
            <v>99.635460440000003</v>
          </cell>
          <cell r="AR36">
            <v>403.125573770492</v>
          </cell>
          <cell r="AS36">
            <v>0.84333333333333305</v>
          </cell>
          <cell r="AT36">
            <v>19.766666666666701</v>
          </cell>
          <cell r="AU36">
            <v>149.573105233333</v>
          </cell>
          <cell r="AV36">
            <v>85.543936191448523</v>
          </cell>
          <cell r="AW36">
            <v>3.27049180327869</v>
          </cell>
          <cell r="AX36">
            <v>3</v>
          </cell>
          <cell r="AY36">
            <v>74.5</v>
          </cell>
          <cell r="AZ36">
            <v>74.5</v>
          </cell>
          <cell r="BA36">
            <v>52.824453885397929</v>
          </cell>
          <cell r="BB36">
            <v>76.885000611805111</v>
          </cell>
          <cell r="BC36">
            <v>76.420854322275304</v>
          </cell>
          <cell r="BD36">
            <v>551940.61380600755</v>
          </cell>
          <cell r="BE36">
            <v>548608.60904698295</v>
          </cell>
          <cell r="BF36">
            <v>32.503133956666666</v>
          </cell>
          <cell r="BG36">
            <v>32.4826691521898</v>
          </cell>
          <cell r="BH36">
            <v>233332.89411338008</v>
          </cell>
          <cell r="BI36">
            <v>233185.981754729</v>
          </cell>
          <cell r="BJ36">
            <v>78.608043910440472</v>
          </cell>
          <cell r="BK36">
            <v>78.028543547628999</v>
          </cell>
          <cell r="BL36">
            <v>525440.07518500171</v>
          </cell>
          <cell r="BM36">
            <v>521566.51849757001</v>
          </cell>
          <cell r="BN36">
            <v>33.231550509999998</v>
          </cell>
          <cell r="BO36">
            <v>33.168130543395598</v>
          </cell>
          <cell r="BP36">
            <v>222129.79142926412</v>
          </cell>
          <cell r="BQ36">
            <v>221705.87308216901</v>
          </cell>
          <cell r="BR36">
            <v>72.164368110663077</v>
          </cell>
          <cell r="BS36">
            <v>71.781695068337797</v>
          </cell>
          <cell r="BT36">
            <v>308690.41888408951</v>
          </cell>
          <cell r="BU36">
            <v>307053.49605301197</v>
          </cell>
          <cell r="BV36">
            <v>30.507486570000001</v>
          </cell>
          <cell r="BW36">
            <v>30.498538654777501</v>
          </cell>
          <cell r="BX36">
            <v>130498.87437457539</v>
          </cell>
          <cell r="BY36">
            <v>130460.59875816399</v>
          </cell>
          <cell r="BZ36">
            <v>70.520104090687084</v>
          </cell>
          <cell r="CA36">
            <v>70.208169382414596</v>
          </cell>
          <cell r="CB36">
            <v>729675.62492698536</v>
          </cell>
          <cell r="CC36">
            <v>726448.01832987205</v>
          </cell>
          <cell r="CD36">
            <v>29.812373956666665</v>
          </cell>
          <cell r="CE36">
            <v>29.8336386376739</v>
          </cell>
          <cell r="CF36">
            <v>308470.36994462536</v>
          </cell>
          <cell r="CG36">
            <v>308690.39683772798</v>
          </cell>
          <cell r="CH36">
            <v>72.794772606053144</v>
          </cell>
          <cell r="CI36">
            <v>72.1981347698636</v>
          </cell>
          <cell r="CJ36">
            <v>291292.48837281915</v>
          </cell>
          <cell r="CK36">
            <v>288905.007599779</v>
          </cell>
          <cell r="CL36">
            <v>30.77399007</v>
          </cell>
          <cell r="CM36">
            <v>30.688625593734798</v>
          </cell>
          <cell r="CN36">
            <v>123143.89926269678</v>
          </cell>
          <cell r="CO36">
            <v>122802.308378944</v>
          </cell>
          <cell r="CP36">
            <v>5268.8430909999997</v>
          </cell>
          <cell r="CQ36">
            <v>5271.3779019625699</v>
          </cell>
          <cell r="CR36">
            <v>171.72013759999999</v>
          </cell>
          <cell r="CS36">
            <v>169.52506860539401</v>
          </cell>
          <cell r="CT36">
            <v>45.137638000000003</v>
          </cell>
          <cell r="CU36">
            <v>45.174911068053802</v>
          </cell>
          <cell r="CV36">
            <v>42.879956999999997</v>
          </cell>
          <cell r="CW36">
            <v>43.142791605526099</v>
          </cell>
          <cell r="CX36">
            <v>4999.9536079999998</v>
          </cell>
          <cell r="CY36">
            <v>5003.5534924016201</v>
          </cell>
          <cell r="CZ36">
            <v>45.198047559999999</v>
          </cell>
          <cell r="DA36">
            <v>45.2683018477099</v>
          </cell>
          <cell r="DB36">
            <v>9660.8115739999994</v>
          </cell>
          <cell r="DC36">
            <v>5641.2936970000001</v>
          </cell>
          <cell r="DD36">
            <v>5642.7753002645104</v>
          </cell>
          <cell r="DE36">
            <v>6.6022197260000004</v>
          </cell>
          <cell r="DF36">
            <v>6.6530402667608701</v>
          </cell>
          <cell r="DG36">
            <v>2.016086015762943</v>
          </cell>
          <cell r="DH36">
            <v>1.98250506872907</v>
          </cell>
        </row>
        <row r="37">
          <cell r="B37">
            <v>11347670.6</v>
          </cell>
          <cell r="C37">
            <v>11583467.229170199</v>
          </cell>
          <cell r="D37">
            <v>5055922.4539999999</v>
          </cell>
          <cell r="E37">
            <v>8146409.6500000004</v>
          </cell>
          <cell r="F37">
            <v>8440155.9042962696</v>
          </cell>
          <cell r="G37">
            <v>2420306.6979999999</v>
          </cell>
          <cell r="H37">
            <v>2372911.93863972</v>
          </cell>
          <cell r="I37">
            <v>1800932.73</v>
          </cell>
          <cell r="J37">
            <v>1769579.9034903101</v>
          </cell>
          <cell r="K37">
            <v>1562423.3274019535</v>
          </cell>
          <cell r="L37">
            <v>1516461.8187106301</v>
          </cell>
          <cell r="M37">
            <v>7509345.7219748655</v>
          </cell>
          <cell r="N37">
            <v>7604517.6254438199</v>
          </cell>
          <cell r="O37">
            <v>1614062.9388822496</v>
          </cell>
          <cell r="P37">
            <v>1582114.6996627599</v>
          </cell>
          <cell r="Q37">
            <v>5931444.5791316088</v>
          </cell>
          <cell r="R37">
            <v>6045441.6688203998</v>
          </cell>
          <cell r="S37">
            <v>286556.25907268183</v>
          </cell>
          <cell r="T37">
            <v>290222.51509527402</v>
          </cell>
          <cell r="U37">
            <v>5622593.70649138</v>
          </cell>
          <cell r="V37">
            <v>5780812.13847763</v>
          </cell>
          <cell r="W37">
            <v>1859801.932</v>
          </cell>
          <cell r="X37">
            <v>1930747.54774053</v>
          </cell>
          <cell r="Y37">
            <v>88415.398488055682</v>
          </cell>
          <cell r="Z37">
            <v>1002894.2177326916</v>
          </cell>
          <cell r="AA37">
            <v>-832.9898663095305</v>
          </cell>
          <cell r="AB37">
            <v>43.82055593861957</v>
          </cell>
          <cell r="AC37">
            <v>43.820930880738501</v>
          </cell>
          <cell r="AD37">
            <v>55.160137569999996</v>
          </cell>
          <cell r="AE37">
            <v>55.073878128841002</v>
          </cell>
          <cell r="AF37">
            <v>33.415695376666669</v>
          </cell>
          <cell r="AG37">
            <v>33.4557560508891</v>
          </cell>
          <cell r="AH37">
            <v>47.632447653345565</v>
          </cell>
          <cell r="AI37">
            <v>47.722193469416702</v>
          </cell>
          <cell r="AJ37">
            <v>87.634026399999996</v>
          </cell>
          <cell r="AK37">
            <v>87.767228264174705</v>
          </cell>
          <cell r="AL37">
            <v>33.419436226666669</v>
          </cell>
          <cell r="AM37">
            <v>33.480031313422899</v>
          </cell>
          <cell r="AN37">
            <v>12.16666666666667</v>
          </cell>
          <cell r="AO37">
            <v>12.16666666666667</v>
          </cell>
          <cell r="AQ37">
            <v>96.684344896666701</v>
          </cell>
          <cell r="AR37">
            <v>406.881666666667</v>
          </cell>
          <cell r="AS37">
            <v>0.86333333333333295</v>
          </cell>
          <cell r="AT37">
            <v>17.8</v>
          </cell>
          <cell r="AU37">
            <v>149.0997758</v>
          </cell>
          <cell r="AV37">
            <v>86.188762157021074</v>
          </cell>
          <cell r="AW37">
            <v>3.2557692307692299</v>
          </cell>
          <cell r="AX37">
            <v>3.06</v>
          </cell>
          <cell r="AY37">
            <v>148.17000000000002</v>
          </cell>
          <cell r="AZ37">
            <v>148.17000000000002</v>
          </cell>
          <cell r="BA37">
            <v>61.957259936115847</v>
          </cell>
          <cell r="BB37">
            <v>75.287739653992375</v>
          </cell>
          <cell r="BC37">
            <v>76.212433876563594</v>
          </cell>
          <cell r="BD37">
            <v>540474.22652047279</v>
          </cell>
          <cell r="BE37">
            <v>547112.40422332997</v>
          </cell>
          <cell r="BF37">
            <v>32.99150607</v>
          </cell>
          <cell r="BG37">
            <v>33.306992418515698</v>
          </cell>
          <cell r="BH37">
            <v>236838.81076622522</v>
          </cell>
          <cell r="BI37">
            <v>239103.618302733</v>
          </cell>
          <cell r="BJ37">
            <v>76.975474433919118</v>
          </cell>
          <cell r="BK37">
            <v>77.893235459255195</v>
          </cell>
          <cell r="BL37">
            <v>514527.48423609772</v>
          </cell>
          <cell r="BM37">
            <v>520662.07807848201</v>
          </cell>
          <cell r="BN37">
            <v>33.731080833333337</v>
          </cell>
          <cell r="BO37">
            <v>34.083746937702699</v>
          </cell>
          <cell r="BP37">
            <v>225468.80404925119</v>
          </cell>
          <cell r="BQ37">
            <v>227826.13155894401</v>
          </cell>
          <cell r="BR37">
            <v>71.956949939584263</v>
          </cell>
          <cell r="BS37">
            <v>72.607507220685804</v>
          </cell>
          <cell r="BT37">
            <v>307803.16657674155</v>
          </cell>
          <cell r="BU37">
            <v>310585.991465047</v>
          </cell>
          <cell r="BV37">
            <v>31.531935499999999</v>
          </cell>
          <cell r="BW37">
            <v>31.792257931824199</v>
          </cell>
          <cell r="BX37">
            <v>134881.05879060342</v>
          </cell>
          <cell r="BY37">
            <v>135994.614450372</v>
          </cell>
          <cell r="BZ37">
            <v>70.070452315445024</v>
          </cell>
          <cell r="CA37">
            <v>70.412527030372004</v>
          </cell>
          <cell r="CB37">
            <v>725023.05181567313</v>
          </cell>
          <cell r="CC37">
            <v>728562.51881798101</v>
          </cell>
          <cell r="CD37">
            <v>30.705261753333335</v>
          </cell>
          <cell r="CE37">
            <v>30.870691153462399</v>
          </cell>
          <cell r="CF37">
            <v>317709.13198877376</v>
          </cell>
          <cell r="CG37">
            <v>319420.83962866699</v>
          </cell>
          <cell r="CH37">
            <v>72.484544904354905</v>
          </cell>
          <cell r="CI37">
            <v>73.172014163921702</v>
          </cell>
          <cell r="CJ37">
            <v>290051.09430076263</v>
          </cell>
          <cell r="CK37">
            <v>292802.04226238001</v>
          </cell>
          <cell r="CL37">
            <v>31.763130546666666</v>
          </cell>
          <cell r="CM37">
            <v>32.045120158072798</v>
          </cell>
          <cell r="CN37">
            <v>127102.0020286439</v>
          </cell>
          <cell r="CO37">
            <v>128230.399751266</v>
          </cell>
          <cell r="CP37">
            <v>5389.2239680000002</v>
          </cell>
          <cell r="CQ37">
            <v>5395.4797375364096</v>
          </cell>
          <cell r="CR37">
            <v>170.79212799999999</v>
          </cell>
          <cell r="CS37">
            <v>167.425638432472</v>
          </cell>
          <cell r="CT37">
            <v>45.907919</v>
          </cell>
          <cell r="CU37">
            <v>46.028036158729201</v>
          </cell>
          <cell r="CV37">
            <v>43.877481000000003</v>
          </cell>
          <cell r="CW37">
            <v>43.630251427228998</v>
          </cell>
          <cell r="CX37">
            <v>5120.4217490000001</v>
          </cell>
          <cell r="CY37">
            <v>5127.0275951778203</v>
          </cell>
          <cell r="CZ37">
            <v>45.925580279999998</v>
          </cell>
          <cell r="DA37">
            <v>46.054383285763699</v>
          </cell>
          <cell r="DB37">
            <v>9704.4715739999992</v>
          </cell>
          <cell r="DC37">
            <v>5777.4167719999996</v>
          </cell>
          <cell r="DD37">
            <v>5780.1682012047804</v>
          </cell>
          <cell r="DE37">
            <v>6.7191414319999998</v>
          </cell>
          <cell r="DF37">
            <v>6.7410463095837203</v>
          </cell>
          <cell r="DG37">
            <v>1.805882065475704</v>
          </cell>
          <cell r="DH37">
            <v>2.00261166795103</v>
          </cell>
        </row>
        <row r="38">
          <cell r="B38">
            <v>11790473.27</v>
          </cell>
          <cell r="C38">
            <v>11678921.044760499</v>
          </cell>
          <cell r="D38">
            <v>5491078.8300000001</v>
          </cell>
          <cell r="E38">
            <v>8366737.7609999999</v>
          </cell>
          <cell r="F38">
            <v>8434975.38793738</v>
          </cell>
          <cell r="G38">
            <v>2311942.1469999999</v>
          </cell>
          <cell r="H38">
            <v>2356988.34023104</v>
          </cell>
          <cell r="I38">
            <v>1812804.7309999999</v>
          </cell>
          <cell r="J38">
            <v>1765752.0923321301</v>
          </cell>
          <cell r="K38">
            <v>1564872.5778866461</v>
          </cell>
          <cell r="L38">
            <v>1512700.3148753101</v>
          </cell>
          <cell r="M38">
            <v>8163094.1581692751</v>
          </cell>
          <cell r="N38">
            <v>7649266.3806461599</v>
          </cell>
          <cell r="O38">
            <v>1794882.6645243899</v>
          </cell>
          <cell r="P38">
            <v>1585650.37587742</v>
          </cell>
          <cell r="Q38">
            <v>6416687.3939912515</v>
          </cell>
          <cell r="R38">
            <v>6086478.5238141399</v>
          </cell>
          <cell r="S38">
            <v>311588.90688577056</v>
          </cell>
          <cell r="T38">
            <v>274776.27099644498</v>
          </cell>
          <cell r="U38">
            <v>6142263.6618235596</v>
          </cell>
          <cell r="V38">
            <v>5847033.97912311</v>
          </cell>
          <cell r="W38">
            <v>1955428.8870000001</v>
          </cell>
          <cell r="X38">
            <v>1884860.73314584</v>
          </cell>
          <cell r="Y38">
            <v>-223485.74367199297</v>
          </cell>
          <cell r="Z38">
            <v>1085271.1311432731</v>
          </cell>
          <cell r="AA38">
            <v>-709.65019930544895</v>
          </cell>
          <cell r="AB38">
            <v>45.668815115257161</v>
          </cell>
          <cell r="AC38">
            <v>45.3057174679005</v>
          </cell>
          <cell r="AD38">
            <v>57.540769236666669</v>
          </cell>
          <cell r="AE38">
            <v>56.553779953261902</v>
          </cell>
          <cell r="AF38">
            <v>34.782869183333332</v>
          </cell>
          <cell r="AG38">
            <v>34.934732786900398</v>
          </cell>
          <cell r="AH38">
            <v>49.154458062817206</v>
          </cell>
          <cell r="AI38">
            <v>49.323554260426803</v>
          </cell>
          <cell r="AJ38">
            <v>89.077297996666672</v>
          </cell>
          <cell r="AK38">
            <v>89.033017576599804</v>
          </cell>
          <cell r="AL38">
            <v>34.756333250000004</v>
          </cell>
          <cell r="AM38">
            <v>34.953666717089597</v>
          </cell>
          <cell r="AN38">
            <v>11.291666666666666</v>
          </cell>
          <cell r="AO38">
            <v>11.291666666666666</v>
          </cell>
          <cell r="AQ38">
            <v>94.461724520000004</v>
          </cell>
          <cell r="AR38">
            <v>417.01193548387101</v>
          </cell>
          <cell r="AS38">
            <v>0.75666666666666704</v>
          </cell>
          <cell r="AT38">
            <v>16.466666666666701</v>
          </cell>
          <cell r="AU38">
            <v>148.247145433333</v>
          </cell>
          <cell r="AV38">
            <v>87.000827689299555</v>
          </cell>
          <cell r="AW38">
            <v>3.4189453125</v>
          </cell>
          <cell r="AX38">
            <v>2.9899999999999998</v>
          </cell>
          <cell r="AY38">
            <v>189.67000000000002</v>
          </cell>
          <cell r="AZ38">
            <v>189.67000000000002</v>
          </cell>
          <cell r="BA38">
            <v>57.231691660119111</v>
          </cell>
          <cell r="BB38">
            <v>76.684659831036655</v>
          </cell>
          <cell r="BC38">
            <v>77.198795045546404</v>
          </cell>
          <cell r="BD38">
            <v>550502.41113152192</v>
          </cell>
          <cell r="BE38">
            <v>554193.27545700502</v>
          </cell>
          <cell r="BF38">
            <v>35.02097552</v>
          </cell>
          <cell r="BG38">
            <v>35.0614972455163</v>
          </cell>
          <cell r="BH38">
            <v>251407.92834468759</v>
          </cell>
          <cell r="BI38">
            <v>251698.82495508599</v>
          </cell>
          <cell r="BJ38">
            <v>78.40782638283045</v>
          </cell>
          <cell r="BK38">
            <v>79.329880086345298</v>
          </cell>
          <cell r="BL38">
            <v>524101.76033161813</v>
          </cell>
          <cell r="BM38">
            <v>530265.04774152895</v>
          </cell>
          <cell r="BN38">
            <v>35.807925266666665</v>
          </cell>
          <cell r="BO38">
            <v>35.985592628940402</v>
          </cell>
          <cell r="BP38">
            <v>239351.06394165489</v>
          </cell>
          <cell r="BQ38">
            <v>240538.64663093301</v>
          </cell>
          <cell r="BR38">
            <v>73.238714811380873</v>
          </cell>
          <cell r="BS38">
            <v>74.003545484416094</v>
          </cell>
          <cell r="BT38">
            <v>313286.04608562961</v>
          </cell>
          <cell r="BU38">
            <v>316557.687021825</v>
          </cell>
          <cell r="BV38">
            <v>33.447253259999997</v>
          </cell>
          <cell r="BW38">
            <v>33.539305918341597</v>
          </cell>
          <cell r="BX38">
            <v>143074.02516874555</v>
          </cell>
          <cell r="BY38">
            <v>143467.78977073799</v>
          </cell>
          <cell r="BZ38">
            <v>71.36608756853478</v>
          </cell>
          <cell r="CA38">
            <v>71.5841422617316</v>
          </cell>
          <cell r="CB38">
            <v>738429.06525206764</v>
          </cell>
          <cell r="CC38">
            <v>740685.28986475198</v>
          </cell>
          <cell r="CD38">
            <v>32.592046586666669</v>
          </cell>
          <cell r="CE38">
            <v>32.438631451575098</v>
          </cell>
          <cell r="CF38">
            <v>337231.80456728843</v>
          </cell>
          <cell r="CG38">
            <v>335644.409227375</v>
          </cell>
          <cell r="CH38">
            <v>73.32181120857058</v>
          </cell>
          <cell r="CI38">
            <v>74.398685929747501</v>
          </cell>
          <cell r="CJ38">
            <v>293401.46379096707</v>
          </cell>
          <cell r="CK38">
            <v>297710.64020517701</v>
          </cell>
          <cell r="CL38">
            <v>33.485202399999999</v>
          </cell>
          <cell r="CM38">
            <v>33.697386648622299</v>
          </cell>
          <cell r="CN38">
            <v>133992.97204415494</v>
          </cell>
          <cell r="CO38">
            <v>134842.03957411699</v>
          </cell>
          <cell r="CP38">
            <v>5359.6649209999996</v>
          </cell>
          <cell r="CQ38">
            <v>5357.5279616427697</v>
          </cell>
          <cell r="CR38">
            <v>170.82696709999999</v>
          </cell>
          <cell r="CS38">
            <v>175.36051903779</v>
          </cell>
          <cell r="CT38">
            <v>45.095720999999998</v>
          </cell>
          <cell r="CU38">
            <v>44.843896328610903</v>
          </cell>
          <cell r="CV38">
            <v>42.956899</v>
          </cell>
          <cell r="CW38">
            <v>42.749198349252602</v>
          </cell>
          <cell r="CX38">
            <v>5091.5665499999996</v>
          </cell>
          <cell r="CY38">
            <v>5084.81056772594</v>
          </cell>
          <cell r="CZ38">
            <v>45.147905350000002</v>
          </cell>
          <cell r="DA38">
            <v>44.909562625427199</v>
          </cell>
          <cell r="DB38">
            <v>9747.8315739999998</v>
          </cell>
          <cell r="DC38">
            <v>5764.887643</v>
          </cell>
          <cell r="DD38">
            <v>5762.8138877418796</v>
          </cell>
          <cell r="DE38">
            <v>7.029152131</v>
          </cell>
          <cell r="DF38">
            <v>6.9890239332076103</v>
          </cell>
          <cell r="DG38">
            <v>1.5577059877140782</v>
          </cell>
          <cell r="DH38">
            <v>1.7369731039246401</v>
          </cell>
        </row>
        <row r="39">
          <cell r="B39">
            <v>11734127.84</v>
          </cell>
          <cell r="C39">
            <v>11761771.1506219</v>
          </cell>
          <cell r="D39">
            <v>5737808.3499999996</v>
          </cell>
          <cell r="E39">
            <v>8688032.8819999993</v>
          </cell>
          <cell r="F39">
            <v>8480934.2274507303</v>
          </cell>
          <cell r="G39">
            <v>2436390.355</v>
          </cell>
          <cell r="H39">
            <v>2462347.3219971</v>
          </cell>
          <cell r="I39">
            <v>1827308.1310000001</v>
          </cell>
          <cell r="J39">
            <v>1881647.2566577101</v>
          </cell>
          <cell r="K39">
            <v>1513761.1233302052</v>
          </cell>
          <cell r="L39">
            <v>1598162.33851741</v>
          </cell>
          <cell r="M39">
            <v>7298338.5211398518</v>
          </cell>
          <cell r="N39">
            <v>7788481.1303150197</v>
          </cell>
          <cell r="O39">
            <v>1294210.1175170699</v>
          </cell>
          <cell r="P39">
            <v>1599944.45642696</v>
          </cell>
          <cell r="Q39">
            <v>5981207.8613940729</v>
          </cell>
          <cell r="R39">
            <v>6215060.9963266701</v>
          </cell>
          <cell r="S39">
            <v>240900.51828714256</v>
          </cell>
          <cell r="T39">
            <v>265785.35697577102</v>
          </cell>
          <cell r="U39">
            <v>5808803.6639362704</v>
          </cell>
          <cell r="V39">
            <v>5989595.93433268</v>
          </cell>
          <cell r="W39">
            <v>1909078.18</v>
          </cell>
          <cell r="X39">
            <v>1886575.44457772</v>
          </cell>
          <cell r="Y39">
            <v>300027.17744864913</v>
          </cell>
          <cell r="Z39">
            <v>1141844.1262367934</v>
          </cell>
          <cell r="AA39">
            <v>-250.02771871682751</v>
          </cell>
          <cell r="AB39">
            <v>46.489043060907115</v>
          </cell>
          <cell r="AC39">
            <v>46.653619734962</v>
          </cell>
          <cell r="AD39">
            <v>57.182556723333335</v>
          </cell>
          <cell r="AE39">
            <v>57.654436453947902</v>
          </cell>
          <cell r="AF39">
            <v>36.465209736666665</v>
          </cell>
          <cell r="AG39">
            <v>36.373908773830102</v>
          </cell>
          <cell r="AH39">
            <v>51.027703301099599</v>
          </cell>
          <cell r="AI39">
            <v>51.016451367047402</v>
          </cell>
          <cell r="AJ39">
            <v>90.429679136666664</v>
          </cell>
          <cell r="AK39">
            <v>91.006082383107</v>
          </cell>
          <cell r="AL39">
            <v>36.485804553333331</v>
          </cell>
          <cell r="AM39">
            <v>36.363174903692403</v>
          </cell>
          <cell r="AN39">
            <v>10.833333333333334</v>
          </cell>
          <cell r="AO39">
            <v>10.833333333333334</v>
          </cell>
          <cell r="AQ39">
            <v>96.023032639999997</v>
          </cell>
          <cell r="AR39">
            <v>429.89953125</v>
          </cell>
          <cell r="AS39">
            <v>0.84666666666666701</v>
          </cell>
          <cell r="AT39">
            <v>14.8333333333333</v>
          </cell>
          <cell r="AU39">
            <v>148.70474546666699</v>
          </cell>
          <cell r="AV39">
            <v>87.659568602840395</v>
          </cell>
          <cell r="AW39">
            <v>3.5833333333333299</v>
          </cell>
          <cell r="AX39">
            <v>3.2133333333333334</v>
          </cell>
          <cell r="AY39">
            <v>150</v>
          </cell>
          <cell r="AZ39">
            <v>150</v>
          </cell>
          <cell r="BA39">
            <v>64.3726711361452</v>
          </cell>
          <cell r="BB39">
            <v>79.402316258274027</v>
          </cell>
          <cell r="BC39">
            <v>78.426042321108497</v>
          </cell>
          <cell r="BD39">
            <v>570011.87259510066</v>
          </cell>
          <cell r="BE39">
            <v>563003.415394785</v>
          </cell>
          <cell r="BF39">
            <v>36.913376996666663</v>
          </cell>
          <cell r="BG39">
            <v>36.580628020004603</v>
          </cell>
          <cell r="BH39">
            <v>264993.06490301935</v>
          </cell>
          <cell r="BI39">
            <v>262604.33273181599</v>
          </cell>
          <cell r="BJ39">
            <v>81.925671933996952</v>
          </cell>
          <cell r="BK39">
            <v>80.649819722174399</v>
          </cell>
          <cell r="BL39">
            <v>547616.1099953762</v>
          </cell>
          <cell r="BM39">
            <v>539087.92574377498</v>
          </cell>
          <cell r="BN39">
            <v>38.086460903333332</v>
          </cell>
          <cell r="BO39">
            <v>37.6198139700304</v>
          </cell>
          <cell r="BP39">
            <v>254581.48918421494</v>
          </cell>
          <cell r="BQ39">
            <v>251462.27914530601</v>
          </cell>
          <cell r="BR39">
            <v>76.654099655221685</v>
          </cell>
          <cell r="BS39">
            <v>75.582183987650794</v>
          </cell>
          <cell r="BT39">
            <v>327895.7018714163</v>
          </cell>
          <cell r="BU39">
            <v>323310.47366105602</v>
          </cell>
          <cell r="BV39">
            <v>35.635757396666662</v>
          </cell>
          <cell r="BW39">
            <v>35.282908777088402</v>
          </cell>
          <cell r="BX39">
            <v>152435.57403786635</v>
          </cell>
          <cell r="BY39">
            <v>150926.228206664</v>
          </cell>
          <cell r="BZ39">
            <v>71.304128315219103</v>
          </cell>
          <cell r="CA39">
            <v>71.015393714240304</v>
          </cell>
          <cell r="CB39">
            <v>737787.96924879216</v>
          </cell>
          <cell r="CC39">
            <v>734800.41551389196</v>
          </cell>
          <cell r="CD39">
            <v>33.148606916666672</v>
          </cell>
          <cell r="CE39">
            <v>33.102291118809099</v>
          </cell>
          <cell r="CF39">
            <v>342990.56672226312</v>
          </cell>
          <cell r="CG39">
            <v>342511.334463468</v>
          </cell>
          <cell r="CH39">
            <v>77.479699770996248</v>
          </cell>
          <cell r="CI39">
            <v>76.258124087162102</v>
          </cell>
          <cell r="CJ39">
            <v>310039.49509962107</v>
          </cell>
          <cell r="CK39">
            <v>305151.28942342801</v>
          </cell>
          <cell r="CL39">
            <v>36.019570989999998</v>
          </cell>
          <cell r="CM39">
            <v>35.6034822557463</v>
          </cell>
          <cell r="CN39">
            <v>144134.39438268184</v>
          </cell>
          <cell r="CO39">
            <v>142469.39127296201</v>
          </cell>
          <cell r="CP39">
            <v>5363.7491019999998</v>
          </cell>
          <cell r="CQ39">
            <v>5358.5787820065298</v>
          </cell>
          <cell r="CR39">
            <v>173.46665440000001</v>
          </cell>
          <cell r="CS39">
            <v>174.562523838906</v>
          </cell>
          <cell r="CT39">
            <v>44.563262000000002</v>
          </cell>
          <cell r="CU39">
            <v>44.688181413165601</v>
          </cell>
          <cell r="CV39">
            <v>42.350177000000002</v>
          </cell>
          <cell r="CW39">
            <v>42.540841000990604</v>
          </cell>
          <cell r="CX39">
            <v>5090.0947269999997</v>
          </cell>
          <cell r="CY39">
            <v>5087.1243971249096</v>
          </cell>
          <cell r="CZ39">
            <v>44.671430200000003</v>
          </cell>
          <cell r="DA39">
            <v>44.747480316257999</v>
          </cell>
          <cell r="DB39">
            <v>9791.2415739999997</v>
          </cell>
          <cell r="DC39">
            <v>5802.5125109999999</v>
          </cell>
          <cell r="DD39">
            <v>5800.1481426913797</v>
          </cell>
          <cell r="DE39">
            <v>7.5616107469999996</v>
          </cell>
          <cell r="DF39">
            <v>7.50440967503837</v>
          </cell>
          <cell r="DG39">
            <v>1.9571981353142258</v>
          </cell>
          <cell r="DH39">
            <v>1.63498223794535</v>
          </cell>
        </row>
        <row r="40">
          <cell r="B40">
            <v>12135311.470000001</v>
          </cell>
          <cell r="C40">
            <v>11978146.214611899</v>
          </cell>
          <cell r="D40">
            <v>5847555.4239999996</v>
          </cell>
          <cell r="E40">
            <v>8822389.3819999993</v>
          </cell>
          <cell r="F40">
            <v>8676047.5089166705</v>
          </cell>
          <cell r="G40">
            <v>2519245.6529999999</v>
          </cell>
          <cell r="H40">
            <v>2492618.4329177001</v>
          </cell>
          <cell r="I40">
            <v>1839459.8740000001</v>
          </cell>
          <cell r="J40">
            <v>1862075.00897033</v>
          </cell>
          <cell r="K40">
            <v>1582825.1434590747</v>
          </cell>
          <cell r="L40">
            <v>1596167.9126472899</v>
          </cell>
          <cell r="M40">
            <v>8007257.7901072055</v>
          </cell>
          <cell r="N40">
            <v>7936290.77293198</v>
          </cell>
          <cell r="O40">
            <v>1660448.7617530802</v>
          </cell>
          <cell r="P40">
            <v>1599338.8606489799</v>
          </cell>
          <cell r="Q40">
            <v>6382435.5648243437</v>
          </cell>
          <cell r="R40">
            <v>6363014.0381802004</v>
          </cell>
          <cell r="S40">
            <v>274387.12033964333</v>
          </cell>
          <cell r="T40">
            <v>281186.47757694998</v>
          </cell>
          <cell r="U40">
            <v>6148602.3046355201</v>
          </cell>
          <cell r="V40">
            <v>6111471.7896545297</v>
          </cell>
          <cell r="W40">
            <v>1883127.426</v>
          </cell>
          <cell r="X40">
            <v>1909910.84860125</v>
          </cell>
          <cell r="Y40">
            <v>-167101.51084901229</v>
          </cell>
          <cell r="Z40">
            <v>1295995.078585183</v>
          </cell>
          <cell r="AA40">
            <v>-553.90042432523421</v>
          </cell>
          <cell r="AB40">
            <v>47.648286351652736</v>
          </cell>
          <cell r="AC40">
            <v>47.840085555144903</v>
          </cell>
          <cell r="AD40">
            <v>58.097567043333328</v>
          </cell>
          <cell r="AE40">
            <v>58.697682113405001</v>
          </cell>
          <cell r="AF40">
            <v>37.764720336666663</v>
          </cell>
          <cell r="AG40">
            <v>37.652153263751998</v>
          </cell>
          <cell r="AH40">
            <v>52.790172055330139</v>
          </cell>
          <cell r="AI40">
            <v>52.5394270098151</v>
          </cell>
          <cell r="AJ40">
            <v>93.257763360000013</v>
          </cell>
          <cell r="AK40">
            <v>92.620907570113602</v>
          </cell>
          <cell r="AL40">
            <v>37.804555106666669</v>
          </cell>
          <cell r="AM40">
            <v>37.649657062504197</v>
          </cell>
          <cell r="AN40">
            <v>10.583333333333334</v>
          </cell>
          <cell r="AO40">
            <v>10.583333333333334</v>
          </cell>
          <cell r="AQ40">
            <v>93.620878410000003</v>
          </cell>
          <cell r="AR40">
            <v>423.32854838709699</v>
          </cell>
          <cell r="AS40">
            <v>0.96666666666666701</v>
          </cell>
          <cell r="AT40">
            <v>17.8</v>
          </cell>
          <cell r="AU40">
            <v>150.88429043333301</v>
          </cell>
          <cell r="AV40">
            <v>88.799702408570951</v>
          </cell>
          <cell r="AW40">
            <v>4.4846311475409797</v>
          </cell>
          <cell r="AX40">
            <v>3.94</v>
          </cell>
          <cell r="AY40">
            <v>128.49999999999997</v>
          </cell>
          <cell r="AZ40">
            <v>128.49999999999997</v>
          </cell>
          <cell r="BA40">
            <v>58.638527551853024</v>
          </cell>
          <cell r="BB40">
            <v>79.718396620467615</v>
          </cell>
          <cell r="BC40">
            <v>79.359581925597396</v>
          </cell>
          <cell r="BD40">
            <v>572280.9444261851</v>
          </cell>
          <cell r="BE40">
            <v>569705.09216144204</v>
          </cell>
          <cell r="BF40">
            <v>37.984449896666668</v>
          </cell>
          <cell r="BG40">
            <v>37.943567937864898</v>
          </cell>
          <cell r="BH40">
            <v>272682.06313613133</v>
          </cell>
          <cell r="BI40">
            <v>272388.58048967901</v>
          </cell>
          <cell r="BJ40">
            <v>81.998992796890164</v>
          </cell>
          <cell r="BK40">
            <v>81.537930017351997</v>
          </cell>
          <cell r="BL40">
            <v>548106.20894447551</v>
          </cell>
          <cell r="BM40">
            <v>545024.325087126</v>
          </cell>
          <cell r="BN40">
            <v>39.071114893333331</v>
          </cell>
          <cell r="BO40">
            <v>39.005738859549901</v>
          </cell>
          <cell r="BP40">
            <v>261163.21594905172</v>
          </cell>
          <cell r="BQ40">
            <v>260726.22265438901</v>
          </cell>
          <cell r="BR40">
            <v>76.719973600334995</v>
          </cell>
          <cell r="BS40">
            <v>76.435015151813204</v>
          </cell>
          <cell r="BT40">
            <v>328177.48436661379</v>
          </cell>
          <cell r="BU40">
            <v>326958.54564231302</v>
          </cell>
          <cell r="BV40">
            <v>36.55575271</v>
          </cell>
          <cell r="BW40">
            <v>36.542695754170403</v>
          </cell>
          <cell r="BX40">
            <v>156370.94749265455</v>
          </cell>
          <cell r="BY40">
            <v>156315.09503733501</v>
          </cell>
          <cell r="BZ40">
            <v>71.763698623509072</v>
          </cell>
          <cell r="CA40">
            <v>71.553919271276001</v>
          </cell>
          <cell r="CB40">
            <v>742543.16999932029</v>
          </cell>
          <cell r="CC40">
            <v>740372.57082164497</v>
          </cell>
          <cell r="CD40">
            <v>34.19417261666667</v>
          </cell>
          <cell r="CE40">
            <v>34.234122063174297</v>
          </cell>
          <cell r="CF40">
            <v>353809.0959259157</v>
          </cell>
          <cell r="CG40">
            <v>354222.45517573401</v>
          </cell>
          <cell r="CH40">
            <v>77.212357338129564</v>
          </cell>
          <cell r="CI40">
            <v>76.746007642830307</v>
          </cell>
          <cell r="CJ40">
            <v>308969.70890853257</v>
          </cell>
          <cell r="CK40">
            <v>307103.58365926601</v>
          </cell>
          <cell r="CL40">
            <v>36.790365123333331</v>
          </cell>
          <cell r="CM40">
            <v>36.696525401252501</v>
          </cell>
          <cell r="CN40">
            <v>147218.77164060553</v>
          </cell>
          <cell r="CO40">
            <v>146843.26657130299</v>
          </cell>
          <cell r="CP40">
            <v>5344.8207910000001</v>
          </cell>
          <cell r="CQ40">
            <v>5345.8948729234098</v>
          </cell>
          <cell r="CR40">
            <v>175.4184387</v>
          </cell>
          <cell r="CS40">
            <v>173.49451039026499</v>
          </cell>
          <cell r="CT40">
            <v>45.549562000000002</v>
          </cell>
          <cell r="CU40">
            <v>45.5232406029508</v>
          </cell>
          <cell r="CV40">
            <v>43.285808000000003</v>
          </cell>
          <cell r="CW40">
            <v>43.5437541316089</v>
          </cell>
          <cell r="CX40">
            <v>5068.2546400000001</v>
          </cell>
          <cell r="CY40">
            <v>5071.7046058639498</v>
          </cell>
          <cell r="CZ40">
            <v>45.555720129999997</v>
          </cell>
          <cell r="DA40">
            <v>45.551798655355199</v>
          </cell>
          <cell r="DB40">
            <v>9834.6515739999995</v>
          </cell>
          <cell r="DC40">
            <v>5806.4672739999996</v>
          </cell>
          <cell r="DD40">
            <v>5808.3798995957104</v>
          </cell>
          <cell r="DE40">
            <v>7.9505568809999998</v>
          </cell>
          <cell r="DF40">
            <v>8.0229718379782398</v>
          </cell>
          <cell r="DG40">
            <v>1.6533288739930647</v>
          </cell>
          <cell r="DH40">
            <v>1.64442248457056</v>
          </cell>
        </row>
        <row r="41">
          <cell r="B41">
            <v>11859134.560000001</v>
          </cell>
          <cell r="C41">
            <v>12094349.943241701</v>
          </cell>
          <cell r="D41">
            <v>6087280.4450000003</v>
          </cell>
          <cell r="E41">
            <v>8447537.5040000007</v>
          </cell>
          <cell r="F41">
            <v>8720713.1214472</v>
          </cell>
          <cell r="G41">
            <v>2630712.8369999998</v>
          </cell>
          <cell r="H41">
            <v>2588239.8209507498</v>
          </cell>
          <cell r="I41">
            <v>2010884.263</v>
          </cell>
          <cell r="J41">
            <v>1977973.6582784301</v>
          </cell>
          <cell r="K41">
            <v>1744569.5937885949</v>
          </cell>
          <cell r="L41">
            <v>1696114.4109823599</v>
          </cell>
          <cell r="M41">
            <v>7953410.5553221442</v>
          </cell>
          <cell r="N41">
            <v>8054913.6810547598</v>
          </cell>
          <cell r="O41">
            <v>1641075.7973417996</v>
          </cell>
          <cell r="P41">
            <v>1606308.52877463</v>
          </cell>
          <cell r="Q41">
            <v>6350634.9802562576</v>
          </cell>
          <cell r="R41">
            <v>6474813.62841311</v>
          </cell>
          <cell r="S41">
            <v>260965.99467621843</v>
          </cell>
          <cell r="T41">
            <v>264963.29657745501</v>
          </cell>
          <cell r="U41">
            <v>6105606.6473218603</v>
          </cell>
          <cell r="V41">
            <v>6261036.2747122897</v>
          </cell>
          <cell r="W41">
            <v>1878170.6980000001</v>
          </cell>
          <cell r="X41">
            <v>1952675.6359083699</v>
          </cell>
          <cell r="Y41">
            <v>372582.75605517544</v>
          </cell>
          <cell r="Z41">
            <v>1218871.1485140924</v>
          </cell>
          <cell r="AA41">
            <v>-546.19773524579307</v>
          </cell>
          <cell r="AB41">
            <v>48.767250591495902</v>
          </cell>
          <cell r="AC41">
            <v>48.719649371488103</v>
          </cell>
          <cell r="AD41">
            <v>59.685178083333334</v>
          </cell>
          <cell r="AE41">
            <v>59.4748208573033</v>
          </cell>
          <cell r="AF41">
            <v>38.482660189999997</v>
          </cell>
          <cell r="AG41">
            <v>38.528076414429997</v>
          </cell>
          <cell r="AH41">
            <v>53.541010252621533</v>
          </cell>
          <cell r="AI41">
            <v>53.629180747064403</v>
          </cell>
          <cell r="AJ41">
            <v>93.630808786666663</v>
          </cell>
          <cell r="AK41">
            <v>93.750101359576902</v>
          </cell>
          <cell r="AL41">
            <v>38.531277149999994</v>
          </cell>
          <cell r="AM41">
            <v>38.613066851585401</v>
          </cell>
          <cell r="AN41">
            <v>10.333333333333334</v>
          </cell>
          <cell r="AO41">
            <v>10.333333333333334</v>
          </cell>
          <cell r="AQ41">
            <v>94.487796590000002</v>
          </cell>
          <cell r="AR41">
            <v>418.28265625</v>
          </cell>
          <cell r="AS41">
            <v>1.11666666666667</v>
          </cell>
          <cell r="AT41">
            <v>18.533333333333299</v>
          </cell>
          <cell r="AU41">
            <v>157.73822720000001</v>
          </cell>
          <cell r="AV41">
            <v>89.649214889456189</v>
          </cell>
          <cell r="AW41">
            <v>4.9692307692307702</v>
          </cell>
          <cell r="AX41">
            <v>4.4866666666666672</v>
          </cell>
          <cell r="AY41">
            <v>83.17</v>
          </cell>
          <cell r="AZ41">
            <v>83.17</v>
          </cell>
          <cell r="BA41">
            <v>70.570584137597081</v>
          </cell>
          <cell r="BB41">
            <v>79.98552117843208</v>
          </cell>
          <cell r="BC41">
            <v>80.806445288162706</v>
          </cell>
          <cell r="BD41">
            <v>574198.57323950832</v>
          </cell>
          <cell r="BE41">
            <v>580091.80798558495</v>
          </cell>
          <cell r="BF41">
            <v>39.006739549999999</v>
          </cell>
          <cell r="BG41">
            <v>39.335180350933499</v>
          </cell>
          <cell r="BH41">
            <v>280020.85710450512</v>
          </cell>
          <cell r="BI41">
            <v>282378.66182410298</v>
          </cell>
          <cell r="BJ41">
            <v>82.09445387580395</v>
          </cell>
          <cell r="BK41">
            <v>82.971255212945593</v>
          </cell>
          <cell r="BL41">
            <v>548744.29983169877</v>
          </cell>
          <cell r="BM41">
            <v>554605.10666006897</v>
          </cell>
          <cell r="BN41">
            <v>40.035208043333334</v>
          </cell>
          <cell r="BO41">
            <v>40.382900147230004</v>
          </cell>
          <cell r="BP41">
            <v>267607.50780547416</v>
          </cell>
          <cell r="BQ41">
            <v>269931.587582924</v>
          </cell>
          <cell r="BR41">
            <v>77.047967685139312</v>
          </cell>
          <cell r="BS41">
            <v>77.672156679541999</v>
          </cell>
          <cell r="BT41">
            <v>329580.51239943033</v>
          </cell>
          <cell r="BU41">
            <v>332250.54426105402</v>
          </cell>
          <cell r="BV41">
            <v>37.574175476666667</v>
          </cell>
          <cell r="BW41">
            <v>37.832295620037101</v>
          </cell>
          <cell r="BX41">
            <v>160727.35438256641</v>
          </cell>
          <cell r="BY41">
            <v>161831.489529477</v>
          </cell>
          <cell r="BZ41">
            <v>71.895738051129925</v>
          </cell>
          <cell r="CA41">
            <v>72.208289278673206</v>
          </cell>
          <cell r="CB41">
            <v>743909.38964840584</v>
          </cell>
          <cell r="CC41">
            <v>747143.37540603301</v>
          </cell>
          <cell r="CD41">
            <v>35.061574740000005</v>
          </cell>
          <cell r="CE41">
            <v>35.206250585590503</v>
          </cell>
          <cell r="CF41">
            <v>362784.15622350579</v>
          </cell>
          <cell r="CG41">
            <v>364281.12562553398</v>
          </cell>
          <cell r="CH41">
            <v>77.506642862887247</v>
          </cell>
          <cell r="CI41">
            <v>78.173686139165994</v>
          </cell>
          <cell r="CJ41">
            <v>310147.30943848653</v>
          </cell>
          <cell r="CK41">
            <v>312816.52164728497</v>
          </cell>
          <cell r="CL41">
            <v>37.797858749999996</v>
          </cell>
          <cell r="CM41">
            <v>38.079401557098997</v>
          </cell>
          <cell r="CN41">
            <v>151250.31559664896</v>
          </cell>
          <cell r="CO41">
            <v>152376.92540614499</v>
          </cell>
          <cell r="CP41">
            <v>5308.3303139999998</v>
          </cell>
          <cell r="CQ41">
            <v>5312.9080880998199</v>
          </cell>
          <cell r="CR41">
            <v>177.63495459999999</v>
          </cell>
          <cell r="CS41">
            <v>173.911072296604</v>
          </cell>
          <cell r="CT41">
            <v>45.370257000000002</v>
          </cell>
          <cell r="CU41">
            <v>45.531442601481103</v>
          </cell>
          <cell r="CV41">
            <v>43.009677000000003</v>
          </cell>
          <cell r="CW41">
            <v>42.786867203285702</v>
          </cell>
          <cell r="CX41">
            <v>5025.4697699999997</v>
          </cell>
          <cell r="CY41">
            <v>5030.9442560935104</v>
          </cell>
          <cell r="CZ41">
            <v>45.400546390000002</v>
          </cell>
          <cell r="DA41">
            <v>45.575680912727996</v>
          </cell>
          <cell r="DB41">
            <v>9877.3915739999993</v>
          </cell>
          <cell r="DC41">
            <v>5777.4915350000001</v>
          </cell>
          <cell r="DD41">
            <v>5780.5645540495498</v>
          </cell>
          <cell r="DE41">
            <v>8.1205003649999998</v>
          </cell>
          <cell r="DF41">
            <v>8.1624998836504794</v>
          </cell>
          <cell r="DG41">
            <v>1.3708371448094212</v>
          </cell>
          <cell r="DH41">
            <v>1.5400809829762601</v>
          </cell>
        </row>
        <row r="42">
          <cell r="B42">
            <v>12451297.23</v>
          </cell>
          <cell r="C42">
            <v>12330052.5207296</v>
          </cell>
          <cell r="D42">
            <v>6587146.7790000001</v>
          </cell>
          <cell r="E42">
            <v>8723031.8039999995</v>
          </cell>
          <cell r="F42">
            <v>8778421.4958137795</v>
          </cell>
          <cell r="G42">
            <v>2638375.1310000001</v>
          </cell>
          <cell r="H42">
            <v>2681376.6533840499</v>
          </cell>
          <cell r="I42">
            <v>2042065.8189999999</v>
          </cell>
          <cell r="J42">
            <v>1998260.89241906</v>
          </cell>
          <cell r="K42">
            <v>1762778.278182205</v>
          </cell>
          <cell r="L42">
            <v>1714356.68942697</v>
          </cell>
          <cell r="M42">
            <v>8777300.6804898586</v>
          </cell>
          <cell r="N42">
            <v>8241925.5515398895</v>
          </cell>
          <cell r="O42">
            <v>1835224.1644259901</v>
          </cell>
          <cell r="P42">
            <v>1620578.73247563</v>
          </cell>
          <cell r="Q42">
            <v>6994199.8341081822</v>
          </cell>
          <cell r="R42">
            <v>6647417.9719848</v>
          </cell>
          <cell r="S42">
            <v>324393.48089979292</v>
          </cell>
          <cell r="T42">
            <v>286924.74444371997</v>
          </cell>
          <cell r="U42">
            <v>6724126.6531306403</v>
          </cell>
          <cell r="V42">
            <v>6414825.7978157196</v>
          </cell>
          <cell r="W42">
            <v>2170834.0410000002</v>
          </cell>
          <cell r="X42">
            <v>2079695.69265469</v>
          </cell>
          <cell r="Y42">
            <v>-189038.17228208229</v>
          </cell>
          <cell r="Z42">
            <v>1427190.5028680484</v>
          </cell>
          <cell r="AA42">
            <v>-235.17412171214514</v>
          </cell>
          <cell r="AB42">
            <v>49.641794226999174</v>
          </cell>
          <cell r="AC42">
            <v>49.381998298416804</v>
          </cell>
          <cell r="AD42">
            <v>60.609293766666667</v>
          </cell>
          <cell r="AE42">
            <v>59.858650461457003</v>
          </cell>
          <cell r="AF42">
            <v>39.283191656666666</v>
          </cell>
          <cell r="AG42">
            <v>39.449058963370597</v>
          </cell>
          <cell r="AH42">
            <v>54.514594146153797</v>
          </cell>
          <cell r="AI42">
            <v>54.692965529456202</v>
          </cell>
          <cell r="AJ42">
            <v>94.797856699999997</v>
          </cell>
          <cell r="AK42">
            <v>94.766770647899406</v>
          </cell>
          <cell r="AL42">
            <v>39.338104926666666</v>
          </cell>
          <cell r="AM42">
            <v>39.536444243947798</v>
          </cell>
          <cell r="AN42">
            <v>10.083333333333334</v>
          </cell>
          <cell r="AO42">
            <v>10.083333333333334</v>
          </cell>
          <cell r="AQ42">
            <v>92.863089819999999</v>
          </cell>
          <cell r="AR42">
            <v>409.25129032258099</v>
          </cell>
          <cell r="AS42">
            <v>1.26</v>
          </cell>
          <cell r="AT42">
            <v>17.6666666666667</v>
          </cell>
          <cell r="AU42">
            <v>161.24665783333299</v>
          </cell>
          <cell r="AV42">
            <v>90.62287343942964</v>
          </cell>
          <cell r="AW42">
            <v>5.9553571428571397</v>
          </cell>
          <cell r="AX42">
            <v>5.166666666666667</v>
          </cell>
          <cell r="AY42">
            <v>52.835000000000001</v>
          </cell>
          <cell r="AZ42">
            <v>52.835000000000001</v>
          </cell>
          <cell r="BA42">
            <v>70.097610785409046</v>
          </cell>
          <cell r="BB42">
            <v>81.203624004808887</v>
          </cell>
          <cell r="BC42">
            <v>81.560561119841594</v>
          </cell>
          <cell r="BD42">
            <v>582943.06717615807</v>
          </cell>
          <cell r="BE42">
            <v>585505.44070508901</v>
          </cell>
          <cell r="BF42">
            <v>40.310935933333333</v>
          </cell>
          <cell r="BG42">
            <v>40.349894306334498</v>
          </cell>
          <cell r="BH42">
            <v>289383.39786814596</v>
          </cell>
          <cell r="BI42">
            <v>289663.07151231199</v>
          </cell>
          <cell r="BJ42">
            <v>83.18564184277723</v>
          </cell>
          <cell r="BK42">
            <v>83.818938019146103</v>
          </cell>
          <cell r="BL42">
            <v>556038.1321023585</v>
          </cell>
          <cell r="BM42">
            <v>560271.27637041197</v>
          </cell>
          <cell r="BN42">
            <v>41.29484515</v>
          </cell>
          <cell r="BO42">
            <v>41.4456255010654</v>
          </cell>
          <cell r="BP42">
            <v>276027.30536190263</v>
          </cell>
          <cell r="BQ42">
            <v>277035.16709016397</v>
          </cell>
          <cell r="BR42">
            <v>78.100259791940076</v>
          </cell>
          <cell r="BS42">
            <v>78.7008811782446</v>
          </cell>
          <cell r="BT42">
            <v>334081.79883401288</v>
          </cell>
          <cell r="BU42">
            <v>336651.01785705902</v>
          </cell>
          <cell r="BV42">
            <v>38.770370256666666</v>
          </cell>
          <cell r="BW42">
            <v>38.884934332401599</v>
          </cell>
          <cell r="BX42">
            <v>165844.19912703801</v>
          </cell>
          <cell r="BY42">
            <v>166334.258604445</v>
          </cell>
          <cell r="BZ42">
            <v>72.721009501772997</v>
          </cell>
          <cell r="CA42">
            <v>72.823903270574903</v>
          </cell>
          <cell r="CB42">
            <v>752448.52142149571</v>
          </cell>
          <cell r="CC42">
            <v>753513.16924014804</v>
          </cell>
          <cell r="CD42">
            <v>36.100013896666667</v>
          </cell>
          <cell r="CE42">
            <v>35.9642954308623</v>
          </cell>
          <cell r="CF42">
            <v>373528.94666815666</v>
          </cell>
          <cell r="CG42">
            <v>372124.65979640599</v>
          </cell>
          <cell r="CH42">
            <v>78.486228442583894</v>
          </cell>
          <cell r="CI42">
            <v>79.334867320723603</v>
          </cell>
          <cell r="CJ42">
            <v>314067.17773216456</v>
          </cell>
          <cell r="CK42">
            <v>317463.05523378903</v>
          </cell>
          <cell r="CL42">
            <v>38.961972019999997</v>
          </cell>
          <cell r="CM42">
            <v>39.190530439609802</v>
          </cell>
          <cell r="CN42">
            <v>155908.58210434491</v>
          </cell>
          <cell r="CO42">
            <v>156823.17182536601</v>
          </cell>
          <cell r="CP42">
            <v>5367.2688390000003</v>
          </cell>
          <cell r="CQ42">
            <v>5366.2167904273601</v>
          </cell>
          <cell r="CR42">
            <v>166.19719319999999</v>
          </cell>
          <cell r="CS42">
            <v>170.76927743373199</v>
          </cell>
          <cell r="CT42">
            <v>45.834192999999999</v>
          </cell>
          <cell r="CU42">
            <v>45.591236284860301</v>
          </cell>
          <cell r="CV42">
            <v>43.195214999999997</v>
          </cell>
          <cell r="CW42">
            <v>42.948007560686499</v>
          </cell>
          <cell r="CX42">
            <v>5097.3346060000003</v>
          </cell>
          <cell r="CY42">
            <v>5091.2434780082303</v>
          </cell>
          <cell r="CZ42">
            <v>45.884532620000002</v>
          </cell>
          <cell r="DA42">
            <v>45.654679287712199</v>
          </cell>
          <cell r="DB42">
            <v>9919.3615740000005</v>
          </cell>
          <cell r="DC42">
            <v>5858.0095419999998</v>
          </cell>
          <cell r="DD42">
            <v>5854.4013639183904</v>
          </cell>
          <cell r="DE42">
            <v>8.3772602270000007</v>
          </cell>
          <cell r="DF42">
            <v>8.3422493617149005</v>
          </cell>
          <cell r="DG42">
            <v>1.4231227530265205</v>
          </cell>
          <cell r="DH42">
            <v>1.56518817932359</v>
          </cell>
        </row>
        <row r="43">
          <cell r="B43">
            <v>12627185.84</v>
          </cell>
          <cell r="C43">
            <v>12695766.1830897</v>
          </cell>
          <cell r="D43">
            <v>6993914.8150000004</v>
          </cell>
          <cell r="E43">
            <v>9275686.4749999996</v>
          </cell>
          <cell r="F43">
            <v>9117933.2381180208</v>
          </cell>
          <cell r="G43">
            <v>2594170.281</v>
          </cell>
          <cell r="H43">
            <v>2625827.3397720102</v>
          </cell>
          <cell r="I43">
            <v>1894118.727</v>
          </cell>
          <cell r="J43">
            <v>1952623.6549231799</v>
          </cell>
          <cell r="K43">
            <v>1569107.7182123577</v>
          </cell>
          <cell r="L43">
            <v>1652247.2624320299</v>
          </cell>
          <cell r="M43">
            <v>7952694.0566215683</v>
          </cell>
          <cell r="N43">
            <v>8464424.5500516295</v>
          </cell>
          <cell r="O43">
            <v>1335363.6820805499</v>
          </cell>
          <cell r="P43">
            <v>1655883.7899221899</v>
          </cell>
          <cell r="Q43">
            <v>6592354.8188859625</v>
          </cell>
          <cell r="R43">
            <v>6832811.5106624104</v>
          </cell>
          <cell r="S43">
            <v>275266.93977357016</v>
          </cell>
          <cell r="T43">
            <v>304503.39391160198</v>
          </cell>
          <cell r="U43">
            <v>6384766.0479794396</v>
          </cell>
          <cell r="V43">
            <v>6574713.8668268304</v>
          </cell>
          <cell r="W43">
            <v>2251496.0729999999</v>
          </cell>
          <cell r="X43">
            <v>2232711.5673697498</v>
          </cell>
          <cell r="Y43">
            <v>132919.03011640397</v>
          </cell>
          <cell r="Z43">
            <v>1240437.4993822007</v>
          </cell>
          <cell r="AA43">
            <v>139.7954279812883</v>
          </cell>
          <cell r="AB43">
            <v>50.421743121746687</v>
          </cell>
          <cell r="AC43">
            <v>50.556720779429199</v>
          </cell>
          <cell r="AD43">
            <v>60.870000566666668</v>
          </cell>
          <cell r="AE43">
            <v>61.277460125139399</v>
          </cell>
          <cell r="AF43">
            <v>40.425914076666665</v>
          </cell>
          <cell r="AG43">
            <v>40.329051837278897</v>
          </cell>
          <cell r="AH43">
            <v>55.681544499313596</v>
          </cell>
          <cell r="AI43">
            <v>55.659939060715203</v>
          </cell>
          <cell r="AJ43">
            <v>95.239013279999995</v>
          </cell>
          <cell r="AK43">
            <v>95.706935553676104</v>
          </cell>
          <cell r="AL43">
            <v>40.495060293333331</v>
          </cell>
          <cell r="AM43">
            <v>40.365393186935997</v>
          </cell>
          <cell r="AN43">
            <v>9.8333333333333339</v>
          </cell>
          <cell r="AO43">
            <v>9.8333333333333339</v>
          </cell>
          <cell r="AQ43">
            <v>93.393406510000005</v>
          </cell>
          <cell r="AR43">
            <v>409.39123076923102</v>
          </cell>
          <cell r="AS43">
            <v>1.3333333333333299</v>
          </cell>
          <cell r="AT43">
            <v>18.399999999999999</v>
          </cell>
          <cell r="AU43">
            <v>164.66403913333301</v>
          </cell>
          <cell r="AV43">
            <v>91.452547249627756</v>
          </cell>
          <cell r="AW43">
            <v>6.2890626562499996</v>
          </cell>
          <cell r="AX43">
            <v>5.81</v>
          </cell>
          <cell r="AY43">
            <v>73.665000000000006</v>
          </cell>
          <cell r="AZ43">
            <v>73.665000000000006</v>
          </cell>
          <cell r="BA43">
            <v>73.32391135428864</v>
          </cell>
          <cell r="BB43">
            <v>82.375918195403756</v>
          </cell>
          <cell r="BC43">
            <v>81.644414494297195</v>
          </cell>
          <cell r="BD43">
            <v>591358.71092941822</v>
          </cell>
          <cell r="BE43">
            <v>586107.40575165604</v>
          </cell>
          <cell r="BF43">
            <v>41.535373866666667</v>
          </cell>
          <cell r="BG43">
            <v>41.236862683234101</v>
          </cell>
          <cell r="BH43">
            <v>298173.37015290384</v>
          </cell>
          <cell r="BI43">
            <v>296030.42361563898</v>
          </cell>
          <cell r="BJ43">
            <v>85.129573042244033</v>
          </cell>
          <cell r="BK43">
            <v>84.146657410044497</v>
          </cell>
          <cell r="BL43">
            <v>569031.95951226109</v>
          </cell>
          <cell r="BM43">
            <v>562461.85245974001</v>
          </cell>
          <cell r="BN43">
            <v>42.923814640000003</v>
          </cell>
          <cell r="BO43">
            <v>42.520196761197198</v>
          </cell>
          <cell r="BP43">
            <v>286915.83290591388</v>
          </cell>
          <cell r="BQ43">
            <v>284217.92823849799</v>
          </cell>
          <cell r="BR43">
            <v>80.131030534009483</v>
          </cell>
          <cell r="BS43">
            <v>79.228200836322401</v>
          </cell>
          <cell r="BT43">
            <v>342768.62707680505</v>
          </cell>
          <cell r="BU43">
            <v>338906.681287807</v>
          </cell>
          <cell r="BV43">
            <v>40.403462376666667</v>
          </cell>
          <cell r="BW43">
            <v>40.058005246411902</v>
          </cell>
          <cell r="BX43">
            <v>172829.91664660451</v>
          </cell>
          <cell r="BY43">
            <v>171352.18866248601</v>
          </cell>
          <cell r="BZ43">
            <v>71.54680094966335</v>
          </cell>
          <cell r="CA43">
            <v>71.368154663325001</v>
          </cell>
          <cell r="CB43">
            <v>740298.91713342746</v>
          </cell>
          <cell r="CC43">
            <v>738450.45360179199</v>
          </cell>
          <cell r="CD43">
            <v>36.07514418666667</v>
          </cell>
          <cell r="CE43">
            <v>36.045145306303198</v>
          </cell>
          <cell r="CF43">
            <v>373271.6183300892</v>
          </cell>
          <cell r="CG43">
            <v>372961.21816724801</v>
          </cell>
          <cell r="CH43">
            <v>81.407817326390358</v>
          </cell>
          <cell r="CI43">
            <v>80.364196440380894</v>
          </cell>
          <cell r="CJ43">
            <v>325758.08444839192</v>
          </cell>
          <cell r="CK43">
            <v>321581.97517643002</v>
          </cell>
          <cell r="CL43">
            <v>41.047240533333337</v>
          </cell>
          <cell r="CM43">
            <v>40.634660118699401</v>
          </cell>
          <cell r="CN43">
            <v>164252.90453889081</v>
          </cell>
          <cell r="CO43">
            <v>162601.94017270501</v>
          </cell>
          <cell r="CP43">
            <v>5395.9260729999996</v>
          </cell>
          <cell r="CQ43">
            <v>5393.7601216611702</v>
          </cell>
          <cell r="CR43">
            <v>172.91816009999999</v>
          </cell>
          <cell r="CS43">
            <v>173.73420528518801</v>
          </cell>
          <cell r="CT43">
            <v>45.336004000000003</v>
          </cell>
          <cell r="CU43">
            <v>45.457723861881298</v>
          </cell>
          <cell r="CV43">
            <v>43.048457999999997</v>
          </cell>
          <cell r="CW43">
            <v>43.292130639837602</v>
          </cell>
          <cell r="CX43">
            <v>5116.2566120000001</v>
          </cell>
          <cell r="CY43">
            <v>5113.9689224393796</v>
          </cell>
          <cell r="CZ43">
            <v>45.426933900000002</v>
          </cell>
          <cell r="DA43">
            <v>45.504606688850899</v>
          </cell>
          <cell r="DB43">
            <v>9961.4415740000004</v>
          </cell>
          <cell r="DC43">
            <v>5855.7050870000003</v>
          </cell>
          <cell r="DD43">
            <v>5854.4693522288599</v>
          </cell>
          <cell r="DE43">
            <v>7.8518130189999997</v>
          </cell>
          <cell r="DF43">
            <v>7.7641950840385698</v>
          </cell>
          <cell r="DG43">
            <v>2.1045003377461473</v>
          </cell>
          <cell r="DH43">
            <v>1.7469607112683301</v>
          </cell>
        </row>
        <row r="44">
          <cell r="B44">
            <v>13225805.34</v>
          </cell>
          <cell r="C44">
            <v>13029774.795050699</v>
          </cell>
          <cell r="D44">
            <v>7052649.5149999997</v>
          </cell>
          <cell r="E44">
            <v>9531878.2750000004</v>
          </cell>
          <cell r="F44">
            <v>9357351.7972257398</v>
          </cell>
          <cell r="G44">
            <v>2898557.699</v>
          </cell>
          <cell r="H44">
            <v>2852064.0679506799</v>
          </cell>
          <cell r="I44">
            <v>2133066.2110000001</v>
          </cell>
          <cell r="J44">
            <v>2141569.8026934001</v>
          </cell>
          <cell r="K44">
            <v>1835468.5955132609</v>
          </cell>
          <cell r="L44">
            <v>1836472.9328449301</v>
          </cell>
          <cell r="M44">
            <v>8662946.6039976608</v>
          </cell>
          <cell r="N44">
            <v>8591657.6339705996</v>
          </cell>
          <cell r="O44">
            <v>1727706.2785998103</v>
          </cell>
          <cell r="P44">
            <v>1663324.9296251901</v>
          </cell>
          <cell r="Q44">
            <v>6973784.2053695293</v>
          </cell>
          <cell r="R44">
            <v>6956432.8718587002</v>
          </cell>
          <cell r="S44">
            <v>295720.31965346617</v>
          </cell>
          <cell r="T44">
            <v>300032.44120662299</v>
          </cell>
          <cell r="U44">
            <v>6726202.9270797595</v>
          </cell>
          <cell r="V44">
            <v>6695550.63369295</v>
          </cell>
          <cell r="W44">
            <v>2288135.128</v>
          </cell>
          <cell r="X44">
            <v>2322400.2491408102</v>
          </cell>
          <cell r="Y44">
            <v>13768.653682436212</v>
          </cell>
          <cell r="Z44">
            <v>1158854.73596536</v>
          </cell>
          <cell r="AA44">
            <v>-437.67847167246998</v>
          </cell>
          <cell r="AB44">
            <v>51.353959034678475</v>
          </cell>
          <cell r="AC44">
            <v>51.508339893501201</v>
          </cell>
          <cell r="AD44">
            <v>61.895576053333329</v>
          </cell>
          <cell r="AE44">
            <v>62.4056766429688</v>
          </cell>
          <cell r="AF44">
            <v>41.251689659999997</v>
          </cell>
          <cell r="AG44">
            <v>41.133331616935401</v>
          </cell>
          <cell r="AH44">
            <v>56.820531170403875</v>
          </cell>
          <cell r="AI44">
            <v>56.5789586597257</v>
          </cell>
          <cell r="AJ44">
            <v>96.913950156666672</v>
          </cell>
          <cell r="AK44">
            <v>96.398864930942395</v>
          </cell>
          <cell r="AL44">
            <v>41.377572036666663</v>
          </cell>
          <cell r="AM44">
            <v>41.232184986017799</v>
          </cell>
          <cell r="AN44">
            <v>9.5833333333333339</v>
          </cell>
          <cell r="AO44">
            <v>9.5833333333333339</v>
          </cell>
          <cell r="AP44">
            <v>6</v>
          </cell>
          <cell r="AQ44">
            <v>88.348367249999995</v>
          </cell>
          <cell r="AR44">
            <v>381.34049180327901</v>
          </cell>
          <cell r="AS44">
            <v>1.3133333333333299</v>
          </cell>
          <cell r="AT44">
            <v>19.3333333333333</v>
          </cell>
          <cell r="AU44">
            <v>170.16071460000001</v>
          </cell>
          <cell r="AV44">
            <v>91.844174866850523</v>
          </cell>
          <cell r="AW44">
            <v>6.1127688524590198</v>
          </cell>
          <cell r="AX44">
            <v>6.02</v>
          </cell>
          <cell r="AY44">
            <v>106.16499999999999</v>
          </cell>
          <cell r="AZ44">
            <v>106.16499999999999</v>
          </cell>
          <cell r="BA44">
            <v>68.995860257013618</v>
          </cell>
          <cell r="BB44">
            <v>83.324775644082735</v>
          </cell>
          <cell r="BC44">
            <v>82.986949476617994</v>
          </cell>
          <cell r="BD44">
            <v>598170.35115144972</v>
          </cell>
          <cell r="BE44">
            <v>595745.17093712406</v>
          </cell>
          <cell r="BF44">
            <v>42.790571149999998</v>
          </cell>
          <cell r="BG44">
            <v>42.732198674092203</v>
          </cell>
          <cell r="BH44">
            <v>307184.15708790789</v>
          </cell>
          <cell r="BI44">
            <v>306765.11384273798</v>
          </cell>
          <cell r="BJ44">
            <v>85.952358863302109</v>
          </cell>
          <cell r="BK44">
            <v>85.581595474703903</v>
          </cell>
          <cell r="BL44">
            <v>574531.7102015221</v>
          </cell>
          <cell r="BM44">
            <v>572053.414939943</v>
          </cell>
          <cell r="BN44">
            <v>44.139939159999997</v>
          </cell>
          <cell r="BO44">
            <v>44.072241262643502</v>
          </cell>
          <cell r="BP44">
            <v>295044.77909812733</v>
          </cell>
          <cell r="BQ44">
            <v>294592.265760832</v>
          </cell>
          <cell r="BR44">
            <v>80.927514595844315</v>
          </cell>
          <cell r="BS44">
            <v>80.700925937006005</v>
          </cell>
          <cell r="BT44">
            <v>346175.66860047303</v>
          </cell>
          <cell r="BU44">
            <v>345206.41258309601</v>
          </cell>
          <cell r="BV44">
            <v>41.559482693333329</v>
          </cell>
          <cell r="BW44">
            <v>41.540356308146102</v>
          </cell>
          <cell r="BX44">
            <v>177774.91104111125</v>
          </cell>
          <cell r="BY44">
            <v>177693.09598453299</v>
          </cell>
          <cell r="BZ44">
            <v>71.789769954129014</v>
          </cell>
          <cell r="CA44">
            <v>71.625622520255504</v>
          </cell>
          <cell r="CB44">
            <v>742812.93157593859</v>
          </cell>
          <cell r="CC44">
            <v>741114.48851612594</v>
          </cell>
          <cell r="CD44">
            <v>36.866889053333331</v>
          </cell>
          <cell r="CE44">
            <v>36.894064840801597</v>
          </cell>
          <cell r="CF44">
            <v>381463.84858580178</v>
          </cell>
          <cell r="CG44">
            <v>381745.03804225498</v>
          </cell>
          <cell r="CH44">
            <v>82.101720157924035</v>
          </cell>
          <cell r="CI44">
            <v>81.756684213992997</v>
          </cell>
          <cell r="CJ44">
            <v>328534.77671969356</v>
          </cell>
          <cell r="CK44">
            <v>327154.095455362</v>
          </cell>
          <cell r="CL44">
            <v>42.162483736666665</v>
          </cell>
          <cell r="CM44">
            <v>42.079998476084398</v>
          </cell>
          <cell r="CN44">
            <v>168715.61465130383</v>
          </cell>
          <cell r="CO44">
            <v>168385.545114799</v>
          </cell>
          <cell r="CP44">
            <v>5392.8980680000004</v>
          </cell>
          <cell r="CQ44">
            <v>5391.2023905183496</v>
          </cell>
          <cell r="CR44">
            <v>175.80703919999999</v>
          </cell>
          <cell r="CS44">
            <v>174.18571290640401</v>
          </cell>
          <cell r="CT44">
            <v>45.418230999999999</v>
          </cell>
          <cell r="CU44">
            <v>45.326426139858597</v>
          </cell>
          <cell r="CV44">
            <v>42.239866999999997</v>
          </cell>
          <cell r="CW44">
            <v>42.439353683291102</v>
          </cell>
          <cell r="CX44">
            <v>5118.143607</v>
          </cell>
          <cell r="CY44">
            <v>5120.8588868527404</v>
          </cell>
          <cell r="CZ44">
            <v>45.486642250000003</v>
          </cell>
          <cell r="DA44">
            <v>45.406021011621696</v>
          </cell>
          <cell r="DB44">
            <v>10003.38157</v>
          </cell>
          <cell r="DC44">
            <v>5842.0922710000004</v>
          </cell>
          <cell r="DD44">
            <v>5844.3224198971502</v>
          </cell>
          <cell r="DE44">
            <v>7.6889268890000002</v>
          </cell>
          <cell r="DF44">
            <v>7.7549073597383096</v>
          </cell>
          <cell r="DG44">
            <v>1.6238474550904036</v>
          </cell>
          <cell r="DH44">
            <v>1.6308605204159601</v>
          </cell>
        </row>
        <row r="45">
          <cell r="B45">
            <v>13028176.220000001</v>
          </cell>
          <cell r="C45">
            <v>13284166.0386385</v>
          </cell>
          <cell r="D45">
            <v>7365677.4639999997</v>
          </cell>
          <cell r="E45">
            <v>9222473.9059999995</v>
          </cell>
          <cell r="F45">
            <v>9499094.6864932906</v>
          </cell>
          <cell r="G45">
            <v>2860072.0090000001</v>
          </cell>
          <cell r="H45">
            <v>2839845.3484392799</v>
          </cell>
          <cell r="I45">
            <v>2175304.139</v>
          </cell>
          <cell r="J45">
            <v>2146765.85662026</v>
          </cell>
          <cell r="K45">
            <v>1887214.2608944767</v>
          </cell>
          <cell r="L45">
            <v>1844952.28980389</v>
          </cell>
          <cell r="M45">
            <v>8626892.1958019305</v>
          </cell>
          <cell r="N45">
            <v>8738470.3015838899</v>
          </cell>
          <cell r="O45">
            <v>1715274.2503050198</v>
          </cell>
          <cell r="P45">
            <v>1676513.4823521201</v>
          </cell>
          <cell r="Q45">
            <v>6953161.3671942623</v>
          </cell>
          <cell r="R45">
            <v>7091910.3036972303</v>
          </cell>
          <cell r="S45">
            <v>333793.13846425008</v>
          </cell>
          <cell r="T45">
            <v>339184.98907754401</v>
          </cell>
          <cell r="U45">
            <v>6592877.5906455498</v>
          </cell>
          <cell r="V45">
            <v>6752428.8668553699</v>
          </cell>
          <cell r="W45">
            <v>2396291.2779999999</v>
          </cell>
          <cell r="X45">
            <v>2495220.3459361298</v>
          </cell>
          <cell r="Y45">
            <v>298617.20627332886</v>
          </cell>
          <cell r="Z45">
            <v>851239.56169845373</v>
          </cell>
          <cell r="AA45">
            <v>-710.95086542297042</v>
          </cell>
          <cell r="AB45">
            <v>52.818346650442692</v>
          </cell>
          <cell r="AC45">
            <v>52.754270091802901</v>
          </cell>
          <cell r="AD45">
            <v>64.051647410000001</v>
          </cell>
          <cell r="AE45">
            <v>63.828593778906502</v>
          </cell>
          <cell r="AF45">
            <v>42.125180986666663</v>
          </cell>
          <cell r="AG45">
            <v>42.178113216511399</v>
          </cell>
          <cell r="AH45">
            <v>57.635706888851168</v>
          </cell>
          <cell r="AI45">
            <v>57.722585045843303</v>
          </cell>
          <cell r="AJ45">
            <v>97.30957389999999</v>
          </cell>
          <cell r="AK45">
            <v>97.407370550408203</v>
          </cell>
          <cell r="AL45">
            <v>42.168426333333336</v>
          </cell>
          <cell r="AM45">
            <v>42.246335388421898</v>
          </cell>
          <cell r="AN45">
            <v>9.3333333333333339</v>
          </cell>
          <cell r="AO45">
            <v>9.3333333333333339</v>
          </cell>
          <cell r="AP45">
            <v>5.79</v>
          </cell>
          <cell r="AQ45">
            <v>85.722357336666704</v>
          </cell>
          <cell r="AR45">
            <v>386.25557377049199</v>
          </cell>
          <cell r="AS45">
            <v>1.36666666666667</v>
          </cell>
          <cell r="AT45">
            <v>17.8333333333333</v>
          </cell>
          <cell r="AU45">
            <v>167.69649213333301</v>
          </cell>
          <cell r="AV45">
            <v>92.335065603125642</v>
          </cell>
          <cell r="AW45">
            <v>5.8883057812499997</v>
          </cell>
          <cell r="AX45">
            <v>5.7966666666666669</v>
          </cell>
          <cell r="AY45">
            <v>103.83500000000001</v>
          </cell>
          <cell r="AZ45">
            <v>103.83500000000001</v>
          </cell>
          <cell r="BA45">
            <v>81.424623581664662</v>
          </cell>
          <cell r="BB45">
            <v>82.672590067339186</v>
          </cell>
          <cell r="BC45">
            <v>83.357437460926505</v>
          </cell>
          <cell r="BD45">
            <v>593488.45345126314</v>
          </cell>
          <cell r="BE45">
            <v>598404.82319521694</v>
          </cell>
          <cell r="BF45">
            <v>43.666295206666668</v>
          </cell>
          <cell r="BG45">
            <v>43.965553996001702</v>
          </cell>
          <cell r="BH45">
            <v>313470.78867423936</v>
          </cell>
          <cell r="BI45">
            <v>315619.102110204</v>
          </cell>
          <cell r="BJ45">
            <v>85.381193543327285</v>
          </cell>
          <cell r="BK45">
            <v>86.100474542016698</v>
          </cell>
          <cell r="BL45">
            <v>570713.86747524131</v>
          </cell>
          <cell r="BM45">
            <v>575521.76044919505</v>
          </cell>
          <cell r="BN45">
            <v>45.096934779999998</v>
          </cell>
          <cell r="BO45">
            <v>45.405841724822402</v>
          </cell>
          <cell r="BP45">
            <v>301441.62890522106</v>
          </cell>
          <cell r="BQ45">
            <v>303506.45688236802</v>
          </cell>
          <cell r="BR45">
            <v>80.611961853176396</v>
          </cell>
          <cell r="BS45">
            <v>81.138784080447394</v>
          </cell>
          <cell r="BT45">
            <v>344825.85967309767</v>
          </cell>
          <cell r="BU45">
            <v>347079.39529262402</v>
          </cell>
          <cell r="BV45">
            <v>42.577905453333337</v>
          </cell>
          <cell r="BW45">
            <v>42.8063777859524</v>
          </cell>
          <cell r="BX45">
            <v>182131.31790250578</v>
          </cell>
          <cell r="BY45">
            <v>183108.63152603401</v>
          </cell>
          <cell r="BZ45">
            <v>70.992831370055242</v>
          </cell>
          <cell r="CA45">
            <v>71.211487148459497</v>
          </cell>
          <cell r="CB45">
            <v>734566.96162367298</v>
          </cell>
          <cell r="CC45">
            <v>736829.40569949499</v>
          </cell>
          <cell r="CD45">
            <v>37.49723977</v>
          </cell>
          <cell r="CE45">
            <v>37.604552394411201</v>
          </cell>
          <cell r="CF45">
            <v>387986.12417001592</v>
          </cell>
          <cell r="CG45">
            <v>389096.49414554401</v>
          </cell>
          <cell r="CH45">
            <v>81.49739408078554</v>
          </cell>
          <cell r="CI45">
            <v>82.064490785996298</v>
          </cell>
          <cell r="CJ45">
            <v>326116.53100648947</v>
          </cell>
          <cell r="CK45">
            <v>328385.801236581</v>
          </cell>
          <cell r="CL45">
            <v>43.045576116666666</v>
          </cell>
          <cell r="CM45">
            <v>43.2975928546186</v>
          </cell>
          <cell r="CN45">
            <v>172249.35983140604</v>
          </cell>
          <cell r="CO45">
            <v>173257.819368408</v>
          </cell>
          <cell r="CP45">
            <v>5420.4199010000002</v>
          </cell>
          <cell r="CQ45">
            <v>5424.1700905280804</v>
          </cell>
          <cell r="CR45">
            <v>178.29717740000001</v>
          </cell>
          <cell r="CS45">
            <v>174.346141880223</v>
          </cell>
          <cell r="CT45">
            <v>44.838267999999999</v>
          </cell>
          <cell r="CU45">
            <v>45.073203480232301</v>
          </cell>
          <cell r="CV45">
            <v>42.918373000000003</v>
          </cell>
          <cell r="CW45">
            <v>42.761524803232902</v>
          </cell>
          <cell r="CX45">
            <v>5140.9956860000002</v>
          </cell>
          <cell r="CY45">
            <v>5146.7211951134695</v>
          </cell>
          <cell r="CZ45">
            <v>44.892280149999998</v>
          </cell>
          <cell r="DA45">
            <v>45.146908924735598</v>
          </cell>
          <cell r="DB45">
            <v>10046.771570000001</v>
          </cell>
          <cell r="DC45">
            <v>5846.2587020000001</v>
          </cell>
          <cell r="DD45">
            <v>5849.0384396028903</v>
          </cell>
          <cell r="DE45">
            <v>7.2839540989999998</v>
          </cell>
          <cell r="DF45">
            <v>7.3403953992405802</v>
          </cell>
          <cell r="DG45">
            <v>1.4715964126579177</v>
          </cell>
          <cell r="DH45">
            <v>1.66875777316262</v>
          </cell>
        </row>
        <row r="46">
          <cell r="B46">
            <v>13612762.949999999</v>
          </cell>
          <cell r="C46">
            <v>13463126.1390446</v>
          </cell>
          <cell r="D46">
            <v>7927085.7929999996</v>
          </cell>
          <cell r="E46">
            <v>9517791.6659999993</v>
          </cell>
          <cell r="F46">
            <v>9543056.8029176891</v>
          </cell>
          <cell r="G46">
            <v>2873397.2889999999</v>
          </cell>
          <cell r="H46">
            <v>2902988.6215443099</v>
          </cell>
          <cell r="I46">
            <v>2237469.0240000002</v>
          </cell>
          <cell r="J46">
            <v>2197348.3971033199</v>
          </cell>
          <cell r="K46">
            <v>1931456.7419497753</v>
          </cell>
          <cell r="L46">
            <v>1887752.68318721</v>
          </cell>
          <cell r="M46">
            <v>9577301.6750003994</v>
          </cell>
          <cell r="N46">
            <v>8997999.4319283701</v>
          </cell>
          <cell r="O46">
            <v>1921294.7269315501</v>
          </cell>
          <cell r="P46">
            <v>1695242.3756785099</v>
          </cell>
          <cell r="Q46">
            <v>7712881.0098474966</v>
          </cell>
          <cell r="R46">
            <v>7333853.4722086601</v>
          </cell>
          <cell r="S46">
            <v>427042.73403616186</v>
          </cell>
          <cell r="T46">
            <v>380374.532204477</v>
          </cell>
          <cell r="U46">
            <v>7284940.3703525802</v>
          </cell>
          <cell r="V46">
            <v>6949109.7185103102</v>
          </cell>
          <cell r="W46">
            <v>2747951.537</v>
          </cell>
          <cell r="X46">
            <v>2619241.1933689099</v>
          </cell>
          <cell r="Y46">
            <v>101432.70368386553</v>
          </cell>
          <cell r="Z46">
            <v>1288929.0125495235</v>
          </cell>
          <cell r="AA46">
            <v>-336.26609088584763</v>
          </cell>
          <cell r="AB46">
            <v>53.803962820252735</v>
          </cell>
          <cell r="AC46">
            <v>53.623920981765202</v>
          </cell>
          <cell r="AD46">
            <v>64.975131629999993</v>
          </cell>
          <cell r="AE46">
            <v>64.377939957790801</v>
          </cell>
          <cell r="AF46">
            <v>43.114512269999999</v>
          </cell>
          <cell r="AG46">
            <v>43.274536968859401</v>
          </cell>
          <cell r="AH46">
            <v>58.6134051714373</v>
          </cell>
          <cell r="AI46">
            <v>58.791314944736698</v>
          </cell>
          <cell r="AJ46">
            <v>97.931841726666676</v>
          </cell>
          <cell r="AK46">
            <v>97.895234042119995</v>
          </cell>
          <cell r="AL46">
            <v>43.087656000000003</v>
          </cell>
          <cell r="AM46">
            <v>43.281546765737403</v>
          </cell>
          <cell r="AN46">
            <v>9.0833333333333339</v>
          </cell>
          <cell r="AO46">
            <v>9.0833333333333339</v>
          </cell>
          <cell r="AP46">
            <v>6.52</v>
          </cell>
          <cell r="AQ46">
            <v>88.081120276666695</v>
          </cell>
          <cell r="AR46">
            <v>409.31409836065598</v>
          </cell>
          <cell r="AS46">
            <v>1.32</v>
          </cell>
          <cell r="AT46">
            <v>18.133333333333301</v>
          </cell>
          <cell r="AU46">
            <v>165.77642393333301</v>
          </cell>
          <cell r="AV46">
            <v>92.990751425916542</v>
          </cell>
          <cell r="AW46">
            <v>5.8645834920634901</v>
          </cell>
          <cell r="AX46">
            <v>5.7199999999999989</v>
          </cell>
          <cell r="AY46">
            <v>87</v>
          </cell>
          <cell r="AZ46">
            <v>87</v>
          </cell>
          <cell r="BA46">
            <v>78.790451495229092</v>
          </cell>
          <cell r="BB46">
            <v>84.118706846682912</v>
          </cell>
          <cell r="BC46">
            <v>84.361662737306901</v>
          </cell>
          <cell r="BD46">
            <v>603869.80971678661</v>
          </cell>
          <cell r="BE46">
            <v>605613.93694990699</v>
          </cell>
          <cell r="BF46">
            <v>45.259197756666666</v>
          </cell>
          <cell r="BG46">
            <v>45.302133896834</v>
          </cell>
          <cell r="BH46">
            <v>324905.88790275081</v>
          </cell>
          <cell r="BI46">
            <v>325214.11706788698</v>
          </cell>
          <cell r="BJ46">
            <v>86.866459526051557</v>
          </cell>
          <cell r="BK46">
            <v>87.308251919375095</v>
          </cell>
          <cell r="BL46">
            <v>580641.83706727833</v>
          </cell>
          <cell r="BM46">
            <v>583594.91180099302</v>
          </cell>
          <cell r="BN46">
            <v>46.737597586666666</v>
          </cell>
          <cell r="BO46">
            <v>46.868925428267602</v>
          </cell>
          <cell r="BP46">
            <v>312408.31813451089</v>
          </cell>
          <cell r="BQ46">
            <v>313286.15337299003</v>
          </cell>
          <cell r="BR46">
            <v>81.769181123289869</v>
          </cell>
          <cell r="BS46">
            <v>82.244729522958195</v>
          </cell>
          <cell r="BT46">
            <v>349775.98271282646</v>
          </cell>
          <cell r="BU46">
            <v>351810.18932404101</v>
          </cell>
          <cell r="BV46">
            <v>43.995059810000001</v>
          </cell>
          <cell r="BW46">
            <v>44.1300952574097</v>
          </cell>
          <cell r="BX46">
            <v>188193.33969298279</v>
          </cell>
          <cell r="BY46">
            <v>188770.967543529</v>
          </cell>
          <cell r="BZ46">
            <v>70.943144158702637</v>
          </cell>
          <cell r="CA46">
            <v>70.994804821206699</v>
          </cell>
          <cell r="CB46">
            <v>734052.84515345388</v>
          </cell>
          <cell r="CC46">
            <v>734587.38103722804</v>
          </cell>
          <cell r="CD46">
            <v>38.170222906666666</v>
          </cell>
          <cell r="CE46">
            <v>38.064155753119003</v>
          </cell>
          <cell r="CF46">
            <v>394949.51988737169</v>
          </cell>
          <cell r="CG46">
            <v>393852.03687053698</v>
          </cell>
          <cell r="CH46">
            <v>82.647088471697174</v>
          </cell>
          <cell r="CI46">
            <v>83.286812708255098</v>
          </cell>
          <cell r="CJ46">
            <v>330717.09953644843</v>
          </cell>
          <cell r="CK46">
            <v>333276.99302938499</v>
          </cell>
          <cell r="CL46">
            <v>44.467408753333331</v>
          </cell>
          <cell r="CM46">
            <v>44.6964279990191</v>
          </cell>
          <cell r="CN46">
            <v>177938.90527480893</v>
          </cell>
          <cell r="CO46">
            <v>178855.33901864401</v>
          </cell>
          <cell r="CP46">
            <v>5413.2224130000004</v>
          </cell>
          <cell r="CQ46">
            <v>5412.3692629377101</v>
          </cell>
          <cell r="CR46">
            <v>170.41254609999999</v>
          </cell>
          <cell r="CS46">
            <v>175.38358062338401</v>
          </cell>
          <cell r="CT46">
            <v>45.381346000000001</v>
          </cell>
          <cell r="CU46">
            <v>45.127355442742797</v>
          </cell>
          <cell r="CV46">
            <v>43.061965999999998</v>
          </cell>
          <cell r="CW46">
            <v>42.738882739785602</v>
          </cell>
          <cell r="CX46">
            <v>5144.2275390000004</v>
          </cell>
          <cell r="CY46">
            <v>5137.3948121342601</v>
          </cell>
          <cell r="CZ46">
            <v>45.427606859999997</v>
          </cell>
          <cell r="DA46">
            <v>45.187629004479199</v>
          </cell>
          <cell r="DB46">
            <v>10091.441570000001</v>
          </cell>
          <cell r="DC46">
            <v>5837.9622820000004</v>
          </cell>
          <cell r="DD46">
            <v>5833.1392349724701</v>
          </cell>
          <cell r="DE46">
            <v>7.2754815519999996</v>
          </cell>
          <cell r="DF46">
            <v>7.24696530168994</v>
          </cell>
          <cell r="DG46">
            <v>1.6421254889270056</v>
          </cell>
          <cell r="DH46">
            <v>1.7829638553059299</v>
          </cell>
        </row>
        <row r="47">
          <cell r="B47">
            <v>13632259.01</v>
          </cell>
          <cell r="C47">
            <v>13742650.325006699</v>
          </cell>
          <cell r="D47">
            <v>7840979.3739999998</v>
          </cell>
          <cell r="E47">
            <v>9872242.6530000009</v>
          </cell>
          <cell r="F47">
            <v>9764521.1115410104</v>
          </cell>
          <cell r="G47">
            <v>2967690.9389999998</v>
          </cell>
          <cell r="H47">
            <v>3009777.3888841802</v>
          </cell>
          <cell r="I47">
            <v>2233159.4440000001</v>
          </cell>
          <cell r="J47">
            <v>2305193.48260521</v>
          </cell>
          <cell r="K47">
            <v>1849972.5859999999</v>
          </cell>
          <cell r="L47">
            <v>1941219.2522849001</v>
          </cell>
          <cell r="M47">
            <v>8741113.7219403051</v>
          </cell>
          <cell r="N47">
            <v>9293510.3115496002</v>
          </cell>
          <cell r="O47">
            <v>1371475.665</v>
          </cell>
          <cell r="P47">
            <v>1706746.84549621</v>
          </cell>
          <cell r="Q47">
            <v>7342186.4574383711</v>
          </cell>
          <cell r="R47">
            <v>7601163.5126537802</v>
          </cell>
          <cell r="S47">
            <v>369917.76850000012</v>
          </cell>
          <cell r="T47">
            <v>410214.77814317</v>
          </cell>
          <cell r="U47">
            <v>6972268.6885000002</v>
          </cell>
          <cell r="V47">
            <v>7176854.86625579</v>
          </cell>
          <cell r="W47">
            <v>2627411.8767162664</v>
          </cell>
          <cell r="X47">
            <v>2615417.4137742701</v>
          </cell>
          <cell r="Y47">
            <v>81653.617812500001</v>
          </cell>
          <cell r="Z47">
            <v>1102341.1467804001</v>
          </cell>
          <cell r="AA47">
            <v>-150.5</v>
          </cell>
          <cell r="AB47">
            <v>54.385567903738171</v>
          </cell>
          <cell r="AC47">
            <v>54.479792916008002</v>
          </cell>
          <cell r="AD47">
            <v>64.506636506666666</v>
          </cell>
          <cell r="AE47">
            <v>64.811232331627195</v>
          </cell>
          <cell r="AF47">
            <v>44.473164543333333</v>
          </cell>
          <cell r="AG47">
            <v>44.378037504283199</v>
          </cell>
          <cell r="AH47">
            <v>59.910684587442233</v>
          </cell>
          <cell r="AI47">
            <v>59.881322164327401</v>
          </cell>
          <cell r="AJ47">
            <v>97.700450583333335</v>
          </cell>
          <cell r="AK47">
            <v>98.096906232130493</v>
          </cell>
          <cell r="AL47">
            <v>44.516939999999998</v>
          </cell>
          <cell r="AM47">
            <v>44.391753326661998</v>
          </cell>
          <cell r="AN47">
            <v>8.5833333333333321</v>
          </cell>
          <cell r="AO47">
            <v>8.5833333333333321</v>
          </cell>
          <cell r="AP47">
            <v>6.7</v>
          </cell>
          <cell r="AQ47">
            <v>86.888832716666698</v>
          </cell>
          <cell r="AR47">
            <v>410.31968749999999</v>
          </cell>
          <cell r="AS47">
            <v>1.1666666666666701</v>
          </cell>
          <cell r="AT47">
            <v>19.766666666666701</v>
          </cell>
          <cell r="AU47">
            <v>164.87727886666701</v>
          </cell>
          <cell r="AV47">
            <v>93.858717874203663</v>
          </cell>
          <cell r="AW47">
            <v>5.4061893750000003</v>
          </cell>
          <cell r="AX47">
            <v>5.3633333333333333</v>
          </cell>
          <cell r="AY47">
            <v>90.000000000000014</v>
          </cell>
          <cell r="AZ47">
            <v>90.000000000000014</v>
          </cell>
          <cell r="BA47">
            <v>67.671994742639001</v>
          </cell>
          <cell r="BB47">
            <v>85.584444349375588</v>
          </cell>
          <cell r="BC47">
            <v>85.061415185252699</v>
          </cell>
          <cell r="BD47">
            <v>614392.01886651851</v>
          </cell>
          <cell r="BE47">
            <v>610637.30682195001</v>
          </cell>
          <cell r="BF47">
            <v>46.545586096666668</v>
          </cell>
          <cell r="BG47">
            <v>46.2920175013573</v>
          </cell>
          <cell r="BH47">
            <v>334140.58861579827</v>
          </cell>
          <cell r="BI47">
            <v>332320.27509518003</v>
          </cell>
          <cell r="BJ47">
            <v>88.614032755837286</v>
          </cell>
          <cell r="BK47">
            <v>87.885945541733903</v>
          </cell>
          <cell r="BL47">
            <v>592323.14808293071</v>
          </cell>
          <cell r="BM47">
            <v>587456.39168659004</v>
          </cell>
          <cell r="BN47">
            <v>48.193244956666668</v>
          </cell>
          <cell r="BO47">
            <v>47.848025347828901</v>
          </cell>
          <cell r="BP47">
            <v>322138.30791020184</v>
          </cell>
          <cell r="BQ47">
            <v>319830.75504135102</v>
          </cell>
          <cell r="BR47">
            <v>83.786732368633736</v>
          </cell>
          <cell r="BS47">
            <v>83.053097643096294</v>
          </cell>
          <cell r="BT47">
            <v>358406.2632148363</v>
          </cell>
          <cell r="BU47">
            <v>355268.06611502898</v>
          </cell>
          <cell r="BV47">
            <v>45.56789022666667</v>
          </cell>
          <cell r="BW47">
            <v>45.243018847907898</v>
          </cell>
          <cell r="BX47">
            <v>194921.28165195536</v>
          </cell>
          <cell r="BY47">
            <v>193531.61131171801</v>
          </cell>
          <cell r="BZ47">
            <v>73.115917444096041</v>
          </cell>
          <cell r="CA47">
            <v>73.049218979300505</v>
          </cell>
          <cell r="CB47">
            <v>756534.65690468554</v>
          </cell>
          <cell r="CC47">
            <v>755844.52400478104</v>
          </cell>
          <cell r="CD47">
            <v>39.764506929999996</v>
          </cell>
          <cell r="CE47">
            <v>39.768252281863802</v>
          </cell>
          <cell r="CF47">
            <v>411445.66954621038</v>
          </cell>
          <cell r="CG47">
            <v>411484.422920115</v>
          </cell>
          <cell r="CH47">
            <v>84.529475775698955</v>
          </cell>
          <cell r="CI47">
            <v>83.687515881083499</v>
          </cell>
          <cell r="CJ47">
            <v>338249.58109019237</v>
          </cell>
          <cell r="CK47">
            <v>334880.42992660298</v>
          </cell>
          <cell r="CL47">
            <v>45.971835446666667</v>
          </cell>
          <cell r="CM47">
            <v>45.585177579730797</v>
          </cell>
          <cell r="CN47">
            <v>183958.95560791649</v>
          </cell>
          <cell r="CO47">
            <v>182411.72181374501</v>
          </cell>
          <cell r="CP47">
            <v>5457.2050129999998</v>
          </cell>
          <cell r="CQ47">
            <v>5457.0181624569104</v>
          </cell>
          <cell r="CR47">
            <v>174.8160231</v>
          </cell>
          <cell r="CS47">
            <v>175.271443843062</v>
          </cell>
          <cell r="CT47">
            <v>45.183329000000001</v>
          </cell>
          <cell r="CU47">
            <v>45.314770925633297</v>
          </cell>
          <cell r="CV47">
            <v>43.572657</v>
          </cell>
          <cell r="CW47">
            <v>43.885201977720499</v>
          </cell>
          <cell r="CX47">
            <v>5175.2319289999996</v>
          </cell>
          <cell r="CY47">
            <v>5174.1640374241897</v>
          </cell>
          <cell r="CZ47">
            <v>45.29263306</v>
          </cell>
          <cell r="DA47">
            <v>45.3820034912738</v>
          </cell>
          <cell r="DB47">
            <v>10136.101570000001</v>
          </cell>
          <cell r="DC47">
            <v>5875.3142989999997</v>
          </cell>
          <cell r="DD47">
            <v>5875.5311339856898</v>
          </cell>
          <cell r="DE47">
            <v>7.1163730909999998</v>
          </cell>
          <cell r="DF47">
            <v>7.03932256376038</v>
          </cell>
          <cell r="DG47">
            <v>2.2540638099288399</v>
          </cell>
          <cell r="DH47">
            <v>1.8650997397170299</v>
          </cell>
        </row>
        <row r="48">
          <cell r="B48">
            <v>14142959.640000001</v>
          </cell>
          <cell r="C48">
            <v>13924969.3475412</v>
          </cell>
          <cell r="D48">
            <v>8048401.6849999996</v>
          </cell>
          <cell r="E48">
            <v>10058295.84</v>
          </cell>
          <cell r="F48">
            <v>9877694.5371645596</v>
          </cell>
          <cell r="G48">
            <v>3139292.8820000002</v>
          </cell>
          <cell r="H48">
            <v>3073944.9482212299</v>
          </cell>
          <cell r="I48">
            <v>2397952.5780000002</v>
          </cell>
          <cell r="J48">
            <v>2384844.4474504599</v>
          </cell>
          <cell r="K48">
            <v>2063398.983</v>
          </cell>
          <cell r="L48">
            <v>2046691.2761379001</v>
          </cell>
          <cell r="M48">
            <v>9449613.3942821082</v>
          </cell>
          <cell r="N48">
            <v>9382889.5476918407</v>
          </cell>
          <cell r="O48">
            <v>1796509.6980000003</v>
          </cell>
          <cell r="P48">
            <v>1729256.6151286501</v>
          </cell>
          <cell r="Q48">
            <v>7695147.6775218928</v>
          </cell>
          <cell r="R48">
            <v>7685855.5973975398</v>
          </cell>
          <cell r="S48">
            <v>419537.49520000006</v>
          </cell>
          <cell r="T48">
            <v>421172.86498153402</v>
          </cell>
          <cell r="U48">
            <v>7275610.1818000004</v>
          </cell>
          <cell r="V48">
            <v>7264602.7071204903</v>
          </cell>
          <cell r="W48">
            <v>2586638.2893599281</v>
          </cell>
          <cell r="X48">
            <v>2625270.9774031802</v>
          </cell>
          <cell r="Y48">
            <v>149287.47754098353</v>
          </cell>
          <cell r="Z48">
            <v>1514069.6158871129</v>
          </cell>
          <cell r="AA48">
            <v>-254.1</v>
          </cell>
          <cell r="AB48">
            <v>55.673276955316624</v>
          </cell>
          <cell r="AC48">
            <v>55.786576828172997</v>
          </cell>
          <cell r="AD48">
            <v>65.898393696666673</v>
          </cell>
          <cell r="AE48">
            <v>66.326996544344297</v>
          </cell>
          <cell r="AF48">
            <v>45.622049736666668</v>
          </cell>
          <cell r="AG48">
            <v>45.5064455049298</v>
          </cell>
          <cell r="AH48">
            <v>61.049409379114628</v>
          </cell>
          <cell r="AI48">
            <v>60.820296306241403</v>
          </cell>
          <cell r="AJ48">
            <v>98.740224689999991</v>
          </cell>
          <cell r="AK48">
            <v>98.287471001280593</v>
          </cell>
          <cell r="AL48">
            <v>45.525107130000002</v>
          </cell>
          <cell r="AM48">
            <v>45.3863720219058</v>
          </cell>
          <cell r="AN48">
            <v>7.9583333333333313</v>
          </cell>
          <cell r="AO48">
            <v>7.9583333333333313</v>
          </cell>
          <cell r="AP48">
            <v>7.4366666666666701</v>
          </cell>
          <cell r="AQ48">
            <v>84.186495679999993</v>
          </cell>
          <cell r="AR48">
            <v>408.11229508196698</v>
          </cell>
          <cell r="AS48">
            <v>1.12666666666667</v>
          </cell>
          <cell r="AT48">
            <v>21.733333333333299</v>
          </cell>
          <cell r="AU48">
            <v>164.40529446666699</v>
          </cell>
          <cell r="AV48">
            <v>94.792728109349696</v>
          </cell>
          <cell r="AW48">
            <v>5.5197240983606504</v>
          </cell>
          <cell r="AX48">
            <v>5.2433333333333332</v>
          </cell>
          <cell r="AY48">
            <v>77.834999999999994</v>
          </cell>
          <cell r="AZ48">
            <v>77.834999999999994</v>
          </cell>
          <cell r="BA48">
            <v>65.254046226140005</v>
          </cell>
          <cell r="BB48">
            <v>86.00990954499072</v>
          </cell>
          <cell r="BC48">
            <v>85.736867837008802</v>
          </cell>
          <cell r="BD48">
            <v>617446.34050731012</v>
          </cell>
          <cell r="BE48">
            <v>615486.23376715998</v>
          </cell>
          <cell r="BF48">
            <v>47.884535149999998</v>
          </cell>
          <cell r="BG48">
            <v>47.808458699977997</v>
          </cell>
          <cell r="BH48">
            <v>343752.61120110209</v>
          </cell>
          <cell r="BI48">
            <v>343206.47499530402</v>
          </cell>
          <cell r="BJ48">
            <v>88.595132004870663</v>
          </cell>
          <cell r="BK48">
            <v>88.331782140485799</v>
          </cell>
          <cell r="BL48">
            <v>592196.80971455364</v>
          </cell>
          <cell r="BM48">
            <v>590436.49911980599</v>
          </cell>
          <cell r="BN48">
            <v>49.323813209999997</v>
          </cell>
          <cell r="BO48">
            <v>49.259787091274802</v>
          </cell>
          <cell r="BP48">
            <v>329695.36999293283</v>
          </cell>
          <cell r="BQ48">
            <v>329267.39994102402</v>
          </cell>
          <cell r="BR48">
            <v>83.669030686636518</v>
          </cell>
          <cell r="BS48">
            <v>83.522937817826602</v>
          </cell>
          <cell r="BT48">
            <v>357902.78230770264</v>
          </cell>
          <cell r="BU48">
            <v>357277.85521398898</v>
          </cell>
          <cell r="BV48">
            <v>46.581291180000001</v>
          </cell>
          <cell r="BW48">
            <v>46.553758490794102</v>
          </cell>
          <cell r="BX48">
            <v>199256.20722495124</v>
          </cell>
          <cell r="BY48">
            <v>199138.43334857901</v>
          </cell>
          <cell r="BZ48">
            <v>73.831684669212407</v>
          </cell>
          <cell r="CA48">
            <v>73.665855719208295</v>
          </cell>
          <cell r="CB48">
            <v>763940.74207746703</v>
          </cell>
          <cell r="CC48">
            <v>762224.900271522</v>
          </cell>
          <cell r="CD48">
            <v>41.104518286666668</v>
          </cell>
          <cell r="CE48">
            <v>41.097679597296597</v>
          </cell>
          <cell r="CF48">
            <v>425310.84511128924</v>
          </cell>
          <cell r="CG48">
            <v>425240.08479331201</v>
          </cell>
          <cell r="CH48">
            <v>84.364060698331173</v>
          </cell>
          <cell r="CI48">
            <v>84.167380854550601</v>
          </cell>
          <cell r="CJ48">
            <v>337587.66310108616</v>
          </cell>
          <cell r="CK48">
            <v>336800.63734263898</v>
          </cell>
          <cell r="CL48">
            <v>46.968237163333335</v>
          </cell>
          <cell r="CM48">
            <v>46.899881753796201</v>
          </cell>
          <cell r="CN48">
            <v>187946.11464524892</v>
          </cell>
          <cell r="CO48">
            <v>187672.58652443299</v>
          </cell>
          <cell r="CP48">
            <v>5516.108964</v>
          </cell>
          <cell r="CQ48">
            <v>5515.3531371978897</v>
          </cell>
          <cell r="CR48">
            <v>177.67421680000001</v>
          </cell>
          <cell r="CS48">
            <v>176.15992740259199</v>
          </cell>
          <cell r="CT48">
            <v>45.104782999999998</v>
          </cell>
          <cell r="CU48">
            <v>44.935816712861602</v>
          </cell>
          <cell r="CV48">
            <v>42.444372999999999</v>
          </cell>
          <cell r="CW48">
            <v>42.5861590808275</v>
          </cell>
          <cell r="CX48">
            <v>5229.4976969999998</v>
          </cell>
          <cell r="CY48">
            <v>5232.0737023592101</v>
          </cell>
          <cell r="CZ48">
            <v>45.128200360000001</v>
          </cell>
          <cell r="DA48">
            <v>44.964705960127702</v>
          </cell>
          <cell r="DB48">
            <v>10180.791569999999</v>
          </cell>
          <cell r="DC48">
            <v>5883.1383750000005</v>
          </cell>
          <cell r="DD48">
            <v>5885.8738056798702</v>
          </cell>
          <cell r="DE48">
            <v>6.2386669850000001</v>
          </cell>
          <cell r="DF48">
            <v>6.2727827789137702</v>
          </cell>
          <cell r="DG48">
            <v>1.8193237437379388</v>
          </cell>
          <cell r="DH48">
            <v>1.84552910678493</v>
          </cell>
        </row>
        <row r="49">
          <cell r="B49">
            <v>13819141.35</v>
          </cell>
          <cell r="C49">
            <v>14088600.192273101</v>
          </cell>
          <cell r="D49">
            <v>7778034.0020000003</v>
          </cell>
          <cell r="E49">
            <v>9681613.7689999994</v>
          </cell>
          <cell r="F49">
            <v>9952357.8259970192</v>
          </cell>
          <cell r="G49">
            <v>3129578.0720000002</v>
          </cell>
          <cell r="H49">
            <v>3137722.3575468399</v>
          </cell>
          <cell r="I49">
            <v>2518575.2200000002</v>
          </cell>
          <cell r="J49">
            <v>2501671.8649139199</v>
          </cell>
          <cell r="K49">
            <v>2185023.6880000001</v>
          </cell>
          <cell r="L49">
            <v>2155223.34993141</v>
          </cell>
          <cell r="M49">
            <v>9364488.6112962123</v>
          </cell>
          <cell r="N49">
            <v>9473097.5723731797</v>
          </cell>
          <cell r="O49">
            <v>1795337.5159999998</v>
          </cell>
          <cell r="P49">
            <v>1751322.5487885301</v>
          </cell>
          <cell r="Q49">
            <v>7614246.4657389699</v>
          </cell>
          <cell r="R49">
            <v>7755900.8750358</v>
          </cell>
          <cell r="S49">
            <v>399267.67860000004</v>
          </cell>
          <cell r="T49">
            <v>405285.32390398398</v>
          </cell>
          <cell r="U49">
            <v>7214978.7873999998</v>
          </cell>
          <cell r="V49">
            <v>7364591.9178876597</v>
          </cell>
          <cell r="W49">
            <v>2502023.3594227317</v>
          </cell>
          <cell r="X49">
            <v>2606540.8856756701</v>
          </cell>
          <cell r="Y49">
            <v>-263481.87019354821</v>
          </cell>
          <cell r="Z49">
            <v>1349825.31802106</v>
          </cell>
          <cell r="AA49">
            <v>-1200.3</v>
          </cell>
          <cell r="AB49">
            <v>56.393417562360504</v>
          </cell>
          <cell r="AC49">
            <v>56.368630991511303</v>
          </cell>
          <cell r="AD49">
            <v>66.347350720000009</v>
          </cell>
          <cell r="AE49">
            <v>66.2269805002732</v>
          </cell>
          <cell r="AF49">
            <v>46.509272756666668</v>
          </cell>
          <cell r="AG49">
            <v>46.560032747270398</v>
          </cell>
          <cell r="AH49">
            <v>61.775317681423502</v>
          </cell>
          <cell r="AI49">
            <v>61.8549532489954</v>
          </cell>
          <cell r="AJ49">
            <v>98.841255489999995</v>
          </cell>
          <cell r="AK49">
            <v>98.974748181382793</v>
          </cell>
          <cell r="AL49">
            <v>46.279176929999998</v>
          </cell>
          <cell r="AM49">
            <v>46.340570917461903</v>
          </cell>
          <cell r="AN49">
            <v>7.3333333333333304</v>
          </cell>
          <cell r="AO49">
            <v>7.3333333333333304</v>
          </cell>
          <cell r="AP49">
            <v>7.5</v>
          </cell>
          <cell r="AQ49">
            <v>83.808875599999993</v>
          </cell>
          <cell r="AR49">
            <v>411.17645161290301</v>
          </cell>
          <cell r="AS49">
            <v>0.89666666666666694</v>
          </cell>
          <cell r="AT49">
            <v>22.4</v>
          </cell>
          <cell r="AU49">
            <v>164.55574293333299</v>
          </cell>
          <cell r="AV49">
            <v>95.889865608440758</v>
          </cell>
          <cell r="AW49">
            <v>5.5965146153846197</v>
          </cell>
          <cell r="AX49">
            <v>5.3066666666666675</v>
          </cell>
          <cell r="AY49">
            <v>118.16500000000001</v>
          </cell>
          <cell r="AZ49">
            <v>118.16500000000001</v>
          </cell>
          <cell r="BA49">
            <v>64.390841154029999</v>
          </cell>
          <cell r="BB49">
            <v>86.438614813090737</v>
          </cell>
          <cell r="BC49">
            <v>86.892278832959207</v>
          </cell>
          <cell r="BD49">
            <v>620523.92192025296</v>
          </cell>
          <cell r="BE49">
            <v>623780.67675622005</v>
          </cell>
          <cell r="BF49">
            <v>48.745688986666664</v>
          </cell>
          <cell r="BG49">
            <v>49.010462727568097</v>
          </cell>
          <cell r="BH49">
            <v>349934.64636282407</v>
          </cell>
          <cell r="BI49">
            <v>351835.399174241</v>
          </cell>
          <cell r="BJ49">
            <v>89.208163088128757</v>
          </cell>
          <cell r="BK49">
            <v>89.661534132139906</v>
          </cell>
          <cell r="BL49">
            <v>596294.49593665148</v>
          </cell>
          <cell r="BM49">
            <v>599324.965894202</v>
          </cell>
          <cell r="BN49">
            <v>50.307531910000002</v>
          </cell>
          <cell r="BO49">
            <v>50.554200391681597</v>
          </cell>
          <cell r="BP49">
            <v>336270.84499492869</v>
          </cell>
          <cell r="BQ49">
            <v>337919.65215399797</v>
          </cell>
          <cell r="BR49">
            <v>84.443907808933588</v>
          </cell>
          <cell r="BS49">
            <v>84.774225644439994</v>
          </cell>
          <cell r="BT49">
            <v>361217.39795151702</v>
          </cell>
          <cell r="BU49">
            <v>362630.36606467102</v>
          </cell>
          <cell r="BV49">
            <v>47.620805536666673</v>
          </cell>
          <cell r="BW49">
            <v>47.816372929450999</v>
          </cell>
          <cell r="BX49">
            <v>203702.83553469242</v>
          </cell>
          <cell r="BY49">
            <v>204539.39493337</v>
          </cell>
          <cell r="BZ49">
            <v>74.223773008697364</v>
          </cell>
          <cell r="CA49">
            <v>74.369795369771595</v>
          </cell>
          <cell r="CB49">
            <v>767997.702965845</v>
          </cell>
          <cell r="CC49">
            <v>769508.60484185501</v>
          </cell>
          <cell r="CD49">
            <v>41.857322243333336</v>
          </cell>
          <cell r="CE49">
            <v>41.941700182214703</v>
          </cell>
          <cell r="CF49">
            <v>433100.15150286612</v>
          </cell>
          <cell r="CG49">
            <v>433973.21495176101</v>
          </cell>
          <cell r="CH49">
            <v>85.163401922854447</v>
          </cell>
          <cell r="CI49">
            <v>85.5217502953344</v>
          </cell>
          <cell r="CJ49">
            <v>340786.27319374273</v>
          </cell>
          <cell r="CK49">
            <v>342220.22491037397</v>
          </cell>
          <cell r="CL49">
            <v>48.026552856666669</v>
          </cell>
          <cell r="CM49">
            <v>48.243144603601699</v>
          </cell>
          <cell r="CN49">
            <v>192181.02603735396</v>
          </cell>
          <cell r="CO49">
            <v>193047.73042612601</v>
          </cell>
          <cell r="CP49">
            <v>5462.7360589999998</v>
          </cell>
          <cell r="CQ49">
            <v>5462.5422593621697</v>
          </cell>
          <cell r="CR49">
            <v>183.92809600000001</v>
          </cell>
          <cell r="CS49">
            <v>180.03412542707301</v>
          </cell>
          <cell r="CT49">
            <v>44.328034000000002</v>
          </cell>
          <cell r="CU49">
            <v>44.639293012524</v>
          </cell>
          <cell r="CV49">
            <v>43.227209999999999</v>
          </cell>
          <cell r="CW49">
            <v>43.147564358034202</v>
          </cell>
          <cell r="CX49">
            <v>5171.7015799999999</v>
          </cell>
          <cell r="CY49">
            <v>5176.9150199669102</v>
          </cell>
          <cell r="CZ49">
            <v>44.30050876</v>
          </cell>
          <cell r="DA49">
            <v>44.631579063684697</v>
          </cell>
          <cell r="DB49">
            <v>10224.92157</v>
          </cell>
          <cell r="DC49">
            <v>5823.8425939999997</v>
          </cell>
          <cell r="DD49">
            <v>5825.1480775084101</v>
          </cell>
          <cell r="DE49">
            <v>6.200485832</v>
          </cell>
          <cell r="DF49">
            <v>6.2560508063252396</v>
          </cell>
          <cell r="DG49">
            <v>1.6558368770592042</v>
          </cell>
          <cell r="DH49">
            <v>1.8844010884912401</v>
          </cell>
        </row>
        <row r="50">
          <cell r="B50">
            <v>14476359.109999999</v>
          </cell>
          <cell r="C50">
            <v>14283084.058637099</v>
          </cell>
          <cell r="D50">
            <v>8382238.0170000009</v>
          </cell>
          <cell r="E50">
            <v>10120981.67</v>
          </cell>
          <cell r="F50">
            <v>10090932.395491</v>
          </cell>
          <cell r="G50">
            <v>3207869.7990000001</v>
          </cell>
          <cell r="H50">
            <v>3214165.9905463299</v>
          </cell>
          <cell r="I50">
            <v>2621710.148</v>
          </cell>
          <cell r="J50">
            <v>2577379.5071616201</v>
          </cell>
          <cell r="K50">
            <v>2263146.2990000001</v>
          </cell>
          <cell r="L50">
            <v>2216331.4911045502</v>
          </cell>
          <cell r="M50">
            <v>10185061.087481372</v>
          </cell>
          <cell r="N50">
            <v>9570730.7457522899</v>
          </cell>
          <cell r="O50">
            <v>2002704.3640000001</v>
          </cell>
          <cell r="P50">
            <v>1766485.29586419</v>
          </cell>
          <cell r="Q50">
            <v>8242839.9173007607</v>
          </cell>
          <cell r="R50">
            <v>7837923.0274973297</v>
          </cell>
          <cell r="S50">
            <v>455797.36880000011</v>
          </cell>
          <cell r="T50">
            <v>409470.88344217202</v>
          </cell>
          <cell r="U50">
            <v>7787042.5492000002</v>
          </cell>
          <cell r="V50">
            <v>7426286.9468854498</v>
          </cell>
          <cell r="W50">
            <v>2831480.787501073</v>
          </cell>
          <cell r="X50">
            <v>2689335.0209220699</v>
          </cell>
          <cell r="Y50">
            <v>-417390.51838095195</v>
          </cell>
          <cell r="Z50">
            <v>1296194.9129624164</v>
          </cell>
          <cell r="AA50">
            <v>-1477.8</v>
          </cell>
          <cell r="AB50">
            <v>57.281997836814639</v>
          </cell>
          <cell r="AC50">
            <v>57.135104874168</v>
          </cell>
          <cell r="AD50">
            <v>67.454222983333338</v>
          </cell>
          <cell r="AE50">
            <v>66.931437234434796</v>
          </cell>
          <cell r="AF50">
            <v>47.19833014666667</v>
          </cell>
          <cell r="AG50">
            <v>47.352246544791903</v>
          </cell>
          <cell r="AH50">
            <v>62.703465372145132</v>
          </cell>
          <cell r="AI50">
            <v>62.880897597622898</v>
          </cell>
          <cell r="AJ50">
            <v>100.10117589333333</v>
          </cell>
          <cell r="AK50">
            <v>100.0360428362</v>
          </cell>
          <cell r="AL50">
            <v>47.019138023333333</v>
          </cell>
          <cell r="AM50">
            <v>47.2152413174245</v>
          </cell>
          <cell r="AN50">
            <v>6.708333333333333</v>
          </cell>
          <cell r="AO50">
            <v>6.708333333333333</v>
          </cell>
          <cell r="AP50">
            <v>7.5</v>
          </cell>
          <cell r="AQ50">
            <v>83.76482378</v>
          </cell>
          <cell r="AR50">
            <v>419.15095238095199</v>
          </cell>
          <cell r="AS50">
            <v>0.97666666666666702</v>
          </cell>
          <cell r="AT50">
            <v>24.633333333333301</v>
          </cell>
          <cell r="AU50">
            <v>163.83240319999999</v>
          </cell>
          <cell r="AV50">
            <v>96.813646263331151</v>
          </cell>
          <cell r="AW50">
            <v>5.5322879687500004</v>
          </cell>
          <cell r="AX50">
            <v>5.28</v>
          </cell>
          <cell r="AY50">
            <v>113.16500000000001</v>
          </cell>
          <cell r="AZ50">
            <v>113.16500000000001</v>
          </cell>
          <cell r="BA50">
            <v>66.162717755656999</v>
          </cell>
          <cell r="BB50">
            <v>87.032385116915975</v>
          </cell>
          <cell r="BC50">
            <v>87.300459151991703</v>
          </cell>
          <cell r="BD50">
            <v>624786.46914461709</v>
          </cell>
          <cell r="BE50">
            <v>626710.914046822</v>
          </cell>
          <cell r="BF50">
            <v>49.853888959999999</v>
          </cell>
          <cell r="BG50">
            <v>49.899903469614401</v>
          </cell>
          <cell r="BH50">
            <v>357890.17174013011</v>
          </cell>
          <cell r="BI50">
            <v>358220.49984656298</v>
          </cell>
          <cell r="BJ50">
            <v>89.727171090915746</v>
          </cell>
          <cell r="BK50">
            <v>90.160376840027197</v>
          </cell>
          <cell r="BL50">
            <v>599763.70329050347</v>
          </cell>
          <cell r="BM50">
            <v>602659.38228377595</v>
          </cell>
          <cell r="BN50">
            <v>51.397516203333332</v>
          </cell>
          <cell r="BO50">
            <v>51.542248791555799</v>
          </cell>
          <cell r="BP50">
            <v>343556.63154486561</v>
          </cell>
          <cell r="BQ50">
            <v>344524.06818714301</v>
          </cell>
          <cell r="BR50">
            <v>84.889098552730729</v>
          </cell>
          <cell r="BS50">
            <v>85.350132119738305</v>
          </cell>
          <cell r="BT50">
            <v>363121.74660423875</v>
          </cell>
          <cell r="BU50">
            <v>365093.86454340402</v>
          </cell>
          <cell r="BV50">
            <v>48.626171596666666</v>
          </cell>
          <cell r="BW50">
            <v>48.773003204302299</v>
          </cell>
          <cell r="BX50">
            <v>208003.39103484357</v>
          </cell>
          <cell r="BY50">
            <v>208631.47815963201</v>
          </cell>
          <cell r="BZ50">
            <v>74.471723125870966</v>
          </cell>
          <cell r="CA50">
            <v>74.519555047220607</v>
          </cell>
          <cell r="CB50">
            <v>770563.25727170228</v>
          </cell>
          <cell r="CC50">
            <v>771058.17694816296</v>
          </cell>
          <cell r="CD50">
            <v>42.658890829999997</v>
          </cell>
          <cell r="CE50">
            <v>42.580479722468098</v>
          </cell>
          <cell r="CF50">
            <v>441394.02836166497</v>
          </cell>
          <cell r="CG50">
            <v>440582.70406498201</v>
          </cell>
          <cell r="CH50">
            <v>85.621432193039624</v>
          </cell>
          <cell r="CI50">
            <v>86.168770729272694</v>
          </cell>
          <cell r="CJ50">
            <v>342619.10778303875</v>
          </cell>
          <cell r="CK50">
            <v>344809.31455904897</v>
          </cell>
          <cell r="CL50">
            <v>49.04566693666667</v>
          </cell>
          <cell r="CM50">
            <v>49.261150987329401</v>
          </cell>
          <cell r="CN50">
            <v>196259.06990879387</v>
          </cell>
          <cell r="CO50">
            <v>197121.341787474</v>
          </cell>
          <cell r="CP50">
            <v>5530.1494890000004</v>
          </cell>
          <cell r="CQ50">
            <v>5530.7145955567803</v>
          </cell>
          <cell r="CR50">
            <v>172.9792874</v>
          </cell>
          <cell r="CS50">
            <v>177.94005458594799</v>
          </cell>
          <cell r="CT50">
            <v>45.287210999999999</v>
          </cell>
          <cell r="CU50">
            <v>45.035890662992301</v>
          </cell>
          <cell r="CV50">
            <v>43.704920999999999</v>
          </cell>
          <cell r="CW50">
            <v>43.300494305016798</v>
          </cell>
          <cell r="CX50">
            <v>5247.2383540000001</v>
          </cell>
          <cell r="CY50">
            <v>5239.6941063719396</v>
          </cell>
          <cell r="CZ50">
            <v>45.257823510000001</v>
          </cell>
          <cell r="DA50">
            <v>45.026739793919099</v>
          </cell>
          <cell r="DB50">
            <v>10268.565070000001</v>
          </cell>
          <cell r="DC50">
            <v>5878.2192869999999</v>
          </cell>
          <cell r="DD50">
            <v>5873.3577294418801</v>
          </cell>
          <cell r="DE50">
            <v>5.9213476229999999</v>
          </cell>
          <cell r="DF50">
            <v>5.8989082056197297</v>
          </cell>
          <cell r="DG50">
            <v>1.8934305538098242</v>
          </cell>
          <cell r="DH50">
            <v>2.0303873664884602</v>
          </cell>
        </row>
        <row r="51">
          <cell r="B51">
            <v>14329722.060000001</v>
          </cell>
          <cell r="C51">
            <v>14478932.690382799</v>
          </cell>
          <cell r="D51">
            <v>8635531.1040000003</v>
          </cell>
          <cell r="E51">
            <v>10134670.779999999</v>
          </cell>
          <cell r="F51">
            <v>10086307.1320638</v>
          </cell>
          <cell r="G51">
            <v>3220736.031</v>
          </cell>
          <cell r="H51">
            <v>3277092.61964003</v>
          </cell>
          <cell r="I51">
            <v>2561223.15</v>
          </cell>
          <cell r="J51">
            <v>2642132.7491871901</v>
          </cell>
          <cell r="K51">
            <v>2197333.719</v>
          </cell>
          <cell r="L51">
            <v>2295959.9025258799</v>
          </cell>
          <cell r="M51">
            <v>9142085.6170290392</v>
          </cell>
          <cell r="N51">
            <v>9720920.5360063799</v>
          </cell>
          <cell r="O51">
            <v>1437757.8070000003</v>
          </cell>
          <cell r="P51">
            <v>1794259.0227428901</v>
          </cell>
          <cell r="Q51">
            <v>7676386.983180128</v>
          </cell>
          <cell r="R51">
            <v>7949457.5266035097</v>
          </cell>
          <cell r="S51">
            <v>376419.16280000005</v>
          </cell>
          <cell r="T51">
            <v>418719.71647594299</v>
          </cell>
          <cell r="U51">
            <v>7299967.8212000001</v>
          </cell>
          <cell r="V51">
            <v>7521400.1838701703</v>
          </cell>
          <cell r="W51">
            <v>2761075.8533887691</v>
          </cell>
          <cell r="X51">
            <v>2759744.3506724602</v>
          </cell>
          <cell r="Y51">
            <v>271202.07241935516</v>
          </cell>
          <cell r="Z51">
            <v>1561068.1364293543</v>
          </cell>
          <cell r="AA51">
            <v>445.9</v>
          </cell>
          <cell r="AB51">
            <v>58.168442100993637</v>
          </cell>
          <cell r="AC51">
            <v>58.218698650980599</v>
          </cell>
          <cell r="AD51">
            <v>68.272530936666655</v>
          </cell>
          <cell r="AE51">
            <v>68.470935517074494</v>
          </cell>
          <cell r="AF51">
            <v>48.106843366666666</v>
          </cell>
          <cell r="AG51">
            <v>48.0217440789514</v>
          </cell>
          <cell r="AH51">
            <v>63.636508007997008</v>
          </cell>
          <cell r="AI51">
            <v>63.607539332316001</v>
          </cell>
          <cell r="AJ51">
            <v>100.07377735666667</v>
          </cell>
          <cell r="AK51">
            <v>100.436804079786</v>
          </cell>
          <cell r="AL51">
            <v>48.019557676666665</v>
          </cell>
          <cell r="AM51">
            <v>47.907405095439401</v>
          </cell>
          <cell r="AN51">
            <v>6.4166666666666661</v>
          </cell>
          <cell r="AO51">
            <v>6.4166666666666661</v>
          </cell>
          <cell r="AP51">
            <v>7.3533333333333299</v>
          </cell>
          <cell r="AQ51">
            <v>80.482798033333296</v>
          </cell>
          <cell r="AR51">
            <v>418.19903225806502</v>
          </cell>
          <cell r="AS51">
            <v>1.09666666666667</v>
          </cell>
          <cell r="AT51">
            <v>22.8</v>
          </cell>
          <cell r="AU51">
            <v>160.31565879999999</v>
          </cell>
          <cell r="AV51">
            <v>97.690738339999996</v>
          </cell>
          <cell r="AW51">
            <v>5.5657024590163902</v>
          </cell>
          <cell r="AX51">
            <v>5.2766666666666673</v>
          </cell>
          <cell r="AY51">
            <v>39.164999999999999</v>
          </cell>
          <cell r="AZ51">
            <v>39.164999999999999</v>
          </cell>
          <cell r="BA51">
            <v>66.475254377731005</v>
          </cell>
          <cell r="BB51">
            <v>88.047629699985492</v>
          </cell>
          <cell r="BC51">
            <v>87.666762862325697</v>
          </cell>
          <cell r="BD51">
            <v>632074.68809348403</v>
          </cell>
          <cell r="BE51">
            <v>629340.52831573796</v>
          </cell>
          <cell r="BF51">
            <v>51.215934503333337</v>
          </cell>
          <cell r="BG51">
            <v>51.010960445260999</v>
          </cell>
          <cell r="BH51">
            <v>367667.99897869438</v>
          </cell>
          <cell r="BI51">
            <v>366196.53501966503</v>
          </cell>
          <cell r="BJ51">
            <v>90.904746451449839</v>
          </cell>
          <cell r="BK51">
            <v>90.365306562479006</v>
          </cell>
          <cell r="BL51">
            <v>607634.97517560469</v>
          </cell>
          <cell r="BM51">
            <v>604029.19488034595</v>
          </cell>
          <cell r="BN51">
            <v>52.877874806666668</v>
          </cell>
          <cell r="BO51">
            <v>52.582668742141003</v>
          </cell>
          <cell r="BP51">
            <v>353451.79872040864</v>
          </cell>
          <cell r="BQ51">
            <v>351478.55159386701</v>
          </cell>
          <cell r="BR51">
            <v>86.147430416530526</v>
          </cell>
          <cell r="BS51">
            <v>85.572617138813399</v>
          </cell>
          <cell r="BT51">
            <v>368504.38903985039</v>
          </cell>
          <cell r="BU51">
            <v>366045.56682452298</v>
          </cell>
          <cell r="BV51">
            <v>50.110618183333337</v>
          </cell>
          <cell r="BW51">
            <v>49.818945970925498</v>
          </cell>
          <cell r="BX51">
            <v>214353.26217826572</v>
          </cell>
          <cell r="BY51">
            <v>213105.604646205</v>
          </cell>
          <cell r="BZ51">
            <v>75.1933911072596</v>
          </cell>
          <cell r="CA51">
            <v>75.197871028736202</v>
          </cell>
          <cell r="CB51">
            <v>778030.39791336074</v>
          </cell>
          <cell r="CC51">
            <v>778076.75192137598</v>
          </cell>
          <cell r="CD51">
            <v>43.738824170000001</v>
          </cell>
          <cell r="CE51">
            <v>43.767352677476097</v>
          </cell>
          <cell r="CF51">
            <v>452568.16153836361</v>
          </cell>
          <cell r="CG51">
            <v>452863.34766688</v>
          </cell>
          <cell r="CH51">
            <v>86.933661982676441</v>
          </cell>
          <cell r="CI51">
            <v>86.290795946144598</v>
          </cell>
          <cell r="CJ51">
            <v>347870.07110163925</v>
          </cell>
          <cell r="CK51">
            <v>345297.60551439802</v>
          </cell>
          <cell r="CL51">
            <v>50.567956836666667</v>
          </cell>
          <cell r="CM51">
            <v>50.2177452303021</v>
          </cell>
          <cell r="CN51">
            <v>202350.60089544245</v>
          </cell>
          <cell r="CO51">
            <v>200949.208918116</v>
          </cell>
          <cell r="CP51">
            <v>5522.6911270000001</v>
          </cell>
          <cell r="CQ51">
            <v>5523.7141276420498</v>
          </cell>
          <cell r="CR51">
            <v>177.353916</v>
          </cell>
          <cell r="CS51">
            <v>177.720095984674</v>
          </cell>
          <cell r="CT51">
            <v>43.582517000000003</v>
          </cell>
          <cell r="CU51">
            <v>43.677781120051002</v>
          </cell>
          <cell r="CV51">
            <v>41.896827999999999</v>
          </cell>
          <cell r="CW51">
            <v>42.247648070140897</v>
          </cell>
          <cell r="CX51">
            <v>5235.8337979999997</v>
          </cell>
          <cell r="CY51">
            <v>5236.3387866896201</v>
          </cell>
          <cell r="CZ51">
            <v>43.642588420000003</v>
          </cell>
          <cell r="DA51">
            <v>43.692535944993502</v>
          </cell>
          <cell r="DB51">
            <v>10312.091570000001</v>
          </cell>
          <cell r="DC51">
            <v>5895.4355509999996</v>
          </cell>
          <cell r="DD51">
            <v>5897.0062368389499</v>
          </cell>
          <cell r="DE51">
            <v>6.3225934840000004</v>
          </cell>
          <cell r="DF51">
            <v>6.2688784301226796</v>
          </cell>
          <cell r="DG51">
            <v>2.4357827128759326</v>
          </cell>
          <cell r="DH51">
            <v>2.0165440637737699</v>
          </cell>
        </row>
        <row r="52">
          <cell r="B52">
            <v>15070313.76</v>
          </cell>
          <cell r="C52">
            <v>14855507.938080201</v>
          </cell>
          <cell r="D52">
            <v>8863926.2280000001</v>
          </cell>
          <cell r="E52">
            <v>10652532.810000001</v>
          </cell>
          <cell r="F52">
            <v>10485670.346255399</v>
          </cell>
          <cell r="G52">
            <v>3475811.2719999999</v>
          </cell>
          <cell r="H52">
            <v>3393380.6812899001</v>
          </cell>
          <cell r="I52">
            <v>2760971.2960000001</v>
          </cell>
          <cell r="J52">
            <v>2733547.0903165801</v>
          </cell>
          <cell r="K52">
            <v>2373627.1039999998</v>
          </cell>
          <cell r="L52">
            <v>2342164.3707415401</v>
          </cell>
          <cell r="M52">
            <v>9976986.0221358668</v>
          </cell>
          <cell r="N52">
            <v>9926667.8056712598</v>
          </cell>
          <cell r="O52">
            <v>1899211.8500000003</v>
          </cell>
          <cell r="P52">
            <v>1828260.5639695399</v>
          </cell>
          <cell r="Q52">
            <v>8122722.3374366816</v>
          </cell>
          <cell r="R52">
            <v>8130637.4729411602</v>
          </cell>
          <cell r="S52">
            <v>461897.30920000008</v>
          </cell>
          <cell r="T52">
            <v>458267.79773693398</v>
          </cell>
          <cell r="U52">
            <v>7660825.0288000004</v>
          </cell>
          <cell r="V52">
            <v>7673773.5566211604</v>
          </cell>
          <cell r="W52">
            <v>2790528.4661652017</v>
          </cell>
          <cell r="X52">
            <v>2828817.3527566399</v>
          </cell>
          <cell r="Y52">
            <v>46672.673951612873</v>
          </cell>
          <cell r="Z52">
            <v>1509670.966306777</v>
          </cell>
          <cell r="AA52">
            <v>-601.79999999999995</v>
          </cell>
          <cell r="AB52">
            <v>58.781477049955974</v>
          </cell>
          <cell r="AC52">
            <v>58.867560916755401</v>
          </cell>
          <cell r="AD52">
            <v>68.80204582333333</v>
          </cell>
          <cell r="AE52">
            <v>69.168980149930405</v>
          </cell>
          <cell r="AF52">
            <v>48.760123336666666</v>
          </cell>
          <cell r="AG52">
            <v>48.645933078658899</v>
          </cell>
          <cell r="AH52">
            <v>64.522654064737338</v>
          </cell>
          <cell r="AI52">
            <v>64.299248385195199</v>
          </cell>
          <cell r="AJ52">
            <v>101.27321383333333</v>
          </cell>
          <cell r="AK52">
            <v>100.818832293646</v>
          </cell>
          <cell r="AL52">
            <v>48.726720886666669</v>
          </cell>
          <cell r="AM52">
            <v>48.5913245111051</v>
          </cell>
          <cell r="AN52">
            <v>6.1666666666666679</v>
          </cell>
          <cell r="AO52">
            <v>6.1666666666666679</v>
          </cell>
          <cell r="AP52">
            <v>6.9666666666666703</v>
          </cell>
          <cell r="AQ52">
            <v>79.072382869999998</v>
          </cell>
          <cell r="AR52">
            <v>417.83951612903201</v>
          </cell>
          <cell r="AS52">
            <v>1.13666666666667</v>
          </cell>
          <cell r="AT52">
            <v>19.899999999999999</v>
          </cell>
          <cell r="AU52">
            <v>159.257009433333</v>
          </cell>
          <cell r="AV52">
            <v>99.253226429999998</v>
          </cell>
          <cell r="AW52">
            <v>5.8147325396825398</v>
          </cell>
          <cell r="AX52">
            <v>5.5233333333333334</v>
          </cell>
          <cell r="AY52">
            <v>79.664999999999992</v>
          </cell>
          <cell r="AZ52">
            <v>79.664999999999992</v>
          </cell>
          <cell r="BA52">
            <v>66.880882058107005</v>
          </cell>
          <cell r="BB52">
            <v>88.634962817263357</v>
          </cell>
          <cell r="BC52">
            <v>88.381063792440401</v>
          </cell>
          <cell r="BD52">
            <v>636291.02416267002</v>
          </cell>
          <cell r="BE52">
            <v>634468.33856104605</v>
          </cell>
          <cell r="BF52">
            <v>52.100940326666667</v>
          </cell>
          <cell r="BG52">
            <v>52.0202270496832</v>
          </cell>
          <cell r="BH52">
            <v>374021.26233910967</v>
          </cell>
          <cell r="BI52">
            <v>373441.83936581702</v>
          </cell>
          <cell r="BJ52">
            <v>91.114923863656315</v>
          </cell>
          <cell r="BK52">
            <v>90.869524764206602</v>
          </cell>
          <cell r="BL52">
            <v>609039.86492706288</v>
          </cell>
          <cell r="BM52">
            <v>607399.54270452203</v>
          </cell>
          <cell r="BN52">
            <v>53.558698059999998</v>
          </cell>
          <cell r="BO52">
            <v>53.479286100357598</v>
          </cell>
          <cell r="BP52">
            <v>358002.62842718436</v>
          </cell>
          <cell r="BQ52">
            <v>357471.81473449297</v>
          </cell>
          <cell r="BR52">
            <v>86.233169132947623</v>
          </cell>
          <cell r="BS52">
            <v>86.100066455861395</v>
          </cell>
          <cell r="BT52">
            <v>368871.14511321881</v>
          </cell>
          <cell r="BU52">
            <v>368301.78488445398</v>
          </cell>
          <cell r="BV52">
            <v>50.689130523333333</v>
          </cell>
          <cell r="BW52">
            <v>50.654250916435501</v>
          </cell>
          <cell r="BX52">
            <v>216827.90750863653</v>
          </cell>
          <cell r="BY52">
            <v>216678.70644559999</v>
          </cell>
          <cell r="BZ52">
            <v>75.428902014465251</v>
          </cell>
          <cell r="CA52">
            <v>75.274508006595596</v>
          </cell>
          <cell r="CB52">
            <v>780467.24298907723</v>
          </cell>
          <cell r="CC52">
            <v>778869.71919538802</v>
          </cell>
          <cell r="CD52">
            <v>44.338222726666672</v>
          </cell>
          <cell r="CE52">
            <v>44.302920477067602</v>
          </cell>
          <cell r="CF52">
            <v>458770.17332004855</v>
          </cell>
          <cell r="CG52">
            <v>458404.89888658701</v>
          </cell>
          <cell r="CH52">
            <v>87.01395866002369</v>
          </cell>
          <cell r="CI52">
            <v>86.859359970732001</v>
          </cell>
          <cell r="CJ52">
            <v>348191.3828952639</v>
          </cell>
          <cell r="CK52">
            <v>347572.74730766</v>
          </cell>
          <cell r="CL52">
            <v>51.148090140000001</v>
          </cell>
          <cell r="CM52">
            <v>51.096345199030203</v>
          </cell>
          <cell r="CN52">
            <v>204672.03782650389</v>
          </cell>
          <cell r="CO52">
            <v>204464.97745600701</v>
          </cell>
          <cell r="CP52">
            <v>5572.3301490000003</v>
          </cell>
          <cell r="CQ52">
            <v>5571.7471189591197</v>
          </cell>
          <cell r="CR52">
            <v>178.19171170000001</v>
          </cell>
          <cell r="CS52">
            <v>176.58130045953001</v>
          </cell>
          <cell r="CT52">
            <v>44.356209</v>
          </cell>
          <cell r="CU52">
            <v>44.179885090057397</v>
          </cell>
          <cell r="CV52">
            <v>42.452779999999997</v>
          </cell>
          <cell r="CW52">
            <v>42.551226815879403</v>
          </cell>
          <cell r="CX52">
            <v>5286.9044329999997</v>
          </cell>
          <cell r="CY52">
            <v>5288.7496172946503</v>
          </cell>
          <cell r="CZ52">
            <v>44.332283019999998</v>
          </cell>
          <cell r="DA52">
            <v>44.161426909097699</v>
          </cell>
          <cell r="DB52">
            <v>10355.761570000001</v>
          </cell>
          <cell r="DC52">
            <v>5945.0510109999996</v>
          </cell>
          <cell r="DD52">
            <v>5947.0766750079802</v>
          </cell>
          <cell r="DE52">
            <v>6.2694308459999997</v>
          </cell>
          <cell r="DF52">
            <v>6.2958693108307404</v>
          </cell>
          <cell r="DG52">
            <v>2.0011042200738931</v>
          </cell>
          <cell r="DH52">
            <v>2.0536988424108999</v>
          </cell>
        </row>
        <row r="53">
          <cell r="B53">
            <v>14900275.140000001</v>
          </cell>
          <cell r="C53">
            <v>15181393.949076699</v>
          </cell>
          <cell r="D53">
            <v>8695597.2780000009</v>
          </cell>
          <cell r="E53">
            <v>10480782.75</v>
          </cell>
          <cell r="F53">
            <v>10743147.90862</v>
          </cell>
          <cell r="G53">
            <v>3428888.4440000001</v>
          </cell>
          <cell r="H53">
            <v>3464101.9186333101</v>
          </cell>
          <cell r="I53">
            <v>2695620.2069999999</v>
          </cell>
          <cell r="J53">
            <v>2691699.1372888898</v>
          </cell>
          <cell r="K53">
            <v>2329313.213</v>
          </cell>
          <cell r="L53">
            <v>2317294.7774361302</v>
          </cell>
          <cell r="M53">
            <v>10134030.593950996</v>
          </cell>
          <cell r="N53">
            <v>10226972.6324447</v>
          </cell>
          <cell r="O53">
            <v>1892960.7940000007</v>
          </cell>
          <cell r="P53">
            <v>1843659.4324359901</v>
          </cell>
          <cell r="Q53">
            <v>8278465.9991093166</v>
          </cell>
          <cell r="R53">
            <v>8409710.9271134008</v>
          </cell>
          <cell r="S53">
            <v>499804.98660000012</v>
          </cell>
          <cell r="T53">
            <v>507159.98589389201</v>
          </cell>
          <cell r="U53">
            <v>7778661.0124000004</v>
          </cell>
          <cell r="V53">
            <v>7908981.3434349</v>
          </cell>
          <cell r="W53">
            <v>2864994.7724952712</v>
          </cell>
          <cell r="X53">
            <v>2983452.5732325902</v>
          </cell>
          <cell r="Y53">
            <v>-373467.63638709672</v>
          </cell>
          <cell r="Z53">
            <v>1343974.3269960559</v>
          </cell>
          <cell r="AA53">
            <v>-1533.4</v>
          </cell>
          <cell r="AB53">
            <v>59.620013655107066</v>
          </cell>
          <cell r="AC53">
            <v>59.654441748745</v>
          </cell>
          <cell r="AD53">
            <v>69.897304436666673</v>
          </cell>
          <cell r="AE53">
            <v>69.917081207465699</v>
          </cell>
          <cell r="AF53">
            <v>49.372759893333338</v>
          </cell>
          <cell r="AG53">
            <v>49.421180162280898</v>
          </cell>
          <cell r="AH53">
            <v>65.148283366700738</v>
          </cell>
          <cell r="AI53">
            <v>65.229137777195604</v>
          </cell>
          <cell r="AJ53">
            <v>101.28855696666666</v>
          </cell>
          <cell r="AK53">
            <v>101.452779057203</v>
          </cell>
          <cell r="AL53">
            <v>49.390843586666669</v>
          </cell>
          <cell r="AM53">
            <v>49.431741331887999</v>
          </cell>
          <cell r="AN53">
            <v>5.9166666666666679</v>
          </cell>
          <cell r="AO53">
            <v>5.9166666666666679</v>
          </cell>
          <cell r="AP53">
            <v>6.6766666666666703</v>
          </cell>
          <cell r="AQ53">
            <v>76.787387503333306</v>
          </cell>
          <cell r="AR53">
            <v>415.51806451612902</v>
          </cell>
          <cell r="AS53">
            <v>1.03</v>
          </cell>
          <cell r="AT53">
            <v>19.766666666666701</v>
          </cell>
          <cell r="AU53">
            <v>157.764858333333</v>
          </cell>
          <cell r="AV53">
            <v>100.0418555</v>
          </cell>
          <cell r="AW53">
            <v>5.7318509230769203</v>
          </cell>
          <cell r="AX53">
            <v>5.5333333333333323</v>
          </cell>
          <cell r="AY53">
            <v>127.49999999999999</v>
          </cell>
          <cell r="AZ53">
            <v>127.49999999999999</v>
          </cell>
          <cell r="BA53">
            <v>65.816460785862006</v>
          </cell>
          <cell r="BB53">
            <v>88.33691474477196</v>
          </cell>
          <cell r="BC53">
            <v>88.621304778901504</v>
          </cell>
          <cell r="BD53">
            <v>634151.40219784516</v>
          </cell>
          <cell r="BE53">
            <v>636192.97609064204</v>
          </cell>
          <cell r="BF53">
            <v>52.666480633333336</v>
          </cell>
          <cell r="BG53">
            <v>52.868658625239298</v>
          </cell>
          <cell r="BH53">
            <v>378081.15258440824</v>
          </cell>
          <cell r="BI53">
            <v>379532.54419582302</v>
          </cell>
          <cell r="BJ53">
            <v>91.132301167035735</v>
          </cell>
          <cell r="BK53">
            <v>91.388992771461005</v>
          </cell>
          <cell r="BL53">
            <v>609156.02010839013</v>
          </cell>
          <cell r="BM53">
            <v>610871.82486845495</v>
          </cell>
          <cell r="BN53">
            <v>54.333090400000003</v>
          </cell>
          <cell r="BO53">
            <v>54.5299437332908</v>
          </cell>
          <cell r="BP53">
            <v>363178.90236952895</v>
          </cell>
          <cell r="BQ53">
            <v>364494.729925133</v>
          </cell>
          <cell r="BR53">
            <v>86.376433912342847</v>
          </cell>
          <cell r="BS53">
            <v>86.555376597686802</v>
          </cell>
          <cell r="BT53">
            <v>369483.97476753005</v>
          </cell>
          <cell r="BU53">
            <v>370249.42029106797</v>
          </cell>
          <cell r="BV53">
            <v>51.497641693333335</v>
          </cell>
          <cell r="BW53">
            <v>51.6527406362896</v>
          </cell>
          <cell r="BX53">
            <v>220286.39620983377</v>
          </cell>
          <cell r="BY53">
            <v>220949.84770160401</v>
          </cell>
          <cell r="BZ53">
            <v>74.959309159498062</v>
          </cell>
          <cell r="CA53">
            <v>75.016994145943599</v>
          </cell>
          <cell r="CB53">
            <v>775608.33836425154</v>
          </cell>
          <cell r="CC53">
            <v>776205.20827886299</v>
          </cell>
          <cell r="CD53">
            <v>44.690750356666669</v>
          </cell>
          <cell r="CE53">
            <v>44.750230793177401</v>
          </cell>
          <cell r="CF53">
            <v>462417.79724291578</v>
          </cell>
          <cell r="CG53">
            <v>463033.24478379497</v>
          </cell>
          <cell r="CH53">
            <v>87.20565715415546</v>
          </cell>
          <cell r="CI53">
            <v>87.4003049070039</v>
          </cell>
          <cell r="CJ53">
            <v>348958.47549510159</v>
          </cell>
          <cell r="CK53">
            <v>349737.36972394702</v>
          </cell>
          <cell r="CL53">
            <v>51.992024703333335</v>
          </cell>
          <cell r="CM53">
            <v>52.164547537614098</v>
          </cell>
          <cell r="CN53">
            <v>208049.09074083299</v>
          </cell>
          <cell r="CO53">
            <v>208739.45083027199</v>
          </cell>
          <cell r="CP53">
            <v>5671.9195390000004</v>
          </cell>
          <cell r="CQ53">
            <v>5671.1517684794399</v>
          </cell>
          <cell r="CR53">
            <v>184.18270329999999</v>
          </cell>
          <cell r="CS53">
            <v>180.570246661597</v>
          </cell>
          <cell r="CT53">
            <v>43.070197999999998</v>
          </cell>
          <cell r="CU53">
            <v>43.397432673695</v>
          </cell>
          <cell r="CV53">
            <v>42.405214999999998</v>
          </cell>
          <cell r="CW53">
            <v>42.382472831947901</v>
          </cell>
          <cell r="CX53">
            <v>5381.5107989999997</v>
          </cell>
          <cell r="CY53">
            <v>5386.5114117782296</v>
          </cell>
          <cell r="CZ53">
            <v>43.076655279999997</v>
          </cell>
          <cell r="DA53">
            <v>43.423683233214398</v>
          </cell>
          <cell r="DB53">
            <v>10398.951569999999</v>
          </cell>
          <cell r="DC53">
            <v>6040.9813949999998</v>
          </cell>
          <cell r="DD53">
            <v>6041.7123214162802</v>
          </cell>
          <cell r="DE53">
            <v>6.1093029809999999</v>
          </cell>
          <cell r="DF53">
            <v>6.1450035645573404</v>
          </cell>
          <cell r="DG53">
            <v>1.813171174868903</v>
          </cell>
          <cell r="DH53">
            <v>2.0537323029821501</v>
          </cell>
        </row>
        <row r="54">
          <cell r="B54">
            <v>15769363</v>
          </cell>
          <cell r="C54">
            <v>15513494.246671399</v>
          </cell>
          <cell r="D54">
            <v>9398590.727</v>
          </cell>
          <cell r="E54">
            <v>11072756.65</v>
          </cell>
          <cell r="F54">
            <v>10977093.534112001</v>
          </cell>
          <cell r="G54">
            <v>3555160.75</v>
          </cell>
          <cell r="H54">
            <v>3535433.4290889502</v>
          </cell>
          <cell r="I54">
            <v>2838771.3829999999</v>
          </cell>
          <cell r="J54">
            <v>2785560.4611217799</v>
          </cell>
          <cell r="K54">
            <v>2435475.9550000001</v>
          </cell>
          <cell r="L54">
            <v>2381946.32888665</v>
          </cell>
          <cell r="M54">
            <v>11115782.019463452</v>
          </cell>
          <cell r="N54">
            <v>10440240.8720649</v>
          </cell>
          <cell r="O54">
            <v>2099059.2580000004</v>
          </cell>
          <cell r="P54">
            <v>1850679.47789873</v>
          </cell>
          <cell r="Q54">
            <v>9062932.1664551217</v>
          </cell>
          <cell r="R54">
            <v>8613412.1818618495</v>
          </cell>
          <cell r="S54">
            <v>593297.62329999998</v>
          </cell>
          <cell r="T54">
            <v>537461.09131890303</v>
          </cell>
          <cell r="U54">
            <v>8469634.5437000003</v>
          </cell>
          <cell r="V54">
            <v>8071782.3278390802</v>
          </cell>
          <cell r="W54">
            <v>3315512.0481082983</v>
          </cell>
          <cell r="X54">
            <v>3144519.5632554898</v>
          </cell>
          <cell r="Y54">
            <v>-548306.20323809586</v>
          </cell>
          <cell r="Z54">
            <v>1368748.204347502</v>
          </cell>
          <cell r="AA54">
            <v>-1970.9</v>
          </cell>
          <cell r="AB54">
            <v>60.88788832555931</v>
          </cell>
          <cell r="AC54">
            <v>60.726130695184999</v>
          </cell>
          <cell r="AD54">
            <v>71.859827146666674</v>
          </cell>
          <cell r="AE54">
            <v>71.299284486349706</v>
          </cell>
          <cell r="AF54">
            <v>50.06289202</v>
          </cell>
          <cell r="AG54">
            <v>50.203009020226297</v>
          </cell>
          <cell r="AH54">
            <v>65.837417589549972</v>
          </cell>
          <cell r="AI54">
            <v>66.000463257848395</v>
          </cell>
          <cell r="AJ54">
            <v>101.31276983333333</v>
          </cell>
          <cell r="AK54">
            <v>101.283820489505</v>
          </cell>
          <cell r="AL54">
            <v>50.120928676666665</v>
          </cell>
          <cell r="AM54">
            <v>50.321812904543002</v>
          </cell>
          <cell r="AN54">
            <v>5.666666666666667</v>
          </cell>
          <cell r="AO54">
            <v>5.666666666666667</v>
          </cell>
          <cell r="AP54">
            <v>6.5</v>
          </cell>
          <cell r="AQ54">
            <v>76.286067826666695</v>
          </cell>
          <cell r="AR54">
            <v>425.34031746031798</v>
          </cell>
          <cell r="AS54">
            <v>0.86666666666666703</v>
          </cell>
          <cell r="AT54">
            <v>19.899999999999999</v>
          </cell>
          <cell r="AU54">
            <v>156.20098820000001</v>
          </cell>
          <cell r="AV54">
            <v>100.80081010000001</v>
          </cell>
          <cell r="AW54">
            <v>5.8356934374999998</v>
          </cell>
          <cell r="AX54">
            <v>5.5066666666666668</v>
          </cell>
          <cell r="AY54">
            <v>70.835000000000008</v>
          </cell>
          <cell r="AZ54">
            <v>70.835000000000008</v>
          </cell>
          <cell r="BA54">
            <v>63.489532019278002</v>
          </cell>
          <cell r="BB54">
            <v>88.736211649259928</v>
          </cell>
          <cell r="BC54">
            <v>89.055603685511201</v>
          </cell>
          <cell r="BD54">
            <v>637017.86739652115</v>
          </cell>
          <cell r="BE54">
            <v>639310.71301173605</v>
          </cell>
          <cell r="BF54">
            <v>54.029605453333332</v>
          </cell>
          <cell r="BG54">
            <v>54.100030903226802</v>
          </cell>
          <cell r="BH54">
            <v>387866.7277142533</v>
          </cell>
          <cell r="BI54">
            <v>388372.29662539199</v>
          </cell>
          <cell r="BJ54">
            <v>91.083579512785192</v>
          </cell>
          <cell r="BK54">
            <v>91.573005856274804</v>
          </cell>
          <cell r="BL54">
            <v>608830.34975203685</v>
          </cell>
          <cell r="BM54">
            <v>612101.82429762499</v>
          </cell>
          <cell r="BN54">
            <v>55.45886817666667</v>
          </cell>
          <cell r="BO54">
            <v>55.62593062853</v>
          </cell>
          <cell r="BP54">
            <v>370703.94344913238</v>
          </cell>
          <cell r="BQ54">
            <v>371820.63969129801</v>
          </cell>
          <cell r="BR54">
            <v>86.111868082841255</v>
          </cell>
          <cell r="BS54">
            <v>86.593461400795206</v>
          </cell>
          <cell r="BT54">
            <v>368352.26754318317</v>
          </cell>
          <cell r="BU54">
            <v>370412.33190668799</v>
          </cell>
          <cell r="BV54">
            <v>52.431698073333337</v>
          </cell>
          <cell r="BW54">
            <v>52.590382812786999</v>
          </cell>
          <cell r="BX54">
            <v>224281.91730635884</v>
          </cell>
          <cell r="BY54">
            <v>224960.707406937</v>
          </cell>
          <cell r="BZ54">
            <v>75.243812745982311</v>
          </cell>
          <cell r="CA54">
            <v>75.324750224293297</v>
          </cell>
          <cell r="CB54">
            <v>778552.11354635982</v>
          </cell>
          <cell r="CC54">
            <v>779389.57834858098</v>
          </cell>
          <cell r="CD54">
            <v>45.814368676666668</v>
          </cell>
          <cell r="CE54">
            <v>45.769746176237</v>
          </cell>
          <cell r="CF54">
            <v>474043.94145238923</v>
          </cell>
          <cell r="CG54">
            <v>473582.22984048701</v>
          </cell>
          <cell r="CH54">
            <v>86.909391876194476</v>
          </cell>
          <cell r="CI54">
            <v>87.442028871400595</v>
          </cell>
          <cell r="CJ54">
            <v>347772.95286832238</v>
          </cell>
          <cell r="CK54">
            <v>349904.33057804097</v>
          </cell>
          <cell r="CL54">
            <v>52.917293470000004</v>
          </cell>
          <cell r="CM54">
            <v>53.118620329563598</v>
          </cell>
          <cell r="CN54">
            <v>211751.60716896414</v>
          </cell>
          <cell r="CO54">
            <v>212557.228229448</v>
          </cell>
          <cell r="CP54">
            <v>5608.2444859999996</v>
          </cell>
          <cell r="CQ54">
            <v>5606.8290147734697</v>
          </cell>
          <cell r="CR54">
            <v>170.11424880000001</v>
          </cell>
          <cell r="CS54">
            <v>174.836849796666</v>
          </cell>
          <cell r="CT54">
            <v>44.571905000000001</v>
          </cell>
          <cell r="CU54">
            <v>44.333371930729697</v>
          </cell>
          <cell r="CV54">
            <v>43.188876</v>
          </cell>
          <cell r="CW54">
            <v>42.7257078023463</v>
          </cell>
          <cell r="CX54">
            <v>5338.7889020000002</v>
          </cell>
          <cell r="CY54">
            <v>5331.0418536570196</v>
          </cell>
          <cell r="CZ54">
            <v>44.53856055</v>
          </cell>
          <cell r="DA54">
            <v>44.3231722793656</v>
          </cell>
          <cell r="DB54">
            <v>10441.621569999999</v>
          </cell>
          <cell r="DC54">
            <v>5957.1479730000001</v>
          </cell>
          <cell r="DD54">
            <v>5953.0362888688796</v>
          </cell>
          <cell r="DE54">
            <v>5.8568880300000004</v>
          </cell>
          <cell r="DF54">
            <v>5.84193280608135</v>
          </cell>
          <cell r="DG54">
            <v>1.9634675384395843</v>
          </cell>
          <cell r="DH54">
            <v>2.08201531866092</v>
          </cell>
        </row>
        <row r="55">
          <cell r="B55">
            <v>15420393.109999999</v>
          </cell>
          <cell r="C55">
            <v>15604136.3796211</v>
          </cell>
          <cell r="D55">
            <v>9364270.9299999997</v>
          </cell>
          <cell r="E55">
            <v>10868324.92</v>
          </cell>
          <cell r="F55">
            <v>10876009.807158999</v>
          </cell>
          <cell r="G55">
            <v>3516316.7319999998</v>
          </cell>
          <cell r="H55">
            <v>3580036.2618476599</v>
          </cell>
          <cell r="I55">
            <v>2751638.3489999999</v>
          </cell>
          <cell r="J55">
            <v>2837973.6655929498</v>
          </cell>
          <cell r="K55">
            <v>2363762.2749999999</v>
          </cell>
          <cell r="L55">
            <v>2461789.8256887998</v>
          </cell>
          <cell r="M55">
            <v>9945344.4293810166</v>
          </cell>
          <cell r="N55">
            <v>10587715.38205</v>
          </cell>
          <cell r="O55">
            <v>1475662.2309999999</v>
          </cell>
          <cell r="P55">
            <v>1845002.4196194799</v>
          </cell>
          <cell r="Q55">
            <v>8424314.7522553299</v>
          </cell>
          <cell r="R55">
            <v>8735618.7829311304</v>
          </cell>
          <cell r="S55">
            <v>500103.48149999999</v>
          </cell>
          <cell r="T55">
            <v>557103.69611504395</v>
          </cell>
          <cell r="U55">
            <v>7924211.2714999998</v>
          </cell>
          <cell r="V55">
            <v>8176766.9735145196</v>
          </cell>
          <cell r="W55">
            <v>3088211.3137638634</v>
          </cell>
          <cell r="X55">
            <v>3095839.64096998</v>
          </cell>
          <cell r="Y55">
            <v>-238010.58266666636</v>
          </cell>
          <cell r="Z55">
            <v>1277639.9103730118</v>
          </cell>
          <cell r="AA55">
            <v>-783.4</v>
          </cell>
          <cell r="AB55">
            <v>61.424026904616966</v>
          </cell>
          <cell r="AC55">
            <v>61.472303844426897</v>
          </cell>
          <cell r="AD55">
            <v>71.568250883333334</v>
          </cell>
          <cell r="AE55">
            <v>71.739225520367299</v>
          </cell>
          <cell r="AF55">
            <v>51.209119586666667</v>
          </cell>
          <cell r="AG55">
            <v>51.135598942670903</v>
          </cell>
          <cell r="AH55">
            <v>67.213657711164274</v>
          </cell>
          <cell r="AI55">
            <v>67.190502971003596</v>
          </cell>
          <cell r="AJ55">
            <v>102.49628463333333</v>
          </cell>
          <cell r="AK55">
            <v>102.80094137203299</v>
          </cell>
          <cell r="AL55">
            <v>51.353880096666671</v>
          </cell>
          <cell r="AM55">
            <v>51.263912217694902</v>
          </cell>
          <cell r="AN55">
            <v>5.3333333333333348</v>
          </cell>
          <cell r="AO55">
            <v>5.3333333333333348</v>
          </cell>
          <cell r="AP55">
            <v>7.91</v>
          </cell>
          <cell r="AQ55">
            <v>77.8207092166667</v>
          </cell>
          <cell r="AR55">
            <v>451.54730158730098</v>
          </cell>
          <cell r="AS55">
            <v>0.77166666666666694</v>
          </cell>
          <cell r="AT55">
            <v>15.966666666666701</v>
          </cell>
          <cell r="AU55">
            <v>151.58839106666699</v>
          </cell>
          <cell r="AV55">
            <v>100</v>
          </cell>
          <cell r="AW55">
            <v>5.6579244444444399</v>
          </cell>
          <cell r="AX55">
            <v>5.5200000000000005</v>
          </cell>
          <cell r="AY55">
            <v>58.335000000000001</v>
          </cell>
          <cell r="AZ55">
            <v>58.335000000000001</v>
          </cell>
          <cell r="BA55">
            <v>63.005558437677998</v>
          </cell>
          <cell r="BB55">
            <v>90.201968798578946</v>
          </cell>
          <cell r="BC55">
            <v>89.860958914871404</v>
          </cell>
          <cell r="BD55">
            <v>647540.21758508938</v>
          </cell>
          <cell r="BE55">
            <v>645092.18216807605</v>
          </cell>
          <cell r="BF55">
            <v>55.405681583333333</v>
          </cell>
          <cell r="BG55">
            <v>55.2370435527518</v>
          </cell>
          <cell r="BH55">
            <v>397745.27746768051</v>
          </cell>
          <cell r="BI55">
            <v>396534.661907673</v>
          </cell>
          <cell r="BJ55">
            <v>92.97157238162265</v>
          </cell>
          <cell r="BK55">
            <v>92.506715765373201</v>
          </cell>
          <cell r="BL55">
            <v>621450.26834562165</v>
          </cell>
          <cell r="BM55">
            <v>618343.02533046703</v>
          </cell>
          <cell r="BN55">
            <v>57.106883633333332</v>
          </cell>
          <cell r="BO55">
            <v>56.853842968940697</v>
          </cell>
          <cell r="BP55">
            <v>381719.78002742899</v>
          </cell>
          <cell r="BQ55">
            <v>380028.37926099298</v>
          </cell>
          <cell r="BR55">
            <v>87.937204427420284</v>
          </cell>
          <cell r="BS55">
            <v>87.437036368349894</v>
          </cell>
          <cell r="BT55">
            <v>376160.32927176909</v>
          </cell>
          <cell r="BU55">
            <v>374020.80956572999</v>
          </cell>
          <cell r="BV55">
            <v>54.014572106666662</v>
          </cell>
          <cell r="BW55">
            <v>53.752424041985797</v>
          </cell>
          <cell r="BX55">
            <v>231052.82185638722</v>
          </cell>
          <cell r="BY55">
            <v>229931.45686642799</v>
          </cell>
          <cell r="BZ55">
            <v>75.027002166806326</v>
          </cell>
          <cell r="CA55">
            <v>75.043102689917504</v>
          </cell>
          <cell r="CB55">
            <v>776308.76185408817</v>
          </cell>
          <cell r="CC55">
            <v>776475.35490481998</v>
          </cell>
          <cell r="CD55">
            <v>46.084605996666667</v>
          </cell>
          <cell r="CE55">
            <v>46.111976637095601</v>
          </cell>
          <cell r="CF55">
            <v>476840.10274415393</v>
          </cell>
          <cell r="CG55">
            <v>477123.30835473601</v>
          </cell>
          <cell r="CH55">
            <v>88.907652469832612</v>
          </cell>
          <cell r="CI55">
            <v>88.359358797248106</v>
          </cell>
          <cell r="CJ55">
            <v>355769.10808523971</v>
          </cell>
          <cell r="CK55">
            <v>353575.07927593699</v>
          </cell>
          <cell r="CL55">
            <v>54.610660373333332</v>
          </cell>
          <cell r="CM55">
            <v>54.3028470192775</v>
          </cell>
          <cell r="CN55">
            <v>218527.71266859345</v>
          </cell>
          <cell r="CO55">
            <v>217295.979748621</v>
          </cell>
          <cell r="CP55">
            <v>5656.4799409999996</v>
          </cell>
          <cell r="CQ55">
            <v>5659.0662210828896</v>
          </cell>
          <cell r="CR55">
            <v>174.29245230000001</v>
          </cell>
          <cell r="CS55">
            <v>174.75794590446301</v>
          </cell>
          <cell r="CT55">
            <v>44.751496000000003</v>
          </cell>
          <cell r="CU55">
            <v>44.821170832374499</v>
          </cell>
          <cell r="CV55">
            <v>42.251339999999999</v>
          </cell>
          <cell r="CW55">
            <v>42.667612746972999</v>
          </cell>
          <cell r="CX55">
            <v>5380.7399889999997</v>
          </cell>
          <cell r="CY55">
            <v>5382.2395203574397</v>
          </cell>
          <cell r="CZ55">
            <v>44.823346530000002</v>
          </cell>
          <cell r="DA55">
            <v>44.841891229042098</v>
          </cell>
          <cell r="DB55">
            <v>10488.01784</v>
          </cell>
          <cell r="DC55">
            <v>6005.7383330000002</v>
          </cell>
          <cell r="DD55">
            <v>6007.6561251823896</v>
          </cell>
          <cell r="DE55">
            <v>5.8154113909999996</v>
          </cell>
          <cell r="DF55">
            <v>5.7895860096940197</v>
          </cell>
          <cell r="DG55">
            <v>2.3527498563097984</v>
          </cell>
          <cell r="DH55">
            <v>1.9576813765619001</v>
          </cell>
        </row>
        <row r="56">
          <cell r="B56">
            <v>16055664.23</v>
          </cell>
          <cell r="C56">
            <v>15865622.0431906</v>
          </cell>
          <cell r="D56">
            <v>9540268.6229999997</v>
          </cell>
          <cell r="E56">
            <v>11292006.460000001</v>
          </cell>
          <cell r="F56">
            <v>11146648.4741535</v>
          </cell>
          <cell r="G56">
            <v>3708261.87</v>
          </cell>
          <cell r="H56">
            <v>3629289.6445032801</v>
          </cell>
          <cell r="I56">
            <v>2980458.46</v>
          </cell>
          <cell r="J56">
            <v>2947623.11822118</v>
          </cell>
          <cell r="K56">
            <v>2578788.1529999999</v>
          </cell>
          <cell r="L56">
            <v>2541087.88370232</v>
          </cell>
          <cell r="M56">
            <v>10765385.617027394</v>
          </cell>
          <cell r="N56">
            <v>10728848.4400289</v>
          </cell>
          <cell r="O56">
            <v>1930371.5600000003</v>
          </cell>
          <cell r="P56">
            <v>1859129.6629818601</v>
          </cell>
          <cell r="Q56">
            <v>8856722.6821586285</v>
          </cell>
          <cell r="R56">
            <v>8881135.9121078607</v>
          </cell>
          <cell r="S56">
            <v>594575.63399999985</v>
          </cell>
          <cell r="T56">
            <v>584894.21504590404</v>
          </cell>
          <cell r="U56">
            <v>8262147.0489999996</v>
          </cell>
          <cell r="V56">
            <v>8299864.3178198496</v>
          </cell>
          <cell r="W56">
            <v>3206073.4939662153</v>
          </cell>
          <cell r="X56">
            <v>3248430.61464633</v>
          </cell>
          <cell r="Y56">
            <v>-213366.38774999999</v>
          </cell>
          <cell r="Z56">
            <v>1672907.8567735655</v>
          </cell>
          <cell r="AA56">
            <v>-1058.5</v>
          </cell>
          <cell r="AB56">
            <v>61.947349422023855</v>
          </cell>
          <cell r="AC56">
            <v>61.994581152133399</v>
          </cell>
          <cell r="AD56">
            <v>70.990453009999996</v>
          </cell>
          <cell r="AE56">
            <v>71.295216588586499</v>
          </cell>
          <cell r="AF56">
            <v>52.551601466666668</v>
          </cell>
          <cell r="AG56">
            <v>52.440360931236299</v>
          </cell>
          <cell r="AH56">
            <v>68.986261286255129</v>
          </cell>
          <cell r="AI56">
            <v>68.768956861282206</v>
          </cell>
          <cell r="AJ56">
            <v>104.7496852</v>
          </cell>
          <cell r="AK56">
            <v>104.26143407877299</v>
          </cell>
          <cell r="AL56">
            <v>52.797381693333335</v>
          </cell>
          <cell r="AM56">
            <v>52.640537029704902</v>
          </cell>
          <cell r="AN56">
            <v>5.083333333333333</v>
          </cell>
          <cell r="AO56">
            <v>5.083333333333333</v>
          </cell>
          <cell r="AP56">
            <v>8.5</v>
          </cell>
          <cell r="AQ56">
            <v>77.581767499999998</v>
          </cell>
          <cell r="AR56">
            <v>454.4545</v>
          </cell>
          <cell r="AS56">
            <v>0.78666666666666696</v>
          </cell>
          <cell r="AT56">
            <v>14.633333333333301</v>
          </cell>
          <cell r="AU56">
            <v>151.415734566667</v>
          </cell>
          <cell r="AV56">
            <v>100.6651222</v>
          </cell>
          <cell r="AW56">
            <v>5.6897416393442599</v>
          </cell>
          <cell r="AX56">
            <v>5.5</v>
          </cell>
          <cell r="AY56">
            <v>68.164999999999992</v>
          </cell>
          <cell r="AZ56">
            <v>68.164999999999992</v>
          </cell>
          <cell r="BA56">
            <v>63.761409553096001</v>
          </cell>
          <cell r="BB56">
            <v>90.78322710286298</v>
          </cell>
          <cell r="BC56">
            <v>90.6085071987833</v>
          </cell>
          <cell r="BD56">
            <v>651712.94389963022</v>
          </cell>
          <cell r="BE56">
            <v>650458.66789873503</v>
          </cell>
          <cell r="BF56">
            <v>56.237802909999999</v>
          </cell>
          <cell r="BG56">
            <v>56.149293465395502</v>
          </cell>
          <cell r="BH56">
            <v>403718.89458606223</v>
          </cell>
          <cell r="BI56">
            <v>403083.50462978298</v>
          </cell>
          <cell r="BJ56">
            <v>93.808645619532712</v>
          </cell>
          <cell r="BK56">
            <v>93.590834031953904</v>
          </cell>
          <cell r="BL56">
            <v>627045.52047483029</v>
          </cell>
          <cell r="BM56">
            <v>625589.60157350695</v>
          </cell>
          <cell r="BN56">
            <v>58.11196949</v>
          </cell>
          <cell r="BO56">
            <v>58.0103761200766</v>
          </cell>
          <cell r="BP56">
            <v>388438.07960369124</v>
          </cell>
          <cell r="BQ56">
            <v>387758.99861827702</v>
          </cell>
          <cell r="BR56">
            <v>88.57244104646</v>
          </cell>
          <cell r="BS56">
            <v>88.468233251608495</v>
          </cell>
          <cell r="BT56">
            <v>378877.61847079848</v>
          </cell>
          <cell r="BU56">
            <v>378431.85903749301</v>
          </cell>
          <cell r="BV56">
            <v>54.868279546666663</v>
          </cell>
          <cell r="BW56">
            <v>54.827260625427499</v>
          </cell>
          <cell r="BX56">
            <v>234704.6421959479</v>
          </cell>
          <cell r="BY56">
            <v>234529.179591238</v>
          </cell>
          <cell r="BZ56">
            <v>75.5756166973121</v>
          </cell>
          <cell r="CA56">
            <v>75.455723111840101</v>
          </cell>
          <cell r="CB56">
            <v>781985.30835884146</v>
          </cell>
          <cell r="CC56">
            <v>780744.76244618103</v>
          </cell>
          <cell r="CD56">
            <v>46.817091353333332</v>
          </cell>
          <cell r="CE56">
            <v>46.777361474798099</v>
          </cell>
          <cell r="CF56">
            <v>484419.17139794223</v>
          </cell>
          <cell r="CG56">
            <v>484008.08403079299</v>
          </cell>
          <cell r="CH56">
            <v>89.553685413391008</v>
          </cell>
          <cell r="CI56">
            <v>89.442398460340101</v>
          </cell>
          <cell r="CJ56">
            <v>358354.24623407837</v>
          </cell>
          <cell r="CK56">
            <v>357908.925061477</v>
          </cell>
          <cell r="CL56">
            <v>55.476134423333335</v>
          </cell>
          <cell r="CM56">
            <v>55.429694194655397</v>
          </cell>
          <cell r="CN56">
            <v>221990.95708328427</v>
          </cell>
          <cell r="CO56">
            <v>221805.12382486201</v>
          </cell>
          <cell r="CP56">
            <v>5724.9725399999998</v>
          </cell>
          <cell r="CQ56">
            <v>5726.4714695334997</v>
          </cell>
          <cell r="CR56">
            <v>175.1335507</v>
          </cell>
          <cell r="CS56">
            <v>173.15751431825399</v>
          </cell>
          <cell r="CT56">
            <v>44.898105000000001</v>
          </cell>
          <cell r="CU56">
            <v>44.735283446707498</v>
          </cell>
          <cell r="CV56">
            <v>43.639879000000001</v>
          </cell>
          <cell r="CW56">
            <v>43.6851526836668</v>
          </cell>
          <cell r="CX56">
            <v>5448.5593699999999</v>
          </cell>
          <cell r="CY56">
            <v>5450.4044894690896</v>
          </cell>
          <cell r="CZ56">
            <v>44.925351290000002</v>
          </cell>
          <cell r="DA56">
            <v>44.7700516446912</v>
          </cell>
          <cell r="DB56">
            <v>10542.48049</v>
          </cell>
          <cell r="DC56">
            <v>6081.6157709999998</v>
          </cell>
          <cell r="DD56">
            <v>6082.9234178753304</v>
          </cell>
          <cell r="DE56">
            <v>5.8642841600000004</v>
          </cell>
          <cell r="DF56">
            <v>5.8804368693758597</v>
          </cell>
          <cell r="DG56">
            <v>1.8492892497905005</v>
          </cell>
          <cell r="DH56">
            <v>1.9225538587123401</v>
          </cell>
        </row>
        <row r="57">
          <cell r="B57">
            <v>15511187.949999999</v>
          </cell>
          <cell r="C57">
            <v>15789060.4535657</v>
          </cell>
          <cell r="D57">
            <v>9263986.8269999996</v>
          </cell>
          <cell r="E57">
            <v>10888079.5</v>
          </cell>
          <cell r="F57">
            <v>11130378.4811357</v>
          </cell>
          <cell r="G57">
            <v>3555511.7510000002</v>
          </cell>
          <cell r="H57">
            <v>3605279.9081763998</v>
          </cell>
          <cell r="I57">
            <v>2952504.94</v>
          </cell>
          <cell r="J57">
            <v>2959793.4009177298</v>
          </cell>
          <cell r="K57">
            <v>2523137.227</v>
          </cell>
          <cell r="L57">
            <v>2524562.12936481</v>
          </cell>
          <cell r="M57">
            <v>10513847.265975406</v>
          </cell>
          <cell r="N57">
            <v>10588001.9606776</v>
          </cell>
          <cell r="O57">
            <v>1921498.469</v>
          </cell>
          <cell r="P57">
            <v>1869122.4179171601</v>
          </cell>
          <cell r="Q57">
            <v>8621254.3950857315</v>
          </cell>
          <cell r="R57">
            <v>8736914.8563370891</v>
          </cell>
          <cell r="S57">
            <v>514319.94750000007</v>
          </cell>
          <cell r="T57">
            <v>521335.07295037003</v>
          </cell>
          <cell r="U57">
            <v>8106934.4484999999</v>
          </cell>
          <cell r="V57">
            <v>8214601.6094973097</v>
          </cell>
          <cell r="W57">
            <v>2933219.8534953697</v>
          </cell>
          <cell r="X57">
            <v>3047667.0748213902</v>
          </cell>
          <cell r="Y57">
            <v>-438274.17375000002</v>
          </cell>
          <cell r="Z57">
            <v>1504644.0346914437</v>
          </cell>
          <cell r="AA57">
            <v>-1506.2</v>
          </cell>
          <cell r="AB57">
            <v>62.641247617116136</v>
          </cell>
          <cell r="AC57">
            <v>62.716358912944003</v>
          </cell>
          <cell r="AD57">
            <v>71.552551940000001</v>
          </cell>
          <cell r="AE57">
            <v>71.633794731739798</v>
          </cell>
          <cell r="AF57">
            <v>53.318238236666666</v>
          </cell>
          <cell r="AG57">
            <v>53.368745304339498</v>
          </cell>
          <cell r="AH57">
            <v>69.75315012886837</v>
          </cell>
          <cell r="AI57">
            <v>69.833706181028901</v>
          </cell>
          <cell r="AJ57">
            <v>104.79835046666666</v>
          </cell>
          <cell r="AK57">
            <v>105.03468869850199</v>
          </cell>
          <cell r="AL57">
            <v>53.605535316666668</v>
          </cell>
          <cell r="AM57">
            <v>53.649267776401203</v>
          </cell>
          <cell r="AN57">
            <v>4.833333333333333</v>
          </cell>
          <cell r="AO57">
            <v>4.833333333333333</v>
          </cell>
          <cell r="AP57">
            <v>9.3249999999999993</v>
          </cell>
          <cell r="AQ57">
            <v>78.392978373333307</v>
          </cell>
          <cell r="AR57">
            <v>468.64218749999998</v>
          </cell>
          <cell r="AS57">
            <v>0.74666666666666703</v>
          </cell>
          <cell r="AT57">
            <v>14.1666666666667</v>
          </cell>
          <cell r="AU57">
            <v>149.97924486666699</v>
          </cell>
          <cell r="AV57">
            <v>101.52843180000001</v>
          </cell>
          <cell r="AW57">
            <v>5.6219952307692296</v>
          </cell>
          <cell r="AX57">
            <v>5.5333333333333341</v>
          </cell>
          <cell r="AY57">
            <v>56.000000000000007</v>
          </cell>
          <cell r="AZ57">
            <v>56.000000000000007</v>
          </cell>
          <cell r="BA57">
            <v>64.310891922194998</v>
          </cell>
          <cell r="BB57">
            <v>91.123212198607661</v>
          </cell>
          <cell r="BC57">
            <v>91.253106303794695</v>
          </cell>
          <cell r="BD57">
            <v>654153.62258776173</v>
          </cell>
          <cell r="BE57">
            <v>655086.10397704004</v>
          </cell>
          <cell r="BF57">
            <v>57.080716989999999</v>
          </cell>
          <cell r="BG57">
            <v>57.239980272593897</v>
          </cell>
          <cell r="BH57">
            <v>409769.99052153516</v>
          </cell>
          <cell r="BI57">
            <v>410913.30681569898</v>
          </cell>
          <cell r="BJ57">
            <v>93.71571244688856</v>
          </cell>
          <cell r="BK57">
            <v>93.848784527567901</v>
          </cell>
          <cell r="BL57">
            <v>626424.32688200974</v>
          </cell>
          <cell r="BM57">
            <v>627313.82114489703</v>
          </cell>
          <cell r="BN57">
            <v>58.704691489999995</v>
          </cell>
          <cell r="BO57">
            <v>58.858313301819997</v>
          </cell>
          <cell r="BP57">
            <v>392400.01373601274</v>
          </cell>
          <cell r="BQ57">
            <v>393426.868652237</v>
          </cell>
          <cell r="BR57">
            <v>88.72807312692558</v>
          </cell>
          <cell r="BS57">
            <v>88.822332050317101</v>
          </cell>
          <cell r="BT57">
            <v>379543.35051236564</v>
          </cell>
          <cell r="BU57">
            <v>379946.55263652699</v>
          </cell>
          <cell r="BV57">
            <v>55.58037199333333</v>
          </cell>
          <cell r="BW57">
            <v>55.708513666346803</v>
          </cell>
          <cell r="BX57">
            <v>237750.69000874998</v>
          </cell>
          <cell r="BY57">
            <v>238298.82903875501</v>
          </cell>
          <cell r="BZ57">
            <v>76.571099418674393</v>
          </cell>
          <cell r="CA57">
            <v>76.580061565062195</v>
          </cell>
          <cell r="CB57">
            <v>792285.62606512185</v>
          </cell>
          <cell r="CC57">
            <v>792378.357915389</v>
          </cell>
          <cell r="CD57">
            <v>47.965091989999998</v>
          </cell>
          <cell r="CE57">
            <v>48.017814884734896</v>
          </cell>
          <cell r="CF57">
            <v>496297.60085827182</v>
          </cell>
          <cell r="CG57">
            <v>496843.12772077502</v>
          </cell>
          <cell r="CH57">
            <v>89.69085594646063</v>
          </cell>
          <cell r="CI57">
            <v>89.788863584328297</v>
          </cell>
          <cell r="CJ57">
            <v>358903.1420473191</v>
          </cell>
          <cell r="CK57">
            <v>359295.325272455</v>
          </cell>
          <cell r="CL57">
            <v>56.18347116333333</v>
          </cell>
          <cell r="CM57">
            <v>56.323896723380003</v>
          </cell>
          <cell r="CN57">
            <v>224821.4059154712</v>
          </cell>
          <cell r="CO57">
            <v>225383.326906934</v>
          </cell>
          <cell r="CP57">
            <v>5749.115906</v>
          </cell>
          <cell r="CQ57">
            <v>5746.4874107162505</v>
          </cell>
          <cell r="CR57">
            <v>173.57082209999999</v>
          </cell>
          <cell r="CS57">
            <v>170.70098501899699</v>
          </cell>
          <cell r="CT57">
            <v>44.676456000000002</v>
          </cell>
          <cell r="CU57">
            <v>44.999563057152002</v>
          </cell>
          <cell r="CV57">
            <v>43.497151000000002</v>
          </cell>
          <cell r="CW57">
            <v>43.522518105034997</v>
          </cell>
          <cell r="CX57">
            <v>5474.6900720000003</v>
          </cell>
          <cell r="CY57">
            <v>5478.4080066366896</v>
          </cell>
          <cell r="CZ57">
            <v>44.702922309999998</v>
          </cell>
          <cell r="DA57">
            <v>45.047729371157097</v>
          </cell>
          <cell r="DB57">
            <v>10597.518969999999</v>
          </cell>
          <cell r="DC57">
            <v>6132.95399</v>
          </cell>
          <cell r="DD57">
            <v>6132.99794722567</v>
          </cell>
          <cell r="DE57">
            <v>6.2586167159999997</v>
          </cell>
          <cell r="DF57">
            <v>6.2616534047784604</v>
          </cell>
          <cell r="DG57">
            <v>1.4636774841786586</v>
          </cell>
          <cell r="DH57">
            <v>1.6344133301702199</v>
          </cell>
        </row>
        <row r="58">
          <cell r="B58">
            <v>15542852.82</v>
          </cell>
          <cell r="C58">
            <v>15251892.069845799</v>
          </cell>
          <cell r="D58">
            <v>9374364.0629999992</v>
          </cell>
          <cell r="E58">
            <v>10918017.83</v>
          </cell>
          <cell r="F58">
            <v>10773880.936752699</v>
          </cell>
          <cell r="G58">
            <v>3599957.48</v>
          </cell>
          <cell r="H58">
            <v>3552151.44707178</v>
          </cell>
          <cell r="I58">
            <v>3077672.767</v>
          </cell>
          <cell r="J58">
            <v>3007971.9449661798</v>
          </cell>
          <cell r="K58">
            <v>2639793.6979999999</v>
          </cell>
          <cell r="L58">
            <v>2574259.6741855498</v>
          </cell>
          <cell r="M58">
            <v>11030912.337107873</v>
          </cell>
          <cell r="N58">
            <v>10354931.3172672</v>
          </cell>
          <cell r="O58">
            <v>2129216.8050000006</v>
          </cell>
          <cell r="P58">
            <v>1876928.0817253599</v>
          </cell>
          <cell r="Q58">
            <v>8956097.9890044089</v>
          </cell>
          <cell r="R58">
            <v>8508298.3832396809</v>
          </cell>
          <cell r="S58">
            <v>471526.63059999997</v>
          </cell>
          <cell r="T58">
            <v>430288.07131333603</v>
          </cell>
          <cell r="U58">
            <v>8484571.3584000003</v>
          </cell>
          <cell r="V58">
            <v>8081020.1855854001</v>
          </cell>
          <cell r="W58">
            <v>2787161.9129602229</v>
          </cell>
          <cell r="X58">
            <v>2645416.0199337001</v>
          </cell>
          <cell r="Y58">
            <v>-50595.579999999965</v>
          </cell>
          <cell r="Z58">
            <v>2037274.2958479922</v>
          </cell>
          <cell r="AA58">
            <v>-570.29999999999995</v>
          </cell>
          <cell r="AB58">
            <v>63.579871560873336</v>
          </cell>
          <cell r="AC58">
            <v>63.412290402289997</v>
          </cell>
          <cell r="AD58">
            <v>72.467759166666667</v>
          </cell>
          <cell r="AE58">
            <v>71.934540164521806</v>
          </cell>
          <cell r="AF58">
            <v>54.223917786666668</v>
          </cell>
          <cell r="AG58">
            <v>54.344477321343099</v>
          </cell>
          <cell r="AH58">
            <v>70.773856221452434</v>
          </cell>
          <cell r="AI58">
            <v>70.924006551628594</v>
          </cell>
          <cell r="AJ58">
            <v>107.0356972</v>
          </cell>
          <cell r="AK58">
            <v>107.021093262337</v>
          </cell>
          <cell r="AL58">
            <v>54.250404010000004</v>
          </cell>
          <cell r="AM58">
            <v>54.444959809850097</v>
          </cell>
          <cell r="AN58">
            <v>4.5972222222166668</v>
          </cell>
          <cell r="AO58">
            <v>4.5972222222166668</v>
          </cell>
          <cell r="AP58">
            <v>10.298809523809499</v>
          </cell>
          <cell r="AQ58">
            <v>78.24356822</v>
          </cell>
          <cell r="AR58">
            <v>466.31870967741901</v>
          </cell>
          <cell r="AS58">
            <v>0.7</v>
          </cell>
          <cell r="AT58">
            <v>12.9</v>
          </cell>
          <cell r="AU58">
            <v>152.71046290000001</v>
          </cell>
          <cell r="AV58">
            <v>102.2199892</v>
          </cell>
          <cell r="AW58">
            <v>5.2746273437499998</v>
          </cell>
          <cell r="AX58">
            <v>4.8600000000000003</v>
          </cell>
          <cell r="AY58">
            <v>122.33499999999999</v>
          </cell>
          <cell r="AZ58">
            <v>122.33499999999999</v>
          </cell>
          <cell r="BA58">
            <v>63.235872042436</v>
          </cell>
          <cell r="BB58">
            <v>91.3057284035024</v>
          </cell>
          <cell r="BC58">
            <v>91.669868097129196</v>
          </cell>
          <cell r="BD58">
            <v>655463.86652816017</v>
          </cell>
          <cell r="BE58">
            <v>658077.94579435803</v>
          </cell>
          <cell r="BF58">
            <v>58.052064846666667</v>
          </cell>
          <cell r="BG58">
            <v>58.144282870302298</v>
          </cell>
          <cell r="BH58">
            <v>416743.08446653845</v>
          </cell>
          <cell r="BI58">
            <v>417405.09750141698</v>
          </cell>
          <cell r="BJ58">
            <v>93.764199753464325</v>
          </cell>
          <cell r="BK58">
            <v>94.2848180024626</v>
          </cell>
          <cell r="BL58">
            <v>626748.43078722479</v>
          </cell>
          <cell r="BM58">
            <v>630228.40151643497</v>
          </cell>
          <cell r="BN58">
            <v>59.61515777333333</v>
          </cell>
          <cell r="BO58">
            <v>59.803371180218697</v>
          </cell>
          <cell r="BP58">
            <v>398485.84730430663</v>
          </cell>
          <cell r="BQ58">
            <v>399743.922963508</v>
          </cell>
          <cell r="BR58">
            <v>88.800412914661024</v>
          </cell>
          <cell r="BS58">
            <v>89.265740834441601</v>
          </cell>
          <cell r="BT58">
            <v>379852.7913065232</v>
          </cell>
          <cell r="BU58">
            <v>381843.27877654502</v>
          </cell>
          <cell r="BV58">
            <v>56.459188476666661</v>
          </cell>
          <cell r="BW58">
            <v>56.628044142003901</v>
          </cell>
          <cell r="BX58">
            <v>241509.91683307968</v>
          </cell>
          <cell r="BY58">
            <v>242232.214102798</v>
          </cell>
          <cell r="BZ58">
            <v>76.917127846839563</v>
          </cell>
          <cell r="CA58">
            <v>76.999466299993202</v>
          </cell>
          <cell r="CB58">
            <v>795866.00236801605</v>
          </cell>
          <cell r="CC58">
            <v>796717.96313946601</v>
          </cell>
          <cell r="CD58">
            <v>48.903811093333331</v>
          </cell>
          <cell r="CE58">
            <v>48.8546355432007</v>
          </cell>
          <cell r="CF58">
            <v>506010.58210224175</v>
          </cell>
          <cell r="CG58">
            <v>505501.759820648</v>
          </cell>
          <cell r="CH58">
            <v>89.685983346797343</v>
          </cell>
          <cell r="CI58">
            <v>90.202356579281798</v>
          </cell>
          <cell r="CJ58">
            <v>358883.64405824721</v>
          </cell>
          <cell r="CK58">
            <v>360949.94138183998</v>
          </cell>
          <cell r="CL58">
            <v>57.022233020000002</v>
          </cell>
          <cell r="CM58">
            <v>57.219469998348401</v>
          </cell>
          <cell r="CN58">
            <v>228177.75994521542</v>
          </cell>
          <cell r="CO58">
            <v>228967.01510951199</v>
          </cell>
          <cell r="CP58">
            <v>5691.0201820000002</v>
          </cell>
          <cell r="CQ58">
            <v>5688.2911587369199</v>
          </cell>
          <cell r="CR58">
            <v>166.50717080000001</v>
          </cell>
          <cell r="CS58">
            <v>170.74283233924899</v>
          </cell>
          <cell r="CT58">
            <v>44.611969000000002</v>
          </cell>
          <cell r="CU58">
            <v>44.393659303936701</v>
          </cell>
          <cell r="CV58">
            <v>43.591157000000003</v>
          </cell>
          <cell r="CW58">
            <v>43.068002439767703</v>
          </cell>
          <cell r="CX58">
            <v>5420.5375590000003</v>
          </cell>
          <cell r="CY58">
            <v>5413.6096660181302</v>
          </cell>
          <cell r="CZ58">
            <v>44.623281990000002</v>
          </cell>
          <cell r="DA58">
            <v>44.428145723047599</v>
          </cell>
          <cell r="DB58">
            <v>10654.880209999999</v>
          </cell>
          <cell r="DC58">
            <v>6180.0569329999998</v>
          </cell>
          <cell r="DD58">
            <v>6177.5437438829003</v>
          </cell>
          <cell r="DE58">
            <v>7.9131431360000004</v>
          </cell>
          <cell r="DF58">
            <v>7.9198650230223198</v>
          </cell>
          <cell r="DG58">
            <v>1.3279273565984584</v>
          </cell>
          <cell r="DH58">
            <v>1.39723512547054</v>
          </cell>
        </row>
        <row r="59">
          <cell r="B59">
            <v>15062649.859999999</v>
          </cell>
          <cell r="C59">
            <v>15248765.4237593</v>
          </cell>
          <cell r="D59">
            <v>9250919.0730000008</v>
          </cell>
          <cell r="E59">
            <v>10619302.09</v>
          </cell>
          <cell r="F59">
            <v>10668137.4097805</v>
          </cell>
          <cell r="G59">
            <v>3634372.1469999999</v>
          </cell>
          <cell r="H59">
            <v>3705328.3344652299</v>
          </cell>
          <cell r="I59">
            <v>3118093.27</v>
          </cell>
          <cell r="J59">
            <v>3215236.0735335601</v>
          </cell>
          <cell r="K59">
            <v>2819144.2179999999</v>
          </cell>
          <cell r="L59">
            <v>2929651.1714771399</v>
          </cell>
          <cell r="M59">
            <v>9735938.6886796542</v>
          </cell>
          <cell r="N59">
            <v>10371043.8951224</v>
          </cell>
          <cell r="O59">
            <v>1502191.5240000004</v>
          </cell>
          <cell r="P59">
            <v>1879955.0983874199</v>
          </cell>
          <cell r="Q59">
            <v>8207033.1825789595</v>
          </cell>
          <cell r="R59">
            <v>8514291.7720439993</v>
          </cell>
          <cell r="S59">
            <v>368455.81739999994</v>
          </cell>
          <cell r="T59">
            <v>410830.76749762997</v>
          </cell>
          <cell r="U59">
            <v>7838577.3656000001</v>
          </cell>
          <cell r="V59">
            <v>8096495.4642503401</v>
          </cell>
          <cell r="W59">
            <v>2516801.6313186665</v>
          </cell>
          <cell r="X59">
            <v>2527778.4023442101</v>
          </cell>
          <cell r="Y59">
            <v>393913.34752380999</v>
          </cell>
          <cell r="Z59">
            <v>2130138.724252766</v>
          </cell>
          <cell r="AA59">
            <v>491.8</v>
          </cell>
          <cell r="AB59">
            <v>63.768755898059844</v>
          </cell>
          <cell r="AC59">
            <v>63.833051222871802</v>
          </cell>
          <cell r="AD59">
            <v>71.79590043666667</v>
          </cell>
          <cell r="AE59">
            <v>71.999414099933801</v>
          </cell>
          <cell r="AF59">
            <v>55.178569900000006</v>
          </cell>
          <cell r="AG59">
            <v>55.121695995177703</v>
          </cell>
          <cell r="AH59">
            <v>71.743149053013667</v>
          </cell>
          <cell r="AI59">
            <v>71.728373434894806</v>
          </cell>
          <cell r="AJ59">
            <v>107.95895796666666</v>
          </cell>
          <cell r="AK59">
            <v>108.185692368952</v>
          </cell>
          <cell r="AL59">
            <v>55.258764426666666</v>
          </cell>
          <cell r="AM59">
            <v>55.180171411618197</v>
          </cell>
          <cell r="AN59">
            <v>4.458333333333333</v>
          </cell>
          <cell r="AO59">
            <v>4.458333333333333</v>
          </cell>
          <cell r="AP59">
            <v>7.3954166666666703</v>
          </cell>
          <cell r="AQ59">
            <v>79.003184383333306</v>
          </cell>
          <cell r="AR59">
            <v>487.45619047619101</v>
          </cell>
          <cell r="AS59">
            <v>0.64</v>
          </cell>
          <cell r="AT59">
            <v>13.0666666666667</v>
          </cell>
          <cell r="AU59">
            <v>148.06775033333301</v>
          </cell>
          <cell r="AV59">
            <v>102.1042958</v>
          </cell>
          <cell r="AW59">
            <v>5.0037179365079396</v>
          </cell>
          <cell r="AX59">
            <v>4.7333333333333334</v>
          </cell>
          <cell r="AY59">
            <v>195.83333333333331</v>
          </cell>
          <cell r="AZ59">
            <v>195.83333333333331</v>
          </cell>
          <cell r="BA59">
            <v>64.332671510630007</v>
          </cell>
          <cell r="BB59">
            <v>92.727762063488939</v>
          </cell>
          <cell r="BC59">
            <v>92.414715788773606</v>
          </cell>
          <cell r="BD59">
            <v>665672.33534392621</v>
          </cell>
          <cell r="BE59">
            <v>663425.04456369299</v>
          </cell>
          <cell r="BF59">
            <v>59.13134024</v>
          </cell>
          <cell r="BG59">
            <v>58.980827248524697</v>
          </cell>
          <cell r="BH59">
            <v>424490.96660638269</v>
          </cell>
          <cell r="BI59">
            <v>423410.46673942899</v>
          </cell>
          <cell r="BJ59">
            <v>95.45018023764186</v>
          </cell>
          <cell r="BK59">
            <v>95.027666454103496</v>
          </cell>
          <cell r="BL59">
            <v>638018.03715697478</v>
          </cell>
          <cell r="BM59">
            <v>635193.82651443395</v>
          </cell>
          <cell r="BN59">
            <v>60.867392439999996</v>
          </cell>
          <cell r="BO59">
            <v>60.657649742694502</v>
          </cell>
          <cell r="BP59">
            <v>406856.16470022401</v>
          </cell>
          <cell r="BQ59">
            <v>405454.18071542698</v>
          </cell>
          <cell r="BR59">
            <v>90.287215919196541</v>
          </cell>
          <cell r="BS59">
            <v>89.843928367521798</v>
          </cell>
          <cell r="BT59">
            <v>386212.74226686941</v>
          </cell>
          <cell r="BU59">
            <v>384316.534712027</v>
          </cell>
          <cell r="BV59">
            <v>57.575034326666668</v>
          </cell>
          <cell r="BW59">
            <v>57.328911452393001</v>
          </cell>
          <cell r="BX59">
            <v>246283.06086336295</v>
          </cell>
          <cell r="BY59">
            <v>245230.24525402801</v>
          </cell>
          <cell r="BZ59">
            <v>77.266016833434477</v>
          </cell>
          <cell r="CA59">
            <v>77.285608567500006</v>
          </cell>
          <cell r="CB59">
            <v>799475.97703561455</v>
          </cell>
          <cell r="CC59">
            <v>799678.69385013205</v>
          </cell>
          <cell r="CD59">
            <v>49.271577666666666</v>
          </cell>
          <cell r="CE59">
            <v>49.313074932183802</v>
          </cell>
          <cell r="CF59">
            <v>509815.88425947004</v>
          </cell>
          <cell r="CG59">
            <v>510245.25888238603</v>
          </cell>
          <cell r="CH59">
            <v>91.268904534334951</v>
          </cell>
          <cell r="CI59">
            <v>90.770279862300598</v>
          </cell>
          <cell r="CJ59">
            <v>365217.79464500997</v>
          </cell>
          <cell r="CK59">
            <v>363222.51921129902</v>
          </cell>
          <cell r="CL59">
            <v>58.201044943333329</v>
          </cell>
          <cell r="CM59">
            <v>57.920415460345303</v>
          </cell>
          <cell r="CN59">
            <v>232894.84396345387</v>
          </cell>
          <cell r="CO59">
            <v>231771.88887325901</v>
          </cell>
          <cell r="CP59">
            <v>5640.8415320000004</v>
          </cell>
          <cell r="CQ59">
            <v>5644.4510542784901</v>
          </cell>
          <cell r="CR59">
            <v>169.006428</v>
          </cell>
          <cell r="CS59">
            <v>169.832329210815</v>
          </cell>
          <cell r="CT59">
            <v>44.366920999999998</v>
          </cell>
          <cell r="CU59">
            <v>44.431693447367699</v>
          </cell>
          <cell r="CV59">
            <v>42.842095</v>
          </cell>
          <cell r="CW59">
            <v>43.336867728133797</v>
          </cell>
          <cell r="CX59">
            <v>5368.8088760000001</v>
          </cell>
          <cell r="CY59">
            <v>5370.5111387358602</v>
          </cell>
          <cell r="CZ59">
            <v>44.484855420000002</v>
          </cell>
          <cell r="DA59">
            <v>44.493685143703999</v>
          </cell>
          <cell r="DB59">
            <v>10711.900030000001</v>
          </cell>
          <cell r="DC59">
            <v>6194.5880850000003</v>
          </cell>
          <cell r="DD59">
            <v>6196.1938726953304</v>
          </cell>
          <cell r="DE59">
            <v>8.9391989420000009</v>
          </cell>
          <cell r="DF59">
            <v>8.9203609304951001</v>
          </cell>
          <cell r="DG59">
            <v>1.6363746108013679</v>
          </cell>
          <cell r="DH59">
            <v>1.3753212687104901</v>
          </cell>
        </row>
        <row r="60">
          <cell r="B60">
            <v>15431265.310000001</v>
          </cell>
          <cell r="C60">
            <v>15293593.283570999</v>
          </cell>
          <cell r="D60">
            <v>9330493.898</v>
          </cell>
          <cell r="E60">
            <v>10870766.189999999</v>
          </cell>
          <cell r="F60">
            <v>10759530.239727801</v>
          </cell>
          <cell r="G60">
            <v>3728026.352</v>
          </cell>
          <cell r="H60">
            <v>3667493.0817026999</v>
          </cell>
          <cell r="I60">
            <v>3234452.3029999998</v>
          </cell>
          <cell r="J60">
            <v>3208271.1003485001</v>
          </cell>
          <cell r="K60">
            <v>2932162.8309999998</v>
          </cell>
          <cell r="L60">
            <v>2895107.3035594798</v>
          </cell>
          <cell r="M60">
            <v>10372336.739113411</v>
          </cell>
          <cell r="N60">
            <v>10356696.5842715</v>
          </cell>
          <cell r="O60">
            <v>1968278.97</v>
          </cell>
          <cell r="P60">
            <v>1896087.50998606</v>
          </cell>
          <cell r="Q60">
            <v>8444540.2319353968</v>
          </cell>
          <cell r="R60">
            <v>8485849.0596843697</v>
          </cell>
          <cell r="S60">
            <v>397377.27510000003</v>
          </cell>
          <cell r="T60">
            <v>387745.79969444202</v>
          </cell>
          <cell r="U60">
            <v>8047162.9568999996</v>
          </cell>
          <cell r="V60">
            <v>8102357.87272825</v>
          </cell>
          <cell r="W60">
            <v>2443438.3138492731</v>
          </cell>
          <cell r="X60">
            <v>2473349.3697044202</v>
          </cell>
          <cell r="Y60">
            <v>340062.13718032773</v>
          </cell>
          <cell r="Z60">
            <v>2553781.4015543219</v>
          </cell>
          <cell r="AA60">
            <v>-57.8</v>
          </cell>
          <cell r="AB60">
            <v>64.375077671871779</v>
          </cell>
          <cell r="AC60">
            <v>64.388661484663899</v>
          </cell>
          <cell r="AD60">
            <v>72.536273406666666</v>
          </cell>
          <cell r="AE60">
            <v>72.739618744595404</v>
          </cell>
          <cell r="AF60">
            <v>55.654232536666669</v>
          </cell>
          <cell r="AG60">
            <v>55.547692673692602</v>
          </cell>
          <cell r="AH60">
            <v>72.544956962181033</v>
          </cell>
          <cell r="AI60">
            <v>72.339170284606695</v>
          </cell>
          <cell r="AJ60">
            <v>109.51282106666667</v>
          </cell>
          <cell r="AK60">
            <v>109.057995286863</v>
          </cell>
          <cell r="AL60">
            <v>55.758957783333337</v>
          </cell>
          <cell r="AM60">
            <v>55.606815695106498</v>
          </cell>
          <cell r="AN60">
            <v>4.4083333333333323</v>
          </cell>
          <cell r="AO60">
            <v>4.4083333333333323</v>
          </cell>
          <cell r="AP60">
            <v>6.0696428571428598</v>
          </cell>
          <cell r="AQ60">
            <v>78.759715043333301</v>
          </cell>
          <cell r="AR60">
            <v>489.72081967213097</v>
          </cell>
          <cell r="AS60">
            <v>0.66666666666666696</v>
          </cell>
          <cell r="AT60">
            <v>17.6666666666667</v>
          </cell>
          <cell r="AU60">
            <v>148.15340866666699</v>
          </cell>
          <cell r="AV60">
            <v>102.9781967</v>
          </cell>
          <cell r="AW60">
            <v>5.0714242622950803</v>
          </cell>
          <cell r="AX60">
            <v>4.746666666666667</v>
          </cell>
          <cell r="AY60">
            <v>190</v>
          </cell>
          <cell r="AZ60">
            <v>190</v>
          </cell>
          <cell r="BA60">
            <v>65.293679755439996</v>
          </cell>
          <cell r="BB60">
            <v>93.319696228109052</v>
          </cell>
          <cell r="BC60">
            <v>93.180136698922595</v>
          </cell>
          <cell r="BD60">
            <v>669921.70132628165</v>
          </cell>
          <cell r="BE60">
            <v>668919.83397095103</v>
          </cell>
          <cell r="BF60">
            <v>60.074626930000001</v>
          </cell>
          <cell r="BG60">
            <v>59.9945449604147</v>
          </cell>
          <cell r="BH60">
            <v>431262.61556951865</v>
          </cell>
          <cell r="BI60">
            <v>430687.724614857</v>
          </cell>
          <cell r="BJ60">
            <v>95.905815453449321</v>
          </cell>
          <cell r="BK60">
            <v>95.708333093429403</v>
          </cell>
          <cell r="BL60">
            <v>641063.64152697497</v>
          </cell>
          <cell r="BM60">
            <v>639743.60936604103</v>
          </cell>
          <cell r="BN60">
            <v>61.739443190000003</v>
          </cell>
          <cell r="BO60">
            <v>61.6193170591635</v>
          </cell>
          <cell r="BP60">
            <v>412685.21715911978</v>
          </cell>
          <cell r="BQ60">
            <v>411882.25756221497</v>
          </cell>
          <cell r="BR60">
            <v>90.410385708573955</v>
          </cell>
          <cell r="BS60">
            <v>90.323546249574704</v>
          </cell>
          <cell r="BT60">
            <v>386739.61355906265</v>
          </cell>
          <cell r="BU60">
            <v>386368.148947371</v>
          </cell>
          <cell r="BV60">
            <v>58.201756023333338</v>
          </cell>
          <cell r="BW60">
            <v>58.159917778398203</v>
          </cell>
          <cell r="BX60">
            <v>248963.92661654335</v>
          </cell>
          <cell r="BY60">
            <v>248784.95927214899</v>
          </cell>
          <cell r="BZ60">
            <v>78.884977017830622</v>
          </cell>
          <cell r="CA60">
            <v>78.804190649617993</v>
          </cell>
          <cell r="CB60">
            <v>816227.45237039321</v>
          </cell>
          <cell r="CC60">
            <v>815391.55111250503</v>
          </cell>
          <cell r="CD60">
            <v>50.782265226666667</v>
          </cell>
          <cell r="CE60">
            <v>50.746811958773399</v>
          </cell>
          <cell r="CF60">
            <v>525447.05644258088</v>
          </cell>
          <cell r="CG60">
            <v>525080.21941456199</v>
          </cell>
          <cell r="CH60">
            <v>91.26182335570266</v>
          </cell>
          <cell r="CI60">
            <v>91.179577381332507</v>
          </cell>
          <cell r="CJ60">
            <v>365189.45889959071</v>
          </cell>
          <cell r="CK60">
            <v>364860.34688156599</v>
          </cell>
          <cell r="CL60">
            <v>58.749869670000002</v>
          </cell>
          <cell r="CM60">
            <v>58.708001465791199</v>
          </cell>
          <cell r="CN60">
            <v>235090.99781609979</v>
          </cell>
          <cell r="CO60">
            <v>234923.459777802</v>
          </cell>
          <cell r="CP60">
            <v>5568.2072049999997</v>
          </cell>
          <cell r="CQ60">
            <v>5570.2504571499603</v>
          </cell>
          <cell r="CR60">
            <v>166.29101979999999</v>
          </cell>
          <cell r="CS60">
            <v>163.84730973510099</v>
          </cell>
          <cell r="CT60">
            <v>44.459609999999998</v>
          </cell>
          <cell r="CU60">
            <v>44.310491819894402</v>
          </cell>
          <cell r="CV60">
            <v>42.683115000000001</v>
          </cell>
          <cell r="CW60">
            <v>42.671184362080602</v>
          </cell>
          <cell r="CX60">
            <v>5301.7373729999999</v>
          </cell>
          <cell r="CY60">
            <v>5303.17902189303</v>
          </cell>
          <cell r="CZ60">
            <v>44.513315910000003</v>
          </cell>
          <cell r="DA60">
            <v>44.377333203666801</v>
          </cell>
          <cell r="DB60">
            <v>10772.936460000001</v>
          </cell>
          <cell r="DC60">
            <v>6207.3215049999999</v>
          </cell>
          <cell r="DD60">
            <v>6207.3867395056504</v>
          </cell>
          <cell r="DE60">
            <v>10.296136580000001</v>
          </cell>
          <cell r="DF60">
            <v>10.3185606121286</v>
          </cell>
          <cell r="DG60">
            <v>1.2555066347144741</v>
          </cell>
          <cell r="DH60">
            <v>1.31358951001264</v>
          </cell>
        </row>
        <row r="61">
          <cell r="B61">
            <v>15357716.789999999</v>
          </cell>
          <cell r="C61">
            <v>15623495.2426877</v>
          </cell>
          <cell r="D61">
            <v>9405251.7819999997</v>
          </cell>
          <cell r="E61">
            <v>10786633.970000001</v>
          </cell>
          <cell r="F61">
            <v>11007274.188941</v>
          </cell>
          <cell r="G61">
            <v>3656332.1839999999</v>
          </cell>
          <cell r="H61">
            <v>3707208.0484547699</v>
          </cell>
          <cell r="I61">
            <v>3231580.2250000001</v>
          </cell>
          <cell r="J61">
            <v>3243861.8254861501</v>
          </cell>
          <cell r="K61">
            <v>2924077.5240000002</v>
          </cell>
          <cell r="L61">
            <v>2934404.0515490398</v>
          </cell>
          <cell r="M61">
            <v>10529135.301121695</v>
          </cell>
          <cell r="N61">
            <v>10591171.3732883</v>
          </cell>
          <cell r="O61">
            <v>1965352.7610000002</v>
          </cell>
          <cell r="P61">
            <v>1910821.4472882301</v>
          </cell>
          <cell r="Q61">
            <v>8598752.7043338083</v>
          </cell>
          <cell r="R61">
            <v>8703342.4619589001</v>
          </cell>
          <cell r="S61">
            <v>388981.23060000001</v>
          </cell>
          <cell r="T61">
            <v>394731.38087460602</v>
          </cell>
          <cell r="U61">
            <v>8209771.4743999997</v>
          </cell>
          <cell r="V61">
            <v>8304692.87020123</v>
          </cell>
          <cell r="W61">
            <v>2394422.5160852959</v>
          </cell>
          <cell r="X61">
            <v>2481619.5765875001</v>
          </cell>
          <cell r="Y61">
            <v>124425.37378461524</v>
          </cell>
          <cell r="Z61">
            <v>2322573.8607761175</v>
          </cell>
          <cell r="AA61">
            <v>-344.1</v>
          </cell>
          <cell r="AB61">
            <v>64.638722368687823</v>
          </cell>
          <cell r="AC61">
            <v>64.716319871884707</v>
          </cell>
          <cell r="AD61">
            <v>72.802565340000001</v>
          </cell>
          <cell r="AE61">
            <v>72.884096771414903</v>
          </cell>
          <cell r="AF61">
            <v>55.911019519999996</v>
          </cell>
          <cell r="AG61">
            <v>55.963122610694697</v>
          </cell>
          <cell r="AH61">
            <v>72.564285665760039</v>
          </cell>
          <cell r="AI61">
            <v>72.645775381333294</v>
          </cell>
          <cell r="AJ61">
            <v>108.78074796666668</v>
          </cell>
          <cell r="AK61">
            <v>109.029290229171</v>
          </cell>
          <cell r="AL61">
            <v>56.031105679999996</v>
          </cell>
          <cell r="AM61">
            <v>56.081832209045402</v>
          </cell>
          <cell r="AN61">
            <v>4.3583333333333334</v>
          </cell>
          <cell r="AO61">
            <v>4.3583333333333334</v>
          </cell>
          <cell r="AP61">
            <v>5</v>
          </cell>
          <cell r="AQ61">
            <v>83.643016043333304</v>
          </cell>
          <cell r="AR61">
            <v>518.00738461538401</v>
          </cell>
          <cell r="AS61">
            <v>0.76</v>
          </cell>
          <cell r="AT61">
            <v>21.766666666666701</v>
          </cell>
          <cell r="AU61">
            <v>149.341769766667</v>
          </cell>
          <cell r="AV61">
            <v>104.17783799999999</v>
          </cell>
          <cell r="AW61">
            <v>5.4415483076923099</v>
          </cell>
          <cell r="AX61">
            <v>5.0933333333333337</v>
          </cell>
          <cell r="AY61">
            <v>187.666666666667</v>
          </cell>
          <cell r="AZ61">
            <v>187.666666666667</v>
          </cell>
          <cell r="BA61">
            <v>66.648189913218999</v>
          </cell>
          <cell r="BB61">
            <v>93.949240204584996</v>
          </cell>
          <cell r="BC61">
            <v>94.017677882129405</v>
          </cell>
          <cell r="BD61">
            <v>674441.05992716656</v>
          </cell>
          <cell r="BE61">
            <v>674932.35905527498</v>
          </cell>
          <cell r="BF61">
            <v>60.727588543333333</v>
          </cell>
          <cell r="BG61">
            <v>60.8413410610478</v>
          </cell>
          <cell r="BH61">
            <v>435950.08426675666</v>
          </cell>
          <cell r="BI61">
            <v>436766.68872757698</v>
          </cell>
          <cell r="BJ61">
            <v>96.474486940367285</v>
          </cell>
          <cell r="BK61">
            <v>96.567591013084595</v>
          </cell>
          <cell r="BL61">
            <v>644864.814714571</v>
          </cell>
          <cell r="BM61">
            <v>645487.15065577801</v>
          </cell>
          <cell r="BN61">
            <v>62.359875770000002</v>
          </cell>
          <cell r="BO61">
            <v>62.4786924393498</v>
          </cell>
          <cell r="BP61">
            <v>416832.37723670469</v>
          </cell>
          <cell r="BQ61">
            <v>417626.58399465098</v>
          </cell>
          <cell r="BR61">
            <v>90.877573788683691</v>
          </cell>
          <cell r="BS61">
            <v>90.949929065428094</v>
          </cell>
          <cell r="BT61">
            <v>388738.05805351981</v>
          </cell>
          <cell r="BU61">
            <v>389047.565103559</v>
          </cell>
          <cell r="BV61">
            <v>58.742102616666671</v>
          </cell>
          <cell r="BW61">
            <v>58.8535554480586</v>
          </cell>
          <cell r="BX61">
            <v>251275.31408664316</v>
          </cell>
          <cell r="BY61">
            <v>251752.064900364</v>
          </cell>
          <cell r="BZ61">
            <v>79.410374296318793</v>
          </cell>
          <cell r="CA61">
            <v>79.3841351079991</v>
          </cell>
          <cell r="CB61">
            <v>821663.76861608098</v>
          </cell>
          <cell r="CC61">
            <v>821392.27020612406</v>
          </cell>
          <cell r="CD61">
            <v>51.329851373333334</v>
          </cell>
          <cell r="CE61">
            <v>51.370056362517801</v>
          </cell>
          <cell r="CF61">
            <v>531112.96219984605</v>
          </cell>
          <cell r="CG61">
            <v>531528.96556524199</v>
          </cell>
          <cell r="CH61">
            <v>91.729995056424556</v>
          </cell>
          <cell r="CI61">
            <v>91.806059526602596</v>
          </cell>
          <cell r="CJ61">
            <v>367062.87500911066</v>
          </cell>
          <cell r="CK61">
            <v>367367.25138148799</v>
          </cell>
          <cell r="CL61">
            <v>59.293096833333337</v>
          </cell>
          <cell r="CM61">
            <v>59.410145141768197</v>
          </cell>
          <cell r="CN61">
            <v>237264.75269566264</v>
          </cell>
          <cell r="CO61">
            <v>237733.12826494101</v>
          </cell>
          <cell r="CP61">
            <v>5603.9687649999996</v>
          </cell>
          <cell r="CQ61">
            <v>5601.8683943229398</v>
          </cell>
          <cell r="CR61">
            <v>162.00585330000001</v>
          </cell>
          <cell r="CS61">
            <v>159.85810414492099</v>
          </cell>
          <cell r="CT61">
            <v>44.384928000000002</v>
          </cell>
          <cell r="CU61">
            <v>44.678307309601699</v>
          </cell>
          <cell r="CV61">
            <v>42.276833000000003</v>
          </cell>
          <cell r="CW61">
            <v>42.326264398354297</v>
          </cell>
          <cell r="CX61">
            <v>5342.9656059999998</v>
          </cell>
          <cell r="CY61">
            <v>5346.6534797929598</v>
          </cell>
          <cell r="CZ61">
            <v>44.445852019999997</v>
          </cell>
          <cell r="DA61">
            <v>44.7606417970661</v>
          </cell>
          <cell r="DB61">
            <v>10828.66663</v>
          </cell>
          <cell r="DC61">
            <v>6263.4290929999997</v>
          </cell>
          <cell r="DD61">
            <v>6264.1862296134695</v>
          </cell>
          <cell r="DE61">
            <v>10.52874263</v>
          </cell>
          <cell r="DF61">
            <v>10.4937056174877</v>
          </cell>
          <cell r="DG61">
            <v>1.3070582495802621</v>
          </cell>
          <cell r="DH61">
            <v>1.4420859711206899</v>
          </cell>
        </row>
        <row r="62">
          <cell r="B62">
            <v>16336809.65</v>
          </cell>
          <cell r="C62">
            <v>15991227.809039</v>
          </cell>
          <cell r="D62">
            <v>10319981.789999999</v>
          </cell>
          <cell r="E62">
            <v>11448967.1</v>
          </cell>
          <cell r="F62">
            <v>11257942.4052459</v>
          </cell>
          <cell r="G62">
            <v>3901814.1519999998</v>
          </cell>
          <cell r="H62">
            <v>3823042.7480770801</v>
          </cell>
          <cell r="I62">
            <v>3340130.9350000001</v>
          </cell>
          <cell r="J62">
            <v>3246565.1002917201</v>
          </cell>
          <cell r="K62">
            <v>3015954.5890000002</v>
          </cell>
          <cell r="L62">
            <v>2927068.5543710799</v>
          </cell>
          <cell r="M62">
            <v>11555691.475665584</v>
          </cell>
          <cell r="N62">
            <v>10832369.6106939</v>
          </cell>
          <cell r="O62">
            <v>2179791.31</v>
          </cell>
          <cell r="P62">
            <v>1921160.06645057</v>
          </cell>
          <cell r="Q62">
            <v>9418556.7945801429</v>
          </cell>
          <cell r="R62">
            <v>8934523.8432839606</v>
          </cell>
          <cell r="S62">
            <v>457362.21610000002</v>
          </cell>
          <cell r="T62">
            <v>419887.31041875301</v>
          </cell>
          <cell r="U62">
            <v>8961194.5789000001</v>
          </cell>
          <cell r="V62">
            <v>8522879.3911589608</v>
          </cell>
          <cell r="W62">
            <v>2721786.6818507924</v>
          </cell>
          <cell r="X62">
            <v>2590367.9357132502</v>
          </cell>
          <cell r="Y62">
            <v>369630.22080645151</v>
          </cell>
          <cell r="Z62">
            <v>2688233.79693622</v>
          </cell>
          <cell r="AA62">
            <v>9.6</v>
          </cell>
          <cell r="AB62">
            <v>65.138548773068294</v>
          </cell>
          <cell r="AC62">
            <v>64.979401020982607</v>
          </cell>
          <cell r="AD62">
            <v>73.542302383333336</v>
          </cell>
          <cell r="AE62">
            <v>73.0715072083824</v>
          </cell>
          <cell r="AF62">
            <v>56.191148483333329</v>
          </cell>
          <cell r="AG62">
            <v>56.282338024220799</v>
          </cell>
          <cell r="AH62">
            <v>72.785926078809538</v>
          </cell>
          <cell r="AI62">
            <v>72.901583007580996</v>
          </cell>
          <cell r="AJ62">
            <v>108.7469579</v>
          </cell>
          <cell r="AK62">
            <v>108.75875271313799</v>
          </cell>
          <cell r="AL62">
            <v>56.32596659</v>
          </cell>
          <cell r="AM62">
            <v>56.476117905764497</v>
          </cell>
          <cell r="AN62">
            <v>4.3083333333333327</v>
          </cell>
          <cell r="AO62">
            <v>4.3083333333333327</v>
          </cell>
          <cell r="AP62">
            <v>5</v>
          </cell>
          <cell r="AQ62">
            <v>87.753102606666701</v>
          </cell>
          <cell r="AR62">
            <v>540.00032258064505</v>
          </cell>
          <cell r="AS62">
            <v>0.78666666666666696</v>
          </cell>
          <cell r="AT62">
            <v>24.533333333333299</v>
          </cell>
          <cell r="AU62">
            <v>151.517840233333</v>
          </cell>
          <cell r="AV62">
            <v>105.68015680000001</v>
          </cell>
          <cell r="AW62">
            <v>6.1367065079365002</v>
          </cell>
          <cell r="AX62">
            <v>5.3066666666666675</v>
          </cell>
          <cell r="AY62">
            <v>153.333333333333</v>
          </cell>
          <cell r="AZ62">
            <v>153.333333333333</v>
          </cell>
          <cell r="BA62">
            <v>67.466822348712995</v>
          </cell>
          <cell r="BB62">
            <v>94.053473466385967</v>
          </cell>
          <cell r="BC62">
            <v>94.437797094401802</v>
          </cell>
          <cell r="BD62">
            <v>675189.32773024449</v>
          </cell>
          <cell r="BE62">
            <v>677948.30304927798</v>
          </cell>
          <cell r="BF62">
            <v>61.265067686666669</v>
          </cell>
          <cell r="BG62">
            <v>61.375477957012897</v>
          </cell>
          <cell r="BH62">
            <v>439808.52955411718</v>
          </cell>
          <cell r="BI62">
            <v>440601.14075110399</v>
          </cell>
          <cell r="BJ62">
            <v>96.443448966285843</v>
          </cell>
          <cell r="BK62">
            <v>96.957494894012896</v>
          </cell>
          <cell r="BL62">
            <v>644657.34745519573</v>
          </cell>
          <cell r="BM62">
            <v>648093.38679032796</v>
          </cell>
          <cell r="BN62">
            <v>62.82186304333333</v>
          </cell>
          <cell r="BO62">
            <v>63.024037031990403</v>
          </cell>
          <cell r="BP62">
            <v>419920.44069127104</v>
          </cell>
          <cell r="BQ62">
            <v>421271.83312537998</v>
          </cell>
          <cell r="BR62">
            <v>91.040616593920987</v>
          </cell>
          <cell r="BS62">
            <v>91.478790557073097</v>
          </cell>
          <cell r="BT62">
            <v>389435.49022347323</v>
          </cell>
          <cell r="BU62">
            <v>391309.82388366002</v>
          </cell>
          <cell r="BV62">
            <v>59.302536443333331</v>
          </cell>
          <cell r="BW62">
            <v>59.471959837316</v>
          </cell>
          <cell r="BX62">
            <v>253672.62673885471</v>
          </cell>
          <cell r="BY62">
            <v>254397.352526059</v>
          </cell>
          <cell r="BZ62">
            <v>79.869392609971982</v>
          </cell>
          <cell r="CA62">
            <v>79.943115928789396</v>
          </cell>
          <cell r="CB62">
            <v>826413.25784594787</v>
          </cell>
          <cell r="CC62">
            <v>827176.07731989597</v>
          </cell>
          <cell r="CD62">
            <v>52.025763259999998</v>
          </cell>
          <cell r="CE62">
            <v>51.963232560268203</v>
          </cell>
          <cell r="CF62">
            <v>538313.60302908544</v>
          </cell>
          <cell r="CG62">
            <v>537666.59423641197</v>
          </cell>
          <cell r="CH62">
            <v>91.885689432818694</v>
          </cell>
          <cell r="CI62">
            <v>92.367899770938095</v>
          </cell>
          <cell r="CJ62">
            <v>367685.89505164779</v>
          </cell>
          <cell r="CK62">
            <v>369615.487580285</v>
          </cell>
          <cell r="CL62">
            <v>59.853004626666667</v>
          </cell>
          <cell r="CM62">
            <v>60.048166124986203</v>
          </cell>
          <cell r="CN62">
            <v>239505.25607991029</v>
          </cell>
          <cell r="CO62">
            <v>240286.206091178</v>
          </cell>
          <cell r="CP62">
            <v>5696.4458919999997</v>
          </cell>
          <cell r="CQ62">
            <v>5692.6106687408101</v>
          </cell>
          <cell r="CR62">
            <v>159.36924859999999</v>
          </cell>
          <cell r="CS62">
            <v>163.04561437362099</v>
          </cell>
          <cell r="CT62">
            <v>43.989319000000002</v>
          </cell>
          <cell r="CU62">
            <v>43.753957566569603</v>
          </cell>
          <cell r="CV62">
            <v>43.631213000000002</v>
          </cell>
          <cell r="CW62">
            <v>43.080158545013099</v>
          </cell>
          <cell r="CX62">
            <v>5442.8187470000003</v>
          </cell>
          <cell r="CY62">
            <v>5435.75032565729</v>
          </cell>
          <cell r="CZ62">
            <v>44.00387104</v>
          </cell>
          <cell r="DA62">
            <v>43.789487466338997</v>
          </cell>
          <cell r="DB62">
            <v>10881.17123</v>
          </cell>
          <cell r="DC62">
            <v>6328.3960310000002</v>
          </cell>
          <cell r="DD62">
            <v>6326.1210682740702</v>
          </cell>
          <cell r="DE62">
            <v>9.9859448820000001</v>
          </cell>
          <cell r="DF62">
            <v>10.016154329810901</v>
          </cell>
          <cell r="DG62">
            <v>1.4237414908713064</v>
          </cell>
          <cell r="DH62">
            <v>1.48804357344134</v>
          </cell>
        </row>
        <row r="63">
          <cell r="B63">
            <v>15949218.49</v>
          </cell>
          <cell r="C63">
            <v>16152864.2849997</v>
          </cell>
          <cell r="D63">
            <v>10247570.52</v>
          </cell>
          <cell r="E63">
            <v>11248068.289999999</v>
          </cell>
          <cell r="F63">
            <v>11327202.3975363</v>
          </cell>
          <cell r="G63">
            <v>3794248.8020000001</v>
          </cell>
          <cell r="H63">
            <v>3877509.75224191</v>
          </cell>
          <cell r="I63">
            <v>3197309.9670000002</v>
          </cell>
          <cell r="J63">
            <v>3302273.9543733001</v>
          </cell>
          <cell r="K63">
            <v>2873536.923</v>
          </cell>
          <cell r="L63">
            <v>2986478.31902869</v>
          </cell>
          <cell r="M63">
            <v>10172812.589688273</v>
          </cell>
          <cell r="N63">
            <v>10850422.702067399</v>
          </cell>
          <cell r="O63">
            <v>1541981.3580000005</v>
          </cell>
          <cell r="P63">
            <v>1930727.4935917</v>
          </cell>
          <cell r="Q63">
            <v>8608861.1254528221</v>
          </cell>
          <cell r="R63">
            <v>8941461.7422569804</v>
          </cell>
          <cell r="S63">
            <v>399495.94809999998</v>
          </cell>
          <cell r="T63">
            <v>443951.33641601598</v>
          </cell>
          <cell r="U63">
            <v>8209365.1778999995</v>
          </cell>
          <cell r="V63">
            <v>8490761.5789202191</v>
          </cell>
          <cell r="W63">
            <v>2627420.5201007915</v>
          </cell>
          <cell r="X63">
            <v>2637966.1692777299</v>
          </cell>
          <cell r="Y63">
            <v>531570.78079999995</v>
          </cell>
          <cell r="Z63">
            <v>2303084.0842924439</v>
          </cell>
          <cell r="AA63">
            <v>680.2</v>
          </cell>
          <cell r="AB63">
            <v>65.806509700533979</v>
          </cell>
          <cell r="AC63">
            <v>65.900986805394595</v>
          </cell>
          <cell r="AD63">
            <v>73.49083873666666</v>
          </cell>
          <cell r="AE63">
            <v>73.742573483041895</v>
          </cell>
          <cell r="AF63">
            <v>57.494733796666672</v>
          </cell>
          <cell r="AG63">
            <v>57.453857653464702</v>
          </cell>
          <cell r="AH63">
            <v>73.672165078321726</v>
          </cell>
          <cell r="AI63">
            <v>73.672383097005493</v>
          </cell>
          <cell r="AJ63">
            <v>108.09795370000001</v>
          </cell>
          <cell r="AK63">
            <v>108.221641331676</v>
          </cell>
          <cell r="AL63">
            <v>57.678669176666666</v>
          </cell>
          <cell r="AM63">
            <v>57.626559173976403</v>
          </cell>
          <cell r="AN63">
            <v>4.1833333333333336</v>
          </cell>
          <cell r="AO63">
            <v>4.1833333333333336</v>
          </cell>
          <cell r="AP63">
            <v>5.2144582470669398</v>
          </cell>
          <cell r="AQ63">
            <v>83.045629586666706</v>
          </cell>
          <cell r="AR63">
            <v>512.30799999999999</v>
          </cell>
          <cell r="AS63">
            <v>0.81408418760773005</v>
          </cell>
          <cell r="AT63">
            <v>28.866666666666699</v>
          </cell>
          <cell r="AU63">
            <v>152.71696723333301</v>
          </cell>
          <cell r="AV63">
            <v>106.9248091</v>
          </cell>
          <cell r="AW63">
            <v>6.11578140625</v>
          </cell>
          <cell r="AX63">
            <v>5.6766666666666667</v>
          </cell>
          <cell r="AY63">
            <v>161</v>
          </cell>
          <cell r="AZ63">
            <v>161</v>
          </cell>
          <cell r="BA63">
            <v>66.753121613413001</v>
          </cell>
          <cell r="BB63">
            <v>94.156642864007154</v>
          </cell>
          <cell r="BC63">
            <v>93.826064720772095</v>
          </cell>
          <cell r="BD63">
            <v>675929.95828491589</v>
          </cell>
          <cell r="BE63">
            <v>673556.81005283701</v>
          </cell>
          <cell r="BF63">
            <v>61.961200320000003</v>
          </cell>
          <cell r="BG63">
            <v>61.828645107380403</v>
          </cell>
          <cell r="BH63">
            <v>444805.91356757842</v>
          </cell>
          <cell r="BI63">
            <v>443854.32867067499</v>
          </cell>
          <cell r="BJ63">
            <v>96.969752891810842</v>
          </cell>
          <cell r="BK63">
            <v>96.541691168345693</v>
          </cell>
          <cell r="BL63">
            <v>648175.32297578105</v>
          </cell>
          <cell r="BM63">
            <v>645314.02821493801</v>
          </cell>
          <cell r="BN63">
            <v>63.812409843333334</v>
          </cell>
          <cell r="BO63">
            <v>63.621675388056403</v>
          </cell>
          <cell r="BP63">
            <v>426541.5567905248</v>
          </cell>
          <cell r="BQ63">
            <v>425266.62967794598</v>
          </cell>
          <cell r="BR63">
            <v>91.848796188081181</v>
          </cell>
          <cell r="BS63">
            <v>91.4080230229346</v>
          </cell>
          <cell r="BT63">
            <v>392892.56057531654</v>
          </cell>
          <cell r="BU63">
            <v>391007.10856390599</v>
          </cell>
          <cell r="BV63">
            <v>60.442486973333331</v>
          </cell>
          <cell r="BW63">
            <v>60.208001447925703</v>
          </cell>
          <cell r="BX63">
            <v>258548.88098767205</v>
          </cell>
          <cell r="BY63">
            <v>257545.845321751</v>
          </cell>
          <cell r="BZ63">
            <v>79.511025456460928</v>
          </cell>
          <cell r="CA63">
            <v>79.538551213400595</v>
          </cell>
          <cell r="CB63">
            <v>822705.21203315095</v>
          </cell>
          <cell r="CC63">
            <v>822990.02264314995</v>
          </cell>
          <cell r="CD63">
            <v>52.323430680000001</v>
          </cell>
          <cell r="CE63">
            <v>52.3911208311942</v>
          </cell>
          <cell r="CF63">
            <v>541393.58516339411</v>
          </cell>
          <cell r="CG63">
            <v>542093.97910058498</v>
          </cell>
          <cell r="CH63">
            <v>92.801613808789796</v>
          </cell>
          <cell r="CI63">
            <v>92.306961507437506</v>
          </cell>
          <cell r="CJ63">
            <v>371351.0193605292</v>
          </cell>
          <cell r="CK63">
            <v>369371.63959790202</v>
          </cell>
          <cell r="CL63">
            <v>61.069502993333337</v>
          </cell>
          <cell r="CM63">
            <v>60.8038624441092</v>
          </cell>
          <cell r="CN63">
            <v>244373.14457851846</v>
          </cell>
          <cell r="CO63">
            <v>243310.16857366401</v>
          </cell>
          <cell r="CP63">
            <v>5747.2419410000002</v>
          </cell>
          <cell r="CQ63">
            <v>5750.2293180714296</v>
          </cell>
          <cell r="CR63">
            <v>160.14642610000001</v>
          </cell>
          <cell r="CS63">
            <v>161.35154226090401</v>
          </cell>
          <cell r="CT63">
            <v>43.945466000000003</v>
          </cell>
          <cell r="CU63">
            <v>44.0666621301975</v>
          </cell>
          <cell r="CV63">
            <v>43.574919999999999</v>
          </cell>
          <cell r="CW63">
            <v>44.124464638026097</v>
          </cell>
          <cell r="CX63">
            <v>5488.9866519999996</v>
          </cell>
          <cell r="CY63">
            <v>5490.7856092604097</v>
          </cell>
          <cell r="CZ63">
            <v>44.068404110000003</v>
          </cell>
          <cell r="DA63">
            <v>44.131702000294801</v>
          </cell>
          <cell r="DB63">
            <v>10932.91344</v>
          </cell>
          <cell r="DC63">
            <v>6323.6807150000004</v>
          </cell>
          <cell r="DD63">
            <v>6325.5645355810002</v>
          </cell>
          <cell r="DE63">
            <v>9.1155578570000007</v>
          </cell>
          <cell r="DF63">
            <v>9.1126099951706898</v>
          </cell>
          <cell r="DG63">
            <v>1.8169797808964809</v>
          </cell>
          <cell r="DH63">
            <v>1.5394462497836801</v>
          </cell>
        </row>
        <row r="64">
          <cell r="B64">
            <v>16334026.82</v>
          </cell>
          <cell r="C64">
            <v>16223272.2342002</v>
          </cell>
          <cell r="D64">
            <v>10322274.529999999</v>
          </cell>
          <cell r="E64">
            <v>11490453.539999999</v>
          </cell>
          <cell r="F64">
            <v>11393912.7998973</v>
          </cell>
          <cell r="G64">
            <v>3899495.5159999998</v>
          </cell>
          <cell r="H64">
            <v>3859678.5051682801</v>
          </cell>
          <cell r="I64">
            <v>3273036.41</v>
          </cell>
          <cell r="J64">
            <v>3258862.419495</v>
          </cell>
          <cell r="K64">
            <v>2986229.139</v>
          </cell>
          <cell r="L64">
            <v>2960295.0143652898</v>
          </cell>
          <cell r="M64">
            <v>10895770.218796456</v>
          </cell>
          <cell r="N64">
            <v>10888337.1624531</v>
          </cell>
          <cell r="O64">
            <v>2015355.6390000004</v>
          </cell>
          <cell r="P64">
            <v>1941507.4327108101</v>
          </cell>
          <cell r="Q64">
            <v>8911306.3462396767</v>
          </cell>
          <cell r="R64">
            <v>8963985.9794179499</v>
          </cell>
          <cell r="S64">
            <v>469355.11040000001</v>
          </cell>
          <cell r="T64">
            <v>456832.54201527999</v>
          </cell>
          <cell r="U64">
            <v>8441951.2356000002</v>
          </cell>
          <cell r="V64">
            <v>8508619.9181253593</v>
          </cell>
          <cell r="W64">
            <v>2658639.2045746371</v>
          </cell>
          <cell r="X64">
            <v>2691118.68378971</v>
          </cell>
          <cell r="Y64">
            <v>158366.10713114752</v>
          </cell>
          <cell r="Z64">
            <v>2421161.4878744367</v>
          </cell>
          <cell r="AA64">
            <v>-530.9</v>
          </cell>
          <cell r="AB64">
            <v>66.710652335564063</v>
          </cell>
          <cell r="AC64">
            <v>66.698303394920401</v>
          </cell>
          <cell r="AD64">
            <v>73.995068693333337</v>
          </cell>
          <cell r="AE64">
            <v>74.113501256265906</v>
          </cell>
          <cell r="AF64">
            <v>58.752693206666663</v>
          </cell>
          <cell r="AG64">
            <v>58.664636016101397</v>
          </cell>
          <cell r="AH64">
            <v>74.621729980778099</v>
          </cell>
          <cell r="AI64">
            <v>74.446436858456906</v>
          </cell>
          <cell r="AJ64">
            <v>107.91135689999999</v>
          </cell>
          <cell r="AK64">
            <v>107.572788427661</v>
          </cell>
          <cell r="AL64">
            <v>58.95606801666667</v>
          </cell>
          <cell r="AM64">
            <v>58.823614612752102</v>
          </cell>
          <cell r="AN64">
            <v>4.0083333333333329</v>
          </cell>
          <cell r="AO64">
            <v>4.0083333333333329</v>
          </cell>
          <cell r="AP64">
            <v>5.5</v>
          </cell>
          <cell r="AQ64">
            <v>82.963746926666701</v>
          </cell>
          <cell r="AR64">
            <v>520.08573770491796</v>
          </cell>
          <cell r="AS64">
            <v>0.78888838489219504</v>
          </cell>
          <cell r="AT64">
            <v>28.8333333333333</v>
          </cell>
          <cell r="AU64">
            <v>152.472007433333</v>
          </cell>
          <cell r="AV64">
            <v>107.7201061</v>
          </cell>
          <cell r="AW64">
            <v>6.6371519672131098</v>
          </cell>
          <cell r="AX64">
            <v>6.2733333333333334</v>
          </cell>
          <cell r="AY64">
            <v>202</v>
          </cell>
          <cell r="AZ64">
            <v>202</v>
          </cell>
          <cell r="BA64">
            <v>67.256996059879</v>
          </cell>
          <cell r="BB64">
            <v>94.262159497941539</v>
          </cell>
          <cell r="BC64">
            <v>94.165173988599804</v>
          </cell>
          <cell r="BD64">
            <v>676687.43913601886</v>
          </cell>
          <cell r="BE64">
            <v>675991.201363698</v>
          </cell>
          <cell r="BF64">
            <v>62.882901506666663</v>
          </cell>
          <cell r="BG64">
            <v>62.804977006098703</v>
          </cell>
          <cell r="BH64">
            <v>451422.60492046119</v>
          </cell>
          <cell r="BI64">
            <v>450863.20196303801</v>
          </cell>
          <cell r="BJ64">
            <v>96.927924081366669</v>
          </cell>
          <cell r="BK64">
            <v>96.773042618387393</v>
          </cell>
          <cell r="BL64">
            <v>647895.72648398019</v>
          </cell>
          <cell r="BM64">
            <v>646860.45167604403</v>
          </cell>
          <cell r="BN64">
            <v>64.661250449999997</v>
          </cell>
          <cell r="BO64">
            <v>64.542944121025201</v>
          </cell>
          <cell r="BP64">
            <v>432215.46559170505</v>
          </cell>
          <cell r="BQ64">
            <v>431424.67010426201</v>
          </cell>
          <cell r="BR64">
            <v>91.633746985179229</v>
          </cell>
          <cell r="BS64">
            <v>91.580475440082495</v>
          </cell>
          <cell r="BT64">
            <v>391972.66575377947</v>
          </cell>
          <cell r="BU64">
            <v>391744.79130570998</v>
          </cell>
          <cell r="BV64">
            <v>61.129470373333334</v>
          </cell>
          <cell r="BW64">
            <v>61.087812901890203</v>
          </cell>
          <cell r="BX64">
            <v>261487.52230144641</v>
          </cell>
          <cell r="BY64">
            <v>261309.32823314201</v>
          </cell>
          <cell r="BZ64">
            <v>79.22834535350988</v>
          </cell>
          <cell r="CA64">
            <v>79.160448368321497</v>
          </cell>
          <cell r="CB64">
            <v>819780.30454138119</v>
          </cell>
          <cell r="CC64">
            <v>819077.77048037597</v>
          </cell>
          <cell r="CD64">
            <v>52.853746019999996</v>
          </cell>
          <cell r="CE64">
            <v>52.816687056216402</v>
          </cell>
          <cell r="CF64">
            <v>546880.7888780291</v>
          </cell>
          <cell r="CG64">
            <v>546497.337620985</v>
          </cell>
          <cell r="CH64">
            <v>92.59291847818362</v>
          </cell>
          <cell r="CI64">
            <v>92.545653741139006</v>
          </cell>
          <cell r="CJ64">
            <v>370515.9129375302</v>
          </cell>
          <cell r="CK64">
            <v>370326.780361732</v>
          </cell>
          <cell r="CL64">
            <v>61.769339933333328</v>
          </cell>
          <cell r="CM64">
            <v>61.728616433829401</v>
          </cell>
          <cell r="CN64">
            <v>247173.58252769703</v>
          </cell>
          <cell r="CO64">
            <v>247010.62509198399</v>
          </cell>
          <cell r="CP64">
            <v>5744.3602469999996</v>
          </cell>
          <cell r="CQ64">
            <v>5747.1058104399599</v>
          </cell>
          <cell r="CR64">
            <v>166.49454119999999</v>
          </cell>
          <cell r="CS64">
            <v>163.435507886978</v>
          </cell>
          <cell r="CT64">
            <v>43.984903000000003</v>
          </cell>
          <cell r="CU64">
            <v>43.837570352791801</v>
          </cell>
          <cell r="CV64">
            <v>43.236595999999999</v>
          </cell>
          <cell r="CW64">
            <v>43.190225466408698</v>
          </cell>
          <cell r="CX64">
            <v>5479.3226530000002</v>
          </cell>
          <cell r="CY64">
            <v>5481.3725656427296</v>
          </cell>
          <cell r="CZ64">
            <v>44.003069410000002</v>
          </cell>
          <cell r="DA64">
            <v>43.874349089291101</v>
          </cell>
          <cell r="DB64">
            <v>10988.979160000001</v>
          </cell>
          <cell r="DC64">
            <v>6330.5664530000004</v>
          </cell>
          <cell r="DD64">
            <v>6330.4422900310201</v>
          </cell>
          <cell r="DE64">
            <v>9.2599328950000004</v>
          </cell>
          <cell r="DF64">
            <v>9.2722813698970796</v>
          </cell>
          <cell r="DG64">
            <v>1.3995588018511873</v>
          </cell>
          <cell r="DH64">
            <v>1.4755396983801401</v>
          </cell>
        </row>
        <row r="65">
          <cell r="B65">
            <v>16137128.98</v>
          </cell>
          <cell r="C65">
            <v>16409630.699656</v>
          </cell>
          <cell r="D65">
            <v>10342936.859999999</v>
          </cell>
          <cell r="E65">
            <v>11308411.390000001</v>
          </cell>
          <cell r="F65">
            <v>11527657.1197406</v>
          </cell>
          <cell r="G65">
            <v>3882105.1850000001</v>
          </cell>
          <cell r="H65">
            <v>3925280.6985762399</v>
          </cell>
          <cell r="I65">
            <v>3341487.2480000001</v>
          </cell>
          <cell r="J65">
            <v>3353278.84371089</v>
          </cell>
          <cell r="K65">
            <v>3041210.537</v>
          </cell>
          <cell r="L65">
            <v>3050384.4321333999</v>
          </cell>
          <cell r="M65">
            <v>10924375.606623674</v>
          </cell>
          <cell r="N65">
            <v>10974545.6112625</v>
          </cell>
          <cell r="O65">
            <v>2007532.5170000002</v>
          </cell>
          <cell r="P65">
            <v>1951315.1200160901</v>
          </cell>
          <cell r="Q65">
            <v>8945854.0659183934</v>
          </cell>
          <cell r="R65">
            <v>9042419.5891327802</v>
          </cell>
          <cell r="S65">
            <v>444578.76940000005</v>
          </cell>
          <cell r="T65">
            <v>451617.57387563499</v>
          </cell>
          <cell r="U65">
            <v>8501275.2975999992</v>
          </cell>
          <cell r="V65">
            <v>8588531.6811049394</v>
          </cell>
          <cell r="W65">
            <v>2686732.3625382185</v>
          </cell>
          <cell r="X65">
            <v>2778685.5484952498</v>
          </cell>
          <cell r="Y65">
            <v>155598.49547540984</v>
          </cell>
          <cell r="Z65">
            <v>2694621.2766877348</v>
          </cell>
          <cell r="AA65">
            <v>-523.79999999999995</v>
          </cell>
          <cell r="AB65">
            <v>67.199798688568862</v>
          </cell>
          <cell r="AC65">
            <v>67.260758506398602</v>
          </cell>
          <cell r="AD65">
            <v>74.359286623333332</v>
          </cell>
          <cell r="AE65">
            <v>74.406305815071505</v>
          </cell>
          <cell r="AF65">
            <v>59.358556646666663</v>
          </cell>
          <cell r="AG65">
            <v>59.400582561680601</v>
          </cell>
          <cell r="AH65">
            <v>74.875132071733958</v>
          </cell>
          <cell r="AI65">
            <v>74.942429499670098</v>
          </cell>
          <cell r="AJ65">
            <v>107.04434236666667</v>
          </cell>
          <cell r="AK65">
            <v>107.256578139806</v>
          </cell>
          <cell r="AL65">
            <v>59.573164133333336</v>
          </cell>
          <cell r="AM65">
            <v>59.628150493723098</v>
          </cell>
          <cell r="AN65">
            <v>3.8333333333333321</v>
          </cell>
          <cell r="AO65">
            <v>3.8333333333333321</v>
          </cell>
          <cell r="AP65">
            <v>5.3106060606060597</v>
          </cell>
          <cell r="AQ65">
            <v>88.377872859999997</v>
          </cell>
          <cell r="AR65">
            <v>552.55147540983603</v>
          </cell>
          <cell r="AS65">
            <v>0.84907617406029801</v>
          </cell>
          <cell r="AT65">
            <v>31.633333333333301</v>
          </cell>
          <cell r="AU65">
            <v>153.705899433333</v>
          </cell>
          <cell r="AV65">
            <v>108.41469069999999</v>
          </cell>
          <cell r="AW65">
            <v>6.69906281250001</v>
          </cell>
          <cell r="AX65">
            <v>6.52</v>
          </cell>
          <cell r="AY65">
            <v>202.333333333333</v>
          </cell>
          <cell r="AZ65">
            <v>202.333333333333</v>
          </cell>
          <cell r="BA65">
            <v>67.921273519457003</v>
          </cell>
          <cell r="BB65">
            <v>94.501122581689941</v>
          </cell>
          <cell r="BC65">
            <v>94.549692413450799</v>
          </cell>
          <cell r="BD65">
            <v>678402.90288150287</v>
          </cell>
          <cell r="BE65">
            <v>678751.57508833695</v>
          </cell>
          <cell r="BF65">
            <v>63.504564133333332</v>
          </cell>
          <cell r="BG65">
            <v>63.592467167282898</v>
          </cell>
          <cell r="BH65">
            <v>455885.38503377727</v>
          </cell>
          <cell r="BI65">
            <v>456516.42170084501</v>
          </cell>
          <cell r="BJ65">
            <v>97.096045514045827</v>
          </cell>
          <cell r="BK65">
            <v>97.193811284538896</v>
          </cell>
          <cell r="BL65">
            <v>649019.50127638935</v>
          </cell>
          <cell r="BM65">
            <v>649672.99742328201</v>
          </cell>
          <cell r="BN65">
            <v>65.248347119999991</v>
          </cell>
          <cell r="BO65">
            <v>65.352799700146505</v>
          </cell>
          <cell r="BP65">
            <v>436139.79830728722</v>
          </cell>
          <cell r="BQ65">
            <v>436837.99112350499</v>
          </cell>
          <cell r="BR65">
            <v>92.104129527988022</v>
          </cell>
          <cell r="BS65">
            <v>92.183000784220098</v>
          </cell>
          <cell r="BT65">
            <v>393984.77488709503</v>
          </cell>
          <cell r="BU65">
            <v>394322.154700985</v>
          </cell>
          <cell r="BV65">
            <v>61.89378962666666</v>
          </cell>
          <cell r="BW65">
            <v>61.9999942848521</v>
          </cell>
          <cell r="BX65">
            <v>264756.97558773909</v>
          </cell>
          <cell r="BY65">
            <v>265211.27680716198</v>
          </cell>
          <cell r="BZ65">
            <v>79.338002747721376</v>
          </cell>
          <cell r="CA65">
            <v>79.309200386911897</v>
          </cell>
          <cell r="CB65">
            <v>820914.9359869936</v>
          </cell>
          <cell r="CC65">
            <v>820616.91628208896</v>
          </cell>
          <cell r="CD65">
            <v>53.31497813</v>
          </cell>
          <cell r="CE65">
            <v>53.334311896046998</v>
          </cell>
          <cell r="CF65">
            <v>551653.1843876536</v>
          </cell>
          <cell r="CG65">
            <v>551853.23199137603</v>
          </cell>
          <cell r="CH65">
            <v>93.0908424888501</v>
          </cell>
          <cell r="CI65">
            <v>93.177656221956099</v>
          </cell>
          <cell r="CJ65">
            <v>372508.38463426242</v>
          </cell>
          <cell r="CK65">
            <v>372855.77480286598</v>
          </cell>
          <cell r="CL65">
            <v>62.556858749999996</v>
          </cell>
          <cell r="CM65">
            <v>62.668702597293397</v>
          </cell>
          <cell r="CN65">
            <v>250324.88457226413</v>
          </cell>
          <cell r="CO65">
            <v>250772.434188827</v>
          </cell>
          <cell r="CP65">
            <v>5700.7568920000003</v>
          </cell>
          <cell r="CQ65">
            <v>5699.7970958697097</v>
          </cell>
          <cell r="CR65">
            <v>169.30690569999999</v>
          </cell>
          <cell r="CS65">
            <v>167.68278741201101</v>
          </cell>
          <cell r="CT65">
            <v>43.587147999999999</v>
          </cell>
          <cell r="CU65">
            <v>43.832333494996298</v>
          </cell>
          <cell r="CV65">
            <v>44.093229999999998</v>
          </cell>
          <cell r="CW65">
            <v>44.165850709258997</v>
          </cell>
          <cell r="CX65">
            <v>5435.4125320000003</v>
          </cell>
          <cell r="CY65">
            <v>5438.1812061453202</v>
          </cell>
          <cell r="CZ65">
            <v>43.625049089999997</v>
          </cell>
          <cell r="DA65">
            <v>43.888477930316498</v>
          </cell>
          <cell r="DB65">
            <v>11051.462879999999</v>
          </cell>
          <cell r="DC65">
            <v>6342.7044980000001</v>
          </cell>
          <cell r="DD65">
            <v>6342.04778916136</v>
          </cell>
          <cell r="DE65">
            <v>10.12103916</v>
          </cell>
          <cell r="DF65">
            <v>10.059592484910301</v>
          </cell>
          <cell r="DG65">
            <v>1.3380201882876155</v>
          </cell>
          <cell r="DH65">
            <v>1.4638512066498299</v>
          </cell>
        </row>
        <row r="66">
          <cell r="B66">
            <v>16952279.239999998</v>
          </cell>
          <cell r="C66">
            <v>16561400.3001462</v>
          </cell>
          <cell r="D66">
            <v>11182206.9</v>
          </cell>
          <cell r="E66">
            <v>11869283.57</v>
          </cell>
          <cell r="F66">
            <v>11646805.9322474</v>
          </cell>
          <cell r="G66">
            <v>4036517.86</v>
          </cell>
          <cell r="H66">
            <v>3930269.1654143101</v>
          </cell>
          <cell r="I66">
            <v>3527461.9270000001</v>
          </cell>
          <cell r="J66">
            <v>3409592.0129289799</v>
          </cell>
          <cell r="K66">
            <v>3242857.5449999999</v>
          </cell>
          <cell r="L66">
            <v>3132921.4376640501</v>
          </cell>
          <cell r="M66">
            <v>11779543.615662489</v>
          </cell>
          <cell r="N66">
            <v>11042202.094425799</v>
          </cell>
          <cell r="O66">
            <v>2226549.3170000003</v>
          </cell>
          <cell r="P66">
            <v>1962430.3346144201</v>
          </cell>
          <cell r="Q66">
            <v>9593531.4445712287</v>
          </cell>
          <cell r="R66">
            <v>9100502.3611258809</v>
          </cell>
          <cell r="S66">
            <v>492568.4535</v>
          </cell>
          <cell r="T66">
            <v>453801.75399673602</v>
          </cell>
          <cell r="U66">
            <v>9100962.9924999997</v>
          </cell>
          <cell r="V66">
            <v>8653186.5677605607</v>
          </cell>
          <cell r="W66">
            <v>3021135.5372718056</v>
          </cell>
          <cell r="X66">
            <v>2881207.5593765001</v>
          </cell>
          <cell r="Y66">
            <v>283393.62426229526</v>
          </cell>
          <cell r="Z66">
            <v>2830624.9981035646</v>
          </cell>
          <cell r="AA66">
            <v>-522.9</v>
          </cell>
          <cell r="AB66">
            <v>68.116757385249741</v>
          </cell>
          <cell r="AC66">
            <v>67.963054423368305</v>
          </cell>
          <cell r="AD66">
            <v>75.330936319999992</v>
          </cell>
          <cell r="AE66">
            <v>74.920585672075902</v>
          </cell>
          <cell r="AF66">
            <v>60.203457116666669</v>
          </cell>
          <cell r="AG66">
            <v>60.264975033885598</v>
          </cell>
          <cell r="AH66">
            <v>75.604144843537895</v>
          </cell>
          <cell r="AI66">
            <v>75.680963396056896</v>
          </cell>
          <cell r="AJ66">
            <v>107.19144546666666</v>
          </cell>
          <cell r="AK66">
            <v>107.190119821799</v>
          </cell>
          <cell r="AL66">
            <v>60.455728763333333</v>
          </cell>
          <cell r="AM66">
            <v>60.546729861101099</v>
          </cell>
          <cell r="AN66">
            <v>3.6416666666666662</v>
          </cell>
          <cell r="AO66">
            <v>3.6416666666666662</v>
          </cell>
          <cell r="AP66">
            <v>5</v>
          </cell>
          <cell r="AQ66">
            <v>89.688116436666604</v>
          </cell>
          <cell r="AR66">
            <v>572.28114754098397</v>
          </cell>
          <cell r="AS66">
            <v>0.83828207686957601</v>
          </cell>
          <cell r="AT66">
            <v>31.966666666666701</v>
          </cell>
          <cell r="AU66">
            <v>152.774170266667</v>
          </cell>
          <cell r="AV66">
            <v>109.0828854</v>
          </cell>
          <cell r="AW66">
            <v>6.6987214285714201</v>
          </cell>
          <cell r="AX66">
            <v>6.4733333333333336</v>
          </cell>
          <cell r="AY66">
            <v>223.666666666667</v>
          </cell>
          <cell r="AZ66">
            <v>223.666666666667</v>
          </cell>
          <cell r="BA66">
            <v>68.133538761178997</v>
          </cell>
          <cell r="BB66">
            <v>94.198671716613276</v>
          </cell>
          <cell r="BC66">
            <v>94.589854436434706</v>
          </cell>
          <cell r="BD66">
            <v>676231.67423107428</v>
          </cell>
          <cell r="BE66">
            <v>679039.88947119401</v>
          </cell>
          <cell r="BF66">
            <v>64.165080673333335</v>
          </cell>
          <cell r="BG66">
            <v>64.285493205193703</v>
          </cell>
          <cell r="BH66">
            <v>460627.08889819327</v>
          </cell>
          <cell r="BI66">
            <v>461491.50414469099</v>
          </cell>
          <cell r="BJ66">
            <v>96.753079662799678</v>
          </cell>
          <cell r="BK66">
            <v>97.232305725838103</v>
          </cell>
          <cell r="BL66">
            <v>646727.01320901059</v>
          </cell>
          <cell r="BM66">
            <v>649930.30597803998</v>
          </cell>
          <cell r="BN66">
            <v>65.905060536666667</v>
          </cell>
          <cell r="BO66">
            <v>66.106793689457405</v>
          </cell>
          <cell r="BP66">
            <v>440529.47053245379</v>
          </cell>
          <cell r="BQ66">
            <v>441877.916284982</v>
          </cell>
          <cell r="BR66">
            <v>92.042365236805125</v>
          </cell>
          <cell r="BS66">
            <v>92.462172205352701</v>
          </cell>
          <cell r="BT66">
            <v>393720.57185426186</v>
          </cell>
          <cell r="BU66">
            <v>395516.33882859902</v>
          </cell>
          <cell r="BV66">
            <v>62.696274619999997</v>
          </cell>
          <cell r="BW66">
            <v>62.864684027355601</v>
          </cell>
          <cell r="BX66">
            <v>268189.68670578545</v>
          </cell>
          <cell r="BY66">
            <v>268910.075062041</v>
          </cell>
          <cell r="BZ66">
            <v>79.652565843387663</v>
          </cell>
          <cell r="CA66">
            <v>79.740338070700403</v>
          </cell>
          <cell r="CB66">
            <v>824169.73866161914</v>
          </cell>
          <cell r="CC66">
            <v>825077.92301056103</v>
          </cell>
          <cell r="CD66">
            <v>54.256745026666671</v>
          </cell>
          <cell r="CE66">
            <v>54.208153431348101</v>
          </cell>
          <cell r="CF66">
            <v>561397.701326782</v>
          </cell>
          <cell r="CG66">
            <v>560894.92125940497</v>
          </cell>
          <cell r="CH66">
            <v>92.989082131082384</v>
          </cell>
          <cell r="CI66">
            <v>93.447744298550901</v>
          </cell>
          <cell r="CJ66">
            <v>372101.18468334997</v>
          </cell>
          <cell r="CK66">
            <v>373936.54784574098</v>
          </cell>
          <cell r="CL66">
            <v>63.341147470000003</v>
          </cell>
          <cell r="CM66">
            <v>63.532133705173202</v>
          </cell>
          <cell r="CN66">
            <v>253463.26119839755</v>
          </cell>
          <cell r="CO66">
            <v>254227.503652638</v>
          </cell>
          <cell r="CP66">
            <v>5706.5883700000004</v>
          </cell>
          <cell r="CQ66">
            <v>5702.8246480206999</v>
          </cell>
          <cell r="CR66">
            <v>158.01714770000001</v>
          </cell>
          <cell r="CS66">
            <v>161.21156380945101</v>
          </cell>
          <cell r="CT66">
            <v>44.598165999999999</v>
          </cell>
          <cell r="CU66">
            <v>44.335753084462702</v>
          </cell>
          <cell r="CV66">
            <v>43.853458000000003</v>
          </cell>
          <cell r="CW66">
            <v>43.269303649814603</v>
          </cell>
          <cell r="CX66">
            <v>5455.4169760000004</v>
          </cell>
          <cell r="CY66">
            <v>5449.2443111639705</v>
          </cell>
          <cell r="CZ66">
            <v>44.678905120000003</v>
          </cell>
          <cell r="DA66">
            <v>44.437266212663197</v>
          </cell>
          <cell r="DB66">
            <v>11107.781080000001</v>
          </cell>
          <cell r="DC66">
            <v>6319.4773139999998</v>
          </cell>
          <cell r="DD66">
            <v>6318.9999816954396</v>
          </cell>
          <cell r="DE66">
            <v>9.6984119750000009</v>
          </cell>
          <cell r="DF66">
            <v>9.7558677028866292</v>
          </cell>
          <cell r="DG66">
            <v>1.3793334849633843</v>
          </cell>
          <cell r="DH66">
            <v>1.42694786841239</v>
          </cell>
        </row>
        <row r="67">
          <cell r="B67">
            <v>16558927.130000001</v>
          </cell>
          <cell r="C67">
            <v>16786215.218788501</v>
          </cell>
          <cell r="D67">
            <v>11012583.6</v>
          </cell>
          <cell r="E67">
            <v>11695353.689999999</v>
          </cell>
          <cell r="F67">
            <v>11795394.8434701</v>
          </cell>
          <cell r="G67">
            <v>3871217.9530000002</v>
          </cell>
          <cell r="H67">
            <v>3976025.49658451</v>
          </cell>
          <cell r="I67">
            <v>3297028.6839999999</v>
          </cell>
          <cell r="J67">
            <v>3414435.06503679</v>
          </cell>
          <cell r="K67">
            <v>2995450.72</v>
          </cell>
          <cell r="L67">
            <v>3119777.4643533002</v>
          </cell>
          <cell r="M67">
            <v>10432222.354597667</v>
          </cell>
          <cell r="N67">
            <v>11135921.7206716</v>
          </cell>
          <cell r="O67">
            <v>1577587.4970000004</v>
          </cell>
          <cell r="P67">
            <v>1975984.02369086</v>
          </cell>
          <cell r="Q67">
            <v>8836082.7237716429</v>
          </cell>
          <cell r="R67">
            <v>9183734.1884352192</v>
          </cell>
          <cell r="S67">
            <v>411467.24829999998</v>
          </cell>
          <cell r="T67">
            <v>455411.11930449202</v>
          </cell>
          <cell r="U67">
            <v>8424615.4757000003</v>
          </cell>
          <cell r="V67">
            <v>8721720.6421919204</v>
          </cell>
          <cell r="W67">
            <v>2888976.5279428908</v>
          </cell>
          <cell r="X67">
            <v>2900477.8028564798</v>
          </cell>
          <cell r="Y67">
            <v>375740.07665625005</v>
          </cell>
          <cell r="Z67">
            <v>2542163.5274273599</v>
          </cell>
          <cell r="AA67">
            <v>-176.9</v>
          </cell>
          <cell r="AB67">
            <v>68.442346380044583</v>
          </cell>
          <cell r="AC67">
            <v>68.566787336859406</v>
          </cell>
          <cell r="AD67">
            <v>75.158313739999997</v>
          </cell>
          <cell r="AE67">
            <v>75.458839283345</v>
          </cell>
          <cell r="AF67">
            <v>60.965691533333334</v>
          </cell>
          <cell r="AG67">
            <v>60.955539547887703</v>
          </cell>
          <cell r="AH67">
            <v>76.246061354103645</v>
          </cell>
          <cell r="AI67">
            <v>76.275523933155</v>
          </cell>
          <cell r="AJ67">
            <v>107.2014176</v>
          </cell>
          <cell r="AK67">
            <v>107.282890249395</v>
          </cell>
          <cell r="AL67">
            <v>61.273260313333338</v>
          </cell>
          <cell r="AM67">
            <v>61.247653673197199</v>
          </cell>
          <cell r="AN67">
            <v>3</v>
          </cell>
          <cell r="AO67">
            <v>3</v>
          </cell>
          <cell r="AP67">
            <v>4.5409090909090901</v>
          </cell>
          <cell r="AQ67">
            <v>89.807629293333306</v>
          </cell>
          <cell r="AR67">
            <v>574.35046875</v>
          </cell>
          <cell r="AS67">
            <v>0.80013305512715804</v>
          </cell>
          <cell r="AT67">
            <v>28.766666666666701</v>
          </cell>
          <cell r="AU67">
            <v>153.250199866667</v>
          </cell>
          <cell r="AV67">
            <v>109.40244250000001</v>
          </cell>
          <cell r="AW67">
            <v>5.3364160937499996</v>
          </cell>
          <cell r="AX67">
            <v>5.5933333333333337</v>
          </cell>
          <cell r="AY67">
            <v>196.666666666667</v>
          </cell>
          <cell r="AZ67">
            <v>196.666666666667</v>
          </cell>
          <cell r="BA67">
            <v>66.633523208769006</v>
          </cell>
          <cell r="BB67">
            <v>95.187123176022965</v>
          </cell>
          <cell r="BC67">
            <v>94.820013223203603</v>
          </cell>
          <cell r="BD67">
            <v>683327.55120165017</v>
          </cell>
          <cell r="BE67">
            <v>680692.14909406402</v>
          </cell>
          <cell r="BF67">
            <v>65.148300553333328</v>
          </cell>
          <cell r="BG67">
            <v>65.018286116654295</v>
          </cell>
          <cell r="BH67">
            <v>467685.40950370993</v>
          </cell>
          <cell r="BI67">
            <v>466752.06428206799</v>
          </cell>
          <cell r="BJ67">
            <v>97.749196857127217</v>
          </cell>
          <cell r="BK67">
            <v>97.291579291547293</v>
          </cell>
          <cell r="BL67">
            <v>653385.36351825949</v>
          </cell>
          <cell r="BM67">
            <v>650326.508518107</v>
          </cell>
          <cell r="BN67">
            <v>66.901843896666662</v>
          </cell>
          <cell r="BO67">
            <v>66.7023273079798</v>
          </cell>
          <cell r="BP67">
            <v>447192.2736956806</v>
          </cell>
          <cell r="BQ67">
            <v>445858.64413143898</v>
          </cell>
          <cell r="BR67">
            <v>93.1071834477316</v>
          </cell>
          <cell r="BS67">
            <v>92.629635513020702</v>
          </cell>
          <cell r="BT67">
            <v>398275.4399723094</v>
          </cell>
          <cell r="BU67">
            <v>396232.68014673499</v>
          </cell>
          <cell r="BV67">
            <v>63.724741000000002</v>
          </cell>
          <cell r="BW67">
            <v>63.491084394893903</v>
          </cell>
          <cell r="BX67">
            <v>272589.05617249454</v>
          </cell>
          <cell r="BY67">
            <v>271589.56629638298</v>
          </cell>
          <cell r="BZ67">
            <v>80.412151342286407</v>
          </cell>
          <cell r="CA67">
            <v>80.402350406337504</v>
          </cell>
          <cell r="CB67">
            <v>832029.21406570659</v>
          </cell>
          <cell r="CC67">
            <v>831927.80321076303</v>
          </cell>
          <cell r="CD67">
            <v>55.035963153333334</v>
          </cell>
          <cell r="CE67">
            <v>55.110401853552503</v>
          </cell>
          <cell r="CF67">
            <v>569460.31667401351</v>
          </cell>
          <cell r="CG67">
            <v>570230.53824174404</v>
          </cell>
          <cell r="CH67">
            <v>94.081148882763827</v>
          </cell>
          <cell r="CI67">
            <v>93.549985043951295</v>
          </cell>
          <cell r="CJ67">
            <v>376471.15288543567</v>
          </cell>
          <cell r="CK67">
            <v>374345.67009514198</v>
          </cell>
          <cell r="CL67">
            <v>64.39134579666667</v>
          </cell>
          <cell r="CM67">
            <v>64.129427342891603</v>
          </cell>
          <cell r="CN67">
            <v>257665.6904787971</v>
          </cell>
          <cell r="CO67">
            <v>256617.608653339</v>
          </cell>
          <cell r="CP67">
            <v>5682.511262</v>
          </cell>
          <cell r="CQ67">
            <v>5683.87325790675</v>
          </cell>
          <cell r="CR67">
            <v>160.68330950000001</v>
          </cell>
          <cell r="CS67">
            <v>162.24790902463999</v>
          </cell>
          <cell r="CT67">
            <v>44.067802</v>
          </cell>
          <cell r="CU67">
            <v>44.265304768948603</v>
          </cell>
          <cell r="CV67">
            <v>42.003774999999997</v>
          </cell>
          <cell r="CW67">
            <v>42.559390047254801</v>
          </cell>
          <cell r="CX67">
            <v>5428.0532409999996</v>
          </cell>
          <cell r="CY67">
            <v>5428.81834503968</v>
          </cell>
          <cell r="CZ67">
            <v>44.238087450000002</v>
          </cell>
          <cell r="DA67">
            <v>44.375131717684297</v>
          </cell>
          <cell r="DB67">
            <v>11168.57627</v>
          </cell>
          <cell r="DC67">
            <v>6314.2414390000004</v>
          </cell>
          <cell r="DD67">
            <v>6315.6116893594399</v>
          </cell>
          <cell r="DE67">
            <v>10.0048467</v>
          </cell>
          <cell r="DF67">
            <v>9.9952228165289903</v>
          </cell>
          <cell r="DG67">
            <v>1.4971447361744341</v>
          </cell>
          <cell r="DH67">
            <v>1.2782470784181901</v>
          </cell>
        </row>
        <row r="68">
          <cell r="B68">
            <v>17043467.43</v>
          </cell>
          <cell r="C68">
            <v>16945961.5605052</v>
          </cell>
          <cell r="D68">
            <v>11255626.26</v>
          </cell>
          <cell r="E68">
            <v>11999833.33</v>
          </cell>
          <cell r="F68">
            <v>11909564.484664399</v>
          </cell>
          <cell r="G68">
            <v>4086452.5019999999</v>
          </cell>
          <cell r="H68">
            <v>4059292.5472174301</v>
          </cell>
          <cell r="I68">
            <v>3476741.0690000001</v>
          </cell>
          <cell r="J68">
            <v>3475519.4288423099</v>
          </cell>
          <cell r="K68">
            <v>3179733.7829999998</v>
          </cell>
          <cell r="L68">
            <v>3164534.1552221798</v>
          </cell>
          <cell r="M68">
            <v>11280560.164105071</v>
          </cell>
          <cell r="N68">
            <v>11276250.407880399</v>
          </cell>
          <cell r="O68">
            <v>2064290.9440000006</v>
          </cell>
          <cell r="P68">
            <v>1988201.8834821701</v>
          </cell>
          <cell r="Q68">
            <v>9244010.0723950639</v>
          </cell>
          <cell r="R68">
            <v>9302800.8404167797</v>
          </cell>
          <cell r="S68">
            <v>487927.42340000003</v>
          </cell>
          <cell r="T68">
            <v>474537.95064500102</v>
          </cell>
          <cell r="U68">
            <v>8756082.6495999992</v>
          </cell>
          <cell r="V68">
            <v>8827704.6840159595</v>
          </cell>
          <cell r="W68">
            <v>2817513.7292919429</v>
          </cell>
          <cell r="X68">
            <v>2851603.8547073398</v>
          </cell>
          <cell r="Y68">
            <v>417419.23967213108</v>
          </cell>
          <cell r="Z68">
            <v>3405596.1491081538</v>
          </cell>
          <cell r="AA68">
            <v>-164.8</v>
          </cell>
          <cell r="AB68">
            <v>69.114274183735532</v>
          </cell>
          <cell r="AC68">
            <v>69.1010258351169</v>
          </cell>
          <cell r="AD68">
            <v>75.899817616666667</v>
          </cell>
          <cell r="AE68">
            <v>75.972002302628994</v>
          </cell>
          <cell r="AF68">
            <v>61.582583373333328</v>
          </cell>
          <cell r="AG68">
            <v>61.511791263854903</v>
          </cell>
          <cell r="AH68">
            <v>76.84048551019626</v>
          </cell>
          <cell r="AI68">
            <v>76.696648060925199</v>
          </cell>
          <cell r="AJ68">
            <v>107.45010576666665</v>
          </cell>
          <cell r="AK68">
            <v>107.216212460077</v>
          </cell>
          <cell r="AL68">
            <v>61.949374779999999</v>
          </cell>
          <cell r="AM68">
            <v>61.867419981443703</v>
          </cell>
          <cell r="AN68">
            <v>3</v>
          </cell>
          <cell r="AO68">
            <v>3</v>
          </cell>
          <cell r="AP68">
            <v>3.7266666666666701</v>
          </cell>
          <cell r="AQ68">
            <v>91.981607546666694</v>
          </cell>
          <cell r="AR68">
            <v>606.36147540983598</v>
          </cell>
          <cell r="AS68">
            <v>0.74916386948501601</v>
          </cell>
          <cell r="AT68">
            <v>27.866666666666699</v>
          </cell>
          <cell r="AU68">
            <v>150.02905799999999</v>
          </cell>
          <cell r="AV68">
            <v>109.7609265</v>
          </cell>
          <cell r="AW68">
            <v>4.1697749180327897</v>
          </cell>
          <cell r="AX68">
            <v>4.3266666666666671</v>
          </cell>
          <cell r="AY68">
            <v>177.666666666667</v>
          </cell>
          <cell r="AZ68">
            <v>177.666666666667</v>
          </cell>
          <cell r="BA68">
            <v>66.091873383717001</v>
          </cell>
          <cell r="BB68">
            <v>95.485995104125138</v>
          </cell>
          <cell r="BC68">
            <v>95.393139251503499</v>
          </cell>
          <cell r="BD68">
            <v>685473.08744582592</v>
          </cell>
          <cell r="BE68">
            <v>684806.49557658494</v>
          </cell>
          <cell r="BF68">
            <v>65.994452463333332</v>
          </cell>
          <cell r="BG68">
            <v>65.925186508774104</v>
          </cell>
          <cell r="BH68">
            <v>473759.74911302532</v>
          </cell>
          <cell r="BI68">
            <v>473262.50396563997</v>
          </cell>
          <cell r="BJ68">
            <v>98.004927004316741</v>
          </cell>
          <cell r="BK68">
            <v>97.877754641329005</v>
          </cell>
          <cell r="BL68">
            <v>655094.74160581781</v>
          </cell>
          <cell r="BM68">
            <v>654244.68285098101</v>
          </cell>
          <cell r="BN68">
            <v>67.735393963333337</v>
          </cell>
          <cell r="BO68">
            <v>67.636101910723298</v>
          </cell>
          <cell r="BP68">
            <v>452763.97587667871</v>
          </cell>
          <cell r="BQ68">
            <v>452100.27759617602</v>
          </cell>
          <cell r="BR68">
            <v>93.210510825504983</v>
          </cell>
          <cell r="BS68">
            <v>93.176272511630202</v>
          </cell>
          <cell r="BT68">
            <v>398717.43333222007</v>
          </cell>
          <cell r="BU68">
            <v>398570.97546474199</v>
          </cell>
          <cell r="BV68">
            <v>64.421768020000002</v>
          </cell>
          <cell r="BW68">
            <v>64.383322686789796</v>
          </cell>
          <cell r="BX68">
            <v>275570.6600915835</v>
          </cell>
          <cell r="BY68">
            <v>275406.20627178601</v>
          </cell>
          <cell r="BZ68">
            <v>80.993008619107727</v>
          </cell>
          <cell r="CA68">
            <v>80.924969467366907</v>
          </cell>
          <cell r="CB68">
            <v>838039.37814477447</v>
          </cell>
          <cell r="CC68">
            <v>837335.37307881599</v>
          </cell>
          <cell r="CD68">
            <v>55.977730046666665</v>
          </cell>
          <cell r="CE68">
            <v>55.931169260850403</v>
          </cell>
          <cell r="CF68">
            <v>579204.83357865165</v>
          </cell>
          <cell r="CG68">
            <v>578723.06641556497</v>
          </cell>
          <cell r="CH68">
            <v>94.154884069732617</v>
          </cell>
          <cell r="CI68">
            <v>94.126470238418094</v>
          </cell>
          <cell r="CJ68">
            <v>376766.20849621436</v>
          </cell>
          <cell r="CK68">
            <v>376652.508908391</v>
          </cell>
          <cell r="CL68">
            <v>65.074464733333329</v>
          </cell>
          <cell r="CM68">
            <v>65.036662571576599</v>
          </cell>
          <cell r="CN68">
            <v>260399.23037173826</v>
          </cell>
          <cell r="CO68">
            <v>260247.962837784</v>
          </cell>
          <cell r="CP68">
            <v>5758.7140049999998</v>
          </cell>
          <cell r="CQ68">
            <v>5760.2405226400597</v>
          </cell>
          <cell r="CR68">
            <v>167.13264820000001</v>
          </cell>
          <cell r="CS68">
            <v>163.73485820124299</v>
          </cell>
          <cell r="CT68">
            <v>43.946810999999997</v>
          </cell>
          <cell r="CU68">
            <v>43.790008138277997</v>
          </cell>
          <cell r="CV68">
            <v>43.373457000000002</v>
          </cell>
          <cell r="CW68">
            <v>43.347206156002997</v>
          </cell>
          <cell r="CX68">
            <v>5496.8275130000002</v>
          </cell>
          <cell r="CY68">
            <v>5499.6826273280003</v>
          </cell>
          <cell r="CZ68">
            <v>44.034159080000002</v>
          </cell>
          <cell r="DA68">
            <v>43.901001202323002</v>
          </cell>
          <cell r="DB68">
            <v>11230.630859999999</v>
          </cell>
          <cell r="DC68">
            <v>6379.097154</v>
          </cell>
          <cell r="DD68">
            <v>6379.0902093603499</v>
          </cell>
          <cell r="DE68">
            <v>9.7252500449999992</v>
          </cell>
          <cell r="DF68">
            <v>9.7406219446272608</v>
          </cell>
          <cell r="DG68">
            <v>1.3601715818399129</v>
          </cell>
          <cell r="DH68">
            <v>1.4430760462654999</v>
          </cell>
        </row>
        <row r="69">
          <cell r="B69">
            <v>16547366.460000001</v>
          </cell>
          <cell r="C69">
            <v>16823571.759874299</v>
          </cell>
          <cell r="D69">
            <v>11096118.9</v>
          </cell>
          <cell r="E69">
            <v>11572903.039999999</v>
          </cell>
          <cell r="F69">
            <v>11793865.9362763</v>
          </cell>
          <cell r="G69">
            <v>4051161.1269999999</v>
          </cell>
          <cell r="H69">
            <v>4083628.1427309099</v>
          </cell>
          <cell r="I69">
            <v>3505059.1310000001</v>
          </cell>
          <cell r="J69">
            <v>3513252.2854078701</v>
          </cell>
          <cell r="K69">
            <v>3205472.4029999999</v>
          </cell>
          <cell r="L69">
            <v>3209870.2918545702</v>
          </cell>
          <cell r="M69">
            <v>11164424.502575193</v>
          </cell>
          <cell r="N69">
            <v>11201745.171731601</v>
          </cell>
          <cell r="O69">
            <v>2055103.4070000001</v>
          </cell>
          <cell r="P69">
            <v>1997480.9070964199</v>
          </cell>
          <cell r="Q69">
            <v>9138385.4180429783</v>
          </cell>
          <cell r="R69">
            <v>9225098.4257512894</v>
          </cell>
          <cell r="S69">
            <v>443660.18890000001</v>
          </cell>
          <cell r="T69">
            <v>451811.67317097698</v>
          </cell>
          <cell r="U69">
            <v>8694725.2291000001</v>
          </cell>
          <cell r="V69">
            <v>8774221.01153698</v>
          </cell>
          <cell r="W69">
            <v>2753977.2753455481</v>
          </cell>
          <cell r="X69">
            <v>2842686.0501317098</v>
          </cell>
          <cell r="Y69">
            <v>-79773.477749999991</v>
          </cell>
          <cell r="Z69">
            <v>3435144.8016111385</v>
          </cell>
          <cell r="AA69">
            <v>-741.1</v>
          </cell>
          <cell r="AB69">
            <v>69.646140742242935</v>
          </cell>
          <cell r="AC69">
            <v>69.660907719703999</v>
          </cell>
          <cell r="AD69">
            <v>76.222937173333335</v>
          </cell>
          <cell r="AE69">
            <v>76.199756773771597</v>
          </cell>
          <cell r="AF69">
            <v>62.285815273333334</v>
          </cell>
          <cell r="AG69">
            <v>62.304955765959498</v>
          </cell>
          <cell r="AH69">
            <v>77.478445481791766</v>
          </cell>
          <cell r="AI69">
            <v>77.522996916396494</v>
          </cell>
          <cell r="AJ69">
            <v>107.71397783333333</v>
          </cell>
          <cell r="AK69">
            <v>107.859809604446</v>
          </cell>
          <cell r="AL69">
            <v>62.676032190000001</v>
          </cell>
          <cell r="AM69">
            <v>62.7021045413968</v>
          </cell>
          <cell r="AN69">
            <v>3</v>
          </cell>
          <cell r="AO69">
            <v>3</v>
          </cell>
          <cell r="AP69">
            <v>5.5</v>
          </cell>
          <cell r="AQ69">
            <v>100.19087841</v>
          </cell>
          <cell r="AR69">
            <v>669.80250000000001</v>
          </cell>
          <cell r="AS69">
            <v>0.66768877196165599</v>
          </cell>
          <cell r="AT69">
            <v>26.7</v>
          </cell>
          <cell r="AU69">
            <v>148.93190720000001</v>
          </cell>
          <cell r="AV69">
            <v>109.728396</v>
          </cell>
          <cell r="AW69">
            <v>3.4635743749999999</v>
          </cell>
          <cell r="AX69">
            <v>3.4966666666666666</v>
          </cell>
          <cell r="AY69">
            <v>192.666666666667</v>
          </cell>
          <cell r="AZ69">
            <v>192.666666666667</v>
          </cell>
          <cell r="BA69">
            <v>63.490612348569002</v>
          </cell>
          <cell r="BB69">
            <v>95.771821863791857</v>
          </cell>
          <cell r="BC69">
            <v>95.876415419897697</v>
          </cell>
          <cell r="BD69">
            <v>687524.97527722712</v>
          </cell>
          <cell r="BE69">
            <v>688275.82955470297</v>
          </cell>
          <cell r="BF69">
            <v>66.701377846666674</v>
          </cell>
          <cell r="BG69">
            <v>66.774961642710593</v>
          </cell>
          <cell r="BH69">
            <v>478834.61191964848</v>
          </cell>
          <cell r="BI69">
            <v>479362.853907421</v>
          </cell>
          <cell r="BJ69">
            <v>98.232622081963612</v>
          </cell>
          <cell r="BK69">
            <v>98.388547549800506</v>
          </cell>
          <cell r="BL69">
            <v>656616.7247613119</v>
          </cell>
          <cell r="BM69">
            <v>657658.97801518103</v>
          </cell>
          <cell r="BN69">
            <v>68.415230229999992</v>
          </cell>
          <cell r="BO69">
            <v>68.525223608678303</v>
          </cell>
          <cell r="BP69">
            <v>457308.20826436917</v>
          </cell>
          <cell r="BQ69">
            <v>458043.43746326998</v>
          </cell>
          <cell r="BR69">
            <v>93.568722835406874</v>
          </cell>
          <cell r="BS69">
            <v>93.695243642745197</v>
          </cell>
          <cell r="BT69">
            <v>400249.72161078377</v>
          </cell>
          <cell r="BU69">
            <v>400790.92722269602</v>
          </cell>
          <cell r="BV69">
            <v>65.16700439666667</v>
          </cell>
          <cell r="BW69">
            <v>65.272784146349906</v>
          </cell>
          <cell r="BX69">
            <v>278758.48443348199</v>
          </cell>
          <cell r="BY69">
            <v>279210.96806289197</v>
          </cell>
          <cell r="BZ69">
            <v>81.391204862006035</v>
          </cell>
          <cell r="CA69">
            <v>81.387119857559895</v>
          </cell>
          <cell r="CB69">
            <v>842159.53786556493</v>
          </cell>
          <cell r="CC69">
            <v>842117.27008704201</v>
          </cell>
          <cell r="CD69">
            <v>56.685833089999996</v>
          </cell>
          <cell r="CE69">
            <v>56.691492281556499</v>
          </cell>
          <cell r="CF69">
            <v>586531.61701607401</v>
          </cell>
          <cell r="CG69">
            <v>586590.17300063302</v>
          </cell>
          <cell r="CH69">
            <v>94.513253788099945</v>
          </cell>
          <cell r="CI69">
            <v>94.653016594771898</v>
          </cell>
          <cell r="CJ69">
            <v>378200.24562942475</v>
          </cell>
          <cell r="CK69">
            <v>378759.51457509701</v>
          </cell>
          <cell r="CL69">
            <v>65.824833753333337</v>
          </cell>
          <cell r="CM69">
            <v>65.937071853267696</v>
          </cell>
          <cell r="CN69">
            <v>263401.87535857764</v>
          </cell>
          <cell r="CO69">
            <v>263851.00260072201</v>
          </cell>
          <cell r="CP69">
            <v>5832.2012789999999</v>
          </cell>
          <cell r="CQ69">
            <v>5834.4025005924896</v>
          </cell>
          <cell r="CR69">
            <v>164.9013325</v>
          </cell>
          <cell r="CS69">
            <v>163.64688629408101</v>
          </cell>
          <cell r="CT69">
            <v>42.207746999999998</v>
          </cell>
          <cell r="CU69">
            <v>42.4282076493894</v>
          </cell>
          <cell r="CV69">
            <v>42.681564999999999</v>
          </cell>
          <cell r="CW69">
            <v>42.724887843763497</v>
          </cell>
          <cell r="CX69">
            <v>5570.7414019999997</v>
          </cell>
          <cell r="CY69">
            <v>5573.4028056239804</v>
          </cell>
          <cell r="CZ69">
            <v>42.307378409999998</v>
          </cell>
          <cell r="DA69">
            <v>42.5415034699272</v>
          </cell>
          <cell r="DB69">
            <v>11293.330260000001</v>
          </cell>
          <cell r="DC69">
            <v>6463.7559639999999</v>
          </cell>
          <cell r="DD69">
            <v>6461.7453576804201</v>
          </cell>
          <cell r="DE69">
            <v>9.7707074540000001</v>
          </cell>
          <cell r="DF69">
            <v>9.6920569999324595</v>
          </cell>
          <cell r="DG69">
            <v>1.466639528595916</v>
          </cell>
          <cell r="DH69">
            <v>1.60283354833782</v>
          </cell>
        </row>
        <row r="70">
          <cell r="B70">
            <v>17359189.75</v>
          </cell>
          <cell r="C70">
            <v>16925924.818692598</v>
          </cell>
          <cell r="D70">
            <v>11923615.810000001</v>
          </cell>
          <cell r="E70">
            <v>12167090.380000001</v>
          </cell>
          <cell r="F70">
            <v>11919490.7282492</v>
          </cell>
          <cell r="G70">
            <v>4145279.7910000002</v>
          </cell>
          <cell r="H70">
            <v>4016078.1655910001</v>
          </cell>
          <cell r="I70">
            <v>3607162.82</v>
          </cell>
          <cell r="J70">
            <v>3466265.4759680699</v>
          </cell>
          <cell r="K70">
            <v>3234460.5619999999</v>
          </cell>
          <cell r="L70">
            <v>3109365.4146676799</v>
          </cell>
          <cell r="M70">
            <v>12058698.214834312</v>
          </cell>
          <cell r="N70">
            <v>11305506.3816175</v>
          </cell>
          <cell r="O70">
            <v>2281628.1710000006</v>
          </cell>
          <cell r="P70">
            <v>2010955.1046336801</v>
          </cell>
          <cell r="Q70">
            <v>9816719.3677592855</v>
          </cell>
          <cell r="R70">
            <v>9312334.4070357792</v>
          </cell>
          <cell r="S70">
            <v>491157.76900000003</v>
          </cell>
          <cell r="T70">
            <v>452588.93923401798</v>
          </cell>
          <cell r="U70">
            <v>9325561.5989999995</v>
          </cell>
          <cell r="V70">
            <v>8866488.2297571693</v>
          </cell>
          <cell r="W70">
            <v>2916854.9691483611</v>
          </cell>
          <cell r="X70">
            <v>2785832.2858326999</v>
          </cell>
          <cell r="Y70">
            <v>427623.11740322545</v>
          </cell>
          <cell r="Z70">
            <v>3902953.4327205615</v>
          </cell>
          <cell r="AA70">
            <v>-17.5</v>
          </cell>
          <cell r="AB70">
            <v>70.190213073751067</v>
          </cell>
          <cell r="AC70">
            <v>70.046037805252098</v>
          </cell>
          <cell r="AD70">
            <v>76.595583570000002</v>
          </cell>
          <cell r="AE70">
            <v>76.241297946920994</v>
          </cell>
          <cell r="AF70">
            <v>62.968389116666664</v>
          </cell>
          <cell r="AG70">
            <v>62.997740999239902</v>
          </cell>
          <cell r="AH70">
            <v>78.227861107942644</v>
          </cell>
          <cell r="AI70">
            <v>78.257707409752797</v>
          </cell>
          <cell r="AJ70">
            <v>108.48042066666666</v>
          </cell>
          <cell r="AK70">
            <v>108.457308448465</v>
          </cell>
          <cell r="AL70">
            <v>63.375361023333333</v>
          </cell>
          <cell r="AM70">
            <v>63.411067316573799</v>
          </cell>
          <cell r="AN70">
            <v>3</v>
          </cell>
          <cell r="AO70">
            <v>3</v>
          </cell>
          <cell r="AP70">
            <v>6.5</v>
          </cell>
          <cell r="AQ70">
            <v>101.024328383333</v>
          </cell>
          <cell r="AR70">
            <v>689.82596774193496</v>
          </cell>
          <cell r="AS70">
            <v>0.64664035803925102</v>
          </cell>
          <cell r="AT70">
            <v>20.366666666666699</v>
          </cell>
          <cell r="AU70">
            <v>147.30119186666701</v>
          </cell>
          <cell r="AV70">
            <v>110.1602371</v>
          </cell>
          <cell r="AW70">
            <v>2.1566995312500001</v>
          </cell>
          <cell r="AX70">
            <v>2.1333333333333333</v>
          </cell>
          <cell r="AY70">
            <v>202</v>
          </cell>
          <cell r="AZ70">
            <v>202</v>
          </cell>
          <cell r="BA70">
            <v>65.878785006315994</v>
          </cell>
          <cell r="BB70">
            <v>96.050451695445204</v>
          </cell>
          <cell r="BC70">
            <v>96.444718379734397</v>
          </cell>
          <cell r="BD70">
            <v>689525.19793553045</v>
          </cell>
          <cell r="BE70">
            <v>692355.552283147</v>
          </cell>
          <cell r="BF70">
            <v>67.418016703333336</v>
          </cell>
          <cell r="BG70">
            <v>67.545710784232497</v>
          </cell>
          <cell r="BH70">
            <v>483979.20562815265</v>
          </cell>
          <cell r="BI70">
            <v>484895.89352362399</v>
          </cell>
          <cell r="BJ70">
            <v>98.540599182004556</v>
          </cell>
          <cell r="BK70">
            <v>98.998328631119193</v>
          </cell>
          <cell r="BL70">
            <v>658675.33737333841</v>
          </cell>
          <cell r="BM70">
            <v>661734.94023589103</v>
          </cell>
          <cell r="BN70">
            <v>69.165856529999999</v>
          </cell>
          <cell r="BO70">
            <v>69.360022815159397</v>
          </cell>
          <cell r="BP70">
            <v>462325.62276659493</v>
          </cell>
          <cell r="BQ70">
            <v>463623.48927540699</v>
          </cell>
          <cell r="BR70">
            <v>93.699121021657589</v>
          </cell>
          <cell r="BS70">
            <v>94.125252513766796</v>
          </cell>
          <cell r="BT70">
            <v>400807.51310524723</v>
          </cell>
          <cell r="BU70">
            <v>402630.33387179702</v>
          </cell>
          <cell r="BV70">
            <v>65.767612693333334</v>
          </cell>
          <cell r="BW70">
            <v>65.934822834519295</v>
          </cell>
          <cell r="BX70">
            <v>281327.64746417577</v>
          </cell>
          <cell r="BY70">
            <v>282042.90583723999</v>
          </cell>
          <cell r="BZ70">
            <v>81.200317310307298</v>
          </cell>
          <cell r="CA70">
            <v>81.332660067830602</v>
          </cell>
          <cell r="CB70">
            <v>840184.41324865504</v>
          </cell>
          <cell r="CC70">
            <v>841553.77147009899</v>
          </cell>
          <cell r="CD70">
            <v>56.994675736666665</v>
          </cell>
          <cell r="CE70">
            <v>56.982825080358602</v>
          </cell>
          <cell r="CF70">
            <v>589727.22987167619</v>
          </cell>
          <cell r="CG70">
            <v>589604.61044055305</v>
          </cell>
          <cell r="CH70">
            <v>94.671290630664188</v>
          </cell>
          <cell r="CI70">
            <v>95.130392581478205</v>
          </cell>
          <cell r="CJ70">
            <v>378832.63918567984</v>
          </cell>
          <cell r="CK70">
            <v>380669.76216711599</v>
          </cell>
          <cell r="CL70">
            <v>66.449980613333324</v>
          </cell>
          <cell r="CM70">
            <v>66.635617975522905</v>
          </cell>
          <cell r="CN70">
            <v>265903.43663734326</v>
          </cell>
          <cell r="CO70">
            <v>266646.27526743198</v>
          </cell>
          <cell r="CP70">
            <v>5853.7068289999997</v>
          </cell>
          <cell r="CQ70">
            <v>5849.32089830513</v>
          </cell>
          <cell r="CR70">
            <v>161.0413485</v>
          </cell>
          <cell r="CS70">
            <v>163.98840464900499</v>
          </cell>
          <cell r="CT70">
            <v>44.227775000000001</v>
          </cell>
          <cell r="CU70">
            <v>43.875466212501301</v>
          </cell>
          <cell r="CV70">
            <v>44.121873000000001</v>
          </cell>
          <cell r="CW70">
            <v>43.478151188199099</v>
          </cell>
          <cell r="CX70">
            <v>5595.1183940000001</v>
          </cell>
          <cell r="CY70">
            <v>5589.5474119999499</v>
          </cell>
          <cell r="CZ70">
            <v>44.329994579999997</v>
          </cell>
          <cell r="DA70">
            <v>44.000601445354803</v>
          </cell>
          <cell r="DB70">
            <v>11352.77303</v>
          </cell>
          <cell r="DC70">
            <v>6460.5100860000002</v>
          </cell>
          <cell r="DD70">
            <v>6462.4806732736397</v>
          </cell>
          <cell r="DE70">
            <v>9.3924976299999994</v>
          </cell>
          <cell r="DF70">
            <v>9.4813962610196096</v>
          </cell>
          <cell r="DG70">
            <v>1.4333233563192671</v>
          </cell>
          <cell r="DH70">
            <v>1.46040248492345</v>
          </cell>
        </row>
        <row r="71">
          <cell r="B71">
            <v>16755954.699999999</v>
          </cell>
          <cell r="C71">
            <v>17009968.071138199</v>
          </cell>
          <cell r="D71">
            <v>11608145.18</v>
          </cell>
          <cell r="E71">
            <v>11882626.720000001</v>
          </cell>
          <cell r="F71">
            <v>11995456.8873518</v>
          </cell>
          <cell r="G71">
            <v>3824488.28</v>
          </cell>
          <cell r="H71">
            <v>3950839.0062308698</v>
          </cell>
          <cell r="I71">
            <v>3216705.0240000002</v>
          </cell>
          <cell r="J71">
            <v>3346724.9943813598</v>
          </cell>
          <cell r="K71">
            <v>2886784.3259999999</v>
          </cell>
          <cell r="L71">
            <v>3018555.6235990198</v>
          </cell>
          <cell r="M71">
            <v>10689466.43178924</v>
          </cell>
          <cell r="N71">
            <v>11423257.733816599</v>
          </cell>
          <cell r="O71">
            <v>1622540.6910000006</v>
          </cell>
          <cell r="P71">
            <v>2033071.72024704</v>
          </cell>
          <cell r="Q71">
            <v>9050631.9329720978</v>
          </cell>
          <cell r="R71">
            <v>9417897.2517901808</v>
          </cell>
          <cell r="S71">
            <v>412419.21539999993</v>
          </cell>
          <cell r="T71">
            <v>454923.11796332902</v>
          </cell>
          <cell r="U71">
            <v>8638212.7175999992</v>
          </cell>
          <cell r="V71">
            <v>8951966.4592605904</v>
          </cell>
          <cell r="W71">
            <v>2836916.6911556791</v>
          </cell>
          <cell r="X71">
            <v>2849688.3395324899</v>
          </cell>
          <cell r="Y71">
            <v>629931.65335483849</v>
          </cell>
          <cell r="Z71">
            <v>3202187.3968181238</v>
          </cell>
          <cell r="AA71">
            <v>286.10000000000002</v>
          </cell>
          <cell r="AB71">
            <v>70.114232136821457</v>
          </cell>
          <cell r="AC71">
            <v>70.280935455458007</v>
          </cell>
          <cell r="AD71">
            <v>76.100054866666667</v>
          </cell>
          <cell r="AE71">
            <v>76.442090591103593</v>
          </cell>
          <cell r="AF71">
            <v>63.272017906666662</v>
          </cell>
          <cell r="AG71">
            <v>63.304076404614101</v>
          </cell>
          <cell r="AH71">
            <v>78.688254949609743</v>
          </cell>
          <cell r="AI71">
            <v>78.761509730628504</v>
          </cell>
          <cell r="AJ71">
            <v>109.24840863333334</v>
          </cell>
          <cell r="AK71">
            <v>109.36239835663901</v>
          </cell>
          <cell r="AL71">
            <v>63.704557946666661</v>
          </cell>
          <cell r="AM71">
            <v>63.732907576613798</v>
          </cell>
          <cell r="AN71">
            <v>3</v>
          </cell>
          <cell r="AO71">
            <v>3</v>
          </cell>
          <cell r="AP71">
            <v>5.68</v>
          </cell>
          <cell r="AQ71">
            <v>94.106552406666694</v>
          </cell>
          <cell r="AR71">
            <v>669.71258064516098</v>
          </cell>
          <cell r="AS71">
            <v>0.70620974326408403</v>
          </cell>
          <cell r="AT71">
            <v>21.6</v>
          </cell>
          <cell r="AU71">
            <v>140.96831473333299</v>
          </cell>
          <cell r="AV71">
            <v>110.3892547</v>
          </cell>
          <cell r="AW71">
            <v>1.90119983870968</v>
          </cell>
          <cell r="AX71">
            <v>1.7333333333333332</v>
          </cell>
          <cell r="AY71">
            <v>159.666666666667</v>
          </cell>
          <cell r="AZ71">
            <v>159.666666666667</v>
          </cell>
          <cell r="BA71">
            <v>65.951089464578004</v>
          </cell>
          <cell r="BB71">
            <v>97.924745539086288</v>
          </cell>
          <cell r="BC71">
            <v>97.461928978075406</v>
          </cell>
          <cell r="BD71">
            <v>702980.34375435277</v>
          </cell>
          <cell r="BE71">
            <v>699657.884825291</v>
          </cell>
          <cell r="BF71">
            <v>68.659183406666671</v>
          </cell>
          <cell r="BG71">
            <v>68.522137061179905</v>
          </cell>
          <cell r="BH71">
            <v>492889.27009615238</v>
          </cell>
          <cell r="BI71">
            <v>491905.44433729397</v>
          </cell>
          <cell r="BJ71">
            <v>100.47793368949397</v>
          </cell>
          <cell r="BK71">
            <v>99.926187322607703</v>
          </cell>
          <cell r="BL71">
            <v>671625.07048759202</v>
          </cell>
          <cell r="BM71">
            <v>667937.02995237196</v>
          </cell>
          <cell r="BN71">
            <v>70.449331673333333</v>
          </cell>
          <cell r="BO71">
            <v>70.220073089295695</v>
          </cell>
          <cell r="BP71">
            <v>470904.76101076102</v>
          </cell>
          <cell r="BQ71">
            <v>469372.326903418</v>
          </cell>
          <cell r="BR71">
            <v>95.575484169745877</v>
          </cell>
          <cell r="BS71">
            <v>95.005125121885399</v>
          </cell>
          <cell r="BT71">
            <v>408833.84717185784</v>
          </cell>
          <cell r="BU71">
            <v>406394.07837756199</v>
          </cell>
          <cell r="BV71">
            <v>67.012016836666675</v>
          </cell>
          <cell r="BW71">
            <v>66.772903351012204</v>
          </cell>
          <cell r="BX71">
            <v>286650.71265997429</v>
          </cell>
          <cell r="BY71">
            <v>285627.88042305497</v>
          </cell>
          <cell r="BZ71">
            <v>82.086690941273929</v>
          </cell>
          <cell r="CA71">
            <v>81.9960113565634</v>
          </cell>
          <cell r="CB71">
            <v>849355.7728408454</v>
          </cell>
          <cell r="CC71">
            <v>848417.50589558599</v>
          </cell>
          <cell r="CD71">
            <v>57.554453039999999</v>
          </cell>
          <cell r="CE71">
            <v>57.598180344224801</v>
          </cell>
          <cell r="CF71">
            <v>595519.27823712432</v>
          </cell>
          <cell r="CG71">
            <v>595971.72720100998</v>
          </cell>
          <cell r="CH71">
            <v>96.627128209567147</v>
          </cell>
          <cell r="CI71">
            <v>96.005430984311403</v>
          </cell>
          <cell r="CJ71">
            <v>386659.03625810286</v>
          </cell>
          <cell r="CK71">
            <v>384171.278891653</v>
          </cell>
          <cell r="CL71">
            <v>67.74936898</v>
          </cell>
          <cell r="CM71">
            <v>67.486711780030902</v>
          </cell>
          <cell r="CN71">
            <v>271103.01426000288</v>
          </cell>
          <cell r="CO71">
            <v>270051.97629891301</v>
          </cell>
          <cell r="CP71">
            <v>5837.7705109999997</v>
          </cell>
          <cell r="CQ71">
            <v>5838.6063368519399</v>
          </cell>
          <cell r="CR71">
            <v>163.8086429</v>
          </cell>
          <cell r="CS71">
            <v>165.52945675701699</v>
          </cell>
          <cell r="CT71">
            <v>43.118530999999997</v>
          </cell>
          <cell r="CU71">
            <v>43.452627357860599</v>
          </cell>
          <cell r="CV71">
            <v>42.717807999999998</v>
          </cell>
          <cell r="CW71">
            <v>43.390406045214199</v>
          </cell>
          <cell r="CX71">
            <v>5575.6674380000004</v>
          </cell>
          <cell r="CY71">
            <v>5574.8305324091698</v>
          </cell>
          <cell r="CZ71">
            <v>43.306432690000001</v>
          </cell>
          <cell r="DA71">
            <v>43.578935633055302</v>
          </cell>
          <cell r="DB71">
            <v>11415.45637</v>
          </cell>
          <cell r="DC71">
            <v>6489.1350590000002</v>
          </cell>
          <cell r="DD71">
            <v>6488.5747753895403</v>
          </cell>
          <cell r="DE71">
            <v>10.03777148</v>
          </cell>
          <cell r="DF71">
            <v>10.008967076050901</v>
          </cell>
          <cell r="DG71">
            <v>1.7788708708294638</v>
          </cell>
          <cell r="DH71">
            <v>1.52949525469391</v>
          </cell>
        </row>
        <row r="72">
          <cell r="B72">
            <v>17316766.210000001</v>
          </cell>
          <cell r="C72">
            <v>17237180.079753</v>
          </cell>
          <cell r="D72">
            <v>11818520.52</v>
          </cell>
          <cell r="E72">
            <v>12258677.689999999</v>
          </cell>
          <cell r="F72">
            <v>12180504.3500599</v>
          </cell>
          <cell r="G72">
            <v>3957766.99</v>
          </cell>
          <cell r="H72">
            <v>3937706.9360010698</v>
          </cell>
          <cell r="I72">
            <v>3323446.909</v>
          </cell>
          <cell r="J72">
            <v>3328945.3345535998</v>
          </cell>
          <cell r="K72">
            <v>3017805.2280000001</v>
          </cell>
          <cell r="L72">
            <v>3010920.7437698599</v>
          </cell>
          <cell r="M72">
            <v>11496091.042208005</v>
          </cell>
          <cell r="N72">
            <v>11495075.6349374</v>
          </cell>
          <cell r="O72">
            <v>2117745.3710000007</v>
          </cell>
          <cell r="P72">
            <v>2039334.58203121</v>
          </cell>
          <cell r="Q72">
            <v>9407955.006305417</v>
          </cell>
          <cell r="R72">
            <v>9472514.8095809408</v>
          </cell>
          <cell r="S72">
            <v>479464.79309999995</v>
          </cell>
          <cell r="T72">
            <v>467367.48353687098</v>
          </cell>
          <cell r="U72">
            <v>8928490.2138999999</v>
          </cell>
          <cell r="V72">
            <v>9006709.5719055403</v>
          </cell>
          <cell r="W72">
            <v>2863469.3354715356</v>
          </cell>
          <cell r="X72">
            <v>2899492.09871714</v>
          </cell>
          <cell r="Y72">
            <v>532297.75470491813</v>
          </cell>
          <cell r="Z72">
            <v>3824594.6335987053</v>
          </cell>
          <cell r="AA72">
            <v>13.5</v>
          </cell>
          <cell r="AB72">
            <v>70.637554654228367</v>
          </cell>
          <cell r="AC72">
            <v>70.630651347163095</v>
          </cell>
          <cell r="AD72">
            <v>76.852939856666666</v>
          </cell>
          <cell r="AE72">
            <v>76.930448665795296</v>
          </cell>
          <cell r="AF72">
            <v>63.581220556666665</v>
          </cell>
          <cell r="AG72">
            <v>63.529801824892303</v>
          </cell>
          <cell r="AH72">
            <v>79.174583925971135</v>
          </cell>
          <cell r="AI72">
            <v>79.064222566820007</v>
          </cell>
          <cell r="AJ72">
            <v>110.01629813333334</v>
          </cell>
          <cell r="AK72">
            <v>109.819471488294</v>
          </cell>
          <cell r="AL72">
            <v>64.066954780000003</v>
          </cell>
          <cell r="AM72">
            <v>64.014397545323504</v>
          </cell>
          <cell r="AN72">
            <v>3</v>
          </cell>
          <cell r="AO72">
            <v>3</v>
          </cell>
          <cell r="AP72">
            <v>4.3266666666666698</v>
          </cell>
          <cell r="AQ72">
            <v>92.694273666666703</v>
          </cell>
          <cell r="AR72">
            <v>659.35557377049201</v>
          </cell>
          <cell r="AS72">
            <v>0.730826453778463</v>
          </cell>
          <cell r="AT72">
            <v>26.233333333333299</v>
          </cell>
          <cell r="AU72">
            <v>142.06648290000001</v>
          </cell>
          <cell r="AV72">
            <v>111.97965979999999</v>
          </cell>
          <cell r="AW72">
            <v>1.91808442622951</v>
          </cell>
          <cell r="AX72">
            <v>1.75</v>
          </cell>
          <cell r="AY72">
            <v>144.666666666667</v>
          </cell>
          <cell r="AZ72">
            <v>144.666666666667</v>
          </cell>
          <cell r="BA72">
            <v>66.924313559585002</v>
          </cell>
          <cell r="BB72">
            <v>97.947938159349064</v>
          </cell>
          <cell r="BC72">
            <v>97.873375242826995</v>
          </cell>
          <cell r="BD72">
            <v>703146.83850575751</v>
          </cell>
          <cell r="BE72">
            <v>702611.56762658397</v>
          </cell>
          <cell r="BF72">
            <v>69.188028349999996</v>
          </cell>
          <cell r="BG72">
            <v>69.123890142617796</v>
          </cell>
          <cell r="BH72">
            <v>496685.73234898329</v>
          </cell>
          <cell r="BI72">
            <v>496225.29817749298</v>
          </cell>
          <cell r="BJ72">
            <v>100.34810075222535</v>
          </cell>
          <cell r="BK72">
            <v>100.24999321963701</v>
          </cell>
          <cell r="BL72">
            <v>670757.2276444647</v>
          </cell>
          <cell r="BM72">
            <v>670101.447057585</v>
          </cell>
          <cell r="BN72">
            <v>70.88344451333333</v>
          </cell>
          <cell r="BO72">
            <v>70.809905540923694</v>
          </cell>
          <cell r="BP72">
            <v>473806.50327454577</v>
          </cell>
          <cell r="BQ72">
            <v>473314.946415485</v>
          </cell>
          <cell r="BR72">
            <v>95.481647715791496</v>
          </cell>
          <cell r="BS72">
            <v>95.452553648716105</v>
          </cell>
          <cell r="BT72">
            <v>408432.45220317523</v>
          </cell>
          <cell r="BU72">
            <v>408307.99937411101</v>
          </cell>
          <cell r="BV72">
            <v>67.445901090000007</v>
          </cell>
          <cell r="BW72">
            <v>67.415711655116596</v>
          </cell>
          <cell r="BX72">
            <v>288506.69665062305</v>
          </cell>
          <cell r="BY72">
            <v>288377.55827497703</v>
          </cell>
          <cell r="BZ72">
            <v>82.529892187470182</v>
          </cell>
          <cell r="CA72">
            <v>82.439469104939107</v>
          </cell>
          <cell r="CB72">
            <v>853941.60195236804</v>
          </cell>
          <cell r="CC72">
            <v>853005.98904972104</v>
          </cell>
          <cell r="CD72">
            <v>58.297097700000002</v>
          </cell>
          <cell r="CE72">
            <v>58.252471864864297</v>
          </cell>
          <cell r="CF72">
            <v>603203.46579429717</v>
          </cell>
          <cell r="CG72">
            <v>602741.71967828099</v>
          </cell>
          <cell r="CH72">
            <v>96.486530595455051</v>
          </cell>
          <cell r="CI72">
            <v>96.460981561773593</v>
          </cell>
          <cell r="CJ72">
            <v>386096.42678206757</v>
          </cell>
          <cell r="CK72">
            <v>385994.19084738102</v>
          </cell>
          <cell r="CL72">
            <v>68.155725783333338</v>
          </cell>
          <cell r="CM72">
            <v>68.1243341051876</v>
          </cell>
          <cell r="CN72">
            <v>272729.07448620582</v>
          </cell>
          <cell r="CO72">
            <v>272603.45887233602</v>
          </cell>
          <cell r="CP72">
            <v>5852.2893949999998</v>
          </cell>
          <cell r="CQ72">
            <v>5852.1921689003502</v>
          </cell>
          <cell r="CR72">
            <v>172.11631310000001</v>
          </cell>
          <cell r="CS72">
            <v>168.65357269993299</v>
          </cell>
          <cell r="CT72">
            <v>44.082923000000001</v>
          </cell>
          <cell r="CU72">
            <v>43.8880872855473</v>
          </cell>
          <cell r="CV72">
            <v>43.256467999999998</v>
          </cell>
          <cell r="CW72">
            <v>43.190477954404798</v>
          </cell>
          <cell r="CX72">
            <v>5583.6784770000004</v>
          </cell>
          <cell r="CY72">
            <v>5587.1905575323699</v>
          </cell>
          <cell r="CZ72">
            <v>44.209893610000002</v>
          </cell>
          <cell r="DA72">
            <v>44.042766952249302</v>
          </cell>
          <cell r="DB72">
            <v>11468.056130000001</v>
          </cell>
          <cell r="DC72">
            <v>6473.0350639999997</v>
          </cell>
          <cell r="DD72">
            <v>6473.7550630713104</v>
          </cell>
          <cell r="DE72">
            <v>9.5897158349999998</v>
          </cell>
          <cell r="DF72">
            <v>9.5973785645285101</v>
          </cell>
          <cell r="DG72">
            <v>1.5598041053136902</v>
          </cell>
          <cell r="DH72">
            <v>1.6660743321062399</v>
          </cell>
        </row>
        <row r="73">
          <cell r="B73">
            <v>17149447.079999998</v>
          </cell>
          <cell r="C73">
            <v>17422552.841627799</v>
          </cell>
          <cell r="D73">
            <v>11940778.75</v>
          </cell>
          <cell r="E73">
            <v>12118190.52</v>
          </cell>
          <cell r="F73">
            <v>12341272.2748456</v>
          </cell>
          <cell r="G73">
            <v>3871412.9360000002</v>
          </cell>
          <cell r="H73">
            <v>3895201.8006041399</v>
          </cell>
          <cell r="I73">
            <v>3242209.5869999998</v>
          </cell>
          <cell r="J73">
            <v>3248674.9652218102</v>
          </cell>
          <cell r="K73">
            <v>2936942.0639999998</v>
          </cell>
          <cell r="L73">
            <v>2937205.53930633</v>
          </cell>
          <cell r="M73">
            <v>11597430.720497295</v>
          </cell>
          <cell r="N73">
            <v>11613042.8765215</v>
          </cell>
          <cell r="O73">
            <v>2104322.5370000005</v>
          </cell>
          <cell r="P73">
            <v>2044870.80174794</v>
          </cell>
          <cell r="Q73">
            <v>9518920.9469248746</v>
          </cell>
          <cell r="R73">
            <v>9587437.1624406297</v>
          </cell>
          <cell r="S73">
            <v>474189.21870000008</v>
          </cell>
          <cell r="T73">
            <v>483625.12826484401</v>
          </cell>
          <cell r="U73">
            <v>9044731.7282999996</v>
          </cell>
          <cell r="V73">
            <v>9107008.5588079393</v>
          </cell>
          <cell r="W73">
            <v>2850754.8519938593</v>
          </cell>
          <cell r="X73">
            <v>2935461.8173148199</v>
          </cell>
          <cell r="Y73">
            <v>-83563.604587301583</v>
          </cell>
          <cell r="Z73">
            <v>3344546.4134083893</v>
          </cell>
          <cell r="AA73">
            <v>-893.1</v>
          </cell>
          <cell r="AB73">
            <v>71.290563509768148</v>
          </cell>
          <cell r="AC73">
            <v>71.240225862176302</v>
          </cell>
          <cell r="AD73">
            <v>77.681063213333331</v>
          </cell>
          <cell r="AE73">
            <v>77.5566157066268</v>
          </cell>
          <cell r="AF73">
            <v>64.065074736666674</v>
          </cell>
          <cell r="AG73">
            <v>64.048220377579995</v>
          </cell>
          <cell r="AH73">
            <v>79.484752980928008</v>
          </cell>
          <cell r="AI73">
            <v>79.488405324306797</v>
          </cell>
          <cell r="AJ73">
            <v>109.77465389999999</v>
          </cell>
          <cell r="AK73">
            <v>109.870929022967</v>
          </cell>
          <cell r="AL73">
            <v>64.545280353333339</v>
          </cell>
          <cell r="AM73">
            <v>64.523251059674294</v>
          </cell>
          <cell r="AN73">
            <v>3</v>
          </cell>
          <cell r="AO73">
            <v>3</v>
          </cell>
          <cell r="AP73">
            <v>3.20333333333333</v>
          </cell>
          <cell r="AQ73">
            <v>99.926025436666706</v>
          </cell>
          <cell r="AR73">
            <v>707.56650793650795</v>
          </cell>
          <cell r="AS73">
            <v>0.687610753273459</v>
          </cell>
          <cell r="AT73">
            <v>28.3333333333333</v>
          </cell>
          <cell r="AU73">
            <v>143.887743766667</v>
          </cell>
          <cell r="AV73">
            <v>112.59885060000001</v>
          </cell>
          <cell r="AW73">
            <v>1.8105101538461501</v>
          </cell>
          <cell r="AX73">
            <v>1.74</v>
          </cell>
          <cell r="AY73">
            <v>204.666666666667</v>
          </cell>
          <cell r="AZ73">
            <v>204.666666666667</v>
          </cell>
          <cell r="BA73">
            <v>66.548766710997995</v>
          </cell>
          <cell r="BB73">
            <v>97.778943502270792</v>
          </cell>
          <cell r="BC73">
            <v>97.970648463726704</v>
          </cell>
          <cell r="BD73">
            <v>701933.6628015826</v>
          </cell>
          <cell r="BE73">
            <v>703309.870817655</v>
          </cell>
          <cell r="BF73">
            <v>69.707159816666675</v>
          </cell>
          <cell r="BG73">
            <v>69.785670686344602</v>
          </cell>
          <cell r="BH73">
            <v>500412.46367600403</v>
          </cell>
          <cell r="BI73">
            <v>500976.07604818401</v>
          </cell>
          <cell r="BJ73">
            <v>99.96368438987308</v>
          </cell>
          <cell r="BK73">
            <v>100.21623371127301</v>
          </cell>
          <cell r="BL73">
            <v>668187.67175312561</v>
          </cell>
          <cell r="BM73">
            <v>669875.78823425202</v>
          </cell>
          <cell r="BN73">
            <v>71.264673906666658</v>
          </cell>
          <cell r="BO73">
            <v>71.391787196330398</v>
          </cell>
          <cell r="BP73">
            <v>476354.75649560313</v>
          </cell>
          <cell r="BQ73">
            <v>477204.420387291</v>
          </cell>
          <cell r="BR73">
            <v>95.205804908574592</v>
          </cell>
          <cell r="BS73">
            <v>95.426124287326004</v>
          </cell>
          <cell r="BT73">
            <v>407252.50656053657</v>
          </cell>
          <cell r="BU73">
            <v>408194.94509491802</v>
          </cell>
          <cell r="BV73">
            <v>67.87275481333333</v>
          </cell>
          <cell r="BW73">
            <v>67.972514483763007</v>
          </cell>
          <cell r="BX73">
            <v>290332.60683466203</v>
          </cell>
          <cell r="BY73">
            <v>290759.33896437299</v>
          </cell>
          <cell r="BZ73">
            <v>82.537762582380097</v>
          </cell>
          <cell r="CA73">
            <v>82.616014834071805</v>
          </cell>
          <cell r="CB73">
            <v>854023.03738696303</v>
          </cell>
          <cell r="CC73">
            <v>854832.71799327899</v>
          </cell>
          <cell r="CD73">
            <v>58.841636053333332</v>
          </cell>
          <cell r="CE73">
            <v>58.853446765724001</v>
          </cell>
          <cell r="CF73">
            <v>608837.83585640381</v>
          </cell>
          <cell r="CG73">
            <v>608960.04198547802</v>
          </cell>
          <cell r="CH73">
            <v>96.171543784481116</v>
          </cell>
          <cell r="CI73">
            <v>96.407260225309003</v>
          </cell>
          <cell r="CJ73">
            <v>384835.98885928217</v>
          </cell>
          <cell r="CK73">
            <v>385779.22181584098</v>
          </cell>
          <cell r="CL73">
            <v>68.561235499999995</v>
          </cell>
          <cell r="CM73">
            <v>68.667349797032699</v>
          </cell>
          <cell r="CN73">
            <v>274351.74504617084</v>
          </cell>
          <cell r="CO73">
            <v>274776.36753649299</v>
          </cell>
          <cell r="CP73">
            <v>5897.4396020000004</v>
          </cell>
          <cell r="CQ73">
            <v>5900.8475162375798</v>
          </cell>
          <cell r="CR73">
            <v>167.4088682</v>
          </cell>
          <cell r="CS73">
            <v>166.16709787042799</v>
          </cell>
          <cell r="CT73">
            <v>43.587266</v>
          </cell>
          <cell r="CU73">
            <v>43.802951041014602</v>
          </cell>
          <cell r="CV73">
            <v>43.678198999999999</v>
          </cell>
          <cell r="CW73">
            <v>43.726253731147501</v>
          </cell>
          <cell r="CX73">
            <v>5635.2124229999999</v>
          </cell>
          <cell r="CY73">
            <v>5637.9683631865501</v>
          </cell>
          <cell r="CZ73">
            <v>43.680158259999999</v>
          </cell>
          <cell r="DA73">
            <v>43.904079952741597</v>
          </cell>
          <cell r="DB73">
            <v>11533.217640000001</v>
          </cell>
          <cell r="DC73">
            <v>6516.8720059999996</v>
          </cell>
          <cell r="DD73">
            <v>6513.4671928739299</v>
          </cell>
          <cell r="DE73">
            <v>9.5050570790000002</v>
          </cell>
          <cell r="DF73">
            <v>9.4241393494655199</v>
          </cell>
          <cell r="DG73">
            <v>1.4367833716409701</v>
          </cell>
          <cell r="DH73">
            <v>1.5768193639906301</v>
          </cell>
        </row>
        <row r="74">
          <cell r="B74">
            <v>18102860.129999999</v>
          </cell>
          <cell r="C74">
            <v>17613414.897254899</v>
          </cell>
          <cell r="D74">
            <v>12961470.529999999</v>
          </cell>
          <cell r="E74">
            <v>12721187.43</v>
          </cell>
          <cell r="F74">
            <v>12446605.2051652</v>
          </cell>
          <cell r="G74">
            <v>4233220.2439999999</v>
          </cell>
          <cell r="H74">
            <v>4079014.1747836699</v>
          </cell>
          <cell r="I74">
            <v>3580774.6869999999</v>
          </cell>
          <cell r="J74">
            <v>3420084.7389373402</v>
          </cell>
          <cell r="K74">
            <v>3268048.8820000002</v>
          </cell>
          <cell r="L74">
            <v>3126367.0241345698</v>
          </cell>
          <cell r="M74">
            <v>12382480.284227705</v>
          </cell>
          <cell r="N74">
            <v>11616170.8649585</v>
          </cell>
          <cell r="O74">
            <v>2316527.543000001</v>
          </cell>
          <cell r="P74">
            <v>2041898.30960768</v>
          </cell>
          <cell r="Q74">
            <v>10102333.227977119</v>
          </cell>
          <cell r="R74">
            <v>9588524.2054037806</v>
          </cell>
          <cell r="S74">
            <v>534787.6544</v>
          </cell>
          <cell r="T74">
            <v>491707.11904399999</v>
          </cell>
          <cell r="U74">
            <v>9567545.5756000001</v>
          </cell>
          <cell r="V74">
            <v>9103096.1065052599</v>
          </cell>
          <cell r="W74">
            <v>3075516.2920236145</v>
          </cell>
          <cell r="X74">
            <v>2937144.2935437402</v>
          </cell>
          <cell r="Y74">
            <v>543405.99709523865</v>
          </cell>
          <cell r="Z74">
            <v>4328945.9511331832</v>
          </cell>
          <cell r="AA74">
            <v>13.4</v>
          </cell>
          <cell r="AB74">
            <v>72.256040154126978</v>
          </cell>
          <cell r="AC74">
            <v>72.110225332531698</v>
          </cell>
          <cell r="AD74">
            <v>79.156069236666667</v>
          </cell>
          <cell r="AE74">
            <v>78.810267475556103</v>
          </cell>
          <cell r="AF74">
            <v>64.567226640000001</v>
          </cell>
          <cell r="AG74">
            <v>64.567339923819105</v>
          </cell>
          <cell r="AH74">
            <v>79.801534901116668</v>
          </cell>
          <cell r="AI74">
            <v>79.794575856188601</v>
          </cell>
          <cell r="AJ74">
            <v>109.67415126666667</v>
          </cell>
          <cell r="AK74">
            <v>109.61438710529001</v>
          </cell>
          <cell r="AL74">
            <v>64.984358913333338</v>
          </cell>
          <cell r="AM74">
            <v>64.993663619607105</v>
          </cell>
          <cell r="AN74">
            <v>3</v>
          </cell>
          <cell r="AO74">
            <v>3</v>
          </cell>
          <cell r="AP74">
            <v>3</v>
          </cell>
          <cell r="AQ74">
            <v>100.697737933333</v>
          </cell>
          <cell r="AR74">
            <v>719.07634920634996</v>
          </cell>
          <cell r="AS74">
            <v>0.70484895219087396</v>
          </cell>
          <cell r="AT74">
            <v>28.2</v>
          </cell>
          <cell r="AU74">
            <v>145.07609590000001</v>
          </cell>
          <cell r="AV74">
            <v>112.95544959999999</v>
          </cell>
          <cell r="AW74">
            <v>1.5587942187499999</v>
          </cell>
          <cell r="AX74">
            <v>1.4433333333333334</v>
          </cell>
          <cell r="AY74">
            <v>198</v>
          </cell>
          <cell r="AZ74">
            <v>198</v>
          </cell>
          <cell r="BA74">
            <v>67.542843275319001</v>
          </cell>
          <cell r="BB74">
            <v>97.34324939013328</v>
          </cell>
          <cell r="BC74">
            <v>97.730471288414407</v>
          </cell>
          <cell r="BD74">
            <v>698805.91000492184</v>
          </cell>
          <cell r="BE74">
            <v>701585.69137305696</v>
          </cell>
          <cell r="BF74">
            <v>70.336377366666667</v>
          </cell>
          <cell r="BG74">
            <v>70.462366981421795</v>
          </cell>
          <cell r="BH74">
            <v>504929.47893256875</v>
          </cell>
          <cell r="BI74">
            <v>505833.93083822401</v>
          </cell>
          <cell r="BJ74">
            <v>99.375104978771063</v>
          </cell>
          <cell r="BK74">
            <v>99.806298413638302</v>
          </cell>
          <cell r="BL74">
            <v>664253.42794502189</v>
          </cell>
          <cell r="BM74">
            <v>667135.65601647005</v>
          </cell>
          <cell r="BN74">
            <v>71.80451575666666</v>
          </cell>
          <cell r="BO74">
            <v>71.976029277440304</v>
          </cell>
          <cell r="BP74">
            <v>479963.22362111998</v>
          </cell>
          <cell r="BQ74">
            <v>481109.67216192401</v>
          </cell>
          <cell r="BR74">
            <v>94.884438819357968</v>
          </cell>
          <cell r="BS74">
            <v>95.309907735293905</v>
          </cell>
          <cell r="BT74">
            <v>405877.8304524704</v>
          </cell>
          <cell r="BU74">
            <v>407697.81698190799</v>
          </cell>
          <cell r="BV74">
            <v>68.559738213333333</v>
          </cell>
          <cell r="BW74">
            <v>68.730462464135201</v>
          </cell>
          <cell r="BX74">
            <v>293271.24814843643</v>
          </cell>
          <cell r="BY74">
            <v>294001.53848220798</v>
          </cell>
          <cell r="BZ74">
            <v>82.632826385135218</v>
          </cell>
          <cell r="CA74">
            <v>82.808325368738593</v>
          </cell>
          <cell r="CB74">
            <v>855006.66809167783</v>
          </cell>
          <cell r="CC74">
            <v>856822.56629852799</v>
          </cell>
          <cell r="CD74">
            <v>59.707208213333331</v>
          </cell>
          <cell r="CE74">
            <v>59.721779200224503</v>
          </cell>
          <cell r="CF74">
            <v>617793.96141678584</v>
          </cell>
          <cell r="CG74">
            <v>617944.72826752998</v>
          </cell>
          <cell r="CH74">
            <v>95.791496907884039</v>
          </cell>
          <cell r="CI74">
            <v>96.247578442003004</v>
          </cell>
          <cell r="CJ74">
            <v>383315.20932499622</v>
          </cell>
          <cell r="CK74">
            <v>385140.24593428598</v>
          </cell>
          <cell r="CL74">
            <v>69.215142469999989</v>
          </cell>
          <cell r="CM74">
            <v>69.400878812481807</v>
          </cell>
          <cell r="CN74">
            <v>276968.39156674518</v>
          </cell>
          <cell r="CO74">
            <v>277711.62627259101</v>
          </cell>
          <cell r="CP74">
            <v>5942.9122150000003</v>
          </cell>
          <cell r="CQ74">
            <v>5940.2308950376701</v>
          </cell>
          <cell r="CR74">
            <v>162.6271481</v>
          </cell>
          <cell r="CS74">
            <v>165.61005566258899</v>
          </cell>
          <cell r="CT74">
            <v>44.346556</v>
          </cell>
          <cell r="CU74">
            <v>43.911139523264801</v>
          </cell>
          <cell r="CV74">
            <v>44.586834000000003</v>
          </cell>
          <cell r="CW74">
            <v>43.843548135281502</v>
          </cell>
          <cell r="CX74">
            <v>5687.2028350000001</v>
          </cell>
          <cell r="CY74">
            <v>5683.0031252014596</v>
          </cell>
          <cell r="CZ74">
            <v>44.387962170000002</v>
          </cell>
          <cell r="DA74">
            <v>43.981034740991497</v>
          </cell>
          <cell r="DB74">
            <v>11589.70407</v>
          </cell>
          <cell r="DC74">
            <v>6572.1038580000004</v>
          </cell>
          <cell r="DD74">
            <v>6577.6129085087996</v>
          </cell>
          <cell r="DE74">
            <v>9.5736716299999998</v>
          </cell>
          <cell r="DF74">
            <v>9.6991569223605492</v>
          </cell>
          <cell r="DG74">
            <v>1.5454209011477045</v>
          </cell>
          <cell r="DH74">
            <v>1.54329671447058</v>
          </cell>
        </row>
        <row r="75">
          <cell r="B75">
            <v>17465416.440000001</v>
          </cell>
          <cell r="C75">
            <v>17760798.8533387</v>
          </cell>
          <cell r="D75">
            <v>12760821.699999999</v>
          </cell>
          <cell r="E75">
            <v>12408289.26</v>
          </cell>
          <cell r="F75">
            <v>12533026.8210428</v>
          </cell>
          <cell r="G75">
            <v>3946207.0380000002</v>
          </cell>
          <cell r="H75">
            <v>4103744.1577914902</v>
          </cell>
          <cell r="I75">
            <v>3351217.267</v>
          </cell>
          <cell r="J75">
            <v>3508131.5080918199</v>
          </cell>
          <cell r="K75">
            <v>3069489.0240000002</v>
          </cell>
          <cell r="L75">
            <v>3226321.62796359</v>
          </cell>
          <cell r="M75">
            <v>10968350.122798454</v>
          </cell>
          <cell r="N75">
            <v>11733070.017694401</v>
          </cell>
          <cell r="O75">
            <v>1625376.6950000008</v>
          </cell>
          <cell r="P75">
            <v>2037498.39226967</v>
          </cell>
          <cell r="Q75">
            <v>9327420.4147363808</v>
          </cell>
          <cell r="R75">
            <v>9717232.5518415403</v>
          </cell>
          <cell r="S75">
            <v>467204.36880000005</v>
          </cell>
          <cell r="T75">
            <v>514551.77787518298</v>
          </cell>
          <cell r="U75">
            <v>8955362.0270064492</v>
          </cell>
          <cell r="V75">
            <v>9288753.4265432302</v>
          </cell>
          <cell r="W75">
            <v>3063026.8110532667</v>
          </cell>
          <cell r="X75">
            <v>3085401.7438655798</v>
          </cell>
          <cell r="Y75">
            <v>731753.29321321938</v>
          </cell>
          <cell r="Z75">
            <v>3735829.268039139</v>
          </cell>
          <cell r="AA75">
            <v>256.55321989999999</v>
          </cell>
          <cell r="AB75">
            <v>72.76257973365783</v>
          </cell>
          <cell r="AC75">
            <v>73.009108245401706</v>
          </cell>
          <cell r="AD75">
            <v>79.506511696666664</v>
          </cell>
          <cell r="AE75">
            <v>79.959681520007905</v>
          </cell>
          <cell r="AF75">
            <v>65.184720543333327</v>
          </cell>
          <cell r="AG75">
            <v>65.269497647853399</v>
          </cell>
          <cell r="AH75">
            <v>80.0642344696181</v>
          </cell>
          <cell r="AI75">
            <v>80.189051738957502</v>
          </cell>
          <cell r="AJ75">
            <v>108.87472433333333</v>
          </cell>
          <cell r="AK75">
            <v>109.055692738144</v>
          </cell>
          <cell r="AL75">
            <v>65.590501306666667</v>
          </cell>
          <cell r="AM75">
            <v>65.678358448696599</v>
          </cell>
          <cell r="AN75">
            <v>3</v>
          </cell>
          <cell r="AO75">
            <v>3</v>
          </cell>
          <cell r="AP75">
            <v>2.7733333333333299</v>
          </cell>
          <cell r="AQ75">
            <v>107.616457833333</v>
          </cell>
          <cell r="AR75">
            <v>736.63063492063498</v>
          </cell>
          <cell r="AS75">
            <v>0.75454957815476797</v>
          </cell>
          <cell r="AT75">
            <v>34.033333333333303</v>
          </cell>
          <cell r="AU75">
            <v>152.0401584</v>
          </cell>
          <cell r="AV75">
            <v>113.4035217</v>
          </cell>
          <cell r="AW75">
            <v>1.3322376190476199</v>
          </cell>
          <cell r="AX75">
            <v>1.25</v>
          </cell>
          <cell r="AY75">
            <v>166</v>
          </cell>
          <cell r="AZ75">
            <v>166</v>
          </cell>
          <cell r="BA75">
            <v>66.854889718731002</v>
          </cell>
          <cell r="BB75">
            <v>97.886332888937218</v>
          </cell>
          <cell r="BC75">
            <v>97.327469483130002</v>
          </cell>
          <cell r="BD75">
            <v>702704.58773520123</v>
          </cell>
          <cell r="BE75">
            <v>698692.62950202404</v>
          </cell>
          <cell r="BF75">
            <v>71.224621016666674</v>
          </cell>
          <cell r="BG75">
            <v>71.071399325490802</v>
          </cell>
          <cell r="BH75">
            <v>511305.98594289733</v>
          </cell>
          <cell r="BI75">
            <v>510206.040913184</v>
          </cell>
          <cell r="BJ75">
            <v>100.00544090523363</v>
          </cell>
          <cell r="BK75">
            <v>99.357608332353195</v>
          </cell>
          <cell r="BL75">
            <v>668466.78500259772</v>
          </cell>
          <cell r="BM75">
            <v>664136.47503902204</v>
          </cell>
          <cell r="BN75">
            <v>72.76653867666667</v>
          </cell>
          <cell r="BO75">
            <v>72.527412817117906</v>
          </cell>
          <cell r="BP75">
            <v>486393.67743053427</v>
          </cell>
          <cell r="BQ75">
            <v>484795.28745204501</v>
          </cell>
          <cell r="BR75">
            <v>95.789188117198435</v>
          </cell>
          <cell r="BS75">
            <v>95.120362347272405</v>
          </cell>
          <cell r="BT75">
            <v>409747.98752648756</v>
          </cell>
          <cell r="BU75">
            <v>406887.01732017897</v>
          </cell>
          <cell r="BV75">
            <v>69.698684380000003</v>
          </cell>
          <cell r="BW75">
            <v>69.456049244314499</v>
          </cell>
          <cell r="BX75">
            <v>298143.20613101887</v>
          </cell>
          <cell r="BY75">
            <v>297105.30967827601</v>
          </cell>
          <cell r="BZ75">
            <v>83.039121287116075</v>
          </cell>
          <cell r="CA75">
            <v>82.829763524838896</v>
          </cell>
          <cell r="CB75">
            <v>859210.62510975427</v>
          </cell>
          <cell r="CC75">
            <v>857044.38814853597</v>
          </cell>
          <cell r="CD75">
            <v>60.421406836666662</v>
          </cell>
          <cell r="CE75">
            <v>60.418713667310897</v>
          </cell>
          <cell r="CF75">
            <v>625183.81617554475</v>
          </cell>
          <cell r="CG75">
            <v>625155.94979539199</v>
          </cell>
          <cell r="CH75">
            <v>96.759771255653774</v>
          </cell>
          <cell r="CI75">
            <v>96.043890634369703</v>
          </cell>
          <cell r="CJ75">
            <v>387189.81507060118</v>
          </cell>
          <cell r="CK75">
            <v>384325.17740388802</v>
          </cell>
          <cell r="CL75">
            <v>70.404905710000008</v>
          </cell>
          <cell r="CM75">
            <v>70.144928614668501</v>
          </cell>
          <cell r="CN75">
            <v>281729.29791134846</v>
          </cell>
          <cell r="CO75">
            <v>280688.98454350099</v>
          </cell>
          <cell r="CP75">
            <v>6050.851087</v>
          </cell>
          <cell r="CQ75">
            <v>6050.3280609862904</v>
          </cell>
          <cell r="CR75">
            <v>158.4282953</v>
          </cell>
          <cell r="CS75">
            <v>159.77609860857601</v>
          </cell>
          <cell r="CT75">
            <v>42.934756</v>
          </cell>
          <cell r="CU75">
            <v>43.400440610648999</v>
          </cell>
          <cell r="CV75">
            <v>43.596103999999997</v>
          </cell>
          <cell r="CW75">
            <v>44.4356680973358</v>
          </cell>
          <cell r="CX75">
            <v>5797.5356469999997</v>
          </cell>
          <cell r="CY75">
            <v>5794.9827990332997</v>
          </cell>
          <cell r="CZ75">
            <v>43.075927010000001</v>
          </cell>
          <cell r="DA75">
            <v>43.477203031082603</v>
          </cell>
          <cell r="DB75">
            <v>11667.70973</v>
          </cell>
          <cell r="DC75">
            <v>6696.0731530000003</v>
          </cell>
          <cell r="DD75">
            <v>6692.5875493943504</v>
          </cell>
          <cell r="DE75">
            <v>9.6358276140000001</v>
          </cell>
          <cell r="DF75">
            <v>9.5900708766828</v>
          </cell>
          <cell r="DG75">
            <v>1.7821390329325952</v>
          </cell>
          <cell r="DH75">
            <v>1.5462813654560901</v>
          </cell>
        </row>
        <row r="76">
          <cell r="B76">
            <v>17955208.510000002</v>
          </cell>
          <cell r="C76">
            <v>17903456.995075099</v>
          </cell>
          <cell r="D76">
            <v>12977229.99</v>
          </cell>
          <cell r="E76">
            <v>12713842.220000001</v>
          </cell>
          <cell r="F76">
            <v>12651623.8317979</v>
          </cell>
          <cell r="G76">
            <v>4080698.6850000001</v>
          </cell>
          <cell r="H76">
            <v>4062553.7901144102</v>
          </cell>
          <cell r="I76">
            <v>3441788.1009999998</v>
          </cell>
          <cell r="J76">
            <v>3444801.6015745099</v>
          </cell>
          <cell r="K76">
            <v>3177646.7459999998</v>
          </cell>
          <cell r="L76">
            <v>3168300.60736532</v>
          </cell>
          <cell r="M76">
            <v>11877527.087524928</v>
          </cell>
          <cell r="N76">
            <v>11882238.516390501</v>
          </cell>
          <cell r="O76">
            <v>2119372.191000001</v>
          </cell>
          <cell r="P76">
            <v>2040315.46034416</v>
          </cell>
          <cell r="Q76">
            <v>9779681.7627550196</v>
          </cell>
          <cell r="R76">
            <v>9853140.9098328892</v>
          </cell>
          <cell r="S76">
            <v>532492.9804</v>
          </cell>
          <cell r="T76">
            <v>520658.02505544003</v>
          </cell>
          <cell r="U76">
            <v>9331707.1321945302</v>
          </cell>
          <cell r="V76">
            <v>9421823.1895838901</v>
          </cell>
          <cell r="W76">
            <v>3117014.7012304217</v>
          </cell>
          <cell r="X76">
            <v>3156830.7193129999</v>
          </cell>
          <cell r="Y76">
            <v>601175.29175623937</v>
          </cell>
          <cell r="Z76">
            <v>3925468.6210724101</v>
          </cell>
          <cell r="AA76">
            <v>-193.30417299999999</v>
          </cell>
          <cell r="AB76">
            <v>73.264237003988413</v>
          </cell>
          <cell r="AC76">
            <v>73.257809128552296</v>
          </cell>
          <cell r="AD76">
            <v>79.518376326666669</v>
          </cell>
          <cell r="AE76">
            <v>79.614299725465202</v>
          </cell>
          <cell r="AF76">
            <v>66.110411970000001</v>
          </cell>
          <cell r="AG76">
            <v>66.072436607307793</v>
          </cell>
          <cell r="AH76">
            <v>80.932755469431598</v>
          </cell>
          <cell r="AI76">
            <v>80.846502144755704</v>
          </cell>
          <cell r="AJ76">
            <v>109.48692756666667</v>
          </cell>
          <cell r="AK76">
            <v>109.300251201176</v>
          </cell>
          <cell r="AL76">
            <v>66.494276336666658</v>
          </cell>
          <cell r="AM76">
            <v>66.445441635608503</v>
          </cell>
          <cell r="AN76">
            <v>3</v>
          </cell>
          <cell r="AO76">
            <v>3</v>
          </cell>
          <cell r="AP76">
            <v>2.75</v>
          </cell>
          <cell r="AQ76">
            <v>106.98439386666701</v>
          </cell>
          <cell r="AR76">
            <v>710.46901639344298</v>
          </cell>
          <cell r="AS76">
            <v>0.74423931779007502</v>
          </cell>
          <cell r="AT76">
            <v>29</v>
          </cell>
          <cell r="AU76">
            <v>157.910840366667</v>
          </cell>
          <cell r="AV76">
            <v>114.1879453</v>
          </cell>
          <cell r="AW76">
            <v>1.2339755737704901</v>
          </cell>
          <cell r="AX76">
            <v>1.2466666666666668</v>
          </cell>
          <cell r="AY76">
            <v>132</v>
          </cell>
          <cell r="AZ76">
            <v>132</v>
          </cell>
          <cell r="BA76">
            <v>69.509050297838002</v>
          </cell>
          <cell r="BB76">
            <v>97.865731492929314</v>
          </cell>
          <cell r="BC76">
            <v>97.801900548468396</v>
          </cell>
          <cell r="BD76">
            <v>702556.69481633045</v>
          </cell>
          <cell r="BE76">
            <v>702098.46641784802</v>
          </cell>
          <cell r="BF76">
            <v>71.700581466666662</v>
          </cell>
          <cell r="BG76">
            <v>71.651860786580301</v>
          </cell>
          <cell r="BH76">
            <v>514722.80197762395</v>
          </cell>
          <cell r="BI76">
            <v>514373.04686470499</v>
          </cell>
          <cell r="BJ76">
            <v>99.785048767181578</v>
          </cell>
          <cell r="BK76">
            <v>99.712646210298203</v>
          </cell>
          <cell r="BL76">
            <v>666993.61691664229</v>
          </cell>
          <cell r="BM76">
            <v>666509.65620533295</v>
          </cell>
          <cell r="BN76">
            <v>73.10675462333333</v>
          </cell>
          <cell r="BO76">
            <v>73.052961727607496</v>
          </cell>
          <cell r="BP76">
            <v>488667.7842992834</v>
          </cell>
          <cell r="BQ76">
            <v>488308.21622226201</v>
          </cell>
          <cell r="BR76">
            <v>95.492466721780474</v>
          </cell>
          <cell r="BS76">
            <v>95.473537528361504</v>
          </cell>
          <cell r="BT76">
            <v>408478.73160086258</v>
          </cell>
          <cell r="BU76">
            <v>408397.76005215599</v>
          </cell>
          <cell r="BV76">
            <v>69.961827140000011</v>
          </cell>
          <cell r="BW76">
            <v>69.935617561887597</v>
          </cell>
          <cell r="BX76">
            <v>299268.82603094168</v>
          </cell>
          <cell r="BY76">
            <v>299156.711896858</v>
          </cell>
          <cell r="BZ76">
            <v>84.084611541071112</v>
          </cell>
          <cell r="CA76">
            <v>83.964039334523804</v>
          </cell>
          <cell r="CB76">
            <v>870028.37366878486</v>
          </cell>
          <cell r="CC76">
            <v>868780.80602429796</v>
          </cell>
          <cell r="CD76">
            <v>61.603949083333333</v>
          </cell>
          <cell r="CE76">
            <v>61.568334006867502</v>
          </cell>
          <cell r="CF76">
            <v>637419.64968664444</v>
          </cell>
          <cell r="CG76">
            <v>637051.13841646304</v>
          </cell>
          <cell r="CH76">
            <v>96.348226428888111</v>
          </cell>
          <cell r="CI76">
            <v>96.331068923092005</v>
          </cell>
          <cell r="CJ76">
            <v>385542.99466889061</v>
          </cell>
          <cell r="CK76">
            <v>385474.337918195</v>
          </cell>
          <cell r="CL76">
            <v>70.588792959999992</v>
          </cell>
          <cell r="CM76">
            <v>70.559512647150797</v>
          </cell>
          <cell r="CN76">
            <v>282465.13336649042</v>
          </cell>
          <cell r="CO76">
            <v>282347.96650244098</v>
          </cell>
          <cell r="CP76">
            <v>6110.7891929999996</v>
          </cell>
          <cell r="CQ76">
            <v>6109.8826254366404</v>
          </cell>
          <cell r="CR76">
            <v>166.25106199999999</v>
          </cell>
          <cell r="CS76">
            <v>163.29436883611999</v>
          </cell>
          <cell r="CT76">
            <v>43.579771999999998</v>
          </cell>
          <cell r="CU76">
            <v>43.344175292658697</v>
          </cell>
          <cell r="CV76">
            <v>44.178676000000003</v>
          </cell>
          <cell r="CW76">
            <v>44.059122056604203</v>
          </cell>
          <cell r="CX76">
            <v>5849.0917929999996</v>
          </cell>
          <cell r="CY76">
            <v>5852.2746196383496</v>
          </cell>
          <cell r="CZ76">
            <v>43.634248130000003</v>
          </cell>
          <cell r="DA76">
            <v>43.428773876459601</v>
          </cell>
          <cell r="DB76">
            <v>11722.091570000001</v>
          </cell>
          <cell r="DC76">
            <v>6741.0781379999999</v>
          </cell>
          <cell r="DD76">
            <v>6741.2774785990196</v>
          </cell>
          <cell r="DE76">
            <v>9.3499723879999994</v>
          </cell>
          <cell r="DF76">
            <v>9.3295581038249598</v>
          </cell>
          <cell r="DG76">
            <v>1.3627889305837724</v>
          </cell>
          <cell r="DH76">
            <v>1.46047802104264</v>
          </cell>
        </row>
        <row r="77">
          <cell r="B77">
            <v>17772269.48</v>
          </cell>
          <cell r="C77">
            <v>18034167.006062198</v>
          </cell>
          <cell r="D77">
            <v>12872905.83</v>
          </cell>
          <cell r="E77">
            <v>12527836.17</v>
          </cell>
          <cell r="F77">
            <v>12751904.950064201</v>
          </cell>
          <cell r="G77">
            <v>4018988.9890000001</v>
          </cell>
          <cell r="H77">
            <v>4039235.1082839901</v>
          </cell>
          <cell r="I77">
            <v>3400665.003</v>
          </cell>
          <cell r="J77">
            <v>3412353.7095468598</v>
          </cell>
          <cell r="K77">
            <v>3126608.1060000001</v>
          </cell>
          <cell r="L77">
            <v>3132725.9139383901</v>
          </cell>
          <cell r="M77">
            <v>12042661.535256151</v>
          </cell>
          <cell r="N77">
            <v>12041600.002345599</v>
          </cell>
          <cell r="O77">
            <v>2116277.4930000007</v>
          </cell>
          <cell r="P77">
            <v>2056264.77409518</v>
          </cell>
          <cell r="Q77">
            <v>9944732.7850547768</v>
          </cell>
          <cell r="R77">
            <v>10000050.9934878</v>
          </cell>
          <cell r="S77">
            <v>535864.17319999996</v>
          </cell>
          <cell r="T77">
            <v>547039.05201044295</v>
          </cell>
          <cell r="U77">
            <v>9496614.9681236893</v>
          </cell>
          <cell r="V77">
            <v>9540529.1037644204</v>
          </cell>
          <cell r="W77">
            <v>2971665.0215647193</v>
          </cell>
          <cell r="X77">
            <v>3050244.5452296198</v>
          </cell>
          <cell r="Y77">
            <v>444368.4126735868</v>
          </cell>
          <cell r="Z77">
            <v>3887216.4801021009</v>
          </cell>
          <cell r="AA77">
            <v>-567.56435980000003</v>
          </cell>
          <cell r="AB77">
            <v>73.234638004461601</v>
          </cell>
          <cell r="AC77">
            <v>73.097520968357898</v>
          </cell>
          <cell r="AD77">
            <v>79.877109566666661</v>
          </cell>
          <cell r="AE77">
            <v>79.600350255477807</v>
          </cell>
          <cell r="AF77">
            <v>65.723754113333328</v>
          </cell>
          <cell r="AG77">
            <v>65.663954728753794</v>
          </cell>
          <cell r="AH77">
            <v>80.558708119335634</v>
          </cell>
          <cell r="AI77">
            <v>80.515590274692997</v>
          </cell>
          <cell r="AJ77">
            <v>109.23664676666668</v>
          </cell>
          <cell r="AK77">
            <v>109.289634714201</v>
          </cell>
          <cell r="AL77">
            <v>66.100524583333325</v>
          </cell>
          <cell r="AM77">
            <v>66.034490812614706</v>
          </cell>
          <cell r="AN77">
            <v>3</v>
          </cell>
          <cell r="AO77">
            <v>3</v>
          </cell>
          <cell r="AP77">
            <v>2.75</v>
          </cell>
          <cell r="AQ77">
            <v>105.04781413333301</v>
          </cell>
          <cell r="AR77">
            <v>693.81777777777802</v>
          </cell>
          <cell r="AS77">
            <v>0.79527654298587802</v>
          </cell>
          <cell r="AT77">
            <v>30.233333333333299</v>
          </cell>
          <cell r="AU77">
            <v>158.75259410000001</v>
          </cell>
          <cell r="AV77">
            <v>115.833668</v>
          </cell>
          <cell r="AW77">
            <v>1.1284667692307699</v>
          </cell>
          <cell r="AX77">
            <v>1.0166666666666666</v>
          </cell>
          <cell r="AY77">
            <v>116</v>
          </cell>
          <cell r="AZ77">
            <v>116</v>
          </cell>
          <cell r="BA77">
            <v>71.843358674222998</v>
          </cell>
          <cell r="BB77">
            <v>98.516880426087312</v>
          </cell>
          <cell r="BC77">
            <v>98.815188120404002</v>
          </cell>
          <cell r="BD77">
            <v>707231.15067880694</v>
          </cell>
          <cell r="BE77">
            <v>709372.63641298097</v>
          </cell>
          <cell r="BF77">
            <v>72.148480753333331</v>
          </cell>
          <cell r="BG77">
            <v>72.233430020568093</v>
          </cell>
          <cell r="BH77">
            <v>517938.17305441265</v>
          </cell>
          <cell r="BI77">
            <v>518548.00527550897</v>
          </cell>
          <cell r="BJ77">
            <v>100.08823736595033</v>
          </cell>
          <cell r="BK77">
            <v>100.44751105210401</v>
          </cell>
          <cell r="BL77">
            <v>669020.22172967903</v>
          </cell>
          <cell r="BM77">
            <v>671421.71632708504</v>
          </cell>
          <cell r="BN77">
            <v>73.299258320000007</v>
          </cell>
          <cell r="BO77">
            <v>73.431587469757304</v>
          </cell>
          <cell r="BP77">
            <v>489954.5375603768</v>
          </cell>
          <cell r="BQ77">
            <v>490839.06584681198</v>
          </cell>
          <cell r="BR77">
            <v>96.171519350869488</v>
          </cell>
          <cell r="BS77">
            <v>96.4888670934441</v>
          </cell>
          <cell r="BT77">
            <v>411383.448236036</v>
          </cell>
          <cell r="BU77">
            <v>412740.93545760401</v>
          </cell>
          <cell r="BV77">
            <v>70.430864060000005</v>
          </cell>
          <cell r="BW77">
            <v>70.527893665784205</v>
          </cell>
          <cell r="BX77">
            <v>301275.17912593269</v>
          </cell>
          <cell r="BY77">
            <v>301690.23312621698</v>
          </cell>
          <cell r="BZ77">
            <v>86.202208827495895</v>
          </cell>
          <cell r="CA77">
            <v>86.409993211794301</v>
          </cell>
          <cell r="CB77">
            <v>891939.27614460443</v>
          </cell>
          <cell r="CC77">
            <v>894089.23327303503</v>
          </cell>
          <cell r="CD77">
            <v>63.129875586666664</v>
          </cell>
          <cell r="CE77">
            <v>63.163372201106803</v>
          </cell>
          <cell r="CF77">
            <v>653208.50010411616</v>
          </cell>
          <cell r="CG77">
            <v>653555.09152460995</v>
          </cell>
          <cell r="CH77">
            <v>96.894382157903152</v>
          </cell>
          <cell r="CI77">
            <v>97.225727367760797</v>
          </cell>
          <cell r="CJ77">
            <v>387728.46837322955</v>
          </cell>
          <cell r="CK77">
            <v>389054.36537417502</v>
          </cell>
          <cell r="CL77">
            <v>70.960250020000004</v>
          </cell>
          <cell r="CM77">
            <v>71.061395604112704</v>
          </cell>
          <cell r="CN77">
            <v>283951.54025337804</v>
          </cell>
          <cell r="CO77">
            <v>284356.28015169199</v>
          </cell>
          <cell r="CP77">
            <v>6094.5654009999998</v>
          </cell>
          <cell r="CQ77">
            <v>6097.0104421224096</v>
          </cell>
          <cell r="CR77">
            <v>164.7279824</v>
          </cell>
          <cell r="CS77">
            <v>163.39235470045401</v>
          </cell>
          <cell r="CT77">
            <v>43.444400999999999</v>
          </cell>
          <cell r="CU77">
            <v>43.653786653235997</v>
          </cell>
          <cell r="CV77">
            <v>43.673665</v>
          </cell>
          <cell r="CW77">
            <v>43.694672033886597</v>
          </cell>
          <cell r="CX77">
            <v>5833.276151</v>
          </cell>
          <cell r="CY77">
            <v>5837.1650708345496</v>
          </cell>
          <cell r="CZ77">
            <v>43.551582070000002</v>
          </cell>
          <cell r="DA77">
            <v>43.762690464152399</v>
          </cell>
          <cell r="DB77">
            <v>11775.44968</v>
          </cell>
          <cell r="DC77">
            <v>6725.6431730000004</v>
          </cell>
          <cell r="DD77">
            <v>6723.1382815057796</v>
          </cell>
          <cell r="DE77">
            <v>9.3831586930000004</v>
          </cell>
          <cell r="DF77">
            <v>9.3330593169949392</v>
          </cell>
          <cell r="DG77">
            <v>1.3758287639285878</v>
          </cell>
          <cell r="DH77">
            <v>1.5236028803032999</v>
          </cell>
        </row>
        <row r="78">
          <cell r="B78">
            <v>18747344.469999999</v>
          </cell>
          <cell r="C78">
            <v>18197794.244281098</v>
          </cell>
          <cell r="D78">
            <v>14032516.220000001</v>
          </cell>
          <cell r="E78">
            <v>13213115.560000001</v>
          </cell>
          <cell r="F78">
            <v>12909793.0857556</v>
          </cell>
          <cell r="G78">
            <v>4133116.9679999999</v>
          </cell>
          <cell r="H78">
            <v>3959230.4344011801</v>
          </cell>
          <cell r="I78">
            <v>3496406.7969999998</v>
          </cell>
          <cell r="J78">
            <v>3322150.7747291001</v>
          </cell>
          <cell r="K78">
            <v>3211352.7069999999</v>
          </cell>
          <cell r="L78">
            <v>3056351.4691197299</v>
          </cell>
          <cell r="M78">
            <v>13068676.140710734</v>
          </cell>
          <cell r="N78">
            <v>12255464.902938601</v>
          </cell>
          <cell r="O78">
            <v>2367022.225000001</v>
          </cell>
          <cell r="P78">
            <v>2086687.1952476599</v>
          </cell>
          <cell r="Q78">
            <v>10729088.972585771</v>
          </cell>
          <cell r="R78">
            <v>10177404.214280199</v>
          </cell>
          <cell r="S78">
            <v>621201.54460000002</v>
          </cell>
          <cell r="T78">
            <v>569330.54838696099</v>
          </cell>
          <cell r="U78">
            <v>10180017.3236522</v>
          </cell>
          <cell r="V78">
            <v>9688259.0836581495</v>
          </cell>
          <cell r="W78">
            <v>3228683.9976206464</v>
          </cell>
          <cell r="X78">
            <v>3081904.84627687</v>
          </cell>
          <cell r="Y78">
            <v>804420.71061124455</v>
          </cell>
          <cell r="Z78">
            <v>3656126.9727549264</v>
          </cell>
          <cell r="AA78">
            <v>-325.23590569999999</v>
          </cell>
          <cell r="AB78">
            <v>73.026224430473917</v>
          </cell>
          <cell r="AC78">
            <v>72.871766191521601</v>
          </cell>
          <cell r="AD78">
            <v>79.105909636666667</v>
          </cell>
          <cell r="AE78">
            <v>78.770054933388295</v>
          </cell>
          <cell r="AF78">
            <v>66.035280759999992</v>
          </cell>
          <cell r="AG78">
            <v>66.022811442937197</v>
          </cell>
          <cell r="AH78">
            <v>80.957726166277297</v>
          </cell>
          <cell r="AI78">
            <v>80.932700444848095</v>
          </cell>
          <cell r="AJ78">
            <v>109.67659603333334</v>
          </cell>
          <cell r="AK78">
            <v>109.59846968511999</v>
          </cell>
          <cell r="AL78">
            <v>66.462104506666662</v>
          </cell>
          <cell r="AM78">
            <v>66.454571673720096</v>
          </cell>
          <cell r="AN78">
            <v>3</v>
          </cell>
          <cell r="AO78">
            <v>3</v>
          </cell>
          <cell r="AP78">
            <v>2.65</v>
          </cell>
          <cell r="AQ78">
            <v>97.56635618</v>
          </cell>
          <cell r="AR78">
            <v>625.82587301587296</v>
          </cell>
          <cell r="AS78">
            <v>0.93399558498896196</v>
          </cell>
          <cell r="AT78">
            <v>31.1666666666667</v>
          </cell>
          <cell r="AU78">
            <v>163.17810093333301</v>
          </cell>
          <cell r="AV78">
            <v>117.46082629999999</v>
          </cell>
          <cell r="AW78">
            <v>1.1666609375000001</v>
          </cell>
          <cell r="AX78">
            <v>0.99666666666666659</v>
          </cell>
          <cell r="AY78">
            <v>90</v>
          </cell>
          <cell r="AZ78">
            <v>90</v>
          </cell>
          <cell r="BA78">
            <v>78.187399667419001</v>
          </cell>
          <cell r="BB78">
            <v>99.690712016262566</v>
          </cell>
          <cell r="BC78">
            <v>100.09075498393599</v>
          </cell>
          <cell r="BD78">
            <v>715657.83108760882</v>
          </cell>
          <cell r="BE78">
            <v>718529.65210994706</v>
          </cell>
          <cell r="BF78">
            <v>72.800363093333331</v>
          </cell>
          <cell r="BG78">
            <v>72.916642530415999</v>
          </cell>
          <cell r="BH78">
            <v>522617.89388429915</v>
          </cell>
          <cell r="BI78">
            <v>523452.63854659698</v>
          </cell>
          <cell r="BJ78">
            <v>100.98140751734344</v>
          </cell>
          <cell r="BK78">
            <v>101.404695322291</v>
          </cell>
          <cell r="BL78">
            <v>674990.44269123452</v>
          </cell>
          <cell r="BM78">
            <v>677819.82712900196</v>
          </cell>
          <cell r="BN78">
            <v>73.742909286666674</v>
          </cell>
          <cell r="BO78">
            <v>73.892025802838603</v>
          </cell>
          <cell r="BP78">
            <v>492920.03556395031</v>
          </cell>
          <cell r="BQ78">
            <v>493916.77571373299</v>
          </cell>
          <cell r="BR78">
            <v>97.23130989872611</v>
          </cell>
          <cell r="BS78">
            <v>97.663395817569807</v>
          </cell>
          <cell r="BT78">
            <v>415916.81001432508</v>
          </cell>
          <cell r="BU78">
            <v>417765.10144653299</v>
          </cell>
          <cell r="BV78">
            <v>71.004354583333324</v>
          </cell>
          <cell r="BW78">
            <v>71.171920039589097</v>
          </cell>
          <cell r="BX78">
            <v>303728.34312512883</v>
          </cell>
          <cell r="BY78">
            <v>304445.12139445898</v>
          </cell>
          <cell r="BZ78">
            <v>88.650471683135152</v>
          </cell>
          <cell r="CA78">
            <v>88.882932789042599</v>
          </cell>
          <cell r="CB78">
            <v>917271.59452684608</v>
          </cell>
          <cell r="CC78">
            <v>919676.88313115796</v>
          </cell>
          <cell r="CD78">
            <v>64.738092410000007</v>
          </cell>
          <cell r="CE78">
            <v>64.778314367622002</v>
          </cell>
          <cell r="CF78">
            <v>669848.81325616129</v>
          </cell>
          <cell r="CG78">
            <v>670264.99219452497</v>
          </cell>
          <cell r="CH78">
            <v>97.826919909685188</v>
          </cell>
          <cell r="CI78">
            <v>98.283379087091106</v>
          </cell>
          <cell r="CJ78">
            <v>391460.07206527254</v>
          </cell>
          <cell r="CK78">
            <v>393286.61983579799</v>
          </cell>
          <cell r="CL78">
            <v>71.439306086666676</v>
          </cell>
          <cell r="CM78">
            <v>71.618982010951697</v>
          </cell>
          <cell r="CN78">
            <v>285868.51078208088</v>
          </cell>
          <cell r="CO78">
            <v>286587.49437380303</v>
          </cell>
          <cell r="CP78">
            <v>6148.3089559999999</v>
          </cell>
          <cell r="CQ78">
            <v>6149.7656986634502</v>
          </cell>
          <cell r="CR78">
            <v>166.67461309999999</v>
          </cell>
          <cell r="CS78">
            <v>169.869361280259</v>
          </cell>
          <cell r="CT78">
            <v>43.965502999999998</v>
          </cell>
          <cell r="CU78">
            <v>43.452722380155997</v>
          </cell>
          <cell r="CV78">
            <v>44.305844</v>
          </cell>
          <cell r="CW78">
            <v>43.525975979038598</v>
          </cell>
          <cell r="CX78">
            <v>5888.0447350000004</v>
          </cell>
          <cell r="CY78">
            <v>5883.6729485822998</v>
          </cell>
          <cell r="CZ78">
            <v>44.025499349999997</v>
          </cell>
          <cell r="DA78">
            <v>43.547979146113903</v>
          </cell>
          <cell r="DB78">
            <v>11841.525079999999</v>
          </cell>
          <cell r="DC78">
            <v>6777.693929</v>
          </cell>
          <cell r="DD78">
            <v>6785.4086205016101</v>
          </cell>
          <cell r="DE78">
            <v>9.286122679</v>
          </cell>
          <cell r="DF78">
            <v>9.4127163707257608</v>
          </cell>
          <cell r="DG78">
            <v>1.6770699275798866</v>
          </cell>
          <cell r="DH78">
            <v>1.64013886035664</v>
          </cell>
        </row>
        <row r="79">
          <cell r="B79">
            <v>18308682.5</v>
          </cell>
          <cell r="C79">
            <v>18647618.289893899</v>
          </cell>
          <cell r="D79">
            <v>14187347.75</v>
          </cell>
          <cell r="E79">
            <v>13062093.08</v>
          </cell>
          <cell r="F79">
            <v>13191276.166664001</v>
          </cell>
          <cell r="G79">
            <v>3902577.2519999999</v>
          </cell>
          <cell r="H79">
            <v>4087755.28489989</v>
          </cell>
          <cell r="I79">
            <v>3226890.71</v>
          </cell>
          <cell r="J79">
            <v>3395131.1141383601</v>
          </cell>
          <cell r="K79">
            <v>2941520.9989999998</v>
          </cell>
          <cell r="L79">
            <v>3105255.61653953</v>
          </cell>
          <cell r="M79">
            <v>11663534.665811788</v>
          </cell>
          <cell r="N79">
            <v>12490428.6692007</v>
          </cell>
          <cell r="O79">
            <v>1692225.5300000007</v>
          </cell>
          <cell r="P79">
            <v>2121847.1520492798</v>
          </cell>
          <cell r="Q79">
            <v>9953717.8285321202</v>
          </cell>
          <cell r="R79">
            <v>10383588.3060768</v>
          </cell>
          <cell r="S79">
            <v>562316.20959999994</v>
          </cell>
          <cell r="T79">
            <v>618351.90401885204</v>
          </cell>
          <cell r="U79">
            <v>9468443.7033746298</v>
          </cell>
          <cell r="V79">
            <v>9829174.7022321709</v>
          </cell>
          <cell r="W79">
            <v>3128489.7032976509</v>
          </cell>
          <cell r="X79">
            <v>3162406.1757301702</v>
          </cell>
          <cell r="Y79">
            <v>1598176.7255114757</v>
          </cell>
          <cell r="Z79">
            <v>3584937.603501006</v>
          </cell>
          <cell r="AA79">
            <v>1539.2474</v>
          </cell>
          <cell r="AB79">
            <v>72.766851754208105</v>
          </cell>
          <cell r="AC79">
            <v>73.112640586788103</v>
          </cell>
          <cell r="AD79">
            <v>78.488008063333325</v>
          </cell>
          <cell r="AE79">
            <v>79.080027339525301</v>
          </cell>
          <cell r="AF79">
            <v>66.110965679999993</v>
          </cell>
          <cell r="AG79">
            <v>66.2267848438089</v>
          </cell>
          <cell r="AH79">
            <v>80.809328704616505</v>
          </cell>
          <cell r="AI79">
            <v>80.969417429382304</v>
          </cell>
          <cell r="AJ79">
            <v>108.85539503333332</v>
          </cell>
          <cell r="AK79">
            <v>109.076200881582</v>
          </cell>
          <cell r="AL79">
            <v>66.549883056666658</v>
          </cell>
          <cell r="AM79">
            <v>66.698632056366094</v>
          </cell>
          <cell r="AN79">
            <v>3</v>
          </cell>
          <cell r="AO79">
            <v>3</v>
          </cell>
          <cell r="AP79">
            <v>1.79</v>
          </cell>
          <cell r="AQ79">
            <v>94.544257656666701</v>
          </cell>
          <cell r="AR79">
            <v>587.85265625</v>
          </cell>
          <cell r="AS79">
            <v>1.2385950588164201</v>
          </cell>
          <cell r="AT79">
            <v>35.200000000000003</v>
          </cell>
          <cell r="AU79">
            <v>167.752822366667</v>
          </cell>
          <cell r="AV79">
            <v>118.9701101</v>
          </cell>
          <cell r="AW79">
            <v>1.12114265625</v>
          </cell>
          <cell r="AX79">
            <v>1.0033333333333332</v>
          </cell>
          <cell r="AY79">
            <v>91.3333333333333</v>
          </cell>
          <cell r="AZ79">
            <v>91.3333333333333</v>
          </cell>
          <cell r="BA79">
            <v>80.324964172169004</v>
          </cell>
          <cell r="BB79">
            <v>101.09467294505998</v>
          </cell>
          <cell r="BC79">
            <v>100.39488515446899</v>
          </cell>
          <cell r="BD79">
            <v>725736.5597165206</v>
          </cell>
          <cell r="BE79">
            <v>720712.93612959306</v>
          </cell>
          <cell r="BF79">
            <v>73.563410793333333</v>
          </cell>
          <cell r="BG79">
            <v>73.398224480839303</v>
          </cell>
          <cell r="BH79">
            <v>528095.64653501054</v>
          </cell>
          <cell r="BI79">
            <v>526909.81010444404</v>
          </cell>
          <cell r="BJ79">
            <v>102.2163967432675</v>
          </cell>
          <cell r="BK79">
            <v>101.44002104697699</v>
          </cell>
          <cell r="BL79">
            <v>683245.48631579697</v>
          </cell>
          <cell r="BM79">
            <v>678055.95501786505</v>
          </cell>
          <cell r="BN79">
            <v>74.379653886666659</v>
          </cell>
          <cell r="BO79">
            <v>74.145769913416601</v>
          </cell>
          <cell r="BP79">
            <v>497176.23014473415</v>
          </cell>
          <cell r="BQ79">
            <v>495612.87852844002</v>
          </cell>
          <cell r="BR79">
            <v>98.724869119423218</v>
          </cell>
          <cell r="BS79">
            <v>97.949022311053298</v>
          </cell>
          <cell r="BT79">
            <v>422305.66137595795</v>
          </cell>
          <cell r="BU79">
            <v>418986.89780148299</v>
          </cell>
          <cell r="BV79">
            <v>71.838979156666667</v>
          </cell>
          <cell r="BW79">
            <v>71.601672919755899</v>
          </cell>
          <cell r="BX79">
            <v>307298.53456307139</v>
          </cell>
          <cell r="BY79">
            <v>306283.43301626598</v>
          </cell>
          <cell r="BZ79">
            <v>91.281266614403791</v>
          </cell>
          <cell r="CA79">
            <v>90.890388753052093</v>
          </cell>
          <cell r="CB79">
            <v>944492.58292838896</v>
          </cell>
          <cell r="CC79">
            <v>940448.14692734205</v>
          </cell>
          <cell r="CD79">
            <v>66.42250395666666</v>
          </cell>
          <cell r="CE79">
            <v>66.3439383843222</v>
          </cell>
          <cell r="CF79">
            <v>687277.51764899178</v>
          </cell>
          <cell r="CG79">
            <v>686464.59509495494</v>
          </cell>
          <cell r="CH79">
            <v>99.22206346173455</v>
          </cell>
          <cell r="CI79">
            <v>98.413593027321696</v>
          </cell>
          <cell r="CJ79">
            <v>397042.81959459122</v>
          </cell>
          <cell r="CK79">
            <v>393807.67844140797</v>
          </cell>
          <cell r="CL79">
            <v>72.200771826666667</v>
          </cell>
          <cell r="CM79">
            <v>71.954262334028996</v>
          </cell>
          <cell r="CN79">
            <v>288915.55993512413</v>
          </cell>
          <cell r="CO79">
            <v>287929.13795771101</v>
          </cell>
          <cell r="CP79">
            <v>6174.3718829999998</v>
          </cell>
          <cell r="CQ79">
            <v>6171.3916173411499</v>
          </cell>
          <cell r="CR79">
            <v>173.79929000000001</v>
          </cell>
          <cell r="CS79">
            <v>174.695726134522</v>
          </cell>
          <cell r="CT79">
            <v>43.223770999999999</v>
          </cell>
          <cell r="CU79">
            <v>43.8247129399765</v>
          </cell>
          <cell r="CV79">
            <v>43.700859000000001</v>
          </cell>
          <cell r="CW79">
            <v>44.661436532018797</v>
          </cell>
          <cell r="CX79">
            <v>5907.5904609999998</v>
          </cell>
          <cell r="CY79">
            <v>5905.3429599745996</v>
          </cell>
          <cell r="CZ79">
            <v>43.390388989999998</v>
          </cell>
          <cell r="DA79">
            <v>43.924557927780299</v>
          </cell>
          <cell r="DB79">
            <v>11900.18089</v>
          </cell>
          <cell r="DC79">
            <v>6827.0864099999999</v>
          </cell>
          <cell r="DD79">
            <v>6821.2654688046196</v>
          </cell>
          <cell r="DE79">
            <v>9.5606601159999993</v>
          </cell>
          <cell r="DF79">
            <v>9.5121892011806004</v>
          </cell>
          <cell r="DG79">
            <v>1.8617019379428068</v>
          </cell>
          <cell r="DH79">
            <v>1.62748040866128</v>
          </cell>
        </row>
        <row r="80">
          <cell r="B80">
            <v>18952750.449999999</v>
          </cell>
          <cell r="C80">
            <v>18935389.3948051</v>
          </cell>
          <cell r="D80">
            <v>14721265.119999999</v>
          </cell>
          <cell r="E80">
            <v>13395360.789999999</v>
          </cell>
          <cell r="F80">
            <v>13360399.4422809</v>
          </cell>
          <cell r="G80">
            <v>4232828.8870000001</v>
          </cell>
          <cell r="H80">
            <v>4209894.9267202802</v>
          </cell>
          <cell r="I80">
            <v>3487459.7650000001</v>
          </cell>
          <cell r="J80">
            <v>3484330.4323616</v>
          </cell>
          <cell r="K80">
            <v>3216626.2740000002</v>
          </cell>
          <cell r="L80">
            <v>3201659.2645586301</v>
          </cell>
          <cell r="M80">
            <v>12808099.457934612</v>
          </cell>
          <cell r="N80">
            <v>12825075.311011899</v>
          </cell>
          <cell r="O80">
            <v>2247880.5860000011</v>
          </cell>
          <cell r="P80">
            <v>2163515.9600207498</v>
          </cell>
          <cell r="Q80">
            <v>10578964.819850219</v>
          </cell>
          <cell r="R80">
            <v>10669950.9069754</v>
          </cell>
          <cell r="S80">
            <v>686424.32620000001</v>
          </cell>
          <cell r="T80">
            <v>674363.40194678202</v>
          </cell>
          <cell r="U80">
            <v>9943414.9304989893</v>
          </cell>
          <cell r="V80">
            <v>10053274.822865799</v>
          </cell>
          <cell r="W80">
            <v>3289107.8436435945</v>
          </cell>
          <cell r="X80">
            <v>3332079.9017669898</v>
          </cell>
          <cell r="Y80">
            <v>1682212.5809540357</v>
          </cell>
          <cell r="Z80">
            <v>3924926.806066209</v>
          </cell>
          <cell r="AA80">
            <v>827.03123240000002</v>
          </cell>
          <cell r="AB80">
            <v>73.602642060434036</v>
          </cell>
          <cell r="AC80">
            <v>73.603737722593706</v>
          </cell>
          <cell r="AD80">
            <v>79.500295276666662</v>
          </cell>
          <cell r="AE80">
            <v>79.596365256531698</v>
          </cell>
          <cell r="AF80">
            <v>66.768892953333335</v>
          </cell>
          <cell r="AG80">
            <v>66.752623033997594</v>
          </cell>
          <cell r="AH80">
            <v>81.492287948982877</v>
          </cell>
          <cell r="AI80">
            <v>81.428400754650198</v>
          </cell>
          <cell r="AJ80">
            <v>109.3740882</v>
          </cell>
          <cell r="AK80">
            <v>109.211914269302</v>
          </cell>
          <cell r="AL80">
            <v>67.247961180000004</v>
          </cell>
          <cell r="AM80">
            <v>67.196590498525495</v>
          </cell>
          <cell r="AN80">
            <v>3</v>
          </cell>
          <cell r="AO80">
            <v>3</v>
          </cell>
          <cell r="AP80">
            <v>1.75</v>
          </cell>
          <cell r="AQ80">
            <v>100.947072906667</v>
          </cell>
          <cell r="AR80">
            <v>628.80344262295102</v>
          </cell>
          <cell r="AS80">
            <v>1.2653724031570399</v>
          </cell>
          <cell r="AT80">
            <v>38.3333333333333</v>
          </cell>
          <cell r="AU80">
            <v>169.03514620000001</v>
          </cell>
          <cell r="AV80">
            <v>119.8642555</v>
          </cell>
          <cell r="AW80">
            <v>1.30926278688525</v>
          </cell>
          <cell r="AX80">
            <v>1.01</v>
          </cell>
          <cell r="AY80">
            <v>90</v>
          </cell>
          <cell r="AZ80">
            <v>90</v>
          </cell>
          <cell r="BA80">
            <v>84.710499096530995</v>
          </cell>
          <cell r="BB80">
            <v>100.47018699312697</v>
          </cell>
          <cell r="BC80">
            <v>100.40225757709599</v>
          </cell>
          <cell r="BD80">
            <v>721253.51156824222</v>
          </cell>
          <cell r="BE80">
            <v>720765.86113825499</v>
          </cell>
          <cell r="BF80">
            <v>73.948712110000002</v>
          </cell>
          <cell r="BG80">
            <v>73.920695085671497</v>
          </cell>
          <cell r="BH80">
            <v>530861.64046788448</v>
          </cell>
          <cell r="BI80">
            <v>530660.51237420202</v>
          </cell>
          <cell r="BJ80">
            <v>101.17258764369355</v>
          </cell>
          <cell r="BK80">
            <v>101.111654464811</v>
          </cell>
          <cell r="BL80">
            <v>676268.34880575037</v>
          </cell>
          <cell r="BM80">
            <v>675861.05290351203</v>
          </cell>
          <cell r="BN80">
            <v>74.465697546666675</v>
          </cell>
          <cell r="BO80">
            <v>74.434958183687101</v>
          </cell>
          <cell r="BP80">
            <v>497751.37213950395</v>
          </cell>
          <cell r="BQ80">
            <v>497545.90088786901</v>
          </cell>
          <cell r="BR80">
            <v>97.894458925589163</v>
          </cell>
          <cell r="BS80">
            <v>97.860471607927707</v>
          </cell>
          <cell r="BT80">
            <v>418753.4973746441</v>
          </cell>
          <cell r="BU80">
            <v>418608.113169363</v>
          </cell>
          <cell r="BV80">
            <v>72.052908200000005</v>
          </cell>
          <cell r="BW80">
            <v>72.035369770691901</v>
          </cell>
          <cell r="BX80">
            <v>308213.63778820838</v>
          </cell>
          <cell r="BY80">
            <v>308138.61537417799</v>
          </cell>
          <cell r="BZ80">
            <v>92.966659268132204</v>
          </cell>
          <cell r="CA80">
            <v>92.805650434128694</v>
          </cell>
          <cell r="CB80">
            <v>961931.43889313831</v>
          </cell>
          <cell r="CC80">
            <v>960265.47110905906</v>
          </cell>
          <cell r="CD80">
            <v>68.425917456666667</v>
          </cell>
          <cell r="CE80">
            <v>68.420243228409603</v>
          </cell>
          <cell r="CF80">
            <v>708006.95383529935</v>
          </cell>
          <cell r="CG80">
            <v>707948.24226426496</v>
          </cell>
          <cell r="CH80">
            <v>98.179718123885678</v>
          </cell>
          <cell r="CI80">
            <v>98.142778763073906</v>
          </cell>
          <cell r="CJ80">
            <v>392871.81450266019</v>
          </cell>
          <cell r="CK80">
            <v>392723.99951653997</v>
          </cell>
          <cell r="CL80">
            <v>72.262866506666654</v>
          </cell>
          <cell r="CM80">
            <v>72.239850352440897</v>
          </cell>
          <cell r="CN80">
            <v>289164.03538472537</v>
          </cell>
          <cell r="CO80">
            <v>289071.934913993</v>
          </cell>
          <cell r="CP80">
            <v>6193.4079119999997</v>
          </cell>
          <cell r="CQ80">
            <v>6191.5111386675699</v>
          </cell>
          <cell r="CR80">
            <v>170.3948226</v>
          </cell>
          <cell r="CS80">
            <v>167.95343693688</v>
          </cell>
          <cell r="CT80">
            <v>43.518670999999998</v>
          </cell>
          <cell r="CU80">
            <v>43.227253661795203</v>
          </cell>
          <cell r="CV80">
            <v>42.780695999999999</v>
          </cell>
          <cell r="CW80">
            <v>42.5930681039506</v>
          </cell>
          <cell r="CX80">
            <v>5926.7868170000002</v>
          </cell>
          <cell r="CY80">
            <v>5929.4201145647903</v>
          </cell>
          <cell r="CZ80">
            <v>43.560202910000001</v>
          </cell>
          <cell r="DA80">
            <v>43.299006905811503</v>
          </cell>
          <cell r="DB80">
            <v>11981.110199999999</v>
          </cell>
          <cell r="DC80">
            <v>6888.161212</v>
          </cell>
          <cell r="DD80">
            <v>6887.4712881351497</v>
          </cell>
          <cell r="DE80">
            <v>10.08619397</v>
          </cell>
          <cell r="DF80">
            <v>10.0331031390593</v>
          </cell>
          <cell r="DG80">
            <v>1.4943513974964926</v>
          </cell>
          <cell r="DH80">
            <v>1.6108687232760801</v>
          </cell>
        </row>
        <row r="81">
          <cell r="B81">
            <v>19233251.670000002</v>
          </cell>
          <cell r="C81">
            <v>19505566.569154602</v>
          </cell>
          <cell r="D81">
            <v>15156018.640000001</v>
          </cell>
          <cell r="E81">
            <v>13580000.5</v>
          </cell>
          <cell r="F81">
            <v>13817671.7362264</v>
          </cell>
          <cell r="G81">
            <v>4214141.3810000001</v>
          </cell>
          <cell r="H81">
            <v>4242846.9283233201</v>
          </cell>
          <cell r="I81">
            <v>3510516.7560000001</v>
          </cell>
          <cell r="J81">
            <v>3529174.7344835401</v>
          </cell>
          <cell r="K81">
            <v>3230509.057</v>
          </cell>
          <cell r="L81">
            <v>3245617.9430096201</v>
          </cell>
          <cell r="M81">
            <v>13107536.571653049</v>
          </cell>
          <cell r="N81">
            <v>13087262.7530543</v>
          </cell>
          <cell r="O81">
            <v>2263846.0880000009</v>
          </cell>
          <cell r="P81">
            <v>2198968.2694478501</v>
          </cell>
          <cell r="Q81">
            <v>10859300.10888871</v>
          </cell>
          <cell r="R81">
            <v>10902298.1451468</v>
          </cell>
          <cell r="S81">
            <v>687783.27450000006</v>
          </cell>
          <cell r="T81">
            <v>702896.65436124196</v>
          </cell>
          <cell r="U81">
            <v>10229617.3035974</v>
          </cell>
          <cell r="V81">
            <v>10251742.1522885</v>
          </cell>
          <cell r="W81">
            <v>3455224.080347144</v>
          </cell>
          <cell r="X81">
            <v>3537511.2376213502</v>
          </cell>
          <cell r="Y81">
            <v>1447682.1153999462</v>
          </cell>
          <cell r="Z81">
            <v>4207644.4172597863</v>
          </cell>
          <cell r="AA81">
            <v>36.223993360000001</v>
          </cell>
          <cell r="AB81">
            <v>74.315459203677463</v>
          </cell>
          <cell r="AC81">
            <v>74.079459993711396</v>
          </cell>
          <cell r="AD81">
            <v>80.284740173333333</v>
          </cell>
          <cell r="AE81">
            <v>79.860236839813496</v>
          </cell>
          <cell r="AF81">
            <v>67.407161516666662</v>
          </cell>
          <cell r="AG81">
            <v>67.308679814166396</v>
          </cell>
          <cell r="AH81">
            <v>81.951119760291746</v>
          </cell>
          <cell r="AI81">
            <v>81.8690054317223</v>
          </cell>
          <cell r="AJ81">
            <v>109.17039403333332</v>
          </cell>
          <cell r="AK81">
            <v>109.165851393145</v>
          </cell>
          <cell r="AL81">
            <v>67.90357457333333</v>
          </cell>
          <cell r="AM81">
            <v>67.796698598961797</v>
          </cell>
          <cell r="AN81">
            <v>3</v>
          </cell>
          <cell r="AO81">
            <v>3</v>
          </cell>
          <cell r="AP81">
            <v>1.8133333333333299</v>
          </cell>
          <cell r="AQ81">
            <v>101.89872440000001</v>
          </cell>
          <cell r="AR81">
            <v>628.47307692307697</v>
          </cell>
          <cell r="AS81">
            <v>1.29265928815507</v>
          </cell>
          <cell r="AT81">
            <v>43.866666666666703</v>
          </cell>
          <cell r="AU81">
            <v>172.50917793333301</v>
          </cell>
          <cell r="AV81">
            <v>120.9477993</v>
          </cell>
          <cell r="AW81">
            <v>1.7540772307692301</v>
          </cell>
          <cell r="AX81">
            <v>1.4333333333333333</v>
          </cell>
          <cell r="AY81">
            <v>76.6666666666667</v>
          </cell>
          <cell r="AZ81">
            <v>76.6666666666667</v>
          </cell>
          <cell r="BA81">
            <v>87.900502651918998</v>
          </cell>
          <cell r="BB81">
            <v>100.23554877392257</v>
          </cell>
          <cell r="BC81">
            <v>100.65029177549501</v>
          </cell>
          <cell r="BD81">
            <v>719569.09507998719</v>
          </cell>
          <cell r="BE81">
            <v>722546.44443458505</v>
          </cell>
          <cell r="BF81">
            <v>74.490508356666666</v>
          </cell>
          <cell r="BG81">
            <v>74.576158437681798</v>
          </cell>
          <cell r="BH81">
            <v>534751.07729643898</v>
          </cell>
          <cell r="BI81">
            <v>535365.94050602999</v>
          </cell>
          <cell r="BJ81">
            <v>100.79297028187288</v>
          </cell>
          <cell r="BK81">
            <v>101.25455640749701</v>
          </cell>
          <cell r="BL81">
            <v>673730.87089364452</v>
          </cell>
          <cell r="BM81">
            <v>676816.25295596698</v>
          </cell>
          <cell r="BN81">
            <v>74.904758709999996</v>
          </cell>
          <cell r="BO81">
            <v>75.020889988551502</v>
          </cell>
          <cell r="BP81">
            <v>500686.1905015473</v>
          </cell>
          <cell r="BQ81">
            <v>501462.44729081797</v>
          </cell>
          <cell r="BR81">
            <v>97.450120543805994</v>
          </cell>
          <cell r="BS81">
            <v>97.860409740699595</v>
          </cell>
          <cell r="BT81">
            <v>416852.79478706542</v>
          </cell>
          <cell r="BU81">
            <v>418607.84852553601</v>
          </cell>
          <cell r="BV81">
            <v>72.420504576666659</v>
          </cell>
          <cell r="BW81">
            <v>72.504118879214403</v>
          </cell>
          <cell r="BX81">
            <v>309786.06864937092</v>
          </cell>
          <cell r="BY81">
            <v>310143.73732601898</v>
          </cell>
          <cell r="BZ81">
            <v>93.485740003199012</v>
          </cell>
          <cell r="CA81">
            <v>93.866597125204706</v>
          </cell>
          <cell r="CB81">
            <v>967302.39749609737</v>
          </cell>
          <cell r="CC81">
            <v>971243.14832328598</v>
          </cell>
          <cell r="CD81">
            <v>69.474356973333343</v>
          </cell>
          <cell r="CE81">
            <v>69.536021704777596</v>
          </cell>
          <cell r="CF81">
            <v>718855.21858740621</v>
          </cell>
          <cell r="CG81">
            <v>719493.26715582598</v>
          </cell>
          <cell r="CH81">
            <v>97.645978967108974</v>
          </cell>
          <cell r="CI81">
            <v>98.066435562505603</v>
          </cell>
          <cell r="CJ81">
            <v>390736.02642951271</v>
          </cell>
          <cell r="CK81">
            <v>392418.50778884901</v>
          </cell>
          <cell r="CL81">
            <v>72.566057663333339</v>
          </cell>
          <cell r="CM81">
            <v>72.651171067632802</v>
          </cell>
          <cell r="CN81">
            <v>290377.27231529489</v>
          </cell>
          <cell r="CO81">
            <v>290717.85851998802</v>
          </cell>
          <cell r="CP81">
            <v>6261.9819299999999</v>
          </cell>
          <cell r="CQ81">
            <v>6264.1059778789704</v>
          </cell>
          <cell r="CR81">
            <v>179.55681580000001</v>
          </cell>
          <cell r="CS81">
            <v>177.86499525756199</v>
          </cell>
          <cell r="CT81">
            <v>43.533642</v>
          </cell>
          <cell r="CU81">
            <v>43.751225510376599</v>
          </cell>
          <cell r="CV81">
            <v>43.191358000000001</v>
          </cell>
          <cell r="CW81">
            <v>43.235175151935799</v>
          </cell>
          <cell r="CX81">
            <v>5989.8265279999996</v>
          </cell>
          <cell r="CY81">
            <v>5993.41139754296</v>
          </cell>
          <cell r="CZ81">
            <v>43.566046810000003</v>
          </cell>
          <cell r="DA81">
            <v>43.780089257532701</v>
          </cell>
          <cell r="DB81">
            <v>12041.50302</v>
          </cell>
          <cell r="DC81">
            <v>6960.9945809999999</v>
          </cell>
          <cell r="DD81">
            <v>6960.0522508984704</v>
          </cell>
          <cell r="DE81">
            <v>10.04185025</v>
          </cell>
          <cell r="DF81">
            <v>10.0226490316112</v>
          </cell>
          <cell r="DG81">
            <v>1.6592456531320492</v>
          </cell>
          <cell r="DH81">
            <v>1.84619619413609</v>
          </cell>
        </row>
        <row r="82">
          <cell r="B82">
            <v>20492976.579999998</v>
          </cell>
          <cell r="C82">
            <v>19833238.536531299</v>
          </cell>
          <cell r="D82">
            <v>16481893.050000001</v>
          </cell>
          <cell r="E82">
            <v>14475749.890000001</v>
          </cell>
          <cell r="F82">
            <v>14118002.605239101</v>
          </cell>
          <cell r="G82">
            <v>4395679.95</v>
          </cell>
          <cell r="H82">
            <v>4180551.13777766</v>
          </cell>
          <cell r="I82">
            <v>3652095.5350000001</v>
          </cell>
          <cell r="J82">
            <v>3458555.4467366901</v>
          </cell>
          <cell r="K82">
            <v>3326656.145</v>
          </cell>
          <cell r="L82">
            <v>3154981.4608395002</v>
          </cell>
          <cell r="M82">
            <v>14235893.049668415</v>
          </cell>
          <cell r="N82">
            <v>13347250.5099147</v>
          </cell>
          <cell r="O82">
            <v>2522105.1220000014</v>
          </cell>
          <cell r="P82">
            <v>2224715.69333245</v>
          </cell>
          <cell r="Q82">
            <v>11736933.253280353</v>
          </cell>
          <cell r="R82">
            <v>11128567.803100299</v>
          </cell>
          <cell r="S82">
            <v>821049.22549999994</v>
          </cell>
          <cell r="T82">
            <v>748695.63255961495</v>
          </cell>
          <cell r="U82">
            <v>10951551.5020303</v>
          </cell>
          <cell r="V82">
            <v>10427971.016077301</v>
          </cell>
          <cell r="W82">
            <v>3910604.2181516457</v>
          </cell>
          <cell r="X82">
            <v>3725644.1857818202</v>
          </cell>
          <cell r="Y82">
            <v>1458412.3521387735</v>
          </cell>
          <cell r="Z82">
            <v>3528326.0383421099</v>
          </cell>
          <cell r="AA82">
            <v>194.9291455</v>
          </cell>
          <cell r="AB82">
            <v>74.685599269924992</v>
          </cell>
          <cell r="AC82">
            <v>74.516235743636898</v>
          </cell>
          <cell r="AD82">
            <v>80.611614496666675</v>
          </cell>
          <cell r="AE82">
            <v>80.259996350916495</v>
          </cell>
          <cell r="AF82">
            <v>67.805673209999995</v>
          </cell>
          <cell r="AG82">
            <v>67.786675616278401</v>
          </cell>
          <cell r="AH82">
            <v>82.275267450514463</v>
          </cell>
          <cell r="AI82">
            <v>82.246293060494594</v>
          </cell>
          <cell r="AJ82">
            <v>109.16281933333333</v>
          </cell>
          <cell r="AK82">
            <v>109.096952513453</v>
          </cell>
          <cell r="AL82">
            <v>68.320664436666661</v>
          </cell>
          <cell r="AM82">
            <v>68.312979422718996</v>
          </cell>
          <cell r="AN82">
            <v>3</v>
          </cell>
          <cell r="AO82">
            <v>3</v>
          </cell>
          <cell r="AP82">
            <v>2.1333333333333302</v>
          </cell>
          <cell r="AQ82">
            <v>99.371568213333305</v>
          </cell>
          <cell r="AR82">
            <v>593.16548387096805</v>
          </cell>
          <cell r="AS82">
            <v>1.40320088300221</v>
          </cell>
          <cell r="AT82">
            <v>48.3333333333333</v>
          </cell>
          <cell r="AU82">
            <v>179.02204906666699</v>
          </cell>
          <cell r="AV82">
            <v>122.1972873</v>
          </cell>
          <cell r="AW82">
            <v>2.2960745312499999</v>
          </cell>
          <cell r="AX82">
            <v>1.95</v>
          </cell>
          <cell r="AY82">
            <v>73</v>
          </cell>
          <cell r="AZ82">
            <v>73</v>
          </cell>
          <cell r="BA82">
            <v>92.073858201337003</v>
          </cell>
          <cell r="BB82">
            <v>100.53936455936099</v>
          </cell>
          <cell r="BC82">
            <v>100.95590041307899</v>
          </cell>
          <cell r="BD82">
            <v>721750.12219534721</v>
          </cell>
          <cell r="BE82">
            <v>724740.342043304</v>
          </cell>
          <cell r="BF82">
            <v>75.08842692333333</v>
          </cell>
          <cell r="BG82">
            <v>75.189635919067001</v>
          </cell>
          <cell r="BH82">
            <v>539043.40399301099</v>
          </cell>
          <cell r="BI82">
            <v>539769.96125121496</v>
          </cell>
          <cell r="BJ82">
            <v>101.14996959048416</v>
          </cell>
          <cell r="BK82">
            <v>101.56731519952299</v>
          </cell>
          <cell r="BL82">
            <v>676117.16285851551</v>
          </cell>
          <cell r="BM82">
            <v>678906.82785212796</v>
          </cell>
          <cell r="BN82">
            <v>75.544460950000001</v>
          </cell>
          <cell r="BO82">
            <v>75.675825733350607</v>
          </cell>
          <cell r="BP82">
            <v>504962.15484769706</v>
          </cell>
          <cell r="BQ82">
            <v>505840.23701632302</v>
          </cell>
          <cell r="BR82">
            <v>97.646277126457747</v>
          </cell>
          <cell r="BS82">
            <v>98.082774131349794</v>
          </cell>
          <cell r="BT82">
            <v>417691.87450536602</v>
          </cell>
          <cell r="BU82">
            <v>419559.03480609501</v>
          </cell>
          <cell r="BV82">
            <v>72.927707236666663</v>
          </cell>
          <cell r="BW82">
            <v>73.088728097031705</v>
          </cell>
          <cell r="BX82">
            <v>311955.67957611568</v>
          </cell>
          <cell r="BY82">
            <v>312644.46267105697</v>
          </cell>
          <cell r="BZ82">
            <v>94.17321979185877</v>
          </cell>
          <cell r="CA82">
            <v>94.469270096964095</v>
          </cell>
          <cell r="CB82">
            <v>974415.79091607709</v>
          </cell>
          <cell r="CC82">
            <v>977479.04066733399</v>
          </cell>
          <cell r="CD82">
            <v>70.333833553333335</v>
          </cell>
          <cell r="CE82">
            <v>70.394900261398902</v>
          </cell>
          <cell r="CF82">
            <v>727748.27282645158</v>
          </cell>
          <cell r="CG82">
            <v>728380.13361195999</v>
          </cell>
          <cell r="CH82">
            <v>97.800581045544163</v>
          </cell>
          <cell r="CI82">
            <v>98.251465648047201</v>
          </cell>
          <cell r="CJ82">
            <v>391354.67557865847</v>
          </cell>
          <cell r="CK82">
            <v>393158.91636657098</v>
          </cell>
          <cell r="CL82">
            <v>73.042950043333335</v>
          </cell>
          <cell r="CM82">
            <v>73.213411107702697</v>
          </cell>
          <cell r="CN82">
            <v>292285.58472679189</v>
          </cell>
          <cell r="CO82">
            <v>292967.694524672</v>
          </cell>
          <cell r="CP82">
            <v>6406.6056159999998</v>
          </cell>
          <cell r="CQ82">
            <v>6411.69633687431</v>
          </cell>
          <cell r="CR82">
            <v>174.48761160000001</v>
          </cell>
          <cell r="CS82">
            <v>178.097734004383</v>
          </cell>
          <cell r="CT82">
            <v>43.401195999999999</v>
          </cell>
          <cell r="CU82">
            <v>42.8509402802148</v>
          </cell>
          <cell r="CV82">
            <v>43.471457000000001</v>
          </cell>
          <cell r="CW82">
            <v>42.663593906682998</v>
          </cell>
          <cell r="CX82">
            <v>6140.5265429999999</v>
          </cell>
          <cell r="CY82">
            <v>6135.9060893547203</v>
          </cell>
          <cell r="CZ82">
            <v>43.3997891</v>
          </cell>
          <cell r="DA82">
            <v>42.889912179616402</v>
          </cell>
          <cell r="DB82">
            <v>12097.025009999999</v>
          </cell>
          <cell r="DC82">
            <v>7097.1263239999998</v>
          </cell>
          <cell r="DD82">
            <v>7105.8186309987695</v>
          </cell>
          <cell r="DE82">
            <v>9.7295817630000005</v>
          </cell>
          <cell r="DF82">
            <v>9.8484180875681808</v>
          </cell>
          <cell r="DG82">
            <v>1.442837499647132</v>
          </cell>
          <cell r="DH82">
            <v>1.3902428250347201</v>
          </cell>
        </row>
        <row r="83">
          <cell r="B83">
            <v>19496378.25</v>
          </cell>
          <cell r="C83">
            <v>19893675.4971755</v>
          </cell>
          <cell r="D83">
            <v>16190845.369999999</v>
          </cell>
          <cell r="E83">
            <v>14080403.5</v>
          </cell>
          <cell r="F83">
            <v>14219687.5906794</v>
          </cell>
          <cell r="G83">
            <v>3822768.1669999999</v>
          </cell>
          <cell r="H83">
            <v>4030792.5489309798</v>
          </cell>
          <cell r="I83">
            <v>3129272.892</v>
          </cell>
          <cell r="J83">
            <v>3304930.3169571799</v>
          </cell>
          <cell r="K83">
            <v>2854883.912</v>
          </cell>
          <cell r="L83">
            <v>3022856.9942582999</v>
          </cell>
          <cell r="M83">
            <v>12657072.979356395</v>
          </cell>
          <cell r="N83">
            <v>13562522.3673051</v>
          </cell>
          <cell r="O83">
            <v>1800301.9890000012</v>
          </cell>
          <cell r="P83">
            <v>2256323.4914071499</v>
          </cell>
          <cell r="Q83">
            <v>10838330.951541826</v>
          </cell>
          <cell r="R83">
            <v>11315468.0692853</v>
          </cell>
          <cell r="S83">
            <v>699874.16450000007</v>
          </cell>
          <cell r="T83">
            <v>769723.88910749601</v>
          </cell>
          <cell r="U83">
            <v>10192464.810758799</v>
          </cell>
          <cell r="V83">
            <v>10586685.1479093</v>
          </cell>
          <cell r="W83">
            <v>3899785.6929400549</v>
          </cell>
          <cell r="X83">
            <v>3957817.64338494</v>
          </cell>
          <cell r="Y83">
            <v>1565491.690972276</v>
          </cell>
          <cell r="Z83">
            <v>2712782.4762457171</v>
          </cell>
          <cell r="AA83">
            <v>769.95647780000002</v>
          </cell>
          <cell r="AB83">
            <v>74.43629635638483</v>
          </cell>
          <cell r="AC83">
            <v>74.863278867387393</v>
          </cell>
          <cell r="AD83">
            <v>79.934043029999998</v>
          </cell>
          <cell r="AE83">
            <v>80.672008204294798</v>
          </cell>
          <cell r="AF83">
            <v>67.951821583333327</v>
          </cell>
          <cell r="AG83">
            <v>68.085030521509097</v>
          </cell>
          <cell r="AH83">
            <v>82.423007190138691</v>
          </cell>
          <cell r="AI83">
            <v>82.592990675386602</v>
          </cell>
          <cell r="AJ83">
            <v>109.2316452</v>
          </cell>
          <cell r="AK83">
            <v>109.461425097277</v>
          </cell>
          <cell r="AL83">
            <v>68.486336303333331</v>
          </cell>
          <cell r="AM83">
            <v>68.649536615629202</v>
          </cell>
          <cell r="AN83">
            <v>3</v>
          </cell>
          <cell r="AO83">
            <v>3</v>
          </cell>
          <cell r="AP83">
            <v>2.60666666666667</v>
          </cell>
          <cell r="AQ83">
            <v>98.795403473333295</v>
          </cell>
          <cell r="AR83">
            <v>578.26682539682497</v>
          </cell>
          <cell r="AS83">
            <v>1.4822492364450099</v>
          </cell>
          <cell r="AT83">
            <v>49.65</v>
          </cell>
          <cell r="AU83">
            <v>182.043763466667</v>
          </cell>
          <cell r="AV83">
            <v>123.2132168</v>
          </cell>
          <cell r="AW83">
            <v>2.8396519672131202</v>
          </cell>
          <cell r="AX83">
            <v>2.4699999999999998</v>
          </cell>
          <cell r="AY83">
            <v>63</v>
          </cell>
          <cell r="AZ83">
            <v>63</v>
          </cell>
          <cell r="BA83">
            <v>90.231589526565998</v>
          </cell>
          <cell r="BB83">
            <v>102.7450540264643</v>
          </cell>
          <cell r="BC83">
            <v>101.95150880816099</v>
          </cell>
          <cell r="BD83">
            <v>737584.28475827922</v>
          </cell>
          <cell r="BE83">
            <v>731887.59709380998</v>
          </cell>
          <cell r="BF83">
            <v>76.479612906666674</v>
          </cell>
          <cell r="BG83">
            <v>76.3061589133452</v>
          </cell>
          <cell r="BH83">
            <v>549030.4240807941</v>
          </cell>
          <cell r="BI83">
            <v>547785.23577645596</v>
          </cell>
          <cell r="BJ83">
            <v>103.40944379445986</v>
          </cell>
          <cell r="BK83">
            <v>102.57032062971599</v>
          </cell>
          <cell r="BL83">
            <v>691220.17568717944</v>
          </cell>
          <cell r="BM83">
            <v>685611.22122658801</v>
          </cell>
          <cell r="BN83">
            <v>76.974160043333342</v>
          </cell>
          <cell r="BO83">
            <v>76.755948964427205</v>
          </cell>
          <cell r="BP83">
            <v>514518.69844963279</v>
          </cell>
          <cell r="BQ83">
            <v>513060.10922677501</v>
          </cell>
          <cell r="BR83">
            <v>99.883910188154573</v>
          </cell>
          <cell r="BS83">
            <v>99.062033016540099</v>
          </cell>
          <cell r="BT83">
            <v>427263.57734442991</v>
          </cell>
          <cell r="BU83">
            <v>423747.91421217599</v>
          </cell>
          <cell r="BV83">
            <v>74.349883399999996</v>
          </cell>
          <cell r="BW83">
            <v>74.122126543065406</v>
          </cell>
          <cell r="BX83">
            <v>318039.18265499134</v>
          </cell>
          <cell r="BY83">
            <v>317064.92955182202</v>
          </cell>
          <cell r="BZ83">
            <v>96.522224264548001</v>
          </cell>
          <cell r="CA83">
            <v>95.934703381001299</v>
          </cell>
          <cell r="CB83">
            <v>998721.07702798676</v>
          </cell>
          <cell r="CC83">
            <v>992641.96422230697</v>
          </cell>
          <cell r="CD83">
            <v>71.84756890333334</v>
          </cell>
          <cell r="CE83">
            <v>71.687435963980306</v>
          </cell>
          <cell r="CF83">
            <v>743410.9806702307</v>
          </cell>
          <cell r="CG83">
            <v>741754.07581874903</v>
          </cell>
          <cell r="CH83">
            <v>100.02641595284962</v>
          </cell>
          <cell r="CI83">
            <v>99.1913198265473</v>
          </cell>
          <cell r="CJ83">
            <v>400261.48256004561</v>
          </cell>
          <cell r="CK83">
            <v>396919.79716107802</v>
          </cell>
          <cell r="CL83">
            <v>74.455959413333332</v>
          </cell>
          <cell r="CM83">
            <v>74.225095227472394</v>
          </cell>
          <cell r="CN83">
            <v>297939.82335885515</v>
          </cell>
          <cell r="CO83">
            <v>297016.006981035</v>
          </cell>
          <cell r="CP83">
            <v>6420.8521700000001</v>
          </cell>
          <cell r="CQ83">
            <v>6415.1252775375997</v>
          </cell>
          <cell r="CR83">
            <v>175.5162522</v>
          </cell>
          <cell r="CS83">
            <v>175.759657488008</v>
          </cell>
          <cell r="CT83">
            <v>41.329481000000001</v>
          </cell>
          <cell r="CU83">
            <v>41.992107059689801</v>
          </cell>
          <cell r="CV83">
            <v>40.382474000000002</v>
          </cell>
          <cell r="CW83">
            <v>41.334403558239202</v>
          </cell>
          <cell r="CX83">
            <v>6154.5825100000002</v>
          </cell>
          <cell r="CY83">
            <v>6153.5195035265297</v>
          </cell>
          <cell r="CZ83">
            <v>41.472340320000001</v>
          </cell>
          <cell r="DA83">
            <v>42.0723583829216</v>
          </cell>
          <cell r="DB83">
            <v>12149.872649999999</v>
          </cell>
          <cell r="DC83">
            <v>7091.3078210000003</v>
          </cell>
          <cell r="DD83">
            <v>7084.1766322868298</v>
          </cell>
          <cell r="DE83">
            <v>9.4546121539999994</v>
          </cell>
          <cell r="DF83">
            <v>9.4186954945678991</v>
          </cell>
          <cell r="DG83">
            <v>1.8905774513079998</v>
          </cell>
          <cell r="DH83">
            <v>1.6630803436333701</v>
          </cell>
        </row>
        <row r="84">
          <cell r="B84">
            <v>20249393.440000001</v>
          </cell>
          <cell r="C84">
            <v>20250705.453202002</v>
          </cell>
          <cell r="D84">
            <v>16762669.710000001</v>
          </cell>
          <cell r="E84">
            <v>14640302.75</v>
          </cell>
          <cell r="F84">
            <v>14625582.1478958</v>
          </cell>
          <cell r="G84">
            <v>3895831.03</v>
          </cell>
          <cell r="H84">
            <v>3868594.2392845098</v>
          </cell>
          <cell r="I84">
            <v>3152549.2519999999</v>
          </cell>
          <cell r="J84">
            <v>3140468.0622903402</v>
          </cell>
          <cell r="K84">
            <v>2871939.0070000002</v>
          </cell>
          <cell r="L84">
            <v>2850036.7250630101</v>
          </cell>
          <cell r="M84">
            <v>13797740.904653799</v>
          </cell>
          <cell r="N84">
            <v>13825918.8380553</v>
          </cell>
          <cell r="O84">
            <v>2383192.7620000015</v>
          </cell>
          <cell r="P84">
            <v>2294023.8223258499</v>
          </cell>
          <cell r="Q84">
            <v>11430242.969307629</v>
          </cell>
          <cell r="R84">
            <v>11537097.2122749</v>
          </cell>
          <cell r="S84">
            <v>825763.26639999985</v>
          </cell>
          <cell r="T84">
            <v>814450.87857650698</v>
          </cell>
          <cell r="U84">
            <v>10639800.368039301</v>
          </cell>
          <cell r="V84">
            <v>10765317.2778775</v>
          </cell>
          <cell r="W84">
            <v>4152442.8620287185</v>
          </cell>
          <cell r="X84">
            <v>4212329.4130840404</v>
          </cell>
          <cell r="Y84">
            <v>1678870.9946590175</v>
          </cell>
          <cell r="Z84">
            <v>3196502.0323493788</v>
          </cell>
          <cell r="AA84">
            <v>756.24297130000002</v>
          </cell>
          <cell r="AB84">
            <v>75.638259852633041</v>
          </cell>
          <cell r="AC84">
            <v>75.689573331608599</v>
          </cell>
          <cell r="AD84">
            <v>81.511875313333334</v>
          </cell>
          <cell r="AE84">
            <v>81.656211917411099</v>
          </cell>
          <cell r="AF84">
            <v>68.78929870333333</v>
          </cell>
          <cell r="AG84">
            <v>68.796161223274694</v>
          </cell>
          <cell r="AH84">
            <v>83.263563250082129</v>
          </cell>
          <cell r="AI84">
            <v>83.225603487247994</v>
          </cell>
          <cell r="AJ84">
            <v>109.78922043333334</v>
          </cell>
          <cell r="AK84">
            <v>109.66296093723599</v>
          </cell>
          <cell r="AL84">
            <v>69.372812373333332</v>
          </cell>
          <cell r="AM84">
            <v>69.3479234625826</v>
          </cell>
          <cell r="AN84">
            <v>3</v>
          </cell>
          <cell r="AO84">
            <v>3</v>
          </cell>
          <cell r="AP84">
            <v>3.11</v>
          </cell>
          <cell r="AQ84">
            <v>98.999865020000001</v>
          </cell>
          <cell r="AR84">
            <v>581.412698412699</v>
          </cell>
          <cell r="AS84">
            <v>1.5373385950588201</v>
          </cell>
          <cell r="AT84">
            <v>53.053333333333299</v>
          </cell>
          <cell r="AU84">
            <v>184.3010137</v>
          </cell>
          <cell r="AV84">
            <v>124.900508</v>
          </cell>
          <cell r="AW84">
            <v>3.2869276190476202</v>
          </cell>
          <cell r="AX84">
            <v>2.9433333333333334</v>
          </cell>
          <cell r="AY84">
            <v>69</v>
          </cell>
          <cell r="AZ84">
            <v>69</v>
          </cell>
          <cell r="BA84">
            <v>91.119395354028995</v>
          </cell>
          <cell r="BB84">
            <v>102.4949951444905</v>
          </cell>
          <cell r="BC84">
            <v>102.369736659334</v>
          </cell>
          <cell r="BD84">
            <v>735789.16670266341</v>
          </cell>
          <cell r="BE84">
            <v>734889.96341899305</v>
          </cell>
          <cell r="BF84">
            <v>77.525430763333333</v>
          </cell>
          <cell r="BG84">
            <v>77.525092921692107</v>
          </cell>
          <cell r="BH84">
            <v>556538.12187808391</v>
          </cell>
          <cell r="BI84">
            <v>556535.69658683997</v>
          </cell>
          <cell r="BJ84">
            <v>103.045878314126</v>
          </cell>
          <cell r="BK84">
            <v>102.93292185201101</v>
          </cell>
          <cell r="BL84">
            <v>688789.9934333259</v>
          </cell>
          <cell r="BM84">
            <v>688034.95808415196</v>
          </cell>
          <cell r="BN84">
            <v>77.942109206666657</v>
          </cell>
          <cell r="BO84">
            <v>77.931792106801197</v>
          </cell>
          <cell r="BP84">
            <v>520988.7650720331</v>
          </cell>
          <cell r="BQ84">
            <v>520919.80243820202</v>
          </cell>
          <cell r="BR84">
            <v>99.676295242059481</v>
          </cell>
          <cell r="BS84">
            <v>99.5920095150924</v>
          </cell>
          <cell r="BT84">
            <v>426375.48331195104</v>
          </cell>
          <cell r="BU84">
            <v>426014.942548508</v>
          </cell>
          <cell r="BV84">
            <v>75.39341520666666</v>
          </cell>
          <cell r="BW84">
            <v>75.389988903886902</v>
          </cell>
          <cell r="BX84">
            <v>322502.99601541355</v>
          </cell>
          <cell r="BY84">
            <v>322488.33965655899</v>
          </cell>
          <cell r="BZ84">
            <v>96.074997263178886</v>
          </cell>
          <cell r="CA84">
            <v>95.867692050346307</v>
          </cell>
          <cell r="CB84">
            <v>994093.59319318447</v>
          </cell>
          <cell r="CC84">
            <v>991948.59407999204</v>
          </cell>
          <cell r="CD84">
            <v>72.66945608333333</v>
          </cell>
          <cell r="CE84">
            <v>72.690718295794596</v>
          </cell>
          <cell r="CF84">
            <v>751915.09519783768</v>
          </cell>
          <cell r="CG84">
            <v>752135.09654917603</v>
          </cell>
          <cell r="CH84">
            <v>99.842818092944825</v>
          </cell>
          <cell r="CI84">
            <v>99.749798823048906</v>
          </cell>
          <cell r="CJ84">
            <v>399526.80511608935</v>
          </cell>
          <cell r="CK84">
            <v>399154.58313371602</v>
          </cell>
          <cell r="CL84">
            <v>75.51937019333333</v>
          </cell>
          <cell r="CM84">
            <v>75.509855606439999</v>
          </cell>
          <cell r="CN84">
            <v>302195.12303463049</v>
          </cell>
          <cell r="CO84">
            <v>302157.04986601899</v>
          </cell>
          <cell r="CP84">
            <v>6486.632329</v>
          </cell>
          <cell r="CQ84">
            <v>6485.1329319101496</v>
          </cell>
          <cell r="CR84">
            <v>178.43502269999999</v>
          </cell>
          <cell r="CS84">
            <v>176.51852127467799</v>
          </cell>
          <cell r="CT84">
            <v>42.222887999999998</v>
          </cell>
          <cell r="CU84">
            <v>41.849145669670499</v>
          </cell>
          <cell r="CV84">
            <v>41.875889000000001</v>
          </cell>
          <cell r="CW84">
            <v>41.670607863569302</v>
          </cell>
          <cell r="CX84">
            <v>6217.82215</v>
          </cell>
          <cell r="CY84">
            <v>6220.8138048276696</v>
          </cell>
          <cell r="CZ84">
            <v>42.230973910000003</v>
          </cell>
          <cell r="DA84">
            <v>41.883551804057703</v>
          </cell>
          <cell r="DB84">
            <v>12222.663629999999</v>
          </cell>
          <cell r="DC84">
            <v>7150.7412539999996</v>
          </cell>
          <cell r="DD84">
            <v>7149.0550571497397</v>
          </cell>
          <cell r="DE84">
            <v>9.2872738770000005</v>
          </cell>
          <cell r="DF84">
            <v>9.2107615749196103</v>
          </cell>
          <cell r="DG84">
            <v>1.5606773624702603</v>
          </cell>
          <cell r="DH84">
            <v>1.6891710292326001</v>
          </cell>
        </row>
        <row r="85">
          <cell r="B85">
            <v>20382500.510000002</v>
          </cell>
          <cell r="C85">
            <v>20678515.813083</v>
          </cell>
          <cell r="D85">
            <v>17165602.120000001</v>
          </cell>
          <cell r="E85">
            <v>14610145.77</v>
          </cell>
          <cell r="F85">
            <v>14872587.828898299</v>
          </cell>
          <cell r="G85">
            <v>4095833.3810000001</v>
          </cell>
          <cell r="H85">
            <v>4133908.2580998698</v>
          </cell>
          <cell r="I85">
            <v>3316818.611</v>
          </cell>
          <cell r="J85">
            <v>3343519.7656926801</v>
          </cell>
          <cell r="K85">
            <v>3023838.662</v>
          </cell>
          <cell r="L85">
            <v>3050073.1866975101</v>
          </cell>
          <cell r="M85">
            <v>14182205.684038237</v>
          </cell>
          <cell r="N85">
            <v>14148966.513074299</v>
          </cell>
          <cell r="O85">
            <v>2389277.1860000016</v>
          </cell>
          <cell r="P85">
            <v>2320892.41676779</v>
          </cell>
          <cell r="Q85">
            <v>11803927.315519286</v>
          </cell>
          <cell r="R85">
            <v>11841412.7865724</v>
          </cell>
          <cell r="S85">
            <v>868435.59750000003</v>
          </cell>
          <cell r="T85">
            <v>889445.39530951297</v>
          </cell>
          <cell r="U85">
            <v>10968098.153455701</v>
          </cell>
          <cell r="V85">
            <v>10974363.043815</v>
          </cell>
          <cell r="W85">
            <v>4296190.4439764293</v>
          </cell>
          <cell r="X85">
            <v>4383483.8396031801</v>
          </cell>
          <cell r="Y85">
            <v>1164934.7711529573</v>
          </cell>
          <cell r="Z85">
            <v>2728832.8426274541</v>
          </cell>
          <cell r="AA85">
            <v>-389.16432839999999</v>
          </cell>
          <cell r="AB85">
            <v>76.782856215777784</v>
          </cell>
          <cell r="AC85">
            <v>76.443927066711893</v>
          </cell>
          <cell r="AD85">
            <v>83.259807809999998</v>
          </cell>
          <cell r="AE85">
            <v>82.661026970126599</v>
          </cell>
          <cell r="AF85">
            <v>69.376595256666661</v>
          </cell>
          <cell r="AG85">
            <v>69.252270955539601</v>
          </cell>
          <cell r="AH85">
            <v>83.805158100865341</v>
          </cell>
          <cell r="AI85">
            <v>83.699549433090596</v>
          </cell>
          <cell r="AJ85">
            <v>110.11439919999999</v>
          </cell>
          <cell r="AK85">
            <v>110.059647700505</v>
          </cell>
          <cell r="AL85">
            <v>69.955514453333322</v>
          </cell>
          <cell r="AM85">
            <v>69.823987140967503</v>
          </cell>
          <cell r="AN85">
            <v>3</v>
          </cell>
          <cell r="AO85">
            <v>3</v>
          </cell>
          <cell r="AP85">
            <v>3.66</v>
          </cell>
          <cell r="AQ85">
            <v>93.833876976666701</v>
          </cell>
          <cell r="AR85">
            <v>552.92515624999999</v>
          </cell>
          <cell r="AS85">
            <v>1.70398258187427</v>
          </cell>
          <cell r="AT85">
            <v>63.0566666666667</v>
          </cell>
          <cell r="AU85">
            <v>186.442683933333</v>
          </cell>
          <cell r="AV85">
            <v>126.0924694</v>
          </cell>
          <cell r="AW85">
            <v>3.77504369230769</v>
          </cell>
          <cell r="AX85">
            <v>3.4599999999999995</v>
          </cell>
          <cell r="AY85">
            <v>56.6666666666667</v>
          </cell>
          <cell r="AZ85">
            <v>56.6666666666667</v>
          </cell>
          <cell r="BA85">
            <v>97.507843494398003</v>
          </cell>
          <cell r="BB85">
            <v>102.2588748578824</v>
          </cell>
          <cell r="BC85">
            <v>102.79492003017199</v>
          </cell>
          <cell r="BD85">
            <v>734094.11077646888</v>
          </cell>
          <cell r="BE85">
            <v>737942.26190018095</v>
          </cell>
          <cell r="BF85">
            <v>78.517284849999996</v>
          </cell>
          <cell r="BG85">
            <v>78.598725283428905</v>
          </cell>
          <cell r="BH85">
            <v>563658.42556598864</v>
          </cell>
          <cell r="BI85">
            <v>564243.06863641599</v>
          </cell>
          <cell r="BJ85">
            <v>102.65732289486816</v>
          </cell>
          <cell r="BK85">
            <v>103.215259780821</v>
          </cell>
          <cell r="BL85">
            <v>686192.77082668035</v>
          </cell>
          <cell r="BM85">
            <v>689922.19067764794</v>
          </cell>
          <cell r="BN85">
            <v>78.823224633333339</v>
          </cell>
          <cell r="BO85">
            <v>78.923735669432205</v>
          </cell>
          <cell r="BP85">
            <v>526878.40858691151</v>
          </cell>
          <cell r="BQ85">
            <v>527550.25492457999</v>
          </cell>
          <cell r="BR85">
            <v>99.576965972458339</v>
          </cell>
          <cell r="BS85">
            <v>100.050964562705</v>
          </cell>
          <cell r="BT85">
            <v>425950.59226608736</v>
          </cell>
          <cell r="BU85">
            <v>427978.16940940201</v>
          </cell>
          <cell r="BV85">
            <v>76.458038606666662</v>
          </cell>
          <cell r="BW85">
            <v>76.524958361525904</v>
          </cell>
          <cell r="BX85">
            <v>327057.03080992377</v>
          </cell>
          <cell r="BY85">
            <v>327343.28686251899</v>
          </cell>
          <cell r="BZ85">
            <v>96.979445304048809</v>
          </cell>
          <cell r="CA85">
            <v>97.527276871129303</v>
          </cell>
          <cell r="CB85">
            <v>1003451.9697575051</v>
          </cell>
          <cell r="CC85">
            <v>1009120.41489785</v>
          </cell>
          <cell r="CD85">
            <v>74.463588046666658</v>
          </cell>
          <cell r="CE85">
            <v>74.563947601330398</v>
          </cell>
          <cell r="CF85">
            <v>770479.08313329518</v>
          </cell>
          <cell r="CG85">
            <v>771517.50929095701</v>
          </cell>
          <cell r="CH85">
            <v>99.665322301822641</v>
          </cell>
          <cell r="CI85">
            <v>100.146115524984</v>
          </cell>
          <cell r="CJ85">
            <v>398816.54545291979</v>
          </cell>
          <cell r="CK85">
            <v>400740.46731383202</v>
          </cell>
          <cell r="CL85">
            <v>76.525881119999994</v>
          </cell>
          <cell r="CM85">
            <v>76.5915102461815</v>
          </cell>
          <cell r="CN85">
            <v>306222.73465984745</v>
          </cell>
          <cell r="CO85">
            <v>306485.353400197</v>
          </cell>
          <cell r="CP85">
            <v>6525.5752780000003</v>
          </cell>
          <cell r="CQ85">
            <v>6526.7944178114203</v>
          </cell>
          <cell r="CR85">
            <v>181.09906090000001</v>
          </cell>
          <cell r="CS85">
            <v>179.14668973566799</v>
          </cell>
          <cell r="CT85">
            <v>41.801568000000003</v>
          </cell>
          <cell r="CU85">
            <v>42.086051488746698</v>
          </cell>
          <cell r="CV85">
            <v>41.482446000000003</v>
          </cell>
          <cell r="CW85">
            <v>41.495210666384402</v>
          </cell>
          <cell r="CX85">
            <v>6253.6268540000001</v>
          </cell>
          <cell r="CY85">
            <v>6255.7185893034803</v>
          </cell>
          <cell r="CZ85">
            <v>41.850454020000001</v>
          </cell>
          <cell r="DA85">
            <v>42.130467712000701</v>
          </cell>
          <cell r="DB85">
            <v>12271.69577</v>
          </cell>
          <cell r="DC85">
            <v>7178.5423389999996</v>
          </cell>
          <cell r="DD85">
            <v>7179.5244432340696</v>
          </cell>
          <cell r="DE85">
            <v>9.0960954239999996</v>
          </cell>
          <cell r="DF85">
            <v>9.1059829041620208</v>
          </cell>
          <cell r="DG85">
            <v>1.5081984831164017</v>
          </cell>
          <cell r="DH85">
            <v>1.6760010405436301</v>
          </cell>
        </row>
        <row r="86">
          <cell r="B86">
            <v>21614696.399999999</v>
          </cell>
          <cell r="C86">
            <v>20875455.591818601</v>
          </cell>
          <cell r="D86">
            <v>18763650.420000002</v>
          </cell>
          <cell r="E86">
            <v>15426570.890000001</v>
          </cell>
          <cell r="F86">
            <v>15020895.273228301</v>
          </cell>
          <cell r="G86">
            <v>4368796.983</v>
          </cell>
          <cell r="H86">
            <v>4135880.6981975501</v>
          </cell>
          <cell r="I86">
            <v>3529546.4279999998</v>
          </cell>
          <cell r="J86">
            <v>3333860.4098728402</v>
          </cell>
          <cell r="K86">
            <v>3223247.5240000002</v>
          </cell>
          <cell r="L86">
            <v>3047720.0516348998</v>
          </cell>
          <cell r="M86">
            <v>15352152.339067435</v>
          </cell>
          <cell r="N86">
            <v>14391264.9311557</v>
          </cell>
          <cell r="O86">
            <v>2669441.6820000014</v>
          </cell>
          <cell r="P86">
            <v>2353771.6946700602</v>
          </cell>
          <cell r="Q86">
            <v>12701685.464255461</v>
          </cell>
          <cell r="R86">
            <v>12040997.911707399</v>
          </cell>
          <cell r="S86">
            <v>1038271.469</v>
          </cell>
          <cell r="T86">
            <v>940499.78097775101</v>
          </cell>
          <cell r="U86">
            <v>11672885.097549301</v>
          </cell>
          <cell r="V86">
            <v>11123143.032321</v>
          </cell>
          <cell r="W86">
            <v>4672752.8985894741</v>
          </cell>
          <cell r="X86">
            <v>4444271.0788293704</v>
          </cell>
          <cell r="Y86">
            <v>1899249.6172562067</v>
          </cell>
          <cell r="Z86">
            <v>2747695.5621181531</v>
          </cell>
          <cell r="AA86">
            <v>754.01410950000002</v>
          </cell>
          <cell r="AB86">
            <v>77.529544379098283</v>
          </cell>
          <cell r="AC86">
            <v>77.332266296614705</v>
          </cell>
          <cell r="AD86">
            <v>84.263177999999996</v>
          </cell>
          <cell r="AE86">
            <v>83.873882402981906</v>
          </cell>
          <cell r="AF86">
            <v>69.878084513333334</v>
          </cell>
          <cell r="AG86">
            <v>69.852235136897903</v>
          </cell>
          <cell r="AH86">
            <v>84.311351345649072</v>
          </cell>
          <cell r="AI86">
            <v>84.287599053268593</v>
          </cell>
          <cell r="AJ86">
            <v>110.60656033333333</v>
          </cell>
          <cell r="AK86">
            <v>110.559434707167</v>
          </cell>
          <cell r="AL86">
            <v>70.436506366666663</v>
          </cell>
          <cell r="AM86">
            <v>70.427298170275506</v>
          </cell>
          <cell r="AN86">
            <v>3</v>
          </cell>
          <cell r="AO86">
            <v>3</v>
          </cell>
          <cell r="AP86">
            <v>4.3666666666666698</v>
          </cell>
          <cell r="AQ86">
            <v>88.743747543333299</v>
          </cell>
          <cell r="AR86">
            <v>526.42580645161297</v>
          </cell>
          <cell r="AS86">
            <v>1.9513547431128799</v>
          </cell>
          <cell r="AT86">
            <v>60.016666666666701</v>
          </cell>
          <cell r="AU86">
            <v>186.970983033333</v>
          </cell>
          <cell r="AV86">
            <v>127.66456909999999</v>
          </cell>
          <cell r="AW86">
            <v>4.3346760317460298</v>
          </cell>
          <cell r="AX86">
            <v>3.98</v>
          </cell>
          <cell r="AY86">
            <v>70.6666666666667</v>
          </cell>
          <cell r="AZ86">
            <v>70.6666666666667</v>
          </cell>
          <cell r="BA86">
            <v>101.93526299275</v>
          </cell>
          <cell r="BB86">
            <v>102.64661171944351</v>
          </cell>
          <cell r="BC86">
            <v>103.081984002005</v>
          </cell>
          <cell r="BD86">
            <v>736877.58895377652</v>
          </cell>
          <cell r="BE86">
            <v>740003.03140811005</v>
          </cell>
          <cell r="BF86">
            <v>79.58145038666666</v>
          </cell>
          <cell r="BG86">
            <v>79.663776136750798</v>
          </cell>
          <cell r="BH86">
            <v>571297.83734754764</v>
          </cell>
          <cell r="BI86">
            <v>571888.83591270098</v>
          </cell>
          <cell r="BJ86">
            <v>102.87473438943093</v>
          </cell>
          <cell r="BK86">
            <v>103.30111124352101</v>
          </cell>
          <cell r="BL86">
            <v>687646.01538495102</v>
          </cell>
          <cell r="BM86">
            <v>690496.04796604696</v>
          </cell>
          <cell r="BN86">
            <v>79.758312853333337</v>
          </cell>
          <cell r="BO86">
            <v>79.865771199283898</v>
          </cell>
          <cell r="BP86">
            <v>533128.82266897662</v>
          </cell>
          <cell r="BQ86">
            <v>533847.106938318</v>
          </cell>
          <cell r="BR86">
            <v>99.851213572810082</v>
          </cell>
          <cell r="BS86">
            <v>100.319988809449</v>
          </cell>
          <cell r="BT86">
            <v>427123.71424923441</v>
          </cell>
          <cell r="BU86">
            <v>429128.94796713802</v>
          </cell>
          <cell r="BV86">
            <v>77.414190939999997</v>
          </cell>
          <cell r="BW86">
            <v>77.568580792883694</v>
          </cell>
          <cell r="BX86">
            <v>331147.06959251314</v>
          </cell>
          <cell r="BY86">
            <v>331807.48787976499</v>
          </cell>
          <cell r="BZ86">
            <v>98.925644777395533</v>
          </cell>
          <cell r="CA86">
            <v>99.309923926531894</v>
          </cell>
          <cell r="CB86">
            <v>1023589.4090772293</v>
          </cell>
          <cell r="CC86">
            <v>1027565.56782001</v>
          </cell>
          <cell r="CD86">
            <v>76.696601669999993</v>
          </cell>
          <cell r="CE86">
            <v>76.777237037638599</v>
          </cell>
          <cell r="CF86">
            <v>793584.20517028042</v>
          </cell>
          <cell r="CG86">
            <v>794418.5440162</v>
          </cell>
          <cell r="CH86">
            <v>99.794592813565046</v>
          </cell>
          <cell r="CI86">
            <v>100.26838033586399</v>
          </cell>
          <cell r="CJ86">
            <v>399333.82887438813</v>
          </cell>
          <cell r="CK86">
            <v>401229.71701810299</v>
          </cell>
          <cell r="CL86">
            <v>77.37029312333334</v>
          </cell>
          <cell r="CM86">
            <v>77.532093076924795</v>
          </cell>
          <cell r="CN86">
            <v>309601.69807792112</v>
          </cell>
          <cell r="CO86">
            <v>310249.14994045999</v>
          </cell>
          <cell r="CP86">
            <v>6501.6151790000004</v>
          </cell>
          <cell r="CQ86">
            <v>6507.6052253381604</v>
          </cell>
          <cell r="CR86">
            <v>171.38164850000001</v>
          </cell>
          <cell r="CS86">
            <v>175.07691638011701</v>
          </cell>
          <cell r="CT86">
            <v>42.601151000000002</v>
          </cell>
          <cell r="CU86">
            <v>42.011228883027499</v>
          </cell>
          <cell r="CV86">
            <v>42.235087</v>
          </cell>
          <cell r="CW86">
            <v>41.462434821138601</v>
          </cell>
          <cell r="CX86">
            <v>6237.7896289999999</v>
          </cell>
          <cell r="CY86">
            <v>6232.6233650480599</v>
          </cell>
          <cell r="CZ86">
            <v>42.579962760000001</v>
          </cell>
          <cell r="DA86">
            <v>42.031177307548496</v>
          </cell>
          <cell r="DB86">
            <v>12306.492190000001</v>
          </cell>
          <cell r="DC86">
            <v>7121.3106289999996</v>
          </cell>
          <cell r="DD86">
            <v>7129.1765134975203</v>
          </cell>
          <cell r="DE86">
            <v>8.7019859460000006</v>
          </cell>
          <cell r="DF86">
            <v>8.8053106203952805</v>
          </cell>
          <cell r="DG86">
            <v>1.9139735239879534</v>
          </cell>
          <cell r="DH86">
            <v>1.83235599921474</v>
          </cell>
        </row>
        <row r="87">
          <cell r="B87">
            <v>20697971.710000001</v>
          </cell>
          <cell r="C87">
            <v>21136879.9409074</v>
          </cell>
          <cell r="D87">
            <v>19290843.73</v>
          </cell>
          <cell r="E87">
            <v>15126617.810000001</v>
          </cell>
          <cell r="F87">
            <v>15269795.744642301</v>
          </cell>
          <cell r="G87">
            <v>3861875.7110000001</v>
          </cell>
          <cell r="H87">
            <v>4089088.3163947002</v>
          </cell>
          <cell r="I87">
            <v>3098280.2280000001</v>
          </cell>
          <cell r="J87">
            <v>3282776.1939190901</v>
          </cell>
          <cell r="K87">
            <v>2814919.9810000001</v>
          </cell>
          <cell r="L87">
            <v>2987290.3037191299</v>
          </cell>
          <cell r="M87">
            <v>13662009.315577827</v>
          </cell>
          <cell r="N87">
            <v>14644600.244353101</v>
          </cell>
          <cell r="O87">
            <v>1907020.9260000009</v>
          </cell>
          <cell r="P87">
            <v>2391375.3732662699</v>
          </cell>
          <cell r="Q87">
            <v>11731047.838665053</v>
          </cell>
          <cell r="R87">
            <v>12249800.672890401</v>
          </cell>
          <cell r="S87">
            <v>900576.85700000008</v>
          </cell>
          <cell r="T87">
            <v>991456.89850168698</v>
          </cell>
          <cell r="U87">
            <v>10855778.1248798</v>
          </cell>
          <cell r="V87">
            <v>11276360.7069814</v>
          </cell>
          <cell r="W87">
            <v>4243310.3028111299</v>
          </cell>
          <cell r="X87">
            <v>4319198.98303835</v>
          </cell>
          <cell r="Y87">
            <v>2915644.8304464477</v>
          </cell>
          <cell r="Z87">
            <v>2289126.6560176527</v>
          </cell>
          <cell r="AA87">
            <v>1198.16274</v>
          </cell>
          <cell r="AB87">
            <v>77.461497194619142</v>
          </cell>
          <cell r="AC87">
            <v>77.935767250999007</v>
          </cell>
          <cell r="AD87">
            <v>83.48126156666666</v>
          </cell>
          <cell r="AE87">
            <v>84.357715369054205</v>
          </cell>
          <cell r="AF87">
            <v>70.440163409999997</v>
          </cell>
          <cell r="AG87">
            <v>70.576465234062297</v>
          </cell>
          <cell r="AH87">
            <v>84.787074085239041</v>
          </cell>
          <cell r="AI87">
            <v>84.933660215455006</v>
          </cell>
          <cell r="AJ87">
            <v>110.63866016666668</v>
          </cell>
          <cell r="AK87">
            <v>110.840194804749</v>
          </cell>
          <cell r="AL87">
            <v>71.034025543333328</v>
          </cell>
          <cell r="AM87">
            <v>71.164826807209593</v>
          </cell>
          <cell r="AN87">
            <v>3</v>
          </cell>
          <cell r="AO87">
            <v>3</v>
          </cell>
          <cell r="AP87">
            <v>4.6366666666666703</v>
          </cell>
          <cell r="AQ87">
            <v>89.574733269999996</v>
          </cell>
          <cell r="AR87">
            <v>526.37400000000002</v>
          </cell>
          <cell r="AS87">
            <v>2.2407057969699702</v>
          </cell>
          <cell r="AT87">
            <v>63.33</v>
          </cell>
          <cell r="AU87">
            <v>188.64967830000001</v>
          </cell>
          <cell r="AV87">
            <v>129.66093470000001</v>
          </cell>
          <cell r="AW87">
            <v>4.7654418749999996</v>
          </cell>
          <cell r="AX87">
            <v>4.456666666666667</v>
          </cell>
          <cell r="AY87">
            <v>72.6666666666667</v>
          </cell>
          <cell r="AZ87">
            <v>72.6666666666667</v>
          </cell>
          <cell r="BA87">
            <v>110.2480632895</v>
          </cell>
          <cell r="BB87">
            <v>104.38516689590077</v>
          </cell>
          <cell r="BC87">
            <v>103.546778866976</v>
          </cell>
          <cell r="BD87">
            <v>749358.29655075481</v>
          </cell>
          <cell r="BE87">
            <v>743339.69214700395</v>
          </cell>
          <cell r="BF87">
            <v>80.858313126666673</v>
          </cell>
          <cell r="BG87">
            <v>80.680427927162299</v>
          </cell>
          <cell r="BH87">
            <v>580464.15586030867</v>
          </cell>
          <cell r="BI87">
            <v>579187.15689481294</v>
          </cell>
          <cell r="BJ87">
            <v>104.42346167168095</v>
          </cell>
          <cell r="BK87">
            <v>103.576871490247</v>
          </cell>
          <cell r="BL87">
            <v>697998.17960562091</v>
          </cell>
          <cell r="BM87">
            <v>692339.31333039002</v>
          </cell>
          <cell r="BN87">
            <v>80.887976833333326</v>
          </cell>
          <cell r="BO87">
            <v>80.679717812636895</v>
          </cell>
          <cell r="BP87">
            <v>540679.84031370073</v>
          </cell>
          <cell r="BQ87">
            <v>539287.77367495501</v>
          </cell>
          <cell r="BR87">
            <v>101.4001864125982</v>
          </cell>
          <cell r="BS87">
            <v>100.573977414382</v>
          </cell>
          <cell r="BT87">
            <v>433749.60299838876</v>
          </cell>
          <cell r="BU87">
            <v>430215.41003601102</v>
          </cell>
          <cell r="BV87">
            <v>78.546102553333341</v>
          </cell>
          <cell r="BW87">
            <v>78.3261675044524</v>
          </cell>
          <cell r="BX87">
            <v>335988.93655826856</v>
          </cell>
          <cell r="BY87">
            <v>335048.14203387598</v>
          </cell>
          <cell r="BZ87">
            <v>101.3278539867748</v>
          </cell>
          <cell r="CA87">
            <v>100.527463952245</v>
          </cell>
          <cell r="CB87">
            <v>1048445.2076989255</v>
          </cell>
          <cell r="CC87">
            <v>1040163.52538615</v>
          </cell>
          <cell r="CD87">
            <v>78.490072773333338</v>
          </cell>
          <cell r="CE87">
            <v>78.231517193108303</v>
          </cell>
          <cell r="CF87">
            <v>812141.35514882207</v>
          </cell>
          <cell r="CG87">
            <v>809466.06549945497</v>
          </cell>
          <cell r="CH87">
            <v>101.25687009328186</v>
          </cell>
          <cell r="CI87">
            <v>100.43368086512299</v>
          </cell>
          <cell r="CJ87">
            <v>405185.21589368518</v>
          </cell>
          <cell r="CK87">
            <v>401891.17663735198</v>
          </cell>
          <cell r="CL87">
            <v>78.435087586666668</v>
          </cell>
          <cell r="CM87">
            <v>78.217538543564103</v>
          </cell>
          <cell r="CN87">
            <v>313862.53464249847</v>
          </cell>
          <cell r="CO87">
            <v>312991.99957687798</v>
          </cell>
          <cell r="CP87">
            <v>6540.631249</v>
          </cell>
          <cell r="CQ87">
            <v>6535.5255232282998</v>
          </cell>
          <cell r="CR87">
            <v>180.51900040000001</v>
          </cell>
          <cell r="CS87">
            <v>180.321457069411</v>
          </cell>
          <cell r="CT87">
            <v>41.506787000000003</v>
          </cell>
          <cell r="CU87">
            <v>42.212068693490501</v>
          </cell>
          <cell r="CV87">
            <v>39.896751000000002</v>
          </cell>
          <cell r="CW87">
            <v>40.889406919883903</v>
          </cell>
          <cell r="CX87">
            <v>6265.5514910000002</v>
          </cell>
          <cell r="CY87">
            <v>6266.2438254395902</v>
          </cell>
          <cell r="CZ87">
            <v>41.608747999999999</v>
          </cell>
          <cell r="DA87">
            <v>42.2531454692785</v>
          </cell>
          <cell r="DB87">
            <v>12331.30449</v>
          </cell>
          <cell r="DC87">
            <v>7163.6750419999998</v>
          </cell>
          <cell r="DD87">
            <v>7156.4304868497102</v>
          </cell>
          <cell r="DE87">
            <v>8.6972648679999995</v>
          </cell>
          <cell r="DF87">
            <v>8.6545836015365794</v>
          </cell>
          <cell r="DG87">
            <v>1.9561654110738391</v>
          </cell>
          <cell r="DH87">
            <v>1.73425776145091</v>
          </cell>
        </row>
        <row r="88">
          <cell r="B88">
            <v>21380723.41</v>
          </cell>
          <cell r="C88">
            <v>21387190.323920399</v>
          </cell>
          <cell r="D88">
            <v>20539883.690000001</v>
          </cell>
          <cell r="E88">
            <v>15428089.76</v>
          </cell>
          <cell r="F88">
            <v>15435670.4959096</v>
          </cell>
          <cell r="G88">
            <v>4167048.6490000002</v>
          </cell>
          <cell r="H88">
            <v>4126052.0846895501</v>
          </cell>
          <cell r="I88">
            <v>3334499.3769999999</v>
          </cell>
          <cell r="J88">
            <v>3312136.0314827901</v>
          </cell>
          <cell r="K88">
            <v>3049579.9530000002</v>
          </cell>
          <cell r="L88">
            <v>3018819.5191064901</v>
          </cell>
          <cell r="M88">
            <v>14848762.024546552</v>
          </cell>
          <cell r="N88">
            <v>14885438.3996838</v>
          </cell>
          <cell r="O88">
            <v>2522483.3770000013</v>
          </cell>
          <cell r="P88">
            <v>2428252.0840916899</v>
          </cell>
          <cell r="Q88">
            <v>12339769.541837011</v>
          </cell>
          <cell r="R88">
            <v>12460864.711213199</v>
          </cell>
          <cell r="S88">
            <v>1057847.906</v>
          </cell>
          <cell r="T88">
            <v>1048605.2923777101</v>
          </cell>
          <cell r="U88">
            <v>11287262.845875399</v>
          </cell>
          <cell r="V88">
            <v>11423391.0187991</v>
          </cell>
          <cell r="W88">
            <v>4276527.1631434048</v>
          </cell>
          <cell r="X88">
            <v>4349631.9961615698</v>
          </cell>
          <cell r="Y88">
            <v>3758489.2114994912</v>
          </cell>
          <cell r="Z88">
            <v>2539017.5639066426</v>
          </cell>
          <cell r="AA88">
            <v>3007.3697280000001</v>
          </cell>
          <cell r="AB88">
            <v>78.518211992158527</v>
          </cell>
          <cell r="AC88">
            <v>78.667389306302098</v>
          </cell>
          <cell r="AD88">
            <v>84.550142546666663</v>
          </cell>
          <cell r="AE88">
            <v>84.776175173211698</v>
          </cell>
          <cell r="AF88">
            <v>71.475589643333336</v>
          </cell>
          <cell r="AG88">
            <v>71.499287097773404</v>
          </cell>
          <cell r="AH88">
            <v>85.726597845377626</v>
          </cell>
          <cell r="AI88">
            <v>85.713659416361494</v>
          </cell>
          <cell r="AJ88">
            <v>110.98477106666667</v>
          </cell>
          <cell r="AK88">
            <v>110.910651666232</v>
          </cell>
          <cell r="AL88">
            <v>72.118536226666663</v>
          </cell>
          <cell r="AM88">
            <v>72.158020516023498</v>
          </cell>
          <cell r="AN88">
            <v>3</v>
          </cell>
          <cell r="AO88">
            <v>3</v>
          </cell>
          <cell r="AP88">
            <v>4.96</v>
          </cell>
          <cell r="AQ88">
            <v>90.996022463333304</v>
          </cell>
          <cell r="AR88">
            <v>526.81754098360705</v>
          </cell>
          <cell r="AS88">
            <v>3.27062354470955</v>
          </cell>
          <cell r="AT88">
            <v>70.466666666666697</v>
          </cell>
          <cell r="AU88">
            <v>194.05697343333301</v>
          </cell>
          <cell r="AV88">
            <v>130.4750004</v>
          </cell>
          <cell r="AW88">
            <v>5.2236421311475398</v>
          </cell>
          <cell r="AX88">
            <v>4.9066666666666672</v>
          </cell>
          <cell r="AY88">
            <v>78.6666666666667</v>
          </cell>
          <cell r="AZ88">
            <v>78.6666666666667</v>
          </cell>
          <cell r="BA88">
            <v>120.39927583438001</v>
          </cell>
          <cell r="BB88">
            <v>104.18732231808399</v>
          </cell>
          <cell r="BC88">
            <v>103.97118588912799</v>
          </cell>
          <cell r="BD88">
            <v>747938.01357163733</v>
          </cell>
          <cell r="BE88">
            <v>746386.41739084001</v>
          </cell>
          <cell r="BF88">
            <v>81.806022606666673</v>
          </cell>
          <cell r="BG88">
            <v>81.8402048749724</v>
          </cell>
          <cell r="BH88">
            <v>587267.55506611755</v>
          </cell>
          <cell r="BI88">
            <v>587512.94209830498</v>
          </cell>
          <cell r="BJ88">
            <v>104.1400828869691</v>
          </cell>
          <cell r="BK88">
            <v>103.935667979299</v>
          </cell>
          <cell r="BL88">
            <v>696103.98961516051</v>
          </cell>
          <cell r="BM88">
            <v>694737.61819646298</v>
          </cell>
          <cell r="BN88">
            <v>81.768931049999992</v>
          </cell>
          <cell r="BO88">
            <v>81.797916743187599</v>
          </cell>
          <cell r="BP88">
            <v>546568.4062519049</v>
          </cell>
          <cell r="BQ88">
            <v>546762.15544154402</v>
          </cell>
          <cell r="BR88">
            <v>101.2385262091873</v>
          </cell>
          <cell r="BS88">
            <v>101.058378771074</v>
          </cell>
          <cell r="BT88">
            <v>433058.08504826593</v>
          </cell>
          <cell r="BU88">
            <v>432287.486073445</v>
          </cell>
          <cell r="BV88">
            <v>79.490680626666659</v>
          </cell>
          <cell r="BW88">
            <v>79.509815618915596</v>
          </cell>
          <cell r="BX88">
            <v>340029.46526737959</v>
          </cell>
          <cell r="BY88">
            <v>340111.31714104803</v>
          </cell>
          <cell r="BZ88">
            <v>101.27917424381549</v>
          </cell>
          <cell r="CA88">
            <v>101.05701424693</v>
          </cell>
          <cell r="CB88">
            <v>1047941.5155628585</v>
          </cell>
          <cell r="CC88">
            <v>1045642.8131298301</v>
          </cell>
          <cell r="CD88">
            <v>79.522596736666671</v>
          </cell>
          <cell r="CE88">
            <v>79.596509874559601</v>
          </cell>
          <cell r="CF88">
            <v>822824.94074348419</v>
          </cell>
          <cell r="CG88">
            <v>823589.72428572003</v>
          </cell>
          <cell r="CH88">
            <v>101.09487059460038</v>
          </cell>
          <cell r="CI88">
            <v>100.90481174722299</v>
          </cell>
          <cell r="CJ88">
            <v>404536.96554003074</v>
          </cell>
          <cell r="CK88">
            <v>403776.43408049498</v>
          </cell>
          <cell r="CL88">
            <v>79.377884806666671</v>
          </cell>
          <cell r="CM88">
            <v>79.389886413811794</v>
          </cell>
          <cell r="CN88">
            <v>317635.19218936661</v>
          </cell>
          <cell r="CO88">
            <v>317683.21731333801</v>
          </cell>
          <cell r="CP88">
            <v>6549.5564059999997</v>
          </cell>
          <cell r="CQ88">
            <v>6548.8031866601204</v>
          </cell>
          <cell r="CR88">
            <v>175.3849597</v>
          </cell>
          <cell r="CS88">
            <v>173.93175668631699</v>
          </cell>
          <cell r="CT88">
            <v>42.559108000000002</v>
          </cell>
          <cell r="CU88">
            <v>42.116207886981002</v>
          </cell>
          <cell r="CV88">
            <v>42.051456000000002</v>
          </cell>
          <cell r="CW88">
            <v>41.777241523381697</v>
          </cell>
          <cell r="CX88">
            <v>6269.9270139999999</v>
          </cell>
          <cell r="CY88">
            <v>6272.97488896917</v>
          </cell>
          <cell r="CZ88">
            <v>42.535438030000002</v>
          </cell>
          <cell r="DA88">
            <v>42.116051821028002</v>
          </cell>
          <cell r="DB88">
            <v>12393.74194</v>
          </cell>
          <cell r="DC88">
            <v>7139.8954430000003</v>
          </cell>
          <cell r="DD88">
            <v>7137.7797017207804</v>
          </cell>
          <cell r="DE88">
            <v>8.2681748220000006</v>
          </cell>
          <cell r="DF88">
            <v>8.1923837024270991</v>
          </cell>
          <cell r="DG88">
            <v>1.650350964857026</v>
          </cell>
          <cell r="DH88">
            <v>1.7812729408772201</v>
          </cell>
        </row>
        <row r="89">
          <cell r="B89">
            <v>21363831.43</v>
          </cell>
          <cell r="C89">
            <v>21698417.3870687</v>
          </cell>
          <cell r="D89">
            <v>20457256.27</v>
          </cell>
          <cell r="E89">
            <v>15453780.640000001</v>
          </cell>
          <cell r="F89">
            <v>15738396.1873578</v>
          </cell>
          <cell r="G89">
            <v>4078239.9539999999</v>
          </cell>
          <cell r="H89">
            <v>4128140.8083686</v>
          </cell>
          <cell r="I89">
            <v>3270967.4449999998</v>
          </cell>
          <cell r="J89">
            <v>3303834.9851680999</v>
          </cell>
          <cell r="K89">
            <v>2972324.4270000001</v>
          </cell>
          <cell r="L89">
            <v>3006292.6407371801</v>
          </cell>
          <cell r="M89">
            <v>15220046.197027741</v>
          </cell>
          <cell r="N89">
            <v>15172646.125631399</v>
          </cell>
          <cell r="O89">
            <v>2544687.9170000013</v>
          </cell>
          <cell r="P89">
            <v>2472589.94212696</v>
          </cell>
          <cell r="Q89">
            <v>12685596.62160025</v>
          </cell>
          <cell r="R89">
            <v>12718840.987638401</v>
          </cell>
          <cell r="S89">
            <v>1061049.889</v>
          </cell>
          <cell r="T89">
            <v>1088162.897072</v>
          </cell>
          <cell r="U89">
            <v>11635128.2506887</v>
          </cell>
          <cell r="V89">
            <v>11630191.060667999</v>
          </cell>
          <cell r="W89">
            <v>4492648.2633244377</v>
          </cell>
          <cell r="X89">
            <v>4568320.3165835701</v>
          </cell>
          <cell r="Y89">
            <v>2898364.0881607071</v>
          </cell>
          <cell r="Z89">
            <v>2095716.5321153393</v>
          </cell>
          <cell r="AA89">
            <v>1185.627753</v>
          </cell>
          <cell r="AB89">
            <v>79.460497667815915</v>
          </cell>
          <cell r="AC89">
            <v>79.018477058015407</v>
          </cell>
          <cell r="AD89">
            <v>85.405532250000007</v>
          </cell>
          <cell r="AE89">
            <v>84.664478250738398</v>
          </cell>
          <cell r="AF89">
            <v>72.479527660000002</v>
          </cell>
          <cell r="AG89">
            <v>72.345325501313098</v>
          </cell>
          <cell r="AH89">
            <v>86.507448603832174</v>
          </cell>
          <cell r="AI89">
            <v>86.405609889013604</v>
          </cell>
          <cell r="AJ89">
            <v>110.90097456666666</v>
          </cell>
          <cell r="AK89">
            <v>110.837731885461</v>
          </cell>
          <cell r="AL89">
            <v>73.145433436666664</v>
          </cell>
          <cell r="AM89">
            <v>72.9949888319113</v>
          </cell>
          <cell r="AN89">
            <v>3</v>
          </cell>
          <cell r="AO89">
            <v>3</v>
          </cell>
          <cell r="AP89">
            <v>5.2133333333333303</v>
          </cell>
          <cell r="AQ89">
            <v>93.701873696666695</v>
          </cell>
          <cell r="AR89">
            <v>539.27467741935504</v>
          </cell>
          <cell r="AS89">
            <v>3.4791073210559702</v>
          </cell>
          <cell r="AT89">
            <v>70.42</v>
          </cell>
          <cell r="AU89">
            <v>197.574707066667</v>
          </cell>
          <cell r="AV89">
            <v>131.90245849999999</v>
          </cell>
          <cell r="AW89">
            <v>5.4330343750000001</v>
          </cell>
          <cell r="AX89">
            <v>5.246666666666667</v>
          </cell>
          <cell r="AY89">
            <v>85.3333333333333</v>
          </cell>
          <cell r="AZ89">
            <v>85.3333333333333</v>
          </cell>
          <cell r="BA89">
            <v>123.81494164895</v>
          </cell>
          <cell r="BB89">
            <v>103.77285916924019</v>
          </cell>
          <cell r="BC89">
            <v>104.412680203356</v>
          </cell>
          <cell r="BD89">
            <v>744962.6732197809</v>
          </cell>
          <cell r="BE89">
            <v>749555.80857544905</v>
          </cell>
          <cell r="BF89">
            <v>82.458430340000007</v>
          </cell>
          <cell r="BG89">
            <v>82.528004225562199</v>
          </cell>
          <cell r="BH89">
            <v>591951.04757990304</v>
          </cell>
          <cell r="BI89">
            <v>592450.50329708797</v>
          </cell>
          <cell r="BJ89">
            <v>103.70826391142052</v>
          </cell>
          <cell r="BK89">
            <v>104.341370090957</v>
          </cell>
          <cell r="BL89">
            <v>693217.5802390785</v>
          </cell>
          <cell r="BM89">
            <v>697449.45451548696</v>
          </cell>
          <cell r="BN89">
            <v>82.407102626666671</v>
          </cell>
          <cell r="BO89">
            <v>82.488551150219394</v>
          </cell>
          <cell r="BP89">
            <v>550834.13917876291</v>
          </cell>
          <cell r="BQ89">
            <v>551378.56588438805</v>
          </cell>
          <cell r="BR89">
            <v>101.26612976474168</v>
          </cell>
          <cell r="BS89">
            <v>101.79514276283</v>
          </cell>
          <cell r="BT89">
            <v>433176.16206258547</v>
          </cell>
          <cell r="BU89">
            <v>435439.06892622903</v>
          </cell>
          <cell r="BV89">
            <v>80.46657067999999</v>
          </cell>
          <cell r="BW89">
            <v>80.5113847571278</v>
          </cell>
          <cell r="BX89">
            <v>344203.93415327522</v>
          </cell>
          <cell r="BY89">
            <v>344395.630922471</v>
          </cell>
          <cell r="BZ89">
            <v>100.9903685083968</v>
          </cell>
          <cell r="CA89">
            <v>101.641470420481</v>
          </cell>
          <cell r="CB89">
            <v>1044953.2257951188</v>
          </cell>
          <cell r="CC89">
            <v>1051690.2152170099</v>
          </cell>
          <cell r="CD89">
            <v>80.247449413333342</v>
          </cell>
          <cell r="CE89">
            <v>80.367494927473601</v>
          </cell>
          <cell r="CF89">
            <v>830325.03361269762</v>
          </cell>
          <cell r="CG89">
            <v>831567.15154109197</v>
          </cell>
          <cell r="CH89">
            <v>101.12929865596291</v>
          </cell>
          <cell r="CI89">
            <v>101.66600342552</v>
          </cell>
          <cell r="CJ89">
            <v>404674.73141668795</v>
          </cell>
          <cell r="CK89">
            <v>406822.38656077802</v>
          </cell>
          <cell r="CL89">
            <v>80.357844</v>
          </cell>
          <cell r="CM89">
            <v>80.400029192913095</v>
          </cell>
          <cell r="CN89">
            <v>321556.55551959766</v>
          </cell>
          <cell r="CO89">
            <v>321725.36200665199</v>
          </cell>
          <cell r="CP89">
            <v>6605.6939149999998</v>
          </cell>
          <cell r="CQ89">
            <v>6604.7926462987998</v>
          </cell>
          <cell r="CR89">
            <v>173.71152810000001</v>
          </cell>
          <cell r="CS89">
            <v>171.81085772937999</v>
          </cell>
          <cell r="CT89">
            <v>41.838557000000002</v>
          </cell>
          <cell r="CU89">
            <v>42.201513541600697</v>
          </cell>
          <cell r="CV89">
            <v>42.145569999999999</v>
          </cell>
          <cell r="CW89">
            <v>42.157913616244898</v>
          </cell>
          <cell r="CX89">
            <v>6325.6652240000003</v>
          </cell>
          <cell r="CY89">
            <v>6327.6555538413604</v>
          </cell>
          <cell r="CZ89">
            <v>41.839824540000002</v>
          </cell>
          <cell r="DA89">
            <v>42.201162732997098</v>
          </cell>
          <cell r="DB89">
            <v>12452.41957</v>
          </cell>
          <cell r="DC89">
            <v>7133.5054650000002</v>
          </cell>
          <cell r="DD89">
            <v>7136.0164545869102</v>
          </cell>
          <cell r="DE89">
            <v>7.3990487920000003</v>
          </cell>
          <cell r="DF89">
            <v>7.4248356265446702</v>
          </cell>
          <cell r="DG89">
            <v>1.6541656914536338</v>
          </cell>
          <cell r="DH89">
            <v>1.8252417952225799</v>
          </cell>
        </row>
        <row r="90">
          <cell r="B90">
            <v>22955161.120000001</v>
          </cell>
          <cell r="C90">
            <v>22129554.272240799</v>
          </cell>
          <cell r="D90">
            <v>21730186.949999999</v>
          </cell>
          <cell r="E90">
            <v>16519388.6</v>
          </cell>
          <cell r="F90">
            <v>16058490.971951799</v>
          </cell>
          <cell r="G90">
            <v>4413929.4400000004</v>
          </cell>
          <cell r="H90">
            <v>4168091.4034006898</v>
          </cell>
          <cell r="I90">
            <v>3595308.9810000001</v>
          </cell>
          <cell r="J90">
            <v>3389326.6365159899</v>
          </cell>
          <cell r="K90">
            <v>3279864.6239999998</v>
          </cell>
          <cell r="L90">
            <v>3094146.99780594</v>
          </cell>
          <cell r="M90">
            <v>16494149.679693915</v>
          </cell>
          <cell r="N90">
            <v>15462846.335723</v>
          </cell>
          <cell r="O90">
            <v>2855392.0740000014</v>
          </cell>
          <cell r="P90">
            <v>2514677.32210853</v>
          </cell>
          <cell r="Q90">
            <v>13658433.43962572</v>
          </cell>
          <cell r="R90">
            <v>12949023.397188</v>
          </cell>
          <cell r="S90">
            <v>1234276.0930000001</v>
          </cell>
          <cell r="T90">
            <v>1110682.31982068</v>
          </cell>
          <cell r="U90">
            <v>12417867.955232</v>
          </cell>
          <cell r="V90">
            <v>11841448.5173274</v>
          </cell>
          <cell r="W90">
            <v>4733430.2795236073</v>
          </cell>
          <cell r="X90">
            <v>4492292.1658028197</v>
          </cell>
          <cell r="Y90">
            <v>2589942.14730349</v>
          </cell>
          <cell r="Z90">
            <v>1731896.8624588533</v>
          </cell>
          <cell r="AA90">
            <v>1724.4039029999999</v>
          </cell>
          <cell r="AB90">
            <v>79.271613330629407</v>
          </cell>
          <cell r="AC90">
            <v>79.069653656000995</v>
          </cell>
          <cell r="AD90">
            <v>84.584101790000005</v>
          </cell>
          <cell r="AE90">
            <v>84.171217820287296</v>
          </cell>
          <cell r="AF90">
            <v>72.851682583333329</v>
          </cell>
          <cell r="AG90">
            <v>72.831203954508595</v>
          </cell>
          <cell r="AH90">
            <v>86.649590896908833</v>
          </cell>
          <cell r="AI90">
            <v>86.640505739162094</v>
          </cell>
          <cell r="AJ90">
            <v>110.45834946666666</v>
          </cell>
          <cell r="AK90">
            <v>110.39894301702699</v>
          </cell>
          <cell r="AL90">
            <v>73.47680991</v>
          </cell>
          <cell r="AM90">
            <v>73.465783493138503</v>
          </cell>
          <cell r="AN90">
            <v>3</v>
          </cell>
          <cell r="AO90">
            <v>3</v>
          </cell>
          <cell r="AP90">
            <v>5.25</v>
          </cell>
          <cell r="AQ90">
            <v>92.445106920000001</v>
          </cell>
          <cell r="AR90">
            <v>528.69327868852497</v>
          </cell>
          <cell r="AS90">
            <v>3.2061265838096098</v>
          </cell>
          <cell r="AT90">
            <v>59.993333333333297</v>
          </cell>
          <cell r="AU90">
            <v>198.36741689999999</v>
          </cell>
          <cell r="AV90">
            <v>133.802728</v>
          </cell>
          <cell r="AW90">
            <v>5.3688668253968297</v>
          </cell>
          <cell r="AX90">
            <v>5.246666666666667</v>
          </cell>
          <cell r="AY90">
            <v>82.3333333333333</v>
          </cell>
          <cell r="AZ90">
            <v>82.3333333333333</v>
          </cell>
          <cell r="BA90">
            <v>117.83660585003</v>
          </cell>
          <cell r="BB90">
            <v>105.20551903259445</v>
          </cell>
          <cell r="BC90">
            <v>105.64909428892101</v>
          </cell>
          <cell r="BD90">
            <v>755247.42522683949</v>
          </cell>
          <cell r="BE90">
            <v>758431.75503039896</v>
          </cell>
          <cell r="BF90">
            <v>83.398112249999997</v>
          </cell>
          <cell r="BG90">
            <v>83.457239650123896</v>
          </cell>
          <cell r="BH90">
            <v>598696.81861535471</v>
          </cell>
          <cell r="BI90">
            <v>599121.28129623097</v>
          </cell>
          <cell r="BJ90">
            <v>105.12701685417431</v>
          </cell>
          <cell r="BK90">
            <v>105.558307857567</v>
          </cell>
          <cell r="BL90">
            <v>702700.95644112234</v>
          </cell>
          <cell r="BM90">
            <v>705583.836688173</v>
          </cell>
          <cell r="BN90">
            <v>83.335882306666662</v>
          </cell>
          <cell r="BO90">
            <v>83.410455313894701</v>
          </cell>
          <cell r="BP90">
            <v>557042.3850606411</v>
          </cell>
          <cell r="BQ90">
            <v>557540.85372319701</v>
          </cell>
          <cell r="BR90">
            <v>102.88661632232284</v>
          </cell>
          <cell r="BS90">
            <v>103.408807099881</v>
          </cell>
          <cell r="BT90">
            <v>440107.95800776262</v>
          </cell>
          <cell r="BU90">
            <v>442341.68213284301</v>
          </cell>
          <cell r="BV90">
            <v>81.559880660000005</v>
          </cell>
          <cell r="BW90">
            <v>81.703627505330104</v>
          </cell>
          <cell r="BX90">
            <v>348880.67870924243</v>
          </cell>
          <cell r="BY90">
            <v>349495.570449244</v>
          </cell>
          <cell r="BZ90">
            <v>102.61574674159273</v>
          </cell>
          <cell r="CA90">
            <v>103.098254926281</v>
          </cell>
          <cell r="CB90">
            <v>1061771.1090546895</v>
          </cell>
          <cell r="CC90">
            <v>1066763.6493380901</v>
          </cell>
          <cell r="CD90">
            <v>81.345157973333329</v>
          </cell>
          <cell r="CE90">
            <v>81.438693833665198</v>
          </cell>
          <cell r="CF90">
            <v>841683.08802616911</v>
          </cell>
          <cell r="CG90">
            <v>842650.90902209003</v>
          </cell>
          <cell r="CH90">
            <v>102.74664448960988</v>
          </cell>
          <cell r="CI90">
            <v>103.25315161024599</v>
          </cell>
          <cell r="CJ90">
            <v>411146.63421377511</v>
          </cell>
          <cell r="CK90">
            <v>413173.45171960501</v>
          </cell>
          <cell r="CL90">
            <v>81.448922729999992</v>
          </cell>
          <cell r="CM90">
            <v>81.597499546378799</v>
          </cell>
          <cell r="CN90">
            <v>325922.57009584107</v>
          </cell>
          <cell r="CO90">
            <v>326517.10881079</v>
          </cell>
          <cell r="CP90">
            <v>6640.4406209999997</v>
          </cell>
          <cell r="CQ90">
            <v>6644.92181264791</v>
          </cell>
          <cell r="CR90">
            <v>169.33369740000001</v>
          </cell>
          <cell r="CS90">
            <v>172.92274606620899</v>
          </cell>
          <cell r="CT90">
            <v>42.628843000000003</v>
          </cell>
          <cell r="CU90">
            <v>42.018307173182798</v>
          </cell>
          <cell r="CV90">
            <v>42.929713999999997</v>
          </cell>
          <cell r="CW90">
            <v>42.196729627536797</v>
          </cell>
          <cell r="CX90">
            <v>6364.6037619999997</v>
          </cell>
          <cell r="CY90">
            <v>6357.6905465619702</v>
          </cell>
          <cell r="CZ90">
            <v>42.581685810000003</v>
          </cell>
          <cell r="DA90">
            <v>42.0066682564226</v>
          </cell>
          <cell r="DB90">
            <v>12505.69657</v>
          </cell>
          <cell r="DC90">
            <v>7116.2145579999997</v>
          </cell>
          <cell r="DD90">
            <v>7122.4783797828204</v>
          </cell>
          <cell r="DE90">
            <v>6.6857727909999998</v>
          </cell>
          <cell r="DF90">
            <v>6.7675538581915804</v>
          </cell>
          <cell r="DG90">
            <v>2.0591472072550365</v>
          </cell>
          <cell r="DH90">
            <v>1.9837099030445899</v>
          </cell>
        </row>
        <row r="91">
          <cell r="B91">
            <v>21902223.559999999</v>
          </cell>
          <cell r="C91">
            <v>22385917.4484412</v>
          </cell>
          <cell r="D91">
            <v>21875158.66</v>
          </cell>
          <cell r="E91">
            <v>16136240.02</v>
          </cell>
          <cell r="F91">
            <v>16294842.480641199</v>
          </cell>
          <cell r="G91">
            <v>3975686.949</v>
          </cell>
          <cell r="H91">
            <v>4221746.5205420004</v>
          </cell>
          <cell r="I91">
            <v>3242443.324</v>
          </cell>
          <cell r="J91">
            <v>3447825.0623180899</v>
          </cell>
          <cell r="K91">
            <v>2953201.969</v>
          </cell>
          <cell r="L91">
            <v>3143557.6227445798</v>
          </cell>
          <cell r="M91">
            <v>14737101.109497694</v>
          </cell>
          <cell r="N91">
            <v>15803268.165190199</v>
          </cell>
          <cell r="O91">
            <v>2068873.0000000012</v>
          </cell>
          <cell r="P91">
            <v>2597996.1477329298</v>
          </cell>
          <cell r="Q91">
            <v>12649988.982782828</v>
          </cell>
          <cell r="R91">
            <v>13209851.325396599</v>
          </cell>
          <cell r="S91">
            <v>1053666.338</v>
          </cell>
          <cell r="T91">
            <v>1161262.3771622099</v>
          </cell>
          <cell r="U91">
            <v>11606672.0184425</v>
          </cell>
          <cell r="V91">
            <v>12057714.385451101</v>
          </cell>
          <cell r="W91">
            <v>4652214.6440035431</v>
          </cell>
          <cell r="X91">
            <v>4750910.27676237</v>
          </cell>
          <cell r="Y91">
            <v>3916925.7786296662</v>
          </cell>
          <cell r="Z91">
            <v>2282012.4112541238</v>
          </cell>
          <cell r="AA91">
            <v>3124.6033299999999</v>
          </cell>
          <cell r="AB91">
            <v>79.544107212871012</v>
          </cell>
          <cell r="AC91">
            <v>79.995378353766299</v>
          </cell>
          <cell r="AD91">
            <v>84.546484713333328</v>
          </cell>
          <cell r="AE91">
            <v>85.4563416998066</v>
          </cell>
          <cell r="AF91">
            <v>73.394384919999993</v>
          </cell>
          <cell r="AG91">
            <v>73.513889097769706</v>
          </cell>
          <cell r="AH91">
            <v>86.937354774610967</v>
          </cell>
          <cell r="AI91">
            <v>87.029766493901803</v>
          </cell>
          <cell r="AJ91">
            <v>109.97760749999999</v>
          </cell>
          <cell r="AK91">
            <v>110.125504000527</v>
          </cell>
          <cell r="AL91">
            <v>74.007294549999997</v>
          </cell>
          <cell r="AM91">
            <v>74.090471594443002</v>
          </cell>
          <cell r="AN91">
            <v>3</v>
          </cell>
          <cell r="AO91">
            <v>3</v>
          </cell>
          <cell r="AP91">
            <v>5.03</v>
          </cell>
          <cell r="AQ91">
            <v>94.995940956666601</v>
          </cell>
          <cell r="AR91">
            <v>540.36374999999998</v>
          </cell>
          <cell r="AS91">
            <v>2.6911291541927498</v>
          </cell>
          <cell r="AT91">
            <v>58.03</v>
          </cell>
          <cell r="AU91">
            <v>200.08559579999999</v>
          </cell>
          <cell r="AV91">
            <v>136.0191446</v>
          </cell>
          <cell r="AW91">
            <v>5.3553996875000101</v>
          </cell>
          <cell r="AX91">
            <v>5.2566666666666668</v>
          </cell>
          <cell r="AY91">
            <v>82.3333333333333</v>
          </cell>
          <cell r="AZ91">
            <v>82.3333333333333</v>
          </cell>
          <cell r="BA91">
            <v>122.09294728205001</v>
          </cell>
          <cell r="BB91">
            <v>106.60952430210729</v>
          </cell>
          <cell r="BC91">
            <v>105.76142976126</v>
          </cell>
          <cell r="BD91">
            <v>765326.47216805536</v>
          </cell>
          <cell r="BE91">
            <v>759238.18683781405</v>
          </cell>
          <cell r="BF91">
            <v>84.801594309999999</v>
          </cell>
          <cell r="BG91">
            <v>84.621265188593995</v>
          </cell>
          <cell r="BH91">
            <v>608772.10954984138</v>
          </cell>
          <cell r="BI91">
            <v>607477.56620387803</v>
          </cell>
          <cell r="BJ91">
            <v>106.43507631151596</v>
          </cell>
          <cell r="BK91">
            <v>105.61162369057899</v>
          </cell>
          <cell r="BL91">
            <v>711444.42371776782</v>
          </cell>
          <cell r="BM91">
            <v>705940.21593431197</v>
          </cell>
          <cell r="BN91">
            <v>84.662831213333334</v>
          </cell>
          <cell r="BO91">
            <v>84.457241084072905</v>
          </cell>
          <cell r="BP91">
            <v>565912.11516205361</v>
          </cell>
          <cell r="BQ91">
            <v>564537.88820514595</v>
          </cell>
          <cell r="BR91">
            <v>104.83040889944633</v>
          </cell>
          <cell r="BS91">
            <v>103.982198927195</v>
          </cell>
          <cell r="BT91">
            <v>448422.72831013531</v>
          </cell>
          <cell r="BU91">
            <v>444794.42394871399</v>
          </cell>
          <cell r="BV91">
            <v>83.386412846666659</v>
          </cell>
          <cell r="BW91">
            <v>83.170526369216205</v>
          </cell>
          <cell r="BX91">
            <v>356693.85577389534</v>
          </cell>
          <cell r="BY91">
            <v>355770.37942539202</v>
          </cell>
          <cell r="BZ91">
            <v>104.80131829699847</v>
          </cell>
          <cell r="CA91">
            <v>103.83007787291</v>
          </cell>
          <cell r="CB91">
            <v>1084385.3452512575</v>
          </cell>
          <cell r="CC91">
            <v>1074335.8640054101</v>
          </cell>
          <cell r="CD91">
            <v>83.363272986666672</v>
          </cell>
          <cell r="CE91">
            <v>83.038950503983997</v>
          </cell>
          <cell r="CF91">
            <v>862564.64162732172</v>
          </cell>
          <cell r="CG91">
            <v>859208.85800609598</v>
          </cell>
          <cell r="CH91">
            <v>104.69114680044899</v>
          </cell>
          <cell r="CI91">
            <v>103.865268852472</v>
          </cell>
          <cell r="CJ91">
            <v>418927.67255613435</v>
          </cell>
          <cell r="CK91">
            <v>415622.87423227401</v>
          </cell>
          <cell r="CL91">
            <v>83.275638053333324</v>
          </cell>
          <cell r="CM91">
            <v>83.065696157227094</v>
          </cell>
          <cell r="CN91">
            <v>333232.27700243669</v>
          </cell>
          <cell r="CO91">
            <v>332392.18237539398</v>
          </cell>
          <cell r="CP91">
            <v>6719.1459770000001</v>
          </cell>
          <cell r="CQ91">
            <v>6716.5604510316298</v>
          </cell>
          <cell r="CR91">
            <v>176.78203110000001</v>
          </cell>
          <cell r="CS91">
            <v>176.36312414646099</v>
          </cell>
          <cell r="CT91">
            <v>41.039513999999997</v>
          </cell>
          <cell r="CU91">
            <v>41.735737585323697</v>
          </cell>
          <cell r="CV91">
            <v>41.719347999999997</v>
          </cell>
          <cell r="CW91">
            <v>42.756773213132497</v>
          </cell>
          <cell r="CX91">
            <v>6440.5024329999997</v>
          </cell>
          <cell r="CY91">
            <v>6441.7957502116897</v>
          </cell>
          <cell r="CZ91">
            <v>41.030911379999999</v>
          </cell>
          <cell r="DA91">
            <v>41.672352330586499</v>
          </cell>
          <cell r="DB91">
            <v>12558.978569999999</v>
          </cell>
          <cell r="DC91">
            <v>7229.5678440000002</v>
          </cell>
          <cell r="DD91">
            <v>7222.1656017846899</v>
          </cell>
          <cell r="DE91">
            <v>7.0601988540000002</v>
          </cell>
          <cell r="DF91">
            <v>7.0090739305599996</v>
          </cell>
          <cell r="DG91">
            <v>1.9434080021339659</v>
          </cell>
          <cell r="DH91">
            <v>1.7330316861695501</v>
          </cell>
        </row>
        <row r="92">
          <cell r="B92">
            <v>22609852.239999998</v>
          </cell>
          <cell r="C92">
            <v>22617631.253060199</v>
          </cell>
          <cell r="D92">
            <v>22535804.120000001</v>
          </cell>
          <cell r="E92">
            <v>16486974.84</v>
          </cell>
          <cell r="F92">
            <v>16509089.5247327</v>
          </cell>
          <cell r="G92">
            <v>4195199.3360000001</v>
          </cell>
          <cell r="H92">
            <v>4145887.4331010198</v>
          </cell>
          <cell r="I92">
            <v>3467522.4249999998</v>
          </cell>
          <cell r="J92">
            <v>3434257.6814320302</v>
          </cell>
          <cell r="K92">
            <v>3170659.2379999999</v>
          </cell>
          <cell r="L92">
            <v>3130097.6420972398</v>
          </cell>
          <cell r="M92">
            <v>16019793.779204154</v>
          </cell>
          <cell r="N92">
            <v>16067612.520880301</v>
          </cell>
          <cell r="O92">
            <v>2725682.5540000019</v>
          </cell>
          <cell r="P92">
            <v>2624017.5353387902</v>
          </cell>
          <cell r="Q92">
            <v>13306879.293008912</v>
          </cell>
          <cell r="R92">
            <v>13444358.886851599</v>
          </cell>
          <cell r="S92">
            <v>1183086.0199999998</v>
          </cell>
          <cell r="T92">
            <v>1178579.9239624001</v>
          </cell>
          <cell r="U92">
            <v>12126037.4392842</v>
          </cell>
          <cell r="V92">
            <v>12274159.710607899</v>
          </cell>
          <cell r="W92">
            <v>4726439.9151199479</v>
          </cell>
          <cell r="X92">
            <v>4815965.9295648597</v>
          </cell>
          <cell r="Y92">
            <v>4192029.3166221483</v>
          </cell>
          <cell r="Z92">
            <v>2386714.6739464249</v>
          </cell>
          <cell r="AA92">
            <v>2686.6427549999999</v>
          </cell>
          <cell r="AB92">
            <v>80.766820523220517</v>
          </cell>
          <cell r="AC92">
            <v>81.002085261783407</v>
          </cell>
          <cell r="AD92">
            <v>86.783895546666656</v>
          </cell>
          <cell r="AE92">
            <v>87.095554779363596</v>
          </cell>
          <cell r="AF92">
            <v>73.667172960000002</v>
          </cell>
          <cell r="AG92">
            <v>73.703856574411802</v>
          </cell>
          <cell r="AH92">
            <v>87.345136417107327</v>
          </cell>
          <cell r="AI92">
            <v>87.353706726428896</v>
          </cell>
          <cell r="AJ92">
            <v>110.79390663333334</v>
          </cell>
          <cell r="AK92">
            <v>110.758537222188</v>
          </cell>
          <cell r="AL92">
            <v>74.252880973333333</v>
          </cell>
          <cell r="AM92">
            <v>74.329598682793105</v>
          </cell>
          <cell r="AN92">
            <v>3</v>
          </cell>
          <cell r="AO92">
            <v>3</v>
          </cell>
          <cell r="AP92">
            <v>5</v>
          </cell>
          <cell r="AQ92">
            <v>94.876382969999995</v>
          </cell>
          <cell r="AR92">
            <v>526.926774193548</v>
          </cell>
          <cell r="AS92">
            <v>3.4661646859596602</v>
          </cell>
          <cell r="AT92">
            <v>64.959999999999994</v>
          </cell>
          <cell r="AU92">
            <v>208.073337333333</v>
          </cell>
          <cell r="AV92">
            <v>137.32532639999999</v>
          </cell>
          <cell r="AW92">
            <v>5.3579954098360698</v>
          </cell>
          <cell r="AX92">
            <v>5.25</v>
          </cell>
          <cell r="AY92">
            <v>80.6666666666667</v>
          </cell>
          <cell r="AZ92">
            <v>80.6666666666667</v>
          </cell>
          <cell r="BA92">
            <v>125.02565517168</v>
          </cell>
          <cell r="BB92">
            <v>106.11332672434047</v>
          </cell>
          <cell r="BC92">
            <v>105.86274442094199</v>
          </cell>
          <cell r="BD92">
            <v>761764.37821653858</v>
          </cell>
          <cell r="BE92">
            <v>759965.50263541401</v>
          </cell>
          <cell r="BF92">
            <v>85.704360146666659</v>
          </cell>
          <cell r="BG92">
            <v>85.779526355273703</v>
          </cell>
          <cell r="BH92">
            <v>615252.86816397845</v>
          </cell>
          <cell r="BI92">
            <v>615792.46994553402</v>
          </cell>
          <cell r="BJ92">
            <v>106.00607588448796</v>
          </cell>
          <cell r="BK92">
            <v>105.760096164015</v>
          </cell>
          <cell r="BL92">
            <v>708576.85437729687</v>
          </cell>
          <cell r="BM92">
            <v>706932.65111052897</v>
          </cell>
          <cell r="BN92">
            <v>85.617737053333343</v>
          </cell>
          <cell r="BO92">
            <v>85.699195090963201</v>
          </cell>
          <cell r="BP92">
            <v>572294.99624399294</v>
          </cell>
          <cell r="BQ92">
            <v>572839.48654401302</v>
          </cell>
          <cell r="BR92">
            <v>104.94597917094475</v>
          </cell>
          <cell r="BS92">
            <v>104.720379448494</v>
          </cell>
          <cell r="BT92">
            <v>448917.09189223847</v>
          </cell>
          <cell r="BU92">
            <v>447952.066150809</v>
          </cell>
          <cell r="BV92">
            <v>84.76153064333333</v>
          </cell>
          <cell r="BW92">
            <v>84.805438758749304</v>
          </cell>
          <cell r="BX92">
            <v>362576.06190666516</v>
          </cell>
          <cell r="BY92">
            <v>362763.88333348301</v>
          </cell>
          <cell r="BZ92">
            <v>103.96371365044936</v>
          </cell>
          <cell r="CA92">
            <v>103.749414063591</v>
          </cell>
          <cell r="CB92">
            <v>1075718.6011817008</v>
          </cell>
          <cell r="CC92">
            <v>1073501.23087751</v>
          </cell>
          <cell r="CD92">
            <v>83.968186013333337</v>
          </cell>
          <cell r="CE92">
            <v>84.064456915043195</v>
          </cell>
          <cell r="CF92">
            <v>868823.71195132262</v>
          </cell>
          <cell r="CG92">
            <v>869819.832578748</v>
          </cell>
          <cell r="CH92">
            <v>104.84226432105466</v>
          </cell>
          <cell r="CI92">
            <v>104.610394404574</v>
          </cell>
          <cell r="CJ92">
            <v>419532.37804580148</v>
          </cell>
          <cell r="CK92">
            <v>418604.53717996401</v>
          </cell>
          <cell r="CL92">
            <v>84.677763456666668</v>
          </cell>
          <cell r="CM92">
            <v>84.715107726553299</v>
          </cell>
          <cell r="CN92">
            <v>338842.96281305148</v>
          </cell>
          <cell r="CO92">
            <v>338992.398066569</v>
          </cell>
          <cell r="CP92">
            <v>6766.8936739999999</v>
          </cell>
          <cell r="CQ92">
            <v>6769.3142974662296</v>
          </cell>
          <cell r="CR92">
            <v>178.91422539999999</v>
          </cell>
          <cell r="CS92">
            <v>177.431775285453</v>
          </cell>
          <cell r="CT92">
            <v>42.086480999999999</v>
          </cell>
          <cell r="CU92">
            <v>41.581986084127202</v>
          </cell>
          <cell r="CV92">
            <v>41.792411999999999</v>
          </cell>
          <cell r="CW92">
            <v>41.474552004769201</v>
          </cell>
          <cell r="CX92">
            <v>6483.1580219999996</v>
          </cell>
          <cell r="CY92">
            <v>6487.5251654027497</v>
          </cell>
          <cell r="CZ92">
            <v>42.023107359999997</v>
          </cell>
          <cell r="DA92">
            <v>41.537603858083401</v>
          </cell>
          <cell r="DB92">
            <v>12612.389569999999</v>
          </cell>
          <cell r="DC92">
            <v>7228.4180690000003</v>
          </cell>
          <cell r="DD92">
            <v>7227.2645032457704</v>
          </cell>
          <cell r="DE92">
            <v>6.3848602940000001</v>
          </cell>
          <cell r="DF92">
            <v>6.3243655759658202</v>
          </cell>
          <cell r="DG92">
            <v>1.4927194161990021</v>
          </cell>
          <cell r="DH92">
            <v>1.59173616005945</v>
          </cell>
        </row>
        <row r="93">
          <cell r="B93">
            <v>22272590.530000001</v>
          </cell>
          <cell r="C93">
            <v>22624755.742225099</v>
          </cell>
          <cell r="D93">
            <v>21991406.219999999</v>
          </cell>
          <cell r="E93">
            <v>16309288.029999999</v>
          </cell>
          <cell r="F93">
            <v>16606871.165401399</v>
          </cell>
          <cell r="G93">
            <v>4017966.4040000001</v>
          </cell>
          <cell r="H93">
            <v>4069105.1094507398</v>
          </cell>
          <cell r="I93">
            <v>3368647.861</v>
          </cell>
          <cell r="J93">
            <v>3405874.0268592001</v>
          </cell>
          <cell r="K93">
            <v>3068557.2429999998</v>
          </cell>
          <cell r="L93">
            <v>3108546.9880464198</v>
          </cell>
          <cell r="M93">
            <v>16328568.180610001</v>
          </cell>
          <cell r="N93">
            <v>16262503.885998899</v>
          </cell>
          <cell r="O93">
            <v>2721920.3310000012</v>
          </cell>
          <cell r="P93">
            <v>2648007.23689833</v>
          </cell>
          <cell r="Q93">
            <v>13615812.873122282</v>
          </cell>
          <cell r="R93">
            <v>13642154.7620568</v>
          </cell>
          <cell r="S93">
            <v>1171629.3219999999</v>
          </cell>
          <cell r="T93">
            <v>1203037.56840957</v>
          </cell>
          <cell r="U93">
            <v>12450982.8765122</v>
          </cell>
          <cell r="V93">
            <v>12432301.985528899</v>
          </cell>
          <cell r="W93">
            <v>4804888.0149480542</v>
          </cell>
          <cell r="X93">
            <v>4871924.2645815797</v>
          </cell>
          <cell r="Y93">
            <v>2494205.7850922025</v>
          </cell>
          <cell r="Z93">
            <v>1336099.6215355606</v>
          </cell>
          <cell r="AA93">
            <v>1165.4433429999999</v>
          </cell>
          <cell r="AB93">
            <v>83.264426823497672</v>
          </cell>
          <cell r="AC93">
            <v>82.7952990305523</v>
          </cell>
          <cell r="AD93">
            <v>90.473526833333338</v>
          </cell>
          <cell r="AE93">
            <v>89.6866810012759</v>
          </cell>
          <cell r="AF93">
            <v>74.984134690000005</v>
          </cell>
          <cell r="AG93">
            <v>74.839380943545706</v>
          </cell>
          <cell r="AH93">
            <v>88.307565483184035</v>
          </cell>
          <cell r="AI93">
            <v>88.224833169046704</v>
          </cell>
          <cell r="AJ93">
            <v>111.04873213333333</v>
          </cell>
          <cell r="AK93">
            <v>111.058609336077</v>
          </cell>
          <cell r="AL93">
            <v>75.397536759999994</v>
          </cell>
          <cell r="AM93">
            <v>75.260251060639803</v>
          </cell>
          <cell r="AN93">
            <v>3</v>
          </cell>
          <cell r="AO93">
            <v>3</v>
          </cell>
          <cell r="AP93">
            <v>5.3966666666666701</v>
          </cell>
          <cell r="AQ93">
            <v>93.339966476666703</v>
          </cell>
          <cell r="AR93">
            <v>520.13355932203399</v>
          </cell>
          <cell r="AS93">
            <v>3.4981992198131202</v>
          </cell>
          <cell r="AT93">
            <v>75.476666666666702</v>
          </cell>
          <cell r="AU93">
            <v>213.90765973333299</v>
          </cell>
          <cell r="AV93">
            <v>138.92341819999999</v>
          </cell>
          <cell r="AW93">
            <v>5.44391765625</v>
          </cell>
          <cell r="AX93">
            <v>5.0733333333333333</v>
          </cell>
          <cell r="AY93">
            <v>106.333333333333</v>
          </cell>
          <cell r="AZ93">
            <v>106.333333333333</v>
          </cell>
          <cell r="BA93">
            <v>120.09101656816</v>
          </cell>
          <cell r="BB93">
            <v>104.74892310840534</v>
          </cell>
          <cell r="BC93">
            <v>105.389839201702</v>
          </cell>
          <cell r="BD93">
            <v>751969.62289019546</v>
          </cell>
          <cell r="BE93">
            <v>756570.61943620106</v>
          </cell>
          <cell r="BF93">
            <v>87.218590430000006</v>
          </cell>
          <cell r="BG93">
            <v>87.276887859275504</v>
          </cell>
          <cell r="BH93">
            <v>626123.19638633821</v>
          </cell>
          <cell r="BI93">
            <v>626541.70088822499</v>
          </cell>
          <cell r="BJ93">
            <v>104.767111443942</v>
          </cell>
          <cell r="BK93">
            <v>105.37610261320199</v>
          </cell>
          <cell r="BL93">
            <v>700295.23920908698</v>
          </cell>
          <cell r="BM93">
            <v>704365.92141817603</v>
          </cell>
          <cell r="BN93">
            <v>87.233734843333337</v>
          </cell>
          <cell r="BO93">
            <v>87.302579240103796</v>
          </cell>
          <cell r="BP93">
            <v>583096.81699968816</v>
          </cell>
          <cell r="BQ93">
            <v>583556.99388893298</v>
          </cell>
          <cell r="BR93">
            <v>104.47426737358822</v>
          </cell>
          <cell r="BS93">
            <v>104.995852821342</v>
          </cell>
          <cell r="BT93">
            <v>446899.29673749866</v>
          </cell>
          <cell r="BU93">
            <v>449130.43149820098</v>
          </cell>
          <cell r="BV93">
            <v>86.989899906666665</v>
          </cell>
          <cell r="BW93">
            <v>87.023167252043606</v>
          </cell>
          <cell r="BX93">
            <v>372108.13790672028</v>
          </cell>
          <cell r="BY93">
            <v>372250.44235766202</v>
          </cell>
          <cell r="BZ93">
            <v>102.980858690627</v>
          </cell>
          <cell r="CA93">
            <v>103.677381757502</v>
          </cell>
          <cell r="CB93">
            <v>1065548.9436596602</v>
          </cell>
          <cell r="CC93">
            <v>1072755.9084030001</v>
          </cell>
          <cell r="CD93">
            <v>85.746421726666668</v>
          </cell>
          <cell r="CE93">
            <v>85.893038024502502</v>
          </cell>
          <cell r="CF93">
            <v>887223.22046205017</v>
          </cell>
          <cell r="CG93">
            <v>888740.26783590403</v>
          </cell>
          <cell r="CH93">
            <v>104.38811411134088</v>
          </cell>
          <cell r="CI93">
            <v>104.910977474975</v>
          </cell>
          <cell r="CJ93">
            <v>417715.06974265614</v>
          </cell>
          <cell r="CK93">
            <v>419807.33770275099</v>
          </cell>
          <cell r="CL93">
            <v>86.918164886666673</v>
          </cell>
          <cell r="CM93">
            <v>86.9475698497168</v>
          </cell>
          <cell r="CN93">
            <v>347808.05857659614</v>
          </cell>
          <cell r="CO93">
            <v>347925.72423522198</v>
          </cell>
          <cell r="CP93">
            <v>6757.7833090000004</v>
          </cell>
          <cell r="CQ93">
            <v>6753.3960582465397</v>
          </cell>
          <cell r="CR93">
            <v>182.3620234</v>
          </cell>
          <cell r="CS93">
            <v>181.05179444687599</v>
          </cell>
          <cell r="CT93">
            <v>40.324871999999999</v>
          </cell>
          <cell r="CU93">
            <v>40.7645776808628</v>
          </cell>
          <cell r="CV93">
            <v>40.390321999999998</v>
          </cell>
          <cell r="CW93">
            <v>40.363578253774499</v>
          </cell>
          <cell r="CX93">
            <v>6460.6331689999997</v>
          </cell>
          <cell r="CY93">
            <v>6463.2105946711499</v>
          </cell>
          <cell r="CZ93">
            <v>40.302253810000003</v>
          </cell>
          <cell r="DA93">
            <v>40.745687867151197</v>
          </cell>
          <cell r="DB93">
            <v>12665.74057</v>
          </cell>
          <cell r="DC93">
            <v>7288.845883</v>
          </cell>
          <cell r="DD93">
            <v>7292.1035895257501</v>
          </cell>
          <cell r="DE93">
            <v>7.2859624429999998</v>
          </cell>
          <cell r="DF93">
            <v>7.3208462481547603</v>
          </cell>
          <cell r="DG93">
            <v>1.4231791287462092</v>
          </cell>
          <cell r="DH93">
            <v>1.5626528789783201</v>
          </cell>
        </row>
        <row r="94">
          <cell r="B94">
            <v>24071855.260000002</v>
          </cell>
          <cell r="C94">
            <v>23191040.877467901</v>
          </cell>
          <cell r="D94">
            <v>24026402.039999999</v>
          </cell>
          <cell r="E94">
            <v>17630404.73</v>
          </cell>
          <cell r="F94">
            <v>17122602.578246001</v>
          </cell>
          <cell r="G94">
            <v>4300239.6869999999</v>
          </cell>
          <cell r="H94">
            <v>4052671.4391085501</v>
          </cell>
          <cell r="I94">
            <v>3593774.1430000002</v>
          </cell>
          <cell r="J94">
            <v>3384586.8513432099</v>
          </cell>
          <cell r="K94">
            <v>3280629.6549999998</v>
          </cell>
          <cell r="L94">
            <v>3090492.3383480702</v>
          </cell>
          <cell r="M94">
            <v>17687776.77424489</v>
          </cell>
          <cell r="N94">
            <v>16574116.865373399</v>
          </cell>
          <cell r="O94">
            <v>3003330.708000002</v>
          </cell>
          <cell r="P94">
            <v>2636051.8924866002</v>
          </cell>
          <cell r="Q94">
            <v>14698123.051998748</v>
          </cell>
          <cell r="R94">
            <v>13932760.5027782</v>
          </cell>
          <cell r="S94">
            <v>1440808.4270000001</v>
          </cell>
          <cell r="T94">
            <v>1289126.2845056499</v>
          </cell>
          <cell r="U94">
            <v>13244287.4316479</v>
          </cell>
          <cell r="V94">
            <v>12635645.900723999</v>
          </cell>
          <cell r="W94">
            <v>5478098.0511605246</v>
          </cell>
          <cell r="X94">
            <v>5195905.3456578199</v>
          </cell>
          <cell r="Y94">
            <v>2077019.956416965</v>
          </cell>
          <cell r="Z94">
            <v>760812.54061217001</v>
          </cell>
          <cell r="AA94">
            <v>102.0834108</v>
          </cell>
          <cell r="AB94">
            <v>85.008326640978908</v>
          </cell>
          <cell r="AC94">
            <v>84.779848117302393</v>
          </cell>
          <cell r="AD94">
            <v>92.668612846666662</v>
          </cell>
          <cell r="AE94">
            <v>92.144102370714805</v>
          </cell>
          <cell r="AF94">
            <v>76.243441433333345</v>
          </cell>
          <cell r="AG94">
            <v>76.259990873881307</v>
          </cell>
          <cell r="AH94">
            <v>89.170435254455072</v>
          </cell>
          <cell r="AI94">
            <v>89.192292659122202</v>
          </cell>
          <cell r="AJ94">
            <v>110.97183583333333</v>
          </cell>
          <cell r="AK94">
            <v>110.864835622331</v>
          </cell>
          <cell r="AL94">
            <v>76.52699015333333</v>
          </cell>
          <cell r="AM94">
            <v>76.529281267846898</v>
          </cell>
          <cell r="AN94">
            <v>3</v>
          </cell>
          <cell r="AO94">
            <v>3</v>
          </cell>
          <cell r="AP94">
            <v>5.7933333333333303</v>
          </cell>
          <cell r="AQ94">
            <v>92.178127943333294</v>
          </cell>
          <cell r="AR94">
            <v>502.644838709677</v>
          </cell>
          <cell r="AS94">
            <v>3.2602739726027399</v>
          </cell>
          <cell r="AT94">
            <v>90.673333333333304</v>
          </cell>
          <cell r="AU94">
            <v>223.12169560000001</v>
          </cell>
          <cell r="AV94">
            <v>140.97898670000001</v>
          </cell>
          <cell r="AW94">
            <v>5.0335068749999996</v>
          </cell>
          <cell r="AX94">
            <v>4.496666666666667</v>
          </cell>
          <cell r="AY94">
            <v>134.666666666667</v>
          </cell>
          <cell r="AZ94">
            <v>134.666666666667</v>
          </cell>
          <cell r="BA94">
            <v>115.50313793142</v>
          </cell>
          <cell r="BB94">
            <v>104.31500454206035</v>
          </cell>
          <cell r="BC94">
            <v>104.720971924263</v>
          </cell>
          <cell r="BD94">
            <v>748854.61634867894</v>
          </cell>
          <cell r="BE94">
            <v>751768.96744744305</v>
          </cell>
          <cell r="BF94">
            <v>88.676439796666656</v>
          </cell>
          <cell r="BG94">
            <v>88.705979045202895</v>
          </cell>
          <cell r="BH94">
            <v>636588.77833173447</v>
          </cell>
          <cell r="BI94">
            <v>636800.83414005698</v>
          </cell>
          <cell r="BJ94">
            <v>104.19989172837103</v>
          </cell>
          <cell r="BK94">
            <v>104.602334706466</v>
          </cell>
          <cell r="BL94">
            <v>696503.77010274981</v>
          </cell>
          <cell r="BM94">
            <v>699193.82137576398</v>
          </cell>
          <cell r="BN94">
            <v>88.578584320000004</v>
          </cell>
          <cell r="BO94">
            <v>88.6065903160017</v>
          </cell>
          <cell r="BP94">
            <v>592086.19995567831</v>
          </cell>
          <cell r="BQ94">
            <v>592273.40055133705</v>
          </cell>
          <cell r="BR94">
            <v>103.99163452150428</v>
          </cell>
          <cell r="BS94">
            <v>104.53645346577299</v>
          </cell>
          <cell r="BT94">
            <v>444834.78566122137</v>
          </cell>
          <cell r="BU94">
            <v>447165.304065509</v>
          </cell>
          <cell r="BV94">
            <v>88.401548353333339</v>
          </cell>
          <cell r="BW94">
            <v>88.533995813854105</v>
          </cell>
          <cell r="BX94">
            <v>378146.60760758945</v>
          </cell>
          <cell r="BY94">
            <v>378713.16508145799</v>
          </cell>
          <cell r="BZ94">
            <v>103.09812364241762</v>
          </cell>
          <cell r="CA94">
            <v>103.655989315721</v>
          </cell>
          <cell r="CB94">
            <v>1066762.290946695</v>
          </cell>
          <cell r="CC94">
            <v>1072534.55957074</v>
          </cell>
          <cell r="CD94">
            <v>87.641989706666664</v>
          </cell>
          <cell r="CE94">
            <v>87.777653426107804</v>
          </cell>
          <cell r="CF94">
            <v>906836.77277075627</v>
          </cell>
          <cell r="CG94">
            <v>908240.49317911605</v>
          </cell>
          <cell r="CH94">
            <v>103.88752884523672</v>
          </cell>
          <cell r="CI94">
            <v>104.396316665672</v>
          </cell>
          <cell r="CJ94">
            <v>415711.94887853332</v>
          </cell>
          <cell r="CK94">
            <v>417747.89273882098</v>
          </cell>
          <cell r="CL94">
            <v>88.313049860000007</v>
          </cell>
          <cell r="CM94">
            <v>88.446248845584194</v>
          </cell>
          <cell r="CN94">
            <v>353389.77138824289</v>
          </cell>
          <cell r="CO94">
            <v>353922.77482438699</v>
          </cell>
          <cell r="CP94">
            <v>6805.7426649999998</v>
          </cell>
          <cell r="CQ94">
            <v>6806.4411664133204</v>
          </cell>
          <cell r="CR94">
            <v>175.68731539999999</v>
          </cell>
          <cell r="CS94">
            <v>178.79692368792701</v>
          </cell>
          <cell r="CT94">
            <v>42.205016000000001</v>
          </cell>
          <cell r="CU94">
            <v>41.591912408926497</v>
          </cell>
          <cell r="CV94">
            <v>41.729882000000003</v>
          </cell>
          <cell r="CW94">
            <v>41.144234180120201</v>
          </cell>
          <cell r="CX94">
            <v>6521.6152339999999</v>
          </cell>
          <cell r="CY94">
            <v>6512.5389270427704</v>
          </cell>
          <cell r="CZ94">
            <v>42.108601190000002</v>
          </cell>
          <cell r="DA94">
            <v>41.522493797684199</v>
          </cell>
          <cell r="DB94">
            <v>12719.004569999999</v>
          </cell>
          <cell r="DC94">
            <v>7385.3274650000003</v>
          </cell>
          <cell r="DD94">
            <v>7390.1209706383497</v>
          </cell>
          <cell r="DE94">
            <v>7.847787426</v>
          </cell>
          <cell r="DF94">
            <v>7.9624285263129897</v>
          </cell>
          <cell r="DG94">
            <v>1.399170636956087</v>
          </cell>
          <cell r="DH94">
            <v>1.36680651451374</v>
          </cell>
        </row>
        <row r="95">
          <cell r="B95">
            <v>23071039.874391414</v>
          </cell>
          <cell r="C95">
            <v>23595719.526583899</v>
          </cell>
          <cell r="D95">
            <v>24097591.360375259</v>
          </cell>
          <cell r="E95">
            <v>17228377.280000001</v>
          </cell>
          <cell r="F95">
            <v>17410772.004641399</v>
          </cell>
          <cell r="G95">
            <v>3950947.449</v>
          </cell>
          <cell r="H95">
            <v>4215195.7242796198</v>
          </cell>
          <cell r="I95">
            <v>3282399.2213829248</v>
          </cell>
          <cell r="J95">
            <v>3498521.9790657</v>
          </cell>
          <cell r="K95">
            <v>2986145.3580575716</v>
          </cell>
          <cell r="L95">
            <v>3185942.3413700499</v>
          </cell>
          <cell r="M95">
            <v>15677459.517520094</v>
          </cell>
          <cell r="N95">
            <v>16832481.676419701</v>
          </cell>
          <cell r="O95">
            <v>2059896.0157554022</v>
          </cell>
          <cell r="P95">
            <v>2595250.5974178701</v>
          </cell>
          <cell r="Q95">
            <v>13617563.501765212</v>
          </cell>
          <cell r="R95">
            <v>14227301.9020014</v>
          </cell>
          <cell r="S95">
            <v>1213657.0599369444</v>
          </cell>
          <cell r="T95">
            <v>1335988.3325567599</v>
          </cell>
          <cell r="U95">
            <v>12403906.4418284</v>
          </cell>
          <cell r="V95">
            <v>12893488.301116301</v>
          </cell>
          <cell r="W95">
            <v>5519155.1944769863</v>
          </cell>
          <cell r="X95">
            <v>5639969.4872107599</v>
          </cell>
          <cell r="Y95">
            <v>2819366.7722283155</v>
          </cell>
          <cell r="Z95">
            <v>822115.78316930786</v>
          </cell>
          <cell r="AA95">
            <v>1307.1231130000001</v>
          </cell>
          <cell r="AB95">
            <v>85.917046440884278</v>
          </cell>
          <cell r="AC95">
            <v>86.346439088610794</v>
          </cell>
          <cell r="AD95">
            <v>93.154554200000007</v>
          </cell>
          <cell r="AE95">
            <v>94.140086617688894</v>
          </cell>
          <cell r="AF95">
            <v>77.516355126666667</v>
          </cell>
          <cell r="AG95">
            <v>77.5995887287377</v>
          </cell>
          <cell r="AH95">
            <v>90.203140472030512</v>
          </cell>
          <cell r="AI95">
            <v>90.227049005618994</v>
          </cell>
          <cell r="AJ95">
            <v>111.3331331</v>
          </cell>
          <cell r="AK95">
            <v>111.399637556286</v>
          </cell>
          <cell r="AL95">
            <v>77.725531316666675</v>
          </cell>
          <cell r="AM95">
            <v>77.773915971671002</v>
          </cell>
          <cell r="AN95">
            <v>3</v>
          </cell>
          <cell r="AO95">
            <v>3</v>
          </cell>
          <cell r="AP95">
            <v>6.2233333333333301</v>
          </cell>
          <cell r="AQ95">
            <v>87.476784416666703</v>
          </cell>
          <cell r="AR95">
            <v>464.28761904761899</v>
          </cell>
          <cell r="AS95">
            <v>3.5362424022498402</v>
          </cell>
          <cell r="AT95">
            <v>97.9433333333333</v>
          </cell>
          <cell r="AU95">
            <v>232.04940796666699</v>
          </cell>
          <cell r="AV95">
            <v>142.12138630000001</v>
          </cell>
          <cell r="AW95">
            <v>3.2886301612903202</v>
          </cell>
          <cell r="AX95">
            <v>3.1766666666666663</v>
          </cell>
          <cell r="AY95">
            <v>167.666666666667</v>
          </cell>
          <cell r="AZ95">
            <v>167.666666666667</v>
          </cell>
          <cell r="BA95">
            <v>121.01698548933</v>
          </cell>
          <cell r="BB95">
            <v>105.24286751277204</v>
          </cell>
          <cell r="BC95">
            <v>104.475082492602</v>
          </cell>
          <cell r="BD95">
            <v>755515.54180237325</v>
          </cell>
          <cell r="BE95">
            <v>750003.78096459201</v>
          </cell>
          <cell r="BF95">
            <v>90.421563356666667</v>
          </cell>
          <cell r="BG95">
            <v>90.236397988517993</v>
          </cell>
          <cell r="BH95">
            <v>649116.63891844347</v>
          </cell>
          <cell r="BI95">
            <v>647787.37721331604</v>
          </cell>
          <cell r="BJ95">
            <v>105.20331038015647</v>
          </cell>
          <cell r="BK95">
            <v>104.48211126819299</v>
          </cell>
          <cell r="BL95">
            <v>703210.92557448323</v>
          </cell>
          <cell r="BM95">
            <v>698390.21135085297</v>
          </cell>
          <cell r="BN95">
            <v>90.38757703666667</v>
          </cell>
          <cell r="BO95">
            <v>90.183432910392199</v>
          </cell>
          <cell r="BP95">
            <v>604178.05750320095</v>
          </cell>
          <cell r="BQ95">
            <v>602813.49606944399</v>
          </cell>
          <cell r="BR95">
            <v>105.50967011229</v>
          </cell>
          <cell r="BS95">
            <v>104.68511477647699</v>
          </cell>
          <cell r="BT95">
            <v>451328.33718351839</v>
          </cell>
          <cell r="BU95">
            <v>447801.21793299098</v>
          </cell>
          <cell r="BV95">
            <v>90.650792269999997</v>
          </cell>
          <cell r="BW95">
            <v>90.423915275750304</v>
          </cell>
          <cell r="BX95">
            <v>387767.97705883428</v>
          </cell>
          <cell r="BY95">
            <v>386797.487658003</v>
          </cell>
          <cell r="BZ95">
            <v>105.25792195641172</v>
          </cell>
          <cell r="CA95">
            <v>104.148438048104</v>
          </cell>
          <cell r="CB95">
            <v>1089109.8499130469</v>
          </cell>
          <cell r="CC95">
            <v>1077629.9552859101</v>
          </cell>
          <cell r="CD95">
            <v>90.434497690000001</v>
          </cell>
          <cell r="CE95">
            <v>89.994055071872793</v>
          </cell>
          <cell r="CF95">
            <v>935731.01554203767</v>
          </cell>
          <cell r="CG95">
            <v>931173.73011593905</v>
          </cell>
          <cell r="CH95">
            <v>105.39410478800752</v>
          </cell>
          <cell r="CI95">
            <v>104.621592817761</v>
          </cell>
          <cell r="CJ95">
            <v>421740.59955743997</v>
          </cell>
          <cell r="CK95">
            <v>418649.34827478603</v>
          </cell>
          <cell r="CL95">
            <v>90.551501956666669</v>
          </cell>
          <cell r="CM95">
            <v>90.336552220775502</v>
          </cell>
          <cell r="CN95">
            <v>362347.06678182952</v>
          </cell>
          <cell r="CO95">
            <v>361486.93299491401</v>
          </cell>
          <cell r="CP95">
            <v>6901.6230029999997</v>
          </cell>
          <cell r="CQ95">
            <v>6903.4610406400698</v>
          </cell>
          <cell r="CR95">
            <v>176.3210066</v>
          </cell>
          <cell r="CS95">
            <v>175.72681783480601</v>
          </cell>
          <cell r="CT95">
            <v>40.032715000000003</v>
          </cell>
          <cell r="CU95">
            <v>40.667113183396097</v>
          </cell>
          <cell r="CV95">
            <v>39.671322000000004</v>
          </cell>
          <cell r="CW95">
            <v>40.601268186193998</v>
          </cell>
          <cell r="CX95">
            <v>6617.304185</v>
          </cell>
          <cell r="CY95">
            <v>6618.3452089838402</v>
          </cell>
          <cell r="CZ95">
            <v>40.004865600000002</v>
          </cell>
          <cell r="DA95">
            <v>40.593423987640001</v>
          </cell>
          <cell r="DB95">
            <v>12772.33057</v>
          </cell>
          <cell r="DC95">
            <v>7485.3122720000001</v>
          </cell>
          <cell r="DD95">
            <v>7477.5008156873801</v>
          </cell>
          <cell r="DE95">
            <v>7.797794508</v>
          </cell>
          <cell r="DF95">
            <v>7.7146409772129001</v>
          </cell>
          <cell r="DG95">
            <v>1.7723598140711831</v>
          </cell>
          <cell r="DH95">
            <v>1.5820198453335199</v>
          </cell>
        </row>
        <row r="96">
          <cell r="B96">
            <v>23642849.942647237</v>
          </cell>
          <cell r="C96">
            <v>23662232.935211901</v>
          </cell>
          <cell r="D96">
            <v>23862305.395279422</v>
          </cell>
          <cell r="E96">
            <v>17543871.809999999</v>
          </cell>
          <cell r="F96">
            <v>17580399.139144801</v>
          </cell>
          <cell r="G96">
            <v>4112055.3280000002</v>
          </cell>
          <cell r="H96">
            <v>4058934.56209744</v>
          </cell>
          <cell r="I96">
            <v>3390091.1870170082</v>
          </cell>
          <cell r="J96">
            <v>3354171.1903684898</v>
          </cell>
          <cell r="K96">
            <v>3107986.794257395</v>
          </cell>
          <cell r="L96">
            <v>3065642.9058558899</v>
          </cell>
          <cell r="M96">
            <v>16970085.377530586</v>
          </cell>
          <cell r="N96">
            <v>17032212.260010298</v>
          </cell>
          <cell r="O96">
            <v>2724833.471732914</v>
          </cell>
          <cell r="P96">
            <v>2623640.4613829302</v>
          </cell>
          <cell r="Q96">
            <v>14245251.905797562</v>
          </cell>
          <cell r="R96">
            <v>14404409.1523373</v>
          </cell>
          <cell r="S96">
            <v>1369382.3959637275</v>
          </cell>
          <cell r="T96">
            <v>1372806.84399284</v>
          </cell>
          <cell r="U96">
            <v>12875869.509833699</v>
          </cell>
          <cell r="V96">
            <v>13039862.6076509</v>
          </cell>
          <cell r="W96">
            <v>5821071.2443367522</v>
          </cell>
          <cell r="X96">
            <v>5941414.5119052604</v>
          </cell>
          <cell r="Y96">
            <v>1330544.0934101276</v>
          </cell>
          <cell r="Z96">
            <v>103104.24126682077</v>
          </cell>
          <cell r="AA96">
            <v>-881.15920730000005</v>
          </cell>
          <cell r="AB96">
            <v>87.944120191982734</v>
          </cell>
          <cell r="AC96">
            <v>88.209227063851301</v>
          </cell>
          <cell r="AD96">
            <v>95.431098293333335</v>
          </cell>
          <cell r="AE96">
            <v>95.753726226624494</v>
          </cell>
          <cell r="AF96">
            <v>79.202334673333326</v>
          </cell>
          <cell r="AG96">
            <v>79.230909176476601</v>
          </cell>
          <cell r="AH96">
            <v>91.408787095387723</v>
          </cell>
          <cell r="AI96">
            <v>91.414398499034206</v>
          </cell>
          <cell r="AJ96">
            <v>111.8580599</v>
          </cell>
          <cell r="AK96">
            <v>111.855569815956</v>
          </cell>
          <cell r="AL96">
            <v>79.089930773333336</v>
          </cell>
          <cell r="AM96">
            <v>79.1605105393419</v>
          </cell>
          <cell r="AN96">
            <v>3</v>
          </cell>
          <cell r="AO96">
            <v>3</v>
          </cell>
          <cell r="AP96">
            <v>6.36</v>
          </cell>
          <cell r="AQ96">
            <v>91.8312890866667</v>
          </cell>
          <cell r="AR96">
            <v>469.67301587301603</v>
          </cell>
          <cell r="AS96">
            <v>3.8296108137530598</v>
          </cell>
          <cell r="AT96">
            <v>123.973333333333</v>
          </cell>
          <cell r="AU96">
            <v>245.84358879999999</v>
          </cell>
          <cell r="AV96">
            <v>143.0135702</v>
          </cell>
          <cell r="AW96">
            <v>2.7524326984126999</v>
          </cell>
          <cell r="AX96">
            <v>2.0866666666666664</v>
          </cell>
          <cell r="AY96">
            <v>165.666666666667</v>
          </cell>
          <cell r="AZ96">
            <v>165.666666666667</v>
          </cell>
          <cell r="BA96">
            <v>109.33931481235</v>
          </cell>
          <cell r="BB96">
            <v>104.38012632674192</v>
          </cell>
          <cell r="BC96">
            <v>104.171819424029</v>
          </cell>
          <cell r="BD96">
            <v>749322.11140653503</v>
          </cell>
          <cell r="BE96">
            <v>747826.72168291302</v>
          </cell>
          <cell r="BF96">
            <v>91.796183753333324</v>
          </cell>
          <cell r="BG96">
            <v>91.921595611712206</v>
          </cell>
          <cell r="BH96">
            <v>658984.73828046594</v>
          </cell>
          <cell r="BI96">
            <v>659885.04259917606</v>
          </cell>
          <cell r="BJ96">
            <v>104.3213018066333</v>
          </cell>
          <cell r="BK96">
            <v>104.100716273812</v>
          </cell>
          <cell r="BL96">
            <v>697315.31199435354</v>
          </cell>
          <cell r="BM96">
            <v>695840.851196473</v>
          </cell>
          <cell r="BN96">
            <v>91.744451046666654</v>
          </cell>
          <cell r="BO96">
            <v>91.882922903024095</v>
          </cell>
          <cell r="BP96">
            <v>613247.81609741366</v>
          </cell>
          <cell r="BQ96">
            <v>614173.40410247305</v>
          </cell>
          <cell r="BR96">
            <v>104.7896965165553</v>
          </cell>
          <cell r="BS96">
            <v>104.59043924980701</v>
          </cell>
          <cell r="BT96">
            <v>448248.57695459196</v>
          </cell>
          <cell r="BU96">
            <v>447396.23374380299</v>
          </cell>
          <cell r="BV96">
            <v>92.156376653333339</v>
          </cell>
          <cell r="BW96">
            <v>92.233215431985101</v>
          </cell>
          <cell r="BX96">
            <v>394208.2672757986</v>
          </cell>
          <cell r="BY96">
            <v>394536.95296134398</v>
          </cell>
          <cell r="BZ96">
            <v>105.28071286768524</v>
          </cell>
          <cell r="CA96">
            <v>105.159388952561</v>
          </cell>
          <cell r="CB96">
            <v>1089345.6687995982</v>
          </cell>
          <cell r="CC96">
            <v>1088090.3231814799</v>
          </cell>
          <cell r="CD96">
            <v>92.588196663333335</v>
          </cell>
          <cell r="CE96">
            <v>92.730538300214903</v>
          </cell>
          <cell r="CF96">
            <v>958015.46427527687</v>
          </cell>
          <cell r="CG96">
            <v>959488.28148247802</v>
          </cell>
          <cell r="CH96">
            <v>104.65750378658136</v>
          </cell>
          <cell r="CI96">
            <v>104.446676497434</v>
          </cell>
          <cell r="CJ96">
            <v>418793.04809238465</v>
          </cell>
          <cell r="CK96">
            <v>417949.41051333799</v>
          </cell>
          <cell r="CL96">
            <v>92.040120919999993</v>
          </cell>
          <cell r="CM96">
            <v>92.109278111367701</v>
          </cell>
          <cell r="CN96">
            <v>368303.86157003482</v>
          </cell>
          <cell r="CO96">
            <v>368580.598067143</v>
          </cell>
          <cell r="CP96">
            <v>6956.3097820000003</v>
          </cell>
          <cell r="CQ96">
            <v>6960.2504135430199</v>
          </cell>
          <cell r="CR96">
            <v>189.31012269999999</v>
          </cell>
          <cell r="CS96">
            <v>187.836087031506</v>
          </cell>
          <cell r="CT96">
            <v>41.831851999999998</v>
          </cell>
          <cell r="CU96">
            <v>41.320509146969201</v>
          </cell>
          <cell r="CV96">
            <v>40.769154999999998</v>
          </cell>
          <cell r="CW96">
            <v>40.409932500115801</v>
          </cell>
          <cell r="CX96">
            <v>6657.4719990000003</v>
          </cell>
          <cell r="CY96">
            <v>6663.1574947421204</v>
          </cell>
          <cell r="CZ96">
            <v>41.759110870000001</v>
          </cell>
          <cell r="DA96">
            <v>41.262305857323703</v>
          </cell>
          <cell r="DB96">
            <v>12825.736569999999</v>
          </cell>
          <cell r="DC96">
            <v>7536.2574880000002</v>
          </cell>
          <cell r="DD96">
            <v>7536.1736979071802</v>
          </cell>
          <cell r="DE96">
            <v>7.6954337969999997</v>
          </cell>
          <cell r="DF96">
            <v>7.6318502072372301</v>
          </cell>
          <cell r="DG96">
            <v>1.3667261258523495</v>
          </cell>
          <cell r="DH96">
            <v>1.43834699083322</v>
          </cell>
        </row>
        <row r="97">
          <cell r="B97">
            <v>23125624.947853293</v>
          </cell>
          <cell r="C97">
            <v>23466239.911085501</v>
          </cell>
          <cell r="D97">
            <v>22419864.923118256</v>
          </cell>
          <cell r="E97">
            <v>17241026.039999999</v>
          </cell>
          <cell r="F97">
            <v>17529629.549317598</v>
          </cell>
          <cell r="G97">
            <v>3898377.9709999999</v>
          </cell>
          <cell r="H97">
            <v>3941460.8170170002</v>
          </cell>
          <cell r="I97">
            <v>3161402.3763738731</v>
          </cell>
          <cell r="J97">
            <v>3193855.0086382101</v>
          </cell>
          <cell r="K97">
            <v>2867897.9600910489</v>
          </cell>
          <cell r="L97">
            <v>2903234.21883024</v>
          </cell>
          <cell r="M97">
            <v>17058510.893648271</v>
          </cell>
          <cell r="N97">
            <v>16969052.907607801</v>
          </cell>
          <cell r="O97">
            <v>2766354.2839561095</v>
          </cell>
          <cell r="P97">
            <v>2696822.09242845</v>
          </cell>
          <cell r="Q97">
            <v>14292156.609692013</v>
          </cell>
          <cell r="R97">
            <v>14300755.923574099</v>
          </cell>
          <cell r="S97">
            <v>1285679.7485601378</v>
          </cell>
          <cell r="T97">
            <v>1322449.12733234</v>
          </cell>
          <cell r="U97">
            <v>13006476.861131901</v>
          </cell>
          <cell r="V97">
            <v>12963842.017619399</v>
          </cell>
          <cell r="W97">
            <v>5939182.303829575</v>
          </cell>
          <cell r="X97">
            <v>6021794.6202265602</v>
          </cell>
          <cell r="Y97">
            <v>-751954.33377309656</v>
          </cell>
          <cell r="Z97">
            <v>-549650.59219184227</v>
          </cell>
          <cell r="AA97">
            <v>-3350.076509</v>
          </cell>
          <cell r="AB97">
            <v>91.038893936321287</v>
          </cell>
          <cell r="AC97">
            <v>90.588677060111294</v>
          </cell>
          <cell r="AD97">
            <v>99.640172066666665</v>
          </cell>
          <cell r="AE97">
            <v>98.923223546562696</v>
          </cell>
          <cell r="AF97">
            <v>81.217660370000004</v>
          </cell>
          <cell r="AG97">
            <v>81.074623331112505</v>
          </cell>
          <cell r="AH97">
            <v>93.292635754281363</v>
          </cell>
          <cell r="AI97">
            <v>93.252897577624907</v>
          </cell>
          <cell r="AJ97">
            <v>113.0546087</v>
          </cell>
          <cell r="AK97">
            <v>113.177731547343</v>
          </cell>
          <cell r="AL97">
            <v>81.094637006666673</v>
          </cell>
          <cell r="AM97">
            <v>80.950865235192595</v>
          </cell>
          <cell r="AN97">
            <v>3</v>
          </cell>
          <cell r="AO97">
            <v>3</v>
          </cell>
          <cell r="AP97">
            <v>7.5733333333333297</v>
          </cell>
          <cell r="AQ97">
            <v>98.766081549999996</v>
          </cell>
          <cell r="AR97">
            <v>515.91532258064501</v>
          </cell>
          <cell r="AS97">
            <v>3.4835646678157799</v>
          </cell>
          <cell r="AT97">
            <v>117.98666666666701</v>
          </cell>
          <cell r="AU97">
            <v>249.288563433333</v>
          </cell>
          <cell r="AV97">
            <v>143.23841630000001</v>
          </cell>
          <cell r="AW97">
            <v>2.9080884615384601</v>
          </cell>
          <cell r="AX97">
            <v>1.9400000000000002</v>
          </cell>
          <cell r="AY97">
            <v>181</v>
          </cell>
          <cell r="AZ97">
            <v>181</v>
          </cell>
          <cell r="BA97">
            <v>92.697274886284006</v>
          </cell>
          <cell r="BB97">
            <v>102.86079484024387</v>
          </cell>
          <cell r="BC97">
            <v>103.418103056246</v>
          </cell>
          <cell r="BD97">
            <v>738415.16276168113</v>
          </cell>
          <cell r="BE97">
            <v>742415.95663030003</v>
          </cell>
          <cell r="BF97">
            <v>93.643329916666659</v>
          </cell>
          <cell r="BG97">
            <v>93.684225707193704</v>
          </cell>
          <cell r="BH97">
            <v>672244.99683632108</v>
          </cell>
          <cell r="BI97">
            <v>672538.57877709705</v>
          </cell>
          <cell r="BJ97">
            <v>102.76842656441059</v>
          </cell>
          <cell r="BK97">
            <v>103.28973370330201</v>
          </cell>
          <cell r="BL97">
            <v>686935.42154756864</v>
          </cell>
          <cell r="BM97">
            <v>690419.99703004095</v>
          </cell>
          <cell r="BN97">
            <v>93.559238859999994</v>
          </cell>
          <cell r="BO97">
            <v>93.619285463275702</v>
          </cell>
          <cell r="BP97">
            <v>625378.4098337125</v>
          </cell>
          <cell r="BQ97">
            <v>625779.77959495701</v>
          </cell>
          <cell r="BR97">
            <v>103.35131213897742</v>
          </cell>
          <cell r="BS97">
            <v>103.826179811632</v>
          </cell>
          <cell r="BT97">
            <v>442095.74159199366</v>
          </cell>
          <cell r="BU97">
            <v>444127.03632398602</v>
          </cell>
          <cell r="BV97">
            <v>94.089891440000002</v>
          </cell>
          <cell r="BW97">
            <v>94.115638755800404</v>
          </cell>
          <cell r="BX97">
            <v>402479.07328492816</v>
          </cell>
          <cell r="BY97">
            <v>402589.21004491701</v>
          </cell>
          <cell r="BZ97">
            <v>104.51714730836747</v>
          </cell>
          <cell r="CA97">
            <v>105.16083257137799</v>
          </cell>
          <cell r="CB97">
            <v>1081445.0114785112</v>
          </cell>
          <cell r="CC97">
            <v>1088105.26039563</v>
          </cell>
          <cell r="CD97">
            <v>95.151254883333337</v>
          </cell>
          <cell r="CE97">
            <v>95.321938333459201</v>
          </cell>
          <cell r="CF97">
            <v>984535.57697955926</v>
          </cell>
          <cell r="CG97">
            <v>986301.64858152496</v>
          </cell>
          <cell r="CH97">
            <v>103.20139927122869</v>
          </cell>
          <cell r="CI97">
            <v>103.67175551364301</v>
          </cell>
          <cell r="CJ97">
            <v>412966.36174632813</v>
          </cell>
          <cell r="CK97">
            <v>414848.51942594198</v>
          </cell>
          <cell r="CL97">
            <v>93.953412423333333</v>
          </cell>
          <cell r="CM97">
            <v>93.975043737664706</v>
          </cell>
          <cell r="CN97">
            <v>375960.00806292455</v>
          </cell>
          <cell r="CO97">
            <v>376046.56701691198</v>
          </cell>
          <cell r="CP97">
            <v>6989.283993</v>
          </cell>
          <cell r="CQ97">
            <v>6985.2606278433605</v>
          </cell>
          <cell r="CR97">
            <v>188.79801649999999</v>
          </cell>
          <cell r="CS97">
            <v>188.27621182278099</v>
          </cell>
          <cell r="CT97">
            <v>40.154451000000002</v>
          </cell>
          <cell r="CU97">
            <v>40.644794753515299</v>
          </cell>
          <cell r="CV97">
            <v>41.772201000000003</v>
          </cell>
          <cell r="CW97">
            <v>41.737863429592402</v>
          </cell>
          <cell r="CX97">
            <v>6690.6366369999996</v>
          </cell>
          <cell r="CY97">
            <v>6695.29720900345</v>
          </cell>
          <cell r="CZ97">
            <v>40.089921240000002</v>
          </cell>
          <cell r="DA97">
            <v>40.589195262828603</v>
          </cell>
          <cell r="DB97">
            <v>12878.98157</v>
          </cell>
          <cell r="DC97">
            <v>7541.7987540000004</v>
          </cell>
          <cell r="DD97">
            <v>7546.1044132126999</v>
          </cell>
          <cell r="DE97">
            <v>7.3260342630000004</v>
          </cell>
          <cell r="DF97">
            <v>7.3512761425230604</v>
          </cell>
          <cell r="DG97">
            <v>1.1906973777624614</v>
          </cell>
          <cell r="DH97">
            <v>1.2989142477737501</v>
          </cell>
        </row>
        <row r="98">
          <cell r="B98">
            <v>24008417.243243471</v>
          </cell>
          <cell r="C98">
            <v>23125997.314333599</v>
          </cell>
          <cell r="D98">
            <v>23468170.3293625</v>
          </cell>
          <cell r="E98">
            <v>17806233.66</v>
          </cell>
          <cell r="F98">
            <v>17298648.317164902</v>
          </cell>
          <cell r="G98">
            <v>4107302.0440000002</v>
          </cell>
          <cell r="H98">
            <v>3860913.5874031899</v>
          </cell>
          <cell r="I98">
            <v>3330698.9180880971</v>
          </cell>
          <cell r="J98">
            <v>3136708.5568502899</v>
          </cell>
          <cell r="K98">
            <v>3045251.6666971338</v>
          </cell>
          <cell r="L98">
            <v>2867411.2099266299</v>
          </cell>
          <cell r="M98">
            <v>17929155.093896557</v>
          </cell>
          <cell r="N98">
            <v>16783008.255871002</v>
          </cell>
          <cell r="O98">
            <v>3002219.0775357853</v>
          </cell>
          <cell r="P98">
            <v>2622128.01377963</v>
          </cell>
          <cell r="Q98">
            <v>14926936.016360488</v>
          </cell>
          <cell r="R98">
            <v>14145344.812146399</v>
          </cell>
          <cell r="S98">
            <v>1345058.4562994754</v>
          </cell>
          <cell r="T98">
            <v>1197176.62020082</v>
          </cell>
          <cell r="U98">
            <v>13581877.560061101</v>
          </cell>
          <cell r="V98">
            <v>12961016.605335601</v>
          </cell>
          <cell r="W98">
            <v>5899131.2798361853</v>
          </cell>
          <cell r="X98">
            <v>5581216.0091898004</v>
          </cell>
          <cell r="Y98">
            <v>-877875.01730663213</v>
          </cell>
          <cell r="Z98">
            <v>509908.38844146527</v>
          </cell>
          <cell r="AA98">
            <v>-2875.967838</v>
          </cell>
          <cell r="AB98">
            <v>92.323856688974558</v>
          </cell>
          <cell r="AC98">
            <v>92.125585660403303</v>
          </cell>
          <cell r="AD98">
            <v>100.50934291333333</v>
          </cell>
          <cell r="AE98">
            <v>99.933618533470906</v>
          </cell>
          <cell r="AF98">
            <v>82.880784593333331</v>
          </cell>
          <cell r="AG98">
            <v>82.954749133254197</v>
          </cell>
          <cell r="AH98">
            <v>95.090619794408624</v>
          </cell>
          <cell r="AI98">
            <v>95.1513657884189</v>
          </cell>
          <cell r="AJ98">
            <v>114.79372756666667</v>
          </cell>
          <cell r="AK98">
            <v>114.62673884289001</v>
          </cell>
          <cell r="AL98">
            <v>82.806156433333342</v>
          </cell>
          <cell r="AM98">
            <v>82.877024645029195</v>
          </cell>
          <cell r="AN98">
            <v>3</v>
          </cell>
          <cell r="AO98">
            <v>3</v>
          </cell>
          <cell r="AP98">
            <v>8.25</v>
          </cell>
          <cell r="AQ98">
            <v>106.82739523333299</v>
          </cell>
          <cell r="AR98">
            <v>639.050322580645</v>
          </cell>
          <cell r="AS98">
            <v>1.77124799661314</v>
          </cell>
          <cell r="AT98">
            <v>58.446666666666701</v>
          </cell>
          <cell r="AU98">
            <v>220.70388686666701</v>
          </cell>
          <cell r="AV98">
            <v>141.0501849</v>
          </cell>
          <cell r="AW98">
            <v>2.7710159375000001</v>
          </cell>
          <cell r="AX98">
            <v>0.5066666666666666</v>
          </cell>
          <cell r="AY98">
            <v>337</v>
          </cell>
          <cell r="AZ98">
            <v>337</v>
          </cell>
          <cell r="BA98">
            <v>83.938811921053997</v>
          </cell>
          <cell r="BB98">
            <v>103.58693733464261</v>
          </cell>
          <cell r="BC98">
            <v>103.890043579067</v>
          </cell>
          <cell r="BD98">
            <v>743627.98100815096</v>
          </cell>
          <cell r="BE98">
            <v>745803.91447828698</v>
          </cell>
          <cell r="BF98">
            <v>95.635455573333331</v>
          </cell>
          <cell r="BG98">
            <v>95.642265465014205</v>
          </cell>
          <cell r="BH98">
            <v>686546.03148508025</v>
          </cell>
          <cell r="BI98">
            <v>686594.918208697</v>
          </cell>
          <cell r="BJ98">
            <v>103.3941079731775</v>
          </cell>
          <cell r="BK98">
            <v>103.687891612317</v>
          </cell>
          <cell r="BL98">
            <v>691117.666393133</v>
          </cell>
          <cell r="BM98">
            <v>693081.40559274401</v>
          </cell>
          <cell r="BN98">
            <v>95.457428070000006</v>
          </cell>
          <cell r="BO98">
            <v>95.435346784663807</v>
          </cell>
          <cell r="BP98">
            <v>638066.48387298139</v>
          </cell>
          <cell r="BQ98">
            <v>637918.88584531902</v>
          </cell>
          <cell r="BR98">
            <v>103.73582063335101</v>
          </cell>
          <cell r="BS98">
            <v>104.196086158386</v>
          </cell>
          <cell r="BT98">
            <v>443740.51575547899</v>
          </cell>
          <cell r="BU98">
            <v>445709.34831892699</v>
          </cell>
          <cell r="BV98">
            <v>95.772910376666673</v>
          </cell>
          <cell r="BW98">
            <v>95.896272099506305</v>
          </cell>
          <cell r="BX98">
            <v>409678.35783700505</v>
          </cell>
          <cell r="BY98">
            <v>410206.05014378199</v>
          </cell>
          <cell r="BZ98">
            <v>105.88947376408882</v>
          </cell>
          <cell r="CA98">
            <v>106.54962535308501</v>
          </cell>
          <cell r="CB98">
            <v>1095644.5532559112</v>
          </cell>
          <cell r="CC98">
            <v>1102475.1802049901</v>
          </cell>
          <cell r="CD98">
            <v>97.761246006666667</v>
          </cell>
          <cell r="CE98">
            <v>97.982688902043904</v>
          </cell>
          <cell r="CF98">
            <v>1011541.307168543</v>
          </cell>
          <cell r="CG98">
            <v>1013832.58970879</v>
          </cell>
          <cell r="CH98">
            <v>103.5612431415589</v>
          </cell>
          <cell r="CI98">
            <v>103.965127748512</v>
          </cell>
          <cell r="CJ98">
            <v>414406.29778378864</v>
          </cell>
          <cell r="CK98">
            <v>416022.46537142002</v>
          </cell>
          <cell r="CL98">
            <v>95.611733703333329</v>
          </cell>
          <cell r="CM98">
            <v>95.730274851452194</v>
          </cell>
          <cell r="CN98">
            <v>382595.87647599011</v>
          </cell>
          <cell r="CO98">
            <v>383070.22572899098</v>
          </cell>
          <cell r="CP98">
            <v>6965.9552130000002</v>
          </cell>
          <cell r="CQ98">
            <v>6960.1694941947198</v>
          </cell>
          <cell r="CR98">
            <v>181.7943823</v>
          </cell>
          <cell r="CS98">
            <v>184.26991460346699</v>
          </cell>
          <cell r="CT98">
            <v>41.094389999999997</v>
          </cell>
          <cell r="CU98">
            <v>40.508959821108597</v>
          </cell>
          <cell r="CV98">
            <v>41.980797000000003</v>
          </cell>
          <cell r="CW98">
            <v>41.493247154315803</v>
          </cell>
          <cell r="CX98">
            <v>6677.7603159999999</v>
          </cell>
          <cell r="CY98">
            <v>6665.8455264188497</v>
          </cell>
          <cell r="CZ98">
            <v>40.997980220000002</v>
          </cell>
          <cell r="DA98">
            <v>40.4308225517604</v>
          </cell>
          <cell r="DB98">
            <v>12932.263569999999</v>
          </cell>
          <cell r="DC98">
            <v>7586.7599790000004</v>
          </cell>
          <cell r="DD98">
            <v>7590.36986034437</v>
          </cell>
          <cell r="DE98">
            <v>8.1827389739999994</v>
          </cell>
          <cell r="DF98">
            <v>8.3239598431267705</v>
          </cell>
          <cell r="DG98">
            <v>1.0896175296897008</v>
          </cell>
          <cell r="DH98">
            <v>1.09025418798866</v>
          </cell>
        </row>
        <row r="99">
          <cell r="B99">
            <v>22357288.8255633</v>
          </cell>
          <cell r="C99">
            <v>22883311.557312701</v>
          </cell>
          <cell r="D99">
            <v>22794782.275710218</v>
          </cell>
          <cell r="E99">
            <v>16946607.57</v>
          </cell>
          <cell r="F99">
            <v>17136512.630275499</v>
          </cell>
          <cell r="G99">
            <v>3582243.5189999999</v>
          </cell>
          <cell r="H99">
            <v>3841352.4269667501</v>
          </cell>
          <cell r="I99">
            <v>2954570.8571833191</v>
          </cell>
          <cell r="J99">
            <v>3152930.3522117599</v>
          </cell>
          <cell r="K99">
            <v>2712066.8059477196</v>
          </cell>
          <cell r="L99">
            <v>2899032.4096081802</v>
          </cell>
          <cell r="M99">
            <v>15584979.939935563</v>
          </cell>
          <cell r="N99">
            <v>16756591.868625499</v>
          </cell>
          <cell r="O99">
            <v>2211853.1023125802</v>
          </cell>
          <cell r="P99">
            <v>2795898.0283832499</v>
          </cell>
          <cell r="Q99">
            <v>13373126.837622978</v>
          </cell>
          <cell r="R99">
            <v>13980260.956134301</v>
          </cell>
          <cell r="S99">
            <v>964728.41607962234</v>
          </cell>
          <cell r="T99">
            <v>1058706.8539577599</v>
          </cell>
          <cell r="U99">
            <v>12408398.421543401</v>
          </cell>
          <cell r="V99">
            <v>12911434.923423201</v>
          </cell>
          <cell r="W99">
            <v>5035297.1268278463</v>
          </cell>
          <cell r="X99">
            <v>5149672.6023776</v>
          </cell>
          <cell r="Y99">
            <v>1542934.2679381438</v>
          </cell>
          <cell r="Z99">
            <v>2203913.5044843508</v>
          </cell>
          <cell r="AA99">
            <v>953.53713300000004</v>
          </cell>
          <cell r="AB99">
            <v>90.743819374028291</v>
          </cell>
          <cell r="AC99">
            <v>91.093438560414597</v>
          </cell>
          <cell r="AD99">
            <v>97.066039189999998</v>
          </cell>
          <cell r="AE99">
            <v>97.9504820021928</v>
          </cell>
          <cell r="AF99">
            <v>83.191135216666666</v>
          </cell>
          <cell r="AG99">
            <v>83.228572978422903</v>
          </cell>
          <cell r="AH99">
            <v>95.156257476415249</v>
          </cell>
          <cell r="AI99">
            <v>95.107656959512795</v>
          </cell>
          <cell r="AJ99">
            <v>114.25942586666667</v>
          </cell>
          <cell r="AK99">
            <v>114.266151483489</v>
          </cell>
          <cell r="AL99">
            <v>83.156416030000003</v>
          </cell>
          <cell r="AM99">
            <v>83.180402813347996</v>
          </cell>
          <cell r="AN99">
            <v>3</v>
          </cell>
          <cell r="AO99">
            <v>3</v>
          </cell>
          <cell r="AP99">
            <v>5.5466666666666704</v>
          </cell>
          <cell r="AQ99">
            <v>98.691259856065997</v>
          </cell>
          <cell r="AR99">
            <v>607.10492063492097</v>
          </cell>
          <cell r="AS99">
            <v>1.5551059905047</v>
          </cell>
          <cell r="AT99">
            <v>42.956666666666699</v>
          </cell>
          <cell r="AU99">
            <v>210.955323777117</v>
          </cell>
          <cell r="AV99">
            <v>139.46830650000001</v>
          </cell>
          <cell r="AW99">
            <v>1.24043920634921</v>
          </cell>
          <cell r="AX99">
            <v>0.18333333333333335</v>
          </cell>
          <cell r="AY99">
            <v>357.66666666666703</v>
          </cell>
          <cell r="AZ99">
            <v>357.66666666666703</v>
          </cell>
          <cell r="BA99">
            <v>93.464063002363005</v>
          </cell>
          <cell r="BB99">
            <v>107.33444265245822</v>
          </cell>
          <cell r="BC99">
            <v>106.665085489492</v>
          </cell>
          <cell r="BD99">
            <v>770530.50255198055</v>
          </cell>
          <cell r="BE99">
            <v>765725.33379242395</v>
          </cell>
          <cell r="BF99">
            <v>97.399372766666673</v>
          </cell>
          <cell r="BG99">
            <v>97.198948888781302</v>
          </cell>
          <cell r="BH99">
            <v>699208.8074575616</v>
          </cell>
          <cell r="BI99">
            <v>697770.00824707304</v>
          </cell>
          <cell r="BJ99">
            <v>107.19577391718272</v>
          </cell>
          <cell r="BK99">
            <v>106.600823058674</v>
          </cell>
          <cell r="BL99">
            <v>716529.15789039247</v>
          </cell>
          <cell r="BM99">
            <v>712552.32539429003</v>
          </cell>
          <cell r="BN99">
            <v>97.273539460000009</v>
          </cell>
          <cell r="BO99">
            <v>97.074851749450602</v>
          </cell>
          <cell r="BP99">
            <v>650205.92479830375</v>
          </cell>
          <cell r="BQ99">
            <v>648877.83570693701</v>
          </cell>
          <cell r="BR99">
            <v>107.47440646216207</v>
          </cell>
          <cell r="BS99">
            <v>106.70566027530199</v>
          </cell>
          <cell r="BT99">
            <v>459732.69660240429</v>
          </cell>
          <cell r="BU99">
            <v>456444.30665703397</v>
          </cell>
          <cell r="BV99">
            <v>97.526381273333342</v>
          </cell>
          <cell r="BW99">
            <v>97.278117024349399</v>
          </cell>
          <cell r="BX99">
            <v>417179.0078082353</v>
          </cell>
          <cell r="BY99">
            <v>416117.03225151199</v>
          </cell>
          <cell r="BZ99">
            <v>110.34222619683021</v>
          </cell>
          <cell r="CA99">
            <v>109.0636448759</v>
          </cell>
          <cell r="CB99">
            <v>1141717.4420569194</v>
          </cell>
          <cell r="CC99">
            <v>1128487.8866520801</v>
          </cell>
          <cell r="CD99">
            <v>100.12875043333334</v>
          </cell>
          <cell r="CE99">
            <v>99.533314211677194</v>
          </cell>
          <cell r="CF99">
            <v>1036038.013381907</v>
          </cell>
          <cell r="CG99">
            <v>1029877.00011325</v>
          </cell>
          <cell r="CH99">
            <v>107.27754771420661</v>
          </cell>
          <cell r="CI99">
            <v>106.599065114544</v>
          </cell>
          <cell r="CJ99">
            <v>429277.30524439603</v>
          </cell>
          <cell r="CK99">
            <v>426562.31792158802</v>
          </cell>
          <cell r="CL99">
            <v>97.347744126666669</v>
          </cell>
          <cell r="CM99">
            <v>97.1175270126935</v>
          </cell>
          <cell r="CN99">
            <v>389542.62248467078</v>
          </cell>
          <cell r="CO99">
            <v>388621.39540245599</v>
          </cell>
          <cell r="CP99">
            <v>6870.6929579999996</v>
          </cell>
          <cell r="CQ99">
            <v>6875.0814792518504</v>
          </cell>
          <cell r="CR99">
            <v>180.06319959999999</v>
          </cell>
          <cell r="CS99">
            <v>179.23213656924801</v>
          </cell>
          <cell r="CT99">
            <v>40.024450000000002</v>
          </cell>
          <cell r="CU99">
            <v>40.597023609580198</v>
          </cell>
          <cell r="CV99">
            <v>41.025973</v>
          </cell>
          <cell r="CW99">
            <v>41.928801044775703</v>
          </cell>
          <cell r="CX99">
            <v>6585.9250359999996</v>
          </cell>
          <cell r="CY99">
            <v>6585.1930149304899</v>
          </cell>
          <cell r="CZ99">
            <v>39.993363189999997</v>
          </cell>
          <cell r="DA99">
            <v>40.526959261134998</v>
          </cell>
          <cell r="DB99">
            <v>12985.58157</v>
          </cell>
          <cell r="DC99">
            <v>7589.5515779999996</v>
          </cell>
          <cell r="DD99">
            <v>7579.6330434750098</v>
          </cell>
          <cell r="DE99">
            <v>9.4716876590000005</v>
          </cell>
          <cell r="DF99">
            <v>9.3649305596742103</v>
          </cell>
          <cell r="DG99">
            <v>0.95482145317685674</v>
          </cell>
          <cell r="DH99">
            <v>0.84575568783776101</v>
          </cell>
        </row>
        <row r="100">
          <cell r="B100">
            <v>22914077.061762892</v>
          </cell>
          <cell r="C100">
            <v>22942236.215823401</v>
          </cell>
          <cell r="D100">
            <v>23342584.883798558</v>
          </cell>
          <cell r="E100">
            <v>17007812.34</v>
          </cell>
          <cell r="F100">
            <v>17045968.753616601</v>
          </cell>
          <cell r="G100">
            <v>4069016.8930000002</v>
          </cell>
          <cell r="H100">
            <v>4017416.6315053799</v>
          </cell>
          <cell r="I100">
            <v>3271709.1590534216</v>
          </cell>
          <cell r="J100">
            <v>3237174.4556883699</v>
          </cell>
          <cell r="K100">
            <v>3010935.161503023</v>
          </cell>
          <cell r="L100">
            <v>2969167.6954117399</v>
          </cell>
          <cell r="M100">
            <v>16721581.680580687</v>
          </cell>
          <cell r="N100">
            <v>16806104.343874902</v>
          </cell>
          <cell r="O100">
            <v>2986960.0099061104</v>
          </cell>
          <cell r="P100">
            <v>2880642.4355941601</v>
          </cell>
          <cell r="Q100">
            <v>13734621.67067457</v>
          </cell>
          <cell r="R100">
            <v>13910788.7184224</v>
          </cell>
          <cell r="S100">
            <v>1023057.1005584139</v>
          </cell>
          <cell r="T100">
            <v>1032176.64016398</v>
          </cell>
          <cell r="U100">
            <v>12711564.5701162</v>
          </cell>
          <cell r="V100">
            <v>12887664.611655001</v>
          </cell>
          <cell r="W100">
            <v>4786213.6315546287</v>
          </cell>
          <cell r="X100">
            <v>4896884.21560991</v>
          </cell>
          <cell r="Y100">
            <v>2347692.311288856</v>
          </cell>
          <cell r="Z100">
            <v>2201909.8793077813</v>
          </cell>
          <cell r="AA100">
            <v>1812.625499</v>
          </cell>
          <cell r="AB100">
            <v>90.67973906577437</v>
          </cell>
          <cell r="AC100">
            <v>90.849837597377402</v>
          </cell>
          <cell r="AD100">
            <v>96.441724656666665</v>
          </cell>
          <cell r="AE100">
            <v>96.642813117756404</v>
          </cell>
          <cell r="AF100">
            <v>83.784408220000003</v>
          </cell>
          <cell r="AG100">
            <v>83.786399041089098</v>
          </cell>
          <cell r="AH100">
            <v>94.993111194016976</v>
          </cell>
          <cell r="AI100">
            <v>94.981208909655805</v>
          </cell>
          <cell r="AJ100">
            <v>112.74973653333332</v>
          </cell>
          <cell r="AK100">
            <v>112.72488493854399</v>
          </cell>
          <cell r="AL100">
            <v>83.792783523333341</v>
          </cell>
          <cell r="AM100">
            <v>83.790771123116301</v>
          </cell>
          <cell r="AN100">
            <v>3</v>
          </cell>
          <cell r="AO100">
            <v>3</v>
          </cell>
          <cell r="AP100">
            <v>1.44</v>
          </cell>
          <cell r="AQ100">
            <v>95.405262533672001</v>
          </cell>
          <cell r="AR100">
            <v>567.377213114754</v>
          </cell>
          <cell r="AS100">
            <v>2.1151425806646702</v>
          </cell>
          <cell r="AT100">
            <v>59.52</v>
          </cell>
          <cell r="AU100">
            <v>218.303752922771</v>
          </cell>
          <cell r="AV100">
            <v>140.99821499999999</v>
          </cell>
          <cell r="AW100">
            <v>0.84042213114754105</v>
          </cell>
          <cell r="AX100">
            <v>0.17999999999999997</v>
          </cell>
          <cell r="AY100">
            <v>241.333333333333</v>
          </cell>
          <cell r="AZ100">
            <v>241.333333333333</v>
          </cell>
          <cell r="BA100">
            <v>102.91884741360001</v>
          </cell>
          <cell r="BB100">
            <v>108.61235905765847</v>
          </cell>
          <cell r="BC100">
            <v>108.563734130089</v>
          </cell>
          <cell r="BD100">
            <v>779704.38509690296</v>
          </cell>
          <cell r="BE100">
            <v>779355.31736890296</v>
          </cell>
          <cell r="BF100">
            <v>98.489403786666657</v>
          </cell>
          <cell r="BG100">
            <v>98.665875073003406</v>
          </cell>
          <cell r="BH100">
            <v>707033.90189027216</v>
          </cell>
          <cell r="BI100">
            <v>708300.75068161904</v>
          </cell>
          <cell r="BJ100">
            <v>108.27912208934944</v>
          </cell>
          <cell r="BK100">
            <v>108.199410590369</v>
          </cell>
          <cell r="BL100">
            <v>723770.58658798691</v>
          </cell>
          <cell r="BM100">
            <v>723237.77068576904</v>
          </cell>
          <cell r="BN100">
            <v>98.187225373333334</v>
          </cell>
          <cell r="BO100">
            <v>98.379390355292699</v>
          </cell>
          <cell r="BP100">
            <v>656313.27935281105</v>
          </cell>
          <cell r="BQ100">
            <v>657597.76854177495</v>
          </cell>
          <cell r="BR100">
            <v>108.53734589518052</v>
          </cell>
          <cell r="BS100">
            <v>108.49022637712901</v>
          </cell>
          <cell r="BT100">
            <v>464279.52805700415</v>
          </cell>
          <cell r="BU100">
            <v>464077.96953070298</v>
          </cell>
          <cell r="BV100">
            <v>98.421382046666665</v>
          </cell>
          <cell r="BW100">
            <v>98.530846762848</v>
          </cell>
          <cell r="BX100">
            <v>421007.46457790007</v>
          </cell>
          <cell r="BY100">
            <v>421475.71102668502</v>
          </cell>
          <cell r="BZ100">
            <v>111.52147047972953</v>
          </cell>
          <cell r="CA100">
            <v>111.503323808522</v>
          </cell>
          <cell r="CB100">
            <v>1153919.1513448069</v>
          </cell>
          <cell r="CC100">
            <v>1153731.3866751001</v>
          </cell>
          <cell r="CD100">
            <v>101.12737843333333</v>
          </cell>
          <cell r="CE100">
            <v>101.28549282691399</v>
          </cell>
          <cell r="CF100">
            <v>1046370.875469469</v>
          </cell>
          <cell r="CG100">
            <v>1048006.8943118301</v>
          </cell>
          <cell r="CH100">
            <v>108.33533260251569</v>
          </cell>
          <cell r="CI100">
            <v>108.264876523159</v>
          </cell>
          <cell r="CJ100">
            <v>433510.09258952865</v>
          </cell>
          <cell r="CK100">
            <v>433228.15851733001</v>
          </cell>
          <cell r="CL100">
            <v>98.238196920000007</v>
          </cell>
          <cell r="CM100">
            <v>98.341417335397793</v>
          </cell>
          <cell r="CN100">
            <v>393105.82078398147</v>
          </cell>
          <cell r="CO100">
            <v>393518.86324022402</v>
          </cell>
          <cell r="CP100">
            <v>6882.3435669999999</v>
          </cell>
          <cell r="CQ100">
            <v>6889.3241707688803</v>
          </cell>
          <cell r="CR100">
            <v>178.59831310000001</v>
          </cell>
          <cell r="CS100">
            <v>177.33122204771999</v>
          </cell>
          <cell r="CT100">
            <v>40.514741999999998</v>
          </cell>
          <cell r="CU100">
            <v>40.0119685591525</v>
          </cell>
          <cell r="CV100">
            <v>43.765337000000002</v>
          </cell>
          <cell r="CW100">
            <v>43.379217104532202</v>
          </cell>
          <cell r="CX100">
            <v>6600.7880420000001</v>
          </cell>
          <cell r="CY100">
            <v>6609.1948842778002</v>
          </cell>
          <cell r="CZ100">
            <v>40.362952470000003</v>
          </cell>
          <cell r="DA100">
            <v>39.870584663456597</v>
          </cell>
          <cell r="DB100">
            <v>13038.959570000001</v>
          </cell>
          <cell r="DC100">
            <v>7629.598465</v>
          </cell>
          <cell r="DD100">
            <v>7631.96366200784</v>
          </cell>
          <cell r="DE100">
            <v>9.7941575949999997</v>
          </cell>
          <cell r="DF100">
            <v>9.7101130255814692</v>
          </cell>
          <cell r="DG100">
            <v>0.779857554404077</v>
          </cell>
          <cell r="DH100">
            <v>0.81094067529973701</v>
          </cell>
        </row>
        <row r="101">
          <cell r="B101">
            <v>22979973.990619022</v>
          </cell>
          <cell r="C101">
            <v>23305305.208873399</v>
          </cell>
          <cell r="D101">
            <v>23665660.842676915</v>
          </cell>
          <cell r="E101">
            <v>16980878.390000001</v>
          </cell>
          <cell r="F101">
            <v>17247786.212851301</v>
          </cell>
          <cell r="G101">
            <v>4102935.963</v>
          </cell>
          <cell r="H101">
            <v>4144895.1192231099</v>
          </cell>
          <cell r="I101">
            <v>3275895.4201598363</v>
          </cell>
          <cell r="J101">
            <v>3306967.2401660401</v>
          </cell>
          <cell r="K101">
            <v>3011472.2731438191</v>
          </cell>
          <cell r="L101">
            <v>3045867.1489232699</v>
          </cell>
          <cell r="M101">
            <v>17224048.402323242</v>
          </cell>
          <cell r="N101">
            <v>17114890.4726323</v>
          </cell>
          <cell r="O101">
            <v>2977714.3398246635</v>
          </cell>
          <cell r="P101">
            <v>2909195.7444442501</v>
          </cell>
          <cell r="Q101">
            <v>14246334.062498573</v>
          </cell>
          <cell r="R101">
            <v>14226877.932726299</v>
          </cell>
          <cell r="S101">
            <v>1060416.7151097232</v>
          </cell>
          <cell r="T101">
            <v>1093901.08879279</v>
          </cell>
          <cell r="U101">
            <v>13185917.347388901</v>
          </cell>
          <cell r="V101">
            <v>13107234.150752001</v>
          </cell>
          <cell r="W101">
            <v>4990923.4508003686</v>
          </cell>
          <cell r="X101">
            <v>5056202.1314229602</v>
          </cell>
          <cell r="Y101">
            <v>1955645.5537264207</v>
          </cell>
          <cell r="Z101">
            <v>1458812.8285460188</v>
          </cell>
          <cell r="AA101">
            <v>305.78926360000003</v>
          </cell>
          <cell r="AB101">
            <v>90.493601027513023</v>
          </cell>
          <cell r="AC101">
            <v>90.2252828317595</v>
          </cell>
          <cell r="AD101">
            <v>96.016395876666678</v>
          </cell>
          <cell r="AE101">
            <v>95.623986484020406</v>
          </cell>
          <cell r="AF101">
            <v>83.872301416666673</v>
          </cell>
          <cell r="AG101">
            <v>83.752185579298896</v>
          </cell>
          <cell r="AH101">
            <v>94.294000176285238</v>
          </cell>
          <cell r="AI101">
            <v>94.305812927286297</v>
          </cell>
          <cell r="AJ101">
            <v>110.69820763333333</v>
          </cell>
          <cell r="AK101">
            <v>110.910868399734</v>
          </cell>
          <cell r="AL101">
            <v>83.900463863333343</v>
          </cell>
          <cell r="AM101">
            <v>83.767958145127395</v>
          </cell>
          <cell r="AN101">
            <v>3</v>
          </cell>
          <cell r="AO101">
            <v>3</v>
          </cell>
          <cell r="AP101">
            <v>0.52666666666666695</v>
          </cell>
          <cell r="AQ101">
            <v>95.620053829100698</v>
          </cell>
          <cell r="AR101">
            <v>545.37984374999996</v>
          </cell>
          <cell r="AS101">
            <v>2.6576657897124201</v>
          </cell>
          <cell r="AT101">
            <v>68.206666666666706</v>
          </cell>
          <cell r="AU101">
            <v>226.99461046253199</v>
          </cell>
          <cell r="AV101">
            <v>142.98569230000001</v>
          </cell>
          <cell r="AW101">
            <v>0.413812153846154</v>
          </cell>
          <cell r="AX101">
            <v>0.15666666666666665</v>
          </cell>
          <cell r="AY101">
            <v>146.666666666667</v>
          </cell>
          <cell r="AZ101">
            <v>146.666666666667</v>
          </cell>
          <cell r="BA101">
            <v>104.90293392314</v>
          </cell>
          <cell r="BB101">
            <v>110.40819412887551</v>
          </cell>
          <cell r="BC101">
            <v>110.80282137513601</v>
          </cell>
          <cell r="BD101">
            <v>792596.29253807548</v>
          </cell>
          <cell r="BE101">
            <v>795429.235280258</v>
          </cell>
          <cell r="BF101">
            <v>99.912350696666664</v>
          </cell>
          <cell r="BG101">
            <v>99.942108501181906</v>
          </cell>
          <cell r="BH101">
            <v>717248.92672826606</v>
          </cell>
          <cell r="BI101">
            <v>717462.55150206899</v>
          </cell>
          <cell r="BJ101">
            <v>110.04023642481042</v>
          </cell>
          <cell r="BK101">
            <v>110.393310023583</v>
          </cell>
          <cell r="BL101">
            <v>735542.41047268093</v>
          </cell>
          <cell r="BM101">
            <v>737902.46179737395</v>
          </cell>
          <cell r="BN101">
            <v>99.579372520000007</v>
          </cell>
          <cell r="BO101">
            <v>99.615281997005397</v>
          </cell>
          <cell r="BP101">
            <v>665618.81432130001</v>
          </cell>
          <cell r="BQ101">
            <v>665858.84418852499</v>
          </cell>
          <cell r="BR101">
            <v>110.05526451134055</v>
          </cell>
          <cell r="BS101">
            <v>110.407908731897</v>
          </cell>
          <cell r="BT101">
            <v>470772.57920845138</v>
          </cell>
          <cell r="BU101">
            <v>472281.05070352601</v>
          </cell>
          <cell r="BV101">
            <v>99.592971976666661</v>
          </cell>
          <cell r="BW101">
            <v>99.620020479595993</v>
          </cell>
          <cell r="BX101">
            <v>426019.05957582872</v>
          </cell>
          <cell r="BY101">
            <v>426134.76229591802</v>
          </cell>
          <cell r="BZ101">
            <v>113.03879810857154</v>
          </cell>
          <cell r="CA101">
            <v>113.633487556235</v>
          </cell>
          <cell r="CB101">
            <v>1169619.0287070198</v>
          </cell>
          <cell r="CC101">
            <v>1175772.31506108</v>
          </cell>
          <cell r="CD101">
            <v>102.29287896666666</v>
          </cell>
          <cell r="CE101">
            <v>102.49850724959499</v>
          </cell>
          <cell r="CF101">
            <v>1058430.3773800035</v>
          </cell>
          <cell r="CG101">
            <v>1060558.0251986899</v>
          </cell>
          <cell r="CH101">
            <v>109.85305659322376</v>
          </cell>
          <cell r="CI101">
            <v>110.18453195767999</v>
          </cell>
          <cell r="CJ101">
            <v>439583.35282634571</v>
          </cell>
          <cell r="CK101">
            <v>440909.77064848202</v>
          </cell>
          <cell r="CL101">
            <v>99.409986750000002</v>
          </cell>
          <cell r="CM101">
            <v>99.4310581540024</v>
          </cell>
          <cell r="CN101">
            <v>397794.80549003818</v>
          </cell>
          <cell r="CO101">
            <v>397879.12393017701</v>
          </cell>
          <cell r="CP101">
            <v>6917.1607260000001</v>
          </cell>
          <cell r="CQ101">
            <v>6915.8418618871301</v>
          </cell>
          <cell r="CR101">
            <v>181.33745680000001</v>
          </cell>
          <cell r="CS101">
            <v>181.764882374183</v>
          </cell>
          <cell r="CT101">
            <v>40.144452999999999</v>
          </cell>
          <cell r="CU101">
            <v>40.712271896651799</v>
          </cell>
          <cell r="CV101">
            <v>43.074027000000001</v>
          </cell>
          <cell r="CW101">
            <v>42.983993350163203</v>
          </cell>
          <cell r="CX101">
            <v>6634.7480089999999</v>
          </cell>
          <cell r="CY101">
            <v>6641.8103694273304</v>
          </cell>
          <cell r="CZ101">
            <v>39.993141880000003</v>
          </cell>
          <cell r="DA101">
            <v>40.574917876705697</v>
          </cell>
          <cell r="DB101">
            <v>13092.32857</v>
          </cell>
          <cell r="DC101">
            <v>7653.916999</v>
          </cell>
          <cell r="DD101">
            <v>7660.3892052056999</v>
          </cell>
          <cell r="DE101">
            <v>9.6258722520000006</v>
          </cell>
          <cell r="DF101">
            <v>9.6216454945431806</v>
          </cell>
          <cell r="DG101">
            <v>0.72337688890407936</v>
          </cell>
          <cell r="DH101">
            <v>0.78681948427425796</v>
          </cell>
        </row>
        <row r="102">
          <cell r="B102">
            <v>24623922.33897385</v>
          </cell>
          <cell r="C102">
            <v>23709307.9018264</v>
          </cell>
          <cell r="D102">
            <v>26640732.98185385</v>
          </cell>
          <cell r="E102">
            <v>18045664.670000002</v>
          </cell>
          <cell r="F102">
            <v>17540728.312264901</v>
          </cell>
          <cell r="G102">
            <v>4465008.3219999997</v>
          </cell>
          <cell r="H102">
            <v>4184748.7201905502</v>
          </cell>
          <cell r="I102">
            <v>3526066.7960254159</v>
          </cell>
          <cell r="J102">
            <v>3320393.8728417601</v>
          </cell>
          <cell r="K102">
            <v>3230465.4873706405</v>
          </cell>
          <cell r="L102">
            <v>3041007.7643647101</v>
          </cell>
          <cell r="M102">
            <v>18625178.762850925</v>
          </cell>
          <cell r="N102">
            <v>17404616.077368699</v>
          </cell>
          <cell r="O102">
            <v>3345996.4137676102</v>
          </cell>
          <cell r="P102">
            <v>2902929.1550795301</v>
          </cell>
          <cell r="Q102">
            <v>15279182.34908331</v>
          </cell>
          <cell r="R102">
            <v>14477835.9451534</v>
          </cell>
          <cell r="S102">
            <v>1323177.17993325</v>
          </cell>
          <cell r="T102">
            <v>1171575.42392636</v>
          </cell>
          <cell r="U102">
            <v>13956005.169150099</v>
          </cell>
          <cell r="V102">
            <v>13327545.7033104</v>
          </cell>
          <cell r="W102">
            <v>5562842.2605008204</v>
          </cell>
          <cell r="X102">
            <v>5251328.7912456002</v>
          </cell>
          <cell r="Y102">
            <v>2642370.8188190144</v>
          </cell>
          <cell r="Z102">
            <v>964628.84955022589</v>
          </cell>
          <cell r="AA102">
            <v>446.10766560000002</v>
          </cell>
          <cell r="AB102">
            <v>90.603452984519706</v>
          </cell>
          <cell r="AC102">
            <v>90.4682235353566</v>
          </cell>
          <cell r="AD102">
            <v>96.034158306666669</v>
          </cell>
          <cell r="AE102">
            <v>95.533493476475698</v>
          </cell>
          <cell r="AF102">
            <v>84.089952276666665</v>
          </cell>
          <cell r="AG102">
            <v>84.212738129258298</v>
          </cell>
          <cell r="AH102">
            <v>94.114121687899299</v>
          </cell>
          <cell r="AI102">
            <v>94.205869429215994</v>
          </cell>
          <cell r="AJ102">
            <v>109.86515526666666</v>
          </cell>
          <cell r="AK102">
            <v>109.725957750502</v>
          </cell>
          <cell r="AL102">
            <v>84.109122433333326</v>
          </cell>
          <cell r="AM102">
            <v>84.294843574541702</v>
          </cell>
          <cell r="AN102">
            <v>3</v>
          </cell>
          <cell r="AO102">
            <v>3</v>
          </cell>
          <cell r="AP102">
            <v>0.5</v>
          </cell>
          <cell r="AQ102">
            <v>93.229804839139703</v>
          </cell>
          <cell r="AR102">
            <v>518.62741935483905</v>
          </cell>
          <cell r="AS102">
            <v>3.0157080649550898</v>
          </cell>
          <cell r="AT102">
            <v>76.086666666666702</v>
          </cell>
          <cell r="AU102">
            <v>233.243898171273</v>
          </cell>
          <cell r="AV102">
            <v>145.31765469999999</v>
          </cell>
          <cell r="AW102">
            <v>0.26832406250000002</v>
          </cell>
          <cell r="AX102">
            <v>0.12</v>
          </cell>
          <cell r="AY102">
            <v>126.333333333333</v>
          </cell>
          <cell r="AZ102">
            <v>126.333333333333</v>
          </cell>
          <cell r="BA102">
            <v>118.67192712648</v>
          </cell>
          <cell r="BB102">
            <v>111.74410120693558</v>
          </cell>
          <cell r="BC102">
            <v>111.913767568377</v>
          </cell>
          <cell r="BD102">
            <v>802186.47744781</v>
          </cell>
          <cell r="BE102">
            <v>803404.47516786295</v>
          </cell>
          <cell r="BF102">
            <v>101.2440142</v>
          </cell>
          <cell r="BG102">
            <v>101.231239205073</v>
          </cell>
          <cell r="BH102">
            <v>726808.64794260135</v>
          </cell>
          <cell r="BI102">
            <v>726716.93904627895</v>
          </cell>
          <cell r="BJ102">
            <v>111.3643817569582</v>
          </cell>
          <cell r="BK102">
            <v>111.52416115595901</v>
          </cell>
          <cell r="BL102">
            <v>744393.4006292643</v>
          </cell>
          <cell r="BM102">
            <v>745461.41472795198</v>
          </cell>
          <cell r="BN102">
            <v>100.89997526666666</v>
          </cell>
          <cell r="BO102">
            <v>100.851122906146</v>
          </cell>
          <cell r="BP102">
            <v>674446.12475900294</v>
          </cell>
          <cell r="BQ102">
            <v>674119.58071981999</v>
          </cell>
          <cell r="BR102">
            <v>111.3128428087962</v>
          </cell>
          <cell r="BS102">
            <v>111.637081245559</v>
          </cell>
          <cell r="BT102">
            <v>476151.99818743858</v>
          </cell>
          <cell r="BU102">
            <v>477538.96105331002</v>
          </cell>
          <cell r="BV102">
            <v>100.8532792</v>
          </cell>
          <cell r="BW102">
            <v>100.96788695123099</v>
          </cell>
          <cell r="BX102">
            <v>431410.15181260707</v>
          </cell>
          <cell r="BY102">
            <v>431900.39811661601</v>
          </cell>
          <cell r="BZ102">
            <v>113.78235041911759</v>
          </cell>
          <cell r="CA102">
            <v>114.61268804603</v>
          </cell>
          <cell r="CB102">
            <v>1177312.6077772647</v>
          </cell>
          <cell r="CC102">
            <v>1185904.1595731699</v>
          </cell>
          <cell r="CD102">
            <v>103.09073836666667</v>
          </cell>
          <cell r="CE102">
            <v>103.46063873005799</v>
          </cell>
          <cell r="CF102">
            <v>1066685.8750682969</v>
          </cell>
          <cell r="CG102">
            <v>1070513.2556758299</v>
          </cell>
          <cell r="CH102">
            <v>111.11879354517338</v>
          </cell>
          <cell r="CI102">
            <v>111.386394871009</v>
          </cell>
          <cell r="CJ102">
            <v>444648.27236877137</v>
          </cell>
          <cell r="CK102">
            <v>445719.09453595302</v>
          </cell>
          <cell r="CL102">
            <v>100.67746386666667</v>
          </cell>
          <cell r="CM102">
            <v>100.779834567637</v>
          </cell>
          <cell r="CN102">
            <v>402866.68840211886</v>
          </cell>
          <cell r="CO102">
            <v>403276.33067500201</v>
          </cell>
          <cell r="CP102">
            <v>6942.2763709999999</v>
          </cell>
          <cell r="CQ102">
            <v>6928.8250347012099</v>
          </cell>
          <cell r="CR102">
            <v>187.97275429999999</v>
          </cell>
          <cell r="CS102">
            <v>189.465919899433</v>
          </cell>
          <cell r="CT102">
            <v>40.802447000000001</v>
          </cell>
          <cell r="CU102">
            <v>40.188266801266302</v>
          </cell>
          <cell r="CV102">
            <v>43.318342999999999</v>
          </cell>
          <cell r="CW102">
            <v>42.886473672125902</v>
          </cell>
          <cell r="CX102">
            <v>6653.9994020000004</v>
          </cell>
          <cell r="CY102">
            <v>6638.1206522084904</v>
          </cell>
          <cell r="CZ102">
            <v>40.671457650000001</v>
          </cell>
          <cell r="DA102">
            <v>40.0700352861314</v>
          </cell>
          <cell r="DB102">
            <v>13145.55257</v>
          </cell>
          <cell r="DC102">
            <v>7657.9585950000001</v>
          </cell>
          <cell r="DD102">
            <v>7658.2421041799698</v>
          </cell>
          <cell r="DE102">
            <v>9.3456005980000008</v>
          </cell>
          <cell r="DF102">
            <v>9.5602267305797692</v>
          </cell>
          <cell r="DG102">
            <v>0.78132223609043083</v>
          </cell>
          <cell r="DH102">
            <v>0.80182623905649497</v>
          </cell>
        </row>
        <row r="103">
          <cell r="B103">
            <v>22895432.454438321</v>
          </cell>
          <cell r="C103">
            <v>23444082.541944802</v>
          </cell>
          <cell r="D103">
            <v>25525756.651602529</v>
          </cell>
          <cell r="E103">
            <v>17141117.77</v>
          </cell>
          <cell r="F103">
            <v>17343256.243445899</v>
          </cell>
          <cell r="G103">
            <v>3808590.7689999999</v>
          </cell>
          <cell r="H103">
            <v>4088438.6854185602</v>
          </cell>
          <cell r="I103">
            <v>3046020.9615023145</v>
          </cell>
          <cell r="J103">
            <v>3248730.839654</v>
          </cell>
          <cell r="K103">
            <v>2763133.1489885445</v>
          </cell>
          <cell r="L103">
            <v>2953873.12598114</v>
          </cell>
          <cell r="M103">
            <v>16405034.396829991</v>
          </cell>
          <cell r="N103">
            <v>17668964.6177653</v>
          </cell>
          <cell r="O103">
            <v>2316004.5896861861</v>
          </cell>
          <cell r="P103">
            <v>2943279.92784333</v>
          </cell>
          <cell r="Q103">
            <v>14110586.140641149</v>
          </cell>
          <cell r="R103">
            <v>14758336.430919301</v>
          </cell>
          <cell r="S103">
            <v>1143079.8588507911</v>
          </cell>
          <cell r="T103">
            <v>1248575.30481602</v>
          </cell>
          <cell r="U103">
            <v>12968081.0110911</v>
          </cell>
          <cell r="V103">
            <v>13508518.370248601</v>
          </cell>
          <cell r="W103">
            <v>5228765.9436008856</v>
          </cell>
          <cell r="X103">
            <v>5352123.4084257605</v>
          </cell>
          <cell r="Y103">
            <v>2022936.1814418419</v>
          </cell>
          <cell r="Z103">
            <v>382522.07301625027</v>
          </cell>
          <cell r="AA103">
            <v>2171.55424650963</v>
          </cell>
          <cell r="AB103">
            <v>90.943333333333328</v>
          </cell>
          <cell r="AC103">
            <v>91.154773483714393</v>
          </cell>
          <cell r="AD103">
            <v>94.862440163333332</v>
          </cell>
          <cell r="AE103">
            <v>95.474194815052897</v>
          </cell>
          <cell r="AF103">
            <v>86.236519536666663</v>
          </cell>
          <cell r="AG103">
            <v>86.235633328671199</v>
          </cell>
          <cell r="AH103">
            <v>94.785248620730997</v>
          </cell>
          <cell r="AI103">
            <v>94.683705240999601</v>
          </cell>
          <cell r="AJ103">
            <v>108.00907925664801</v>
          </cell>
          <cell r="AK103">
            <v>107.951590799933</v>
          </cell>
          <cell r="AL103">
            <v>86.363114083333343</v>
          </cell>
          <cell r="AM103">
            <v>86.322589947061502</v>
          </cell>
          <cell r="AN103">
            <v>3</v>
          </cell>
          <cell r="AO103">
            <v>3</v>
          </cell>
          <cell r="AP103">
            <v>0.5</v>
          </cell>
          <cell r="AQ103">
            <v>92.442857770408295</v>
          </cell>
          <cell r="AR103">
            <v>519.00206349206303</v>
          </cell>
          <cell r="AS103">
            <v>3.28060419123651</v>
          </cell>
          <cell r="AT103">
            <v>78.673333333333304</v>
          </cell>
          <cell r="AU103">
            <v>231.92924585535999</v>
          </cell>
          <cell r="AV103">
            <v>147.9362697</v>
          </cell>
          <cell r="AW103">
            <v>0.25692936507936498</v>
          </cell>
          <cell r="AX103">
            <v>0.13333333333333333</v>
          </cell>
          <cell r="AY103">
            <v>122.666666666667</v>
          </cell>
          <cell r="AZ103">
            <v>122.666666666667</v>
          </cell>
          <cell r="BA103">
            <v>117.69837416337</v>
          </cell>
          <cell r="BB103">
            <v>112.01847304182093</v>
          </cell>
          <cell r="BC103">
            <v>111.53266356623</v>
          </cell>
          <cell r="BD103">
            <v>804156.1328780324</v>
          </cell>
          <cell r="BE103">
            <v>800668.61284169299</v>
          </cell>
          <cell r="BF103">
            <v>101.87333333333333</v>
          </cell>
          <cell r="BG103">
            <v>101.658251464843</v>
          </cell>
          <cell r="BH103">
            <v>731326.39244371187</v>
          </cell>
          <cell r="BI103">
            <v>729782.36672495306</v>
          </cell>
          <cell r="BJ103">
            <v>111.97154915103546</v>
          </cell>
          <cell r="BK103">
            <v>111.57700806302201</v>
          </cell>
          <cell r="BL103">
            <v>748451.89216935809</v>
          </cell>
          <cell r="BM103">
            <v>745814.65953565098</v>
          </cell>
          <cell r="BN103">
            <v>101.83065918292334</v>
          </cell>
          <cell r="BO103">
            <v>101.63920730544601</v>
          </cell>
          <cell r="BP103">
            <v>680667.09913521982</v>
          </cell>
          <cell r="BQ103">
            <v>679387.37655240705</v>
          </cell>
          <cell r="BR103">
            <v>111.65194443426311</v>
          </cell>
          <cell r="BS103">
            <v>111.03560911704101</v>
          </cell>
          <cell r="BT103">
            <v>477602.53985433339</v>
          </cell>
          <cell r="BU103">
            <v>474966.10289451497</v>
          </cell>
          <cell r="BV103">
            <v>101.54</v>
          </cell>
          <cell r="BW103">
            <v>101.269658372048</v>
          </cell>
          <cell r="BX103">
            <v>434347.66982819256</v>
          </cell>
          <cell r="BY103">
            <v>433191.25603915</v>
          </cell>
          <cell r="BZ103">
            <v>112.68555510757616</v>
          </cell>
          <cell r="CA103">
            <v>111.264251679089</v>
          </cell>
          <cell r="CB103">
            <v>1165964.0027987917</v>
          </cell>
          <cell r="CC103">
            <v>1151257.69342982</v>
          </cell>
          <cell r="CD103">
            <v>102.48</v>
          </cell>
          <cell r="CE103">
            <v>101.70302454350301</v>
          </cell>
          <cell r="CF103">
            <v>1060366.5296119812</v>
          </cell>
          <cell r="CG103">
            <v>1052327.11930186</v>
          </cell>
          <cell r="CH103">
            <v>111.58954682439001</v>
          </cell>
          <cell r="CI103">
            <v>111.087063687596</v>
          </cell>
          <cell r="CJ103">
            <v>446532.01881379116</v>
          </cell>
          <cell r="CK103">
            <v>444521.303511329</v>
          </cell>
          <cell r="CL103">
            <v>101.48325353366108</v>
          </cell>
          <cell r="CM103">
            <v>101.238809951883</v>
          </cell>
          <cell r="CN103">
            <v>406091.10230988881</v>
          </cell>
          <cell r="CO103">
            <v>405112.94719334698</v>
          </cell>
          <cell r="CP103">
            <v>6925.5507224457297</v>
          </cell>
          <cell r="CQ103">
            <v>6930.9132239609098</v>
          </cell>
          <cell r="CR103">
            <v>194.33436873683999</v>
          </cell>
          <cell r="CS103">
            <v>193.43203027425901</v>
          </cell>
          <cell r="CT103">
            <v>39.598439999999997</v>
          </cell>
          <cell r="CU103">
            <v>40.126130772204199</v>
          </cell>
          <cell r="CV103">
            <v>43.274487999999998</v>
          </cell>
          <cell r="CW103">
            <v>44.2228792963177</v>
          </cell>
          <cell r="CX103">
            <v>6623.3561410000002</v>
          </cell>
          <cell r="CY103">
            <v>6621.5829016009102</v>
          </cell>
          <cell r="CZ103">
            <v>39.488851019999998</v>
          </cell>
          <cell r="DA103">
            <v>39.980228721490803</v>
          </cell>
          <cell r="DB103">
            <v>13198.8899999975</v>
          </cell>
          <cell r="DC103">
            <v>7613.8202370894396</v>
          </cell>
          <cell r="DD103">
            <v>7602.9493323931101</v>
          </cell>
          <cell r="DE103">
            <v>9.0397396182312395</v>
          </cell>
          <cell r="DF103">
            <v>8.9393663195608308</v>
          </cell>
          <cell r="DG103">
            <v>1.0156968634039591</v>
          </cell>
          <cell r="DH103">
            <v>0.88797855141773796</v>
          </cell>
        </row>
        <row r="104">
          <cell r="B104">
            <v>24410946.952560611</v>
          </cell>
          <cell r="C104">
            <v>24433015.7895354</v>
          </cell>
          <cell r="D104">
            <v>26770976.126293786</v>
          </cell>
          <cell r="E104">
            <v>18081065.969999999</v>
          </cell>
          <cell r="F104">
            <v>18099595.7718709</v>
          </cell>
          <cell r="G104">
            <v>4202227.7429999998</v>
          </cell>
          <cell r="H104">
            <v>4159653.6572556598</v>
          </cell>
          <cell r="I104">
            <v>3345418.7987041874</v>
          </cell>
          <cell r="J104">
            <v>3315739.4212175701</v>
          </cell>
          <cell r="K104">
            <v>3062979.4091086355</v>
          </cell>
          <cell r="L104">
            <v>3025244.1416382701</v>
          </cell>
          <cell r="M104">
            <v>18376198.58124898</v>
          </cell>
          <cell r="N104">
            <v>18483112.8057152</v>
          </cell>
          <cell r="O104">
            <v>3066079.582218003</v>
          </cell>
          <cell r="P104">
            <v>2959840.8252948401</v>
          </cell>
          <cell r="Q104">
            <v>15312033.535374189</v>
          </cell>
          <cell r="R104">
            <v>15528545.538243899</v>
          </cell>
          <cell r="S104">
            <v>1508682.8181624091</v>
          </cell>
          <cell r="T104">
            <v>1533723.13424529</v>
          </cell>
          <cell r="U104">
            <v>13806833.952460799</v>
          </cell>
          <cell r="V104">
            <v>14005296.0485183</v>
          </cell>
          <cell r="W104">
            <v>5600113.1741839284</v>
          </cell>
          <cell r="X104">
            <v>5743456.7783952001</v>
          </cell>
          <cell r="Y104">
            <v>1752503.9965604725</v>
          </cell>
          <cell r="Z104">
            <v>-78075.786752649496</v>
          </cell>
          <cell r="AA104">
            <v>1049.6653669586699</v>
          </cell>
          <cell r="AB104">
            <v>91.719999999999985</v>
          </cell>
          <cell r="AC104">
            <v>91.785320771285996</v>
          </cell>
          <cell r="AD104">
            <v>95.487769509999993</v>
          </cell>
          <cell r="AE104">
            <v>95.568540489452204</v>
          </cell>
          <cell r="AF104">
            <v>87.195919680000003</v>
          </cell>
          <cell r="AG104">
            <v>87.146700160619403</v>
          </cell>
          <cell r="AH104">
            <v>95.120177064089191</v>
          </cell>
          <cell r="AI104">
            <v>95.070879328219306</v>
          </cell>
          <cell r="AJ104">
            <v>107.26200988352434</v>
          </cell>
          <cell r="AK104">
            <v>107.200353633426</v>
          </cell>
          <cell r="AL104">
            <v>87.388747606666655</v>
          </cell>
          <cell r="AM104">
            <v>87.333856818821303</v>
          </cell>
          <cell r="AN104">
            <v>3</v>
          </cell>
          <cell r="AO104">
            <v>3</v>
          </cell>
          <cell r="AP104">
            <v>0.57999999999999996</v>
          </cell>
          <cell r="AQ104">
            <v>93.400383127469695</v>
          </cell>
          <cell r="AR104">
            <v>530.11725806451602</v>
          </cell>
          <cell r="AS104">
            <v>3.1875850494420801</v>
          </cell>
          <cell r="AT104">
            <v>77.853333333333296</v>
          </cell>
          <cell r="AU104">
            <v>231.26349404456701</v>
          </cell>
          <cell r="AV104">
            <v>150.0806206</v>
          </cell>
          <cell r="AW104">
            <v>0.438617540983607</v>
          </cell>
          <cell r="AX104">
            <v>0.19333333333333336</v>
          </cell>
          <cell r="AY104">
            <v>135</v>
          </cell>
          <cell r="AZ104">
            <v>135</v>
          </cell>
          <cell r="BA104">
            <v>115.9067056316</v>
          </cell>
          <cell r="BB104">
            <v>112.96700101758978</v>
          </cell>
          <cell r="BC104">
            <v>113.054239934896</v>
          </cell>
          <cell r="BD104">
            <v>810965.40788605856</v>
          </cell>
          <cell r="BE104">
            <v>811591.67700221704</v>
          </cell>
          <cell r="BF104">
            <v>103.61333333333333</v>
          </cell>
          <cell r="BG104">
            <v>103.828852546962</v>
          </cell>
          <cell r="BH104">
            <v>743817.47211309278</v>
          </cell>
          <cell r="BI104">
            <v>745364.63744236203</v>
          </cell>
          <cell r="BJ104">
            <v>112.99071753179237</v>
          </cell>
          <cell r="BK104">
            <v>113.03149382421999</v>
          </cell>
          <cell r="BL104">
            <v>755264.32362002763</v>
          </cell>
          <cell r="BM104">
            <v>755536.88475947396</v>
          </cell>
          <cell r="BN104">
            <v>103.63508612015995</v>
          </cell>
          <cell r="BO104">
            <v>103.864026000333</v>
          </cell>
          <cell r="BP104">
            <v>692728.43762428919</v>
          </cell>
          <cell r="BQ104">
            <v>694258.74141870602</v>
          </cell>
          <cell r="BR104">
            <v>112.18927169646753</v>
          </cell>
          <cell r="BS104">
            <v>112.290855497816</v>
          </cell>
          <cell r="BT104">
            <v>479901.0118286651</v>
          </cell>
          <cell r="BU104">
            <v>480335.54686579102</v>
          </cell>
          <cell r="BV104">
            <v>102.89999999999999</v>
          </cell>
          <cell r="BW104">
            <v>103.03390282358799</v>
          </cell>
          <cell r="BX104">
            <v>440165.20804925158</v>
          </cell>
          <cell r="BY104">
            <v>440737.99098596902</v>
          </cell>
          <cell r="BZ104">
            <v>111.86218927169649</v>
          </cell>
          <cell r="CA104">
            <v>111.934979594792</v>
          </cell>
          <cell r="CB104">
            <v>1157444.5885326639</v>
          </cell>
          <cell r="CC104">
            <v>1158197.75424109</v>
          </cell>
          <cell r="CD104">
            <v>102.60000000000001</v>
          </cell>
          <cell r="CE104">
            <v>102.752025816217</v>
          </cell>
          <cell r="CF104">
            <v>1061608.1766021592</v>
          </cell>
          <cell r="CG104">
            <v>1063181.1965727</v>
          </cell>
          <cell r="CH104">
            <v>112.18259420486464</v>
          </cell>
          <cell r="CI104">
            <v>112.244572585106</v>
          </cell>
          <cell r="CJ104">
            <v>448905.1321706571</v>
          </cell>
          <cell r="CK104">
            <v>449153.14224126301</v>
          </cell>
          <cell r="CL104">
            <v>102.89387540470184</v>
          </cell>
          <cell r="CM104">
            <v>103.023882018972</v>
          </cell>
          <cell r="CN104">
            <v>411735.78722692659</v>
          </cell>
          <cell r="CO104">
            <v>412256.01620444801</v>
          </cell>
          <cell r="CP104">
            <v>7030.69147230612</v>
          </cell>
          <cell r="CQ104">
            <v>7039.7884307593204</v>
          </cell>
          <cell r="CR104">
            <v>204.01780303961999</v>
          </cell>
          <cell r="CS104">
            <v>202.80017455291201</v>
          </cell>
          <cell r="CT104">
            <v>40.574860000000001</v>
          </cell>
          <cell r="CU104">
            <v>40.091642278447502</v>
          </cell>
          <cell r="CV104">
            <v>44.171104</v>
          </cell>
          <cell r="CW104">
            <v>43.792326059746003</v>
          </cell>
          <cell r="CX104">
            <v>6727.9328820000001</v>
          </cell>
          <cell r="CY104">
            <v>6738.6957394759802</v>
          </cell>
          <cell r="CZ104">
            <v>40.42666475</v>
          </cell>
          <cell r="DA104">
            <v>39.949756275748697</v>
          </cell>
          <cell r="DB104">
            <v>13252.260000001201</v>
          </cell>
          <cell r="DC104">
            <v>7682.7903720724098</v>
          </cell>
          <cell r="DD104">
            <v>7687.0388129960602</v>
          </cell>
          <cell r="DE104">
            <v>8.4877872255466507</v>
          </cell>
          <cell r="DF104">
            <v>8.3954258569903999</v>
          </cell>
          <cell r="DG104">
            <v>0.98141425638899826</v>
          </cell>
          <cell r="DH104">
            <v>1.01142923767114</v>
          </cell>
        </row>
        <row r="105">
          <cell r="B105">
            <v>24672120.197670192</v>
          </cell>
          <cell r="C105">
            <v>25049514.404590402</v>
          </cell>
          <cell r="D105">
            <v>27993686.56058877</v>
          </cell>
          <cell r="E105">
            <v>18275849.940000001</v>
          </cell>
          <cell r="F105">
            <v>18576269.490391899</v>
          </cell>
          <cell r="G105">
            <v>4205562.8080000002</v>
          </cell>
          <cell r="H105">
            <v>4247681.5524992598</v>
          </cell>
          <cell r="I105">
            <v>3349368.9836062221</v>
          </cell>
          <cell r="J105">
            <v>3380149.8124574502</v>
          </cell>
          <cell r="K105">
            <v>3035514.4047375699</v>
          </cell>
          <cell r="L105">
            <v>3067477.4478715202</v>
          </cell>
          <cell r="M105">
            <v>19113969.11650487</v>
          </cell>
          <cell r="N105">
            <v>18992200.811159201</v>
          </cell>
          <cell r="O105">
            <v>3084517.4256068757</v>
          </cell>
          <cell r="P105">
            <v>3020382.4794274699</v>
          </cell>
          <cell r="Q105">
            <v>16036374.882339798</v>
          </cell>
          <cell r="R105">
            <v>15990629.0028213</v>
          </cell>
          <cell r="S105">
            <v>1497536.3808493174</v>
          </cell>
          <cell r="T105">
            <v>1549260.2162784799</v>
          </cell>
          <cell r="U105">
            <v>14541606.975198699</v>
          </cell>
          <cell r="V105">
            <v>14424642.7794463</v>
          </cell>
          <cell r="W105">
            <v>5666285.7925844295</v>
          </cell>
          <cell r="X105">
            <v>5733441.5872612698</v>
          </cell>
          <cell r="Y105">
            <v>1854884.6153192695</v>
          </cell>
          <cell r="Z105">
            <v>-992127.0604824347</v>
          </cell>
          <cell r="AA105">
            <v>-574.26633112016896</v>
          </cell>
          <cell r="AB105">
            <v>92.483333333333334</v>
          </cell>
          <cell r="AC105">
            <v>92.385681285412005</v>
          </cell>
          <cell r="AD105">
            <v>95.515387956666672</v>
          </cell>
          <cell r="AE105">
            <v>95.410647284868702</v>
          </cell>
          <cell r="AF105">
            <v>88.845545466666664</v>
          </cell>
          <cell r="AG105">
            <v>88.768553198500399</v>
          </cell>
          <cell r="AH105">
            <v>95.580596293711722</v>
          </cell>
          <cell r="AI105">
            <v>95.650740381267994</v>
          </cell>
          <cell r="AJ105">
            <v>105.79628702791767</v>
          </cell>
          <cell r="AK105">
            <v>106.03633711260299</v>
          </cell>
          <cell r="AL105">
            <v>89.078713909999991</v>
          </cell>
          <cell r="AM105">
            <v>88.962224281227094</v>
          </cell>
          <cell r="AN105">
            <v>3</v>
          </cell>
          <cell r="AO105">
            <v>3</v>
          </cell>
          <cell r="AP105">
            <v>1.7466666666666699</v>
          </cell>
          <cell r="AQ105">
            <v>91.116655104198998</v>
          </cell>
          <cell r="AR105">
            <v>511.90380952381003</v>
          </cell>
          <cell r="AS105">
            <v>3.2853276482506302</v>
          </cell>
          <cell r="AT105">
            <v>76.08</v>
          </cell>
          <cell r="AU105">
            <v>235.74223647449401</v>
          </cell>
          <cell r="AV105">
            <v>151.77886430000001</v>
          </cell>
          <cell r="AW105">
            <v>0.38847292307692299</v>
          </cell>
          <cell r="AX105">
            <v>0.18666666666666668</v>
          </cell>
          <cell r="AY105">
            <v>134.666666666667</v>
          </cell>
          <cell r="AZ105">
            <v>134.666666666667</v>
          </cell>
          <cell r="BA105">
            <v>124.64301976636</v>
          </cell>
          <cell r="BB105">
            <v>113.71057848260948</v>
          </cell>
          <cell r="BC105">
            <v>113.91276553238301</v>
          </cell>
          <cell r="BD105">
            <v>816303.38797566632</v>
          </cell>
          <cell r="BE105">
            <v>817754.84460965905</v>
          </cell>
          <cell r="BF105">
            <v>105.16333333333334</v>
          </cell>
          <cell r="BG105">
            <v>105.183612564668</v>
          </cell>
          <cell r="BH105">
            <v>754944.58331282868</v>
          </cell>
          <cell r="BI105">
            <v>755090.16348480305</v>
          </cell>
          <cell r="BJ105">
            <v>113.77595419320876</v>
          </cell>
          <cell r="BK105">
            <v>113.94467496955799</v>
          </cell>
          <cell r="BL105">
            <v>760513.08430516452</v>
          </cell>
          <cell r="BM105">
            <v>761640.86529297906</v>
          </cell>
          <cell r="BN105">
            <v>105.2237949696859</v>
          </cell>
          <cell r="BO105">
            <v>105.24019093602</v>
          </cell>
          <cell r="BP105">
            <v>703347.85080155963</v>
          </cell>
          <cell r="BQ105">
            <v>703457.44642726902</v>
          </cell>
          <cell r="BR105">
            <v>112.80230672193187</v>
          </cell>
          <cell r="BS105">
            <v>112.979380257404</v>
          </cell>
          <cell r="BT105">
            <v>482523.33145475847</v>
          </cell>
          <cell r="BU105">
            <v>483280.781499804</v>
          </cell>
          <cell r="BV105">
            <v>104.32333333333334</v>
          </cell>
          <cell r="BW105">
            <v>104.356922207721</v>
          </cell>
          <cell r="BX105">
            <v>446253.66104040912</v>
          </cell>
          <cell r="BY105">
            <v>446397.34086509299</v>
          </cell>
          <cell r="BZ105">
            <v>112.47431969724273</v>
          </cell>
          <cell r="CA105">
            <v>112.974545079972</v>
          </cell>
          <cell r="CB105">
            <v>1163778.337703296</v>
          </cell>
          <cell r="CC105">
            <v>1168954.1988752901</v>
          </cell>
          <cell r="CD105">
            <v>104.02</v>
          </cell>
          <cell r="CE105">
            <v>104.271039747497</v>
          </cell>
          <cell r="CF105">
            <v>1076300.9993192649</v>
          </cell>
          <cell r="CG105">
            <v>1078898.52221213</v>
          </cell>
          <cell r="CH105">
            <v>112.80260703447806</v>
          </cell>
          <cell r="CI105">
            <v>112.953141764417</v>
          </cell>
          <cell r="CJ105">
            <v>451386.14933020715</v>
          </cell>
          <cell r="CK105">
            <v>451988.52275037399</v>
          </cell>
          <cell r="CL105">
            <v>104.32361107238646</v>
          </cell>
          <cell r="CM105">
            <v>104.347485144069</v>
          </cell>
          <cell r="CN105">
            <v>417456.95710555324</v>
          </cell>
          <cell r="CO105">
            <v>417552.49058435101</v>
          </cell>
          <cell r="CP105">
            <v>7212.2568795695097</v>
          </cell>
          <cell r="CQ105">
            <v>7217.5579898364704</v>
          </cell>
          <cell r="CR105">
            <v>199.97824345523</v>
          </cell>
          <cell r="CS105">
            <v>201.240090803931</v>
          </cell>
          <cell r="CT105">
            <v>38.971217000000003</v>
          </cell>
          <cell r="CU105">
            <v>39.583528612019201</v>
          </cell>
          <cell r="CV105">
            <v>43.539431</v>
          </cell>
          <cell r="CW105">
            <v>43.390160910853403</v>
          </cell>
          <cell r="CX105">
            <v>6904.9217470000003</v>
          </cell>
          <cell r="CY105">
            <v>6916.4575490842599</v>
          </cell>
          <cell r="CZ105">
            <v>38.807227500000003</v>
          </cell>
          <cell r="DA105">
            <v>39.440454361441297</v>
          </cell>
          <cell r="DB105">
            <v>13302.220999995699</v>
          </cell>
          <cell r="DC105">
            <v>7836.32408794004</v>
          </cell>
          <cell r="DD105">
            <v>7846.2333253992301</v>
          </cell>
          <cell r="DE105">
            <v>7.9637748690225303</v>
          </cell>
          <cell r="DF105">
            <v>7.9299261351486496</v>
          </cell>
          <cell r="DG105">
            <v>0.88732079675397624</v>
          </cell>
          <cell r="DH105">
            <v>0.96862730474597103</v>
          </cell>
        </row>
        <row r="106">
          <cell r="B106">
            <v>26240534.84836705</v>
          </cell>
          <cell r="C106">
            <v>25249950.035549499</v>
          </cell>
          <cell r="D106">
            <v>30708309.579447687</v>
          </cell>
          <cell r="E106">
            <v>19378867</v>
          </cell>
          <cell r="F106">
            <v>18842994.566303801</v>
          </cell>
          <cell r="G106">
            <v>4442503.8720000004</v>
          </cell>
          <cell r="H106">
            <v>4164512.2813900299</v>
          </cell>
          <cell r="I106">
            <v>3478162.4664747715</v>
          </cell>
          <cell r="J106">
            <v>3273735.4463809798</v>
          </cell>
          <cell r="K106">
            <v>3147214.074393257</v>
          </cell>
          <cell r="L106">
            <v>2962171.5348261399</v>
          </cell>
          <cell r="M106">
            <v>20889653.444178846</v>
          </cell>
          <cell r="N106">
            <v>19485029.6504912</v>
          </cell>
          <cell r="O106">
            <v>3582729.0880455244</v>
          </cell>
          <cell r="P106">
            <v>3087954.7723433902</v>
          </cell>
          <cell r="Q106">
            <v>17304516.802208021</v>
          </cell>
          <cell r="R106">
            <v>16399609.108193301</v>
          </cell>
          <cell r="S106">
            <v>1927159.0049722698</v>
          </cell>
          <cell r="T106">
            <v>1698615.3269240099</v>
          </cell>
          <cell r="U106">
            <v>15383662.2954471</v>
          </cell>
          <cell r="V106">
            <v>14704597.109983999</v>
          </cell>
          <cell r="W106">
            <v>6252788.0572049571</v>
          </cell>
          <cell r="X106">
            <v>5892794.70642557</v>
          </cell>
          <cell r="Y106">
            <v>2456519.7355955122</v>
          </cell>
          <cell r="Z106">
            <v>-1107649.9829916114</v>
          </cell>
          <cell r="AA106">
            <v>1122.19242913528</v>
          </cell>
          <cell r="AB106">
            <v>92.873333333333335</v>
          </cell>
          <cell r="AC106">
            <v>92.796848449449996</v>
          </cell>
          <cell r="AD106">
            <v>95.911246320000004</v>
          </cell>
          <cell r="AE106">
            <v>95.519812554577797</v>
          </cell>
          <cell r="AF106">
            <v>89.221511100000001</v>
          </cell>
          <cell r="AG106">
            <v>89.393670486748604</v>
          </cell>
          <cell r="AH106">
            <v>95.310736987806976</v>
          </cell>
          <cell r="AI106">
            <v>95.428279238644606</v>
          </cell>
          <cell r="AJ106">
            <v>104.647270555445</v>
          </cell>
          <cell r="AK106">
            <v>104.594155413552</v>
          </cell>
          <cell r="AL106">
            <v>89.369967583333334</v>
          </cell>
          <cell r="AM106">
            <v>89.631691573583396</v>
          </cell>
          <cell r="AN106">
            <v>3</v>
          </cell>
          <cell r="AO106">
            <v>3</v>
          </cell>
          <cell r="AP106">
            <v>2.87666666666667</v>
          </cell>
          <cell r="AQ106">
            <v>88.462575039108302</v>
          </cell>
          <cell r="AR106">
            <v>480.319677419355</v>
          </cell>
          <cell r="AS106">
            <v>3.91749826121141</v>
          </cell>
          <cell r="AT106">
            <v>85.096666666666707</v>
          </cell>
          <cell r="AU106">
            <v>244.739019701031</v>
          </cell>
          <cell r="AV106">
            <v>153.58333139999999</v>
          </cell>
          <cell r="AW106">
            <v>0.29280437500000001</v>
          </cell>
          <cell r="AX106">
            <v>0.18666666666666668</v>
          </cell>
          <cell r="AY106">
            <v>124.333333333333</v>
          </cell>
          <cell r="AZ106">
            <v>124.333333333333</v>
          </cell>
          <cell r="BA106">
            <v>134.45192922665001</v>
          </cell>
          <cell r="BB106">
            <v>115.2142703323523</v>
          </cell>
          <cell r="BC106">
            <v>115.28405740359101</v>
          </cell>
          <cell r="BD106">
            <v>827098.06308677886</v>
          </cell>
          <cell r="BE106">
            <v>827599.04921786999</v>
          </cell>
          <cell r="BF106">
            <v>107.00333333333333</v>
          </cell>
          <cell r="BG106">
            <v>106.99233544116601</v>
          </cell>
          <cell r="BH106">
            <v>768153.54112412781</v>
          </cell>
          <cell r="BI106">
            <v>768074.58966169902</v>
          </cell>
          <cell r="BJ106">
            <v>115.22939444980294</v>
          </cell>
          <cell r="BK106">
            <v>115.28355681780199</v>
          </cell>
          <cell r="BL106">
            <v>770228.32106352784</v>
          </cell>
          <cell r="BM106">
            <v>770590.35880306095</v>
          </cell>
          <cell r="BN106">
            <v>107.01737960534697</v>
          </cell>
          <cell r="BO106">
            <v>106.959835620221</v>
          </cell>
          <cell r="BP106">
            <v>715336.71604906709</v>
          </cell>
          <cell r="BQ106">
            <v>714952.07455156802</v>
          </cell>
          <cell r="BR106">
            <v>113.83245998133657</v>
          </cell>
          <cell r="BS106">
            <v>114.037104081706</v>
          </cell>
          <cell r="BT106">
            <v>486929.91671956389</v>
          </cell>
          <cell r="BU106">
            <v>487805.30265923799</v>
          </cell>
          <cell r="BV106">
            <v>105.72</v>
          </cell>
          <cell r="BW106">
            <v>105.83809750397801</v>
          </cell>
          <cell r="BX106">
            <v>452228.04465468298</v>
          </cell>
          <cell r="BY106">
            <v>452733.218730558</v>
          </cell>
          <cell r="BZ106">
            <v>114.38877323953771</v>
          </cell>
          <cell r="CA106">
            <v>115.311645268343</v>
          </cell>
          <cell r="CB106">
            <v>1183587.3000251802</v>
          </cell>
          <cell r="CC106">
            <v>1193136.3106644701</v>
          </cell>
          <cell r="CD106">
            <v>106.23666666666666</v>
          </cell>
          <cell r="CE106">
            <v>106.752440468449</v>
          </cell>
          <cell r="CF106">
            <v>1099236.9784433858</v>
          </cell>
          <cell r="CG106">
            <v>1104573.7200104301</v>
          </cell>
          <cell r="CH106">
            <v>113.78717023881957</v>
          </cell>
          <cell r="CI106">
            <v>113.948018855021</v>
          </cell>
          <cell r="CJ106">
            <v>455325.93587648863</v>
          </cell>
          <cell r="CK106">
            <v>455969.58090662502</v>
          </cell>
          <cell r="CL106">
            <v>105.67793790646635</v>
          </cell>
          <cell r="CM106">
            <v>105.777013291545</v>
          </cell>
          <cell r="CN106">
            <v>422876.3741796909</v>
          </cell>
          <cell r="CO106">
            <v>423272.83005930303</v>
          </cell>
          <cell r="CP106">
            <v>7353.8335772937999</v>
          </cell>
          <cell r="CQ106">
            <v>7331.83113397323</v>
          </cell>
          <cell r="CR106">
            <v>212.69678295598999</v>
          </cell>
          <cell r="CS106">
            <v>213.20148848408701</v>
          </cell>
          <cell r="CT106">
            <v>40.031529999999997</v>
          </cell>
          <cell r="CU106">
            <v>39.3472893412033</v>
          </cell>
          <cell r="CV106">
            <v>43.832881</v>
          </cell>
          <cell r="CW106">
            <v>43.387034710579499</v>
          </cell>
          <cell r="CX106">
            <v>7039.6346869999998</v>
          </cell>
          <cell r="CY106">
            <v>7016.4844234531502</v>
          </cell>
          <cell r="CZ106">
            <v>39.888749439999998</v>
          </cell>
          <cell r="DA106">
            <v>39.211244160623998</v>
          </cell>
          <cell r="DB106">
            <v>13352.761000000501</v>
          </cell>
          <cell r="DC106">
            <v>7917.5937557038696</v>
          </cell>
          <cell r="DD106">
            <v>7912.7658135851198</v>
          </cell>
          <cell r="DE106">
            <v>7.1203473656871301</v>
          </cell>
          <cell r="DF106">
            <v>7.3290157376058396</v>
          </cell>
          <cell r="DG106">
            <v>1.004513944353828</v>
          </cell>
          <cell r="DH106">
            <v>1.0528141839841101</v>
          </cell>
        </row>
        <row r="107">
          <cell r="B107">
            <v>25072079.25581567</v>
          </cell>
          <cell r="C107">
            <v>25653552.853643298</v>
          </cell>
          <cell r="D107">
            <v>29826996.807845782</v>
          </cell>
          <cell r="E107">
            <v>19085307.890000001</v>
          </cell>
          <cell r="F107">
            <v>19308011.141966801</v>
          </cell>
          <cell r="G107">
            <v>3849951.11</v>
          </cell>
          <cell r="H107">
            <v>4110492.05159311</v>
          </cell>
          <cell r="I107">
            <v>2970512.3342402368</v>
          </cell>
          <cell r="J107">
            <v>3162637.2513560401</v>
          </cell>
          <cell r="K107">
            <v>2658246.1851690104</v>
          </cell>
          <cell r="L107">
            <v>2838045.7490754901</v>
          </cell>
          <cell r="M107">
            <v>18332540.927349813</v>
          </cell>
          <cell r="N107">
            <v>19766307.590497602</v>
          </cell>
          <cell r="O107">
            <v>2400432.188893368</v>
          </cell>
          <cell r="P107">
            <v>3073545.6858803602</v>
          </cell>
          <cell r="Q107">
            <v>15985865.979238076</v>
          </cell>
          <cell r="R107">
            <v>16715622.6116651</v>
          </cell>
          <cell r="S107">
            <v>1626408.8158654708</v>
          </cell>
          <cell r="T107">
            <v>1766172.3079963799</v>
          </cell>
          <cell r="U107">
            <v>14366165.403320201</v>
          </cell>
          <cell r="V107">
            <v>14971625.2205304</v>
          </cell>
          <cell r="W107">
            <v>6245569.8978035031</v>
          </cell>
          <cell r="X107">
            <v>6403877.67916808</v>
          </cell>
          <cell r="Y107">
            <v>2061075.8480762364</v>
          </cell>
          <cell r="Z107">
            <v>-1088296.378720636</v>
          </cell>
          <cell r="AA107">
            <v>954.27831873950799</v>
          </cell>
          <cell r="AB107">
            <v>93.600000000000009</v>
          </cell>
          <cell r="AC107">
            <v>93.668185696369903</v>
          </cell>
          <cell r="AD107">
            <v>96.164428349999994</v>
          </cell>
          <cell r="AE107">
            <v>96.465439006923802</v>
          </cell>
          <cell r="AF107">
            <v>90.521868999999995</v>
          </cell>
          <cell r="AG107">
            <v>90.476574367061104</v>
          </cell>
          <cell r="AH107">
            <v>95.791160254171061</v>
          </cell>
          <cell r="AI107">
            <v>95.650797541020495</v>
          </cell>
          <cell r="AJ107">
            <v>103.758957409907</v>
          </cell>
          <cell r="AK107">
            <v>103.62746750345801</v>
          </cell>
          <cell r="AL107">
            <v>90.724149800000006</v>
          </cell>
          <cell r="AM107">
            <v>90.632931064895999</v>
          </cell>
          <cell r="AN107">
            <v>3</v>
          </cell>
          <cell r="AO107">
            <v>3</v>
          </cell>
          <cell r="AP107">
            <v>3.4366666666666701</v>
          </cell>
          <cell r="AQ107">
            <v>90.940553139494199</v>
          </cell>
          <cell r="AR107">
            <v>481.62625000000003</v>
          </cell>
          <cell r="AS107">
            <v>4.3778085215760996</v>
          </cell>
          <cell r="AT107">
            <v>93.953333333333305</v>
          </cell>
          <cell r="AU107">
            <v>252.955421268555</v>
          </cell>
          <cell r="AV107">
            <v>155.29989209999999</v>
          </cell>
          <cell r="AW107">
            <v>0.30793984126984097</v>
          </cell>
          <cell r="AX107">
            <v>0.15666666666666668</v>
          </cell>
          <cell r="AY107">
            <v>114.666666666667</v>
          </cell>
          <cell r="AZ107">
            <v>114.666666666667</v>
          </cell>
          <cell r="BA107">
            <v>129.16468825506001</v>
          </cell>
          <cell r="BB107">
            <v>116.30341880341879</v>
          </cell>
          <cell r="BC107">
            <v>115.96253030301401</v>
          </cell>
          <cell r="BD107">
            <v>834916.82189360412</v>
          </cell>
          <cell r="BE107">
            <v>832469.65786506899</v>
          </cell>
          <cell r="BF107">
            <v>108.86</v>
          </cell>
          <cell r="BG107">
            <v>108.61176395196701</v>
          </cell>
          <cell r="BH107">
            <v>781482.14529241354</v>
          </cell>
          <cell r="BI107">
            <v>779700.11296245595</v>
          </cell>
          <cell r="BJ107">
            <v>116.20345919052318</v>
          </cell>
          <cell r="BK107">
            <v>115.955264160281</v>
          </cell>
          <cell r="BL107">
            <v>776739.26606531674</v>
          </cell>
          <cell r="BM107">
            <v>775080.25499115197</v>
          </cell>
          <cell r="BN107">
            <v>108.76643780232969</v>
          </cell>
          <cell r="BO107">
            <v>108.56294613343</v>
          </cell>
          <cell r="BP107">
            <v>727027.95303713658</v>
          </cell>
          <cell r="BQ107">
            <v>725667.75282905903</v>
          </cell>
          <cell r="BR107">
            <v>114.9216524216524</v>
          </cell>
          <cell r="BS107">
            <v>114.4630068414</v>
          </cell>
          <cell r="BT107">
            <v>491589.04808105354</v>
          </cell>
          <cell r="BU107">
            <v>489627.14499593101</v>
          </cell>
          <cell r="BV107">
            <v>107.56666666666666</v>
          </cell>
          <cell r="BW107">
            <v>107.257966238595</v>
          </cell>
          <cell r="BX107">
            <v>460127.34900386614</v>
          </cell>
          <cell r="BY107">
            <v>458806.85154787998</v>
          </cell>
          <cell r="BZ107">
            <v>118.63960113960113</v>
          </cell>
          <cell r="CA107">
            <v>117.115393533161</v>
          </cell>
          <cell r="CB107">
            <v>1227570.8639241657</v>
          </cell>
          <cell r="CC107">
            <v>1211799.7990270699</v>
          </cell>
          <cell r="CD107">
            <v>111.04666666666667</v>
          </cell>
          <cell r="CE107">
            <v>110.083606109212</v>
          </cell>
          <cell r="CF107">
            <v>1149006.3286330192</v>
          </cell>
          <cell r="CG107">
            <v>1139041.48493893</v>
          </cell>
          <cell r="CH107">
            <v>114.74877387933122</v>
          </cell>
          <cell r="CI107">
            <v>114.396245101338</v>
          </cell>
          <cell r="CJ107">
            <v>459173.84840159368</v>
          </cell>
          <cell r="CK107">
            <v>457763.18412941397</v>
          </cell>
          <cell r="CL107">
            <v>107.40485235105403</v>
          </cell>
          <cell r="CM107">
            <v>107.129817683083</v>
          </cell>
          <cell r="CN107">
            <v>429786.72210389172</v>
          </cell>
          <cell r="CO107">
            <v>428686.15499008697</v>
          </cell>
          <cell r="CP107">
            <v>7412.47761457864</v>
          </cell>
          <cell r="CQ107">
            <v>7415.05721316976</v>
          </cell>
          <cell r="CR107">
            <v>220.91711428698</v>
          </cell>
          <cell r="CS107">
            <v>220.18455402123399</v>
          </cell>
          <cell r="CT107">
            <v>39.047854000000001</v>
          </cell>
          <cell r="CU107">
            <v>39.595532331402097</v>
          </cell>
          <cell r="CV107">
            <v>42.821441999999998</v>
          </cell>
          <cell r="CW107">
            <v>43.8234539372257</v>
          </cell>
          <cell r="CX107">
            <v>7079.3851990000003</v>
          </cell>
          <cell r="CY107">
            <v>7077.0053378562297</v>
          </cell>
          <cell r="CZ107">
            <v>38.920524450000002</v>
          </cell>
          <cell r="DA107">
            <v>39.434160987272499</v>
          </cell>
          <cell r="DB107">
            <v>13403.3249999991</v>
          </cell>
          <cell r="DC107">
            <v>7996.0610366472802</v>
          </cell>
          <cell r="DD107">
            <v>7984.6690703610702</v>
          </cell>
          <cell r="DE107">
            <v>7.2983862853720103</v>
          </cell>
          <cell r="DF107">
            <v>7.22216046190462</v>
          </cell>
          <cell r="DG107">
            <v>1.2155985247550789</v>
          </cell>
          <cell r="DH107">
            <v>1.0450618401321601</v>
          </cell>
        </row>
        <row r="108">
          <cell r="B108">
            <v>25752311.723018724</v>
          </cell>
          <cell r="C108">
            <v>25766789.428589702</v>
          </cell>
          <cell r="D108">
            <v>29643076.381540213</v>
          </cell>
          <cell r="E108">
            <v>19457912.550000001</v>
          </cell>
          <cell r="F108">
            <v>19445500.923842698</v>
          </cell>
          <cell r="G108">
            <v>4046932.2089999998</v>
          </cell>
          <cell r="H108">
            <v>4020031.88560721</v>
          </cell>
          <cell r="I108">
            <v>3122380.4031485636</v>
          </cell>
          <cell r="J108">
            <v>3099692.19481492</v>
          </cell>
          <cell r="K108">
            <v>2807621.2132947375</v>
          </cell>
          <cell r="L108">
            <v>2776197.9067526301</v>
          </cell>
          <cell r="M108">
            <v>19868835.513692055</v>
          </cell>
          <cell r="N108">
            <v>19992411.1706529</v>
          </cell>
          <cell r="O108">
            <v>3155882.4349015066</v>
          </cell>
          <cell r="P108">
            <v>3040933.6010275399</v>
          </cell>
          <cell r="Q108">
            <v>16724235.070945827</v>
          </cell>
          <cell r="R108">
            <v>16977422.87714</v>
          </cell>
          <cell r="S108">
            <v>1770817.1955450317</v>
          </cell>
          <cell r="T108">
            <v>1813955.52396442</v>
          </cell>
          <cell r="U108">
            <v>14963396.0803164</v>
          </cell>
          <cell r="V108">
            <v>15177216.5690121</v>
          </cell>
          <cell r="W108">
            <v>6237183.052074247</v>
          </cell>
          <cell r="X108">
            <v>6398452.4295001002</v>
          </cell>
          <cell r="Y108">
            <v>1871981.8273812002</v>
          </cell>
          <cell r="Z108">
            <v>-905933.23710268503</v>
          </cell>
          <cell r="AA108">
            <v>230.78613492747201</v>
          </cell>
          <cell r="AB108">
            <v>94.75333333333333</v>
          </cell>
          <cell r="AC108">
            <v>94.767983736243906</v>
          </cell>
          <cell r="AD108">
            <v>97.347671163333331</v>
          </cell>
          <cell r="AE108">
            <v>97.427589658409801</v>
          </cell>
          <cell r="AF108">
            <v>91.639696420000007</v>
          </cell>
          <cell r="AG108">
            <v>91.548271905412406</v>
          </cell>
          <cell r="AH108">
            <v>96.184031799942389</v>
          </cell>
          <cell r="AI108">
            <v>96.103965128014295</v>
          </cell>
          <cell r="AJ108">
            <v>103.19073510490567</v>
          </cell>
          <cell r="AK108">
            <v>103.100495182074</v>
          </cell>
          <cell r="AL108">
            <v>91.730564819999998</v>
          </cell>
          <cell r="AM108">
            <v>91.626461001198194</v>
          </cell>
          <cell r="AN108">
            <v>3</v>
          </cell>
          <cell r="AO108">
            <v>3</v>
          </cell>
          <cell r="AP108">
            <v>4.7433333333333296</v>
          </cell>
          <cell r="AQ108">
            <v>90.9424146352316</v>
          </cell>
          <cell r="AR108">
            <v>469.42984126984101</v>
          </cell>
          <cell r="AS108">
            <v>4.1512791436088197</v>
          </cell>
          <cell r="AT108">
            <v>102.496666666667</v>
          </cell>
          <cell r="AU108">
            <v>262.65099159066301</v>
          </cell>
          <cell r="AV108">
            <v>156.52637809999999</v>
          </cell>
          <cell r="AW108">
            <v>0.26218783333333301</v>
          </cell>
          <cell r="AX108">
            <v>9.3333333333333338E-2</v>
          </cell>
          <cell r="AY108">
            <v>127.666666666667</v>
          </cell>
          <cell r="AZ108">
            <v>127.666666666667</v>
          </cell>
          <cell r="BA108">
            <v>123.01210558029</v>
          </cell>
          <cell r="BB108">
            <v>116.41455005980441</v>
          </cell>
          <cell r="BC108">
            <v>116.609263829054</v>
          </cell>
          <cell r="BD108">
            <v>835714.6088920359</v>
          </cell>
          <cell r="BE108">
            <v>837112.41647997405</v>
          </cell>
          <cell r="BF108">
            <v>110.30666666666667</v>
          </cell>
          <cell r="BG108">
            <v>110.544596075641</v>
          </cell>
          <cell r="BH108">
            <v>791867.44907883368</v>
          </cell>
          <cell r="BI108">
            <v>793575.49229765998</v>
          </cell>
          <cell r="BJ108">
            <v>116.37491195435183</v>
          </cell>
          <cell r="BK108">
            <v>116.528960180567</v>
          </cell>
          <cell r="BL108">
            <v>777885.30848839821</v>
          </cell>
          <cell r="BM108">
            <v>778915.01368932799</v>
          </cell>
          <cell r="BN108">
            <v>110.26910824048016</v>
          </cell>
          <cell r="BO108">
            <v>110.526122983893</v>
          </cell>
          <cell r="BP108">
            <v>737072.25930304022</v>
          </cell>
          <cell r="BQ108">
            <v>738790.22402514203</v>
          </cell>
          <cell r="BR108">
            <v>114.75058045451347</v>
          </cell>
          <cell r="BS108">
            <v>114.952441584307</v>
          </cell>
          <cell r="BT108">
            <v>490857.27035503706</v>
          </cell>
          <cell r="BU108">
            <v>491720.75185155403</v>
          </cell>
          <cell r="BV108">
            <v>108.73</v>
          </cell>
          <cell r="BW108">
            <v>108.879586672153</v>
          </cell>
          <cell r="BX108">
            <v>465103.62557040941</v>
          </cell>
          <cell r="BY108">
            <v>465743.49776314298</v>
          </cell>
          <cell r="BZ108">
            <v>116.71708998803911</v>
          </cell>
          <cell r="CA108">
            <v>116.774206678238</v>
          </cell>
          <cell r="CB108">
            <v>1207678.529049828</v>
          </cell>
          <cell r="CC108">
            <v>1208269.5187706901</v>
          </cell>
          <cell r="CD108">
            <v>110.59333333333333</v>
          </cell>
          <cell r="CE108">
            <v>110.655774926234</v>
          </cell>
          <cell r="CF108">
            <v>1144315.6622256802</v>
          </cell>
          <cell r="CG108">
            <v>1144961.74902838</v>
          </cell>
          <cell r="CH108">
            <v>114.64025627550897</v>
          </cell>
          <cell r="CI108">
            <v>114.808066224501</v>
          </cell>
          <cell r="CJ108">
            <v>458739.60894018755</v>
          </cell>
          <cell r="CK108">
            <v>459411.11014536797</v>
          </cell>
          <cell r="CL108">
            <v>108.62546416292061</v>
          </cell>
          <cell r="CM108">
            <v>108.77681982285399</v>
          </cell>
          <cell r="CN108">
            <v>434671.07079112571</v>
          </cell>
          <cell r="CO108">
            <v>435276.72920896701</v>
          </cell>
          <cell r="CP108">
            <v>7482.8540736008399</v>
          </cell>
          <cell r="CQ108">
            <v>7495.8155001004698</v>
          </cell>
          <cell r="CR108">
            <v>213.14525674834999</v>
          </cell>
          <cell r="CS108">
            <v>211.883059295121</v>
          </cell>
          <cell r="CT108">
            <v>39.655538999999997</v>
          </cell>
          <cell r="CU108">
            <v>39.178554871941401</v>
          </cell>
          <cell r="CV108">
            <v>44.578494999999997</v>
          </cell>
          <cell r="CW108">
            <v>44.2331389692635</v>
          </cell>
          <cell r="CX108">
            <v>7159.8605950000001</v>
          </cell>
          <cell r="CY108">
            <v>7174.6716825089698</v>
          </cell>
          <cell r="CZ108">
            <v>39.479701980000002</v>
          </cell>
          <cell r="DA108">
            <v>39.007098373897598</v>
          </cell>
          <cell r="DB108">
            <v>13453.900999998399</v>
          </cell>
          <cell r="DC108">
            <v>8059.9014788316599</v>
          </cell>
          <cell r="DD108">
            <v>8066.6128667579496</v>
          </cell>
          <cell r="DE108">
            <v>7.1594846009763797</v>
          </cell>
          <cell r="DF108">
            <v>7.0615095494554199</v>
          </cell>
          <cell r="DG108">
            <v>0.95741451516914244</v>
          </cell>
          <cell r="DH108">
            <v>0.98132406993628396</v>
          </cell>
        </row>
        <row r="109">
          <cell r="B109">
            <v>25490108.410264507</v>
          </cell>
          <cell r="C109">
            <v>25944039.670703702</v>
          </cell>
          <cell r="D109">
            <v>29273074.314484805</v>
          </cell>
          <cell r="E109">
            <v>19309258.059999999</v>
          </cell>
          <cell r="F109">
            <v>19674623.1208039</v>
          </cell>
          <cell r="G109">
            <v>3894737.7179999999</v>
          </cell>
          <cell r="H109">
            <v>3941725.1154806199</v>
          </cell>
          <cell r="I109">
            <v>2959990.3911156855</v>
          </cell>
          <cell r="J109">
            <v>2989698.3844138701</v>
          </cell>
          <cell r="K109">
            <v>2642785.7461458663</v>
          </cell>
          <cell r="L109">
            <v>2672064.9650119701</v>
          </cell>
          <cell r="M109">
            <v>20391122.524932764</v>
          </cell>
          <cell r="N109">
            <v>20272530.695900399</v>
          </cell>
          <cell r="O109">
            <v>3149132.6467913133</v>
          </cell>
          <cell r="P109">
            <v>3088369.1541224802</v>
          </cell>
          <cell r="Q109">
            <v>17261171.821155638</v>
          </cell>
          <cell r="R109">
            <v>17202712.900938801</v>
          </cell>
          <cell r="S109">
            <v>1785920.8868730164</v>
          </cell>
          <cell r="T109">
            <v>1853017.0121523</v>
          </cell>
          <cell r="U109">
            <v>15483765.8546464</v>
          </cell>
          <cell r="V109">
            <v>15346946.7449924</v>
          </cell>
          <cell r="W109">
            <v>6352142.0781684918</v>
          </cell>
          <cell r="X109">
            <v>6419753.7155169901</v>
          </cell>
          <cell r="Y109">
            <v>162350.13716148451</v>
          </cell>
          <cell r="Z109">
            <v>-2335462.8981866613</v>
          </cell>
          <cell r="AA109">
            <v>-3292.8957486807399</v>
          </cell>
          <cell r="AB109">
            <v>95.366666666666674</v>
          </cell>
          <cell r="AC109">
            <v>95.411841511513103</v>
          </cell>
          <cell r="AD109">
            <v>97.733197203333333</v>
          </cell>
          <cell r="AE109">
            <v>97.811285624229399</v>
          </cell>
          <cell r="AF109">
            <v>92.530504199999996</v>
          </cell>
          <cell r="AG109">
            <v>92.499312480171298</v>
          </cell>
          <cell r="AH109">
            <v>96.458955176716543</v>
          </cell>
          <cell r="AI109">
            <v>96.567061985876194</v>
          </cell>
          <cell r="AJ109">
            <v>102.55896895463967</v>
          </cell>
          <cell r="AK109">
            <v>102.81613596010401</v>
          </cell>
          <cell r="AL109">
            <v>92.584282200000004</v>
          </cell>
          <cell r="AM109">
            <v>92.546367925239693</v>
          </cell>
          <cell r="AN109">
            <v>3</v>
          </cell>
          <cell r="AO109">
            <v>3</v>
          </cell>
          <cell r="AP109">
            <v>5.25</v>
          </cell>
          <cell r="AQ109">
            <v>91.136503424909606</v>
          </cell>
          <cell r="AR109">
            <v>471.07249999999999</v>
          </cell>
          <cell r="AS109">
            <v>4.0786507000513996</v>
          </cell>
          <cell r="AT109">
            <v>89.736666666666693</v>
          </cell>
          <cell r="AU109">
            <v>264.033724115111</v>
          </cell>
          <cell r="AV109">
            <v>158.1451246</v>
          </cell>
          <cell r="AW109">
            <v>0.29852876923076899</v>
          </cell>
          <cell r="AX109">
            <v>8.3333333333333329E-2</v>
          </cell>
          <cell r="AY109">
            <v>149.666666666667</v>
          </cell>
          <cell r="AZ109">
            <v>149.666666666667</v>
          </cell>
          <cell r="BA109">
            <v>120.01195453285</v>
          </cell>
          <cell r="BB109">
            <v>118.11254806011884</v>
          </cell>
          <cell r="BC109">
            <v>118.133620873436</v>
          </cell>
          <cell r="BD109">
            <v>847904.16538650519</v>
          </cell>
          <cell r="BE109">
            <v>848055.44250877097</v>
          </cell>
          <cell r="BF109">
            <v>112.64</v>
          </cell>
          <cell r="BG109">
            <v>112.675350512107</v>
          </cell>
          <cell r="BH109">
            <v>808617.93905693048</v>
          </cell>
          <cell r="BI109">
            <v>808871.71265685803</v>
          </cell>
          <cell r="BJ109">
            <v>118.09338659850937</v>
          </cell>
          <cell r="BK109">
            <v>118.082083932977</v>
          </cell>
          <cell r="BL109">
            <v>789372.1157069878</v>
          </cell>
          <cell r="BM109">
            <v>789296.565248064</v>
          </cell>
          <cell r="BN109">
            <v>112.62172635277844</v>
          </cell>
          <cell r="BO109">
            <v>112.621597704045</v>
          </cell>
          <cell r="BP109">
            <v>752797.87434589746</v>
          </cell>
          <cell r="BQ109">
            <v>752797.014418885</v>
          </cell>
          <cell r="BR109">
            <v>115.94547361062564</v>
          </cell>
          <cell r="BS109">
            <v>115.944195153397</v>
          </cell>
          <cell r="BT109">
            <v>495968.54727104027</v>
          </cell>
          <cell r="BU109">
            <v>495963.07853914303</v>
          </cell>
          <cell r="BV109">
            <v>110.57333333333332</v>
          </cell>
          <cell r="BW109">
            <v>110.627197808156</v>
          </cell>
          <cell r="BX109">
            <v>472988.67124748213</v>
          </cell>
          <cell r="BY109">
            <v>473219.08201357198</v>
          </cell>
          <cell r="BZ109">
            <v>117.64068507514853</v>
          </cell>
          <cell r="CA109">
            <v>118.14445933517599</v>
          </cell>
          <cell r="CB109">
            <v>1217235.0212169325</v>
          </cell>
          <cell r="CC109">
            <v>1222447.60283479</v>
          </cell>
          <cell r="CD109">
            <v>112.19</v>
          </cell>
          <cell r="CE109">
            <v>112.555547167098</v>
          </cell>
          <cell r="CF109">
            <v>1160836.4652338815</v>
          </cell>
          <cell r="CG109">
            <v>1164618.8030634101</v>
          </cell>
          <cell r="CH109">
            <v>115.83110361432607</v>
          </cell>
          <cell r="CI109">
            <v>115.79936016280401</v>
          </cell>
          <cell r="CJ109">
            <v>463504.85336884222</v>
          </cell>
          <cell r="CK109">
            <v>463377.83011464</v>
          </cell>
          <cell r="CL109">
            <v>110.46426248019563</v>
          </cell>
          <cell r="CM109">
            <v>110.502073210662</v>
          </cell>
          <cell r="CN109">
            <v>442029.12849608593</v>
          </cell>
          <cell r="CO109">
            <v>442180.43031888799</v>
          </cell>
          <cell r="CP109">
            <v>7488.7436519279699</v>
          </cell>
          <cell r="CQ109">
            <v>7503.0449038551396</v>
          </cell>
          <cell r="CR109">
            <v>226.22</v>
          </cell>
          <cell r="CS109">
            <v>228.64336775766</v>
          </cell>
          <cell r="CT109">
            <v>39.054926999999999</v>
          </cell>
          <cell r="CU109">
            <v>39.7454723857213</v>
          </cell>
          <cell r="CV109">
            <v>44.511682999999998</v>
          </cell>
          <cell r="CW109">
            <v>44.294120564416197</v>
          </cell>
          <cell r="CX109">
            <v>7151.9510760000003</v>
          </cell>
          <cell r="CY109">
            <v>7167.7269947594796</v>
          </cell>
          <cell r="CZ109">
            <v>38.848156150000001</v>
          </cell>
          <cell r="DA109">
            <v>39.563857229924103</v>
          </cell>
          <cell r="DB109">
            <v>13505.2</v>
          </cell>
          <cell r="DC109">
            <v>8089.09</v>
          </cell>
          <cell r="DD109">
            <v>8102.1210171134198</v>
          </cell>
          <cell r="DE109">
            <v>7.4216270229310997</v>
          </cell>
          <cell r="DF109">
            <v>7.3555554567087604</v>
          </cell>
          <cell r="DG109">
            <v>0.92429020652096427</v>
          </cell>
          <cell r="DH109">
            <v>1.02160648591448</v>
          </cell>
        </row>
        <row r="110">
          <cell r="B110">
            <v>27640173.660514452</v>
          </cell>
          <cell r="C110">
            <v>26564450.0684972</v>
          </cell>
          <cell r="D110">
            <v>32576314.269797593</v>
          </cell>
          <cell r="E110">
            <v>20561681.75</v>
          </cell>
          <cell r="F110">
            <v>19973255.340489499</v>
          </cell>
          <cell r="G110">
            <v>4519841.1710000001</v>
          </cell>
          <cell r="H110">
            <v>4241136.8016814496</v>
          </cell>
          <cell r="I110">
            <v>3482655.807020721</v>
          </cell>
          <cell r="J110">
            <v>3280565.3969422998</v>
          </cell>
          <cell r="K110">
            <v>3159596.1937262802</v>
          </cell>
          <cell r="L110">
            <v>2978518.0218203501</v>
          </cell>
          <cell r="M110">
            <v>21988890.896822784</v>
          </cell>
          <cell r="N110">
            <v>20487182.770787202</v>
          </cell>
          <cell r="O110">
            <v>3640718.4794064295</v>
          </cell>
          <cell r="P110">
            <v>3126399.8669213401</v>
          </cell>
          <cell r="Q110">
            <v>18348106.057670433</v>
          </cell>
          <cell r="R110">
            <v>17393837.196766499</v>
          </cell>
          <cell r="S110">
            <v>2188485.0300765801</v>
          </cell>
          <cell r="T110">
            <v>1920550.5068628599</v>
          </cell>
          <cell r="U110">
            <v>16181066.2673831</v>
          </cell>
          <cell r="V110">
            <v>15482379.5007487</v>
          </cell>
          <cell r="W110">
            <v>7322375.9033963559</v>
          </cell>
          <cell r="X110">
            <v>6908526.0972307101</v>
          </cell>
          <cell r="Y110">
            <v>1244185.852728006</v>
          </cell>
          <cell r="Z110">
            <v>-1478768.1977307033</v>
          </cell>
          <cell r="AA110">
            <v>-980.05574355092403</v>
          </cell>
          <cell r="AB110">
            <v>96.59666666666665</v>
          </cell>
          <cell r="AC110">
            <v>96.525192257945207</v>
          </cell>
          <cell r="AD110">
            <v>99.102788900000007</v>
          </cell>
          <cell r="AE110">
            <v>98.765110255642</v>
          </cell>
          <cell r="AF110">
            <v>93.594939650000001</v>
          </cell>
          <cell r="AG110">
            <v>93.797816630765098</v>
          </cell>
          <cell r="AH110">
            <v>97.138559920494231</v>
          </cell>
          <cell r="AI110">
            <v>97.271980534023101</v>
          </cell>
          <cell r="AJ110">
            <v>102.65720586504233</v>
          </cell>
          <cell r="AK110">
            <v>102.68266062879501</v>
          </cell>
          <cell r="AL110">
            <v>93.635107673333323</v>
          </cell>
          <cell r="AM110">
            <v>93.890213498140398</v>
          </cell>
          <cell r="AN110">
            <v>3</v>
          </cell>
          <cell r="AO110">
            <v>3</v>
          </cell>
          <cell r="AP110">
            <v>5.25</v>
          </cell>
          <cell r="AQ110">
            <v>95.324461766536103</v>
          </cell>
          <cell r="AR110">
            <v>512.47442622950803</v>
          </cell>
          <cell r="AS110">
            <v>3.3969608999365</v>
          </cell>
          <cell r="AT110">
            <v>94.03</v>
          </cell>
          <cell r="AU110">
            <v>257.140392289548</v>
          </cell>
          <cell r="AV110">
            <v>159.31704149999999</v>
          </cell>
          <cell r="AW110">
            <v>0.47789238095238101</v>
          </cell>
          <cell r="AX110">
            <v>7.3333333333333348E-2</v>
          </cell>
          <cell r="AY110">
            <v>162.333333333333</v>
          </cell>
          <cell r="AZ110">
            <v>162.333333333333</v>
          </cell>
          <cell r="BA110">
            <v>119.83875877917001</v>
          </cell>
          <cell r="BB110">
            <v>118.54791400669453</v>
          </cell>
          <cell r="BC110">
            <v>118.617216380229</v>
          </cell>
          <cell r="BD110">
            <v>851029.56235432834</v>
          </cell>
          <cell r="BE110">
            <v>851527.06894223695</v>
          </cell>
          <cell r="BF110">
            <v>114.51333333333334</v>
          </cell>
          <cell r="BG110">
            <v>114.50726515409001</v>
          </cell>
          <cell r="BH110">
            <v>822066.18958220258</v>
          </cell>
          <cell r="BI110">
            <v>822022.62745108397</v>
          </cell>
          <cell r="BJ110">
            <v>118.52524169944245</v>
          </cell>
          <cell r="BK110">
            <v>118.57707739016401</v>
          </cell>
          <cell r="BL110">
            <v>792258.76655612781</v>
          </cell>
          <cell r="BM110">
            <v>792605.25208206999</v>
          </cell>
          <cell r="BN110">
            <v>114.49143264027141</v>
          </cell>
          <cell r="BO110">
            <v>114.46214682770599</v>
          </cell>
          <cell r="BP110">
            <v>765295.5598676675</v>
          </cell>
          <cell r="BQ110">
            <v>765099.80459028902</v>
          </cell>
          <cell r="BR110">
            <v>116.12547016805274</v>
          </cell>
          <cell r="BS110">
            <v>116.317719204756</v>
          </cell>
          <cell r="BT110">
            <v>496738.50083904853</v>
          </cell>
          <cell r="BU110">
            <v>497560.865632147</v>
          </cell>
          <cell r="BV110">
            <v>112.17333333333333</v>
          </cell>
          <cell r="BW110">
            <v>112.306495122958</v>
          </cell>
          <cell r="BX110">
            <v>479832.83386049286</v>
          </cell>
          <cell r="BY110">
            <v>480402.446949807</v>
          </cell>
          <cell r="BZ110">
            <v>118.12346871872738</v>
          </cell>
          <cell r="CA110">
            <v>119.13049303196</v>
          </cell>
          <cell r="CB110">
            <v>1222230.411699906</v>
          </cell>
          <cell r="CC110">
            <v>1232650.1509263599</v>
          </cell>
          <cell r="CD110">
            <v>114.10333333333334</v>
          </cell>
          <cell r="CE110">
            <v>114.78061576155901</v>
          </cell>
          <cell r="CF110">
            <v>1180633.8366883858</v>
          </cell>
          <cell r="CG110">
            <v>1187641.71743377</v>
          </cell>
          <cell r="CH110">
            <v>116.00640309885873</v>
          </cell>
          <cell r="CI110">
            <v>116.167861533129</v>
          </cell>
          <cell r="CJ110">
            <v>464206.3243843001</v>
          </cell>
          <cell r="CK110">
            <v>464852.40963702899</v>
          </cell>
          <cell r="CL110">
            <v>112.05831851339421</v>
          </cell>
          <cell r="CM110">
            <v>112.162619706854</v>
          </cell>
          <cell r="CN110">
            <v>448407.83581108769</v>
          </cell>
          <cell r="CO110">
            <v>448825.20306427899</v>
          </cell>
          <cell r="CP110">
            <v>7564.3474146261096</v>
          </cell>
          <cell r="CQ110">
            <v>7534.2072373001101</v>
          </cell>
          <cell r="CR110">
            <v>221.45897468384001</v>
          </cell>
          <cell r="CS110">
            <v>220.574247543165</v>
          </cell>
          <cell r="CT110">
            <v>39.726360999999997</v>
          </cell>
          <cell r="CU110">
            <v>38.911025672767899</v>
          </cell>
          <cell r="CV110">
            <v>45.204408000000001</v>
          </cell>
          <cell r="CW110">
            <v>44.660592668767997</v>
          </cell>
          <cell r="CX110">
            <v>7236.0517049999999</v>
          </cell>
          <cell r="CY110">
            <v>7204.9971261089404</v>
          </cell>
          <cell r="CZ110">
            <v>39.538413660000003</v>
          </cell>
          <cell r="DA110">
            <v>38.725793879773803</v>
          </cell>
          <cell r="DB110">
            <v>13556.8220000029</v>
          </cell>
          <cell r="DC110">
            <v>8098.7426223124403</v>
          </cell>
          <cell r="DD110">
            <v>8088.1981832341398</v>
          </cell>
          <cell r="DE110">
            <v>6.5984959963296301</v>
          </cell>
          <cell r="DF110">
            <v>6.8421071477254003</v>
          </cell>
          <cell r="DG110">
            <v>0.8898500671958558</v>
          </cell>
          <cell r="DH110">
            <v>0.94255182556144201</v>
          </cell>
        </row>
        <row r="111">
          <cell r="B111">
            <v>26272311.0296322</v>
          </cell>
          <cell r="C111">
            <v>26860418.6881334</v>
          </cell>
          <cell r="D111">
            <v>31278459.962421376</v>
          </cell>
          <cell r="E111">
            <v>20027587.949999999</v>
          </cell>
          <cell r="F111">
            <v>20270485.540196601</v>
          </cell>
          <cell r="G111">
            <v>3981021.4950000001</v>
          </cell>
          <cell r="H111">
            <v>4221572.4957072297</v>
          </cell>
          <cell r="I111">
            <v>3018604.5642262953</v>
          </cell>
          <cell r="J111">
            <v>3200118.3728949102</v>
          </cell>
          <cell r="K111">
            <v>2700534.6156850564</v>
          </cell>
          <cell r="L111">
            <v>2869480.4954151702</v>
          </cell>
          <cell r="M111">
            <v>19236526.728824727</v>
          </cell>
          <cell r="N111">
            <v>20748514.786920499</v>
          </cell>
          <cell r="O111">
            <v>2427447.4879930937</v>
          </cell>
          <cell r="P111">
            <v>3135486.7606195998</v>
          </cell>
          <cell r="Q111">
            <v>16880263.226169553</v>
          </cell>
          <cell r="R111">
            <v>17632887.591180202</v>
          </cell>
          <cell r="S111">
            <v>1845901.2047111539</v>
          </cell>
          <cell r="T111">
            <v>1994066.04171874</v>
          </cell>
          <cell r="U111">
            <v>15048986.476168299</v>
          </cell>
          <cell r="V111">
            <v>15674054.3980601</v>
          </cell>
          <cell r="W111">
            <v>6645629.0347522721</v>
          </cell>
          <cell r="X111">
            <v>6809872.0940753603</v>
          </cell>
          <cell r="Y111">
            <v>1283741.3752067429</v>
          </cell>
          <cell r="Z111">
            <v>-986921.13064146275</v>
          </cell>
          <cell r="AA111">
            <v>-177.34293073400499</v>
          </cell>
          <cell r="AB111">
            <v>97.48</v>
          </cell>
          <cell r="AC111">
            <v>97.448762709936403</v>
          </cell>
          <cell r="AD111">
            <v>99.446303046666657</v>
          </cell>
          <cell r="AE111">
            <v>99.525179855275596</v>
          </cell>
          <cell r="AF111">
            <v>95.131246610000005</v>
          </cell>
          <cell r="AG111">
            <v>95.045819374450105</v>
          </cell>
          <cell r="AH111">
            <v>98.2088564006783</v>
          </cell>
          <cell r="AI111">
            <v>98.049737385011596</v>
          </cell>
          <cell r="AJ111">
            <v>102.98288589169101</v>
          </cell>
          <cell r="AK111">
            <v>102.77229612020599</v>
          </cell>
          <cell r="AL111">
            <v>95.180903299999997</v>
          </cell>
          <cell r="AM111">
            <v>95.050623635328705</v>
          </cell>
          <cell r="AN111">
            <v>3</v>
          </cell>
          <cell r="AO111">
            <v>3</v>
          </cell>
          <cell r="AP111">
            <v>5.0333333333333297</v>
          </cell>
          <cell r="AQ111">
            <v>91.243175022917399</v>
          </cell>
          <cell r="AR111">
            <v>489.52969230769202</v>
          </cell>
          <cell r="AS111">
            <v>3.7683616075478499</v>
          </cell>
          <cell r="AT111">
            <v>102.883333333333</v>
          </cell>
          <cell r="AU111">
            <v>260.062688149412</v>
          </cell>
          <cell r="AV111">
            <v>161.50822790000001</v>
          </cell>
          <cell r="AW111">
            <v>0.5135046875</v>
          </cell>
          <cell r="AX111">
            <v>0.10333333333333333</v>
          </cell>
          <cell r="AY111">
            <v>157.333333333333</v>
          </cell>
          <cell r="AZ111">
            <v>157.333333333333</v>
          </cell>
          <cell r="BA111">
            <v>118.51055364629001</v>
          </cell>
          <cell r="BB111">
            <v>120.06565449322937</v>
          </cell>
          <cell r="BC111">
            <v>119.807060126496</v>
          </cell>
          <cell r="BD111">
            <v>861925.08955820871</v>
          </cell>
          <cell r="BE111">
            <v>860068.69712473301</v>
          </cell>
          <cell r="BF111">
            <v>117.03999999999999</v>
          </cell>
          <cell r="BG111">
            <v>116.744279285876</v>
          </cell>
          <cell r="BH111">
            <v>840204.57730134181</v>
          </cell>
          <cell r="BI111">
            <v>838081.66293277498</v>
          </cell>
          <cell r="BJ111">
            <v>119.92944101068707</v>
          </cell>
          <cell r="BK111">
            <v>119.748751018644</v>
          </cell>
          <cell r="BL111">
            <v>801644.86185848271</v>
          </cell>
          <cell r="BM111">
            <v>800437.07499199</v>
          </cell>
          <cell r="BN111">
            <v>116.90721909721776</v>
          </cell>
          <cell r="BO111">
            <v>116.655614665546</v>
          </cell>
          <cell r="BP111">
            <v>781443.411339649</v>
          </cell>
          <cell r="BQ111">
            <v>779761.61079069402</v>
          </cell>
          <cell r="BR111">
            <v>117.53522090001367</v>
          </cell>
          <cell r="BS111">
            <v>117.176744240969</v>
          </cell>
          <cell r="BT111">
            <v>502768.85287239327</v>
          </cell>
          <cell r="BU111">
            <v>501235.432529882</v>
          </cell>
          <cell r="BV111">
            <v>114.57333333333334</v>
          </cell>
          <cell r="BW111">
            <v>114.203504615497</v>
          </cell>
          <cell r="BX111">
            <v>490099.07778000896</v>
          </cell>
          <cell r="BY111">
            <v>488517.0978548</v>
          </cell>
          <cell r="BZ111">
            <v>123.31760361099711</v>
          </cell>
          <cell r="CA111">
            <v>121.759441351614</v>
          </cell>
          <cell r="CB111">
            <v>1275974.4279962818</v>
          </cell>
          <cell r="CC111">
            <v>1259852.0323391899</v>
          </cell>
          <cell r="CD111">
            <v>120.21</v>
          </cell>
          <cell r="CE111">
            <v>119.07400247844301</v>
          </cell>
          <cell r="CF111">
            <v>1243819.8724107754</v>
          </cell>
          <cell r="CG111">
            <v>1232065.6398805601</v>
          </cell>
          <cell r="CH111">
            <v>117.30978150018321</v>
          </cell>
          <cell r="CI111">
            <v>117.032272165636</v>
          </cell>
          <cell r="CJ111">
            <v>469421.86836117116</v>
          </cell>
          <cell r="CK111">
            <v>468311.39872534398</v>
          </cell>
          <cell r="CL111">
            <v>114.35357500637859</v>
          </cell>
          <cell r="CM111">
            <v>114.029901174578</v>
          </cell>
          <cell r="CN111">
            <v>457592.43727846968</v>
          </cell>
          <cell r="CO111">
            <v>456297.23774111498</v>
          </cell>
          <cell r="CP111">
            <v>7612.6834891600101</v>
          </cell>
          <cell r="CQ111">
            <v>7610.4091711311903</v>
          </cell>
          <cell r="CR111">
            <v>238.26542266094</v>
          </cell>
          <cell r="CS111">
            <v>237.882466590056</v>
          </cell>
          <cell r="CT111">
            <v>38.894208999999996</v>
          </cell>
          <cell r="CU111">
            <v>39.540530333774399</v>
          </cell>
          <cell r="CV111">
            <v>43.756656</v>
          </cell>
          <cell r="CW111">
            <v>44.903113582643897</v>
          </cell>
          <cell r="CX111">
            <v>7262.1812920000002</v>
          </cell>
          <cell r="CY111">
            <v>7260.2390933239903</v>
          </cell>
          <cell r="CZ111">
            <v>38.712094229999998</v>
          </cell>
          <cell r="DA111">
            <v>39.327447177684597</v>
          </cell>
          <cell r="DB111">
            <v>13608.482999994299</v>
          </cell>
          <cell r="DC111">
            <v>8150.5149224706802</v>
          </cell>
          <cell r="DD111">
            <v>8140.1002848116505</v>
          </cell>
          <cell r="DE111">
            <v>6.5987417779934203</v>
          </cell>
          <cell r="DF111">
            <v>6.5375243419405997</v>
          </cell>
          <cell r="DG111">
            <v>1.1614808090918776</v>
          </cell>
          <cell r="DH111">
            <v>0.98081574026448903</v>
          </cell>
        </row>
        <row r="112">
          <cell r="B112">
            <v>27316158.956531081</v>
          </cell>
          <cell r="C112">
            <v>27320163.4099169</v>
          </cell>
          <cell r="D112">
            <v>31712636.54052465</v>
          </cell>
          <cell r="E112">
            <v>20667401.510000002</v>
          </cell>
          <cell r="F112">
            <v>20613524.1599322</v>
          </cell>
          <cell r="G112">
            <v>4259143.1569999997</v>
          </cell>
          <cell r="H112">
            <v>4243501.1642356198</v>
          </cell>
          <cell r="I112">
            <v>3242960.5179140065</v>
          </cell>
          <cell r="J112">
            <v>3222354.92458545</v>
          </cell>
          <cell r="K112">
            <v>2933209.8662471781</v>
          </cell>
          <cell r="L112">
            <v>2902669.4353090399</v>
          </cell>
          <cell r="M112">
            <v>20970157.20463163</v>
          </cell>
          <cell r="N112">
            <v>21096595.220399499</v>
          </cell>
          <cell r="O112">
            <v>3304807.4114037799</v>
          </cell>
          <cell r="P112">
            <v>3167214.1883208202</v>
          </cell>
          <cell r="Q112">
            <v>17678217.929002412</v>
          </cell>
          <cell r="R112">
            <v>17960607.942930698</v>
          </cell>
          <cell r="S112">
            <v>1964435.702850366</v>
          </cell>
          <cell r="T112">
            <v>2026486.1793246199</v>
          </cell>
          <cell r="U112">
            <v>15733049.680474</v>
          </cell>
          <cell r="V112">
            <v>15954327.667697901</v>
          </cell>
          <cell r="W112">
            <v>6751486.9015846904</v>
          </cell>
          <cell r="X112">
            <v>6924620.2951471098</v>
          </cell>
          <cell r="Y112">
            <v>807542.58306243247</v>
          </cell>
          <cell r="Z112">
            <v>-1350809.4139726474</v>
          </cell>
          <cell r="AA112">
            <v>-1443.85361178935</v>
          </cell>
          <cell r="AB112">
            <v>97.683333333333337</v>
          </cell>
          <cell r="AC112">
            <v>97.718220020466205</v>
          </cell>
          <cell r="AD112">
            <v>99.043425116666668</v>
          </cell>
          <cell r="AE112">
            <v>99.205989951004099</v>
          </cell>
          <cell r="AF112">
            <v>96.070018750000003</v>
          </cell>
          <cell r="AG112">
            <v>95.944987415121204</v>
          </cell>
          <cell r="AH112">
            <v>98.537552634724761</v>
          </cell>
          <cell r="AI112">
            <v>98.431503624032004</v>
          </cell>
          <cell r="AJ112">
            <v>102.33059086644899</v>
          </cell>
          <cell r="AK112">
            <v>102.234973375664</v>
          </cell>
          <cell r="AL112">
            <v>96.135830906666669</v>
          </cell>
          <cell r="AM112">
            <v>96.018532880065607</v>
          </cell>
          <cell r="AN112">
            <v>3</v>
          </cell>
          <cell r="AO112">
            <v>3</v>
          </cell>
          <cell r="AP112">
            <v>5</v>
          </cell>
          <cell r="AQ112">
            <v>91.239735011557897</v>
          </cell>
          <cell r="AR112">
            <v>496.40419354838701</v>
          </cell>
          <cell r="AS112">
            <v>3.5682466963016699</v>
          </cell>
          <cell r="AT112">
            <v>93.44</v>
          </cell>
          <cell r="AU112">
            <v>257.06982477831798</v>
          </cell>
          <cell r="AV112">
            <v>161.96515909999999</v>
          </cell>
          <cell r="AW112">
            <v>0.46632000000000001</v>
          </cell>
          <cell r="AX112">
            <v>0.15333333333333335</v>
          </cell>
          <cell r="AY112">
            <v>167.666666666667</v>
          </cell>
          <cell r="AZ112">
            <v>167.666666666667</v>
          </cell>
          <cell r="BA112">
            <v>115.1711887271</v>
          </cell>
          <cell r="BB112">
            <v>121.06125234601603</v>
          </cell>
          <cell r="BC112">
            <v>121.254998533907</v>
          </cell>
          <cell r="BD112">
            <v>869072.26892477355</v>
          </cell>
          <cell r="BE112">
            <v>870463.13045917603</v>
          </cell>
          <cell r="BF112">
            <v>118.25666666666667</v>
          </cell>
          <cell r="BG112">
            <v>118.51569717402801</v>
          </cell>
          <cell r="BH112">
            <v>848938.76136134961</v>
          </cell>
          <cell r="BI112">
            <v>850798.28475283994</v>
          </cell>
          <cell r="BJ112">
            <v>121.00859426943732</v>
          </cell>
          <cell r="BK112">
            <v>121.178510692011</v>
          </cell>
          <cell r="BL112">
            <v>808858.25047886232</v>
          </cell>
          <cell r="BM112">
            <v>809994.02353190701</v>
          </cell>
          <cell r="BN112">
            <v>118.20522850219537</v>
          </cell>
          <cell r="BO112">
            <v>118.470719929731</v>
          </cell>
          <cell r="BP112">
            <v>790119.70100943546</v>
          </cell>
          <cell r="BQ112">
            <v>791894.32646460296</v>
          </cell>
          <cell r="BR112">
            <v>118.19143490871863</v>
          </cell>
          <cell r="BS112">
            <v>118.39182678666</v>
          </cell>
          <cell r="BT112">
            <v>505575.87498771347</v>
          </cell>
          <cell r="BU112">
            <v>506433.07161122799</v>
          </cell>
          <cell r="BV112">
            <v>115.45333333333332</v>
          </cell>
          <cell r="BW112">
            <v>115.625425304906</v>
          </cell>
          <cell r="BX112">
            <v>493863.36721716478</v>
          </cell>
          <cell r="BY112">
            <v>494599.508117049</v>
          </cell>
          <cell r="BZ112">
            <v>121.99624637433884</v>
          </cell>
          <cell r="CA112">
            <v>121.95891046188299</v>
          </cell>
          <cell r="CB112">
            <v>1262302.2676975597</v>
          </cell>
          <cell r="CC112">
            <v>1261915.95084014</v>
          </cell>
          <cell r="CD112">
            <v>119.16999999999999</v>
          </cell>
          <cell r="CE112">
            <v>119.107249444893</v>
          </cell>
          <cell r="CF112">
            <v>1233058.931829233</v>
          </cell>
          <cell r="CG112">
            <v>1232409.6481764801</v>
          </cell>
          <cell r="CH112">
            <v>118.0622330251019</v>
          </cell>
          <cell r="CI112">
            <v>118.243801566914</v>
          </cell>
          <cell r="CJ112">
            <v>472432.84661176137</v>
          </cell>
          <cell r="CK112">
            <v>473159.40362308797</v>
          </cell>
          <cell r="CL112">
            <v>115.32712462668704</v>
          </cell>
          <cell r="CM112">
            <v>115.504148759529</v>
          </cell>
          <cell r="CN112">
            <v>461488.15233192226</v>
          </cell>
          <cell r="CO112">
            <v>462196.52462636097</v>
          </cell>
          <cell r="CP112">
            <v>7583.2377991037602</v>
          </cell>
          <cell r="CQ112">
            <v>7598.34471753664</v>
          </cell>
          <cell r="CR112">
            <v>249.41121515899999</v>
          </cell>
          <cell r="CS112">
            <v>248.44619971717299</v>
          </cell>
          <cell r="CT112">
            <v>39.367742</v>
          </cell>
          <cell r="CU112">
            <v>38.881499959601797</v>
          </cell>
          <cell r="CV112">
            <v>45.013471000000003</v>
          </cell>
          <cell r="CW112">
            <v>44.685025201454401</v>
          </cell>
          <cell r="CX112">
            <v>7224.5110119999999</v>
          </cell>
          <cell r="CY112">
            <v>7242.1853990507398</v>
          </cell>
          <cell r="CZ112">
            <v>39.150741719999999</v>
          </cell>
          <cell r="DA112">
            <v>38.666618012975697</v>
          </cell>
          <cell r="DB112">
            <v>13660.152000001801</v>
          </cell>
          <cell r="DC112">
            <v>8116.6845854619696</v>
          </cell>
          <cell r="DD112">
            <v>8125.2913649788898</v>
          </cell>
          <cell r="DE112">
            <v>6.5722251584555096</v>
          </cell>
          <cell r="DF112">
            <v>6.45613501250463</v>
          </cell>
          <cell r="DG112">
            <v>1.0303878689968</v>
          </cell>
          <cell r="DH112">
            <v>1.05824335620636</v>
          </cell>
        </row>
        <row r="113">
          <cell r="B113">
            <v>27001799.398729376</v>
          </cell>
          <cell r="C113">
            <v>27531281.216196701</v>
          </cell>
          <cell r="D113">
            <v>31378164.703588258</v>
          </cell>
          <cell r="E113">
            <v>20275876.52</v>
          </cell>
          <cell r="F113">
            <v>20715329.552581798</v>
          </cell>
          <cell r="G113">
            <v>4260477.5310000004</v>
          </cell>
          <cell r="H113">
            <v>4313357.5531877</v>
          </cell>
          <cell r="I113">
            <v>3208979.8742806511</v>
          </cell>
          <cell r="J113">
            <v>3249730.0829727701</v>
          </cell>
          <cell r="K113">
            <v>2883157.1627393547</v>
          </cell>
          <cell r="L113">
            <v>2921660.4720135899</v>
          </cell>
          <cell r="M113">
            <v>21530075.279614784</v>
          </cell>
          <cell r="N113">
            <v>21415177.6199577</v>
          </cell>
          <cell r="O113">
            <v>3221506.661390176</v>
          </cell>
          <cell r="P113">
            <v>3158028.18045829</v>
          </cell>
          <cell r="Q113">
            <v>18338640.59862943</v>
          </cell>
          <cell r="R113">
            <v>18277139.477055602</v>
          </cell>
          <cell r="S113">
            <v>2010914.5838276697</v>
          </cell>
          <cell r="T113">
            <v>2091823.3671271</v>
          </cell>
          <cell r="U113">
            <v>16344313.4172494</v>
          </cell>
          <cell r="V113">
            <v>16203009.822017301</v>
          </cell>
          <cell r="W113">
            <v>7529855.2440096056</v>
          </cell>
          <cell r="X113">
            <v>7604252.92949122</v>
          </cell>
          <cell r="Y113">
            <v>-1030380.8979404425</v>
          </cell>
          <cell r="Z113">
            <v>-3152782.6306316759</v>
          </cell>
          <cell r="AA113">
            <v>-4918.4667410048096</v>
          </cell>
          <cell r="AB113">
            <v>97.886666666666656</v>
          </cell>
          <cell r="AC113">
            <v>97.985017371711507</v>
          </cell>
          <cell r="AD113">
            <v>98.848548719999997</v>
          </cell>
          <cell r="AE113">
            <v>98.971244978066096</v>
          </cell>
          <cell r="AF113">
            <v>96.742679996666666</v>
          </cell>
          <cell r="AG113">
            <v>96.767203598906804</v>
          </cell>
          <cell r="AH113">
            <v>98.535888229980898</v>
          </cell>
          <cell r="AI113">
            <v>98.670267875511001</v>
          </cell>
          <cell r="AJ113">
            <v>101.29947766717034</v>
          </cell>
          <cell r="AK113">
            <v>101.580121545222</v>
          </cell>
          <cell r="AL113">
            <v>96.791263366666669</v>
          </cell>
          <cell r="AM113">
            <v>96.831916343648601</v>
          </cell>
          <cell r="AN113">
            <v>3</v>
          </cell>
          <cell r="AO113">
            <v>3</v>
          </cell>
          <cell r="AP113">
            <v>5</v>
          </cell>
          <cell r="AQ113">
            <v>88.637001040298998</v>
          </cell>
          <cell r="AR113">
            <v>482.96745762711902</v>
          </cell>
          <cell r="AS113">
            <v>3.5002903020956202</v>
          </cell>
          <cell r="AT113">
            <v>92.173333333333304</v>
          </cell>
          <cell r="AU113">
            <v>257.29889352633</v>
          </cell>
          <cell r="AV113">
            <v>163.05919460000001</v>
          </cell>
          <cell r="AW113">
            <v>0.42512578125</v>
          </cell>
          <cell r="AX113">
            <v>0.14333333333333334</v>
          </cell>
          <cell r="AY113">
            <v>149</v>
          </cell>
          <cell r="AZ113">
            <v>149</v>
          </cell>
          <cell r="BA113">
            <v>115.92354965142999</v>
          </cell>
          <cell r="BB113">
            <v>123.07770891507188</v>
          </cell>
          <cell r="BC113">
            <v>123.035889499578</v>
          </cell>
          <cell r="BD113">
            <v>883547.96987530391</v>
          </cell>
          <cell r="BE113">
            <v>883247.75743303995</v>
          </cell>
          <cell r="BF113">
            <v>120.47666666666667</v>
          </cell>
          <cell r="BG113">
            <v>120.523871453396</v>
          </cell>
          <cell r="BH113">
            <v>864875.656111939</v>
          </cell>
          <cell r="BI113">
            <v>865214.52895590197</v>
          </cell>
          <cell r="BJ113">
            <v>122.9981289531608</v>
          </cell>
          <cell r="BK113">
            <v>122.927354938866</v>
          </cell>
          <cell r="BL113">
            <v>822156.90544844605</v>
          </cell>
          <cell r="BM113">
            <v>821683.83040956303</v>
          </cell>
          <cell r="BN113">
            <v>120.39876849461731</v>
          </cell>
          <cell r="BO113">
            <v>120.431486115494</v>
          </cell>
          <cell r="BP113">
            <v>804781.98951330211</v>
          </cell>
          <cell r="BQ113">
            <v>805000.68404112698</v>
          </cell>
          <cell r="BR113">
            <v>120.13553088605873</v>
          </cell>
          <cell r="BS113">
            <v>120.057717132809</v>
          </cell>
          <cell r="BT113">
            <v>513891.94311534811</v>
          </cell>
          <cell r="BU113">
            <v>513559.08687755599</v>
          </cell>
          <cell r="BV113">
            <v>117.59666666666666</v>
          </cell>
          <cell r="BW113">
            <v>117.666047740761</v>
          </cell>
          <cell r="BX113">
            <v>503031.69338417705</v>
          </cell>
          <cell r="BY113">
            <v>503328.47797799401</v>
          </cell>
          <cell r="BZ113">
            <v>124.78716883470682</v>
          </cell>
          <cell r="CA113">
            <v>125.342758778359</v>
          </cell>
          <cell r="CB113">
            <v>1291180.1049703595</v>
          </cell>
          <cell r="CC113">
            <v>1296928.8264782201</v>
          </cell>
          <cell r="CD113">
            <v>122.14999999999999</v>
          </cell>
          <cell r="CE113">
            <v>122.648168426724</v>
          </cell>
          <cell r="CF113">
            <v>1263893.1654186524</v>
          </cell>
          <cell r="CG113">
            <v>1269047.74315275</v>
          </cell>
          <cell r="CH113">
            <v>119.96350395252107</v>
          </cell>
          <cell r="CI113">
            <v>119.86106919196099</v>
          </cell>
          <cell r="CJ113">
            <v>480040.8920756299</v>
          </cell>
          <cell r="CK113">
            <v>479630.99346171803</v>
          </cell>
          <cell r="CL113">
            <v>117.42827523565778</v>
          </cell>
          <cell r="CM113">
            <v>117.476893336827</v>
          </cell>
          <cell r="CN113">
            <v>469896.02788976493</v>
          </cell>
          <cell r="CO113">
            <v>470090.57602893398</v>
          </cell>
          <cell r="CP113">
            <v>7607.7674867456999</v>
          </cell>
          <cell r="CQ113">
            <v>7633.2478838958295</v>
          </cell>
          <cell r="CR113">
            <v>254.83629777873</v>
          </cell>
          <cell r="CS113">
            <v>257.854524579307</v>
          </cell>
          <cell r="CT113">
            <v>37.565770000000001</v>
          </cell>
          <cell r="CU113">
            <v>38.2613642692355</v>
          </cell>
          <cell r="CV113">
            <v>44.727043999999999</v>
          </cell>
          <cell r="CW113">
            <v>44.504134027990197</v>
          </cell>
          <cell r="CX113">
            <v>7250.7044340000002</v>
          </cell>
          <cell r="CY113">
            <v>7270.0554814707002</v>
          </cell>
          <cell r="CZ113">
            <v>37.308048929999998</v>
          </cell>
          <cell r="DA113">
            <v>38.0285754763852</v>
          </cell>
          <cell r="DB113">
            <v>13712.796999997499</v>
          </cell>
          <cell r="DC113">
            <v>8136.9993206538402</v>
          </cell>
          <cell r="DD113">
            <v>8151.3956197315401</v>
          </cell>
          <cell r="DE113">
            <v>6.5</v>
          </cell>
          <cell r="DF113">
            <v>6.4206132914312102</v>
          </cell>
          <cell r="DG113">
            <v>0.98357306151160317</v>
          </cell>
          <cell r="DH113">
            <v>1.1012997156652999</v>
          </cell>
        </row>
        <row r="114">
          <cell r="B114">
            <v>29037345.947759986</v>
          </cell>
          <cell r="C114">
            <v>27911437.779041499</v>
          </cell>
          <cell r="D114">
            <v>34658291.350139521</v>
          </cell>
          <cell r="E114">
            <v>21688532.390000001</v>
          </cell>
          <cell r="F114">
            <v>21048480.549754702</v>
          </cell>
          <cell r="G114">
            <v>4625750.3969999999</v>
          </cell>
          <cell r="H114">
            <v>4355123.2210195204</v>
          </cell>
          <cell r="I114">
            <v>3540421.0752627281</v>
          </cell>
          <cell r="J114">
            <v>3340630.3308308502</v>
          </cell>
          <cell r="K114">
            <v>3186288.1712797023</v>
          </cell>
          <cell r="L114">
            <v>3013077.3879199298</v>
          </cell>
          <cell r="M114">
            <v>23398639.968211789</v>
          </cell>
          <cell r="N114">
            <v>21808348.615233898</v>
          </cell>
          <cell r="O114">
            <v>3830441.1316892426</v>
          </cell>
          <cell r="P114">
            <v>3295284.7436915198</v>
          </cell>
          <cell r="Q114">
            <v>19568510.514640309</v>
          </cell>
          <cell r="R114">
            <v>18557814.427551001</v>
          </cell>
          <cell r="S114">
            <v>2471592.0112703829</v>
          </cell>
          <cell r="T114">
            <v>2160049.3092590901</v>
          </cell>
          <cell r="U114">
            <v>17155784.754796602</v>
          </cell>
          <cell r="V114">
            <v>16430679.811239099</v>
          </cell>
          <cell r="W114">
            <v>8269099.1586625315</v>
          </cell>
          <cell r="X114">
            <v>7819984.98592343</v>
          </cell>
          <cell r="Y114">
            <v>103723.88480942517</v>
          </cell>
          <cell r="Z114">
            <v>-2356280.1963056847</v>
          </cell>
          <cell r="AA114">
            <v>-2835.70106456946</v>
          </cell>
          <cell r="AB114">
            <v>98.7</v>
          </cell>
          <cell r="AC114">
            <v>98.585994552897304</v>
          </cell>
          <cell r="AD114">
            <v>99.67423830333334</v>
          </cell>
          <cell r="AE114">
            <v>99.318248188675199</v>
          </cell>
          <cell r="AF114">
            <v>97.548377049999999</v>
          </cell>
          <cell r="AG114">
            <v>97.757700095272199</v>
          </cell>
          <cell r="AH114">
            <v>98.817569062081233</v>
          </cell>
          <cell r="AI114">
            <v>98.957844087601799</v>
          </cell>
          <cell r="AJ114">
            <v>100.85818500954001</v>
          </cell>
          <cell r="AK114">
            <v>100.90547428002</v>
          </cell>
          <cell r="AL114">
            <v>97.534473583333337</v>
          </cell>
          <cell r="AM114">
            <v>97.728637822288704</v>
          </cell>
          <cell r="AN114">
            <v>3</v>
          </cell>
          <cell r="AO114">
            <v>3</v>
          </cell>
          <cell r="AP114">
            <v>5</v>
          </cell>
          <cell r="AQ114">
            <v>87.989769112070405</v>
          </cell>
          <cell r="AR114">
            <v>477.62016393442599</v>
          </cell>
          <cell r="AS114">
            <v>3.58739302670174</v>
          </cell>
          <cell r="AT114">
            <v>88.13</v>
          </cell>
          <cell r="AU114">
            <v>260.26896455793701</v>
          </cell>
          <cell r="AV114">
            <v>164.3517665</v>
          </cell>
          <cell r="AW114">
            <v>0.31755859375000001</v>
          </cell>
          <cell r="AX114">
            <v>0.16</v>
          </cell>
          <cell r="AY114">
            <v>128.333333333333</v>
          </cell>
          <cell r="AZ114">
            <v>128.333333333333</v>
          </cell>
          <cell r="BA114">
            <v>118.84315108045</v>
          </cell>
          <cell r="BB114">
            <v>124.1708882134414</v>
          </cell>
          <cell r="BC114">
            <v>124.326312638665</v>
          </cell>
          <cell r="BD114">
            <v>891395.6651102762</v>
          </cell>
          <cell r="BE114">
            <v>892511.42308834102</v>
          </cell>
          <cell r="BF114">
            <v>122.55666666666667</v>
          </cell>
          <cell r="BG114">
            <v>122.583140582544</v>
          </cell>
          <cell r="BH114">
            <v>879807.5214638426</v>
          </cell>
          <cell r="BI114">
            <v>879997.57191586599</v>
          </cell>
          <cell r="BJ114">
            <v>124.08183084706272</v>
          </cell>
          <cell r="BK114">
            <v>124.212346986048</v>
          </cell>
          <cell r="BL114">
            <v>829400.69852970773</v>
          </cell>
          <cell r="BM114">
            <v>830273.10810158902</v>
          </cell>
          <cell r="BN114">
            <v>122.46876704605091</v>
          </cell>
          <cell r="BO114">
            <v>122.44994117137399</v>
          </cell>
          <cell r="BP114">
            <v>818618.48944882152</v>
          </cell>
          <cell r="BQ114">
            <v>818492.651576387</v>
          </cell>
          <cell r="BR114">
            <v>120.87132725430595</v>
          </cell>
          <cell r="BS114">
            <v>121.143451459158</v>
          </cell>
          <cell r="BT114">
            <v>517039.38686181488</v>
          </cell>
          <cell r="BU114">
            <v>518203.42580582498</v>
          </cell>
          <cell r="BV114">
            <v>119.3</v>
          </cell>
          <cell r="BW114">
            <v>119.47444274433001</v>
          </cell>
          <cell r="BX114">
            <v>510317.87483261136</v>
          </cell>
          <cell r="BY114">
            <v>511064.071400602</v>
          </cell>
          <cell r="BZ114">
            <v>125.55217831813574</v>
          </cell>
          <cell r="CA114">
            <v>126.639340106216</v>
          </cell>
          <cell r="CB114">
            <v>1299095.7026583354</v>
          </cell>
          <cell r="CC114">
            <v>1310344.62901194</v>
          </cell>
          <cell r="CD114">
            <v>123.91999999999999</v>
          </cell>
          <cell r="CE114">
            <v>124.723069505827</v>
          </cell>
          <cell r="CF114">
            <v>1282207.4585237771</v>
          </cell>
          <cell r="CG114">
            <v>1290516.86547931</v>
          </cell>
          <cell r="CH114">
            <v>120.70745473710396</v>
          </cell>
          <cell r="CI114">
            <v>120.948514837326</v>
          </cell>
          <cell r="CJ114">
            <v>483017.85412262782</v>
          </cell>
          <cell r="CK114">
            <v>483982.47004208801</v>
          </cell>
          <cell r="CL114">
            <v>119.13825782552161</v>
          </cell>
          <cell r="CM114">
            <v>119.272672695192</v>
          </cell>
          <cell r="CN114">
            <v>476738.62201903365</v>
          </cell>
          <cell r="CO114">
            <v>477276.49088412197</v>
          </cell>
          <cell r="CP114">
            <v>7699.4311042475301</v>
          </cell>
          <cell r="CQ114">
            <v>7661.4903169967902</v>
          </cell>
          <cell r="CR114">
            <v>260.34217025253997</v>
          </cell>
          <cell r="CS114">
            <v>258.00554751496003</v>
          </cell>
          <cell r="CT114">
            <v>39.856102</v>
          </cell>
          <cell r="CU114">
            <v>38.911923385010702</v>
          </cell>
          <cell r="CV114">
            <v>44.526822000000003</v>
          </cell>
          <cell r="CW114">
            <v>43.821426375397401</v>
          </cell>
          <cell r="CX114">
            <v>7327.7463710000002</v>
          </cell>
          <cell r="CY114">
            <v>7291.2462434459003</v>
          </cell>
          <cell r="CZ114">
            <v>39.671221430000003</v>
          </cell>
          <cell r="DA114">
            <v>38.727262312913602</v>
          </cell>
          <cell r="DB114">
            <v>13765.879999999101</v>
          </cell>
          <cell r="DC114">
            <v>8195.6324283229405</v>
          </cell>
          <cell r="DD114">
            <v>8182.0464314104602</v>
          </cell>
          <cell r="DE114">
            <v>6.1</v>
          </cell>
          <cell r="DF114">
            <v>6.3636589016094796</v>
          </cell>
          <cell r="DG114">
            <v>0.92895007187276202</v>
          </cell>
          <cell r="DH114">
            <v>0.98975417011951305</v>
          </cell>
        </row>
        <row r="115">
          <cell r="B115">
            <v>27579291.803725991</v>
          </cell>
          <cell r="C115">
            <v>28142887.3076187</v>
          </cell>
          <cell r="D115">
            <v>33249617.450357363</v>
          </cell>
          <cell r="E115">
            <v>20898780.879999999</v>
          </cell>
          <cell r="F115">
            <v>21140947.489277001</v>
          </cell>
          <cell r="G115">
            <v>4252872.9800000004</v>
          </cell>
          <cell r="H115">
            <v>4487258.58924862</v>
          </cell>
          <cell r="I115">
            <v>3226994.2499526953</v>
          </cell>
          <cell r="J115">
            <v>3402262.1464168401</v>
          </cell>
          <cell r="K115">
            <v>2904492.6074432638</v>
          </cell>
          <cell r="L115">
            <v>3065141.83369317</v>
          </cell>
          <cell r="M115">
            <v>20424972.76233818</v>
          </cell>
          <cell r="N115">
            <v>22005588.006608699</v>
          </cell>
          <cell r="O115">
            <v>2487785.9064812902</v>
          </cell>
          <cell r="P115">
            <v>3232005.82635555</v>
          </cell>
          <cell r="Q115">
            <v>18023408.606994502</v>
          </cell>
          <cell r="R115">
            <v>18797856.6612322</v>
          </cell>
          <cell r="S115">
            <v>2124982.2827070663</v>
          </cell>
          <cell r="T115">
            <v>2287536.29834656</v>
          </cell>
          <cell r="U115">
            <v>15935452.138216799</v>
          </cell>
          <cell r="V115">
            <v>16571709.3348251</v>
          </cell>
          <cell r="W115">
            <v>7398947.8696138393</v>
          </cell>
          <cell r="X115">
            <v>7570785.0440303003</v>
          </cell>
          <cell r="Y115">
            <v>190283.76791557571</v>
          </cell>
          <cell r="Z115">
            <v>-1714524.72542974</v>
          </cell>
          <cell r="AA115">
            <v>-1875.68887073878</v>
          </cell>
          <cell r="AB115">
            <v>98.916666666666671</v>
          </cell>
          <cell r="AC115">
            <v>98.892264828013495</v>
          </cell>
          <cell r="AD115">
            <v>99.330668003333329</v>
          </cell>
          <cell r="AE115">
            <v>99.3703377682411</v>
          </cell>
          <cell r="AF115">
            <v>98.432645903333338</v>
          </cell>
          <cell r="AG115">
            <v>98.314593215524496</v>
          </cell>
          <cell r="AH115">
            <v>99.199413689173468</v>
          </cell>
          <cell r="AI115">
            <v>99.032570834398499</v>
          </cell>
          <cell r="AJ115">
            <v>100.54515352823067</v>
          </cell>
          <cell r="AK115">
            <v>100.30370140559199</v>
          </cell>
          <cell r="AL115">
            <v>98.35993272333333</v>
          </cell>
          <cell r="AM115">
            <v>98.237850497446203</v>
          </cell>
          <cell r="AN115">
            <v>3</v>
          </cell>
          <cell r="AO115">
            <v>3</v>
          </cell>
          <cell r="AP115">
            <v>5</v>
          </cell>
          <cell r="AQ115">
            <v>87.29</v>
          </cell>
          <cell r="AR115">
            <v>472.50451612903203</v>
          </cell>
          <cell r="AS115">
            <v>3.5959130908101198</v>
          </cell>
          <cell r="AT115">
            <v>94.3066666666667</v>
          </cell>
          <cell r="AU115">
            <v>261.64908235847298</v>
          </cell>
          <cell r="AV115">
            <v>165.97683839999999</v>
          </cell>
          <cell r="AW115">
            <v>0.29202258064516101</v>
          </cell>
          <cell r="AX115">
            <v>0.14333333333333334</v>
          </cell>
          <cell r="AY115">
            <v>131</v>
          </cell>
          <cell r="AZ115">
            <v>131</v>
          </cell>
          <cell r="BA115">
            <v>114.43149787887999</v>
          </cell>
          <cell r="BB115">
            <v>125.95787700084244</v>
          </cell>
          <cell r="BC115">
            <v>125.63378231242299</v>
          </cell>
          <cell r="BD115">
            <v>904224.06701356161</v>
          </cell>
          <cell r="BE115">
            <v>901897.46208554006</v>
          </cell>
          <cell r="BF115">
            <v>124.59333333333333</v>
          </cell>
          <cell r="BG115">
            <v>124.230215283272</v>
          </cell>
          <cell r="BH115">
            <v>894428.30628758145</v>
          </cell>
          <cell r="BI115">
            <v>891821.56117935304</v>
          </cell>
          <cell r="BJ115">
            <v>125.76748977232496</v>
          </cell>
          <cell r="BK115">
            <v>125.50704778108501</v>
          </cell>
          <cell r="BL115">
            <v>840668.15550186147</v>
          </cell>
          <cell r="BM115">
            <v>838927.28201977303</v>
          </cell>
          <cell r="BN115">
            <v>124.40500863312478</v>
          </cell>
          <cell r="BO115">
            <v>124.10033033069</v>
          </cell>
          <cell r="BP115">
            <v>831560.91715059127</v>
          </cell>
          <cell r="BQ115">
            <v>829524.35470554</v>
          </cell>
          <cell r="BR115">
            <v>122.67733782645323</v>
          </cell>
          <cell r="BS115">
            <v>122.285492474514</v>
          </cell>
          <cell r="BT115">
            <v>524764.78063468519</v>
          </cell>
          <cell r="BU115">
            <v>523088.622320041</v>
          </cell>
          <cell r="BV115">
            <v>121.34833333333333</v>
          </cell>
          <cell r="BW115">
            <v>120.892877189915</v>
          </cell>
          <cell r="BX115">
            <v>519079.82884447614</v>
          </cell>
          <cell r="BY115">
            <v>517131.56890358002</v>
          </cell>
          <cell r="BZ115">
            <v>130.29486099410278</v>
          </cell>
          <cell r="CA115">
            <v>128.76297648312399</v>
          </cell>
          <cell r="CB115">
            <v>1348168.5165748657</v>
          </cell>
          <cell r="CC115">
            <v>1332318.01830329</v>
          </cell>
          <cell r="CD115">
            <v>128.88333333333333</v>
          </cell>
          <cell r="CE115">
            <v>127.68330795202</v>
          </cell>
          <cell r="CF115">
            <v>1333563.3576453046</v>
          </cell>
          <cell r="CG115">
            <v>1321146.62512936</v>
          </cell>
          <cell r="CH115">
            <v>122.4046316293604</v>
          </cell>
          <cell r="CI115">
            <v>122.069450967232</v>
          </cell>
          <cell r="CJ115">
            <v>489809.2055130587</v>
          </cell>
          <cell r="CK115">
            <v>488467.96072900703</v>
          </cell>
          <cell r="CL115">
            <v>121.07858145337566</v>
          </cell>
          <cell r="CM115">
            <v>120.68101155587</v>
          </cell>
          <cell r="CN115">
            <v>484502.93912000064</v>
          </cell>
          <cell r="CO115">
            <v>482912.04020677798</v>
          </cell>
          <cell r="CP115">
            <v>7729.5023522923002</v>
          </cell>
          <cell r="CQ115">
            <v>7721.2536217957604</v>
          </cell>
          <cell r="CR115">
            <v>243.05803074427001</v>
          </cell>
          <cell r="CS115">
            <v>243.316477879536</v>
          </cell>
          <cell r="CT115">
            <v>37.78</v>
          </cell>
          <cell r="CU115">
            <v>38.540111038745898</v>
          </cell>
          <cell r="CV115">
            <v>42.095964000000002</v>
          </cell>
          <cell r="CW115">
            <v>43.360262238496396</v>
          </cell>
          <cell r="CX115">
            <v>7375.334914</v>
          </cell>
          <cell r="CY115">
            <v>7371.87678336717</v>
          </cell>
          <cell r="CZ115">
            <v>37.629612549999997</v>
          </cell>
          <cell r="DA115">
            <v>38.363753823158198</v>
          </cell>
          <cell r="DB115">
            <v>13819.0049999985</v>
          </cell>
          <cell r="DC115">
            <v>8240.7105733241297</v>
          </cell>
          <cell r="DD115">
            <v>8229.5510753091894</v>
          </cell>
          <cell r="DE115">
            <v>6.2</v>
          </cell>
          <cell r="DF115">
            <v>6.14886989750865</v>
          </cell>
          <cell r="DG115">
            <v>1.2053976711047667</v>
          </cell>
          <cell r="DH115">
            <v>1.00102647446071</v>
          </cell>
        </row>
        <row r="116">
          <cell r="B116">
            <v>28309328.233943019</v>
          </cell>
          <cell r="C116">
            <v>28329819.758162599</v>
          </cell>
          <cell r="D116">
            <v>33435231.914372254</v>
          </cell>
          <cell r="E116">
            <v>21450526.719999999</v>
          </cell>
          <cell r="F116">
            <v>21390738.3026697</v>
          </cell>
          <cell r="G116">
            <v>4361940.9979999997</v>
          </cell>
          <cell r="H116">
            <v>4344275.7625443703</v>
          </cell>
          <cell r="I116">
            <v>3337159.3340025358</v>
          </cell>
          <cell r="J116">
            <v>3315301.15957224</v>
          </cell>
          <cell r="K116">
            <v>3002526.9303308134</v>
          </cell>
          <cell r="L116">
            <v>2970305.4714948302</v>
          </cell>
          <cell r="M116">
            <v>22152355.747025512</v>
          </cell>
          <cell r="N116">
            <v>22294361.685848601</v>
          </cell>
          <cell r="O116">
            <v>3451731.5950431246</v>
          </cell>
          <cell r="P116">
            <v>3288698.91066074</v>
          </cell>
          <cell r="Q116">
            <v>18717692.981108122</v>
          </cell>
          <cell r="R116">
            <v>19036117.515063699</v>
          </cell>
          <cell r="S116">
            <v>2230662.8140867963</v>
          </cell>
          <cell r="T116">
            <v>2314179.1198785901</v>
          </cell>
          <cell r="U116">
            <v>16529234.290512001</v>
          </cell>
          <cell r="V116">
            <v>16765045.8133596</v>
          </cell>
          <cell r="W116">
            <v>7540379.8771452382</v>
          </cell>
          <cell r="X116">
            <v>7732922.7632619599</v>
          </cell>
          <cell r="Y116">
            <v>571554.53395752143</v>
          </cell>
          <cell r="Z116">
            <v>-1493071.3719016593</v>
          </cell>
          <cell r="AA116">
            <v>-1887.8297177890099</v>
          </cell>
          <cell r="AB116">
            <v>98.933333333333323</v>
          </cell>
          <cell r="AC116">
            <v>98.994875978797893</v>
          </cell>
          <cell r="AD116">
            <v>98.77227577666666</v>
          </cell>
          <cell r="AE116">
            <v>99.025459862638598</v>
          </cell>
          <cell r="AF116">
            <v>99.143453006666661</v>
          </cell>
          <cell r="AG116">
            <v>99.001866352933405</v>
          </cell>
          <cell r="AH116">
            <v>99.334032472925102</v>
          </cell>
          <cell r="AI116">
            <v>99.220312161656494</v>
          </cell>
          <cell r="AJ116">
            <v>99.854789374071331</v>
          </cell>
          <cell r="AK116">
            <v>99.760908674345401</v>
          </cell>
          <cell r="AL116">
            <v>99.021164603333332</v>
          </cell>
          <cell r="AM116">
            <v>98.881373479942795</v>
          </cell>
          <cell r="AN116">
            <v>3</v>
          </cell>
          <cell r="AO116">
            <v>3</v>
          </cell>
          <cell r="AP116">
            <v>5</v>
          </cell>
          <cell r="AQ116">
            <v>88.63</v>
          </cell>
          <cell r="AR116">
            <v>484.38063492063498</v>
          </cell>
          <cell r="AS116">
            <v>3.241189633796</v>
          </cell>
          <cell r="AT116">
            <v>94.19</v>
          </cell>
          <cell r="AU116">
            <v>258.92831827809403</v>
          </cell>
          <cell r="AV116">
            <v>167.72855609999999</v>
          </cell>
          <cell r="AW116">
            <v>0.27503790322580701</v>
          </cell>
          <cell r="AX116">
            <v>0.11666666666666665</v>
          </cell>
          <cell r="AY116">
            <v>152.666666666667</v>
          </cell>
          <cell r="AZ116">
            <v>152.666666666667</v>
          </cell>
          <cell r="BA116">
            <v>113.03123281102999</v>
          </cell>
          <cell r="BB116">
            <v>127.1644204851752</v>
          </cell>
          <cell r="BC116">
            <v>127.33892093583501</v>
          </cell>
          <cell r="BD116">
            <v>912885.57896032766</v>
          </cell>
          <cell r="BE116">
            <v>914138.27955439803</v>
          </cell>
          <cell r="BF116">
            <v>125.80799999999999</v>
          </cell>
          <cell r="BG116">
            <v>126.08090960715499</v>
          </cell>
          <cell r="BH116">
            <v>903148.13278475078</v>
          </cell>
          <cell r="BI116">
            <v>905107.29120302503</v>
          </cell>
          <cell r="BJ116">
            <v>127.11509009990847</v>
          </cell>
          <cell r="BK116">
            <v>127.286236589853</v>
          </cell>
          <cell r="BL116">
            <v>849675.92598208773</v>
          </cell>
          <cell r="BM116">
            <v>850819.92117575498</v>
          </cell>
          <cell r="BN116">
            <v>125.75919580550942</v>
          </cell>
          <cell r="BO116">
            <v>126.028177507937</v>
          </cell>
          <cell r="BP116">
            <v>840612.7161049454</v>
          </cell>
          <cell r="BQ116">
            <v>842410.67161578801</v>
          </cell>
          <cell r="BR116">
            <v>123.66913746630728</v>
          </cell>
          <cell r="BS116">
            <v>123.82261063651499</v>
          </cell>
          <cell r="BT116">
            <v>529007.30439386435</v>
          </cell>
          <cell r="BU116">
            <v>529663.80147859605</v>
          </cell>
          <cell r="BV116">
            <v>122.35</v>
          </cell>
          <cell r="BW116">
            <v>122.548696059568</v>
          </cell>
          <cell r="BX116">
            <v>523364.55981366307</v>
          </cell>
          <cell r="BY116">
            <v>524214.50240270398</v>
          </cell>
          <cell r="BZ116">
            <v>130.09097035040432</v>
          </cell>
          <cell r="CA116">
            <v>129.87708497647299</v>
          </cell>
          <cell r="CB116">
            <v>1346058.8482075853</v>
          </cell>
          <cell r="CC116">
            <v>1343845.7637870801</v>
          </cell>
          <cell r="CD116">
            <v>128.70333333333332</v>
          </cell>
          <cell r="CE116">
            <v>128.46665461798599</v>
          </cell>
          <cell r="CF116">
            <v>1331700.8871600376</v>
          </cell>
          <cell r="CG116">
            <v>1329251.9587042499</v>
          </cell>
          <cell r="CH116">
            <v>123.46071621434496</v>
          </cell>
          <cell r="CI116">
            <v>123.618335906879</v>
          </cell>
          <cell r="CJ116">
            <v>494035.18899620173</v>
          </cell>
          <cell r="CK116">
            <v>494665.91330353502</v>
          </cell>
          <cell r="CL116">
            <v>122.14380190805861</v>
          </cell>
          <cell r="CM116">
            <v>122.350997653044</v>
          </cell>
          <cell r="CN116">
            <v>488765.48031357554</v>
          </cell>
          <cell r="CO116">
            <v>489594.58605895599</v>
          </cell>
          <cell r="CP116">
            <v>7752.8282618661224</v>
          </cell>
          <cell r="CQ116">
            <v>7771.7713415108001</v>
          </cell>
          <cell r="CR116">
            <v>257.89720601335</v>
          </cell>
          <cell r="CS116">
            <v>257.27218905611602</v>
          </cell>
          <cell r="CT116">
            <v>39.617292999999997</v>
          </cell>
          <cell r="CU116">
            <v>39.0878430611412</v>
          </cell>
          <cell r="CV116">
            <v>42.649574999999999</v>
          </cell>
          <cell r="CW116">
            <v>42.358380835989401</v>
          </cell>
          <cell r="CX116">
            <v>7381.7380059999996</v>
          </cell>
          <cell r="CY116">
            <v>7402.2106359122699</v>
          </cell>
          <cell r="CZ116">
            <v>39.482281350000001</v>
          </cell>
          <cell r="DA116">
            <v>38.9520625395986</v>
          </cell>
          <cell r="DB116">
            <v>13872.110000001172</v>
          </cell>
          <cell r="DC116">
            <v>8262.5386674372821</v>
          </cell>
          <cell r="DD116">
            <v>8273.1555351603201</v>
          </cell>
          <cell r="DE116">
            <v>6.2</v>
          </cell>
          <cell r="DF116">
            <v>6.0690877273095003</v>
          </cell>
          <cell r="DG116">
            <v>0.85365208166959194</v>
          </cell>
          <cell r="DH116">
            <v>0.88044835896862295</v>
          </cell>
        </row>
        <row r="117">
          <cell r="B117">
            <v>28182585.941982072</v>
          </cell>
          <cell r="C117">
            <v>28745129.039155599</v>
          </cell>
          <cell r="D117">
            <v>33774716.052546807</v>
          </cell>
          <cell r="E117">
            <v>21094067.41</v>
          </cell>
          <cell r="F117">
            <v>21573959.7306628</v>
          </cell>
          <cell r="G117">
            <v>4525133.7039999999</v>
          </cell>
          <cell r="H117">
            <v>4587420.2597784502</v>
          </cell>
          <cell r="I117">
            <v>3445367.3660142357</v>
          </cell>
          <cell r="J117">
            <v>3501290.9928071001</v>
          </cell>
          <cell r="K117">
            <v>3124579.4437460536</v>
          </cell>
          <cell r="L117">
            <v>3177581.4718164802</v>
          </cell>
          <cell r="M117">
            <v>22588325.210352171</v>
          </cell>
          <cell r="N117">
            <v>22457617.939005699</v>
          </cell>
          <cell r="O117">
            <v>3369598.315699249</v>
          </cell>
          <cell r="P117">
            <v>3293244.0436534602</v>
          </cell>
          <cell r="Q117">
            <v>19251355.230759192</v>
          </cell>
          <cell r="R117">
            <v>19186712.815873101</v>
          </cell>
          <cell r="S117">
            <v>2261447.6582345311</v>
          </cell>
          <cell r="T117">
            <v>2355001.5292495899</v>
          </cell>
          <cell r="U117">
            <v>17028147.050186001</v>
          </cell>
          <cell r="V117">
            <v>16885870.448338799</v>
          </cell>
          <cell r="W117">
            <v>7520908.1492421553</v>
          </cell>
          <cell r="X117">
            <v>7581999.0390170198</v>
          </cell>
          <cell r="Y117">
            <v>-270973.74092615885</v>
          </cell>
          <cell r="Z117">
            <v>-2276418.1499307561</v>
          </cell>
          <cell r="AA117">
            <v>-4190.6567300854604</v>
          </cell>
          <cell r="AB117">
            <v>99.946666666666658</v>
          </cell>
          <cell r="AC117">
            <v>100.01452580625801</v>
          </cell>
          <cell r="AD117">
            <v>99.94091779</v>
          </cell>
          <cell r="AE117">
            <v>99.974624409729103</v>
          </cell>
          <cell r="AF117">
            <v>99.97544967666667</v>
          </cell>
          <cell r="AG117">
            <v>100.051039385641</v>
          </cell>
          <cell r="AH117">
            <v>99.686605554794426</v>
          </cell>
          <cell r="AI117">
            <v>99.830994232193603</v>
          </cell>
          <cell r="AJ117">
            <v>99.366338439654896</v>
          </cell>
          <cell r="AK117">
            <v>99.6646702811437</v>
          </cell>
          <cell r="AL117">
            <v>99.910632680000006</v>
          </cell>
          <cell r="AM117">
            <v>100.006477994604</v>
          </cell>
          <cell r="AN117">
            <v>3</v>
          </cell>
          <cell r="AO117">
            <v>3</v>
          </cell>
          <cell r="AP117">
            <v>5</v>
          </cell>
          <cell r="AQ117">
            <v>91.43</v>
          </cell>
          <cell r="AR117">
            <v>507.47196721311502</v>
          </cell>
          <cell r="AS117">
            <v>3.2109634400798299</v>
          </cell>
          <cell r="AT117">
            <v>105.833333333333</v>
          </cell>
          <cell r="AU117">
            <v>257.75437894005</v>
          </cell>
          <cell r="AV117">
            <v>169.3462289</v>
          </cell>
          <cell r="AW117">
            <v>0.26157615384615401</v>
          </cell>
          <cell r="AX117">
            <v>8.3333333333333329E-2</v>
          </cell>
          <cell r="AY117">
            <v>171</v>
          </cell>
          <cell r="AZ117">
            <v>171</v>
          </cell>
          <cell r="BA117">
            <v>112.26501819563001</v>
          </cell>
          <cell r="BB117">
            <v>127.91488794023481</v>
          </cell>
          <cell r="BC117">
            <v>127.90784958795101</v>
          </cell>
          <cell r="BD117">
            <v>918273.02078241215</v>
          </cell>
          <cell r="BE117">
            <v>918222.49399137299</v>
          </cell>
          <cell r="BF117">
            <v>127.84666666666666</v>
          </cell>
          <cell r="BG117">
            <v>127.922676125122</v>
          </cell>
          <cell r="BH117">
            <v>917783.2751713281</v>
          </cell>
          <cell r="BI117">
            <v>918328.93045696698</v>
          </cell>
          <cell r="BJ117">
            <v>127.95018540419787</v>
          </cell>
          <cell r="BK117">
            <v>127.91357654402</v>
          </cell>
          <cell r="BL117">
            <v>855257.95700136118</v>
          </cell>
          <cell r="BM117">
            <v>855013.25224487099</v>
          </cell>
          <cell r="BN117">
            <v>127.88194530531563</v>
          </cell>
          <cell r="BO117">
            <v>127.943089452431</v>
          </cell>
          <cell r="BP117">
            <v>854801.81942429359</v>
          </cell>
          <cell r="BQ117">
            <v>855210.52550333296</v>
          </cell>
          <cell r="BR117">
            <v>124.18956776947707</v>
          </cell>
          <cell r="BS117">
            <v>124.154984112384</v>
          </cell>
          <cell r="BT117">
            <v>531233.49790863472</v>
          </cell>
          <cell r="BU117">
            <v>531085.56280310999</v>
          </cell>
          <cell r="BV117">
            <v>124.12333333333333</v>
          </cell>
          <cell r="BW117">
            <v>124.213502377353</v>
          </cell>
          <cell r="BX117">
            <v>530950.17337641667</v>
          </cell>
          <cell r="BY117">
            <v>531335.88062685495</v>
          </cell>
          <cell r="BZ117">
            <v>127.87486659551762</v>
          </cell>
          <cell r="CA117">
            <v>128.48943182491999</v>
          </cell>
          <cell r="CB117">
            <v>1323128.6935644425</v>
          </cell>
          <cell r="CC117">
            <v>1329487.63578464</v>
          </cell>
          <cell r="CD117">
            <v>127.80666666666666</v>
          </cell>
          <cell r="CE117">
            <v>128.412779020286</v>
          </cell>
          <cell r="CF117">
            <v>1322423.0249278746</v>
          </cell>
          <cell r="CG117">
            <v>1328694.5047587301</v>
          </cell>
          <cell r="CH117">
            <v>124.1019973160342</v>
          </cell>
          <cell r="CI117">
            <v>124.044528424041</v>
          </cell>
          <cell r="CJ117">
            <v>496601.31237525854</v>
          </cell>
          <cell r="CK117">
            <v>496371.34728413197</v>
          </cell>
          <cell r="CL117">
            <v>124.03580958413229</v>
          </cell>
          <cell r="CM117">
            <v>124.101807270075</v>
          </cell>
          <cell r="CN117">
            <v>496336.4583419917</v>
          </cell>
          <cell r="CO117">
            <v>496600.55189532798</v>
          </cell>
          <cell r="CP117">
            <v>7758.9072426330367</v>
          </cell>
          <cell r="CQ117">
            <v>7793.1034708608804</v>
          </cell>
          <cell r="CR117">
            <v>244.88792890357999</v>
          </cell>
          <cell r="CS117">
            <v>247.90443600318901</v>
          </cell>
          <cell r="CT117">
            <v>37.744343000000001</v>
          </cell>
          <cell r="CU117">
            <v>38.4736865735332</v>
          </cell>
          <cell r="CV117">
            <v>43.445472000000002</v>
          </cell>
          <cell r="CW117">
            <v>43.2222435795669</v>
          </cell>
          <cell r="CX117">
            <v>7404.8672649999999</v>
          </cell>
          <cell r="CY117">
            <v>7428.6340647058296</v>
          </cell>
          <cell r="CZ117">
            <v>37.537615469999999</v>
          </cell>
          <cell r="DA117">
            <v>38.2922713645562</v>
          </cell>
          <cell r="DB117">
            <v>13926.304999997916</v>
          </cell>
          <cell r="DC117">
            <v>8227.0479355154566</v>
          </cell>
          <cell r="DD117">
            <v>8242.8802866723508</v>
          </cell>
          <cell r="DE117">
            <v>5.7</v>
          </cell>
          <cell r="DF117">
            <v>5.6166966294420497</v>
          </cell>
          <cell r="DG117">
            <v>0.67014722371225632</v>
          </cell>
          <cell r="DH117">
            <v>0.76021199246599402</v>
          </cell>
        </row>
        <row r="118">
          <cell r="B118">
            <v>29915856.937792178</v>
          </cell>
          <cell r="C118">
            <v>28789808.2667358</v>
          </cell>
          <cell r="D118">
            <v>36770010.384202108</v>
          </cell>
          <cell r="E118">
            <v>22271018.77</v>
          </cell>
          <cell r="F118">
            <v>21614539.2160611</v>
          </cell>
          <cell r="G118">
            <v>4876551.1619999995</v>
          </cell>
          <cell r="H118">
            <v>4602899.0422834503</v>
          </cell>
          <cell r="I118">
            <v>3723407.1561721428</v>
          </cell>
          <cell r="J118">
            <v>3520613.05079418</v>
          </cell>
          <cell r="K118">
            <v>3359831.3722052402</v>
          </cell>
          <cell r="L118">
            <v>3188212.5909122801</v>
          </cell>
          <cell r="M118">
            <v>24354949.318565756</v>
          </cell>
          <cell r="N118">
            <v>22737007.694723301</v>
          </cell>
          <cell r="O118">
            <v>3923170.5185002554</v>
          </cell>
          <cell r="P118">
            <v>3394823.1516998</v>
          </cell>
          <cell r="Q118">
            <v>20437535.711913638</v>
          </cell>
          <cell r="R118">
            <v>19394690.3964766</v>
          </cell>
          <cell r="S118">
            <v>2720836.8739175489</v>
          </cell>
          <cell r="T118">
            <v>2369808.8943976401</v>
          </cell>
          <cell r="U118">
            <v>17807699.794094399</v>
          </cell>
          <cell r="V118">
            <v>17078156.2100848</v>
          </cell>
          <cell r="W118">
            <v>7380865.6993407784</v>
          </cell>
          <cell r="X118">
            <v>7001865.9054715103</v>
          </cell>
          <cell r="Y118">
            <v>340247.54585597559</v>
          </cell>
          <cell r="Z118">
            <v>-1911000.8535634105</v>
          </cell>
          <cell r="AA118">
            <v>-2357.2648808255399</v>
          </cell>
          <cell r="AB118">
            <v>100.98</v>
          </cell>
          <cell r="AC118">
            <v>100.840474493694</v>
          </cell>
          <cell r="AD118">
            <v>100.86824993333333</v>
          </cell>
          <cell r="AE118">
            <v>100.481564230708</v>
          </cell>
          <cell r="AF118">
            <v>101.13245973333333</v>
          </cell>
          <cell r="AG118">
            <v>101.322210023666</v>
          </cell>
          <cell r="AH118">
            <v>100.64030155144069</v>
          </cell>
          <cell r="AI118">
            <v>100.77579440807401</v>
          </cell>
          <cell r="AJ118">
            <v>99.971750555119755</v>
          </cell>
          <cell r="AK118">
            <v>100.000433525353</v>
          </cell>
          <cell r="AL118">
            <v>101.08682579999999</v>
          </cell>
          <cell r="AM118">
            <v>101.261766799911</v>
          </cell>
          <cell r="AN118">
            <v>3</v>
          </cell>
          <cell r="AO118">
            <v>3</v>
          </cell>
          <cell r="AP118">
            <v>4.68333333333333</v>
          </cell>
          <cell r="AQ118">
            <v>92.72</v>
          </cell>
          <cell r="AR118">
            <v>515.99596774193503</v>
          </cell>
          <cell r="AS118">
            <v>3.2444419244609701</v>
          </cell>
          <cell r="AT118">
            <v>97.413333333333298</v>
          </cell>
          <cell r="AU118">
            <v>259.294259856986</v>
          </cell>
          <cell r="AV118">
            <v>170.80991779999999</v>
          </cell>
          <cell r="AW118">
            <v>0.24127656250000001</v>
          </cell>
          <cell r="AX118">
            <v>8.666666666666667E-2</v>
          </cell>
          <cell r="AY118">
            <v>161.666666666667</v>
          </cell>
          <cell r="AZ118">
            <v>161.666666666667</v>
          </cell>
          <cell r="BA118">
            <v>116.03898085947</v>
          </cell>
          <cell r="BB118">
            <v>128.64758698092032</v>
          </cell>
          <cell r="BC118">
            <v>128.885609026336</v>
          </cell>
          <cell r="BD118">
            <v>923532.90704153955</v>
          </cell>
          <cell r="BE118">
            <v>925241.61527792597</v>
          </cell>
          <cell r="BF118">
            <v>129.90833333333333</v>
          </cell>
          <cell r="BG118">
            <v>129.955385049407</v>
          </cell>
          <cell r="BH118">
            <v>932583.52953054663</v>
          </cell>
          <cell r="BI118">
            <v>932921.30351735698</v>
          </cell>
          <cell r="BJ118">
            <v>128.74605290659414</v>
          </cell>
          <cell r="BK118">
            <v>128.955458560919</v>
          </cell>
          <cell r="BL118">
            <v>860577.77746112004</v>
          </cell>
          <cell r="BM118">
            <v>861977.50854494295</v>
          </cell>
          <cell r="BN118">
            <v>130.00776422507877</v>
          </cell>
          <cell r="BO118">
            <v>130.03256761960699</v>
          </cell>
          <cell r="BP118">
            <v>869011.43968023907</v>
          </cell>
          <cell r="BQ118">
            <v>869177.23311393696</v>
          </cell>
          <cell r="BR118">
            <v>124.62203736713539</v>
          </cell>
          <cell r="BS118">
            <v>124.969918930481</v>
          </cell>
          <cell r="BT118">
            <v>533083.43056585779</v>
          </cell>
          <cell r="BU118">
            <v>534571.529309668</v>
          </cell>
          <cell r="BV118">
            <v>125.84333333333333</v>
          </cell>
          <cell r="BW118">
            <v>126.056283591339</v>
          </cell>
          <cell r="BX118">
            <v>538307.6481854032</v>
          </cell>
          <cell r="BY118">
            <v>539218.56455744605</v>
          </cell>
          <cell r="BZ118">
            <v>127.01525054466229</v>
          </cell>
          <cell r="CA118">
            <v>128.11252460706501</v>
          </cell>
          <cell r="CB118">
            <v>1314234.1962123327</v>
          </cell>
          <cell r="CC118">
            <v>1325587.7548490199</v>
          </cell>
          <cell r="CD118">
            <v>128.26</v>
          </cell>
          <cell r="CE118">
            <v>129.108984636511</v>
          </cell>
          <cell r="CF118">
            <v>1327113.6913352136</v>
          </cell>
          <cell r="CG118">
            <v>1335898.1848311999</v>
          </cell>
          <cell r="CH118">
            <v>124.59457239128852</v>
          </cell>
          <cell r="CI118">
            <v>124.908293958174</v>
          </cell>
          <cell r="CJ118">
            <v>498572.37999789906</v>
          </cell>
          <cell r="CK118">
            <v>499827.75497463602</v>
          </cell>
          <cell r="CL118">
            <v>125.81559920072317</v>
          </cell>
          <cell r="CM118">
            <v>125.97650359129</v>
          </cell>
          <cell r="CN118">
            <v>503458.38932187849</v>
          </cell>
          <cell r="CO118">
            <v>504102.25753646297</v>
          </cell>
          <cell r="CP118">
            <v>7904.0478115144897</v>
          </cell>
          <cell r="CQ118">
            <v>7858.6524426235901</v>
          </cell>
          <cell r="CR118">
            <v>249.41467156565</v>
          </cell>
          <cell r="CS118">
            <v>245.97159021070999</v>
          </cell>
          <cell r="CT118">
            <v>39.857554999999998</v>
          </cell>
          <cell r="CU118">
            <v>38.795583157540797</v>
          </cell>
          <cell r="CV118">
            <v>43.257320999999997</v>
          </cell>
          <cell r="CW118">
            <v>42.4137777010164</v>
          </cell>
          <cell r="CX118">
            <v>7550.6096120000002</v>
          </cell>
          <cell r="CY118">
            <v>7509.6088084678804</v>
          </cell>
          <cell r="CZ118">
            <v>39.729856769999998</v>
          </cell>
          <cell r="DA118">
            <v>38.665818846709399</v>
          </cell>
          <cell r="DB118">
            <v>13980.9819999994</v>
          </cell>
          <cell r="DC118">
            <v>8378.8670319660505</v>
          </cell>
          <cell r="DD118">
            <v>8363.7566689721807</v>
          </cell>
          <cell r="DE118">
            <v>5.7</v>
          </cell>
          <cell r="DF118">
            <v>5.97742608774091</v>
          </cell>
          <cell r="DG118">
            <v>0.70057204364330861</v>
          </cell>
          <cell r="DH118">
            <v>0.74663535582831098</v>
          </cell>
        </row>
        <row r="119">
          <cell r="B119">
            <v>28313442.618104387</v>
          </cell>
          <cell r="C119">
            <v>28839254.410621099</v>
          </cell>
          <cell r="D119">
            <v>35832854.462655678</v>
          </cell>
          <cell r="E119">
            <v>21424615.420000002</v>
          </cell>
          <cell r="F119">
            <v>21647724.512938701</v>
          </cell>
          <cell r="G119">
            <v>4363453.9210000001</v>
          </cell>
          <cell r="H119">
            <v>4595109.5083228704</v>
          </cell>
          <cell r="I119">
            <v>3333526.6815251512</v>
          </cell>
          <cell r="J119">
            <v>3496228.8183286502</v>
          </cell>
          <cell r="K119">
            <v>3028657.4157634629</v>
          </cell>
          <cell r="L119">
            <v>3174053.39875938</v>
          </cell>
          <cell r="M119">
            <v>21266320.159303378</v>
          </cell>
          <cell r="N119">
            <v>22868187.5375586</v>
          </cell>
          <cell r="O119">
            <v>2641321.8420449351</v>
          </cell>
          <cell r="P119">
            <v>3437112.7822992899</v>
          </cell>
          <cell r="Q119">
            <v>18727058.917779084</v>
          </cell>
          <cell r="R119">
            <v>19498053.399024401</v>
          </cell>
          <cell r="S119">
            <v>2166312.128548115</v>
          </cell>
          <cell r="T119">
            <v>2329842.6329342802</v>
          </cell>
          <cell r="U119">
            <v>16590365.241879599</v>
          </cell>
          <cell r="V119">
            <v>17214148.487353802</v>
          </cell>
          <cell r="W119">
            <v>7182257.148459563</v>
          </cell>
          <cell r="X119">
            <v>7339341.0666122297</v>
          </cell>
          <cell r="Y119">
            <v>1001166.2759725961</v>
          </cell>
          <cell r="Z119">
            <v>-920299.73870888923</v>
          </cell>
          <cell r="AA119">
            <v>-475.99327433292001</v>
          </cell>
          <cell r="AB119">
            <v>102.3023556</v>
          </cell>
          <cell r="AC119">
            <v>102.345186741014</v>
          </cell>
          <cell r="AD119">
            <v>101.86539260954403</v>
          </cell>
          <cell r="AE119">
            <v>102.008560614727</v>
          </cell>
          <cell r="AF119">
            <v>102.86684499860138</v>
          </cell>
          <cell r="AG119">
            <v>102.73934640456</v>
          </cell>
          <cell r="AH119">
            <v>101.88593147182233</v>
          </cell>
          <cell r="AI119">
            <v>101.722124196781</v>
          </cell>
          <cell r="AJ119">
            <v>100.39164852113935</v>
          </cell>
          <cell r="AK119">
            <v>100.16659535441499</v>
          </cell>
          <cell r="AL119">
            <v>102.866845</v>
          </cell>
          <cell r="AM119">
            <v>102.735086549096</v>
          </cell>
          <cell r="AN119">
            <v>3</v>
          </cell>
          <cell r="AO119">
            <v>3</v>
          </cell>
          <cell r="AP119">
            <v>4.3366666666666696</v>
          </cell>
          <cell r="AQ119">
            <v>97.56</v>
          </cell>
          <cell r="AR119">
            <v>551.48460317460297</v>
          </cell>
          <cell r="AS119">
            <v>3.1925474008890502</v>
          </cell>
          <cell r="AT119">
            <v>98.72</v>
          </cell>
          <cell r="AU119">
            <v>258.86996791092201</v>
          </cell>
          <cell r="AV119">
            <v>172.22293210000001</v>
          </cell>
          <cell r="AW119">
            <v>0.23589126984127001</v>
          </cell>
          <cell r="AX119">
            <v>7.3333333333333348E-2</v>
          </cell>
          <cell r="AY119">
            <v>154</v>
          </cell>
          <cell r="AZ119">
            <v>154</v>
          </cell>
          <cell r="BA119">
            <v>111.48799475476</v>
          </cell>
          <cell r="BB119">
            <v>129.70049994300098</v>
          </cell>
          <cell r="BC119">
            <v>129.25032952794999</v>
          </cell>
          <cell r="BD119">
            <v>931091.53904974286</v>
          </cell>
          <cell r="BE119">
            <v>927859.86403904599</v>
          </cell>
          <cell r="BF119">
            <v>132.68666666666667</v>
          </cell>
          <cell r="BG119">
            <v>132.26163295969499</v>
          </cell>
          <cell r="BH119">
            <v>952528.57724018069</v>
          </cell>
          <cell r="BI119">
            <v>949477.35315921204</v>
          </cell>
          <cell r="BJ119">
            <v>129.77591422725632</v>
          </cell>
          <cell r="BK119">
            <v>129.37607682455101</v>
          </cell>
          <cell r="BL119">
            <v>867461.68377451692</v>
          </cell>
          <cell r="BM119">
            <v>864789.04896363197</v>
          </cell>
          <cell r="BN119">
            <v>132.76381725591875</v>
          </cell>
          <cell r="BO119">
            <v>132.373473922583</v>
          </cell>
          <cell r="BP119">
            <v>887433.73642875371</v>
          </cell>
          <cell r="BQ119">
            <v>884824.56285951496</v>
          </cell>
          <cell r="BR119">
            <v>125.7514217655675</v>
          </cell>
          <cell r="BS119">
            <v>125.249980470926</v>
          </cell>
          <cell r="BT119">
            <v>537914.48711302446</v>
          </cell>
          <cell r="BU119">
            <v>535769.521011087</v>
          </cell>
          <cell r="BV119">
            <v>128.64666666666668</v>
          </cell>
          <cell r="BW119">
            <v>128.10395941340701</v>
          </cell>
          <cell r="BX119">
            <v>550299.19143028243</v>
          </cell>
          <cell r="BY119">
            <v>547977.70599698497</v>
          </cell>
          <cell r="BZ119">
            <v>128.68064724536347</v>
          </cell>
          <cell r="CA119">
            <v>127.30125542660799</v>
          </cell>
          <cell r="CB119">
            <v>1331466.1528863157</v>
          </cell>
          <cell r="CC119">
            <v>1317193.50539455</v>
          </cell>
          <cell r="CD119">
            <v>131.64333333333335</v>
          </cell>
          <cell r="CE119">
            <v>130.490152220933</v>
          </cell>
          <cell r="CF119">
            <v>1362121.2384193982</v>
          </cell>
          <cell r="CG119">
            <v>1350189.2062784301</v>
          </cell>
          <cell r="CH119">
            <v>125.69878100808498</v>
          </cell>
          <cell r="CI119">
            <v>125.238352461887</v>
          </cell>
          <cell r="CJ119">
            <v>502990.93457475054</v>
          </cell>
          <cell r="CK119">
            <v>501148.50314568297</v>
          </cell>
          <cell r="CL119">
            <v>128.59281393175635</v>
          </cell>
          <cell r="CM119">
            <v>128.12056492925299</v>
          </cell>
          <cell r="CN119">
            <v>514571.57452442468</v>
          </cell>
          <cell r="CO119">
            <v>512681.84285493701</v>
          </cell>
          <cell r="CP119">
            <v>7894.76906934617</v>
          </cell>
          <cell r="CQ119">
            <v>7882.6723923645204</v>
          </cell>
          <cell r="CR119">
            <v>239.13272148643</v>
          </cell>
          <cell r="CS119">
            <v>240.21528426136001</v>
          </cell>
          <cell r="CT119">
            <v>37.336010000000002</v>
          </cell>
          <cell r="CU119">
            <v>38.223826337866598</v>
          </cell>
          <cell r="CV119">
            <v>40.743868999999997</v>
          </cell>
          <cell r="CW119">
            <v>42.125144137315502</v>
          </cell>
          <cell r="CX119">
            <v>7548.5278319999998</v>
          </cell>
          <cell r="CY119">
            <v>7541.7063347862504</v>
          </cell>
          <cell r="CZ119">
            <v>37.209757359999998</v>
          </cell>
          <cell r="DA119">
            <v>38.075389658515803</v>
          </cell>
          <cell r="DB119">
            <v>14035.665999998901</v>
          </cell>
          <cell r="DC119">
            <v>8439.1508362337299</v>
          </cell>
          <cell r="DD119">
            <v>8425.4718686322703</v>
          </cell>
          <cell r="DE119">
            <v>6.5</v>
          </cell>
          <cell r="DF119">
            <v>6.4515499397932903</v>
          </cell>
          <cell r="DG119">
            <v>0.82117266707046543</v>
          </cell>
          <cell r="DH119">
            <v>0.67395721056464997</v>
          </cell>
        </row>
        <row r="120">
          <cell r="B120">
            <v>28973062.200633749</v>
          </cell>
          <cell r="C120">
            <v>28999967.161918499</v>
          </cell>
          <cell r="D120">
            <v>36033937.216669716</v>
          </cell>
          <cell r="E120">
            <v>21778451.559999999</v>
          </cell>
          <cell r="F120">
            <v>21727727.777009599</v>
          </cell>
          <cell r="G120">
            <v>4678272.2120000003</v>
          </cell>
          <cell r="H120">
            <v>4648073.88848003</v>
          </cell>
          <cell r="I120">
            <v>3545814.490261348</v>
          </cell>
          <cell r="J120">
            <v>3520967.9192639301</v>
          </cell>
          <cell r="K120">
            <v>3222994.6180455256</v>
          </cell>
          <cell r="L120">
            <v>3187795.06004589</v>
          </cell>
          <cell r="M120">
            <v>22826402.643305629</v>
          </cell>
          <cell r="N120">
            <v>22987887.0999991</v>
          </cell>
          <cell r="O120">
            <v>3677102.5661053648</v>
          </cell>
          <cell r="P120">
            <v>3491029.7473246302</v>
          </cell>
          <cell r="Q120">
            <v>19144137.083812147</v>
          </cell>
          <cell r="R120">
            <v>19490812.019713901</v>
          </cell>
          <cell r="S120">
            <v>2170752.0563076702</v>
          </cell>
          <cell r="T120">
            <v>2260559.3250697302</v>
          </cell>
          <cell r="U120">
            <v>16995937.2405142</v>
          </cell>
          <cell r="V120">
            <v>17249771.033296201</v>
          </cell>
          <cell r="W120">
            <v>7167967.5460805511</v>
          </cell>
          <cell r="X120">
            <v>7350116.6468976103</v>
          </cell>
          <cell r="Y120">
            <v>1511731.190384903</v>
          </cell>
          <cell r="Z120">
            <v>-721137.23867943313</v>
          </cell>
          <cell r="AA120">
            <v>64.629664724277006</v>
          </cell>
          <cell r="AB120">
            <v>103.92870473333333</v>
          </cell>
          <cell r="AC120">
            <v>103.97686154554999</v>
          </cell>
          <cell r="AD120">
            <v>103.41185896987778</v>
          </cell>
          <cell r="AE120">
            <v>103.675801890644</v>
          </cell>
          <cell r="AF120">
            <v>104.5967075432655</v>
          </cell>
          <cell r="AG120">
            <v>104.43408116348699</v>
          </cell>
          <cell r="AH120">
            <v>103.424235026967</v>
          </cell>
          <cell r="AI120">
            <v>103.299645096144</v>
          </cell>
          <cell r="AJ120">
            <v>101.63813909999999</v>
          </cell>
          <cell r="AK120">
            <v>101.531165277117</v>
          </cell>
          <cell r="AL120">
            <v>104.59670753333334</v>
          </cell>
          <cell r="AM120">
            <v>104.436535304698</v>
          </cell>
          <cell r="AN120">
            <v>3</v>
          </cell>
          <cell r="AO120">
            <v>3</v>
          </cell>
          <cell r="AP120">
            <v>4</v>
          </cell>
          <cell r="AQ120">
            <v>97.4</v>
          </cell>
          <cell r="AR120">
            <v>554.352096774193</v>
          </cell>
          <cell r="AS120">
            <v>3.0785327648250602</v>
          </cell>
          <cell r="AT120">
            <v>103.06</v>
          </cell>
          <cell r="AU120">
            <v>261.22210539161102</v>
          </cell>
          <cell r="AV120">
            <v>173.22083910000001</v>
          </cell>
          <cell r="AW120">
            <v>0.228222131147541</v>
          </cell>
          <cell r="AX120">
            <v>9.3333333333333338E-2</v>
          </cell>
          <cell r="AY120">
            <v>132</v>
          </cell>
          <cell r="AZ120">
            <v>132</v>
          </cell>
          <cell r="BA120">
            <v>113.13112605441999</v>
          </cell>
          <cell r="BB120">
            <v>129.46054414119251</v>
          </cell>
          <cell r="BC120">
            <v>129.638847319728</v>
          </cell>
          <cell r="BD120">
            <v>929368.94879829464</v>
          </cell>
          <cell r="BE120">
            <v>930648.94834449305</v>
          </cell>
          <cell r="BF120">
            <v>134.54666666666665</v>
          </cell>
          <cell r="BG120">
            <v>134.83641307724301</v>
          </cell>
          <cell r="BH120">
            <v>965881.1106798636</v>
          </cell>
          <cell r="BI120">
            <v>967961.13682726305</v>
          </cell>
          <cell r="BJ120">
            <v>129.4800201334798</v>
          </cell>
          <cell r="BK120">
            <v>129.67028763670999</v>
          </cell>
          <cell r="BL120">
            <v>865483.83765156963</v>
          </cell>
          <cell r="BM120">
            <v>866755.64351790899</v>
          </cell>
          <cell r="BN120">
            <v>134.56690781318477</v>
          </cell>
          <cell r="BO120">
            <v>134.850643356798</v>
          </cell>
          <cell r="BP120">
            <v>899486.14214762172</v>
          </cell>
          <cell r="BQ120">
            <v>901382.71682568302</v>
          </cell>
          <cell r="BR120">
            <v>125.32950705730947</v>
          </cell>
          <cell r="BS120">
            <v>125.473119725202</v>
          </cell>
          <cell r="BT120">
            <v>536109.70406793756</v>
          </cell>
          <cell r="BU120">
            <v>536724.02185132494</v>
          </cell>
          <cell r="BV120">
            <v>130.25333333333333</v>
          </cell>
          <cell r="BW120">
            <v>130.48116874664001</v>
          </cell>
          <cell r="BX120">
            <v>557171.87138751394</v>
          </cell>
          <cell r="BY120">
            <v>558146.46052517404</v>
          </cell>
          <cell r="BZ120">
            <v>129.06283560206094</v>
          </cell>
          <cell r="CA120">
            <v>128.682124573029</v>
          </cell>
          <cell r="CB120">
            <v>1335420.6780761026</v>
          </cell>
          <cell r="CC120">
            <v>1331481.4388814101</v>
          </cell>
          <cell r="CD120">
            <v>134.13333333333333</v>
          </cell>
          <cell r="CE120">
            <v>133.748203972852</v>
          </cell>
          <cell r="CF120">
            <v>1387885.4134655907</v>
          </cell>
          <cell r="CG120">
            <v>1383900.4575418599</v>
          </cell>
          <cell r="CH120">
            <v>125.23701955621624</v>
          </cell>
          <cell r="CI120">
            <v>125.398486940707</v>
          </cell>
          <cell r="CJ120">
            <v>501143.1694463751</v>
          </cell>
          <cell r="CK120">
            <v>501789.29051442997</v>
          </cell>
          <cell r="CL120">
            <v>130.15721227140691</v>
          </cell>
          <cell r="CM120">
            <v>130.394320354424</v>
          </cell>
          <cell r="CN120">
            <v>520831.6048651915</v>
          </cell>
          <cell r="CO120">
            <v>521780.40656020702</v>
          </cell>
          <cell r="CP120">
            <v>7853.5990581018496</v>
          </cell>
          <cell r="CQ120">
            <v>7875.8336605116301</v>
          </cell>
          <cell r="CR120">
            <v>236.02080056284001</v>
          </cell>
          <cell r="CS120">
            <v>235.69144494193699</v>
          </cell>
          <cell r="CT120">
            <v>38.620206000000003</v>
          </cell>
          <cell r="CU120">
            <v>38.073479170585202</v>
          </cell>
          <cell r="CV120">
            <v>44.282586000000002</v>
          </cell>
          <cell r="CW120">
            <v>43.971700473149198</v>
          </cell>
          <cell r="CX120">
            <v>7501.8243929999999</v>
          </cell>
          <cell r="CY120">
            <v>7523.9237066533797</v>
          </cell>
          <cell r="CZ120">
            <v>38.42517367</v>
          </cell>
          <cell r="DA120">
            <v>37.877304658108798</v>
          </cell>
          <cell r="DB120">
            <v>14090.3719999966</v>
          </cell>
          <cell r="DC120">
            <v>8395.1660079412795</v>
          </cell>
          <cell r="DD120">
            <v>8407.3755716308606</v>
          </cell>
          <cell r="DE120">
            <v>6.5</v>
          </cell>
          <cell r="DF120">
            <v>6.3365806994632603</v>
          </cell>
          <cell r="DG120">
            <v>0.60471307677114072</v>
          </cell>
          <cell r="DH120">
            <v>0.62609028151426704</v>
          </cell>
        </row>
        <row r="121">
          <cell r="B121">
            <v>28443705.604187753</v>
          </cell>
          <cell r="C121">
            <v>29011859.545251299</v>
          </cell>
          <cell r="D121">
            <v>36100976.703332342</v>
          </cell>
          <cell r="E121">
            <v>21304697.010000002</v>
          </cell>
          <cell r="F121">
            <v>21794904.148903601</v>
          </cell>
          <cell r="G121">
            <v>4569024.3899999997</v>
          </cell>
          <cell r="H121">
            <v>4637248.2236778904</v>
          </cell>
          <cell r="I121">
            <v>3467317.5428825459</v>
          </cell>
          <cell r="J121">
            <v>3534120.5980378902</v>
          </cell>
          <cell r="K121">
            <v>3123808.3079121774</v>
          </cell>
          <cell r="L121">
            <v>3186016.3891459601</v>
          </cell>
          <cell r="M121">
            <v>23265502.855871435</v>
          </cell>
          <cell r="N121">
            <v>23109450.9204944</v>
          </cell>
          <cell r="O121">
            <v>3606225.6664230698</v>
          </cell>
          <cell r="P121">
            <v>3508299.42639904</v>
          </cell>
          <cell r="Q121">
            <v>19673307.110834032</v>
          </cell>
          <cell r="R121">
            <v>19600647.6288151</v>
          </cell>
          <cell r="S121">
            <v>2156878.05600471</v>
          </cell>
          <cell r="T121">
            <v>2245388.8284737002</v>
          </cell>
          <cell r="U121">
            <v>17526575.611076899</v>
          </cell>
          <cell r="V121">
            <v>17378776.859393802</v>
          </cell>
          <cell r="W121">
            <v>6731277.6686899429</v>
          </cell>
          <cell r="X121">
            <v>6770790.62467397</v>
          </cell>
          <cell r="Y121">
            <v>394363.2999165185</v>
          </cell>
          <cell r="Z121">
            <v>-1756158.5144266351</v>
          </cell>
          <cell r="AA121">
            <v>-1761.21638295141</v>
          </cell>
          <cell r="AB121">
            <v>104.84119703333334</v>
          </cell>
          <cell r="AC121">
            <v>104.877756123884</v>
          </cell>
          <cell r="AD121">
            <v>104.43180369972278</v>
          </cell>
          <cell r="AE121">
            <v>104.396133338007</v>
          </cell>
          <cell r="AF121">
            <v>105.36948263993436</v>
          </cell>
          <cell r="AG121">
            <v>105.48314414650299</v>
          </cell>
          <cell r="AH121">
            <v>103.86413542770966</v>
          </cell>
          <cell r="AI121">
            <v>104.018465254856</v>
          </cell>
          <cell r="AJ121">
            <v>101.57095199999999</v>
          </cell>
          <cell r="AK121">
            <v>101.87710686177201</v>
          </cell>
          <cell r="AL121">
            <v>105.36948263333333</v>
          </cell>
          <cell r="AM121">
            <v>105.48620189193301</v>
          </cell>
          <cell r="AN121">
            <v>3</v>
          </cell>
          <cell r="AO121">
            <v>3</v>
          </cell>
          <cell r="AP121">
            <v>3.62333333333333</v>
          </cell>
          <cell r="AQ121">
            <v>99.81</v>
          </cell>
          <cell r="AR121">
            <v>576.30612903225801</v>
          </cell>
          <cell r="AS121">
            <v>3.17174392935982</v>
          </cell>
          <cell r="AT121">
            <v>97.513333333333307</v>
          </cell>
          <cell r="AU121">
            <v>259.51736174372701</v>
          </cell>
          <cell r="AV121">
            <v>174.77400059999999</v>
          </cell>
          <cell r="AW121">
            <v>0.234272307692308</v>
          </cell>
          <cell r="AX121">
            <v>9.0000000000000011E-2</v>
          </cell>
          <cell r="AY121">
            <v>127</v>
          </cell>
          <cell r="AZ121">
            <v>127</v>
          </cell>
          <cell r="BA121">
            <v>113.07611634457</v>
          </cell>
          <cell r="BB121">
            <v>130.58479923988122</v>
          </cell>
          <cell r="BC121">
            <v>130.627763414638</v>
          </cell>
          <cell r="BD121">
            <v>937439.7304111846</v>
          </cell>
          <cell r="BE121">
            <v>937748.16082992998</v>
          </cell>
          <cell r="BF121">
            <v>136.90666666666667</v>
          </cell>
          <cell r="BG121">
            <v>137.00084050450701</v>
          </cell>
          <cell r="BH121">
            <v>982823.03482913889</v>
          </cell>
          <cell r="BI121">
            <v>983499.088224145</v>
          </cell>
          <cell r="BJ121">
            <v>130.67123208598252</v>
          </cell>
          <cell r="BK121">
            <v>130.68240333384901</v>
          </cell>
          <cell r="BL121">
            <v>873446.2606651407</v>
          </cell>
          <cell r="BM121">
            <v>873520.93268299103</v>
          </cell>
          <cell r="BN121">
            <v>136.99728389714923</v>
          </cell>
          <cell r="BO121">
            <v>137.09050415210999</v>
          </cell>
          <cell r="BP121">
            <v>915731.5151242225</v>
          </cell>
          <cell r="BQ121">
            <v>916354.62766257999</v>
          </cell>
          <cell r="BR121">
            <v>126.3847963231525</v>
          </cell>
          <cell r="BS121">
            <v>126.404048517462</v>
          </cell>
          <cell r="BT121">
            <v>540623.811154934</v>
          </cell>
          <cell r="BU121">
            <v>540706.16437376395</v>
          </cell>
          <cell r="BV121">
            <v>132.50333333333333</v>
          </cell>
          <cell r="BW121">
            <v>132.60874837137999</v>
          </cell>
          <cell r="BX121">
            <v>566796.47506206029</v>
          </cell>
          <cell r="BY121">
            <v>567247.39860166702</v>
          </cell>
          <cell r="BZ121">
            <v>128.36874925278059</v>
          </cell>
          <cell r="CA121">
            <v>129.03481628378699</v>
          </cell>
          <cell r="CB121">
            <v>1328238.9261885395</v>
          </cell>
          <cell r="CC121">
            <v>1335130.7605598001</v>
          </cell>
          <cell r="CD121">
            <v>134.58333333333331</v>
          </cell>
          <cell r="CE121">
            <v>135.26642951577301</v>
          </cell>
          <cell r="CF121">
            <v>1392541.5896787578</v>
          </cell>
          <cell r="CG121">
            <v>1399609.6256768401</v>
          </cell>
          <cell r="CH121">
            <v>126.3459410847602</v>
          </cell>
          <cell r="CI121">
            <v>126.344476168743</v>
          </cell>
          <cell r="CJ121">
            <v>505580.58301187749</v>
          </cell>
          <cell r="CK121">
            <v>505574.72106562799</v>
          </cell>
          <cell r="CL121">
            <v>132.46259703629272</v>
          </cell>
          <cell r="CM121">
            <v>132.542211469725</v>
          </cell>
          <cell r="CN121">
            <v>530056.73519775795</v>
          </cell>
          <cell r="CO121">
            <v>530375.31695361296</v>
          </cell>
          <cell r="CP121">
            <v>7850.7969119417103</v>
          </cell>
          <cell r="CQ121">
            <v>7890.5411671636602</v>
          </cell>
          <cell r="CR121">
            <v>231.27756119384</v>
          </cell>
          <cell r="CS121">
            <v>234.09644281743701</v>
          </cell>
          <cell r="CT121">
            <v>37.669946000000003</v>
          </cell>
          <cell r="CU121">
            <v>38.384311850196603</v>
          </cell>
          <cell r="CV121">
            <v>43.025326</v>
          </cell>
          <cell r="CW121">
            <v>42.807077039442802</v>
          </cell>
          <cell r="CX121">
            <v>7501.307581</v>
          </cell>
          <cell r="CY121">
            <v>7530.96397501305</v>
          </cell>
          <cell r="CZ121">
            <v>37.475989949999999</v>
          </cell>
          <cell r="DA121">
            <v>38.215761683627498</v>
          </cell>
          <cell r="DB121">
            <v>14146.220000002</v>
          </cell>
          <cell r="DC121">
            <v>8408.7432415030398</v>
          </cell>
          <cell r="DD121">
            <v>8427.1506569484409</v>
          </cell>
          <cell r="DE121">
            <v>6.6</v>
          </cell>
          <cell r="DF121">
            <v>6.50314549693337</v>
          </cell>
          <cell r="DG121">
            <v>0.51137249366546089</v>
          </cell>
          <cell r="DH121">
            <v>0.58679869857217604</v>
          </cell>
        </row>
        <row r="122">
          <cell r="B122">
            <v>30395700.496323861</v>
          </cell>
          <cell r="C122">
            <v>29300566.673955299</v>
          </cell>
          <cell r="D122">
            <v>39600339.947402775</v>
          </cell>
          <cell r="E122">
            <v>22698111.530000001</v>
          </cell>
          <cell r="F122">
            <v>22044757.8398837</v>
          </cell>
          <cell r="G122">
            <v>4922988.49</v>
          </cell>
          <cell r="H122">
            <v>4659148.3837423101</v>
          </cell>
          <cell r="I122">
            <v>3729053.3020854783</v>
          </cell>
          <cell r="J122">
            <v>3530399.11923096</v>
          </cell>
          <cell r="K122">
            <v>3346422.2861557771</v>
          </cell>
          <cell r="L122">
            <v>3183237.5880551999</v>
          </cell>
          <cell r="M122">
            <v>24682895.241299842</v>
          </cell>
          <cell r="N122">
            <v>23088011.027913399</v>
          </cell>
          <cell r="O122">
            <v>3976693.458194328</v>
          </cell>
          <cell r="P122">
            <v>3464488.99811613</v>
          </cell>
          <cell r="Q122">
            <v>20700546.850108732</v>
          </cell>
          <cell r="R122">
            <v>19658787.0279398</v>
          </cell>
          <cell r="S122">
            <v>2584279.2834780486</v>
          </cell>
          <cell r="T122">
            <v>2246705.1929000998</v>
          </cell>
          <cell r="U122">
            <v>18182459.2312604</v>
          </cell>
          <cell r="V122">
            <v>17460848.944659099</v>
          </cell>
          <cell r="W122">
            <v>7499786.0167793091</v>
          </cell>
          <cell r="X122">
            <v>7140672.9902929701</v>
          </cell>
          <cell r="Y122">
            <v>668121.964082652</v>
          </cell>
          <cell r="Z122">
            <v>-1306227.1039043062</v>
          </cell>
          <cell r="AA122">
            <v>-1143.8765295134699</v>
          </cell>
          <cell r="AB122">
            <v>106.50666666666666</v>
          </cell>
          <cell r="AC122">
            <v>106.333346026052</v>
          </cell>
          <cell r="AD122">
            <v>106.36593982388166</v>
          </cell>
          <cell r="AE122">
            <v>105.907112004122</v>
          </cell>
          <cell r="AF122">
            <v>106.68929565664934</v>
          </cell>
          <cell r="AG122">
            <v>106.87700181756399</v>
          </cell>
          <cell r="AH122">
            <v>105.16960797373001</v>
          </cell>
          <cell r="AI122">
            <v>105.307688987925</v>
          </cell>
          <cell r="AJ122">
            <v>102.8545788</v>
          </cell>
          <cell r="AK122">
            <v>102.871685286775</v>
          </cell>
          <cell r="AL122">
            <v>106.68929566666667</v>
          </cell>
          <cell r="AM122">
            <v>106.88066463431601</v>
          </cell>
          <cell r="AN122">
            <v>3</v>
          </cell>
          <cell r="AO122">
            <v>3</v>
          </cell>
          <cell r="AP122">
            <v>3.04666666666667</v>
          </cell>
          <cell r="AQ122">
            <v>97.77</v>
          </cell>
          <cell r="AR122">
            <v>598.17951612903198</v>
          </cell>
          <cell r="AS122">
            <v>3.0033082342979802</v>
          </cell>
          <cell r="AT122">
            <v>73.156666666666695</v>
          </cell>
          <cell r="AU122">
            <v>248.929578021015</v>
          </cell>
          <cell r="AV122">
            <v>176.257758</v>
          </cell>
          <cell r="AW122">
            <v>0.23618203125000001</v>
          </cell>
          <cell r="AX122">
            <v>9.9999999999999992E-2</v>
          </cell>
          <cell r="AY122">
            <v>157</v>
          </cell>
          <cell r="AZ122">
            <v>157</v>
          </cell>
          <cell r="BA122">
            <v>109.90735795902999</v>
          </cell>
          <cell r="BB122">
            <v>130.96269404106161</v>
          </cell>
          <cell r="BC122">
            <v>131.27298499649001</v>
          </cell>
          <cell r="BD122">
            <v>940152.55458830448</v>
          </cell>
          <cell r="BE122">
            <v>942380.06553331495</v>
          </cell>
          <cell r="BF122">
            <v>139.48400000000001</v>
          </cell>
          <cell r="BG122">
            <v>139.561153465594</v>
          </cell>
          <cell r="BH122">
            <v>1001325.1474735169</v>
          </cell>
          <cell r="BI122">
            <v>1001879.01533397</v>
          </cell>
          <cell r="BJ122">
            <v>131.06247757939303</v>
          </cell>
          <cell r="BK122">
            <v>131.34209709542199</v>
          </cell>
          <cell r="BL122">
            <v>876061.46454564482</v>
          </cell>
          <cell r="BM122">
            <v>877930.52644230903</v>
          </cell>
          <cell r="BN122">
            <v>139.59027612055888</v>
          </cell>
          <cell r="BO122">
            <v>139.647996563368</v>
          </cell>
          <cell r="BP122">
            <v>933063.86383874808</v>
          </cell>
          <cell r="BQ122">
            <v>933449.68483292498</v>
          </cell>
          <cell r="BR122">
            <v>126.43965948923386</v>
          </cell>
          <cell r="BS122">
            <v>126.85266246733001</v>
          </cell>
          <cell r="BT122">
            <v>540858.49392376235</v>
          </cell>
          <cell r="BU122">
            <v>542625.15613820299</v>
          </cell>
          <cell r="BV122">
            <v>134.66666666666666</v>
          </cell>
          <cell r="BW122">
            <v>134.92596757982301</v>
          </cell>
          <cell r="BX122">
            <v>576050.35326173517</v>
          </cell>
          <cell r="BY122">
            <v>577159.53926975501</v>
          </cell>
          <cell r="BZ122">
            <v>128.32060590886331</v>
          </cell>
          <cell r="CA122">
            <v>129.38143130327501</v>
          </cell>
          <cell r="CB122">
            <v>1327740.7842046064</v>
          </cell>
          <cell r="CC122">
            <v>1338717.20635068</v>
          </cell>
          <cell r="CD122">
            <v>136.67000000000002</v>
          </cell>
          <cell r="CE122">
            <v>137.54738109298401</v>
          </cell>
          <cell r="CF122">
            <v>1414132.451230186</v>
          </cell>
          <cell r="CG122">
            <v>1423210.7645102299</v>
          </cell>
          <cell r="CH122">
            <v>126.42057967460796</v>
          </cell>
          <cell r="CI122">
            <v>126.79629280006</v>
          </cell>
          <cell r="CJ122">
            <v>505879.25364147121</v>
          </cell>
          <cell r="CK122">
            <v>507382.69141827902</v>
          </cell>
          <cell r="CL122">
            <v>134.64634539210243</v>
          </cell>
          <cell r="CM122">
            <v>134.84306779692301</v>
          </cell>
          <cell r="CN122">
            <v>538795.13041174295</v>
          </cell>
          <cell r="CO122">
            <v>539582.32648159994</v>
          </cell>
          <cell r="CP122">
            <v>8013.7173196255799</v>
          </cell>
          <cell r="CQ122">
            <v>7962.3256294231996</v>
          </cell>
          <cell r="CR122">
            <v>241.58121869243999</v>
          </cell>
          <cell r="CS122">
            <v>237.45236371151799</v>
          </cell>
          <cell r="CT122">
            <v>39.435425000000002</v>
          </cell>
          <cell r="CU122">
            <v>38.325521507896902</v>
          </cell>
          <cell r="CV122">
            <v>45.415139000000003</v>
          </cell>
          <cell r="CW122">
            <v>44.415549812708498</v>
          </cell>
          <cell r="CX122">
            <v>7652.6405189999996</v>
          </cell>
          <cell r="CY122">
            <v>7608.6310515803498</v>
          </cell>
          <cell r="CZ122">
            <v>39.213182879999998</v>
          </cell>
          <cell r="DA122">
            <v>38.102288333002903</v>
          </cell>
          <cell r="DB122">
            <v>14202.5960000053</v>
          </cell>
          <cell r="DC122">
            <v>8527.8344001175992</v>
          </cell>
          <cell r="DD122">
            <v>8511.64748215092</v>
          </cell>
          <cell r="DE122">
            <v>6</v>
          </cell>
          <cell r="DF122">
            <v>6.3155360983364801</v>
          </cell>
          <cell r="DG122">
            <v>0.53432869974630726</v>
          </cell>
          <cell r="DH122">
            <v>0.56753256095560001</v>
          </cell>
        </row>
        <row r="123">
          <cell r="B123">
            <v>29083861.845618598</v>
          </cell>
          <cell r="C123">
            <v>29563546.198143199</v>
          </cell>
          <cell r="D123">
            <v>38683480.196710825</v>
          </cell>
          <cell r="E123">
            <v>22043960.809999999</v>
          </cell>
          <cell r="F123">
            <v>22236442.817361798</v>
          </cell>
          <cell r="G123">
            <v>4455832.0690000001</v>
          </cell>
          <cell r="H123">
            <v>4685005.5577113302</v>
          </cell>
          <cell r="I123">
            <v>3441091.2683393182</v>
          </cell>
          <cell r="J123">
            <v>3597759.38366374</v>
          </cell>
          <cell r="K123">
            <v>3128701.7678635255</v>
          </cell>
          <cell r="L123">
            <v>3264381.9244339</v>
          </cell>
          <cell r="M123">
            <v>21796916.087083962</v>
          </cell>
          <cell r="N123">
            <v>23394207.3924601</v>
          </cell>
          <cell r="O123">
            <v>2760409.973533575</v>
          </cell>
          <cell r="P123">
            <v>3587475.3044476099</v>
          </cell>
          <cell r="Q123">
            <v>19138608.325763296</v>
          </cell>
          <cell r="R123">
            <v>19903443.0946148</v>
          </cell>
          <cell r="S123">
            <v>2058200.6455367806</v>
          </cell>
          <cell r="T123">
            <v>2213726.9350643102</v>
          </cell>
          <cell r="U123">
            <v>17083796.5716899</v>
          </cell>
          <cell r="V123">
            <v>17695053.174229</v>
          </cell>
          <cell r="W123">
            <v>6945955.2453700257</v>
          </cell>
          <cell r="X123">
            <v>7090693.1898968499</v>
          </cell>
          <cell r="Y123">
            <v>1398078.5123809539</v>
          </cell>
          <cell r="Z123">
            <v>-322753.68195568927</v>
          </cell>
          <cell r="AA123">
            <v>413</v>
          </cell>
          <cell r="AB123">
            <v>106.77666666666669</v>
          </cell>
          <cell r="AC123">
            <v>106.90359613669899</v>
          </cell>
          <cell r="AD123">
            <v>105.65500352783192</v>
          </cell>
          <cell r="AE123">
            <v>105.937410141046</v>
          </cell>
          <cell r="AF123">
            <v>108.2262683081164</v>
          </cell>
          <cell r="AG123">
            <v>108.08306549926399</v>
          </cell>
          <cell r="AH123">
            <v>106.66595946666666</v>
          </cell>
          <cell r="AI123">
            <v>106.498343011636</v>
          </cell>
          <cell r="AJ123">
            <v>104.28904973333333</v>
          </cell>
          <cell r="AK123">
            <v>104.082106421258</v>
          </cell>
          <cell r="AL123">
            <v>108.2262683</v>
          </cell>
          <cell r="AM123">
            <v>108.08247648907</v>
          </cell>
          <cell r="AN123">
            <v>3</v>
          </cell>
          <cell r="AO123">
            <v>3</v>
          </cell>
          <cell r="AP123">
            <v>3</v>
          </cell>
          <cell r="AQ123">
            <v>96.96</v>
          </cell>
          <cell r="AR123">
            <v>624.42095238095305</v>
          </cell>
          <cell r="AS123">
            <v>2.6</v>
          </cell>
          <cell r="AT123">
            <v>48.6</v>
          </cell>
          <cell r="AU123">
            <v>236.93</v>
          </cell>
          <cell r="AV123">
            <v>177.1044023</v>
          </cell>
          <cell r="AW123">
            <v>0.26050238095238099</v>
          </cell>
          <cell r="AX123">
            <v>0.11</v>
          </cell>
          <cell r="AY123">
            <v>170</v>
          </cell>
          <cell r="AZ123">
            <v>170</v>
          </cell>
          <cell r="BA123">
            <v>107.75517467297</v>
          </cell>
          <cell r="BB123">
            <v>133.2937907782599</v>
          </cell>
          <cell r="BC123">
            <v>132.705717467017</v>
          </cell>
          <cell r="BD123">
            <v>956886.9885316249</v>
          </cell>
          <cell r="BE123">
            <v>952665.33877408295</v>
          </cell>
          <cell r="BF123">
            <v>142.32666666666665</v>
          </cell>
          <cell r="BG123">
            <v>141.83943300012501</v>
          </cell>
          <cell r="BH123">
            <v>1021732.0301211183</v>
          </cell>
          <cell r="BI123">
            <v>1018234.28612531</v>
          </cell>
          <cell r="BJ123">
            <v>133.38686699215484</v>
          </cell>
          <cell r="BK123">
            <v>132.84491642215099</v>
          </cell>
          <cell r="BL123">
            <v>891598.39037466352</v>
          </cell>
          <cell r="BM123">
            <v>887975.82792841503</v>
          </cell>
          <cell r="BN123">
            <v>142.4260503453232</v>
          </cell>
          <cell r="BO123">
            <v>141.95387771821399</v>
          </cell>
          <cell r="BP123">
            <v>952019.04129572015</v>
          </cell>
          <cell r="BQ123">
            <v>948862.89584003703</v>
          </cell>
          <cell r="BR123">
            <v>129.02007304966753</v>
          </cell>
          <cell r="BS123">
            <v>128.398584204922</v>
          </cell>
          <cell r="BT123">
            <v>551896.47518402874</v>
          </cell>
          <cell r="BU123">
            <v>549237.993486322</v>
          </cell>
          <cell r="BV123">
            <v>137.76333333333335</v>
          </cell>
          <cell r="BW123">
            <v>137.13593424890001</v>
          </cell>
          <cell r="BX123">
            <v>589296.65965233312</v>
          </cell>
          <cell r="BY123">
            <v>586612.896306713</v>
          </cell>
          <cell r="BZ123">
            <v>130.15952299191454</v>
          </cell>
          <cell r="CA123">
            <v>128.917395839786</v>
          </cell>
          <cell r="CB123">
            <v>1346768.1663825847</v>
          </cell>
          <cell r="CC123">
            <v>1333915.8043806499</v>
          </cell>
          <cell r="CD123">
            <v>138.97999999999999</v>
          </cell>
          <cell r="CE123">
            <v>137.884074522481</v>
          </cell>
          <cell r="CF123">
            <v>1438034.1557911115</v>
          </cell>
          <cell r="CG123">
            <v>1426694.55103443</v>
          </cell>
          <cell r="CH123">
            <v>129.00431809171349</v>
          </cell>
          <cell r="CI123">
            <v>128.41749116340199</v>
          </cell>
          <cell r="CJ123">
            <v>516218.23219555133</v>
          </cell>
          <cell r="CK123">
            <v>513870.010336295</v>
          </cell>
          <cell r="CL123">
            <v>137.7465107143953</v>
          </cell>
          <cell r="CM123">
            <v>137.199315754568</v>
          </cell>
          <cell r="CN123">
            <v>551200.62106400332</v>
          </cell>
          <cell r="CO123">
            <v>549010.98881918495</v>
          </cell>
          <cell r="CP123">
            <v>7973.9558410383697</v>
          </cell>
          <cell r="CQ123">
            <v>7960.7020285759299</v>
          </cell>
          <cell r="CR123">
            <v>233.92158018801999</v>
          </cell>
          <cell r="CS123">
            <v>235.69052491871801</v>
          </cell>
          <cell r="CT123">
            <v>37.142626</v>
          </cell>
          <cell r="CU123">
            <v>38.1213550302203</v>
          </cell>
          <cell r="CV123">
            <v>42.384801000000003</v>
          </cell>
          <cell r="CW123">
            <v>43.932767519143802</v>
          </cell>
          <cell r="CX123">
            <v>7614.3725539999996</v>
          </cell>
          <cell r="CY123">
            <v>7602.6909912835199</v>
          </cell>
          <cell r="CZ123">
            <v>36.948797829999997</v>
          </cell>
          <cell r="DA123">
            <v>37.905827099059302</v>
          </cell>
          <cell r="DB123">
            <v>14258.981000005</v>
          </cell>
          <cell r="DC123">
            <v>8494.7704696687997</v>
          </cell>
          <cell r="DD123">
            <v>8478.2004290976602</v>
          </cell>
          <cell r="DE123">
            <v>6.1</v>
          </cell>
          <cell r="DF123">
            <v>6.0486856034598002</v>
          </cell>
          <cell r="DG123">
            <v>0.67257065434942687</v>
          </cell>
          <cell r="DH123">
            <v>0.54901941215608996</v>
          </cell>
        </row>
        <row r="124">
          <cell r="B124">
            <v>29581486.717160601</v>
          </cell>
          <cell r="C124">
            <v>29620916.599662598</v>
          </cell>
          <cell r="D124">
            <v>38472643.810149506</v>
          </cell>
          <cell r="E124">
            <v>22295343.690000001</v>
          </cell>
          <cell r="F124">
            <v>22264695.391638901</v>
          </cell>
          <cell r="G124">
            <v>4713505.4230000004</v>
          </cell>
          <cell r="H124">
            <v>4672574.4300076803</v>
          </cell>
          <cell r="I124">
            <v>3598745.5682169967</v>
          </cell>
          <cell r="J124">
            <v>3573542.11896906</v>
          </cell>
          <cell r="K124">
            <v>3269920.0365415509</v>
          </cell>
          <cell r="L124">
            <v>3234660.7558821202</v>
          </cell>
          <cell r="M124">
            <v>23293085.263301786</v>
          </cell>
          <cell r="N124">
            <v>23473430.7423063</v>
          </cell>
          <cell r="O124">
            <v>3883941.5908506867</v>
          </cell>
          <cell r="P124">
            <v>3682699.7028634902</v>
          </cell>
          <cell r="Q124">
            <v>19382675.674164556</v>
          </cell>
          <cell r="R124">
            <v>19744764.4373626</v>
          </cell>
          <cell r="S124">
            <v>2144477.091067093</v>
          </cell>
          <cell r="T124">
            <v>2237002.18560737</v>
          </cell>
          <cell r="U124">
            <v>17252002.136190299</v>
          </cell>
          <cell r="V124">
            <v>17516900.120700199</v>
          </cell>
          <cell r="W124">
            <v>6773545.6046123253</v>
          </cell>
          <cell r="X124">
            <v>6935710.5326181501</v>
          </cell>
          <cell r="Y124">
            <v>1348575.4480327859</v>
          </cell>
          <cell r="Z124">
            <v>-552955.25876811286</v>
          </cell>
          <cell r="AA124">
            <v>-221</v>
          </cell>
          <cell r="AB124">
            <v>108.27</v>
          </cell>
          <cell r="AC124">
            <v>108.29542354639599</v>
          </cell>
          <cell r="AD124">
            <v>107.24257904857004</v>
          </cell>
          <cell r="AE124">
            <v>107.49338105685401</v>
          </cell>
          <cell r="AF124">
            <v>109.59198839668005</v>
          </cell>
          <cell r="AG124">
            <v>109.423798209708</v>
          </cell>
          <cell r="AH124">
            <v>107.98082156666668</v>
          </cell>
          <cell r="AI124">
            <v>107.851191437561</v>
          </cell>
          <cell r="AJ124">
            <v>105.52606960000001</v>
          </cell>
          <cell r="AK124">
            <v>105.40501477151101</v>
          </cell>
          <cell r="AL124">
            <v>109.59198839999999</v>
          </cell>
          <cell r="AM124">
            <v>109.41125373275899</v>
          </cell>
          <cell r="AN124">
            <v>3</v>
          </cell>
          <cell r="AO124">
            <v>3</v>
          </cell>
          <cell r="AP124">
            <v>3</v>
          </cell>
          <cell r="AQ124">
            <v>94.05</v>
          </cell>
          <cell r="AR124">
            <v>617.762459016393</v>
          </cell>
          <cell r="AS124">
            <v>2.7</v>
          </cell>
          <cell r="AT124">
            <v>57.8</v>
          </cell>
          <cell r="AU124">
            <v>235.75</v>
          </cell>
          <cell r="AV124">
            <v>179.0638409</v>
          </cell>
          <cell r="AW124">
            <v>0.279509016393443</v>
          </cell>
          <cell r="AX124">
            <v>0.12333333333333334</v>
          </cell>
          <cell r="AY124">
            <v>149</v>
          </cell>
          <cell r="AZ124">
            <v>149</v>
          </cell>
          <cell r="BA124">
            <v>109.74482235112001</v>
          </cell>
          <cell r="BB124">
            <v>132.58520365752284</v>
          </cell>
          <cell r="BC124">
            <v>132.788841112716</v>
          </cell>
          <cell r="BD124">
            <v>951800.19647540443</v>
          </cell>
          <cell r="BE124">
            <v>953262.06525125098</v>
          </cell>
          <cell r="BF124">
            <v>143.54999999999998</v>
          </cell>
          <cell r="BG124">
            <v>143.85223964811701</v>
          </cell>
          <cell r="BH124">
            <v>1030514.0727239205</v>
          </cell>
          <cell r="BI124">
            <v>1032683.78509118</v>
          </cell>
          <cell r="BJ124">
            <v>132.6996735316537</v>
          </cell>
          <cell r="BK124">
            <v>132.92263840224999</v>
          </cell>
          <cell r="BL124">
            <v>887004.98026559467</v>
          </cell>
          <cell r="BM124">
            <v>888495.34527472302</v>
          </cell>
          <cell r="BN124">
            <v>143.67393653272146</v>
          </cell>
          <cell r="BO124">
            <v>143.98802567004</v>
          </cell>
          <cell r="BP124">
            <v>960360.29213355936</v>
          </cell>
          <cell r="BQ124">
            <v>962459.75946158601</v>
          </cell>
          <cell r="BR124">
            <v>127.8839937194052</v>
          </cell>
          <cell r="BS124">
            <v>128.03273279837001</v>
          </cell>
          <cell r="BT124">
            <v>547036.78038553149</v>
          </cell>
          <cell r="BU124">
            <v>547673.02691377304</v>
          </cell>
          <cell r="BV124">
            <v>138.46</v>
          </cell>
          <cell r="BW124">
            <v>138.70725177274801</v>
          </cell>
          <cell r="BX124">
            <v>592276.72212341486</v>
          </cell>
          <cell r="BY124">
            <v>593334.36670953198</v>
          </cell>
          <cell r="BZ124">
            <v>129.30020627443736</v>
          </cell>
          <cell r="CA124">
            <v>128.78252780183101</v>
          </cell>
          <cell r="CB124">
            <v>1337876.7662503752</v>
          </cell>
          <cell r="CC124">
            <v>1332520.31693779</v>
          </cell>
          <cell r="CD124">
            <v>139.99333333333334</v>
          </cell>
          <cell r="CE124">
            <v>139.47885498995399</v>
          </cell>
          <cell r="CF124">
            <v>1448519.1748192811</v>
          </cell>
          <cell r="CG124">
            <v>1443195.8374314399</v>
          </cell>
          <cell r="CH124">
            <v>127.86696299212856</v>
          </cell>
          <cell r="CI124">
            <v>128.04077861342299</v>
          </cell>
          <cell r="CJ124">
            <v>511667.04005275108</v>
          </cell>
          <cell r="CK124">
            <v>512362.57330412703</v>
          </cell>
          <cell r="CL124">
            <v>138.44156083157759</v>
          </cell>
          <cell r="CM124">
            <v>138.700704418501</v>
          </cell>
          <cell r="CN124">
            <v>553981.90426511352</v>
          </cell>
          <cell r="CO124">
            <v>555018.88229887199</v>
          </cell>
          <cell r="CP124">
            <v>7972.6306989177901</v>
          </cell>
          <cell r="CQ124">
            <v>7997.3559724019497</v>
          </cell>
          <cell r="CR124">
            <v>227.05013259130001</v>
          </cell>
          <cell r="CS124">
            <v>226.50187707054599</v>
          </cell>
          <cell r="CT124">
            <v>39.031256999999997</v>
          </cell>
          <cell r="CU124">
            <v>38.445245151704398</v>
          </cell>
          <cell r="CV124">
            <v>44.026201</v>
          </cell>
          <cell r="CW124">
            <v>43.717752092421101</v>
          </cell>
          <cell r="CX124">
            <v>7628.7729929999996</v>
          </cell>
          <cell r="CY124">
            <v>7653.5803654501096</v>
          </cell>
          <cell r="CZ124">
            <v>38.852044280000001</v>
          </cell>
          <cell r="DA124">
            <v>38.264334672008403</v>
          </cell>
          <cell r="DB124">
            <v>14315.3759999947</v>
          </cell>
          <cell r="DC124">
            <v>8528.3692473124502</v>
          </cell>
          <cell r="DD124">
            <v>8541.8445119045591</v>
          </cell>
          <cell r="DE124">
            <v>6.5</v>
          </cell>
          <cell r="DF124">
            <v>6.3242183231637501</v>
          </cell>
          <cell r="DG124">
            <v>0.49325569105633132</v>
          </cell>
          <cell r="DH124">
            <v>0.51099194150652105</v>
          </cell>
        </row>
        <row r="125">
          <cell r="B125">
            <v>29064389.379527576</v>
          </cell>
          <cell r="C125">
            <v>29645112.609365702</v>
          </cell>
          <cell r="D125">
            <v>38488522.969499685</v>
          </cell>
          <cell r="E125">
            <v>21900818.359999999</v>
          </cell>
          <cell r="F125">
            <v>22397764.5327802</v>
          </cell>
          <cell r="G125">
            <v>4503002.3039999995</v>
          </cell>
          <cell r="H125">
            <v>4578485.7871840596</v>
          </cell>
          <cell r="I125">
            <v>3364103.0277617518</v>
          </cell>
          <cell r="J125">
            <v>3432060.0240845699</v>
          </cell>
          <cell r="K125">
            <v>3038672.7225989937</v>
          </cell>
          <cell r="L125">
            <v>3102147.5097202598</v>
          </cell>
          <cell r="M125">
            <v>23840599.526851151</v>
          </cell>
          <cell r="N125">
            <v>23664514.979350101</v>
          </cell>
          <cell r="O125">
            <v>3888592.3973170216</v>
          </cell>
          <cell r="P125">
            <v>3771447.2975771502</v>
          </cell>
          <cell r="Q125">
            <v>19937493.287506182</v>
          </cell>
          <cell r="R125">
            <v>19859140.165876601</v>
          </cell>
          <cell r="S125">
            <v>2190359.6741380636</v>
          </cell>
          <cell r="T125">
            <v>2279669.13739052</v>
          </cell>
          <cell r="U125">
            <v>17758653.977926102</v>
          </cell>
          <cell r="V125">
            <v>17607349.6775539</v>
          </cell>
          <cell r="W125">
            <v>7017474.3014074741</v>
          </cell>
          <cell r="X125">
            <v>7051810.8132682396</v>
          </cell>
          <cell r="Y125">
            <v>-671513.30203124997</v>
          </cell>
          <cell r="Z125">
            <v>-2455837.2037154795</v>
          </cell>
          <cell r="AA125">
            <v>-2874</v>
          </cell>
          <cell r="AB125">
            <v>109.82</v>
          </cell>
          <cell r="AC125">
            <v>109.822351073018</v>
          </cell>
          <cell r="AD125">
            <v>109.26785509003155</v>
          </cell>
          <cell r="AE125">
            <v>109.16835665965399</v>
          </cell>
          <cell r="AF125">
            <v>110.53134802107424</v>
          </cell>
          <cell r="AG125">
            <v>110.656006896669</v>
          </cell>
          <cell r="AH125">
            <v>108.9312072</v>
          </cell>
          <cell r="AI125">
            <v>109.089603082663</v>
          </cell>
          <cell r="AJ125">
            <v>106.49037403333334</v>
          </cell>
          <cell r="AK125">
            <v>106.80243355194099</v>
          </cell>
          <cell r="AL125">
            <v>110.53134803333334</v>
          </cell>
          <cell r="AM125">
            <v>110.656205508901</v>
          </cell>
          <cell r="AN125">
            <v>3</v>
          </cell>
          <cell r="AO125">
            <v>3</v>
          </cell>
          <cell r="AP125">
            <v>3</v>
          </cell>
          <cell r="AQ125">
            <v>99.03</v>
          </cell>
          <cell r="AR125">
            <v>676.24703124999996</v>
          </cell>
          <cell r="AS125">
            <v>2.4</v>
          </cell>
          <cell r="AT125">
            <v>46.4</v>
          </cell>
          <cell r="AU125">
            <v>229.84</v>
          </cell>
          <cell r="AV125">
            <v>180.82094660000001</v>
          </cell>
          <cell r="AW125">
            <v>0.313627692307692</v>
          </cell>
          <cell r="AX125">
            <v>0.13666666666666669</v>
          </cell>
          <cell r="AY125">
            <v>193</v>
          </cell>
          <cell r="AZ125">
            <v>193</v>
          </cell>
          <cell r="BA125">
            <v>105.63505505088</v>
          </cell>
          <cell r="BB125">
            <v>132.92053663570692</v>
          </cell>
          <cell r="BC125">
            <v>133.00127125634901</v>
          </cell>
          <cell r="BD125">
            <v>954207.47862843215</v>
          </cell>
          <cell r="BE125">
            <v>954787.054820691</v>
          </cell>
          <cell r="BF125">
            <v>145.97333333333333</v>
          </cell>
          <cell r="BG125">
            <v>146.09080492907799</v>
          </cell>
          <cell r="BH125">
            <v>1047910.6530297442</v>
          </cell>
          <cell r="BI125">
            <v>1048753.9559415199</v>
          </cell>
          <cell r="BJ125">
            <v>133.0905359809932</v>
          </cell>
          <cell r="BK125">
            <v>133.13693227769801</v>
          </cell>
          <cell r="BL125">
            <v>889617.62376301992</v>
          </cell>
          <cell r="BM125">
            <v>889927.75072173297</v>
          </cell>
          <cell r="BN125">
            <v>146.16002661432671</v>
          </cell>
          <cell r="BO125">
            <v>146.255840724861</v>
          </cell>
          <cell r="BP125">
            <v>976978.07441654848</v>
          </cell>
          <cell r="BQ125">
            <v>977618.52507588896</v>
          </cell>
          <cell r="BR125">
            <v>127.84860074060585</v>
          </cell>
          <cell r="BS125">
            <v>127.913708716679</v>
          </cell>
          <cell r="BT125">
            <v>546885.38332161785</v>
          </cell>
          <cell r="BU125">
            <v>547163.88930555596</v>
          </cell>
          <cell r="BV125">
            <v>140.40333333333334</v>
          </cell>
          <cell r="BW125">
            <v>140.527028674734</v>
          </cell>
          <cell r="BX125">
            <v>600589.52796380071</v>
          </cell>
          <cell r="BY125">
            <v>601118.64735901903</v>
          </cell>
          <cell r="BZ125">
            <v>128.32513810477752</v>
          </cell>
          <cell r="CA125">
            <v>129.038339414972</v>
          </cell>
          <cell r="CB125">
            <v>1327787.6790997379</v>
          </cell>
          <cell r="CC125">
            <v>1335167.2146027801</v>
          </cell>
          <cell r="CD125">
            <v>140.92666666666668</v>
          </cell>
          <cell r="CE125">
            <v>141.67192180104001</v>
          </cell>
          <cell r="CF125">
            <v>1458176.429187332</v>
          </cell>
          <cell r="CG125">
            <v>1465887.62747602</v>
          </cell>
          <cell r="CH125">
            <v>127.85825189990516</v>
          </cell>
          <cell r="CI125">
            <v>127.902260774038</v>
          </cell>
          <cell r="CJ125">
            <v>511632.18211392715</v>
          </cell>
          <cell r="CK125">
            <v>511808.28616660001</v>
          </cell>
          <cell r="CL125">
            <v>140.41393223647583</v>
          </cell>
          <cell r="CM125">
            <v>140.508985193098</v>
          </cell>
          <cell r="CN125">
            <v>561874.46239751473</v>
          </cell>
          <cell r="CO125">
            <v>562254.822296759</v>
          </cell>
          <cell r="CP125">
            <v>8028.2024293480499</v>
          </cell>
          <cell r="CQ125">
            <v>8070.9096931607</v>
          </cell>
          <cell r="CR125">
            <v>222.76642966758001</v>
          </cell>
          <cell r="CS125">
            <v>225.80453673259001</v>
          </cell>
          <cell r="CT125">
            <v>37.829749</v>
          </cell>
          <cell r="CU125">
            <v>38.550241820477403</v>
          </cell>
          <cell r="CV125">
            <v>42.586928</v>
          </cell>
          <cell r="CW125">
            <v>42.358837157946297</v>
          </cell>
          <cell r="CX125">
            <v>7689.1308159999999</v>
          </cell>
          <cell r="CY125">
            <v>7723.58543989809</v>
          </cell>
          <cell r="CZ125">
            <v>37.656780439999999</v>
          </cell>
          <cell r="DA125">
            <v>38.403435268295901</v>
          </cell>
          <cell r="DB125">
            <v>14374.720000003699</v>
          </cell>
          <cell r="DC125">
            <v>8579.2709196344804</v>
          </cell>
          <cell r="DD125">
            <v>8600.8084748925503</v>
          </cell>
          <cell r="DE125">
            <v>6.4</v>
          </cell>
          <cell r="DF125">
            <v>6.3091460898265597</v>
          </cell>
          <cell r="DG125">
            <v>0.41378807514697857</v>
          </cell>
          <cell r="DH125">
            <v>0.47906605758005399</v>
          </cell>
        </row>
        <row r="126">
          <cell r="B126">
            <v>30795497.476009388</v>
          </cell>
          <cell r="C126">
            <v>29710451.719660301</v>
          </cell>
          <cell r="D126">
            <v>41486236.777275838</v>
          </cell>
          <cell r="E126">
            <v>23116178.510000002</v>
          </cell>
          <cell r="F126">
            <v>22465813.853186801</v>
          </cell>
          <cell r="G126">
            <v>4844302.1330000004</v>
          </cell>
          <cell r="H126">
            <v>4588049.3284608498</v>
          </cell>
          <cell r="I126">
            <v>3643105.0484301164</v>
          </cell>
          <cell r="J126">
            <v>3451494.6205776101</v>
          </cell>
          <cell r="K126">
            <v>3275859.3326667859</v>
          </cell>
          <cell r="L126">
            <v>3120063.6475956198</v>
          </cell>
          <cell r="M126">
            <v>25122710.05828049</v>
          </cell>
          <cell r="N126">
            <v>23524905.264765002</v>
          </cell>
          <cell r="O126">
            <v>4173340.5761799198</v>
          </cell>
          <cell r="P126">
            <v>3649281.7183691598</v>
          </cell>
          <cell r="Q126">
            <v>20923097.973989651</v>
          </cell>
          <cell r="R126">
            <v>19879941.9383034</v>
          </cell>
          <cell r="S126">
            <v>2633855.237791718</v>
          </cell>
          <cell r="T126">
            <v>2287576.0776137202</v>
          </cell>
          <cell r="U126">
            <v>18359249.132748298</v>
          </cell>
          <cell r="V126">
            <v>17645356.274533302</v>
          </cell>
          <cell r="W126">
            <v>7405184.9749512263</v>
          </cell>
          <cell r="X126">
            <v>7071730.2549871001</v>
          </cell>
          <cell r="Y126">
            <v>45353.655645161307</v>
          </cell>
          <cell r="Z126">
            <v>-1487533.7696836314</v>
          </cell>
          <cell r="AA126">
            <v>-2080</v>
          </cell>
          <cell r="AB126">
            <v>110.87333333333333</v>
          </cell>
          <cell r="AC126">
            <v>110.699415048718</v>
          </cell>
          <cell r="AD126">
            <v>110.31645846011938</v>
          </cell>
          <cell r="AE126">
            <v>109.834493432317</v>
          </cell>
          <cell r="AF126">
            <v>111.59637290497309</v>
          </cell>
          <cell r="AG126">
            <v>111.791194986473</v>
          </cell>
          <cell r="AH126">
            <v>110.12754910780734</v>
          </cell>
          <cell r="AI126">
            <v>110.271059008411</v>
          </cell>
          <cell r="AJ126">
            <v>107.88742722648199</v>
          </cell>
          <cell r="AK126">
            <v>107.90436411404499</v>
          </cell>
          <cell r="AL126">
            <v>111.59637290876266</v>
          </cell>
          <cell r="AM126">
            <v>111.814389569798</v>
          </cell>
          <cell r="AN126">
            <v>3</v>
          </cell>
          <cell r="AO126">
            <v>3</v>
          </cell>
          <cell r="AP126">
            <v>3.2433333333333301</v>
          </cell>
          <cell r="AQ126">
            <v>98.93</v>
          </cell>
          <cell r="AR126">
            <v>697.748548387097</v>
          </cell>
          <cell r="AS126">
            <v>2.2000000000000002</v>
          </cell>
          <cell r="AT126">
            <v>42</v>
          </cell>
          <cell r="AU126">
            <v>224.73</v>
          </cell>
          <cell r="AV126">
            <v>182.64757119999999</v>
          </cell>
          <cell r="AW126">
            <v>0.40716015625000002</v>
          </cell>
          <cell r="AX126">
            <v>0.16</v>
          </cell>
          <cell r="AY126">
            <v>231</v>
          </cell>
          <cell r="AZ126">
            <v>231</v>
          </cell>
          <cell r="BA126">
            <v>104.84802167677</v>
          </cell>
          <cell r="BB126">
            <v>133.51271721483974</v>
          </cell>
          <cell r="BC126">
            <v>133.85575357819599</v>
          </cell>
          <cell r="BD126">
            <v>958458.61356671283</v>
          </cell>
          <cell r="BE126">
            <v>960921.19663686201</v>
          </cell>
          <cell r="BF126">
            <v>148.03</v>
          </cell>
          <cell r="BG126">
            <v>148.11422670758199</v>
          </cell>
          <cell r="BH126">
            <v>1062675.0134818668</v>
          </cell>
          <cell r="BI126">
            <v>1063279.65860198</v>
          </cell>
          <cell r="BJ126">
            <v>133.66544162913533</v>
          </cell>
          <cell r="BK126">
            <v>133.97759628778601</v>
          </cell>
          <cell r="BL126">
            <v>893460.46798044187</v>
          </cell>
          <cell r="BM126">
            <v>895547.00466331502</v>
          </cell>
          <cell r="BN126">
            <v>148.19933064894329</v>
          </cell>
          <cell r="BO126">
            <v>148.29783253085901</v>
          </cell>
          <cell r="BP126">
            <v>990609.40286551521</v>
          </cell>
          <cell r="BQ126">
            <v>991267.81940595398</v>
          </cell>
          <cell r="BR126">
            <v>128.11316216703744</v>
          </cell>
          <cell r="BS126">
            <v>128.556309802177</v>
          </cell>
          <cell r="BT126">
            <v>548017.07171138527</v>
          </cell>
          <cell r="BU126">
            <v>549912.68075854995</v>
          </cell>
          <cell r="BV126">
            <v>142.04333333333332</v>
          </cell>
          <cell r="BW126">
            <v>142.326627633562</v>
          </cell>
          <cell r="BX126">
            <v>607604.79464213667</v>
          </cell>
          <cell r="BY126">
            <v>608816.61480434902</v>
          </cell>
          <cell r="BZ126">
            <v>129.05718237027236</v>
          </cell>
          <cell r="CA126">
            <v>130.07899907302701</v>
          </cell>
          <cell r="CB126">
            <v>1335362.1837574767</v>
          </cell>
          <cell r="CC126">
            <v>1345934.9807102899</v>
          </cell>
          <cell r="CD126">
            <v>143.08999999999997</v>
          </cell>
          <cell r="CE126">
            <v>143.980220663643</v>
          </cell>
          <cell r="CF126">
            <v>1480560.5652047065</v>
          </cell>
          <cell r="CG126">
            <v>1489771.7302659</v>
          </cell>
          <cell r="CH126">
            <v>128.11689705364154</v>
          </cell>
          <cell r="CI126">
            <v>128.52192194250401</v>
          </cell>
          <cell r="CJ126">
            <v>512667.16564008186</v>
          </cell>
          <cell r="CK126">
            <v>514287.89613244002</v>
          </cell>
          <cell r="CL126">
            <v>142.0474743266075</v>
          </cell>
          <cell r="CM126">
            <v>142.26184143546899</v>
          </cell>
          <cell r="CN126">
            <v>568411.17545068008</v>
          </cell>
          <cell r="CO126">
            <v>569268.97782135406</v>
          </cell>
          <cell r="CP126">
            <v>8136.3556945743758</v>
          </cell>
          <cell r="CQ126">
            <v>8081.0977326132497</v>
          </cell>
          <cell r="CR126">
            <v>218.53518504326999</v>
          </cell>
          <cell r="CS126">
            <v>214.36655477808</v>
          </cell>
          <cell r="CT126">
            <v>38.865506000000003</v>
          </cell>
          <cell r="CU126">
            <v>37.739065909850503</v>
          </cell>
          <cell r="CV126">
            <v>43.516398000000002</v>
          </cell>
          <cell r="CW126">
            <v>42.513090053702697</v>
          </cell>
          <cell r="CX126">
            <v>7795.760585</v>
          </cell>
          <cell r="CY126">
            <v>7748.2073300365601</v>
          </cell>
          <cell r="CZ126">
            <v>38.716101719999997</v>
          </cell>
          <cell r="DA126">
            <v>37.5852566054593</v>
          </cell>
          <cell r="DB126">
            <v>14436.220000007304</v>
          </cell>
          <cell r="DC126">
            <v>8635.8776887137246</v>
          </cell>
          <cell r="DD126">
            <v>8617.4196153913599</v>
          </cell>
          <cell r="DE126">
            <v>5.8</v>
          </cell>
          <cell r="DF126">
            <v>6.1158802380490904</v>
          </cell>
          <cell r="DG126">
            <v>0.43037509337632218</v>
          </cell>
          <cell r="DH126">
            <v>0.45505542913894398</v>
          </cell>
        </row>
        <row r="127">
          <cell r="B127">
            <v>29669125.19229288</v>
          </cell>
          <cell r="C127">
            <v>30124246.2038102</v>
          </cell>
          <cell r="D127">
            <v>41137238.3512192</v>
          </cell>
          <cell r="E127">
            <v>22571446.649999999</v>
          </cell>
          <cell r="F127">
            <v>22743685.6277612</v>
          </cell>
          <cell r="G127">
            <v>4448900.0310000004</v>
          </cell>
          <cell r="H127">
            <v>4672398.1048801402</v>
          </cell>
          <cell r="I127">
            <v>3376657.5851842565</v>
          </cell>
          <cell r="J127">
            <v>3525435.8054772401</v>
          </cell>
          <cell r="K127">
            <v>3079651.73736369</v>
          </cell>
          <cell r="L127">
            <v>3206152.9523066701</v>
          </cell>
          <cell r="M127">
            <v>22271055.805428535</v>
          </cell>
          <cell r="N127">
            <v>23877104.2201588</v>
          </cell>
          <cell r="O127">
            <v>2910527.6010632394</v>
          </cell>
          <cell r="P127">
            <v>3777291.2108934401</v>
          </cell>
          <cell r="Q127">
            <v>19440990.816038407</v>
          </cell>
          <cell r="R127">
            <v>20204133.640569899</v>
          </cell>
          <cell r="S127">
            <v>2141426.5042160358</v>
          </cell>
          <cell r="T127">
            <v>2304889.7326745498</v>
          </cell>
          <cell r="U127">
            <v>17313744.9991026</v>
          </cell>
          <cell r="V127">
            <v>17912646.702630099</v>
          </cell>
          <cell r="W127">
            <v>7027057.1901276223</v>
          </cell>
          <cell r="X127">
            <v>7158239.6001724601</v>
          </cell>
          <cell r="Y127">
            <v>1479957.5371428574</v>
          </cell>
          <cell r="Z127">
            <v>221876.77546409462</v>
          </cell>
          <cell r="AA127">
            <v>515</v>
          </cell>
          <cell r="AB127">
            <v>111.74000000000001</v>
          </cell>
          <cell r="AC127">
            <v>111.90985799328099</v>
          </cell>
          <cell r="AD127">
            <v>110.28344767944363</v>
          </cell>
          <cell r="AE127">
            <v>110.652954692853</v>
          </cell>
          <cell r="AF127">
            <v>113.62672079145717</v>
          </cell>
          <cell r="AG127">
            <v>113.475373710711</v>
          </cell>
          <cell r="AH127">
            <v>111.84113221491801</v>
          </cell>
          <cell r="AI127">
            <v>111.672341327745</v>
          </cell>
          <cell r="AJ127">
            <v>109.12104072712002</v>
          </cell>
          <cell r="AK127">
            <v>108.919793365072</v>
          </cell>
          <cell r="AL127">
            <v>113.62672079145733</v>
          </cell>
          <cell r="AM127">
            <v>113.46040237312199</v>
          </cell>
          <cell r="AN127">
            <v>3</v>
          </cell>
          <cell r="AO127">
            <v>3</v>
          </cell>
          <cell r="AP127">
            <v>3.5</v>
          </cell>
          <cell r="AQ127">
            <v>96.67</v>
          </cell>
          <cell r="AR127">
            <v>702.06714285714304</v>
          </cell>
          <cell r="AS127">
            <v>2.1</v>
          </cell>
          <cell r="AT127">
            <v>33.200000000000003</v>
          </cell>
          <cell r="AU127">
            <v>219.93</v>
          </cell>
          <cell r="AV127">
            <v>184.0112991</v>
          </cell>
          <cell r="AW127">
            <v>0.62484112903225797</v>
          </cell>
          <cell r="AX127">
            <v>0.36000000000000004</v>
          </cell>
          <cell r="AY127">
            <v>256</v>
          </cell>
          <cell r="AZ127">
            <v>256</v>
          </cell>
          <cell r="BA127">
            <v>104.95996628138001</v>
          </cell>
          <cell r="BB127">
            <v>135.40958176719766</v>
          </cell>
          <cell r="BC127">
            <v>134.73583287827799</v>
          </cell>
          <cell r="BD127">
            <v>972075.78956988943</v>
          </cell>
          <cell r="BE127">
            <v>967239.09356636705</v>
          </cell>
          <cell r="BF127">
            <v>151.30666666666667</v>
          </cell>
          <cell r="BG127">
            <v>150.77866434151301</v>
          </cell>
          <cell r="BH127">
            <v>1086197.4872653945</v>
          </cell>
          <cell r="BI127">
            <v>1082407.07398649</v>
          </cell>
          <cell r="BJ127">
            <v>135.49434091973328</v>
          </cell>
          <cell r="BK127">
            <v>134.865413150916</v>
          </cell>
          <cell r="BL127">
            <v>905685.38712297194</v>
          </cell>
          <cell r="BM127">
            <v>901481.44262236299</v>
          </cell>
          <cell r="BN127">
            <v>151.40137654370997</v>
          </cell>
          <cell r="BO127">
            <v>150.84942435179499</v>
          </cell>
          <cell r="BP127">
            <v>1012012.8515712089</v>
          </cell>
          <cell r="BQ127">
            <v>1008323.43523285</v>
          </cell>
          <cell r="BR127">
            <v>130.12051786886224</v>
          </cell>
          <cell r="BS127">
            <v>129.420993888411</v>
          </cell>
          <cell r="BT127">
            <v>556603.7397397873</v>
          </cell>
          <cell r="BU127">
            <v>553611.45481924398</v>
          </cell>
          <cell r="BV127">
            <v>145.39666666666668</v>
          </cell>
          <cell r="BW127">
            <v>144.71143943832899</v>
          </cell>
          <cell r="BX127">
            <v>621949.01878523838</v>
          </cell>
          <cell r="BY127">
            <v>619017.88967423094</v>
          </cell>
          <cell r="BZ127">
            <v>132.21764811168782</v>
          </cell>
          <cell r="CA127">
            <v>131.04631757172399</v>
          </cell>
          <cell r="CB127">
            <v>1368063.7068857194</v>
          </cell>
          <cell r="CC127">
            <v>1355943.88155774</v>
          </cell>
          <cell r="CD127">
            <v>147.74</v>
          </cell>
          <cell r="CE127">
            <v>146.65475072206999</v>
          </cell>
          <cell r="CF127">
            <v>1528674.3860741029</v>
          </cell>
          <cell r="CG127">
            <v>1517445.24857354</v>
          </cell>
          <cell r="CH127">
            <v>130.05411098902704</v>
          </cell>
          <cell r="CI127">
            <v>129.38743652539301</v>
          </cell>
          <cell r="CJ127">
            <v>520419.03912697046</v>
          </cell>
          <cell r="CK127">
            <v>517751.30274256802</v>
          </cell>
          <cell r="CL127">
            <v>145.32246361913883</v>
          </cell>
          <cell r="CM127">
            <v>144.725870159594</v>
          </cell>
          <cell r="CN127">
            <v>581516.23432047677</v>
          </cell>
          <cell r="CO127">
            <v>579128.93112353096</v>
          </cell>
          <cell r="CP127">
            <v>8077.9816177861503</v>
          </cell>
          <cell r="CQ127">
            <v>8065.23263067277</v>
          </cell>
          <cell r="CR127">
            <v>199.68466765690999</v>
          </cell>
          <cell r="CS127">
            <v>201.39831804873401</v>
          </cell>
          <cell r="CT127">
            <v>36.916657999999998</v>
          </cell>
          <cell r="CU127">
            <v>37.946050078762397</v>
          </cell>
          <cell r="CV127">
            <v>40.614446999999998</v>
          </cell>
          <cell r="CW127">
            <v>42.164693698243298</v>
          </cell>
          <cell r="CX127">
            <v>7751.4088869999996</v>
          </cell>
          <cell r="CY127">
            <v>7737.4152668431198</v>
          </cell>
          <cell r="CZ127">
            <v>36.782936210000003</v>
          </cell>
          <cell r="DA127">
            <v>37.793969344029897</v>
          </cell>
          <cell r="DB127">
            <v>14498.5600000014</v>
          </cell>
          <cell r="DC127">
            <v>8617.7258453790091</v>
          </cell>
          <cell r="DD127">
            <v>8600.1840652789106</v>
          </cell>
          <cell r="DE127">
            <v>6.3</v>
          </cell>
          <cell r="DF127">
            <v>6.2389166541292003</v>
          </cell>
          <cell r="DG127">
            <v>0.51289633475287322</v>
          </cell>
          <cell r="DH127">
            <v>0.41783970667954101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elle1"/>
      <sheetName val="HPFilter"/>
    </sheetNames>
    <definedNames>
      <definedName name="hp"/>
    </definedNames>
    <sheetDataSet>
      <sheetData sheetId="0"/>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_transformaciones"/>
      <sheetName val="Observables_IPC"/>
      <sheetName val="Observables_CCNN"/>
      <sheetName val="Salarios"/>
    </sheetNames>
    <sheetDataSet>
      <sheetData sheetId="0"/>
      <sheetData sheetId="1">
        <row r="24">
          <cell r="Z24">
            <v>-1.0008109748677287</v>
          </cell>
          <cell r="AC24">
            <v>-0.91696920391738201</v>
          </cell>
          <cell r="AD24">
            <v>0.69208671969822655</v>
          </cell>
          <cell r="AJ24">
            <v>-62.71221750783571</v>
          </cell>
          <cell r="AM24">
            <v>4.5552749631536216</v>
          </cell>
        </row>
        <row r="25">
          <cell r="Z25">
            <v>-0.96133379952392373</v>
          </cell>
          <cell r="AC25">
            <v>-0.87269835590303257</v>
          </cell>
          <cell r="AD25">
            <v>-3.1682665396578265</v>
          </cell>
          <cell r="AJ25">
            <v>-67.499947204639184</v>
          </cell>
          <cell r="AM25">
            <v>4.2981693837631063</v>
          </cell>
        </row>
        <row r="26">
          <cell r="Z26">
            <v>-0.54739104979018149</v>
          </cell>
          <cell r="AC26">
            <v>-0.74967962459820781</v>
          </cell>
          <cell r="AD26">
            <v>-0.94726989717339682</v>
          </cell>
          <cell r="AJ26">
            <v>-70.254174004464346</v>
          </cell>
          <cell r="AM26">
            <v>3.7248277809110775</v>
          </cell>
        </row>
        <row r="27">
          <cell r="Z27">
            <v>-0.43402365422680189</v>
          </cell>
          <cell r="AC27">
            <v>-0.69444992123054261</v>
          </cell>
          <cell r="AD27">
            <v>-0.74292856027002818</v>
          </cell>
          <cell r="AJ27">
            <v>-63.470406307527938</v>
          </cell>
          <cell r="AM27">
            <v>3.3498917085419855</v>
          </cell>
        </row>
        <row r="28">
          <cell r="Z28">
            <v>0.5589468732618994</v>
          </cell>
          <cell r="AC28">
            <v>0.394986342926686</v>
          </cell>
          <cell r="AD28">
            <v>3.075427778402906E-2</v>
          </cell>
          <cell r="AJ28">
            <v>-60.804295307521002</v>
          </cell>
          <cell r="AM28">
            <v>3.3062144419578665</v>
          </cell>
        </row>
        <row r="29">
          <cell r="Z29">
            <v>-0.12224641566818262</v>
          </cell>
          <cell r="AC29">
            <v>-2.0278333526662844</v>
          </cell>
          <cell r="AD29">
            <v>-0.32376925444057525</v>
          </cell>
          <cell r="AJ29">
            <v>-51.466009794625563</v>
          </cell>
          <cell r="AM29">
            <v>1.2357619524198782</v>
          </cell>
        </row>
        <row r="30">
          <cell r="Z30">
            <v>-0.58439225102735604</v>
          </cell>
          <cell r="AC30">
            <v>-2.9501325012524671E-2</v>
          </cell>
          <cell r="AD30">
            <v>3.2562858658968801</v>
          </cell>
          <cell r="AJ30">
            <v>-47.127557167217482</v>
          </cell>
          <cell r="AM30">
            <v>-1.7821849998787442</v>
          </cell>
        </row>
        <row r="31">
          <cell r="Z31">
            <v>1.7172628615778951E-2</v>
          </cell>
          <cell r="AC31">
            <v>-8.1110279585004275E-2</v>
          </cell>
          <cell r="AD31">
            <v>-1.3703733331634544</v>
          </cell>
          <cell r="AJ31">
            <v>-48.257646131937278</v>
          </cell>
          <cell r="AM31">
            <v>-2.6286901353060443</v>
          </cell>
        </row>
        <row r="32">
          <cell r="Z32">
            <v>0.12759699889932508</v>
          </cell>
          <cell r="AC32">
            <v>-0.21427236550243078</v>
          </cell>
          <cell r="AD32">
            <v>-4.6427479440589448</v>
          </cell>
          <cell r="AJ32">
            <v>-43.464150872269073</v>
          </cell>
          <cell r="AM32">
            <v>-1.7386422347837716</v>
          </cell>
        </row>
        <row r="33">
          <cell r="Z33">
            <v>2.1112456109262365</v>
          </cell>
          <cell r="AC33">
            <v>0.87411472443902527</v>
          </cell>
          <cell r="AD33">
            <v>-1.611066720872278</v>
          </cell>
          <cell r="AJ33">
            <v>-28.966305015865323</v>
          </cell>
          <cell r="AM33">
            <v>-3.0654700552212866</v>
          </cell>
        </row>
        <row r="34">
          <cell r="Z34">
            <v>2.8386659977294824</v>
          </cell>
          <cell r="AC34">
            <v>0.86885583711465886</v>
          </cell>
          <cell r="AD34">
            <v>-1.1592072551452666</v>
          </cell>
          <cell r="AJ34">
            <v>-5.1331653822662915</v>
          </cell>
          <cell r="AM34">
            <v>-0.96066899218776314</v>
          </cell>
        </row>
        <row r="35">
          <cell r="Z35">
            <v>2.2520091402261397</v>
          </cell>
          <cell r="AC35">
            <v>1.2954189631113739</v>
          </cell>
          <cell r="AD35">
            <v>3.6468894090534669</v>
          </cell>
          <cell r="AJ35">
            <v>2.8760754798352828</v>
          </cell>
          <cell r="AM35">
            <v>-1.6178562149873343</v>
          </cell>
        </row>
        <row r="36">
          <cell r="Z36">
            <v>2.5155264946412612</v>
          </cell>
          <cell r="AC36">
            <v>0.76763477125775426</v>
          </cell>
          <cell r="AD36">
            <v>6.219924780847963</v>
          </cell>
          <cell r="AJ36">
            <v>12.987538166161361</v>
          </cell>
          <cell r="AM36">
            <v>-3.7206598394986301</v>
          </cell>
        </row>
        <row r="37">
          <cell r="Z37">
            <v>1.363143327829651</v>
          </cell>
          <cell r="AC37">
            <v>1.2712941149058428</v>
          </cell>
          <cell r="AD37">
            <v>3.810144097846591</v>
          </cell>
          <cell r="AJ37">
            <v>16.335470671702979</v>
          </cell>
          <cell r="AM37">
            <v>-3.2398719718231384</v>
          </cell>
        </row>
        <row r="38">
          <cell r="Z38">
            <v>-0.18356753204647047</v>
          </cell>
          <cell r="AC38">
            <v>0.97425564871512949</v>
          </cell>
          <cell r="AD38">
            <v>5.1284491503789997</v>
          </cell>
          <cell r="AJ38">
            <v>15.1658287043551</v>
          </cell>
          <cell r="AM38">
            <v>-1.5972170788493223</v>
          </cell>
        </row>
        <row r="39">
          <cell r="Z39">
            <v>-4.8622064671423271E-2</v>
          </cell>
          <cell r="AC39">
            <v>0.67367229178719912</v>
          </cell>
          <cell r="AD39">
            <v>2.1961032299416154</v>
          </cell>
          <cell r="AJ39">
            <v>15.717341144683061</v>
          </cell>
          <cell r="AM39">
            <v>-2.747866699742918</v>
          </cell>
        </row>
        <row r="40">
          <cell r="Z40">
            <v>2.2509569388959858</v>
          </cell>
          <cell r="AC40">
            <v>0.83990300435564835</v>
          </cell>
          <cell r="AD40">
            <v>-0.16898087767080971</v>
          </cell>
          <cell r="AJ40">
            <v>28.405237782799286</v>
          </cell>
          <cell r="AM40">
            <v>-3.356013590501572</v>
          </cell>
        </row>
        <row r="41">
          <cell r="Z41">
            <v>2.2645929630014092</v>
          </cell>
          <cell r="AC41">
            <v>-0.31951585140065175</v>
          </cell>
          <cell r="AD41">
            <v>-1.6646872955488496</v>
          </cell>
          <cell r="AJ41">
            <v>40.917273789962124</v>
          </cell>
          <cell r="AM41">
            <v>-3.8360097906227963</v>
          </cell>
        </row>
        <row r="42">
          <cell r="Z42">
            <v>2.7039355192548951</v>
          </cell>
          <cell r="AC42">
            <v>0.60767503488824604</v>
          </cell>
          <cell r="AD42">
            <v>-2.6645081255578069</v>
          </cell>
          <cell r="AJ42">
            <v>58.268695952116985</v>
          </cell>
          <cell r="AM42">
            <v>-4.1016532323434163</v>
          </cell>
        </row>
        <row r="43">
          <cell r="Z43">
            <v>3.9266728217602673</v>
          </cell>
          <cell r="AC43">
            <v>-0.27318241078398797</v>
          </cell>
          <cell r="AD43">
            <v>-1.1413830612287064</v>
          </cell>
          <cell r="AJ43">
            <v>71.05238883593978</v>
          </cell>
          <cell r="AM43">
            <v>-3.0726038829366864</v>
          </cell>
        </row>
        <row r="44">
          <cell r="Z44">
            <v>0.64750438521818809</v>
          </cell>
          <cell r="AC44">
            <v>1.2005610240347981</v>
          </cell>
          <cell r="AD44">
            <v>3.573893464742151</v>
          </cell>
          <cell r="AJ44">
            <v>72.671073883742835</v>
          </cell>
          <cell r="AM44">
            <v>-1.422298746977102</v>
          </cell>
        </row>
        <row r="45">
          <cell r="Z45">
            <v>-0.44060128467600235</v>
          </cell>
          <cell r="AC45">
            <v>0.35224918616189216</v>
          </cell>
          <cell r="AD45">
            <v>-1.6654166260365861</v>
          </cell>
          <cell r="AJ45">
            <v>70.270190191678509</v>
          </cell>
          <cell r="AM45">
            <v>0.92749805124014983</v>
          </cell>
        </row>
        <row r="46">
          <cell r="Z46">
            <v>0.59330330960984812</v>
          </cell>
          <cell r="AC46">
            <v>0.88186311397470307</v>
          </cell>
          <cell r="AD46">
            <v>4.1940205747750259</v>
          </cell>
          <cell r="AJ46">
            <v>70.136520346630604</v>
          </cell>
          <cell r="AM46">
            <v>-0.91687946230782913</v>
          </cell>
        </row>
        <row r="47">
          <cell r="Z47">
            <v>8.467617042220299E-2</v>
          </cell>
          <cell r="AC47">
            <v>-0.45996896930352404</v>
          </cell>
          <cell r="AD47">
            <v>-1.3345083335936088</v>
          </cell>
          <cell r="AJ47">
            <v>69.882529059722742</v>
          </cell>
          <cell r="AM47">
            <v>0.7856129531705669</v>
          </cell>
        </row>
        <row r="48">
          <cell r="Z48">
            <v>-2.573847871946501</v>
          </cell>
          <cell r="AC48">
            <v>-1.0968407920509331</v>
          </cell>
          <cell r="AD48">
            <v>-1.5464666622999608</v>
          </cell>
          <cell r="AJ48">
            <v>65.580996926379783</v>
          </cell>
          <cell r="AM48">
            <v>0.32435474051997204</v>
          </cell>
        </row>
        <row r="49">
          <cell r="Z49">
            <v>-1.2633320763879143</v>
          </cell>
          <cell r="AC49">
            <v>8.0745757866175882E-2</v>
          </cell>
          <cell r="AD49">
            <v>3.3045602778376542</v>
          </cell>
          <cell r="AJ49">
            <v>59.925594153687989</v>
          </cell>
          <cell r="AM49">
            <v>0.79657310854726049</v>
          </cell>
        </row>
        <row r="50">
          <cell r="Z50">
            <v>-0.84707743252310364</v>
          </cell>
          <cell r="AC50">
            <v>5.7793459690338E-2</v>
          </cell>
          <cell r="AD50">
            <v>5.8849532925478787</v>
          </cell>
          <cell r="AJ50">
            <v>52.366632129257162</v>
          </cell>
          <cell r="AM50">
            <v>-0.82096219057099518</v>
          </cell>
        </row>
        <row r="51">
          <cell r="Z51">
            <v>-4.1565369925536295</v>
          </cell>
          <cell r="AC51">
            <v>-0.38080555960421192</v>
          </cell>
          <cell r="AD51">
            <v>4.5386656964622407</v>
          </cell>
          <cell r="AJ51">
            <v>32.479783443167598</v>
          </cell>
          <cell r="AM51">
            <v>-3.5077568317958274</v>
          </cell>
        </row>
        <row r="52">
          <cell r="Z52">
            <v>-6.9895462264618864</v>
          </cell>
          <cell r="AC52">
            <v>-1.6366915520859986</v>
          </cell>
          <cell r="AD52">
            <v>-0.7828434574530525</v>
          </cell>
          <cell r="AJ52">
            <v>-1.873285429926419</v>
          </cell>
          <cell r="AM52">
            <v>-5.2270394389257291</v>
          </cell>
        </row>
        <row r="53">
          <cell r="Z53">
            <v>-3.7725457093689587</v>
          </cell>
          <cell r="AC53">
            <v>-1.36112442556152</v>
          </cell>
          <cell r="AD53">
            <v>-1.9081970219129381</v>
          </cell>
          <cell r="AJ53">
            <v>-33.34679254242392</v>
          </cell>
          <cell r="AM53">
            <v>-5.1747444148189103</v>
          </cell>
        </row>
        <row r="54">
          <cell r="Z54">
            <v>-0.14067290643571395</v>
          </cell>
          <cell r="AC54">
            <v>-3.0399639943476369</v>
          </cell>
          <cell r="AD54">
            <v>-9.467291173572745</v>
          </cell>
          <cell r="AJ54">
            <v>-33.26937898202118</v>
          </cell>
          <cell r="AM54">
            <v>-3.3418368141191479E-2</v>
          </cell>
        </row>
        <row r="55">
          <cell r="Z55">
            <v>1.3102895474126339</v>
          </cell>
          <cell r="AC55">
            <v>-3.5850139970596255</v>
          </cell>
          <cell r="AD55">
            <v>-6.5549791329166052</v>
          </cell>
          <cell r="AJ55">
            <v>-9.6194397535429133</v>
          </cell>
          <cell r="AM55">
            <v>3.1713703689939976</v>
          </cell>
        </row>
        <row r="56">
          <cell r="Z56">
            <v>2.7906796821802513</v>
          </cell>
          <cell r="AC56">
            <v>2.9066173755558329</v>
          </cell>
          <cell r="AD56">
            <v>-3.265338608131207</v>
          </cell>
          <cell r="AJ56">
            <v>10.564113763197724</v>
          </cell>
          <cell r="AM56">
            <v>3.9158453489816836</v>
          </cell>
        </row>
        <row r="57">
          <cell r="Z57">
            <v>3.1011287485009018</v>
          </cell>
          <cell r="AC57">
            <v>-0.11876443035519868</v>
          </cell>
          <cell r="AD57">
            <v>-1.8906049655968977</v>
          </cell>
          <cell r="AJ57">
            <v>31.377259875274355</v>
          </cell>
          <cell r="AM57">
            <v>2.5216859449495033</v>
          </cell>
        </row>
        <row r="58">
          <cell r="Z58">
            <v>-1.6759674245723235</v>
          </cell>
          <cell r="AC58">
            <v>1.8837958775519543</v>
          </cell>
          <cell r="AD58">
            <v>2.0259158651081415</v>
          </cell>
          <cell r="AJ58">
            <v>21.061386256126724</v>
          </cell>
          <cell r="AM58">
            <v>6.1801923404249948</v>
          </cell>
        </row>
        <row r="59">
          <cell r="Z59">
            <v>3.1115258172837099</v>
          </cell>
          <cell r="AC59">
            <v>4.1346541473102363</v>
          </cell>
          <cell r="AD59">
            <v>5.0187371879215181</v>
          </cell>
          <cell r="AJ59">
            <v>21.278754954819412</v>
          </cell>
          <cell r="AM59">
            <v>5.400661286935815</v>
          </cell>
        </row>
        <row r="60">
          <cell r="Z60">
            <v>4.5241177717004071</v>
          </cell>
          <cell r="AC60">
            <v>1.0789254579235537</v>
          </cell>
          <cell r="AD60">
            <v>-4.0576841897132621E-2</v>
          </cell>
          <cell r="AJ60">
            <v>35.027429406188659</v>
          </cell>
          <cell r="AM60">
            <v>6.5377451847528079</v>
          </cell>
        </row>
        <row r="61">
          <cell r="Z61">
            <v>0.52684394056270323</v>
          </cell>
          <cell r="AC61">
            <v>0.86698576133278538</v>
          </cell>
          <cell r="AD61">
            <v>2.8057306491883431</v>
          </cell>
          <cell r="AJ61">
            <v>37.935315190490648</v>
          </cell>
          <cell r="AM61">
            <v>4.9233594117167101</v>
          </cell>
        </row>
        <row r="62">
          <cell r="Z62">
            <v>-1.08101212509948</v>
          </cell>
          <cell r="AC62">
            <v>0.63517268542631244</v>
          </cell>
          <cell r="AD62">
            <v>4.5236632185409409</v>
          </cell>
          <cell r="AJ62">
            <v>35.045537327227017</v>
          </cell>
          <cell r="AM62">
            <v>2.2332748243830025</v>
          </cell>
        </row>
        <row r="63">
          <cell r="Z63">
            <v>-1.6665564609973162</v>
          </cell>
          <cell r="AC63">
            <v>0.18093518774998829</v>
          </cell>
          <cell r="AD63">
            <v>-2.7127925670038073</v>
          </cell>
          <cell r="AJ63">
            <v>25.087033352163424</v>
          </cell>
          <cell r="AM63">
            <v>2.0768606040961757</v>
          </cell>
        </row>
        <row r="64">
          <cell r="Z64">
            <v>-1.5212814397897136</v>
          </cell>
          <cell r="AC64">
            <v>1.0432295219728123</v>
          </cell>
          <cell r="AD64">
            <v>-1.1554949577118996</v>
          </cell>
          <cell r="AJ64">
            <v>8.5196137953381879</v>
          </cell>
          <cell r="AM64">
            <v>4.3946080915731045</v>
          </cell>
        </row>
        <row r="65">
          <cell r="Z65">
            <v>-0.29581225212003259</v>
          </cell>
          <cell r="AC65">
            <v>-0.98174593249028375</v>
          </cell>
          <cell r="AD65">
            <v>5.3683329467127283</v>
          </cell>
          <cell r="AJ65">
            <v>17.461583266661584</v>
          </cell>
          <cell r="AM65">
            <v>3.2615131477118808</v>
          </cell>
        </row>
        <row r="66">
          <cell r="Z66">
            <v>-0.21924465716503105</v>
          </cell>
          <cell r="AC66">
            <v>0.1266466907044479</v>
          </cell>
          <cell r="AD66">
            <v>-5.0365117448535113</v>
          </cell>
          <cell r="AJ66">
            <v>10.613296234641645</v>
          </cell>
          <cell r="AM66">
            <v>0.35191377136243318</v>
          </cell>
        </row>
        <row r="67">
          <cell r="Z67">
            <v>-0.33381509113064167</v>
          </cell>
          <cell r="AC67">
            <v>0.2500781084299537</v>
          </cell>
          <cell r="AD67">
            <v>1.8472297488177696</v>
          </cell>
          <cell r="AJ67">
            <v>3.2129594101467873</v>
          </cell>
          <cell r="AM67">
            <v>-0.48419333084144256</v>
          </cell>
        </row>
        <row r="68">
          <cell r="Z68">
            <v>-0.7963798693348525</v>
          </cell>
          <cell r="AC68">
            <v>0.30660201801448084</v>
          </cell>
          <cell r="AD68">
            <v>8.7557916553894888</v>
          </cell>
          <cell r="AJ68">
            <v>-4.2359980719121282</v>
          </cell>
          <cell r="AM68">
            <v>-1.2341079465482352</v>
          </cell>
        </row>
        <row r="69">
          <cell r="Z69">
            <v>4.6404938336717994E-2</v>
          </cell>
          <cell r="AC69">
            <v>-6.219338044560585E-2</v>
          </cell>
          <cell r="AD69">
            <v>2.2133491726244352</v>
          </cell>
          <cell r="AJ69">
            <v>-4.0611882168755997</v>
          </cell>
          <cell r="AM69">
            <v>0.42553430832068528</v>
          </cell>
        </row>
        <row r="70">
          <cell r="Z70">
            <v>-1.9166546806959519</v>
          </cell>
          <cell r="AC70">
            <v>-0.21026794962336437</v>
          </cell>
          <cell r="AD70">
            <v>-5.9806202452346025</v>
          </cell>
          <cell r="AJ70">
            <v>-13.623316463422341</v>
          </cell>
          <cell r="AM70">
            <v>-2.7460078824995904</v>
          </cell>
        </row>
        <row r="71">
          <cell r="Z71">
            <v>1.500645796692933</v>
          </cell>
          <cell r="AC71">
            <v>0.38984162301526526</v>
          </cell>
          <cell r="AD71">
            <v>1.8584558140281708</v>
          </cell>
          <cell r="AJ71">
            <v>-16.887162005529532</v>
          </cell>
          <cell r="AM71">
            <v>0.7127021947340495</v>
          </cell>
        </row>
        <row r="72">
          <cell r="Z72">
            <v>4.2139573913101191E-2</v>
          </cell>
          <cell r="AC72">
            <v>-0.23005312833189562</v>
          </cell>
          <cell r="AD72">
            <v>-3.2644070652009467</v>
          </cell>
          <cell r="AJ72">
            <v>-10.968362705722079</v>
          </cell>
          <cell r="AM72">
            <v>0.9788655589309414</v>
          </cell>
        </row>
        <row r="73">
          <cell r="Z73">
            <v>-1.0696060981409974</v>
          </cell>
          <cell r="AC73">
            <v>4.5369273757107642E-3</v>
          </cell>
          <cell r="AD73">
            <v>-6.9085743985741299</v>
          </cell>
          <cell r="AJ73">
            <v>-15.2881874724768</v>
          </cell>
          <cell r="AM73">
            <v>1.8732859478109987</v>
          </cell>
        </row>
        <row r="74">
          <cell r="Z74">
            <v>-1.3572953984545069</v>
          </cell>
          <cell r="AC74">
            <v>-1.0734341413395891</v>
          </cell>
          <cell r="AD74">
            <v>2.1112161519769139</v>
          </cell>
          <cell r="AJ74">
            <v>-15.94936090564083</v>
          </cell>
          <cell r="AM74">
            <v>2.1821761093361758</v>
          </cell>
        </row>
        <row r="75">
          <cell r="Z75">
            <v>-0.68848776160472935</v>
          </cell>
          <cell r="AC75">
            <v>-1.0299079379314828</v>
          </cell>
          <cell r="AD75">
            <v>-0.21536222619782341</v>
          </cell>
          <cell r="AJ75">
            <v>-13.574345373259256</v>
          </cell>
          <cell r="AM75">
            <v>-1.6989913652272648</v>
          </cell>
        </row>
        <row r="76">
          <cell r="Z76">
            <v>-0.61419805161713326</v>
          </cell>
          <cell r="AC76">
            <v>-0.36397031357922982</v>
          </cell>
          <cell r="AD76">
            <v>-6.2988139266634047</v>
          </cell>
          <cell r="AJ76">
            <v>-17.518917921079513</v>
          </cell>
          <cell r="AM76">
            <v>-3.4433674640405698</v>
          </cell>
        </row>
        <row r="77">
          <cell r="Z77">
            <v>-0.70413713108679188</v>
          </cell>
          <cell r="AC77">
            <v>0.18638634374875851</v>
          </cell>
          <cell r="AD77">
            <v>0.38355929196982652</v>
          </cell>
          <cell r="AJ77">
            <v>-27.349726372327687</v>
          </cell>
          <cell r="AM77">
            <v>1.0031078408607286</v>
          </cell>
        </row>
        <row r="78">
          <cell r="Z78">
            <v>0.27617310066925116</v>
          </cell>
          <cell r="AC78">
            <v>-0.64040582074097285</v>
          </cell>
          <cell r="AD78">
            <v>-0.39430450940520734</v>
          </cell>
          <cell r="AJ78">
            <v>-31.384862854905649</v>
          </cell>
          <cell r="AM78">
            <v>1.5416171407288459</v>
          </cell>
        </row>
        <row r="79">
          <cell r="Z79">
            <v>-0.9232575458693506</v>
          </cell>
          <cell r="AC79">
            <v>-0.80481749498554178</v>
          </cell>
          <cell r="AD79">
            <v>-2.8680999513521761</v>
          </cell>
          <cell r="AJ79">
            <v>-37.350889986597302</v>
          </cell>
          <cell r="AM79">
            <v>-1.4127929814010898</v>
          </cell>
        </row>
        <row r="80">
          <cell r="Z80">
            <v>-2.1965738158654449</v>
          </cell>
          <cell r="AC80">
            <v>-0.9498281197687457</v>
          </cell>
          <cell r="AD80">
            <v>5.2732575070115306</v>
          </cell>
          <cell r="AJ80">
            <v>-56.554243908788671</v>
          </cell>
          <cell r="AM80">
            <v>-3.0406491013771131</v>
          </cell>
        </row>
        <row r="81">
          <cell r="Z81">
            <v>-1.0258839944035105</v>
          </cell>
          <cell r="AC81">
            <v>-0.68625890134915535</v>
          </cell>
          <cell r="AD81">
            <v>-4.2629970824934471</v>
          </cell>
          <cell r="AJ81">
            <v>-62.384657195858928</v>
          </cell>
          <cell r="AM81">
            <v>-4.6207126867441772</v>
          </cell>
        </row>
        <row r="82">
          <cell r="Z82">
            <v>0.66681394257836901</v>
          </cell>
          <cell r="AC82">
            <v>-0.24416146978699471</v>
          </cell>
          <cell r="AD82">
            <v>-1.5025796842129231</v>
          </cell>
          <cell r="AJ82">
            <v>-57.827462635618957</v>
          </cell>
          <cell r="AM82">
            <v>-3.7411675799178923</v>
          </cell>
        </row>
      </sheetData>
      <sheetData sheetId="2"/>
      <sheetData sheetId="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_transformaciones"/>
      <sheetName val="Observables_IPC"/>
      <sheetName val="Observables_CCNN"/>
      <sheetName val="Salarios"/>
    </sheetNames>
    <sheetDataSet>
      <sheetData sheetId="0"/>
      <sheetData sheetId="1">
        <row r="24">
          <cell r="AB24">
            <v>-0.61254578152749639</v>
          </cell>
        </row>
        <row r="25">
          <cell r="AB25">
            <v>-0.68074999727589836</v>
          </cell>
        </row>
        <row r="26">
          <cell r="AB26">
            <v>-0.63894901539591809</v>
          </cell>
        </row>
        <row r="27">
          <cell r="AB27">
            <v>-0.90306670162765323</v>
          </cell>
        </row>
        <row r="28">
          <cell r="AB28">
            <v>0.8336685034211917</v>
          </cell>
        </row>
        <row r="29">
          <cell r="AB29">
            <v>-1.1843267672594586</v>
          </cell>
        </row>
        <row r="30">
          <cell r="AB30">
            <v>-1.0001806907372406</v>
          </cell>
        </row>
        <row r="31">
          <cell r="AB31">
            <v>0.15674743978890637</v>
          </cell>
        </row>
        <row r="32">
          <cell r="AB32">
            <v>8.107055184551859E-2</v>
          </cell>
        </row>
        <row r="33">
          <cell r="AB33">
            <v>0.5084260132738101</v>
          </cell>
        </row>
        <row r="34">
          <cell r="AB34">
            <v>0.64403298872188719</v>
          </cell>
        </row>
        <row r="35">
          <cell r="AB35">
            <v>1.3649852309526529</v>
          </cell>
        </row>
        <row r="36">
          <cell r="AB36">
            <v>1.5791825293314239</v>
          </cell>
        </row>
        <row r="37">
          <cell r="AB37">
            <v>0.7539061186336844</v>
          </cell>
        </row>
        <row r="38">
          <cell r="AB38">
            <v>0.14442932081375437</v>
          </cell>
        </row>
        <row r="39">
          <cell r="AB39">
            <v>-0.11420485847453188</v>
          </cell>
        </row>
        <row r="40">
          <cell r="AB40">
            <v>0.41172337904202783</v>
          </cell>
        </row>
        <row r="41">
          <cell r="AB41">
            <v>0.3083316482843208</v>
          </cell>
        </row>
        <row r="42">
          <cell r="AB42">
            <v>-2.1511782546257852E-2</v>
          </cell>
        </row>
        <row r="43">
          <cell r="AB43">
            <v>0.99452032330566942</v>
          </cell>
        </row>
        <row r="44">
          <cell r="AB44">
            <v>-0.11569650153142641</v>
          </cell>
        </row>
        <row r="45">
          <cell r="AB45">
            <v>0.88238758984853183</v>
          </cell>
        </row>
        <row r="46">
          <cell r="AB46">
            <v>1.3049087810336863</v>
          </cell>
        </row>
        <row r="47">
          <cell r="AB47">
            <v>-0.92962113467902663</v>
          </cell>
        </row>
        <row r="48">
          <cell r="AB48">
            <v>-2.5420499256135991</v>
          </cell>
        </row>
        <row r="49">
          <cell r="AB49">
            <v>0.65884845651011892</v>
          </cell>
        </row>
        <row r="50">
          <cell r="AB50">
            <v>1.1704241431144786</v>
          </cell>
        </row>
        <row r="51">
          <cell r="AB51">
            <v>-1.6358223528570641</v>
          </cell>
        </row>
        <row r="52">
          <cell r="AB52">
            <v>-2.7038341844010554</v>
          </cell>
        </row>
        <row r="53">
          <cell r="AB53">
            <v>-0.34435025667858321</v>
          </cell>
        </row>
        <row r="54">
          <cell r="AB54">
            <v>-0.10052558593725047</v>
          </cell>
        </row>
        <row r="55">
          <cell r="AB55">
            <v>-1.4377173205318621</v>
          </cell>
        </row>
        <row r="56">
          <cell r="AB56">
            <v>0.30043204533032286</v>
          </cell>
        </row>
        <row r="57">
          <cell r="AB57">
            <v>0.22616084962581118</v>
          </cell>
        </row>
        <row r="58">
          <cell r="AB58">
            <v>-0.23313537915759008</v>
          </cell>
        </row>
        <row r="59">
          <cell r="AB59">
            <v>3.3137051221538534</v>
          </cell>
        </row>
        <row r="60">
          <cell r="AB60">
            <v>3.1063639440432218</v>
          </cell>
        </row>
        <row r="61">
          <cell r="AB61">
            <v>1.8827784967311967E-2</v>
          </cell>
        </row>
        <row r="62">
          <cell r="AB62">
            <v>-0.81908844812699266</v>
          </cell>
        </row>
        <row r="63">
          <cell r="AB63">
            <v>-0.20988802981833965</v>
          </cell>
        </row>
        <row r="64">
          <cell r="AB64">
            <v>1.1769156519334962</v>
          </cell>
        </row>
        <row r="65">
          <cell r="AB65">
            <v>-1.8629998802323748</v>
          </cell>
        </row>
        <row r="66">
          <cell r="AB66">
            <v>0.63344293671661012</v>
          </cell>
        </row>
        <row r="67">
          <cell r="AB67">
            <v>0.85652249766723321</v>
          </cell>
        </row>
        <row r="68">
          <cell r="AB68">
            <v>0.16617587092801989</v>
          </cell>
        </row>
        <row r="69">
          <cell r="AB69">
            <v>0.13046654235853117</v>
          </cell>
        </row>
        <row r="70">
          <cell r="AB70">
            <v>-1.2351024196336717</v>
          </cell>
        </row>
        <row r="71">
          <cell r="AB71">
            <v>2.2355172581379086</v>
          </cell>
        </row>
        <row r="72">
          <cell r="AB72">
            <v>-0.73858611737116542</v>
          </cell>
        </row>
        <row r="73">
          <cell r="AB73">
            <v>-0.42343580963248906</v>
          </cell>
        </row>
        <row r="74">
          <cell r="AB74">
            <v>-1.808148358117601</v>
          </cell>
        </row>
        <row r="75">
          <cell r="AB75">
            <v>-0.86417913309291317</v>
          </cell>
        </row>
        <row r="76">
          <cell r="AB76">
            <v>-0.26794953979458791</v>
          </cell>
        </row>
        <row r="77">
          <cell r="AB77">
            <v>0.55749328192464764</v>
          </cell>
        </row>
        <row r="78">
          <cell r="AB78">
            <v>0.33933190847839034</v>
          </cell>
        </row>
        <row r="79">
          <cell r="AB79">
            <v>-9.9698362665856965E-2</v>
          </cell>
        </row>
        <row r="80">
          <cell r="AB80">
            <v>-0.50624199588686958</v>
          </cell>
        </row>
        <row r="81">
          <cell r="AB81">
            <v>-0.55511101374290428</v>
          </cell>
        </row>
        <row r="82">
          <cell r="AB82">
            <v>-0.27023136783932467</v>
          </cell>
        </row>
      </sheetData>
      <sheetData sheetId="2"/>
      <sheetData sheetId="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hyperlink" Target="http://research.stlouisfed.org/fred2/series/FEDFUNDS"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2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59999389629810485"/>
  </sheetPr>
  <dimension ref="A1:B31"/>
  <sheetViews>
    <sheetView workbookViewId="0">
      <selection activeCell="C31" sqref="C31"/>
    </sheetView>
  </sheetViews>
  <sheetFormatPr baseColWidth="10" defaultRowHeight="15"/>
  <cols>
    <col min="1" max="1" width="14.42578125" style="137" customWidth="1"/>
    <col min="2" max="2" width="20.7109375" style="137" bestFit="1" customWidth="1"/>
    <col min="3" max="3" width="21.28515625" style="137" bestFit="1" customWidth="1"/>
    <col min="4" max="10" width="11.42578125" style="137"/>
    <col min="11" max="11" width="21.28515625" style="137" bestFit="1" customWidth="1"/>
    <col min="12" max="256" width="11.42578125" style="137"/>
    <col min="257" max="257" width="14.42578125" style="137" customWidth="1"/>
    <col min="258" max="258" width="20.7109375" style="137" bestFit="1" customWidth="1"/>
    <col min="259" max="259" width="21.28515625" style="137" bestFit="1" customWidth="1"/>
    <col min="260" max="266" width="11.42578125" style="137"/>
    <col min="267" max="267" width="21.28515625" style="137" bestFit="1" customWidth="1"/>
    <col min="268" max="512" width="11.42578125" style="137"/>
    <col min="513" max="513" width="14.42578125" style="137" customWidth="1"/>
    <col min="514" max="514" width="20.7109375" style="137" bestFit="1" customWidth="1"/>
    <col min="515" max="515" width="21.28515625" style="137" bestFit="1" customWidth="1"/>
    <col min="516" max="522" width="11.42578125" style="137"/>
    <col min="523" max="523" width="21.28515625" style="137" bestFit="1" customWidth="1"/>
    <col min="524" max="768" width="11.42578125" style="137"/>
    <col min="769" max="769" width="14.42578125" style="137" customWidth="1"/>
    <col min="770" max="770" width="20.7109375" style="137" bestFit="1" customWidth="1"/>
    <col min="771" max="771" width="21.28515625" style="137" bestFit="1" customWidth="1"/>
    <col min="772" max="778" width="11.42578125" style="137"/>
    <col min="779" max="779" width="21.28515625" style="137" bestFit="1" customWidth="1"/>
    <col min="780" max="1024" width="11.42578125" style="137"/>
    <col min="1025" max="1025" width="14.42578125" style="137" customWidth="1"/>
    <col min="1026" max="1026" width="20.7109375" style="137" bestFit="1" customWidth="1"/>
    <col min="1027" max="1027" width="21.28515625" style="137" bestFit="1" customWidth="1"/>
    <col min="1028" max="1034" width="11.42578125" style="137"/>
    <col min="1035" max="1035" width="21.28515625" style="137" bestFit="1" customWidth="1"/>
    <col min="1036" max="1280" width="11.42578125" style="137"/>
    <col min="1281" max="1281" width="14.42578125" style="137" customWidth="1"/>
    <col min="1282" max="1282" width="20.7109375" style="137" bestFit="1" customWidth="1"/>
    <col min="1283" max="1283" width="21.28515625" style="137" bestFit="1" customWidth="1"/>
    <col min="1284" max="1290" width="11.42578125" style="137"/>
    <col min="1291" max="1291" width="21.28515625" style="137" bestFit="1" customWidth="1"/>
    <col min="1292" max="1536" width="11.42578125" style="137"/>
    <col min="1537" max="1537" width="14.42578125" style="137" customWidth="1"/>
    <col min="1538" max="1538" width="20.7109375" style="137" bestFit="1" customWidth="1"/>
    <col min="1539" max="1539" width="21.28515625" style="137" bestFit="1" customWidth="1"/>
    <col min="1540" max="1546" width="11.42578125" style="137"/>
    <col min="1547" max="1547" width="21.28515625" style="137" bestFit="1" customWidth="1"/>
    <col min="1548" max="1792" width="11.42578125" style="137"/>
    <col min="1793" max="1793" width="14.42578125" style="137" customWidth="1"/>
    <col min="1794" max="1794" width="20.7109375" style="137" bestFit="1" customWidth="1"/>
    <col min="1795" max="1795" width="21.28515625" style="137" bestFit="1" customWidth="1"/>
    <col min="1796" max="1802" width="11.42578125" style="137"/>
    <col min="1803" max="1803" width="21.28515625" style="137" bestFit="1" customWidth="1"/>
    <col min="1804" max="2048" width="11.42578125" style="137"/>
    <col min="2049" max="2049" width="14.42578125" style="137" customWidth="1"/>
    <col min="2050" max="2050" width="20.7109375" style="137" bestFit="1" customWidth="1"/>
    <col min="2051" max="2051" width="21.28515625" style="137" bestFit="1" customWidth="1"/>
    <col min="2052" max="2058" width="11.42578125" style="137"/>
    <col min="2059" max="2059" width="21.28515625" style="137" bestFit="1" customWidth="1"/>
    <col min="2060" max="2304" width="11.42578125" style="137"/>
    <col min="2305" max="2305" width="14.42578125" style="137" customWidth="1"/>
    <col min="2306" max="2306" width="20.7109375" style="137" bestFit="1" customWidth="1"/>
    <col min="2307" max="2307" width="21.28515625" style="137" bestFit="1" customWidth="1"/>
    <col min="2308" max="2314" width="11.42578125" style="137"/>
    <col min="2315" max="2315" width="21.28515625" style="137" bestFit="1" customWidth="1"/>
    <col min="2316" max="2560" width="11.42578125" style="137"/>
    <col min="2561" max="2561" width="14.42578125" style="137" customWidth="1"/>
    <col min="2562" max="2562" width="20.7109375" style="137" bestFit="1" customWidth="1"/>
    <col min="2563" max="2563" width="21.28515625" style="137" bestFit="1" customWidth="1"/>
    <col min="2564" max="2570" width="11.42578125" style="137"/>
    <col min="2571" max="2571" width="21.28515625" style="137" bestFit="1" customWidth="1"/>
    <col min="2572" max="2816" width="11.42578125" style="137"/>
    <col min="2817" max="2817" width="14.42578125" style="137" customWidth="1"/>
    <col min="2818" max="2818" width="20.7109375" style="137" bestFit="1" customWidth="1"/>
    <col min="2819" max="2819" width="21.28515625" style="137" bestFit="1" customWidth="1"/>
    <col min="2820" max="2826" width="11.42578125" style="137"/>
    <col min="2827" max="2827" width="21.28515625" style="137" bestFit="1" customWidth="1"/>
    <col min="2828" max="3072" width="11.42578125" style="137"/>
    <col min="3073" max="3073" width="14.42578125" style="137" customWidth="1"/>
    <col min="3074" max="3074" width="20.7109375" style="137" bestFit="1" customWidth="1"/>
    <col min="3075" max="3075" width="21.28515625" style="137" bestFit="1" customWidth="1"/>
    <col min="3076" max="3082" width="11.42578125" style="137"/>
    <col min="3083" max="3083" width="21.28515625" style="137" bestFit="1" customWidth="1"/>
    <col min="3084" max="3328" width="11.42578125" style="137"/>
    <col min="3329" max="3329" width="14.42578125" style="137" customWidth="1"/>
    <col min="3330" max="3330" width="20.7109375" style="137" bestFit="1" customWidth="1"/>
    <col min="3331" max="3331" width="21.28515625" style="137" bestFit="1" customWidth="1"/>
    <col min="3332" max="3338" width="11.42578125" style="137"/>
    <col min="3339" max="3339" width="21.28515625" style="137" bestFit="1" customWidth="1"/>
    <col min="3340" max="3584" width="11.42578125" style="137"/>
    <col min="3585" max="3585" width="14.42578125" style="137" customWidth="1"/>
    <col min="3586" max="3586" width="20.7109375" style="137" bestFit="1" customWidth="1"/>
    <col min="3587" max="3587" width="21.28515625" style="137" bestFit="1" customWidth="1"/>
    <col min="3588" max="3594" width="11.42578125" style="137"/>
    <col min="3595" max="3595" width="21.28515625" style="137" bestFit="1" customWidth="1"/>
    <col min="3596" max="3840" width="11.42578125" style="137"/>
    <col min="3841" max="3841" width="14.42578125" style="137" customWidth="1"/>
    <col min="3842" max="3842" width="20.7109375" style="137" bestFit="1" customWidth="1"/>
    <col min="3843" max="3843" width="21.28515625" style="137" bestFit="1" customWidth="1"/>
    <col min="3844" max="3850" width="11.42578125" style="137"/>
    <col min="3851" max="3851" width="21.28515625" style="137" bestFit="1" customWidth="1"/>
    <col min="3852" max="4096" width="11.42578125" style="137"/>
    <col min="4097" max="4097" width="14.42578125" style="137" customWidth="1"/>
    <col min="4098" max="4098" width="20.7109375" style="137" bestFit="1" customWidth="1"/>
    <col min="4099" max="4099" width="21.28515625" style="137" bestFit="1" customWidth="1"/>
    <col min="4100" max="4106" width="11.42578125" style="137"/>
    <col min="4107" max="4107" width="21.28515625" style="137" bestFit="1" customWidth="1"/>
    <col min="4108" max="4352" width="11.42578125" style="137"/>
    <col min="4353" max="4353" width="14.42578125" style="137" customWidth="1"/>
    <col min="4354" max="4354" width="20.7109375" style="137" bestFit="1" customWidth="1"/>
    <col min="4355" max="4355" width="21.28515625" style="137" bestFit="1" customWidth="1"/>
    <col min="4356" max="4362" width="11.42578125" style="137"/>
    <col min="4363" max="4363" width="21.28515625" style="137" bestFit="1" customWidth="1"/>
    <col min="4364" max="4608" width="11.42578125" style="137"/>
    <col min="4609" max="4609" width="14.42578125" style="137" customWidth="1"/>
    <col min="4610" max="4610" width="20.7109375" style="137" bestFit="1" customWidth="1"/>
    <col min="4611" max="4611" width="21.28515625" style="137" bestFit="1" customWidth="1"/>
    <col min="4612" max="4618" width="11.42578125" style="137"/>
    <col min="4619" max="4619" width="21.28515625" style="137" bestFit="1" customWidth="1"/>
    <col min="4620" max="4864" width="11.42578125" style="137"/>
    <col min="4865" max="4865" width="14.42578125" style="137" customWidth="1"/>
    <col min="4866" max="4866" width="20.7109375" style="137" bestFit="1" customWidth="1"/>
    <col min="4867" max="4867" width="21.28515625" style="137" bestFit="1" customWidth="1"/>
    <col min="4868" max="4874" width="11.42578125" style="137"/>
    <col min="4875" max="4875" width="21.28515625" style="137" bestFit="1" customWidth="1"/>
    <col min="4876" max="5120" width="11.42578125" style="137"/>
    <col min="5121" max="5121" width="14.42578125" style="137" customWidth="1"/>
    <col min="5122" max="5122" width="20.7109375" style="137" bestFit="1" customWidth="1"/>
    <col min="5123" max="5123" width="21.28515625" style="137" bestFit="1" customWidth="1"/>
    <col min="5124" max="5130" width="11.42578125" style="137"/>
    <col min="5131" max="5131" width="21.28515625" style="137" bestFit="1" customWidth="1"/>
    <col min="5132" max="5376" width="11.42578125" style="137"/>
    <col min="5377" max="5377" width="14.42578125" style="137" customWidth="1"/>
    <col min="5378" max="5378" width="20.7109375" style="137" bestFit="1" customWidth="1"/>
    <col min="5379" max="5379" width="21.28515625" style="137" bestFit="1" customWidth="1"/>
    <col min="5380" max="5386" width="11.42578125" style="137"/>
    <col min="5387" max="5387" width="21.28515625" style="137" bestFit="1" customWidth="1"/>
    <col min="5388" max="5632" width="11.42578125" style="137"/>
    <col min="5633" max="5633" width="14.42578125" style="137" customWidth="1"/>
    <col min="5634" max="5634" width="20.7109375" style="137" bestFit="1" customWidth="1"/>
    <col min="5635" max="5635" width="21.28515625" style="137" bestFit="1" customWidth="1"/>
    <col min="5636" max="5642" width="11.42578125" style="137"/>
    <col min="5643" max="5643" width="21.28515625" style="137" bestFit="1" customWidth="1"/>
    <col min="5644" max="5888" width="11.42578125" style="137"/>
    <col min="5889" max="5889" width="14.42578125" style="137" customWidth="1"/>
    <col min="5890" max="5890" width="20.7109375" style="137" bestFit="1" customWidth="1"/>
    <col min="5891" max="5891" width="21.28515625" style="137" bestFit="1" customWidth="1"/>
    <col min="5892" max="5898" width="11.42578125" style="137"/>
    <col min="5899" max="5899" width="21.28515625" style="137" bestFit="1" customWidth="1"/>
    <col min="5900" max="6144" width="11.42578125" style="137"/>
    <col min="6145" max="6145" width="14.42578125" style="137" customWidth="1"/>
    <col min="6146" max="6146" width="20.7109375" style="137" bestFit="1" customWidth="1"/>
    <col min="6147" max="6147" width="21.28515625" style="137" bestFit="1" customWidth="1"/>
    <col min="6148" max="6154" width="11.42578125" style="137"/>
    <col min="6155" max="6155" width="21.28515625" style="137" bestFit="1" customWidth="1"/>
    <col min="6156" max="6400" width="11.42578125" style="137"/>
    <col min="6401" max="6401" width="14.42578125" style="137" customWidth="1"/>
    <col min="6402" max="6402" width="20.7109375" style="137" bestFit="1" customWidth="1"/>
    <col min="6403" max="6403" width="21.28515625" style="137" bestFit="1" customWidth="1"/>
    <col min="6404" max="6410" width="11.42578125" style="137"/>
    <col min="6411" max="6411" width="21.28515625" style="137" bestFit="1" customWidth="1"/>
    <col min="6412" max="6656" width="11.42578125" style="137"/>
    <col min="6657" max="6657" width="14.42578125" style="137" customWidth="1"/>
    <col min="6658" max="6658" width="20.7109375" style="137" bestFit="1" customWidth="1"/>
    <col min="6659" max="6659" width="21.28515625" style="137" bestFit="1" customWidth="1"/>
    <col min="6660" max="6666" width="11.42578125" style="137"/>
    <col min="6667" max="6667" width="21.28515625" style="137" bestFit="1" customWidth="1"/>
    <col min="6668" max="6912" width="11.42578125" style="137"/>
    <col min="6913" max="6913" width="14.42578125" style="137" customWidth="1"/>
    <col min="6914" max="6914" width="20.7109375" style="137" bestFit="1" customWidth="1"/>
    <col min="6915" max="6915" width="21.28515625" style="137" bestFit="1" customWidth="1"/>
    <col min="6916" max="6922" width="11.42578125" style="137"/>
    <col min="6923" max="6923" width="21.28515625" style="137" bestFit="1" customWidth="1"/>
    <col min="6924" max="7168" width="11.42578125" style="137"/>
    <col min="7169" max="7169" width="14.42578125" style="137" customWidth="1"/>
    <col min="7170" max="7170" width="20.7109375" style="137" bestFit="1" customWidth="1"/>
    <col min="7171" max="7171" width="21.28515625" style="137" bestFit="1" customWidth="1"/>
    <col min="7172" max="7178" width="11.42578125" style="137"/>
    <col min="7179" max="7179" width="21.28515625" style="137" bestFit="1" customWidth="1"/>
    <col min="7180" max="7424" width="11.42578125" style="137"/>
    <col min="7425" max="7425" width="14.42578125" style="137" customWidth="1"/>
    <col min="7426" max="7426" width="20.7109375" style="137" bestFit="1" customWidth="1"/>
    <col min="7427" max="7427" width="21.28515625" style="137" bestFit="1" customWidth="1"/>
    <col min="7428" max="7434" width="11.42578125" style="137"/>
    <col min="7435" max="7435" width="21.28515625" style="137" bestFit="1" customWidth="1"/>
    <col min="7436" max="7680" width="11.42578125" style="137"/>
    <col min="7681" max="7681" width="14.42578125" style="137" customWidth="1"/>
    <col min="7682" max="7682" width="20.7109375" style="137" bestFit="1" customWidth="1"/>
    <col min="7683" max="7683" width="21.28515625" style="137" bestFit="1" customWidth="1"/>
    <col min="7684" max="7690" width="11.42578125" style="137"/>
    <col min="7691" max="7691" width="21.28515625" style="137" bestFit="1" customWidth="1"/>
    <col min="7692" max="7936" width="11.42578125" style="137"/>
    <col min="7937" max="7937" width="14.42578125" style="137" customWidth="1"/>
    <col min="7938" max="7938" width="20.7109375" style="137" bestFit="1" customWidth="1"/>
    <col min="7939" max="7939" width="21.28515625" style="137" bestFit="1" customWidth="1"/>
    <col min="7940" max="7946" width="11.42578125" style="137"/>
    <col min="7947" max="7947" width="21.28515625" style="137" bestFit="1" customWidth="1"/>
    <col min="7948" max="8192" width="11.42578125" style="137"/>
    <col min="8193" max="8193" width="14.42578125" style="137" customWidth="1"/>
    <col min="8194" max="8194" width="20.7109375" style="137" bestFit="1" customWidth="1"/>
    <col min="8195" max="8195" width="21.28515625" style="137" bestFit="1" customWidth="1"/>
    <col min="8196" max="8202" width="11.42578125" style="137"/>
    <col min="8203" max="8203" width="21.28515625" style="137" bestFit="1" customWidth="1"/>
    <col min="8204" max="8448" width="11.42578125" style="137"/>
    <col min="8449" max="8449" width="14.42578125" style="137" customWidth="1"/>
    <col min="8450" max="8450" width="20.7109375" style="137" bestFit="1" customWidth="1"/>
    <col min="8451" max="8451" width="21.28515625" style="137" bestFit="1" customWidth="1"/>
    <col min="8452" max="8458" width="11.42578125" style="137"/>
    <col min="8459" max="8459" width="21.28515625" style="137" bestFit="1" customWidth="1"/>
    <col min="8460" max="8704" width="11.42578125" style="137"/>
    <col min="8705" max="8705" width="14.42578125" style="137" customWidth="1"/>
    <col min="8706" max="8706" width="20.7109375" style="137" bestFit="1" customWidth="1"/>
    <col min="8707" max="8707" width="21.28515625" style="137" bestFit="1" customWidth="1"/>
    <col min="8708" max="8714" width="11.42578125" style="137"/>
    <col min="8715" max="8715" width="21.28515625" style="137" bestFit="1" customWidth="1"/>
    <col min="8716" max="8960" width="11.42578125" style="137"/>
    <col min="8961" max="8961" width="14.42578125" style="137" customWidth="1"/>
    <col min="8962" max="8962" width="20.7109375" style="137" bestFit="1" customWidth="1"/>
    <col min="8963" max="8963" width="21.28515625" style="137" bestFit="1" customWidth="1"/>
    <col min="8964" max="8970" width="11.42578125" style="137"/>
    <col min="8971" max="8971" width="21.28515625" style="137" bestFit="1" customWidth="1"/>
    <col min="8972" max="9216" width="11.42578125" style="137"/>
    <col min="9217" max="9217" width="14.42578125" style="137" customWidth="1"/>
    <col min="9218" max="9218" width="20.7109375" style="137" bestFit="1" customWidth="1"/>
    <col min="9219" max="9219" width="21.28515625" style="137" bestFit="1" customWidth="1"/>
    <col min="9220" max="9226" width="11.42578125" style="137"/>
    <col min="9227" max="9227" width="21.28515625" style="137" bestFit="1" customWidth="1"/>
    <col min="9228" max="9472" width="11.42578125" style="137"/>
    <col min="9473" max="9473" width="14.42578125" style="137" customWidth="1"/>
    <col min="9474" max="9474" width="20.7109375" style="137" bestFit="1" customWidth="1"/>
    <col min="9475" max="9475" width="21.28515625" style="137" bestFit="1" customWidth="1"/>
    <col min="9476" max="9482" width="11.42578125" style="137"/>
    <col min="9483" max="9483" width="21.28515625" style="137" bestFit="1" customWidth="1"/>
    <col min="9484" max="9728" width="11.42578125" style="137"/>
    <col min="9729" max="9729" width="14.42578125" style="137" customWidth="1"/>
    <col min="9730" max="9730" width="20.7109375" style="137" bestFit="1" customWidth="1"/>
    <col min="9731" max="9731" width="21.28515625" style="137" bestFit="1" customWidth="1"/>
    <col min="9732" max="9738" width="11.42578125" style="137"/>
    <col min="9739" max="9739" width="21.28515625" style="137" bestFit="1" customWidth="1"/>
    <col min="9740" max="9984" width="11.42578125" style="137"/>
    <col min="9985" max="9985" width="14.42578125" style="137" customWidth="1"/>
    <col min="9986" max="9986" width="20.7109375" style="137" bestFit="1" customWidth="1"/>
    <col min="9987" max="9987" width="21.28515625" style="137" bestFit="1" customWidth="1"/>
    <col min="9988" max="9994" width="11.42578125" style="137"/>
    <col min="9995" max="9995" width="21.28515625" style="137" bestFit="1" customWidth="1"/>
    <col min="9996" max="10240" width="11.42578125" style="137"/>
    <col min="10241" max="10241" width="14.42578125" style="137" customWidth="1"/>
    <col min="10242" max="10242" width="20.7109375" style="137" bestFit="1" customWidth="1"/>
    <col min="10243" max="10243" width="21.28515625" style="137" bestFit="1" customWidth="1"/>
    <col min="10244" max="10250" width="11.42578125" style="137"/>
    <col min="10251" max="10251" width="21.28515625" style="137" bestFit="1" customWidth="1"/>
    <col min="10252" max="10496" width="11.42578125" style="137"/>
    <col min="10497" max="10497" width="14.42578125" style="137" customWidth="1"/>
    <col min="10498" max="10498" width="20.7109375" style="137" bestFit="1" customWidth="1"/>
    <col min="10499" max="10499" width="21.28515625" style="137" bestFit="1" customWidth="1"/>
    <col min="10500" max="10506" width="11.42578125" style="137"/>
    <col min="10507" max="10507" width="21.28515625" style="137" bestFit="1" customWidth="1"/>
    <col min="10508" max="10752" width="11.42578125" style="137"/>
    <col min="10753" max="10753" width="14.42578125" style="137" customWidth="1"/>
    <col min="10754" max="10754" width="20.7109375" style="137" bestFit="1" customWidth="1"/>
    <col min="10755" max="10755" width="21.28515625" style="137" bestFit="1" customWidth="1"/>
    <col min="10756" max="10762" width="11.42578125" style="137"/>
    <col min="10763" max="10763" width="21.28515625" style="137" bestFit="1" customWidth="1"/>
    <col min="10764" max="11008" width="11.42578125" style="137"/>
    <col min="11009" max="11009" width="14.42578125" style="137" customWidth="1"/>
    <col min="11010" max="11010" width="20.7109375" style="137" bestFit="1" customWidth="1"/>
    <col min="11011" max="11011" width="21.28515625" style="137" bestFit="1" customWidth="1"/>
    <col min="11012" max="11018" width="11.42578125" style="137"/>
    <col min="11019" max="11019" width="21.28515625" style="137" bestFit="1" customWidth="1"/>
    <col min="11020" max="11264" width="11.42578125" style="137"/>
    <col min="11265" max="11265" width="14.42578125" style="137" customWidth="1"/>
    <col min="11266" max="11266" width="20.7109375" style="137" bestFit="1" customWidth="1"/>
    <col min="11267" max="11267" width="21.28515625" style="137" bestFit="1" customWidth="1"/>
    <col min="11268" max="11274" width="11.42578125" style="137"/>
    <col min="11275" max="11275" width="21.28515625" style="137" bestFit="1" customWidth="1"/>
    <col min="11276" max="11520" width="11.42578125" style="137"/>
    <col min="11521" max="11521" width="14.42578125" style="137" customWidth="1"/>
    <col min="11522" max="11522" width="20.7109375" style="137" bestFit="1" customWidth="1"/>
    <col min="11523" max="11523" width="21.28515625" style="137" bestFit="1" customWidth="1"/>
    <col min="11524" max="11530" width="11.42578125" style="137"/>
    <col min="11531" max="11531" width="21.28515625" style="137" bestFit="1" customWidth="1"/>
    <col min="11532" max="11776" width="11.42578125" style="137"/>
    <col min="11777" max="11777" width="14.42578125" style="137" customWidth="1"/>
    <col min="11778" max="11778" width="20.7109375" style="137" bestFit="1" customWidth="1"/>
    <col min="11779" max="11779" width="21.28515625" style="137" bestFit="1" customWidth="1"/>
    <col min="11780" max="11786" width="11.42578125" style="137"/>
    <col min="11787" max="11787" width="21.28515625" style="137" bestFit="1" customWidth="1"/>
    <col min="11788" max="12032" width="11.42578125" style="137"/>
    <col min="12033" max="12033" width="14.42578125" style="137" customWidth="1"/>
    <col min="12034" max="12034" width="20.7109375" style="137" bestFit="1" customWidth="1"/>
    <col min="12035" max="12035" width="21.28515625" style="137" bestFit="1" customWidth="1"/>
    <col min="12036" max="12042" width="11.42578125" style="137"/>
    <col min="12043" max="12043" width="21.28515625" style="137" bestFit="1" customWidth="1"/>
    <col min="12044" max="12288" width="11.42578125" style="137"/>
    <col min="12289" max="12289" width="14.42578125" style="137" customWidth="1"/>
    <col min="12290" max="12290" width="20.7109375" style="137" bestFit="1" customWidth="1"/>
    <col min="12291" max="12291" width="21.28515625" style="137" bestFit="1" customWidth="1"/>
    <col min="12292" max="12298" width="11.42578125" style="137"/>
    <col min="12299" max="12299" width="21.28515625" style="137" bestFit="1" customWidth="1"/>
    <col min="12300" max="12544" width="11.42578125" style="137"/>
    <col min="12545" max="12545" width="14.42578125" style="137" customWidth="1"/>
    <col min="12546" max="12546" width="20.7109375" style="137" bestFit="1" customWidth="1"/>
    <col min="12547" max="12547" width="21.28515625" style="137" bestFit="1" customWidth="1"/>
    <col min="12548" max="12554" width="11.42578125" style="137"/>
    <col min="12555" max="12555" width="21.28515625" style="137" bestFit="1" customWidth="1"/>
    <col min="12556" max="12800" width="11.42578125" style="137"/>
    <col min="12801" max="12801" width="14.42578125" style="137" customWidth="1"/>
    <col min="12802" max="12802" width="20.7109375" style="137" bestFit="1" customWidth="1"/>
    <col min="12803" max="12803" width="21.28515625" style="137" bestFit="1" customWidth="1"/>
    <col min="12804" max="12810" width="11.42578125" style="137"/>
    <col min="12811" max="12811" width="21.28515625" style="137" bestFit="1" customWidth="1"/>
    <col min="12812" max="13056" width="11.42578125" style="137"/>
    <col min="13057" max="13057" width="14.42578125" style="137" customWidth="1"/>
    <col min="13058" max="13058" width="20.7109375" style="137" bestFit="1" customWidth="1"/>
    <col min="13059" max="13059" width="21.28515625" style="137" bestFit="1" customWidth="1"/>
    <col min="13060" max="13066" width="11.42578125" style="137"/>
    <col min="13067" max="13067" width="21.28515625" style="137" bestFit="1" customWidth="1"/>
    <col min="13068" max="13312" width="11.42578125" style="137"/>
    <col min="13313" max="13313" width="14.42578125" style="137" customWidth="1"/>
    <col min="13314" max="13314" width="20.7109375" style="137" bestFit="1" customWidth="1"/>
    <col min="13315" max="13315" width="21.28515625" style="137" bestFit="1" customWidth="1"/>
    <col min="13316" max="13322" width="11.42578125" style="137"/>
    <col min="13323" max="13323" width="21.28515625" style="137" bestFit="1" customWidth="1"/>
    <col min="13324" max="13568" width="11.42578125" style="137"/>
    <col min="13569" max="13569" width="14.42578125" style="137" customWidth="1"/>
    <col min="13570" max="13570" width="20.7109375" style="137" bestFit="1" customWidth="1"/>
    <col min="13571" max="13571" width="21.28515625" style="137" bestFit="1" customWidth="1"/>
    <col min="13572" max="13578" width="11.42578125" style="137"/>
    <col min="13579" max="13579" width="21.28515625" style="137" bestFit="1" customWidth="1"/>
    <col min="13580" max="13824" width="11.42578125" style="137"/>
    <col min="13825" max="13825" width="14.42578125" style="137" customWidth="1"/>
    <col min="13826" max="13826" width="20.7109375" style="137" bestFit="1" customWidth="1"/>
    <col min="13827" max="13827" width="21.28515625" style="137" bestFit="1" customWidth="1"/>
    <col min="13828" max="13834" width="11.42578125" style="137"/>
    <col min="13835" max="13835" width="21.28515625" style="137" bestFit="1" customWidth="1"/>
    <col min="13836" max="14080" width="11.42578125" style="137"/>
    <col min="14081" max="14081" width="14.42578125" style="137" customWidth="1"/>
    <col min="14082" max="14082" width="20.7109375" style="137" bestFit="1" customWidth="1"/>
    <col min="14083" max="14083" width="21.28515625" style="137" bestFit="1" customWidth="1"/>
    <col min="14084" max="14090" width="11.42578125" style="137"/>
    <col min="14091" max="14091" width="21.28515625" style="137" bestFit="1" customWidth="1"/>
    <col min="14092" max="14336" width="11.42578125" style="137"/>
    <col min="14337" max="14337" width="14.42578125" style="137" customWidth="1"/>
    <col min="14338" max="14338" width="20.7109375" style="137" bestFit="1" customWidth="1"/>
    <col min="14339" max="14339" width="21.28515625" style="137" bestFit="1" customWidth="1"/>
    <col min="14340" max="14346" width="11.42578125" style="137"/>
    <col min="14347" max="14347" width="21.28515625" style="137" bestFit="1" customWidth="1"/>
    <col min="14348" max="14592" width="11.42578125" style="137"/>
    <col min="14593" max="14593" width="14.42578125" style="137" customWidth="1"/>
    <col min="14594" max="14594" width="20.7109375" style="137" bestFit="1" customWidth="1"/>
    <col min="14595" max="14595" width="21.28515625" style="137" bestFit="1" customWidth="1"/>
    <col min="14596" max="14602" width="11.42578125" style="137"/>
    <col min="14603" max="14603" width="21.28515625" style="137" bestFit="1" customWidth="1"/>
    <col min="14604" max="14848" width="11.42578125" style="137"/>
    <col min="14849" max="14849" width="14.42578125" style="137" customWidth="1"/>
    <col min="14850" max="14850" width="20.7109375" style="137" bestFit="1" customWidth="1"/>
    <col min="14851" max="14851" width="21.28515625" style="137" bestFit="1" customWidth="1"/>
    <col min="14852" max="14858" width="11.42578125" style="137"/>
    <col min="14859" max="14859" width="21.28515625" style="137" bestFit="1" customWidth="1"/>
    <col min="14860" max="15104" width="11.42578125" style="137"/>
    <col min="15105" max="15105" width="14.42578125" style="137" customWidth="1"/>
    <col min="15106" max="15106" width="20.7109375" style="137" bestFit="1" customWidth="1"/>
    <col min="15107" max="15107" width="21.28515625" style="137" bestFit="1" customWidth="1"/>
    <col min="15108" max="15114" width="11.42578125" style="137"/>
    <col min="15115" max="15115" width="21.28515625" style="137" bestFit="1" customWidth="1"/>
    <col min="15116" max="15360" width="11.42578125" style="137"/>
    <col min="15361" max="15361" width="14.42578125" style="137" customWidth="1"/>
    <col min="15362" max="15362" width="20.7109375" style="137" bestFit="1" customWidth="1"/>
    <col min="15363" max="15363" width="21.28515625" style="137" bestFit="1" customWidth="1"/>
    <col min="15364" max="15370" width="11.42578125" style="137"/>
    <col min="15371" max="15371" width="21.28515625" style="137" bestFit="1" customWidth="1"/>
    <col min="15372" max="15616" width="11.42578125" style="137"/>
    <col min="15617" max="15617" width="14.42578125" style="137" customWidth="1"/>
    <col min="15618" max="15618" width="20.7109375" style="137" bestFit="1" customWidth="1"/>
    <col min="15619" max="15619" width="21.28515625" style="137" bestFit="1" customWidth="1"/>
    <col min="15620" max="15626" width="11.42578125" style="137"/>
    <col min="15627" max="15627" width="21.28515625" style="137" bestFit="1" customWidth="1"/>
    <col min="15628" max="15872" width="11.42578125" style="137"/>
    <col min="15873" max="15873" width="14.42578125" style="137" customWidth="1"/>
    <col min="15874" max="15874" width="20.7109375" style="137" bestFit="1" customWidth="1"/>
    <col min="15875" max="15875" width="21.28515625" style="137" bestFit="1" customWidth="1"/>
    <col min="15876" max="15882" width="11.42578125" style="137"/>
    <col min="15883" max="15883" width="21.28515625" style="137" bestFit="1" customWidth="1"/>
    <col min="15884" max="16128" width="11.42578125" style="137"/>
    <col min="16129" max="16129" width="14.42578125" style="137" customWidth="1"/>
    <col min="16130" max="16130" width="20.7109375" style="137" bestFit="1" customWidth="1"/>
    <col min="16131" max="16131" width="21.28515625" style="137" bestFit="1" customWidth="1"/>
    <col min="16132" max="16138" width="11.42578125" style="137"/>
    <col min="16139" max="16139" width="21.28515625" style="137" bestFit="1" customWidth="1"/>
    <col min="16140" max="16384" width="11.42578125" style="137"/>
  </cols>
  <sheetData>
    <row r="1" spans="1:2">
      <c r="A1" s="135" t="s">
        <v>511</v>
      </c>
      <c r="B1" s="136" t="s">
        <v>512</v>
      </c>
    </row>
    <row r="2" spans="1:2">
      <c r="A2" s="135" t="s">
        <v>513</v>
      </c>
    </row>
    <row r="3" spans="1:2">
      <c r="A3" s="135" t="s">
        <v>514</v>
      </c>
      <c r="B3" s="138">
        <v>41396</v>
      </c>
    </row>
    <row r="4" spans="1:2">
      <c r="A4" s="135"/>
      <c r="B4" s="138"/>
    </row>
    <row r="5" spans="1:2">
      <c r="A5" s="137" t="s">
        <v>587</v>
      </c>
      <c r="B5" s="138"/>
    </row>
    <row r="6" spans="1:2">
      <c r="A6" s="137" t="s">
        <v>515</v>
      </c>
      <c r="B6" s="138"/>
    </row>
    <row r="7" spans="1:2">
      <c r="A7" s="137" t="s">
        <v>516</v>
      </c>
      <c r="B7" s="138"/>
    </row>
    <row r="8" spans="1:2">
      <c r="B8" s="138"/>
    </row>
    <row r="9" spans="1:2">
      <c r="A9" s="136" t="s">
        <v>517</v>
      </c>
    </row>
    <row r="10" spans="1:2">
      <c r="A10" s="137" t="s">
        <v>518</v>
      </c>
    </row>
    <row r="11" spans="1:2">
      <c r="A11" s="137" t="s">
        <v>519</v>
      </c>
    </row>
    <row r="12" spans="1:2">
      <c r="A12" s="137" t="s">
        <v>555</v>
      </c>
    </row>
    <row r="13" spans="1:2" ht="13.5" customHeight="1">
      <c r="A13" s="137" t="s">
        <v>520</v>
      </c>
    </row>
    <row r="14" spans="1:2">
      <c r="A14" s="139" t="s">
        <v>521</v>
      </c>
    </row>
    <row r="15" spans="1:2">
      <c r="A15" s="137" t="s">
        <v>522</v>
      </c>
    </row>
    <row r="16" spans="1:2">
      <c r="A16" s="137" t="s">
        <v>523</v>
      </c>
    </row>
    <row r="17" spans="1:1">
      <c r="A17" s="137" t="s">
        <v>524</v>
      </c>
    </row>
    <row r="18" spans="1:1">
      <c r="A18" s="137" t="s">
        <v>525</v>
      </c>
    </row>
    <row r="19" spans="1:1">
      <c r="A19" s="140" t="s">
        <v>544</v>
      </c>
    </row>
    <row r="20" spans="1:1">
      <c r="A20" s="140" t="s">
        <v>545</v>
      </c>
    </row>
    <row r="21" spans="1:1">
      <c r="A21" s="137" t="s">
        <v>546</v>
      </c>
    </row>
    <row r="22" spans="1:1">
      <c r="A22" s="137" t="s">
        <v>547</v>
      </c>
    </row>
    <row r="23" spans="1:1">
      <c r="A23" s="137" t="s">
        <v>548</v>
      </c>
    </row>
    <row r="24" spans="1:1">
      <c r="A24" s="137" t="s">
        <v>549</v>
      </c>
    </row>
    <row r="25" spans="1:1">
      <c r="A25" s="137" t="s">
        <v>550</v>
      </c>
    </row>
    <row r="26" spans="1:1">
      <c r="A26" s="137" t="s">
        <v>551</v>
      </c>
    </row>
    <row r="30" spans="1:1">
      <c r="A30" s="135"/>
    </row>
    <row r="31" spans="1:1">
      <c r="A31" s="13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48"/>
  <sheetViews>
    <sheetView workbookViewId="0">
      <selection activeCell="E2" sqref="E2"/>
    </sheetView>
  </sheetViews>
  <sheetFormatPr baseColWidth="10" defaultRowHeight="15"/>
  <cols>
    <col min="1" max="1" width="5" bestFit="1" customWidth="1"/>
    <col min="2" max="2" width="4.85546875" bestFit="1" customWidth="1"/>
    <col min="4" max="5" width="11.7109375" bestFit="1" customWidth="1"/>
    <col min="6" max="7" width="11.5703125" bestFit="1" customWidth="1"/>
    <col min="12" max="12" width="4" bestFit="1" customWidth="1"/>
  </cols>
  <sheetData>
    <row r="1" spans="1:17" ht="14.25" customHeight="1" thickBot="1">
      <c r="A1" s="109" t="s">
        <v>266</v>
      </c>
      <c r="D1" s="103"/>
      <c r="E1" s="103"/>
      <c r="F1" s="103"/>
      <c r="G1" s="103"/>
    </row>
    <row r="2" spans="1:17" ht="60">
      <c r="A2" s="104" t="s">
        <v>275</v>
      </c>
      <c r="B2" s="104" t="s">
        <v>276</v>
      </c>
      <c r="C2" s="104" t="s">
        <v>221</v>
      </c>
      <c r="D2" s="104" t="s">
        <v>267</v>
      </c>
      <c r="E2" s="104" t="s">
        <v>268</v>
      </c>
      <c r="F2" s="104" t="s">
        <v>269</v>
      </c>
      <c r="G2" s="104" t="s">
        <v>270</v>
      </c>
      <c r="H2" s="105" t="s">
        <v>271</v>
      </c>
      <c r="I2" s="105" t="s">
        <v>272</v>
      </c>
      <c r="J2" s="105" t="s">
        <v>273</v>
      </c>
      <c r="K2" s="105" t="s">
        <v>274</v>
      </c>
      <c r="N2" s="104" t="s">
        <v>267</v>
      </c>
      <c r="O2" s="104" t="s">
        <v>268</v>
      </c>
      <c r="P2" s="104" t="s">
        <v>269</v>
      </c>
      <c r="Q2" s="104" t="s">
        <v>270</v>
      </c>
    </row>
    <row r="3" spans="1:17">
      <c r="A3">
        <f>YEAR(C3)</f>
        <v>1986</v>
      </c>
      <c r="B3">
        <f>MONTH(C3)</f>
        <v>3</v>
      </c>
      <c r="C3" s="106">
        <v>31472</v>
      </c>
      <c r="D3" s="107">
        <v>3034530.6955561889</v>
      </c>
      <c r="E3" s="107">
        <v>3063628.2615628401</v>
      </c>
      <c r="F3" s="111">
        <v>44.692946578176972</v>
      </c>
      <c r="G3" s="111">
        <v>45.124090523216303</v>
      </c>
      <c r="H3" s="107">
        <v>3729821.9242016608</v>
      </c>
      <c r="I3" s="107">
        <v>3730405.2660361798</v>
      </c>
      <c r="J3" s="108">
        <v>45.412215449901062</v>
      </c>
      <c r="K3" s="108">
        <v>45.437661515508701</v>
      </c>
      <c r="L3" s="110">
        <v>1</v>
      </c>
      <c r="M3" t="s">
        <v>11</v>
      </c>
      <c r="N3" s="2">
        <v>3034530.6955561889</v>
      </c>
      <c r="O3" s="2">
        <v>3063628.2615628401</v>
      </c>
      <c r="P3" s="2">
        <v>44.692946578176972</v>
      </c>
      <c r="Q3" s="2">
        <v>45.124090523216303</v>
      </c>
    </row>
    <row r="4" spans="1:17">
      <c r="A4">
        <f t="shared" ref="A4:A67" si="0">YEAR(C4)</f>
        <v>1986</v>
      </c>
      <c r="B4">
        <f t="shared" ref="B4:B67" si="1">MONTH(C4)</f>
        <v>4</v>
      </c>
      <c r="C4" s="106">
        <v>31503</v>
      </c>
      <c r="D4" s="107">
        <v>3054712.8681196813</v>
      </c>
      <c r="E4" s="107">
        <v>3072306.3483356098</v>
      </c>
      <c r="F4" s="111">
        <v>45.500870221978978</v>
      </c>
      <c r="G4" s="111">
        <v>45.364404939404899</v>
      </c>
      <c r="H4" s="107">
        <v>3754231.2113857972</v>
      </c>
      <c r="I4" s="107">
        <v>3757664.5832300601</v>
      </c>
      <c r="J4" s="108">
        <v>45.947560840943687</v>
      </c>
      <c r="K4" s="108">
        <v>45.477735938871298</v>
      </c>
      <c r="L4" s="110">
        <v>2</v>
      </c>
      <c r="M4" t="s">
        <v>12</v>
      </c>
      <c r="N4" s="2">
        <v>3114314.743249821</v>
      </c>
      <c r="O4" s="2">
        <v>3090735.1848682701</v>
      </c>
      <c r="P4" s="2">
        <v>46.034659435089843</v>
      </c>
      <c r="Q4" s="2">
        <v>45.631548389034798</v>
      </c>
    </row>
    <row r="5" spans="1:17">
      <c r="A5">
        <f t="shared" si="0"/>
        <v>1986</v>
      </c>
      <c r="B5">
        <f t="shared" si="1"/>
        <v>5</v>
      </c>
      <c r="C5" s="106">
        <v>31533</v>
      </c>
      <c r="D5" s="107">
        <v>3075603.1261302503</v>
      </c>
      <c r="E5" s="107">
        <v>3069906.7550551002</v>
      </c>
      <c r="F5" s="111">
        <v>46.095574637219507</v>
      </c>
      <c r="G5" s="111">
        <v>45.427785127417501</v>
      </c>
      <c r="H5" s="107">
        <v>3763679.4761406924</v>
      </c>
      <c r="I5" s="107">
        <v>3765039.8757850402</v>
      </c>
      <c r="J5" s="108">
        <v>46.051658657236338</v>
      </c>
      <c r="K5" s="108">
        <v>45.480780989395299</v>
      </c>
      <c r="L5" s="110">
        <v>3</v>
      </c>
      <c r="M5" t="s">
        <v>13</v>
      </c>
      <c r="N5" s="2">
        <v>3161638.8207241269</v>
      </c>
      <c r="O5" s="2">
        <v>3139220.3783052899</v>
      </c>
      <c r="P5" s="2">
        <v>44.461316250431118</v>
      </c>
      <c r="Q5" s="2">
        <v>44.887845691744097</v>
      </c>
    </row>
    <row r="6" spans="1:17">
      <c r="A6">
        <f t="shared" si="0"/>
        <v>1986</v>
      </c>
      <c r="B6">
        <f t="shared" si="1"/>
        <v>6</v>
      </c>
      <c r="C6" s="106">
        <v>31564</v>
      </c>
      <c r="D6" s="107">
        <v>3114314.743249821</v>
      </c>
      <c r="E6" s="107">
        <v>3090735.1848682701</v>
      </c>
      <c r="F6" s="111">
        <v>46.034659435089843</v>
      </c>
      <c r="G6" s="111">
        <v>45.631548389034798</v>
      </c>
      <c r="H6" s="107">
        <v>3783099.5914340238</v>
      </c>
      <c r="I6" s="107">
        <v>3788164.89418829</v>
      </c>
      <c r="J6" s="108">
        <v>45.615946414146521</v>
      </c>
      <c r="K6" s="108">
        <v>45.359473678363699</v>
      </c>
      <c r="L6" s="110">
        <v>4</v>
      </c>
      <c r="M6" t="s">
        <v>14</v>
      </c>
      <c r="N6" s="2">
        <v>3137479.1339397803</v>
      </c>
      <c r="O6" s="2">
        <v>3157510.0890979301</v>
      </c>
      <c r="P6" s="2">
        <v>46.166941165262244</v>
      </c>
      <c r="Q6" s="2">
        <v>46.003328956204903</v>
      </c>
    </row>
    <row r="7" spans="1:17">
      <c r="A7">
        <f t="shared" si="0"/>
        <v>1986</v>
      </c>
      <c r="B7">
        <f t="shared" si="1"/>
        <v>7</v>
      </c>
      <c r="C7" s="106">
        <v>31594</v>
      </c>
      <c r="D7" s="107">
        <v>3140530.0870149457</v>
      </c>
      <c r="E7" s="107">
        <v>3108184.1659198999</v>
      </c>
      <c r="F7" s="111">
        <v>45.841103025038393</v>
      </c>
      <c r="G7" s="111">
        <v>45.628952232213202</v>
      </c>
      <c r="H7" s="107">
        <v>3804019.3140590657</v>
      </c>
      <c r="I7" s="107">
        <v>3808485.1056798799</v>
      </c>
      <c r="J7" s="108">
        <v>45.38658641400523</v>
      </c>
      <c r="K7" s="108">
        <v>45.599525277116399</v>
      </c>
      <c r="L7" s="110">
        <v>5</v>
      </c>
      <c r="M7" t="s">
        <v>15</v>
      </c>
      <c r="N7" s="2">
        <v>3147932.4044216499</v>
      </c>
      <c r="O7" s="2">
        <v>3178129.6494597802</v>
      </c>
      <c r="P7" s="2">
        <v>45.003883448487358</v>
      </c>
      <c r="Q7" s="2">
        <v>45.404196642494497</v>
      </c>
    </row>
    <row r="8" spans="1:17">
      <c r="A8">
        <f t="shared" si="0"/>
        <v>1986</v>
      </c>
      <c r="B8">
        <f t="shared" si="1"/>
        <v>8</v>
      </c>
      <c r="C8" s="106">
        <v>31625</v>
      </c>
      <c r="D8" s="107">
        <v>3159258.2127311877</v>
      </c>
      <c r="E8" s="107">
        <v>3129778.7855072301</v>
      </c>
      <c r="F8" s="111">
        <v>45.573923449047001</v>
      </c>
      <c r="G8" s="111">
        <v>45.4998593884389</v>
      </c>
      <c r="H8" s="107">
        <v>3828764.3090057997</v>
      </c>
      <c r="I8" s="107">
        <v>3833530.9456186099</v>
      </c>
      <c r="J8" s="108">
        <v>45.303009012285933</v>
      </c>
      <c r="K8" s="108">
        <v>45.650511747841897</v>
      </c>
      <c r="L8" s="110">
        <v>6</v>
      </c>
      <c r="M8" t="s">
        <v>16</v>
      </c>
      <c r="N8" s="2">
        <v>3220168.5828957097</v>
      </c>
      <c r="O8" s="2">
        <v>3196015.5753494701</v>
      </c>
      <c r="P8" s="2">
        <v>45.003128849058079</v>
      </c>
      <c r="Q8" s="2">
        <v>44.665484510581997</v>
      </c>
    </row>
    <row r="9" spans="1:17">
      <c r="A9">
        <f t="shared" si="0"/>
        <v>1986</v>
      </c>
      <c r="B9">
        <f t="shared" si="1"/>
        <v>9</v>
      </c>
      <c r="C9" s="106">
        <v>31656</v>
      </c>
      <c r="D9" s="107">
        <v>3161638.8207241269</v>
      </c>
      <c r="E9" s="107">
        <v>3139220.3783052899</v>
      </c>
      <c r="F9" s="111">
        <v>44.461316250431118</v>
      </c>
      <c r="G9" s="111">
        <v>44.887845691744097</v>
      </c>
      <c r="H9" s="107">
        <v>3843614.2812539493</v>
      </c>
      <c r="I9" s="107">
        <v>3844816.3252821001</v>
      </c>
      <c r="J9" s="108">
        <v>44.492808936141046</v>
      </c>
      <c r="K9" s="108">
        <v>45.291853794842098</v>
      </c>
      <c r="L9" s="110">
        <v>7</v>
      </c>
      <c r="M9" t="s">
        <v>17</v>
      </c>
      <c r="N9" s="2">
        <v>3216438.0094964821</v>
      </c>
      <c r="O9" s="2">
        <v>3192960.9084937898</v>
      </c>
      <c r="P9" s="2">
        <v>44.747245362941847</v>
      </c>
      <c r="Q9" s="2">
        <v>45.072519198244997</v>
      </c>
    </row>
    <row r="10" spans="1:17">
      <c r="A10">
        <f t="shared" si="0"/>
        <v>1986</v>
      </c>
      <c r="B10">
        <f t="shared" si="1"/>
        <v>10</v>
      </c>
      <c r="C10" s="106">
        <v>31686</v>
      </c>
      <c r="D10" s="107">
        <v>3160968.6204402326</v>
      </c>
      <c r="E10" s="107">
        <v>3147900.3808490001</v>
      </c>
      <c r="F10" s="111">
        <v>44.59351490420849</v>
      </c>
      <c r="G10" s="111">
        <v>44.950590668225502</v>
      </c>
      <c r="H10" s="107">
        <v>3857882.5377355064</v>
      </c>
      <c r="I10" s="107">
        <v>3855261.7657704898</v>
      </c>
      <c r="J10" s="108">
        <v>44.725339437023152</v>
      </c>
      <c r="K10" s="108">
        <v>45.110843972350601</v>
      </c>
      <c r="L10" s="110">
        <v>8</v>
      </c>
      <c r="M10" t="s">
        <v>18</v>
      </c>
      <c r="N10" s="2">
        <v>3233010.2555950982</v>
      </c>
      <c r="O10" s="2">
        <v>3253686.82544079</v>
      </c>
      <c r="P10" s="2">
        <v>45.617001099624098</v>
      </c>
      <c r="Q10" s="2">
        <v>45.395379489966601</v>
      </c>
    </row>
    <row r="11" spans="1:17">
      <c r="A11">
        <f t="shared" si="0"/>
        <v>1986</v>
      </c>
      <c r="B11">
        <f t="shared" si="1"/>
        <v>11</v>
      </c>
      <c r="C11" s="106">
        <v>31717</v>
      </c>
      <c r="D11" s="107">
        <v>3144117.4446884487</v>
      </c>
      <c r="E11" s="107">
        <v>3143791.7416439499</v>
      </c>
      <c r="F11" s="111">
        <v>44.945037932972966</v>
      </c>
      <c r="G11" s="111">
        <v>44.949466298851704</v>
      </c>
      <c r="H11" s="107">
        <v>3853486.0520122726</v>
      </c>
      <c r="I11" s="107">
        <v>3845753.6568497098</v>
      </c>
      <c r="J11" s="108">
        <v>45.107254788511412</v>
      </c>
      <c r="K11" s="108">
        <v>45.2274138016205</v>
      </c>
      <c r="L11" s="110">
        <v>9</v>
      </c>
      <c r="M11" t="s">
        <v>19</v>
      </c>
      <c r="N11" s="2">
        <v>3258669.992707707</v>
      </c>
      <c r="O11" s="2">
        <v>3290151.2756306198</v>
      </c>
      <c r="P11" s="2">
        <v>44.782103155418014</v>
      </c>
      <c r="Q11" s="2">
        <v>45.187320603255202</v>
      </c>
    </row>
    <row r="12" spans="1:17">
      <c r="A12">
        <f t="shared" si="0"/>
        <v>1986</v>
      </c>
      <c r="B12">
        <f t="shared" si="1"/>
        <v>12</v>
      </c>
      <c r="C12" s="106">
        <v>31747</v>
      </c>
      <c r="D12" s="107">
        <v>3137479.1339397803</v>
      </c>
      <c r="E12" s="107">
        <v>3157510.0890979301</v>
      </c>
      <c r="F12" s="111">
        <v>46.166941165262244</v>
      </c>
      <c r="G12" s="111">
        <v>46.003328956204903</v>
      </c>
      <c r="H12" s="107">
        <v>3866772.8503801678</v>
      </c>
      <c r="I12" s="107">
        <v>3862557.0579945501</v>
      </c>
      <c r="J12" s="108">
        <v>46.319480992710908</v>
      </c>
      <c r="K12" s="108">
        <v>45.961702473344403</v>
      </c>
      <c r="L12" s="110">
        <v>10</v>
      </c>
      <c r="M12" t="s">
        <v>20</v>
      </c>
      <c r="N12" s="2">
        <v>3384826.6541856388</v>
      </c>
      <c r="O12" s="2">
        <v>3360078.5181859401</v>
      </c>
      <c r="P12" s="2">
        <v>46.200886913815751</v>
      </c>
      <c r="Q12" s="2">
        <v>45.883847115105603</v>
      </c>
    </row>
    <row r="13" spans="1:17">
      <c r="A13">
        <f t="shared" si="0"/>
        <v>1987</v>
      </c>
      <c r="B13">
        <f t="shared" si="1"/>
        <v>1</v>
      </c>
      <c r="C13" s="106">
        <v>31778</v>
      </c>
      <c r="D13" s="107">
        <v>3134626.1054875562</v>
      </c>
      <c r="E13" s="107">
        <v>3161788.6938033998</v>
      </c>
      <c r="F13" s="111">
        <v>45.452395794415054</v>
      </c>
      <c r="G13" s="111">
        <v>45.460614326088702</v>
      </c>
      <c r="H13" s="107">
        <v>3876857.2892197375</v>
      </c>
      <c r="I13" s="107">
        <v>3872513.60026936</v>
      </c>
      <c r="J13" s="108">
        <v>45.856613837596711</v>
      </c>
      <c r="K13" s="108">
        <v>45.560786871900802</v>
      </c>
      <c r="L13" s="110">
        <v>11</v>
      </c>
      <c r="M13" t="s">
        <v>21</v>
      </c>
      <c r="N13" s="2">
        <v>3459807.9551539961</v>
      </c>
      <c r="O13" s="2">
        <v>3433244.8518220298</v>
      </c>
      <c r="P13" s="2">
        <v>45.789391216110111</v>
      </c>
      <c r="Q13" s="2">
        <v>46.1511042561472</v>
      </c>
    </row>
    <row r="14" spans="1:17">
      <c r="A14">
        <f t="shared" si="0"/>
        <v>1987</v>
      </c>
      <c r="B14">
        <f t="shared" si="1"/>
        <v>2</v>
      </c>
      <c r="C14" s="106">
        <v>31809</v>
      </c>
      <c r="D14" s="107">
        <v>3135036.4489085758</v>
      </c>
      <c r="E14" s="107">
        <v>3167876.49984799</v>
      </c>
      <c r="F14" s="111">
        <v>44.700104473013305</v>
      </c>
      <c r="G14" s="111">
        <v>45.183147444757701</v>
      </c>
      <c r="H14" s="107">
        <v>3883208.1897075144</v>
      </c>
      <c r="I14" s="107">
        <v>3881108.0579920099</v>
      </c>
      <c r="J14" s="108">
        <v>45.408582936581865</v>
      </c>
      <c r="K14" s="108">
        <v>45.466507672889101</v>
      </c>
      <c r="L14" s="110">
        <v>12</v>
      </c>
      <c r="M14" t="s">
        <v>22</v>
      </c>
      <c r="N14" s="2">
        <v>3465894.35100671</v>
      </c>
      <c r="O14" s="2">
        <v>3488547.1391777699</v>
      </c>
      <c r="P14" s="2">
        <v>46.00893113170136</v>
      </c>
      <c r="Q14" s="2">
        <v>45.7642821998868</v>
      </c>
    </row>
    <row r="15" spans="1:17">
      <c r="A15">
        <f t="shared" si="0"/>
        <v>1987</v>
      </c>
      <c r="B15">
        <f t="shared" si="1"/>
        <v>3</v>
      </c>
      <c r="C15" s="106">
        <v>31837</v>
      </c>
      <c r="D15" s="107">
        <v>3147932.4044216499</v>
      </c>
      <c r="E15" s="107">
        <v>3178129.6494597802</v>
      </c>
      <c r="F15" s="111">
        <v>45.003883448487358</v>
      </c>
      <c r="G15" s="111">
        <v>45.404196642494497</v>
      </c>
      <c r="H15" s="107">
        <v>3893226.3599603917</v>
      </c>
      <c r="I15" s="107">
        <v>3894719.97055576</v>
      </c>
      <c r="J15" s="108">
        <v>45.750883604611516</v>
      </c>
      <c r="K15" s="108">
        <v>45.5827937812046</v>
      </c>
      <c r="L15" s="110">
        <v>13</v>
      </c>
      <c r="M15" t="s">
        <v>23</v>
      </c>
      <c r="N15" s="2">
        <v>3512676.7461480517</v>
      </c>
      <c r="O15" s="2">
        <v>3547225.6367159998</v>
      </c>
      <c r="P15" s="2">
        <v>45.488478698882908</v>
      </c>
      <c r="Q15" s="2">
        <v>45.886073450551201</v>
      </c>
    </row>
    <row r="16" spans="1:17">
      <c r="A16">
        <f t="shared" si="0"/>
        <v>1987</v>
      </c>
      <c r="B16">
        <f t="shared" si="1"/>
        <v>4</v>
      </c>
      <c r="C16" s="106">
        <v>31868</v>
      </c>
      <c r="D16" s="107">
        <v>3166787.2667559078</v>
      </c>
      <c r="E16" s="107">
        <v>3185722.0942520401</v>
      </c>
      <c r="F16" s="111">
        <v>45.153961051934019</v>
      </c>
      <c r="G16" s="111">
        <v>45.040128417423198</v>
      </c>
      <c r="H16" s="107">
        <v>3902926.51345853</v>
      </c>
      <c r="I16" s="107">
        <v>3904963.4257159098</v>
      </c>
      <c r="J16" s="108">
        <v>45.589167773064403</v>
      </c>
      <c r="K16" s="108">
        <v>45.286063894729899</v>
      </c>
      <c r="L16" s="110">
        <v>14</v>
      </c>
      <c r="M16" t="s">
        <v>24</v>
      </c>
      <c r="N16" s="2">
        <v>3616905.1987321302</v>
      </c>
      <c r="O16" s="2">
        <v>3591515.9600986498</v>
      </c>
      <c r="P16" s="2">
        <v>46.112741037983639</v>
      </c>
      <c r="Q16" s="2">
        <v>45.830385070590999</v>
      </c>
    </row>
    <row r="17" spans="1:17">
      <c r="A17">
        <f t="shared" si="0"/>
        <v>1987</v>
      </c>
      <c r="B17">
        <f t="shared" si="1"/>
        <v>5</v>
      </c>
      <c r="C17" s="106">
        <v>31898</v>
      </c>
      <c r="D17" s="107">
        <v>3209921.7164105019</v>
      </c>
      <c r="E17" s="107">
        <v>3204576.4084092001</v>
      </c>
      <c r="F17" s="111">
        <v>45.659581256253524</v>
      </c>
      <c r="G17" s="111">
        <v>45.038887490853703</v>
      </c>
      <c r="H17" s="107">
        <v>3933950.9821614614</v>
      </c>
      <c r="I17" s="107">
        <v>3936803.2589218002</v>
      </c>
      <c r="J17" s="108">
        <v>45.748810535163585</v>
      </c>
      <c r="K17" s="108">
        <v>45.210020124645197</v>
      </c>
      <c r="L17" s="110">
        <v>15</v>
      </c>
      <c r="M17" t="s">
        <v>25</v>
      </c>
      <c r="N17" s="2">
        <v>3662846.0392354219</v>
      </c>
      <c r="O17" s="2">
        <v>3633223.4427586501</v>
      </c>
      <c r="P17" s="2">
        <v>45.232658391809522</v>
      </c>
      <c r="Q17" s="2">
        <v>45.4783745217213</v>
      </c>
    </row>
    <row r="18" spans="1:17">
      <c r="A18">
        <f t="shared" si="0"/>
        <v>1987</v>
      </c>
      <c r="B18">
        <f t="shared" si="1"/>
        <v>6</v>
      </c>
      <c r="C18" s="106">
        <v>31929</v>
      </c>
      <c r="D18" s="107">
        <v>3220168.5828957097</v>
      </c>
      <c r="E18" s="107">
        <v>3196015.5753494701</v>
      </c>
      <c r="F18" s="111">
        <v>45.003128849058079</v>
      </c>
      <c r="G18" s="111">
        <v>44.665484510581997</v>
      </c>
      <c r="H18" s="107">
        <v>3932130.8857939541</v>
      </c>
      <c r="I18" s="107">
        <v>3937928.84620021</v>
      </c>
      <c r="J18" s="108">
        <v>45.005828190366991</v>
      </c>
      <c r="K18" s="108">
        <v>44.868278311236097</v>
      </c>
      <c r="L18" s="110">
        <v>16</v>
      </c>
      <c r="M18" t="s">
        <v>26</v>
      </c>
      <c r="N18" s="2">
        <v>3629209.4652042566</v>
      </c>
      <c r="O18" s="2">
        <v>3652962.4572964702</v>
      </c>
      <c r="P18" s="2">
        <v>45.454474142045981</v>
      </c>
      <c r="Q18" s="2">
        <v>45.259511566405699</v>
      </c>
    </row>
    <row r="19" spans="1:17">
      <c r="A19">
        <f t="shared" si="0"/>
        <v>1987</v>
      </c>
      <c r="B19">
        <f t="shared" si="1"/>
        <v>7</v>
      </c>
      <c r="C19" s="106">
        <v>31959</v>
      </c>
      <c r="D19" s="107">
        <v>3222647.1343519855</v>
      </c>
      <c r="E19" s="107">
        <v>3189053.1705097998</v>
      </c>
      <c r="F19" s="111">
        <v>44.89169222955168</v>
      </c>
      <c r="G19" s="111">
        <v>44.7203226323415</v>
      </c>
      <c r="H19" s="107">
        <v>3925965.977134733</v>
      </c>
      <c r="I19" s="107">
        <v>3929553.8402530202</v>
      </c>
      <c r="J19" s="108">
        <v>44.492127455216711</v>
      </c>
      <c r="K19" s="108">
        <v>44.630355302630001</v>
      </c>
      <c r="L19" s="110">
        <v>17</v>
      </c>
      <c r="M19" t="s">
        <v>27</v>
      </c>
      <c r="N19" s="2">
        <v>3637622.6382834073</v>
      </c>
      <c r="O19" s="2">
        <v>3673468.69000301</v>
      </c>
      <c r="P19" s="2">
        <v>45.636010010366782</v>
      </c>
      <c r="Q19" s="2">
        <v>45.966992104546698</v>
      </c>
    </row>
    <row r="20" spans="1:17">
      <c r="A20">
        <f t="shared" si="0"/>
        <v>1987</v>
      </c>
      <c r="B20">
        <f t="shared" si="1"/>
        <v>8</v>
      </c>
      <c r="C20" s="106">
        <v>31990</v>
      </c>
      <c r="D20" s="107">
        <v>3221471.9656122634</v>
      </c>
      <c r="E20" s="107">
        <v>3191464.5070881601</v>
      </c>
      <c r="F20" s="111">
        <v>44.976041276128264</v>
      </c>
      <c r="G20" s="111">
        <v>44.871564747452503</v>
      </c>
      <c r="H20" s="107">
        <v>3927938.379055338</v>
      </c>
      <c r="I20" s="107">
        <v>3931360.0269416398</v>
      </c>
      <c r="J20" s="108">
        <v>44.323617016044892</v>
      </c>
      <c r="K20" s="108">
        <v>44.5924499938778</v>
      </c>
      <c r="L20" s="110">
        <v>18</v>
      </c>
      <c r="M20" t="s">
        <v>28</v>
      </c>
      <c r="N20" s="2">
        <v>3712361.817219343</v>
      </c>
      <c r="O20" s="2">
        <v>3687594.8069852502</v>
      </c>
      <c r="P20" s="2">
        <v>45.578005135548239</v>
      </c>
      <c r="Q20" s="2">
        <v>45.392471023795501</v>
      </c>
    </row>
    <row r="21" spans="1:17">
      <c r="A21">
        <f t="shared" si="0"/>
        <v>1987</v>
      </c>
      <c r="B21">
        <f t="shared" si="1"/>
        <v>9</v>
      </c>
      <c r="C21" s="106">
        <v>32021</v>
      </c>
      <c r="D21" s="107">
        <v>3216438.0094964821</v>
      </c>
      <c r="E21" s="107">
        <v>3192960.9084937898</v>
      </c>
      <c r="F21" s="111">
        <v>44.747245362941847</v>
      </c>
      <c r="G21" s="111">
        <v>45.072519198244997</v>
      </c>
      <c r="H21" s="107">
        <v>3935699.7209884981</v>
      </c>
      <c r="I21" s="107">
        <v>3938038.2348167002</v>
      </c>
      <c r="J21" s="108">
        <v>44.028098820030252</v>
      </c>
      <c r="K21" s="108">
        <v>44.809133885014298</v>
      </c>
      <c r="L21" s="110">
        <v>19</v>
      </c>
      <c r="M21" t="s">
        <v>29</v>
      </c>
      <c r="N21" s="2">
        <v>3728465.8850573935</v>
      </c>
      <c r="O21" s="2">
        <v>3696629.56249347</v>
      </c>
      <c r="P21" s="2">
        <v>45.331724110170157</v>
      </c>
      <c r="Q21" s="2">
        <v>45.488524295222298</v>
      </c>
    </row>
    <row r="22" spans="1:17">
      <c r="A22">
        <f t="shared" si="0"/>
        <v>1987</v>
      </c>
      <c r="B22">
        <f t="shared" si="1"/>
        <v>10</v>
      </c>
      <c r="C22" s="106">
        <v>32051</v>
      </c>
      <c r="D22" s="107">
        <v>3216730.6585509027</v>
      </c>
      <c r="E22" s="107">
        <v>3203157.5483711702</v>
      </c>
      <c r="F22" s="111">
        <v>45.432084721448419</v>
      </c>
      <c r="G22" s="111">
        <v>45.784995168764503</v>
      </c>
      <c r="H22" s="107">
        <v>3957276.5073137558</v>
      </c>
      <c r="I22" s="107">
        <v>3956046.3487171498</v>
      </c>
      <c r="J22" s="108">
        <v>45.151076009055089</v>
      </c>
      <c r="K22" s="108">
        <v>45.667470226441402</v>
      </c>
      <c r="L22" s="110">
        <v>20</v>
      </c>
      <c r="M22" t="s">
        <v>30</v>
      </c>
      <c r="N22" s="2">
        <v>3684995.0557919908</v>
      </c>
      <c r="O22" s="2">
        <v>3709530.9981101602</v>
      </c>
      <c r="P22" s="2">
        <v>45.929981161651781</v>
      </c>
      <c r="Q22" s="2">
        <v>45.674749122960002</v>
      </c>
    </row>
    <row r="23" spans="1:17">
      <c r="A23">
        <f t="shared" si="0"/>
        <v>1987</v>
      </c>
      <c r="B23">
        <f t="shared" si="1"/>
        <v>11</v>
      </c>
      <c r="C23" s="106">
        <v>32082</v>
      </c>
      <c r="D23" s="107">
        <v>3227372.0812521717</v>
      </c>
      <c r="E23" s="107">
        <v>3227195.27349948</v>
      </c>
      <c r="F23" s="111">
        <v>45.722778590762751</v>
      </c>
      <c r="G23" s="111">
        <v>45.782811992029202</v>
      </c>
      <c r="H23" s="107">
        <v>3990580.3081811955</v>
      </c>
      <c r="I23" s="107">
        <v>3982542.3874817202</v>
      </c>
      <c r="J23" s="108">
        <v>45.78487169258441</v>
      </c>
      <c r="K23" s="108">
        <v>45.854998848115102</v>
      </c>
      <c r="L23" s="110">
        <v>21</v>
      </c>
      <c r="M23" t="s">
        <v>31</v>
      </c>
      <c r="N23" s="2">
        <v>3697915.5250970339</v>
      </c>
      <c r="O23" s="2">
        <v>3733936.31911232</v>
      </c>
      <c r="P23" s="2">
        <v>44.817921780550328</v>
      </c>
      <c r="Q23" s="2">
        <v>45.146778011441299</v>
      </c>
    </row>
    <row r="24" spans="1:17">
      <c r="A24">
        <f t="shared" si="0"/>
        <v>1987</v>
      </c>
      <c r="B24">
        <f t="shared" si="1"/>
        <v>12</v>
      </c>
      <c r="C24" s="106">
        <v>32112</v>
      </c>
      <c r="D24" s="107">
        <v>3233010.2555950982</v>
      </c>
      <c r="E24" s="107">
        <v>3253686.82544079</v>
      </c>
      <c r="F24" s="111">
        <v>45.617001099624098</v>
      </c>
      <c r="G24" s="111">
        <v>45.395379489966601</v>
      </c>
      <c r="H24" s="107">
        <v>4008708.9225346255</v>
      </c>
      <c r="I24" s="107">
        <v>4003980.88831296</v>
      </c>
      <c r="J24" s="108">
        <v>45.824529154843098</v>
      </c>
      <c r="K24" s="108">
        <v>45.512006680929602</v>
      </c>
      <c r="L24" s="110">
        <v>22</v>
      </c>
      <c r="M24" t="s">
        <v>32</v>
      </c>
      <c r="N24" s="2">
        <v>3731918.1713718465</v>
      </c>
      <c r="O24" s="2">
        <v>3707875.0480304598</v>
      </c>
      <c r="P24" s="2">
        <v>46.449302970481405</v>
      </c>
      <c r="Q24" s="2">
        <v>46.237638626689197</v>
      </c>
    </row>
    <row r="25" spans="1:17">
      <c r="A25">
        <f t="shared" si="0"/>
        <v>1988</v>
      </c>
      <c r="B25">
        <f t="shared" si="1"/>
        <v>1</v>
      </c>
      <c r="C25" s="106">
        <v>32143</v>
      </c>
      <c r="D25" s="107">
        <v>3233054.7867774484</v>
      </c>
      <c r="E25" s="107">
        <v>3260549.7911819401</v>
      </c>
      <c r="F25" s="111">
        <v>45.120506480142126</v>
      </c>
      <c r="G25" s="111">
        <v>45.085311967630503</v>
      </c>
      <c r="H25" s="107">
        <v>4022610.4662595396</v>
      </c>
      <c r="I25" s="107">
        <v>4019284.4943823102</v>
      </c>
      <c r="J25" s="108">
        <v>45.552129207444828</v>
      </c>
      <c r="K25" s="108">
        <v>45.302374185515397</v>
      </c>
      <c r="L25" s="110">
        <v>23</v>
      </c>
      <c r="M25" t="s">
        <v>33</v>
      </c>
      <c r="N25" s="2">
        <v>3803563.2240157062</v>
      </c>
      <c r="O25" s="2">
        <v>3770432.0692185401</v>
      </c>
      <c r="P25" s="2">
        <v>45.30057446755815</v>
      </c>
      <c r="Q25" s="2">
        <v>45.383702981079203</v>
      </c>
    </row>
    <row r="26" spans="1:17">
      <c r="A26">
        <f t="shared" si="0"/>
        <v>1988</v>
      </c>
      <c r="B26">
        <f t="shared" si="1"/>
        <v>2</v>
      </c>
      <c r="C26" s="106">
        <v>32174</v>
      </c>
      <c r="D26" s="107">
        <v>3236962.352603402</v>
      </c>
      <c r="E26" s="107">
        <v>3270210.4480209001</v>
      </c>
      <c r="F26" s="111">
        <v>44.948410316089934</v>
      </c>
      <c r="G26" s="111">
        <v>45.3950695995891</v>
      </c>
      <c r="H26" s="107">
        <v>4039332.0212609279</v>
      </c>
      <c r="I26" s="107">
        <v>4030683.5537398998</v>
      </c>
      <c r="J26" s="108">
        <v>45.460209754399493</v>
      </c>
      <c r="K26" s="108">
        <v>45.410137587685199</v>
      </c>
      <c r="L26" s="110">
        <v>24</v>
      </c>
      <c r="M26" t="s">
        <v>34</v>
      </c>
      <c r="N26" s="2">
        <v>3785729.7957967371</v>
      </c>
      <c r="O26" s="2">
        <v>3810018.5760690798</v>
      </c>
      <c r="P26" s="2">
        <v>46.546311665948515</v>
      </c>
      <c r="Q26" s="2">
        <v>46.306456681026503</v>
      </c>
    </row>
    <row r="27" spans="1:17">
      <c r="A27">
        <f t="shared" si="0"/>
        <v>1988</v>
      </c>
      <c r="B27">
        <f t="shared" si="1"/>
        <v>3</v>
      </c>
      <c r="C27" s="106">
        <v>32203</v>
      </c>
      <c r="D27" s="107">
        <v>3258669.992707707</v>
      </c>
      <c r="E27" s="107">
        <v>3290151.2756306198</v>
      </c>
      <c r="F27" s="111">
        <v>44.782103155418014</v>
      </c>
      <c r="G27" s="111">
        <v>45.187320603255202</v>
      </c>
      <c r="H27" s="107">
        <v>4058144.6921518669</v>
      </c>
      <c r="I27" s="107">
        <v>4059183.4402930401</v>
      </c>
      <c r="J27" s="108">
        <v>45.364637710671722</v>
      </c>
      <c r="K27" s="108">
        <v>45.231495971111499</v>
      </c>
      <c r="L27" s="110">
        <v>25</v>
      </c>
      <c r="M27" t="s">
        <v>35</v>
      </c>
      <c r="N27" s="2">
        <v>3830107.1114665829</v>
      </c>
      <c r="O27" s="2">
        <v>3865843.3466050001</v>
      </c>
      <c r="P27" s="2">
        <v>45.593638670871776</v>
      </c>
      <c r="Q27" s="2">
        <v>45.966097725070298</v>
      </c>
    </row>
    <row r="28" spans="1:17">
      <c r="A28">
        <f t="shared" si="0"/>
        <v>1988</v>
      </c>
      <c r="B28">
        <f t="shared" si="1"/>
        <v>4</v>
      </c>
      <c r="C28" s="106">
        <v>32234</v>
      </c>
      <c r="D28" s="107">
        <v>3294804.1098158211</v>
      </c>
      <c r="E28" s="107">
        <v>3315571.4491845099</v>
      </c>
      <c r="F28" s="111">
        <v>45.589669419840071</v>
      </c>
      <c r="G28" s="111">
        <v>45.394281378845498</v>
      </c>
      <c r="H28" s="107">
        <v>4085540.4242453473</v>
      </c>
      <c r="I28" s="107">
        <v>4087432.5808222098</v>
      </c>
      <c r="J28" s="108">
        <v>45.924164963270059</v>
      </c>
      <c r="K28" s="108">
        <v>45.602996247260499</v>
      </c>
      <c r="L28" s="110">
        <v>26</v>
      </c>
      <c r="M28" t="s">
        <v>36</v>
      </c>
      <c r="N28" s="2">
        <v>3952953.9706262662</v>
      </c>
      <c r="O28" s="2">
        <v>3927850.0363712902</v>
      </c>
      <c r="P28" s="2">
        <v>45.479166776224588</v>
      </c>
      <c r="Q28" s="2">
        <v>45.357031497039003</v>
      </c>
    </row>
    <row r="29" spans="1:17">
      <c r="A29">
        <f t="shared" si="0"/>
        <v>1988</v>
      </c>
      <c r="B29">
        <f t="shared" si="1"/>
        <v>5</v>
      </c>
      <c r="C29" s="106">
        <v>32264</v>
      </c>
      <c r="D29" s="107">
        <v>3347010.8733751504</v>
      </c>
      <c r="E29" s="107">
        <v>3342500.0637014499</v>
      </c>
      <c r="F29" s="111">
        <v>46.277953319250614</v>
      </c>
      <c r="G29" s="111">
        <v>45.653087422914197</v>
      </c>
      <c r="H29" s="107">
        <v>4113951.2462542271</v>
      </c>
      <c r="I29" s="107">
        <v>4117341.43423774</v>
      </c>
      <c r="J29" s="108">
        <v>46.324455481274043</v>
      </c>
      <c r="K29" s="108">
        <v>45.685731018691698</v>
      </c>
      <c r="L29" s="110">
        <v>27</v>
      </c>
      <c r="M29" t="s">
        <v>37</v>
      </c>
      <c r="N29" s="2">
        <v>4007196.3558778726</v>
      </c>
      <c r="O29" s="2">
        <v>3972313.4061608901</v>
      </c>
      <c r="P29" s="2">
        <v>46.055123314439058</v>
      </c>
      <c r="Q29" s="2">
        <v>46.114892439839103</v>
      </c>
    </row>
    <row r="30" spans="1:17">
      <c r="A30">
        <f t="shared" si="0"/>
        <v>1988</v>
      </c>
      <c r="B30">
        <f t="shared" si="1"/>
        <v>6</v>
      </c>
      <c r="C30" s="106">
        <v>32295</v>
      </c>
      <c r="D30" s="107">
        <v>3384826.6541856388</v>
      </c>
      <c r="E30" s="107">
        <v>3360078.5181859401</v>
      </c>
      <c r="F30" s="111">
        <v>46.200886913815751</v>
      </c>
      <c r="G30" s="111">
        <v>45.883847115105603</v>
      </c>
      <c r="H30" s="107">
        <v>4131999.4799914197</v>
      </c>
      <c r="I30" s="107">
        <v>4137053.5219603302</v>
      </c>
      <c r="J30" s="108">
        <v>46.126856141140088</v>
      </c>
      <c r="K30" s="108">
        <v>46.052917480749898</v>
      </c>
      <c r="L30" s="110">
        <v>28</v>
      </c>
      <c r="M30" t="s">
        <v>38</v>
      </c>
      <c r="N30" s="2">
        <v>4033722.8756367741</v>
      </c>
      <c r="O30" s="2">
        <v>4058988.4605568498</v>
      </c>
      <c r="P30" s="2">
        <v>45.827737182628056</v>
      </c>
      <c r="Q30" s="2">
        <v>45.634261500387701</v>
      </c>
    </row>
    <row r="31" spans="1:17">
      <c r="A31">
        <f t="shared" si="0"/>
        <v>1988</v>
      </c>
      <c r="B31">
        <f t="shared" si="1"/>
        <v>7</v>
      </c>
      <c r="C31" s="106">
        <v>32325</v>
      </c>
      <c r="D31" s="107">
        <v>3421799.8839998762</v>
      </c>
      <c r="E31" s="107">
        <v>3385679.4322154499</v>
      </c>
      <c r="F31" s="111">
        <v>45.884141606793868</v>
      </c>
      <c r="G31" s="111">
        <v>45.700874145800803</v>
      </c>
      <c r="H31" s="107">
        <v>4155332.879568107</v>
      </c>
      <c r="I31" s="107">
        <v>4160698.6923386301</v>
      </c>
      <c r="J31" s="108">
        <v>45.742516353135635</v>
      </c>
      <c r="K31" s="108">
        <v>45.849627660367503</v>
      </c>
      <c r="L31" s="110">
        <v>29</v>
      </c>
      <c r="M31" t="s">
        <v>39</v>
      </c>
      <c r="N31" s="2">
        <v>4095802.4809742291</v>
      </c>
      <c r="O31" s="2">
        <v>4132194.5978371999</v>
      </c>
      <c r="P31" s="2">
        <v>45.954838439959872</v>
      </c>
      <c r="Q31" s="2">
        <v>46.396842804794801</v>
      </c>
    </row>
    <row r="32" spans="1:17">
      <c r="A32">
        <f t="shared" si="0"/>
        <v>1988</v>
      </c>
      <c r="B32">
        <f t="shared" si="1"/>
        <v>8</v>
      </c>
      <c r="C32" s="106">
        <v>32356</v>
      </c>
      <c r="D32" s="107">
        <v>3441541.6228435622</v>
      </c>
      <c r="E32" s="107">
        <v>3409461.5043856199</v>
      </c>
      <c r="F32" s="111">
        <v>45.768719196907455</v>
      </c>
      <c r="G32" s="111">
        <v>45.614741304437402</v>
      </c>
      <c r="H32" s="107">
        <v>4183462.2448186711</v>
      </c>
      <c r="I32" s="107">
        <v>4186998.2323759799</v>
      </c>
      <c r="J32" s="108">
        <v>45.548622044198503</v>
      </c>
      <c r="K32" s="108">
        <v>45.760433275050801</v>
      </c>
      <c r="L32" s="110">
        <v>30</v>
      </c>
      <c r="M32" t="s">
        <v>40</v>
      </c>
      <c r="N32" s="2">
        <v>4236652.2572818035</v>
      </c>
      <c r="O32" s="2">
        <v>4209349.4609589204</v>
      </c>
      <c r="P32" s="2">
        <v>45.991858333670045</v>
      </c>
      <c r="Q32" s="2">
        <v>45.861639694655601</v>
      </c>
    </row>
    <row r="33" spans="1:17">
      <c r="A33">
        <f t="shared" si="0"/>
        <v>1988</v>
      </c>
      <c r="B33">
        <f t="shared" si="1"/>
        <v>9</v>
      </c>
      <c r="C33" s="106">
        <v>32387</v>
      </c>
      <c r="D33" s="107">
        <v>3459807.9551539961</v>
      </c>
      <c r="E33" s="107">
        <v>3433244.8518220298</v>
      </c>
      <c r="F33" s="111">
        <v>45.789391216110111</v>
      </c>
      <c r="G33" s="111">
        <v>46.1511042561472</v>
      </c>
      <c r="H33" s="107">
        <v>4210593.5958028957</v>
      </c>
      <c r="I33" s="107">
        <v>4214008.2429705001</v>
      </c>
      <c r="J33" s="108">
        <v>45.616768812553794</v>
      </c>
      <c r="K33" s="108">
        <v>46.119045045996799</v>
      </c>
      <c r="L33" s="110">
        <v>31</v>
      </c>
      <c r="M33" t="s">
        <v>41</v>
      </c>
      <c r="N33" s="2">
        <v>4348485.2772084661</v>
      </c>
      <c r="O33" s="2">
        <v>4312427.8466079598</v>
      </c>
      <c r="P33" s="2">
        <v>46.509522809298758</v>
      </c>
      <c r="Q33" s="2">
        <v>46.469544138451397</v>
      </c>
    </row>
    <row r="34" spans="1:17">
      <c r="A34">
        <f t="shared" si="0"/>
        <v>1988</v>
      </c>
      <c r="B34">
        <f t="shared" si="1"/>
        <v>10</v>
      </c>
      <c r="C34" s="106">
        <v>32417</v>
      </c>
      <c r="D34" s="107">
        <v>3473010.945345059</v>
      </c>
      <c r="E34" s="107">
        <v>3458099.4585370999</v>
      </c>
      <c r="F34" s="111">
        <v>45.54063474670869</v>
      </c>
      <c r="G34" s="111">
        <v>45.926901701369097</v>
      </c>
      <c r="H34" s="107">
        <v>4243207.6409114655</v>
      </c>
      <c r="I34" s="107">
        <v>4241071.1976103904</v>
      </c>
      <c r="J34" s="108">
        <v>45.403048369311826</v>
      </c>
      <c r="K34" s="108">
        <v>46.051640259814</v>
      </c>
      <c r="L34" s="110">
        <v>32</v>
      </c>
      <c r="M34" t="s">
        <v>42</v>
      </c>
      <c r="N34" s="2">
        <v>4283783.9892250188</v>
      </c>
      <c r="O34" s="2">
        <v>4308480.0839069504</v>
      </c>
      <c r="P34" s="2">
        <v>45.5419674191862</v>
      </c>
      <c r="Q34" s="2">
        <v>45.363966984595201</v>
      </c>
    </row>
    <row r="35" spans="1:17">
      <c r="A35">
        <f t="shared" si="0"/>
        <v>1988</v>
      </c>
      <c r="B35">
        <f t="shared" si="1"/>
        <v>11</v>
      </c>
      <c r="C35" s="106">
        <v>32448</v>
      </c>
      <c r="D35" s="107">
        <v>3476093.9378418485</v>
      </c>
      <c r="E35" s="107">
        <v>3475805.24823219</v>
      </c>
      <c r="F35" s="111">
        <v>45.660265833713517</v>
      </c>
      <c r="G35" s="111">
        <v>45.821835675197498</v>
      </c>
      <c r="H35" s="107">
        <v>4272801.6192191467</v>
      </c>
      <c r="I35" s="107">
        <v>4264329.0743174097</v>
      </c>
      <c r="J35" s="108">
        <v>45.704080064006121</v>
      </c>
      <c r="K35" s="108">
        <v>45.909234052852199</v>
      </c>
      <c r="L35" s="110">
        <v>33</v>
      </c>
      <c r="M35" t="s">
        <v>43</v>
      </c>
      <c r="N35" s="2">
        <v>4275613.0969285956</v>
      </c>
      <c r="O35" s="2">
        <v>4311781.2653085599</v>
      </c>
      <c r="P35" s="2">
        <v>44.721313422741986</v>
      </c>
      <c r="Q35" s="2">
        <v>45.108237438570903</v>
      </c>
    </row>
    <row r="36" spans="1:17">
      <c r="A36">
        <f t="shared" si="0"/>
        <v>1988</v>
      </c>
      <c r="B36">
        <f t="shared" si="1"/>
        <v>12</v>
      </c>
      <c r="C36" s="106">
        <v>32478</v>
      </c>
      <c r="D36" s="107">
        <v>3465894.35100671</v>
      </c>
      <c r="E36" s="107">
        <v>3488547.1391777699</v>
      </c>
      <c r="F36" s="111">
        <v>46.00893113170136</v>
      </c>
      <c r="G36" s="111">
        <v>45.7642821998868</v>
      </c>
      <c r="H36" s="107">
        <v>4281466.260585024</v>
      </c>
      <c r="I36" s="107">
        <v>4276889.3350283904</v>
      </c>
      <c r="J36" s="108">
        <v>46.102742045300779</v>
      </c>
      <c r="K36" s="108">
        <v>45.655333668291497</v>
      </c>
      <c r="L36" s="110">
        <v>34</v>
      </c>
      <c r="M36" t="s">
        <v>44</v>
      </c>
      <c r="N36" s="2">
        <v>4327910.0170433242</v>
      </c>
      <c r="O36" s="2">
        <v>4299984.1968392599</v>
      </c>
      <c r="P36" s="2">
        <v>46.117594595579021</v>
      </c>
      <c r="Q36" s="2">
        <v>45.935053740308199</v>
      </c>
    </row>
    <row r="37" spans="1:17">
      <c r="A37">
        <f t="shared" si="0"/>
        <v>1989</v>
      </c>
      <c r="B37">
        <f t="shared" si="1"/>
        <v>1</v>
      </c>
      <c r="C37" s="106">
        <v>32509</v>
      </c>
      <c r="D37" s="107">
        <v>3472488.2287798095</v>
      </c>
      <c r="E37" s="107">
        <v>3501149.5458394298</v>
      </c>
      <c r="F37" s="111">
        <v>46.050616513398595</v>
      </c>
      <c r="G37" s="111">
        <v>46.126683438484299</v>
      </c>
      <c r="H37" s="107">
        <v>4291099.1793650975</v>
      </c>
      <c r="I37" s="107">
        <v>4287569.4201380303</v>
      </c>
      <c r="J37" s="108">
        <v>46.364045308310487</v>
      </c>
      <c r="K37" s="108">
        <v>46.041322540513598</v>
      </c>
      <c r="L37" s="110">
        <v>35</v>
      </c>
      <c r="M37" t="s">
        <v>45</v>
      </c>
      <c r="N37" s="2">
        <v>4290643.0311541706</v>
      </c>
      <c r="O37" s="2">
        <v>4255932.0586018302</v>
      </c>
      <c r="P37" s="2">
        <v>46.000857381755893</v>
      </c>
      <c r="Q37" s="2">
        <v>45.983111262849803</v>
      </c>
    </row>
    <row r="38" spans="1:17">
      <c r="A38">
        <f t="shared" si="0"/>
        <v>1989</v>
      </c>
      <c r="B38">
        <f t="shared" si="1"/>
        <v>2</v>
      </c>
      <c r="C38" s="106">
        <v>32540</v>
      </c>
      <c r="D38" s="107">
        <v>3492834.1035996266</v>
      </c>
      <c r="E38" s="107">
        <v>3527535.06601879</v>
      </c>
      <c r="F38" s="111">
        <v>45.547826009494386</v>
      </c>
      <c r="G38" s="111">
        <v>46.007987088439002</v>
      </c>
      <c r="H38" s="107">
        <v>4308134.0136296218</v>
      </c>
      <c r="I38" s="107">
        <v>4305513.3922771104</v>
      </c>
      <c r="J38" s="108">
        <v>46.032235686648079</v>
      </c>
      <c r="K38" s="108">
        <v>46.152851759619999</v>
      </c>
      <c r="L38" s="110">
        <v>36</v>
      </c>
      <c r="M38" t="s">
        <v>46</v>
      </c>
      <c r="N38" s="2">
        <v>4302683.6307599079</v>
      </c>
      <c r="O38" s="2">
        <v>4326493.0354423402</v>
      </c>
      <c r="P38" s="2">
        <v>46.356956565920697</v>
      </c>
      <c r="Q38" s="2">
        <v>46.267762149286902</v>
      </c>
    </row>
    <row r="39" spans="1:17">
      <c r="A39">
        <f t="shared" si="0"/>
        <v>1989</v>
      </c>
      <c r="B39">
        <f t="shared" si="1"/>
        <v>3</v>
      </c>
      <c r="C39" s="106">
        <v>32568</v>
      </c>
      <c r="D39" s="107">
        <v>3512676.7461480517</v>
      </c>
      <c r="E39" s="107">
        <v>3547225.6367159998</v>
      </c>
      <c r="F39" s="111">
        <v>45.488478698882908</v>
      </c>
      <c r="G39" s="111">
        <v>45.886073450551201</v>
      </c>
      <c r="H39" s="107">
        <v>4322852.5177982748</v>
      </c>
      <c r="I39" s="107">
        <v>4321893.8503798302</v>
      </c>
      <c r="J39" s="108">
        <v>45.905750063689425</v>
      </c>
      <c r="K39" s="108">
        <v>45.922234753056401</v>
      </c>
      <c r="L39" s="110">
        <v>37</v>
      </c>
      <c r="M39" t="s">
        <v>47</v>
      </c>
      <c r="N39" s="2">
        <v>4325876.3219080018</v>
      </c>
      <c r="O39" s="2">
        <v>4361411.5869866898</v>
      </c>
      <c r="P39" s="2">
        <v>45.575869826708491</v>
      </c>
      <c r="Q39" s="2">
        <v>46.004248153397199</v>
      </c>
    </row>
    <row r="40" spans="1:17">
      <c r="A40">
        <f t="shared" si="0"/>
        <v>1989</v>
      </c>
      <c r="B40">
        <f t="shared" si="1"/>
        <v>4</v>
      </c>
      <c r="C40" s="106">
        <v>32599</v>
      </c>
      <c r="D40" s="107">
        <v>3535337.4986854391</v>
      </c>
      <c r="E40" s="107">
        <v>3558718.4210187001</v>
      </c>
      <c r="F40" s="111">
        <v>45.954882289619341</v>
      </c>
      <c r="G40" s="111">
        <v>45.7603310110023</v>
      </c>
      <c r="H40" s="107">
        <v>4329635.9157834444</v>
      </c>
      <c r="I40" s="107">
        <v>4333650.9234316302</v>
      </c>
      <c r="J40" s="108">
        <v>46.166694603386205</v>
      </c>
      <c r="K40" s="108">
        <v>45.701197942610797</v>
      </c>
      <c r="L40" s="110">
        <v>38</v>
      </c>
      <c r="M40" t="s">
        <v>48</v>
      </c>
      <c r="N40" s="2">
        <v>4389321.8901298456</v>
      </c>
      <c r="O40" s="2">
        <v>4360309.8568033502</v>
      </c>
      <c r="P40" s="2">
        <v>46.126670947893395</v>
      </c>
      <c r="Q40" s="2">
        <v>45.905324029393597</v>
      </c>
    </row>
    <row r="41" spans="1:17">
      <c r="A41">
        <f t="shared" si="0"/>
        <v>1989</v>
      </c>
      <c r="B41">
        <f t="shared" si="1"/>
        <v>5</v>
      </c>
      <c r="C41" s="106">
        <v>32629</v>
      </c>
      <c r="D41" s="107">
        <v>3583757.0776448678</v>
      </c>
      <c r="E41" s="107">
        <v>3580302.77978057</v>
      </c>
      <c r="F41" s="111">
        <v>46.266323203603164</v>
      </c>
      <c r="G41" s="111">
        <v>45.694795232706198</v>
      </c>
      <c r="H41" s="107">
        <v>4350196.3292028224</v>
      </c>
      <c r="I41" s="107">
        <v>4352781.5626378302</v>
      </c>
      <c r="J41" s="108">
        <v>46.2439229833873</v>
      </c>
      <c r="K41" s="108">
        <v>45.757584296359298</v>
      </c>
      <c r="L41" s="110">
        <v>39</v>
      </c>
      <c r="M41" t="s">
        <v>49</v>
      </c>
      <c r="N41" s="2">
        <v>4428537.9050323777</v>
      </c>
      <c r="O41" s="2">
        <v>4393874.9911370203</v>
      </c>
      <c r="P41" s="2">
        <v>45.570321444360772</v>
      </c>
      <c r="Q41" s="2">
        <v>45.638097848173899</v>
      </c>
    </row>
    <row r="42" spans="1:17">
      <c r="A42">
        <f t="shared" si="0"/>
        <v>1989</v>
      </c>
      <c r="B42">
        <f t="shared" si="1"/>
        <v>6</v>
      </c>
      <c r="C42" s="106">
        <v>32660</v>
      </c>
      <c r="D42" s="107">
        <v>3616905.1987321302</v>
      </c>
      <c r="E42" s="107">
        <v>3591515.9600986498</v>
      </c>
      <c r="F42" s="111">
        <v>46.112741037983639</v>
      </c>
      <c r="G42" s="111">
        <v>45.830385070590999</v>
      </c>
      <c r="H42" s="107">
        <v>4361271.1417627838</v>
      </c>
      <c r="I42" s="107">
        <v>4366694.37506855</v>
      </c>
      <c r="J42" s="108">
        <v>46.065470174138383</v>
      </c>
      <c r="K42" s="108">
        <v>45.907317847546103</v>
      </c>
      <c r="L42" s="110">
        <v>40</v>
      </c>
      <c r="M42" t="s">
        <v>50</v>
      </c>
      <c r="N42" s="2">
        <v>4366314.0585306287</v>
      </c>
      <c r="O42" s="2">
        <v>4388337.0557137197</v>
      </c>
      <c r="P42" s="2">
        <v>45.845428870404092</v>
      </c>
      <c r="Q42" s="2">
        <v>45.647613037532402</v>
      </c>
    </row>
    <row r="43" spans="1:17">
      <c r="A43">
        <f t="shared" si="0"/>
        <v>1989</v>
      </c>
      <c r="B43">
        <f t="shared" si="1"/>
        <v>7</v>
      </c>
      <c r="C43" s="106">
        <v>32690</v>
      </c>
      <c r="D43" s="107">
        <v>3648935.0529304035</v>
      </c>
      <c r="E43" s="107">
        <v>3610119.7349728099</v>
      </c>
      <c r="F43" s="111">
        <v>45.971874906144734</v>
      </c>
      <c r="G43" s="111">
        <v>45.776692122915499</v>
      </c>
      <c r="H43" s="107">
        <v>4385866.7836866407</v>
      </c>
      <c r="I43" s="107">
        <v>4390132.6774217002</v>
      </c>
      <c r="J43" s="108">
        <v>45.776055580740255</v>
      </c>
      <c r="K43" s="108">
        <v>45.872967898405001</v>
      </c>
      <c r="L43" s="110">
        <v>41</v>
      </c>
      <c r="M43" t="s">
        <v>51</v>
      </c>
      <c r="N43" s="2">
        <v>4403549.6835579481</v>
      </c>
      <c r="O43" s="2">
        <v>4439699.4225043003</v>
      </c>
      <c r="P43" s="2">
        <v>45.346439688581619</v>
      </c>
      <c r="Q43" s="2">
        <v>45.688302505192297</v>
      </c>
    </row>
    <row r="44" spans="1:17">
      <c r="A44">
        <f t="shared" si="0"/>
        <v>1989</v>
      </c>
      <c r="B44">
        <f t="shared" si="1"/>
        <v>8</v>
      </c>
      <c r="C44" s="106">
        <v>32721</v>
      </c>
      <c r="D44" s="107">
        <v>3650756.021684357</v>
      </c>
      <c r="E44" s="107">
        <v>3616074.64229968</v>
      </c>
      <c r="F44" s="111">
        <v>45.88315026899965</v>
      </c>
      <c r="G44" s="111">
        <v>45.641132583684097</v>
      </c>
      <c r="H44" s="107">
        <v>4399190.7193451012</v>
      </c>
      <c r="I44" s="107">
        <v>4401777.0206725597</v>
      </c>
      <c r="J44" s="108">
        <v>45.631447959475366</v>
      </c>
      <c r="K44" s="108">
        <v>45.720782201109103</v>
      </c>
      <c r="L44" s="110">
        <v>42</v>
      </c>
      <c r="M44" t="s">
        <v>52</v>
      </c>
      <c r="N44" s="2">
        <v>4503528.6168909371</v>
      </c>
      <c r="O44" s="2">
        <v>4474527.2528829603</v>
      </c>
      <c r="P44" s="2">
        <v>45.531671907413589</v>
      </c>
      <c r="Q44" s="2">
        <v>45.262671939596601</v>
      </c>
    </row>
    <row r="45" spans="1:17">
      <c r="A45">
        <f t="shared" si="0"/>
        <v>1989</v>
      </c>
      <c r="B45">
        <f t="shared" si="1"/>
        <v>9</v>
      </c>
      <c r="C45" s="106">
        <v>32752</v>
      </c>
      <c r="D45" s="107">
        <v>3662846.0392354219</v>
      </c>
      <c r="E45" s="107">
        <v>3633223.4427586501</v>
      </c>
      <c r="F45" s="111">
        <v>45.232658391809522</v>
      </c>
      <c r="G45" s="111">
        <v>45.4783745217213</v>
      </c>
      <c r="H45" s="107">
        <v>4418273.5836147685</v>
      </c>
      <c r="I45" s="107">
        <v>4421192.4103678502</v>
      </c>
      <c r="J45" s="108">
        <v>44.95464974269899</v>
      </c>
      <c r="K45" s="108">
        <v>45.505439744934698</v>
      </c>
      <c r="L45" s="110">
        <v>43</v>
      </c>
      <c r="M45" t="s">
        <v>53</v>
      </c>
      <c r="N45" s="2">
        <v>4478564.7047202541</v>
      </c>
      <c r="O45" s="2">
        <v>4443481.2907665502</v>
      </c>
      <c r="P45" s="2">
        <v>44.662552811031468</v>
      </c>
      <c r="Q45" s="2">
        <v>44.807196885977703</v>
      </c>
    </row>
    <row r="46" spans="1:17">
      <c r="A46">
        <f t="shared" si="0"/>
        <v>1989</v>
      </c>
      <c r="B46">
        <f t="shared" si="1"/>
        <v>10</v>
      </c>
      <c r="C46" s="106">
        <v>32782</v>
      </c>
      <c r="D46" s="107">
        <v>3656138.6933090673</v>
      </c>
      <c r="E46" s="107">
        <v>3639918.8415492699</v>
      </c>
      <c r="F46" s="111">
        <v>44.989328491465592</v>
      </c>
      <c r="G46" s="111">
        <v>45.443100198688199</v>
      </c>
      <c r="H46" s="107">
        <v>4427720.5341113461</v>
      </c>
      <c r="I46" s="107">
        <v>4426074.9945220696</v>
      </c>
      <c r="J46" s="108">
        <v>44.895072075771523</v>
      </c>
      <c r="K46" s="108">
        <v>45.449671859087303</v>
      </c>
      <c r="L46" s="110">
        <v>44</v>
      </c>
      <c r="M46" t="s">
        <v>54</v>
      </c>
      <c r="N46" s="2">
        <v>4495667.0746486001</v>
      </c>
      <c r="O46" s="2">
        <v>4517462.8764766799</v>
      </c>
      <c r="P46" s="2">
        <v>45.662008515127198</v>
      </c>
      <c r="Q46" s="2">
        <v>45.509182522020403</v>
      </c>
    </row>
    <row r="47" spans="1:17">
      <c r="A47">
        <f t="shared" si="0"/>
        <v>1989</v>
      </c>
      <c r="B47">
        <f t="shared" si="1"/>
        <v>11</v>
      </c>
      <c r="C47" s="106">
        <v>32813</v>
      </c>
      <c r="D47" s="107">
        <v>3651916.2485213289</v>
      </c>
      <c r="E47" s="107">
        <v>3652504.7999784201</v>
      </c>
      <c r="F47" s="111">
        <v>45.266642980914256</v>
      </c>
      <c r="G47" s="111">
        <v>45.465904271255702</v>
      </c>
      <c r="H47" s="107">
        <v>4441894.0032540048</v>
      </c>
      <c r="I47" s="107">
        <v>4434928.1603567898</v>
      </c>
      <c r="J47" s="108">
        <v>45.29433719896462</v>
      </c>
      <c r="K47" s="108">
        <v>45.558714912399601</v>
      </c>
      <c r="L47" s="110">
        <v>45</v>
      </c>
      <c r="M47" t="s">
        <v>55</v>
      </c>
      <c r="N47" s="2">
        <v>4493151.7405336089</v>
      </c>
      <c r="O47" s="2">
        <v>4530883.1817482403</v>
      </c>
      <c r="P47" s="2">
        <v>43.718227834949147</v>
      </c>
      <c r="Q47" s="2">
        <v>44.027031807754</v>
      </c>
    </row>
    <row r="48" spans="1:17">
      <c r="A48">
        <f t="shared" si="0"/>
        <v>1989</v>
      </c>
      <c r="B48">
        <f t="shared" si="1"/>
        <v>12</v>
      </c>
      <c r="C48" s="106">
        <v>32843</v>
      </c>
      <c r="D48" s="107">
        <v>3629209.4652042566</v>
      </c>
      <c r="E48" s="107">
        <v>3652962.4572964702</v>
      </c>
      <c r="F48" s="111">
        <v>45.454474142045981</v>
      </c>
      <c r="G48" s="111">
        <v>45.259511566405699</v>
      </c>
      <c r="H48" s="107">
        <v>4443276.6457788944</v>
      </c>
      <c r="I48" s="107">
        <v>4441116.7825207803</v>
      </c>
      <c r="J48" s="108">
        <v>45.556614804586097</v>
      </c>
      <c r="K48" s="108">
        <v>45.242549419040401</v>
      </c>
      <c r="L48" s="110">
        <v>46</v>
      </c>
      <c r="M48" t="s">
        <v>56</v>
      </c>
      <c r="N48" s="2">
        <v>4623672.9632326961</v>
      </c>
      <c r="O48" s="2">
        <v>4594530.85717001</v>
      </c>
      <c r="P48" s="2">
        <v>44.964076726273163</v>
      </c>
      <c r="Q48" s="2">
        <v>44.7578611849571</v>
      </c>
    </row>
    <row r="49" spans="1:17">
      <c r="A49">
        <f t="shared" si="0"/>
        <v>1990</v>
      </c>
      <c r="B49">
        <f t="shared" si="1"/>
        <v>1</v>
      </c>
      <c r="C49" s="106">
        <v>32874</v>
      </c>
      <c r="D49" s="107">
        <v>3640929.8067682488</v>
      </c>
      <c r="E49" s="107">
        <v>3670547.2451764802</v>
      </c>
      <c r="F49" s="111">
        <v>44.861343154368207</v>
      </c>
      <c r="G49" s="111">
        <v>44.951093688103299</v>
      </c>
      <c r="H49" s="107">
        <v>4469010.8154663844</v>
      </c>
      <c r="I49" s="107">
        <v>4464696.6890996601</v>
      </c>
      <c r="J49" s="108">
        <v>45.121027586866624</v>
      </c>
      <c r="K49" s="108">
        <v>44.925835090847499</v>
      </c>
      <c r="L49" s="110">
        <v>47</v>
      </c>
      <c r="M49" t="s">
        <v>57</v>
      </c>
      <c r="N49" s="2">
        <v>4706991.4810106838</v>
      </c>
      <c r="O49" s="2">
        <v>4671028.8271415401</v>
      </c>
      <c r="P49" s="2">
        <v>43.659059710961422</v>
      </c>
      <c r="Q49" s="2">
        <v>43.860667144415601</v>
      </c>
    </row>
    <row r="50" spans="1:17">
      <c r="A50">
        <f t="shared" si="0"/>
        <v>1990</v>
      </c>
      <c r="B50">
        <f t="shared" si="1"/>
        <v>2</v>
      </c>
      <c r="C50" s="106">
        <v>32905</v>
      </c>
      <c r="D50" s="107">
        <v>3641624.4067661269</v>
      </c>
      <c r="E50" s="107">
        <v>3676476.0591570102</v>
      </c>
      <c r="F50" s="111">
        <v>44.50423799739314</v>
      </c>
      <c r="G50" s="111">
        <v>45.020682022211197</v>
      </c>
      <c r="H50" s="107">
        <v>4476706.1525062528</v>
      </c>
      <c r="I50" s="107">
        <v>4473795.0876500299</v>
      </c>
      <c r="J50" s="108">
        <v>44.941467460157817</v>
      </c>
      <c r="K50" s="108">
        <v>45.100409476889801</v>
      </c>
      <c r="L50" s="110">
        <v>48</v>
      </c>
      <c r="M50" t="s">
        <v>58</v>
      </c>
      <c r="N50" s="2">
        <v>4628312.0154372538</v>
      </c>
      <c r="O50" s="2">
        <v>4648465.8676893404</v>
      </c>
      <c r="P50" s="2">
        <v>44.903000452997603</v>
      </c>
      <c r="Q50" s="2">
        <v>44.684228986334801</v>
      </c>
    </row>
    <row r="51" spans="1:17">
      <c r="A51">
        <f t="shared" si="0"/>
        <v>1990</v>
      </c>
      <c r="B51">
        <f t="shared" si="1"/>
        <v>3</v>
      </c>
      <c r="C51" s="106">
        <v>32933</v>
      </c>
      <c r="D51" s="107">
        <v>3637622.6382834073</v>
      </c>
      <c r="E51" s="107">
        <v>3673468.69000301</v>
      </c>
      <c r="F51" s="111">
        <v>45.636010010366782</v>
      </c>
      <c r="G51" s="111">
        <v>45.966992104546698</v>
      </c>
      <c r="H51" s="107">
        <v>4470512.8433820661</v>
      </c>
      <c r="I51" s="107">
        <v>4470255.5997287296</v>
      </c>
      <c r="J51" s="108">
        <v>46.032175998398053</v>
      </c>
      <c r="K51" s="108">
        <v>45.926200289605802</v>
      </c>
      <c r="L51" s="110">
        <v>49</v>
      </c>
      <c r="M51" t="s">
        <v>59</v>
      </c>
      <c r="N51" s="2">
        <v>4643667.8592184735</v>
      </c>
      <c r="O51" s="2">
        <v>4684436.2862864602</v>
      </c>
      <c r="P51" s="2">
        <v>44.991395914042045</v>
      </c>
      <c r="Q51" s="2">
        <v>45.284225561812001</v>
      </c>
    </row>
    <row r="52" spans="1:17">
      <c r="A52">
        <f t="shared" si="0"/>
        <v>1990</v>
      </c>
      <c r="B52">
        <f t="shared" si="1"/>
        <v>4</v>
      </c>
      <c r="C52" s="106">
        <v>32964</v>
      </c>
      <c r="D52" s="107">
        <v>3649806.6442943504</v>
      </c>
      <c r="E52" s="107">
        <v>3674797.8788444698</v>
      </c>
      <c r="F52" s="111">
        <v>46.273692309307549</v>
      </c>
      <c r="G52" s="111">
        <v>46.047787529031098</v>
      </c>
      <c r="H52" s="107">
        <v>4465889.8796938807</v>
      </c>
      <c r="I52" s="107">
        <v>4467590.6639744397</v>
      </c>
      <c r="J52" s="108">
        <v>46.450357947775778</v>
      </c>
      <c r="K52" s="108">
        <v>46.1376252272199</v>
      </c>
      <c r="L52" s="110">
        <v>50</v>
      </c>
      <c r="M52" t="s">
        <v>60</v>
      </c>
      <c r="N52" s="2">
        <v>4767776.1837356519</v>
      </c>
      <c r="O52" s="2">
        <v>4740352.16622815</v>
      </c>
      <c r="P52" s="2">
        <v>45.477152554646622</v>
      </c>
      <c r="Q52" s="2">
        <v>45.237098149013903</v>
      </c>
    </row>
    <row r="53" spans="1:17">
      <c r="A53">
        <f t="shared" si="0"/>
        <v>1990</v>
      </c>
      <c r="B53">
        <f t="shared" si="1"/>
        <v>5</v>
      </c>
      <c r="C53" s="106">
        <v>32994</v>
      </c>
      <c r="D53" s="107">
        <v>3675518.1388077755</v>
      </c>
      <c r="E53" s="107">
        <v>3673442.9504586202</v>
      </c>
      <c r="F53" s="111">
        <v>46.446711809546805</v>
      </c>
      <c r="G53" s="111">
        <v>45.855563178253703</v>
      </c>
      <c r="H53" s="107">
        <v>4464386.3768519675</v>
      </c>
      <c r="I53" s="107">
        <v>4467735.2671019901</v>
      </c>
      <c r="J53" s="108">
        <v>46.324761764764361</v>
      </c>
      <c r="K53" s="108">
        <v>45.892726158623098</v>
      </c>
      <c r="L53" s="110">
        <v>51</v>
      </c>
      <c r="M53" t="s">
        <v>61</v>
      </c>
      <c r="N53" s="2">
        <v>4790171.7603723137</v>
      </c>
      <c r="O53" s="2">
        <v>4752662.1920878598</v>
      </c>
      <c r="P53" s="2">
        <v>45.29827933119472</v>
      </c>
      <c r="Q53" s="2">
        <v>45.496349486252903</v>
      </c>
    </row>
    <row r="54" spans="1:17">
      <c r="A54">
        <f t="shared" si="0"/>
        <v>1990</v>
      </c>
      <c r="B54">
        <f t="shared" si="1"/>
        <v>6</v>
      </c>
      <c r="C54" s="106">
        <v>33025</v>
      </c>
      <c r="D54" s="107">
        <v>3712361.817219343</v>
      </c>
      <c r="E54" s="107">
        <v>3687594.8069852502</v>
      </c>
      <c r="F54" s="111">
        <v>45.578005135548239</v>
      </c>
      <c r="G54" s="111">
        <v>45.392471023795501</v>
      </c>
      <c r="H54" s="107">
        <v>4471162.0462450013</v>
      </c>
      <c r="I54" s="107">
        <v>4476091.3631288297</v>
      </c>
      <c r="J54" s="108">
        <v>45.421181279176956</v>
      </c>
      <c r="K54" s="108">
        <v>45.457775114690499</v>
      </c>
      <c r="L54" s="110">
        <v>52</v>
      </c>
      <c r="M54" t="s">
        <v>62</v>
      </c>
      <c r="N54" s="2">
        <v>4692280.793569264</v>
      </c>
      <c r="O54" s="2">
        <v>4711940.4078297699</v>
      </c>
      <c r="P54" s="2">
        <v>44.980647038747094</v>
      </c>
      <c r="Q54" s="2">
        <v>44.728312289640002</v>
      </c>
    </row>
    <row r="55" spans="1:17">
      <c r="A55">
        <f t="shared" si="0"/>
        <v>1990</v>
      </c>
      <c r="B55">
        <f t="shared" si="1"/>
        <v>7</v>
      </c>
      <c r="C55" s="106">
        <v>33055</v>
      </c>
      <c r="D55" s="107">
        <v>3731936.1036687992</v>
      </c>
      <c r="E55" s="107">
        <v>3692029.05963731</v>
      </c>
      <c r="F55" s="111">
        <v>45.763354716899336</v>
      </c>
      <c r="G55" s="111">
        <v>45.567938883267303</v>
      </c>
      <c r="H55" s="107">
        <v>4475752.910572242</v>
      </c>
      <c r="I55" s="107">
        <v>4480677.5702309096</v>
      </c>
      <c r="J55" s="108">
        <v>45.605729409660803</v>
      </c>
      <c r="K55" s="108">
        <v>45.652492975491903</v>
      </c>
      <c r="L55" s="110">
        <v>53</v>
      </c>
      <c r="M55" t="s">
        <v>63</v>
      </c>
      <c r="N55" s="2">
        <v>4620489.6133959321</v>
      </c>
      <c r="O55" s="2">
        <v>4662038.2556495303</v>
      </c>
      <c r="P55" s="2">
        <v>44.605989224325725</v>
      </c>
      <c r="Q55" s="2">
        <v>44.876127885147099</v>
      </c>
    </row>
    <row r="56" spans="1:17">
      <c r="A56">
        <f t="shared" si="0"/>
        <v>1990</v>
      </c>
      <c r="B56">
        <f t="shared" si="1"/>
        <v>8</v>
      </c>
      <c r="C56" s="106">
        <v>33086</v>
      </c>
      <c r="D56" s="107">
        <v>3729649.6696969755</v>
      </c>
      <c r="E56" s="107">
        <v>3693511.5830179299</v>
      </c>
      <c r="F56" s="111">
        <v>45.887607352049415</v>
      </c>
      <c r="G56" s="111">
        <v>45.577286523252099</v>
      </c>
      <c r="H56" s="107">
        <v>4471485.5763700064</v>
      </c>
      <c r="I56" s="107">
        <v>4474169.7553101601</v>
      </c>
      <c r="J56" s="108">
        <v>45.754265323519313</v>
      </c>
      <c r="K56" s="108">
        <v>45.691798474964401</v>
      </c>
      <c r="L56" s="110">
        <v>54</v>
      </c>
      <c r="M56" t="s">
        <v>64</v>
      </c>
      <c r="N56" s="2">
        <v>4637959.2159515284</v>
      </c>
      <c r="O56" s="2">
        <v>4613465.8573762104</v>
      </c>
      <c r="P56" s="2">
        <v>45.115258898284331</v>
      </c>
      <c r="Q56" s="2">
        <v>44.811740661064299</v>
      </c>
    </row>
    <row r="57" spans="1:17">
      <c r="A57">
        <f t="shared" si="0"/>
        <v>1990</v>
      </c>
      <c r="B57">
        <f t="shared" si="1"/>
        <v>9</v>
      </c>
      <c r="C57" s="106">
        <v>33117</v>
      </c>
      <c r="D57" s="107">
        <v>3728465.8850573935</v>
      </c>
      <c r="E57" s="107">
        <v>3696629.56249347</v>
      </c>
      <c r="F57" s="111">
        <v>45.331724110170157</v>
      </c>
      <c r="G57" s="111">
        <v>45.488524295222298</v>
      </c>
      <c r="H57" s="107">
        <v>4478373.7528384971</v>
      </c>
      <c r="I57" s="107">
        <v>4479369.0642982395</v>
      </c>
      <c r="J57" s="108">
        <v>45.189764961790402</v>
      </c>
      <c r="K57" s="108">
        <v>45.6225141334074</v>
      </c>
      <c r="L57" s="110">
        <v>55</v>
      </c>
      <c r="M57" t="s">
        <v>65</v>
      </c>
      <c r="N57" s="2">
        <v>4680712.4054250605</v>
      </c>
      <c r="O57" s="2">
        <v>4643719.9652482001</v>
      </c>
      <c r="P57" s="2">
        <v>45.059800271596153</v>
      </c>
      <c r="Q57" s="2">
        <v>45.317944333072901</v>
      </c>
    </row>
    <row r="58" spans="1:17">
      <c r="A58">
        <f t="shared" si="0"/>
        <v>1990</v>
      </c>
      <c r="B58">
        <f t="shared" si="1"/>
        <v>10</v>
      </c>
      <c r="C58" s="106">
        <v>33147</v>
      </c>
      <c r="D58" s="107">
        <v>3715878.6661983579</v>
      </c>
      <c r="E58" s="107">
        <v>3699157.7731673401</v>
      </c>
      <c r="F58" s="111">
        <v>44.794267985901264</v>
      </c>
      <c r="G58" s="111">
        <v>45.202605363167599</v>
      </c>
      <c r="H58" s="107">
        <v>4483174.7089373134</v>
      </c>
      <c r="I58" s="107">
        <v>4480846.7871503104</v>
      </c>
      <c r="J58" s="108">
        <v>44.723887487177315</v>
      </c>
      <c r="K58" s="108">
        <v>45.292472330514798</v>
      </c>
      <c r="L58" s="110">
        <v>56</v>
      </c>
      <c r="M58" t="s">
        <v>66</v>
      </c>
      <c r="N58" s="2">
        <v>4707170.8259313107</v>
      </c>
      <c r="O58" s="2">
        <v>4726267.8450931003</v>
      </c>
      <c r="P58" s="2">
        <v>44.360485251816947</v>
      </c>
      <c r="Q58" s="2">
        <v>44.051984877577802</v>
      </c>
    </row>
    <row r="59" spans="1:17">
      <c r="A59">
        <f t="shared" si="0"/>
        <v>1990</v>
      </c>
      <c r="B59">
        <f t="shared" si="1"/>
        <v>11</v>
      </c>
      <c r="C59" s="106">
        <v>33178</v>
      </c>
      <c r="D59" s="107">
        <v>3693608.8057726864</v>
      </c>
      <c r="E59" s="107">
        <v>3695383.2741735</v>
      </c>
      <c r="F59" s="111">
        <v>45.047066437126404</v>
      </c>
      <c r="G59" s="111">
        <v>45.136953014765503</v>
      </c>
      <c r="H59" s="107">
        <v>4489894.8530917605</v>
      </c>
      <c r="I59" s="107">
        <v>4483814.0802981798</v>
      </c>
      <c r="J59" s="108">
        <v>45.092176312964298</v>
      </c>
      <c r="K59" s="108">
        <v>45.312650309592598</v>
      </c>
      <c r="L59" s="110">
        <v>57</v>
      </c>
      <c r="M59" t="s">
        <v>67</v>
      </c>
      <c r="N59" s="2">
        <v>4738305.9524117671</v>
      </c>
      <c r="O59" s="2">
        <v>4781219.5033599399</v>
      </c>
      <c r="P59" s="2">
        <v>44.195349306828241</v>
      </c>
      <c r="Q59" s="2">
        <v>44.536347709230803</v>
      </c>
    </row>
    <row r="60" spans="1:17">
      <c r="A60">
        <f t="shared" si="0"/>
        <v>1990</v>
      </c>
      <c r="B60">
        <f t="shared" si="1"/>
        <v>12</v>
      </c>
      <c r="C60" s="106">
        <v>33208</v>
      </c>
      <c r="D60" s="107">
        <v>3684995.0557919908</v>
      </c>
      <c r="E60" s="107">
        <v>3709530.9981101602</v>
      </c>
      <c r="F60" s="111">
        <v>45.929981161651781</v>
      </c>
      <c r="G60" s="111">
        <v>45.674749122960002</v>
      </c>
      <c r="H60" s="107">
        <v>4511809.7651329646</v>
      </c>
      <c r="I60" s="107">
        <v>4506161.1470772699</v>
      </c>
      <c r="J60" s="108">
        <v>46.070930539904644</v>
      </c>
      <c r="K60" s="108">
        <v>45.7622672626987</v>
      </c>
      <c r="L60" s="110">
        <v>58</v>
      </c>
      <c r="M60" t="s">
        <v>68</v>
      </c>
      <c r="N60" s="2">
        <v>4813089.0207256824</v>
      </c>
      <c r="O60" s="2">
        <v>4790039.72771262</v>
      </c>
      <c r="P60" s="2">
        <v>44.699915851629434</v>
      </c>
      <c r="Q60" s="2">
        <v>44.393152206087002</v>
      </c>
    </row>
    <row r="61" spans="1:17">
      <c r="A61">
        <f t="shared" si="0"/>
        <v>1991</v>
      </c>
      <c r="B61">
        <f t="shared" si="1"/>
        <v>1</v>
      </c>
      <c r="C61" s="106">
        <v>33239</v>
      </c>
      <c r="D61" s="107">
        <v>3661748.7083258964</v>
      </c>
      <c r="E61" s="107">
        <v>3691189.32060776</v>
      </c>
      <c r="F61" s="111">
        <v>45.516796314526836</v>
      </c>
      <c r="G61" s="111">
        <v>45.6163391740821</v>
      </c>
      <c r="H61" s="107">
        <v>4500141.2377211535</v>
      </c>
      <c r="I61" s="107">
        <v>4494989.2140880302</v>
      </c>
      <c r="J61" s="108">
        <v>45.819369885375977</v>
      </c>
      <c r="K61" s="108">
        <v>45.6856726395295</v>
      </c>
      <c r="L61" s="110">
        <v>59</v>
      </c>
      <c r="M61" t="s">
        <v>69</v>
      </c>
      <c r="N61" s="2">
        <v>4752758.8820392545</v>
      </c>
      <c r="O61" s="2">
        <v>4714590.53081528</v>
      </c>
      <c r="P61" s="2">
        <v>44.204567387138198</v>
      </c>
      <c r="Q61" s="2">
        <v>44.422308350197603</v>
      </c>
    </row>
    <row r="62" spans="1:17">
      <c r="A62">
        <f t="shared" si="0"/>
        <v>1991</v>
      </c>
      <c r="B62">
        <f t="shared" si="1"/>
        <v>2</v>
      </c>
      <c r="C62" s="106">
        <v>33270</v>
      </c>
      <c r="D62" s="107">
        <v>3672381.4320338713</v>
      </c>
      <c r="E62" s="107">
        <v>3706388.3087570602</v>
      </c>
      <c r="F62" s="111">
        <v>45.157488029721534</v>
      </c>
      <c r="G62" s="111">
        <v>45.798757306516897</v>
      </c>
      <c r="H62" s="107">
        <v>4509348.4095793068</v>
      </c>
      <c r="I62" s="107">
        <v>4506451.8022276098</v>
      </c>
      <c r="J62" s="108">
        <v>45.516727454163522</v>
      </c>
      <c r="K62" s="108">
        <v>45.767284586442699</v>
      </c>
      <c r="L62" s="110">
        <v>60</v>
      </c>
      <c r="M62" t="s">
        <v>70</v>
      </c>
      <c r="N62" s="2">
        <v>4713517.1999867568</v>
      </c>
      <c r="O62" s="2">
        <v>4733464.4672152502</v>
      </c>
      <c r="P62" s="2">
        <v>45.053833339374265</v>
      </c>
      <c r="Q62" s="2">
        <v>44.6626113269621</v>
      </c>
    </row>
    <row r="63" spans="1:17">
      <c r="A63">
        <f t="shared" si="0"/>
        <v>1991</v>
      </c>
      <c r="B63">
        <f t="shared" si="1"/>
        <v>3</v>
      </c>
      <c r="C63" s="106">
        <v>33298</v>
      </c>
      <c r="D63" s="107">
        <v>3697915.5250970339</v>
      </c>
      <c r="E63" s="107">
        <v>3733936.31911232</v>
      </c>
      <c r="F63" s="111">
        <v>44.817921780550328</v>
      </c>
      <c r="G63" s="111">
        <v>45.146778011441299</v>
      </c>
      <c r="H63" s="107">
        <v>4527649.0505343918</v>
      </c>
      <c r="I63" s="107">
        <v>4527307.4317615703</v>
      </c>
      <c r="J63" s="108">
        <v>45.169096404220518</v>
      </c>
      <c r="K63" s="108">
        <v>45.224800266264502</v>
      </c>
      <c r="L63" s="110">
        <v>61</v>
      </c>
      <c r="M63" t="s">
        <v>71</v>
      </c>
      <c r="N63" s="2">
        <v>4701738.1666267207</v>
      </c>
      <c r="O63" s="2">
        <v>4743752.1264540004</v>
      </c>
      <c r="P63" s="2">
        <v>44.430044135823799</v>
      </c>
      <c r="Q63" s="2">
        <v>44.827347893222701</v>
      </c>
    </row>
    <row r="64" spans="1:17">
      <c r="A64">
        <f t="shared" si="0"/>
        <v>1991</v>
      </c>
      <c r="B64">
        <f t="shared" si="1"/>
        <v>4</v>
      </c>
      <c r="C64" s="106">
        <v>33329</v>
      </c>
      <c r="D64" s="107">
        <v>3692425.5652366062</v>
      </c>
      <c r="E64" s="107">
        <v>3717563.3262117798</v>
      </c>
      <c r="F64" s="111">
        <v>46.079246044222025</v>
      </c>
      <c r="G64" s="111">
        <v>45.858935663773003</v>
      </c>
      <c r="H64" s="107">
        <v>4516973.3104884354</v>
      </c>
      <c r="I64" s="107">
        <v>4518418.1036762102</v>
      </c>
      <c r="J64" s="108">
        <v>46.214156332651669</v>
      </c>
      <c r="K64" s="108">
        <v>45.754349112703402</v>
      </c>
      <c r="L64" s="110">
        <v>62</v>
      </c>
      <c r="M64" t="s">
        <v>72</v>
      </c>
      <c r="N64" s="2">
        <v>4827249.6279448876</v>
      </c>
      <c r="O64" s="2">
        <v>4803898.8121825699</v>
      </c>
      <c r="P64" s="2">
        <v>44.555328378529033</v>
      </c>
      <c r="Q64" s="2">
        <v>44.3050120989395</v>
      </c>
    </row>
    <row r="65" spans="1:17">
      <c r="A65">
        <f t="shared" si="0"/>
        <v>1991</v>
      </c>
      <c r="B65">
        <f t="shared" si="1"/>
        <v>5</v>
      </c>
      <c r="C65" s="106">
        <v>33359</v>
      </c>
      <c r="D65" s="107">
        <v>3708974.875495106</v>
      </c>
      <c r="E65" s="107">
        <v>3707706.4218948898</v>
      </c>
      <c r="F65" s="111">
        <v>46.233157963319719</v>
      </c>
      <c r="G65" s="111">
        <v>45.687994045338598</v>
      </c>
      <c r="H65" s="107">
        <v>4506064.7189403083</v>
      </c>
      <c r="I65" s="107">
        <v>4506477.08542726</v>
      </c>
      <c r="J65" s="108">
        <v>46.169854532626928</v>
      </c>
      <c r="K65" s="108">
        <v>45.784627014520602</v>
      </c>
      <c r="L65" s="110">
        <v>63</v>
      </c>
      <c r="M65" t="s">
        <v>73</v>
      </c>
      <c r="N65" s="2">
        <v>4940779.8854650147</v>
      </c>
      <c r="O65" s="2">
        <v>4901817.8809202798</v>
      </c>
      <c r="P65" s="2">
        <v>42.878112439480482</v>
      </c>
      <c r="Q65" s="2">
        <v>43.118925602781097</v>
      </c>
    </row>
    <row r="66" spans="1:17">
      <c r="A66">
        <f t="shared" si="0"/>
        <v>1991</v>
      </c>
      <c r="B66">
        <f t="shared" si="1"/>
        <v>6</v>
      </c>
      <c r="C66" s="106">
        <v>33390</v>
      </c>
      <c r="D66" s="107">
        <v>3731918.1713718465</v>
      </c>
      <c r="E66" s="107">
        <v>3707875.0480304598</v>
      </c>
      <c r="F66" s="111">
        <v>46.449302970481405</v>
      </c>
      <c r="G66" s="111">
        <v>46.237638626689197</v>
      </c>
      <c r="H66" s="107">
        <v>4500400.5615436202</v>
      </c>
      <c r="I66" s="107">
        <v>4506730.0856861696</v>
      </c>
      <c r="J66" s="108">
        <v>46.322948910377988</v>
      </c>
      <c r="K66" s="108">
        <v>46.337224417672303</v>
      </c>
      <c r="L66" s="110">
        <v>64</v>
      </c>
      <c r="M66" t="s">
        <v>74</v>
      </c>
      <c r="N66" s="2">
        <v>4871740.9099972071</v>
      </c>
      <c r="O66" s="2">
        <v>4892909.8462898601</v>
      </c>
      <c r="P66" s="2">
        <v>44.724260558235308</v>
      </c>
      <c r="Q66" s="2">
        <v>44.205412593966102</v>
      </c>
    </row>
    <row r="67" spans="1:17">
      <c r="A67">
        <f t="shared" si="0"/>
        <v>1991</v>
      </c>
      <c r="B67">
        <f t="shared" si="1"/>
        <v>7</v>
      </c>
      <c r="C67" s="106">
        <v>33420</v>
      </c>
      <c r="D67" s="107">
        <v>3776163.0936923213</v>
      </c>
      <c r="E67" s="107">
        <v>3736174.0578366499</v>
      </c>
      <c r="F67" s="111">
        <v>46.31439372588347</v>
      </c>
      <c r="G67" s="111">
        <v>46.073246560425098</v>
      </c>
      <c r="H67" s="107">
        <v>4522540.9877685681</v>
      </c>
      <c r="I67" s="107">
        <v>4525096.7380197002</v>
      </c>
      <c r="J67" s="108">
        <v>46.149055299418784</v>
      </c>
      <c r="K67" s="108">
        <v>46.202314733475703</v>
      </c>
      <c r="L67" s="110">
        <v>65</v>
      </c>
      <c r="M67" t="s">
        <v>75</v>
      </c>
      <c r="N67" s="2">
        <v>4844863.6600004919</v>
      </c>
      <c r="O67" s="2">
        <v>4888501.3850735202</v>
      </c>
      <c r="P67" s="2">
        <v>43.353257851501326</v>
      </c>
      <c r="Q67" s="2">
        <v>43.927801195950998</v>
      </c>
    </row>
    <row r="68" spans="1:17">
      <c r="A68">
        <f t="shared" ref="A68:A131" si="2">YEAR(C68)</f>
        <v>1991</v>
      </c>
      <c r="B68">
        <f t="shared" ref="B68:B131" si="3">MONTH(C68)</f>
        <v>8</v>
      </c>
      <c r="C68" s="106">
        <v>33451</v>
      </c>
      <c r="D68" s="107">
        <v>3792354.6902985573</v>
      </c>
      <c r="E68" s="107">
        <v>3754579.6073831199</v>
      </c>
      <c r="F68" s="111">
        <v>46.622545471509412</v>
      </c>
      <c r="G68" s="111">
        <v>46.2533749021662</v>
      </c>
      <c r="H68" s="107">
        <v>4547956.5386770619</v>
      </c>
      <c r="I68" s="107">
        <v>4550704.2339587696</v>
      </c>
      <c r="J68" s="108">
        <v>46.477762155768254</v>
      </c>
      <c r="K68" s="108">
        <v>46.3710871751938</v>
      </c>
      <c r="L68" s="110">
        <v>66</v>
      </c>
      <c r="M68" t="s">
        <v>76</v>
      </c>
      <c r="N68" s="2">
        <v>4911103.668351057</v>
      </c>
      <c r="O68" s="2">
        <v>4885587.4138746103</v>
      </c>
      <c r="P68" s="2">
        <v>44.810819513806464</v>
      </c>
      <c r="Q68" s="2">
        <v>44.495063379508402</v>
      </c>
    </row>
    <row r="69" spans="1:17">
      <c r="A69">
        <f t="shared" si="2"/>
        <v>1991</v>
      </c>
      <c r="B69">
        <f t="shared" si="3"/>
        <v>9</v>
      </c>
      <c r="C69" s="106">
        <v>33482</v>
      </c>
      <c r="D69" s="107">
        <v>3803563.2240157062</v>
      </c>
      <c r="E69" s="107">
        <v>3770432.0692185401</v>
      </c>
      <c r="F69" s="111">
        <v>45.30057446755815</v>
      </c>
      <c r="G69" s="111">
        <v>45.383702981079203</v>
      </c>
      <c r="H69" s="107">
        <v>4561915.9897438837</v>
      </c>
      <c r="I69" s="107">
        <v>4563614.1642580098</v>
      </c>
      <c r="J69" s="108">
        <v>45.288651848570339</v>
      </c>
      <c r="K69" s="108">
        <v>45.560500238019401</v>
      </c>
      <c r="L69" s="110">
        <v>67</v>
      </c>
      <c r="M69" t="s">
        <v>77</v>
      </c>
      <c r="N69" s="2">
        <v>4972540.5235740058</v>
      </c>
      <c r="O69" s="2">
        <v>4932818.2798517998</v>
      </c>
      <c r="P69" s="2">
        <v>44.271212231560177</v>
      </c>
      <c r="Q69" s="2">
        <v>44.502576693934301</v>
      </c>
    </row>
    <row r="70" spans="1:17">
      <c r="A70">
        <f t="shared" si="2"/>
        <v>1991</v>
      </c>
      <c r="B70">
        <f t="shared" si="3"/>
        <v>10</v>
      </c>
      <c r="C70" s="106">
        <v>33512</v>
      </c>
      <c r="D70" s="107">
        <v>3799136.03642077</v>
      </c>
      <c r="E70" s="107">
        <v>3782704.9350843602</v>
      </c>
      <c r="F70" s="111">
        <v>44.883757651650569</v>
      </c>
      <c r="G70" s="111">
        <v>45.210341132201599</v>
      </c>
      <c r="H70" s="107">
        <v>4577320.9100693148</v>
      </c>
      <c r="I70" s="107">
        <v>4577505.3525262596</v>
      </c>
      <c r="J70" s="108">
        <v>44.978457562456242</v>
      </c>
      <c r="K70" s="108">
        <v>45.395417930823101</v>
      </c>
      <c r="L70" s="110">
        <v>68</v>
      </c>
      <c r="M70" t="s">
        <v>78</v>
      </c>
      <c r="N70" s="2">
        <v>4952394.7584278621</v>
      </c>
      <c r="O70" s="2">
        <v>4976151.5735505698</v>
      </c>
      <c r="P70" s="2">
        <v>44.833321399645108</v>
      </c>
      <c r="Q70" s="2">
        <v>44.266084067764602</v>
      </c>
    </row>
    <row r="71" spans="1:17">
      <c r="A71">
        <f t="shared" si="2"/>
        <v>1991</v>
      </c>
      <c r="B71">
        <f t="shared" si="3"/>
        <v>11</v>
      </c>
      <c r="C71" s="106">
        <v>33543</v>
      </c>
      <c r="D71" s="107">
        <v>3795953.0253356951</v>
      </c>
      <c r="E71" s="107">
        <v>3800666.16466456</v>
      </c>
      <c r="F71" s="111">
        <v>45.023225775563496</v>
      </c>
      <c r="G71" s="111">
        <v>45.0930991874123</v>
      </c>
      <c r="H71" s="107">
        <v>4597543.5604648693</v>
      </c>
      <c r="I71" s="107">
        <v>4593097.5518686697</v>
      </c>
      <c r="J71" s="108">
        <v>45.07374474375942</v>
      </c>
      <c r="K71" s="108">
        <v>45.325085045979499</v>
      </c>
      <c r="L71" s="110">
        <v>69</v>
      </c>
      <c r="M71" t="s">
        <v>79</v>
      </c>
      <c r="N71" s="2">
        <v>5019209.7823624965</v>
      </c>
      <c r="O71" s="2">
        <v>5065309.9254761403</v>
      </c>
      <c r="P71" s="2">
        <v>43.201557554064529</v>
      </c>
      <c r="Q71" s="2">
        <v>43.834088872165601</v>
      </c>
    </row>
    <row r="72" spans="1:17">
      <c r="A72">
        <f t="shared" si="2"/>
        <v>1991</v>
      </c>
      <c r="B72">
        <f t="shared" si="3"/>
        <v>12</v>
      </c>
      <c r="C72" s="106">
        <v>33573</v>
      </c>
      <c r="D72" s="107">
        <v>3785729.7957967371</v>
      </c>
      <c r="E72" s="107">
        <v>3810018.5760690798</v>
      </c>
      <c r="F72" s="111">
        <v>46.546311665948515</v>
      </c>
      <c r="G72" s="111">
        <v>46.306456681026503</v>
      </c>
      <c r="H72" s="107">
        <v>4616699.4493368668</v>
      </c>
      <c r="I72" s="107">
        <v>4613347.5244678902</v>
      </c>
      <c r="J72" s="108">
        <v>46.652917056132431</v>
      </c>
      <c r="K72" s="108">
        <v>46.328455249048503</v>
      </c>
      <c r="L72" s="110">
        <v>70</v>
      </c>
      <c r="M72" t="s">
        <v>80</v>
      </c>
      <c r="N72" s="2">
        <v>5138582.5328887291</v>
      </c>
      <c r="O72" s="2">
        <v>5108163.8077058503</v>
      </c>
      <c r="P72" s="2">
        <v>44.208301998796749</v>
      </c>
      <c r="Q72" s="2">
        <v>43.887951089393802</v>
      </c>
    </row>
    <row r="73" spans="1:17">
      <c r="A73">
        <f t="shared" si="2"/>
        <v>1992</v>
      </c>
      <c r="B73">
        <f t="shared" si="3"/>
        <v>1</v>
      </c>
      <c r="C73" s="106">
        <v>33604</v>
      </c>
      <c r="D73" s="107">
        <v>3803761.7775724996</v>
      </c>
      <c r="E73" s="107">
        <v>3834010.9540074202</v>
      </c>
      <c r="F73" s="111">
        <v>46.061672325813966</v>
      </c>
      <c r="G73" s="111">
        <v>46.2664210549462</v>
      </c>
      <c r="H73" s="107">
        <v>4647628.0420862604</v>
      </c>
      <c r="I73" s="107">
        <v>4642181.8865570696</v>
      </c>
      <c r="J73" s="108">
        <v>46.292568916981857</v>
      </c>
      <c r="K73" s="108">
        <v>46.1924730160355</v>
      </c>
      <c r="L73" s="110">
        <v>71</v>
      </c>
      <c r="M73" t="s">
        <v>81</v>
      </c>
      <c r="N73" s="2">
        <v>5144384.1732710851</v>
      </c>
      <c r="O73" s="2">
        <v>5103386.9383920403</v>
      </c>
      <c r="P73" s="2">
        <v>44.14910783560935</v>
      </c>
      <c r="Q73" s="2">
        <v>44.255352878296598</v>
      </c>
    </row>
    <row r="74" spans="1:17">
      <c r="A74">
        <f t="shared" si="2"/>
        <v>1992</v>
      </c>
      <c r="B74">
        <f t="shared" si="3"/>
        <v>2</v>
      </c>
      <c r="C74" s="106">
        <v>33635</v>
      </c>
      <c r="D74" s="107">
        <v>3816299.9867597632</v>
      </c>
      <c r="E74" s="107">
        <v>3850545.1964514698</v>
      </c>
      <c r="F74" s="111">
        <v>45.481639021537951</v>
      </c>
      <c r="G74" s="111">
        <v>46.177590035307702</v>
      </c>
      <c r="H74" s="107">
        <v>4670825.4931021798</v>
      </c>
      <c r="I74" s="107">
        <v>4662272.8431169102</v>
      </c>
      <c r="J74" s="108">
        <v>45.841791966756375</v>
      </c>
      <c r="K74" s="108">
        <v>46.0662037061145</v>
      </c>
      <c r="L74" s="110">
        <v>72</v>
      </c>
      <c r="M74" t="s">
        <v>82</v>
      </c>
      <c r="N74" s="2">
        <v>5114760.9925651345</v>
      </c>
      <c r="O74" s="2">
        <v>5142432.5582271703</v>
      </c>
      <c r="P74" s="2">
        <v>44.377751108457353</v>
      </c>
      <c r="Q74" s="2">
        <v>43.8676159679951</v>
      </c>
    </row>
    <row r="75" spans="1:17">
      <c r="A75">
        <f t="shared" si="2"/>
        <v>1992</v>
      </c>
      <c r="B75">
        <f t="shared" si="3"/>
        <v>3</v>
      </c>
      <c r="C75" s="106">
        <v>33664</v>
      </c>
      <c r="D75" s="107">
        <v>3830107.1114665829</v>
      </c>
      <c r="E75" s="107">
        <v>3865843.3466050001</v>
      </c>
      <c r="F75" s="111">
        <v>45.593638670871776</v>
      </c>
      <c r="G75" s="111">
        <v>45.966097725070298</v>
      </c>
      <c r="H75" s="107">
        <v>4681207.2692217212</v>
      </c>
      <c r="I75" s="107">
        <v>4680637.0142589696</v>
      </c>
      <c r="J75" s="108">
        <v>45.997581198254139</v>
      </c>
      <c r="K75" s="108">
        <v>45.946872930734401</v>
      </c>
      <c r="L75" s="110">
        <v>73</v>
      </c>
      <c r="M75" t="s">
        <v>83</v>
      </c>
      <c r="N75" s="2">
        <v>5113674.986897503</v>
      </c>
      <c r="O75" s="2">
        <v>5162100.4823479</v>
      </c>
      <c r="P75" s="2">
        <v>43.53285921840434</v>
      </c>
      <c r="Q75" s="2">
        <v>44.242891818295703</v>
      </c>
    </row>
    <row r="76" spans="1:17">
      <c r="A76">
        <f t="shared" si="2"/>
        <v>1992</v>
      </c>
      <c r="B76">
        <f t="shared" si="3"/>
        <v>4</v>
      </c>
      <c r="C76" s="106">
        <v>33695</v>
      </c>
      <c r="D76" s="107">
        <v>3863912.9624373689</v>
      </c>
      <c r="E76" s="107">
        <v>3889116.59382276</v>
      </c>
      <c r="F76" s="111">
        <v>45.674836951673555</v>
      </c>
      <c r="G76" s="111">
        <v>45.493265602962097</v>
      </c>
      <c r="H76" s="107">
        <v>4701839.3379278183</v>
      </c>
      <c r="I76" s="107">
        <v>4702641.7955685901</v>
      </c>
      <c r="J76" s="108">
        <v>45.96650527871298</v>
      </c>
      <c r="K76" s="108">
        <v>45.761416177470899</v>
      </c>
      <c r="L76" s="110">
        <v>74</v>
      </c>
      <c r="M76" t="s">
        <v>84</v>
      </c>
      <c r="N76" s="2">
        <v>5216855.0721355863</v>
      </c>
      <c r="O76" s="2">
        <v>5181913.9583162703</v>
      </c>
      <c r="P76" s="2">
        <v>44.150003057451727</v>
      </c>
      <c r="Q76" s="2">
        <v>43.844160867766</v>
      </c>
    </row>
    <row r="77" spans="1:17">
      <c r="A77">
        <f t="shared" si="2"/>
        <v>1992</v>
      </c>
      <c r="B77">
        <f t="shared" si="3"/>
        <v>5</v>
      </c>
      <c r="C77" s="106">
        <v>33725</v>
      </c>
      <c r="D77" s="107">
        <v>3911845.7480428079</v>
      </c>
      <c r="E77" s="107">
        <v>3911224.4919712702</v>
      </c>
      <c r="F77" s="111">
        <v>45.973339395780691</v>
      </c>
      <c r="G77" s="111">
        <v>45.493820709228103</v>
      </c>
      <c r="H77" s="107">
        <v>4721828.6269045956</v>
      </c>
      <c r="I77" s="107">
        <v>4725510.47155846</v>
      </c>
      <c r="J77" s="108">
        <v>46.013067275807877</v>
      </c>
      <c r="K77" s="108">
        <v>45.604807258337701</v>
      </c>
      <c r="L77" s="110">
        <v>75</v>
      </c>
      <c r="M77" t="s">
        <v>85</v>
      </c>
      <c r="N77" s="2">
        <v>5281663.0005932488</v>
      </c>
      <c r="O77" s="2">
        <v>5239772.6680679703</v>
      </c>
      <c r="P77" s="2">
        <v>44.194743023265247</v>
      </c>
      <c r="Q77" s="2">
        <v>44.312161710771299</v>
      </c>
    </row>
    <row r="78" spans="1:17">
      <c r="A78">
        <f t="shared" si="2"/>
        <v>1992</v>
      </c>
      <c r="B78">
        <f t="shared" si="3"/>
        <v>6</v>
      </c>
      <c r="C78" s="106">
        <v>33756</v>
      </c>
      <c r="D78" s="107">
        <v>3952953.9706262662</v>
      </c>
      <c r="E78" s="107">
        <v>3927850.0363712902</v>
      </c>
      <c r="F78" s="111">
        <v>45.479166776224588</v>
      </c>
      <c r="G78" s="111">
        <v>45.357031497039003</v>
      </c>
      <c r="H78" s="107">
        <v>4735661.8184003858</v>
      </c>
      <c r="I78" s="107">
        <v>4740600.8080185102</v>
      </c>
      <c r="J78" s="108">
        <v>45.307240349697373</v>
      </c>
      <c r="K78" s="108">
        <v>45.4566401942852</v>
      </c>
      <c r="L78" s="110">
        <v>76</v>
      </c>
      <c r="M78" t="s">
        <v>86</v>
      </c>
      <c r="N78" s="2">
        <v>5337398.4763389537</v>
      </c>
      <c r="O78" s="2">
        <v>5369622.2557960404</v>
      </c>
      <c r="P78" s="2">
        <v>43.791102467724656</v>
      </c>
      <c r="Q78" s="2">
        <v>43.297411368035199</v>
      </c>
    </row>
    <row r="79" spans="1:17">
      <c r="A79">
        <f t="shared" si="2"/>
        <v>1992</v>
      </c>
      <c r="B79">
        <f t="shared" si="3"/>
        <v>7</v>
      </c>
      <c r="C79" s="106">
        <v>33786</v>
      </c>
      <c r="D79" s="107">
        <v>3982235.7968100128</v>
      </c>
      <c r="E79" s="107">
        <v>3941122.6536389901</v>
      </c>
      <c r="F79" s="111">
        <v>46.003188430797906</v>
      </c>
      <c r="G79" s="111">
        <v>45.792218007301699</v>
      </c>
      <c r="H79" s="107">
        <v>4750519.828151769</v>
      </c>
      <c r="I79" s="107">
        <v>4752461.6612825999</v>
      </c>
      <c r="J79" s="108">
        <v>45.776765762707456</v>
      </c>
      <c r="K79" s="108">
        <v>45.7884324684196</v>
      </c>
      <c r="L79" s="110">
        <v>77</v>
      </c>
      <c r="M79" t="s">
        <v>87</v>
      </c>
      <c r="N79" s="2">
        <v>5330754.1029033139</v>
      </c>
      <c r="O79" s="2">
        <v>5382805.55640091</v>
      </c>
      <c r="P79" s="2">
        <v>41.646469601319168</v>
      </c>
      <c r="Q79" s="2">
        <v>42.373562158323899</v>
      </c>
    </row>
    <row r="80" spans="1:17">
      <c r="A80">
        <f t="shared" si="2"/>
        <v>1992</v>
      </c>
      <c r="B80">
        <f t="shared" si="3"/>
        <v>8</v>
      </c>
      <c r="C80" s="106">
        <v>33817</v>
      </c>
      <c r="D80" s="107">
        <v>4000292.8636970622</v>
      </c>
      <c r="E80" s="107">
        <v>3960073.8751711501</v>
      </c>
      <c r="F80" s="111">
        <v>46.288720269112524</v>
      </c>
      <c r="G80" s="111">
        <v>45.970260874682502</v>
      </c>
      <c r="H80" s="107">
        <v>4767592.7281959597</v>
      </c>
      <c r="I80" s="107">
        <v>4770316.1172969304</v>
      </c>
      <c r="J80" s="108">
        <v>46.105814245657591</v>
      </c>
      <c r="K80" s="108">
        <v>45.989850274462803</v>
      </c>
      <c r="L80" s="110">
        <v>78</v>
      </c>
      <c r="M80" t="s">
        <v>88</v>
      </c>
      <c r="N80" s="2">
        <v>5504364.8998047095</v>
      </c>
      <c r="O80" s="2">
        <v>5464779.5453609498</v>
      </c>
      <c r="P80" s="2">
        <v>42.920724853813965</v>
      </c>
      <c r="Q80" s="2">
        <v>42.486098423999998</v>
      </c>
    </row>
    <row r="81" spans="1:17">
      <c r="A81">
        <f t="shared" si="2"/>
        <v>1992</v>
      </c>
      <c r="B81">
        <f t="shared" si="3"/>
        <v>9</v>
      </c>
      <c r="C81" s="106">
        <v>33848</v>
      </c>
      <c r="D81" s="107">
        <v>4007196.3558778726</v>
      </c>
      <c r="E81" s="107">
        <v>3972313.4061608901</v>
      </c>
      <c r="F81" s="111">
        <v>46.055123314439058</v>
      </c>
      <c r="G81" s="111">
        <v>46.114892439839103</v>
      </c>
      <c r="H81" s="107">
        <v>4780531.276393557</v>
      </c>
      <c r="I81" s="107">
        <v>4782358.2730403198</v>
      </c>
      <c r="J81" s="108">
        <v>45.958128864260864</v>
      </c>
      <c r="K81" s="108">
        <v>46.2248882847896</v>
      </c>
      <c r="L81" s="110">
        <v>79</v>
      </c>
      <c r="M81" t="s">
        <v>89</v>
      </c>
      <c r="N81" s="2">
        <v>5538594.7826828267</v>
      </c>
      <c r="O81" s="2">
        <v>5495672.6648576399</v>
      </c>
      <c r="P81" s="2">
        <v>42.488694757616862</v>
      </c>
      <c r="Q81" s="2">
        <v>42.621543254323498</v>
      </c>
    </row>
    <row r="82" spans="1:17">
      <c r="A82">
        <f t="shared" si="2"/>
        <v>1992</v>
      </c>
      <c r="B82">
        <f t="shared" si="3"/>
        <v>10</v>
      </c>
      <c r="C82" s="106">
        <v>33878</v>
      </c>
      <c r="D82" s="107">
        <v>4014367.5982529768</v>
      </c>
      <c r="E82" s="107">
        <v>3998323.9341876502</v>
      </c>
      <c r="F82" s="111">
        <v>46.024311712048828</v>
      </c>
      <c r="G82" s="111">
        <v>46.200640582128102</v>
      </c>
      <c r="H82" s="107">
        <v>4810253.7962821899</v>
      </c>
      <c r="I82" s="107">
        <v>4812061.7215194004</v>
      </c>
      <c r="J82" s="108">
        <v>45.972380350529669</v>
      </c>
      <c r="K82" s="108">
        <v>46.279542722611197</v>
      </c>
      <c r="L82" s="110">
        <v>80</v>
      </c>
      <c r="M82" t="s">
        <v>90</v>
      </c>
      <c r="N82" s="2">
        <v>5428901.6176215038</v>
      </c>
      <c r="O82" s="2">
        <v>5461902.7465150002</v>
      </c>
      <c r="P82" s="2">
        <v>43.055198015767623</v>
      </c>
      <c r="Q82" s="2">
        <v>42.618271386443404</v>
      </c>
    </row>
    <row r="83" spans="1:17">
      <c r="A83">
        <f t="shared" si="2"/>
        <v>1992</v>
      </c>
      <c r="B83">
        <f t="shared" si="3"/>
        <v>11</v>
      </c>
      <c r="C83" s="106">
        <v>33909</v>
      </c>
      <c r="D83" s="107">
        <v>4014913.1406377433</v>
      </c>
      <c r="E83" s="107">
        <v>4021912.3450140399</v>
      </c>
      <c r="F83" s="111">
        <v>45.986870114128187</v>
      </c>
      <c r="G83" s="111">
        <v>46.017271873851499</v>
      </c>
      <c r="H83" s="107">
        <v>4840389.6767026251</v>
      </c>
      <c r="I83" s="107">
        <v>4837788.2138415799</v>
      </c>
      <c r="J83" s="108">
        <v>46.026671496521566</v>
      </c>
      <c r="K83" s="108">
        <v>46.096116340908999</v>
      </c>
      <c r="L83" s="110">
        <v>81</v>
      </c>
      <c r="M83" t="s">
        <v>91</v>
      </c>
      <c r="N83" s="2">
        <v>5446599.3477115007</v>
      </c>
      <c r="O83" s="2">
        <v>5502254.4044162203</v>
      </c>
      <c r="P83" s="2">
        <v>41.869131329220679</v>
      </c>
      <c r="Q83" s="2">
        <v>42.692305550926697</v>
      </c>
    </row>
    <row r="84" spans="1:17">
      <c r="A84">
        <f t="shared" si="2"/>
        <v>1992</v>
      </c>
      <c r="B84">
        <f t="shared" si="3"/>
        <v>12</v>
      </c>
      <c r="C84" s="106">
        <v>33939</v>
      </c>
      <c r="D84" s="107">
        <v>4033722.8756367741</v>
      </c>
      <c r="E84" s="107">
        <v>4058988.4605568498</v>
      </c>
      <c r="F84" s="111">
        <v>45.827737182628056</v>
      </c>
      <c r="G84" s="111">
        <v>45.634261500387701</v>
      </c>
      <c r="H84" s="107">
        <v>4874183.7966757473</v>
      </c>
      <c r="I84" s="107">
        <v>4868965.4734995896</v>
      </c>
      <c r="J84" s="108">
        <v>45.976410861521273</v>
      </c>
      <c r="K84" s="108">
        <v>45.8065234314207</v>
      </c>
      <c r="L84" s="110">
        <v>82</v>
      </c>
      <c r="M84" t="s">
        <v>92</v>
      </c>
      <c r="N84" s="2">
        <v>5587808.2023588819</v>
      </c>
      <c r="O84" s="2">
        <v>5547313.6219063699</v>
      </c>
      <c r="P84" s="2">
        <v>43.323911004823195</v>
      </c>
      <c r="Q84" s="2">
        <v>42.799284173239897</v>
      </c>
    </row>
    <row r="85" spans="1:17">
      <c r="A85">
        <f t="shared" si="2"/>
        <v>1993</v>
      </c>
      <c r="B85">
        <f t="shared" si="3"/>
        <v>1</v>
      </c>
      <c r="C85" s="106">
        <v>33970</v>
      </c>
      <c r="D85" s="107">
        <v>4047224.1092998739</v>
      </c>
      <c r="E85" s="107">
        <v>4079006.0655400101</v>
      </c>
      <c r="F85" s="111">
        <v>45.55291649557789</v>
      </c>
      <c r="G85" s="111">
        <v>45.848076744976602</v>
      </c>
      <c r="H85" s="107">
        <v>4891617.9439881667</v>
      </c>
      <c r="I85" s="107">
        <v>4887339.1553128399</v>
      </c>
      <c r="J85" s="108">
        <v>45.87593358835516</v>
      </c>
      <c r="K85" s="108">
        <v>45.929149926584202</v>
      </c>
      <c r="L85" s="110">
        <v>83</v>
      </c>
      <c r="M85" t="s">
        <v>93</v>
      </c>
      <c r="N85" s="2">
        <v>5645625.8060709387</v>
      </c>
      <c r="O85" s="2">
        <v>5601371.2380520999</v>
      </c>
      <c r="P85" s="2">
        <v>42.635108128239452</v>
      </c>
      <c r="Q85" s="2">
        <v>42.772026238110598</v>
      </c>
    </row>
    <row r="86" spans="1:17">
      <c r="A86">
        <f t="shared" si="2"/>
        <v>1993</v>
      </c>
      <c r="B86">
        <f t="shared" si="3"/>
        <v>2</v>
      </c>
      <c r="C86" s="106">
        <v>34001</v>
      </c>
      <c r="D86" s="107">
        <v>4068617.8071653908</v>
      </c>
      <c r="E86" s="107">
        <v>4104811.2986546201</v>
      </c>
      <c r="F86" s="111">
        <v>45.031385821191293</v>
      </c>
      <c r="G86" s="111">
        <v>45.731406729688601</v>
      </c>
      <c r="H86" s="107">
        <v>4909702.801491512</v>
      </c>
      <c r="I86" s="107">
        <v>4907575.80453749</v>
      </c>
      <c r="J86" s="108">
        <v>45.519123592248228</v>
      </c>
      <c r="K86" s="108">
        <v>45.925753121457902</v>
      </c>
      <c r="L86" s="110">
        <v>84</v>
      </c>
      <c r="M86" t="s">
        <v>94</v>
      </c>
      <c r="N86" s="2">
        <v>5606504.1718209386</v>
      </c>
      <c r="O86" s="2">
        <v>5638393.1042801403</v>
      </c>
      <c r="P86" s="2">
        <v>43.147838529914374</v>
      </c>
      <c r="Q86" s="2">
        <v>42.621145077009899</v>
      </c>
    </row>
    <row r="87" spans="1:17">
      <c r="A87">
        <f t="shared" si="2"/>
        <v>1993</v>
      </c>
      <c r="B87">
        <f t="shared" si="3"/>
        <v>3</v>
      </c>
      <c r="C87" s="106">
        <v>34029</v>
      </c>
      <c r="D87" s="107">
        <v>4095802.4809742291</v>
      </c>
      <c r="E87" s="107">
        <v>4132194.5978371999</v>
      </c>
      <c r="F87" s="111">
        <v>45.954838439959872</v>
      </c>
      <c r="G87" s="111">
        <v>46.396842804794801</v>
      </c>
      <c r="H87" s="107">
        <v>4935216.8142838562</v>
      </c>
      <c r="I87" s="107">
        <v>4932039.3624496199</v>
      </c>
      <c r="J87" s="108">
        <v>46.345188584092831</v>
      </c>
      <c r="K87" s="108">
        <v>46.362341168916899</v>
      </c>
      <c r="L87" s="110">
        <v>85</v>
      </c>
      <c r="M87" t="s">
        <v>95</v>
      </c>
      <c r="N87" s="2">
        <v>5662116.3416387504</v>
      </c>
      <c r="O87" s="2">
        <v>5722797.35147426</v>
      </c>
      <c r="P87" s="2">
        <v>41.269305291159135</v>
      </c>
      <c r="Q87" s="2">
        <v>42.054250847847797</v>
      </c>
    </row>
    <row r="88" spans="1:17">
      <c r="A88">
        <f t="shared" si="2"/>
        <v>1993</v>
      </c>
      <c r="B88">
        <f t="shared" si="3"/>
        <v>4</v>
      </c>
      <c r="C88" s="106">
        <v>34060</v>
      </c>
      <c r="D88" s="107">
        <v>4134321.256778189</v>
      </c>
      <c r="E88" s="107">
        <v>4160069.07217257</v>
      </c>
      <c r="F88" s="111">
        <v>46.323530727834552</v>
      </c>
      <c r="G88" s="111">
        <v>46.125719748067098</v>
      </c>
      <c r="H88" s="107">
        <v>4958102.0443681469</v>
      </c>
      <c r="I88" s="107">
        <v>4959207.4676674502</v>
      </c>
      <c r="J88" s="108">
        <v>46.397206877488422</v>
      </c>
      <c r="K88" s="108">
        <v>46.066947083080798</v>
      </c>
      <c r="L88" s="110">
        <v>86</v>
      </c>
      <c r="M88" t="s">
        <v>96</v>
      </c>
      <c r="N88" s="2">
        <v>5794233.993626724</v>
      </c>
      <c r="O88" s="2">
        <v>5755442.8192137601</v>
      </c>
      <c r="P88" s="2">
        <v>42.676772325939488</v>
      </c>
      <c r="Q88" s="2">
        <v>42.1402543551322</v>
      </c>
    </row>
    <row r="89" spans="1:17">
      <c r="A89">
        <f t="shared" si="2"/>
        <v>1993</v>
      </c>
      <c r="B89">
        <f t="shared" si="3"/>
        <v>5</v>
      </c>
      <c r="C89" s="106">
        <v>34090</v>
      </c>
      <c r="D89" s="107">
        <v>4192122.0652374793</v>
      </c>
      <c r="E89" s="107">
        <v>4190181.55918033</v>
      </c>
      <c r="F89" s="111">
        <v>46.648619014868615</v>
      </c>
      <c r="G89" s="111">
        <v>46.045619506201803</v>
      </c>
      <c r="H89" s="107">
        <v>4984986.1116380841</v>
      </c>
      <c r="I89" s="107">
        <v>4987768.83040627</v>
      </c>
      <c r="J89" s="108">
        <v>46.372155903276436</v>
      </c>
      <c r="K89" s="108">
        <v>45.944811091089797</v>
      </c>
      <c r="L89" s="110">
        <v>87</v>
      </c>
      <c r="M89" t="s">
        <v>97</v>
      </c>
      <c r="N89" s="2">
        <v>5796631.2741484912</v>
      </c>
      <c r="O89" s="2">
        <v>5749576.6419032197</v>
      </c>
      <c r="P89" s="2">
        <v>40.959240349988576</v>
      </c>
      <c r="Q89" s="2">
        <v>41.2516051010628</v>
      </c>
    </row>
    <row r="90" spans="1:17">
      <c r="A90">
        <f t="shared" si="2"/>
        <v>1993</v>
      </c>
      <c r="B90">
        <f t="shared" si="3"/>
        <v>6</v>
      </c>
      <c r="C90" s="106">
        <v>34121</v>
      </c>
      <c r="D90" s="107">
        <v>4236652.2572818035</v>
      </c>
      <c r="E90" s="107">
        <v>4209349.4609589204</v>
      </c>
      <c r="F90" s="111">
        <v>45.991858333670045</v>
      </c>
      <c r="G90" s="111">
        <v>45.861639694655601</v>
      </c>
      <c r="H90" s="107">
        <v>4999953.607925253</v>
      </c>
      <c r="I90" s="107">
        <v>5002736.6707915301</v>
      </c>
      <c r="J90" s="108">
        <v>45.599132936791733</v>
      </c>
      <c r="K90" s="108">
        <v>45.760309469541198</v>
      </c>
      <c r="L90" s="110">
        <v>88</v>
      </c>
      <c r="M90" t="s">
        <v>98</v>
      </c>
      <c r="N90" s="2">
        <v>5776993.0731499661</v>
      </c>
      <c r="O90" s="2">
        <v>5805056.5858183801</v>
      </c>
      <c r="P90" s="2">
        <v>42.501700433721275</v>
      </c>
      <c r="Q90" s="2">
        <v>42.009781807442003</v>
      </c>
    </row>
    <row r="91" spans="1:17">
      <c r="A91">
        <f t="shared" si="2"/>
        <v>1993</v>
      </c>
      <c r="B91">
        <f t="shared" si="3"/>
        <v>7</v>
      </c>
      <c r="C91" s="106">
        <v>34151</v>
      </c>
      <c r="D91" s="107">
        <v>4301284.3323332509</v>
      </c>
      <c r="E91" s="107">
        <v>4258085.7527514398</v>
      </c>
      <c r="F91" s="111">
        <v>45.972982543667321</v>
      </c>
      <c r="G91" s="111">
        <v>45.798966058585897</v>
      </c>
      <c r="H91" s="107">
        <v>5055531.6221797112</v>
      </c>
      <c r="I91" s="107">
        <v>5056928.3463414898</v>
      </c>
      <c r="J91" s="108">
        <v>45.626691675388393</v>
      </c>
      <c r="K91" s="108">
        <v>45.658373944649099</v>
      </c>
      <c r="L91" s="110">
        <v>89</v>
      </c>
      <c r="M91" t="s">
        <v>99</v>
      </c>
      <c r="N91" s="2">
        <v>5833533.9700504607</v>
      </c>
      <c r="O91" s="2">
        <v>5898918.7639841903</v>
      </c>
      <c r="P91" s="2">
        <v>40.129605627360945</v>
      </c>
      <c r="Q91" s="2">
        <v>40.779414701875098</v>
      </c>
    </row>
    <row r="92" spans="1:17">
      <c r="A92">
        <f t="shared" si="2"/>
        <v>1993</v>
      </c>
      <c r="B92">
        <f t="shared" si="3"/>
        <v>8</v>
      </c>
      <c r="C92" s="106">
        <v>34182</v>
      </c>
      <c r="D92" s="107">
        <v>4326158.3253436368</v>
      </c>
      <c r="E92" s="107">
        <v>4283118.8433213998</v>
      </c>
      <c r="F92" s="111">
        <v>46.127808877773653</v>
      </c>
      <c r="G92" s="111">
        <v>45.801548873773399</v>
      </c>
      <c r="H92" s="107">
        <v>5086409.647495145</v>
      </c>
      <c r="I92" s="107">
        <v>5089919.3297401303</v>
      </c>
      <c r="J92" s="108">
        <v>45.903761704533416</v>
      </c>
      <c r="K92" s="108">
        <v>45.734154737384799</v>
      </c>
      <c r="L92" s="110">
        <v>90</v>
      </c>
      <c r="M92" t="s">
        <v>100</v>
      </c>
      <c r="N92" s="2">
        <v>5987305.4630076401</v>
      </c>
      <c r="O92" s="2">
        <v>5950449.6246603401</v>
      </c>
      <c r="P92" s="2">
        <v>42.406038315445116</v>
      </c>
      <c r="Q92" s="2">
        <v>41.810911934282998</v>
      </c>
    </row>
    <row r="93" spans="1:17">
      <c r="A93">
        <f t="shared" si="2"/>
        <v>1993</v>
      </c>
      <c r="B93">
        <f t="shared" si="3"/>
        <v>9</v>
      </c>
      <c r="C93" s="106">
        <v>34213</v>
      </c>
      <c r="D93" s="107">
        <v>4348485.2772084661</v>
      </c>
      <c r="E93" s="107">
        <v>4312427.8466079598</v>
      </c>
      <c r="F93" s="111">
        <v>46.509522809298758</v>
      </c>
      <c r="G93" s="111">
        <v>46.469544138451397</v>
      </c>
      <c r="H93" s="107">
        <v>5120421.7488225084</v>
      </c>
      <c r="I93" s="107">
        <v>5121410.5488992697</v>
      </c>
      <c r="J93" s="108">
        <v>46.325032597609393</v>
      </c>
      <c r="K93" s="108">
        <v>46.369445980956101</v>
      </c>
      <c r="L93" s="110">
        <v>91</v>
      </c>
      <c r="M93" t="s">
        <v>101</v>
      </c>
      <c r="N93" s="2">
        <v>6034011.0239303932</v>
      </c>
      <c r="O93" s="2">
        <v>5983415.1025807699</v>
      </c>
      <c r="P93" s="2">
        <v>40.65134862132971</v>
      </c>
      <c r="Q93" s="2">
        <v>41.022382456196297</v>
      </c>
    </row>
    <row r="94" spans="1:17">
      <c r="A94">
        <f t="shared" si="2"/>
        <v>1993</v>
      </c>
      <c r="B94">
        <f t="shared" si="3"/>
        <v>10</v>
      </c>
      <c r="C94" s="106">
        <v>34243</v>
      </c>
      <c r="D94" s="107">
        <v>4340591.0226444248</v>
      </c>
      <c r="E94" s="107">
        <v>4325245.8287871499</v>
      </c>
      <c r="F94" s="111">
        <v>46.516413668736121</v>
      </c>
      <c r="G94" s="111">
        <v>46.601552001394801</v>
      </c>
      <c r="H94" s="107">
        <v>5121361.9499882674</v>
      </c>
      <c r="I94" s="107">
        <v>5122392.0722303903</v>
      </c>
      <c r="J94" s="108">
        <v>46.385210273313049</v>
      </c>
      <c r="K94" s="108">
        <v>46.5617829701918</v>
      </c>
      <c r="L94" s="110">
        <v>92</v>
      </c>
      <c r="M94" t="s">
        <v>102</v>
      </c>
      <c r="N94" s="2">
        <v>5953350.8562119827</v>
      </c>
      <c r="O94" s="2">
        <v>5975893.44570712</v>
      </c>
      <c r="P94" s="2">
        <v>41.386396702790641</v>
      </c>
      <c r="Q94" s="2">
        <v>40.929984553210602</v>
      </c>
    </row>
    <row r="95" spans="1:17">
      <c r="A95">
        <f t="shared" si="2"/>
        <v>1993</v>
      </c>
      <c r="B95">
        <f t="shared" si="3"/>
        <v>11</v>
      </c>
      <c r="C95" s="106">
        <v>34274</v>
      </c>
      <c r="D95" s="107">
        <v>4314162.7463990534</v>
      </c>
      <c r="E95" s="107">
        <v>4323340.3862191103</v>
      </c>
      <c r="F95" s="111">
        <v>46.313451754380687</v>
      </c>
      <c r="G95" s="111">
        <v>46.2722970131802</v>
      </c>
      <c r="H95" s="107">
        <v>5108733.9776379513</v>
      </c>
      <c r="I95" s="107">
        <v>5107991.3573956899</v>
      </c>
      <c r="J95" s="108">
        <v>46.2508133409127</v>
      </c>
      <c r="K95" s="108">
        <v>46.357585174269097</v>
      </c>
      <c r="L95" s="110">
        <v>93</v>
      </c>
      <c r="M95" t="s">
        <v>103</v>
      </c>
      <c r="N95" s="2">
        <v>5854662.3373718504</v>
      </c>
      <c r="O95" s="2">
        <v>5922468.7804765804</v>
      </c>
      <c r="P95" s="2">
        <v>40.172919214479194</v>
      </c>
      <c r="Q95" s="2">
        <v>40.807600628674997</v>
      </c>
    </row>
    <row r="96" spans="1:17">
      <c r="A96">
        <f t="shared" si="2"/>
        <v>1993</v>
      </c>
      <c r="B96">
        <f t="shared" si="3"/>
        <v>12</v>
      </c>
      <c r="C96" s="106">
        <v>34304</v>
      </c>
      <c r="D96" s="107">
        <v>4283783.9892250188</v>
      </c>
      <c r="E96" s="107">
        <v>4308480.0839069504</v>
      </c>
      <c r="F96" s="111">
        <v>45.5419674191862</v>
      </c>
      <c r="G96" s="111">
        <v>45.363966984595201</v>
      </c>
      <c r="H96" s="107">
        <v>5091566.5496139526</v>
      </c>
      <c r="I96" s="107">
        <v>5086294.31850613</v>
      </c>
      <c r="J96" s="108">
        <v>45.539567547765927</v>
      </c>
      <c r="K96" s="108">
        <v>45.282141692931297</v>
      </c>
      <c r="L96" s="110">
        <v>94</v>
      </c>
      <c r="M96" t="s">
        <v>104</v>
      </c>
      <c r="N96" s="2">
        <v>5951693.7260087449</v>
      </c>
      <c r="O96" s="2">
        <v>5918721.9807651602</v>
      </c>
      <c r="P96" s="2">
        <v>40.923761388938459</v>
      </c>
      <c r="Q96" s="2">
        <v>40.316197643638603</v>
      </c>
    </row>
    <row r="97" spans="1:17">
      <c r="A97">
        <f t="shared" si="2"/>
        <v>1994</v>
      </c>
      <c r="B97">
        <f t="shared" si="3"/>
        <v>1</v>
      </c>
      <c r="C97" s="106">
        <v>34335</v>
      </c>
      <c r="D97" s="107">
        <v>4269074.537176894</v>
      </c>
      <c r="E97" s="107">
        <v>4302337.7645949302</v>
      </c>
      <c r="F97" s="111">
        <v>44.964337421348418</v>
      </c>
      <c r="G97" s="111">
        <v>45.303828583833102</v>
      </c>
      <c r="H97" s="107">
        <v>5084126.0405469052</v>
      </c>
      <c r="I97" s="107">
        <v>5078729.63728661</v>
      </c>
      <c r="J97" s="108">
        <v>45.161725804430873</v>
      </c>
      <c r="K97" s="108">
        <v>45.2794325430744</v>
      </c>
      <c r="L97" s="110">
        <v>95</v>
      </c>
      <c r="M97" t="s">
        <v>105</v>
      </c>
      <c r="N97" s="2">
        <v>5992375.2290552221</v>
      </c>
      <c r="O97" s="2">
        <v>5940610.1988841603</v>
      </c>
      <c r="P97" s="2">
        <v>40.51393719689225</v>
      </c>
      <c r="Q97" s="2">
        <v>40.891960984772197</v>
      </c>
    </row>
    <row r="98" spans="1:17">
      <c r="A98">
        <f t="shared" si="2"/>
        <v>1994</v>
      </c>
      <c r="B98">
        <f t="shared" si="3"/>
        <v>2</v>
      </c>
      <c r="C98" s="106">
        <v>34366</v>
      </c>
      <c r="D98" s="107">
        <v>4268530.645787823</v>
      </c>
      <c r="E98" s="107">
        <v>4305905.4760721102</v>
      </c>
      <c r="F98" s="111">
        <v>44.360131050516436</v>
      </c>
      <c r="G98" s="111">
        <v>45.182199380899903</v>
      </c>
      <c r="H98" s="107">
        <v>5086314.7391924998</v>
      </c>
      <c r="I98" s="107">
        <v>5085051.3056627</v>
      </c>
      <c r="J98" s="108">
        <v>44.678070544552554</v>
      </c>
      <c r="K98" s="108">
        <v>45.132331095852102</v>
      </c>
      <c r="L98" s="110">
        <v>96</v>
      </c>
      <c r="M98" t="s">
        <v>106</v>
      </c>
      <c r="N98" s="2">
        <v>5953319.9382836269</v>
      </c>
      <c r="O98" s="2">
        <v>5968946.2517991401</v>
      </c>
      <c r="P98" s="2">
        <v>41.072082779594702</v>
      </c>
      <c r="Q98" s="2">
        <v>40.6293706987449</v>
      </c>
    </row>
    <row r="99" spans="1:17">
      <c r="A99">
        <f t="shared" si="2"/>
        <v>1994</v>
      </c>
      <c r="B99">
        <f t="shared" si="3"/>
        <v>3</v>
      </c>
      <c r="C99" s="106">
        <v>34394</v>
      </c>
      <c r="D99" s="107">
        <v>4275613.0969285956</v>
      </c>
      <c r="E99" s="107">
        <v>4311781.2653085599</v>
      </c>
      <c r="F99" s="111">
        <v>44.721313422741986</v>
      </c>
      <c r="G99" s="111">
        <v>45.108237438570903</v>
      </c>
      <c r="H99" s="107">
        <v>5090094.72679957</v>
      </c>
      <c r="I99" s="107">
        <v>5088456.0178224295</v>
      </c>
      <c r="J99" s="108">
        <v>45.065584052522645</v>
      </c>
      <c r="K99" s="108">
        <v>45.147368770868397</v>
      </c>
      <c r="L99" s="110">
        <v>97</v>
      </c>
      <c r="M99" t="s">
        <v>107</v>
      </c>
      <c r="N99" s="2">
        <v>5859495.8004999999</v>
      </c>
      <c r="O99" s="2">
        <v>5929712.8696889896</v>
      </c>
      <c r="P99" s="2">
        <v>40.525310678171259</v>
      </c>
      <c r="Q99" s="2">
        <v>41.046083360084303</v>
      </c>
    </row>
    <row r="100" spans="1:17">
      <c r="A100">
        <f t="shared" si="2"/>
        <v>1994</v>
      </c>
      <c r="B100">
        <f t="shared" si="3"/>
        <v>4</v>
      </c>
      <c r="C100" s="106">
        <v>34425</v>
      </c>
      <c r="D100" s="107">
        <v>4286860.4222919364</v>
      </c>
      <c r="E100" s="107">
        <v>4313129.2812943198</v>
      </c>
      <c r="F100" s="111">
        <v>45.471823870956399</v>
      </c>
      <c r="G100" s="111">
        <v>45.345561934767801</v>
      </c>
      <c r="H100" s="107">
        <v>5085121.860873675</v>
      </c>
      <c r="I100" s="107">
        <v>5085798.7458592197</v>
      </c>
      <c r="J100" s="108">
        <v>45.625232652840111</v>
      </c>
      <c r="K100" s="108">
        <v>45.327974433883199</v>
      </c>
      <c r="L100" s="110">
        <v>98</v>
      </c>
      <c r="M100" t="s">
        <v>108</v>
      </c>
      <c r="N100" s="2">
        <v>6076706.8817999996</v>
      </c>
      <c r="O100" s="2">
        <v>6044828.9966130303</v>
      </c>
      <c r="P100" s="2">
        <v>40.643630376933388</v>
      </c>
      <c r="Q100" s="2">
        <v>40.027469172376399</v>
      </c>
    </row>
    <row r="101" spans="1:17">
      <c r="A101">
        <f t="shared" si="2"/>
        <v>1994</v>
      </c>
      <c r="B101">
        <f t="shared" si="3"/>
        <v>5</v>
      </c>
      <c r="C101" s="106">
        <v>34455</v>
      </c>
      <c r="D101" s="107">
        <v>4314120.9183287974</v>
      </c>
      <c r="E101" s="107">
        <v>4311562.6894418597</v>
      </c>
      <c r="F101" s="111">
        <v>46.219494754302502</v>
      </c>
      <c r="G101" s="111">
        <v>45.600455188362602</v>
      </c>
      <c r="H101" s="107">
        <v>5082145.5741717014</v>
      </c>
      <c r="I101" s="107">
        <v>5086124.81638058</v>
      </c>
      <c r="J101" s="108">
        <v>46.170505321463565</v>
      </c>
      <c r="K101" s="108">
        <v>45.565769210179198</v>
      </c>
      <c r="L101" s="110">
        <v>99</v>
      </c>
      <c r="M101" t="s">
        <v>109</v>
      </c>
      <c r="N101" s="2">
        <v>6251122.8873999994</v>
      </c>
      <c r="O101" s="2">
        <v>6195804.1225817297</v>
      </c>
      <c r="P101" s="2">
        <v>38.968223138882038</v>
      </c>
      <c r="Q101" s="2">
        <v>39.399146312871501</v>
      </c>
    </row>
    <row r="102" spans="1:17">
      <c r="A102">
        <f t="shared" si="2"/>
        <v>1994</v>
      </c>
      <c r="B102">
        <f t="shared" si="3"/>
        <v>6</v>
      </c>
      <c r="C102" s="106">
        <v>34486</v>
      </c>
      <c r="D102" s="107">
        <v>4327910.0170433242</v>
      </c>
      <c r="E102" s="107">
        <v>4299984.1968392599</v>
      </c>
      <c r="F102" s="111">
        <v>46.117594595579021</v>
      </c>
      <c r="G102" s="111">
        <v>45.935053740308199</v>
      </c>
      <c r="H102" s="107">
        <v>5068254.6403340548</v>
      </c>
      <c r="I102" s="107">
        <v>5070677.9972699396</v>
      </c>
      <c r="J102" s="108">
        <v>45.954931734435263</v>
      </c>
      <c r="K102" s="108">
        <v>46.079564514758097</v>
      </c>
      <c r="L102" s="110">
        <v>100</v>
      </c>
      <c r="M102" t="s">
        <v>110</v>
      </c>
      <c r="N102" s="2">
        <v>6262957.6673000008</v>
      </c>
      <c r="O102" s="2">
        <v>6274485.0880253902</v>
      </c>
      <c r="P102" s="2">
        <v>39.981136046739564</v>
      </c>
      <c r="Q102" s="2">
        <v>39.551527106236698</v>
      </c>
    </row>
    <row r="103" spans="1:17">
      <c r="A103">
        <f t="shared" si="2"/>
        <v>1994</v>
      </c>
      <c r="B103">
        <f t="shared" si="3"/>
        <v>7</v>
      </c>
      <c r="C103" s="106">
        <v>34516</v>
      </c>
      <c r="D103" s="107">
        <v>4332819.8344948171</v>
      </c>
      <c r="E103" s="107">
        <v>4289903.9714185297</v>
      </c>
      <c r="F103" s="111">
        <v>45.788227339142189</v>
      </c>
      <c r="G103" s="111">
        <v>45.578872589780097</v>
      </c>
      <c r="H103" s="107">
        <v>5058304.3434420517</v>
      </c>
      <c r="I103" s="107">
        <v>5060682.9695377201</v>
      </c>
      <c r="J103" s="108">
        <v>45.562710804941993</v>
      </c>
      <c r="K103" s="108">
        <v>45.545724406538099</v>
      </c>
      <c r="L103" s="110">
        <v>101</v>
      </c>
      <c r="M103" t="s">
        <v>111</v>
      </c>
      <c r="N103" s="2">
        <v>6271430.4193000002</v>
      </c>
      <c r="O103" s="2">
        <v>6348231.6232204298</v>
      </c>
      <c r="P103" s="2">
        <v>38.846797912762355</v>
      </c>
      <c r="Q103" s="2">
        <v>39.283521238517302</v>
      </c>
    </row>
    <row r="104" spans="1:17">
      <c r="A104">
        <f t="shared" si="2"/>
        <v>1994</v>
      </c>
      <c r="B104">
        <f t="shared" si="3"/>
        <v>8</v>
      </c>
      <c r="C104" s="106">
        <v>34547</v>
      </c>
      <c r="D104" s="107">
        <v>4328576.9198300578</v>
      </c>
      <c r="E104" s="107">
        <v>4286645.8859590404</v>
      </c>
      <c r="F104" s="111">
        <v>45.758318802003892</v>
      </c>
      <c r="G104" s="111">
        <v>45.515226847508103</v>
      </c>
      <c r="H104" s="107">
        <v>5051288.5060997279</v>
      </c>
      <c r="I104" s="107">
        <v>5052777.3619833896</v>
      </c>
      <c r="J104" s="108">
        <v>45.518860014290993</v>
      </c>
      <c r="K104" s="108">
        <v>45.440541177327397</v>
      </c>
      <c r="L104" s="110">
        <v>102</v>
      </c>
      <c r="M104" t="s">
        <v>112</v>
      </c>
      <c r="N104" s="2">
        <v>6483662.8147999989</v>
      </c>
      <c r="O104" s="2">
        <v>6450952.7880801298</v>
      </c>
      <c r="P104" s="2">
        <v>39.956694337740274</v>
      </c>
      <c r="Q104" s="2">
        <v>39.441910114254704</v>
      </c>
    </row>
    <row r="105" spans="1:17">
      <c r="A105">
        <f t="shared" si="2"/>
        <v>1994</v>
      </c>
      <c r="B105">
        <f t="shared" si="3"/>
        <v>9</v>
      </c>
      <c r="C105" s="106">
        <v>34578</v>
      </c>
      <c r="D105" s="107">
        <v>4290643.0311541706</v>
      </c>
      <c r="E105" s="107">
        <v>4255932.0586018302</v>
      </c>
      <c r="F105" s="111">
        <v>46.000857381755893</v>
      </c>
      <c r="G105" s="111">
        <v>45.983111262849803</v>
      </c>
      <c r="H105" s="107">
        <v>5025469.7701278953</v>
      </c>
      <c r="I105" s="107">
        <v>5028539.41727689</v>
      </c>
      <c r="J105" s="108">
        <v>45.803785529530415</v>
      </c>
      <c r="K105" s="108">
        <v>45.8052058904658</v>
      </c>
      <c r="L105" s="110">
        <v>103</v>
      </c>
      <c r="M105" t="s">
        <v>113</v>
      </c>
      <c r="N105" s="2">
        <v>6493573.3256000001</v>
      </c>
      <c r="O105" s="2">
        <v>6434518.4360479396</v>
      </c>
      <c r="P105" s="2">
        <v>39.136718397705735</v>
      </c>
      <c r="Q105" s="2">
        <v>39.516089731491597</v>
      </c>
    </row>
    <row r="106" spans="1:17">
      <c r="A106">
        <f t="shared" si="2"/>
        <v>1994</v>
      </c>
      <c r="B106">
        <f t="shared" si="3"/>
        <v>10</v>
      </c>
      <c r="C106" s="106">
        <v>34608</v>
      </c>
      <c r="D106" s="107">
        <v>4287294.5427356847</v>
      </c>
      <c r="E106" s="107">
        <v>4272804.1691846503</v>
      </c>
      <c r="F106" s="111">
        <v>46.189767886374611</v>
      </c>
      <c r="G106" s="111">
        <v>46.274237592388602</v>
      </c>
      <c r="H106" s="107">
        <v>5044174.7322552567</v>
      </c>
      <c r="I106" s="107">
        <v>5045512.6028253203</v>
      </c>
      <c r="J106" s="108">
        <v>46.053984729722842</v>
      </c>
      <c r="K106" s="108">
        <v>46.258870355764202</v>
      </c>
      <c r="L106" s="110">
        <v>104</v>
      </c>
      <c r="M106" t="s">
        <v>114</v>
      </c>
      <c r="N106" s="2">
        <v>6500980.7954000002</v>
      </c>
      <c r="O106" s="2">
        <v>6510665.7269923398</v>
      </c>
      <c r="P106" s="2">
        <v>39.615379817929878</v>
      </c>
      <c r="Q106" s="2">
        <v>39.144979556728202</v>
      </c>
    </row>
    <row r="107" spans="1:17">
      <c r="A107">
        <f t="shared" si="2"/>
        <v>1994</v>
      </c>
      <c r="B107">
        <f t="shared" si="3"/>
        <v>11</v>
      </c>
      <c r="C107" s="106">
        <v>34639</v>
      </c>
      <c r="D107" s="107">
        <v>4277819.7340396941</v>
      </c>
      <c r="E107" s="107">
        <v>4286688.3442250099</v>
      </c>
      <c r="F107" s="111">
        <v>46.229266609167126</v>
      </c>
      <c r="G107" s="111">
        <v>46.132841955283602</v>
      </c>
      <c r="H107" s="107">
        <v>5056402.6505444841</v>
      </c>
      <c r="I107" s="107">
        <v>5054961.4931532396</v>
      </c>
      <c r="J107" s="108">
        <v>46.130452241635005</v>
      </c>
      <c r="K107" s="108">
        <v>46.171922050619898</v>
      </c>
      <c r="L107" s="110">
        <v>105</v>
      </c>
      <c r="M107" t="s">
        <v>115</v>
      </c>
      <c r="N107" s="2">
        <v>6491736.5414999994</v>
      </c>
      <c r="O107" s="2">
        <v>6572038.94592492</v>
      </c>
      <c r="P107" s="2">
        <v>38.556163783954517</v>
      </c>
      <c r="Q107" s="2">
        <v>39.067180962487697</v>
      </c>
    </row>
    <row r="108" spans="1:17">
      <c r="A108">
        <f t="shared" si="2"/>
        <v>1994</v>
      </c>
      <c r="B108">
        <f t="shared" si="3"/>
        <v>12</v>
      </c>
      <c r="C108" s="106">
        <v>34669</v>
      </c>
      <c r="D108" s="107">
        <v>4302683.6307599079</v>
      </c>
      <c r="E108" s="107">
        <v>4326493.0354423402</v>
      </c>
      <c r="F108" s="111">
        <v>46.356956565920697</v>
      </c>
      <c r="G108" s="111">
        <v>46.267762149286902</v>
      </c>
      <c r="H108" s="107">
        <v>5097334.606422442</v>
      </c>
      <c r="I108" s="107">
        <v>5092746.0132347699</v>
      </c>
      <c r="J108" s="108">
        <v>46.288658098700637</v>
      </c>
      <c r="K108" s="108">
        <v>45.983554635518502</v>
      </c>
      <c r="L108" s="110">
        <v>106</v>
      </c>
      <c r="M108" t="s">
        <v>116</v>
      </c>
      <c r="N108" s="2">
        <v>6574995.1617000001</v>
      </c>
      <c r="O108" s="2">
        <v>6541764.8264919296</v>
      </c>
      <c r="P108" s="2">
        <v>39.365933795979352</v>
      </c>
      <c r="Q108" s="2">
        <v>38.852569713339001</v>
      </c>
    </row>
    <row r="109" spans="1:17">
      <c r="A109">
        <f t="shared" si="2"/>
        <v>1995</v>
      </c>
      <c r="B109">
        <f t="shared" si="3"/>
        <v>1</v>
      </c>
      <c r="C109" s="106">
        <v>34700</v>
      </c>
      <c r="D109" s="107">
        <v>4318579.6342257382</v>
      </c>
      <c r="E109" s="107">
        <v>4352475.5652209902</v>
      </c>
      <c r="F109" s="111">
        <v>45.92317151012449</v>
      </c>
      <c r="G109" s="111">
        <v>46.286356910244002</v>
      </c>
      <c r="H109" s="107">
        <v>5111566.0115218498</v>
      </c>
      <c r="I109" s="107">
        <v>5108072.8116179695</v>
      </c>
      <c r="J109" s="108">
        <v>46.014548855931174</v>
      </c>
      <c r="K109" s="108">
        <v>46.159755380193502</v>
      </c>
      <c r="L109" s="110">
        <v>107</v>
      </c>
      <c r="M109" t="s">
        <v>117</v>
      </c>
      <c r="N109" s="2">
        <v>6583416.6939000003</v>
      </c>
      <c r="O109" s="2">
        <v>6522385.3672394399</v>
      </c>
      <c r="P109" s="2">
        <v>37.547515261737985</v>
      </c>
      <c r="Q109" s="2">
        <v>37.898231772298999</v>
      </c>
    </row>
    <row r="110" spans="1:17">
      <c r="A110">
        <f t="shared" si="2"/>
        <v>1995</v>
      </c>
      <c r="B110">
        <f t="shared" si="3"/>
        <v>2</v>
      </c>
      <c r="C110" s="106">
        <v>34731</v>
      </c>
      <c r="D110" s="107">
        <v>4331269.1464413963</v>
      </c>
      <c r="E110" s="107">
        <v>4369669.4148351504</v>
      </c>
      <c r="F110" s="111">
        <v>45.415756073440342</v>
      </c>
      <c r="G110" s="111">
        <v>46.275923781789402</v>
      </c>
      <c r="H110" s="107">
        <v>5126473.7082938766</v>
      </c>
      <c r="I110" s="107">
        <v>5126492.5724677201</v>
      </c>
      <c r="J110" s="108">
        <v>45.613578625801331</v>
      </c>
      <c r="K110" s="108">
        <v>46.155228149835899</v>
      </c>
      <c r="L110" s="110">
        <v>108</v>
      </c>
      <c r="M110" t="s">
        <v>10</v>
      </c>
      <c r="N110" s="2">
        <v>6582462.5314000007</v>
      </c>
      <c r="O110" s="2">
        <v>6591955.4062769404</v>
      </c>
      <c r="P110" s="2">
        <v>39.691614053769015</v>
      </c>
      <c r="Q110" s="2">
        <v>39.2353125381361</v>
      </c>
    </row>
    <row r="111" spans="1:17">
      <c r="A111">
        <f t="shared" si="2"/>
        <v>1995</v>
      </c>
      <c r="B111">
        <f t="shared" si="3"/>
        <v>3</v>
      </c>
      <c r="C111" s="106">
        <v>34759</v>
      </c>
      <c r="D111" s="107">
        <v>4325876.3219080018</v>
      </c>
      <c r="E111" s="107">
        <v>4361411.5869866898</v>
      </c>
      <c r="F111" s="111">
        <v>45.575869826708491</v>
      </c>
      <c r="G111" s="111">
        <v>46.004248153397199</v>
      </c>
      <c r="H111" s="107">
        <v>5116256.612013841</v>
      </c>
      <c r="I111" s="107">
        <v>5113559.0183620499</v>
      </c>
      <c r="J111" s="108">
        <v>45.824876097396185</v>
      </c>
      <c r="K111" s="108">
        <v>45.8837628191623</v>
      </c>
      <c r="L111" s="110">
        <v>109</v>
      </c>
    </row>
    <row r="112" spans="1:17">
      <c r="A112">
        <f t="shared" si="2"/>
        <v>1995</v>
      </c>
      <c r="B112">
        <f t="shared" si="3"/>
        <v>4</v>
      </c>
      <c r="C112" s="106">
        <v>34790</v>
      </c>
      <c r="D112" s="107">
        <v>4329645.3277849378</v>
      </c>
      <c r="E112" s="107">
        <v>4356226.2821498802</v>
      </c>
      <c r="F112" s="111">
        <v>46.133600207048794</v>
      </c>
      <c r="G112" s="111">
        <v>45.923003285262702</v>
      </c>
      <c r="H112" s="107">
        <v>5117640.6925956355</v>
      </c>
      <c r="I112" s="107">
        <v>5119977.8072818099</v>
      </c>
      <c r="J112" s="108">
        <v>46.129329122982682</v>
      </c>
      <c r="K112" s="108">
        <v>45.835407847419702</v>
      </c>
      <c r="L112" s="110">
        <v>110</v>
      </c>
    </row>
    <row r="113" spans="1:12">
      <c r="A113">
        <f t="shared" si="2"/>
        <v>1995</v>
      </c>
      <c r="B113">
        <f t="shared" si="3"/>
        <v>5</v>
      </c>
      <c r="C113" s="106">
        <v>34820</v>
      </c>
      <c r="D113" s="107">
        <v>4347586.0672914553</v>
      </c>
      <c r="E113" s="107">
        <v>4343964.1695967102</v>
      </c>
      <c r="F113" s="111">
        <v>46.696716045475625</v>
      </c>
      <c r="G113" s="111">
        <v>46.031581890997501</v>
      </c>
      <c r="H113" s="107">
        <v>5107654.9769357424</v>
      </c>
      <c r="I113" s="107">
        <v>5110287.0640380103</v>
      </c>
      <c r="J113" s="108">
        <v>46.553355625555341</v>
      </c>
      <c r="K113" s="108">
        <v>45.922749234035201</v>
      </c>
      <c r="L113" s="110">
        <v>111</v>
      </c>
    </row>
    <row r="114" spans="1:12">
      <c r="A114">
        <f t="shared" si="2"/>
        <v>1995</v>
      </c>
      <c r="B114">
        <f t="shared" si="3"/>
        <v>6</v>
      </c>
      <c r="C114" s="106">
        <v>34851</v>
      </c>
      <c r="D114" s="107">
        <v>4389321.8901298456</v>
      </c>
      <c r="E114" s="107">
        <v>4360309.8568033502</v>
      </c>
      <c r="F114" s="111">
        <v>46.126670947893395</v>
      </c>
      <c r="G114" s="111">
        <v>45.905324029393597</v>
      </c>
      <c r="H114" s="107">
        <v>5118143.6069302596</v>
      </c>
      <c r="I114" s="107">
        <v>5118954.8802407198</v>
      </c>
      <c r="J114" s="108">
        <v>45.896009010607379</v>
      </c>
      <c r="K114" s="108">
        <v>45.923754779710897</v>
      </c>
      <c r="L114" s="110">
        <v>112</v>
      </c>
    </row>
    <row r="115" spans="1:12">
      <c r="A115">
        <f t="shared" si="2"/>
        <v>1995</v>
      </c>
      <c r="B115">
        <f t="shared" si="3"/>
        <v>7</v>
      </c>
      <c r="C115" s="106">
        <v>34881</v>
      </c>
      <c r="D115" s="107">
        <v>4409244.5285841767</v>
      </c>
      <c r="E115" s="107">
        <v>4366455.1712151198</v>
      </c>
      <c r="F115" s="111">
        <v>46.209020410972535</v>
      </c>
      <c r="G115" s="111">
        <v>45.938948100233702</v>
      </c>
      <c r="H115" s="107">
        <v>5116046.8608789584</v>
      </c>
      <c r="I115" s="107">
        <v>5117346.2723930003</v>
      </c>
      <c r="J115" s="108">
        <v>45.936448163267855</v>
      </c>
      <c r="K115" s="108">
        <v>45.915571054760399</v>
      </c>
      <c r="L115" s="110">
        <v>113</v>
      </c>
    </row>
    <row r="116" spans="1:12">
      <c r="A116">
        <f t="shared" si="2"/>
        <v>1995</v>
      </c>
      <c r="B116">
        <f t="shared" si="3"/>
        <v>8</v>
      </c>
      <c r="C116" s="106">
        <v>34912</v>
      </c>
      <c r="D116" s="107">
        <v>4421123.2213140931</v>
      </c>
      <c r="E116" s="107">
        <v>4379520.62136159</v>
      </c>
      <c r="F116" s="111">
        <v>46.094094462610563</v>
      </c>
      <c r="G116" s="111">
        <v>45.800574462128601</v>
      </c>
      <c r="H116" s="107">
        <v>5126029.8240444763</v>
      </c>
      <c r="I116" s="107">
        <v>5126680.9804205904</v>
      </c>
      <c r="J116" s="108">
        <v>45.80527567594757</v>
      </c>
      <c r="K116" s="108">
        <v>45.705116383124803</v>
      </c>
      <c r="L116" s="110">
        <v>114</v>
      </c>
    </row>
    <row r="117" spans="1:12">
      <c r="A117">
        <f t="shared" si="2"/>
        <v>1995</v>
      </c>
      <c r="B117">
        <f t="shared" si="3"/>
        <v>9</v>
      </c>
      <c r="C117" s="106">
        <v>34943</v>
      </c>
      <c r="D117" s="107">
        <v>4428537.9050323777</v>
      </c>
      <c r="E117" s="107">
        <v>4393874.9911370203</v>
      </c>
      <c r="F117" s="111">
        <v>45.570321444360772</v>
      </c>
      <c r="G117" s="111">
        <v>45.638097848173899</v>
      </c>
      <c r="H117" s="107">
        <v>5140995.6855831807</v>
      </c>
      <c r="I117" s="107">
        <v>5143769.2890504198</v>
      </c>
      <c r="J117" s="108">
        <v>45.305310938866008</v>
      </c>
      <c r="K117" s="108">
        <v>45.532044307243801</v>
      </c>
      <c r="L117" s="110">
        <v>115</v>
      </c>
    </row>
    <row r="118" spans="1:12">
      <c r="A118">
        <f t="shared" si="2"/>
        <v>1995</v>
      </c>
      <c r="B118">
        <f t="shared" si="3"/>
        <v>10</v>
      </c>
      <c r="C118" s="106">
        <v>34973</v>
      </c>
      <c r="D118" s="107">
        <v>4414623.37380837</v>
      </c>
      <c r="E118" s="107">
        <v>4400122.1486108098</v>
      </c>
      <c r="F118" s="111">
        <v>45.477524423395984</v>
      </c>
      <c r="G118" s="111">
        <v>45.608434310600302</v>
      </c>
      <c r="H118" s="107">
        <v>5135425.6303167883</v>
      </c>
      <c r="I118" s="107">
        <v>5137333.6901420802</v>
      </c>
      <c r="J118" s="108">
        <v>45.315004629954323</v>
      </c>
      <c r="K118" s="108">
        <v>45.538903958178899</v>
      </c>
      <c r="L118" s="110">
        <v>116</v>
      </c>
    </row>
    <row r="119" spans="1:12">
      <c r="A119">
        <f t="shared" si="2"/>
        <v>1995</v>
      </c>
      <c r="B119">
        <f t="shared" si="3"/>
        <v>11</v>
      </c>
      <c r="C119" s="106">
        <v>35004</v>
      </c>
      <c r="D119" s="107">
        <v>4420418.2770942338</v>
      </c>
      <c r="E119" s="107">
        <v>4429066.6214973005</v>
      </c>
      <c r="F119" s="111">
        <v>45.477760115695069</v>
      </c>
      <c r="G119" s="111">
        <v>45.451231294925101</v>
      </c>
      <c r="H119" s="107">
        <v>5169144.0983225573</v>
      </c>
      <c r="I119" s="107">
        <v>5168159.8157809703</v>
      </c>
      <c r="J119" s="108">
        <v>45.378361007385536</v>
      </c>
      <c r="K119" s="108">
        <v>45.423160669369302</v>
      </c>
      <c r="L119" s="110">
        <v>117</v>
      </c>
    </row>
    <row r="120" spans="1:12">
      <c r="A120">
        <f t="shared" si="2"/>
        <v>1995</v>
      </c>
      <c r="B120">
        <f t="shared" si="3"/>
        <v>12</v>
      </c>
      <c r="C120" s="106">
        <v>35034</v>
      </c>
      <c r="D120" s="107">
        <v>4366314.0585306287</v>
      </c>
      <c r="E120" s="107">
        <v>4388337.0557137197</v>
      </c>
      <c r="F120" s="111">
        <v>45.845428870404092</v>
      </c>
      <c r="G120" s="111">
        <v>45.647613037532402</v>
      </c>
      <c r="H120" s="107">
        <v>5144227.5387606639</v>
      </c>
      <c r="I120" s="107">
        <v>5141919.8150269398</v>
      </c>
      <c r="J120" s="108">
        <v>45.835441411547954</v>
      </c>
      <c r="K120" s="108">
        <v>45.584959380289703</v>
      </c>
      <c r="L120" s="110">
        <v>118</v>
      </c>
    </row>
    <row r="121" spans="1:12">
      <c r="A121">
        <f t="shared" si="2"/>
        <v>1996</v>
      </c>
      <c r="B121">
        <f t="shared" si="3"/>
        <v>1</v>
      </c>
      <c r="C121" s="106">
        <v>35065</v>
      </c>
      <c r="D121" s="107">
        <v>4358650.5743051087</v>
      </c>
      <c r="E121" s="107">
        <v>4392781.6816587802</v>
      </c>
      <c r="F121" s="111">
        <v>44.828935541756579</v>
      </c>
      <c r="G121" s="111">
        <v>45.1995214628664</v>
      </c>
      <c r="H121" s="107">
        <v>5160196.9942396777</v>
      </c>
      <c r="I121" s="107">
        <v>5156144.0814247802</v>
      </c>
      <c r="J121" s="108">
        <v>45.078934599027328</v>
      </c>
      <c r="K121" s="108">
        <v>45.345497698600198</v>
      </c>
      <c r="L121" s="110">
        <v>119</v>
      </c>
    </row>
    <row r="122" spans="1:12">
      <c r="A122">
        <f t="shared" si="2"/>
        <v>1996</v>
      </c>
      <c r="B122">
        <f t="shared" si="3"/>
        <v>2</v>
      </c>
      <c r="C122" s="106">
        <v>35096</v>
      </c>
      <c r="D122" s="107">
        <v>4356864.6616536472</v>
      </c>
      <c r="E122" s="107">
        <v>4395539.9934716104</v>
      </c>
      <c r="F122" s="111">
        <v>45.0926669936092</v>
      </c>
      <c r="G122" s="111">
        <v>46.024411464740098</v>
      </c>
      <c r="H122" s="107">
        <v>5149954.2833625237</v>
      </c>
      <c r="I122" s="107">
        <v>5144547.8203973798</v>
      </c>
      <c r="J122" s="108">
        <v>45.403350571584227</v>
      </c>
      <c r="K122" s="108">
        <v>45.8743534329044</v>
      </c>
      <c r="L122" s="110">
        <v>120</v>
      </c>
    </row>
    <row r="123" spans="1:12">
      <c r="A123">
        <f t="shared" si="2"/>
        <v>1996</v>
      </c>
      <c r="B123">
        <f t="shared" si="3"/>
        <v>3</v>
      </c>
      <c r="C123" s="106">
        <v>35125</v>
      </c>
      <c r="D123" s="107">
        <v>4403549.6835579481</v>
      </c>
      <c r="E123" s="107">
        <v>4439699.4225043003</v>
      </c>
      <c r="F123" s="111">
        <v>45.346439688581619</v>
      </c>
      <c r="G123" s="111">
        <v>45.688302505192297</v>
      </c>
      <c r="H123" s="107">
        <v>5175231.9294803804</v>
      </c>
      <c r="I123" s="107">
        <v>5175048.7193133598</v>
      </c>
      <c r="J123" s="108">
        <v>45.695542817329468</v>
      </c>
      <c r="K123" s="108">
        <v>45.783793144452098</v>
      </c>
      <c r="L123" s="110">
        <v>121</v>
      </c>
    </row>
    <row r="124" spans="1:12">
      <c r="A124">
        <f t="shared" si="2"/>
        <v>1996</v>
      </c>
      <c r="B124">
        <f t="shared" si="3"/>
        <v>4</v>
      </c>
      <c r="C124" s="106">
        <v>35156</v>
      </c>
      <c r="D124" s="107">
        <v>4396513.7227562862</v>
      </c>
      <c r="E124" s="107">
        <v>4422693.8152968204</v>
      </c>
      <c r="F124" s="111">
        <v>46.090594989309317</v>
      </c>
      <c r="G124" s="111">
        <v>45.893638033137101</v>
      </c>
      <c r="H124" s="107">
        <v>5155687.2976446394</v>
      </c>
      <c r="I124" s="107">
        <v>5155951.41294418</v>
      </c>
      <c r="J124" s="108">
        <v>46.301678586041128</v>
      </c>
      <c r="K124" s="108">
        <v>45.9937792849217</v>
      </c>
      <c r="L124" s="110">
        <v>122</v>
      </c>
    </row>
    <row r="125" spans="1:12">
      <c r="A125">
        <f t="shared" si="2"/>
        <v>1996</v>
      </c>
      <c r="B125">
        <f t="shared" si="3"/>
        <v>5</v>
      </c>
      <c r="C125" s="106">
        <v>35186</v>
      </c>
      <c r="D125" s="107">
        <v>4457755.8653049581</v>
      </c>
      <c r="E125" s="107">
        <v>4454621.44749445</v>
      </c>
      <c r="F125" s="111">
        <v>46.380761664431141</v>
      </c>
      <c r="G125" s="111">
        <v>45.703172940227297</v>
      </c>
      <c r="H125" s="107">
        <v>5202638.7228409229</v>
      </c>
      <c r="I125" s="107">
        <v>5202560.9970897799</v>
      </c>
      <c r="J125" s="108">
        <v>46.383862187627578</v>
      </c>
      <c r="K125" s="108">
        <v>45.745857090172301</v>
      </c>
      <c r="L125" s="110">
        <v>123</v>
      </c>
    </row>
    <row r="126" spans="1:12">
      <c r="A126">
        <f t="shared" si="2"/>
        <v>1996</v>
      </c>
      <c r="B126">
        <f t="shared" si="3"/>
        <v>6</v>
      </c>
      <c r="C126" s="106">
        <v>35217</v>
      </c>
      <c r="D126" s="107">
        <v>4503528.6168909371</v>
      </c>
      <c r="E126" s="107">
        <v>4474527.2528829603</v>
      </c>
      <c r="F126" s="111">
        <v>45.531671907413589</v>
      </c>
      <c r="G126" s="111">
        <v>45.262671939596601</v>
      </c>
      <c r="H126" s="107">
        <v>5229497.6974502979</v>
      </c>
      <c r="I126" s="107">
        <v>5231513.8932303004</v>
      </c>
      <c r="J126" s="108">
        <v>45.54493128312432</v>
      </c>
      <c r="K126" s="108">
        <v>45.515516424829201</v>
      </c>
      <c r="L126" s="110">
        <v>124</v>
      </c>
    </row>
    <row r="127" spans="1:12">
      <c r="A127">
        <f t="shared" si="2"/>
        <v>1996</v>
      </c>
      <c r="B127">
        <f t="shared" si="3"/>
        <v>7</v>
      </c>
      <c r="C127" s="106">
        <v>35247</v>
      </c>
      <c r="D127" s="107">
        <v>4491814.1650684243</v>
      </c>
      <c r="E127" s="107">
        <v>4449907.5306105698</v>
      </c>
      <c r="F127" s="111">
        <v>45.655517606809546</v>
      </c>
      <c r="G127" s="111">
        <v>45.406869884798603</v>
      </c>
      <c r="H127" s="107">
        <v>5195491.7356282165</v>
      </c>
      <c r="I127" s="107">
        <v>5195763.3413087698</v>
      </c>
      <c r="J127" s="108">
        <v>45.666413085210003</v>
      </c>
      <c r="K127" s="108">
        <v>45.603015804697201</v>
      </c>
      <c r="L127" s="110">
        <v>125</v>
      </c>
    </row>
    <row r="128" spans="1:12">
      <c r="A128">
        <f t="shared" si="2"/>
        <v>1996</v>
      </c>
      <c r="B128">
        <f t="shared" si="3"/>
        <v>8</v>
      </c>
      <c r="C128" s="106">
        <v>35278</v>
      </c>
      <c r="D128" s="107">
        <v>4483319.8851200361</v>
      </c>
      <c r="E128" s="107">
        <v>4442584.14430412</v>
      </c>
      <c r="F128" s="111">
        <v>45.749526935813485</v>
      </c>
      <c r="G128" s="111">
        <v>45.3684032048346</v>
      </c>
      <c r="H128" s="107">
        <v>5171770.2855688548</v>
      </c>
      <c r="I128" s="107">
        <v>5172839.0185080701</v>
      </c>
      <c r="J128" s="108">
        <v>45.755545438354964</v>
      </c>
      <c r="K128" s="108">
        <v>45.607992798174301</v>
      </c>
      <c r="L128" s="110">
        <v>126</v>
      </c>
    </row>
    <row r="129" spans="1:12">
      <c r="A129">
        <f t="shared" si="2"/>
        <v>1996</v>
      </c>
      <c r="B129">
        <f t="shared" si="3"/>
        <v>9</v>
      </c>
      <c r="C129" s="106">
        <v>35309</v>
      </c>
      <c r="D129" s="107">
        <v>4478564.7047202541</v>
      </c>
      <c r="E129" s="107">
        <v>4443481.2907665502</v>
      </c>
      <c r="F129" s="111">
        <v>44.662552811031468</v>
      </c>
      <c r="G129" s="111">
        <v>44.807196885977703</v>
      </c>
      <c r="H129" s="107">
        <v>5171701.5800421285</v>
      </c>
      <c r="I129" s="107">
        <v>5173376.7009016601</v>
      </c>
      <c r="J129" s="108">
        <v>44.719907654829335</v>
      </c>
      <c r="K129" s="108">
        <v>45.006827798058801</v>
      </c>
      <c r="L129" s="110">
        <v>127</v>
      </c>
    </row>
    <row r="130" spans="1:12">
      <c r="A130">
        <f t="shared" si="2"/>
        <v>1996</v>
      </c>
      <c r="B130">
        <f t="shared" si="3"/>
        <v>10</v>
      </c>
      <c r="C130" s="106">
        <v>35339</v>
      </c>
      <c r="D130" s="107">
        <v>4479257.4305612734</v>
      </c>
      <c r="E130" s="107">
        <v>4463295.3093374902</v>
      </c>
      <c r="F130" s="111">
        <v>44.597787800881505</v>
      </c>
      <c r="G130" s="111">
        <v>44.7674943730458</v>
      </c>
      <c r="H130" s="107">
        <v>5189244.8944263346</v>
      </c>
      <c r="I130" s="107">
        <v>5191217.6721003596</v>
      </c>
      <c r="J130" s="108">
        <v>44.631846750555638</v>
      </c>
      <c r="K130" s="108">
        <v>44.928427319782102</v>
      </c>
      <c r="L130" s="110">
        <v>128</v>
      </c>
    </row>
    <row r="131" spans="1:12">
      <c r="A131">
        <f t="shared" si="2"/>
        <v>1996</v>
      </c>
      <c r="B131">
        <f t="shared" si="3"/>
        <v>11</v>
      </c>
      <c r="C131" s="106">
        <v>35370</v>
      </c>
      <c r="D131" s="107">
        <v>4484017.0550801884</v>
      </c>
      <c r="E131" s="107">
        <v>4490088.4329782603</v>
      </c>
      <c r="F131" s="111">
        <v>44.803313406946643</v>
      </c>
      <c r="G131" s="111">
        <v>44.797282646217397</v>
      </c>
      <c r="H131" s="107">
        <v>5217508.5963791003</v>
      </c>
      <c r="I131" s="107">
        <v>5216082.2317889603</v>
      </c>
      <c r="J131" s="108">
        <v>44.832250501484779</v>
      </c>
      <c r="K131" s="108">
        <v>44.939215359822597</v>
      </c>
      <c r="L131" s="110">
        <v>129</v>
      </c>
    </row>
    <row r="132" spans="1:12">
      <c r="A132">
        <f t="shared" ref="A132:A195" si="4">YEAR(C132)</f>
        <v>1996</v>
      </c>
      <c r="B132">
        <f t="shared" ref="B132:B195" si="5">MONTH(C132)</f>
        <v>12</v>
      </c>
      <c r="C132" s="106">
        <v>35400</v>
      </c>
      <c r="D132" s="107">
        <v>4495667.0746486001</v>
      </c>
      <c r="E132" s="107">
        <v>4517462.8764766799</v>
      </c>
      <c r="F132" s="111">
        <v>45.662008515127198</v>
      </c>
      <c r="G132" s="111">
        <v>45.509182522020403</v>
      </c>
      <c r="H132" s="107">
        <v>5247238.3535938067</v>
      </c>
      <c r="I132" s="107">
        <v>5243138.0091597801</v>
      </c>
      <c r="J132" s="108">
        <v>45.674560600742268</v>
      </c>
      <c r="K132" s="108">
        <v>45.264465589127397</v>
      </c>
      <c r="L132" s="110">
        <v>130</v>
      </c>
    </row>
    <row r="133" spans="1:12">
      <c r="A133">
        <f t="shared" si="4"/>
        <v>1997</v>
      </c>
      <c r="B133">
        <f t="shared" si="5"/>
        <v>1</v>
      </c>
      <c r="C133" s="106">
        <v>35431</v>
      </c>
      <c r="D133" s="107">
        <v>4491498.7077191863</v>
      </c>
      <c r="E133" s="107">
        <v>4526789.5467673102</v>
      </c>
      <c r="F133" s="111">
        <v>44.78301997318308</v>
      </c>
      <c r="G133" s="111">
        <v>45.221126730091498</v>
      </c>
      <c r="H133" s="107">
        <v>5245013.4835232347</v>
      </c>
      <c r="I133" s="107">
        <v>5240031.6455520904</v>
      </c>
      <c r="J133" s="108">
        <v>44.952420676328373</v>
      </c>
      <c r="K133" s="108">
        <v>45.198398661219798</v>
      </c>
      <c r="L133" s="110">
        <v>131</v>
      </c>
    </row>
    <row r="134" spans="1:12">
      <c r="A134">
        <f t="shared" si="4"/>
        <v>1997</v>
      </c>
      <c r="B134">
        <f t="shared" si="5"/>
        <v>2</v>
      </c>
      <c r="C134" s="106">
        <v>35462</v>
      </c>
      <c r="D134" s="107">
        <v>4501980.5937215546</v>
      </c>
      <c r="E134" s="107">
        <v>4542879.6328109698</v>
      </c>
      <c r="F134" s="111">
        <v>43.726263874272902</v>
      </c>
      <c r="G134" s="111">
        <v>44.628289846977403</v>
      </c>
      <c r="H134" s="107">
        <v>5250564.3301548604</v>
      </c>
      <c r="I134" s="107">
        <v>5251812.5900412602</v>
      </c>
      <c r="J134" s="108">
        <v>44.083073532913247</v>
      </c>
      <c r="K134" s="108">
        <v>44.721138166423103</v>
      </c>
      <c r="L134" s="110">
        <v>132</v>
      </c>
    </row>
    <row r="135" spans="1:12">
      <c r="A135">
        <f t="shared" si="4"/>
        <v>1997</v>
      </c>
      <c r="B135">
        <f t="shared" si="5"/>
        <v>3</v>
      </c>
      <c r="C135" s="106">
        <v>35490</v>
      </c>
      <c r="D135" s="107">
        <v>4493151.7405336089</v>
      </c>
      <c r="E135" s="107">
        <v>4530883.1817482403</v>
      </c>
      <c r="F135" s="111">
        <v>43.718227834949147</v>
      </c>
      <c r="G135" s="111">
        <v>44.027031807754</v>
      </c>
      <c r="H135" s="107">
        <v>5235833.7982229935</v>
      </c>
      <c r="I135" s="107">
        <v>5234140.5881220698</v>
      </c>
      <c r="J135" s="108">
        <v>44.053433725879671</v>
      </c>
      <c r="K135" s="108">
        <v>44.309997051323101</v>
      </c>
      <c r="L135" s="110">
        <v>133</v>
      </c>
    </row>
    <row r="136" spans="1:12">
      <c r="A136">
        <f t="shared" si="4"/>
        <v>1997</v>
      </c>
      <c r="B136">
        <f t="shared" si="5"/>
        <v>4</v>
      </c>
      <c r="C136" s="106">
        <v>35521</v>
      </c>
      <c r="D136" s="107">
        <v>4529447.8037566291</v>
      </c>
      <c r="E136" s="107">
        <v>4555466.0047208797</v>
      </c>
      <c r="F136" s="111">
        <v>44.587601848273884</v>
      </c>
      <c r="G136" s="111">
        <v>44.368121919372904</v>
      </c>
      <c r="H136" s="107">
        <v>5254998.8835068746</v>
      </c>
      <c r="I136" s="107">
        <v>5257363.7794188503</v>
      </c>
      <c r="J136" s="108">
        <v>44.788052001790334</v>
      </c>
      <c r="K136" s="108">
        <v>44.296753170299603</v>
      </c>
      <c r="L136" s="110">
        <v>134</v>
      </c>
    </row>
    <row r="137" spans="1:12">
      <c r="A137">
        <f t="shared" si="4"/>
        <v>1997</v>
      </c>
      <c r="B137">
        <f t="shared" si="5"/>
        <v>5</v>
      </c>
      <c r="C137" s="106">
        <v>35551</v>
      </c>
      <c r="D137" s="107">
        <v>4573185.4300979637</v>
      </c>
      <c r="E137" s="107">
        <v>4569162.3356707199</v>
      </c>
      <c r="F137" s="111">
        <v>44.976035032930234</v>
      </c>
      <c r="G137" s="111">
        <v>44.289009454671202</v>
      </c>
      <c r="H137" s="107">
        <v>5267986.7745925235</v>
      </c>
      <c r="I137" s="107">
        <v>5268282.7982116798</v>
      </c>
      <c r="J137" s="108">
        <v>44.935877063973471</v>
      </c>
      <c r="K137" s="108">
        <v>44.383117425900501</v>
      </c>
      <c r="L137" s="110">
        <v>135</v>
      </c>
    </row>
    <row r="138" spans="1:12">
      <c r="A138">
        <f t="shared" si="4"/>
        <v>1997</v>
      </c>
      <c r="B138">
        <f t="shared" si="5"/>
        <v>6</v>
      </c>
      <c r="C138" s="106">
        <v>35582</v>
      </c>
      <c r="D138" s="107">
        <v>4623672.9632326961</v>
      </c>
      <c r="E138" s="107">
        <v>4594530.85717001</v>
      </c>
      <c r="F138" s="111">
        <v>44.964076726273163</v>
      </c>
      <c r="G138" s="111">
        <v>44.7578611849571</v>
      </c>
      <c r="H138" s="107">
        <v>5286904.4329105616</v>
      </c>
      <c r="I138" s="107">
        <v>5287931.7878755899</v>
      </c>
      <c r="J138" s="108">
        <v>44.749498537866231</v>
      </c>
      <c r="K138" s="108">
        <v>44.542746164073002</v>
      </c>
      <c r="L138" s="110">
        <v>136</v>
      </c>
    </row>
    <row r="139" spans="1:12">
      <c r="A139">
        <f t="shared" si="4"/>
        <v>1997</v>
      </c>
      <c r="B139">
        <f t="shared" si="5"/>
        <v>7</v>
      </c>
      <c r="C139" s="106">
        <v>35612</v>
      </c>
      <c r="D139" s="107">
        <v>4665037.751843093</v>
      </c>
      <c r="E139" s="107">
        <v>4623823.2007511398</v>
      </c>
      <c r="F139" s="111">
        <v>44.783752426682149</v>
      </c>
      <c r="G139" s="111">
        <v>44.500374332473001</v>
      </c>
      <c r="H139" s="107">
        <v>5315879.383953589</v>
      </c>
      <c r="I139" s="107">
        <v>5317507.0341959596</v>
      </c>
      <c r="J139" s="108">
        <v>44.486281951800578</v>
      </c>
      <c r="K139" s="108">
        <v>44.422444797483301</v>
      </c>
      <c r="L139" s="110">
        <v>137</v>
      </c>
    </row>
    <row r="140" spans="1:12">
      <c r="A140">
        <f t="shared" si="4"/>
        <v>1997</v>
      </c>
      <c r="B140">
        <f t="shared" si="5"/>
        <v>8</v>
      </c>
      <c r="C140" s="106">
        <v>35643</v>
      </c>
      <c r="D140" s="107">
        <v>4711928.2917437768</v>
      </c>
      <c r="E140" s="107">
        <v>4671218.8439339902</v>
      </c>
      <c r="F140" s="111">
        <v>44.829493742504248</v>
      </c>
      <c r="G140" s="111">
        <v>44.462033527251698</v>
      </c>
      <c r="H140" s="107">
        <v>5374208.2434003409</v>
      </c>
      <c r="I140" s="107">
        <v>5377869.7770485096</v>
      </c>
      <c r="J140" s="108">
        <v>44.530380698011164</v>
      </c>
      <c r="K140" s="108">
        <v>44.411444461856398</v>
      </c>
      <c r="L140" s="110">
        <v>138</v>
      </c>
    </row>
    <row r="141" spans="1:12">
      <c r="A141">
        <f t="shared" si="4"/>
        <v>1997</v>
      </c>
      <c r="B141">
        <f t="shared" si="5"/>
        <v>9</v>
      </c>
      <c r="C141" s="106">
        <v>35674</v>
      </c>
      <c r="D141" s="107">
        <v>4706991.4810106838</v>
      </c>
      <c r="E141" s="107">
        <v>4671028.8271415401</v>
      </c>
      <c r="F141" s="111">
        <v>43.659059710961422</v>
      </c>
      <c r="G141" s="111">
        <v>43.860667144415601</v>
      </c>
      <c r="H141" s="107">
        <v>5381510.798583447</v>
      </c>
      <c r="I141" s="107">
        <v>5382137.8332463503</v>
      </c>
      <c r="J141" s="108">
        <v>43.48994458370813</v>
      </c>
      <c r="K141" s="108">
        <v>43.861155320207502</v>
      </c>
      <c r="L141" s="110">
        <v>139</v>
      </c>
    </row>
    <row r="142" spans="1:12">
      <c r="A142">
        <f t="shared" si="4"/>
        <v>1997</v>
      </c>
      <c r="B142">
        <f t="shared" si="5"/>
        <v>10</v>
      </c>
      <c r="C142" s="106">
        <v>35704</v>
      </c>
      <c r="D142" s="107">
        <v>4667570.2426668201</v>
      </c>
      <c r="E142" s="107">
        <v>4649632.8945510099</v>
      </c>
      <c r="F142" s="111">
        <v>44.091307864110703</v>
      </c>
      <c r="G142" s="111">
        <v>44.306006437874203</v>
      </c>
      <c r="H142" s="107">
        <v>5350926.3456121022</v>
      </c>
      <c r="I142" s="107">
        <v>5352525.6210339097</v>
      </c>
      <c r="J142" s="108">
        <v>43.954981228905773</v>
      </c>
      <c r="K142" s="108">
        <v>44.205847793917897</v>
      </c>
      <c r="L142" s="110">
        <v>140</v>
      </c>
    </row>
    <row r="143" spans="1:12">
      <c r="A143">
        <f t="shared" si="4"/>
        <v>1997</v>
      </c>
      <c r="B143">
        <f t="shared" si="5"/>
        <v>11</v>
      </c>
      <c r="C143" s="106">
        <v>35735</v>
      </c>
      <c r="D143" s="107">
        <v>4641272.816035701</v>
      </c>
      <c r="E143" s="107">
        <v>4644812.7010856401</v>
      </c>
      <c r="F143" s="111">
        <v>44.669101894381221</v>
      </c>
      <c r="G143" s="111">
        <v>44.741978535170901</v>
      </c>
      <c r="H143" s="107">
        <v>5328503.9849755662</v>
      </c>
      <c r="I143" s="107">
        <v>5328486.1522527495</v>
      </c>
      <c r="J143" s="108">
        <v>44.581657869987943</v>
      </c>
      <c r="K143" s="108">
        <v>44.696060683160802</v>
      </c>
      <c r="L143" s="110">
        <v>141</v>
      </c>
    </row>
    <row r="144" spans="1:12">
      <c r="A144">
        <f t="shared" si="4"/>
        <v>1997</v>
      </c>
      <c r="B144">
        <f t="shared" si="5"/>
        <v>12</v>
      </c>
      <c r="C144" s="106">
        <v>35765</v>
      </c>
      <c r="D144" s="107">
        <v>4628312.0154372538</v>
      </c>
      <c r="E144" s="107">
        <v>4648465.8676893404</v>
      </c>
      <c r="F144" s="111">
        <v>44.903000452997603</v>
      </c>
      <c r="G144" s="111">
        <v>44.684228986334801</v>
      </c>
      <c r="H144" s="107">
        <v>5338788.9017955391</v>
      </c>
      <c r="I144" s="107">
        <v>5332407.2001107698</v>
      </c>
      <c r="J144" s="108">
        <v>44.94772347554219</v>
      </c>
      <c r="K144" s="108">
        <v>44.573223990661702</v>
      </c>
      <c r="L144" s="110">
        <v>142</v>
      </c>
    </row>
    <row r="145" spans="1:12">
      <c r="A145">
        <f t="shared" si="4"/>
        <v>1998</v>
      </c>
      <c r="B145">
        <f t="shared" si="5"/>
        <v>1</v>
      </c>
      <c r="C145" s="106">
        <v>35796</v>
      </c>
      <c r="D145" s="107">
        <v>4620522.0528977904</v>
      </c>
      <c r="E145" s="107">
        <v>4656513.6043591201</v>
      </c>
      <c r="F145" s="111">
        <v>44.195462291300863</v>
      </c>
      <c r="G145" s="111">
        <v>44.589346849898803</v>
      </c>
      <c r="H145" s="107">
        <v>5351735.4960611807</v>
      </c>
      <c r="I145" s="107">
        <v>5346304.1377273602</v>
      </c>
      <c r="J145" s="108">
        <v>44.39184342638076</v>
      </c>
      <c r="K145" s="108">
        <v>44.629062032176897</v>
      </c>
      <c r="L145" s="110">
        <v>143</v>
      </c>
    </row>
    <row r="146" spans="1:12">
      <c r="A146">
        <f t="shared" si="4"/>
        <v>1998</v>
      </c>
      <c r="B146">
        <f t="shared" si="5"/>
        <v>2</v>
      </c>
      <c r="C146" s="106">
        <v>35827</v>
      </c>
      <c r="D146" s="107">
        <v>4612486.4126640586</v>
      </c>
      <c r="E146" s="107">
        <v>4653934.3601119397</v>
      </c>
      <c r="F146" s="111">
        <v>43.669908157115245</v>
      </c>
      <c r="G146" s="111">
        <v>44.670700842880599</v>
      </c>
      <c r="H146" s="107">
        <v>5350253.5257730577</v>
      </c>
      <c r="I146" s="107">
        <v>5351635.1525202002</v>
      </c>
      <c r="J146" s="108">
        <v>44.014613141525807</v>
      </c>
      <c r="K146" s="108">
        <v>44.702197498365699</v>
      </c>
      <c r="L146" s="110">
        <v>144</v>
      </c>
    </row>
    <row r="147" spans="1:12">
      <c r="A147">
        <f t="shared" si="4"/>
        <v>1998</v>
      </c>
      <c r="B147">
        <f t="shared" si="5"/>
        <v>3</v>
      </c>
      <c r="C147" s="106">
        <v>35855</v>
      </c>
      <c r="D147" s="107">
        <v>4643667.8592184735</v>
      </c>
      <c r="E147" s="107">
        <v>4684436.2862864602</v>
      </c>
      <c r="F147" s="111">
        <v>44.991395914042045</v>
      </c>
      <c r="G147" s="111">
        <v>45.284225561812001</v>
      </c>
      <c r="H147" s="107">
        <v>5380739.9892605804</v>
      </c>
      <c r="I147" s="107">
        <v>5381203.1351777501</v>
      </c>
      <c r="J147" s="108">
        <v>45.228163939776167</v>
      </c>
      <c r="K147" s="108">
        <v>45.2692807775761</v>
      </c>
      <c r="L147" s="110">
        <v>145</v>
      </c>
    </row>
    <row r="148" spans="1:12">
      <c r="A148">
        <f t="shared" si="4"/>
        <v>1998</v>
      </c>
      <c r="B148">
        <f t="shared" si="5"/>
        <v>4</v>
      </c>
      <c r="C148" s="106">
        <v>35886</v>
      </c>
      <c r="D148" s="107">
        <v>4669769.6756458413</v>
      </c>
      <c r="E148" s="107">
        <v>4695596.7091693003</v>
      </c>
      <c r="F148" s="111">
        <v>45.435844035437867</v>
      </c>
      <c r="G148" s="111">
        <v>45.137521079428403</v>
      </c>
      <c r="H148" s="107">
        <v>5393853.6232992513</v>
      </c>
      <c r="I148" s="107">
        <v>5394564.4437737996</v>
      </c>
      <c r="J148" s="108">
        <v>45.52051531251432</v>
      </c>
      <c r="K148" s="108">
        <v>45.162044113132197</v>
      </c>
      <c r="L148" s="110">
        <v>146</v>
      </c>
    </row>
    <row r="149" spans="1:12">
      <c r="A149">
        <f t="shared" si="4"/>
        <v>1998</v>
      </c>
      <c r="B149">
        <f t="shared" si="5"/>
        <v>5</v>
      </c>
      <c r="C149" s="106">
        <v>35916</v>
      </c>
      <c r="D149" s="107">
        <v>4719333.2538433047</v>
      </c>
      <c r="E149" s="107">
        <v>4715956.3846454797</v>
      </c>
      <c r="F149" s="111">
        <v>45.866619322380707</v>
      </c>
      <c r="G149" s="111">
        <v>45.1296778495281</v>
      </c>
      <c r="H149" s="107">
        <v>5423052.7839996489</v>
      </c>
      <c r="I149" s="107">
        <v>5425665.1093602302</v>
      </c>
      <c r="J149" s="108">
        <v>45.778469845662769</v>
      </c>
      <c r="K149" s="108">
        <v>45.1189761649009</v>
      </c>
      <c r="L149" s="110">
        <v>147</v>
      </c>
    </row>
    <row r="150" spans="1:12">
      <c r="A150">
        <f t="shared" si="4"/>
        <v>1998</v>
      </c>
      <c r="B150">
        <f t="shared" si="5"/>
        <v>6</v>
      </c>
      <c r="C150" s="106">
        <v>35947</v>
      </c>
      <c r="D150" s="107">
        <v>4767776.1837356519</v>
      </c>
      <c r="E150" s="107">
        <v>4740352.16622815</v>
      </c>
      <c r="F150" s="111">
        <v>45.477152554646622</v>
      </c>
      <c r="G150" s="111">
        <v>45.237098149013903</v>
      </c>
      <c r="H150" s="107">
        <v>5448559.369509792</v>
      </c>
      <c r="I150" s="107">
        <v>5449014.9885384003</v>
      </c>
      <c r="J150" s="108">
        <v>45.337214711149898</v>
      </c>
      <c r="K150" s="108">
        <v>45.2693913775162</v>
      </c>
      <c r="L150" s="110">
        <v>148</v>
      </c>
    </row>
    <row r="151" spans="1:12">
      <c r="A151">
        <f t="shared" si="4"/>
        <v>1998</v>
      </c>
      <c r="B151">
        <f t="shared" si="5"/>
        <v>7</v>
      </c>
      <c r="C151" s="106">
        <v>35977</v>
      </c>
      <c r="D151" s="107">
        <v>4781879.1604975853</v>
      </c>
      <c r="E151" s="107">
        <v>4741291.7282889802</v>
      </c>
      <c r="F151" s="111">
        <v>45.68822687757622</v>
      </c>
      <c r="G151" s="111">
        <v>45.444011777606804</v>
      </c>
      <c r="H151" s="107">
        <v>5455479.3634913126</v>
      </c>
      <c r="I151" s="107">
        <v>5455328.8643146399</v>
      </c>
      <c r="J151" s="108">
        <v>45.502457466645417</v>
      </c>
      <c r="K151" s="108">
        <v>45.440329726950402</v>
      </c>
      <c r="L151" s="110">
        <v>149</v>
      </c>
    </row>
    <row r="152" spans="1:12">
      <c r="A152">
        <f t="shared" si="4"/>
        <v>1998</v>
      </c>
      <c r="B152">
        <f t="shared" si="5"/>
        <v>8</v>
      </c>
      <c r="C152" s="106">
        <v>36008</v>
      </c>
      <c r="D152" s="107">
        <v>4793589.4548265198</v>
      </c>
      <c r="E152" s="107">
        <v>4753782.70542691</v>
      </c>
      <c r="F152" s="111">
        <v>45.805847487221385</v>
      </c>
      <c r="G152" s="111">
        <v>45.495769108317603</v>
      </c>
      <c r="H152" s="107">
        <v>5471517.3092631949</v>
      </c>
      <c r="I152" s="107">
        <v>5473824.3749617599</v>
      </c>
      <c r="J152" s="108">
        <v>45.640230729656679</v>
      </c>
      <c r="K152" s="108">
        <v>45.550510019274903</v>
      </c>
      <c r="L152" s="110">
        <v>150</v>
      </c>
    </row>
    <row r="153" spans="1:12">
      <c r="A153">
        <f t="shared" si="4"/>
        <v>1998</v>
      </c>
      <c r="B153">
        <f t="shared" si="5"/>
        <v>9</v>
      </c>
      <c r="C153" s="106">
        <v>36039</v>
      </c>
      <c r="D153" s="107">
        <v>4790171.7603723137</v>
      </c>
      <c r="E153" s="107">
        <v>4752662.1920878598</v>
      </c>
      <c r="F153" s="111">
        <v>45.29827933119472</v>
      </c>
      <c r="G153" s="111">
        <v>45.496349486252903</v>
      </c>
      <c r="H153" s="107">
        <v>5474690.072160393</v>
      </c>
      <c r="I153" s="107">
        <v>5477477.6876283102</v>
      </c>
      <c r="J153" s="108">
        <v>45.116342401237006</v>
      </c>
      <c r="K153" s="108">
        <v>45.523096439345998</v>
      </c>
      <c r="L153" s="110">
        <v>151</v>
      </c>
    </row>
    <row r="154" spans="1:12">
      <c r="A154">
        <f t="shared" si="4"/>
        <v>1998</v>
      </c>
      <c r="B154">
        <f t="shared" si="5"/>
        <v>10</v>
      </c>
      <c r="C154" s="106">
        <v>36069</v>
      </c>
      <c r="D154" s="107">
        <v>4767189.7480268367</v>
      </c>
      <c r="E154" s="107">
        <v>4746885.1799688302</v>
      </c>
      <c r="F154" s="111">
        <v>45.093564963958897</v>
      </c>
      <c r="G154" s="111">
        <v>45.319894954023702</v>
      </c>
      <c r="H154" s="107">
        <v>5463015.0302803004</v>
      </c>
      <c r="I154" s="107">
        <v>5466648.8240456199</v>
      </c>
      <c r="J154" s="108">
        <v>45.003021542541305</v>
      </c>
      <c r="K154" s="108">
        <v>45.385683120614701</v>
      </c>
      <c r="L154" s="110">
        <v>152</v>
      </c>
    </row>
    <row r="155" spans="1:12">
      <c r="A155">
        <f t="shared" si="4"/>
        <v>1998</v>
      </c>
      <c r="B155">
        <f t="shared" si="5"/>
        <v>11</v>
      </c>
      <c r="C155" s="106">
        <v>36100</v>
      </c>
      <c r="D155" s="107">
        <v>4729837.4109280398</v>
      </c>
      <c r="E155" s="107">
        <v>4730356.86691273</v>
      </c>
      <c r="F155" s="111">
        <v>45.176822127465542</v>
      </c>
      <c r="G155" s="111">
        <v>45.260639511989403</v>
      </c>
      <c r="H155" s="107">
        <v>5450278.2203680538</v>
      </c>
      <c r="I155" s="107">
        <v>5448429.1390730599</v>
      </c>
      <c r="J155" s="108">
        <v>45.130041825393505</v>
      </c>
      <c r="K155" s="108">
        <v>45.188114148332403</v>
      </c>
      <c r="L155" s="110">
        <v>153</v>
      </c>
    </row>
    <row r="156" spans="1:12">
      <c r="A156">
        <f t="shared" si="4"/>
        <v>1998</v>
      </c>
      <c r="B156">
        <f t="shared" si="5"/>
        <v>12</v>
      </c>
      <c r="C156" s="106">
        <v>36130</v>
      </c>
      <c r="D156" s="107">
        <v>4692280.793569264</v>
      </c>
      <c r="E156" s="107">
        <v>4711940.4078297699</v>
      </c>
      <c r="F156" s="111">
        <v>44.980647038747094</v>
      </c>
      <c r="G156" s="111">
        <v>44.728312289640002</v>
      </c>
      <c r="H156" s="107">
        <v>5420537.5591205787</v>
      </c>
      <c r="I156" s="107">
        <v>5413713.0981334802</v>
      </c>
      <c r="J156" s="108">
        <v>45.039292665975275</v>
      </c>
      <c r="K156" s="108">
        <v>44.656836995229298</v>
      </c>
      <c r="L156" s="110">
        <v>154</v>
      </c>
    </row>
    <row r="157" spans="1:12">
      <c r="A157">
        <f t="shared" si="4"/>
        <v>1999</v>
      </c>
      <c r="B157">
        <f t="shared" si="5"/>
        <v>1</v>
      </c>
      <c r="C157" s="106">
        <v>36161</v>
      </c>
      <c r="D157" s="107">
        <v>4652576.5019940585</v>
      </c>
      <c r="E157" s="107">
        <v>4688634.0843974203</v>
      </c>
      <c r="F157" s="111">
        <v>44.785455877520455</v>
      </c>
      <c r="G157" s="111">
        <v>45.1662152803666</v>
      </c>
      <c r="H157" s="107">
        <v>5396054.0357727874</v>
      </c>
      <c r="I157" s="107">
        <v>5392475.6497298498</v>
      </c>
      <c r="J157" s="108">
        <v>44.957352984368143</v>
      </c>
      <c r="K157" s="108">
        <v>45.188160093354497</v>
      </c>
      <c r="L157" s="110">
        <v>155</v>
      </c>
    </row>
    <row r="158" spans="1:12">
      <c r="A158">
        <f t="shared" si="4"/>
        <v>1999</v>
      </c>
      <c r="B158">
        <f t="shared" si="5"/>
        <v>2</v>
      </c>
      <c r="C158" s="106">
        <v>36192</v>
      </c>
      <c r="D158" s="107">
        <v>4637960.8923699902</v>
      </c>
      <c r="E158" s="107">
        <v>4680285.6925700903</v>
      </c>
      <c r="F158" s="111">
        <v>43.977003979517754</v>
      </c>
      <c r="G158" s="111">
        <v>45.001383544594702</v>
      </c>
      <c r="H158" s="107">
        <v>5378233.5471414952</v>
      </c>
      <c r="I158" s="107">
        <v>5380109.6058116704</v>
      </c>
      <c r="J158" s="108">
        <v>44.279136759456428</v>
      </c>
      <c r="K158" s="108">
        <v>44.999816828621299</v>
      </c>
      <c r="L158" s="110">
        <v>156</v>
      </c>
    </row>
    <row r="159" spans="1:12">
      <c r="A159">
        <f t="shared" si="4"/>
        <v>1999</v>
      </c>
      <c r="B159">
        <f t="shared" si="5"/>
        <v>3</v>
      </c>
      <c r="C159" s="106">
        <v>36220</v>
      </c>
      <c r="D159" s="107">
        <v>4620489.6133959321</v>
      </c>
      <c r="E159" s="107">
        <v>4662038.2556495303</v>
      </c>
      <c r="F159" s="111">
        <v>44.605989224325725</v>
      </c>
      <c r="G159" s="111">
        <v>44.876127885147099</v>
      </c>
      <c r="H159" s="107">
        <v>5368808.8756049732</v>
      </c>
      <c r="I159" s="107">
        <v>5366915.5496529602</v>
      </c>
      <c r="J159" s="108">
        <v>44.902361525590578</v>
      </c>
      <c r="K159" s="108">
        <v>44.932918560569597</v>
      </c>
      <c r="L159" s="110">
        <v>157</v>
      </c>
    </row>
    <row r="160" spans="1:12">
      <c r="A160">
        <f t="shared" si="4"/>
        <v>1999</v>
      </c>
      <c r="B160">
        <f t="shared" si="5"/>
        <v>4</v>
      </c>
      <c r="C160" s="106">
        <v>36251</v>
      </c>
      <c r="D160" s="107">
        <v>4643201.391333038</v>
      </c>
      <c r="E160" s="107">
        <v>4667768.6779343598</v>
      </c>
      <c r="F160" s="111">
        <v>45.149143929208037</v>
      </c>
      <c r="G160" s="111">
        <v>44.836244195580697</v>
      </c>
      <c r="H160" s="107">
        <v>5359540.4477456911</v>
      </c>
      <c r="I160" s="107">
        <v>5360105.6185777904</v>
      </c>
      <c r="J160" s="108">
        <v>45.260887344731451</v>
      </c>
      <c r="K160" s="108">
        <v>44.861239241662702</v>
      </c>
      <c r="L160" s="110">
        <v>158</v>
      </c>
    </row>
    <row r="161" spans="1:12">
      <c r="A161">
        <f t="shared" si="4"/>
        <v>1999</v>
      </c>
      <c r="B161">
        <f t="shared" si="5"/>
        <v>5</v>
      </c>
      <c r="C161" s="106">
        <v>36281</v>
      </c>
      <c r="D161" s="107">
        <v>4639797.2236329569</v>
      </c>
      <c r="E161" s="107">
        <v>4637193.3930036901</v>
      </c>
      <c r="F161" s="111">
        <v>45.45211741698467</v>
      </c>
      <c r="G161" s="111">
        <v>44.7006674193157</v>
      </c>
      <c r="H161" s="107">
        <v>5333411.8058008552</v>
      </c>
      <c r="I161" s="107">
        <v>5334872.4063722296</v>
      </c>
      <c r="J161" s="108">
        <v>45.393089182896176</v>
      </c>
      <c r="K161" s="108">
        <v>44.72123773541</v>
      </c>
      <c r="L161" s="110">
        <v>159</v>
      </c>
    </row>
    <row r="162" spans="1:12">
      <c r="A162">
        <f t="shared" si="4"/>
        <v>1999</v>
      </c>
      <c r="B162">
        <f t="shared" si="5"/>
        <v>6</v>
      </c>
      <c r="C162" s="106">
        <v>36312</v>
      </c>
      <c r="D162" s="107">
        <v>4637959.2159515284</v>
      </c>
      <c r="E162" s="107">
        <v>4613465.8573762104</v>
      </c>
      <c r="F162" s="111">
        <v>45.115258898284331</v>
      </c>
      <c r="G162" s="111">
        <v>44.811740661064299</v>
      </c>
      <c r="H162" s="107">
        <v>5301737.373046183</v>
      </c>
      <c r="I162" s="107">
        <v>5300305.4172148798</v>
      </c>
      <c r="J162" s="108">
        <v>44.94057224590005</v>
      </c>
      <c r="K162" s="108">
        <v>44.857010513366298</v>
      </c>
      <c r="L162" s="110">
        <v>160</v>
      </c>
    </row>
    <row r="163" spans="1:12">
      <c r="A163">
        <f t="shared" si="4"/>
        <v>1999</v>
      </c>
      <c r="B163">
        <f t="shared" si="5"/>
        <v>7</v>
      </c>
      <c r="C163" s="106">
        <v>36342</v>
      </c>
      <c r="D163" s="107">
        <v>4649607.2161249928</v>
      </c>
      <c r="E163" s="107">
        <v>4610976.5891321003</v>
      </c>
      <c r="F163" s="111">
        <v>44.880729799515997</v>
      </c>
      <c r="G163" s="111">
        <v>44.705232757597301</v>
      </c>
      <c r="H163" s="107">
        <v>5314955.310816572</v>
      </c>
      <c r="I163" s="107">
        <v>5314901.7379079703</v>
      </c>
      <c r="J163" s="108">
        <v>44.725776558990376</v>
      </c>
      <c r="K163" s="108">
        <v>44.742170861388502</v>
      </c>
      <c r="L163" s="110">
        <v>161</v>
      </c>
    </row>
    <row r="164" spans="1:12">
      <c r="A164">
        <f t="shared" si="4"/>
        <v>1999</v>
      </c>
      <c r="B164">
        <f t="shared" si="5"/>
        <v>8</v>
      </c>
      <c r="C164" s="106">
        <v>36373</v>
      </c>
      <c r="D164" s="107">
        <v>4659486.7658092547</v>
      </c>
      <c r="E164" s="107">
        <v>4621783.6227247603</v>
      </c>
      <c r="F164" s="111">
        <v>45.08249423071495</v>
      </c>
      <c r="G164" s="111">
        <v>44.8549537369814</v>
      </c>
      <c r="H164" s="107">
        <v>5322706.7253605258</v>
      </c>
      <c r="I164" s="107">
        <v>5327018.1221888298</v>
      </c>
      <c r="J164" s="108">
        <v>44.900657665719237</v>
      </c>
      <c r="K164" s="108">
        <v>44.808706442451701</v>
      </c>
      <c r="L164" s="110">
        <v>162</v>
      </c>
    </row>
    <row r="165" spans="1:12">
      <c r="A165">
        <f t="shared" si="4"/>
        <v>1999</v>
      </c>
      <c r="B165">
        <f t="shared" si="5"/>
        <v>9</v>
      </c>
      <c r="C165" s="106">
        <v>36404</v>
      </c>
      <c r="D165" s="107">
        <v>4680712.4054250605</v>
      </c>
      <c r="E165" s="107">
        <v>4643719.9652482001</v>
      </c>
      <c r="F165" s="111">
        <v>45.059800271596153</v>
      </c>
      <c r="G165" s="111">
        <v>45.317944333072901</v>
      </c>
      <c r="H165" s="107">
        <v>5342965.6061296891</v>
      </c>
      <c r="I165" s="107">
        <v>5347588.7541233301</v>
      </c>
      <c r="J165" s="108">
        <v>44.87499661004815</v>
      </c>
      <c r="K165" s="108">
        <v>45.128734141171599</v>
      </c>
      <c r="L165" s="110">
        <v>163</v>
      </c>
    </row>
    <row r="166" spans="1:12">
      <c r="A166">
        <f t="shared" si="4"/>
        <v>1999</v>
      </c>
      <c r="B166">
        <f t="shared" si="5"/>
        <v>10</v>
      </c>
      <c r="C166" s="106">
        <v>36434</v>
      </c>
      <c r="D166" s="107">
        <v>4691097.4520455264</v>
      </c>
      <c r="E166" s="107">
        <v>4669973.7798229903</v>
      </c>
      <c r="F166" s="111">
        <v>44.858406916348315</v>
      </c>
      <c r="G166" s="111">
        <v>45.111972359604003</v>
      </c>
      <c r="H166" s="107">
        <v>5365900.1895346306</v>
      </c>
      <c r="I166" s="107">
        <v>5368176.2893263698</v>
      </c>
      <c r="J166" s="108">
        <v>44.701394359047633</v>
      </c>
      <c r="K166" s="108">
        <v>45.0458968264739</v>
      </c>
      <c r="L166" s="110">
        <v>164</v>
      </c>
    </row>
    <row r="167" spans="1:12">
      <c r="A167">
        <f t="shared" si="4"/>
        <v>1999</v>
      </c>
      <c r="B167">
        <f t="shared" si="5"/>
        <v>11</v>
      </c>
      <c r="C167" s="106">
        <v>36465</v>
      </c>
      <c r="D167" s="107">
        <v>4708045.0989462202</v>
      </c>
      <c r="E167" s="107">
        <v>4706595.20287959</v>
      </c>
      <c r="F167" s="111">
        <v>44.527503045646071</v>
      </c>
      <c r="G167" s="111">
        <v>44.568988480528297</v>
      </c>
      <c r="H167" s="107">
        <v>5410165.3393100854</v>
      </c>
      <c r="I167" s="107">
        <v>5408425.7137977397</v>
      </c>
      <c r="J167" s="108">
        <v>44.488658598210421</v>
      </c>
      <c r="K167" s="108">
        <v>44.644273564072797</v>
      </c>
      <c r="L167" s="110">
        <v>165</v>
      </c>
    </row>
    <row r="168" spans="1:12">
      <c r="A168">
        <f t="shared" si="4"/>
        <v>1999</v>
      </c>
      <c r="B168">
        <f t="shared" si="5"/>
        <v>12</v>
      </c>
      <c r="C168" s="106">
        <v>36495</v>
      </c>
      <c r="D168" s="107">
        <v>4707170.8259313107</v>
      </c>
      <c r="E168" s="107">
        <v>4726267.8450931003</v>
      </c>
      <c r="F168" s="111">
        <v>44.360485251816947</v>
      </c>
      <c r="G168" s="111">
        <v>44.051984877577802</v>
      </c>
      <c r="H168" s="107">
        <v>5442818.7469055764</v>
      </c>
      <c r="I168" s="107">
        <v>5435584.7291954299</v>
      </c>
      <c r="J168" s="108">
        <v>44.435348928750791</v>
      </c>
      <c r="K168" s="108">
        <v>43.911018749786898</v>
      </c>
      <c r="L168" s="110">
        <v>166</v>
      </c>
    </row>
    <row r="169" spans="1:12">
      <c r="A169">
        <f t="shared" si="4"/>
        <v>2000</v>
      </c>
      <c r="B169">
        <f t="shared" si="5"/>
        <v>1</v>
      </c>
      <c r="C169" s="106">
        <v>36526</v>
      </c>
      <c r="D169" s="107">
        <v>4719442.0909983106</v>
      </c>
      <c r="E169" s="107">
        <v>4756033.19879473</v>
      </c>
      <c r="F169" s="111">
        <v>43.888985931436743</v>
      </c>
      <c r="G169" s="111">
        <v>44.185529998369802</v>
      </c>
      <c r="H169" s="107">
        <v>5465995.8530463101</v>
      </c>
      <c r="I169" s="107">
        <v>5460608.6016224502</v>
      </c>
      <c r="J169" s="108">
        <v>44.115634965596797</v>
      </c>
      <c r="K169" s="108">
        <v>44.240802276064898</v>
      </c>
      <c r="L169" s="110">
        <v>167</v>
      </c>
    </row>
    <row r="170" spans="1:12">
      <c r="A170">
        <f t="shared" si="4"/>
        <v>2000</v>
      </c>
      <c r="B170">
        <f t="shared" si="5"/>
        <v>2</v>
      </c>
      <c r="C170" s="106">
        <v>36557</v>
      </c>
      <c r="D170" s="107">
        <v>4727839.3013174664</v>
      </c>
      <c r="E170" s="107">
        <v>4770710.86614036</v>
      </c>
      <c r="F170" s="111">
        <v>43.394299544728604</v>
      </c>
      <c r="G170" s="111">
        <v>44.387332859742997</v>
      </c>
      <c r="H170" s="107">
        <v>5480686.4771172935</v>
      </c>
      <c r="I170" s="107">
        <v>5476667.6097868402</v>
      </c>
      <c r="J170" s="108">
        <v>43.730305034706525</v>
      </c>
      <c r="K170" s="108">
        <v>44.315045898692503</v>
      </c>
      <c r="L170" s="110">
        <v>168</v>
      </c>
    </row>
    <row r="171" spans="1:12">
      <c r="A171">
        <f t="shared" si="4"/>
        <v>2000</v>
      </c>
      <c r="B171">
        <f t="shared" si="5"/>
        <v>3</v>
      </c>
      <c r="C171" s="106">
        <v>36586</v>
      </c>
      <c r="D171" s="107">
        <v>4738305.9524117671</v>
      </c>
      <c r="E171" s="107">
        <v>4781219.5033599399</v>
      </c>
      <c r="F171" s="111">
        <v>44.195349306828241</v>
      </c>
      <c r="G171" s="111">
        <v>44.536347709230803</v>
      </c>
      <c r="H171" s="107">
        <v>5488986.6523977211</v>
      </c>
      <c r="I171" s="107">
        <v>5487596.3704242101</v>
      </c>
      <c r="J171" s="108">
        <v>44.498607445908917</v>
      </c>
      <c r="K171" s="108">
        <v>44.525820087089102</v>
      </c>
      <c r="L171" s="110">
        <v>169</v>
      </c>
    </row>
    <row r="172" spans="1:12">
      <c r="A172">
        <f t="shared" si="4"/>
        <v>2000</v>
      </c>
      <c r="B172">
        <f t="shared" si="5"/>
        <v>4</v>
      </c>
      <c r="C172" s="106">
        <v>36617</v>
      </c>
      <c r="D172" s="107">
        <v>4731598.0626055133</v>
      </c>
      <c r="E172" s="107">
        <v>4755546.2903882302</v>
      </c>
      <c r="F172" s="111">
        <v>44.71319409058529</v>
      </c>
      <c r="G172" s="111">
        <v>44.4821961613318</v>
      </c>
      <c r="H172" s="107">
        <v>5460527.8388918433</v>
      </c>
      <c r="I172" s="107">
        <v>5462910.4110253304</v>
      </c>
      <c r="J172" s="108">
        <v>44.839631480111045</v>
      </c>
      <c r="K172" s="108">
        <v>44.529076991563997</v>
      </c>
      <c r="L172" s="110">
        <v>170</v>
      </c>
    </row>
    <row r="173" spans="1:12">
      <c r="A173">
        <f t="shared" si="4"/>
        <v>2000</v>
      </c>
      <c r="B173">
        <f t="shared" si="5"/>
        <v>5</v>
      </c>
      <c r="C173" s="106">
        <v>36647</v>
      </c>
      <c r="D173" s="107">
        <v>4794980.5092032943</v>
      </c>
      <c r="E173" s="107">
        <v>4793624.6714589503</v>
      </c>
      <c r="F173" s="111">
        <v>45.497375975863932</v>
      </c>
      <c r="G173" s="111">
        <v>44.695938209723302</v>
      </c>
      <c r="H173" s="107">
        <v>5494477.947832346</v>
      </c>
      <c r="I173" s="107">
        <v>5497139.7824844196</v>
      </c>
      <c r="J173" s="108">
        <v>45.434889463829023</v>
      </c>
      <c r="K173" s="108">
        <v>44.663171333020003</v>
      </c>
      <c r="L173" s="110">
        <v>171</v>
      </c>
    </row>
    <row r="174" spans="1:12">
      <c r="A174">
        <f t="shared" si="4"/>
        <v>2000</v>
      </c>
      <c r="B174">
        <f t="shared" si="5"/>
        <v>6</v>
      </c>
      <c r="C174" s="106">
        <v>36678</v>
      </c>
      <c r="D174" s="107">
        <v>4813089.0207256824</v>
      </c>
      <c r="E174" s="107">
        <v>4790039.72771262</v>
      </c>
      <c r="F174" s="111">
        <v>44.699915851629434</v>
      </c>
      <c r="G174" s="111">
        <v>44.393152206087002</v>
      </c>
      <c r="H174" s="107">
        <v>5479322.6534945183</v>
      </c>
      <c r="I174" s="107">
        <v>5481585.1038801502</v>
      </c>
      <c r="J174" s="108">
        <v>44.434870146410709</v>
      </c>
      <c r="K174" s="108">
        <v>44.321438328006998</v>
      </c>
      <c r="L174" s="110">
        <v>172</v>
      </c>
    </row>
    <row r="175" spans="1:12">
      <c r="A175">
        <f t="shared" si="4"/>
        <v>2000</v>
      </c>
      <c r="B175">
        <f t="shared" si="5"/>
        <v>7</v>
      </c>
      <c r="C175" s="106">
        <v>36708</v>
      </c>
      <c r="D175" s="107">
        <v>4797074.6440293817</v>
      </c>
      <c r="E175" s="107">
        <v>4757362.0681517804</v>
      </c>
      <c r="F175" s="111">
        <v>44.650326405400527</v>
      </c>
      <c r="G175" s="111">
        <v>44.551565941238501</v>
      </c>
      <c r="H175" s="107">
        <v>5459356.0339492001</v>
      </c>
      <c r="I175" s="107">
        <v>5459737.6462980397</v>
      </c>
      <c r="J175" s="108">
        <v>44.381003825697583</v>
      </c>
      <c r="K175" s="108">
        <v>44.453055789079698</v>
      </c>
      <c r="L175" s="110">
        <v>173</v>
      </c>
    </row>
    <row r="176" spans="1:12">
      <c r="A176">
        <f t="shared" si="4"/>
        <v>2000</v>
      </c>
      <c r="B176">
        <f t="shared" si="5"/>
        <v>8</v>
      </c>
      <c r="C176" s="106">
        <v>36739</v>
      </c>
      <c r="D176" s="107">
        <v>4772775.8073175587</v>
      </c>
      <c r="E176" s="107">
        <v>4734513.9326386498</v>
      </c>
      <c r="F176" s="111">
        <v>44.466326874783192</v>
      </c>
      <c r="G176" s="111">
        <v>44.282983199781597</v>
      </c>
      <c r="H176" s="107">
        <v>5444634.6549101481</v>
      </c>
      <c r="I176" s="107">
        <v>5447093.1344160596</v>
      </c>
      <c r="J176" s="108">
        <v>44.210301066299799</v>
      </c>
      <c r="K176" s="108">
        <v>44.236652480802199</v>
      </c>
      <c r="L176" s="110">
        <v>174</v>
      </c>
    </row>
    <row r="177" spans="1:12">
      <c r="A177">
        <f t="shared" si="4"/>
        <v>2000</v>
      </c>
      <c r="B177">
        <f t="shared" si="5"/>
        <v>9</v>
      </c>
      <c r="C177" s="106">
        <v>36770</v>
      </c>
      <c r="D177" s="107">
        <v>4752758.8820392545</v>
      </c>
      <c r="E177" s="107">
        <v>4714590.53081528</v>
      </c>
      <c r="F177" s="111">
        <v>44.204567387138198</v>
      </c>
      <c r="G177" s="111">
        <v>44.422308350197603</v>
      </c>
      <c r="H177" s="107">
        <v>5435412.5319967046</v>
      </c>
      <c r="I177" s="107">
        <v>5440647.65075731</v>
      </c>
      <c r="J177" s="108">
        <v>44.058848111144442</v>
      </c>
      <c r="K177" s="108">
        <v>44.382578098659799</v>
      </c>
      <c r="L177" s="110">
        <v>175</v>
      </c>
    </row>
    <row r="178" spans="1:12">
      <c r="A178">
        <f t="shared" si="4"/>
        <v>2000</v>
      </c>
      <c r="B178">
        <f t="shared" si="5"/>
        <v>10</v>
      </c>
      <c r="C178" s="106">
        <v>36800</v>
      </c>
      <c r="D178" s="107">
        <v>4762687.4330474772</v>
      </c>
      <c r="E178" s="107">
        <v>4740619.2304006303</v>
      </c>
      <c r="F178" s="111">
        <v>44.267043366743671</v>
      </c>
      <c r="G178" s="111">
        <v>44.469995773033098</v>
      </c>
      <c r="H178" s="107">
        <v>5461067.6234230474</v>
      </c>
      <c r="I178" s="107">
        <v>5465218.2652262803</v>
      </c>
      <c r="J178" s="108">
        <v>44.160319640564779</v>
      </c>
      <c r="K178" s="108">
        <v>44.490063202509504</v>
      </c>
      <c r="L178" s="110">
        <v>176</v>
      </c>
    </row>
    <row r="179" spans="1:12">
      <c r="A179">
        <f t="shared" si="4"/>
        <v>2000</v>
      </c>
      <c r="B179">
        <f t="shared" si="5"/>
        <v>11</v>
      </c>
      <c r="C179" s="106">
        <v>36831</v>
      </c>
      <c r="D179" s="107">
        <v>4720726.7268287623</v>
      </c>
      <c r="E179" s="107">
        <v>4717026.6781767504</v>
      </c>
      <c r="F179" s="111">
        <v>44.613383162737449</v>
      </c>
      <c r="G179" s="111">
        <v>44.653338279397701</v>
      </c>
      <c r="H179" s="107">
        <v>5436371.9224735769</v>
      </c>
      <c r="I179" s="107">
        <v>5433802.89305392</v>
      </c>
      <c r="J179" s="108">
        <v>44.550608369693769</v>
      </c>
      <c r="K179" s="108">
        <v>44.6758260839812</v>
      </c>
      <c r="L179" s="110">
        <v>177</v>
      </c>
    </row>
    <row r="180" spans="1:12">
      <c r="A180">
        <f t="shared" si="4"/>
        <v>2000</v>
      </c>
      <c r="B180">
        <f t="shared" si="5"/>
        <v>12</v>
      </c>
      <c r="C180" s="106">
        <v>36861</v>
      </c>
      <c r="D180" s="107">
        <v>4713517.1999867568</v>
      </c>
      <c r="E180" s="107">
        <v>4733464.4672152502</v>
      </c>
      <c r="F180" s="111">
        <v>45.053833339374265</v>
      </c>
      <c r="G180" s="111">
        <v>44.6626113269621</v>
      </c>
      <c r="H180" s="107">
        <v>5455416.975717132</v>
      </c>
      <c r="I180" s="107">
        <v>5452315.1043839799</v>
      </c>
      <c r="J180" s="108">
        <v>45.107313699745092</v>
      </c>
      <c r="K180" s="108">
        <v>44.606907846904697</v>
      </c>
      <c r="L180" s="110">
        <v>178</v>
      </c>
    </row>
    <row r="181" spans="1:12">
      <c r="A181">
        <f t="shared" si="4"/>
        <v>2001</v>
      </c>
      <c r="B181">
        <f t="shared" si="5"/>
        <v>1</v>
      </c>
      <c r="C181" s="106">
        <v>36892</v>
      </c>
      <c r="D181" s="107">
        <v>4697461.374843169</v>
      </c>
      <c r="E181" s="107">
        <v>4733894.2724500801</v>
      </c>
      <c r="F181" s="111">
        <v>44.554438169133185</v>
      </c>
      <c r="G181" s="111">
        <v>44.851730325872701</v>
      </c>
      <c r="H181" s="107">
        <v>5445891.2399471365</v>
      </c>
      <c r="I181" s="107">
        <v>5440991.3049893202</v>
      </c>
      <c r="J181" s="108">
        <v>44.708044454635662</v>
      </c>
      <c r="K181" s="108">
        <v>44.817064127815897</v>
      </c>
      <c r="L181" s="110">
        <v>179</v>
      </c>
    </row>
    <row r="182" spans="1:12">
      <c r="A182">
        <f t="shared" si="4"/>
        <v>2001</v>
      </c>
      <c r="B182">
        <f t="shared" si="5"/>
        <v>2</v>
      </c>
      <c r="C182" s="106">
        <v>36923</v>
      </c>
      <c r="D182" s="107">
        <v>4708872.5833048346</v>
      </c>
      <c r="E182" s="107">
        <v>4752927.7989615602</v>
      </c>
      <c r="F182" s="111">
        <v>43.698389917686043</v>
      </c>
      <c r="G182" s="111">
        <v>44.6834821721596</v>
      </c>
      <c r="H182" s="107">
        <v>5445245.4804122271</v>
      </c>
      <c r="I182" s="107">
        <v>5446079.1452029301</v>
      </c>
      <c r="J182" s="108">
        <v>44.009444193668244</v>
      </c>
      <c r="K182" s="108">
        <v>44.699467593847402</v>
      </c>
      <c r="L182" s="110">
        <v>180</v>
      </c>
    </row>
    <row r="183" spans="1:12">
      <c r="A183">
        <f t="shared" si="4"/>
        <v>2001</v>
      </c>
      <c r="B183">
        <f t="shared" si="5"/>
        <v>3</v>
      </c>
      <c r="C183" s="106">
        <v>36951</v>
      </c>
      <c r="D183" s="107">
        <v>4701738.1666267207</v>
      </c>
      <c r="E183" s="107">
        <v>4743752.1264540004</v>
      </c>
      <c r="F183" s="111">
        <v>44.430044135823799</v>
      </c>
      <c r="G183" s="111">
        <v>44.827347893222701</v>
      </c>
      <c r="H183" s="107">
        <v>5428053.2406243235</v>
      </c>
      <c r="I183" s="107">
        <v>5427167.4780547097</v>
      </c>
      <c r="J183" s="108">
        <v>44.660294763414875</v>
      </c>
      <c r="K183" s="108">
        <v>44.775864387777403</v>
      </c>
      <c r="L183" s="110">
        <v>181</v>
      </c>
    </row>
    <row r="184" spans="1:12">
      <c r="A184">
        <f t="shared" si="4"/>
        <v>2001</v>
      </c>
      <c r="B184">
        <f t="shared" si="5"/>
        <v>4</v>
      </c>
      <c r="C184" s="106">
        <v>36982</v>
      </c>
      <c r="D184" s="107">
        <v>4732210.5515384506</v>
      </c>
      <c r="E184" s="107">
        <v>4756219.8039658302</v>
      </c>
      <c r="F184" s="111">
        <v>45.192333829122987</v>
      </c>
      <c r="G184" s="111">
        <v>45.046183454252699</v>
      </c>
      <c r="H184" s="107">
        <v>5444373.4735533586</v>
      </c>
      <c r="I184" s="107">
        <v>5444494.3628872</v>
      </c>
      <c r="J184" s="108">
        <v>45.310824949000306</v>
      </c>
      <c r="K184" s="108">
        <v>45.030501589404103</v>
      </c>
      <c r="L184" s="110">
        <v>182</v>
      </c>
    </row>
    <row r="185" spans="1:12">
      <c r="A185">
        <f t="shared" si="4"/>
        <v>2001</v>
      </c>
      <c r="B185">
        <f t="shared" si="5"/>
        <v>5</v>
      </c>
      <c r="C185" s="106">
        <v>37012</v>
      </c>
      <c r="D185" s="107">
        <v>4746684.6760827731</v>
      </c>
      <c r="E185" s="107">
        <v>4745330.6362332003</v>
      </c>
      <c r="F185" s="111">
        <v>45.50456661587485</v>
      </c>
      <c r="G185" s="111">
        <v>44.714694083928897</v>
      </c>
      <c r="H185" s="107">
        <v>5439459.7797149774</v>
      </c>
      <c r="I185" s="107">
        <v>5442007.5697099501</v>
      </c>
      <c r="J185" s="108">
        <v>45.452645809318227</v>
      </c>
      <c r="K185" s="108">
        <v>44.770544763267097</v>
      </c>
      <c r="L185" s="110">
        <v>183</v>
      </c>
    </row>
    <row r="186" spans="1:12">
      <c r="A186">
        <f t="shared" si="4"/>
        <v>2001</v>
      </c>
      <c r="B186">
        <f t="shared" si="5"/>
        <v>6</v>
      </c>
      <c r="C186" s="106">
        <v>37043</v>
      </c>
      <c r="D186" s="107">
        <v>4827249.6279448876</v>
      </c>
      <c r="E186" s="107">
        <v>4803898.8121825699</v>
      </c>
      <c r="F186" s="111">
        <v>44.555328378529033</v>
      </c>
      <c r="G186" s="111">
        <v>44.3050120989395</v>
      </c>
      <c r="H186" s="107">
        <v>5496827.513208475</v>
      </c>
      <c r="I186" s="107">
        <v>5497957.0814132402</v>
      </c>
      <c r="J186" s="108">
        <v>44.457644289732045</v>
      </c>
      <c r="K186" s="108">
        <v>44.315789757223897</v>
      </c>
      <c r="L186" s="110">
        <v>184</v>
      </c>
    </row>
    <row r="187" spans="1:12">
      <c r="A187">
        <f t="shared" si="4"/>
        <v>2001</v>
      </c>
      <c r="B187">
        <f t="shared" si="5"/>
        <v>7</v>
      </c>
      <c r="C187" s="106">
        <v>37073</v>
      </c>
      <c r="D187" s="107">
        <v>4892201.1921513956</v>
      </c>
      <c r="E187" s="107">
        <v>4851342.0137024503</v>
      </c>
      <c r="F187" s="111">
        <v>43.708544648270355</v>
      </c>
      <c r="G187" s="111">
        <v>43.559641253820601</v>
      </c>
      <c r="H187" s="107">
        <v>5527023.5746012433</v>
      </c>
      <c r="I187" s="107">
        <v>5530566.4327906296</v>
      </c>
      <c r="J187" s="108">
        <v>43.498376970414597</v>
      </c>
      <c r="K187" s="108">
        <v>43.624166428813702</v>
      </c>
      <c r="L187" s="110">
        <v>185</v>
      </c>
    </row>
    <row r="188" spans="1:12">
      <c r="A188">
        <f t="shared" si="4"/>
        <v>2001</v>
      </c>
      <c r="B188">
        <f t="shared" si="5"/>
        <v>8</v>
      </c>
      <c r="C188" s="106">
        <v>37104</v>
      </c>
      <c r="D188" s="107">
        <v>4948777.8624919662</v>
      </c>
      <c r="E188" s="107">
        <v>4909082.8118670303</v>
      </c>
      <c r="F188" s="111">
        <v>43.749778937620938</v>
      </c>
      <c r="G188" s="111">
        <v>43.473928484143499</v>
      </c>
      <c r="H188" s="107">
        <v>5581118.3526722714</v>
      </c>
      <c r="I188" s="107">
        <v>5584328.6956253201</v>
      </c>
      <c r="J188" s="108">
        <v>43.552484797691108</v>
      </c>
      <c r="K188" s="108">
        <v>43.531671257238202</v>
      </c>
      <c r="L188" s="110">
        <v>186</v>
      </c>
    </row>
    <row r="189" spans="1:12">
      <c r="A189">
        <f t="shared" si="4"/>
        <v>2001</v>
      </c>
      <c r="B189">
        <f t="shared" si="5"/>
        <v>9</v>
      </c>
      <c r="C189" s="106">
        <v>37135</v>
      </c>
      <c r="D189" s="107">
        <v>4940779.8854650147</v>
      </c>
      <c r="E189" s="107">
        <v>4901817.8809202798</v>
      </c>
      <c r="F189" s="111">
        <v>42.878112439480482</v>
      </c>
      <c r="G189" s="111">
        <v>43.118925602781097</v>
      </c>
      <c r="H189" s="107">
        <v>5570741.4017489366</v>
      </c>
      <c r="I189" s="107">
        <v>5577072.6342323003</v>
      </c>
      <c r="J189" s="108">
        <v>42.741134896925807</v>
      </c>
      <c r="K189" s="108">
        <v>43.094993313952898</v>
      </c>
      <c r="L189" s="110">
        <v>187</v>
      </c>
    </row>
    <row r="190" spans="1:12">
      <c r="A190">
        <f t="shared" si="4"/>
        <v>2001</v>
      </c>
      <c r="B190">
        <f t="shared" si="5"/>
        <v>10</v>
      </c>
      <c r="C190" s="106">
        <v>37165</v>
      </c>
      <c r="D190" s="107">
        <v>4920891.2526528714</v>
      </c>
      <c r="E190" s="107">
        <v>4897738.7259027101</v>
      </c>
      <c r="F190" s="111">
        <v>43.250700977842335</v>
      </c>
      <c r="G190" s="111">
        <v>43.4279686950468</v>
      </c>
      <c r="H190" s="107">
        <v>5584436.0242785998</v>
      </c>
      <c r="I190" s="107">
        <v>5586066.43535461</v>
      </c>
      <c r="J190" s="108">
        <v>43.228528570247931</v>
      </c>
      <c r="K190" s="108">
        <v>43.514101586465301</v>
      </c>
      <c r="L190" s="110">
        <v>188</v>
      </c>
    </row>
    <row r="191" spans="1:12">
      <c r="A191">
        <f t="shared" si="4"/>
        <v>2001</v>
      </c>
      <c r="B191">
        <f t="shared" si="5"/>
        <v>11</v>
      </c>
      <c r="C191" s="106">
        <v>37196</v>
      </c>
      <c r="D191" s="107">
        <v>4904257.842077571</v>
      </c>
      <c r="E191" s="107">
        <v>4899319.8091822397</v>
      </c>
      <c r="F191" s="111">
        <v>43.470499625179123</v>
      </c>
      <c r="G191" s="111">
        <v>43.489826265066</v>
      </c>
      <c r="H191" s="107">
        <v>5596632.0780320959</v>
      </c>
      <c r="I191" s="107">
        <v>5593867.2018158799</v>
      </c>
      <c r="J191" s="108">
        <v>43.517228429012171</v>
      </c>
      <c r="K191" s="108">
        <v>43.5266469167574</v>
      </c>
      <c r="L191" s="110">
        <v>189</v>
      </c>
    </row>
    <row r="192" spans="1:12">
      <c r="A192">
        <f t="shared" si="4"/>
        <v>2001</v>
      </c>
      <c r="B192">
        <f t="shared" si="5"/>
        <v>12</v>
      </c>
      <c r="C192" s="106">
        <v>37226</v>
      </c>
      <c r="D192" s="107">
        <v>4871740.9099972071</v>
      </c>
      <c r="E192" s="107">
        <v>4892909.8462898601</v>
      </c>
      <c r="F192" s="111">
        <v>44.724260558235308</v>
      </c>
      <c r="G192" s="111">
        <v>44.205412593966102</v>
      </c>
      <c r="H192" s="107">
        <v>5595118.394260372</v>
      </c>
      <c r="I192" s="107">
        <v>5588259.0234725298</v>
      </c>
      <c r="J192" s="108">
        <v>44.757780295232109</v>
      </c>
      <c r="K192" s="108">
        <v>44.2033351919927</v>
      </c>
      <c r="L192" s="110">
        <v>190</v>
      </c>
    </row>
    <row r="193" spans="1:12">
      <c r="A193">
        <f t="shared" si="4"/>
        <v>2002</v>
      </c>
      <c r="B193">
        <f t="shared" si="5"/>
        <v>1</v>
      </c>
      <c r="C193" s="106">
        <v>37257</v>
      </c>
      <c r="D193" s="107">
        <v>4856035.1757606734</v>
      </c>
      <c r="E193" s="107">
        <v>4893988.4134917604</v>
      </c>
      <c r="F193" s="111">
        <v>44.306328272022952</v>
      </c>
      <c r="G193" s="111">
        <v>44.499765408372802</v>
      </c>
      <c r="H193" s="107">
        <v>5593626.6842354825</v>
      </c>
      <c r="I193" s="107">
        <v>5587443.53523455</v>
      </c>
      <c r="J193" s="108">
        <v>44.489016769594024</v>
      </c>
      <c r="K193" s="108">
        <v>44.540995907591601</v>
      </c>
      <c r="L193" s="110">
        <v>191</v>
      </c>
    </row>
    <row r="194" spans="1:12">
      <c r="A194">
        <f t="shared" si="4"/>
        <v>2002</v>
      </c>
      <c r="B194">
        <f t="shared" si="5"/>
        <v>2</v>
      </c>
      <c r="C194" s="106">
        <v>37288</v>
      </c>
      <c r="D194" s="107">
        <v>4836364.2759193573</v>
      </c>
      <c r="E194" s="107">
        <v>4882835.7117647603</v>
      </c>
      <c r="F194" s="111">
        <v>43.454449943149982</v>
      </c>
      <c r="G194" s="111">
        <v>44.493710605704898</v>
      </c>
      <c r="H194" s="107">
        <v>5569122.5736774253</v>
      </c>
      <c r="I194" s="107">
        <v>5568676.8132645702</v>
      </c>
      <c r="J194" s="108">
        <v>43.803747516409402</v>
      </c>
      <c r="K194" s="108">
        <v>44.481396165479403</v>
      </c>
      <c r="L194" s="110">
        <v>192</v>
      </c>
    </row>
    <row r="195" spans="1:12">
      <c r="A195">
        <f t="shared" si="4"/>
        <v>2002</v>
      </c>
      <c r="B195">
        <f t="shared" si="5"/>
        <v>3</v>
      </c>
      <c r="C195" s="106">
        <v>37316</v>
      </c>
      <c r="D195" s="107">
        <v>4844863.6600004919</v>
      </c>
      <c r="E195" s="107">
        <v>4888501.3850735202</v>
      </c>
      <c r="F195" s="111">
        <v>43.353257851501326</v>
      </c>
      <c r="G195" s="111">
        <v>43.927801195950998</v>
      </c>
      <c r="H195" s="107">
        <v>5575667.4381312039</v>
      </c>
      <c r="I195" s="107">
        <v>5575620.2835299503</v>
      </c>
      <c r="J195" s="108">
        <v>43.721954761127222</v>
      </c>
      <c r="K195" s="108">
        <v>44.090300295142399</v>
      </c>
      <c r="L195" s="110">
        <v>193</v>
      </c>
    </row>
    <row r="196" spans="1:12">
      <c r="A196">
        <f t="shared" ref="A196:A259" si="6">YEAR(C196)</f>
        <v>2002</v>
      </c>
      <c r="B196">
        <f t="shared" ref="B196:B259" si="7">MONTH(C196)</f>
        <v>4</v>
      </c>
      <c r="C196" s="106">
        <v>37347</v>
      </c>
      <c r="D196" s="107">
        <v>4865140.0048808977</v>
      </c>
      <c r="E196" s="107">
        <v>4891463.55400836</v>
      </c>
      <c r="F196" s="111">
        <v>44.194345520404127</v>
      </c>
      <c r="G196" s="111">
        <v>44.147974104114802</v>
      </c>
      <c r="H196" s="107">
        <v>5585563.9091476565</v>
      </c>
      <c r="I196" s="107">
        <v>5584777.0327734398</v>
      </c>
      <c r="J196" s="108">
        <v>44.374976171561535</v>
      </c>
      <c r="K196" s="108">
        <v>44.129794859089898</v>
      </c>
      <c r="L196" s="110">
        <v>194</v>
      </c>
    </row>
    <row r="197" spans="1:12">
      <c r="A197">
        <f t="shared" si="6"/>
        <v>2002</v>
      </c>
      <c r="B197">
        <f t="shared" si="7"/>
        <v>5</v>
      </c>
      <c r="C197" s="106">
        <v>37377</v>
      </c>
      <c r="D197" s="107">
        <v>4874615.5896279197</v>
      </c>
      <c r="E197" s="107">
        <v>4873200.4962973697</v>
      </c>
      <c r="F197" s="111">
        <v>44.8274428828338</v>
      </c>
      <c r="G197" s="111">
        <v>44.061014536600403</v>
      </c>
      <c r="H197" s="107">
        <v>5574330.5568325222</v>
      </c>
      <c r="I197" s="107">
        <v>5574955.0057646697</v>
      </c>
      <c r="J197" s="108">
        <v>44.731731025945059</v>
      </c>
      <c r="K197" s="108">
        <v>44.1126622885225</v>
      </c>
      <c r="L197" s="110">
        <v>195</v>
      </c>
    </row>
    <row r="198" spans="1:12">
      <c r="A198">
        <f t="shared" si="6"/>
        <v>2002</v>
      </c>
      <c r="B198">
        <f t="shared" si="7"/>
        <v>6</v>
      </c>
      <c r="C198" s="106">
        <v>37408</v>
      </c>
      <c r="D198" s="107">
        <v>4911103.668351057</v>
      </c>
      <c r="E198" s="107">
        <v>4885587.4138746103</v>
      </c>
      <c r="F198" s="111">
        <v>44.810819513806464</v>
      </c>
      <c r="G198" s="111">
        <v>44.495063379508402</v>
      </c>
      <c r="H198" s="107">
        <v>5583678.4772581765</v>
      </c>
      <c r="I198" s="107">
        <v>5585134.6590687297</v>
      </c>
      <c r="J198" s="108">
        <v>44.627145874923762</v>
      </c>
      <c r="K198" s="108">
        <v>44.481895776988097</v>
      </c>
      <c r="L198" s="110">
        <v>196</v>
      </c>
    </row>
    <row r="199" spans="1:12">
      <c r="A199">
        <f t="shared" si="6"/>
        <v>2002</v>
      </c>
      <c r="B199">
        <f t="shared" si="7"/>
        <v>7</v>
      </c>
      <c r="C199" s="106">
        <v>37438</v>
      </c>
      <c r="D199" s="107">
        <v>4953393.5000083502</v>
      </c>
      <c r="E199" s="107">
        <v>4910229.8279056503</v>
      </c>
      <c r="F199" s="111">
        <v>44.798820194369036</v>
      </c>
      <c r="G199" s="111">
        <v>44.649828212381898</v>
      </c>
      <c r="H199" s="107">
        <v>5609928.2977231741</v>
      </c>
      <c r="I199" s="107">
        <v>5610988.0705654602</v>
      </c>
      <c r="J199" s="108">
        <v>44.561013431919257</v>
      </c>
      <c r="K199" s="108">
        <v>44.623347694542801</v>
      </c>
      <c r="L199" s="110">
        <v>197</v>
      </c>
    </row>
    <row r="200" spans="1:12">
      <c r="A200">
        <f t="shared" si="6"/>
        <v>2002</v>
      </c>
      <c r="B200">
        <f t="shared" si="7"/>
        <v>8</v>
      </c>
      <c r="C200" s="106">
        <v>37469</v>
      </c>
      <c r="D200" s="107">
        <v>4962163.2599264998</v>
      </c>
      <c r="E200" s="107">
        <v>4920676.1028129198</v>
      </c>
      <c r="F200" s="111">
        <v>45.021890437432866</v>
      </c>
      <c r="G200" s="111">
        <v>44.748442917802997</v>
      </c>
      <c r="H200" s="107">
        <v>5618298.028002549</v>
      </c>
      <c r="I200" s="107">
        <v>5621937.9280501502</v>
      </c>
      <c r="J200" s="108">
        <v>44.807402645840611</v>
      </c>
      <c r="K200" s="108">
        <v>44.791753809636901</v>
      </c>
      <c r="L200" s="110">
        <v>198</v>
      </c>
    </row>
    <row r="201" spans="1:12">
      <c r="A201">
        <f t="shared" si="6"/>
        <v>2002</v>
      </c>
      <c r="B201">
        <f t="shared" si="7"/>
        <v>9</v>
      </c>
      <c r="C201" s="106">
        <v>37500</v>
      </c>
      <c r="D201" s="107">
        <v>4972540.5235740058</v>
      </c>
      <c r="E201" s="107">
        <v>4932818.2798517998</v>
      </c>
      <c r="F201" s="111">
        <v>44.271212231560177</v>
      </c>
      <c r="G201" s="111">
        <v>44.502576693934301</v>
      </c>
      <c r="H201" s="107">
        <v>5635212.4229607563</v>
      </c>
      <c r="I201" s="107">
        <v>5639419.9881997397</v>
      </c>
      <c r="J201" s="108">
        <v>44.101591047315765</v>
      </c>
      <c r="K201" s="108">
        <v>44.364361142747498</v>
      </c>
      <c r="L201" s="110">
        <v>199</v>
      </c>
    </row>
    <row r="202" spans="1:12">
      <c r="A202">
        <f t="shared" si="6"/>
        <v>2002</v>
      </c>
      <c r="B202">
        <f t="shared" si="7"/>
        <v>10</v>
      </c>
      <c r="C202" s="106">
        <v>37530</v>
      </c>
      <c r="D202" s="107">
        <v>4974766.2189630326</v>
      </c>
      <c r="E202" s="107">
        <v>4951569.5811951403</v>
      </c>
      <c r="F202" s="111">
        <v>44.20325860360974</v>
      </c>
      <c r="G202" s="111">
        <v>44.275663052766902</v>
      </c>
      <c r="H202" s="107">
        <v>5653014.8425772851</v>
      </c>
      <c r="I202" s="107">
        <v>5655428.7508816496</v>
      </c>
      <c r="J202" s="108">
        <v>44.017512495063713</v>
      </c>
      <c r="K202" s="108">
        <v>44.218083216342201</v>
      </c>
      <c r="L202" s="110">
        <v>200</v>
      </c>
    </row>
    <row r="203" spans="1:12">
      <c r="A203">
        <f t="shared" si="6"/>
        <v>2002</v>
      </c>
      <c r="B203">
        <f t="shared" si="7"/>
        <v>11</v>
      </c>
      <c r="C203" s="106">
        <v>37561</v>
      </c>
      <c r="D203" s="107">
        <v>4969087.2666530684</v>
      </c>
      <c r="E203" s="107">
        <v>4964561.9395606304</v>
      </c>
      <c r="F203" s="111">
        <v>44.332742903294047</v>
      </c>
      <c r="G203" s="111">
        <v>44.199866449508399</v>
      </c>
      <c r="H203" s="107">
        <v>5671530.7357277311</v>
      </c>
      <c r="I203" s="107">
        <v>5669597.8843575697</v>
      </c>
      <c r="J203" s="108">
        <v>44.169317928196556</v>
      </c>
      <c r="K203" s="108">
        <v>44.137177802068997</v>
      </c>
      <c r="L203" s="110">
        <v>201</v>
      </c>
    </row>
    <row r="204" spans="1:12">
      <c r="A204">
        <f t="shared" si="6"/>
        <v>2002</v>
      </c>
      <c r="B204">
        <f t="shared" si="7"/>
        <v>12</v>
      </c>
      <c r="C204" s="106">
        <v>37591</v>
      </c>
      <c r="D204" s="107">
        <v>4952394.7584278621</v>
      </c>
      <c r="E204" s="107">
        <v>4976151.5735505698</v>
      </c>
      <c r="F204" s="111">
        <v>44.833321399645108</v>
      </c>
      <c r="G204" s="111">
        <v>44.266084067764602</v>
      </c>
      <c r="H204" s="107">
        <v>5687202.8350271117</v>
      </c>
      <c r="I204" s="107">
        <v>5684817.8011816004</v>
      </c>
      <c r="J204" s="108">
        <v>44.804442664717136</v>
      </c>
      <c r="K204" s="108">
        <v>44.185074847105398</v>
      </c>
      <c r="L204" s="110">
        <v>202</v>
      </c>
    </row>
    <row r="205" spans="1:12">
      <c r="A205">
        <f t="shared" si="6"/>
        <v>2003</v>
      </c>
      <c r="B205">
        <f t="shared" si="7"/>
        <v>1</v>
      </c>
      <c r="C205" s="106">
        <v>37622</v>
      </c>
      <c r="D205" s="107">
        <v>4953319.7047997303</v>
      </c>
      <c r="E205" s="107">
        <v>4992288.8750542998</v>
      </c>
      <c r="F205" s="111">
        <v>43.943047712096323</v>
      </c>
      <c r="G205" s="111">
        <v>44.076775538849603</v>
      </c>
      <c r="H205" s="107">
        <v>5714020.8251969777</v>
      </c>
      <c r="I205" s="107">
        <v>5707592.3986474602</v>
      </c>
      <c r="J205" s="108">
        <v>44.099775246802928</v>
      </c>
      <c r="K205" s="108">
        <v>44.093781806692498</v>
      </c>
      <c r="L205" s="110">
        <v>203</v>
      </c>
    </row>
    <row r="206" spans="1:12">
      <c r="A206">
        <f t="shared" si="6"/>
        <v>2003</v>
      </c>
      <c r="B206">
        <f t="shared" si="7"/>
        <v>2</v>
      </c>
      <c r="C206" s="106">
        <v>37653</v>
      </c>
      <c r="D206" s="107">
        <v>4980411.619551776</v>
      </c>
      <c r="E206" s="107">
        <v>5030850.2089178702</v>
      </c>
      <c r="F206" s="111">
        <v>42.882151304386433</v>
      </c>
      <c r="G206" s="111">
        <v>43.916641087313501</v>
      </c>
      <c r="H206" s="107">
        <v>5755720.5795075968</v>
      </c>
      <c r="I206" s="107">
        <v>5754310.5760170296</v>
      </c>
      <c r="J206" s="108">
        <v>43.240962880599774</v>
      </c>
      <c r="K206" s="108">
        <v>43.9234200318284</v>
      </c>
      <c r="L206" s="110">
        <v>204</v>
      </c>
    </row>
    <row r="207" spans="1:12">
      <c r="A207">
        <f t="shared" si="6"/>
        <v>2003</v>
      </c>
      <c r="B207">
        <f t="shared" si="7"/>
        <v>3</v>
      </c>
      <c r="C207" s="106">
        <v>37681</v>
      </c>
      <c r="D207" s="107">
        <v>5019209.7823624965</v>
      </c>
      <c r="E207" s="107">
        <v>5065309.9254761403</v>
      </c>
      <c r="F207" s="111">
        <v>43.201557554064529</v>
      </c>
      <c r="G207" s="111">
        <v>43.834088872165601</v>
      </c>
      <c r="H207" s="107">
        <v>5797535.6471519135</v>
      </c>
      <c r="I207" s="107">
        <v>5796290.1720162397</v>
      </c>
      <c r="J207" s="108">
        <v>43.48913194139103</v>
      </c>
      <c r="K207" s="108">
        <v>43.847929911706402</v>
      </c>
      <c r="L207" s="110">
        <v>205</v>
      </c>
    </row>
    <row r="208" spans="1:12">
      <c r="A208">
        <f t="shared" si="6"/>
        <v>2003</v>
      </c>
      <c r="B208">
        <f t="shared" si="7"/>
        <v>4</v>
      </c>
      <c r="C208" s="106">
        <v>37712</v>
      </c>
      <c r="D208" s="107">
        <v>5052985.6424905313</v>
      </c>
      <c r="E208" s="107">
        <v>5081043.5333697302</v>
      </c>
      <c r="F208" s="111">
        <v>43.747793878303419</v>
      </c>
      <c r="G208" s="111">
        <v>43.759208319890803</v>
      </c>
      <c r="H208" s="107">
        <v>5813389.6727619562</v>
      </c>
      <c r="I208" s="107">
        <v>5812106.9657264799</v>
      </c>
      <c r="J208" s="108">
        <v>43.931826589489255</v>
      </c>
      <c r="K208" s="108">
        <v>43.881781421172001</v>
      </c>
      <c r="L208" s="110">
        <v>206</v>
      </c>
    </row>
    <row r="209" spans="1:12">
      <c r="A209">
        <f t="shared" si="6"/>
        <v>2003</v>
      </c>
      <c r="B209">
        <f t="shared" si="7"/>
        <v>5</v>
      </c>
      <c r="C209" s="106">
        <v>37742</v>
      </c>
      <c r="D209" s="107">
        <v>5113377.3164527584</v>
      </c>
      <c r="E209" s="107">
        <v>5111258.3552372502</v>
      </c>
      <c r="F209" s="111">
        <v>44.504178841490543</v>
      </c>
      <c r="G209" s="111">
        <v>43.8081324239458</v>
      </c>
      <c r="H209" s="107">
        <v>5849369.8223831002</v>
      </c>
      <c r="I209" s="107">
        <v>5849537.3891987801</v>
      </c>
      <c r="J209" s="108">
        <v>44.473239468487435</v>
      </c>
      <c r="K209" s="108">
        <v>43.846092450418503</v>
      </c>
      <c r="L209" s="110">
        <v>207</v>
      </c>
    </row>
    <row r="210" spans="1:12">
      <c r="A210">
        <f t="shared" si="6"/>
        <v>2003</v>
      </c>
      <c r="B210">
        <f t="shared" si="7"/>
        <v>6</v>
      </c>
      <c r="C210" s="106">
        <v>37773</v>
      </c>
      <c r="D210" s="107">
        <v>5138582.5328887291</v>
      </c>
      <c r="E210" s="107">
        <v>5108163.8077058503</v>
      </c>
      <c r="F210" s="111">
        <v>44.208301998796749</v>
      </c>
      <c r="G210" s="111">
        <v>43.887951089393802</v>
      </c>
      <c r="H210" s="107">
        <v>5849091.7929981956</v>
      </c>
      <c r="I210" s="107">
        <v>5850671.1990599204</v>
      </c>
      <c r="J210" s="108">
        <v>44.055209358597203</v>
      </c>
      <c r="K210" s="108">
        <v>43.894414989852898</v>
      </c>
      <c r="L210" s="110">
        <v>208</v>
      </c>
    </row>
    <row r="211" spans="1:12">
      <c r="A211">
        <f t="shared" si="6"/>
        <v>2003</v>
      </c>
      <c r="B211">
        <f t="shared" si="7"/>
        <v>7</v>
      </c>
      <c r="C211" s="106">
        <v>37803</v>
      </c>
      <c r="D211" s="107">
        <v>5147945.9853265099</v>
      </c>
      <c r="E211" s="107">
        <v>5101268.0674704099</v>
      </c>
      <c r="F211" s="111">
        <v>44.53442281904961</v>
      </c>
      <c r="G211" s="111">
        <v>44.303384380818301</v>
      </c>
      <c r="H211" s="107">
        <v>5846263.8764396459</v>
      </c>
      <c r="I211" s="107">
        <v>5849157.8091054596</v>
      </c>
      <c r="J211" s="108">
        <v>44.295880119100225</v>
      </c>
      <c r="K211" s="108">
        <v>44.331123140044298</v>
      </c>
      <c r="L211" s="110">
        <v>209</v>
      </c>
    </row>
    <row r="212" spans="1:12">
      <c r="A212">
        <f t="shared" si="6"/>
        <v>2003</v>
      </c>
      <c r="B212">
        <f t="shared" si="7"/>
        <v>8</v>
      </c>
      <c r="C212" s="106">
        <v>37834</v>
      </c>
      <c r="D212" s="107">
        <v>5146460.7761027999</v>
      </c>
      <c r="E212" s="107">
        <v>5101309.8611784298</v>
      </c>
      <c r="F212" s="111">
        <v>44.682258213600235</v>
      </c>
      <c r="G212" s="111">
        <v>44.419595444265603</v>
      </c>
      <c r="H212" s="107">
        <v>5838519.171346467</v>
      </c>
      <c r="I212" s="107">
        <v>5845157.1795148104</v>
      </c>
      <c r="J212" s="108">
        <v>44.465840357828746</v>
      </c>
      <c r="K212" s="108">
        <v>44.444278395702597</v>
      </c>
      <c r="L212" s="110">
        <v>210</v>
      </c>
    </row>
    <row r="213" spans="1:12">
      <c r="A213">
        <f t="shared" si="6"/>
        <v>2003</v>
      </c>
      <c r="B213">
        <f t="shared" si="7"/>
        <v>9</v>
      </c>
      <c r="C213" s="106">
        <v>37865</v>
      </c>
      <c r="D213" s="107">
        <v>5144384.1732710851</v>
      </c>
      <c r="E213" s="107">
        <v>5103386.9383920403</v>
      </c>
      <c r="F213" s="111">
        <v>44.14910783560935</v>
      </c>
      <c r="G213" s="111">
        <v>44.255352878296598</v>
      </c>
      <c r="H213" s="107">
        <v>5833276.1508233128</v>
      </c>
      <c r="I213" s="107">
        <v>5837179.0087022604</v>
      </c>
      <c r="J213" s="108">
        <v>43.978144084499867</v>
      </c>
      <c r="K213" s="108">
        <v>44.284892163847999</v>
      </c>
      <c r="L213" s="110">
        <v>211</v>
      </c>
    </row>
    <row r="214" spans="1:12">
      <c r="A214">
        <f t="shared" si="6"/>
        <v>2003</v>
      </c>
      <c r="B214">
        <f t="shared" si="7"/>
        <v>10</v>
      </c>
      <c r="C214" s="106">
        <v>37895</v>
      </c>
      <c r="D214" s="107">
        <v>5135897.6839979012</v>
      </c>
      <c r="E214" s="107">
        <v>5111713.7630862202</v>
      </c>
      <c r="F214" s="111">
        <v>44.349660771402917</v>
      </c>
      <c r="G214" s="111">
        <v>44.324241015896298</v>
      </c>
      <c r="H214" s="107">
        <v>5845343.8174841572</v>
      </c>
      <c r="I214" s="107">
        <v>5847544.85075403</v>
      </c>
      <c r="J214" s="108">
        <v>44.226266722289758</v>
      </c>
      <c r="K214" s="108">
        <v>44.254690272347297</v>
      </c>
      <c r="L214" s="110">
        <v>212</v>
      </c>
    </row>
    <row r="215" spans="1:12">
      <c r="A215">
        <f t="shared" si="6"/>
        <v>2003</v>
      </c>
      <c r="B215">
        <f t="shared" si="7"/>
        <v>11</v>
      </c>
      <c r="C215" s="106">
        <v>37926</v>
      </c>
      <c r="D215" s="107">
        <v>5136150.1300420547</v>
      </c>
      <c r="E215" s="107">
        <v>5132960.5331114801</v>
      </c>
      <c r="F215" s="111">
        <v>44.486401994850326</v>
      </c>
      <c r="G215" s="111">
        <v>44.3141918170273</v>
      </c>
      <c r="H215" s="107">
        <v>5867706.4777992005</v>
      </c>
      <c r="I215" s="107">
        <v>5867775.7194255097</v>
      </c>
      <c r="J215" s="108">
        <v>44.40506195971895</v>
      </c>
      <c r="K215" s="108">
        <v>44.237911846178697</v>
      </c>
      <c r="L215" s="110">
        <v>213</v>
      </c>
    </row>
    <row r="216" spans="1:12">
      <c r="A216">
        <f t="shared" si="6"/>
        <v>2003</v>
      </c>
      <c r="B216">
        <f t="shared" si="7"/>
        <v>12</v>
      </c>
      <c r="C216" s="106">
        <v>37956</v>
      </c>
      <c r="D216" s="107">
        <v>5114760.9925651345</v>
      </c>
      <c r="E216" s="107">
        <v>5142432.5582271703</v>
      </c>
      <c r="F216" s="111">
        <v>44.377751108457353</v>
      </c>
      <c r="G216" s="111">
        <v>43.8676159679951</v>
      </c>
      <c r="H216" s="107">
        <v>5888044.7354811914</v>
      </c>
      <c r="I216" s="107">
        <v>5884167.9007096002</v>
      </c>
      <c r="J216" s="108">
        <v>44.450990558475183</v>
      </c>
      <c r="K216" s="108">
        <v>43.925866873259103</v>
      </c>
      <c r="L216" s="110">
        <v>214</v>
      </c>
    </row>
    <row r="217" spans="1:12">
      <c r="A217">
        <f t="shared" si="6"/>
        <v>2004</v>
      </c>
      <c r="B217">
        <f t="shared" si="7"/>
        <v>1</v>
      </c>
      <c r="C217" s="106">
        <v>37987</v>
      </c>
      <c r="D217" s="107">
        <v>5108810.9897113629</v>
      </c>
      <c r="E217" s="107">
        <v>5150140.8997121602</v>
      </c>
      <c r="F217" s="111">
        <v>43.656219761714063</v>
      </c>
      <c r="G217" s="111">
        <v>43.861605433708498</v>
      </c>
      <c r="H217" s="107">
        <v>5892493.0483902609</v>
      </c>
      <c r="I217" s="107">
        <v>5886046.2531705797</v>
      </c>
      <c r="J217" s="108">
        <v>43.852635138140869</v>
      </c>
      <c r="K217" s="108">
        <v>43.849120012411902</v>
      </c>
      <c r="L217" s="110">
        <v>215</v>
      </c>
    </row>
    <row r="218" spans="1:12">
      <c r="A218">
        <f t="shared" si="6"/>
        <v>2004</v>
      </c>
      <c r="B218">
        <f t="shared" si="7"/>
        <v>2</v>
      </c>
      <c r="C218" s="106">
        <v>38018</v>
      </c>
      <c r="D218" s="107">
        <v>5097231.7773602679</v>
      </c>
      <c r="E218" s="107">
        <v>5150990.4043165101</v>
      </c>
      <c r="F218" s="111">
        <v>42.64779791660537</v>
      </c>
      <c r="G218" s="111">
        <v>43.677222153845797</v>
      </c>
      <c r="H218" s="107">
        <v>5905338.6229325943</v>
      </c>
      <c r="I218" s="107">
        <v>5897938.8755286196</v>
      </c>
      <c r="J218" s="108">
        <v>43.023991731719313</v>
      </c>
      <c r="K218" s="108">
        <v>43.617233238405397</v>
      </c>
      <c r="L218" s="110">
        <v>216</v>
      </c>
    </row>
    <row r="219" spans="1:12">
      <c r="A219">
        <f t="shared" si="6"/>
        <v>2004</v>
      </c>
      <c r="B219">
        <f t="shared" si="7"/>
        <v>3</v>
      </c>
      <c r="C219" s="106">
        <v>38047</v>
      </c>
      <c r="D219" s="107">
        <v>5113674.986897503</v>
      </c>
      <c r="E219" s="107">
        <v>5162100.4823479</v>
      </c>
      <c r="F219" s="111">
        <v>43.53285921840434</v>
      </c>
      <c r="G219" s="111">
        <v>44.242891818295703</v>
      </c>
      <c r="H219" s="107">
        <v>5907590.4606907032</v>
      </c>
      <c r="I219" s="107">
        <v>5904959.9745912096</v>
      </c>
      <c r="J219" s="108">
        <v>43.808160836633647</v>
      </c>
      <c r="K219" s="108">
        <v>44.289793922573203</v>
      </c>
      <c r="L219" s="110">
        <v>217</v>
      </c>
    </row>
    <row r="220" spans="1:12">
      <c r="A220">
        <f t="shared" si="6"/>
        <v>2004</v>
      </c>
      <c r="B220">
        <f t="shared" si="7"/>
        <v>4</v>
      </c>
      <c r="C220" s="106">
        <v>38078</v>
      </c>
      <c r="D220" s="107">
        <v>5135785.8519646842</v>
      </c>
      <c r="E220" s="107">
        <v>5163697.1686991099</v>
      </c>
      <c r="F220" s="111">
        <v>44.034086616937188</v>
      </c>
      <c r="G220" s="111">
        <v>44.162255290216599</v>
      </c>
      <c r="H220" s="107">
        <v>5917735.8219491122</v>
      </c>
      <c r="I220" s="107">
        <v>5915184.6865381999</v>
      </c>
      <c r="J220" s="108">
        <v>44.120545597572665</v>
      </c>
      <c r="K220" s="108">
        <v>44.120991411012298</v>
      </c>
      <c r="L220" s="110">
        <v>218</v>
      </c>
    </row>
    <row r="221" spans="1:12">
      <c r="A221">
        <f t="shared" si="6"/>
        <v>2004</v>
      </c>
      <c r="B221">
        <f t="shared" si="7"/>
        <v>5</v>
      </c>
      <c r="C221" s="106">
        <v>38108</v>
      </c>
      <c r="D221" s="107">
        <v>5177076.2149607548</v>
      </c>
      <c r="E221" s="107">
        <v>5173178.4500680203</v>
      </c>
      <c r="F221" s="111">
        <v>44.690636928344354</v>
      </c>
      <c r="G221" s="111">
        <v>44.0233586385555</v>
      </c>
      <c r="H221" s="107">
        <v>5914507.673431321</v>
      </c>
      <c r="I221" s="107">
        <v>5914709.2628017496</v>
      </c>
      <c r="J221" s="108">
        <v>44.592831177330552</v>
      </c>
      <c r="K221" s="108">
        <v>44.014872631185902</v>
      </c>
      <c r="L221" s="110">
        <v>219</v>
      </c>
    </row>
    <row r="222" spans="1:12">
      <c r="A222">
        <f t="shared" si="6"/>
        <v>2004</v>
      </c>
      <c r="B222">
        <f t="shared" si="7"/>
        <v>6</v>
      </c>
      <c r="C222" s="106">
        <v>38139</v>
      </c>
      <c r="D222" s="107">
        <v>5216855.0721355863</v>
      </c>
      <c r="E222" s="107">
        <v>5181913.9583162703</v>
      </c>
      <c r="F222" s="111">
        <v>44.150003057451727</v>
      </c>
      <c r="G222" s="111">
        <v>43.844160867766</v>
      </c>
      <c r="H222" s="107">
        <v>5926786.8168495065</v>
      </c>
      <c r="I222" s="107">
        <v>5930299.5253907498</v>
      </c>
      <c r="J222" s="108">
        <v>43.98605985689958</v>
      </c>
      <c r="K222" s="108">
        <v>43.873464714453199</v>
      </c>
      <c r="L222" s="110">
        <v>220</v>
      </c>
    </row>
    <row r="223" spans="1:12">
      <c r="A223">
        <f t="shared" si="6"/>
        <v>2004</v>
      </c>
      <c r="B223">
        <f t="shared" si="7"/>
        <v>7</v>
      </c>
      <c r="C223" s="106">
        <v>38169</v>
      </c>
      <c r="D223" s="107">
        <v>5231721.4501080988</v>
      </c>
      <c r="E223" s="107">
        <v>5182856.5280610304</v>
      </c>
      <c r="F223" s="111">
        <v>44.03433222504168</v>
      </c>
      <c r="G223" s="111">
        <v>43.756845810701499</v>
      </c>
      <c r="H223" s="107">
        <v>5918970.9846986551</v>
      </c>
      <c r="I223" s="107">
        <v>5920031.7266424503</v>
      </c>
      <c r="J223" s="108">
        <v>43.83631550939586</v>
      </c>
      <c r="K223" s="108">
        <v>43.808571687215398</v>
      </c>
      <c r="L223" s="110">
        <v>221</v>
      </c>
    </row>
    <row r="224" spans="1:12">
      <c r="A224">
        <f t="shared" si="6"/>
        <v>2004</v>
      </c>
      <c r="B224">
        <f t="shared" si="7"/>
        <v>8</v>
      </c>
      <c r="C224" s="106">
        <v>38200</v>
      </c>
      <c r="D224" s="107">
        <v>5261070.9708475191</v>
      </c>
      <c r="E224" s="107">
        <v>5213399.3933353201</v>
      </c>
      <c r="F224" s="111">
        <v>44.11229067262321</v>
      </c>
      <c r="G224" s="111">
        <v>43.796109274357299</v>
      </c>
      <c r="H224" s="107">
        <v>5956926.4907178581</v>
      </c>
      <c r="I224" s="107">
        <v>5963530.4535558</v>
      </c>
      <c r="J224" s="108">
        <v>43.897906413078594</v>
      </c>
      <c r="K224" s="108">
        <v>43.767201217036003</v>
      </c>
      <c r="L224" s="110">
        <v>222</v>
      </c>
    </row>
    <row r="225" spans="1:12">
      <c r="A225">
        <f t="shared" si="6"/>
        <v>2004</v>
      </c>
      <c r="B225">
        <f t="shared" si="7"/>
        <v>9</v>
      </c>
      <c r="C225" s="106">
        <v>38231</v>
      </c>
      <c r="D225" s="107">
        <v>5281663.0005932488</v>
      </c>
      <c r="E225" s="107">
        <v>5239772.6680679703</v>
      </c>
      <c r="F225" s="111">
        <v>44.194743023265247</v>
      </c>
      <c r="G225" s="111">
        <v>44.312161710771299</v>
      </c>
      <c r="H225" s="107">
        <v>5989826.5283860024</v>
      </c>
      <c r="I225" s="107">
        <v>5994240.7294688402</v>
      </c>
      <c r="J225" s="108">
        <v>43.993918112479669</v>
      </c>
      <c r="K225" s="108">
        <v>44.259196570929397</v>
      </c>
      <c r="L225" s="110">
        <v>223</v>
      </c>
    </row>
    <row r="226" spans="1:12">
      <c r="A226">
        <f t="shared" si="6"/>
        <v>2004</v>
      </c>
      <c r="B226">
        <f t="shared" si="7"/>
        <v>10</v>
      </c>
      <c r="C226" s="106">
        <v>38261</v>
      </c>
      <c r="D226" s="107">
        <v>5301868.3460301869</v>
      </c>
      <c r="E226" s="107">
        <v>5277982.3418995403</v>
      </c>
      <c r="F226" s="111">
        <v>44.208955645941685</v>
      </c>
      <c r="G226" s="111">
        <v>44.170570213250997</v>
      </c>
      <c r="H226" s="107">
        <v>6035583.7132638535</v>
      </c>
      <c r="I226" s="107">
        <v>6041698.7503510704</v>
      </c>
      <c r="J226" s="108">
        <v>44.098211900838116</v>
      </c>
      <c r="K226" s="108">
        <v>44.136628613549</v>
      </c>
      <c r="L226" s="110">
        <v>224</v>
      </c>
    </row>
    <row r="227" spans="1:12">
      <c r="A227">
        <f t="shared" si="6"/>
        <v>2004</v>
      </c>
      <c r="B227">
        <f t="shared" si="7"/>
        <v>11</v>
      </c>
      <c r="C227" s="106">
        <v>38292</v>
      </c>
      <c r="D227" s="107">
        <v>5309182.760531011</v>
      </c>
      <c r="E227" s="107">
        <v>5307171.2598978402</v>
      </c>
      <c r="F227" s="111">
        <v>43.94610914674189</v>
      </c>
      <c r="G227" s="111">
        <v>43.677952462632497</v>
      </c>
      <c r="H227" s="107">
        <v>6075762.2653872957</v>
      </c>
      <c r="I227" s="107">
        <v>6075784.4910862204</v>
      </c>
      <c r="J227" s="108">
        <v>43.893026141046398</v>
      </c>
      <c r="K227" s="108">
        <v>43.688311681054799</v>
      </c>
      <c r="L227" s="110">
        <v>225</v>
      </c>
    </row>
    <row r="228" spans="1:12">
      <c r="A228">
        <f t="shared" si="6"/>
        <v>2004</v>
      </c>
      <c r="B228">
        <f t="shared" si="7"/>
        <v>12</v>
      </c>
      <c r="C228" s="106">
        <v>38322</v>
      </c>
      <c r="D228" s="107">
        <v>5337398.4763389537</v>
      </c>
      <c r="E228" s="107">
        <v>5369622.2557960404</v>
      </c>
      <c r="F228" s="111">
        <v>43.791102467724656</v>
      </c>
      <c r="G228" s="111">
        <v>43.297411368035199</v>
      </c>
      <c r="H228" s="107">
        <v>6140526.5433474658</v>
      </c>
      <c r="I228" s="107">
        <v>6136585.5563537404</v>
      </c>
      <c r="J228" s="108">
        <v>43.818226865399303</v>
      </c>
      <c r="K228" s="108">
        <v>43.254974550957698</v>
      </c>
      <c r="L228" s="110">
        <v>226</v>
      </c>
    </row>
    <row r="229" spans="1:12">
      <c r="A229">
        <f t="shared" si="6"/>
        <v>2005</v>
      </c>
      <c r="B229">
        <f t="shared" si="7"/>
        <v>1</v>
      </c>
      <c r="C229" s="106">
        <v>38353</v>
      </c>
      <c r="D229" s="107">
        <v>5323580.5312237386</v>
      </c>
      <c r="E229" s="107">
        <v>5366149.37216656</v>
      </c>
      <c r="F229" s="111">
        <v>43.031173607281552</v>
      </c>
      <c r="G229" s="111">
        <v>43.161754676340301</v>
      </c>
      <c r="H229" s="107">
        <v>6141613.3672418613</v>
      </c>
      <c r="I229" s="107">
        <v>6135631.0187889999</v>
      </c>
      <c r="J229" s="108">
        <v>43.211474949181174</v>
      </c>
      <c r="K229" s="108">
        <v>43.207647825946601</v>
      </c>
      <c r="L229" s="110">
        <v>227</v>
      </c>
    </row>
    <row r="230" spans="1:12">
      <c r="A230">
        <f t="shared" si="6"/>
        <v>2005</v>
      </c>
      <c r="B230">
        <f t="shared" si="7"/>
        <v>2</v>
      </c>
      <c r="C230" s="106">
        <v>38384</v>
      </c>
      <c r="D230" s="107">
        <v>5318536.0012370758</v>
      </c>
      <c r="E230" s="107">
        <v>5376262.6193628199</v>
      </c>
      <c r="F230" s="111">
        <v>41.860244716874014</v>
      </c>
      <c r="G230" s="111">
        <v>43.033821480629904</v>
      </c>
      <c r="H230" s="107">
        <v>6141674.8066865485</v>
      </c>
      <c r="I230" s="107">
        <v>6139104.2741066599</v>
      </c>
      <c r="J230" s="108">
        <v>42.183240103250625</v>
      </c>
      <c r="K230" s="108">
        <v>42.979628526942598</v>
      </c>
      <c r="L230" s="110">
        <v>228</v>
      </c>
    </row>
    <row r="231" spans="1:12">
      <c r="A231">
        <f t="shared" si="6"/>
        <v>2005</v>
      </c>
      <c r="B231">
        <f t="shared" si="7"/>
        <v>3</v>
      </c>
      <c r="C231" s="106">
        <v>38412</v>
      </c>
      <c r="D231" s="107">
        <v>5330754.1029033139</v>
      </c>
      <c r="E231" s="107">
        <v>5382805.55640091</v>
      </c>
      <c r="F231" s="111">
        <v>41.646469601319168</v>
      </c>
      <c r="G231" s="111">
        <v>42.373562158323899</v>
      </c>
      <c r="H231" s="107">
        <v>6154582.5096191745</v>
      </c>
      <c r="I231" s="107">
        <v>6152049.8837855002</v>
      </c>
      <c r="J231" s="108">
        <v>41.886271816645582</v>
      </c>
      <c r="K231" s="108">
        <v>42.598578844095201</v>
      </c>
      <c r="L231" s="110">
        <v>229</v>
      </c>
    </row>
    <row r="232" spans="1:12">
      <c r="A232">
        <f t="shared" si="6"/>
        <v>2005</v>
      </c>
      <c r="B232">
        <f t="shared" si="7"/>
        <v>4</v>
      </c>
      <c r="C232" s="106">
        <v>38443</v>
      </c>
      <c r="D232" s="107">
        <v>5365700.8033672385</v>
      </c>
      <c r="E232" s="107">
        <v>5393780.1119448598</v>
      </c>
      <c r="F232" s="111">
        <v>42.339164400318616</v>
      </c>
      <c r="G232" s="111">
        <v>42.5250343154974</v>
      </c>
      <c r="H232" s="107">
        <v>6170147.153572632</v>
      </c>
      <c r="I232" s="107">
        <v>6168065.9308398198</v>
      </c>
      <c r="J232" s="108">
        <v>42.45227624700437</v>
      </c>
      <c r="K232" s="108">
        <v>42.376836049602602</v>
      </c>
      <c r="L232" s="110">
        <v>230</v>
      </c>
    </row>
    <row r="233" spans="1:12">
      <c r="A233">
        <f t="shared" si="6"/>
        <v>2005</v>
      </c>
      <c r="B233">
        <f t="shared" si="7"/>
        <v>5</v>
      </c>
      <c r="C233" s="106">
        <v>38473</v>
      </c>
      <c r="D233" s="107">
        <v>5431865.0442965114</v>
      </c>
      <c r="E233" s="107">
        <v>5426391.8201292902</v>
      </c>
      <c r="F233" s="111">
        <v>43.228732372828112</v>
      </c>
      <c r="G233" s="111">
        <v>42.5330778596811</v>
      </c>
      <c r="H233" s="107">
        <v>6191837.5160677563</v>
      </c>
      <c r="I233" s="107">
        <v>6195062.4002473997</v>
      </c>
      <c r="J233" s="108">
        <v>43.079656696258063</v>
      </c>
      <c r="K233" s="108">
        <v>42.451853581083299</v>
      </c>
      <c r="L233" s="110">
        <v>231</v>
      </c>
    </row>
    <row r="234" spans="1:12">
      <c r="A234">
        <f t="shared" si="6"/>
        <v>2005</v>
      </c>
      <c r="B234">
        <f t="shared" si="7"/>
        <v>6</v>
      </c>
      <c r="C234" s="106">
        <v>38504</v>
      </c>
      <c r="D234" s="107">
        <v>5504364.8998047095</v>
      </c>
      <c r="E234" s="107">
        <v>5464779.5453609498</v>
      </c>
      <c r="F234" s="111">
        <v>42.920724853813965</v>
      </c>
      <c r="G234" s="111">
        <v>42.486098423999998</v>
      </c>
      <c r="H234" s="107">
        <v>6217822.149810737</v>
      </c>
      <c r="I234" s="107">
        <v>6220003.0647929702</v>
      </c>
      <c r="J234" s="108">
        <v>42.654414838410268</v>
      </c>
      <c r="K234" s="108">
        <v>42.397875165625003</v>
      </c>
      <c r="L234" s="110">
        <v>232</v>
      </c>
    </row>
    <row r="235" spans="1:12">
      <c r="A235">
        <f t="shared" si="6"/>
        <v>2005</v>
      </c>
      <c r="B235">
        <f t="shared" si="7"/>
        <v>7</v>
      </c>
      <c r="C235" s="106">
        <v>38534</v>
      </c>
      <c r="D235" s="107">
        <v>5547529.1511042146</v>
      </c>
      <c r="E235" s="107">
        <v>5495064.0796004003</v>
      </c>
      <c r="F235" s="111">
        <v>42.559155847124288</v>
      </c>
      <c r="G235" s="111">
        <v>42.3040647708008</v>
      </c>
      <c r="H235" s="107">
        <v>6234380.4398525003</v>
      </c>
      <c r="I235" s="107">
        <v>6236786.8895470602</v>
      </c>
      <c r="J235" s="108">
        <v>42.203135750425361</v>
      </c>
      <c r="K235" s="108">
        <v>42.101926965534702</v>
      </c>
      <c r="L235" s="110">
        <v>233</v>
      </c>
    </row>
    <row r="236" spans="1:12">
      <c r="A236">
        <f t="shared" si="6"/>
        <v>2005</v>
      </c>
      <c r="B236">
        <f t="shared" si="7"/>
        <v>8</v>
      </c>
      <c r="C236" s="106">
        <v>38565</v>
      </c>
      <c r="D236" s="107">
        <v>5546843.682291002</v>
      </c>
      <c r="E236" s="107">
        <v>5496031.5267088003</v>
      </c>
      <c r="F236" s="111">
        <v>42.442708894147735</v>
      </c>
      <c r="G236" s="111">
        <v>42.088120936770899</v>
      </c>
      <c r="H236" s="107">
        <v>6252548.3208117103</v>
      </c>
      <c r="I236" s="107">
        <v>6258565.7144391304</v>
      </c>
      <c r="J236" s="108">
        <v>42.121824168766139</v>
      </c>
      <c r="K236" s="108">
        <v>42.067031619687299</v>
      </c>
      <c r="L236" s="110">
        <v>234</v>
      </c>
    </row>
    <row r="237" spans="1:12">
      <c r="A237">
        <f t="shared" si="6"/>
        <v>2005</v>
      </c>
      <c r="B237">
        <f t="shared" si="7"/>
        <v>9</v>
      </c>
      <c r="C237" s="106">
        <v>38596</v>
      </c>
      <c r="D237" s="107">
        <v>5538594.7826828267</v>
      </c>
      <c r="E237" s="107">
        <v>5495672.6648576399</v>
      </c>
      <c r="F237" s="111">
        <v>42.488694757616862</v>
      </c>
      <c r="G237" s="111">
        <v>42.621543254323498</v>
      </c>
      <c r="H237" s="107">
        <v>6253626.85405045</v>
      </c>
      <c r="I237" s="107">
        <v>6260157.69870866</v>
      </c>
      <c r="J237" s="108">
        <v>42.281827031985721</v>
      </c>
      <c r="K237" s="108">
        <v>42.448474252979402</v>
      </c>
      <c r="L237" s="110">
        <v>235</v>
      </c>
    </row>
    <row r="238" spans="1:12">
      <c r="A238">
        <f t="shared" si="6"/>
        <v>2005</v>
      </c>
      <c r="B238">
        <f t="shared" si="7"/>
        <v>10</v>
      </c>
      <c r="C238" s="106">
        <v>38626</v>
      </c>
      <c r="D238" s="107">
        <v>5503688.6394764204</v>
      </c>
      <c r="E238" s="107">
        <v>5478578.6096250899</v>
      </c>
      <c r="F238" s="111">
        <v>42.618538245482803</v>
      </c>
      <c r="G238" s="111">
        <v>42.567008798766601</v>
      </c>
      <c r="H238" s="107">
        <v>6243847.9972421182</v>
      </c>
      <c r="I238" s="107">
        <v>6248595.3534805104</v>
      </c>
      <c r="J238" s="108">
        <v>42.466508147532167</v>
      </c>
      <c r="K238" s="108">
        <v>42.519596123996301</v>
      </c>
      <c r="L238" s="110">
        <v>236</v>
      </c>
    </row>
    <row r="239" spans="1:12">
      <c r="A239">
        <f t="shared" si="6"/>
        <v>2005</v>
      </c>
      <c r="B239">
        <f t="shared" si="7"/>
        <v>11</v>
      </c>
      <c r="C239" s="106">
        <v>38657</v>
      </c>
      <c r="D239" s="107">
        <v>5462298.8520746361</v>
      </c>
      <c r="E239" s="107">
        <v>5460317.0929498002</v>
      </c>
      <c r="F239" s="111">
        <v>42.835746626098455</v>
      </c>
      <c r="G239" s="111">
        <v>42.5802140644875</v>
      </c>
      <c r="H239" s="107">
        <v>6229685.460686869</v>
      </c>
      <c r="I239" s="107">
        <v>6228055.6746139796</v>
      </c>
      <c r="J239" s="108">
        <v>42.763918021077913</v>
      </c>
      <c r="K239" s="108">
        <v>42.533100784952502</v>
      </c>
      <c r="L239" s="110">
        <v>237</v>
      </c>
    </row>
    <row r="240" spans="1:12">
      <c r="A240">
        <f t="shared" si="6"/>
        <v>2005</v>
      </c>
      <c r="B240">
        <f t="shared" si="7"/>
        <v>12</v>
      </c>
      <c r="C240" s="106">
        <v>38687</v>
      </c>
      <c r="D240" s="107">
        <v>5428901.6176215038</v>
      </c>
      <c r="E240" s="107">
        <v>5461902.7465150002</v>
      </c>
      <c r="F240" s="111">
        <v>43.055198015767623</v>
      </c>
      <c r="G240" s="111">
        <v>42.618271386443404</v>
      </c>
      <c r="H240" s="107">
        <v>6237789.6286392454</v>
      </c>
      <c r="I240" s="107">
        <v>6234371.4785189601</v>
      </c>
      <c r="J240" s="108">
        <v>43.003256055353354</v>
      </c>
      <c r="K240" s="108">
        <v>42.426224480669198</v>
      </c>
      <c r="L240" s="110">
        <v>238</v>
      </c>
    </row>
    <row r="241" spans="1:12">
      <c r="A241">
        <f t="shared" si="6"/>
        <v>2006</v>
      </c>
      <c r="B241">
        <f t="shared" si="7"/>
        <v>1</v>
      </c>
      <c r="C241" s="106">
        <v>38718</v>
      </c>
      <c r="D241" s="107">
        <v>5405467.9214600204</v>
      </c>
      <c r="E241" s="107">
        <v>5448337.29640307</v>
      </c>
      <c r="F241" s="111">
        <v>42.576027060572642</v>
      </c>
      <c r="G241" s="111">
        <v>42.747889076669402</v>
      </c>
      <c r="H241" s="107">
        <v>6251397.222108664</v>
      </c>
      <c r="I241" s="107">
        <v>6247819.6875622403</v>
      </c>
      <c r="J241" s="108">
        <v>42.570187841798983</v>
      </c>
      <c r="K241" s="108">
        <v>42.477760567384301</v>
      </c>
      <c r="L241" s="110">
        <v>239</v>
      </c>
    </row>
    <row r="242" spans="1:12">
      <c r="A242">
        <f t="shared" si="6"/>
        <v>2006</v>
      </c>
      <c r="B242">
        <f t="shared" si="7"/>
        <v>2</v>
      </c>
      <c r="C242" s="106">
        <v>38749</v>
      </c>
      <c r="D242" s="107">
        <v>5433900.7078282712</v>
      </c>
      <c r="E242" s="107">
        <v>5493458.2813370097</v>
      </c>
      <c r="F242" s="111">
        <v>41.631290452916041</v>
      </c>
      <c r="G242" s="111">
        <v>42.802531525552702</v>
      </c>
      <c r="H242" s="107">
        <v>6270102.3299060492</v>
      </c>
      <c r="I242" s="107">
        <v>6266377.5603847001</v>
      </c>
      <c r="J242" s="108">
        <v>41.775599121255766</v>
      </c>
      <c r="K242" s="108">
        <v>42.6517081070171</v>
      </c>
      <c r="L242" s="110">
        <v>240</v>
      </c>
    </row>
    <row r="243" spans="1:12">
      <c r="A243">
        <f t="shared" si="6"/>
        <v>2006</v>
      </c>
      <c r="B243">
        <f t="shared" si="7"/>
        <v>3</v>
      </c>
      <c r="C243" s="106">
        <v>38777</v>
      </c>
      <c r="D243" s="107">
        <v>5446599.3477115007</v>
      </c>
      <c r="E243" s="107">
        <v>5502254.4044162203</v>
      </c>
      <c r="F243" s="111">
        <v>41.869131329220679</v>
      </c>
      <c r="G243" s="111">
        <v>42.692305550926697</v>
      </c>
      <c r="H243" s="107">
        <v>6265551.4913683087</v>
      </c>
      <c r="I243" s="107">
        <v>6261686.8513846099</v>
      </c>
      <c r="J243" s="108">
        <v>42.03304184993673</v>
      </c>
      <c r="K243" s="108">
        <v>42.593339040763702</v>
      </c>
      <c r="L243" s="110">
        <v>241</v>
      </c>
    </row>
    <row r="244" spans="1:12">
      <c r="A244">
        <f t="shared" si="6"/>
        <v>2006</v>
      </c>
      <c r="B244">
        <f t="shared" si="7"/>
        <v>4</v>
      </c>
      <c r="C244" s="106">
        <v>38808</v>
      </c>
      <c r="D244" s="107">
        <v>5503769.9064768236</v>
      </c>
      <c r="E244" s="107">
        <v>5532910.3507556198</v>
      </c>
      <c r="F244" s="111">
        <v>42.604497306346261</v>
      </c>
      <c r="G244" s="111">
        <v>42.852897500681401</v>
      </c>
      <c r="H244" s="107">
        <v>6268374.2689737109</v>
      </c>
      <c r="I244" s="107">
        <v>6266902.3521847501</v>
      </c>
      <c r="J244" s="108">
        <v>42.630185119025946</v>
      </c>
      <c r="K244" s="108">
        <v>42.763073305597302</v>
      </c>
      <c r="L244" s="110">
        <v>242</v>
      </c>
    </row>
    <row r="245" spans="1:12">
      <c r="A245">
        <f t="shared" si="6"/>
        <v>2006</v>
      </c>
      <c r="B245">
        <f t="shared" si="7"/>
        <v>5</v>
      </c>
      <c r="C245" s="106">
        <v>38838</v>
      </c>
      <c r="D245" s="107">
        <v>5546017.1804982219</v>
      </c>
      <c r="E245" s="107">
        <v>5541470.5832109703</v>
      </c>
      <c r="F245" s="111">
        <v>43.693031260002506</v>
      </c>
      <c r="G245" s="111">
        <v>42.983967573888698</v>
      </c>
      <c r="H245" s="107">
        <v>6273900.6180138374</v>
      </c>
      <c r="I245" s="107">
        <v>6275297.5187616805</v>
      </c>
      <c r="J245" s="108">
        <v>43.504161021917398</v>
      </c>
      <c r="K245" s="108">
        <v>42.795478850467198</v>
      </c>
      <c r="L245" s="110">
        <v>243</v>
      </c>
    </row>
    <row r="246" spans="1:12">
      <c r="A246">
        <f t="shared" si="6"/>
        <v>2006</v>
      </c>
      <c r="B246">
        <f t="shared" si="7"/>
        <v>6</v>
      </c>
      <c r="C246" s="106">
        <v>38869</v>
      </c>
      <c r="D246" s="107">
        <v>5587808.2023588819</v>
      </c>
      <c r="E246" s="107">
        <v>5547313.6219063699</v>
      </c>
      <c r="F246" s="111">
        <v>43.323911004823195</v>
      </c>
      <c r="G246" s="111">
        <v>42.799284173239897</v>
      </c>
      <c r="H246" s="107">
        <v>6269927.0141535187</v>
      </c>
      <c r="I246" s="107">
        <v>6274681.7982534496</v>
      </c>
      <c r="J246" s="108">
        <v>42.975251175480771</v>
      </c>
      <c r="K246" s="108">
        <v>42.668487086602198</v>
      </c>
      <c r="L246" s="110">
        <v>244</v>
      </c>
    </row>
    <row r="247" spans="1:12">
      <c r="A247">
        <f t="shared" si="6"/>
        <v>2006</v>
      </c>
      <c r="B247">
        <f t="shared" si="7"/>
        <v>7</v>
      </c>
      <c r="C247" s="106">
        <v>38899</v>
      </c>
      <c r="D247" s="107">
        <v>5615135.8090224368</v>
      </c>
      <c r="E247" s="107">
        <v>5561366.0574522102</v>
      </c>
      <c r="F247" s="111">
        <v>43.271019696759701</v>
      </c>
      <c r="G247" s="111">
        <v>42.982908283271598</v>
      </c>
      <c r="H247" s="107">
        <v>6284865.1710260725</v>
      </c>
      <c r="I247" s="107">
        <v>6287011.4081455097</v>
      </c>
      <c r="J247" s="108">
        <v>42.802274968586424</v>
      </c>
      <c r="K247" s="108">
        <v>42.706871263817298</v>
      </c>
      <c r="L247" s="110">
        <v>245</v>
      </c>
    </row>
    <row r="248" spans="1:12">
      <c r="A248">
        <f t="shared" si="6"/>
        <v>2006</v>
      </c>
      <c r="B248">
        <f t="shared" si="7"/>
        <v>8</v>
      </c>
      <c r="C248" s="106">
        <v>38930</v>
      </c>
      <c r="D248" s="107">
        <v>5633403.762005738</v>
      </c>
      <c r="E248" s="107">
        <v>5581364.8315735897</v>
      </c>
      <c r="F248" s="111">
        <v>43.121530252779941</v>
      </c>
      <c r="G248" s="111">
        <v>42.789965265105501</v>
      </c>
      <c r="H248" s="107">
        <v>6302284.3237859355</v>
      </c>
      <c r="I248" s="107">
        <v>6308283.6166415</v>
      </c>
      <c r="J248" s="108">
        <v>42.686502808828862</v>
      </c>
      <c r="K248" s="108">
        <v>42.638915515147403</v>
      </c>
      <c r="L248" s="110">
        <v>246</v>
      </c>
    </row>
    <row r="249" spans="1:12">
      <c r="A249">
        <f t="shared" si="6"/>
        <v>2006</v>
      </c>
      <c r="B249">
        <f t="shared" si="7"/>
        <v>9</v>
      </c>
      <c r="C249" s="106">
        <v>38961</v>
      </c>
      <c r="D249" s="107">
        <v>5645625.8060709387</v>
      </c>
      <c r="E249" s="107">
        <v>5601371.2380520999</v>
      </c>
      <c r="F249" s="111">
        <v>42.635108128239452</v>
      </c>
      <c r="G249" s="111">
        <v>42.772026238110598</v>
      </c>
      <c r="H249" s="107">
        <v>6325665.2237336449</v>
      </c>
      <c r="I249" s="107">
        <v>6329848.69538383</v>
      </c>
      <c r="J249" s="108">
        <v>42.277880375331627</v>
      </c>
      <c r="K249" s="108">
        <v>42.5790557930492</v>
      </c>
      <c r="L249" s="110">
        <v>247</v>
      </c>
    </row>
    <row r="250" spans="1:12">
      <c r="A250">
        <f t="shared" si="6"/>
        <v>2006</v>
      </c>
      <c r="B250">
        <f t="shared" si="7"/>
        <v>10</v>
      </c>
      <c r="C250" s="106">
        <v>38991</v>
      </c>
      <c r="D250" s="107">
        <v>5654140.9277668921</v>
      </c>
      <c r="E250" s="107">
        <v>5627336.83271256</v>
      </c>
      <c r="F250" s="111">
        <v>42.724184104483655</v>
      </c>
      <c r="G250" s="111">
        <v>42.680538386780903</v>
      </c>
      <c r="H250" s="107">
        <v>6349930.4715308044</v>
      </c>
      <c r="I250" s="107">
        <v>6356446.9671131298</v>
      </c>
      <c r="J250" s="108">
        <v>42.485453251192482</v>
      </c>
      <c r="K250" s="108">
        <v>42.525542075032099</v>
      </c>
      <c r="L250" s="110">
        <v>248</v>
      </c>
    </row>
    <row r="251" spans="1:12">
      <c r="A251">
        <f t="shared" si="6"/>
        <v>2006</v>
      </c>
      <c r="B251">
        <f t="shared" si="7"/>
        <v>11</v>
      </c>
      <c r="C251" s="106">
        <v>39022</v>
      </c>
      <c r="D251" s="107">
        <v>5645695.0852674916</v>
      </c>
      <c r="E251" s="107">
        <v>5641758.0843497002</v>
      </c>
      <c r="F251" s="111">
        <v>42.774621158455261</v>
      </c>
      <c r="G251" s="111">
        <v>42.6048066857972</v>
      </c>
      <c r="H251" s="107">
        <v>6365908.0818156023</v>
      </c>
      <c r="I251" s="107">
        <v>6365212.1113230996</v>
      </c>
      <c r="J251" s="108">
        <v>42.604165644184434</v>
      </c>
      <c r="K251" s="108">
        <v>42.389496493048398</v>
      </c>
      <c r="L251" s="110">
        <v>249</v>
      </c>
    </row>
    <row r="252" spans="1:12">
      <c r="A252">
        <f t="shared" si="6"/>
        <v>2006</v>
      </c>
      <c r="B252">
        <f t="shared" si="7"/>
        <v>12</v>
      </c>
      <c r="C252" s="106">
        <v>39052</v>
      </c>
      <c r="D252" s="107">
        <v>5606504.1718209386</v>
      </c>
      <c r="E252" s="107">
        <v>5638393.1042801403</v>
      </c>
      <c r="F252" s="111">
        <v>43.147838529914374</v>
      </c>
      <c r="G252" s="111">
        <v>42.621145077009899</v>
      </c>
      <c r="H252" s="107">
        <v>6364603.7618084541</v>
      </c>
      <c r="I252" s="107">
        <v>6364048.01524988</v>
      </c>
      <c r="J252" s="108">
        <v>43.015499051683172</v>
      </c>
      <c r="K252" s="108">
        <v>42.530247378002599</v>
      </c>
      <c r="L252" s="110">
        <v>250</v>
      </c>
    </row>
    <row r="253" spans="1:12">
      <c r="A253">
        <f t="shared" si="6"/>
        <v>2007</v>
      </c>
      <c r="B253">
        <f t="shared" si="7"/>
        <v>1</v>
      </c>
      <c r="C253" s="106">
        <v>39083</v>
      </c>
      <c r="D253" s="107">
        <v>5581788.8288546056</v>
      </c>
      <c r="E253" s="107">
        <v>5624897.7802673699</v>
      </c>
      <c r="F253" s="111">
        <v>42.33432546736416</v>
      </c>
      <c r="G253" s="111">
        <v>42.417887313121398</v>
      </c>
      <c r="H253" s="107">
        <v>6359876.8847497469</v>
      </c>
      <c r="I253" s="107">
        <v>6354165.2343485197</v>
      </c>
      <c r="J253" s="108">
        <v>42.356685101786894</v>
      </c>
      <c r="K253" s="108">
        <v>42.315202407241699</v>
      </c>
      <c r="L253" s="110">
        <v>251</v>
      </c>
    </row>
    <row r="254" spans="1:12">
      <c r="A254">
        <f t="shared" si="6"/>
        <v>2007</v>
      </c>
      <c r="B254">
        <f t="shared" si="7"/>
        <v>2</v>
      </c>
      <c r="C254" s="106">
        <v>39114</v>
      </c>
      <c r="D254" s="107">
        <v>5628858.6689453889</v>
      </c>
      <c r="E254" s="107">
        <v>5690645.4569841297</v>
      </c>
      <c r="F254" s="111">
        <v>41.004686431932555</v>
      </c>
      <c r="G254" s="111">
        <v>42.241175540979199</v>
      </c>
      <c r="H254" s="107">
        <v>6408637.2361168684</v>
      </c>
      <c r="I254" s="107">
        <v>6403263.1326973103</v>
      </c>
      <c r="J254" s="108">
        <v>41.217918183111799</v>
      </c>
      <c r="K254" s="108">
        <v>42.150296047124698</v>
      </c>
      <c r="L254" s="110">
        <v>252</v>
      </c>
    </row>
    <row r="255" spans="1:12">
      <c r="A255">
        <f t="shared" si="6"/>
        <v>2007</v>
      </c>
      <c r="B255">
        <f t="shared" si="7"/>
        <v>3</v>
      </c>
      <c r="C255" s="106">
        <v>39142</v>
      </c>
      <c r="D255" s="107">
        <v>5662116.3416387504</v>
      </c>
      <c r="E255" s="107">
        <v>5722797.35147426</v>
      </c>
      <c r="F255" s="111">
        <v>41.269305291159135</v>
      </c>
      <c r="G255" s="111">
        <v>42.054250847847797</v>
      </c>
      <c r="H255" s="107">
        <v>6440502.4325328572</v>
      </c>
      <c r="I255" s="107">
        <v>6436113.4667589599</v>
      </c>
      <c r="J255" s="108">
        <v>41.460885193000955</v>
      </c>
      <c r="K255" s="108">
        <v>42.040395833949802</v>
      </c>
      <c r="L255" s="110">
        <v>253</v>
      </c>
    </row>
    <row r="256" spans="1:12">
      <c r="A256">
        <f t="shared" si="6"/>
        <v>2007</v>
      </c>
      <c r="B256">
        <f t="shared" si="7"/>
        <v>4</v>
      </c>
      <c r="C256" s="106">
        <v>39173</v>
      </c>
      <c r="D256" s="107">
        <v>5714867.8374165026</v>
      </c>
      <c r="E256" s="107">
        <v>5746635.7628357001</v>
      </c>
      <c r="F256" s="111">
        <v>41.911127418279385</v>
      </c>
      <c r="G256" s="111">
        <v>42.140409394576402</v>
      </c>
      <c r="H256" s="107">
        <v>6470022.4239076395</v>
      </c>
      <c r="I256" s="107">
        <v>6465396.2623705203</v>
      </c>
      <c r="J256" s="108">
        <v>41.989292784462783</v>
      </c>
      <c r="K256" s="108">
        <v>42.096130820793697</v>
      </c>
      <c r="L256" s="110">
        <v>254</v>
      </c>
    </row>
    <row r="257" spans="1:12">
      <c r="A257">
        <f t="shared" si="6"/>
        <v>2007</v>
      </c>
      <c r="B257">
        <f t="shared" si="7"/>
        <v>5</v>
      </c>
      <c r="C257" s="106">
        <v>39203</v>
      </c>
      <c r="D257" s="107">
        <v>5750916.7143828813</v>
      </c>
      <c r="E257" s="107">
        <v>5750379.6487945998</v>
      </c>
      <c r="F257" s="111">
        <v>42.822622737292221</v>
      </c>
      <c r="G257" s="111">
        <v>42.052772830594598</v>
      </c>
      <c r="H257" s="107">
        <v>6481667.6407118104</v>
      </c>
      <c r="I257" s="107">
        <v>6482818.2831594096</v>
      </c>
      <c r="J257" s="108">
        <v>42.682111498827346</v>
      </c>
      <c r="K257" s="108">
        <v>42.009755316095102</v>
      </c>
      <c r="L257" s="110">
        <v>255</v>
      </c>
    </row>
    <row r="258" spans="1:12">
      <c r="A258">
        <f t="shared" si="6"/>
        <v>2007</v>
      </c>
      <c r="B258">
        <f t="shared" si="7"/>
        <v>6</v>
      </c>
      <c r="C258" s="106">
        <v>39234</v>
      </c>
      <c r="D258" s="107">
        <v>5794233.993626724</v>
      </c>
      <c r="E258" s="107">
        <v>5755442.8192137601</v>
      </c>
      <c r="F258" s="111">
        <v>42.676772325939488</v>
      </c>
      <c r="G258" s="111">
        <v>42.1402543551322</v>
      </c>
      <c r="H258" s="107">
        <v>6483158.0221023075</v>
      </c>
      <c r="I258" s="107">
        <v>6487165.4956440199</v>
      </c>
      <c r="J258" s="108">
        <v>42.463504868401131</v>
      </c>
      <c r="K258" s="108">
        <v>41.9615231950104</v>
      </c>
      <c r="L258" s="110">
        <v>256</v>
      </c>
    </row>
    <row r="259" spans="1:12">
      <c r="A259">
        <f t="shared" si="6"/>
        <v>2007</v>
      </c>
      <c r="B259">
        <f t="shared" si="7"/>
        <v>7</v>
      </c>
      <c r="C259" s="106">
        <v>39264</v>
      </c>
      <c r="D259" s="107">
        <v>5802716.4995734394</v>
      </c>
      <c r="E259" s="107">
        <v>5746718.6185713997</v>
      </c>
      <c r="F259" s="111">
        <v>42.194418773985362</v>
      </c>
      <c r="G259" s="111">
        <v>41.897974413217398</v>
      </c>
      <c r="H259" s="107">
        <v>6468131.9510998158</v>
      </c>
      <c r="I259" s="107">
        <v>6477268.3944268804</v>
      </c>
      <c r="J259" s="108">
        <v>41.941019101261276</v>
      </c>
      <c r="K259" s="108">
        <v>41.957701554035602</v>
      </c>
      <c r="L259" s="110">
        <v>257</v>
      </c>
    </row>
    <row r="260" spans="1:12">
      <c r="A260">
        <f t="shared" ref="A260:A323" si="8">YEAR(C260)</f>
        <v>2007</v>
      </c>
      <c r="B260">
        <f t="shared" ref="B260:B323" si="9">MONTH(C260)</f>
        <v>8</v>
      </c>
      <c r="C260" s="106">
        <v>39295</v>
      </c>
      <c r="D260" s="107">
        <v>5799346.3550351392</v>
      </c>
      <c r="E260" s="107">
        <v>5746298.3988268897</v>
      </c>
      <c r="F260" s="111">
        <v>42.33185304515203</v>
      </c>
      <c r="G260" s="111">
        <v>42.0060436191119</v>
      </c>
      <c r="H260" s="107">
        <v>6457393.8332773438</v>
      </c>
      <c r="I260" s="107">
        <v>6465555.2861572001</v>
      </c>
      <c r="J260" s="108">
        <v>42.05287582539907</v>
      </c>
      <c r="K260" s="108">
        <v>41.984694329363698</v>
      </c>
      <c r="L260" s="110">
        <v>258</v>
      </c>
    </row>
    <row r="261" spans="1:12">
      <c r="A261">
        <f t="shared" si="8"/>
        <v>2007</v>
      </c>
      <c r="B261">
        <f t="shared" si="9"/>
        <v>9</v>
      </c>
      <c r="C261" s="106">
        <v>39326</v>
      </c>
      <c r="D261" s="107">
        <v>5796631.2741484912</v>
      </c>
      <c r="E261" s="107">
        <v>5749576.6419032197</v>
      </c>
      <c r="F261" s="111">
        <v>40.959240349988576</v>
      </c>
      <c r="G261" s="111">
        <v>41.2516051010628</v>
      </c>
      <c r="H261" s="107">
        <v>6460633.1685746219</v>
      </c>
      <c r="I261" s="107">
        <v>6466971.1417178698</v>
      </c>
      <c r="J261" s="108">
        <v>40.739596191878064</v>
      </c>
      <c r="K261" s="108">
        <v>41.204692709294903</v>
      </c>
      <c r="L261" s="110">
        <v>259</v>
      </c>
    </row>
    <row r="262" spans="1:12">
      <c r="A262">
        <f t="shared" si="8"/>
        <v>2007</v>
      </c>
      <c r="B262">
        <f t="shared" si="9"/>
        <v>10</v>
      </c>
      <c r="C262" s="106">
        <v>39356</v>
      </c>
      <c r="D262" s="107">
        <v>5765688.9118247554</v>
      </c>
      <c r="E262" s="107">
        <v>5735710.8459593495</v>
      </c>
      <c r="F262" s="111">
        <v>41.532081872295564</v>
      </c>
      <c r="G262" s="111">
        <v>41.506171775231103</v>
      </c>
      <c r="H262" s="107">
        <v>6454170.276742002</v>
      </c>
      <c r="I262" s="107">
        <v>6458905.2040645396</v>
      </c>
      <c r="J262" s="108">
        <v>41.342149053012861</v>
      </c>
      <c r="K262" s="108">
        <v>41.415754154368599</v>
      </c>
      <c r="L262" s="110">
        <v>260</v>
      </c>
    </row>
    <row r="263" spans="1:12">
      <c r="A263">
        <f t="shared" si="8"/>
        <v>2007</v>
      </c>
      <c r="B263">
        <f t="shared" si="9"/>
        <v>11</v>
      </c>
      <c r="C263" s="106">
        <v>39387</v>
      </c>
      <c r="D263" s="107">
        <v>5760513.2282998888</v>
      </c>
      <c r="E263" s="107">
        <v>5751748.9274919396</v>
      </c>
      <c r="F263" s="111">
        <v>41.482433366327072</v>
      </c>
      <c r="G263" s="111">
        <v>41.347784905363497</v>
      </c>
      <c r="H263" s="107">
        <v>6471436.1703109406</v>
      </c>
      <c r="I263" s="107">
        <v>6469910.4747828497</v>
      </c>
      <c r="J263" s="108">
        <v>41.42291216761982</v>
      </c>
      <c r="K263" s="108">
        <v>41.215634161152202</v>
      </c>
      <c r="L263" s="110">
        <v>261</v>
      </c>
    </row>
    <row r="264" spans="1:12">
      <c r="A264">
        <f t="shared" si="8"/>
        <v>2007</v>
      </c>
      <c r="B264">
        <f t="shared" si="9"/>
        <v>12</v>
      </c>
      <c r="C264" s="106">
        <v>39417</v>
      </c>
      <c r="D264" s="107">
        <v>5776993.0731499661</v>
      </c>
      <c r="E264" s="107">
        <v>5805056.5858183801</v>
      </c>
      <c r="F264" s="111">
        <v>42.501700433721275</v>
      </c>
      <c r="G264" s="111">
        <v>42.009781807442003</v>
      </c>
      <c r="H264" s="107">
        <v>6521615.2340692496</v>
      </c>
      <c r="I264" s="107">
        <v>6514182.1647725599</v>
      </c>
      <c r="J264" s="108">
        <v>42.54287917435596</v>
      </c>
      <c r="K264" s="108">
        <v>42.018723720208698</v>
      </c>
      <c r="L264" s="110">
        <v>262</v>
      </c>
    </row>
    <row r="265" spans="1:12">
      <c r="A265">
        <f t="shared" si="8"/>
        <v>2008</v>
      </c>
      <c r="B265">
        <f t="shared" si="9"/>
        <v>1</v>
      </c>
      <c r="C265" s="106">
        <v>39448</v>
      </c>
      <c r="D265" s="107">
        <v>5821604.2087120498</v>
      </c>
      <c r="E265" s="107">
        <v>5865653.5612548599</v>
      </c>
      <c r="F265" s="111">
        <v>41.490247421429501</v>
      </c>
      <c r="G265" s="111">
        <v>41.573925502525199</v>
      </c>
      <c r="H265" s="107">
        <v>6590412.8391472986</v>
      </c>
      <c r="I265" s="107">
        <v>6581723.3195088003</v>
      </c>
      <c r="J265" s="108">
        <v>41.669158963883142</v>
      </c>
      <c r="K265" s="108">
        <v>41.566590213225801</v>
      </c>
      <c r="L265" s="110">
        <v>263</v>
      </c>
    </row>
    <row r="266" spans="1:12">
      <c r="A266">
        <f t="shared" si="8"/>
        <v>2008</v>
      </c>
      <c r="B266">
        <f t="shared" si="9"/>
        <v>2</v>
      </c>
      <c r="C266" s="106">
        <v>39479</v>
      </c>
      <c r="D266" s="107">
        <v>5809284.3627978275</v>
      </c>
      <c r="E266" s="107">
        <v>5873355.1196370497</v>
      </c>
      <c r="F266" s="111">
        <v>40.284774828782055</v>
      </c>
      <c r="G266" s="111">
        <v>41.551242210056898</v>
      </c>
      <c r="H266" s="107">
        <v>6596358.0986634437</v>
      </c>
      <c r="I266" s="107">
        <v>6580815.6638713004</v>
      </c>
      <c r="J266" s="108">
        <v>40.638287418066568</v>
      </c>
      <c r="K266" s="108">
        <v>41.4422360111001</v>
      </c>
      <c r="L266" s="110">
        <v>264</v>
      </c>
    </row>
    <row r="267" spans="1:12">
      <c r="A267">
        <f t="shared" si="8"/>
        <v>2008</v>
      </c>
      <c r="B267">
        <f t="shared" si="9"/>
        <v>3</v>
      </c>
      <c r="C267" s="106">
        <v>39508</v>
      </c>
      <c r="D267" s="107">
        <v>5833533.9700504607</v>
      </c>
      <c r="E267" s="107">
        <v>5898918.7639841903</v>
      </c>
      <c r="F267" s="111">
        <v>40.129605627360945</v>
      </c>
      <c r="G267" s="111">
        <v>40.779414701875098</v>
      </c>
      <c r="H267" s="107">
        <v>6617304.184779929</v>
      </c>
      <c r="I267" s="107">
        <v>6611221.4817351196</v>
      </c>
      <c r="J267" s="108">
        <v>40.42955324226331</v>
      </c>
      <c r="K267" s="108">
        <v>41.126023940078603</v>
      </c>
      <c r="L267" s="110">
        <v>265</v>
      </c>
    </row>
    <row r="268" spans="1:12">
      <c r="A268">
        <f t="shared" si="8"/>
        <v>2008</v>
      </c>
      <c r="B268">
        <f t="shared" si="9"/>
        <v>4</v>
      </c>
      <c r="C268" s="106">
        <v>39539</v>
      </c>
      <c r="D268" s="107">
        <v>5872375.4630128164</v>
      </c>
      <c r="E268" s="107">
        <v>5907894.05388154</v>
      </c>
      <c r="F268" s="111">
        <v>41.133737015771622</v>
      </c>
      <c r="G268" s="111">
        <v>41.322923823998401</v>
      </c>
      <c r="H268" s="107">
        <v>6622526.2268272927</v>
      </c>
      <c r="I268" s="107">
        <v>6618752.3502905704</v>
      </c>
      <c r="J268" s="108">
        <v>41.318109791298795</v>
      </c>
      <c r="K268" s="108">
        <v>41.277937208065502</v>
      </c>
      <c r="L268" s="110">
        <v>266</v>
      </c>
    </row>
    <row r="269" spans="1:12">
      <c r="A269">
        <f t="shared" si="8"/>
        <v>2008</v>
      </c>
      <c r="B269">
        <f t="shared" si="9"/>
        <v>5</v>
      </c>
      <c r="C269" s="106">
        <v>39569</v>
      </c>
      <c r="D269" s="107">
        <v>5932710.7696167743</v>
      </c>
      <c r="E269" s="107">
        <v>5937181.6600442398</v>
      </c>
      <c r="F269" s="111">
        <v>42.129356052327594</v>
      </c>
      <c r="G269" s="111">
        <v>41.326579140911598</v>
      </c>
      <c r="H269" s="107">
        <v>6636644.2614747332</v>
      </c>
      <c r="I269" s="107">
        <v>6635944.5480000004</v>
      </c>
      <c r="J269" s="108">
        <v>42.022569484799192</v>
      </c>
      <c r="K269" s="108">
        <v>41.314508015693598</v>
      </c>
      <c r="L269" s="110">
        <v>267</v>
      </c>
    </row>
    <row r="270" spans="1:12">
      <c r="A270">
        <f t="shared" si="8"/>
        <v>2008</v>
      </c>
      <c r="B270">
        <f t="shared" si="9"/>
        <v>6</v>
      </c>
      <c r="C270" s="106">
        <v>39600</v>
      </c>
      <c r="D270" s="107">
        <v>5987305.4630076401</v>
      </c>
      <c r="E270" s="107">
        <v>5950449.6246603401</v>
      </c>
      <c r="F270" s="111">
        <v>42.406038315445116</v>
      </c>
      <c r="G270" s="111">
        <v>41.810911934282998</v>
      </c>
      <c r="H270" s="107">
        <v>6657471.9991648858</v>
      </c>
      <c r="I270" s="107">
        <v>6663624.7276447397</v>
      </c>
      <c r="J270" s="108">
        <v>42.19150864398221</v>
      </c>
      <c r="K270" s="108">
        <v>41.660766447651298</v>
      </c>
      <c r="L270" s="110">
        <v>268</v>
      </c>
    </row>
    <row r="271" spans="1:12">
      <c r="A271">
        <f t="shared" si="8"/>
        <v>2008</v>
      </c>
      <c r="B271">
        <f t="shared" si="9"/>
        <v>7</v>
      </c>
      <c r="C271" s="106">
        <v>39630</v>
      </c>
      <c r="D271" s="107">
        <v>6037819.3924975973</v>
      </c>
      <c r="E271" s="107">
        <v>5980358.5527664199</v>
      </c>
      <c r="F271" s="111">
        <v>41.955033928001612</v>
      </c>
      <c r="G271" s="111">
        <v>41.721340582848001</v>
      </c>
      <c r="H271" s="107">
        <v>6686379.8792951182</v>
      </c>
      <c r="I271" s="107">
        <v>6695906.4722971302</v>
      </c>
      <c r="J271" s="108">
        <v>41.69837563192452</v>
      </c>
      <c r="K271" s="108">
        <v>41.653876496418299</v>
      </c>
      <c r="L271" s="110">
        <v>269</v>
      </c>
    </row>
    <row r="272" spans="1:12">
      <c r="A272">
        <f t="shared" si="8"/>
        <v>2008</v>
      </c>
      <c r="B272">
        <f t="shared" si="9"/>
        <v>8</v>
      </c>
      <c r="C272" s="106">
        <v>39661</v>
      </c>
      <c r="D272" s="107">
        <v>6041922.5859370632</v>
      </c>
      <c r="E272" s="107">
        <v>5988692.7591143902</v>
      </c>
      <c r="F272" s="111">
        <v>41.766479169699522</v>
      </c>
      <c r="G272" s="111">
        <v>41.5376514095991</v>
      </c>
      <c r="H272" s="107">
        <v>6700324.0333297234</v>
      </c>
      <c r="I272" s="107">
        <v>6712329.5644713901</v>
      </c>
      <c r="J272" s="108">
        <v>41.568639796560603</v>
      </c>
      <c r="K272" s="108">
        <v>41.577872102224902</v>
      </c>
      <c r="L272" s="110">
        <v>270</v>
      </c>
    </row>
    <row r="273" spans="1:12">
      <c r="A273">
        <f t="shared" si="8"/>
        <v>2008</v>
      </c>
      <c r="B273">
        <f t="shared" si="9"/>
        <v>9</v>
      </c>
      <c r="C273" s="106">
        <v>39692</v>
      </c>
      <c r="D273" s="107">
        <v>6034011.0239303932</v>
      </c>
      <c r="E273" s="107">
        <v>5983415.1025807699</v>
      </c>
      <c r="F273" s="111">
        <v>40.65134862132971</v>
      </c>
      <c r="G273" s="111">
        <v>41.022382456196297</v>
      </c>
      <c r="H273" s="107">
        <v>6690636.6367403688</v>
      </c>
      <c r="I273" s="107">
        <v>6694012.4708553003</v>
      </c>
      <c r="J273" s="108">
        <v>40.528140656950811</v>
      </c>
      <c r="K273" s="108">
        <v>41.027047887090397</v>
      </c>
      <c r="L273" s="110">
        <v>271</v>
      </c>
    </row>
    <row r="274" spans="1:12">
      <c r="A274">
        <f t="shared" si="8"/>
        <v>2008</v>
      </c>
      <c r="B274">
        <f t="shared" si="9"/>
        <v>10</v>
      </c>
      <c r="C274" s="106">
        <v>39722</v>
      </c>
      <c r="D274" s="107">
        <v>6028461.8597599752</v>
      </c>
      <c r="E274" s="107">
        <v>5995043.2079564799</v>
      </c>
      <c r="F274" s="111">
        <v>40.910340397457375</v>
      </c>
      <c r="G274" s="111">
        <v>40.909125875378997</v>
      </c>
      <c r="H274" s="107">
        <v>6693611.0121194469</v>
      </c>
      <c r="I274" s="107">
        <v>6697925.63282743</v>
      </c>
      <c r="J274" s="108">
        <v>40.836565288426527</v>
      </c>
      <c r="K274" s="108">
        <v>40.911896028660998</v>
      </c>
      <c r="L274" s="110">
        <v>272</v>
      </c>
    </row>
    <row r="275" spans="1:12">
      <c r="A275">
        <f t="shared" si="8"/>
        <v>2008</v>
      </c>
      <c r="B275">
        <f t="shared" si="9"/>
        <v>11</v>
      </c>
      <c r="C275" s="106">
        <v>39753</v>
      </c>
      <c r="D275" s="107">
        <v>5994721.1073464807</v>
      </c>
      <c r="E275" s="107">
        <v>5980712.4223760897</v>
      </c>
      <c r="F275" s="111">
        <v>41.149966605940506</v>
      </c>
      <c r="G275" s="111">
        <v>40.988767429850299</v>
      </c>
      <c r="H275" s="107">
        <v>6682496.0528608505</v>
      </c>
      <c r="I275" s="107">
        <v>6683075.6249847803</v>
      </c>
      <c r="J275" s="108">
        <v>41.142932322032344</v>
      </c>
      <c r="K275" s="108">
        <v>41.010117641979598</v>
      </c>
      <c r="L275" s="110">
        <v>273</v>
      </c>
    </row>
    <row r="276" spans="1:12">
      <c r="A276">
        <f t="shared" si="8"/>
        <v>2008</v>
      </c>
      <c r="B276">
        <f t="shared" si="9"/>
        <v>12</v>
      </c>
      <c r="C276" s="106">
        <v>39783</v>
      </c>
      <c r="D276" s="107">
        <v>5953350.8562119827</v>
      </c>
      <c r="E276" s="107">
        <v>5975893.44570712</v>
      </c>
      <c r="F276" s="111">
        <v>41.386396702790641</v>
      </c>
      <c r="G276" s="111">
        <v>40.929984553210602</v>
      </c>
      <c r="H276" s="107">
        <v>6677760.3164749537</v>
      </c>
      <c r="I276" s="107">
        <v>6670344.8099547802</v>
      </c>
      <c r="J276" s="108">
        <v>41.434680496231337</v>
      </c>
      <c r="K276" s="108">
        <v>40.961438779529402</v>
      </c>
      <c r="L276" s="110">
        <v>274</v>
      </c>
    </row>
    <row r="277" spans="1:12">
      <c r="A277">
        <f t="shared" si="8"/>
        <v>2009</v>
      </c>
      <c r="B277">
        <f t="shared" si="9"/>
        <v>1</v>
      </c>
      <c r="C277" s="106">
        <v>39814</v>
      </c>
      <c r="D277" s="107">
        <v>5881511.7865957581</v>
      </c>
      <c r="E277" s="107">
        <v>5923884.5985525995</v>
      </c>
      <c r="F277" s="111">
        <v>40.744415431619004</v>
      </c>
      <c r="G277" s="111">
        <v>40.737643223582097</v>
      </c>
      <c r="H277" s="107">
        <v>6632891.6002229284</v>
      </c>
      <c r="I277" s="107">
        <v>6622745.1865685703</v>
      </c>
      <c r="J277" s="108">
        <v>40.906100681346217</v>
      </c>
      <c r="K277" s="108">
        <v>40.743810268202303</v>
      </c>
      <c r="L277" s="110">
        <v>275</v>
      </c>
    </row>
    <row r="278" spans="1:12">
      <c r="A278">
        <f t="shared" si="8"/>
        <v>2009</v>
      </c>
      <c r="B278">
        <f t="shared" si="9"/>
        <v>2</v>
      </c>
      <c r="C278" s="106">
        <v>39845</v>
      </c>
      <c r="D278" s="107">
        <v>5868463.0329696797</v>
      </c>
      <c r="E278" s="107">
        <v>5931492.22293148</v>
      </c>
      <c r="F278" s="111">
        <v>39.380776622628488</v>
      </c>
      <c r="G278" s="111">
        <v>40.611873678088003</v>
      </c>
      <c r="H278" s="107">
        <v>6613876.8419493344</v>
      </c>
      <c r="I278" s="107">
        <v>6605476.4923764002</v>
      </c>
      <c r="J278" s="108">
        <v>39.697949260605007</v>
      </c>
      <c r="K278" s="108">
        <v>40.6269884949389</v>
      </c>
      <c r="L278" s="110">
        <v>276</v>
      </c>
    </row>
    <row r="279" spans="1:12">
      <c r="A279">
        <f t="shared" si="8"/>
        <v>2009</v>
      </c>
      <c r="B279">
        <f t="shared" si="9"/>
        <v>3</v>
      </c>
      <c r="C279" s="106">
        <v>39873</v>
      </c>
      <c r="D279" s="107">
        <v>5854662.3373718504</v>
      </c>
      <c r="E279" s="107">
        <v>5922468.7804765804</v>
      </c>
      <c r="F279" s="111">
        <v>40.172919214479194</v>
      </c>
      <c r="G279" s="111">
        <v>40.807600628674997</v>
      </c>
      <c r="H279" s="107">
        <v>6585925.035913649</v>
      </c>
      <c r="I279" s="107">
        <v>6581061.9092457704</v>
      </c>
      <c r="J279" s="108">
        <v>40.425435990917158</v>
      </c>
      <c r="K279" s="108">
        <v>40.887714520511601</v>
      </c>
      <c r="L279" s="110">
        <v>277</v>
      </c>
    </row>
    <row r="280" spans="1:12">
      <c r="A280">
        <f t="shared" si="8"/>
        <v>2009</v>
      </c>
      <c r="B280">
        <f t="shared" si="9"/>
        <v>4</v>
      </c>
      <c r="C280" s="106">
        <v>39904</v>
      </c>
      <c r="D280" s="107">
        <v>5886777.0682597691</v>
      </c>
      <c r="E280" s="107">
        <v>5926282.3426562501</v>
      </c>
      <c r="F280" s="111">
        <v>40.452239900933151</v>
      </c>
      <c r="G280" s="111">
        <v>40.7046674084092</v>
      </c>
      <c r="H280" s="107">
        <v>6593740.4685668852</v>
      </c>
      <c r="I280" s="107">
        <v>6587008.6058653397</v>
      </c>
      <c r="J280" s="108">
        <v>40.581913236181101</v>
      </c>
      <c r="K280" s="108">
        <v>40.670480772792601</v>
      </c>
      <c r="L280" s="110">
        <v>278</v>
      </c>
    </row>
    <row r="281" spans="1:12">
      <c r="A281">
        <f t="shared" si="8"/>
        <v>2009</v>
      </c>
      <c r="B281">
        <f t="shared" si="9"/>
        <v>5</v>
      </c>
      <c r="C281" s="106">
        <v>39934</v>
      </c>
      <c r="D281" s="107">
        <v>5907413.5905630831</v>
      </c>
      <c r="E281" s="107">
        <v>5915875.3975289501</v>
      </c>
      <c r="F281" s="111">
        <v>41.264760329419623</v>
      </c>
      <c r="G281" s="111">
        <v>40.520048058333799</v>
      </c>
      <c r="H281" s="107">
        <v>6589505.0544711323</v>
      </c>
      <c r="I281" s="107">
        <v>6590101.2366366601</v>
      </c>
      <c r="J281" s="108">
        <v>41.196085552298399</v>
      </c>
      <c r="K281" s="108">
        <v>40.5003093993585</v>
      </c>
      <c r="L281" s="110">
        <v>279</v>
      </c>
    </row>
    <row r="282" spans="1:12">
      <c r="A282">
        <f t="shared" si="8"/>
        <v>2009</v>
      </c>
      <c r="B282">
        <f t="shared" si="9"/>
        <v>6</v>
      </c>
      <c r="C282" s="106">
        <v>39965</v>
      </c>
      <c r="D282" s="107">
        <v>5951693.7260087449</v>
      </c>
      <c r="E282" s="107">
        <v>5918721.9807651602</v>
      </c>
      <c r="F282" s="111">
        <v>40.923761388938459</v>
      </c>
      <c r="G282" s="111">
        <v>40.316197643638603</v>
      </c>
      <c r="H282" s="107">
        <v>6600788.0424956884</v>
      </c>
      <c r="I282" s="107">
        <v>6609629.4133331804</v>
      </c>
      <c r="J282" s="108">
        <v>40.801950358715935</v>
      </c>
      <c r="K282" s="108">
        <v>40.357630580165399</v>
      </c>
      <c r="L282" s="110">
        <v>280</v>
      </c>
    </row>
    <row r="283" spans="1:12">
      <c r="A283">
        <f t="shared" si="8"/>
        <v>2009</v>
      </c>
      <c r="B283">
        <f t="shared" si="9"/>
        <v>7</v>
      </c>
      <c r="C283" s="106">
        <v>39995</v>
      </c>
      <c r="D283" s="107">
        <v>5969324.906635562</v>
      </c>
      <c r="E283" s="107">
        <v>5914675.43642982</v>
      </c>
      <c r="F283" s="111">
        <v>40.604303687256156</v>
      </c>
      <c r="G283" s="111">
        <v>40.368914429625697</v>
      </c>
      <c r="H283" s="107">
        <v>6609464.2611220768</v>
      </c>
      <c r="I283" s="107">
        <v>6619165.25126075</v>
      </c>
      <c r="J283" s="108">
        <v>40.493682137560405</v>
      </c>
      <c r="K283" s="108">
        <v>40.4076517182123</v>
      </c>
      <c r="L283" s="110">
        <v>281</v>
      </c>
    </row>
    <row r="284" spans="1:12">
      <c r="A284">
        <f t="shared" si="8"/>
        <v>2009</v>
      </c>
      <c r="B284">
        <f t="shared" si="9"/>
        <v>8</v>
      </c>
      <c r="C284" s="106">
        <v>40026</v>
      </c>
      <c r="D284" s="107">
        <v>5983135.9674489936</v>
      </c>
      <c r="E284" s="107">
        <v>5933942.8181658899</v>
      </c>
      <c r="F284" s="111">
        <v>40.80080411069472</v>
      </c>
      <c r="G284" s="111">
        <v>40.568450887921102</v>
      </c>
      <c r="H284" s="107">
        <v>6617447.5853427742</v>
      </c>
      <c r="I284" s="107">
        <v>6628669.9912813399</v>
      </c>
      <c r="J284" s="108">
        <v>40.674551906164126</v>
      </c>
      <c r="K284" s="108">
        <v>40.708418562586701</v>
      </c>
      <c r="L284" s="110">
        <v>282</v>
      </c>
    </row>
    <row r="285" spans="1:12">
      <c r="A285">
        <f t="shared" si="8"/>
        <v>2009</v>
      </c>
      <c r="B285">
        <f t="shared" si="9"/>
        <v>9</v>
      </c>
      <c r="C285" s="106">
        <v>40057</v>
      </c>
      <c r="D285" s="107">
        <v>5992375.2290552221</v>
      </c>
      <c r="E285" s="107">
        <v>5940610.1988841603</v>
      </c>
      <c r="F285" s="111">
        <v>40.51393719689225</v>
      </c>
      <c r="G285" s="111">
        <v>40.891960984772197</v>
      </c>
      <c r="H285" s="107">
        <v>6634748.0088685099</v>
      </c>
      <c r="I285" s="107">
        <v>6639869.3104674704</v>
      </c>
      <c r="J285" s="108">
        <v>40.434772240298862</v>
      </c>
      <c r="K285" s="108">
        <v>41.0011012968952</v>
      </c>
      <c r="L285" s="110">
        <v>283</v>
      </c>
    </row>
    <row r="286" spans="1:12">
      <c r="A286">
        <f t="shared" si="8"/>
        <v>2009</v>
      </c>
      <c r="B286">
        <f t="shared" si="9"/>
        <v>10</v>
      </c>
      <c r="C286" s="106">
        <v>40087</v>
      </c>
      <c r="D286" s="107">
        <v>5992659.3252618518</v>
      </c>
      <c r="E286" s="107">
        <v>5957783.1545682196</v>
      </c>
      <c r="F286" s="111">
        <v>41.030322807552459</v>
      </c>
      <c r="G286" s="111">
        <v>41.005034157409</v>
      </c>
      <c r="H286" s="107">
        <v>6640324.1750552878</v>
      </c>
      <c r="I286" s="107">
        <v>6646712.2278711302</v>
      </c>
      <c r="J286" s="108">
        <v>40.941191649277961</v>
      </c>
      <c r="K286" s="108">
        <v>41.051352106543597</v>
      </c>
      <c r="L286" s="110">
        <v>284</v>
      </c>
    </row>
    <row r="287" spans="1:12">
      <c r="A287">
        <f t="shared" si="8"/>
        <v>2009</v>
      </c>
      <c r="B287">
        <f t="shared" si="9"/>
        <v>11</v>
      </c>
      <c r="C287" s="106">
        <v>40118</v>
      </c>
      <c r="D287" s="107">
        <v>5982946.1233375072</v>
      </c>
      <c r="E287" s="107">
        <v>5963937.1948740901</v>
      </c>
      <c r="F287" s="111">
        <v>41.209602091187392</v>
      </c>
      <c r="G287" s="111">
        <v>41.127023871532899</v>
      </c>
      <c r="H287" s="107">
        <v>6646004.5458393693</v>
      </c>
      <c r="I287" s="107">
        <v>6643800.3999529602</v>
      </c>
      <c r="J287" s="108">
        <v>41.224627534170452</v>
      </c>
      <c r="K287" s="108">
        <v>41.083538313075699</v>
      </c>
      <c r="L287" s="110">
        <v>285</v>
      </c>
    </row>
    <row r="288" spans="1:12">
      <c r="A288">
        <f t="shared" si="8"/>
        <v>2009</v>
      </c>
      <c r="B288">
        <f t="shared" si="9"/>
        <v>12</v>
      </c>
      <c r="C288" s="106">
        <v>40148</v>
      </c>
      <c r="D288" s="107">
        <v>5953319.9382836269</v>
      </c>
      <c r="E288" s="107">
        <v>5968946.2517991401</v>
      </c>
      <c r="F288" s="111">
        <v>41.072082779594702</v>
      </c>
      <c r="G288" s="111">
        <v>40.6293706987449</v>
      </c>
      <c r="H288" s="107">
        <v>6653999.4023316531</v>
      </c>
      <c r="I288" s="107">
        <v>6644450.3978815395</v>
      </c>
      <c r="J288" s="108">
        <v>41.11028697381402</v>
      </c>
      <c r="K288" s="108">
        <v>40.686700587049799</v>
      </c>
      <c r="L288" s="110">
        <v>286</v>
      </c>
    </row>
    <row r="289" spans="1:12">
      <c r="A289">
        <f t="shared" si="8"/>
        <v>2010</v>
      </c>
      <c r="B289">
        <f t="shared" si="9"/>
        <v>1</v>
      </c>
      <c r="C289" s="106">
        <v>40179</v>
      </c>
      <c r="D289" s="107">
        <v>5929626.4865245316</v>
      </c>
      <c r="E289" s="107">
        <v>5970842.4478544602</v>
      </c>
      <c r="F289" s="111">
        <v>40.641616099636657</v>
      </c>
      <c r="G289" s="111">
        <v>40.607636991322302</v>
      </c>
      <c r="H289" s="107">
        <v>6670627.253455691</v>
      </c>
      <c r="I289" s="107">
        <v>6661985.5994867701</v>
      </c>
      <c r="J289" s="108">
        <v>40.759681929468258</v>
      </c>
      <c r="K289" s="108">
        <v>40.547171774279903</v>
      </c>
      <c r="L289" s="110">
        <v>287</v>
      </c>
    </row>
    <row r="290" spans="1:12">
      <c r="A290">
        <f t="shared" si="8"/>
        <v>2010</v>
      </c>
      <c r="B290">
        <f t="shared" si="9"/>
        <v>2</v>
      </c>
      <c r="C290" s="106">
        <v>40210</v>
      </c>
      <c r="D290" s="107">
        <v>5936761.4769671997</v>
      </c>
      <c r="E290" s="107">
        <v>5998542.7173170801</v>
      </c>
      <c r="F290" s="111">
        <v>39.235536807864662</v>
      </c>
      <c r="G290" s="111">
        <v>40.368616883190597</v>
      </c>
      <c r="H290" s="107">
        <v>6703429.0567492535</v>
      </c>
      <c r="I290" s="107">
        <v>6694233.7367870696</v>
      </c>
      <c r="J290" s="108">
        <v>39.526405135647529</v>
      </c>
      <c r="K290" s="108">
        <v>40.391664005115601</v>
      </c>
      <c r="L290" s="110">
        <v>288</v>
      </c>
    </row>
    <row r="291" spans="1:12">
      <c r="A291">
        <f t="shared" si="8"/>
        <v>2010</v>
      </c>
      <c r="B291">
        <f t="shared" si="9"/>
        <v>3</v>
      </c>
      <c r="C291" s="106">
        <v>40238</v>
      </c>
      <c r="D291" s="107">
        <v>5859495.8004999999</v>
      </c>
      <c r="E291" s="107">
        <v>5929712.8696889896</v>
      </c>
      <c r="F291" s="111">
        <v>40.525310678171259</v>
      </c>
      <c r="G291" s="111">
        <v>41.046083360084303</v>
      </c>
      <c r="H291" s="107">
        <v>6623356.1404999997</v>
      </c>
      <c r="I291" s="107">
        <v>6614659.9617307996</v>
      </c>
      <c r="J291" s="108">
        <v>40.62931273424784</v>
      </c>
      <c r="K291" s="108">
        <v>41.036941471294703</v>
      </c>
      <c r="L291" s="110">
        <v>289</v>
      </c>
    </row>
    <row r="292" spans="1:12">
      <c r="A292">
        <f t="shared" si="8"/>
        <v>2010</v>
      </c>
      <c r="B292">
        <f t="shared" si="9"/>
        <v>4</v>
      </c>
      <c r="C292" s="106">
        <v>40269</v>
      </c>
      <c r="D292" s="107">
        <v>5932006.7714200001</v>
      </c>
      <c r="E292" s="107">
        <v>5975151.39084181</v>
      </c>
      <c r="F292" s="111">
        <v>40.331841226683068</v>
      </c>
      <c r="G292" s="111">
        <v>40.493848270990703</v>
      </c>
      <c r="H292" s="107">
        <v>6666226.7914200006</v>
      </c>
      <c r="I292" s="107">
        <v>6659209.9683339503</v>
      </c>
      <c r="J292" s="108">
        <v>40.426267391178804</v>
      </c>
      <c r="K292" s="108">
        <v>40.4757836281265</v>
      </c>
      <c r="L292" s="110">
        <v>290</v>
      </c>
    </row>
    <row r="293" spans="1:12">
      <c r="A293">
        <f t="shared" si="8"/>
        <v>2010</v>
      </c>
      <c r="B293">
        <f t="shared" si="9"/>
        <v>5</v>
      </c>
      <c r="C293" s="106">
        <v>40299</v>
      </c>
      <c r="D293" s="107">
        <v>5981567.6357000005</v>
      </c>
      <c r="E293" s="107">
        <v>5992974.8360182401</v>
      </c>
      <c r="F293" s="111">
        <v>41.213834929371657</v>
      </c>
      <c r="G293" s="111">
        <v>40.411024222744402</v>
      </c>
      <c r="H293" s="107">
        <v>6677881.9557000007</v>
      </c>
      <c r="I293" s="107">
        <v>6677191.7873474704</v>
      </c>
      <c r="J293" s="108">
        <v>41.196272525955635</v>
      </c>
      <c r="K293" s="108">
        <v>40.512477399638897</v>
      </c>
      <c r="L293" s="110">
        <v>291</v>
      </c>
    </row>
    <row r="294" spans="1:12">
      <c r="A294">
        <f t="shared" si="8"/>
        <v>2010</v>
      </c>
      <c r="B294">
        <f t="shared" si="9"/>
        <v>6</v>
      </c>
      <c r="C294" s="106">
        <v>40330</v>
      </c>
      <c r="D294" s="107">
        <v>6076706.8817999996</v>
      </c>
      <c r="E294" s="107">
        <v>6044828.9966130303</v>
      </c>
      <c r="F294" s="111">
        <v>40.643630376933388</v>
      </c>
      <c r="G294" s="111">
        <v>40.027469172376399</v>
      </c>
      <c r="H294" s="107">
        <v>6727932.8817999996</v>
      </c>
      <c r="I294" s="107">
        <v>6739948.9886718802</v>
      </c>
      <c r="J294" s="108">
        <v>40.635442876429188</v>
      </c>
      <c r="K294" s="108">
        <v>40.207361209309902</v>
      </c>
      <c r="L294" s="110">
        <v>292</v>
      </c>
    </row>
    <row r="295" spans="1:12">
      <c r="A295">
        <f t="shared" si="8"/>
        <v>2010</v>
      </c>
      <c r="B295">
        <f t="shared" si="9"/>
        <v>7</v>
      </c>
      <c r="C295" s="106">
        <v>40360</v>
      </c>
      <c r="D295" s="107">
        <v>6159876.2626999998</v>
      </c>
      <c r="E295" s="107">
        <v>6106000.7115846798</v>
      </c>
      <c r="F295" s="111">
        <v>39.636641611912388</v>
      </c>
      <c r="G295" s="111">
        <v>39.423048041107698</v>
      </c>
      <c r="H295" s="107">
        <v>6789867.2627000008</v>
      </c>
      <c r="I295" s="107">
        <v>6803090.5983823603</v>
      </c>
      <c r="J295" s="108">
        <v>39.569049902898179</v>
      </c>
      <c r="K295" s="108">
        <v>39.568728390802697</v>
      </c>
      <c r="L295" s="110">
        <v>293</v>
      </c>
    </row>
    <row r="296" spans="1:12">
      <c r="A296">
        <f t="shared" si="8"/>
        <v>2010</v>
      </c>
      <c r="B296">
        <f t="shared" si="9"/>
        <v>8</v>
      </c>
      <c r="C296" s="106">
        <v>40391</v>
      </c>
      <c r="D296" s="107">
        <v>6187378.0469000004</v>
      </c>
      <c r="E296" s="107">
        <v>6139865.8203785997</v>
      </c>
      <c r="F296" s="111">
        <v>39.65270023969012</v>
      </c>
      <c r="G296" s="111">
        <v>39.517658016503702</v>
      </c>
      <c r="H296" s="107">
        <v>6824165.3569</v>
      </c>
      <c r="I296" s="107">
        <v>6839182.0814764304</v>
      </c>
      <c r="J296" s="108">
        <v>39.516918159671448</v>
      </c>
      <c r="K296" s="108">
        <v>39.538949677591901</v>
      </c>
      <c r="L296" s="110">
        <v>294</v>
      </c>
    </row>
    <row r="297" spans="1:12">
      <c r="A297">
        <f t="shared" si="8"/>
        <v>2010</v>
      </c>
      <c r="B297">
        <f t="shared" si="9"/>
        <v>9</v>
      </c>
      <c r="C297" s="106">
        <v>40422</v>
      </c>
      <c r="D297" s="107">
        <v>6251122.8873999994</v>
      </c>
      <c r="E297" s="107">
        <v>6195804.1225817297</v>
      </c>
      <c r="F297" s="111">
        <v>38.968223138882038</v>
      </c>
      <c r="G297" s="111">
        <v>39.399146312871501</v>
      </c>
      <c r="H297" s="107">
        <v>6904921.7473999988</v>
      </c>
      <c r="I297" s="107">
        <v>6911162.9595856396</v>
      </c>
      <c r="J297" s="108">
        <v>38.910157083839579</v>
      </c>
      <c r="K297" s="108">
        <v>39.570126840282903</v>
      </c>
      <c r="L297" s="110">
        <v>295</v>
      </c>
    </row>
    <row r="298" spans="1:12">
      <c r="A298">
        <f t="shared" si="8"/>
        <v>2010</v>
      </c>
      <c r="B298">
        <f t="shared" si="9"/>
        <v>10</v>
      </c>
      <c r="C298" s="106">
        <v>40452</v>
      </c>
      <c r="D298" s="107">
        <v>6249074.0794999991</v>
      </c>
      <c r="E298" s="107">
        <v>6212030.1144282604</v>
      </c>
      <c r="F298" s="111">
        <v>39.54615042242213</v>
      </c>
      <c r="G298" s="111">
        <v>39.479477009451998</v>
      </c>
      <c r="H298" s="107">
        <v>6923046.6994999992</v>
      </c>
      <c r="I298" s="107">
        <v>6933000.5408367803</v>
      </c>
      <c r="J298" s="108">
        <v>39.542190426319571</v>
      </c>
      <c r="K298" s="108">
        <v>39.581223275469497</v>
      </c>
      <c r="L298" s="110">
        <v>296</v>
      </c>
    </row>
    <row r="299" spans="1:12">
      <c r="A299">
        <f t="shared" si="8"/>
        <v>2010</v>
      </c>
      <c r="B299">
        <f t="shared" si="9"/>
        <v>11</v>
      </c>
      <c r="C299" s="106">
        <v>40483</v>
      </c>
      <c r="D299" s="107">
        <v>6276715.0975000001</v>
      </c>
      <c r="E299" s="107">
        <v>6253824.5021372503</v>
      </c>
      <c r="F299" s="111">
        <v>39.415246371812898</v>
      </c>
      <c r="G299" s="111">
        <v>39.355537154489298</v>
      </c>
      <c r="H299" s="107">
        <v>6991574.7574999994</v>
      </c>
      <c r="I299" s="107">
        <v>6988775.2832300998</v>
      </c>
      <c r="J299" s="108">
        <v>39.469567148979237</v>
      </c>
      <c r="K299" s="108">
        <v>39.469393440947101</v>
      </c>
      <c r="L299" s="110">
        <v>297</v>
      </c>
    </row>
    <row r="300" spans="1:12">
      <c r="A300">
        <f t="shared" si="8"/>
        <v>2010</v>
      </c>
      <c r="B300">
        <f t="shared" si="9"/>
        <v>12</v>
      </c>
      <c r="C300" s="106">
        <v>40513</v>
      </c>
      <c r="D300" s="107">
        <v>6262957.6673000008</v>
      </c>
      <c r="E300" s="107">
        <v>6274485.0880253902</v>
      </c>
      <c r="F300" s="111">
        <v>39.981136046739564</v>
      </c>
      <c r="G300" s="111">
        <v>39.551527106236698</v>
      </c>
      <c r="H300" s="107">
        <v>7039634.6873000003</v>
      </c>
      <c r="I300" s="107">
        <v>7026752.77045161</v>
      </c>
      <c r="J300" s="108">
        <v>40.012722047227804</v>
      </c>
      <c r="K300" s="108">
        <v>39.520745816755699</v>
      </c>
      <c r="L300" s="110">
        <v>298</v>
      </c>
    </row>
    <row r="301" spans="1:12">
      <c r="A301">
        <f t="shared" si="8"/>
        <v>2011</v>
      </c>
      <c r="B301">
        <f t="shared" si="9"/>
        <v>1</v>
      </c>
      <c r="C301" s="106">
        <v>40544</v>
      </c>
      <c r="D301" s="107">
        <v>6273094.30755</v>
      </c>
      <c r="E301" s="107">
        <v>6315565.4771076599</v>
      </c>
      <c r="F301" s="111">
        <v>39.865099538433185</v>
      </c>
      <c r="G301" s="111">
        <v>39.8901108769793</v>
      </c>
      <c r="H301" s="107">
        <v>7084118.7375499997</v>
      </c>
      <c r="I301" s="107">
        <v>7071760.6041509304</v>
      </c>
      <c r="J301" s="108">
        <v>39.963955155014908</v>
      </c>
      <c r="K301" s="108">
        <v>39.677188338422198</v>
      </c>
      <c r="L301" s="110">
        <v>299</v>
      </c>
    </row>
    <row r="302" spans="1:12">
      <c r="A302">
        <f t="shared" si="8"/>
        <v>2011</v>
      </c>
      <c r="B302">
        <f t="shared" si="9"/>
        <v>2</v>
      </c>
      <c r="C302" s="106">
        <v>40575</v>
      </c>
      <c r="D302" s="107">
        <v>6254098.6900999993</v>
      </c>
      <c r="E302" s="107">
        <v>6316169.6733193099</v>
      </c>
      <c r="F302" s="111">
        <v>38.442200138456002</v>
      </c>
      <c r="G302" s="111">
        <v>39.5054485075648</v>
      </c>
      <c r="H302" s="107">
        <v>7083131.9660999998</v>
      </c>
      <c r="I302" s="107">
        <v>7072279.1175343404</v>
      </c>
      <c r="J302" s="108">
        <v>38.720832733932284</v>
      </c>
      <c r="K302" s="108">
        <v>39.4924222351924</v>
      </c>
      <c r="L302" s="110">
        <v>300</v>
      </c>
    </row>
    <row r="303" spans="1:12">
      <c r="A303">
        <f t="shared" si="8"/>
        <v>2011</v>
      </c>
      <c r="B303">
        <f t="shared" si="9"/>
        <v>3</v>
      </c>
      <c r="C303" s="106">
        <v>40603</v>
      </c>
      <c r="D303" s="107">
        <v>6271430.4193000002</v>
      </c>
      <c r="E303" s="107">
        <v>6348231.6232204298</v>
      </c>
      <c r="F303" s="111">
        <v>38.846797912762355</v>
      </c>
      <c r="G303" s="111">
        <v>39.283521238517302</v>
      </c>
      <c r="H303" s="107">
        <v>7079385.1993000004</v>
      </c>
      <c r="I303" s="107">
        <v>7071457.3637480596</v>
      </c>
      <c r="J303" s="108">
        <v>39.069428875998341</v>
      </c>
      <c r="K303" s="108">
        <v>39.425367353406401</v>
      </c>
      <c r="L303" s="110">
        <v>301</v>
      </c>
    </row>
    <row r="304" spans="1:12">
      <c r="A304">
        <f t="shared" si="8"/>
        <v>2011</v>
      </c>
      <c r="B304">
        <f t="shared" si="9"/>
        <v>4</v>
      </c>
      <c r="C304" s="106">
        <v>40634</v>
      </c>
      <c r="D304" s="107">
        <v>6334461.4583999999</v>
      </c>
      <c r="E304" s="107">
        <v>6382755.8726864597</v>
      </c>
      <c r="F304" s="111">
        <v>38.67130035787622</v>
      </c>
      <c r="G304" s="111">
        <v>38.875906509378702</v>
      </c>
      <c r="H304" s="107">
        <v>7112069.3883999996</v>
      </c>
      <c r="I304" s="107">
        <v>7104035.5842546802</v>
      </c>
      <c r="J304" s="108">
        <v>38.788768350464998</v>
      </c>
      <c r="K304" s="108">
        <v>38.851088084983502</v>
      </c>
      <c r="L304" s="110">
        <v>302</v>
      </c>
    </row>
    <row r="305" spans="1:12">
      <c r="A305">
        <f t="shared" si="8"/>
        <v>2011</v>
      </c>
      <c r="B305">
        <f t="shared" si="9"/>
        <v>5</v>
      </c>
      <c r="C305" s="106">
        <v>40664</v>
      </c>
      <c r="D305" s="107">
        <v>6394741.9227999998</v>
      </c>
      <c r="E305" s="107">
        <v>6408105.4863299802</v>
      </c>
      <c r="F305" s="111">
        <v>40.205891914902963</v>
      </c>
      <c r="G305" s="111">
        <v>39.418707915612302</v>
      </c>
      <c r="H305" s="107">
        <v>7108493.8927999996</v>
      </c>
      <c r="I305" s="107">
        <v>7110302.8067550603</v>
      </c>
      <c r="J305" s="108">
        <v>40.116412083596188</v>
      </c>
      <c r="K305" s="108">
        <v>39.322497125284698</v>
      </c>
      <c r="L305" s="110">
        <v>303</v>
      </c>
    </row>
    <row r="306" spans="1:12">
      <c r="A306">
        <f t="shared" si="8"/>
        <v>2011</v>
      </c>
      <c r="B306">
        <f t="shared" si="9"/>
        <v>6</v>
      </c>
      <c r="C306" s="106">
        <v>40695</v>
      </c>
      <c r="D306" s="107">
        <v>6483662.8147999989</v>
      </c>
      <c r="E306" s="107">
        <v>6450952.7880801298</v>
      </c>
      <c r="F306" s="111">
        <v>39.956694337740274</v>
      </c>
      <c r="G306" s="111">
        <v>39.441910114254704</v>
      </c>
      <c r="H306" s="107">
        <v>7159860.5947999982</v>
      </c>
      <c r="I306" s="107">
        <v>7173510.7673563203</v>
      </c>
      <c r="J306" s="108">
        <v>39.769532336917202</v>
      </c>
      <c r="K306" s="108">
        <v>39.354428229299103</v>
      </c>
      <c r="L306" s="110">
        <v>304</v>
      </c>
    </row>
    <row r="307" spans="1:12">
      <c r="A307">
        <f t="shared" si="8"/>
        <v>2011</v>
      </c>
      <c r="B307">
        <f t="shared" si="9"/>
        <v>7</v>
      </c>
      <c r="C307" s="106">
        <v>40725</v>
      </c>
      <c r="D307" s="107">
        <v>6458337.2434109999</v>
      </c>
      <c r="E307" s="107">
        <v>6403773.8551960001</v>
      </c>
      <c r="F307" s="111">
        <v>39.904400778446515</v>
      </c>
      <c r="G307" s="111">
        <v>39.766184780659501</v>
      </c>
      <c r="H307" s="107">
        <v>7112261.1834109994</v>
      </c>
      <c r="I307" s="107">
        <v>7130175.5798755698</v>
      </c>
      <c r="J307" s="108">
        <v>39.687883676465447</v>
      </c>
      <c r="K307" s="108">
        <v>39.638360737778399</v>
      </c>
      <c r="L307" s="110">
        <v>305</v>
      </c>
    </row>
    <row r="308" spans="1:12">
      <c r="A308">
        <f t="shared" si="8"/>
        <v>2011</v>
      </c>
      <c r="B308">
        <f t="shared" si="9"/>
        <v>8</v>
      </c>
      <c r="C308" s="106">
        <v>40756</v>
      </c>
      <c r="D308" s="107">
        <v>6480708.7428000001</v>
      </c>
      <c r="E308" s="107">
        <v>6434084.2401168002</v>
      </c>
      <c r="F308" s="111">
        <v>39.526390987155786</v>
      </c>
      <c r="G308" s="111">
        <v>39.3433311128789</v>
      </c>
      <c r="H308" s="107">
        <v>7135863.0528000006</v>
      </c>
      <c r="I308" s="107">
        <v>7151887.05587277</v>
      </c>
      <c r="J308" s="108">
        <v>39.25346895646431</v>
      </c>
      <c r="K308" s="108">
        <v>39.389961792633301</v>
      </c>
      <c r="L308" s="110">
        <v>306</v>
      </c>
    </row>
    <row r="309" spans="1:12">
      <c r="A309">
        <f t="shared" si="8"/>
        <v>2011</v>
      </c>
      <c r="B309">
        <f t="shared" si="9"/>
        <v>9</v>
      </c>
      <c r="C309" s="106">
        <v>40787</v>
      </c>
      <c r="D309" s="107">
        <v>6493573.3256000001</v>
      </c>
      <c r="E309" s="107">
        <v>6434518.4360479396</v>
      </c>
      <c r="F309" s="111">
        <v>39.136718397705735</v>
      </c>
      <c r="G309" s="111">
        <v>39.516089731491597</v>
      </c>
      <c r="H309" s="107">
        <v>7151951.0756000001</v>
      </c>
      <c r="I309" s="107">
        <v>7160645.2020474803</v>
      </c>
      <c r="J309" s="108">
        <v>38.973929277475605</v>
      </c>
      <c r="K309" s="108">
        <v>39.511235757092699</v>
      </c>
      <c r="L309" s="110">
        <v>307</v>
      </c>
    </row>
    <row r="310" spans="1:12">
      <c r="A310">
        <f t="shared" si="8"/>
        <v>2011</v>
      </c>
      <c r="B310">
        <f t="shared" si="9"/>
        <v>10</v>
      </c>
      <c r="C310" s="106">
        <v>40817</v>
      </c>
      <c r="D310" s="107">
        <v>6501012.0781000005</v>
      </c>
      <c r="E310" s="107">
        <v>6462961.0199564304</v>
      </c>
      <c r="F310" s="111">
        <v>39.385385352305661</v>
      </c>
      <c r="G310" s="111">
        <v>39.360539888164503</v>
      </c>
      <c r="H310" s="107">
        <v>7170843.7681000009</v>
      </c>
      <c r="I310" s="107">
        <v>7180943.6858574199</v>
      </c>
      <c r="J310" s="108">
        <v>39.294493652433083</v>
      </c>
      <c r="K310" s="108">
        <v>39.439926566649902</v>
      </c>
      <c r="L310" s="110">
        <v>308</v>
      </c>
    </row>
    <row r="311" spans="1:12">
      <c r="A311">
        <f t="shared" si="8"/>
        <v>2011</v>
      </c>
      <c r="B311">
        <f t="shared" si="9"/>
        <v>11</v>
      </c>
      <c r="C311" s="106">
        <v>40848</v>
      </c>
      <c r="D311" s="107">
        <v>6486412.9426000006</v>
      </c>
      <c r="E311" s="107">
        <v>6460400.3593564304</v>
      </c>
      <c r="F311" s="111">
        <v>39.170373224318048</v>
      </c>
      <c r="G311" s="111">
        <v>39.181923255941598</v>
      </c>
      <c r="H311" s="107">
        <v>7182742.5625999998</v>
      </c>
      <c r="I311" s="107">
        <v>7176354.06730932</v>
      </c>
      <c r="J311" s="108">
        <v>39.181799975539981</v>
      </c>
      <c r="K311" s="108">
        <v>39.2336544969057</v>
      </c>
      <c r="L311" s="110">
        <v>309</v>
      </c>
    </row>
    <row r="312" spans="1:12">
      <c r="A312">
        <f t="shared" si="8"/>
        <v>2011</v>
      </c>
      <c r="B312">
        <f t="shared" si="9"/>
        <v>12</v>
      </c>
      <c r="C312" s="106">
        <v>40878</v>
      </c>
      <c r="D312" s="107">
        <v>6500980.7954000002</v>
      </c>
      <c r="E312" s="107">
        <v>6510665.7269923398</v>
      </c>
      <c r="F312" s="111">
        <v>39.615379817929878</v>
      </c>
      <c r="G312" s="111">
        <v>39.144979556728202</v>
      </c>
      <c r="H312" s="107">
        <v>7236051.7054000003</v>
      </c>
      <c r="I312" s="107">
        <v>7220175.2572856303</v>
      </c>
      <c r="J312" s="108">
        <v>39.629171911247241</v>
      </c>
      <c r="K312" s="108">
        <v>39.102286594800198</v>
      </c>
      <c r="L312" s="110">
        <v>310</v>
      </c>
    </row>
    <row r="313" spans="1:12">
      <c r="A313">
        <f t="shared" si="8"/>
        <v>2012</v>
      </c>
      <c r="B313">
        <f t="shared" si="9"/>
        <v>1</v>
      </c>
      <c r="C313" s="106">
        <v>40909</v>
      </c>
      <c r="D313" s="107">
        <v>6481661.9611999998</v>
      </c>
      <c r="E313" s="107">
        <v>6524751.6058703503</v>
      </c>
      <c r="F313" s="111">
        <v>39.198704051562174</v>
      </c>
      <c r="G313" s="111">
        <v>39.180656794497303</v>
      </c>
      <c r="H313" s="107">
        <v>7253288.3111999994</v>
      </c>
      <c r="I313" s="107">
        <v>7241198.0308010504</v>
      </c>
      <c r="J313" s="108">
        <v>39.3317322720536</v>
      </c>
      <c r="K313" s="108">
        <v>38.923369442630197</v>
      </c>
      <c r="L313" s="110">
        <v>311</v>
      </c>
    </row>
    <row r="314" spans="1:12">
      <c r="A314">
        <f t="shared" si="8"/>
        <v>2012</v>
      </c>
      <c r="B314">
        <f t="shared" si="9"/>
        <v>2</v>
      </c>
      <c r="C314" s="106">
        <v>40940</v>
      </c>
      <c r="D314" s="107">
        <v>6509943.8073999994</v>
      </c>
      <c r="E314" s="107">
        <v>6573558.0257329</v>
      </c>
      <c r="F314" s="111">
        <v>38.393238422150802</v>
      </c>
      <c r="G314" s="111">
        <v>39.491039519025698</v>
      </c>
      <c r="H314" s="107">
        <v>7295408.0873999996</v>
      </c>
      <c r="I314" s="107">
        <v>7273238.3548410004</v>
      </c>
      <c r="J314" s="108">
        <v>38.659487425772483</v>
      </c>
      <c r="K314" s="108">
        <v>39.244800371015302</v>
      </c>
      <c r="L314" s="110">
        <v>312</v>
      </c>
    </row>
    <row r="315" spans="1:12">
      <c r="A315">
        <f t="shared" si="8"/>
        <v>2012</v>
      </c>
      <c r="B315">
        <f t="shared" si="9"/>
        <v>3</v>
      </c>
      <c r="C315" s="106">
        <v>40969</v>
      </c>
      <c r="D315" s="107">
        <v>6491736.5414999994</v>
      </c>
      <c r="E315" s="107">
        <v>6572038.94592492</v>
      </c>
      <c r="F315" s="111">
        <v>38.556163783954517</v>
      </c>
      <c r="G315" s="111">
        <v>39.067180962487697</v>
      </c>
      <c r="H315" s="107">
        <v>7262181.2914999994</v>
      </c>
      <c r="I315" s="107">
        <v>7252255.35780311</v>
      </c>
      <c r="J315" s="108">
        <v>38.803844851107364</v>
      </c>
      <c r="K315" s="108">
        <v>39.125170663022097</v>
      </c>
      <c r="L315" s="110">
        <v>313</v>
      </c>
    </row>
    <row r="316" spans="1:12">
      <c r="A316">
        <f t="shared" si="8"/>
        <v>2012</v>
      </c>
      <c r="B316">
        <f t="shared" si="9"/>
        <v>4</v>
      </c>
      <c r="C316" s="106">
        <v>41000</v>
      </c>
      <c r="D316" s="107">
        <v>6525418.2346999999</v>
      </c>
      <c r="E316" s="107">
        <v>6575857.8740271004</v>
      </c>
      <c r="F316" s="111">
        <v>38.806598768754611</v>
      </c>
      <c r="G316" s="111">
        <v>38.968859224566899</v>
      </c>
      <c r="H316" s="107">
        <v>7260992.4946999997</v>
      </c>
      <c r="I316" s="107">
        <v>7252915.6256229803</v>
      </c>
      <c r="J316" s="108">
        <v>38.889543694921834</v>
      </c>
      <c r="K316" s="108">
        <v>38.959822434566597</v>
      </c>
      <c r="L316" s="110">
        <v>314</v>
      </c>
    </row>
    <row r="317" spans="1:12">
      <c r="A317">
        <f t="shared" si="8"/>
        <v>2012</v>
      </c>
      <c r="B317">
        <f t="shared" si="9"/>
        <v>5</v>
      </c>
      <c r="C317" s="106">
        <v>41030</v>
      </c>
      <c r="D317" s="107">
        <v>6560343.2123999996</v>
      </c>
      <c r="E317" s="107">
        <v>6574651.3210912002</v>
      </c>
      <c r="F317" s="111">
        <v>39.535778184324066</v>
      </c>
      <c r="G317" s="111">
        <v>38.717220101328301</v>
      </c>
      <c r="H317" s="107">
        <v>7254389.7723999992</v>
      </c>
      <c r="I317" s="107">
        <v>7256684.5146327103</v>
      </c>
      <c r="J317" s="108">
        <v>39.454934337234924</v>
      </c>
      <c r="K317" s="108">
        <v>38.772160411873003</v>
      </c>
      <c r="L317" s="110">
        <v>315</v>
      </c>
    </row>
    <row r="318" spans="1:12">
      <c r="A318">
        <f t="shared" si="8"/>
        <v>2012</v>
      </c>
      <c r="B318">
        <f t="shared" si="9"/>
        <v>6</v>
      </c>
      <c r="C318" s="106">
        <v>41061</v>
      </c>
      <c r="D318" s="107">
        <v>6574995.1617000001</v>
      </c>
      <c r="E318" s="107">
        <v>6541764.8264919296</v>
      </c>
      <c r="F318" s="111">
        <v>39.365933795979352</v>
      </c>
      <c r="G318" s="111">
        <v>38.852569713339001</v>
      </c>
      <c r="H318" s="107">
        <v>7224511.0117000006</v>
      </c>
      <c r="I318" s="107">
        <v>7239075.4412116203</v>
      </c>
      <c r="J318" s="108">
        <v>39.168243423597232</v>
      </c>
      <c r="K318" s="108">
        <v>38.693808788341002</v>
      </c>
      <c r="L318" s="110">
        <v>316</v>
      </c>
    </row>
    <row r="319" spans="1:12">
      <c r="A319">
        <f t="shared" si="8"/>
        <v>2012</v>
      </c>
      <c r="B319">
        <f t="shared" si="9"/>
        <v>7</v>
      </c>
      <c r="C319" s="106">
        <v>41091</v>
      </c>
      <c r="D319" s="107">
        <v>6565955.3981999997</v>
      </c>
      <c r="E319" s="107">
        <v>6511054.1885040803</v>
      </c>
      <c r="F319" s="111">
        <v>38.690837440936313</v>
      </c>
      <c r="G319" s="111">
        <v>38.592872212389501</v>
      </c>
      <c r="H319" s="107">
        <v>7199204.1881999997</v>
      </c>
      <c r="I319" s="107">
        <v>7223840.1389538599</v>
      </c>
      <c r="J319" s="108">
        <v>38.549693452446412</v>
      </c>
      <c r="K319" s="108">
        <v>38.6079355148755</v>
      </c>
      <c r="L319" s="110">
        <v>317</v>
      </c>
    </row>
    <row r="320" spans="1:12">
      <c r="A320">
        <f t="shared" si="8"/>
        <v>2012</v>
      </c>
      <c r="B320">
        <f t="shared" si="9"/>
        <v>8</v>
      </c>
      <c r="C320" s="106">
        <v>41122</v>
      </c>
      <c r="D320" s="107">
        <v>6549298.1362999994</v>
      </c>
      <c r="E320" s="107">
        <v>6503707.4042278603</v>
      </c>
      <c r="F320" s="111">
        <v>38.996001951577767</v>
      </c>
      <c r="G320" s="111">
        <v>38.862432882893302</v>
      </c>
      <c r="H320" s="107">
        <v>7193816.4962999998</v>
      </c>
      <c r="I320" s="107">
        <v>7210789.4280574499</v>
      </c>
      <c r="J320" s="108">
        <v>38.822792896842024</v>
      </c>
      <c r="K320" s="108">
        <v>38.932141067826201</v>
      </c>
      <c r="L320" s="110">
        <v>318</v>
      </c>
    </row>
    <row r="321" spans="1:12">
      <c r="A321">
        <f t="shared" si="8"/>
        <v>2012</v>
      </c>
      <c r="B321">
        <f t="shared" si="9"/>
        <v>9</v>
      </c>
      <c r="C321" s="106">
        <v>41153</v>
      </c>
      <c r="D321" s="107">
        <v>6583416.6939000003</v>
      </c>
      <c r="E321" s="107">
        <v>6522385.3672394399</v>
      </c>
      <c r="F321" s="111">
        <v>37.547515261737985</v>
      </c>
      <c r="G321" s="111">
        <v>37.898231772298999</v>
      </c>
      <c r="H321" s="107">
        <v>7250704.4339000005</v>
      </c>
      <c r="I321" s="107">
        <v>7260439.8703370504</v>
      </c>
      <c r="J321" s="108">
        <v>37.403726482904574</v>
      </c>
      <c r="K321" s="108">
        <v>38.106049091387099</v>
      </c>
      <c r="L321" s="110">
        <v>319</v>
      </c>
    </row>
    <row r="322" spans="1:12">
      <c r="A322">
        <f t="shared" si="8"/>
        <v>2012</v>
      </c>
      <c r="B322">
        <f t="shared" si="9"/>
        <v>10</v>
      </c>
      <c r="C322" s="106">
        <v>41183</v>
      </c>
      <c r="D322" s="107">
        <v>6573851.3991199993</v>
      </c>
      <c r="E322" s="107">
        <v>6536306.4769090898</v>
      </c>
      <c r="F322" s="111">
        <v>37.941613102889569</v>
      </c>
      <c r="G322" s="111">
        <v>37.849083737107399</v>
      </c>
      <c r="H322" s="107">
        <v>7266067.7591199987</v>
      </c>
      <c r="I322" s="107">
        <v>7273294.17359557</v>
      </c>
      <c r="J322" s="108">
        <v>37.801080416075671</v>
      </c>
      <c r="K322" s="108">
        <v>37.953322379131102</v>
      </c>
      <c r="L322" s="110">
        <v>320</v>
      </c>
    </row>
    <row r="323" spans="1:12">
      <c r="A323">
        <f t="shared" si="8"/>
        <v>2012</v>
      </c>
      <c r="B323">
        <f t="shared" si="9"/>
        <v>11</v>
      </c>
      <c r="C323" s="106">
        <v>41214</v>
      </c>
      <c r="D323" s="107">
        <v>6605591.7765900008</v>
      </c>
      <c r="E323" s="107">
        <v>6578623.4951486699</v>
      </c>
      <c r="F323" s="111">
        <v>38.314816585309721</v>
      </c>
      <c r="G323" s="111">
        <v>38.3042572376458</v>
      </c>
      <c r="H323" s="107">
        <v>7314609.9165900014</v>
      </c>
      <c r="I323" s="107">
        <v>7307459.4772688802</v>
      </c>
      <c r="J323" s="108">
        <v>38.231011344418285</v>
      </c>
      <c r="K323" s="108">
        <v>38.292581732492899</v>
      </c>
      <c r="L323" s="110">
        <v>321</v>
      </c>
    </row>
    <row r="324" spans="1:12">
      <c r="A324">
        <f>YEAR(C324)</f>
        <v>2012</v>
      </c>
      <c r="B324">
        <f>MONTH(C324)</f>
        <v>12</v>
      </c>
      <c r="C324" s="106">
        <v>41244</v>
      </c>
      <c r="D324" s="107">
        <v>6582462.5314000007</v>
      </c>
      <c r="E324" s="107">
        <v>6591955.4062769404</v>
      </c>
      <c r="F324" s="111">
        <v>39.691614053769015</v>
      </c>
      <c r="G324" s="111">
        <v>39.2353125381361</v>
      </c>
      <c r="H324" s="107">
        <v>7327746.3714000015</v>
      </c>
      <c r="I324" s="107">
        <v>7307346.9734777799</v>
      </c>
      <c r="J324" s="108">
        <v>39.715301710707713</v>
      </c>
      <c r="K324" s="108">
        <v>39.2320811316849</v>
      </c>
      <c r="L324" s="110">
        <v>322</v>
      </c>
    </row>
    <row r="325" spans="1:12">
      <c r="C325" s="106"/>
      <c r="D325" s="106"/>
      <c r="E325" s="106"/>
      <c r="F325" s="106"/>
      <c r="G325" s="106"/>
      <c r="H325" s="107"/>
    </row>
    <row r="326" spans="1:12">
      <c r="C326" s="106"/>
      <c r="D326" s="106"/>
      <c r="E326" s="106"/>
      <c r="F326" s="106"/>
      <c r="G326" s="106"/>
      <c r="H326" s="107"/>
    </row>
    <row r="327" spans="1:12">
      <c r="C327" s="106"/>
      <c r="D327" s="106"/>
      <c r="E327" s="106"/>
      <c r="F327" s="106"/>
      <c r="G327" s="106"/>
      <c r="H327" s="107"/>
    </row>
    <row r="328" spans="1:12">
      <c r="C328" s="106"/>
      <c r="D328" s="106"/>
      <c r="E328" s="106"/>
      <c r="F328" s="106"/>
      <c r="G328" s="106"/>
      <c r="H328" s="107"/>
    </row>
    <row r="329" spans="1:12">
      <c r="C329" s="106"/>
      <c r="D329" s="106"/>
      <c r="E329" s="106"/>
      <c r="F329" s="106"/>
      <c r="G329" s="106"/>
      <c r="H329" s="107"/>
    </row>
    <row r="330" spans="1:12">
      <c r="C330" s="106"/>
      <c r="D330" s="106"/>
      <c r="E330" s="106"/>
      <c r="F330" s="106"/>
      <c r="G330" s="106"/>
      <c r="H330" s="107"/>
    </row>
    <row r="331" spans="1:12">
      <c r="C331" s="106"/>
      <c r="D331" s="106"/>
      <c r="E331" s="106"/>
      <c r="F331" s="106"/>
      <c r="G331" s="106"/>
      <c r="H331" s="107"/>
    </row>
    <row r="332" spans="1:12">
      <c r="C332" s="106"/>
      <c r="D332" s="106"/>
      <c r="E332" s="106"/>
      <c r="F332" s="106"/>
      <c r="G332" s="106"/>
      <c r="H332" s="107"/>
    </row>
    <row r="333" spans="1:12">
      <c r="C333" s="106"/>
      <c r="D333" s="106"/>
      <c r="E333" s="106"/>
      <c r="F333" s="106"/>
      <c r="G333" s="106"/>
      <c r="H333" s="107"/>
    </row>
    <row r="334" spans="1:12">
      <c r="C334" s="106"/>
      <c r="D334" s="106"/>
      <c r="E334" s="106"/>
      <c r="F334" s="106"/>
      <c r="G334" s="106"/>
      <c r="H334" s="107"/>
    </row>
    <row r="335" spans="1:12">
      <c r="C335" s="106"/>
      <c r="D335" s="106"/>
      <c r="E335" s="106"/>
      <c r="F335" s="106"/>
      <c r="G335" s="106"/>
      <c r="H335" s="107"/>
    </row>
    <row r="336" spans="1:12">
      <c r="C336" s="106"/>
      <c r="D336" s="106"/>
      <c r="E336" s="106"/>
      <c r="F336" s="106"/>
      <c r="G336" s="106"/>
      <c r="H336" s="107"/>
    </row>
    <row r="337" spans="3:8">
      <c r="C337" s="106"/>
      <c r="D337" s="106"/>
      <c r="E337" s="106"/>
      <c r="F337" s="106"/>
      <c r="G337" s="106"/>
      <c r="H337" s="107"/>
    </row>
    <row r="338" spans="3:8">
      <c r="C338" s="106"/>
      <c r="D338" s="106"/>
      <c r="E338" s="106"/>
      <c r="F338" s="106"/>
      <c r="G338" s="106"/>
      <c r="H338" s="107"/>
    </row>
    <row r="339" spans="3:8">
      <c r="C339" s="106"/>
      <c r="D339" s="106"/>
      <c r="E339" s="106"/>
      <c r="F339" s="106"/>
      <c r="G339" s="106"/>
      <c r="H339" s="107"/>
    </row>
    <row r="340" spans="3:8">
      <c r="C340" s="106"/>
      <c r="D340" s="106"/>
      <c r="E340" s="106"/>
      <c r="F340" s="106"/>
      <c r="G340" s="106"/>
      <c r="H340" s="107"/>
    </row>
    <row r="341" spans="3:8">
      <c r="C341" s="106"/>
      <c r="D341" s="106"/>
      <c r="E341" s="106"/>
      <c r="F341" s="106"/>
      <c r="G341" s="106"/>
      <c r="H341" s="107"/>
    </row>
    <row r="342" spans="3:8">
      <c r="C342" s="106"/>
      <c r="D342" s="106"/>
      <c r="E342" s="106"/>
      <c r="F342" s="106"/>
      <c r="G342" s="106"/>
      <c r="H342" s="107"/>
    </row>
    <row r="343" spans="3:8">
      <c r="C343" s="106"/>
      <c r="D343" s="106"/>
      <c r="E343" s="106"/>
      <c r="F343" s="106"/>
      <c r="G343" s="106"/>
      <c r="H343" s="107"/>
    </row>
    <row r="344" spans="3:8">
      <c r="C344" s="106"/>
      <c r="D344" s="106"/>
      <c r="E344" s="106"/>
      <c r="F344" s="106"/>
      <c r="G344" s="106"/>
      <c r="H344" s="107"/>
    </row>
    <row r="345" spans="3:8">
      <c r="C345" s="106"/>
      <c r="D345" s="106"/>
      <c r="E345" s="106"/>
      <c r="F345" s="106"/>
      <c r="G345" s="106"/>
      <c r="H345" s="107"/>
    </row>
    <row r="346" spans="3:8">
      <c r="C346" s="106"/>
      <c r="D346" s="106"/>
      <c r="E346" s="106"/>
      <c r="F346" s="106"/>
      <c r="G346" s="106"/>
      <c r="H346" s="107"/>
    </row>
    <row r="347" spans="3:8">
      <c r="C347" s="106"/>
      <c r="D347" s="106"/>
      <c r="E347" s="106"/>
      <c r="F347" s="106"/>
      <c r="G347" s="106"/>
      <c r="H347" s="107"/>
    </row>
    <row r="348" spans="3:8">
      <c r="C348" s="106"/>
      <c r="D348" s="106"/>
      <c r="E348" s="106"/>
      <c r="F348" s="106"/>
      <c r="G348" s="106"/>
      <c r="H348" s="10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AS600"/>
  <sheetViews>
    <sheetView topLeftCell="B1" workbookViewId="0">
      <selection activeCell="D15" sqref="D15"/>
    </sheetView>
  </sheetViews>
  <sheetFormatPr baseColWidth="10" defaultRowHeight="15"/>
  <cols>
    <col min="1" max="1" width="17.140625" style="88" customWidth="1"/>
    <col min="2" max="2" width="10.5703125" style="88" customWidth="1"/>
    <col min="3" max="7" width="10.85546875" style="88" customWidth="1"/>
    <col min="8" max="8" width="4.5703125" style="88" customWidth="1"/>
    <col min="9" max="14" width="11.42578125" style="88"/>
    <col min="15" max="15" width="3" style="88" customWidth="1"/>
    <col min="16" max="16384" width="11.42578125" style="88"/>
  </cols>
  <sheetData>
    <row r="3" spans="1:45">
      <c r="A3" s="86" t="s">
        <v>214</v>
      </c>
      <c r="B3" s="87">
        <v>32599</v>
      </c>
      <c r="H3" s="86" t="s">
        <v>214</v>
      </c>
      <c r="I3" s="87">
        <v>32599</v>
      </c>
    </row>
    <row r="4" spans="1:45">
      <c r="A4" s="86" t="s">
        <v>215</v>
      </c>
      <c r="B4" s="87">
        <f ca="1">EOMONTH(NOW(),-1)</f>
        <v>43708</v>
      </c>
      <c r="H4" s="86" t="s">
        <v>215</v>
      </c>
      <c r="I4" s="87">
        <v>42004</v>
      </c>
    </row>
    <row r="5" spans="1:45">
      <c r="A5" s="86" t="s">
        <v>216</v>
      </c>
      <c r="B5" s="86" t="s">
        <v>217</v>
      </c>
      <c r="H5" s="86" t="s">
        <v>216</v>
      </c>
      <c r="I5" s="86" t="s">
        <v>217</v>
      </c>
    </row>
    <row r="6" spans="1:45" ht="26.25">
      <c r="A6" s="89" t="s">
        <v>218</v>
      </c>
      <c r="H6" s="89" t="s">
        <v>218</v>
      </c>
    </row>
    <row r="7" spans="1:45" ht="18.75">
      <c r="A7" s="90" t="s">
        <v>219</v>
      </c>
      <c r="H7" s="90" t="s">
        <v>233</v>
      </c>
    </row>
    <row r="8" spans="1:45" ht="15.75">
      <c r="A8" s="91" t="s">
        <v>220</v>
      </c>
      <c r="H8" s="91" t="s">
        <v>220</v>
      </c>
    </row>
    <row r="10" spans="1:45" ht="52.5" customHeight="1">
      <c r="B10" s="96" t="s">
        <v>221</v>
      </c>
      <c r="C10" s="96" t="s">
        <v>124</v>
      </c>
      <c r="D10" s="96" t="s">
        <v>208</v>
      </c>
      <c r="E10" s="96" t="s">
        <v>222</v>
      </c>
      <c r="F10" s="96" t="s">
        <v>223</v>
      </c>
      <c r="G10" s="96" t="s">
        <v>224</v>
      </c>
      <c r="I10" s="102" t="s">
        <v>221</v>
      </c>
      <c r="J10" s="102" t="s">
        <v>234</v>
      </c>
      <c r="K10" s="102" t="s">
        <v>235</v>
      </c>
      <c r="L10" s="102" t="s">
        <v>236</v>
      </c>
      <c r="M10" s="102" t="s">
        <v>237</v>
      </c>
      <c r="N10" s="102" t="s">
        <v>238</v>
      </c>
      <c r="O10" s="92" t="s">
        <v>225</v>
      </c>
      <c r="P10" s="102" t="s">
        <v>125</v>
      </c>
      <c r="Q10" s="102" t="s">
        <v>209</v>
      </c>
      <c r="R10" s="102" t="s">
        <v>239</v>
      </c>
      <c r="S10" s="102" t="s">
        <v>240</v>
      </c>
      <c r="T10" s="102" t="s">
        <v>241</v>
      </c>
      <c r="U10" s="92" t="s">
        <v>225</v>
      </c>
      <c r="V10" s="92" t="s">
        <v>225</v>
      </c>
      <c r="W10" s="92" t="s">
        <v>225</v>
      </c>
      <c r="X10" s="92" t="s">
        <v>225</v>
      </c>
      <c r="Y10" s="92" t="s">
        <v>225</v>
      </c>
      <c r="Z10" s="92" t="s">
        <v>225</v>
      </c>
      <c r="AA10" s="92" t="s">
        <v>225</v>
      </c>
      <c r="AB10" s="92" t="s">
        <v>225</v>
      </c>
      <c r="AC10" s="92" t="s">
        <v>225</v>
      </c>
      <c r="AD10" s="92" t="s">
        <v>225</v>
      </c>
      <c r="AE10" s="92" t="s">
        <v>225</v>
      </c>
      <c r="AF10" s="92" t="s">
        <v>225</v>
      </c>
      <c r="AG10" s="92" t="s">
        <v>225</v>
      </c>
      <c r="AH10" s="92" t="s">
        <v>225</v>
      </c>
      <c r="AI10" s="92" t="s">
        <v>225</v>
      </c>
      <c r="AJ10" s="92" t="s">
        <v>225</v>
      </c>
      <c r="AK10" s="92" t="s">
        <v>225</v>
      </c>
      <c r="AL10" s="92" t="s">
        <v>225</v>
      </c>
      <c r="AM10" s="92" t="s">
        <v>225</v>
      </c>
      <c r="AN10" s="92" t="s">
        <v>225</v>
      </c>
      <c r="AO10" s="92" t="s">
        <v>225</v>
      </c>
      <c r="AP10" s="92" t="s">
        <v>225</v>
      </c>
      <c r="AQ10" s="92" t="s">
        <v>225</v>
      </c>
      <c r="AR10" s="92" t="s">
        <v>225</v>
      </c>
      <c r="AS10" s="92" t="s">
        <v>225</v>
      </c>
    </row>
    <row r="11" spans="1:45" s="93" customFormat="1" hidden="1">
      <c r="B11" s="93" t="s">
        <v>226</v>
      </c>
      <c r="C11" s="93" t="s">
        <v>227</v>
      </c>
      <c r="D11" s="93" t="s">
        <v>228</v>
      </c>
      <c r="E11" s="93" t="s">
        <v>229</v>
      </c>
      <c r="F11" s="93" t="s">
        <v>230</v>
      </c>
      <c r="G11" s="93" t="s">
        <v>231</v>
      </c>
      <c r="I11" s="97" t="s">
        <v>226</v>
      </c>
      <c r="J11" s="97" t="s">
        <v>242</v>
      </c>
      <c r="K11" s="97" t="s">
        <v>243</v>
      </c>
      <c r="L11" s="97" t="s">
        <v>244</v>
      </c>
      <c r="M11" s="97" t="s">
        <v>245</v>
      </c>
      <c r="N11" s="97" t="s">
        <v>246</v>
      </c>
      <c r="O11" s="93" t="s">
        <v>225</v>
      </c>
      <c r="P11" s="97" t="s">
        <v>225</v>
      </c>
      <c r="Q11" s="97" t="s">
        <v>225</v>
      </c>
      <c r="R11" s="97" t="s">
        <v>225</v>
      </c>
      <c r="S11" s="97" t="s">
        <v>225</v>
      </c>
      <c r="T11" s="97" t="s">
        <v>225</v>
      </c>
      <c r="U11" s="93" t="s">
        <v>225</v>
      </c>
      <c r="V11" s="93" t="s">
        <v>225</v>
      </c>
      <c r="W11" s="93" t="s">
        <v>225</v>
      </c>
      <c r="X11" s="93" t="s">
        <v>225</v>
      </c>
      <c r="Y11" s="93" t="s">
        <v>225</v>
      </c>
      <c r="Z11" s="93" t="s">
        <v>225</v>
      </c>
      <c r="AA11" s="93" t="s">
        <v>225</v>
      </c>
      <c r="AB11" s="93" t="s">
        <v>225</v>
      </c>
      <c r="AC11" s="93" t="s">
        <v>225</v>
      </c>
      <c r="AD11" s="93" t="s">
        <v>225</v>
      </c>
      <c r="AE11" s="93" t="s">
        <v>225</v>
      </c>
      <c r="AF11" s="93" t="s">
        <v>225</v>
      </c>
      <c r="AG11" s="93" t="s">
        <v>225</v>
      </c>
      <c r="AH11" s="93" t="s">
        <v>225</v>
      </c>
      <c r="AI11" s="93" t="s">
        <v>225</v>
      </c>
      <c r="AJ11" s="93" t="s">
        <v>225</v>
      </c>
      <c r="AK11" s="93" t="s">
        <v>225</v>
      </c>
      <c r="AL11" s="93" t="s">
        <v>225</v>
      </c>
      <c r="AM11" s="93" t="s">
        <v>225</v>
      </c>
      <c r="AN11" s="93" t="s">
        <v>225</v>
      </c>
      <c r="AO11" s="93" t="s">
        <v>225</v>
      </c>
      <c r="AP11" s="93" t="s">
        <v>225</v>
      </c>
      <c r="AQ11" s="93" t="s">
        <v>225</v>
      </c>
      <c r="AR11" s="93" t="s">
        <v>225</v>
      </c>
      <c r="AS11" s="93" t="s">
        <v>225</v>
      </c>
    </row>
    <row r="12" spans="1:45" s="93" customFormat="1" hidden="1">
      <c r="B12" s="93" t="s">
        <v>226</v>
      </c>
      <c r="I12" s="97" t="s">
        <v>226</v>
      </c>
      <c r="J12" s="97"/>
      <c r="K12" s="97"/>
      <c r="L12" s="97"/>
      <c r="M12" s="97"/>
      <c r="N12" s="97"/>
      <c r="P12" s="97"/>
      <c r="Q12" s="97"/>
      <c r="R12" s="97"/>
      <c r="S12" s="97"/>
      <c r="T12" s="97"/>
    </row>
    <row r="13" spans="1:45" s="93" customFormat="1" hidden="1">
      <c r="B13" s="93" t="s">
        <v>232</v>
      </c>
      <c r="C13" s="93" t="s">
        <v>225</v>
      </c>
      <c r="D13" s="93" t="s">
        <v>225</v>
      </c>
      <c r="E13" s="93" t="s">
        <v>225</v>
      </c>
      <c r="F13" s="93" t="s">
        <v>225</v>
      </c>
      <c r="G13" s="93" t="s">
        <v>225</v>
      </c>
      <c r="I13" s="97" t="s">
        <v>232</v>
      </c>
      <c r="J13" s="97" t="s">
        <v>225</v>
      </c>
      <c r="K13" s="97" t="s">
        <v>225</v>
      </c>
      <c r="L13" s="97" t="s">
        <v>225</v>
      </c>
      <c r="M13" s="97" t="s">
        <v>225</v>
      </c>
      <c r="N13" s="97" t="s">
        <v>225</v>
      </c>
      <c r="O13" s="93" t="s">
        <v>225</v>
      </c>
      <c r="P13" s="97" t="s">
        <v>225</v>
      </c>
      <c r="Q13" s="97" t="s">
        <v>225</v>
      </c>
      <c r="R13" s="97" t="s">
        <v>225</v>
      </c>
      <c r="S13" s="97" t="s">
        <v>225</v>
      </c>
      <c r="T13" s="97" t="s">
        <v>225</v>
      </c>
      <c r="U13" s="93" t="s">
        <v>225</v>
      </c>
      <c r="V13" s="93" t="s">
        <v>225</v>
      </c>
      <c r="W13" s="93" t="s">
        <v>225</v>
      </c>
      <c r="X13" s="93" t="s">
        <v>225</v>
      </c>
      <c r="Y13" s="93" t="s">
        <v>225</v>
      </c>
      <c r="Z13" s="93" t="s">
        <v>225</v>
      </c>
      <c r="AA13" s="93" t="s">
        <v>225</v>
      </c>
      <c r="AB13" s="93" t="s">
        <v>225</v>
      </c>
      <c r="AC13" s="93" t="s">
        <v>225</v>
      </c>
      <c r="AD13" s="93" t="s">
        <v>225</v>
      </c>
      <c r="AE13" s="93" t="s">
        <v>225</v>
      </c>
      <c r="AF13" s="93" t="s">
        <v>225</v>
      </c>
      <c r="AG13" s="93" t="s">
        <v>225</v>
      </c>
      <c r="AH13" s="93" t="s">
        <v>225</v>
      </c>
      <c r="AI13" s="93" t="s">
        <v>225</v>
      </c>
      <c r="AJ13" s="93" t="s">
        <v>225</v>
      </c>
      <c r="AK13" s="93" t="s">
        <v>225</v>
      </c>
      <c r="AL13" s="93" t="s">
        <v>225</v>
      </c>
      <c r="AM13" s="93" t="s">
        <v>225</v>
      </c>
      <c r="AN13" s="93" t="s">
        <v>225</v>
      </c>
      <c r="AO13" s="93" t="s">
        <v>225</v>
      </c>
      <c r="AP13" s="93" t="s">
        <v>225</v>
      </c>
      <c r="AQ13" s="93" t="s">
        <v>225</v>
      </c>
      <c r="AR13" s="93" t="s">
        <v>225</v>
      </c>
      <c r="AS13" s="93" t="s">
        <v>225</v>
      </c>
    </row>
    <row r="14" spans="1:45" s="93" customFormat="1" hidden="1">
      <c r="B14" s="93" t="e">
        <f ca="1">[1]!FAMEData("FAMEDATE", $B$3, $B$4, 0,$B$5, "Down", "Heading", "Normal")</f>
        <v>#NAME?</v>
      </c>
      <c r="C14" s="93" t="e">
        <f ca="1">[1]!FAMEData(IF(C$13="",C$11,C$13&amp;"("&amp;C$11&amp;")"), $B$3, $B$4, 0,$B$5, "Down", "Heading", "Normal")</f>
        <v>#NAME?</v>
      </c>
      <c r="D14" s="93" t="e">
        <f ca="1">[1]!FAMEData(IF(D$13="",D$11,D$13&amp;"("&amp;D$11&amp;")"), $B$3, $B$4, 0,$B$5, "Down", "Heading", "Normal")</f>
        <v>#NAME?</v>
      </c>
      <c r="E14" s="93" t="e">
        <f ca="1">[1]!FAMEData(IF(E$13="",E$11,E$13&amp;"("&amp;E$11&amp;")"), $B$3, $B$4, 0,$B$5, "Down", "Heading", "Normal")</f>
        <v>#NAME?</v>
      </c>
      <c r="F14" s="93" t="e">
        <f ca="1">[1]!FAMEData(IF(F$13="",F$11,F$13&amp;"("&amp;F$11&amp;")"), $B$3, $B$4, 0,$B$5, "Down", "Heading", "Normal")</f>
        <v>#NAME?</v>
      </c>
      <c r="G14" s="93" t="e">
        <f ca="1">[1]!FAMEData(IF(G$13="",G$11,G$13&amp;"("&amp;G$11&amp;")"), $B$3, $B$4, 0,$B$5, "Down", "Heading", "Normal")</f>
        <v>#NAME?</v>
      </c>
      <c r="I14" s="97" t="e">
        <f ca="1">[1]!FAMEData("FAMEDATE", $B$3, $B$4, 0,$B$5, "Down", "Heading", "Normal")</f>
        <v>#NAME?</v>
      </c>
      <c r="J14" s="97" t="e">
        <f ca="1">[1]!FAMEData(IF(J$13="",J$11,J$13&amp;"("&amp;J$11&amp;")"), $B$3, $B$4, 0,$B$5, "Down", "Heading", "Normal")</f>
        <v>#NAME?</v>
      </c>
      <c r="K14" s="97" t="e">
        <f ca="1">[1]!FAMEData(IF(K$13="",K$11,K$13&amp;"("&amp;K$11&amp;")"), $B$3, $B$4, 0,$B$5, "Down", "Heading", "Normal")</f>
        <v>#NAME?</v>
      </c>
      <c r="L14" s="97" t="e">
        <f ca="1">[1]!FAMEData(IF(L$13="",L$11,L$13&amp;"("&amp;L$11&amp;")"), $B$3, $B$4, 0,$B$5, "Down", "Heading", "Normal")</f>
        <v>#NAME?</v>
      </c>
      <c r="M14" s="97" t="e">
        <f ca="1">[1]!FAMEData(IF(M$13="",M$11,M$13&amp;"("&amp;M$11&amp;")"), $B$3, $B$4, 0,$B$5, "Down", "Heading", "Normal")</f>
        <v>#NAME?</v>
      </c>
      <c r="N14" s="97" t="e">
        <f ca="1">[1]!FAMEData(IF(N$13="",N$11,N$13&amp;"("&amp;N$11&amp;")"), $B$3, $B$4, 0,$B$5, "Down", "Heading", "Normal")</f>
        <v>#NAME?</v>
      </c>
      <c r="P14" s="97"/>
      <c r="Q14" s="97"/>
      <c r="R14" s="97"/>
      <c r="S14" s="97"/>
      <c r="T14" s="97"/>
    </row>
    <row r="15" spans="1:45">
      <c r="B15" s="94">
        <v>32689</v>
      </c>
      <c r="C15" s="95">
        <v>23.099144085925367</v>
      </c>
      <c r="D15" s="95">
        <v>24.066850710000001</v>
      </c>
      <c r="E15" s="95">
        <v>41.651495003333331</v>
      </c>
      <c r="F15" s="95">
        <v>17.986039786666666</v>
      </c>
      <c r="G15" s="95">
        <v>23.316659766434569</v>
      </c>
      <c r="I15" s="99">
        <v>32689</v>
      </c>
      <c r="J15" s="100">
        <v>0.99490933726410202</v>
      </c>
      <c r="K15" s="100">
        <v>1.0066494323959201</v>
      </c>
      <c r="L15" s="100">
        <v>1.0113833478819001</v>
      </c>
      <c r="M15" s="100">
        <v>1.0046069606755701</v>
      </c>
      <c r="N15" s="100">
        <v>1.0060425012685701</v>
      </c>
      <c r="P15" s="98">
        <f>C15/J15</f>
        <v>23.217335711659544</v>
      </c>
      <c r="Q15" s="98">
        <f>D15/K15</f>
        <v>23.907876898831244</v>
      </c>
      <c r="R15" s="98">
        <f>E15/L15</f>
        <v>41.182698024999524</v>
      </c>
      <c r="S15" s="98">
        <f>F15/M15</f>
        <v>17.903558795343759</v>
      </c>
      <c r="T15" s="98">
        <f>G15/N15</f>
        <v>23.17661504065028</v>
      </c>
    </row>
    <row r="16" spans="1:45">
      <c r="B16" s="94">
        <v>32781</v>
      </c>
      <c r="C16" s="95">
        <v>24.278653257620466</v>
      </c>
      <c r="D16" s="95">
        <v>25.098167756666665</v>
      </c>
      <c r="E16" s="95">
        <v>42.530962099999996</v>
      </c>
      <c r="F16" s="95">
        <v>18.996427180000001</v>
      </c>
      <c r="G16" s="95">
        <v>24.417276117631033</v>
      </c>
      <c r="I16" s="99">
        <v>32781</v>
      </c>
      <c r="J16" s="100">
        <v>0.99803031469606496</v>
      </c>
      <c r="K16" s="100">
        <v>0.99804638129247103</v>
      </c>
      <c r="L16" s="100">
        <v>0.99705312142178504</v>
      </c>
      <c r="M16" s="100">
        <v>0.99949828850836797</v>
      </c>
      <c r="N16" s="100">
        <v>0.999173680288578</v>
      </c>
      <c r="P16" s="98">
        <f t="shared" ref="P16:P79" si="0">C16/J16</f>
        <v>24.326568942962581</v>
      </c>
      <c r="Q16" s="98">
        <f t="shared" ref="Q16:Q79" si="1">D16/K16</f>
        <v>25.147295984545842</v>
      </c>
      <c r="R16" s="98">
        <f t="shared" ref="R16:R79" si="2">E16/L16</f>
        <v>42.656666115594106</v>
      </c>
      <c r="S16" s="98">
        <f t="shared" ref="S16:S79" si="3">F16/M16</f>
        <v>19.005962689891049</v>
      </c>
      <c r="T16" s="98">
        <f t="shared" ref="T16:T79" si="4">G16/N16</f>
        <v>24.437469280194527</v>
      </c>
    </row>
    <row r="17" spans="2:20">
      <c r="B17" s="94">
        <v>32873</v>
      </c>
      <c r="C17" s="95">
        <v>25.888180443241701</v>
      </c>
      <c r="D17" s="95">
        <v>26.407535053333334</v>
      </c>
      <c r="E17" s="95">
        <v>44.431312773333339</v>
      </c>
      <c r="F17" s="95">
        <v>20.071766350000001</v>
      </c>
      <c r="G17" s="95">
        <v>25.663890515859098</v>
      </c>
      <c r="I17" s="99">
        <v>32873</v>
      </c>
      <c r="J17" s="100">
        <v>1.01077708895959</v>
      </c>
      <c r="K17" s="100">
        <v>0.99581328492497201</v>
      </c>
      <c r="L17" s="100">
        <v>1.0023602112933201</v>
      </c>
      <c r="M17" s="100">
        <v>0.99235586505007101</v>
      </c>
      <c r="N17" s="100">
        <v>0.99706261888194503</v>
      </c>
      <c r="P17" s="98">
        <f t="shared" si="0"/>
        <v>25.612155960013741</v>
      </c>
      <c r="Q17" s="98">
        <f t="shared" si="1"/>
        <v>26.518560711231089</v>
      </c>
      <c r="R17" s="98">
        <f t="shared" si="2"/>
        <v>44.326692413303931</v>
      </c>
      <c r="S17" s="98">
        <f t="shared" si="3"/>
        <v>20.22637952463479</v>
      </c>
      <c r="T17" s="98">
        <f t="shared" si="4"/>
        <v>25.739497229007814</v>
      </c>
    </row>
    <row r="18" spans="2:20">
      <c r="B18" s="94">
        <v>32963</v>
      </c>
      <c r="C18" s="95">
        <v>27.329934853265367</v>
      </c>
      <c r="D18" s="95">
        <v>28.226594713333334</v>
      </c>
      <c r="E18" s="95">
        <v>45.86344728666667</v>
      </c>
      <c r="F18" s="95">
        <v>21.885431266666668</v>
      </c>
      <c r="G18" s="95">
        <v>27.009741017041403</v>
      </c>
      <c r="I18" s="99">
        <v>32963</v>
      </c>
      <c r="J18" s="100">
        <v>0.99938137498776602</v>
      </c>
      <c r="K18" s="100">
        <v>0.99966589595580302</v>
      </c>
      <c r="L18" s="100">
        <v>0.98764354593038595</v>
      </c>
      <c r="M18" s="100">
        <v>1.00492461491274</v>
      </c>
      <c r="N18" s="100">
        <v>0.99734253923515703</v>
      </c>
      <c r="P18" s="98">
        <f t="shared" si="0"/>
        <v>27.346852300104079</v>
      </c>
      <c r="Q18" s="98">
        <f t="shared" si="1"/>
        <v>28.236028484642116</v>
      </c>
      <c r="R18" s="98">
        <f t="shared" si="2"/>
        <v>46.43724699629572</v>
      </c>
      <c r="S18" s="98">
        <f t="shared" si="3"/>
        <v>21.778182106293649</v>
      </c>
      <c r="T18" s="98">
        <f t="shared" si="4"/>
        <v>27.081709597742275</v>
      </c>
    </row>
    <row r="19" spans="2:20">
      <c r="B19" s="94">
        <v>33054</v>
      </c>
      <c r="C19" s="95">
        <v>28.78580060594</v>
      </c>
      <c r="D19" s="95">
        <v>30.072803323333332</v>
      </c>
      <c r="E19" s="95">
        <v>49.27517375</v>
      </c>
      <c r="F19" s="95">
        <v>23.207847010000002</v>
      </c>
      <c r="G19" s="95">
        <v>28.806828363785367</v>
      </c>
      <c r="I19" s="99">
        <v>33054</v>
      </c>
      <c r="J19" s="100">
        <v>0.99424228815828597</v>
      </c>
      <c r="K19" s="100">
        <v>1.0073594235097501</v>
      </c>
      <c r="L19" s="100">
        <v>1.0111904056888199</v>
      </c>
      <c r="M19" s="100">
        <v>1.0056234901708101</v>
      </c>
      <c r="N19" s="100">
        <v>1.0062969931566099</v>
      </c>
      <c r="P19" s="98">
        <f t="shared" si="0"/>
        <v>28.952500762427061</v>
      </c>
      <c r="Q19" s="98">
        <f t="shared" si="1"/>
        <v>29.853101704808008</v>
      </c>
      <c r="R19" s="98">
        <f t="shared" si="2"/>
        <v>48.729866771662948</v>
      </c>
      <c r="S19" s="98">
        <f t="shared" si="3"/>
        <v>23.07806772299843</v>
      </c>
      <c r="T19" s="98">
        <f t="shared" si="4"/>
        <v>28.626567066868063</v>
      </c>
    </row>
    <row r="20" spans="2:20">
      <c r="B20" s="94">
        <v>33146</v>
      </c>
      <c r="C20" s="95">
        <v>30.7351988296824</v>
      </c>
      <c r="D20" s="95">
        <v>31.459721259999998</v>
      </c>
      <c r="E20" s="95">
        <v>51.073177776666668</v>
      </c>
      <c r="F20" s="95">
        <v>24.403757393333336</v>
      </c>
      <c r="G20" s="95">
        <v>30.241231484920203</v>
      </c>
      <c r="I20" s="99">
        <v>33146</v>
      </c>
      <c r="J20" s="100">
        <v>0.99848820406771499</v>
      </c>
      <c r="K20" s="100">
        <v>0.99712361355541801</v>
      </c>
      <c r="L20" s="100">
        <v>0.99718190325921896</v>
      </c>
      <c r="M20" s="100">
        <v>0.99719604254056304</v>
      </c>
      <c r="N20" s="100">
        <v>0.999505687022754</v>
      </c>
      <c r="P20" s="98">
        <f t="shared" si="0"/>
        <v>30.781734530734642</v>
      </c>
      <c r="Q20" s="98">
        <f t="shared" si="1"/>
        <v>31.550472611740563</v>
      </c>
      <c r="R20" s="98">
        <f t="shared" si="2"/>
        <v>51.217513685053426</v>
      </c>
      <c r="S20" s="98">
        <f t="shared" si="3"/>
        <v>24.472376897084068</v>
      </c>
      <c r="T20" s="98">
        <f t="shared" si="4"/>
        <v>30.256187511048903</v>
      </c>
    </row>
    <row r="21" spans="2:20">
      <c r="B21" s="94">
        <v>33238</v>
      </c>
      <c r="C21" s="95">
        <v>33.401312500974299</v>
      </c>
      <c r="D21" s="95">
        <v>33.286026653333337</v>
      </c>
      <c r="E21" s="95">
        <v>53.833068519999998</v>
      </c>
      <c r="F21" s="95">
        <v>25.874714740000002</v>
      </c>
      <c r="G21" s="95">
        <v>32.007264466265802</v>
      </c>
      <c r="I21" s="99">
        <v>33238</v>
      </c>
      <c r="J21" s="100">
        <v>1.0127684584288701</v>
      </c>
      <c r="K21" s="100">
        <v>0.99728260294301196</v>
      </c>
      <c r="L21" s="100">
        <v>1.0028476713560099</v>
      </c>
      <c r="M21" s="100">
        <v>0.99410693763589497</v>
      </c>
      <c r="N21" s="100">
        <v>0.99743635235717398</v>
      </c>
      <c r="P21" s="98">
        <f t="shared" si="0"/>
        <v>32.980206110279624</v>
      </c>
      <c r="Q21" s="98">
        <f t="shared" si="1"/>
        <v>33.376724466169605</v>
      </c>
      <c r="R21" s="98">
        <f t="shared" si="2"/>
        <v>53.680204938013276</v>
      </c>
      <c r="S21" s="98">
        <f t="shared" si="3"/>
        <v>26.028099956261411</v>
      </c>
      <c r="T21" s="98">
        <f t="shared" si="4"/>
        <v>32.089530716045388</v>
      </c>
    </row>
    <row r="22" spans="2:20">
      <c r="B22" s="94">
        <v>33328</v>
      </c>
      <c r="C22" s="95">
        <v>33.916486174362497</v>
      </c>
      <c r="D22" s="95">
        <v>34.699418913333339</v>
      </c>
      <c r="E22" s="95">
        <v>55.390086740000001</v>
      </c>
      <c r="F22" s="95">
        <v>27.166324013333334</v>
      </c>
      <c r="G22" s="95">
        <v>33.515832658390238</v>
      </c>
      <c r="I22" s="99">
        <v>33328</v>
      </c>
      <c r="J22" s="100">
        <v>0.99660404504284195</v>
      </c>
      <c r="K22" s="100">
        <v>0.99985707629564202</v>
      </c>
      <c r="L22" s="100">
        <v>0.98870141794539501</v>
      </c>
      <c r="M22" s="100">
        <v>1.00525894905629</v>
      </c>
      <c r="N22" s="100">
        <v>0.99815548232983098</v>
      </c>
      <c r="P22" s="98">
        <f t="shared" si="0"/>
        <v>34.032057508761667</v>
      </c>
      <c r="Q22" s="98">
        <f t="shared" si="1"/>
        <v>34.704378991736284</v>
      </c>
      <c r="R22" s="98">
        <f t="shared" si="2"/>
        <v>56.023067970414438</v>
      </c>
      <c r="S22" s="98">
        <f t="shared" si="3"/>
        <v>27.024205095449631</v>
      </c>
      <c r="T22" s="98">
        <f t="shared" si="4"/>
        <v>33.57776744376509</v>
      </c>
    </row>
    <row r="23" spans="2:20">
      <c r="B23" s="94">
        <v>33419</v>
      </c>
      <c r="C23" s="95">
        <v>35.620055361998666</v>
      </c>
      <c r="D23" s="95">
        <v>36.672024696666668</v>
      </c>
      <c r="E23" s="95">
        <v>59.890403880000001</v>
      </c>
      <c r="F23" s="95">
        <v>28.352964303333334</v>
      </c>
      <c r="G23" s="95">
        <v>35.769589322462167</v>
      </c>
      <c r="I23" s="99">
        <v>33419</v>
      </c>
      <c r="J23" s="100">
        <v>0.994573067203807</v>
      </c>
      <c r="K23" s="100">
        <v>1.00650341887246</v>
      </c>
      <c r="L23" s="100">
        <v>1.0100133738917301</v>
      </c>
      <c r="M23" s="100">
        <v>1.0049860558608299</v>
      </c>
      <c r="N23" s="100">
        <v>1.00556641125389</v>
      </c>
      <c r="P23" s="98">
        <f t="shared" si="0"/>
        <v>35.814417800536958</v>
      </c>
      <c r="Q23" s="98">
        <f t="shared" si="1"/>
        <v>36.43507216075696</v>
      </c>
      <c r="R23" s="98">
        <f t="shared" si="2"/>
        <v>59.296644409007641</v>
      </c>
      <c r="S23" s="98">
        <f t="shared" si="3"/>
        <v>28.212296218425983</v>
      </c>
      <c r="T23" s="98">
        <f t="shared" si="4"/>
        <v>35.571583261079013</v>
      </c>
    </row>
    <row r="24" spans="2:20">
      <c r="B24" s="94">
        <v>33511</v>
      </c>
      <c r="C24" s="95">
        <v>37.467818333848896</v>
      </c>
      <c r="D24" s="95">
        <v>38.067092936666668</v>
      </c>
      <c r="E24" s="95">
        <v>61.828550020000002</v>
      </c>
      <c r="F24" s="95">
        <v>29.521605243333333</v>
      </c>
      <c r="G24" s="95">
        <v>37.380652318479299</v>
      </c>
      <c r="I24" s="99">
        <v>33511</v>
      </c>
      <c r="J24" s="100">
        <v>0.99927964078305898</v>
      </c>
      <c r="K24" s="100">
        <v>0.99794414214174498</v>
      </c>
      <c r="L24" s="100">
        <v>0.99725497100605198</v>
      </c>
      <c r="M24" s="100">
        <v>0.99870823373277495</v>
      </c>
      <c r="N24" s="100">
        <v>0.999372692256981</v>
      </c>
      <c r="P24" s="98">
        <f t="shared" si="0"/>
        <v>37.494828078843113</v>
      </c>
      <c r="Q24" s="98">
        <f t="shared" si="1"/>
        <v>38.145514692805051</v>
      </c>
      <c r="R24" s="98">
        <f t="shared" si="2"/>
        <v>61.99873835437095</v>
      </c>
      <c r="S24" s="98">
        <f t="shared" si="3"/>
        <v>29.559789582382123</v>
      </c>
      <c r="T24" s="98">
        <f t="shared" si="4"/>
        <v>37.404116210198737</v>
      </c>
    </row>
    <row r="25" spans="2:20">
      <c r="B25" s="94">
        <v>33603</v>
      </c>
      <c r="C25" s="95">
        <v>39.442022520688568</v>
      </c>
      <c r="D25" s="95">
        <v>39.560112349999997</v>
      </c>
      <c r="E25" s="95">
        <v>64.960348486666675</v>
      </c>
      <c r="F25" s="95">
        <v>30.492372693333333</v>
      </c>
      <c r="G25" s="95">
        <v>38.775180553464828</v>
      </c>
      <c r="I25" s="99">
        <v>33603</v>
      </c>
      <c r="J25" s="100">
        <v>1.0102211808611199</v>
      </c>
      <c r="K25" s="100">
        <v>0.996635037502135</v>
      </c>
      <c r="L25" s="100">
        <v>1.00375258917817</v>
      </c>
      <c r="M25" s="100">
        <v>0.993245175111932</v>
      </c>
      <c r="N25" s="100">
        <v>0.99727150750459803</v>
      </c>
      <c r="P25" s="98">
        <f t="shared" si="0"/>
        <v>39.042957391833639</v>
      </c>
      <c r="Q25" s="98">
        <f t="shared" si="1"/>
        <v>39.69368009492166</v>
      </c>
      <c r="R25" s="98">
        <f t="shared" si="2"/>
        <v>64.717490332805468</v>
      </c>
      <c r="S25" s="98">
        <f t="shared" si="3"/>
        <v>30.699744088761417</v>
      </c>
      <c r="T25" s="98">
        <f t="shared" si="4"/>
        <v>38.881267800871221</v>
      </c>
    </row>
    <row r="26" spans="2:20">
      <c r="B26" s="94">
        <v>33694</v>
      </c>
      <c r="C26" s="95">
        <v>40.250745146787267</v>
      </c>
      <c r="D26" s="95">
        <v>41.056959849999998</v>
      </c>
      <c r="E26" s="95">
        <v>66.079482843333338</v>
      </c>
      <c r="F26" s="95">
        <v>32.000483543333331</v>
      </c>
      <c r="G26" s="95">
        <v>40.241956325140634</v>
      </c>
      <c r="I26" s="99">
        <v>33694</v>
      </c>
      <c r="J26" s="100">
        <v>0.99787117891785004</v>
      </c>
      <c r="K26" s="100">
        <v>0.99913520598430094</v>
      </c>
      <c r="L26" s="100">
        <v>0.990559261625377</v>
      </c>
      <c r="M26" s="100">
        <v>1.00245774034732</v>
      </c>
      <c r="N26" s="100">
        <v>0.99846281728253705</v>
      </c>
      <c r="P26" s="98">
        <f t="shared" si="0"/>
        <v>40.336614582292611</v>
      </c>
      <c r="Q26" s="98">
        <f t="shared" si="1"/>
        <v>41.092496394972507</v>
      </c>
      <c r="R26" s="98">
        <f t="shared" si="2"/>
        <v>66.709267585773347</v>
      </c>
      <c r="S26" s="98">
        <f t="shared" si="3"/>
        <v>31.922027488406815</v>
      </c>
      <c r="T26" s="98">
        <f t="shared" si="4"/>
        <v>40.303910800268973</v>
      </c>
    </row>
    <row r="27" spans="2:20">
      <c r="B27" s="94">
        <v>33785</v>
      </c>
      <c r="C27" s="95">
        <v>41.270118774093227</v>
      </c>
      <c r="D27" s="95">
        <v>42.808273060000005</v>
      </c>
      <c r="E27" s="95">
        <v>69.224130186666656</v>
      </c>
      <c r="F27" s="95">
        <v>33.27920305</v>
      </c>
      <c r="G27" s="95">
        <v>41.686123626292932</v>
      </c>
      <c r="I27" s="99">
        <v>33785</v>
      </c>
      <c r="J27" s="100">
        <v>0.99414687440475202</v>
      </c>
      <c r="K27" s="100">
        <v>1.00571027889406</v>
      </c>
      <c r="L27" s="100">
        <v>1.0089758316858199</v>
      </c>
      <c r="M27" s="100">
        <v>1.00397877500326</v>
      </c>
      <c r="N27" s="100">
        <v>1.00449636425749</v>
      </c>
      <c r="P27" s="98">
        <f t="shared" si="0"/>
        <v>41.513100163196526</v>
      </c>
      <c r="Q27" s="98">
        <f t="shared" si="1"/>
        <v>42.565213817914419</v>
      </c>
      <c r="R27" s="98">
        <f t="shared" si="2"/>
        <v>68.608313512332003</v>
      </c>
      <c r="S27" s="98">
        <f t="shared" si="3"/>
        <v>33.147317332372829</v>
      </c>
      <c r="T27" s="98">
        <f t="shared" si="4"/>
        <v>41.499526638015006</v>
      </c>
    </row>
    <row r="28" spans="2:20">
      <c r="B28" s="94">
        <v>33877</v>
      </c>
      <c r="C28" s="95">
        <v>42.800813994369001</v>
      </c>
      <c r="D28" s="95">
        <v>43.975314213333334</v>
      </c>
      <c r="E28" s="95">
        <v>70.410536593333333</v>
      </c>
      <c r="F28" s="95">
        <v>34.371951960000004</v>
      </c>
      <c r="G28" s="95">
        <v>42.865856665287964</v>
      </c>
      <c r="I28" s="99">
        <v>33877</v>
      </c>
      <c r="J28" s="100">
        <v>0.99944188979697701</v>
      </c>
      <c r="K28" s="100">
        <v>0.99895634290393298</v>
      </c>
      <c r="L28" s="100">
        <v>0.99763110334345895</v>
      </c>
      <c r="M28" s="100">
        <v>0.99989927916335797</v>
      </c>
      <c r="N28" s="100">
        <v>1.0000924194891601</v>
      </c>
      <c r="P28" s="98">
        <f t="shared" si="0"/>
        <v>42.824714904698865</v>
      </c>
      <c r="Q28" s="98">
        <f t="shared" si="1"/>
        <v>44.02125731090365</v>
      </c>
      <c r="R28" s="98">
        <f t="shared" si="2"/>
        <v>70.577727937069724</v>
      </c>
      <c r="S28" s="98">
        <f t="shared" si="3"/>
        <v>34.375414280486254</v>
      </c>
      <c r="T28" s="98">
        <f t="shared" si="4"/>
        <v>42.861895390811512</v>
      </c>
    </row>
    <row r="29" spans="2:20">
      <c r="B29" s="94">
        <v>33969</v>
      </c>
      <c r="C29" s="95">
        <v>44.717385595007897</v>
      </c>
      <c r="D29" s="95">
        <v>45.368656030000004</v>
      </c>
      <c r="E29" s="95">
        <v>73.062930696666669</v>
      </c>
      <c r="F29" s="95">
        <v>35.349458646666669</v>
      </c>
      <c r="G29" s="95">
        <v>44.451644935751702</v>
      </c>
      <c r="I29" s="99">
        <v>33969</v>
      </c>
      <c r="J29" s="100">
        <v>1.0101584330907201</v>
      </c>
      <c r="K29" s="100">
        <v>0.99684618452863405</v>
      </c>
      <c r="L29" s="100">
        <v>1.0032675616111599</v>
      </c>
      <c r="M29" s="100">
        <v>0.99409223145030201</v>
      </c>
      <c r="N29" s="100">
        <v>0.99758139745744401</v>
      </c>
      <c r="P29" s="98">
        <f t="shared" si="0"/>
        <v>44.267695175487319</v>
      </c>
      <c r="Q29" s="98">
        <f t="shared" si="1"/>
        <v>45.512193088698936</v>
      </c>
      <c r="R29" s="98">
        <f t="shared" si="2"/>
        <v>72.82497061834033</v>
      </c>
      <c r="S29" s="98">
        <f t="shared" si="3"/>
        <v>35.559536156010999</v>
      </c>
      <c r="T29" s="98">
        <f t="shared" si="4"/>
        <v>44.559416453681386</v>
      </c>
    </row>
    <row r="30" spans="2:20">
      <c r="B30" s="94">
        <v>34059</v>
      </c>
      <c r="C30" s="95">
        <v>45.230904205632534</v>
      </c>
      <c r="D30" s="95">
        <v>47.073637269999999</v>
      </c>
      <c r="E30" s="95">
        <v>74.332156376666674</v>
      </c>
      <c r="F30" s="95">
        <v>37.068731023333335</v>
      </c>
      <c r="G30" s="95">
        <v>46.101262702998838</v>
      </c>
      <c r="I30" s="99">
        <v>34059</v>
      </c>
      <c r="J30" s="100">
        <v>0.99698342890986902</v>
      </c>
      <c r="K30" s="100">
        <v>0.99925266802385104</v>
      </c>
      <c r="L30" s="100">
        <v>0.99097299152704199</v>
      </c>
      <c r="M30" s="100">
        <v>1.0026573083191701</v>
      </c>
      <c r="N30" s="100">
        <v>0.99812300121308895</v>
      </c>
      <c r="P30" s="98">
        <f t="shared" si="0"/>
        <v>45.36775927669062</v>
      </c>
      <c r="Q30" s="98">
        <f t="shared" si="1"/>
        <v>47.108843214893874</v>
      </c>
      <c r="R30" s="98">
        <f t="shared" si="2"/>
        <v>75.009265653269097</v>
      </c>
      <c r="S30" s="98">
        <f t="shared" si="3"/>
        <v>36.970489035256165</v>
      </c>
      <c r="T30" s="98">
        <f t="shared" si="4"/>
        <v>46.187957443089417</v>
      </c>
    </row>
    <row r="31" spans="2:20">
      <c r="B31" s="94">
        <v>34150</v>
      </c>
      <c r="C31" s="95">
        <v>46.624900729767631</v>
      </c>
      <c r="D31" s="95">
        <v>49.034578306666667</v>
      </c>
      <c r="E31" s="95">
        <v>77.536592946666673</v>
      </c>
      <c r="F31" s="95">
        <v>38.584314989999996</v>
      </c>
      <c r="G31" s="95">
        <v>48.139365876377596</v>
      </c>
      <c r="I31" s="99">
        <v>34150</v>
      </c>
      <c r="J31" s="100">
        <v>0.992911161948133</v>
      </c>
      <c r="K31" s="100">
        <v>1.0045982215732701</v>
      </c>
      <c r="L31" s="100">
        <v>1.0073696452968399</v>
      </c>
      <c r="M31" s="100">
        <v>1.0029971150263699</v>
      </c>
      <c r="N31" s="100">
        <v>1.00396303300969</v>
      </c>
      <c r="P31" s="98">
        <f t="shared" si="0"/>
        <v>46.957776804812667</v>
      </c>
      <c r="Q31" s="98">
        <f t="shared" si="1"/>
        <v>48.810138474936913</v>
      </c>
      <c r="R31" s="98">
        <f t="shared" si="2"/>
        <v>76.969356093531189</v>
      </c>
      <c r="S31" s="98">
        <f t="shared" si="3"/>
        <v>38.469018915359065</v>
      </c>
      <c r="T31" s="98">
        <f t="shared" si="4"/>
        <v>47.949341054983812</v>
      </c>
    </row>
    <row r="32" spans="2:20">
      <c r="B32" s="94">
        <v>34242</v>
      </c>
      <c r="C32" s="95">
        <v>48.328921007949532</v>
      </c>
      <c r="D32" s="95">
        <v>50.298922743333335</v>
      </c>
      <c r="E32" s="95">
        <v>78.356826216666661</v>
      </c>
      <c r="F32" s="95">
        <v>39.891277216666666</v>
      </c>
      <c r="G32" s="95">
        <v>49.433936601495304</v>
      </c>
      <c r="I32" s="99">
        <v>34242</v>
      </c>
      <c r="J32" s="100">
        <v>1.0010506680496101</v>
      </c>
      <c r="K32" s="100">
        <v>0.99834263998793105</v>
      </c>
      <c r="L32" s="100">
        <v>0.99813096653692002</v>
      </c>
      <c r="M32" s="100">
        <v>0.99876111191563099</v>
      </c>
      <c r="N32" s="100">
        <v>0.99995665342227202</v>
      </c>
      <c r="P32" s="98">
        <f t="shared" si="0"/>
        <v>48.278196649237387</v>
      </c>
      <c r="Q32" s="98">
        <f t="shared" si="1"/>
        <v>50.382424559108685</v>
      </c>
      <c r="R32" s="98">
        <f t="shared" si="2"/>
        <v>78.503551982292208</v>
      </c>
      <c r="S32" s="98">
        <f t="shared" si="3"/>
        <v>39.94075934750294</v>
      </c>
      <c r="T32" s="98">
        <f t="shared" si="4"/>
        <v>49.436079486357329</v>
      </c>
    </row>
    <row r="33" spans="2:20">
      <c r="B33" s="94">
        <v>34334</v>
      </c>
      <c r="C33" s="95">
        <v>50.367613110798665</v>
      </c>
      <c r="D33" s="95">
        <v>51.906135640000002</v>
      </c>
      <c r="E33" s="95">
        <v>79.647308763333342</v>
      </c>
      <c r="F33" s="95">
        <v>41.487071036666663</v>
      </c>
      <c r="G33" s="95">
        <v>50.925198106015863</v>
      </c>
      <c r="I33" s="99">
        <v>34334</v>
      </c>
      <c r="J33" s="100">
        <v>1.0070112712525601</v>
      </c>
      <c r="K33" s="100">
        <v>0.99622283625167096</v>
      </c>
      <c r="L33" s="100">
        <v>1.00102696175143</v>
      </c>
      <c r="M33" s="100">
        <v>0.99404928677757698</v>
      </c>
      <c r="N33" s="100">
        <v>0.99633525780214505</v>
      </c>
      <c r="P33" s="98">
        <f t="shared" si="0"/>
        <v>50.016930841448733</v>
      </c>
      <c r="Q33" s="98">
        <f t="shared" si="1"/>
        <v>52.102936964684481</v>
      </c>
      <c r="R33" s="98">
        <f t="shared" si="2"/>
        <v>79.565597937521844</v>
      </c>
      <c r="S33" s="98">
        <f t="shared" si="3"/>
        <v>41.735426591528338</v>
      </c>
      <c r="T33" s="98">
        <f t="shared" si="4"/>
        <v>51.112512286631059</v>
      </c>
    </row>
    <row r="34" spans="2:20">
      <c r="B34" s="94">
        <v>34424</v>
      </c>
      <c r="C34" s="95">
        <v>51.271951209340699</v>
      </c>
      <c r="D34" s="95">
        <v>53.884245566666664</v>
      </c>
      <c r="E34" s="95">
        <v>80.856522793333326</v>
      </c>
      <c r="F34" s="95">
        <v>43.55146311</v>
      </c>
      <c r="G34" s="95">
        <v>52.988471344828064</v>
      </c>
      <c r="I34" s="99">
        <v>34424</v>
      </c>
      <c r="J34" s="100">
        <v>0.99681953076826701</v>
      </c>
      <c r="K34" s="100">
        <v>0.999296411012636</v>
      </c>
      <c r="L34" s="100">
        <v>0.99227808960682795</v>
      </c>
      <c r="M34" s="100">
        <v>1.0028702862416099</v>
      </c>
      <c r="N34" s="100">
        <v>0.998967718388863</v>
      </c>
      <c r="P34" s="98">
        <f t="shared" si="0"/>
        <v>51.435540362882406</v>
      </c>
      <c r="Q34" s="98">
        <f t="shared" si="1"/>
        <v>53.92218462194127</v>
      </c>
      <c r="R34" s="98">
        <f t="shared" si="2"/>
        <v>81.485748441116186</v>
      </c>
      <c r="S34" s="98">
        <f t="shared" si="3"/>
        <v>43.426815718326758</v>
      </c>
      <c r="T34" s="98">
        <f t="shared" si="4"/>
        <v>53.043226892544602</v>
      </c>
    </row>
    <row r="35" spans="2:20">
      <c r="B35" s="94">
        <v>34515</v>
      </c>
      <c r="C35" s="95">
        <v>52.551573249317897</v>
      </c>
      <c r="D35" s="95">
        <v>55.745377716666667</v>
      </c>
      <c r="E35" s="95">
        <v>83.385217556666674</v>
      </c>
      <c r="F35" s="95">
        <v>45.125596300000005</v>
      </c>
      <c r="G35" s="95">
        <v>54.983778851458133</v>
      </c>
      <c r="I35" s="99">
        <v>34515</v>
      </c>
      <c r="J35" s="100">
        <v>0.99743975043728805</v>
      </c>
      <c r="K35" s="100">
        <v>1.0060208009408</v>
      </c>
      <c r="L35" s="100">
        <v>1.00688918800294</v>
      </c>
      <c r="M35" s="100">
        <v>1.0060062848731799</v>
      </c>
      <c r="N35" s="100">
        <v>1.0047332928025701</v>
      </c>
      <c r="P35" s="98">
        <f t="shared" si="0"/>
        <v>52.686463745082079</v>
      </c>
      <c r="Q35" s="98">
        <f t="shared" si="1"/>
        <v>55.411754572604551</v>
      </c>
      <c r="R35" s="98">
        <f t="shared" si="2"/>
        <v>82.814691576987315</v>
      </c>
      <c r="S35" s="98">
        <f t="shared" si="3"/>
        <v>44.856177320690072</v>
      </c>
      <c r="T35" s="98">
        <f t="shared" si="4"/>
        <v>54.724750583399285</v>
      </c>
    </row>
    <row r="36" spans="2:20">
      <c r="B36" s="94">
        <v>34607</v>
      </c>
      <c r="C36" s="95">
        <v>53.785676437841602</v>
      </c>
      <c r="D36" s="95">
        <v>56.538248003333329</v>
      </c>
      <c r="E36" s="95">
        <v>83.718771283333339</v>
      </c>
      <c r="F36" s="95">
        <v>45.993051703333336</v>
      </c>
      <c r="G36" s="95">
        <v>55.980070428647899</v>
      </c>
      <c r="I36" s="99">
        <v>34607</v>
      </c>
      <c r="J36" s="100">
        <v>0.99984395728905395</v>
      </c>
      <c r="K36" s="100">
        <v>0.99847909796529899</v>
      </c>
      <c r="L36" s="100">
        <v>0.99815308048680196</v>
      </c>
      <c r="M36" s="100">
        <v>0.99891504342514803</v>
      </c>
      <c r="N36" s="100">
        <v>0.99931751617092601</v>
      </c>
      <c r="P36" s="98">
        <f t="shared" si="0"/>
        <v>53.794070610452479</v>
      </c>
      <c r="Q36" s="98">
        <f t="shared" si="1"/>
        <v>56.624368120020726</v>
      </c>
      <c r="R36" s="98">
        <f t="shared" si="2"/>
        <v>83.873679218125005</v>
      </c>
      <c r="S36" s="98">
        <f t="shared" si="3"/>
        <v>46.043006365815877</v>
      </c>
      <c r="T36" s="98">
        <f t="shared" si="4"/>
        <v>56.018302013904574</v>
      </c>
    </row>
    <row r="37" spans="2:20">
      <c r="B37" s="94">
        <v>34699</v>
      </c>
      <c r="C37" s="95">
        <v>54.749720985963798</v>
      </c>
      <c r="D37" s="95">
        <v>57.56633334</v>
      </c>
      <c r="E37" s="95">
        <v>84.76227201333333</v>
      </c>
      <c r="F37" s="95">
        <v>46.956125713333336</v>
      </c>
      <c r="G37" s="95">
        <v>56.878290970690962</v>
      </c>
      <c r="I37" s="99">
        <v>34699</v>
      </c>
      <c r="J37" s="100">
        <v>1.00532809863938</v>
      </c>
      <c r="K37" s="100">
        <v>0.99669412548872105</v>
      </c>
      <c r="L37" s="100">
        <v>1.0012366036748299</v>
      </c>
      <c r="M37" s="100">
        <v>0.99470477171313298</v>
      </c>
      <c r="N37" s="100">
        <v>0.99669926795108799</v>
      </c>
      <c r="P37" s="98">
        <f t="shared" si="0"/>
        <v>54.459555104510216</v>
      </c>
      <c r="Q37" s="98">
        <f t="shared" si="1"/>
        <v>57.757271632129672</v>
      </c>
      <c r="R37" s="98">
        <f t="shared" si="2"/>
        <v>84.657584133691387</v>
      </c>
      <c r="S37" s="98">
        <f t="shared" si="3"/>
        <v>47.206092750980794</v>
      </c>
      <c r="T37" s="98">
        <f t="shared" si="4"/>
        <v>57.066652700182587</v>
      </c>
    </row>
    <row r="38" spans="2:20">
      <c r="B38" s="94">
        <v>34789</v>
      </c>
      <c r="C38" s="95">
        <v>55.610111533291203</v>
      </c>
      <c r="D38" s="95">
        <v>58.798609839999997</v>
      </c>
      <c r="E38" s="95">
        <v>85.156726433333333</v>
      </c>
      <c r="F38" s="95">
        <v>48.337131276666668</v>
      </c>
      <c r="G38" s="95">
        <v>58.056306012843329</v>
      </c>
      <c r="I38" s="99">
        <v>34789</v>
      </c>
      <c r="J38" s="100">
        <v>0.99841274564676996</v>
      </c>
      <c r="K38" s="100">
        <v>1.0008694425766</v>
      </c>
      <c r="L38" s="100">
        <v>0.99585901996811999</v>
      </c>
      <c r="M38" s="100">
        <v>1.0033128459629299</v>
      </c>
      <c r="N38" s="100">
        <v>1.0003528794343901</v>
      </c>
      <c r="P38" s="98">
        <f t="shared" si="0"/>
        <v>55.698519250439929</v>
      </c>
      <c r="Q38" s="98">
        <f t="shared" si="1"/>
        <v>58.747532234205394</v>
      </c>
      <c r="R38" s="98">
        <f t="shared" si="2"/>
        <v>85.510825052384845</v>
      </c>
      <c r="S38" s="98">
        <f t="shared" si="3"/>
        <v>48.177526552323855</v>
      </c>
      <c r="T38" s="98">
        <f t="shared" si="4"/>
        <v>58.035826363261897</v>
      </c>
    </row>
    <row r="39" spans="2:20">
      <c r="B39" s="94">
        <v>34880</v>
      </c>
      <c r="C39" s="95">
        <v>56.638045040785933</v>
      </c>
      <c r="D39" s="95">
        <v>60.001357240000004</v>
      </c>
      <c r="E39" s="95">
        <v>86.654349483333334</v>
      </c>
      <c r="F39" s="95">
        <v>49.390545833333334</v>
      </c>
      <c r="G39" s="95">
        <v>59.074862178037499</v>
      </c>
      <c r="I39" s="99">
        <v>34880</v>
      </c>
      <c r="J39" s="100">
        <v>0.99671896804536697</v>
      </c>
      <c r="K39" s="100">
        <v>1.00432700313477</v>
      </c>
      <c r="L39" s="100">
        <v>1.0051331397807399</v>
      </c>
      <c r="M39" s="100">
        <v>1.0033499580801699</v>
      </c>
      <c r="N39" s="100">
        <v>1.00333864270599</v>
      </c>
      <c r="P39" s="98">
        <f t="shared" si="0"/>
        <v>56.824488001725257</v>
      </c>
      <c r="Q39" s="98">
        <f t="shared" si="1"/>
        <v>59.742849741886772</v>
      </c>
      <c r="R39" s="98">
        <f t="shared" si="2"/>
        <v>86.211812200556977</v>
      </c>
      <c r="S39" s="98">
        <f t="shared" si="3"/>
        <v>49.225641996176691</v>
      </c>
      <c r="T39" s="98">
        <f t="shared" si="4"/>
        <v>58.878288609231113</v>
      </c>
    </row>
    <row r="40" spans="2:20">
      <c r="B40" s="94">
        <v>34972</v>
      </c>
      <c r="C40" s="95">
        <v>58.252106415377668</v>
      </c>
      <c r="D40" s="95">
        <v>60.862166676666668</v>
      </c>
      <c r="E40" s="95">
        <v>87.008091313333338</v>
      </c>
      <c r="F40" s="95">
        <v>50.334553020000001</v>
      </c>
      <c r="G40" s="95">
        <v>60.013159650959068</v>
      </c>
      <c r="I40" s="99">
        <v>34972</v>
      </c>
      <c r="J40" s="100">
        <v>1.0005032899236901</v>
      </c>
      <c r="K40" s="100">
        <v>0.99808166771478402</v>
      </c>
      <c r="L40" s="100">
        <v>0.99854360236753303</v>
      </c>
      <c r="M40" s="100">
        <v>0.99787263162536699</v>
      </c>
      <c r="N40" s="100">
        <v>0.99998643384935804</v>
      </c>
      <c r="P40" s="98">
        <f t="shared" si="0"/>
        <v>58.222803465064715</v>
      </c>
      <c r="Q40" s="98">
        <f t="shared" si="1"/>
        <v>60.979144939128261</v>
      </c>
      <c r="R40" s="98">
        <f t="shared" si="2"/>
        <v>87.134994513047161</v>
      </c>
      <c r="S40" s="98">
        <f t="shared" si="3"/>
        <v>50.441861440786752</v>
      </c>
      <c r="T40" s="98">
        <f t="shared" si="4"/>
        <v>60.013973809568391</v>
      </c>
    </row>
    <row r="41" spans="2:20">
      <c r="B41" s="94">
        <v>35064</v>
      </c>
      <c r="C41" s="95">
        <v>59.339738998931104</v>
      </c>
      <c r="D41" s="95">
        <v>61.89459672666667</v>
      </c>
      <c r="E41" s="95">
        <v>87.56448400666666</v>
      </c>
      <c r="F41" s="95">
        <v>51.431796110000001</v>
      </c>
      <c r="G41" s="95">
        <v>60.95604410803773</v>
      </c>
      <c r="I41" s="99">
        <v>35064</v>
      </c>
      <c r="J41" s="100">
        <v>1.0051363602960299</v>
      </c>
      <c r="K41" s="100">
        <v>0.99756305704871395</v>
      </c>
      <c r="L41" s="100">
        <v>1.00086805667731</v>
      </c>
      <c r="M41" s="100">
        <v>0.99597397213402605</v>
      </c>
      <c r="N41" s="100">
        <v>0.99758599833239703</v>
      </c>
      <c r="P41" s="98">
        <f t="shared" si="0"/>
        <v>59.036506232303175</v>
      </c>
      <c r="Q41" s="98">
        <f t="shared" si="1"/>
        <v>62.045798798706087</v>
      </c>
      <c r="R41" s="98">
        <f t="shared" si="2"/>
        <v>87.488538996202905</v>
      </c>
      <c r="S41" s="98">
        <f t="shared" si="3"/>
        <v>51.6396989770722</v>
      </c>
      <c r="T41" s="98">
        <f t="shared" si="4"/>
        <v>61.103548175229193</v>
      </c>
    </row>
    <row r="42" spans="2:20">
      <c r="B42" s="94">
        <v>35155</v>
      </c>
      <c r="C42" s="95">
        <v>59.981662808967506</v>
      </c>
      <c r="D42" s="95">
        <v>63.264498136666667</v>
      </c>
      <c r="E42" s="95">
        <v>87.357588623333328</v>
      </c>
      <c r="F42" s="95">
        <v>53.137868100000006</v>
      </c>
      <c r="G42" s="95">
        <v>62.020726922978966</v>
      </c>
      <c r="I42" s="99">
        <v>35155</v>
      </c>
      <c r="J42" s="100">
        <v>0.99653965860003402</v>
      </c>
      <c r="K42" s="100">
        <v>1.00052947629816</v>
      </c>
      <c r="L42" s="100">
        <v>0.99715394785267897</v>
      </c>
      <c r="M42" s="100">
        <v>1.0022361463962599</v>
      </c>
      <c r="N42" s="100">
        <v>0.99962513308720602</v>
      </c>
      <c r="P42" s="98">
        <f t="shared" si="0"/>
        <v>60.189940552121506</v>
      </c>
      <c r="Q42" s="98">
        <f t="shared" si="1"/>
        <v>63.231018810897787</v>
      </c>
      <c r="R42" s="98">
        <f t="shared" si="2"/>
        <v>87.606922493215336</v>
      </c>
      <c r="S42" s="98">
        <f t="shared" si="3"/>
        <v>53.019309162883232</v>
      </c>
      <c r="T42" s="98">
        <f t="shared" si="4"/>
        <v>62.04398516015339</v>
      </c>
    </row>
    <row r="43" spans="2:20">
      <c r="B43" s="94">
        <v>35246</v>
      </c>
      <c r="C43" s="95">
        <v>61.402303464884604</v>
      </c>
      <c r="D43" s="95">
        <v>64.466968996666665</v>
      </c>
      <c r="E43" s="95">
        <v>88.287289129999991</v>
      </c>
      <c r="F43" s="95">
        <v>54.341271846666665</v>
      </c>
      <c r="G43" s="95">
        <v>63.624735331198373</v>
      </c>
      <c r="I43" s="99">
        <v>35246</v>
      </c>
      <c r="J43" s="100">
        <v>0.99493907195339504</v>
      </c>
      <c r="K43" s="100">
        <v>1.0022491300861101</v>
      </c>
      <c r="L43" s="100">
        <v>1.0043291525511899</v>
      </c>
      <c r="M43" s="100">
        <v>1.00166130881328</v>
      </c>
      <c r="N43" s="100">
        <v>1.00116878912618</v>
      </c>
      <c r="P43" s="98">
        <f t="shared" si="0"/>
        <v>61.714636801157624</v>
      </c>
      <c r="Q43" s="98">
        <f t="shared" si="1"/>
        <v>64.322299777030352</v>
      </c>
      <c r="R43" s="98">
        <f t="shared" si="2"/>
        <v>87.906727496392222</v>
      </c>
      <c r="S43" s="98">
        <f t="shared" si="3"/>
        <v>54.251143943103465</v>
      </c>
      <c r="T43" s="98">
        <f t="shared" si="4"/>
        <v>63.550458246635948</v>
      </c>
    </row>
    <row r="44" spans="2:20">
      <c r="B44" s="94">
        <v>35338</v>
      </c>
      <c r="C44" s="95">
        <v>62.195398095224299</v>
      </c>
      <c r="D44" s="95">
        <v>65.233513810000005</v>
      </c>
      <c r="E44" s="95">
        <v>88.377624510000004</v>
      </c>
      <c r="F44" s="95">
        <v>55.241371026666663</v>
      </c>
      <c r="G44" s="95">
        <v>64.741644497425938</v>
      </c>
      <c r="I44" s="99">
        <v>35338</v>
      </c>
      <c r="J44" s="100">
        <v>1.0015310741015999</v>
      </c>
      <c r="K44" s="100">
        <v>0.99909803108545803</v>
      </c>
      <c r="L44" s="100">
        <v>0.99814402905049704</v>
      </c>
      <c r="M44" s="100">
        <v>0.99934346884720404</v>
      </c>
      <c r="N44" s="100">
        <v>1.0001691553332701</v>
      </c>
      <c r="P44" s="98">
        <f t="shared" si="0"/>
        <v>62.100317906776112</v>
      </c>
      <c r="Q44" s="98">
        <f t="shared" si="1"/>
        <v>65.292405530143867</v>
      </c>
      <c r="R44" s="98">
        <f t="shared" si="2"/>
        <v>88.541955807791439</v>
      </c>
      <c r="S44" s="98">
        <f t="shared" si="3"/>
        <v>55.277662534174091</v>
      </c>
      <c r="T44" s="98">
        <f t="shared" si="4"/>
        <v>64.730694955147996</v>
      </c>
    </row>
    <row r="45" spans="2:20">
      <c r="B45" s="94">
        <v>35430</v>
      </c>
      <c r="C45" s="95">
        <v>63.175328066875004</v>
      </c>
      <c r="D45" s="95">
        <v>66.213619416666674</v>
      </c>
      <c r="E45" s="95">
        <v>89.504165986666663</v>
      </c>
      <c r="F45" s="95">
        <v>56.124629296666669</v>
      </c>
      <c r="G45" s="95">
        <v>65.489804962800065</v>
      </c>
      <c r="I45" s="99">
        <v>35430</v>
      </c>
      <c r="J45" s="100">
        <v>1.0028735413268299</v>
      </c>
      <c r="K45" s="100">
        <v>0.99750984901779804</v>
      </c>
      <c r="L45" s="100">
        <v>1.0005833237798101</v>
      </c>
      <c r="M45" s="100">
        <v>0.996682697675083</v>
      </c>
      <c r="N45" s="100">
        <v>0.99735136294599003</v>
      </c>
      <c r="P45" s="98">
        <f t="shared" si="0"/>
        <v>62.994311309970612</v>
      </c>
      <c r="Q45" s="98">
        <f t="shared" si="1"/>
        <v>66.378912931901553</v>
      </c>
      <c r="R45" s="98">
        <f t="shared" si="2"/>
        <v>89.45198651578076</v>
      </c>
      <c r="S45" s="98">
        <f t="shared" si="3"/>
        <v>56.311431338766162</v>
      </c>
      <c r="T45" s="98">
        <f t="shared" si="4"/>
        <v>65.663724336181176</v>
      </c>
    </row>
    <row r="46" spans="2:20">
      <c r="B46" s="94">
        <v>35520</v>
      </c>
      <c r="C46" s="95">
        <v>64.154222210976002</v>
      </c>
      <c r="D46" s="95">
        <v>67.198893986666661</v>
      </c>
      <c r="E46" s="95">
        <v>89.479667913333344</v>
      </c>
      <c r="F46" s="95">
        <v>57.318785209999994</v>
      </c>
      <c r="G46" s="95">
        <v>66.288628316140773</v>
      </c>
      <c r="I46" s="99">
        <v>35520</v>
      </c>
      <c r="J46" s="100">
        <v>0.99971757685568796</v>
      </c>
      <c r="K46" s="100">
        <v>1.00079568277492</v>
      </c>
      <c r="L46" s="100">
        <v>0.99645351866298904</v>
      </c>
      <c r="M46" s="100">
        <v>1.0034260505133199</v>
      </c>
      <c r="N46" s="100">
        <v>1.00012278763782</v>
      </c>
      <c r="P46" s="98">
        <f t="shared" si="0"/>
        <v>64.172345966701798</v>
      </c>
      <c r="Q46" s="98">
        <f t="shared" si="1"/>
        <v>67.145467494767118</v>
      </c>
      <c r="R46" s="98">
        <f t="shared" si="2"/>
        <v>89.798135324359563</v>
      </c>
      <c r="S46" s="98">
        <f t="shared" si="3"/>
        <v>57.123078657044616</v>
      </c>
      <c r="T46" s="98">
        <f t="shared" si="4"/>
        <v>66.280489891353454</v>
      </c>
    </row>
    <row r="47" spans="2:20">
      <c r="B47" s="94">
        <v>35611</v>
      </c>
      <c r="C47" s="95">
        <v>64.829841803721266</v>
      </c>
      <c r="D47" s="95">
        <v>68.134646700000005</v>
      </c>
      <c r="E47" s="95">
        <v>90.55212847</v>
      </c>
      <c r="F47" s="95">
        <v>58.162894116666671</v>
      </c>
      <c r="G47" s="95">
        <v>67.17387308528437</v>
      </c>
      <c r="I47" s="99">
        <v>35611</v>
      </c>
      <c r="J47" s="100">
        <v>0.99867400516909999</v>
      </c>
      <c r="K47" s="100">
        <v>1.0041000848991199</v>
      </c>
      <c r="L47" s="100">
        <v>1.00457770514978</v>
      </c>
      <c r="M47" s="100">
        <v>1.0039633591377899</v>
      </c>
      <c r="N47" s="100">
        <v>1.0032482600459101</v>
      </c>
      <c r="P47" s="98">
        <f t="shared" si="0"/>
        <v>64.915919978055285</v>
      </c>
      <c r="Q47" s="98">
        <f t="shared" si="1"/>
        <v>67.856429577779949</v>
      </c>
      <c r="R47" s="98">
        <f t="shared" si="2"/>
        <v>90.139496432980181</v>
      </c>
      <c r="S47" s="98">
        <f t="shared" si="3"/>
        <v>57.933283707303154</v>
      </c>
      <c r="T47" s="98">
        <f t="shared" si="4"/>
        <v>66.956381346936396</v>
      </c>
    </row>
    <row r="48" spans="2:20">
      <c r="B48" s="94">
        <v>35703</v>
      </c>
      <c r="C48" s="95">
        <v>65.755014731591828</v>
      </c>
      <c r="D48" s="95">
        <v>68.795298870000011</v>
      </c>
      <c r="E48" s="95">
        <v>90.565847326666656</v>
      </c>
      <c r="F48" s="95">
        <v>58.955627499999999</v>
      </c>
      <c r="G48" s="95">
        <v>67.956173314863605</v>
      </c>
      <c r="I48" s="99">
        <v>35703</v>
      </c>
      <c r="J48" s="100">
        <v>0.99974576227127199</v>
      </c>
      <c r="K48" s="100">
        <v>0.99892688346098502</v>
      </c>
      <c r="L48" s="100">
        <v>0.998919779677505</v>
      </c>
      <c r="M48" s="100">
        <v>0.99831355398469501</v>
      </c>
      <c r="N48" s="100">
        <v>1.0001069602141699</v>
      </c>
      <c r="P48" s="98">
        <f t="shared" si="0"/>
        <v>65.771736388465726</v>
      </c>
      <c r="Q48" s="98">
        <f t="shared" si="1"/>
        <v>68.86920355135976</v>
      </c>
      <c r="R48" s="98">
        <f t="shared" si="2"/>
        <v>90.663784188861769</v>
      </c>
      <c r="S48" s="98">
        <f t="shared" si="3"/>
        <v>59.055220942040656</v>
      </c>
      <c r="T48" s="98">
        <f t="shared" si="4"/>
        <v>67.94890548538028</v>
      </c>
    </row>
    <row r="49" spans="2:20">
      <c r="B49" s="94">
        <v>35795</v>
      </c>
      <c r="C49" s="95">
        <v>67.152799740604777</v>
      </c>
      <c r="D49" s="95">
        <v>69.523010979999995</v>
      </c>
      <c r="E49" s="95">
        <v>90.587496943333335</v>
      </c>
      <c r="F49" s="95">
        <v>59.827097219999999</v>
      </c>
      <c r="G49" s="95">
        <v>68.550518486563874</v>
      </c>
      <c r="I49" s="99">
        <v>35795</v>
      </c>
      <c r="J49" s="100">
        <v>1.0029989131105499</v>
      </c>
      <c r="K49" s="100">
        <v>0.99703102500337504</v>
      </c>
      <c r="L49" s="100">
        <v>0.99988746030881903</v>
      </c>
      <c r="M49" s="100">
        <v>0.99553092473824401</v>
      </c>
      <c r="N49" s="100">
        <v>0.99817795542172305</v>
      </c>
      <c r="P49" s="98">
        <f t="shared" si="0"/>
        <v>66.952016460663145</v>
      </c>
      <c r="Q49" s="98">
        <f t="shared" si="1"/>
        <v>69.730037718499943</v>
      </c>
      <c r="R49" s="98">
        <f t="shared" si="2"/>
        <v>90.597692779700466</v>
      </c>
      <c r="S49" s="98">
        <f t="shared" si="3"/>
        <v>60.09566928895795</v>
      </c>
      <c r="T49" s="98">
        <f t="shared" si="4"/>
        <v>68.675648579718199</v>
      </c>
    </row>
    <row r="50" spans="2:20">
      <c r="B50" s="94">
        <v>35885</v>
      </c>
      <c r="C50" s="95">
        <v>67.743917943788702</v>
      </c>
      <c r="D50" s="95">
        <v>70.976293333333331</v>
      </c>
      <c r="E50" s="95">
        <v>91.645721316666666</v>
      </c>
      <c r="F50" s="95">
        <v>61.298815849999997</v>
      </c>
      <c r="G50" s="95">
        <v>69.818473582327329</v>
      </c>
      <c r="I50" s="99">
        <v>35885</v>
      </c>
      <c r="J50" s="100">
        <v>1.00110672878244</v>
      </c>
      <c r="K50" s="100">
        <v>1.0010226599120999</v>
      </c>
      <c r="L50" s="100">
        <v>0.99627786905372295</v>
      </c>
      <c r="M50" s="100">
        <v>1.0033194910947101</v>
      </c>
      <c r="N50" s="100">
        <v>0.99977939028409102</v>
      </c>
      <c r="P50" s="98">
        <f t="shared" si="0"/>
        <v>67.669026684277512</v>
      </c>
      <c r="Q50" s="98">
        <f t="shared" si="1"/>
        <v>70.903782876968819</v>
      </c>
      <c r="R50" s="98">
        <f t="shared" si="2"/>
        <v>91.988113119197266</v>
      </c>
      <c r="S50" s="98">
        <f t="shared" si="3"/>
        <v>61.096008194874777</v>
      </c>
      <c r="T50" s="98">
        <f t="shared" si="4"/>
        <v>69.833879614669939</v>
      </c>
    </row>
    <row r="51" spans="2:20">
      <c r="B51" s="94">
        <v>35976</v>
      </c>
      <c r="C51" s="95">
        <v>68.321164387812502</v>
      </c>
      <c r="D51" s="95">
        <v>72.848127650000009</v>
      </c>
      <c r="E51" s="95">
        <v>93.660570156666665</v>
      </c>
      <c r="F51" s="95">
        <v>63.021858753333333</v>
      </c>
      <c r="G51" s="95">
        <v>71.057456969842903</v>
      </c>
      <c r="I51" s="99">
        <v>35976</v>
      </c>
      <c r="J51" s="100">
        <v>0.99875919620564801</v>
      </c>
      <c r="K51" s="100">
        <v>1.0038890015597799</v>
      </c>
      <c r="L51" s="100">
        <v>1.00518192721836</v>
      </c>
      <c r="M51" s="100">
        <v>1.0034489591768301</v>
      </c>
      <c r="N51" s="100">
        <v>1.0030894166061199</v>
      </c>
      <c r="P51" s="98">
        <f t="shared" si="0"/>
        <v>68.40604286535644</v>
      </c>
      <c r="Q51" s="98">
        <f t="shared" si="1"/>
        <v>72.565918679070251</v>
      </c>
      <c r="R51" s="98">
        <f t="shared" si="2"/>
        <v>93.177729941736587</v>
      </c>
      <c r="S51" s="98">
        <f t="shared" si="3"/>
        <v>62.8052460237068</v>
      </c>
      <c r="T51" s="98">
        <f t="shared" si="4"/>
        <v>70.838607001019554</v>
      </c>
    </row>
    <row r="52" spans="2:20">
      <c r="B52" s="94">
        <v>36068</v>
      </c>
      <c r="C52" s="95">
        <v>69.085884701232729</v>
      </c>
      <c r="D52" s="95">
        <v>73.657947106666668</v>
      </c>
      <c r="E52" s="95">
        <v>93.704083570000009</v>
      </c>
      <c r="F52" s="95">
        <v>63.986515366666659</v>
      </c>
      <c r="G52" s="95">
        <v>71.900953317322845</v>
      </c>
      <c r="I52" s="99">
        <v>36068</v>
      </c>
      <c r="J52" s="100">
        <v>1.0004513718416399</v>
      </c>
      <c r="K52" s="100">
        <v>0.99859421196982601</v>
      </c>
      <c r="L52" s="100">
        <v>0.99675187517841102</v>
      </c>
      <c r="M52" s="100">
        <v>0.99944046000517395</v>
      </c>
      <c r="N52" s="100">
        <v>0.99960900893176596</v>
      </c>
      <c r="P52" s="98">
        <f t="shared" si="0"/>
        <v>69.054715347192541</v>
      </c>
      <c r="Q52" s="98">
        <f t="shared" si="1"/>
        <v>73.761640337739465</v>
      </c>
      <c r="R52" s="98">
        <f t="shared" si="2"/>
        <v>94.009437958897934</v>
      </c>
      <c r="S52" s="98">
        <f t="shared" si="3"/>
        <v>64.022338425578056</v>
      </c>
      <c r="T52" s="98">
        <f t="shared" si="4"/>
        <v>71.929076943954243</v>
      </c>
    </row>
    <row r="53" spans="2:20">
      <c r="B53" s="94">
        <v>36160</v>
      </c>
      <c r="C53" s="95">
        <v>70.122357712949125</v>
      </c>
      <c r="D53" s="95">
        <v>74.735792549999999</v>
      </c>
      <c r="E53" s="95">
        <v>95.704578080000005</v>
      </c>
      <c r="F53" s="95">
        <v>64.756266106666672</v>
      </c>
      <c r="G53" s="95">
        <v>73.304881545353098</v>
      </c>
      <c r="I53" s="99">
        <v>36160</v>
      </c>
      <c r="J53" s="100">
        <v>1.00254215057092</v>
      </c>
      <c r="K53" s="100">
        <v>0.99830560549832803</v>
      </c>
      <c r="L53" s="100">
        <v>1.0003378732689301</v>
      </c>
      <c r="M53" s="100">
        <v>0.99733583293157901</v>
      </c>
      <c r="N53" s="100">
        <v>0.99838490830987603</v>
      </c>
      <c r="P53" s="98">
        <f t="shared" si="0"/>
        <v>69.944548139962379</v>
      </c>
      <c r="Q53" s="98">
        <f t="shared" si="1"/>
        <v>74.862639394570806</v>
      </c>
      <c r="R53" s="98">
        <f t="shared" si="2"/>
        <v>95.672252983138691</v>
      </c>
      <c r="S53" s="98">
        <f t="shared" si="3"/>
        <v>64.929248472223691</v>
      </c>
      <c r="T53" s="98">
        <f t="shared" si="4"/>
        <v>73.423467177050838</v>
      </c>
    </row>
    <row r="54" spans="2:20">
      <c r="B54" s="94">
        <v>36250</v>
      </c>
      <c r="C54" s="95">
        <v>70.330684783728103</v>
      </c>
      <c r="D54" s="95">
        <v>75.759346613333321</v>
      </c>
      <c r="E54" s="95">
        <v>96.530099723333336</v>
      </c>
      <c r="F54" s="95">
        <v>65.959900559999994</v>
      </c>
      <c r="G54" s="95">
        <v>74.06421682862053</v>
      </c>
      <c r="I54" s="99">
        <v>36250</v>
      </c>
      <c r="J54" s="100">
        <v>0.99708620242271595</v>
      </c>
      <c r="K54" s="100">
        <v>0.99896494386442103</v>
      </c>
      <c r="L54" s="100">
        <v>0.99677027803180995</v>
      </c>
      <c r="M54" s="100">
        <v>0.99979593148304602</v>
      </c>
      <c r="N54" s="100">
        <v>0.99902464258300006</v>
      </c>
      <c r="P54" s="98">
        <f t="shared" si="0"/>
        <v>70.536213030366781</v>
      </c>
      <c r="Q54" s="98">
        <f t="shared" si="1"/>
        <v>75.837843038078958</v>
      </c>
      <c r="R54" s="98">
        <f t="shared" si="2"/>
        <v>96.842875285104327</v>
      </c>
      <c r="S54" s="98">
        <f t="shared" si="3"/>
        <v>65.973363646477793</v>
      </c>
      <c r="T54" s="98">
        <f t="shared" si="4"/>
        <v>74.136526439553961</v>
      </c>
    </row>
    <row r="55" spans="2:20">
      <c r="B55" s="94">
        <v>36341</v>
      </c>
      <c r="C55" s="95">
        <v>71.000765045996673</v>
      </c>
      <c r="D55" s="95">
        <v>76.606039913333333</v>
      </c>
      <c r="E55" s="95">
        <v>97.919466246666673</v>
      </c>
      <c r="F55" s="95">
        <v>66.556958859999995</v>
      </c>
      <c r="G55" s="95">
        <v>74.898630047832668</v>
      </c>
      <c r="I55" s="99">
        <v>36341</v>
      </c>
      <c r="J55" s="100">
        <v>1.0009481896313901</v>
      </c>
      <c r="K55" s="100">
        <v>1.0030875124723999</v>
      </c>
      <c r="L55" s="100">
        <v>1.0042860029905101</v>
      </c>
      <c r="M55" s="100">
        <v>1.0024046129744399</v>
      </c>
      <c r="N55" s="100">
        <v>1.0029565943830301</v>
      </c>
      <c r="P55" s="98">
        <f t="shared" si="0"/>
        <v>70.933506630491493</v>
      </c>
      <c r="Q55" s="98">
        <f t="shared" si="1"/>
        <v>76.370245826822767</v>
      </c>
      <c r="R55" s="98">
        <f t="shared" si="2"/>
        <v>97.501574208031613</v>
      </c>
      <c r="S55" s="98">
        <f t="shared" si="3"/>
        <v>66.397299053228835</v>
      </c>
      <c r="T55" s="98">
        <f t="shared" si="4"/>
        <v>74.677837971549152</v>
      </c>
    </row>
    <row r="56" spans="2:20">
      <c r="B56" s="94">
        <v>36433</v>
      </c>
      <c r="C56" s="95">
        <v>71.29151951802163</v>
      </c>
      <c r="D56" s="95">
        <v>76.626450640000002</v>
      </c>
      <c r="E56" s="95">
        <v>97.264892573333341</v>
      </c>
      <c r="F56" s="95">
        <v>66.881809563333334</v>
      </c>
      <c r="G56" s="95">
        <v>74.928618836819311</v>
      </c>
      <c r="I56" s="99">
        <v>36433</v>
      </c>
      <c r="J56" s="100">
        <v>0.99792905612180904</v>
      </c>
      <c r="K56" s="100">
        <v>0.99845559162368902</v>
      </c>
      <c r="L56" s="100">
        <v>0.99746255105060799</v>
      </c>
      <c r="M56" s="100">
        <v>0.99874742837684105</v>
      </c>
      <c r="N56" s="100">
        <v>0.99886357464712305</v>
      </c>
      <c r="P56" s="98">
        <f t="shared" si="0"/>
        <v>71.43946664412951</v>
      </c>
      <c r="Q56" s="98">
        <f t="shared" si="1"/>
        <v>76.744976224120322</v>
      </c>
      <c r="R56" s="98">
        <f t="shared" si="2"/>
        <v>97.512325120262517</v>
      </c>
      <c r="S56" s="98">
        <f t="shared" si="3"/>
        <v>66.965688884955924</v>
      </c>
      <c r="T56" s="98">
        <f t="shared" si="4"/>
        <v>75.013866496523292</v>
      </c>
    </row>
    <row r="57" spans="2:20">
      <c r="B57" s="94">
        <v>36525</v>
      </c>
      <c r="C57" s="95">
        <v>71.847602705591328</v>
      </c>
      <c r="D57" s="95">
        <v>76.860498533333327</v>
      </c>
      <c r="E57" s="95">
        <v>97.234679623333335</v>
      </c>
      <c r="F57" s="95">
        <v>67.233771763333337</v>
      </c>
      <c r="G57" s="95">
        <v>75.033232593733302</v>
      </c>
      <c r="I57" s="99">
        <v>36525</v>
      </c>
      <c r="J57" s="100">
        <v>1.0012252279215501</v>
      </c>
      <c r="K57" s="100">
        <v>0.99662798075980796</v>
      </c>
      <c r="L57" s="100">
        <v>0.99872181077616795</v>
      </c>
      <c r="M57" s="100">
        <v>0.99443358348021504</v>
      </c>
      <c r="N57" s="100">
        <v>0.99763495139661795</v>
      </c>
      <c r="P57" s="98">
        <f t="shared" si="0"/>
        <v>71.759680741105797</v>
      </c>
      <c r="Q57" s="98">
        <f t="shared" si="1"/>
        <v>77.120550513478975</v>
      </c>
      <c r="R57" s="98">
        <f t="shared" si="2"/>
        <v>97.359123005200317</v>
      </c>
      <c r="S57" s="98">
        <f t="shared" si="3"/>
        <v>67.610117840183548</v>
      </c>
      <c r="T57" s="98">
        <f t="shared" si="4"/>
        <v>75.211110525640777</v>
      </c>
    </row>
    <row r="58" spans="2:20">
      <c r="B58" s="94">
        <v>36616</v>
      </c>
      <c r="C58" s="95">
        <v>72.578511434115057</v>
      </c>
      <c r="D58" s="95">
        <v>77.796349390000003</v>
      </c>
      <c r="E58" s="95">
        <v>96.654380956666671</v>
      </c>
      <c r="F58" s="95">
        <v>68.848431970000007</v>
      </c>
      <c r="G58" s="95">
        <v>75.642730820094599</v>
      </c>
      <c r="I58" s="99">
        <v>36616</v>
      </c>
      <c r="J58" s="100">
        <v>1.0000966481242299</v>
      </c>
      <c r="K58" s="100">
        <v>1.0010870954981499</v>
      </c>
      <c r="L58" s="100">
        <v>0.99995391017150703</v>
      </c>
      <c r="M58" s="100">
        <v>1.0021739285965101</v>
      </c>
      <c r="N58" s="100">
        <v>0.99988710112987</v>
      </c>
      <c r="P58" s="98">
        <f t="shared" si="0"/>
        <v>72.571497535005747</v>
      </c>
      <c r="Q58" s="98">
        <f t="shared" si="1"/>
        <v>77.711869166875886</v>
      </c>
      <c r="R58" s="98">
        <f t="shared" si="2"/>
        <v>96.658835945837751</v>
      </c>
      <c r="S58" s="98">
        <f t="shared" si="3"/>
        <v>68.699085064424381</v>
      </c>
      <c r="T58" s="98">
        <f t="shared" si="4"/>
        <v>75.651271763200555</v>
      </c>
    </row>
    <row r="59" spans="2:20">
      <c r="B59" s="94">
        <v>36707</v>
      </c>
      <c r="C59" s="95">
        <v>73.57921697777563</v>
      </c>
      <c r="D59" s="95">
        <v>78.799071146666677</v>
      </c>
      <c r="E59" s="95">
        <v>96.487537880000005</v>
      </c>
      <c r="F59" s="95">
        <v>70.373205486666663</v>
      </c>
      <c r="G59" s="95">
        <v>76.4692767175857</v>
      </c>
      <c r="I59" s="99">
        <v>36707</v>
      </c>
      <c r="J59" s="100">
        <v>0.99954893892746299</v>
      </c>
      <c r="K59" s="100">
        <v>1.0026824772396099</v>
      </c>
      <c r="L59" s="100">
        <v>1.0033239034852801</v>
      </c>
      <c r="M59" s="100">
        <v>1.0028585468492599</v>
      </c>
      <c r="N59" s="100">
        <v>1.00277203090821</v>
      </c>
      <c r="P59" s="98">
        <f t="shared" si="0"/>
        <v>73.612420675197427</v>
      </c>
      <c r="Q59" s="98">
        <f t="shared" si="1"/>
        <v>78.588259928108982</v>
      </c>
      <c r="R59" s="98">
        <f t="shared" si="2"/>
        <v>96.167885111505854</v>
      </c>
      <c r="S59" s="98">
        <f t="shared" si="3"/>
        <v>70.172613782633988</v>
      </c>
      <c r="T59" s="98">
        <f t="shared" si="4"/>
        <v>76.257887496450735</v>
      </c>
    </row>
    <row r="60" spans="2:20">
      <c r="B60" s="94">
        <v>36799</v>
      </c>
      <c r="C60" s="95">
        <v>74.1256444690666</v>
      </c>
      <c r="D60" s="95">
        <v>79.066658746666661</v>
      </c>
      <c r="E60" s="95">
        <v>95.71230808</v>
      </c>
      <c r="F60" s="95">
        <v>71.109805353333343</v>
      </c>
      <c r="G60" s="95">
        <v>76.524946414905543</v>
      </c>
      <c r="I60" s="99">
        <v>36799</v>
      </c>
      <c r="J60" s="100">
        <v>0.99840547126566603</v>
      </c>
      <c r="K60" s="100">
        <v>0.99904739557788702</v>
      </c>
      <c r="L60" s="100">
        <v>0.99750387388386197</v>
      </c>
      <c r="M60" s="100">
        <v>1.00015649150598</v>
      </c>
      <c r="N60" s="100">
        <v>0.99901360346107404</v>
      </c>
      <c r="P60" s="98">
        <f t="shared" si="0"/>
        <v>74.244028706191344</v>
      </c>
      <c r="Q60" s="98">
        <f t="shared" si="1"/>
        <v>79.142049813293895</v>
      </c>
      <c r="R60" s="98">
        <f t="shared" si="2"/>
        <v>95.951815913592782</v>
      </c>
      <c r="S60" s="98">
        <f t="shared" si="3"/>
        <v>71.098679013981254</v>
      </c>
      <c r="T60" s="98">
        <f t="shared" si="4"/>
        <v>76.600504887806864</v>
      </c>
    </row>
    <row r="61" spans="2:20">
      <c r="B61" s="94">
        <v>36891</v>
      </c>
      <c r="C61" s="95">
        <v>75.13348396368589</v>
      </c>
      <c r="D61" s="95">
        <v>79.836481816666662</v>
      </c>
      <c r="E61" s="95">
        <v>95.843838399999996</v>
      </c>
      <c r="F61" s="95">
        <v>72.163283039999996</v>
      </c>
      <c r="G61" s="95">
        <v>76.908898196574299</v>
      </c>
      <c r="I61" s="99">
        <v>36891</v>
      </c>
      <c r="J61" s="100">
        <v>1.0031159117339301</v>
      </c>
      <c r="K61" s="100">
        <v>0.99874489110434395</v>
      </c>
      <c r="L61" s="100">
        <v>1.00066654286176</v>
      </c>
      <c r="M61" s="100">
        <v>0.99708114370476897</v>
      </c>
      <c r="N61" s="100">
        <v>0.99896321299081603</v>
      </c>
      <c r="P61" s="98">
        <f t="shared" si="0"/>
        <v>74.900101857435743</v>
      </c>
      <c r="Q61" s="98">
        <f t="shared" si="1"/>
        <v>79.93681121951866</v>
      </c>
      <c r="R61" s="98">
        <f t="shared" si="2"/>
        <v>95.779996926749078</v>
      </c>
      <c r="S61" s="98">
        <f t="shared" si="3"/>
        <v>72.374533903899803</v>
      </c>
      <c r="T61" s="98">
        <f t="shared" si="4"/>
        <v>76.988719100391293</v>
      </c>
    </row>
    <row r="62" spans="2:20">
      <c r="B62" s="94">
        <v>36981</v>
      </c>
      <c r="C62" s="95">
        <v>75.484224212149826</v>
      </c>
      <c r="D62" s="95">
        <v>80.514332953333337</v>
      </c>
      <c r="E62" s="95">
        <v>95.852754853333337</v>
      </c>
      <c r="F62" s="95">
        <v>73.139133659999999</v>
      </c>
      <c r="G62" s="95">
        <v>77.479789196558599</v>
      </c>
      <c r="I62" s="99">
        <v>36981</v>
      </c>
      <c r="J62" s="100">
        <v>0.997370021442887</v>
      </c>
      <c r="K62" s="100">
        <v>0.99939016861483998</v>
      </c>
      <c r="L62" s="100">
        <v>0.998736615775218</v>
      </c>
      <c r="M62" s="100">
        <v>0.99982634921255797</v>
      </c>
      <c r="N62" s="100">
        <v>0.99931705564349604</v>
      </c>
      <c r="P62" s="98">
        <f t="shared" si="0"/>
        <v>75.683269588299254</v>
      </c>
      <c r="Q62" s="98">
        <f t="shared" si="1"/>
        <v>80.563463081617684</v>
      </c>
      <c r="R62" s="98">
        <f t="shared" si="2"/>
        <v>95.974006899639463</v>
      </c>
      <c r="S62" s="98">
        <f t="shared" si="3"/>
        <v>73.151836534016965</v>
      </c>
      <c r="T62" s="98">
        <f t="shared" si="4"/>
        <v>77.53273974361079</v>
      </c>
    </row>
    <row r="63" spans="2:20">
      <c r="B63" s="94">
        <v>37072</v>
      </c>
      <c r="C63" s="95">
        <v>76.236102270722228</v>
      </c>
      <c r="D63" s="95">
        <v>81.14203311</v>
      </c>
      <c r="E63" s="95">
        <v>96.075116129999998</v>
      </c>
      <c r="F63" s="95">
        <v>73.946181076666676</v>
      </c>
      <c r="G63" s="95">
        <v>78.043379689430694</v>
      </c>
      <c r="I63" s="99">
        <v>37072</v>
      </c>
      <c r="J63" s="100">
        <v>0.99996955756044803</v>
      </c>
      <c r="K63" s="100">
        <v>1.0015701648833599</v>
      </c>
      <c r="L63" s="100">
        <v>1.00106470115247</v>
      </c>
      <c r="M63" s="100">
        <v>1.00212328109612</v>
      </c>
      <c r="N63" s="100">
        <v>1.00147903258195</v>
      </c>
      <c r="P63" s="98">
        <f t="shared" si="0"/>
        <v>76.238423154310638</v>
      </c>
      <c r="Q63" s="98">
        <f t="shared" si="1"/>
        <v>81.014826474438337</v>
      </c>
      <c r="R63" s="98">
        <f t="shared" si="2"/>
        <v>95.972933636950799</v>
      </c>
      <c r="S63" s="98">
        <f t="shared" si="3"/>
        <v>73.789505215151294</v>
      </c>
      <c r="T63" s="98">
        <f t="shared" si="4"/>
        <v>77.92812145874305</v>
      </c>
    </row>
    <row r="64" spans="2:20">
      <c r="B64" s="94">
        <v>37164</v>
      </c>
      <c r="C64" s="95">
        <v>76.817040722610727</v>
      </c>
      <c r="D64" s="95">
        <v>81.815706223333336</v>
      </c>
      <c r="E64" s="95">
        <v>96.311053950000002</v>
      </c>
      <c r="F64" s="95">
        <v>74.813559326666663</v>
      </c>
      <c r="G64" s="95">
        <v>78.617453165992998</v>
      </c>
      <c r="I64" s="99">
        <v>37164</v>
      </c>
      <c r="J64" s="100">
        <v>1.0011688846859701</v>
      </c>
      <c r="K64" s="100">
        <v>0.99931228464556898</v>
      </c>
      <c r="L64" s="100">
        <v>0.99892694265045501</v>
      </c>
      <c r="M64" s="100">
        <v>0.99934371920820997</v>
      </c>
      <c r="N64" s="100">
        <v>0.99992490063665795</v>
      </c>
      <c r="P64" s="98">
        <f t="shared" si="0"/>
        <v>76.727355292014906</v>
      </c>
      <c r="Q64" s="98">
        <f t="shared" si="1"/>
        <v>81.87201086230148</v>
      </c>
      <c r="R64" s="98">
        <f t="shared" si="2"/>
        <v>96.414512250973701</v>
      </c>
      <c r="S64" s="98">
        <f t="shared" si="3"/>
        <v>74.862690272314111</v>
      </c>
      <c r="T64" s="98">
        <f t="shared" si="4"/>
        <v>78.623357730102342</v>
      </c>
    </row>
    <row r="65" spans="2:20">
      <c r="B65" s="94">
        <v>37256</v>
      </c>
      <c r="C65" s="95">
        <v>77.412484534988366</v>
      </c>
      <c r="D65" s="95">
        <v>82.607074303333334</v>
      </c>
      <c r="E65" s="95">
        <v>96.996358849999993</v>
      </c>
      <c r="F65" s="95">
        <v>75.648316686666661</v>
      </c>
      <c r="G65" s="95">
        <v>79.236966863024293</v>
      </c>
      <c r="I65" s="99">
        <v>37256</v>
      </c>
      <c r="J65" s="100">
        <v>1.0006307368977201</v>
      </c>
      <c r="K65" s="100">
        <v>0.99993257728115403</v>
      </c>
      <c r="L65" s="100">
        <v>1.00054978290478</v>
      </c>
      <c r="M65" s="100">
        <v>0.99946900919909498</v>
      </c>
      <c r="N65" s="100">
        <v>0.99875709572397897</v>
      </c>
      <c r="P65" s="98">
        <f t="shared" si="0"/>
        <v>77.363688402169402</v>
      </c>
      <c r="Q65" s="98">
        <f t="shared" si="1"/>
        <v>82.612644272421235</v>
      </c>
      <c r="R65" s="98">
        <f t="shared" si="2"/>
        <v>96.943061212208477</v>
      </c>
      <c r="S65" s="98">
        <f t="shared" si="3"/>
        <v>75.688506587398805</v>
      </c>
      <c r="T65" s="98">
        <f t="shared" si="4"/>
        <v>79.335573386426859</v>
      </c>
    </row>
    <row r="66" spans="2:20">
      <c r="B66" s="94">
        <v>37346</v>
      </c>
      <c r="C66" s="95">
        <v>77.325197796142191</v>
      </c>
      <c r="D66" s="95">
        <v>83.093241096666659</v>
      </c>
      <c r="E66" s="95">
        <v>97.683045300000003</v>
      </c>
      <c r="F66" s="95">
        <v>76.04126424333333</v>
      </c>
      <c r="G66" s="95">
        <v>79.775208847846571</v>
      </c>
      <c r="I66" s="99">
        <v>37346</v>
      </c>
      <c r="J66" s="100">
        <v>0.99662895734651402</v>
      </c>
      <c r="K66" s="100">
        <v>0.997824203642525</v>
      </c>
      <c r="L66" s="100">
        <v>0.99819789845145801</v>
      </c>
      <c r="M66" s="100">
        <v>0.99821665813406102</v>
      </c>
      <c r="N66" s="100">
        <v>0.99851580414365404</v>
      </c>
      <c r="P66" s="98">
        <f t="shared" si="0"/>
        <v>77.586746026342169</v>
      </c>
      <c r="Q66" s="98">
        <f t="shared" si="1"/>
        <v>83.274429296601014</v>
      </c>
      <c r="R66" s="98">
        <f t="shared" si="2"/>
        <v>97.859397872445328</v>
      </c>
      <c r="S66" s="98">
        <f t="shared" si="3"/>
        <v>76.177114080098775</v>
      </c>
      <c r="T66" s="98">
        <f t="shared" si="4"/>
        <v>79.893786875274643</v>
      </c>
    </row>
    <row r="67" spans="2:20">
      <c r="B67" s="94">
        <v>37437</v>
      </c>
      <c r="C67" s="95">
        <v>77.903969338742755</v>
      </c>
      <c r="D67" s="95">
        <v>83.606794876666669</v>
      </c>
      <c r="E67" s="95">
        <v>98.369643699999997</v>
      </c>
      <c r="F67" s="95">
        <v>76.473841033333329</v>
      </c>
      <c r="G67" s="95">
        <v>80.243098718350623</v>
      </c>
      <c r="I67" s="99">
        <v>37437</v>
      </c>
      <c r="J67" s="100">
        <v>1.0009109676801999</v>
      </c>
      <c r="K67" s="100">
        <v>1.0019794068186101</v>
      </c>
      <c r="L67" s="100">
        <v>1.0014787036196999</v>
      </c>
      <c r="M67" s="100">
        <v>1.0030337615457601</v>
      </c>
      <c r="N67" s="100">
        <v>1.0018132487486799</v>
      </c>
      <c r="P67" s="98">
        <f t="shared" si="0"/>
        <v>77.833065931228532</v>
      </c>
      <c r="Q67" s="98">
        <f t="shared" si="1"/>
        <v>83.441629945396812</v>
      </c>
      <c r="R67" s="98">
        <f t="shared" si="2"/>
        <v>98.224398925765612</v>
      </c>
      <c r="S67" s="98">
        <f t="shared" si="3"/>
        <v>76.242539349304309</v>
      </c>
      <c r="T67" s="98">
        <f t="shared" si="4"/>
        <v>80.097861371446911</v>
      </c>
    </row>
    <row r="68" spans="2:20">
      <c r="B68" s="94">
        <v>37529</v>
      </c>
      <c r="C68" s="95">
        <v>78.626451979441626</v>
      </c>
      <c r="D68" s="95">
        <v>83.93432726333333</v>
      </c>
      <c r="E68" s="95">
        <v>98.153580660000003</v>
      </c>
      <c r="F68" s="95">
        <v>77.044796746666663</v>
      </c>
      <c r="G68" s="95">
        <v>80.471591707791191</v>
      </c>
      <c r="I68" s="99">
        <v>37529</v>
      </c>
      <c r="J68" s="100">
        <v>1.0009946346108001</v>
      </c>
      <c r="K68" s="100">
        <v>1.0000850962419601</v>
      </c>
      <c r="L68" s="100">
        <v>0.99956623781038301</v>
      </c>
      <c r="M68" s="100">
        <v>1.0002348107902199</v>
      </c>
      <c r="N68" s="100">
        <v>1.0002396934675</v>
      </c>
      <c r="P68" s="98">
        <f t="shared" si="0"/>
        <v>78.548325096680088</v>
      </c>
      <c r="Q68" s="98">
        <f t="shared" si="1"/>
        <v>83.927185375259612</v>
      </c>
      <c r="R68" s="98">
        <f t="shared" si="2"/>
        <v>98.196174447640431</v>
      </c>
      <c r="S68" s="98">
        <f t="shared" si="3"/>
        <v>77.026710044013186</v>
      </c>
      <c r="T68" s="98">
        <f t="shared" si="4"/>
        <v>80.452307815162598</v>
      </c>
    </row>
    <row r="69" spans="2:20">
      <c r="B69" s="94">
        <v>37621</v>
      </c>
      <c r="C69" s="95">
        <v>79.705377169434968</v>
      </c>
      <c r="D69" s="95">
        <v>84.268842710000001</v>
      </c>
      <c r="E69" s="95">
        <v>98.063717533333332</v>
      </c>
      <c r="F69" s="95">
        <v>77.568905063333332</v>
      </c>
      <c r="G69" s="95">
        <v>80.900540384435331</v>
      </c>
      <c r="I69" s="99">
        <v>37621</v>
      </c>
      <c r="J69" s="100">
        <v>1.0033367718199999</v>
      </c>
      <c r="K69" s="100">
        <v>1.00007500461778</v>
      </c>
      <c r="L69" s="100">
        <v>1.0005437891020099</v>
      </c>
      <c r="M69" s="100">
        <v>0.99941935490294698</v>
      </c>
      <c r="N69" s="100">
        <v>0.99939564066014297</v>
      </c>
      <c r="P69" s="98">
        <f t="shared" si="0"/>
        <v>79.440303004995641</v>
      </c>
      <c r="Q69" s="98">
        <f t="shared" si="1"/>
        <v>84.262522631696839</v>
      </c>
      <c r="R69" s="98">
        <f t="shared" si="2"/>
        <v>98.010420534763114</v>
      </c>
      <c r="S69" s="98">
        <f t="shared" si="3"/>
        <v>77.613971235193858</v>
      </c>
      <c r="T69" s="98">
        <f t="shared" si="4"/>
        <v>80.949462948424625</v>
      </c>
    </row>
    <row r="70" spans="2:20">
      <c r="B70" s="94">
        <v>37711</v>
      </c>
      <c r="C70" s="95">
        <v>80.25199373878749</v>
      </c>
      <c r="D70" s="95">
        <v>84.546248256666672</v>
      </c>
      <c r="E70" s="95">
        <v>97.34892035</v>
      </c>
      <c r="F70" s="95">
        <v>78.29242996666666</v>
      </c>
      <c r="G70" s="95">
        <v>81.481605671806406</v>
      </c>
      <c r="I70" s="99">
        <v>37711</v>
      </c>
      <c r="J70" s="100">
        <v>0.99693775735942802</v>
      </c>
      <c r="K70" s="100">
        <v>0.99935546156247601</v>
      </c>
      <c r="L70" s="100">
        <v>0.99826129300857402</v>
      </c>
      <c r="M70" s="100">
        <v>1.00026165877444</v>
      </c>
      <c r="N70" s="100">
        <v>0.999342601835431</v>
      </c>
      <c r="P70" s="98">
        <f t="shared" si="0"/>
        <v>80.498499677000467</v>
      </c>
      <c r="Q70" s="98">
        <f t="shared" si="1"/>
        <v>84.600776709100074</v>
      </c>
      <c r="R70" s="98">
        <f t="shared" si="2"/>
        <v>97.518476406721575</v>
      </c>
      <c r="S70" s="98">
        <f t="shared" si="3"/>
        <v>78.271949424307266</v>
      </c>
      <c r="T70" s="98">
        <f t="shared" si="4"/>
        <v>81.53520676708284</v>
      </c>
    </row>
    <row r="71" spans="2:20">
      <c r="B71" s="94">
        <v>37802</v>
      </c>
      <c r="C71" s="95">
        <v>80.798601113891664</v>
      </c>
      <c r="D71" s="95">
        <v>85.463389256666659</v>
      </c>
      <c r="E71" s="95">
        <v>97.896313879999994</v>
      </c>
      <c r="F71" s="95">
        <v>79.371225553333332</v>
      </c>
      <c r="G71" s="95">
        <v>82.505231140035093</v>
      </c>
      <c r="I71" s="99">
        <v>37802</v>
      </c>
      <c r="J71" s="100">
        <v>0.99985411611090902</v>
      </c>
      <c r="K71" s="100">
        <v>1.0015933265224299</v>
      </c>
      <c r="L71" s="100">
        <v>1.0019898666714999</v>
      </c>
      <c r="M71" s="100">
        <v>1.00221547972304</v>
      </c>
      <c r="N71" s="100">
        <v>1.00242399694298</v>
      </c>
      <c r="P71" s="98">
        <f t="shared" si="0"/>
        <v>80.810390047870811</v>
      </c>
      <c r="Q71" s="98">
        <f t="shared" si="1"/>
        <v>85.327434791722098</v>
      </c>
      <c r="R71" s="98">
        <f t="shared" si="2"/>
        <v>97.701900125198648</v>
      </c>
      <c r="S71" s="98">
        <f t="shared" si="3"/>
        <v>79.195768933111466</v>
      </c>
      <c r="T71" s="98">
        <f t="shared" si="4"/>
        <v>82.305722320739861</v>
      </c>
    </row>
    <row r="72" spans="2:20">
      <c r="B72" s="94">
        <v>37894</v>
      </c>
      <c r="C72" s="95">
        <v>80.764164292686672</v>
      </c>
      <c r="D72" s="95">
        <v>85.068402649999996</v>
      </c>
      <c r="E72" s="95">
        <v>97.672528596666666</v>
      </c>
      <c r="F72" s="95">
        <v>78.901221803333343</v>
      </c>
      <c r="G72" s="95">
        <v>82.52172538940323</v>
      </c>
      <c r="I72" s="99">
        <v>37894</v>
      </c>
      <c r="J72" s="100">
        <v>1.0015718664766</v>
      </c>
      <c r="K72" s="100">
        <v>0.99902359800122298</v>
      </c>
      <c r="L72" s="100">
        <v>0.99972074381471898</v>
      </c>
      <c r="M72" s="100">
        <v>0.99788141131253805</v>
      </c>
      <c r="N72" s="100">
        <v>1.00008649352834</v>
      </c>
      <c r="P72" s="98">
        <f t="shared" si="0"/>
        <v>80.637413046359356</v>
      </c>
      <c r="Q72" s="98">
        <f t="shared" si="1"/>
        <v>85.151544788530472</v>
      </c>
      <c r="R72" s="98">
        <f t="shared" si="2"/>
        <v>97.69981187343312</v>
      </c>
      <c r="S72" s="98">
        <f t="shared" si="3"/>
        <v>79.068735932812515</v>
      </c>
      <c r="T72" s="98">
        <f t="shared" si="4"/>
        <v>82.514588411511994</v>
      </c>
    </row>
    <row r="73" spans="2:20">
      <c r="B73" s="94">
        <v>37986</v>
      </c>
      <c r="C73" s="95">
        <v>80.534128534593307</v>
      </c>
      <c r="D73" s="95">
        <v>85.489757823333335</v>
      </c>
      <c r="E73" s="95">
        <v>98.065903460000001</v>
      </c>
      <c r="F73" s="95">
        <v>79.332823486666669</v>
      </c>
      <c r="G73" s="95">
        <v>82.39908333725127</v>
      </c>
      <c r="I73" s="99">
        <v>37986</v>
      </c>
      <c r="J73" s="100">
        <v>1.00299957018099</v>
      </c>
      <c r="K73" s="100">
        <v>1.00129162484435</v>
      </c>
      <c r="L73" s="100">
        <v>1.00042374079226</v>
      </c>
      <c r="M73" s="100">
        <v>1.0021027802782501</v>
      </c>
      <c r="N73" s="100">
        <v>0.99884866236641701</v>
      </c>
      <c r="P73" s="98">
        <f t="shared" si="0"/>
        <v>80.293283196583062</v>
      </c>
      <c r="Q73" s="98">
        <f t="shared" si="1"/>
        <v>85.379479566327802</v>
      </c>
      <c r="R73" s="98">
        <f t="shared" si="2"/>
        <v>98.024366537262708</v>
      </c>
      <c r="S73" s="98">
        <f t="shared" si="3"/>
        <v>79.166354038693143</v>
      </c>
      <c r="T73" s="98">
        <f t="shared" si="4"/>
        <v>82.494061855212294</v>
      </c>
    </row>
    <row r="74" spans="2:20">
      <c r="B74" s="94">
        <v>38077</v>
      </c>
      <c r="C74" s="95">
        <v>80.249351880862136</v>
      </c>
      <c r="D74" s="95">
        <v>85.333053036666655</v>
      </c>
      <c r="E74" s="95">
        <v>97.33163729333333</v>
      </c>
      <c r="F74" s="95">
        <v>79.437600793333331</v>
      </c>
      <c r="G74" s="95">
        <v>82.305590022507104</v>
      </c>
      <c r="I74" s="99">
        <v>38077</v>
      </c>
      <c r="J74" s="100">
        <v>0.99614015069512696</v>
      </c>
      <c r="K74" s="100">
        <v>0.999186428033917</v>
      </c>
      <c r="L74" s="100">
        <v>0.999909221525079</v>
      </c>
      <c r="M74" s="100">
        <v>0.99890470294107703</v>
      </c>
      <c r="N74" s="100">
        <v>0.99911901722859298</v>
      </c>
      <c r="P74" s="98">
        <f t="shared" si="0"/>
        <v>80.56030250849993</v>
      </c>
      <c r="Q74" s="98">
        <f t="shared" si="1"/>
        <v>85.402534144278889</v>
      </c>
      <c r="R74" s="98">
        <f t="shared" si="2"/>
        <v>97.340473713085089</v>
      </c>
      <c r="S74" s="98">
        <f t="shared" si="3"/>
        <v>79.524703967700873</v>
      </c>
      <c r="T74" s="98">
        <f t="shared" si="4"/>
        <v>82.378163765524675</v>
      </c>
    </row>
    <row r="75" spans="2:20">
      <c r="B75" s="94">
        <v>38168</v>
      </c>
      <c r="C75" s="95">
        <v>81.169727958649531</v>
      </c>
      <c r="D75" s="95">
        <v>86.054244490000002</v>
      </c>
      <c r="E75" s="95">
        <v>97.795420030000002</v>
      </c>
      <c r="F75" s="95">
        <v>80.270865236666666</v>
      </c>
      <c r="G75" s="95">
        <v>82.86745058371811</v>
      </c>
      <c r="I75" s="99">
        <v>38168</v>
      </c>
      <c r="J75" s="100">
        <v>0.99940087926532295</v>
      </c>
      <c r="K75" s="100">
        <v>1.00031141394775</v>
      </c>
      <c r="L75" s="100">
        <v>1.00186521148717</v>
      </c>
      <c r="M75" s="100">
        <v>0.99945973576662395</v>
      </c>
      <c r="N75" s="100">
        <v>1.0022869834768999</v>
      </c>
      <c r="P75" s="98">
        <f t="shared" si="0"/>
        <v>81.218387578684954</v>
      </c>
      <c r="Q75" s="98">
        <f t="shared" si="1"/>
        <v>86.027454340828839</v>
      </c>
      <c r="R75" s="98">
        <f t="shared" si="2"/>
        <v>97.613350487369814</v>
      </c>
      <c r="S75" s="98">
        <f t="shared" si="3"/>
        <v>80.314256156698335</v>
      </c>
      <c r="T75" s="98">
        <f t="shared" si="4"/>
        <v>82.678366525577033</v>
      </c>
    </row>
    <row r="76" spans="2:20">
      <c r="B76" s="94">
        <v>38260</v>
      </c>
      <c r="C76" s="95">
        <v>81.958255353551365</v>
      </c>
      <c r="D76" s="95">
        <v>86.538761809999997</v>
      </c>
      <c r="E76" s="95">
        <v>97.613289533333329</v>
      </c>
      <c r="F76" s="95">
        <v>81.05344144</v>
      </c>
      <c r="G76" s="95">
        <v>83.07436766316809</v>
      </c>
      <c r="I76" s="99">
        <v>38260</v>
      </c>
      <c r="J76" s="100">
        <v>1.0046603240229901</v>
      </c>
      <c r="K76" s="100">
        <v>1.00165212959206</v>
      </c>
      <c r="L76" s="100">
        <v>1.0002336753778001</v>
      </c>
      <c r="M76" s="100">
        <v>1.00289655936675</v>
      </c>
      <c r="N76" s="100">
        <v>1.0008177328913901</v>
      </c>
      <c r="P76" s="98">
        <f t="shared" si="0"/>
        <v>81.578075090458015</v>
      </c>
      <c r="Q76" s="98">
        <f t="shared" si="1"/>
        <v>86.396024381483016</v>
      </c>
      <c r="R76" s="98">
        <f t="shared" si="2"/>
        <v>97.59048503987195</v>
      </c>
      <c r="S76" s="98">
        <f t="shared" si="3"/>
        <v>80.819343413820107</v>
      </c>
      <c r="T76" s="98">
        <f t="shared" si="4"/>
        <v>83.006490525666393</v>
      </c>
    </row>
    <row r="77" spans="2:20">
      <c r="B77" s="94">
        <v>38352</v>
      </c>
      <c r="C77" s="95">
        <v>82.363725104542155</v>
      </c>
      <c r="D77" s="95">
        <v>86.881055359999991</v>
      </c>
      <c r="E77" s="95">
        <v>97.606516729999996</v>
      </c>
      <c r="F77" s="95">
        <v>81.551302839999991</v>
      </c>
      <c r="G77" s="95">
        <v>83.255930575616091</v>
      </c>
      <c r="I77" s="99">
        <v>38352</v>
      </c>
      <c r="J77" s="100">
        <v>1.00237050723247</v>
      </c>
      <c r="K77" s="100">
        <v>1.0007411044260901</v>
      </c>
      <c r="L77" s="100">
        <v>0.99963393367674602</v>
      </c>
      <c r="M77" s="100">
        <v>1.00124384313799</v>
      </c>
      <c r="N77" s="100">
        <v>0.99877141927024604</v>
      </c>
      <c r="P77" s="98">
        <f t="shared" si="0"/>
        <v>82.16894303080322</v>
      </c>
      <c r="Q77" s="98">
        <f t="shared" si="1"/>
        <v>86.816715108174719</v>
      </c>
      <c r="R77" s="98">
        <f t="shared" si="2"/>
        <v>97.642260273212415</v>
      </c>
      <c r="S77" s="98">
        <f t="shared" si="3"/>
        <v>81.449991826577161</v>
      </c>
      <c r="T77" s="98">
        <f t="shared" si="4"/>
        <v>83.358343029526381</v>
      </c>
    </row>
    <row r="78" spans="2:20">
      <c r="B78" s="94">
        <v>38442</v>
      </c>
      <c r="C78" s="95">
        <v>82.088057688858342</v>
      </c>
      <c r="D78" s="95">
        <v>87.037065603333332</v>
      </c>
      <c r="E78" s="95">
        <v>97.668056496666665</v>
      </c>
      <c r="F78" s="95">
        <v>81.74905789666667</v>
      </c>
      <c r="G78" s="95">
        <v>83.608466816986606</v>
      </c>
      <c r="I78" s="99">
        <v>38442</v>
      </c>
      <c r="J78" s="100">
        <v>0.99402859872703297</v>
      </c>
      <c r="K78" s="100">
        <v>0.997433981499808</v>
      </c>
      <c r="L78" s="100">
        <v>0.99821403734939496</v>
      </c>
      <c r="M78" s="100">
        <v>0.99734315651664496</v>
      </c>
      <c r="N78" s="100">
        <v>0.99761295746270295</v>
      </c>
      <c r="P78" s="98">
        <f t="shared" si="0"/>
        <v>82.581183070569054</v>
      </c>
      <c r="Q78" s="98">
        <f t="shared" si="1"/>
        <v>87.260978889508678</v>
      </c>
      <c r="R78" s="98">
        <f t="shared" si="2"/>
        <v>97.842800083245962</v>
      </c>
      <c r="S78" s="98">
        <f t="shared" si="3"/>
        <v>81.966830937293679</v>
      </c>
      <c r="T78" s="98">
        <f t="shared" si="4"/>
        <v>83.808521322371078</v>
      </c>
    </row>
    <row r="79" spans="2:20">
      <c r="B79" s="94">
        <v>38533</v>
      </c>
      <c r="C79" s="95">
        <v>83.413472779174739</v>
      </c>
      <c r="D79" s="95">
        <v>87.924676180000006</v>
      </c>
      <c r="E79" s="95">
        <v>98.166605136666675</v>
      </c>
      <c r="F79" s="95">
        <v>82.807204493333344</v>
      </c>
      <c r="G79" s="95">
        <v>84.135095046543668</v>
      </c>
      <c r="I79" s="99">
        <v>38533</v>
      </c>
      <c r="J79" s="100">
        <v>0.99844787467806795</v>
      </c>
      <c r="K79" s="100">
        <v>1.00106087704199</v>
      </c>
      <c r="L79" s="100">
        <v>1.0022809250351501</v>
      </c>
      <c r="M79" s="100">
        <v>1.00044971463331</v>
      </c>
      <c r="N79" s="100">
        <v>1.0020320055737399</v>
      </c>
      <c r="P79" s="98">
        <f t="shared" si="0"/>
        <v>83.54314220566593</v>
      </c>
      <c r="Q79" s="98">
        <f t="shared" si="1"/>
        <v>87.831497760462341</v>
      </c>
      <c r="R79" s="98">
        <f t="shared" si="2"/>
        <v>97.943204030570527</v>
      </c>
      <c r="S79" s="98">
        <f t="shared" si="3"/>
        <v>82.769981621399396</v>
      </c>
      <c r="T79" s="98">
        <f t="shared" si="4"/>
        <v>83.964478757711831</v>
      </c>
    </row>
    <row r="80" spans="2:20">
      <c r="B80" s="94">
        <v>38625</v>
      </c>
      <c r="C80" s="95">
        <v>84.685228936266654</v>
      </c>
      <c r="D80" s="95">
        <v>88.496589633333329</v>
      </c>
      <c r="E80" s="95">
        <v>98.457359523333324</v>
      </c>
      <c r="F80" s="95">
        <v>83.502749743333339</v>
      </c>
      <c r="G80" s="95">
        <v>84.654576386111572</v>
      </c>
      <c r="I80" s="99">
        <v>38625</v>
      </c>
      <c r="J80" s="100">
        <v>1.00310839681564</v>
      </c>
      <c r="K80" s="100">
        <v>1.00014860444204</v>
      </c>
      <c r="L80" s="100">
        <v>0.99951116896182501</v>
      </c>
      <c r="M80" s="100">
        <v>1.0011970032463899</v>
      </c>
      <c r="N80" s="100">
        <v>0.999516619150977</v>
      </c>
      <c r="P80" s="98">
        <f t="shared" ref="P80:P109" si="5">C80/J80</f>
        <v>84.422809344532723</v>
      </c>
      <c r="Q80" s="98">
        <f t="shared" ref="Q80:Q109" si="6">D80/K80</f>
        <v>88.483440601013029</v>
      </c>
      <c r="R80" s="98">
        <f t="shared" ref="R80:R109" si="7">E80/L80</f>
        <v>98.505512075066932</v>
      </c>
      <c r="S80" s="98">
        <f t="shared" ref="S80:S109" si="8">F80/M80</f>
        <v>83.402916181905212</v>
      </c>
      <c r="T80" s="98">
        <f t="shared" ref="T80:T109" si="9">G80/N80</f>
        <v>84.695516576822911</v>
      </c>
    </row>
    <row r="81" spans="2:20">
      <c r="B81" s="94">
        <v>38717</v>
      </c>
      <c r="C81" s="95">
        <v>85.51164525939916</v>
      </c>
      <c r="D81" s="95">
        <v>89.031119686666656</v>
      </c>
      <c r="E81" s="95">
        <v>98.897418999999999</v>
      </c>
      <c r="F81" s="95">
        <v>84.076888146666676</v>
      </c>
      <c r="G81" s="95">
        <v>85.124026730768392</v>
      </c>
      <c r="I81" s="99">
        <v>38717</v>
      </c>
      <c r="J81" s="100">
        <v>1.00203086904854</v>
      </c>
      <c r="K81" s="100">
        <v>0.99994445025672096</v>
      </c>
      <c r="L81" s="100">
        <v>1.0005497425847101</v>
      </c>
      <c r="M81" s="100">
        <v>0.99946686934736795</v>
      </c>
      <c r="N81" s="100">
        <v>0.99870381164736799</v>
      </c>
      <c r="P81" s="98">
        <f t="shared" si="5"/>
        <v>85.338334277660692</v>
      </c>
      <c r="Q81" s="98">
        <f t="shared" si="6"/>
        <v>89.036065617254266</v>
      </c>
      <c r="R81" s="98">
        <f t="shared" si="7"/>
        <v>98.843080749308172</v>
      </c>
      <c r="S81" s="98">
        <f t="shared" si="8"/>
        <v>84.121736022693</v>
      </c>
      <c r="T81" s="98">
        <f t="shared" si="9"/>
        <v>85.234506705602527</v>
      </c>
    </row>
    <row r="82" spans="2:20">
      <c r="B82" s="94">
        <v>38807</v>
      </c>
      <c r="C82" s="95">
        <v>85.422434226534435</v>
      </c>
      <c r="D82" s="95">
        <v>89.533473496666673</v>
      </c>
      <c r="E82" s="95">
        <v>98.926120623333333</v>
      </c>
      <c r="F82" s="95">
        <v>84.790119899999993</v>
      </c>
      <c r="G82" s="95">
        <v>85.7085760228873</v>
      </c>
      <c r="I82" s="99">
        <v>38807</v>
      </c>
      <c r="J82" s="100">
        <v>0.99332491980270898</v>
      </c>
      <c r="K82" s="100">
        <v>0.99916869480014303</v>
      </c>
      <c r="L82" s="100">
        <v>0.99874057264118499</v>
      </c>
      <c r="M82" s="100">
        <v>0.99975549450424395</v>
      </c>
      <c r="N82" s="100">
        <v>0.99889551515048003</v>
      </c>
      <c r="P82" s="98">
        <f t="shared" si="5"/>
        <v>85.996467544074875</v>
      </c>
      <c r="Q82" s="98">
        <f t="shared" si="6"/>
        <v>89.607965063972955</v>
      </c>
      <c r="R82" s="98">
        <f t="shared" si="7"/>
        <v>99.050867996402374</v>
      </c>
      <c r="S82" s="98">
        <f t="shared" si="8"/>
        <v>84.81085662054349</v>
      </c>
      <c r="T82" s="98">
        <f t="shared" si="9"/>
        <v>85.803344516944406</v>
      </c>
    </row>
    <row r="83" spans="2:20">
      <c r="B83" s="94">
        <v>38898</v>
      </c>
      <c r="C83" s="95">
        <v>86.592652945081127</v>
      </c>
      <c r="D83" s="95">
        <v>90.52559200666667</v>
      </c>
      <c r="E83" s="95">
        <v>99.235591216666677</v>
      </c>
      <c r="F83" s="95">
        <v>86.084651500000007</v>
      </c>
      <c r="G83" s="95">
        <v>86.426179699502001</v>
      </c>
      <c r="I83" s="99">
        <v>38898</v>
      </c>
      <c r="J83" s="100">
        <v>0.99822306297715802</v>
      </c>
      <c r="K83" s="100">
        <v>1.0001557971858199</v>
      </c>
      <c r="L83" s="100">
        <v>0.99990988482085996</v>
      </c>
      <c r="M83" s="100">
        <v>1.00117644208719</v>
      </c>
      <c r="N83" s="100">
        <v>1.0007528642547801</v>
      </c>
      <c r="P83" s="98">
        <f t="shared" si="5"/>
        <v>86.746796539465038</v>
      </c>
      <c r="Q83" s="98">
        <f t="shared" si="6"/>
        <v>90.511490571151313</v>
      </c>
      <c r="R83" s="98">
        <f t="shared" si="7"/>
        <v>99.24453465568584</v>
      </c>
      <c r="S83" s="98">
        <f t="shared" si="8"/>
        <v>85.983496895448425</v>
      </c>
      <c r="T83" s="98">
        <f t="shared" si="9"/>
        <v>86.361161468031426</v>
      </c>
    </row>
    <row r="84" spans="2:20">
      <c r="B84" s="94">
        <v>38990</v>
      </c>
      <c r="C84" s="95">
        <v>87.631864873763391</v>
      </c>
      <c r="D84" s="95">
        <v>91.350154963333338</v>
      </c>
      <c r="E84" s="95">
        <v>99.160665656666666</v>
      </c>
      <c r="F84" s="95">
        <v>87.310412496666672</v>
      </c>
      <c r="G84" s="95">
        <v>86.718086765622658</v>
      </c>
      <c r="I84" s="99">
        <v>38990</v>
      </c>
      <c r="J84" s="100">
        <v>1.0047427625788099</v>
      </c>
      <c r="K84" s="100">
        <v>1.00073159748187</v>
      </c>
      <c r="L84" s="100">
        <v>1.0011427795664101</v>
      </c>
      <c r="M84" s="100">
        <v>1.0009437269713399</v>
      </c>
      <c r="N84" s="100">
        <v>1.0008743841422401</v>
      </c>
      <c r="P84" s="98">
        <f t="shared" si="5"/>
        <v>87.218209613019965</v>
      </c>
      <c r="Q84" s="98">
        <f t="shared" si="6"/>
        <v>91.283372278038129</v>
      </c>
      <c r="R84" s="98">
        <f t="shared" si="7"/>
        <v>99.047476224732549</v>
      </c>
      <c r="S84" s="98">
        <f t="shared" si="8"/>
        <v>87.228092992650957</v>
      </c>
      <c r="T84" s="98">
        <f t="shared" si="9"/>
        <v>86.642328087895848</v>
      </c>
    </row>
    <row r="85" spans="2:20">
      <c r="B85" s="94">
        <v>39082</v>
      </c>
      <c r="C85" s="95">
        <v>87.413413972674192</v>
      </c>
      <c r="D85" s="95">
        <v>91.500254413333337</v>
      </c>
      <c r="E85" s="95">
        <v>98.764898173333336</v>
      </c>
      <c r="F85" s="95">
        <v>87.705961680000001</v>
      </c>
      <c r="G85" s="95">
        <v>87.006143710658222</v>
      </c>
      <c r="I85" s="99">
        <v>39082</v>
      </c>
      <c r="J85" s="100">
        <v>1.0015065562369301</v>
      </c>
      <c r="K85" s="100">
        <v>0.99949513340176699</v>
      </c>
      <c r="L85" s="100">
        <v>1.00034162264772</v>
      </c>
      <c r="M85" s="100">
        <v>0.99859201983817802</v>
      </c>
      <c r="N85" s="100">
        <v>0.99855955468721702</v>
      </c>
      <c r="P85" s="98">
        <f t="shared" si="5"/>
        <v>87.2819188534543</v>
      </c>
      <c r="Q85" s="98">
        <f t="shared" si="6"/>
        <v>91.546473169822818</v>
      </c>
      <c r="R85" s="98">
        <f t="shared" si="7"/>
        <v>98.731169369840728</v>
      </c>
      <c r="S85" s="98">
        <f t="shared" si="8"/>
        <v>87.829624048280266</v>
      </c>
      <c r="T85" s="98">
        <f t="shared" si="9"/>
        <v>87.131652090507032</v>
      </c>
    </row>
    <row r="86" spans="2:20">
      <c r="B86" s="94">
        <v>39172</v>
      </c>
      <c r="C86" s="95">
        <v>87.71015462263523</v>
      </c>
      <c r="D86" s="95">
        <v>91.804127376666671</v>
      </c>
      <c r="E86" s="95">
        <v>98.335048973333329</v>
      </c>
      <c r="F86" s="95">
        <v>88.339177323333331</v>
      </c>
      <c r="G86" s="95">
        <v>87.802381265772667</v>
      </c>
      <c r="I86" s="99">
        <v>39172</v>
      </c>
      <c r="J86" s="100">
        <v>0.99547655729571705</v>
      </c>
      <c r="K86" s="100">
        <v>0.99840846203717903</v>
      </c>
      <c r="L86" s="100">
        <v>0.99740281223884697</v>
      </c>
      <c r="M86" s="100">
        <v>0.99829500424441897</v>
      </c>
      <c r="N86" s="100">
        <v>0.99857279633093898</v>
      </c>
      <c r="P86" s="98">
        <f t="shared" si="5"/>
        <v>88.108709320997079</v>
      </c>
      <c r="Q86" s="98">
        <f t="shared" si="6"/>
        <v>91.950470040435249</v>
      </c>
      <c r="R86" s="98">
        <f t="shared" si="7"/>
        <v>98.591108593931992</v>
      </c>
      <c r="S86" s="98">
        <f t="shared" si="8"/>
        <v>88.490052487235204</v>
      </c>
      <c r="T86" s="98">
        <f t="shared" si="9"/>
        <v>87.927872247657248</v>
      </c>
    </row>
    <row r="87" spans="2:20">
      <c r="B87" s="94">
        <v>39263</v>
      </c>
      <c r="C87" s="95">
        <v>89.059542946277432</v>
      </c>
      <c r="D87" s="95">
        <v>92.234736726666654</v>
      </c>
      <c r="E87" s="95">
        <v>99.06493222666667</v>
      </c>
      <c r="F87" s="95">
        <v>88.632322783333336</v>
      </c>
      <c r="G87" s="95">
        <v>89.001656201643968</v>
      </c>
      <c r="I87" s="99">
        <v>39263</v>
      </c>
      <c r="J87" s="100">
        <v>0.99837085834280004</v>
      </c>
      <c r="K87" s="100">
        <v>0.99995197973614403</v>
      </c>
      <c r="L87" s="100">
        <v>1.00025251850684</v>
      </c>
      <c r="M87" s="100">
        <v>0.99961811646046606</v>
      </c>
      <c r="N87" s="100">
        <v>1.0004463200232101</v>
      </c>
      <c r="P87" s="98">
        <f t="shared" si="5"/>
        <v>89.204870316535221</v>
      </c>
      <c r="Q87" s="98">
        <f t="shared" si="6"/>
        <v>92.239166075759471</v>
      </c>
      <c r="R87" s="98">
        <f t="shared" si="7"/>
        <v>99.039922813240324</v>
      </c>
      <c r="S87" s="98">
        <f t="shared" si="8"/>
        <v>88.666182939111081</v>
      </c>
      <c r="T87" s="98">
        <f t="shared" si="9"/>
        <v>88.961950701741955</v>
      </c>
    </row>
    <row r="88" spans="2:20">
      <c r="B88" s="94">
        <v>39355</v>
      </c>
      <c r="C88" s="95">
        <v>91.79435204158743</v>
      </c>
      <c r="D88" s="95">
        <v>93.25104279</v>
      </c>
      <c r="E88" s="95">
        <v>99.292781133333335</v>
      </c>
      <c r="F88" s="95">
        <v>89.998646890000003</v>
      </c>
      <c r="G88" s="95">
        <v>90.821968522301106</v>
      </c>
      <c r="I88" s="99">
        <v>39355</v>
      </c>
      <c r="J88" s="100">
        <v>1.0044483551049901</v>
      </c>
      <c r="K88" s="100">
        <v>1.00149229720663</v>
      </c>
      <c r="L88" s="100">
        <v>1.0006698505471201</v>
      </c>
      <c r="M88" s="100">
        <v>1.00238551914305</v>
      </c>
      <c r="N88" s="100">
        <v>1.0014320958427301</v>
      </c>
      <c r="P88" s="98">
        <f t="shared" si="5"/>
        <v>91.387826536878165</v>
      </c>
      <c r="Q88" s="98">
        <f t="shared" si="6"/>
        <v>93.112091875390874</v>
      </c>
      <c r="R88" s="98">
        <f t="shared" si="7"/>
        <v>99.22631433238908</v>
      </c>
      <c r="S88" s="98">
        <f t="shared" si="8"/>
        <v>89.784464331588509</v>
      </c>
      <c r="T88" s="98">
        <f t="shared" si="9"/>
        <v>90.692088759020805</v>
      </c>
    </row>
    <row r="89" spans="2:20">
      <c r="B89" s="94">
        <v>39447</v>
      </c>
      <c r="C89" s="95">
        <v>93.699616086650437</v>
      </c>
      <c r="D89" s="95">
        <v>94.162216200000003</v>
      </c>
      <c r="E89" s="95">
        <v>99.22402533333333</v>
      </c>
      <c r="F89" s="95">
        <v>91.34682458333333</v>
      </c>
      <c r="G89" s="95">
        <v>92.040284749515891</v>
      </c>
      <c r="I89" s="99">
        <v>39447</v>
      </c>
      <c r="J89" s="100">
        <v>1.0044659041817601</v>
      </c>
      <c r="K89" s="100">
        <v>1.0003326427657599</v>
      </c>
      <c r="L89" s="100">
        <v>1.0006532829006101</v>
      </c>
      <c r="M89" s="100">
        <v>0.99997917637897504</v>
      </c>
      <c r="N89" s="100">
        <v>1.00032095393411</v>
      </c>
      <c r="P89" s="98">
        <f t="shared" si="5"/>
        <v>93.283023043951232</v>
      </c>
      <c r="Q89" s="98">
        <f t="shared" si="6"/>
        <v>94.130904235671565</v>
      </c>
      <c r="R89" s="98">
        <f t="shared" si="7"/>
        <v>99.15924629329254</v>
      </c>
      <c r="S89" s="98">
        <f t="shared" si="8"/>
        <v>91.34872679460122</v>
      </c>
      <c r="T89" s="98">
        <f t="shared" si="9"/>
        <v>92.01075353618802</v>
      </c>
    </row>
    <row r="90" spans="2:20">
      <c r="B90" s="94">
        <v>39538</v>
      </c>
      <c r="C90" s="95">
        <v>94.702361345161464</v>
      </c>
      <c r="D90" s="95">
        <v>95.252732486666659</v>
      </c>
      <c r="E90" s="95">
        <v>99.547074583333327</v>
      </c>
      <c r="F90" s="95">
        <v>92.777469233333335</v>
      </c>
      <c r="G90" s="95">
        <v>93.596038800099706</v>
      </c>
      <c r="I90" s="99">
        <v>39538</v>
      </c>
      <c r="J90" s="100">
        <v>0.99549081313318499</v>
      </c>
      <c r="K90" s="100">
        <v>0.99928544912936701</v>
      </c>
      <c r="L90" s="100">
        <v>1.00036142749485</v>
      </c>
      <c r="M90" s="100">
        <v>0.99812872740317404</v>
      </c>
      <c r="N90" s="100">
        <v>0.99807613921025595</v>
      </c>
      <c r="P90" s="98">
        <f t="shared" si="5"/>
        <v>95.131326272210813</v>
      </c>
      <c r="Q90" s="98">
        <f t="shared" si="6"/>
        <v>95.320844078792632</v>
      </c>
      <c r="R90" s="98">
        <f t="shared" si="7"/>
        <v>99.511108532666611</v>
      </c>
      <c r="S90" s="98">
        <f t="shared" si="8"/>
        <v>92.951406653440344</v>
      </c>
      <c r="T90" s="98">
        <f t="shared" si="9"/>
        <v>93.776451638408162</v>
      </c>
    </row>
    <row r="91" spans="2:20">
      <c r="B91" s="94">
        <v>39629</v>
      </c>
      <c r="C91" s="95">
        <v>96.905865243259129</v>
      </c>
      <c r="D91" s="95">
        <v>96.525871480000006</v>
      </c>
      <c r="E91" s="95">
        <v>100.01643103000001</v>
      </c>
      <c r="F91" s="95">
        <v>94.406091473333333</v>
      </c>
      <c r="G91" s="95">
        <v>95.980715589797569</v>
      </c>
      <c r="I91" s="99">
        <v>39629</v>
      </c>
      <c r="J91" s="100">
        <v>0.99535039856019503</v>
      </c>
      <c r="K91" s="100">
        <v>0.99922147259238503</v>
      </c>
      <c r="L91" s="100">
        <v>0.99968668138024097</v>
      </c>
      <c r="M91" s="100">
        <v>0.99901427682577804</v>
      </c>
      <c r="N91" s="100">
        <v>1.00006387466067</v>
      </c>
      <c r="P91" s="98">
        <f t="shared" si="5"/>
        <v>97.358543668075527</v>
      </c>
      <c r="Q91" s="98">
        <f t="shared" si="6"/>
        <v>96.60107806688022</v>
      </c>
      <c r="R91" s="98">
        <f t="shared" si="7"/>
        <v>100.04777786166959</v>
      </c>
      <c r="S91" s="98">
        <f t="shared" si="8"/>
        <v>94.499241565691037</v>
      </c>
      <c r="T91" s="98">
        <f t="shared" si="9"/>
        <v>95.974585245732044</v>
      </c>
    </row>
    <row r="92" spans="2:20">
      <c r="B92" s="94">
        <v>39721</v>
      </c>
      <c r="C92" s="95">
        <v>100.31865941762634</v>
      </c>
      <c r="D92" s="95">
        <v>98.515178406666678</v>
      </c>
      <c r="E92" s="95">
        <v>101.08630963333334</v>
      </c>
      <c r="F92" s="95">
        <v>96.799019099999995</v>
      </c>
      <c r="G92" s="95">
        <v>98.310074201787401</v>
      </c>
      <c r="I92" s="99">
        <v>39721</v>
      </c>
      <c r="J92" s="100">
        <v>1.00492980503629</v>
      </c>
      <c r="K92" s="100">
        <v>1.0004367281581199</v>
      </c>
      <c r="L92" s="100">
        <v>0.999666501340429</v>
      </c>
      <c r="M92" s="100">
        <v>1.00131867084243</v>
      </c>
      <c r="N92" s="100">
        <v>1.00110212759983</v>
      </c>
      <c r="P92" s="98">
        <f t="shared" si="5"/>
        <v>99.826534067226348</v>
      </c>
      <c r="Q92" s="98">
        <f t="shared" si="6"/>
        <v>98.472172835997952</v>
      </c>
      <c r="R92" s="98">
        <f t="shared" si="7"/>
        <v>101.12003302880423</v>
      </c>
      <c r="S92" s="98">
        <f t="shared" si="8"/>
        <v>96.67154115738299</v>
      </c>
      <c r="T92" s="98">
        <f t="shared" si="9"/>
        <v>98.201843239998425</v>
      </c>
    </row>
    <row r="93" spans="2:20">
      <c r="B93" s="94">
        <v>39813</v>
      </c>
      <c r="C93" s="95">
        <v>101.748613612361</v>
      </c>
      <c r="D93" s="95">
        <v>100.41381400666667</v>
      </c>
      <c r="E93" s="95">
        <v>102.64132016666667</v>
      </c>
      <c r="F93" s="95">
        <v>98.841982823333325</v>
      </c>
      <c r="G93" s="95">
        <v>100.01336954768871</v>
      </c>
      <c r="I93" s="99">
        <v>39813</v>
      </c>
      <c r="J93" s="100">
        <v>1.00272828366328</v>
      </c>
      <c r="K93" s="100">
        <v>0.99934110444182001</v>
      </c>
      <c r="L93" s="100">
        <v>0.999649239336314</v>
      </c>
      <c r="M93" s="100">
        <v>0.99907295705115096</v>
      </c>
      <c r="N93" s="100">
        <v>0.99908401758408005</v>
      </c>
      <c r="P93" s="98">
        <f t="shared" si="5"/>
        <v>101.47176984042126</v>
      </c>
      <c r="Q93" s="98">
        <f t="shared" si="6"/>
        <v>100.48001984542866</v>
      </c>
      <c r="R93" s="98">
        <f t="shared" si="7"/>
        <v>102.67733533695497</v>
      </c>
      <c r="S93" s="98">
        <f t="shared" si="8"/>
        <v>98.933698611034245</v>
      </c>
      <c r="T93" s="98">
        <f t="shared" si="9"/>
        <v>100.10506402608114</v>
      </c>
    </row>
    <row r="94" spans="2:20">
      <c r="B94" s="94">
        <v>39903</v>
      </c>
      <c r="C94" s="95">
        <v>100.02192231832733</v>
      </c>
      <c r="D94" s="95">
        <v>100.48312609999999</v>
      </c>
      <c r="E94" s="95">
        <v>102.16358123333333</v>
      </c>
      <c r="F94" s="95">
        <v>99.260071940000003</v>
      </c>
      <c r="G94" s="95">
        <v>100.30831535433467</v>
      </c>
      <c r="I94" s="99">
        <v>39903</v>
      </c>
      <c r="J94" s="100">
        <v>0.99556302211599101</v>
      </c>
      <c r="K94" s="100">
        <v>0.99932490313917299</v>
      </c>
      <c r="L94" s="100">
        <v>0.99935652379862505</v>
      </c>
      <c r="M94" s="100">
        <v>0.99918815024876395</v>
      </c>
      <c r="N94" s="100">
        <v>0.99887983461709495</v>
      </c>
      <c r="P94" s="98">
        <f t="shared" si="5"/>
        <v>100.46769526025443</v>
      </c>
      <c r="Q94" s="98">
        <f t="shared" si="6"/>
        <v>100.5510077696983</v>
      </c>
      <c r="R94" s="98">
        <f t="shared" si="7"/>
        <v>102.22936339576022</v>
      </c>
      <c r="S94" s="98">
        <f t="shared" si="8"/>
        <v>99.340721680183677</v>
      </c>
      <c r="T94" s="98">
        <f t="shared" si="9"/>
        <v>100.42080326187214</v>
      </c>
    </row>
    <row r="95" spans="2:20">
      <c r="B95" s="94">
        <v>39994</v>
      </c>
      <c r="C95" s="95">
        <v>99.953493235777643</v>
      </c>
      <c r="D95" s="95">
        <v>100.31084683333334</v>
      </c>
      <c r="E95" s="95">
        <v>100.81371216666668</v>
      </c>
      <c r="F95" s="95">
        <v>100.01967518000001</v>
      </c>
      <c r="G95" s="95">
        <v>100.436131487553</v>
      </c>
      <c r="I95" s="99">
        <v>39994</v>
      </c>
      <c r="J95" s="100">
        <v>0.998557933661393</v>
      </c>
      <c r="K95" s="100">
        <v>1.0007108792232999</v>
      </c>
      <c r="L95" s="100">
        <v>1.00033257414308</v>
      </c>
      <c r="M95" s="100">
        <v>1.00109794858254</v>
      </c>
      <c r="N95" s="100">
        <v>1.0012359203822601</v>
      </c>
      <c r="P95" s="98">
        <f t="shared" si="5"/>
        <v>100.09784096279733</v>
      </c>
      <c r="Q95" s="98">
        <f t="shared" si="6"/>
        <v>100.23958859245084</v>
      </c>
      <c r="R95" s="98">
        <f t="shared" si="7"/>
        <v>100.78019527958213</v>
      </c>
      <c r="S95" s="98">
        <f t="shared" si="8"/>
        <v>99.909979159999693</v>
      </c>
      <c r="T95" s="98">
        <f t="shared" si="9"/>
        <v>100.31215365226576</v>
      </c>
    </row>
    <row r="96" spans="2:20">
      <c r="B96" s="94">
        <v>40086</v>
      </c>
      <c r="C96" s="95">
        <v>99.745654441165598</v>
      </c>
      <c r="D96" s="95">
        <v>99.572599436666664</v>
      </c>
      <c r="E96" s="95">
        <v>98.979364233333342</v>
      </c>
      <c r="F96" s="95">
        <v>100.14820834000001</v>
      </c>
      <c r="G96" s="95">
        <v>99.673044642249167</v>
      </c>
      <c r="I96" s="99">
        <v>40086</v>
      </c>
      <c r="J96" s="100">
        <v>1.0046319214892601</v>
      </c>
      <c r="K96" s="100">
        <v>1.00103204747404</v>
      </c>
      <c r="L96" s="100">
        <v>0.99834882748592502</v>
      </c>
      <c r="M96" s="100">
        <v>1.0032240760406601</v>
      </c>
      <c r="N96" s="100">
        <v>1.00050138435132</v>
      </c>
      <c r="P96" s="98">
        <f t="shared" si="5"/>
        <v>99.285770546991245</v>
      </c>
      <c r="Q96" s="98">
        <f t="shared" si="6"/>
        <v>99.469941734556613</v>
      </c>
      <c r="R96" s="98">
        <f t="shared" si="7"/>
        <v>99.143066539764902</v>
      </c>
      <c r="S96" s="98">
        <f t="shared" si="8"/>
        <v>99.826360562683561</v>
      </c>
      <c r="T96" s="98">
        <f t="shared" si="9"/>
        <v>99.623095181295213</v>
      </c>
    </row>
    <row r="97" spans="2:20">
      <c r="B97" s="94">
        <v>40178</v>
      </c>
      <c r="C97" s="95">
        <v>99.867572025687195</v>
      </c>
      <c r="D97" s="95">
        <v>99.38265131</v>
      </c>
      <c r="E97" s="95">
        <v>98.234501289999997</v>
      </c>
      <c r="F97" s="95">
        <v>100.3972747</v>
      </c>
      <c r="G97" s="95">
        <v>99.51049245475437</v>
      </c>
      <c r="I97" s="99">
        <v>40178</v>
      </c>
      <c r="J97" s="100">
        <v>1.0013765832588399</v>
      </c>
      <c r="K97" s="100">
        <v>0.999490682516607</v>
      </c>
      <c r="L97" s="100">
        <v>1.0017930639830099</v>
      </c>
      <c r="M97" s="100">
        <v>0.998167643737777</v>
      </c>
      <c r="N97" s="100">
        <v>0.99974584702907798</v>
      </c>
      <c r="P97" s="98">
        <f t="shared" si="5"/>
        <v>99.730284984977544</v>
      </c>
      <c r="Q97" s="98">
        <f t="shared" si="6"/>
        <v>99.433294425282156</v>
      </c>
      <c r="R97" s="98">
        <f t="shared" si="7"/>
        <v>98.058675810183104</v>
      </c>
      <c r="S97" s="98">
        <f t="shared" si="8"/>
        <v>100.58157598061233</v>
      </c>
      <c r="T97" s="98">
        <f t="shared" si="9"/>
        <v>99.535789771437848</v>
      </c>
    </row>
    <row r="98" spans="2:20">
      <c r="B98" s="94">
        <v>40268</v>
      </c>
      <c r="C98" s="95">
        <v>100.24323078733337</v>
      </c>
      <c r="D98" s="95">
        <v>100.09130661280858</v>
      </c>
      <c r="E98" s="95">
        <v>96.574915026656882</v>
      </c>
      <c r="F98" s="95">
        <v>103.08776310804137</v>
      </c>
      <c r="G98" s="95">
        <v>99.200658263741516</v>
      </c>
      <c r="I98" s="99">
        <v>40268</v>
      </c>
      <c r="J98" s="100">
        <v>0.997110764515725</v>
      </c>
      <c r="K98" s="100">
        <v>0.99990460177266005</v>
      </c>
      <c r="L98" s="100">
        <v>1.00012759648315</v>
      </c>
      <c r="M98" s="100">
        <v>0.999602572151985</v>
      </c>
      <c r="N98" s="100">
        <v>0.99902391329486095</v>
      </c>
      <c r="P98" s="98">
        <f t="shared" si="5"/>
        <v>100.53369631007777</v>
      </c>
      <c r="Q98" s="98">
        <f t="shared" si="6"/>
        <v>100.10085605703163</v>
      </c>
      <c r="R98" s="98">
        <f t="shared" si="7"/>
        <v>96.562593979261294</v>
      </c>
      <c r="S98" s="98">
        <f t="shared" si="8"/>
        <v>103.12874934496202</v>
      </c>
      <c r="T98" s="98">
        <f t="shared" si="9"/>
        <v>99.297581312713319</v>
      </c>
    </row>
    <row r="99" spans="2:20">
      <c r="B99" s="94">
        <v>40359</v>
      </c>
      <c r="C99" s="95">
        <v>101.09923395066667</v>
      </c>
      <c r="D99" s="95">
        <v>100.44498427895735</v>
      </c>
      <c r="E99" s="95">
        <v>95.906932652165835</v>
      </c>
      <c r="F99" s="95">
        <v>104.3120157026059</v>
      </c>
      <c r="G99" s="95">
        <v>99.390459841383461</v>
      </c>
      <c r="I99" s="99">
        <v>40359</v>
      </c>
      <c r="J99" s="100">
        <v>1.0011984559416101</v>
      </c>
      <c r="K99" s="100">
        <v>1.0013418335619999</v>
      </c>
      <c r="L99" s="100">
        <v>1.00016874753144</v>
      </c>
      <c r="M99" s="100">
        <v>1.00148740197304</v>
      </c>
      <c r="N99" s="100">
        <v>1.0014799176104401</v>
      </c>
      <c r="P99" s="98">
        <f t="shared" si="5"/>
        <v>100.97821600771904</v>
      </c>
      <c r="Q99" s="98">
        <f t="shared" si="6"/>
        <v>100.31038443850066</v>
      </c>
      <c r="R99" s="98">
        <f t="shared" si="7"/>
        <v>95.890751324591875</v>
      </c>
      <c r="S99" s="98">
        <f t="shared" si="8"/>
        <v>104.15709223810484</v>
      </c>
      <c r="T99" s="98">
        <f t="shared" si="9"/>
        <v>99.243587508506366</v>
      </c>
    </row>
    <row r="100" spans="2:20">
      <c r="B100" s="94">
        <v>40451</v>
      </c>
      <c r="C100" s="95">
        <v>101.93958793933334</v>
      </c>
      <c r="D100" s="95">
        <v>100.93117767880776</v>
      </c>
      <c r="E100" s="95">
        <v>94.596375602637622</v>
      </c>
      <c r="F100" s="95">
        <v>106.32925242916446</v>
      </c>
      <c r="G100" s="95">
        <v>99.305343094171761</v>
      </c>
      <c r="I100" s="99">
        <v>40451</v>
      </c>
      <c r="J100" s="100">
        <v>0.99998787671558798</v>
      </c>
      <c r="K100" s="100">
        <v>0.99938393382583202</v>
      </c>
      <c r="L100" s="100">
        <v>0.99784560997722205</v>
      </c>
      <c r="M100" s="100">
        <v>1.00151173377963</v>
      </c>
      <c r="N100" s="100">
        <v>0.99941190672628299</v>
      </c>
      <c r="P100" s="98">
        <f t="shared" si="5"/>
        <v>101.94082379693342</v>
      </c>
      <c r="Q100" s="98">
        <f t="shared" si="6"/>
        <v>100.99339629407888</v>
      </c>
      <c r="R100" s="98">
        <f t="shared" si="7"/>
        <v>94.800613097648423</v>
      </c>
      <c r="S100" s="98">
        <f t="shared" si="8"/>
        <v>106.16875353809969</v>
      </c>
      <c r="T100" s="98">
        <f t="shared" si="9"/>
        <v>99.363778263819825</v>
      </c>
    </row>
    <row r="101" spans="2:20">
      <c r="B101" s="94">
        <v>40543</v>
      </c>
      <c r="C101" s="95">
        <v>102.36594088399998</v>
      </c>
      <c r="D101" s="95">
        <v>100.64621170654239</v>
      </c>
      <c r="E101" s="95">
        <v>93.568997451124829</v>
      </c>
      <c r="F101" s="95">
        <v>106.67690883539932</v>
      </c>
      <c r="G101" s="95">
        <v>99.307350188542344</v>
      </c>
      <c r="I101" s="99">
        <v>40543</v>
      </c>
      <c r="J101" s="100">
        <v>1.0034288596074901</v>
      </c>
      <c r="K101" s="100">
        <v>0.99955238137585301</v>
      </c>
      <c r="L101" s="100">
        <v>1.00085880703917</v>
      </c>
      <c r="M101" s="100">
        <v>0.99874178730136398</v>
      </c>
      <c r="N101" s="100">
        <v>1.0001607413463001</v>
      </c>
      <c r="P101" s="98">
        <f t="shared" si="5"/>
        <v>102.01614185587839</v>
      </c>
      <c r="Q101" s="98">
        <f t="shared" si="6"/>
        <v>100.69128300010249</v>
      </c>
      <c r="R101" s="98">
        <f t="shared" si="7"/>
        <v>93.488708690018925</v>
      </c>
      <c r="S101" s="98">
        <f t="shared" si="8"/>
        <v>106.81130016963057</v>
      </c>
      <c r="T101" s="98">
        <f t="shared" si="9"/>
        <v>99.291389956844682</v>
      </c>
    </row>
    <row r="102" spans="2:20">
      <c r="B102" s="94">
        <v>40633</v>
      </c>
      <c r="C102" s="95">
        <v>103.16786455433325</v>
      </c>
      <c r="D102" s="95">
        <v>101.15352896484262</v>
      </c>
      <c r="E102" s="95">
        <v>92.774723792486043</v>
      </c>
      <c r="F102" s="95">
        <v>108.29333520900433</v>
      </c>
      <c r="G102" s="95">
        <v>99.738248783628947</v>
      </c>
      <c r="I102" s="99">
        <v>40633</v>
      </c>
      <c r="J102" s="100">
        <v>0.99794296823292805</v>
      </c>
      <c r="K102" s="100">
        <v>1.0018144340972199</v>
      </c>
      <c r="L102" s="100">
        <v>1.00241381751793</v>
      </c>
      <c r="M102" s="100">
        <v>1.0003573098663801</v>
      </c>
      <c r="N102" s="100">
        <v>1.0011130021971399</v>
      </c>
      <c r="P102" s="98">
        <f t="shared" si="5"/>
        <v>103.38052157130188</v>
      </c>
      <c r="Q102" s="98">
        <f t="shared" si="6"/>
        <v>100.9703249644198</v>
      </c>
      <c r="R102" s="98">
        <f t="shared" si="7"/>
        <v>92.551321790640216</v>
      </c>
      <c r="S102" s="98">
        <f t="shared" si="8"/>
        <v>108.25465475277959</v>
      </c>
      <c r="T102" s="98">
        <f t="shared" si="9"/>
        <v>99.627363309370352</v>
      </c>
    </row>
    <row r="103" spans="2:20">
      <c r="B103" s="94">
        <v>40724</v>
      </c>
      <c r="C103" s="95">
        <v>104.43928392699998</v>
      </c>
      <c r="D103" s="95">
        <v>101.56839337591349</v>
      </c>
      <c r="E103" s="95">
        <v>92.266655200480642</v>
      </c>
      <c r="F103" s="95">
        <v>109.49464753414067</v>
      </c>
      <c r="G103" s="95">
        <v>100.2895868304541</v>
      </c>
      <c r="I103" s="99">
        <v>40724</v>
      </c>
      <c r="J103" s="100">
        <v>0.99960075522353498</v>
      </c>
      <c r="K103" s="100">
        <v>1.0006649383584401</v>
      </c>
      <c r="L103" s="100">
        <v>1.0010941528436399</v>
      </c>
      <c r="M103" s="100">
        <v>1.00061562347426</v>
      </c>
      <c r="N103" s="100">
        <v>1.0016513654669601</v>
      </c>
      <c r="P103" s="98">
        <f t="shared" si="5"/>
        <v>104.48099741945956</v>
      </c>
      <c r="Q103" s="98">
        <f t="shared" si="6"/>
        <v>101.5009015330679</v>
      </c>
      <c r="R103" s="98">
        <f t="shared" si="7"/>
        <v>92.16581171550574</v>
      </c>
      <c r="S103" s="98">
        <f t="shared" si="8"/>
        <v>109.42728153090579</v>
      </c>
      <c r="T103" s="98">
        <f t="shared" si="9"/>
        <v>100.12424510967453</v>
      </c>
    </row>
    <row r="104" spans="2:20">
      <c r="B104" s="94">
        <v>40816</v>
      </c>
      <c r="C104" s="95">
        <v>105.11648408299996</v>
      </c>
      <c r="D104" s="95">
        <v>101.85870690465508</v>
      </c>
      <c r="E104" s="95">
        <v>91.701769704755733</v>
      </c>
      <c r="F104" s="95">
        <v>110.51369155579745</v>
      </c>
      <c r="G104" s="95">
        <v>100.76425926381262</v>
      </c>
      <c r="I104" s="99">
        <v>40816</v>
      </c>
      <c r="J104" s="100">
        <v>0.99993908999098302</v>
      </c>
      <c r="K104" s="100">
        <v>0.99900903275766495</v>
      </c>
      <c r="L104" s="100">
        <v>0.99792017606878103</v>
      </c>
      <c r="M104" s="100">
        <v>1.0003295691238001</v>
      </c>
      <c r="N104" s="100">
        <v>0.99910838873086805</v>
      </c>
      <c r="P104" s="98">
        <f t="shared" si="5"/>
        <v>105.12288711900227</v>
      </c>
      <c r="Q104" s="98">
        <f t="shared" si="6"/>
        <v>101.9597456726535</v>
      </c>
      <c r="R104" s="98">
        <f t="shared" si="7"/>
        <v>91.892890738021563</v>
      </c>
      <c r="S104" s="98">
        <f t="shared" si="8"/>
        <v>110.47728165488263</v>
      </c>
      <c r="T104" s="98">
        <f t="shared" si="9"/>
        <v>100.85418198901311</v>
      </c>
    </row>
    <row r="105" spans="2:20">
      <c r="B105" s="94">
        <v>40908</v>
      </c>
      <c r="C105" s="95">
        <v>106.47357397466671</v>
      </c>
      <c r="D105" s="95">
        <v>102.57635577697225</v>
      </c>
      <c r="E105" s="95">
        <v>91.78960696195594</v>
      </c>
      <c r="F105" s="95">
        <v>111.7680146363722</v>
      </c>
      <c r="G105" s="95">
        <v>101.42784535652579</v>
      </c>
      <c r="I105" s="99">
        <v>40908</v>
      </c>
      <c r="J105" s="100">
        <v>1.0007332958499799</v>
      </c>
      <c r="K105" s="100">
        <v>0.99947121374917902</v>
      </c>
      <c r="L105" s="100">
        <v>1.00190459041595</v>
      </c>
      <c r="M105" s="100">
        <v>0.99773368936404605</v>
      </c>
      <c r="N105" s="100">
        <v>1.00000070650395</v>
      </c>
      <c r="P105" s="98">
        <f t="shared" si="5"/>
        <v>106.39555455605444</v>
      </c>
      <c r="Q105" s="98">
        <f t="shared" si="6"/>
        <v>102.6306254406184</v>
      </c>
      <c r="R105" s="98">
        <f t="shared" si="7"/>
        <v>91.615117686853424</v>
      </c>
      <c r="S105" s="98">
        <f t="shared" si="8"/>
        <v>112.02189103949468</v>
      </c>
      <c r="T105" s="98">
        <f t="shared" si="9"/>
        <v>101.42777369740304</v>
      </c>
    </row>
    <row r="106" spans="2:20">
      <c r="B106" s="94">
        <v>40999</v>
      </c>
      <c r="C106" s="95">
        <v>107.44776578400001</v>
      </c>
      <c r="D106" s="95">
        <v>103.70656722573226</v>
      </c>
      <c r="E106" s="95">
        <v>92.080809526739699</v>
      </c>
      <c r="F106" s="95">
        <v>113.61316131640048</v>
      </c>
      <c r="G106" s="95">
        <v>102.41563247786891</v>
      </c>
      <c r="I106" s="99">
        <v>40999</v>
      </c>
      <c r="J106" s="100">
        <v>0.999691571929337</v>
      </c>
      <c r="K106" s="100">
        <v>1.00144538498166</v>
      </c>
      <c r="L106" s="100">
        <v>1.00222845739669</v>
      </c>
      <c r="M106" s="100">
        <v>1.00055659027188</v>
      </c>
      <c r="N106" s="100">
        <v>1.00039710681607</v>
      </c>
      <c r="P106" s="98">
        <f t="shared" si="5"/>
        <v>107.48091591552893</v>
      </c>
      <c r="Q106" s="98">
        <f t="shared" si="6"/>
        <v>103.55688765556745</v>
      </c>
      <c r="R106" s="98">
        <f t="shared" si="7"/>
        <v>91.876067624263626</v>
      </c>
      <c r="S106" s="98">
        <f t="shared" si="8"/>
        <v>113.54996051300658</v>
      </c>
      <c r="T106" s="98">
        <f t="shared" si="9"/>
        <v>102.37497867604164</v>
      </c>
    </row>
    <row r="107" spans="2:20">
      <c r="B107" s="94">
        <v>41090</v>
      </c>
      <c r="C107" s="95">
        <v>107.6736678886666</v>
      </c>
      <c r="D107" s="95">
        <v>104.05366380482192</v>
      </c>
      <c r="E107" s="95">
        <v>91.497568404154038</v>
      </c>
      <c r="F107" s="95">
        <v>114.75301543267977</v>
      </c>
      <c r="G107" s="95">
        <v>102.7420319445207</v>
      </c>
      <c r="I107" s="99">
        <v>41090</v>
      </c>
      <c r="J107" s="100">
        <v>0.99980866168936999</v>
      </c>
      <c r="K107" s="100">
        <v>1.0015618537620801</v>
      </c>
      <c r="L107" s="100">
        <v>1.00137912284242</v>
      </c>
      <c r="M107" s="100">
        <v>1.00231233799319</v>
      </c>
      <c r="N107" s="100">
        <v>1.0013592812665</v>
      </c>
      <c r="P107" s="98">
        <f t="shared" si="5"/>
        <v>107.69427392910472</v>
      </c>
      <c r="Q107" s="98">
        <f t="shared" si="6"/>
        <v>103.89140062990035</v>
      </c>
      <c r="R107" s="98">
        <f t="shared" si="7"/>
        <v>91.371555804396735</v>
      </c>
      <c r="S107" s="98">
        <f t="shared" si="8"/>
        <v>114.48827983344593</v>
      </c>
      <c r="T107" s="98">
        <f t="shared" si="9"/>
        <v>102.60256619839241</v>
      </c>
    </row>
    <row r="108" spans="2:20">
      <c r="B108" s="94">
        <v>41182</v>
      </c>
      <c r="C108" s="95">
        <v>107.89207599099988</v>
      </c>
      <c r="D108" s="95">
        <v>104.05190622705564</v>
      </c>
      <c r="E108" s="95">
        <v>90.575611932637656</v>
      </c>
      <c r="F108" s="95">
        <v>115.53537566620425</v>
      </c>
      <c r="G108" s="95">
        <v>102.87813875221873</v>
      </c>
      <c r="I108" s="99">
        <v>41182</v>
      </c>
      <c r="J108" s="100">
        <v>0.99958854109112105</v>
      </c>
      <c r="K108" s="100">
        <v>0.99936119969959303</v>
      </c>
      <c r="L108" s="100">
        <v>0.99825714706759905</v>
      </c>
      <c r="M108" s="100">
        <v>1.00089866765947</v>
      </c>
      <c r="N108" s="100">
        <v>0.99974779937657199</v>
      </c>
      <c r="P108" s="98">
        <f t="shared" si="5"/>
        <v>107.93648742034209</v>
      </c>
      <c r="Q108" s="98">
        <f t="shared" si="6"/>
        <v>104.11841710317904</v>
      </c>
      <c r="R108" s="98">
        <f t="shared" si="7"/>
        <v>90.733747510554153</v>
      </c>
      <c r="S108" s="98">
        <f t="shared" si="8"/>
        <v>115.43164098357276</v>
      </c>
      <c r="T108" s="98">
        <f t="shared" si="9"/>
        <v>102.90409122817977</v>
      </c>
    </row>
    <row r="109" spans="2:20">
      <c r="B109" s="94">
        <v>41274</v>
      </c>
      <c r="C109" s="95">
        <v>108.79210744299998</v>
      </c>
      <c r="D109" s="95">
        <v>104.34935549203063</v>
      </c>
      <c r="E109" s="95">
        <v>90.181035835833455</v>
      </c>
      <c r="F109" s="95">
        <v>116.42251225495212</v>
      </c>
      <c r="G109" s="95">
        <v>103.44011228488512</v>
      </c>
      <c r="I109" s="99">
        <v>41274</v>
      </c>
      <c r="J109" s="100">
        <v>1.00161255323583</v>
      </c>
      <c r="K109" s="100">
        <v>0.99871144569857795</v>
      </c>
      <c r="L109" s="100">
        <v>0.999717402793594</v>
      </c>
      <c r="M109" s="100">
        <v>0.99783550218851402</v>
      </c>
      <c r="N109" s="100">
        <v>0.99892637978521304</v>
      </c>
      <c r="P109" s="98">
        <f t="shared" si="5"/>
        <v>108.6169568178174</v>
      </c>
      <c r="Q109" s="98">
        <f t="shared" si="6"/>
        <v>104.48398878520955</v>
      </c>
      <c r="R109" s="98">
        <f t="shared" si="7"/>
        <v>90.206527948631319</v>
      </c>
      <c r="S109" s="98">
        <f t="shared" si="8"/>
        <v>116.67505515649336</v>
      </c>
      <c r="T109" s="98">
        <f t="shared" si="9"/>
        <v>103.55128703991838</v>
      </c>
    </row>
    <row r="110" spans="2:20">
      <c r="B110" s="94"/>
      <c r="C110" s="95"/>
      <c r="D110" s="95"/>
      <c r="E110" s="95"/>
      <c r="F110" s="95"/>
      <c r="G110" s="95"/>
      <c r="I110" s="99">
        <v>41364</v>
      </c>
      <c r="J110" s="100">
        <v>0.99983026652182805</v>
      </c>
      <c r="K110" s="100">
        <v>1.0016220666405</v>
      </c>
      <c r="L110" s="100">
        <v>1.00175473434909</v>
      </c>
      <c r="M110" s="100">
        <v>1.0005471064967899</v>
      </c>
      <c r="N110" s="100">
        <v>1.00080379194846</v>
      </c>
    </row>
    <row r="111" spans="2:20">
      <c r="B111" s="94"/>
      <c r="C111" s="95"/>
      <c r="D111" s="95"/>
      <c r="E111" s="95"/>
      <c r="F111" s="95"/>
      <c r="G111" s="95"/>
      <c r="I111" s="99">
        <v>41455</v>
      </c>
      <c r="J111" s="100">
        <v>0.99897729881363695</v>
      </c>
      <c r="K111" s="100">
        <v>1.0008927817623601</v>
      </c>
      <c r="L111" s="100">
        <v>1.0009316181275001</v>
      </c>
      <c r="M111" s="100">
        <v>1.0011240913661901</v>
      </c>
      <c r="N111" s="100">
        <v>1.0005327246023199</v>
      </c>
    </row>
    <row r="112" spans="2:20">
      <c r="B112" s="94"/>
      <c r="C112" s="95"/>
      <c r="D112" s="95"/>
      <c r="E112" s="95"/>
      <c r="F112" s="95"/>
      <c r="G112" s="95"/>
      <c r="I112" s="99">
        <v>41547</v>
      </c>
      <c r="J112" s="100">
        <v>0.99978514276060804</v>
      </c>
      <c r="K112" s="100">
        <v>0.99881867480025899</v>
      </c>
      <c r="L112" s="100">
        <v>0.99850622576363002</v>
      </c>
      <c r="M112" s="100">
        <v>0.99983698199078996</v>
      </c>
      <c r="N112" s="100">
        <v>1.0002610977967401</v>
      </c>
    </row>
    <row r="113" spans="2:14">
      <c r="B113" s="94"/>
      <c r="C113" s="95"/>
      <c r="D113" s="95"/>
      <c r="E113" s="95"/>
      <c r="F113" s="95"/>
      <c r="G113" s="95"/>
      <c r="I113" s="99">
        <v>41639</v>
      </c>
      <c r="J113" s="100">
        <v>1.0029686803031099</v>
      </c>
      <c r="K113" s="100">
        <v>0.99942628507303499</v>
      </c>
      <c r="L113" s="100">
        <v>0.99963176628376504</v>
      </c>
      <c r="M113" s="100">
        <v>0.99876089411088698</v>
      </c>
      <c r="N113" s="100">
        <v>0.99948765601315703</v>
      </c>
    </row>
    <row r="114" spans="2:14">
      <c r="B114" s="94"/>
      <c r="C114" s="95"/>
      <c r="D114" s="95"/>
      <c r="E114" s="95"/>
      <c r="F114" s="95"/>
      <c r="G114" s="95"/>
      <c r="I114" s="99">
        <v>41729</v>
      </c>
      <c r="J114" s="100">
        <v>0.99706501439052697</v>
      </c>
      <c r="K114" s="100">
        <v>1.0008955491366101</v>
      </c>
      <c r="L114" s="100">
        <v>1.00053336568968</v>
      </c>
      <c r="M114" s="100">
        <v>1.0000551894996901</v>
      </c>
      <c r="N114" s="100">
        <v>0.99994156694363501</v>
      </c>
    </row>
    <row r="115" spans="2:14">
      <c r="B115" s="94"/>
      <c r="C115" s="95"/>
      <c r="D115" s="95"/>
      <c r="E115" s="95"/>
      <c r="F115" s="95"/>
      <c r="G115" s="95"/>
      <c r="I115" s="99">
        <v>41820</v>
      </c>
      <c r="J115" s="100">
        <v>0.99855046911382395</v>
      </c>
      <c r="K115" s="100">
        <v>1.0001609761724199</v>
      </c>
      <c r="L115" s="100">
        <v>1.00031159417427</v>
      </c>
      <c r="M115" s="100">
        <v>1.0008891746026201</v>
      </c>
      <c r="N115" s="100">
        <v>1.0001046614009901</v>
      </c>
    </row>
    <row r="116" spans="2:14">
      <c r="B116" s="94"/>
      <c r="C116" s="95"/>
      <c r="D116" s="95"/>
      <c r="E116" s="95"/>
      <c r="F116" s="95"/>
      <c r="G116" s="95"/>
      <c r="I116" s="99">
        <v>41912</v>
      </c>
      <c r="J116" s="100">
        <v>1.00066624919698</v>
      </c>
      <c r="K116" s="100">
        <v>0.99956609292197596</v>
      </c>
      <c r="L116" s="100">
        <v>0.99880799099132</v>
      </c>
      <c r="M116" s="100">
        <v>1.0009597931290899</v>
      </c>
      <c r="N116" s="100">
        <v>1.00019914672496</v>
      </c>
    </row>
    <row r="117" spans="2:14">
      <c r="B117" s="94"/>
      <c r="C117" s="95"/>
      <c r="D117" s="95"/>
      <c r="E117" s="95"/>
      <c r="F117" s="95"/>
      <c r="G117" s="95"/>
      <c r="I117" s="99">
        <v>42004</v>
      </c>
      <c r="J117" s="100">
        <v>1.0018831404050701</v>
      </c>
      <c r="K117" s="100">
        <v>0.99926412526271802</v>
      </c>
      <c r="L117" s="100">
        <v>0.99958294845031703</v>
      </c>
      <c r="M117" s="100">
        <v>0.99930924547953603</v>
      </c>
      <c r="N117" s="100">
        <v>0.99904708597691905</v>
      </c>
    </row>
    <row r="118" spans="2:14">
      <c r="B118" s="94"/>
      <c r="C118" s="95"/>
      <c r="D118" s="95"/>
      <c r="E118" s="95"/>
      <c r="F118" s="95"/>
      <c r="G118" s="95"/>
    </row>
    <row r="119" spans="2:14">
      <c r="B119" s="94"/>
      <c r="C119" s="95"/>
      <c r="D119" s="95"/>
      <c r="E119" s="95"/>
      <c r="F119" s="95"/>
      <c r="G119" s="95"/>
    </row>
    <row r="120" spans="2:14">
      <c r="B120" s="94"/>
      <c r="C120" s="95"/>
      <c r="D120" s="95"/>
      <c r="E120" s="95"/>
      <c r="F120" s="95"/>
      <c r="G120" s="95"/>
    </row>
    <row r="121" spans="2:14">
      <c r="B121" s="94"/>
      <c r="C121" s="95"/>
      <c r="D121" s="95"/>
      <c r="E121" s="95"/>
      <c r="F121" s="95"/>
      <c r="G121" s="95"/>
    </row>
    <row r="122" spans="2:14">
      <c r="B122" s="94"/>
      <c r="C122" s="95"/>
      <c r="D122" s="95"/>
      <c r="E122" s="95"/>
      <c r="F122" s="95"/>
      <c r="G122" s="95"/>
    </row>
    <row r="123" spans="2:14">
      <c r="B123" s="94"/>
      <c r="C123" s="95"/>
      <c r="D123" s="95"/>
      <c r="E123" s="95"/>
      <c r="F123" s="95"/>
      <c r="G123" s="95"/>
    </row>
    <row r="124" spans="2:14">
      <c r="B124" s="94"/>
      <c r="C124" s="95"/>
      <c r="D124" s="95"/>
      <c r="E124" s="95"/>
      <c r="F124" s="95"/>
      <c r="G124" s="95"/>
    </row>
    <row r="125" spans="2:14">
      <c r="B125" s="94"/>
      <c r="C125" s="95"/>
      <c r="D125" s="95"/>
      <c r="E125" s="95"/>
      <c r="F125" s="95"/>
      <c r="G125" s="95"/>
    </row>
    <row r="126" spans="2:14">
      <c r="B126" s="94"/>
      <c r="C126" s="95"/>
      <c r="D126" s="95"/>
      <c r="E126" s="95"/>
      <c r="F126" s="95"/>
      <c r="G126" s="95"/>
    </row>
    <row r="127" spans="2:14">
      <c r="B127" s="94"/>
      <c r="C127" s="95"/>
      <c r="D127" s="95"/>
      <c r="E127" s="95"/>
      <c r="F127" s="95"/>
      <c r="G127" s="95"/>
    </row>
    <row r="128" spans="2:14">
      <c r="B128" s="94"/>
      <c r="C128" s="95"/>
      <c r="D128" s="95"/>
      <c r="E128" s="95"/>
      <c r="F128" s="95"/>
      <c r="G128" s="95"/>
    </row>
    <row r="129" spans="2:7">
      <c r="B129" s="94"/>
      <c r="C129" s="95"/>
      <c r="D129" s="95"/>
      <c r="E129" s="95"/>
      <c r="F129" s="95"/>
      <c r="G129" s="95"/>
    </row>
    <row r="130" spans="2:7">
      <c r="B130" s="94"/>
      <c r="C130" s="95"/>
      <c r="D130" s="95"/>
      <c r="E130" s="95"/>
      <c r="F130" s="95"/>
      <c r="G130" s="95"/>
    </row>
    <row r="131" spans="2:7">
      <c r="B131" s="94"/>
      <c r="C131" s="95"/>
      <c r="D131" s="95"/>
      <c r="E131" s="95"/>
      <c r="F131" s="95"/>
      <c r="G131" s="95"/>
    </row>
    <row r="132" spans="2:7">
      <c r="B132" s="94"/>
      <c r="C132" s="95"/>
      <c r="D132" s="95"/>
      <c r="E132" s="95"/>
      <c r="F132" s="95"/>
      <c r="G132" s="95"/>
    </row>
    <row r="133" spans="2:7">
      <c r="B133" s="94"/>
      <c r="C133" s="95"/>
      <c r="D133" s="95"/>
      <c r="E133" s="95"/>
      <c r="F133" s="95"/>
      <c r="G133" s="95"/>
    </row>
    <row r="134" spans="2:7">
      <c r="B134" s="94"/>
      <c r="C134" s="95"/>
      <c r="D134" s="95"/>
      <c r="E134" s="95"/>
      <c r="F134" s="95"/>
      <c r="G134" s="95"/>
    </row>
    <row r="135" spans="2:7">
      <c r="B135" s="94"/>
      <c r="C135" s="95"/>
      <c r="D135" s="95"/>
      <c r="E135" s="95"/>
      <c r="F135" s="95"/>
      <c r="G135" s="95"/>
    </row>
    <row r="136" spans="2:7">
      <c r="B136" s="94"/>
      <c r="C136" s="95"/>
      <c r="D136" s="95"/>
      <c r="E136" s="95"/>
      <c r="F136" s="95"/>
      <c r="G136" s="95"/>
    </row>
    <row r="137" spans="2:7">
      <c r="B137" s="94"/>
      <c r="C137" s="95"/>
      <c r="D137" s="95"/>
      <c r="E137" s="95"/>
      <c r="F137" s="95"/>
      <c r="G137" s="95"/>
    </row>
    <row r="138" spans="2:7">
      <c r="B138" s="94"/>
      <c r="C138" s="95"/>
      <c r="D138" s="95"/>
      <c r="E138" s="95"/>
      <c r="F138" s="95"/>
      <c r="G138" s="95"/>
    </row>
    <row r="139" spans="2:7">
      <c r="B139" s="94"/>
      <c r="C139" s="95"/>
      <c r="D139" s="95"/>
      <c r="E139" s="95"/>
      <c r="F139" s="95"/>
      <c r="G139" s="95"/>
    </row>
    <row r="140" spans="2:7">
      <c r="B140" s="94"/>
      <c r="C140" s="95"/>
      <c r="D140" s="95"/>
      <c r="E140" s="95"/>
      <c r="F140" s="95"/>
      <c r="G140" s="95"/>
    </row>
    <row r="141" spans="2:7">
      <c r="B141" s="94"/>
      <c r="C141" s="95"/>
      <c r="D141" s="95"/>
      <c r="E141" s="95"/>
      <c r="F141" s="95"/>
      <c r="G141" s="95"/>
    </row>
    <row r="142" spans="2:7">
      <c r="B142" s="94"/>
      <c r="C142" s="95"/>
      <c r="D142" s="95"/>
      <c r="E142" s="95"/>
      <c r="F142" s="95"/>
      <c r="G142" s="95"/>
    </row>
    <row r="143" spans="2:7">
      <c r="B143" s="94"/>
      <c r="C143" s="95"/>
      <c r="D143" s="95"/>
      <c r="E143" s="95"/>
      <c r="F143" s="95"/>
      <c r="G143" s="95"/>
    </row>
    <row r="144" spans="2:7">
      <c r="B144" s="94"/>
      <c r="C144" s="95"/>
      <c r="D144" s="95"/>
      <c r="E144" s="95"/>
      <c r="F144" s="95"/>
      <c r="G144" s="95"/>
    </row>
    <row r="145" spans="2:7">
      <c r="B145" s="94"/>
      <c r="C145" s="95"/>
      <c r="D145" s="95"/>
      <c r="E145" s="95"/>
      <c r="F145" s="95"/>
      <c r="G145" s="95"/>
    </row>
    <row r="146" spans="2:7">
      <c r="B146" s="94"/>
      <c r="C146" s="95"/>
      <c r="D146" s="95"/>
      <c r="E146" s="95"/>
      <c r="F146" s="95"/>
      <c r="G146" s="95"/>
    </row>
    <row r="147" spans="2:7">
      <c r="B147" s="94"/>
      <c r="C147" s="95"/>
      <c r="D147" s="95"/>
      <c r="E147" s="95"/>
      <c r="F147" s="95"/>
      <c r="G147" s="95"/>
    </row>
    <row r="148" spans="2:7">
      <c r="B148" s="94"/>
      <c r="C148" s="95"/>
      <c r="D148" s="95"/>
      <c r="E148" s="95"/>
      <c r="F148" s="95"/>
      <c r="G148" s="95"/>
    </row>
    <row r="149" spans="2:7">
      <c r="B149" s="94"/>
      <c r="C149" s="95"/>
      <c r="D149" s="95"/>
      <c r="E149" s="95"/>
      <c r="F149" s="95"/>
      <c r="G149" s="95"/>
    </row>
    <row r="150" spans="2:7">
      <c r="B150" s="94"/>
      <c r="C150" s="95"/>
      <c r="D150" s="95"/>
      <c r="E150" s="95"/>
      <c r="F150" s="95"/>
      <c r="G150" s="95"/>
    </row>
    <row r="151" spans="2:7">
      <c r="B151" s="94"/>
      <c r="C151" s="95"/>
      <c r="D151" s="95"/>
      <c r="E151" s="95"/>
      <c r="F151" s="95"/>
      <c r="G151" s="95"/>
    </row>
    <row r="152" spans="2:7">
      <c r="B152" s="94"/>
      <c r="C152" s="95"/>
      <c r="D152" s="95"/>
      <c r="E152" s="95"/>
      <c r="F152" s="95"/>
      <c r="G152" s="95"/>
    </row>
    <row r="153" spans="2:7">
      <c r="B153" s="94"/>
      <c r="C153" s="95"/>
      <c r="D153" s="95"/>
      <c r="E153" s="95"/>
      <c r="F153" s="95"/>
      <c r="G153" s="95"/>
    </row>
    <row r="154" spans="2:7">
      <c r="B154" s="94"/>
      <c r="C154" s="95"/>
      <c r="D154" s="95"/>
      <c r="E154" s="95"/>
      <c r="F154" s="95"/>
      <c r="G154" s="95"/>
    </row>
    <row r="155" spans="2:7">
      <c r="B155" s="94"/>
      <c r="C155" s="95"/>
      <c r="D155" s="95"/>
      <c r="E155" s="95"/>
      <c r="F155" s="95"/>
      <c r="G155" s="95"/>
    </row>
    <row r="156" spans="2:7">
      <c r="B156" s="94"/>
      <c r="C156" s="95"/>
      <c r="D156" s="95"/>
      <c r="E156" s="95"/>
      <c r="F156" s="95"/>
      <c r="G156" s="95"/>
    </row>
    <row r="157" spans="2:7">
      <c r="B157" s="94"/>
      <c r="C157" s="95"/>
      <c r="D157" s="95"/>
      <c r="E157" s="95"/>
      <c r="F157" s="95"/>
      <c r="G157" s="95"/>
    </row>
    <row r="158" spans="2:7">
      <c r="B158" s="94"/>
      <c r="C158" s="95"/>
      <c r="D158" s="95"/>
      <c r="E158" s="95"/>
      <c r="F158" s="95"/>
      <c r="G158" s="95"/>
    </row>
    <row r="159" spans="2:7">
      <c r="B159" s="94"/>
      <c r="C159" s="95"/>
      <c r="D159" s="95"/>
      <c r="E159" s="95"/>
      <c r="F159" s="95"/>
      <c r="G159" s="95"/>
    </row>
    <row r="160" spans="2:7">
      <c r="B160" s="94"/>
      <c r="C160" s="95"/>
      <c r="D160" s="95"/>
      <c r="E160" s="95"/>
      <c r="F160" s="95"/>
      <c r="G160" s="95"/>
    </row>
    <row r="161" spans="2:7">
      <c r="B161" s="94"/>
      <c r="C161" s="95"/>
      <c r="D161" s="95"/>
      <c r="E161" s="95"/>
      <c r="F161" s="95"/>
      <c r="G161" s="95"/>
    </row>
    <row r="162" spans="2:7">
      <c r="B162" s="94"/>
      <c r="C162" s="95"/>
      <c r="D162" s="95"/>
      <c r="E162" s="95"/>
      <c r="F162" s="95"/>
      <c r="G162" s="95"/>
    </row>
    <row r="163" spans="2:7">
      <c r="B163" s="94"/>
      <c r="C163" s="95"/>
      <c r="D163" s="95"/>
      <c r="E163" s="95"/>
      <c r="F163" s="95"/>
      <c r="G163" s="95"/>
    </row>
    <row r="164" spans="2:7">
      <c r="B164" s="94"/>
      <c r="C164" s="95"/>
      <c r="D164" s="95"/>
      <c r="E164" s="95"/>
      <c r="F164" s="95"/>
      <c r="G164" s="95"/>
    </row>
    <row r="165" spans="2:7">
      <c r="B165" s="94"/>
      <c r="C165" s="95"/>
      <c r="D165" s="95"/>
      <c r="E165" s="95"/>
      <c r="F165" s="95"/>
      <c r="G165" s="95"/>
    </row>
    <row r="166" spans="2:7">
      <c r="B166" s="94"/>
      <c r="C166" s="95"/>
      <c r="D166" s="95"/>
      <c r="E166" s="95"/>
      <c r="F166" s="95"/>
      <c r="G166" s="95"/>
    </row>
    <row r="167" spans="2:7">
      <c r="B167" s="94"/>
      <c r="C167" s="95"/>
      <c r="D167" s="95"/>
      <c r="E167" s="95"/>
      <c r="F167" s="95"/>
      <c r="G167" s="95"/>
    </row>
    <row r="168" spans="2:7">
      <c r="B168" s="94"/>
      <c r="C168" s="95"/>
      <c r="D168" s="95"/>
      <c r="E168" s="95"/>
      <c r="F168" s="95"/>
      <c r="G168" s="95"/>
    </row>
    <row r="169" spans="2:7">
      <c r="B169" s="94"/>
      <c r="C169" s="95"/>
      <c r="D169" s="95"/>
      <c r="E169" s="95"/>
      <c r="F169" s="95"/>
      <c r="G169" s="95"/>
    </row>
    <row r="170" spans="2:7">
      <c r="B170" s="94"/>
      <c r="C170" s="95"/>
      <c r="D170" s="95"/>
      <c r="E170" s="95"/>
      <c r="F170" s="95"/>
      <c r="G170" s="95"/>
    </row>
    <row r="171" spans="2:7">
      <c r="B171" s="94"/>
      <c r="C171" s="95"/>
      <c r="D171" s="95"/>
      <c r="E171" s="95"/>
      <c r="F171" s="95"/>
      <c r="G171" s="95"/>
    </row>
    <row r="172" spans="2:7">
      <c r="B172" s="94"/>
      <c r="C172" s="95"/>
      <c r="D172" s="95"/>
      <c r="E172" s="95"/>
      <c r="F172" s="95"/>
      <c r="G172" s="95"/>
    </row>
    <row r="173" spans="2:7">
      <c r="B173" s="94"/>
      <c r="C173" s="95"/>
      <c r="D173" s="95"/>
      <c r="E173" s="95"/>
      <c r="F173" s="95"/>
      <c r="G173" s="95"/>
    </row>
    <row r="174" spans="2:7">
      <c r="B174" s="94"/>
      <c r="C174" s="95"/>
      <c r="D174" s="95"/>
      <c r="E174" s="95"/>
      <c r="F174" s="95"/>
      <c r="G174" s="95"/>
    </row>
    <row r="175" spans="2:7">
      <c r="B175" s="94"/>
      <c r="C175" s="95"/>
      <c r="D175" s="95"/>
      <c r="E175" s="95"/>
      <c r="F175" s="95"/>
      <c r="G175" s="95"/>
    </row>
    <row r="176" spans="2:7">
      <c r="B176" s="94"/>
      <c r="C176" s="95"/>
      <c r="D176" s="95"/>
      <c r="E176" s="95"/>
      <c r="F176" s="95"/>
      <c r="G176" s="95"/>
    </row>
    <row r="177" spans="2:7">
      <c r="B177" s="94"/>
      <c r="C177" s="95"/>
      <c r="D177" s="95"/>
      <c r="E177" s="95"/>
      <c r="F177" s="95"/>
      <c r="G177" s="95"/>
    </row>
    <row r="178" spans="2:7">
      <c r="B178" s="94"/>
      <c r="C178" s="95"/>
      <c r="D178" s="95"/>
      <c r="E178" s="95"/>
      <c r="F178" s="95"/>
      <c r="G178" s="95"/>
    </row>
    <row r="179" spans="2:7">
      <c r="B179" s="94"/>
      <c r="C179" s="95"/>
      <c r="D179" s="95"/>
      <c r="E179" s="95"/>
      <c r="F179" s="95"/>
      <c r="G179" s="95"/>
    </row>
    <row r="180" spans="2:7">
      <c r="B180" s="94"/>
      <c r="C180" s="95"/>
      <c r="D180" s="95"/>
      <c r="E180" s="95"/>
      <c r="F180" s="95"/>
      <c r="G180" s="95"/>
    </row>
    <row r="181" spans="2:7">
      <c r="B181" s="94"/>
      <c r="C181" s="95"/>
      <c r="D181" s="95"/>
      <c r="E181" s="95"/>
      <c r="F181" s="95"/>
      <c r="G181" s="95"/>
    </row>
    <row r="182" spans="2:7">
      <c r="B182" s="94"/>
      <c r="C182" s="95"/>
      <c r="D182" s="95"/>
      <c r="E182" s="95"/>
      <c r="F182" s="95"/>
      <c r="G182" s="95"/>
    </row>
    <row r="183" spans="2:7">
      <c r="B183" s="94"/>
      <c r="C183" s="95"/>
      <c r="D183" s="95"/>
      <c r="E183" s="95"/>
      <c r="F183" s="95"/>
      <c r="G183" s="95"/>
    </row>
    <row r="184" spans="2:7">
      <c r="B184" s="94"/>
      <c r="C184" s="95"/>
      <c r="D184" s="95"/>
      <c r="E184" s="95"/>
      <c r="F184" s="95"/>
      <c r="G184" s="95"/>
    </row>
    <row r="185" spans="2:7">
      <c r="B185" s="94"/>
      <c r="C185" s="95"/>
      <c r="D185" s="95"/>
      <c r="E185" s="95"/>
      <c r="F185" s="95"/>
      <c r="G185" s="95"/>
    </row>
    <row r="186" spans="2:7">
      <c r="B186" s="94"/>
      <c r="C186" s="95"/>
      <c r="D186" s="95"/>
      <c r="E186" s="95"/>
      <c r="F186" s="95"/>
      <c r="G186" s="95"/>
    </row>
    <row r="187" spans="2:7">
      <c r="B187" s="94"/>
      <c r="C187" s="95"/>
      <c r="D187" s="95"/>
      <c r="E187" s="95"/>
      <c r="F187" s="95"/>
      <c r="G187" s="95"/>
    </row>
    <row r="188" spans="2:7">
      <c r="B188" s="94"/>
      <c r="C188" s="95"/>
      <c r="D188" s="95"/>
      <c r="E188" s="95"/>
      <c r="F188" s="95"/>
      <c r="G188" s="95"/>
    </row>
    <row r="189" spans="2:7">
      <c r="B189" s="94"/>
      <c r="C189" s="95"/>
      <c r="D189" s="95"/>
      <c r="E189" s="95"/>
      <c r="F189" s="95"/>
      <c r="G189" s="95"/>
    </row>
    <row r="190" spans="2:7">
      <c r="B190" s="94"/>
      <c r="C190" s="95"/>
      <c r="D190" s="95"/>
      <c r="E190" s="95"/>
      <c r="F190" s="95"/>
      <c r="G190" s="95"/>
    </row>
    <row r="191" spans="2:7">
      <c r="B191" s="94"/>
      <c r="C191" s="95"/>
      <c r="D191" s="95"/>
      <c r="E191" s="95"/>
      <c r="F191" s="95"/>
      <c r="G191" s="95"/>
    </row>
    <row r="192" spans="2:7">
      <c r="B192" s="94"/>
      <c r="C192" s="95"/>
      <c r="D192" s="95"/>
      <c r="E192" s="95"/>
      <c r="F192" s="95"/>
      <c r="G192" s="95"/>
    </row>
    <row r="193" spans="2:7">
      <c r="B193" s="94"/>
      <c r="C193" s="95"/>
      <c r="D193" s="95"/>
      <c r="E193" s="95"/>
      <c r="F193" s="95"/>
      <c r="G193" s="95"/>
    </row>
    <row r="194" spans="2:7">
      <c r="B194" s="94"/>
      <c r="C194" s="95"/>
      <c r="D194" s="95"/>
      <c r="E194" s="95"/>
      <c r="F194" s="95"/>
      <c r="G194" s="95"/>
    </row>
    <row r="195" spans="2:7">
      <c r="B195" s="94"/>
      <c r="C195" s="95"/>
      <c r="D195" s="95"/>
      <c r="E195" s="95"/>
      <c r="F195" s="95"/>
      <c r="G195" s="95"/>
    </row>
    <row r="196" spans="2:7">
      <c r="B196" s="94"/>
      <c r="C196" s="95"/>
      <c r="D196" s="95"/>
      <c r="E196" s="95"/>
      <c r="F196" s="95"/>
      <c r="G196" s="95"/>
    </row>
    <row r="197" spans="2:7">
      <c r="B197" s="94"/>
      <c r="C197" s="95"/>
      <c r="D197" s="95"/>
      <c r="E197" s="95"/>
      <c r="F197" s="95"/>
      <c r="G197" s="95"/>
    </row>
    <row r="198" spans="2:7">
      <c r="B198" s="94"/>
      <c r="C198" s="95"/>
      <c r="D198" s="95"/>
      <c r="E198" s="95"/>
      <c r="F198" s="95"/>
      <c r="G198" s="95"/>
    </row>
    <row r="199" spans="2:7">
      <c r="B199" s="94"/>
      <c r="C199" s="95"/>
      <c r="D199" s="95"/>
      <c r="E199" s="95"/>
      <c r="F199" s="95"/>
      <c r="G199" s="95"/>
    </row>
    <row r="200" spans="2:7">
      <c r="B200" s="94"/>
      <c r="C200" s="95"/>
      <c r="D200" s="95"/>
      <c r="E200" s="95"/>
      <c r="F200" s="95"/>
      <c r="G200" s="95"/>
    </row>
    <row r="201" spans="2:7">
      <c r="B201" s="94"/>
      <c r="C201" s="95"/>
      <c r="D201" s="95"/>
      <c r="E201" s="95"/>
      <c r="F201" s="95"/>
      <c r="G201" s="95"/>
    </row>
    <row r="202" spans="2:7">
      <c r="B202" s="94"/>
      <c r="C202" s="95"/>
      <c r="D202" s="95"/>
      <c r="E202" s="95"/>
      <c r="F202" s="95"/>
      <c r="G202" s="95"/>
    </row>
    <row r="203" spans="2:7">
      <c r="B203" s="94"/>
      <c r="C203" s="95"/>
      <c r="D203" s="95"/>
      <c r="E203" s="95"/>
      <c r="F203" s="95"/>
      <c r="G203" s="95"/>
    </row>
    <row r="204" spans="2:7">
      <c r="B204" s="94"/>
      <c r="C204" s="95"/>
      <c r="D204" s="95"/>
      <c r="E204" s="95"/>
      <c r="F204" s="95"/>
      <c r="G204" s="95"/>
    </row>
    <row r="205" spans="2:7">
      <c r="B205" s="94"/>
      <c r="C205" s="95"/>
      <c r="D205" s="95"/>
      <c r="E205" s="95"/>
      <c r="F205" s="95"/>
      <c r="G205" s="95"/>
    </row>
    <row r="206" spans="2:7">
      <c r="B206" s="94"/>
      <c r="C206" s="95"/>
      <c r="D206" s="95"/>
      <c r="E206" s="95"/>
      <c r="F206" s="95"/>
      <c r="G206" s="95"/>
    </row>
    <row r="207" spans="2:7">
      <c r="B207" s="94"/>
      <c r="C207" s="95"/>
      <c r="D207" s="95"/>
      <c r="E207" s="95"/>
      <c r="F207" s="95"/>
      <c r="G207" s="95"/>
    </row>
    <row r="208" spans="2:7">
      <c r="B208" s="94"/>
      <c r="C208" s="95"/>
      <c r="D208" s="95"/>
      <c r="E208" s="95"/>
      <c r="F208" s="95"/>
      <c r="G208" s="95"/>
    </row>
    <row r="209" spans="2:7">
      <c r="B209" s="94"/>
      <c r="C209" s="95"/>
      <c r="D209" s="95"/>
      <c r="E209" s="95"/>
      <c r="F209" s="95"/>
      <c r="G209" s="95"/>
    </row>
    <row r="210" spans="2:7">
      <c r="B210" s="94"/>
      <c r="C210" s="95"/>
      <c r="D210" s="95"/>
      <c r="E210" s="95"/>
      <c r="F210" s="95"/>
      <c r="G210" s="95"/>
    </row>
    <row r="211" spans="2:7">
      <c r="B211" s="94"/>
      <c r="C211" s="95"/>
      <c r="D211" s="95"/>
      <c r="E211" s="95"/>
      <c r="F211" s="95"/>
      <c r="G211" s="95"/>
    </row>
    <row r="212" spans="2:7">
      <c r="B212" s="94"/>
      <c r="C212" s="95"/>
      <c r="D212" s="95"/>
      <c r="E212" s="95"/>
      <c r="F212" s="95"/>
      <c r="G212" s="95"/>
    </row>
    <row r="213" spans="2:7">
      <c r="B213" s="94"/>
      <c r="C213" s="95"/>
      <c r="D213" s="95"/>
      <c r="E213" s="95"/>
      <c r="F213" s="95"/>
      <c r="G213" s="95"/>
    </row>
    <row r="214" spans="2:7">
      <c r="B214" s="94"/>
      <c r="C214" s="95"/>
      <c r="D214" s="95"/>
      <c r="E214" s="95"/>
      <c r="F214" s="95"/>
      <c r="G214" s="95"/>
    </row>
    <row r="215" spans="2:7">
      <c r="B215" s="94"/>
      <c r="C215" s="95"/>
      <c r="D215" s="95"/>
      <c r="E215" s="95"/>
      <c r="F215" s="95"/>
      <c r="G215" s="95"/>
    </row>
    <row r="216" spans="2:7">
      <c r="B216" s="94"/>
      <c r="C216" s="95"/>
      <c r="D216" s="95"/>
      <c r="E216" s="95"/>
      <c r="F216" s="95"/>
      <c r="G216" s="95"/>
    </row>
    <row r="217" spans="2:7">
      <c r="B217" s="94"/>
      <c r="C217" s="95"/>
      <c r="D217" s="95"/>
      <c r="E217" s="95"/>
      <c r="F217" s="95"/>
      <c r="G217" s="95"/>
    </row>
    <row r="218" spans="2:7">
      <c r="B218" s="94"/>
      <c r="C218" s="95"/>
      <c r="D218" s="95"/>
      <c r="E218" s="95"/>
      <c r="F218" s="95"/>
      <c r="G218" s="95"/>
    </row>
    <row r="219" spans="2:7">
      <c r="B219" s="94"/>
      <c r="C219" s="95"/>
      <c r="D219" s="95"/>
      <c r="E219" s="95"/>
      <c r="F219" s="95"/>
      <c r="G219" s="95"/>
    </row>
    <row r="220" spans="2:7">
      <c r="B220" s="94"/>
      <c r="C220" s="95"/>
      <c r="D220" s="95"/>
      <c r="E220" s="95"/>
      <c r="F220" s="95"/>
      <c r="G220" s="95"/>
    </row>
    <row r="221" spans="2:7">
      <c r="B221" s="94"/>
      <c r="C221" s="95"/>
      <c r="D221" s="95"/>
      <c r="E221" s="95"/>
      <c r="F221" s="95"/>
      <c r="G221" s="95"/>
    </row>
    <row r="222" spans="2:7">
      <c r="B222" s="94"/>
      <c r="C222" s="95"/>
      <c r="D222" s="95"/>
      <c r="E222" s="95"/>
      <c r="F222" s="95"/>
      <c r="G222" s="95"/>
    </row>
    <row r="223" spans="2:7">
      <c r="B223" s="94"/>
      <c r="C223" s="95"/>
      <c r="D223" s="95"/>
      <c r="E223" s="95"/>
      <c r="F223" s="95"/>
      <c r="G223" s="95"/>
    </row>
    <row r="224" spans="2:7">
      <c r="B224" s="94"/>
      <c r="C224" s="95"/>
      <c r="D224" s="95"/>
      <c r="E224" s="95"/>
      <c r="F224" s="95"/>
      <c r="G224" s="95"/>
    </row>
    <row r="225" spans="2:7">
      <c r="B225" s="94"/>
      <c r="C225" s="95"/>
      <c r="D225" s="95"/>
      <c r="E225" s="95"/>
      <c r="F225" s="95"/>
      <c r="G225" s="95"/>
    </row>
    <row r="226" spans="2:7">
      <c r="B226" s="94"/>
      <c r="C226" s="95"/>
      <c r="D226" s="95"/>
      <c r="E226" s="95"/>
      <c r="F226" s="95"/>
      <c r="G226" s="95"/>
    </row>
    <row r="227" spans="2:7">
      <c r="B227" s="94"/>
      <c r="C227" s="95"/>
      <c r="D227" s="95"/>
      <c r="E227" s="95"/>
      <c r="F227" s="95"/>
      <c r="G227" s="95"/>
    </row>
    <row r="228" spans="2:7">
      <c r="B228" s="94"/>
      <c r="C228" s="95"/>
      <c r="D228" s="95"/>
      <c r="E228" s="95"/>
      <c r="F228" s="95"/>
      <c r="G228" s="95"/>
    </row>
    <row r="229" spans="2:7">
      <c r="B229" s="94"/>
      <c r="C229" s="95"/>
      <c r="D229" s="95"/>
      <c r="E229" s="95"/>
      <c r="F229" s="95"/>
      <c r="G229" s="95"/>
    </row>
    <row r="230" spans="2:7">
      <c r="B230" s="94"/>
      <c r="C230" s="95"/>
      <c r="D230" s="95"/>
      <c r="E230" s="95"/>
      <c r="F230" s="95"/>
      <c r="G230" s="95"/>
    </row>
    <row r="231" spans="2:7">
      <c r="B231" s="94"/>
      <c r="C231" s="95"/>
      <c r="D231" s="95"/>
      <c r="E231" s="95"/>
      <c r="F231" s="95"/>
      <c r="G231" s="95"/>
    </row>
    <row r="232" spans="2:7">
      <c r="B232" s="94"/>
      <c r="C232" s="95"/>
      <c r="D232" s="95"/>
      <c r="E232" s="95"/>
      <c r="F232" s="95"/>
      <c r="G232" s="95"/>
    </row>
    <row r="233" spans="2:7">
      <c r="B233" s="94"/>
      <c r="C233" s="95"/>
      <c r="D233" s="95"/>
      <c r="E233" s="95"/>
      <c r="F233" s="95"/>
      <c r="G233" s="95"/>
    </row>
    <row r="234" spans="2:7">
      <c r="B234" s="94"/>
      <c r="C234" s="95"/>
      <c r="D234" s="95"/>
      <c r="E234" s="95"/>
      <c r="F234" s="95"/>
      <c r="G234" s="95"/>
    </row>
    <row r="235" spans="2:7">
      <c r="B235" s="94"/>
      <c r="C235" s="95"/>
      <c r="D235" s="95"/>
      <c r="E235" s="95"/>
      <c r="F235" s="95"/>
      <c r="G235" s="95"/>
    </row>
    <row r="236" spans="2:7">
      <c r="B236" s="94"/>
      <c r="C236" s="95"/>
      <c r="D236" s="95"/>
      <c r="E236" s="95"/>
      <c r="F236" s="95"/>
      <c r="G236" s="95"/>
    </row>
    <row r="237" spans="2:7">
      <c r="B237" s="94"/>
      <c r="C237" s="95"/>
      <c r="D237" s="95"/>
      <c r="E237" s="95"/>
      <c r="F237" s="95"/>
      <c r="G237" s="95"/>
    </row>
    <row r="238" spans="2:7">
      <c r="B238" s="94"/>
      <c r="C238" s="95"/>
      <c r="D238" s="95"/>
      <c r="E238" s="95"/>
      <c r="F238" s="95"/>
      <c r="G238" s="95"/>
    </row>
    <row r="239" spans="2:7">
      <c r="B239" s="94"/>
      <c r="C239" s="95"/>
      <c r="D239" s="95"/>
      <c r="E239" s="95"/>
      <c r="F239" s="95"/>
      <c r="G239" s="95"/>
    </row>
    <row r="240" spans="2:7">
      <c r="B240" s="94"/>
      <c r="C240" s="95"/>
      <c r="D240" s="95"/>
      <c r="E240" s="95"/>
      <c r="F240" s="95"/>
      <c r="G240" s="95"/>
    </row>
    <row r="241" spans="2:7">
      <c r="B241" s="94"/>
      <c r="C241" s="95"/>
      <c r="D241" s="95"/>
      <c r="E241" s="95"/>
      <c r="F241" s="95"/>
      <c r="G241" s="95"/>
    </row>
    <row r="242" spans="2:7">
      <c r="B242" s="94"/>
      <c r="C242" s="95"/>
      <c r="D242" s="95"/>
      <c r="E242" s="95"/>
      <c r="F242" s="95"/>
      <c r="G242" s="95"/>
    </row>
    <row r="243" spans="2:7">
      <c r="B243" s="94"/>
      <c r="C243" s="95"/>
      <c r="D243" s="95"/>
      <c r="E243" s="95"/>
      <c r="F243" s="95"/>
      <c r="G243" s="95"/>
    </row>
    <row r="244" spans="2:7">
      <c r="B244" s="94"/>
      <c r="C244" s="95"/>
      <c r="D244" s="95"/>
      <c r="E244" s="95"/>
      <c r="F244" s="95"/>
      <c r="G244" s="95"/>
    </row>
    <row r="245" spans="2:7">
      <c r="B245" s="94"/>
      <c r="C245" s="95"/>
      <c r="D245" s="95"/>
      <c r="E245" s="95"/>
      <c r="F245" s="95"/>
      <c r="G245" s="95"/>
    </row>
    <row r="246" spans="2:7">
      <c r="B246" s="94"/>
      <c r="C246" s="95"/>
      <c r="D246" s="95"/>
      <c r="E246" s="95"/>
      <c r="F246" s="95"/>
      <c r="G246" s="95"/>
    </row>
    <row r="247" spans="2:7">
      <c r="B247" s="94"/>
      <c r="C247" s="95"/>
      <c r="D247" s="95"/>
      <c r="E247" s="95"/>
      <c r="F247" s="95"/>
      <c r="G247" s="95"/>
    </row>
    <row r="248" spans="2:7">
      <c r="B248" s="94"/>
      <c r="C248" s="95"/>
      <c r="D248" s="95"/>
      <c r="E248" s="95"/>
      <c r="F248" s="95"/>
      <c r="G248" s="95"/>
    </row>
    <row r="249" spans="2:7">
      <c r="B249" s="94"/>
      <c r="C249" s="95"/>
      <c r="D249" s="95"/>
      <c r="E249" s="95"/>
      <c r="F249" s="95"/>
      <c r="G249" s="95"/>
    </row>
    <row r="250" spans="2:7">
      <c r="B250" s="94"/>
      <c r="C250" s="95"/>
      <c r="D250" s="95"/>
      <c r="E250" s="95"/>
      <c r="F250" s="95"/>
      <c r="G250" s="95"/>
    </row>
    <row r="251" spans="2:7">
      <c r="B251" s="94"/>
      <c r="C251" s="95"/>
      <c r="D251" s="95"/>
      <c r="E251" s="95"/>
      <c r="F251" s="95"/>
      <c r="G251" s="95"/>
    </row>
    <row r="252" spans="2:7">
      <c r="B252" s="94"/>
      <c r="C252" s="95"/>
      <c r="D252" s="95"/>
      <c r="E252" s="95"/>
      <c r="F252" s="95"/>
      <c r="G252" s="95"/>
    </row>
    <row r="253" spans="2:7">
      <c r="B253" s="94"/>
      <c r="C253" s="95"/>
      <c r="D253" s="95"/>
      <c r="E253" s="95"/>
      <c r="F253" s="95"/>
      <c r="G253" s="95"/>
    </row>
    <row r="254" spans="2:7">
      <c r="B254" s="94"/>
      <c r="C254" s="95"/>
      <c r="D254" s="95"/>
      <c r="E254" s="95"/>
      <c r="F254" s="95"/>
      <c r="G254" s="95"/>
    </row>
    <row r="255" spans="2:7">
      <c r="B255" s="94"/>
      <c r="C255" s="95"/>
      <c r="D255" s="95"/>
      <c r="E255" s="95"/>
      <c r="F255" s="95"/>
      <c r="G255" s="95"/>
    </row>
    <row r="256" spans="2:7">
      <c r="B256" s="94"/>
      <c r="C256" s="95"/>
      <c r="D256" s="95"/>
      <c r="E256" s="95"/>
      <c r="F256" s="95"/>
      <c r="G256" s="95"/>
    </row>
    <row r="257" spans="2:7">
      <c r="B257" s="94"/>
      <c r="C257" s="95"/>
      <c r="D257" s="95"/>
      <c r="E257" s="95"/>
      <c r="F257" s="95"/>
      <c r="G257" s="95"/>
    </row>
    <row r="258" spans="2:7">
      <c r="B258" s="94"/>
      <c r="C258" s="95"/>
      <c r="D258" s="95"/>
      <c r="E258" s="95"/>
      <c r="F258" s="95"/>
      <c r="G258" s="95"/>
    </row>
    <row r="259" spans="2:7">
      <c r="B259" s="94"/>
      <c r="C259" s="95"/>
      <c r="D259" s="95"/>
      <c r="E259" s="95"/>
      <c r="F259" s="95"/>
      <c r="G259" s="95"/>
    </row>
    <row r="260" spans="2:7">
      <c r="B260" s="94"/>
      <c r="C260" s="95"/>
      <c r="D260" s="95"/>
      <c r="E260" s="95"/>
      <c r="F260" s="95"/>
      <c r="G260" s="95"/>
    </row>
    <row r="261" spans="2:7">
      <c r="B261" s="94"/>
      <c r="C261" s="95"/>
      <c r="D261" s="95"/>
      <c r="E261" s="95"/>
      <c r="F261" s="95"/>
      <c r="G261" s="95"/>
    </row>
    <row r="262" spans="2:7">
      <c r="B262" s="94"/>
      <c r="C262" s="95"/>
      <c r="D262" s="95"/>
      <c r="E262" s="95"/>
      <c r="F262" s="95"/>
      <c r="G262" s="95"/>
    </row>
    <row r="263" spans="2:7">
      <c r="B263" s="94"/>
      <c r="C263" s="95"/>
      <c r="D263" s="95"/>
      <c r="E263" s="95"/>
      <c r="F263" s="95"/>
      <c r="G263" s="95"/>
    </row>
    <row r="264" spans="2:7">
      <c r="B264" s="94"/>
      <c r="C264" s="95"/>
      <c r="D264" s="95"/>
      <c r="E264" s="95"/>
      <c r="F264" s="95"/>
      <c r="G264" s="95"/>
    </row>
    <row r="265" spans="2:7">
      <c r="B265" s="94"/>
      <c r="C265" s="95"/>
      <c r="D265" s="95"/>
      <c r="E265" s="95"/>
      <c r="F265" s="95"/>
      <c r="G265" s="95"/>
    </row>
    <row r="266" spans="2:7">
      <c r="B266" s="94"/>
      <c r="C266" s="95"/>
      <c r="D266" s="95"/>
      <c r="E266" s="95"/>
      <c r="F266" s="95"/>
      <c r="G266" s="95"/>
    </row>
    <row r="267" spans="2:7">
      <c r="B267" s="94"/>
      <c r="C267" s="95"/>
      <c r="D267" s="95"/>
      <c r="E267" s="95"/>
      <c r="F267" s="95"/>
      <c r="G267" s="95"/>
    </row>
    <row r="268" spans="2:7">
      <c r="B268" s="94"/>
      <c r="C268" s="95"/>
      <c r="D268" s="95"/>
      <c r="E268" s="95"/>
      <c r="F268" s="95"/>
      <c r="G268" s="95"/>
    </row>
    <row r="269" spans="2:7">
      <c r="B269" s="94"/>
      <c r="C269" s="95"/>
      <c r="D269" s="95"/>
      <c r="E269" s="95"/>
      <c r="F269" s="95"/>
      <c r="G269" s="95"/>
    </row>
    <row r="270" spans="2:7">
      <c r="B270" s="94"/>
      <c r="C270" s="95"/>
      <c r="D270" s="95"/>
      <c r="E270" s="95"/>
      <c r="F270" s="95"/>
      <c r="G270" s="95"/>
    </row>
    <row r="271" spans="2:7">
      <c r="B271" s="94"/>
      <c r="C271" s="95"/>
      <c r="D271" s="95"/>
      <c r="E271" s="95"/>
      <c r="F271" s="95"/>
      <c r="G271" s="95"/>
    </row>
    <row r="272" spans="2:7">
      <c r="B272" s="94"/>
      <c r="C272" s="95"/>
      <c r="D272" s="95"/>
      <c r="E272" s="95"/>
      <c r="F272" s="95"/>
      <c r="G272" s="95"/>
    </row>
    <row r="273" spans="2:7">
      <c r="B273" s="94"/>
      <c r="C273" s="95"/>
      <c r="D273" s="95"/>
      <c r="E273" s="95"/>
      <c r="F273" s="95"/>
      <c r="G273" s="95"/>
    </row>
    <row r="274" spans="2:7">
      <c r="B274" s="94"/>
      <c r="C274" s="95"/>
      <c r="D274" s="95"/>
      <c r="E274" s="95"/>
      <c r="F274" s="95"/>
      <c r="G274" s="95"/>
    </row>
    <row r="275" spans="2:7">
      <c r="B275" s="94"/>
      <c r="C275" s="95"/>
      <c r="D275" s="95"/>
      <c r="E275" s="95"/>
      <c r="F275" s="95"/>
      <c r="G275" s="95"/>
    </row>
    <row r="276" spans="2:7">
      <c r="B276" s="94"/>
      <c r="C276" s="95"/>
      <c r="D276" s="95"/>
      <c r="E276" s="95"/>
      <c r="F276" s="95"/>
      <c r="G276" s="95"/>
    </row>
    <row r="277" spans="2:7">
      <c r="B277" s="94"/>
      <c r="C277" s="95"/>
      <c r="D277" s="95"/>
      <c r="E277" s="95"/>
      <c r="F277" s="95"/>
      <c r="G277" s="95"/>
    </row>
    <row r="278" spans="2:7">
      <c r="B278" s="94"/>
      <c r="C278" s="95"/>
      <c r="D278" s="95"/>
      <c r="E278" s="95"/>
      <c r="F278" s="95"/>
      <c r="G278" s="95"/>
    </row>
    <row r="279" spans="2:7">
      <c r="B279" s="94"/>
      <c r="C279" s="95"/>
      <c r="D279" s="95"/>
      <c r="E279" s="95"/>
      <c r="F279" s="95"/>
      <c r="G279" s="95"/>
    </row>
    <row r="280" spans="2:7">
      <c r="B280" s="94"/>
      <c r="C280" s="95"/>
      <c r="D280" s="95"/>
      <c r="E280" s="95"/>
      <c r="F280" s="95"/>
      <c r="G280" s="95"/>
    </row>
    <row r="281" spans="2:7">
      <c r="B281" s="94"/>
      <c r="C281" s="95"/>
      <c r="D281" s="95"/>
      <c r="E281" s="95"/>
      <c r="F281" s="95"/>
      <c r="G281" s="95"/>
    </row>
    <row r="282" spans="2:7">
      <c r="B282" s="94"/>
      <c r="C282" s="95"/>
      <c r="D282" s="95"/>
      <c r="E282" s="95"/>
      <c r="F282" s="95"/>
      <c r="G282" s="95"/>
    </row>
    <row r="283" spans="2:7">
      <c r="B283" s="94"/>
      <c r="C283" s="95"/>
      <c r="D283" s="95"/>
      <c r="E283" s="95"/>
      <c r="F283" s="95"/>
      <c r="G283" s="95"/>
    </row>
    <row r="284" spans="2:7">
      <c r="B284" s="94"/>
      <c r="C284" s="95"/>
      <c r="D284" s="95"/>
      <c r="E284" s="95"/>
      <c r="F284" s="95"/>
      <c r="G284" s="95"/>
    </row>
    <row r="285" spans="2:7">
      <c r="B285" s="94"/>
      <c r="C285" s="95"/>
      <c r="D285" s="95"/>
      <c r="E285" s="95"/>
      <c r="F285" s="95"/>
      <c r="G285" s="95"/>
    </row>
    <row r="286" spans="2:7">
      <c r="B286" s="94"/>
      <c r="C286" s="95"/>
      <c r="D286" s="95"/>
      <c r="E286" s="95"/>
      <c r="F286" s="95"/>
      <c r="G286" s="95"/>
    </row>
    <row r="287" spans="2:7">
      <c r="B287" s="94"/>
      <c r="C287" s="95"/>
      <c r="D287" s="95"/>
      <c r="E287" s="95"/>
      <c r="F287" s="95"/>
      <c r="G287" s="95"/>
    </row>
    <row r="288" spans="2:7">
      <c r="B288" s="94"/>
      <c r="C288" s="95"/>
      <c r="D288" s="95"/>
      <c r="E288" s="95"/>
      <c r="F288" s="95"/>
      <c r="G288" s="95"/>
    </row>
    <row r="289" spans="2:7">
      <c r="B289" s="94"/>
      <c r="C289" s="95"/>
      <c r="D289" s="95"/>
      <c r="E289" s="95"/>
      <c r="F289" s="95"/>
      <c r="G289" s="95"/>
    </row>
    <row r="290" spans="2:7">
      <c r="B290" s="94"/>
      <c r="C290" s="95"/>
      <c r="D290" s="95"/>
      <c r="E290" s="95"/>
      <c r="F290" s="95"/>
      <c r="G290" s="95"/>
    </row>
    <row r="291" spans="2:7">
      <c r="B291" s="94"/>
      <c r="C291" s="95"/>
      <c r="D291" s="95"/>
      <c r="E291" s="95"/>
      <c r="F291" s="95"/>
      <c r="G291" s="95"/>
    </row>
    <row r="292" spans="2:7">
      <c r="B292" s="94"/>
      <c r="C292" s="95"/>
      <c r="D292" s="95"/>
      <c r="E292" s="95"/>
      <c r="F292" s="95"/>
      <c r="G292" s="95"/>
    </row>
    <row r="293" spans="2:7">
      <c r="B293" s="94"/>
      <c r="C293" s="95"/>
      <c r="D293" s="95"/>
      <c r="E293" s="95"/>
      <c r="F293" s="95"/>
      <c r="G293" s="95"/>
    </row>
    <row r="294" spans="2:7">
      <c r="B294" s="94"/>
      <c r="C294" s="95"/>
      <c r="D294" s="95"/>
      <c r="E294" s="95"/>
      <c r="F294" s="95"/>
      <c r="G294" s="95"/>
    </row>
    <row r="295" spans="2:7">
      <c r="B295" s="94"/>
      <c r="C295" s="95"/>
      <c r="D295" s="95"/>
      <c r="E295" s="95"/>
      <c r="F295" s="95"/>
      <c r="G295" s="95"/>
    </row>
    <row r="296" spans="2:7">
      <c r="B296" s="94"/>
      <c r="C296" s="95"/>
      <c r="D296" s="95"/>
      <c r="E296" s="95"/>
      <c r="F296" s="95"/>
      <c r="G296" s="95"/>
    </row>
    <row r="297" spans="2:7">
      <c r="B297" s="94"/>
      <c r="C297" s="95"/>
      <c r="D297" s="95"/>
      <c r="E297" s="95"/>
      <c r="F297" s="95"/>
      <c r="G297" s="95"/>
    </row>
    <row r="298" spans="2:7">
      <c r="B298" s="94"/>
      <c r="C298" s="95"/>
      <c r="D298" s="95"/>
      <c r="E298" s="95"/>
      <c r="F298" s="95"/>
      <c r="G298" s="95"/>
    </row>
    <row r="299" spans="2:7">
      <c r="B299" s="94"/>
      <c r="C299" s="95"/>
      <c r="D299" s="95"/>
      <c r="E299" s="95"/>
      <c r="F299" s="95"/>
      <c r="G299" s="95"/>
    </row>
    <row r="300" spans="2:7">
      <c r="B300" s="94"/>
      <c r="C300" s="95"/>
      <c r="D300" s="95"/>
      <c r="E300" s="95"/>
      <c r="F300" s="95"/>
      <c r="G300" s="95"/>
    </row>
    <row r="301" spans="2:7">
      <c r="B301" s="94"/>
      <c r="C301" s="95"/>
      <c r="D301" s="95"/>
      <c r="E301" s="95"/>
      <c r="F301" s="95"/>
      <c r="G301" s="95"/>
    </row>
    <row r="302" spans="2:7">
      <c r="B302" s="94"/>
      <c r="C302" s="95"/>
      <c r="D302" s="95"/>
      <c r="E302" s="95"/>
      <c r="F302" s="95"/>
      <c r="G302" s="95"/>
    </row>
    <row r="303" spans="2:7">
      <c r="B303" s="94"/>
      <c r="C303" s="95"/>
      <c r="D303" s="95"/>
      <c r="E303" s="95"/>
      <c r="F303" s="95"/>
      <c r="G303" s="95"/>
    </row>
    <row r="304" spans="2:7">
      <c r="B304" s="94"/>
      <c r="C304" s="95"/>
      <c r="D304" s="95"/>
      <c r="E304" s="95"/>
      <c r="F304" s="95"/>
      <c r="G304" s="95"/>
    </row>
    <row r="305" spans="2:7">
      <c r="B305" s="94"/>
      <c r="C305" s="95"/>
      <c r="D305" s="95"/>
      <c r="E305" s="95"/>
      <c r="F305" s="95"/>
      <c r="G305" s="95"/>
    </row>
    <row r="306" spans="2:7">
      <c r="B306" s="94"/>
      <c r="C306" s="95"/>
      <c r="D306" s="95"/>
      <c r="E306" s="95"/>
      <c r="F306" s="95"/>
      <c r="G306" s="95"/>
    </row>
    <row r="307" spans="2:7">
      <c r="B307" s="94"/>
      <c r="C307" s="95"/>
      <c r="D307" s="95"/>
      <c r="E307" s="95"/>
      <c r="F307" s="95"/>
      <c r="G307" s="95"/>
    </row>
    <row r="308" spans="2:7">
      <c r="B308" s="94"/>
      <c r="C308" s="95"/>
      <c r="D308" s="95"/>
      <c r="E308" s="95"/>
      <c r="F308" s="95"/>
      <c r="G308" s="95"/>
    </row>
    <row r="309" spans="2:7">
      <c r="B309" s="94"/>
      <c r="C309" s="95"/>
      <c r="D309" s="95"/>
      <c r="E309" s="95"/>
      <c r="F309" s="95"/>
      <c r="G309" s="95"/>
    </row>
    <row r="310" spans="2:7">
      <c r="B310" s="94"/>
      <c r="C310" s="95"/>
      <c r="D310" s="95"/>
      <c r="E310" s="95"/>
      <c r="F310" s="95"/>
      <c r="G310" s="95"/>
    </row>
    <row r="311" spans="2:7">
      <c r="B311" s="94"/>
      <c r="C311" s="95"/>
      <c r="D311" s="95"/>
      <c r="E311" s="95"/>
      <c r="F311" s="95"/>
      <c r="G311" s="95"/>
    </row>
    <row r="312" spans="2:7">
      <c r="B312" s="94"/>
      <c r="C312" s="95"/>
      <c r="D312" s="95"/>
      <c r="E312" s="95"/>
      <c r="F312" s="95"/>
      <c r="G312" s="95"/>
    </row>
    <row r="313" spans="2:7">
      <c r="B313" s="94"/>
      <c r="C313" s="95"/>
      <c r="D313" s="95"/>
      <c r="E313" s="95"/>
      <c r="F313" s="95"/>
      <c r="G313" s="95"/>
    </row>
    <row r="314" spans="2:7">
      <c r="B314" s="94"/>
      <c r="C314" s="95"/>
      <c r="D314" s="95"/>
      <c r="E314" s="95"/>
      <c r="F314" s="95"/>
      <c r="G314" s="95"/>
    </row>
    <row r="315" spans="2:7">
      <c r="B315" s="94"/>
      <c r="C315" s="95"/>
      <c r="D315" s="95"/>
      <c r="E315" s="95"/>
      <c r="F315" s="95"/>
      <c r="G315" s="95"/>
    </row>
    <row r="316" spans="2:7">
      <c r="B316" s="94"/>
      <c r="C316" s="95"/>
      <c r="D316" s="95"/>
      <c r="E316" s="95"/>
      <c r="F316" s="95"/>
      <c r="G316" s="95"/>
    </row>
    <row r="317" spans="2:7">
      <c r="B317" s="94"/>
      <c r="C317" s="95"/>
      <c r="D317" s="95"/>
      <c r="E317" s="95"/>
      <c r="F317" s="95"/>
      <c r="G317" s="95"/>
    </row>
    <row r="318" spans="2:7">
      <c r="B318" s="94"/>
      <c r="C318" s="95"/>
      <c r="D318" s="95"/>
      <c r="E318" s="95"/>
      <c r="F318" s="95"/>
      <c r="G318" s="95"/>
    </row>
    <row r="319" spans="2:7">
      <c r="B319" s="94"/>
      <c r="C319" s="95"/>
      <c r="D319" s="95"/>
      <c r="E319" s="95"/>
      <c r="F319" s="95"/>
      <c r="G319" s="95"/>
    </row>
    <row r="320" spans="2:7">
      <c r="B320" s="94"/>
      <c r="C320" s="95"/>
      <c r="D320" s="95"/>
      <c r="E320" s="95"/>
      <c r="F320" s="95"/>
      <c r="G320" s="95"/>
    </row>
    <row r="321" spans="2:7">
      <c r="B321" s="94"/>
      <c r="C321" s="95"/>
      <c r="D321" s="95"/>
      <c r="E321" s="95"/>
      <c r="F321" s="95"/>
      <c r="G321" s="95"/>
    </row>
    <row r="322" spans="2:7">
      <c r="B322" s="94"/>
      <c r="C322" s="95"/>
      <c r="D322" s="95"/>
      <c r="E322" s="95"/>
      <c r="F322" s="95"/>
      <c r="G322" s="95"/>
    </row>
    <row r="323" spans="2:7">
      <c r="B323" s="94"/>
      <c r="C323" s="95"/>
      <c r="D323" s="95"/>
      <c r="E323" s="95"/>
      <c r="F323" s="95"/>
      <c r="G323" s="95"/>
    </row>
    <row r="324" spans="2:7">
      <c r="B324" s="94"/>
      <c r="C324" s="95"/>
      <c r="D324" s="95"/>
      <c r="E324" s="95"/>
      <c r="F324" s="95"/>
      <c r="G324" s="95"/>
    </row>
    <row r="325" spans="2:7">
      <c r="B325" s="94"/>
      <c r="C325" s="95"/>
      <c r="D325" s="95"/>
      <c r="E325" s="95"/>
      <c r="F325" s="95"/>
      <c r="G325" s="95"/>
    </row>
    <row r="326" spans="2:7">
      <c r="B326" s="94"/>
      <c r="C326" s="95"/>
      <c r="D326" s="95"/>
      <c r="E326" s="95"/>
      <c r="F326" s="95"/>
      <c r="G326" s="95"/>
    </row>
    <row r="327" spans="2:7">
      <c r="B327" s="94"/>
      <c r="C327" s="95"/>
      <c r="D327" s="95"/>
      <c r="E327" s="95"/>
      <c r="F327" s="95"/>
      <c r="G327" s="95"/>
    </row>
    <row r="328" spans="2:7">
      <c r="B328" s="94"/>
      <c r="C328" s="95"/>
      <c r="D328" s="95"/>
      <c r="E328" s="95"/>
      <c r="F328" s="95"/>
      <c r="G328" s="95"/>
    </row>
    <row r="329" spans="2:7">
      <c r="B329" s="94"/>
      <c r="C329" s="95"/>
      <c r="D329" s="95"/>
      <c r="E329" s="95"/>
      <c r="F329" s="95"/>
      <c r="G329" s="95"/>
    </row>
    <row r="330" spans="2:7">
      <c r="B330" s="94"/>
      <c r="C330" s="95"/>
      <c r="D330" s="95"/>
      <c r="E330" s="95"/>
      <c r="F330" s="95"/>
      <c r="G330" s="95"/>
    </row>
    <row r="331" spans="2:7">
      <c r="B331" s="94"/>
      <c r="C331" s="95"/>
      <c r="D331" s="95"/>
      <c r="E331" s="95"/>
      <c r="F331" s="95"/>
      <c r="G331" s="95"/>
    </row>
    <row r="332" spans="2:7">
      <c r="B332" s="94"/>
      <c r="C332" s="95"/>
      <c r="D332" s="95"/>
      <c r="E332" s="95"/>
      <c r="F332" s="95"/>
      <c r="G332" s="95"/>
    </row>
    <row r="333" spans="2:7">
      <c r="B333" s="94"/>
      <c r="C333" s="95"/>
      <c r="D333" s="95"/>
      <c r="E333" s="95"/>
      <c r="F333" s="95"/>
      <c r="G333" s="95"/>
    </row>
    <row r="334" spans="2:7">
      <c r="B334" s="94"/>
      <c r="C334" s="95"/>
      <c r="D334" s="95"/>
      <c r="E334" s="95"/>
      <c r="F334" s="95"/>
      <c r="G334" s="95"/>
    </row>
    <row r="335" spans="2:7">
      <c r="B335" s="94"/>
      <c r="C335" s="95"/>
      <c r="D335" s="95"/>
      <c r="E335" s="95"/>
      <c r="F335" s="95"/>
      <c r="G335" s="95"/>
    </row>
    <row r="336" spans="2:7">
      <c r="B336" s="94"/>
      <c r="C336" s="95"/>
      <c r="D336" s="95"/>
      <c r="E336" s="95"/>
      <c r="F336" s="95"/>
      <c r="G336" s="95"/>
    </row>
    <row r="337" spans="2:7">
      <c r="B337" s="94"/>
      <c r="C337" s="95"/>
      <c r="D337" s="95"/>
      <c r="E337" s="95"/>
      <c r="F337" s="95"/>
      <c r="G337" s="95"/>
    </row>
    <row r="338" spans="2:7">
      <c r="B338" s="94"/>
      <c r="C338" s="95"/>
      <c r="D338" s="95"/>
      <c r="E338" s="95"/>
      <c r="F338" s="95"/>
      <c r="G338" s="95"/>
    </row>
    <row r="339" spans="2:7">
      <c r="B339" s="94"/>
      <c r="C339" s="95"/>
      <c r="D339" s="95"/>
      <c r="E339" s="95"/>
      <c r="F339" s="95"/>
      <c r="G339" s="95"/>
    </row>
    <row r="340" spans="2:7">
      <c r="B340" s="94"/>
      <c r="C340" s="95"/>
      <c r="D340" s="95"/>
      <c r="E340" s="95"/>
      <c r="F340" s="95"/>
      <c r="G340" s="95"/>
    </row>
    <row r="341" spans="2:7">
      <c r="B341" s="94"/>
      <c r="C341" s="95"/>
      <c r="D341" s="95"/>
      <c r="E341" s="95"/>
      <c r="F341" s="95"/>
      <c r="G341" s="95"/>
    </row>
    <row r="342" spans="2:7">
      <c r="B342" s="94"/>
      <c r="C342" s="95"/>
      <c r="D342" s="95"/>
      <c r="E342" s="95"/>
      <c r="F342" s="95"/>
      <c r="G342" s="95"/>
    </row>
    <row r="343" spans="2:7">
      <c r="B343" s="94"/>
      <c r="C343" s="95"/>
      <c r="D343" s="95"/>
      <c r="E343" s="95"/>
      <c r="F343" s="95"/>
      <c r="G343" s="95"/>
    </row>
    <row r="344" spans="2:7">
      <c r="B344" s="94"/>
      <c r="C344" s="95"/>
      <c r="D344" s="95"/>
      <c r="E344" s="95"/>
      <c r="F344" s="95"/>
      <c r="G344" s="95"/>
    </row>
    <row r="345" spans="2:7">
      <c r="B345" s="94"/>
      <c r="C345" s="95"/>
      <c r="D345" s="95"/>
      <c r="E345" s="95"/>
      <c r="F345" s="95"/>
      <c r="G345" s="95"/>
    </row>
    <row r="346" spans="2:7">
      <c r="B346" s="94"/>
      <c r="C346" s="95"/>
      <c r="D346" s="95"/>
      <c r="E346" s="95"/>
      <c r="F346" s="95"/>
      <c r="G346" s="95"/>
    </row>
    <row r="347" spans="2:7">
      <c r="B347" s="94"/>
      <c r="C347" s="95"/>
      <c r="D347" s="95"/>
      <c r="E347" s="95"/>
      <c r="F347" s="95"/>
      <c r="G347" s="95"/>
    </row>
    <row r="348" spans="2:7">
      <c r="B348" s="94"/>
      <c r="C348" s="95"/>
      <c r="D348" s="95"/>
      <c r="E348" s="95"/>
      <c r="F348" s="95"/>
      <c r="G348" s="95"/>
    </row>
    <row r="349" spans="2:7">
      <c r="B349" s="94"/>
      <c r="C349" s="95"/>
      <c r="D349" s="95"/>
      <c r="E349" s="95"/>
      <c r="F349" s="95"/>
      <c r="G349" s="95"/>
    </row>
    <row r="350" spans="2:7">
      <c r="B350" s="94"/>
      <c r="C350" s="95"/>
      <c r="D350" s="95"/>
      <c r="E350" s="95"/>
      <c r="F350" s="95"/>
      <c r="G350" s="95"/>
    </row>
    <row r="351" spans="2:7">
      <c r="B351" s="94"/>
      <c r="C351" s="95"/>
      <c r="D351" s="95"/>
      <c r="E351" s="95"/>
      <c r="F351" s="95"/>
      <c r="G351" s="95"/>
    </row>
    <row r="352" spans="2:7">
      <c r="B352" s="94"/>
      <c r="C352" s="95"/>
      <c r="D352" s="95"/>
      <c r="E352" s="95"/>
      <c r="F352" s="95"/>
      <c r="G352" s="95"/>
    </row>
    <row r="353" spans="2:7">
      <c r="B353" s="94"/>
      <c r="C353" s="95"/>
      <c r="D353" s="95"/>
      <c r="E353" s="95"/>
      <c r="F353" s="95"/>
      <c r="G353" s="95"/>
    </row>
    <row r="354" spans="2:7">
      <c r="B354" s="94"/>
      <c r="C354" s="95"/>
      <c r="D354" s="95"/>
      <c r="E354" s="95"/>
      <c r="F354" s="95"/>
      <c r="G354" s="95"/>
    </row>
    <row r="355" spans="2:7">
      <c r="B355" s="94"/>
      <c r="C355" s="95"/>
      <c r="D355" s="95"/>
      <c r="E355" s="95"/>
      <c r="F355" s="95"/>
      <c r="G355" s="95"/>
    </row>
    <row r="356" spans="2:7">
      <c r="B356" s="94"/>
      <c r="C356" s="95"/>
      <c r="D356" s="95"/>
      <c r="E356" s="95"/>
      <c r="F356" s="95"/>
      <c r="G356" s="95"/>
    </row>
    <row r="357" spans="2:7">
      <c r="B357" s="94"/>
      <c r="C357" s="95"/>
      <c r="D357" s="95"/>
      <c r="E357" s="95"/>
      <c r="F357" s="95"/>
      <c r="G357" s="95"/>
    </row>
    <row r="358" spans="2:7">
      <c r="B358" s="94"/>
      <c r="C358" s="95"/>
      <c r="D358" s="95"/>
      <c r="E358" s="95"/>
      <c r="F358" s="95"/>
      <c r="G358" s="95"/>
    </row>
    <row r="359" spans="2:7">
      <c r="B359" s="94"/>
      <c r="C359" s="95"/>
      <c r="D359" s="95"/>
      <c r="E359" s="95"/>
      <c r="F359" s="95"/>
      <c r="G359" s="95"/>
    </row>
    <row r="360" spans="2:7">
      <c r="B360" s="94"/>
      <c r="C360" s="95"/>
      <c r="D360" s="95"/>
      <c r="E360" s="95"/>
      <c r="F360" s="95"/>
      <c r="G360" s="95"/>
    </row>
    <row r="361" spans="2:7">
      <c r="B361" s="94"/>
      <c r="C361" s="95"/>
      <c r="D361" s="95"/>
      <c r="E361" s="95"/>
      <c r="F361" s="95"/>
      <c r="G361" s="95"/>
    </row>
    <row r="362" spans="2:7">
      <c r="B362" s="94"/>
      <c r="C362" s="95"/>
      <c r="D362" s="95"/>
      <c r="E362" s="95"/>
      <c r="F362" s="95"/>
      <c r="G362" s="95"/>
    </row>
    <row r="363" spans="2:7">
      <c r="B363" s="94"/>
      <c r="C363" s="95"/>
      <c r="D363" s="95"/>
      <c r="E363" s="95"/>
      <c r="F363" s="95"/>
      <c r="G363" s="95"/>
    </row>
    <row r="364" spans="2:7">
      <c r="B364" s="94"/>
      <c r="C364" s="95"/>
      <c r="D364" s="95"/>
      <c r="E364" s="95"/>
      <c r="F364" s="95"/>
      <c r="G364" s="95"/>
    </row>
    <row r="365" spans="2:7">
      <c r="B365" s="94"/>
      <c r="C365" s="95"/>
      <c r="D365" s="95"/>
      <c r="E365" s="95"/>
      <c r="F365" s="95"/>
      <c r="G365" s="95"/>
    </row>
    <row r="366" spans="2:7">
      <c r="B366" s="94"/>
      <c r="C366" s="95"/>
      <c r="D366" s="95"/>
      <c r="E366" s="95"/>
      <c r="F366" s="95"/>
      <c r="G366" s="95"/>
    </row>
    <row r="367" spans="2:7">
      <c r="B367" s="94"/>
      <c r="C367" s="95"/>
      <c r="D367" s="95"/>
      <c r="E367" s="95"/>
      <c r="F367" s="95"/>
      <c r="G367" s="95"/>
    </row>
    <row r="368" spans="2:7">
      <c r="B368" s="94"/>
      <c r="C368" s="95"/>
      <c r="D368" s="95"/>
      <c r="E368" s="95"/>
      <c r="F368" s="95"/>
      <c r="G368" s="95"/>
    </row>
    <row r="369" spans="2:7">
      <c r="B369" s="94"/>
      <c r="C369" s="95"/>
      <c r="D369" s="95"/>
      <c r="E369" s="95"/>
      <c r="F369" s="95"/>
      <c r="G369" s="95"/>
    </row>
    <row r="370" spans="2:7">
      <c r="B370" s="94"/>
      <c r="C370" s="95"/>
      <c r="D370" s="95"/>
      <c r="E370" s="95"/>
      <c r="F370" s="95"/>
      <c r="G370" s="95"/>
    </row>
    <row r="371" spans="2:7">
      <c r="B371" s="94"/>
      <c r="C371" s="95"/>
      <c r="D371" s="95"/>
      <c r="E371" s="95"/>
      <c r="F371" s="95"/>
      <c r="G371" s="95"/>
    </row>
    <row r="372" spans="2:7">
      <c r="B372" s="94"/>
      <c r="C372" s="95"/>
      <c r="D372" s="95"/>
      <c r="E372" s="95"/>
      <c r="F372" s="95"/>
      <c r="G372" s="95"/>
    </row>
    <row r="373" spans="2:7">
      <c r="B373" s="94"/>
      <c r="C373" s="95"/>
      <c r="D373" s="95"/>
      <c r="E373" s="95"/>
      <c r="F373" s="95"/>
      <c r="G373" s="95"/>
    </row>
    <row r="374" spans="2:7">
      <c r="B374" s="94"/>
      <c r="C374" s="95"/>
      <c r="D374" s="95"/>
      <c r="E374" s="95"/>
      <c r="F374" s="95"/>
      <c r="G374" s="95"/>
    </row>
    <row r="375" spans="2:7">
      <c r="B375" s="94"/>
      <c r="C375" s="95"/>
      <c r="D375" s="95"/>
      <c r="E375" s="95"/>
      <c r="F375" s="95"/>
      <c r="G375" s="95"/>
    </row>
    <row r="376" spans="2:7">
      <c r="B376" s="94"/>
      <c r="C376" s="95"/>
      <c r="D376" s="95"/>
      <c r="E376" s="95"/>
      <c r="F376" s="95"/>
      <c r="G376" s="95"/>
    </row>
    <row r="377" spans="2:7">
      <c r="B377" s="94"/>
      <c r="C377" s="95"/>
      <c r="D377" s="95"/>
      <c r="E377" s="95"/>
      <c r="F377" s="95"/>
      <c r="G377" s="95"/>
    </row>
    <row r="378" spans="2:7">
      <c r="B378" s="94"/>
      <c r="C378" s="95"/>
      <c r="D378" s="95"/>
      <c r="E378" s="95"/>
      <c r="F378" s="95"/>
      <c r="G378" s="95"/>
    </row>
    <row r="379" spans="2:7">
      <c r="B379" s="94"/>
      <c r="C379" s="95"/>
      <c r="D379" s="95"/>
      <c r="E379" s="95"/>
      <c r="F379" s="95"/>
      <c r="G379" s="95"/>
    </row>
    <row r="380" spans="2:7">
      <c r="B380" s="94"/>
      <c r="C380" s="95"/>
      <c r="D380" s="95"/>
      <c r="E380" s="95"/>
      <c r="F380" s="95"/>
      <c r="G380" s="95"/>
    </row>
    <row r="381" spans="2:7">
      <c r="B381" s="94"/>
      <c r="C381" s="95"/>
      <c r="D381" s="95"/>
      <c r="E381" s="95"/>
      <c r="F381" s="95"/>
      <c r="G381" s="95"/>
    </row>
    <row r="382" spans="2:7">
      <c r="B382" s="94"/>
      <c r="C382" s="95"/>
      <c r="D382" s="95"/>
      <c r="E382" s="95"/>
      <c r="F382" s="95"/>
      <c r="G382" s="95"/>
    </row>
    <row r="383" spans="2:7">
      <c r="B383" s="94"/>
      <c r="C383" s="95"/>
      <c r="D383" s="95"/>
      <c r="E383" s="95"/>
      <c r="F383" s="95"/>
      <c r="G383" s="95"/>
    </row>
    <row r="384" spans="2:7">
      <c r="B384" s="94"/>
      <c r="C384" s="95"/>
      <c r="D384" s="95"/>
      <c r="E384" s="95"/>
      <c r="F384" s="95"/>
      <c r="G384" s="95"/>
    </row>
    <row r="385" spans="2:7">
      <c r="B385" s="94"/>
      <c r="C385" s="95"/>
      <c r="D385" s="95"/>
      <c r="E385" s="95"/>
      <c r="F385" s="95"/>
      <c r="G385" s="95"/>
    </row>
    <row r="386" spans="2:7">
      <c r="B386" s="94"/>
      <c r="C386" s="95"/>
      <c r="D386" s="95"/>
      <c r="E386" s="95"/>
      <c r="F386" s="95"/>
      <c r="G386" s="95"/>
    </row>
    <row r="387" spans="2:7">
      <c r="B387" s="94"/>
      <c r="C387" s="95"/>
      <c r="D387" s="95"/>
      <c r="E387" s="95"/>
      <c r="F387" s="95"/>
      <c r="G387" s="95"/>
    </row>
    <row r="388" spans="2:7">
      <c r="B388" s="94"/>
      <c r="C388" s="95"/>
      <c r="D388" s="95"/>
      <c r="E388" s="95"/>
      <c r="F388" s="95"/>
      <c r="G388" s="95"/>
    </row>
    <row r="389" spans="2:7">
      <c r="B389" s="94"/>
      <c r="C389" s="95"/>
      <c r="D389" s="95"/>
      <c r="E389" s="95"/>
      <c r="F389" s="95"/>
      <c r="G389" s="95"/>
    </row>
    <row r="390" spans="2:7">
      <c r="B390" s="94"/>
      <c r="C390" s="95"/>
      <c r="D390" s="95"/>
      <c r="E390" s="95"/>
      <c r="F390" s="95"/>
      <c r="G390" s="95"/>
    </row>
    <row r="391" spans="2:7">
      <c r="B391" s="94"/>
      <c r="C391" s="95"/>
      <c r="D391" s="95"/>
      <c r="E391" s="95"/>
      <c r="F391" s="95"/>
      <c r="G391" s="95"/>
    </row>
    <row r="392" spans="2:7">
      <c r="B392" s="94"/>
      <c r="C392" s="95"/>
      <c r="D392" s="95"/>
      <c r="E392" s="95"/>
      <c r="F392" s="95"/>
      <c r="G392" s="95"/>
    </row>
    <row r="393" spans="2:7">
      <c r="B393" s="94"/>
      <c r="C393" s="95"/>
      <c r="D393" s="95"/>
      <c r="E393" s="95"/>
      <c r="F393" s="95"/>
      <c r="G393" s="95"/>
    </row>
    <row r="394" spans="2:7">
      <c r="B394" s="94"/>
      <c r="C394" s="95"/>
      <c r="D394" s="95"/>
      <c r="E394" s="95"/>
      <c r="F394" s="95"/>
      <c r="G394" s="95"/>
    </row>
    <row r="395" spans="2:7">
      <c r="B395" s="94"/>
      <c r="C395" s="95"/>
      <c r="D395" s="95"/>
      <c r="E395" s="95"/>
      <c r="F395" s="95"/>
      <c r="G395" s="95"/>
    </row>
    <row r="396" spans="2:7">
      <c r="B396" s="94"/>
      <c r="C396" s="95"/>
      <c r="D396" s="95"/>
      <c r="E396" s="95"/>
      <c r="F396" s="95"/>
      <c r="G396" s="95"/>
    </row>
    <row r="397" spans="2:7">
      <c r="B397" s="94"/>
      <c r="C397" s="95"/>
      <c r="D397" s="95"/>
      <c r="E397" s="95"/>
      <c r="F397" s="95"/>
      <c r="G397" s="95"/>
    </row>
    <row r="398" spans="2:7">
      <c r="B398" s="94"/>
      <c r="C398" s="95"/>
      <c r="D398" s="95"/>
      <c r="E398" s="95"/>
      <c r="F398" s="95"/>
      <c r="G398" s="95"/>
    </row>
    <row r="399" spans="2:7">
      <c r="B399" s="94"/>
      <c r="C399" s="95"/>
      <c r="D399" s="95"/>
      <c r="E399" s="95"/>
      <c r="F399" s="95"/>
      <c r="G399" s="95"/>
    </row>
    <row r="400" spans="2:7">
      <c r="B400" s="94"/>
      <c r="C400" s="95"/>
      <c r="D400" s="95"/>
      <c r="E400" s="95"/>
      <c r="F400" s="95"/>
      <c r="G400" s="95"/>
    </row>
    <row r="401" spans="2:7">
      <c r="B401" s="94"/>
      <c r="C401" s="95"/>
      <c r="D401" s="95"/>
      <c r="E401" s="95"/>
      <c r="F401" s="95"/>
      <c r="G401" s="95"/>
    </row>
    <row r="402" spans="2:7">
      <c r="B402" s="94"/>
      <c r="C402" s="95"/>
      <c r="D402" s="95"/>
      <c r="E402" s="95"/>
      <c r="F402" s="95"/>
      <c r="G402" s="95"/>
    </row>
    <row r="403" spans="2:7">
      <c r="B403" s="94"/>
      <c r="C403" s="95"/>
      <c r="D403" s="95"/>
      <c r="E403" s="95"/>
      <c r="F403" s="95"/>
      <c r="G403" s="95"/>
    </row>
    <row r="404" spans="2:7">
      <c r="B404" s="94"/>
      <c r="C404" s="95"/>
      <c r="D404" s="95"/>
      <c r="E404" s="95"/>
      <c r="F404" s="95"/>
      <c r="G404" s="95"/>
    </row>
    <row r="405" spans="2:7">
      <c r="B405" s="94"/>
      <c r="C405" s="95"/>
      <c r="D405" s="95"/>
      <c r="E405" s="95"/>
      <c r="F405" s="95"/>
      <c r="G405" s="95"/>
    </row>
    <row r="406" spans="2:7">
      <c r="B406" s="94"/>
      <c r="C406" s="95"/>
      <c r="D406" s="95"/>
      <c r="E406" s="95"/>
      <c r="F406" s="95"/>
      <c r="G406" s="95"/>
    </row>
    <row r="407" spans="2:7">
      <c r="B407" s="94"/>
      <c r="C407" s="95"/>
      <c r="D407" s="95"/>
      <c r="E407" s="95"/>
      <c r="F407" s="95"/>
      <c r="G407" s="95"/>
    </row>
    <row r="408" spans="2:7">
      <c r="B408" s="94"/>
      <c r="C408" s="95"/>
      <c r="D408" s="95"/>
      <c r="E408" s="95"/>
      <c r="F408" s="95"/>
      <c r="G408" s="95"/>
    </row>
    <row r="409" spans="2:7">
      <c r="B409" s="94"/>
      <c r="C409" s="95"/>
      <c r="D409" s="95"/>
      <c r="E409" s="95"/>
      <c r="F409" s="95"/>
      <c r="G409" s="95"/>
    </row>
    <row r="410" spans="2:7">
      <c r="B410" s="94"/>
      <c r="C410" s="95"/>
      <c r="D410" s="95"/>
      <c r="E410" s="95"/>
      <c r="F410" s="95"/>
      <c r="G410" s="95"/>
    </row>
    <row r="411" spans="2:7">
      <c r="B411" s="94"/>
      <c r="C411" s="95"/>
      <c r="D411" s="95"/>
      <c r="E411" s="95"/>
      <c r="F411" s="95"/>
      <c r="G411" s="95"/>
    </row>
    <row r="412" spans="2:7">
      <c r="B412" s="94"/>
      <c r="C412" s="95"/>
      <c r="D412" s="95"/>
      <c r="E412" s="95"/>
      <c r="F412" s="95"/>
      <c r="G412" s="95"/>
    </row>
    <row r="413" spans="2:7">
      <c r="B413" s="94"/>
      <c r="C413" s="95"/>
      <c r="D413" s="95"/>
      <c r="E413" s="95"/>
      <c r="F413" s="95"/>
      <c r="G413" s="95"/>
    </row>
    <row r="414" spans="2:7">
      <c r="B414" s="94"/>
      <c r="C414" s="95"/>
      <c r="D414" s="95"/>
      <c r="E414" s="95"/>
      <c r="F414" s="95"/>
      <c r="G414" s="95"/>
    </row>
    <row r="415" spans="2:7">
      <c r="B415" s="94"/>
      <c r="C415" s="95"/>
      <c r="D415" s="95"/>
      <c r="E415" s="95"/>
      <c r="F415" s="95"/>
      <c r="G415" s="95"/>
    </row>
    <row r="416" spans="2:7">
      <c r="B416" s="94"/>
      <c r="C416" s="95"/>
      <c r="D416" s="95"/>
      <c r="E416" s="95"/>
      <c r="F416" s="95"/>
      <c r="G416" s="95"/>
    </row>
    <row r="417" spans="2:7">
      <c r="B417" s="94"/>
      <c r="C417" s="95"/>
      <c r="D417" s="95"/>
      <c r="E417" s="95"/>
      <c r="F417" s="95"/>
      <c r="G417" s="95"/>
    </row>
    <row r="418" spans="2:7">
      <c r="B418" s="94"/>
      <c r="C418" s="95"/>
      <c r="D418" s="95"/>
      <c r="E418" s="95"/>
      <c r="F418" s="95"/>
      <c r="G418" s="95"/>
    </row>
    <row r="419" spans="2:7">
      <c r="B419" s="94"/>
      <c r="C419" s="95"/>
      <c r="D419" s="95"/>
      <c r="E419" s="95"/>
      <c r="F419" s="95"/>
      <c r="G419" s="95"/>
    </row>
    <row r="420" spans="2:7">
      <c r="B420" s="94"/>
      <c r="C420" s="95"/>
      <c r="D420" s="95"/>
      <c r="E420" s="95"/>
      <c r="F420" s="95"/>
      <c r="G420" s="95"/>
    </row>
    <row r="421" spans="2:7">
      <c r="B421" s="94"/>
      <c r="C421" s="95"/>
      <c r="D421" s="95"/>
      <c r="E421" s="95"/>
      <c r="F421" s="95"/>
      <c r="G421" s="95"/>
    </row>
    <row r="422" spans="2:7">
      <c r="B422" s="94"/>
      <c r="C422" s="95"/>
      <c r="D422" s="95"/>
      <c r="E422" s="95"/>
      <c r="F422" s="95"/>
      <c r="G422" s="95"/>
    </row>
    <row r="423" spans="2:7">
      <c r="B423" s="94"/>
      <c r="C423" s="95"/>
      <c r="D423" s="95"/>
      <c r="E423" s="95"/>
      <c r="F423" s="95"/>
      <c r="G423" s="95"/>
    </row>
    <row r="424" spans="2:7">
      <c r="B424" s="94"/>
      <c r="C424" s="95"/>
      <c r="D424" s="95"/>
      <c r="E424" s="95"/>
      <c r="F424" s="95"/>
      <c r="G424" s="95"/>
    </row>
    <row r="425" spans="2:7">
      <c r="B425" s="94"/>
      <c r="C425" s="95"/>
      <c r="D425" s="95"/>
      <c r="E425" s="95"/>
      <c r="F425" s="95"/>
      <c r="G425" s="95"/>
    </row>
    <row r="426" spans="2:7">
      <c r="B426" s="94"/>
      <c r="C426" s="95"/>
      <c r="D426" s="95"/>
      <c r="E426" s="95"/>
      <c r="F426" s="95"/>
      <c r="G426" s="95"/>
    </row>
    <row r="427" spans="2:7">
      <c r="B427" s="94"/>
      <c r="C427" s="95"/>
      <c r="D427" s="95"/>
      <c r="E427" s="95"/>
      <c r="F427" s="95"/>
      <c r="G427" s="95"/>
    </row>
    <row r="428" spans="2:7">
      <c r="B428" s="94"/>
      <c r="C428" s="95"/>
      <c r="D428" s="95"/>
      <c r="E428" s="95"/>
      <c r="F428" s="95"/>
      <c r="G428" s="95"/>
    </row>
    <row r="429" spans="2:7">
      <c r="B429" s="94"/>
      <c r="C429" s="95"/>
      <c r="D429" s="95"/>
      <c r="E429" s="95"/>
      <c r="F429" s="95"/>
      <c r="G429" s="95"/>
    </row>
    <row r="430" spans="2:7">
      <c r="B430" s="94"/>
      <c r="C430" s="95"/>
      <c r="D430" s="95"/>
      <c r="E430" s="95"/>
      <c r="F430" s="95"/>
      <c r="G430" s="95"/>
    </row>
    <row r="431" spans="2:7">
      <c r="B431" s="94"/>
      <c r="C431" s="95"/>
      <c r="D431" s="95"/>
      <c r="E431" s="95"/>
      <c r="F431" s="95"/>
      <c r="G431" s="95"/>
    </row>
    <row r="432" spans="2:7">
      <c r="B432" s="94"/>
      <c r="C432" s="95"/>
      <c r="D432" s="95"/>
      <c r="E432" s="95"/>
      <c r="F432" s="95"/>
      <c r="G432" s="95"/>
    </row>
    <row r="433" spans="2:7">
      <c r="B433" s="94"/>
      <c r="C433" s="95"/>
      <c r="D433" s="95"/>
      <c r="E433" s="95"/>
      <c r="F433" s="95"/>
      <c r="G433" s="95"/>
    </row>
    <row r="434" spans="2:7">
      <c r="B434" s="94"/>
      <c r="C434" s="95"/>
      <c r="D434" s="95"/>
      <c r="E434" s="95"/>
      <c r="F434" s="95"/>
      <c r="G434" s="95"/>
    </row>
    <row r="435" spans="2:7">
      <c r="B435" s="94"/>
      <c r="C435" s="95"/>
      <c r="D435" s="95"/>
      <c r="E435" s="95"/>
      <c r="F435" s="95"/>
      <c r="G435" s="95"/>
    </row>
    <row r="436" spans="2:7">
      <c r="B436" s="94"/>
      <c r="C436" s="95"/>
      <c r="D436" s="95"/>
      <c r="E436" s="95"/>
      <c r="F436" s="95"/>
      <c r="G436" s="95"/>
    </row>
    <row r="437" spans="2:7">
      <c r="B437" s="94"/>
      <c r="C437" s="95"/>
      <c r="D437" s="95"/>
      <c r="E437" s="95"/>
      <c r="F437" s="95"/>
      <c r="G437" s="95"/>
    </row>
    <row r="438" spans="2:7">
      <c r="B438" s="94"/>
      <c r="C438" s="95"/>
      <c r="D438" s="95"/>
      <c r="E438" s="95"/>
      <c r="F438" s="95"/>
      <c r="G438" s="95"/>
    </row>
    <row r="439" spans="2:7">
      <c r="B439" s="94"/>
      <c r="C439" s="95"/>
      <c r="D439" s="95"/>
      <c r="E439" s="95"/>
      <c r="F439" s="95"/>
      <c r="G439" s="95"/>
    </row>
    <row r="440" spans="2:7">
      <c r="B440" s="94"/>
      <c r="C440" s="95"/>
      <c r="D440" s="95"/>
      <c r="E440" s="95"/>
      <c r="F440" s="95"/>
      <c r="G440" s="95"/>
    </row>
    <row r="441" spans="2:7">
      <c r="B441" s="94"/>
      <c r="C441" s="95"/>
      <c r="D441" s="95"/>
      <c r="E441" s="95"/>
      <c r="F441" s="95"/>
      <c r="G441" s="95"/>
    </row>
    <row r="442" spans="2:7">
      <c r="B442" s="94"/>
      <c r="C442" s="95"/>
      <c r="D442" s="95"/>
      <c r="E442" s="95"/>
      <c r="F442" s="95"/>
      <c r="G442" s="95"/>
    </row>
    <row r="443" spans="2:7">
      <c r="B443" s="94"/>
      <c r="C443" s="95"/>
      <c r="D443" s="95"/>
      <c r="E443" s="95"/>
      <c r="F443" s="95"/>
      <c r="G443" s="95"/>
    </row>
    <row r="444" spans="2:7">
      <c r="B444" s="94"/>
      <c r="C444" s="95"/>
      <c r="D444" s="95"/>
      <c r="E444" s="95"/>
      <c r="F444" s="95"/>
      <c r="G444" s="95"/>
    </row>
    <row r="445" spans="2:7">
      <c r="B445" s="94"/>
      <c r="C445" s="95"/>
      <c r="D445" s="95"/>
      <c r="E445" s="95"/>
      <c r="F445" s="95"/>
      <c r="G445" s="95"/>
    </row>
    <row r="446" spans="2:7">
      <c r="B446" s="94"/>
      <c r="C446" s="95"/>
      <c r="D446" s="95"/>
      <c r="E446" s="95"/>
      <c r="F446" s="95"/>
      <c r="G446" s="95"/>
    </row>
    <row r="447" spans="2:7">
      <c r="B447" s="94"/>
      <c r="C447" s="95"/>
      <c r="D447" s="95"/>
      <c r="E447" s="95"/>
      <c r="F447" s="95"/>
      <c r="G447" s="95"/>
    </row>
    <row r="448" spans="2:7">
      <c r="B448" s="94"/>
      <c r="C448" s="95"/>
      <c r="D448" s="95"/>
      <c r="E448" s="95"/>
      <c r="F448" s="95"/>
      <c r="G448" s="95"/>
    </row>
    <row r="449" spans="2:7">
      <c r="B449" s="94"/>
      <c r="C449" s="95"/>
      <c r="D449" s="95"/>
      <c r="E449" s="95"/>
      <c r="F449" s="95"/>
      <c r="G449" s="95"/>
    </row>
    <row r="450" spans="2:7">
      <c r="B450" s="94"/>
      <c r="C450" s="95"/>
      <c r="D450" s="95"/>
      <c r="E450" s="95"/>
      <c r="F450" s="95"/>
      <c r="G450" s="95"/>
    </row>
    <row r="451" spans="2:7">
      <c r="B451" s="94"/>
      <c r="C451" s="95"/>
      <c r="D451" s="95"/>
      <c r="E451" s="95"/>
      <c r="F451" s="95"/>
      <c r="G451" s="95"/>
    </row>
    <row r="452" spans="2:7">
      <c r="B452" s="94"/>
      <c r="C452" s="95"/>
      <c r="D452" s="95"/>
      <c r="E452" s="95"/>
      <c r="F452" s="95"/>
      <c r="G452" s="95"/>
    </row>
    <row r="453" spans="2:7">
      <c r="B453" s="94"/>
      <c r="C453" s="95"/>
      <c r="D453" s="95"/>
      <c r="E453" s="95"/>
      <c r="F453" s="95"/>
      <c r="G453" s="95"/>
    </row>
    <row r="454" spans="2:7">
      <c r="B454" s="94"/>
      <c r="C454" s="95"/>
      <c r="D454" s="95"/>
      <c r="E454" s="95"/>
      <c r="F454" s="95"/>
      <c r="G454" s="95"/>
    </row>
    <row r="455" spans="2:7">
      <c r="B455" s="94"/>
      <c r="C455" s="95"/>
      <c r="D455" s="95"/>
      <c r="E455" s="95"/>
      <c r="F455" s="95"/>
      <c r="G455" s="95"/>
    </row>
    <row r="456" spans="2:7">
      <c r="B456" s="94"/>
      <c r="C456" s="95"/>
      <c r="D456" s="95"/>
      <c r="E456" s="95"/>
      <c r="F456" s="95"/>
      <c r="G456" s="95"/>
    </row>
    <row r="457" spans="2:7">
      <c r="B457" s="94"/>
      <c r="C457" s="95"/>
      <c r="D457" s="95"/>
      <c r="E457" s="95"/>
      <c r="F457" s="95"/>
      <c r="G457" s="95"/>
    </row>
    <row r="458" spans="2:7">
      <c r="B458" s="94"/>
      <c r="C458" s="95"/>
      <c r="D458" s="95"/>
      <c r="E458" s="95"/>
      <c r="F458" s="95"/>
      <c r="G458" s="95"/>
    </row>
    <row r="459" spans="2:7">
      <c r="B459" s="94"/>
      <c r="C459" s="95"/>
      <c r="D459" s="95"/>
      <c r="E459" s="95"/>
      <c r="F459" s="95"/>
      <c r="G459" s="95"/>
    </row>
    <row r="460" spans="2:7">
      <c r="B460" s="94"/>
      <c r="C460" s="95"/>
      <c r="D460" s="95"/>
      <c r="E460" s="95"/>
      <c r="F460" s="95"/>
      <c r="G460" s="95"/>
    </row>
    <row r="461" spans="2:7">
      <c r="B461" s="94"/>
      <c r="C461" s="95"/>
      <c r="D461" s="95"/>
      <c r="E461" s="95"/>
      <c r="F461" s="95"/>
      <c r="G461" s="95"/>
    </row>
    <row r="462" spans="2:7">
      <c r="B462" s="94"/>
      <c r="C462" s="95"/>
      <c r="D462" s="95"/>
      <c r="E462" s="95"/>
      <c r="F462" s="95"/>
      <c r="G462" s="95"/>
    </row>
    <row r="463" spans="2:7">
      <c r="B463" s="94"/>
      <c r="C463" s="95"/>
      <c r="D463" s="95"/>
      <c r="E463" s="95"/>
      <c r="F463" s="95"/>
      <c r="G463" s="95"/>
    </row>
    <row r="464" spans="2:7">
      <c r="B464" s="94"/>
      <c r="C464" s="95"/>
      <c r="D464" s="95"/>
      <c r="E464" s="95"/>
      <c r="F464" s="95"/>
      <c r="G464" s="95"/>
    </row>
    <row r="465" spans="2:7">
      <c r="B465" s="94"/>
      <c r="C465" s="95"/>
      <c r="D465" s="95"/>
      <c r="E465" s="95"/>
      <c r="F465" s="95"/>
      <c r="G465" s="95"/>
    </row>
    <row r="466" spans="2:7">
      <c r="B466" s="94"/>
      <c r="C466" s="95"/>
      <c r="D466" s="95"/>
      <c r="E466" s="95"/>
      <c r="F466" s="95"/>
      <c r="G466" s="95"/>
    </row>
    <row r="467" spans="2:7">
      <c r="B467" s="94"/>
      <c r="C467" s="95"/>
      <c r="D467" s="95"/>
      <c r="E467" s="95"/>
      <c r="F467" s="95"/>
      <c r="G467" s="95"/>
    </row>
    <row r="468" spans="2:7">
      <c r="B468" s="94"/>
      <c r="C468" s="95"/>
      <c r="D468" s="95"/>
      <c r="E468" s="95"/>
      <c r="F468" s="95"/>
      <c r="G468" s="95"/>
    </row>
    <row r="469" spans="2:7">
      <c r="B469" s="94"/>
      <c r="C469" s="95"/>
      <c r="D469" s="95"/>
      <c r="E469" s="95"/>
      <c r="F469" s="95"/>
      <c r="G469" s="95"/>
    </row>
    <row r="470" spans="2:7">
      <c r="B470" s="94"/>
      <c r="C470" s="95"/>
      <c r="D470" s="95"/>
      <c r="E470" s="95"/>
      <c r="F470" s="95"/>
      <c r="G470" s="95"/>
    </row>
    <row r="471" spans="2:7">
      <c r="B471" s="94"/>
      <c r="C471" s="95"/>
      <c r="D471" s="95"/>
      <c r="E471" s="95"/>
      <c r="F471" s="95"/>
      <c r="G471" s="95"/>
    </row>
    <row r="472" spans="2:7">
      <c r="B472" s="94"/>
      <c r="C472" s="95"/>
      <c r="D472" s="95"/>
      <c r="E472" s="95"/>
      <c r="F472" s="95"/>
      <c r="G472" s="95"/>
    </row>
    <row r="473" spans="2:7">
      <c r="B473" s="94"/>
      <c r="C473" s="95"/>
      <c r="D473" s="95"/>
      <c r="E473" s="95"/>
      <c r="F473" s="95"/>
      <c r="G473" s="95"/>
    </row>
    <row r="474" spans="2:7">
      <c r="B474" s="94"/>
      <c r="C474" s="95"/>
      <c r="D474" s="95"/>
      <c r="E474" s="95"/>
      <c r="F474" s="95"/>
      <c r="G474" s="95"/>
    </row>
    <row r="475" spans="2:7">
      <c r="B475" s="94"/>
      <c r="C475" s="95"/>
      <c r="D475" s="95"/>
      <c r="E475" s="95"/>
      <c r="F475" s="95"/>
      <c r="G475" s="95"/>
    </row>
    <row r="476" spans="2:7">
      <c r="B476" s="94"/>
      <c r="C476" s="95"/>
      <c r="D476" s="95"/>
      <c r="E476" s="95"/>
      <c r="F476" s="95"/>
      <c r="G476" s="95"/>
    </row>
    <row r="477" spans="2:7">
      <c r="B477" s="94"/>
      <c r="C477" s="95"/>
      <c r="D477" s="95"/>
      <c r="E477" s="95"/>
      <c r="F477" s="95"/>
      <c r="G477" s="95"/>
    </row>
    <row r="478" spans="2:7">
      <c r="B478" s="94"/>
      <c r="C478" s="95"/>
      <c r="D478" s="95"/>
      <c r="E478" s="95"/>
      <c r="F478" s="95"/>
      <c r="G478" s="95"/>
    </row>
    <row r="479" spans="2:7">
      <c r="B479" s="94"/>
      <c r="C479" s="95"/>
      <c r="D479" s="95"/>
      <c r="E479" s="95"/>
      <c r="F479" s="95"/>
      <c r="G479" s="95"/>
    </row>
    <row r="480" spans="2:7">
      <c r="B480" s="94"/>
      <c r="C480" s="95"/>
      <c r="D480" s="95"/>
      <c r="E480" s="95"/>
      <c r="F480" s="95"/>
      <c r="G480" s="95"/>
    </row>
    <row r="481" spans="2:7">
      <c r="B481" s="94"/>
      <c r="C481" s="95"/>
      <c r="D481" s="95"/>
      <c r="E481" s="95"/>
      <c r="F481" s="95"/>
      <c r="G481" s="95"/>
    </row>
    <row r="482" spans="2:7">
      <c r="B482" s="94"/>
      <c r="C482" s="95"/>
      <c r="D482" s="95"/>
      <c r="E482" s="95"/>
      <c r="F482" s="95"/>
      <c r="G482" s="95"/>
    </row>
    <row r="483" spans="2:7">
      <c r="B483" s="94"/>
      <c r="C483" s="95"/>
      <c r="D483" s="95"/>
      <c r="E483" s="95"/>
      <c r="F483" s="95"/>
      <c r="G483" s="95"/>
    </row>
    <row r="484" spans="2:7">
      <c r="B484" s="94"/>
      <c r="C484" s="95"/>
      <c r="D484" s="95"/>
      <c r="E484" s="95"/>
      <c r="F484" s="95"/>
      <c r="G484" s="95"/>
    </row>
    <row r="485" spans="2:7">
      <c r="B485" s="94"/>
      <c r="C485" s="95"/>
      <c r="D485" s="95"/>
      <c r="E485" s="95"/>
      <c r="F485" s="95"/>
      <c r="G485" s="95"/>
    </row>
    <row r="486" spans="2:7">
      <c r="B486" s="94"/>
      <c r="C486" s="95"/>
      <c r="D486" s="95"/>
      <c r="E486" s="95"/>
      <c r="F486" s="95"/>
      <c r="G486" s="95"/>
    </row>
    <row r="487" spans="2:7">
      <c r="B487" s="94"/>
      <c r="C487" s="95"/>
      <c r="D487" s="95"/>
      <c r="E487" s="95"/>
      <c r="F487" s="95"/>
      <c r="G487" s="95"/>
    </row>
    <row r="488" spans="2:7">
      <c r="B488" s="94"/>
      <c r="C488" s="95"/>
      <c r="D488" s="95"/>
      <c r="E488" s="95"/>
      <c r="F488" s="95"/>
      <c r="G488" s="95"/>
    </row>
    <row r="489" spans="2:7">
      <c r="B489" s="94"/>
      <c r="C489" s="95"/>
      <c r="D489" s="95"/>
      <c r="E489" s="95"/>
      <c r="F489" s="95"/>
      <c r="G489" s="95"/>
    </row>
    <row r="490" spans="2:7">
      <c r="B490" s="94"/>
      <c r="C490" s="95"/>
      <c r="D490" s="95"/>
      <c r="E490" s="95"/>
      <c r="F490" s="95"/>
      <c r="G490" s="95"/>
    </row>
    <row r="491" spans="2:7">
      <c r="B491" s="94"/>
      <c r="C491" s="95"/>
      <c r="D491" s="95"/>
      <c r="E491" s="95"/>
      <c r="F491" s="95"/>
      <c r="G491" s="95"/>
    </row>
    <row r="492" spans="2:7">
      <c r="B492" s="94"/>
      <c r="C492" s="95"/>
      <c r="D492" s="95"/>
      <c r="E492" s="95"/>
      <c r="F492" s="95"/>
      <c r="G492" s="95"/>
    </row>
    <row r="493" spans="2:7">
      <c r="B493" s="94"/>
      <c r="C493" s="95"/>
      <c r="D493" s="95"/>
      <c r="E493" s="95"/>
      <c r="F493" s="95"/>
      <c r="G493" s="95"/>
    </row>
    <row r="494" spans="2:7">
      <c r="B494" s="94"/>
      <c r="C494" s="95"/>
      <c r="D494" s="95"/>
      <c r="E494" s="95"/>
      <c r="F494" s="95"/>
      <c r="G494" s="95"/>
    </row>
    <row r="495" spans="2:7">
      <c r="B495" s="94"/>
      <c r="C495" s="95"/>
      <c r="D495" s="95"/>
      <c r="E495" s="95"/>
      <c r="F495" s="95"/>
      <c r="G495" s="95"/>
    </row>
    <row r="496" spans="2:7">
      <c r="B496" s="94"/>
      <c r="C496" s="95"/>
      <c r="D496" s="95"/>
      <c r="E496" s="95"/>
      <c r="F496" s="95"/>
      <c r="G496" s="95"/>
    </row>
    <row r="497" spans="2:7">
      <c r="B497" s="94"/>
      <c r="C497" s="95"/>
      <c r="D497" s="95"/>
      <c r="E497" s="95"/>
      <c r="F497" s="95"/>
      <c r="G497" s="95"/>
    </row>
    <row r="498" spans="2:7">
      <c r="B498" s="94"/>
      <c r="C498" s="95"/>
      <c r="D498" s="95"/>
      <c r="E498" s="95"/>
      <c r="F498" s="95"/>
      <c r="G498" s="95"/>
    </row>
    <row r="499" spans="2:7">
      <c r="B499" s="94"/>
      <c r="C499" s="95"/>
      <c r="D499" s="95"/>
      <c r="E499" s="95"/>
      <c r="F499" s="95"/>
      <c r="G499" s="95"/>
    </row>
    <row r="500" spans="2:7">
      <c r="B500" s="94"/>
      <c r="C500" s="95"/>
      <c r="D500" s="95"/>
      <c r="E500" s="95"/>
      <c r="F500" s="95"/>
      <c r="G500" s="95"/>
    </row>
    <row r="501" spans="2:7">
      <c r="B501" s="94"/>
      <c r="C501" s="95"/>
      <c r="D501" s="95"/>
      <c r="E501" s="95"/>
      <c r="F501" s="95"/>
      <c r="G501" s="95"/>
    </row>
    <row r="502" spans="2:7">
      <c r="B502" s="94"/>
      <c r="C502" s="95"/>
      <c r="D502" s="95"/>
      <c r="E502" s="95"/>
      <c r="F502" s="95"/>
      <c r="G502" s="95"/>
    </row>
    <row r="503" spans="2:7">
      <c r="B503" s="94"/>
      <c r="C503" s="95"/>
      <c r="D503" s="95"/>
      <c r="E503" s="95"/>
      <c r="F503" s="95"/>
      <c r="G503" s="95"/>
    </row>
    <row r="504" spans="2:7">
      <c r="B504" s="94"/>
      <c r="C504" s="95"/>
      <c r="D504" s="95"/>
      <c r="E504" s="95"/>
      <c r="F504" s="95"/>
      <c r="G504" s="95"/>
    </row>
    <row r="505" spans="2:7">
      <c r="B505" s="94"/>
      <c r="C505" s="95"/>
      <c r="D505" s="95"/>
      <c r="E505" s="95"/>
      <c r="F505" s="95"/>
      <c r="G505" s="95"/>
    </row>
    <row r="506" spans="2:7">
      <c r="B506" s="94"/>
      <c r="C506" s="95"/>
      <c r="D506" s="95"/>
      <c r="E506" s="95"/>
      <c r="F506" s="95"/>
      <c r="G506" s="95"/>
    </row>
    <row r="507" spans="2:7">
      <c r="B507" s="94"/>
      <c r="C507" s="95"/>
      <c r="D507" s="95"/>
      <c r="E507" s="95"/>
      <c r="F507" s="95"/>
      <c r="G507" s="95"/>
    </row>
    <row r="508" spans="2:7">
      <c r="B508" s="94"/>
      <c r="C508" s="95"/>
      <c r="D508" s="95"/>
      <c r="E508" s="95"/>
      <c r="F508" s="95"/>
      <c r="G508" s="95"/>
    </row>
    <row r="509" spans="2:7">
      <c r="B509" s="94"/>
      <c r="C509" s="95"/>
      <c r="D509" s="95"/>
      <c r="E509" s="95"/>
      <c r="F509" s="95"/>
      <c r="G509" s="95"/>
    </row>
    <row r="510" spans="2:7">
      <c r="B510" s="94"/>
      <c r="C510" s="95"/>
      <c r="D510" s="95"/>
      <c r="E510" s="95"/>
      <c r="F510" s="95"/>
      <c r="G510" s="95"/>
    </row>
    <row r="511" spans="2:7">
      <c r="B511" s="94"/>
      <c r="C511" s="95"/>
      <c r="D511" s="95"/>
      <c r="E511" s="95"/>
      <c r="F511" s="95"/>
      <c r="G511" s="95"/>
    </row>
    <row r="512" spans="2:7">
      <c r="B512" s="94"/>
      <c r="C512" s="95"/>
      <c r="D512" s="95"/>
      <c r="E512" s="95"/>
      <c r="F512" s="95"/>
      <c r="G512" s="95"/>
    </row>
    <row r="513" spans="2:7">
      <c r="B513" s="94"/>
      <c r="C513" s="95"/>
      <c r="D513" s="95"/>
      <c r="E513" s="95"/>
      <c r="F513" s="95"/>
      <c r="G513" s="95"/>
    </row>
    <row r="514" spans="2:7">
      <c r="B514" s="94"/>
      <c r="C514" s="95"/>
      <c r="D514" s="95"/>
      <c r="E514" s="95"/>
      <c r="F514" s="95"/>
      <c r="G514" s="95"/>
    </row>
    <row r="515" spans="2:7">
      <c r="B515" s="94"/>
      <c r="C515" s="95"/>
      <c r="D515" s="95"/>
      <c r="E515" s="95"/>
      <c r="F515" s="95"/>
      <c r="G515" s="95"/>
    </row>
    <row r="516" spans="2:7">
      <c r="B516" s="94"/>
      <c r="C516" s="95"/>
      <c r="D516" s="95"/>
      <c r="E516" s="95"/>
      <c r="F516" s="95"/>
      <c r="G516" s="95"/>
    </row>
    <row r="517" spans="2:7">
      <c r="B517" s="94"/>
      <c r="C517" s="95"/>
      <c r="D517" s="95"/>
      <c r="E517" s="95"/>
      <c r="F517" s="95"/>
      <c r="G517" s="95"/>
    </row>
    <row r="518" spans="2:7">
      <c r="B518" s="94"/>
      <c r="C518" s="95"/>
      <c r="D518" s="95"/>
      <c r="E518" s="95"/>
      <c r="F518" s="95"/>
      <c r="G518" s="95"/>
    </row>
    <row r="519" spans="2:7">
      <c r="B519" s="94"/>
      <c r="C519" s="95"/>
      <c r="D519" s="95"/>
      <c r="E519" s="95"/>
      <c r="F519" s="95"/>
      <c r="G519" s="95"/>
    </row>
    <row r="520" spans="2:7">
      <c r="B520" s="94"/>
      <c r="C520" s="95"/>
      <c r="D520" s="95"/>
      <c r="E520" s="95"/>
      <c r="F520" s="95"/>
      <c r="G520" s="95"/>
    </row>
    <row r="521" spans="2:7">
      <c r="B521" s="94"/>
      <c r="C521" s="95"/>
      <c r="D521" s="95"/>
      <c r="E521" s="95"/>
      <c r="F521" s="95"/>
      <c r="G521" s="95"/>
    </row>
    <row r="522" spans="2:7">
      <c r="B522" s="94"/>
      <c r="C522" s="95"/>
      <c r="D522" s="95"/>
      <c r="E522" s="95"/>
      <c r="F522" s="95"/>
      <c r="G522" s="95"/>
    </row>
    <row r="523" spans="2:7">
      <c r="B523" s="94"/>
      <c r="C523" s="95"/>
      <c r="D523" s="95"/>
      <c r="E523" s="95"/>
      <c r="F523" s="95"/>
      <c r="G523" s="95"/>
    </row>
    <row r="524" spans="2:7">
      <c r="B524" s="94"/>
      <c r="C524" s="95"/>
      <c r="D524" s="95"/>
      <c r="E524" s="95"/>
      <c r="F524" s="95"/>
      <c r="G524" s="95"/>
    </row>
    <row r="525" spans="2:7">
      <c r="B525" s="94"/>
      <c r="C525" s="95"/>
      <c r="D525" s="95"/>
      <c r="E525" s="95"/>
      <c r="F525" s="95"/>
      <c r="G525" s="95"/>
    </row>
    <row r="526" spans="2:7">
      <c r="B526" s="94"/>
      <c r="C526" s="95"/>
      <c r="D526" s="95"/>
      <c r="E526" s="95"/>
      <c r="F526" s="95"/>
      <c r="G526" s="95"/>
    </row>
    <row r="527" spans="2:7">
      <c r="B527" s="94"/>
      <c r="C527" s="95"/>
      <c r="D527" s="95"/>
      <c r="E527" s="95"/>
      <c r="F527" s="95"/>
      <c r="G527" s="95"/>
    </row>
    <row r="528" spans="2:7">
      <c r="B528" s="94"/>
      <c r="C528" s="95"/>
      <c r="D528" s="95"/>
      <c r="E528" s="95"/>
      <c r="F528" s="95"/>
      <c r="G528" s="95"/>
    </row>
    <row r="529" spans="2:7">
      <c r="B529" s="94"/>
      <c r="C529" s="95"/>
      <c r="D529" s="95"/>
      <c r="E529" s="95"/>
      <c r="F529" s="95"/>
      <c r="G529" s="95"/>
    </row>
    <row r="530" spans="2:7">
      <c r="B530" s="94"/>
      <c r="C530" s="95"/>
      <c r="D530" s="95"/>
      <c r="E530" s="95"/>
      <c r="F530" s="95"/>
      <c r="G530" s="95"/>
    </row>
    <row r="531" spans="2:7">
      <c r="B531" s="94"/>
      <c r="C531" s="95"/>
      <c r="D531" s="95"/>
      <c r="E531" s="95"/>
      <c r="F531" s="95"/>
      <c r="G531" s="95"/>
    </row>
    <row r="532" spans="2:7">
      <c r="B532" s="94"/>
      <c r="C532" s="95"/>
      <c r="D532" s="95"/>
      <c r="E532" s="95"/>
      <c r="F532" s="95"/>
      <c r="G532" s="95"/>
    </row>
    <row r="533" spans="2:7">
      <c r="B533" s="94"/>
      <c r="C533" s="95"/>
      <c r="D533" s="95"/>
      <c r="E533" s="95"/>
      <c r="F533" s="95"/>
      <c r="G533" s="95"/>
    </row>
    <row r="534" spans="2:7">
      <c r="B534" s="94"/>
      <c r="C534" s="95"/>
      <c r="D534" s="95"/>
      <c r="E534" s="95"/>
      <c r="F534" s="95"/>
      <c r="G534" s="95"/>
    </row>
    <row r="535" spans="2:7">
      <c r="B535" s="94"/>
      <c r="C535" s="95"/>
      <c r="D535" s="95"/>
      <c r="E535" s="95"/>
      <c r="F535" s="95"/>
      <c r="G535" s="95"/>
    </row>
    <row r="536" spans="2:7">
      <c r="B536" s="94"/>
      <c r="C536" s="95"/>
      <c r="D536" s="95"/>
      <c r="E536" s="95"/>
      <c r="F536" s="95"/>
      <c r="G536" s="95"/>
    </row>
    <row r="537" spans="2:7">
      <c r="B537" s="94"/>
      <c r="C537" s="95"/>
      <c r="D537" s="95"/>
      <c r="E537" s="95"/>
      <c r="F537" s="95"/>
      <c r="G537" s="95"/>
    </row>
    <row r="538" spans="2:7">
      <c r="B538" s="94"/>
      <c r="C538" s="95"/>
      <c r="D538" s="95"/>
      <c r="E538" s="95"/>
      <c r="F538" s="95"/>
      <c r="G538" s="95"/>
    </row>
    <row r="539" spans="2:7">
      <c r="B539" s="94"/>
      <c r="C539" s="95"/>
      <c r="D539" s="95"/>
      <c r="E539" s="95"/>
      <c r="F539" s="95"/>
      <c r="G539" s="95"/>
    </row>
    <row r="540" spans="2:7">
      <c r="B540" s="94"/>
      <c r="C540" s="95"/>
      <c r="D540" s="95"/>
      <c r="E540" s="95"/>
      <c r="F540" s="95"/>
      <c r="G540" s="95"/>
    </row>
    <row r="541" spans="2:7">
      <c r="B541" s="94"/>
      <c r="C541" s="95"/>
      <c r="D541" s="95"/>
      <c r="E541" s="95"/>
      <c r="F541" s="95"/>
      <c r="G541" s="95"/>
    </row>
    <row r="542" spans="2:7">
      <c r="B542" s="94"/>
      <c r="C542" s="95"/>
      <c r="D542" s="95"/>
      <c r="E542" s="95"/>
      <c r="F542" s="95"/>
      <c r="G542" s="95"/>
    </row>
    <row r="543" spans="2:7">
      <c r="B543" s="94"/>
      <c r="C543" s="95"/>
      <c r="D543" s="95"/>
      <c r="E543" s="95"/>
      <c r="F543" s="95"/>
      <c r="G543" s="95"/>
    </row>
    <row r="544" spans="2:7">
      <c r="B544" s="94"/>
      <c r="C544" s="95"/>
      <c r="D544" s="95"/>
      <c r="E544" s="95"/>
      <c r="F544" s="95"/>
      <c r="G544" s="95"/>
    </row>
    <row r="545" spans="2:7">
      <c r="B545" s="94"/>
      <c r="C545" s="95"/>
      <c r="D545" s="95"/>
      <c r="E545" s="95"/>
      <c r="F545" s="95"/>
      <c r="G545" s="95"/>
    </row>
    <row r="546" spans="2:7">
      <c r="B546" s="94"/>
      <c r="C546" s="95"/>
      <c r="D546" s="95"/>
      <c r="E546" s="95"/>
      <c r="F546" s="95"/>
      <c r="G546" s="95"/>
    </row>
    <row r="547" spans="2:7">
      <c r="B547" s="94"/>
      <c r="C547" s="95"/>
      <c r="D547" s="95"/>
      <c r="E547" s="95"/>
      <c r="F547" s="95"/>
      <c r="G547" s="95"/>
    </row>
    <row r="548" spans="2:7">
      <c r="B548" s="94"/>
      <c r="C548" s="95"/>
      <c r="D548" s="95"/>
      <c r="E548" s="95"/>
      <c r="F548" s="95"/>
      <c r="G548" s="95"/>
    </row>
    <row r="549" spans="2:7">
      <c r="B549" s="94"/>
      <c r="C549" s="95"/>
      <c r="D549" s="95"/>
      <c r="E549" s="95"/>
      <c r="F549" s="95"/>
      <c r="G549" s="95"/>
    </row>
    <row r="550" spans="2:7">
      <c r="B550" s="94"/>
      <c r="C550" s="95"/>
      <c r="D550" s="95"/>
      <c r="E550" s="95"/>
      <c r="F550" s="95"/>
      <c r="G550" s="95"/>
    </row>
    <row r="551" spans="2:7">
      <c r="B551" s="94"/>
      <c r="C551" s="95"/>
      <c r="D551" s="95"/>
      <c r="E551" s="95"/>
      <c r="F551" s="95"/>
      <c r="G551" s="95"/>
    </row>
    <row r="552" spans="2:7">
      <c r="B552" s="94"/>
      <c r="C552" s="95"/>
      <c r="D552" s="95"/>
      <c r="E552" s="95"/>
      <c r="F552" s="95"/>
      <c r="G552" s="95"/>
    </row>
    <row r="553" spans="2:7">
      <c r="B553" s="94"/>
      <c r="C553" s="95"/>
      <c r="D553" s="95"/>
      <c r="E553" s="95"/>
      <c r="F553" s="95"/>
      <c r="G553" s="95"/>
    </row>
    <row r="554" spans="2:7">
      <c r="B554" s="94"/>
      <c r="C554" s="95"/>
      <c r="D554" s="95"/>
      <c r="E554" s="95"/>
      <c r="F554" s="95"/>
      <c r="G554" s="95"/>
    </row>
    <row r="555" spans="2:7">
      <c r="B555" s="94"/>
      <c r="C555" s="95"/>
      <c r="D555" s="95"/>
      <c r="E555" s="95"/>
      <c r="F555" s="95"/>
      <c r="G555" s="95"/>
    </row>
    <row r="556" spans="2:7">
      <c r="B556" s="94"/>
      <c r="C556" s="95"/>
      <c r="D556" s="95"/>
      <c r="E556" s="95"/>
      <c r="F556" s="95"/>
      <c r="G556" s="95"/>
    </row>
    <row r="557" spans="2:7">
      <c r="B557" s="94"/>
      <c r="C557" s="95"/>
      <c r="D557" s="95"/>
      <c r="E557" s="95"/>
      <c r="F557" s="95"/>
      <c r="G557" s="95"/>
    </row>
    <row r="558" spans="2:7">
      <c r="B558" s="94"/>
      <c r="C558" s="95"/>
      <c r="D558" s="95"/>
      <c r="E558" s="95"/>
      <c r="F558" s="95"/>
      <c r="G558" s="95"/>
    </row>
    <row r="559" spans="2:7">
      <c r="B559" s="94"/>
      <c r="C559" s="95"/>
      <c r="D559" s="95"/>
      <c r="E559" s="95"/>
      <c r="F559" s="95"/>
      <c r="G559" s="95"/>
    </row>
    <row r="560" spans="2:7">
      <c r="B560" s="94"/>
      <c r="C560" s="95"/>
      <c r="D560" s="95"/>
      <c r="E560" s="95"/>
      <c r="F560" s="95"/>
      <c r="G560" s="95"/>
    </row>
    <row r="561" spans="2:7">
      <c r="B561" s="94"/>
      <c r="C561" s="95"/>
      <c r="D561" s="95"/>
      <c r="E561" s="95"/>
      <c r="F561" s="95"/>
      <c r="G561" s="95"/>
    </row>
    <row r="562" spans="2:7">
      <c r="B562" s="94"/>
      <c r="C562" s="95"/>
      <c r="D562" s="95"/>
      <c r="E562" s="95"/>
      <c r="F562" s="95"/>
      <c r="G562" s="95"/>
    </row>
    <row r="563" spans="2:7">
      <c r="B563" s="94"/>
      <c r="C563" s="95"/>
      <c r="D563" s="95"/>
      <c r="E563" s="95"/>
      <c r="F563" s="95"/>
      <c r="G563" s="95"/>
    </row>
    <row r="564" spans="2:7">
      <c r="B564" s="94"/>
      <c r="C564" s="95"/>
      <c r="D564" s="95"/>
      <c r="E564" s="95"/>
      <c r="F564" s="95"/>
      <c r="G564" s="95"/>
    </row>
    <row r="565" spans="2:7">
      <c r="B565" s="94"/>
      <c r="C565" s="95"/>
      <c r="D565" s="95"/>
      <c r="E565" s="95"/>
      <c r="F565" s="95"/>
      <c r="G565" s="95"/>
    </row>
    <row r="566" spans="2:7">
      <c r="B566" s="94"/>
      <c r="C566" s="95"/>
      <c r="D566" s="95"/>
      <c r="E566" s="95"/>
      <c r="F566" s="95"/>
      <c r="G566" s="95"/>
    </row>
    <row r="567" spans="2:7">
      <c r="B567" s="94"/>
      <c r="C567" s="95"/>
      <c r="D567" s="95"/>
      <c r="E567" s="95"/>
      <c r="F567" s="95"/>
      <c r="G567" s="95"/>
    </row>
    <row r="568" spans="2:7">
      <c r="B568" s="94"/>
      <c r="C568" s="95"/>
      <c r="D568" s="95"/>
      <c r="E568" s="95"/>
      <c r="F568" s="95"/>
      <c r="G568" s="95"/>
    </row>
    <row r="569" spans="2:7">
      <c r="B569" s="94"/>
      <c r="C569" s="95"/>
      <c r="D569" s="95"/>
      <c r="E569" s="95"/>
      <c r="F569" s="95"/>
      <c r="G569" s="95"/>
    </row>
    <row r="570" spans="2:7">
      <c r="B570" s="94"/>
      <c r="C570" s="95"/>
      <c r="D570" s="95"/>
      <c r="E570" s="95"/>
      <c r="F570" s="95"/>
      <c r="G570" s="95"/>
    </row>
    <row r="571" spans="2:7">
      <c r="B571" s="94"/>
      <c r="C571" s="95"/>
      <c r="D571" s="95"/>
      <c r="E571" s="95"/>
      <c r="F571" s="95"/>
      <c r="G571" s="95"/>
    </row>
    <row r="572" spans="2:7">
      <c r="B572" s="94"/>
      <c r="C572" s="95"/>
      <c r="D572" s="95"/>
      <c r="E572" s="95"/>
      <c r="F572" s="95"/>
      <c r="G572" s="95"/>
    </row>
    <row r="573" spans="2:7">
      <c r="B573" s="94"/>
      <c r="C573" s="95"/>
      <c r="D573" s="95"/>
      <c r="E573" s="95"/>
      <c r="F573" s="95"/>
      <c r="G573" s="95"/>
    </row>
    <row r="574" spans="2:7">
      <c r="B574" s="94"/>
      <c r="C574" s="95"/>
      <c r="D574" s="95"/>
      <c r="E574" s="95"/>
      <c r="F574" s="95"/>
      <c r="G574" s="95"/>
    </row>
    <row r="575" spans="2:7">
      <c r="B575" s="94"/>
      <c r="C575" s="95"/>
      <c r="D575" s="95"/>
      <c r="E575" s="95"/>
      <c r="F575" s="95"/>
      <c r="G575" s="95"/>
    </row>
    <row r="576" spans="2:7">
      <c r="B576" s="94"/>
      <c r="C576" s="95"/>
      <c r="D576" s="95"/>
      <c r="E576" s="95"/>
      <c r="F576" s="95"/>
      <c r="G576" s="95"/>
    </row>
    <row r="577" spans="2:7">
      <c r="B577" s="94"/>
      <c r="C577" s="95"/>
      <c r="D577" s="95"/>
      <c r="E577" s="95"/>
      <c r="F577" s="95"/>
      <c r="G577" s="95"/>
    </row>
    <row r="578" spans="2:7">
      <c r="B578" s="94"/>
      <c r="C578" s="95"/>
      <c r="D578" s="95"/>
      <c r="E578" s="95"/>
      <c r="F578" s="95"/>
      <c r="G578" s="95"/>
    </row>
    <row r="579" spans="2:7">
      <c r="B579" s="94"/>
      <c r="C579" s="95"/>
      <c r="D579" s="95"/>
      <c r="E579" s="95"/>
      <c r="F579" s="95"/>
      <c r="G579" s="95"/>
    </row>
    <row r="580" spans="2:7">
      <c r="B580" s="94"/>
      <c r="C580" s="95"/>
      <c r="D580" s="95"/>
      <c r="E580" s="95"/>
      <c r="F580" s="95"/>
      <c r="G580" s="95"/>
    </row>
    <row r="581" spans="2:7">
      <c r="B581" s="94"/>
      <c r="C581" s="95"/>
      <c r="D581" s="95"/>
      <c r="E581" s="95"/>
      <c r="F581" s="95"/>
      <c r="G581" s="95"/>
    </row>
    <row r="582" spans="2:7">
      <c r="B582" s="94"/>
      <c r="C582" s="95"/>
      <c r="D582" s="95"/>
      <c r="E582" s="95"/>
      <c r="F582" s="95"/>
      <c r="G582" s="95"/>
    </row>
    <row r="583" spans="2:7">
      <c r="B583" s="94"/>
      <c r="C583" s="95"/>
      <c r="D583" s="95"/>
      <c r="E583" s="95"/>
      <c r="F583" s="95"/>
      <c r="G583" s="95"/>
    </row>
    <row r="584" spans="2:7">
      <c r="B584" s="94"/>
      <c r="C584" s="95"/>
      <c r="D584" s="95"/>
      <c r="E584" s="95"/>
      <c r="F584" s="95"/>
      <c r="G584" s="95"/>
    </row>
    <row r="585" spans="2:7">
      <c r="B585" s="94"/>
      <c r="C585" s="95"/>
      <c r="D585" s="95"/>
      <c r="E585" s="95"/>
      <c r="F585" s="95"/>
      <c r="G585" s="95"/>
    </row>
    <row r="586" spans="2:7">
      <c r="B586" s="94"/>
      <c r="C586" s="95"/>
      <c r="D586" s="95"/>
      <c r="E586" s="95"/>
      <c r="F586" s="95"/>
      <c r="G586" s="95"/>
    </row>
    <row r="587" spans="2:7">
      <c r="B587" s="94"/>
      <c r="C587" s="95"/>
      <c r="D587" s="95"/>
      <c r="E587" s="95"/>
      <c r="F587" s="95"/>
      <c r="G587" s="95"/>
    </row>
    <row r="588" spans="2:7">
      <c r="B588" s="94"/>
      <c r="C588" s="95"/>
      <c r="D588" s="95"/>
      <c r="E588" s="95"/>
      <c r="F588" s="95"/>
      <c r="G588" s="95"/>
    </row>
    <row r="589" spans="2:7">
      <c r="B589" s="94"/>
      <c r="C589" s="95"/>
      <c r="D589" s="95"/>
      <c r="E589" s="95"/>
      <c r="F589" s="95"/>
      <c r="G589" s="95"/>
    </row>
    <row r="590" spans="2:7">
      <c r="B590" s="94"/>
      <c r="C590" s="95"/>
      <c r="D590" s="95"/>
      <c r="E590" s="95"/>
      <c r="F590" s="95"/>
      <c r="G590" s="95"/>
    </row>
    <row r="591" spans="2:7">
      <c r="B591" s="94"/>
      <c r="C591" s="95"/>
      <c r="D591" s="95"/>
      <c r="E591" s="95"/>
      <c r="F591" s="95"/>
      <c r="G591" s="95"/>
    </row>
    <row r="592" spans="2:7">
      <c r="B592" s="94"/>
      <c r="C592" s="95"/>
      <c r="D592" s="95"/>
      <c r="E592" s="95"/>
      <c r="F592" s="95"/>
      <c r="G592" s="95"/>
    </row>
    <row r="593" spans="2:7">
      <c r="B593" s="94"/>
      <c r="C593" s="95"/>
      <c r="D593" s="95"/>
      <c r="E593" s="95"/>
      <c r="F593" s="95"/>
      <c r="G593" s="95"/>
    </row>
    <row r="594" spans="2:7">
      <c r="B594" s="94"/>
      <c r="C594" s="95"/>
      <c r="D594" s="95"/>
      <c r="E594" s="95"/>
      <c r="F594" s="95"/>
      <c r="G594" s="95"/>
    </row>
    <row r="595" spans="2:7">
      <c r="B595" s="94"/>
      <c r="C595" s="95"/>
      <c r="D595" s="95"/>
      <c r="E595" s="95"/>
      <c r="F595" s="95"/>
      <c r="G595" s="95"/>
    </row>
    <row r="596" spans="2:7">
      <c r="B596" s="94"/>
      <c r="C596" s="95"/>
      <c r="D596" s="95"/>
      <c r="E596" s="95"/>
      <c r="F596" s="95"/>
      <c r="G596" s="95"/>
    </row>
    <row r="597" spans="2:7">
      <c r="B597" s="94"/>
      <c r="C597" s="95"/>
      <c r="D597" s="95"/>
      <c r="E597" s="95"/>
      <c r="F597" s="95"/>
      <c r="G597" s="95"/>
    </row>
    <row r="598" spans="2:7">
      <c r="B598" s="94"/>
      <c r="C598" s="95"/>
      <c r="D598" s="95"/>
      <c r="E598" s="95"/>
      <c r="F598" s="95"/>
      <c r="G598" s="95"/>
    </row>
    <row r="599" spans="2:7">
      <c r="B599" s="94"/>
      <c r="C599" s="95"/>
      <c r="D599" s="95"/>
      <c r="E599" s="95"/>
      <c r="F599" s="95"/>
      <c r="G599" s="95"/>
    </row>
    <row r="600" spans="2:7">
      <c r="B600" s="94"/>
      <c r="C600" s="95"/>
      <c r="D600" s="95"/>
      <c r="E600" s="95"/>
      <c r="F600" s="95"/>
      <c r="G600" s="95"/>
    </row>
  </sheetData>
  <conditionalFormatting sqref="B10:AB10">
    <cfRule type="expression" dxfId="4" priority="5">
      <formula>B$10&lt;&gt;""</formula>
    </cfRule>
  </conditionalFormatting>
  <conditionalFormatting sqref="B15:G600">
    <cfRule type="expression" dxfId="3" priority="4" stopIfTrue="1">
      <formula>$B15&lt;&gt;""</formula>
    </cfRule>
  </conditionalFormatting>
  <conditionalFormatting sqref="P10:T10">
    <cfRule type="expression" dxfId="2" priority="1">
      <formula>P$10&lt;&gt;""</formula>
    </cfRule>
  </conditionalFormatting>
  <conditionalFormatting sqref="I10:T10">
    <cfRule type="expression" dxfId="1" priority="3">
      <formula>I$10&lt;&gt;""</formula>
    </cfRule>
  </conditionalFormatting>
  <conditionalFormatting sqref="I15:N117">
    <cfRule type="expression" dxfId="0" priority="2" stopIfTrue="1">
      <formula>$B15&lt;&gt;""</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7"/>
  <sheetViews>
    <sheetView topLeftCell="A2" workbookViewId="0">
      <selection activeCell="E8" sqref="E8"/>
    </sheetView>
  </sheetViews>
  <sheetFormatPr baseColWidth="10" defaultColWidth="9.140625" defaultRowHeight="15"/>
  <cols>
    <col min="1" max="1" width="16.7109375" bestFit="1" customWidth="1"/>
    <col min="2" max="2" width="12.7109375" bestFit="1" customWidth="1"/>
    <col min="3" max="93" width="12.7109375" customWidth="1"/>
  </cols>
  <sheetData>
    <row r="1" spans="1:3">
      <c r="A1" s="7" t="s">
        <v>135</v>
      </c>
    </row>
    <row r="2" spans="1:3">
      <c r="A2" s="8" t="s">
        <v>136</v>
      </c>
      <c r="B2" s="9">
        <v>1</v>
      </c>
      <c r="C2" s="9">
        <v>2</v>
      </c>
    </row>
    <row r="3" spans="1:3" ht="51.75">
      <c r="A3" s="8" t="s">
        <v>137</v>
      </c>
      <c r="B3" s="10" t="s">
        <v>138</v>
      </c>
      <c r="C3" s="10" t="s">
        <v>138</v>
      </c>
    </row>
    <row r="4" spans="1:3">
      <c r="A4" s="8" t="s">
        <v>139</v>
      </c>
      <c r="B4" s="10" t="s">
        <v>140</v>
      </c>
      <c r="C4" s="10" t="s">
        <v>140</v>
      </c>
    </row>
    <row r="5" spans="1:3">
      <c r="A5" s="8">
        <v>32933</v>
      </c>
      <c r="B5" s="10">
        <v>2272486</v>
      </c>
      <c r="C5" s="13">
        <f t="shared" ref="C5:C55" si="0">+C9*B5/B9</f>
        <v>2380660.9699583729</v>
      </c>
    </row>
    <row r="6" spans="1:3">
      <c r="A6" s="8">
        <v>33025</v>
      </c>
      <c r="B6" s="10">
        <v>2435975</v>
      </c>
      <c r="C6" s="13">
        <f t="shared" si="0"/>
        <v>2485127.8476035139</v>
      </c>
    </row>
    <row r="7" spans="1:3">
      <c r="A7" s="8">
        <v>33117</v>
      </c>
      <c r="B7" s="10">
        <v>2393863</v>
      </c>
      <c r="C7" s="13">
        <f t="shared" si="0"/>
        <v>2450244.0481671682</v>
      </c>
    </row>
    <row r="8" spans="1:3">
      <c r="A8" s="8">
        <v>33208</v>
      </c>
      <c r="B8" s="10">
        <v>2649100</v>
      </c>
      <c r="C8" s="13">
        <f t="shared" si="0"/>
        <v>2717112.4618362971</v>
      </c>
    </row>
    <row r="9" spans="1:3">
      <c r="A9" s="8">
        <v>33298</v>
      </c>
      <c r="B9" s="10">
        <v>2987340</v>
      </c>
      <c r="C9" s="13">
        <f t="shared" si="0"/>
        <v>3129543.4788137069</v>
      </c>
    </row>
    <row r="10" spans="1:3">
      <c r="A10" s="8">
        <v>33390</v>
      </c>
      <c r="B10" s="10">
        <v>3194308</v>
      </c>
      <c r="C10" s="13">
        <f t="shared" si="0"/>
        <v>3258762.4111999036</v>
      </c>
    </row>
    <row r="11" spans="1:3">
      <c r="A11" s="8">
        <v>33482</v>
      </c>
      <c r="B11" s="10">
        <v>3134596</v>
      </c>
      <c r="C11" s="13">
        <f t="shared" si="0"/>
        <v>3208423.0352399503</v>
      </c>
    </row>
    <row r="12" spans="1:3">
      <c r="A12" s="8">
        <v>33573</v>
      </c>
      <c r="B12" s="10">
        <v>3543079</v>
      </c>
      <c r="C12" s="13">
        <f t="shared" si="0"/>
        <v>3634043.2992980583</v>
      </c>
    </row>
    <row r="13" spans="1:3">
      <c r="A13" s="8">
        <v>33664</v>
      </c>
      <c r="B13" s="10">
        <v>3899291</v>
      </c>
      <c r="C13" s="13">
        <f t="shared" si="0"/>
        <v>4084905.2069891538</v>
      </c>
    </row>
    <row r="14" spans="1:3">
      <c r="A14" s="8">
        <v>33756</v>
      </c>
      <c r="B14" s="10">
        <v>3962580</v>
      </c>
      <c r="C14" s="13">
        <f t="shared" si="0"/>
        <v>4042536.5228940081</v>
      </c>
    </row>
    <row r="15" spans="1:3">
      <c r="A15" s="8">
        <v>33848</v>
      </c>
      <c r="B15" s="10">
        <v>4071912</v>
      </c>
      <c r="C15" s="13">
        <f t="shared" si="0"/>
        <v>4167815.0097396849</v>
      </c>
    </row>
    <row r="16" spans="1:3">
      <c r="A16" s="8">
        <v>33939</v>
      </c>
      <c r="B16" s="10">
        <v>4338483</v>
      </c>
      <c r="C16" s="13">
        <f t="shared" si="0"/>
        <v>4449868.3419897035</v>
      </c>
    </row>
    <row r="17" spans="1:3">
      <c r="A17" s="8">
        <v>34029</v>
      </c>
      <c r="B17" s="10">
        <v>4679649</v>
      </c>
      <c r="C17" s="13">
        <f t="shared" si="0"/>
        <v>4902409.839886684</v>
      </c>
    </row>
    <row r="18" spans="1:3">
      <c r="A18" s="8">
        <v>34121</v>
      </c>
      <c r="B18" s="10">
        <v>4729025</v>
      </c>
      <c r="C18" s="13">
        <f t="shared" si="0"/>
        <v>4824446.7695740741</v>
      </c>
    </row>
    <row r="19" spans="1:3">
      <c r="A19" s="8">
        <v>34213</v>
      </c>
      <c r="B19" s="10">
        <v>4876249</v>
      </c>
      <c r="C19" s="13">
        <f t="shared" si="0"/>
        <v>4991096.0191251989</v>
      </c>
    </row>
    <row r="20" spans="1:3">
      <c r="A20" s="8">
        <v>34304</v>
      </c>
      <c r="B20" s="10">
        <v>5134583</v>
      </c>
      <c r="C20" s="13">
        <f t="shared" si="0"/>
        <v>5266407.2536456911</v>
      </c>
    </row>
    <row r="21" spans="1:3">
      <c r="A21" s="8">
        <v>34394</v>
      </c>
      <c r="B21" s="10">
        <v>5565917</v>
      </c>
      <c r="C21" s="13">
        <f t="shared" si="0"/>
        <v>5830866.0048633078</v>
      </c>
    </row>
    <row r="22" spans="1:3">
      <c r="A22" s="8">
        <v>34486</v>
      </c>
      <c r="B22" s="10">
        <v>5713954</v>
      </c>
      <c r="C22" s="13">
        <f t="shared" si="0"/>
        <v>5829249.563450153</v>
      </c>
    </row>
    <row r="23" spans="1:3">
      <c r="A23" s="8">
        <v>34578</v>
      </c>
      <c r="B23" s="10">
        <v>5781820</v>
      </c>
      <c r="C23" s="13">
        <f t="shared" si="0"/>
        <v>5917995.3249513013</v>
      </c>
    </row>
    <row r="24" spans="1:3">
      <c r="A24" s="8">
        <v>34669</v>
      </c>
      <c r="B24" s="10">
        <v>6241744</v>
      </c>
      <c r="C24" s="13">
        <f t="shared" si="0"/>
        <v>6401993.2829987304</v>
      </c>
    </row>
    <row r="25" spans="1:3">
      <c r="A25" s="8">
        <v>34759</v>
      </c>
      <c r="B25" s="10">
        <v>6704701</v>
      </c>
      <c r="C25" s="13">
        <f t="shared" si="0"/>
        <v>7023858.446626679</v>
      </c>
    </row>
    <row r="26" spans="1:3">
      <c r="A26" s="8">
        <v>34851</v>
      </c>
      <c r="B26" s="10">
        <v>7036786</v>
      </c>
      <c r="C26" s="13">
        <f t="shared" si="0"/>
        <v>7178773.5285569588</v>
      </c>
    </row>
    <row r="27" spans="1:3">
      <c r="A27" s="8">
        <v>34943</v>
      </c>
      <c r="B27" s="10">
        <v>7043569</v>
      </c>
      <c r="C27" s="13">
        <f t="shared" si="0"/>
        <v>7209461.4520984599</v>
      </c>
    </row>
    <row r="28" spans="1:3">
      <c r="A28" s="8">
        <v>35034</v>
      </c>
      <c r="B28" s="10">
        <v>7578823</v>
      </c>
      <c r="C28" s="13">
        <f t="shared" si="0"/>
        <v>7773400.1809488321</v>
      </c>
    </row>
    <row r="29" spans="1:3">
      <c r="A29" s="8">
        <v>35125</v>
      </c>
      <c r="B29" s="10">
        <v>7623395</v>
      </c>
      <c r="C29" s="13">
        <f t="shared" si="0"/>
        <v>7986284.1553592905</v>
      </c>
    </row>
    <row r="30" spans="1:3">
      <c r="A30" s="8">
        <v>35217</v>
      </c>
      <c r="B30" s="10">
        <v>7818698</v>
      </c>
      <c r="C30" s="13">
        <f t="shared" si="0"/>
        <v>7976462.8667379161</v>
      </c>
    </row>
    <row r="31" spans="1:3">
      <c r="A31" s="8">
        <v>35309</v>
      </c>
      <c r="B31" s="10">
        <v>7636481</v>
      </c>
      <c r="C31" s="13">
        <f t="shared" si="0"/>
        <v>7816337.9103949005</v>
      </c>
    </row>
    <row r="32" spans="1:3">
      <c r="A32" s="8">
        <v>35400</v>
      </c>
      <c r="B32" s="10">
        <v>8170087</v>
      </c>
      <c r="C32" s="13">
        <f t="shared" si="0"/>
        <v>8379844.1742428476</v>
      </c>
    </row>
    <row r="33" spans="1:3">
      <c r="A33" s="8">
        <v>35490</v>
      </c>
      <c r="B33" s="10">
        <v>8349842</v>
      </c>
      <c r="C33" s="13">
        <f t="shared" si="0"/>
        <v>8747311.5146668293</v>
      </c>
    </row>
    <row r="34" spans="1:3">
      <c r="A34" s="8">
        <v>35582</v>
      </c>
      <c r="B34" s="10">
        <v>8743399</v>
      </c>
      <c r="C34" s="13">
        <f t="shared" si="0"/>
        <v>8919822.3863581158</v>
      </c>
    </row>
    <row r="35" spans="1:3">
      <c r="A35" s="8">
        <v>35674</v>
      </c>
      <c r="B35" s="10">
        <v>8585650</v>
      </c>
      <c r="C35" s="13">
        <f t="shared" si="0"/>
        <v>8787862.050646361</v>
      </c>
    </row>
    <row r="36" spans="1:3">
      <c r="A36" s="8">
        <v>35765</v>
      </c>
      <c r="B36" s="10">
        <v>9071858</v>
      </c>
      <c r="C36" s="13">
        <f t="shared" si="0"/>
        <v>9304767.0619490799</v>
      </c>
    </row>
    <row r="37" spans="1:3">
      <c r="A37" s="8">
        <v>35855</v>
      </c>
      <c r="B37" s="10">
        <v>9120931</v>
      </c>
      <c r="C37" s="13">
        <f t="shared" si="0"/>
        <v>9555105.9242536128</v>
      </c>
    </row>
    <row r="38" spans="1:3">
      <c r="A38" s="8">
        <v>35947</v>
      </c>
      <c r="B38" s="10">
        <v>9369227</v>
      </c>
      <c r="C38" s="13">
        <f t="shared" si="0"/>
        <v>9558278.2779867295</v>
      </c>
    </row>
    <row r="39" spans="1:3">
      <c r="A39" s="8">
        <v>36039</v>
      </c>
      <c r="B39" s="10">
        <v>9044068</v>
      </c>
      <c r="C39" s="13">
        <f t="shared" si="0"/>
        <v>9257076.8620506451</v>
      </c>
    </row>
    <row r="40" spans="1:3">
      <c r="A40" s="8">
        <v>36130</v>
      </c>
      <c r="B40" s="10">
        <v>9058377</v>
      </c>
      <c r="C40" s="13">
        <f t="shared" si="0"/>
        <v>9290939.9534601532</v>
      </c>
    </row>
    <row r="41" spans="1:3">
      <c r="A41" s="8">
        <v>36220</v>
      </c>
      <c r="B41" s="10">
        <v>9035601</v>
      </c>
      <c r="C41" s="13">
        <f t="shared" si="0"/>
        <v>9465714.0421621297</v>
      </c>
    </row>
    <row r="42" spans="1:3">
      <c r="A42" s="8">
        <v>36312</v>
      </c>
      <c r="B42" s="10">
        <v>9147526</v>
      </c>
      <c r="C42" s="13">
        <f t="shared" si="0"/>
        <v>9332103.818502726</v>
      </c>
    </row>
    <row r="43" spans="1:3">
      <c r="A43" s="8">
        <v>36404</v>
      </c>
      <c r="B43" s="10">
        <v>9153097</v>
      </c>
      <c r="C43" s="13">
        <f t="shared" si="0"/>
        <v>9368673.7488932163</v>
      </c>
    </row>
    <row r="44" spans="1:3">
      <c r="A44" s="8">
        <v>36495</v>
      </c>
      <c r="B44" s="10">
        <v>9891887</v>
      </c>
      <c r="C44" s="13">
        <f t="shared" si="0"/>
        <v>10145849.321949515</v>
      </c>
    </row>
    <row r="45" spans="1:3">
      <c r="A45" s="8">
        <v>36586</v>
      </c>
      <c r="B45" s="10">
        <v>9926718</v>
      </c>
      <c r="C45" s="13">
        <f t="shared" si="0"/>
        <v>10399250.029431751</v>
      </c>
    </row>
    <row r="46" spans="1:3">
      <c r="A46" s="8">
        <v>36678</v>
      </c>
      <c r="B46" s="10">
        <v>10080281</v>
      </c>
      <c r="C46" s="13">
        <f t="shared" si="0"/>
        <v>10283679.850888697</v>
      </c>
    </row>
    <row r="47" spans="1:3">
      <c r="A47" s="8">
        <v>36770</v>
      </c>
      <c r="B47" s="10">
        <v>10034501</v>
      </c>
      <c r="C47" s="13">
        <f t="shared" si="0"/>
        <v>10270836.865592349</v>
      </c>
    </row>
    <row r="48" spans="1:3">
      <c r="A48" s="8">
        <v>36861</v>
      </c>
      <c r="B48" s="10">
        <v>10638438</v>
      </c>
      <c r="C48" s="13">
        <f t="shared" si="0"/>
        <v>10911567.122521916</v>
      </c>
    </row>
    <row r="49" spans="1:3">
      <c r="A49" s="8">
        <v>36951</v>
      </c>
      <c r="B49" s="10">
        <v>10639326</v>
      </c>
      <c r="C49" s="13">
        <f t="shared" si="0"/>
        <v>11145779.624104762</v>
      </c>
    </row>
    <row r="50" spans="1:3">
      <c r="A50" s="8">
        <v>37043</v>
      </c>
      <c r="B50" s="10">
        <v>10976010</v>
      </c>
      <c r="C50" s="13">
        <f t="shared" si="0"/>
        <v>11197482.776536969</v>
      </c>
    </row>
    <row r="51" spans="1:3">
      <c r="A51" s="8">
        <v>37135</v>
      </c>
      <c r="B51" s="10">
        <v>10668245</v>
      </c>
      <c r="C51" s="13">
        <f t="shared" si="0"/>
        <v>10919507.012573047</v>
      </c>
    </row>
    <row r="52" spans="1:3">
      <c r="A52" s="8">
        <v>37226</v>
      </c>
      <c r="B52" s="10">
        <v>11374022</v>
      </c>
      <c r="C52" s="13">
        <f t="shared" si="0"/>
        <v>11666036.358536936</v>
      </c>
    </row>
    <row r="53" spans="1:3">
      <c r="A53" s="8">
        <v>37316</v>
      </c>
      <c r="B53" s="10">
        <v>11300238</v>
      </c>
      <c r="C53" s="13">
        <f t="shared" si="0"/>
        <v>11838152.383706858</v>
      </c>
    </row>
    <row r="54" spans="1:3">
      <c r="A54" s="8">
        <v>37408</v>
      </c>
      <c r="B54" s="10">
        <v>11570544</v>
      </c>
      <c r="C54" s="13">
        <f t="shared" si="0"/>
        <v>11804013.221121626</v>
      </c>
    </row>
    <row r="55" spans="1:3">
      <c r="A55" s="8">
        <v>37500</v>
      </c>
      <c r="B55" s="10">
        <v>11389122</v>
      </c>
      <c r="C55" s="13">
        <f t="shared" si="0"/>
        <v>11657362.344607756</v>
      </c>
    </row>
    <row r="56" spans="1:3">
      <c r="A56" s="8">
        <v>37591</v>
      </c>
      <c r="B56" s="10">
        <v>12225029</v>
      </c>
      <c r="C56" s="13">
        <f>+C60*B56/B60</f>
        <v>12538891.941493383</v>
      </c>
    </row>
    <row r="57" spans="1:3">
      <c r="A57" s="8">
        <v>37681</v>
      </c>
      <c r="B57" s="11">
        <v>12372622</v>
      </c>
      <c r="C57" s="11">
        <v>12961584.050000001</v>
      </c>
    </row>
    <row r="58" spans="1:3">
      <c r="A58" s="8">
        <v>37773</v>
      </c>
      <c r="B58" s="10">
        <v>12911206.59</v>
      </c>
      <c r="C58" s="10">
        <v>13171727.560000001</v>
      </c>
    </row>
    <row r="59" spans="1:3">
      <c r="A59" s="8">
        <v>37865</v>
      </c>
      <c r="B59" s="10">
        <v>12572311.390000001</v>
      </c>
      <c r="C59" s="10">
        <v>12868418.6</v>
      </c>
    </row>
    <row r="60" spans="1:3">
      <c r="A60" s="8">
        <v>37956</v>
      </c>
      <c r="B60" s="10">
        <v>13300274.939999999</v>
      </c>
      <c r="C60" s="10">
        <v>13641743.529999999</v>
      </c>
    </row>
    <row r="61" spans="1:3">
      <c r="A61" s="8">
        <v>38047</v>
      </c>
      <c r="B61" s="10">
        <v>13463275.359999999</v>
      </c>
      <c r="C61" s="10">
        <v>14302232.140000001</v>
      </c>
    </row>
    <row r="62" spans="1:3">
      <c r="A62" s="8">
        <v>38139</v>
      </c>
      <c r="B62" s="10">
        <v>14476213.789999999</v>
      </c>
      <c r="C62" s="10">
        <v>14879252.630000001</v>
      </c>
    </row>
    <row r="63" spans="1:3">
      <c r="A63" s="8">
        <v>38231</v>
      </c>
      <c r="B63" s="10">
        <v>14728837.91</v>
      </c>
      <c r="C63" s="10">
        <v>15112052.67</v>
      </c>
    </row>
    <row r="64" spans="1:3">
      <c r="A64" s="8">
        <v>38322</v>
      </c>
      <c r="B64" s="10">
        <v>15634884.18</v>
      </c>
      <c r="C64" s="10">
        <v>16252987.109999999</v>
      </c>
    </row>
    <row r="65" spans="1:3">
      <c r="A65" s="8">
        <v>38412</v>
      </c>
      <c r="B65" s="10">
        <v>15395518.17</v>
      </c>
      <c r="C65" s="10">
        <v>16437016.859999999</v>
      </c>
    </row>
    <row r="66" spans="1:3">
      <c r="A66" s="8">
        <v>38504</v>
      </c>
      <c r="B66" s="10">
        <v>16537704.18</v>
      </c>
      <c r="C66" s="10">
        <v>16952649.809999999</v>
      </c>
    </row>
    <row r="67" spans="1:3">
      <c r="A67" s="8">
        <v>38596</v>
      </c>
      <c r="B67" s="10">
        <v>16670596.99</v>
      </c>
      <c r="C67" s="10">
        <v>17080991.77</v>
      </c>
    </row>
    <row r="68" spans="1:3">
      <c r="A68" s="8">
        <v>38687</v>
      </c>
      <c r="B68" s="10">
        <v>17588776.190000001</v>
      </c>
      <c r="C68" s="10">
        <v>18412109.18</v>
      </c>
    </row>
    <row r="69" spans="1:3">
      <c r="A69" s="8">
        <v>38777</v>
      </c>
      <c r="B69" s="10">
        <v>18187883.84</v>
      </c>
      <c r="C69" s="10">
        <v>19513011.149999999</v>
      </c>
    </row>
    <row r="70" spans="1:3">
      <c r="A70" s="8">
        <v>38869</v>
      </c>
      <c r="B70" s="10">
        <v>19894145.629999999</v>
      </c>
      <c r="C70" s="10">
        <v>20721943.100000001</v>
      </c>
    </row>
    <row r="71" spans="1:3">
      <c r="A71" s="8">
        <v>38961</v>
      </c>
      <c r="B71" s="10">
        <v>19777511.420000002</v>
      </c>
      <c r="C71" s="10">
        <v>20463592.68</v>
      </c>
    </row>
    <row r="72" spans="1:3">
      <c r="A72" s="8">
        <v>39052</v>
      </c>
      <c r="B72" s="10">
        <v>19971035.719999999</v>
      </c>
      <c r="C72" s="10">
        <v>21319623.699999999</v>
      </c>
    </row>
    <row r="73" spans="1:3">
      <c r="A73" s="8">
        <v>39142</v>
      </c>
      <c r="B73" s="10">
        <v>20699135</v>
      </c>
      <c r="C73" s="10">
        <v>22274677.129999999</v>
      </c>
    </row>
    <row r="74" spans="1:3">
      <c r="A74" s="8">
        <v>39234</v>
      </c>
      <c r="B74" s="10">
        <v>22185486</v>
      </c>
      <c r="C74" s="10">
        <v>22780002.629999999</v>
      </c>
    </row>
    <row r="75" spans="1:3">
      <c r="A75" s="8">
        <v>39326</v>
      </c>
      <c r="B75" s="10">
        <v>20906314</v>
      </c>
      <c r="C75" s="10">
        <v>21643334.780000001</v>
      </c>
    </row>
    <row r="76" spans="1:3">
      <c r="A76" s="8">
        <v>39417</v>
      </c>
      <c r="B76" s="10">
        <v>22058839</v>
      </c>
      <c r="C76" s="10">
        <v>23730756.5</v>
      </c>
    </row>
    <row r="77" spans="1:3">
      <c r="A77" s="8">
        <v>39508</v>
      </c>
      <c r="B77" s="10">
        <v>22074364</v>
      </c>
      <c r="C77" s="10">
        <v>24041999.879999999</v>
      </c>
    </row>
    <row r="78" spans="1:3">
      <c r="A78" s="8">
        <v>39600</v>
      </c>
      <c r="B78" s="10">
        <v>23351545</v>
      </c>
      <c r="C78" s="10">
        <v>23825558</v>
      </c>
    </row>
    <row r="79" spans="1:3">
      <c r="A79" s="8">
        <v>39692</v>
      </c>
      <c r="B79" s="10">
        <v>21915879</v>
      </c>
      <c r="C79" s="10">
        <v>22427606.98</v>
      </c>
    </row>
    <row r="80" spans="1:3">
      <c r="A80" s="8">
        <v>39783</v>
      </c>
      <c r="B80" s="10">
        <v>21863699</v>
      </c>
      <c r="C80" s="10">
        <v>23552767.149999999</v>
      </c>
    </row>
    <row r="81" spans="1:3">
      <c r="A81" s="8">
        <v>39873</v>
      </c>
      <c r="B81" s="10">
        <v>21004494</v>
      </c>
      <c r="C81" s="10">
        <v>22753858.649999999</v>
      </c>
    </row>
    <row r="82" spans="1:3">
      <c r="A82" s="8">
        <v>39965</v>
      </c>
      <c r="B82" s="10">
        <v>22656145</v>
      </c>
      <c r="C82" s="10">
        <v>23379369.93</v>
      </c>
    </row>
    <row r="83" spans="1:3">
      <c r="A83" s="8">
        <v>40057</v>
      </c>
      <c r="B83" s="10">
        <v>22619031</v>
      </c>
      <c r="C83" s="10">
        <v>23784364.539999999</v>
      </c>
    </row>
    <row r="84" spans="1:3">
      <c r="A84" s="8">
        <v>40148</v>
      </c>
      <c r="B84" s="10">
        <v>23939857</v>
      </c>
      <c r="C84" s="10">
        <v>26881568.039999999</v>
      </c>
    </row>
    <row r="85" spans="1:3">
      <c r="A85" s="8">
        <v>40238</v>
      </c>
      <c r="B85" s="10">
        <v>23798247</v>
      </c>
      <c r="C85" s="10">
        <v>25424147.52</v>
      </c>
    </row>
    <row r="86" spans="1:3">
      <c r="A86" s="8">
        <v>40330</v>
      </c>
      <c r="B86" s="10">
        <v>26173255</v>
      </c>
      <c r="C86" s="10">
        <v>26788956.379999999</v>
      </c>
    </row>
    <row r="87" spans="1:3">
      <c r="A87" s="8">
        <v>40422</v>
      </c>
      <c r="B87" s="10">
        <v>26333832</v>
      </c>
      <c r="C87" s="10">
        <v>27720770.780000001</v>
      </c>
    </row>
    <row r="88" spans="1:3">
      <c r="A88" s="8">
        <v>40513</v>
      </c>
      <c r="B88" s="10">
        <v>27501046</v>
      </c>
      <c r="C88" s="10">
        <v>30437548.719999999</v>
      </c>
    </row>
    <row r="89" spans="1:3">
      <c r="A89" s="8">
        <v>40603</v>
      </c>
      <c r="B89" s="10">
        <v>27026972.34</v>
      </c>
      <c r="C89" s="10">
        <v>29765603.559999999</v>
      </c>
    </row>
    <row r="90" spans="1:3">
      <c r="A90" s="8">
        <v>40695</v>
      </c>
      <c r="B90" s="10">
        <v>28832133.98</v>
      </c>
      <c r="C90" s="10">
        <v>29527095.850000001</v>
      </c>
    </row>
    <row r="91" spans="1:3">
      <c r="A91" s="8">
        <v>40787</v>
      </c>
      <c r="B91" s="10">
        <v>27929601.620000001</v>
      </c>
      <c r="C91" s="10">
        <v>29078201.109999999</v>
      </c>
    </row>
    <row r="92" spans="1:3">
      <c r="A92" s="8">
        <v>40878</v>
      </c>
      <c r="B92" s="12"/>
      <c r="C92" s="10">
        <v>31861702.879999999</v>
      </c>
    </row>
    <row r="93" spans="1:3">
      <c r="A93" s="8">
        <v>40969</v>
      </c>
      <c r="B93" s="12"/>
      <c r="C93" s="10">
        <v>31405317.649999999</v>
      </c>
    </row>
    <row r="94" spans="1:3">
      <c r="A94" s="8">
        <v>41061</v>
      </c>
      <c r="B94" s="12"/>
      <c r="C94" s="10">
        <v>31623764.52</v>
      </c>
    </row>
    <row r="95" spans="1:3">
      <c r="A95" s="8">
        <v>41153</v>
      </c>
      <c r="B95" s="12"/>
      <c r="C95" s="10">
        <v>31260912.129999999</v>
      </c>
    </row>
    <row r="96" spans="1:3">
      <c r="A96" s="8">
        <v>41244</v>
      </c>
      <c r="C96" s="15">
        <v>33617703.583657503</v>
      </c>
    </row>
    <row r="97" spans="3:3">
      <c r="C97" s="14"/>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O169"/>
  <sheetViews>
    <sheetView topLeftCell="F1" workbookViewId="0">
      <selection activeCell="J2" sqref="J2"/>
    </sheetView>
  </sheetViews>
  <sheetFormatPr baseColWidth="10" defaultRowHeight="15"/>
  <cols>
    <col min="12" max="12" width="4" bestFit="1" customWidth="1"/>
  </cols>
  <sheetData>
    <row r="2" spans="1:12" ht="30.75" customHeight="1">
      <c r="B2" s="17" t="s">
        <v>153</v>
      </c>
      <c r="C2" s="32" t="s">
        <v>158</v>
      </c>
      <c r="D2" s="17" t="s">
        <v>154</v>
      </c>
      <c r="E2" s="17" t="s">
        <v>155</v>
      </c>
      <c r="F2" s="17" t="s">
        <v>154</v>
      </c>
      <c r="G2" s="17" t="s">
        <v>159</v>
      </c>
      <c r="J2" s="18" t="s">
        <v>156</v>
      </c>
      <c r="K2" s="19" t="s">
        <v>157</v>
      </c>
    </row>
    <row r="3" spans="1:12">
      <c r="A3" t="s">
        <v>11</v>
      </c>
      <c r="B3" s="2">
        <f>[2]data_ipom!W14</f>
        <v>0</v>
      </c>
      <c r="C3" s="29">
        <f t="shared" ref="C3:C54" si="0">F3*C4/F4</f>
        <v>213.72009771536545</v>
      </c>
      <c r="D3" s="2">
        <f>[2]data_ipom!X14</f>
        <v>0</v>
      </c>
      <c r="E3" s="4">
        <v>2</v>
      </c>
      <c r="F3" s="2">
        <f>+E3*100</f>
        <v>200</v>
      </c>
      <c r="G3" s="2"/>
      <c r="H3" s="2"/>
      <c r="I3" s="2"/>
      <c r="J3" s="20">
        <v>36281</v>
      </c>
      <c r="K3" s="21">
        <v>192</v>
      </c>
    </row>
    <row r="4" spans="1:12">
      <c r="A4" t="s">
        <v>12</v>
      </c>
      <c r="B4" s="2">
        <f>[2]data_ipom!W15</f>
        <v>0</v>
      </c>
      <c r="C4" s="29">
        <f t="shared" si="0"/>
        <v>234.91044540384394</v>
      </c>
      <c r="D4" s="2">
        <f>[2]data_ipom!X15</f>
        <v>0</v>
      </c>
      <c r="E4" s="4">
        <v>2.1983000000000001</v>
      </c>
      <c r="F4" s="2">
        <f t="shared" ref="F4:F67" si="1">+E4*100</f>
        <v>219.83</v>
      </c>
      <c r="G4" s="2"/>
      <c r="H4" s="2"/>
      <c r="I4" s="2"/>
      <c r="J4" s="20">
        <v>36312</v>
      </c>
      <c r="K4" s="21">
        <v>188</v>
      </c>
    </row>
    <row r="5" spans="1:12">
      <c r="A5" t="s">
        <v>13</v>
      </c>
      <c r="B5" s="2">
        <f>[2]data_ipom!W16</f>
        <v>224.66499999999996</v>
      </c>
      <c r="C5" s="29">
        <f t="shared" si="0"/>
        <v>240.07712876611288</v>
      </c>
      <c r="D5" s="2">
        <f>[2]data_ipom!X16</f>
        <v>224.66499999999996</v>
      </c>
      <c r="E5" s="4">
        <v>2.2466499999999998</v>
      </c>
      <c r="F5" s="2">
        <f t="shared" si="1"/>
        <v>224.66499999999999</v>
      </c>
      <c r="G5" s="2"/>
      <c r="H5" s="2"/>
      <c r="I5" s="2"/>
      <c r="J5" s="20">
        <v>36342</v>
      </c>
      <c r="K5" s="21">
        <v>185</v>
      </c>
      <c r="L5">
        <v>1</v>
      </c>
    </row>
    <row r="6" spans="1:12">
      <c r="A6" t="s">
        <v>14</v>
      </c>
      <c r="B6" s="2">
        <f>[2]data_ipom!W17</f>
        <v>204.99999999999997</v>
      </c>
      <c r="C6" s="29">
        <f t="shared" si="0"/>
        <v>219.06310015824957</v>
      </c>
      <c r="D6" s="2">
        <f>[2]data_ipom!X17</f>
        <v>204.99999999999997</v>
      </c>
      <c r="E6" s="4">
        <v>2.0499999999999998</v>
      </c>
      <c r="F6" s="2">
        <f t="shared" si="1"/>
        <v>204.99999999999997</v>
      </c>
      <c r="G6" s="2"/>
      <c r="H6" s="2"/>
      <c r="I6" s="2"/>
      <c r="J6" s="20">
        <v>36373</v>
      </c>
      <c r="K6" s="21">
        <v>191</v>
      </c>
      <c r="L6">
        <v>2</v>
      </c>
    </row>
    <row r="7" spans="1:12">
      <c r="A7" t="s">
        <v>15</v>
      </c>
      <c r="B7" s="2">
        <f>[2]data_ipom!W18</f>
        <v>160.66499999999996</v>
      </c>
      <c r="C7" s="29">
        <f t="shared" si="0"/>
        <v>171.68669749719595</v>
      </c>
      <c r="D7" s="2">
        <f>[2]data_ipom!X18</f>
        <v>160.66499999999996</v>
      </c>
      <c r="E7" s="4">
        <v>1.6066499999999999</v>
      </c>
      <c r="F7" s="2">
        <f t="shared" si="1"/>
        <v>160.66499999999999</v>
      </c>
      <c r="G7" s="2"/>
      <c r="H7" s="2"/>
      <c r="I7" s="2"/>
      <c r="J7" s="20">
        <v>36404</v>
      </c>
      <c r="K7" s="21">
        <v>187</v>
      </c>
      <c r="L7">
        <v>3</v>
      </c>
    </row>
    <row r="8" spans="1:12">
      <c r="A8" t="s">
        <v>16</v>
      </c>
      <c r="B8" s="2">
        <f>[2]data_ipom!W19</f>
        <v>172.16499999999999</v>
      </c>
      <c r="C8" s="29">
        <f t="shared" si="0"/>
        <v>183.97560311582947</v>
      </c>
      <c r="D8" s="2">
        <f>[2]data_ipom!X19</f>
        <v>172.16499999999999</v>
      </c>
      <c r="E8" s="4">
        <v>1.7216499999999999</v>
      </c>
      <c r="F8" s="2">
        <f t="shared" si="1"/>
        <v>172.16499999999999</v>
      </c>
      <c r="G8" s="2"/>
      <c r="H8" s="2"/>
      <c r="I8" s="2"/>
      <c r="J8" s="20">
        <v>36434</v>
      </c>
      <c r="K8" s="21">
        <v>159</v>
      </c>
      <c r="L8">
        <v>4</v>
      </c>
    </row>
    <row r="9" spans="1:12">
      <c r="A9" t="s">
        <v>17</v>
      </c>
      <c r="B9" s="2">
        <f>[2]data_ipom!W20</f>
        <v>196.66499999999999</v>
      </c>
      <c r="C9" s="29">
        <f t="shared" si="0"/>
        <v>210.15631508596172</v>
      </c>
      <c r="D9" s="2">
        <f>[2]data_ipom!X20</f>
        <v>196.66499999999999</v>
      </c>
      <c r="E9" s="4">
        <v>1.96665</v>
      </c>
      <c r="F9" s="2">
        <f t="shared" si="1"/>
        <v>196.66499999999999</v>
      </c>
      <c r="G9" s="2"/>
      <c r="H9" s="2"/>
      <c r="I9" s="2"/>
      <c r="J9" s="20">
        <v>36465</v>
      </c>
      <c r="K9" s="21">
        <v>156</v>
      </c>
      <c r="L9">
        <v>5</v>
      </c>
    </row>
    <row r="10" spans="1:12">
      <c r="A10" t="s">
        <v>18</v>
      </c>
      <c r="B10" s="2">
        <f>[2]data_ipom!W21</f>
        <v>107.66500000000002</v>
      </c>
      <c r="C10" s="29">
        <f t="shared" si="0"/>
        <v>115.05087160262411</v>
      </c>
      <c r="D10" s="2">
        <f>[2]data_ipom!X21</f>
        <v>107.66500000000002</v>
      </c>
      <c r="E10" s="4">
        <v>1.0766500000000001</v>
      </c>
      <c r="F10" s="2">
        <f t="shared" si="1"/>
        <v>107.66500000000001</v>
      </c>
      <c r="G10" s="2"/>
      <c r="H10" s="2"/>
      <c r="I10" s="2"/>
      <c r="J10" s="20">
        <v>36495</v>
      </c>
      <c r="K10" s="21">
        <v>145</v>
      </c>
      <c r="L10">
        <v>6</v>
      </c>
    </row>
    <row r="11" spans="1:12">
      <c r="A11" t="s">
        <v>19</v>
      </c>
      <c r="B11" s="2">
        <f>[2]data_ipom!W22</f>
        <v>56.000000000000007</v>
      </c>
      <c r="C11" s="29">
        <f t="shared" si="0"/>
        <v>59.841627360302333</v>
      </c>
      <c r="D11" s="2">
        <f>[2]data_ipom!X22</f>
        <v>56.000000000000007</v>
      </c>
      <c r="E11" s="4">
        <v>0.56000000000000005</v>
      </c>
      <c r="F11" s="2">
        <f t="shared" si="1"/>
        <v>56.000000000000007</v>
      </c>
      <c r="G11" s="2"/>
      <c r="H11" s="2"/>
      <c r="I11" s="2"/>
      <c r="J11" s="20">
        <v>36526</v>
      </c>
      <c r="K11" s="21">
        <v>150</v>
      </c>
      <c r="L11">
        <v>7</v>
      </c>
    </row>
    <row r="12" spans="1:12">
      <c r="A12" t="s">
        <v>20</v>
      </c>
      <c r="B12" s="2">
        <f>[2]data_ipom!W23</f>
        <v>52.5</v>
      </c>
      <c r="C12" s="29">
        <f t="shared" si="0"/>
        <v>56.101525650283428</v>
      </c>
      <c r="D12" s="2">
        <f>[2]data_ipom!X23</f>
        <v>52.5</v>
      </c>
      <c r="E12" s="4">
        <v>0.52500000000000002</v>
      </c>
      <c r="F12" s="2">
        <f t="shared" si="1"/>
        <v>52.5</v>
      </c>
      <c r="G12" s="2"/>
      <c r="H12" s="2"/>
      <c r="I12" s="2"/>
      <c r="J12" s="20">
        <v>36557</v>
      </c>
      <c r="K12" s="21">
        <v>161</v>
      </c>
      <c r="L12">
        <v>8</v>
      </c>
    </row>
    <row r="13" spans="1:12">
      <c r="A13" t="s">
        <v>21</v>
      </c>
      <c r="B13" s="2">
        <f>[2]data_ipom!W24</f>
        <v>52.164999999999999</v>
      </c>
      <c r="C13" s="29">
        <f t="shared" si="0"/>
        <v>55.743544486610183</v>
      </c>
      <c r="D13" s="2">
        <f>[2]data_ipom!X24</f>
        <v>52.164999999999999</v>
      </c>
      <c r="E13" s="4">
        <v>0.52164999999999995</v>
      </c>
      <c r="F13" s="2">
        <f t="shared" si="1"/>
        <v>52.164999999999992</v>
      </c>
      <c r="G13" s="2"/>
      <c r="H13" s="2"/>
      <c r="I13" s="2"/>
      <c r="J13" s="20">
        <v>36586</v>
      </c>
      <c r="K13" s="21">
        <v>172</v>
      </c>
      <c r="L13">
        <v>9</v>
      </c>
    </row>
    <row r="14" spans="1:12">
      <c r="A14" t="s">
        <v>22</v>
      </c>
      <c r="B14" s="2">
        <f>[2]data_ipom!W25</f>
        <v>67.500000000000014</v>
      </c>
      <c r="C14" s="29">
        <f t="shared" si="0"/>
        <v>72.130532978935832</v>
      </c>
      <c r="D14" s="2">
        <f>[2]data_ipom!X25</f>
        <v>67.500000000000014</v>
      </c>
      <c r="E14" s="4">
        <v>0.67500000000000004</v>
      </c>
      <c r="F14" s="2">
        <f t="shared" si="1"/>
        <v>67.5</v>
      </c>
      <c r="G14" s="2"/>
      <c r="H14" s="2"/>
      <c r="I14" s="2"/>
      <c r="J14" s="20">
        <v>36617</v>
      </c>
      <c r="K14" s="21">
        <v>200</v>
      </c>
      <c r="L14">
        <v>10</v>
      </c>
    </row>
    <row r="15" spans="1:12">
      <c r="A15" t="s">
        <v>23</v>
      </c>
      <c r="B15" s="2">
        <f>[2]data_ipom!W26</f>
        <v>66.835000000000008</v>
      </c>
      <c r="C15" s="29">
        <f t="shared" si="0"/>
        <v>71.419913654032243</v>
      </c>
      <c r="D15" s="2">
        <f>[2]data_ipom!X26</f>
        <v>66.835000000000008</v>
      </c>
      <c r="E15" s="4">
        <v>0.66835</v>
      </c>
      <c r="F15" s="2">
        <f t="shared" si="1"/>
        <v>66.834999999999994</v>
      </c>
      <c r="G15" s="2"/>
      <c r="H15" s="2"/>
      <c r="I15" s="2"/>
      <c r="J15" s="20">
        <v>36647</v>
      </c>
      <c r="K15" s="21">
        <v>186</v>
      </c>
      <c r="L15">
        <v>11</v>
      </c>
    </row>
    <row r="16" spans="1:12">
      <c r="A16" t="s">
        <v>24</v>
      </c>
      <c r="B16" s="2">
        <f>[2]data_ipom!W27</f>
        <v>63.164999999999999</v>
      </c>
      <c r="C16" s="29">
        <f t="shared" si="0"/>
        <v>67.498149860955309</v>
      </c>
      <c r="D16" s="2">
        <f>[2]data_ipom!X27</f>
        <v>63.164999999999999</v>
      </c>
      <c r="E16" s="4">
        <v>0.63165000000000004</v>
      </c>
      <c r="F16" s="2">
        <f t="shared" si="1"/>
        <v>63.165000000000006</v>
      </c>
      <c r="G16" s="2"/>
      <c r="H16" s="2"/>
      <c r="I16" s="2"/>
      <c r="J16" s="20">
        <v>36678</v>
      </c>
      <c r="K16" s="21">
        <v>220</v>
      </c>
      <c r="L16">
        <v>12</v>
      </c>
    </row>
    <row r="17" spans="1:12">
      <c r="A17" t="s">
        <v>25</v>
      </c>
      <c r="B17" s="2">
        <f>[2]data_ipom!W28</f>
        <v>68.83</v>
      </c>
      <c r="C17" s="29">
        <f t="shared" si="0"/>
        <v>73.551771628743026</v>
      </c>
      <c r="D17" s="2">
        <f>[2]data_ipom!X28</f>
        <v>68.83</v>
      </c>
      <c r="E17" s="4">
        <v>0.68830000000000002</v>
      </c>
      <c r="F17" s="2">
        <f t="shared" si="1"/>
        <v>68.83</v>
      </c>
      <c r="G17" s="2"/>
      <c r="H17" s="2"/>
      <c r="I17" s="2"/>
      <c r="J17" s="20">
        <v>36708</v>
      </c>
      <c r="K17" s="21">
        <v>224</v>
      </c>
      <c r="L17">
        <v>13</v>
      </c>
    </row>
    <row r="18" spans="1:12">
      <c r="A18" t="s">
        <v>26</v>
      </c>
      <c r="B18" s="2">
        <f>[2]data_ipom!W29</f>
        <v>81.000000000000014</v>
      </c>
      <c r="C18" s="29">
        <f t="shared" si="0"/>
        <v>86.556639574723022</v>
      </c>
      <c r="D18" s="2">
        <f>[2]data_ipom!X29</f>
        <v>81.000000000000014</v>
      </c>
      <c r="E18" s="4">
        <v>0.81</v>
      </c>
      <c r="F18" s="2">
        <f t="shared" si="1"/>
        <v>81</v>
      </c>
      <c r="G18" s="2"/>
      <c r="H18" s="2"/>
      <c r="I18" s="2"/>
      <c r="J18" s="20">
        <v>36739</v>
      </c>
      <c r="K18" s="21">
        <v>191</v>
      </c>
      <c r="L18">
        <v>14</v>
      </c>
    </row>
    <row r="19" spans="1:12">
      <c r="A19" t="s">
        <v>27</v>
      </c>
      <c r="B19" s="2">
        <f>[2]data_ipom!W30</f>
        <v>82.67</v>
      </c>
      <c r="C19" s="29">
        <f t="shared" si="0"/>
        <v>88.34120239064633</v>
      </c>
      <c r="D19" s="2">
        <f>[2]data_ipom!X30</f>
        <v>82.67</v>
      </c>
      <c r="E19" s="4">
        <v>0.82669999999999999</v>
      </c>
      <c r="F19" s="2">
        <f t="shared" si="1"/>
        <v>82.67</v>
      </c>
      <c r="G19" s="2"/>
      <c r="H19" s="2"/>
      <c r="I19" s="2"/>
      <c r="J19" s="20">
        <v>36770</v>
      </c>
      <c r="K19" s="21">
        <v>192</v>
      </c>
      <c r="L19">
        <v>15</v>
      </c>
    </row>
    <row r="20" spans="1:12">
      <c r="A20" t="s">
        <v>28</v>
      </c>
      <c r="B20" s="2">
        <f>[2]data_ipom!W31</f>
        <v>78.669999999999987</v>
      </c>
      <c r="C20" s="29">
        <f t="shared" si="0"/>
        <v>84.066800436339022</v>
      </c>
      <c r="D20" s="2">
        <f>[2]data_ipom!X31</f>
        <v>78.669999999999987</v>
      </c>
      <c r="E20" s="4">
        <v>0.78669999999999995</v>
      </c>
      <c r="F20" s="2">
        <f t="shared" si="1"/>
        <v>78.67</v>
      </c>
      <c r="G20" s="2"/>
      <c r="H20" s="2"/>
      <c r="I20" s="2"/>
      <c r="J20" s="20">
        <v>36800</v>
      </c>
      <c r="K20" s="21">
        <v>215</v>
      </c>
      <c r="L20">
        <v>16</v>
      </c>
    </row>
    <row r="21" spans="1:12">
      <c r="A21" t="s">
        <v>29</v>
      </c>
      <c r="B21" s="2">
        <f>[2]data_ipom!W32</f>
        <v>84.67</v>
      </c>
      <c r="C21" s="29">
        <f t="shared" si="0"/>
        <v>90.478403367799984</v>
      </c>
      <c r="D21" s="2">
        <f>[2]data_ipom!X32</f>
        <v>84.67</v>
      </c>
      <c r="E21" s="4">
        <v>0.84670000000000001</v>
      </c>
      <c r="F21" s="2">
        <f t="shared" si="1"/>
        <v>84.67</v>
      </c>
      <c r="G21" s="2"/>
      <c r="H21" s="2"/>
      <c r="I21" s="2"/>
      <c r="J21" s="20">
        <v>36831</v>
      </c>
      <c r="K21" s="21">
        <v>228</v>
      </c>
      <c r="L21">
        <v>17</v>
      </c>
    </row>
    <row r="22" spans="1:12">
      <c r="A22" t="s">
        <v>30</v>
      </c>
      <c r="B22" s="2">
        <f>[2]data_ipom!W33</f>
        <v>99.5</v>
      </c>
      <c r="C22" s="29">
        <f t="shared" si="0"/>
        <v>106.32574861339434</v>
      </c>
      <c r="D22" s="2">
        <f>[2]data_ipom!X33</f>
        <v>99.5</v>
      </c>
      <c r="E22" s="4">
        <v>0.995</v>
      </c>
      <c r="F22" s="2">
        <f t="shared" si="1"/>
        <v>99.5</v>
      </c>
      <c r="G22" s="2"/>
      <c r="H22" s="2"/>
      <c r="I22" s="2"/>
      <c r="J22" s="20">
        <v>36861</v>
      </c>
      <c r="K22" s="21">
        <v>228</v>
      </c>
      <c r="L22">
        <v>18</v>
      </c>
    </row>
    <row r="23" spans="1:12">
      <c r="A23" t="s">
        <v>31</v>
      </c>
      <c r="B23" s="2">
        <f>[2]data_ipom!W34</f>
        <v>97.83</v>
      </c>
      <c r="C23" s="29">
        <f t="shared" si="0"/>
        <v>104.54118579747104</v>
      </c>
      <c r="D23" s="2">
        <f>[2]data_ipom!X34</f>
        <v>97.83</v>
      </c>
      <c r="E23" s="4">
        <v>0.97829999999999995</v>
      </c>
      <c r="F23" s="2">
        <f t="shared" si="1"/>
        <v>97.83</v>
      </c>
      <c r="G23" s="2"/>
      <c r="H23" s="2"/>
      <c r="I23" s="2"/>
      <c r="J23" s="20">
        <v>36892</v>
      </c>
      <c r="K23" s="21">
        <v>211</v>
      </c>
      <c r="L23">
        <v>19</v>
      </c>
    </row>
    <row r="24" spans="1:12">
      <c r="A24" t="s">
        <v>32</v>
      </c>
      <c r="B24" s="2">
        <f>[2]data_ipom!W35</f>
        <v>86.33</v>
      </c>
      <c r="C24" s="29">
        <f t="shared" si="0"/>
        <v>92.252280178837523</v>
      </c>
      <c r="D24" s="2">
        <f>[2]data_ipom!X35</f>
        <v>86.33</v>
      </c>
      <c r="E24" s="4">
        <v>0.86329999999999996</v>
      </c>
      <c r="F24" s="2">
        <f t="shared" si="1"/>
        <v>86.33</v>
      </c>
      <c r="G24" s="2"/>
      <c r="H24" s="2"/>
      <c r="I24" s="2"/>
      <c r="J24" s="20">
        <v>36923</v>
      </c>
      <c r="K24" s="21">
        <v>189</v>
      </c>
      <c r="L24">
        <v>20</v>
      </c>
    </row>
    <row r="25" spans="1:12">
      <c r="A25" t="s">
        <v>33</v>
      </c>
      <c r="B25" s="2">
        <f>[2]data_ipom!W36</f>
        <v>102.66500000000001</v>
      </c>
      <c r="C25" s="29">
        <f t="shared" si="0"/>
        <v>109.70786915974</v>
      </c>
      <c r="D25" s="2">
        <f>[2]data_ipom!X36</f>
        <v>102.66500000000001</v>
      </c>
      <c r="E25" s="4">
        <v>1.0266500000000001</v>
      </c>
      <c r="F25" s="2">
        <f t="shared" si="1"/>
        <v>102.66500000000001</v>
      </c>
      <c r="G25" s="2"/>
      <c r="H25" s="2"/>
      <c r="I25" s="2"/>
      <c r="J25" s="20">
        <v>36951</v>
      </c>
      <c r="K25" s="21">
        <v>190</v>
      </c>
      <c r="L25">
        <v>21</v>
      </c>
    </row>
    <row r="26" spans="1:12">
      <c r="A26" t="s">
        <v>34</v>
      </c>
      <c r="B26" s="2">
        <f>[2]data_ipom!W37</f>
        <v>89.335000000000008</v>
      </c>
      <c r="C26" s="29">
        <f t="shared" si="0"/>
        <v>95.463424647010868</v>
      </c>
      <c r="D26" s="2">
        <f>[2]data_ipom!X37</f>
        <v>89.335000000000008</v>
      </c>
      <c r="E26" s="4">
        <v>0.89334999999999998</v>
      </c>
      <c r="F26" s="2">
        <f t="shared" si="1"/>
        <v>89.334999999999994</v>
      </c>
      <c r="G26" s="2"/>
      <c r="H26" s="2"/>
      <c r="I26" s="2"/>
      <c r="J26" s="20">
        <v>36982</v>
      </c>
      <c r="K26" s="21">
        <v>176</v>
      </c>
      <c r="L26">
        <v>22</v>
      </c>
    </row>
    <row r="27" spans="1:12">
      <c r="A27" t="s">
        <v>35</v>
      </c>
      <c r="B27" s="2">
        <f>[2]data_ipom!W38</f>
        <v>65.335000000000008</v>
      </c>
      <c r="C27" s="29">
        <f t="shared" si="0"/>
        <v>69.817012921167006</v>
      </c>
      <c r="D27" s="2">
        <f>[2]data_ipom!X38</f>
        <v>65.335000000000008</v>
      </c>
      <c r="E27" s="4">
        <v>0.65334999999999999</v>
      </c>
      <c r="F27" s="2">
        <f t="shared" si="1"/>
        <v>65.334999999999994</v>
      </c>
      <c r="G27" s="2"/>
      <c r="H27" s="2"/>
      <c r="I27" s="2"/>
      <c r="J27" s="20">
        <v>37012</v>
      </c>
      <c r="K27" s="21">
        <v>179</v>
      </c>
      <c r="L27">
        <v>23</v>
      </c>
    </row>
    <row r="28" spans="1:12">
      <c r="A28" t="s">
        <v>36</v>
      </c>
      <c r="B28" s="2">
        <f>[2]data_ipom!W39</f>
        <v>84.165000000000006</v>
      </c>
      <c r="C28" s="29">
        <f t="shared" si="0"/>
        <v>89.938760121068668</v>
      </c>
      <c r="D28" s="2">
        <f>[2]data_ipom!X39</f>
        <v>84.165000000000006</v>
      </c>
      <c r="E28" s="4">
        <v>0.84165000000000001</v>
      </c>
      <c r="F28" s="2">
        <f t="shared" si="1"/>
        <v>84.165000000000006</v>
      </c>
      <c r="G28" s="2"/>
      <c r="H28" s="2"/>
      <c r="I28" s="2"/>
      <c r="J28" s="20">
        <v>37043</v>
      </c>
      <c r="K28" s="21">
        <v>178</v>
      </c>
      <c r="L28">
        <v>24</v>
      </c>
    </row>
    <row r="29" spans="1:12">
      <c r="A29" t="s">
        <v>37</v>
      </c>
      <c r="B29" s="2">
        <f>[2]data_ipom!W40</f>
        <v>106.5</v>
      </c>
      <c r="C29" s="29">
        <f t="shared" si="0"/>
        <v>113.80595203343209</v>
      </c>
      <c r="D29" s="2">
        <f>[2]data_ipom!X40</f>
        <v>106.5</v>
      </c>
      <c r="E29" s="4">
        <v>1.0649999999999999</v>
      </c>
      <c r="F29" s="2">
        <f t="shared" si="1"/>
        <v>106.5</v>
      </c>
      <c r="G29" s="2"/>
      <c r="H29" s="2"/>
      <c r="I29" s="2"/>
      <c r="J29" s="20">
        <v>37073</v>
      </c>
      <c r="K29" s="21">
        <v>177</v>
      </c>
      <c r="L29">
        <v>25</v>
      </c>
    </row>
    <row r="30" spans="1:12">
      <c r="A30" t="s">
        <v>38</v>
      </c>
      <c r="B30" s="2">
        <f>[2]data_ipom!W41</f>
        <v>112.83500000000001</v>
      </c>
      <c r="C30" s="29">
        <f t="shared" si="0"/>
        <v>120.57553612856628</v>
      </c>
      <c r="D30" s="2">
        <f>[2]data_ipom!X41</f>
        <v>112.83500000000001</v>
      </c>
      <c r="E30" s="4">
        <v>1.12835</v>
      </c>
      <c r="F30" s="2">
        <f t="shared" si="1"/>
        <v>112.83499999999999</v>
      </c>
      <c r="G30" s="2"/>
      <c r="H30" s="2"/>
      <c r="I30" s="2"/>
      <c r="J30" s="20">
        <v>37104</v>
      </c>
      <c r="K30" s="21">
        <v>183</v>
      </c>
      <c r="L30">
        <v>26</v>
      </c>
    </row>
    <row r="31" spans="1:12">
      <c r="A31" t="s">
        <v>39</v>
      </c>
      <c r="B31" s="2">
        <f>[2]data_ipom!W42</f>
        <v>86.165000000000006</v>
      </c>
      <c r="C31" s="29">
        <f t="shared" si="0"/>
        <v>92.075961098222322</v>
      </c>
      <c r="D31" s="2">
        <f>[2]data_ipom!X42</f>
        <v>86.165000000000006</v>
      </c>
      <c r="E31" s="4">
        <v>0.86165000000000003</v>
      </c>
      <c r="F31" s="2">
        <f t="shared" si="1"/>
        <v>86.165000000000006</v>
      </c>
      <c r="G31" s="2"/>
      <c r="H31" s="2"/>
      <c r="I31" s="2"/>
      <c r="J31" s="20">
        <v>37135</v>
      </c>
      <c r="K31" s="21">
        <v>218</v>
      </c>
      <c r="L31">
        <v>27</v>
      </c>
    </row>
    <row r="32" spans="1:12">
      <c r="A32" t="s">
        <v>40</v>
      </c>
      <c r="B32" s="2">
        <f>[2]data_ipom!W43</f>
        <v>74.5</v>
      </c>
      <c r="C32" s="29">
        <f t="shared" si="0"/>
        <v>79.610736398973629</v>
      </c>
      <c r="D32" s="2">
        <f>[2]data_ipom!X43</f>
        <v>74.5</v>
      </c>
      <c r="E32" s="4">
        <v>0.745</v>
      </c>
      <c r="F32" s="2">
        <f t="shared" si="1"/>
        <v>74.5</v>
      </c>
      <c r="G32" s="2"/>
      <c r="H32" s="2"/>
      <c r="I32" s="2"/>
      <c r="J32" s="20">
        <v>37165</v>
      </c>
      <c r="K32" s="21">
        <v>227</v>
      </c>
      <c r="L32">
        <v>28</v>
      </c>
    </row>
    <row r="33" spans="1:12">
      <c r="A33" t="s">
        <v>41</v>
      </c>
      <c r="B33" s="2">
        <f>[2]data_ipom!W44</f>
        <v>148.17000000000002</v>
      </c>
      <c r="C33" s="29">
        <f t="shared" si="0"/>
        <v>158.33453439242851</v>
      </c>
      <c r="D33" s="2">
        <f>[2]data_ipom!X44</f>
        <v>148.17000000000002</v>
      </c>
      <c r="E33" s="4">
        <v>1.4817</v>
      </c>
      <c r="F33" s="2">
        <f t="shared" si="1"/>
        <v>148.17000000000002</v>
      </c>
      <c r="G33" s="2"/>
      <c r="H33" s="2"/>
      <c r="I33" s="2"/>
      <c r="J33" s="20">
        <v>37196</v>
      </c>
      <c r="K33" s="21">
        <v>203</v>
      </c>
      <c r="L33">
        <v>29</v>
      </c>
    </row>
    <row r="34" spans="1:12">
      <c r="A34" t="s">
        <v>42</v>
      </c>
      <c r="B34" s="2">
        <f>[2]data_ipom!W45</f>
        <v>189.67000000000002</v>
      </c>
      <c r="C34" s="29">
        <f t="shared" si="0"/>
        <v>202.68145466836683</v>
      </c>
      <c r="D34" s="2">
        <f>[2]data_ipom!X45</f>
        <v>189.67000000000002</v>
      </c>
      <c r="E34" s="4">
        <v>1.8967000000000001</v>
      </c>
      <c r="F34" s="2">
        <f t="shared" si="1"/>
        <v>189.67000000000002</v>
      </c>
      <c r="G34" s="2"/>
      <c r="H34" s="2"/>
      <c r="I34" s="2"/>
      <c r="J34" s="20">
        <v>37226</v>
      </c>
      <c r="K34" s="21">
        <v>176</v>
      </c>
      <c r="L34">
        <v>30</v>
      </c>
    </row>
    <row r="35" spans="1:12">
      <c r="A35" t="s">
        <v>43</v>
      </c>
      <c r="B35" s="2">
        <f>[2]data_ipom!W46</f>
        <v>150</v>
      </c>
      <c r="C35" s="29">
        <f t="shared" si="0"/>
        <v>160.29007328652409</v>
      </c>
      <c r="D35" s="2">
        <f>[2]data_ipom!X46</f>
        <v>150</v>
      </c>
      <c r="E35" s="4">
        <v>1.5</v>
      </c>
      <c r="F35" s="2">
        <f t="shared" si="1"/>
        <v>150</v>
      </c>
      <c r="G35" s="2"/>
      <c r="H35" s="2"/>
      <c r="I35" s="2"/>
      <c r="J35" s="20">
        <v>37257</v>
      </c>
      <c r="K35" s="21">
        <v>175</v>
      </c>
      <c r="L35">
        <v>31</v>
      </c>
    </row>
    <row r="36" spans="1:12">
      <c r="A36" t="s">
        <v>44</v>
      </c>
      <c r="B36" s="2">
        <f>[2]data_ipom!W47</f>
        <v>128.49999999999997</v>
      </c>
      <c r="C36" s="29">
        <f t="shared" si="0"/>
        <v>137.31516278212231</v>
      </c>
      <c r="D36" s="2">
        <f>[2]data_ipom!X47</f>
        <v>128.49999999999997</v>
      </c>
      <c r="E36" s="4">
        <v>1.2849999999999999</v>
      </c>
      <c r="F36" s="2">
        <f t="shared" si="1"/>
        <v>128.5</v>
      </c>
      <c r="G36" s="2"/>
      <c r="H36" s="2"/>
      <c r="I36" s="2"/>
      <c r="J36" s="20">
        <v>37288</v>
      </c>
      <c r="K36" s="21">
        <v>168</v>
      </c>
      <c r="L36">
        <v>32</v>
      </c>
    </row>
    <row r="37" spans="1:12">
      <c r="A37" t="s">
        <v>45</v>
      </c>
      <c r="B37" s="2">
        <f>[2]data_ipom!W48</f>
        <v>83.17</v>
      </c>
      <c r="C37" s="29">
        <f t="shared" si="0"/>
        <v>88.875502634934733</v>
      </c>
      <c r="D37" s="2">
        <f>[2]data_ipom!X48</f>
        <v>83.17</v>
      </c>
      <c r="E37" s="4">
        <v>0.83169999999999999</v>
      </c>
      <c r="F37" s="2">
        <f t="shared" si="1"/>
        <v>83.17</v>
      </c>
      <c r="G37" s="2"/>
      <c r="H37" s="2"/>
      <c r="I37" s="2"/>
      <c r="J37" s="20">
        <v>37316</v>
      </c>
      <c r="K37" s="21">
        <v>136</v>
      </c>
      <c r="L37">
        <v>33</v>
      </c>
    </row>
    <row r="38" spans="1:12">
      <c r="A38" t="s">
        <v>46</v>
      </c>
      <c r="B38" s="2">
        <f>[2]data_ipom!W49</f>
        <v>52.835000000000001</v>
      </c>
      <c r="C38" s="29">
        <f t="shared" si="0"/>
        <v>56.459506813956672</v>
      </c>
      <c r="D38" s="2">
        <f>[2]data_ipom!X49</f>
        <v>52.835000000000001</v>
      </c>
      <c r="E38" s="4">
        <v>0.52834999999999999</v>
      </c>
      <c r="F38" s="2">
        <f t="shared" si="1"/>
        <v>52.835000000000001</v>
      </c>
      <c r="G38" s="2"/>
      <c r="H38" s="2"/>
      <c r="I38" s="2"/>
      <c r="J38" s="20">
        <v>37347</v>
      </c>
      <c r="K38" s="21">
        <v>125</v>
      </c>
      <c r="L38">
        <v>34</v>
      </c>
    </row>
    <row r="39" spans="1:12">
      <c r="A39" t="s">
        <v>47</v>
      </c>
      <c r="B39" s="2">
        <f>[2]data_ipom!W50</f>
        <v>73.665000000000006</v>
      </c>
      <c r="C39" s="29">
        <f t="shared" si="0"/>
        <v>78.718454991011996</v>
      </c>
      <c r="D39" s="2">
        <f>[2]data_ipom!X50</f>
        <v>73.665000000000006</v>
      </c>
      <c r="E39" s="4">
        <v>0.73665000000000003</v>
      </c>
      <c r="F39" s="2">
        <f t="shared" si="1"/>
        <v>73.665000000000006</v>
      </c>
      <c r="G39" s="2"/>
      <c r="H39" s="2"/>
      <c r="I39" s="2"/>
      <c r="J39" s="20">
        <v>37377</v>
      </c>
      <c r="K39" s="21">
        <v>140</v>
      </c>
      <c r="L39">
        <v>35</v>
      </c>
    </row>
    <row r="40" spans="1:12">
      <c r="A40" t="s">
        <v>48</v>
      </c>
      <c r="B40" s="2">
        <f>[2]data_ipom!W51</f>
        <v>106.16499999999999</v>
      </c>
      <c r="C40" s="29">
        <f t="shared" si="0"/>
        <v>113.44797086975889</v>
      </c>
      <c r="D40" s="2">
        <f>[2]data_ipom!X51</f>
        <v>106.16499999999999</v>
      </c>
      <c r="E40" s="4">
        <v>1.06165</v>
      </c>
      <c r="F40" s="2">
        <f t="shared" si="1"/>
        <v>106.16499999999999</v>
      </c>
      <c r="G40" s="2"/>
      <c r="H40" s="2"/>
      <c r="I40" s="2"/>
      <c r="J40" s="20">
        <v>37408</v>
      </c>
      <c r="K40" s="21">
        <v>169</v>
      </c>
      <c r="L40">
        <v>36</v>
      </c>
    </row>
    <row r="41" spans="1:12">
      <c r="A41" t="s">
        <v>49</v>
      </c>
      <c r="B41" s="2">
        <f>[2]data_ipom!W52</f>
        <v>103.83500000000001</v>
      </c>
      <c r="C41" s="29">
        <f t="shared" si="0"/>
        <v>110.95813173137491</v>
      </c>
      <c r="D41" s="2">
        <f>[2]data_ipom!X52</f>
        <v>103.83500000000001</v>
      </c>
      <c r="E41" s="4">
        <v>1.0383500000000001</v>
      </c>
      <c r="F41" s="2">
        <f t="shared" si="1"/>
        <v>103.83500000000001</v>
      </c>
      <c r="G41" s="2"/>
      <c r="H41" s="2"/>
      <c r="I41" s="2"/>
      <c r="J41" s="20">
        <v>37438</v>
      </c>
      <c r="K41" s="21">
        <v>202</v>
      </c>
      <c r="L41">
        <v>37</v>
      </c>
    </row>
    <row r="42" spans="1:12">
      <c r="A42" t="s">
        <v>50</v>
      </c>
      <c r="B42" s="2">
        <f>[2]data_ipom!W53</f>
        <v>87</v>
      </c>
      <c r="C42" s="29">
        <f t="shared" si="0"/>
        <v>92.968242506183998</v>
      </c>
      <c r="D42" s="2">
        <f>[2]data_ipom!X53</f>
        <v>87</v>
      </c>
      <c r="E42" s="4">
        <v>0.87</v>
      </c>
      <c r="F42" s="2">
        <f t="shared" si="1"/>
        <v>87</v>
      </c>
      <c r="G42" s="2"/>
      <c r="H42" s="2"/>
      <c r="I42" s="2"/>
      <c r="J42" s="20">
        <v>37469</v>
      </c>
      <c r="K42" s="21">
        <v>212</v>
      </c>
      <c r="L42">
        <v>38</v>
      </c>
    </row>
    <row r="43" spans="1:12">
      <c r="A43" t="s">
        <v>51</v>
      </c>
      <c r="B43" s="2">
        <f>[2]data_ipom!W54</f>
        <v>90.000000000000014</v>
      </c>
      <c r="C43" s="29">
        <f t="shared" si="0"/>
        <v>96.174043971914486</v>
      </c>
      <c r="D43" s="2">
        <f>[2]data_ipom!X54</f>
        <v>90.000000000000014</v>
      </c>
      <c r="E43" s="4">
        <v>0.9</v>
      </c>
      <c r="F43" s="2">
        <f t="shared" si="1"/>
        <v>90</v>
      </c>
      <c r="G43" s="2"/>
      <c r="H43" s="2"/>
      <c r="I43" s="2"/>
      <c r="J43" s="20">
        <v>37500</v>
      </c>
      <c r="K43" s="21">
        <v>200</v>
      </c>
      <c r="L43">
        <v>39</v>
      </c>
    </row>
    <row r="44" spans="1:12">
      <c r="A44" t="s">
        <v>52</v>
      </c>
      <c r="B44" s="2">
        <f>[2]data_ipom!W55</f>
        <v>77.834999999999994</v>
      </c>
      <c r="C44" s="29">
        <f t="shared" si="0"/>
        <v>83.174519028377375</v>
      </c>
      <c r="D44" s="2">
        <f>[2]data_ipom!X55</f>
        <v>77.834999999999994</v>
      </c>
      <c r="E44" s="4">
        <v>0.77834999999999999</v>
      </c>
      <c r="F44" s="2">
        <f t="shared" si="1"/>
        <v>77.834999999999994</v>
      </c>
      <c r="G44" s="2"/>
      <c r="H44" s="2"/>
      <c r="I44" s="2"/>
      <c r="J44" s="20">
        <v>37530</v>
      </c>
      <c r="K44" s="21">
        <v>228</v>
      </c>
      <c r="L44">
        <v>40</v>
      </c>
    </row>
    <row r="45" spans="1:12">
      <c r="A45" t="s">
        <v>53</v>
      </c>
      <c r="B45" s="2">
        <f>[2]data_ipom!W56</f>
        <v>118.16500000000001</v>
      </c>
      <c r="C45" s="29">
        <f t="shared" si="0"/>
        <v>126.27117673268086</v>
      </c>
      <c r="D45" s="2">
        <f>[2]data_ipom!X56</f>
        <v>118.16500000000001</v>
      </c>
      <c r="E45" s="4">
        <v>1.1816500000000001</v>
      </c>
      <c r="F45" s="2">
        <f t="shared" si="1"/>
        <v>118.16500000000001</v>
      </c>
      <c r="G45" s="2"/>
      <c r="H45" s="2"/>
      <c r="I45" s="2"/>
      <c r="J45" s="20">
        <v>37561</v>
      </c>
      <c r="K45" s="21">
        <v>198</v>
      </c>
      <c r="L45">
        <v>41</v>
      </c>
    </row>
    <row r="46" spans="1:12">
      <c r="A46" t="s">
        <v>54</v>
      </c>
      <c r="B46" s="2">
        <f>[2]data_ipom!W57</f>
        <v>113.16500000000001</v>
      </c>
      <c r="C46" s="29">
        <f t="shared" si="0"/>
        <v>120.92817428979671</v>
      </c>
      <c r="D46" s="2">
        <f>[2]data_ipom!X57</f>
        <v>113.16500000000001</v>
      </c>
      <c r="E46" s="4">
        <v>1.13165</v>
      </c>
      <c r="F46" s="2">
        <f t="shared" si="1"/>
        <v>113.16500000000001</v>
      </c>
      <c r="G46" s="2"/>
      <c r="H46" s="2"/>
      <c r="I46" s="2"/>
      <c r="J46" s="20">
        <v>37591</v>
      </c>
      <c r="K46" s="21">
        <v>168</v>
      </c>
      <c r="L46">
        <v>42</v>
      </c>
    </row>
    <row r="47" spans="1:12">
      <c r="A47" t="s">
        <v>55</v>
      </c>
      <c r="B47" s="2">
        <f>[2]data_ipom!W58</f>
        <v>39.164999999999999</v>
      </c>
      <c r="C47" s="29">
        <f t="shared" si="0"/>
        <v>41.851738135111461</v>
      </c>
      <c r="D47" s="2">
        <f>[2]data_ipom!X58</f>
        <v>39.164999999999999</v>
      </c>
      <c r="E47" s="4">
        <v>0.39165</v>
      </c>
      <c r="F47" s="2">
        <f t="shared" si="1"/>
        <v>39.164999999999999</v>
      </c>
      <c r="G47" s="2"/>
      <c r="H47" s="2"/>
      <c r="I47" s="2"/>
      <c r="J47" s="20">
        <v>37622</v>
      </c>
      <c r="K47" s="21">
        <v>168</v>
      </c>
      <c r="L47">
        <v>43</v>
      </c>
    </row>
    <row r="48" spans="1:12">
      <c r="A48" t="s">
        <v>56</v>
      </c>
      <c r="B48" s="2">
        <f>[2]data_ipom!W59</f>
        <v>79.664999999999992</v>
      </c>
      <c r="C48" s="29">
        <f t="shared" si="0"/>
        <v>85.130057922472972</v>
      </c>
      <c r="D48" s="2">
        <f>[2]data_ipom!X59</f>
        <v>79.664999999999992</v>
      </c>
      <c r="E48" s="4">
        <v>0.79664999999999997</v>
      </c>
      <c r="F48" s="2">
        <f t="shared" si="1"/>
        <v>79.664999999999992</v>
      </c>
      <c r="G48" s="2"/>
      <c r="H48" s="2"/>
      <c r="I48" s="2"/>
      <c r="J48" s="20">
        <v>37653</v>
      </c>
      <c r="K48" s="21">
        <v>164</v>
      </c>
      <c r="L48">
        <v>44</v>
      </c>
    </row>
    <row r="49" spans="1:15">
      <c r="A49" t="s">
        <v>57</v>
      </c>
      <c r="B49" s="2">
        <f>[2]data_ipom!W60</f>
        <v>127.49999999999999</v>
      </c>
      <c r="C49" s="29">
        <f t="shared" si="0"/>
        <v>136.24656229354551</v>
      </c>
      <c r="D49" s="2">
        <f>[2]data_ipom!X60</f>
        <v>127.49999999999999</v>
      </c>
      <c r="E49" s="4">
        <v>1.2749999999999999</v>
      </c>
      <c r="F49" s="2">
        <f t="shared" si="1"/>
        <v>127.49999999999999</v>
      </c>
      <c r="G49" s="2"/>
      <c r="H49" s="2"/>
      <c r="I49" s="2"/>
      <c r="J49" s="20">
        <v>37681</v>
      </c>
      <c r="K49" s="21">
        <v>166</v>
      </c>
      <c r="L49">
        <v>45</v>
      </c>
    </row>
    <row r="50" spans="1:15">
      <c r="A50" t="s">
        <v>58</v>
      </c>
      <c r="B50" s="2">
        <f>[2]data_ipom!W61</f>
        <v>70.835000000000008</v>
      </c>
      <c r="C50" s="29">
        <f t="shared" si="0"/>
        <v>75.694315608339608</v>
      </c>
      <c r="D50" s="2">
        <f>[2]data_ipom!X61</f>
        <v>70.835000000000008</v>
      </c>
      <c r="E50" s="4">
        <v>0.70835000000000004</v>
      </c>
      <c r="F50" s="2">
        <f t="shared" si="1"/>
        <v>70.835000000000008</v>
      </c>
      <c r="G50" s="2"/>
      <c r="H50" s="2"/>
      <c r="I50" s="2"/>
      <c r="J50" s="20">
        <v>37712</v>
      </c>
      <c r="K50" s="21">
        <v>141</v>
      </c>
      <c r="L50">
        <v>46</v>
      </c>
    </row>
    <row r="51" spans="1:15">
      <c r="A51" t="s">
        <v>59</v>
      </c>
      <c r="B51" s="2">
        <f>[2]data_ipom!W62</f>
        <v>58.335000000000001</v>
      </c>
      <c r="C51" s="29">
        <f t="shared" si="0"/>
        <v>62.336809501129252</v>
      </c>
      <c r="D51" s="2">
        <f>[2]data_ipom!X62</f>
        <v>58.335000000000001</v>
      </c>
      <c r="E51" s="4">
        <v>0.58335000000000004</v>
      </c>
      <c r="F51" s="2">
        <f t="shared" si="1"/>
        <v>58.335000000000001</v>
      </c>
      <c r="G51" s="2"/>
      <c r="H51" s="2"/>
      <c r="I51" s="2"/>
      <c r="J51" s="20">
        <v>37742</v>
      </c>
      <c r="K51" s="21">
        <v>126</v>
      </c>
      <c r="L51">
        <v>47</v>
      </c>
    </row>
    <row r="52" spans="1:15">
      <c r="A52" t="s">
        <v>60</v>
      </c>
      <c r="B52" s="2">
        <f>[2]data_ipom!W63</f>
        <v>68.164999999999992</v>
      </c>
      <c r="C52" s="29">
        <f t="shared" si="0"/>
        <v>72.841152303839451</v>
      </c>
      <c r="D52" s="2">
        <f>[2]data_ipom!X63</f>
        <v>68.164999999999992</v>
      </c>
      <c r="E52" s="4">
        <v>0.68164999999999998</v>
      </c>
      <c r="F52" s="2">
        <f t="shared" si="1"/>
        <v>68.164999999999992</v>
      </c>
      <c r="G52" s="2"/>
      <c r="H52" s="2"/>
      <c r="I52" s="2"/>
      <c r="J52" s="20">
        <v>37773</v>
      </c>
      <c r="K52" s="21">
        <v>129</v>
      </c>
      <c r="L52">
        <v>48</v>
      </c>
    </row>
    <row r="53" spans="1:15">
      <c r="A53" t="s">
        <v>61</v>
      </c>
      <c r="B53" s="2">
        <f>[2]data_ipom!W64</f>
        <v>56.000000000000007</v>
      </c>
      <c r="C53" s="29">
        <f t="shared" si="0"/>
        <v>59.841627360302361</v>
      </c>
      <c r="D53" s="2">
        <f>[2]data_ipom!X64</f>
        <v>56.000000000000007</v>
      </c>
      <c r="E53" s="4">
        <v>0.56000000000000005</v>
      </c>
      <c r="F53" s="2">
        <f t="shared" si="1"/>
        <v>56.000000000000007</v>
      </c>
      <c r="G53" s="2"/>
      <c r="H53" s="2"/>
      <c r="I53" s="2"/>
      <c r="J53" s="20">
        <v>37803</v>
      </c>
      <c r="K53" s="21">
        <v>121</v>
      </c>
      <c r="L53">
        <v>49</v>
      </c>
    </row>
    <row r="54" spans="1:15">
      <c r="A54" t="s">
        <v>62</v>
      </c>
      <c r="B54" s="2">
        <f>[2]data_ipom!W65</f>
        <v>122.33499999999999</v>
      </c>
      <c r="C54" s="29">
        <f t="shared" si="0"/>
        <v>130.72724077004622</v>
      </c>
      <c r="D54" s="2">
        <f>[2]data_ipom!X65</f>
        <v>122.33499999999999</v>
      </c>
      <c r="E54" s="4">
        <v>1.2233499999999999</v>
      </c>
      <c r="F54" s="2">
        <f t="shared" si="1"/>
        <v>122.33499999999999</v>
      </c>
      <c r="G54" s="2"/>
      <c r="H54" s="2"/>
      <c r="I54" s="2"/>
      <c r="J54" s="20">
        <v>37834</v>
      </c>
      <c r="K54" s="21">
        <v>119</v>
      </c>
      <c r="L54">
        <v>50</v>
      </c>
    </row>
    <row r="55" spans="1:15">
      <c r="A55" t="s">
        <v>63</v>
      </c>
      <c r="B55" s="2">
        <f>[2]data_ipom!W66</f>
        <v>195.83333333333331</v>
      </c>
      <c r="C55" s="29">
        <f>F55*C56/F56</f>
        <v>209.26759567962873</v>
      </c>
      <c r="D55" s="2">
        <f>[2]data_ipom!X66</f>
        <v>195.83333333333331</v>
      </c>
      <c r="E55" s="4">
        <v>1.9583333333333333</v>
      </c>
      <c r="F55" s="2">
        <f t="shared" si="1"/>
        <v>195.83333333333331</v>
      </c>
      <c r="G55" s="2"/>
      <c r="H55" s="2"/>
      <c r="I55" s="2"/>
      <c r="J55" s="20">
        <v>37865</v>
      </c>
      <c r="K55" s="21">
        <v>108</v>
      </c>
      <c r="L55">
        <v>51</v>
      </c>
    </row>
    <row r="56" spans="1:15" s="26" customFormat="1">
      <c r="A56" s="22" t="s">
        <v>64</v>
      </c>
      <c r="B56" s="24">
        <f>[2]data_ipom!W67</f>
        <v>190.03278688524588</v>
      </c>
      <c r="C56" s="31">
        <f>B56</f>
        <v>190.03278688524588</v>
      </c>
      <c r="D56" s="23">
        <f>[2]data_ipom!X67</f>
        <v>177.83333333333331</v>
      </c>
      <c r="E56" s="24">
        <v>1.7783333333333333</v>
      </c>
      <c r="F56" s="23">
        <f t="shared" si="1"/>
        <v>177.83333333333334</v>
      </c>
      <c r="G56" s="25"/>
      <c r="H56" s="25"/>
      <c r="I56" s="25"/>
      <c r="J56" s="20">
        <v>37895</v>
      </c>
      <c r="K56" s="21">
        <v>97</v>
      </c>
      <c r="L56">
        <v>52</v>
      </c>
    </row>
    <row r="57" spans="1:15">
      <c r="A57" t="s">
        <v>65</v>
      </c>
      <c r="B57" s="4">
        <f>[2]data_ipom!W68</f>
        <v>187.67391304347825</v>
      </c>
      <c r="C57" s="30">
        <f>B57</f>
        <v>187.67391304347825</v>
      </c>
      <c r="D57" s="2">
        <f>[2]data_ipom!X68</f>
        <v>161</v>
      </c>
      <c r="E57" s="4">
        <v>1.61</v>
      </c>
      <c r="F57" s="2">
        <f t="shared" si="1"/>
        <v>161</v>
      </c>
      <c r="G57" s="4">
        <f ca="1">AVERAGE(OFFSET($K$5,(L5-1)*3,0,3,1))</f>
        <v>187.66666666666666</v>
      </c>
      <c r="H57" s="28">
        <f ca="1">B57-G57</f>
        <v>7.246376811593791E-3</v>
      </c>
      <c r="I57" s="2"/>
      <c r="J57" s="20">
        <v>37926</v>
      </c>
      <c r="K57" s="21">
        <v>87</v>
      </c>
      <c r="L57">
        <v>53</v>
      </c>
      <c r="N57" t="e">
        <f ca="1">[1]!FAMEData(K2, "1999q3", "2013", 0,"Quarterly", "Down", "No Heading", "Normal")</f>
        <v>#NAME?</v>
      </c>
      <c r="O57" s="27" t="e">
        <f ca="1">N57/B57</f>
        <v>#NAME?</v>
      </c>
    </row>
    <row r="58" spans="1:15">
      <c r="A58" t="s">
        <v>66</v>
      </c>
      <c r="B58" s="4">
        <f>[2]data_ipom!W69</f>
        <v>153.30434782608697</v>
      </c>
      <c r="C58" s="30">
        <f t="shared" ref="C58:C110" si="2">B58</f>
        <v>153.30434782608697</v>
      </c>
      <c r="D58" s="2">
        <f>[2]data_ipom!X69</f>
        <v>153</v>
      </c>
      <c r="E58" s="4">
        <v>1.53</v>
      </c>
      <c r="F58" s="2">
        <f t="shared" si="1"/>
        <v>153</v>
      </c>
      <c r="G58" s="4">
        <f t="shared" ref="G58:G110" ca="1" si="3">AVERAGE(OFFSET($K$5,(L6-1)*3,0,3,1))</f>
        <v>153.33333333333334</v>
      </c>
      <c r="H58" s="28">
        <f t="shared" ref="H58:H110" ca="1" si="4">B58-G58</f>
        <v>-2.8985507246375164E-2</v>
      </c>
      <c r="I58" s="2"/>
      <c r="J58" s="20">
        <v>37956</v>
      </c>
      <c r="K58" s="21">
        <v>86</v>
      </c>
      <c r="L58">
        <v>54</v>
      </c>
      <c r="N58">
        <v>153.30434782608697</v>
      </c>
      <c r="O58" s="27">
        <f t="shared" ref="O58:O111" si="5">N58/B58</f>
        <v>1</v>
      </c>
    </row>
    <row r="59" spans="1:15">
      <c r="A59" t="s">
        <v>67</v>
      </c>
      <c r="B59" s="4">
        <f>[2]data_ipom!W70</f>
        <v>161</v>
      </c>
      <c r="C59" s="30">
        <f t="shared" si="2"/>
        <v>161</v>
      </c>
      <c r="D59" s="2">
        <f>[2]data_ipom!X70</f>
        <v>161.08143547274</v>
      </c>
      <c r="E59" s="4">
        <v>1.6479580896666668</v>
      </c>
      <c r="F59" s="2">
        <f t="shared" si="1"/>
        <v>164.79580896666667</v>
      </c>
      <c r="G59" s="4">
        <f t="shared" ca="1" si="3"/>
        <v>161</v>
      </c>
      <c r="H59" s="28">
        <f t="shared" ca="1" si="4"/>
        <v>0</v>
      </c>
      <c r="I59" s="2"/>
      <c r="J59" s="20">
        <v>37987</v>
      </c>
      <c r="K59" s="21">
        <v>88</v>
      </c>
      <c r="L59">
        <v>55</v>
      </c>
      <c r="N59">
        <v>161</v>
      </c>
      <c r="O59" s="27">
        <f t="shared" si="5"/>
        <v>1</v>
      </c>
    </row>
    <row r="60" spans="1:15">
      <c r="A60" t="s">
        <v>68</v>
      </c>
      <c r="B60" s="4">
        <f>[2]data_ipom!W71</f>
        <v>201.82417582417582</v>
      </c>
      <c r="C60" s="30">
        <f t="shared" si="2"/>
        <v>201.82417582417582</v>
      </c>
      <c r="D60" s="2">
        <f>[2]data_ipom!X71</f>
        <v>201.743939393939</v>
      </c>
      <c r="E60" s="4">
        <v>2.1809633933333337</v>
      </c>
      <c r="F60" s="2">
        <f t="shared" si="1"/>
        <v>218.09633933333336</v>
      </c>
      <c r="G60" s="4">
        <f t="shared" ca="1" si="3"/>
        <v>202</v>
      </c>
      <c r="H60" s="28">
        <f t="shared" ca="1" si="4"/>
        <v>-0.1758241758241752</v>
      </c>
      <c r="I60" s="2"/>
      <c r="J60" s="20">
        <v>38018</v>
      </c>
      <c r="K60" s="21">
        <v>93</v>
      </c>
      <c r="L60">
        <v>56</v>
      </c>
      <c r="N60">
        <v>201.82417582417582</v>
      </c>
      <c r="O60" s="27">
        <f t="shared" si="5"/>
        <v>1</v>
      </c>
    </row>
    <row r="61" spans="1:15">
      <c r="A61" t="s">
        <v>69</v>
      </c>
      <c r="B61" s="4">
        <f>[2]data_ipom!W72</f>
        <v>202.44565217391303</v>
      </c>
      <c r="C61" s="30">
        <f t="shared" si="2"/>
        <v>202.44565217391303</v>
      </c>
      <c r="D61" s="2">
        <f>[2]data_ipom!X72</f>
        <v>202.61421670117301</v>
      </c>
      <c r="E61" s="4">
        <v>1.93</v>
      </c>
      <c r="F61" s="2">
        <f t="shared" si="1"/>
        <v>193</v>
      </c>
      <c r="G61" s="4">
        <f t="shared" ca="1" si="3"/>
        <v>202.33333333333334</v>
      </c>
      <c r="H61" s="28">
        <f t="shared" ca="1" si="4"/>
        <v>0.11231884057968955</v>
      </c>
      <c r="I61" s="2"/>
      <c r="J61" s="20">
        <v>38047</v>
      </c>
      <c r="K61" s="21">
        <v>93</v>
      </c>
      <c r="L61">
        <v>57</v>
      </c>
      <c r="N61">
        <v>202.44565217391303</v>
      </c>
      <c r="O61" s="27">
        <f t="shared" si="5"/>
        <v>1</v>
      </c>
    </row>
    <row r="62" spans="1:15">
      <c r="A62" t="s">
        <v>70</v>
      </c>
      <c r="B62" s="4">
        <f>[2]data_ipom!W73</f>
        <v>223.61956521739131</v>
      </c>
      <c r="C62" s="30">
        <f t="shared" si="2"/>
        <v>223.61956521739131</v>
      </c>
      <c r="D62" s="2">
        <f>[2]data_ipom!X73</f>
        <v>223.76911976912001</v>
      </c>
      <c r="E62" s="4">
        <v>2.27</v>
      </c>
      <c r="F62" s="2">
        <f t="shared" si="1"/>
        <v>227</v>
      </c>
      <c r="G62" s="4">
        <f t="shared" ca="1" si="3"/>
        <v>223.66666666666666</v>
      </c>
      <c r="H62" s="28">
        <f t="shared" ca="1" si="4"/>
        <v>-4.7101449275345431E-2</v>
      </c>
      <c r="I62" s="2"/>
      <c r="J62" s="20">
        <v>38078</v>
      </c>
      <c r="K62" s="21">
        <v>86</v>
      </c>
      <c r="L62">
        <v>58</v>
      </c>
      <c r="N62">
        <v>223.61956521739131</v>
      </c>
      <c r="O62" s="27">
        <f t="shared" si="5"/>
        <v>1</v>
      </c>
    </row>
    <row r="63" spans="1:15">
      <c r="A63" t="s">
        <v>71</v>
      </c>
      <c r="B63" s="4">
        <f>[2]data_ipom!W74</f>
        <v>196.92222222222222</v>
      </c>
      <c r="C63" s="30">
        <f t="shared" si="2"/>
        <v>196.92222222222222</v>
      </c>
      <c r="D63" s="2">
        <f>[2]data_ipom!X74</f>
        <v>196.520685111989</v>
      </c>
      <c r="E63" s="4">
        <v>1.93</v>
      </c>
      <c r="F63" s="2">
        <f t="shared" si="1"/>
        <v>193</v>
      </c>
      <c r="G63" s="4">
        <f t="shared" ca="1" si="3"/>
        <v>196.66666666666666</v>
      </c>
      <c r="H63" s="28">
        <f t="shared" ca="1" si="4"/>
        <v>0.25555555555555998</v>
      </c>
      <c r="I63" s="2"/>
      <c r="J63" s="20">
        <v>38108</v>
      </c>
      <c r="K63" s="21">
        <v>98</v>
      </c>
      <c r="L63">
        <v>59</v>
      </c>
      <c r="N63">
        <v>196.92222222222222</v>
      </c>
      <c r="O63" s="27">
        <f t="shared" si="5"/>
        <v>1</v>
      </c>
    </row>
    <row r="64" spans="1:15">
      <c r="A64" t="s">
        <v>72</v>
      </c>
      <c r="B64" s="4">
        <f>[2]data_ipom!W75</f>
        <v>177.68131868131869</v>
      </c>
      <c r="C64" s="30">
        <f t="shared" si="2"/>
        <v>177.68131868131869</v>
      </c>
      <c r="D64" s="2">
        <f>[2]data_ipom!X75</f>
        <v>178.455486542443</v>
      </c>
      <c r="E64" s="4">
        <v>1.91</v>
      </c>
      <c r="F64" s="2">
        <f t="shared" si="1"/>
        <v>191</v>
      </c>
      <c r="G64" s="4">
        <f t="shared" ca="1" si="3"/>
        <v>177.66666666666666</v>
      </c>
      <c r="H64" s="28">
        <f t="shared" ca="1" si="4"/>
        <v>1.4652014652028811E-2</v>
      </c>
      <c r="I64" s="2"/>
      <c r="J64" s="20">
        <v>38139</v>
      </c>
      <c r="K64" s="21">
        <v>86</v>
      </c>
      <c r="L64">
        <v>60</v>
      </c>
      <c r="N64">
        <v>177.68131868131869</v>
      </c>
      <c r="O64" s="27">
        <f t="shared" si="5"/>
        <v>1</v>
      </c>
    </row>
    <row r="65" spans="1:15">
      <c r="A65" t="s">
        <v>73</v>
      </c>
      <c r="B65" s="4">
        <f>[2]data_ipom!W76</f>
        <v>192.39130434782609</v>
      </c>
      <c r="C65" s="30">
        <f t="shared" si="2"/>
        <v>192.39130434782609</v>
      </c>
      <c r="D65" s="2">
        <f>[2]data_ipom!X76</f>
        <v>191.80836627140999</v>
      </c>
      <c r="E65" s="4">
        <v>1.75</v>
      </c>
      <c r="F65" s="2">
        <f t="shared" si="1"/>
        <v>175</v>
      </c>
      <c r="G65" s="4">
        <f t="shared" ca="1" si="3"/>
        <v>192.66666666666666</v>
      </c>
      <c r="H65" s="28">
        <f t="shared" ca="1" si="4"/>
        <v>-0.27536231884056406</v>
      </c>
      <c r="I65" s="2"/>
      <c r="J65" s="20">
        <v>38169</v>
      </c>
      <c r="K65" s="21">
        <v>85</v>
      </c>
      <c r="L65">
        <v>61</v>
      </c>
      <c r="N65">
        <v>192.39130434782609</v>
      </c>
      <c r="O65" s="27">
        <f t="shared" si="5"/>
        <v>1</v>
      </c>
    </row>
    <row r="66" spans="1:15">
      <c r="A66" t="s">
        <v>74</v>
      </c>
      <c r="B66" s="4">
        <f>[2]data_ipom!W77</f>
        <v>201.9891304347826</v>
      </c>
      <c r="C66" s="30">
        <f t="shared" si="2"/>
        <v>201.9891304347826</v>
      </c>
      <c r="D66" s="2">
        <f>[2]data_ipom!X77</f>
        <v>201.99629838760299</v>
      </c>
      <c r="E66" s="4">
        <v>1.67</v>
      </c>
      <c r="F66" s="2">
        <f t="shared" si="1"/>
        <v>167</v>
      </c>
      <c r="G66" s="4">
        <f t="shared" ca="1" si="3"/>
        <v>202</v>
      </c>
      <c r="H66" s="28">
        <f t="shared" ca="1" si="4"/>
        <v>-1.0869565217404897E-2</v>
      </c>
      <c r="I66" s="2"/>
      <c r="J66" s="20">
        <v>38200</v>
      </c>
      <c r="K66" s="21">
        <v>73</v>
      </c>
      <c r="L66">
        <v>62</v>
      </c>
      <c r="N66">
        <v>201.9891304347826</v>
      </c>
      <c r="O66" s="27">
        <f t="shared" si="5"/>
        <v>1</v>
      </c>
    </row>
    <row r="67" spans="1:15">
      <c r="A67" t="s">
        <v>75</v>
      </c>
      <c r="B67" s="4">
        <f>[2]data_ipom!W78</f>
        <v>159.38888888888889</v>
      </c>
      <c r="C67" s="30">
        <f t="shared" si="2"/>
        <v>159.38888888888889</v>
      </c>
      <c r="D67" s="2">
        <f>[2]data_ipom!X78</f>
        <v>159.394513457557</v>
      </c>
      <c r="E67" s="4">
        <v>1.62</v>
      </c>
      <c r="F67" s="2">
        <f t="shared" si="1"/>
        <v>162</v>
      </c>
      <c r="G67" s="4">
        <f t="shared" ca="1" si="3"/>
        <v>159.66666666666666</v>
      </c>
      <c r="H67" s="28">
        <f t="shared" ca="1" si="4"/>
        <v>-0.27777777777777146</v>
      </c>
      <c r="I67" s="2"/>
      <c r="J67" s="20">
        <v>38231</v>
      </c>
      <c r="K67" s="21">
        <v>72</v>
      </c>
      <c r="L67">
        <v>63</v>
      </c>
      <c r="N67">
        <v>159.38888888888889</v>
      </c>
      <c r="O67" s="27">
        <f t="shared" si="5"/>
        <v>1</v>
      </c>
    </row>
    <row r="68" spans="1:15">
      <c r="A68" t="s">
        <v>76</v>
      </c>
      <c r="B68" s="4">
        <f>[2]data_ipom!W79</f>
        <v>144.61538461538461</v>
      </c>
      <c r="C68" s="30">
        <f t="shared" si="2"/>
        <v>144.61538461538461</v>
      </c>
      <c r="D68" s="2">
        <f>[2]data_ipom!X79</f>
        <v>144.555006587615</v>
      </c>
      <c r="E68" s="4">
        <v>1.6</v>
      </c>
      <c r="F68" s="2">
        <f t="shared" ref="F68:F95" si="6">+E68*100</f>
        <v>160</v>
      </c>
      <c r="G68" s="4">
        <f t="shared" ca="1" si="3"/>
        <v>144.66666666666666</v>
      </c>
      <c r="H68" s="28">
        <f t="shared" ca="1" si="4"/>
        <v>-5.1282051282043994E-2</v>
      </c>
      <c r="I68" s="2"/>
      <c r="J68" s="20">
        <v>38261</v>
      </c>
      <c r="K68" s="21">
        <v>78</v>
      </c>
      <c r="L68">
        <v>64</v>
      </c>
      <c r="N68">
        <v>144.61538461538461</v>
      </c>
      <c r="O68" s="27">
        <f t="shared" si="5"/>
        <v>1</v>
      </c>
    </row>
    <row r="69" spans="1:15">
      <c r="A69" t="s">
        <v>77</v>
      </c>
      <c r="B69" s="4">
        <f>[2]data_ipom!W80</f>
        <v>204.71739130434781</v>
      </c>
      <c r="C69" s="30">
        <f t="shared" si="2"/>
        <v>204.71739130434781</v>
      </c>
      <c r="D69" s="2">
        <f>[2]data_ipom!X80</f>
        <v>204.62626262626301</v>
      </c>
      <c r="E69" s="4">
        <v>1.58</v>
      </c>
      <c r="F69" s="2">
        <f t="shared" si="6"/>
        <v>158</v>
      </c>
      <c r="G69" s="4">
        <f t="shared" ca="1" si="3"/>
        <v>204.66666666666666</v>
      </c>
      <c r="H69" s="28">
        <f t="shared" ca="1" si="4"/>
        <v>5.0724637681156537E-2</v>
      </c>
      <c r="I69" s="2"/>
      <c r="J69" s="20">
        <v>38292</v>
      </c>
      <c r="K69" s="21">
        <v>73</v>
      </c>
      <c r="L69">
        <v>65</v>
      </c>
      <c r="N69">
        <v>204.71739130434781</v>
      </c>
      <c r="O69" s="27">
        <f t="shared" si="5"/>
        <v>1</v>
      </c>
    </row>
    <row r="70" spans="1:15">
      <c r="A70" t="s">
        <v>78</v>
      </c>
      <c r="B70" s="4">
        <f>[2]data_ipom!W81</f>
        <v>198</v>
      </c>
      <c r="C70" s="30">
        <f t="shared" si="2"/>
        <v>198</v>
      </c>
      <c r="D70" s="2">
        <f>[2]data_ipom!X81</f>
        <v>197.89193173975801</v>
      </c>
      <c r="E70" s="4">
        <v>1.57</v>
      </c>
      <c r="F70" s="2">
        <f t="shared" si="6"/>
        <v>157</v>
      </c>
      <c r="G70" s="4">
        <f t="shared" ca="1" si="3"/>
        <v>198</v>
      </c>
      <c r="H70" s="28">
        <f t="shared" ca="1" si="4"/>
        <v>0</v>
      </c>
      <c r="I70" s="2"/>
      <c r="J70" s="20">
        <v>38322</v>
      </c>
      <c r="K70" s="21">
        <v>68</v>
      </c>
      <c r="L70">
        <v>66</v>
      </c>
      <c r="N70">
        <v>198</v>
      </c>
      <c r="O70" s="27">
        <f t="shared" si="5"/>
        <v>1</v>
      </c>
    </row>
    <row r="71" spans="1:15">
      <c r="A71" t="s">
        <v>79</v>
      </c>
      <c r="B71" s="4">
        <f>[2]data_ipom!W82</f>
        <v>166.06666666666666</v>
      </c>
      <c r="C71" s="30">
        <f t="shared" si="2"/>
        <v>166.06666666666666</v>
      </c>
      <c r="D71" s="2">
        <f>[2]data_ipom!X82</f>
        <v>166.27757073844001</v>
      </c>
      <c r="E71" s="4">
        <v>1.59</v>
      </c>
      <c r="F71" s="2">
        <f t="shared" si="6"/>
        <v>159</v>
      </c>
      <c r="G71" s="4">
        <f t="shared" ca="1" si="3"/>
        <v>166</v>
      </c>
      <c r="H71" s="28">
        <f t="shared" ca="1" si="4"/>
        <v>6.6666666666662877E-2</v>
      </c>
      <c r="I71" s="2"/>
      <c r="J71" s="20">
        <v>38353</v>
      </c>
      <c r="K71" s="21">
        <v>63</v>
      </c>
      <c r="L71">
        <v>67</v>
      </c>
      <c r="N71">
        <v>166.06666666666666</v>
      </c>
      <c r="O71" s="27">
        <f t="shared" si="5"/>
        <v>1</v>
      </c>
    </row>
    <row r="72" spans="1:15">
      <c r="A72" t="s">
        <v>80</v>
      </c>
      <c r="B72" s="4">
        <f>[2]data_ipom!W83</f>
        <v>131.93406593406593</v>
      </c>
      <c r="C72" s="30">
        <f t="shared" si="2"/>
        <v>131.93406593406593</v>
      </c>
      <c r="D72" s="2">
        <f>[2]data_ipom!X83</f>
        <v>132.365079365079</v>
      </c>
      <c r="E72" s="4">
        <v>1.23</v>
      </c>
      <c r="F72" s="2">
        <f t="shared" si="6"/>
        <v>123</v>
      </c>
      <c r="G72" s="4">
        <f t="shared" ca="1" si="3"/>
        <v>132</v>
      </c>
      <c r="H72" s="28">
        <f t="shared" ca="1" si="4"/>
        <v>-6.5934065934072805E-2</v>
      </c>
      <c r="I72" s="2"/>
      <c r="J72" s="20">
        <v>38384</v>
      </c>
      <c r="K72" s="21">
        <v>61</v>
      </c>
      <c r="L72">
        <v>68</v>
      </c>
      <c r="N72">
        <v>131.93406593406593</v>
      </c>
      <c r="O72" s="27">
        <f t="shared" si="5"/>
        <v>1</v>
      </c>
    </row>
    <row r="73" spans="1:15">
      <c r="A73" t="s">
        <v>81</v>
      </c>
      <c r="B73" s="4">
        <f>[2]data_ipom!W84</f>
        <v>116.08695652173913</v>
      </c>
      <c r="C73" s="30">
        <f t="shared" si="2"/>
        <v>116.08695652173913</v>
      </c>
      <c r="D73" s="2">
        <f>[2]data_ipom!X84</f>
        <v>115.90686366773301</v>
      </c>
      <c r="E73" s="4">
        <v>1.054757575757576</v>
      </c>
      <c r="F73" s="2">
        <f t="shared" si="6"/>
        <v>105.4757575757576</v>
      </c>
      <c r="G73" s="4">
        <f t="shared" ca="1" si="3"/>
        <v>116</v>
      </c>
      <c r="H73" s="28">
        <f t="shared" ca="1" si="4"/>
        <v>8.6956521739125492E-2</v>
      </c>
      <c r="I73" s="2"/>
      <c r="J73" s="20">
        <v>38412</v>
      </c>
      <c r="K73" s="21">
        <v>66</v>
      </c>
      <c r="L73">
        <v>69</v>
      </c>
      <c r="N73">
        <v>116.08695652173913</v>
      </c>
      <c r="O73" s="27">
        <f t="shared" si="5"/>
        <v>1</v>
      </c>
    </row>
    <row r="74" spans="1:15">
      <c r="A74" t="s">
        <v>82</v>
      </c>
      <c r="B74" s="4">
        <f>[2]data_ipom!W85</f>
        <v>90.032608695652172</v>
      </c>
      <c r="C74" s="30">
        <f t="shared" si="2"/>
        <v>90.032608695652172</v>
      </c>
      <c r="D74" s="2">
        <f>[2]data_ipom!X85</f>
        <v>90.110869565217399</v>
      </c>
      <c r="E74" s="4">
        <v>0.72227173913043485</v>
      </c>
      <c r="F74" s="2">
        <f t="shared" si="6"/>
        <v>72.227173913043487</v>
      </c>
      <c r="G74" s="4">
        <f t="shared" ca="1" si="3"/>
        <v>90</v>
      </c>
      <c r="H74" s="28">
        <f t="shared" ca="1" si="4"/>
        <v>3.2608695652172059E-2</v>
      </c>
      <c r="I74" s="2"/>
      <c r="J74" s="20">
        <v>38443</v>
      </c>
      <c r="K74" s="21">
        <v>71</v>
      </c>
      <c r="L74">
        <v>70</v>
      </c>
      <c r="N74">
        <v>90.032608695652172</v>
      </c>
      <c r="O74" s="27">
        <f t="shared" si="5"/>
        <v>1</v>
      </c>
    </row>
    <row r="75" spans="1:15">
      <c r="A75" t="s">
        <v>83</v>
      </c>
      <c r="B75" s="4">
        <f>[2]data_ipom!W86</f>
        <v>91.296703296703299</v>
      </c>
      <c r="C75" s="30">
        <f t="shared" si="2"/>
        <v>91.296703296703299</v>
      </c>
      <c r="D75" s="2">
        <f>[2]data_ipom!X86</f>
        <v>91.158761528326707</v>
      </c>
      <c r="E75" s="4">
        <v>0.6844044168391995</v>
      </c>
      <c r="F75" s="2">
        <f t="shared" si="6"/>
        <v>68.440441683919957</v>
      </c>
      <c r="G75" s="4">
        <f t="shared" ca="1" si="3"/>
        <v>91.333333333333329</v>
      </c>
      <c r="H75" s="28">
        <f t="shared" ca="1" si="4"/>
        <v>-3.6630036630029394E-2</v>
      </c>
      <c r="I75" s="2"/>
      <c r="J75" s="20">
        <v>38473</v>
      </c>
      <c r="K75" s="21">
        <v>70</v>
      </c>
      <c r="L75">
        <v>71</v>
      </c>
      <c r="N75">
        <v>91.296703296703299</v>
      </c>
      <c r="O75" s="27">
        <f t="shared" si="5"/>
        <v>1</v>
      </c>
    </row>
    <row r="76" spans="1:15">
      <c r="A76" t="s">
        <v>84</v>
      </c>
      <c r="B76" s="4">
        <f>[2]data_ipom!W87</f>
        <v>90.087912087912088</v>
      </c>
      <c r="C76" s="30">
        <f t="shared" si="2"/>
        <v>90.087912087912088</v>
      </c>
      <c r="D76" s="2">
        <f>[2]data_ipom!X87</f>
        <v>89.685425685425699</v>
      </c>
      <c r="E76" s="4">
        <v>0.70261111111111119</v>
      </c>
      <c r="F76" s="2">
        <f t="shared" si="6"/>
        <v>70.26111111111112</v>
      </c>
      <c r="G76" s="4">
        <f t="shared" ca="1" si="3"/>
        <v>90</v>
      </c>
      <c r="H76" s="28">
        <f t="shared" ca="1" si="4"/>
        <v>8.79120879120876E-2</v>
      </c>
      <c r="I76" s="2"/>
      <c r="J76" s="20">
        <v>38504</v>
      </c>
      <c r="K76" s="21">
        <v>66</v>
      </c>
      <c r="L76">
        <v>72</v>
      </c>
      <c r="N76">
        <v>90.087912087912088</v>
      </c>
      <c r="O76" s="27">
        <f t="shared" si="5"/>
        <v>1</v>
      </c>
    </row>
    <row r="77" spans="1:15">
      <c r="A77" t="s">
        <v>85</v>
      </c>
      <c r="B77" s="4">
        <f>[2]data_ipom!W88</f>
        <v>76.717391304347828</v>
      </c>
      <c r="C77" s="30">
        <f t="shared" si="2"/>
        <v>76.717391304347828</v>
      </c>
      <c r="D77" s="2">
        <f>[2]data_ipom!X88</f>
        <v>76.772727272727295</v>
      </c>
      <c r="E77" s="4">
        <v>0.57210678210678212</v>
      </c>
      <c r="F77" s="2">
        <f t="shared" si="6"/>
        <v>57.210678210678211</v>
      </c>
      <c r="G77" s="4">
        <f t="shared" ca="1" si="3"/>
        <v>76.666666666666671</v>
      </c>
      <c r="H77" s="28">
        <f t="shared" ca="1" si="4"/>
        <v>5.0724637681156537E-2</v>
      </c>
      <c r="I77" s="2"/>
      <c r="J77" s="20">
        <v>38534</v>
      </c>
      <c r="K77" s="21">
        <v>59</v>
      </c>
      <c r="L77">
        <v>73</v>
      </c>
      <c r="N77">
        <v>76.717391304347828</v>
      </c>
      <c r="O77" s="27">
        <f t="shared" si="5"/>
        <v>1</v>
      </c>
    </row>
    <row r="78" spans="1:15">
      <c r="A78" t="s">
        <v>86</v>
      </c>
      <c r="B78" s="4">
        <f>[2]data_ipom!W89</f>
        <v>73</v>
      </c>
      <c r="C78" s="30">
        <f t="shared" si="2"/>
        <v>73</v>
      </c>
      <c r="D78" s="2">
        <f>[2]data_ipom!X89</f>
        <v>72.547054394880504</v>
      </c>
      <c r="E78" s="4">
        <v>0.48871929824561394</v>
      </c>
      <c r="F78" s="2">
        <f t="shared" si="6"/>
        <v>48.871929824561391</v>
      </c>
      <c r="G78" s="4">
        <f t="shared" ca="1" si="3"/>
        <v>73</v>
      </c>
      <c r="H78" s="28">
        <f t="shared" ca="1" si="4"/>
        <v>0</v>
      </c>
      <c r="I78" s="2"/>
      <c r="J78" s="20">
        <v>38565</v>
      </c>
      <c r="K78" s="21">
        <v>55</v>
      </c>
      <c r="L78">
        <v>74</v>
      </c>
      <c r="N78">
        <v>73</v>
      </c>
      <c r="O78" s="27">
        <f t="shared" si="5"/>
        <v>1</v>
      </c>
    </row>
    <row r="79" spans="1:15">
      <c r="A79" t="s">
        <v>87</v>
      </c>
      <c r="B79" s="4">
        <f>[2]data_ipom!W90</f>
        <v>63.411111111111111</v>
      </c>
      <c r="C79" s="30">
        <f t="shared" si="2"/>
        <v>63.411111111111111</v>
      </c>
      <c r="D79" s="2">
        <f>[2]data_ipom!X90</f>
        <v>62.87631578947363</v>
      </c>
      <c r="E79" s="4">
        <v>0.42814194577352471</v>
      </c>
      <c r="F79" s="2">
        <f t="shared" si="6"/>
        <v>42.814194577352474</v>
      </c>
      <c r="G79" s="4">
        <f t="shared" ca="1" si="3"/>
        <v>63.333333333333336</v>
      </c>
      <c r="H79" s="28">
        <f t="shared" ca="1" si="4"/>
        <v>7.7777777777775725E-2</v>
      </c>
      <c r="I79" s="2"/>
      <c r="J79" s="20">
        <v>38596</v>
      </c>
      <c r="K79" s="21">
        <v>56</v>
      </c>
      <c r="L79">
        <v>75</v>
      </c>
      <c r="N79">
        <v>63.411111111111111</v>
      </c>
      <c r="O79" s="27">
        <f t="shared" si="5"/>
        <v>1</v>
      </c>
    </row>
    <row r="80" spans="1:15">
      <c r="A80" t="s">
        <v>88</v>
      </c>
      <c r="B80" s="4">
        <f>[2]data_ipom!W91</f>
        <v>69.010989010989007</v>
      </c>
      <c r="C80" s="30">
        <f t="shared" si="2"/>
        <v>69.010989010989007</v>
      </c>
      <c r="D80" s="2">
        <f>[2]data_ipom!X91</f>
        <v>68.924242424242308</v>
      </c>
      <c r="E80" s="4">
        <v>0.49857142857142861</v>
      </c>
      <c r="F80" s="2">
        <f t="shared" si="6"/>
        <v>49.857142857142861</v>
      </c>
      <c r="G80" s="4">
        <f t="shared" ca="1" si="3"/>
        <v>69</v>
      </c>
      <c r="H80" s="28">
        <f t="shared" ca="1" si="4"/>
        <v>1.0989010989007397E-2</v>
      </c>
      <c r="I80" s="2"/>
      <c r="J80" s="20">
        <v>38626</v>
      </c>
      <c r="K80" s="21">
        <v>61</v>
      </c>
      <c r="L80">
        <v>76</v>
      </c>
      <c r="N80">
        <v>69.010989010989007</v>
      </c>
      <c r="O80" s="27">
        <f t="shared" si="5"/>
        <v>1</v>
      </c>
    </row>
    <row r="81" spans="1:15">
      <c r="A81" t="s">
        <v>89</v>
      </c>
      <c r="B81" s="4">
        <f>[2]data_ipom!W92</f>
        <v>56.673913043478258</v>
      </c>
      <c r="C81" s="30">
        <f t="shared" si="2"/>
        <v>56.673913043478258</v>
      </c>
      <c r="D81" s="2">
        <f>[2]data_ipom!X92</f>
        <v>56.653554175293266</v>
      </c>
      <c r="E81" s="4">
        <v>0.45376086956521738</v>
      </c>
      <c r="F81" s="2">
        <f t="shared" si="6"/>
        <v>45.376086956521739</v>
      </c>
      <c r="G81" s="4">
        <f t="shared" ca="1" si="3"/>
        <v>56.666666666666664</v>
      </c>
      <c r="H81" s="28">
        <f t="shared" ca="1" si="4"/>
        <v>7.246376811593791E-3</v>
      </c>
      <c r="I81" s="2"/>
      <c r="J81" s="20">
        <v>38657</v>
      </c>
      <c r="K81" s="21">
        <v>74</v>
      </c>
      <c r="L81">
        <v>77</v>
      </c>
      <c r="N81">
        <v>56.673913043478258</v>
      </c>
      <c r="O81" s="27">
        <f t="shared" si="5"/>
        <v>1</v>
      </c>
    </row>
    <row r="82" spans="1:15">
      <c r="A82" t="s">
        <v>90</v>
      </c>
      <c r="B82" s="4">
        <f>[2]data_ipom!W93</f>
        <v>70.630434782608702</v>
      </c>
      <c r="C82" s="30">
        <f t="shared" si="2"/>
        <v>70.630434782608702</v>
      </c>
      <c r="D82" s="2">
        <f>[2]data_ipom!X93</f>
        <v>60.949497853624401</v>
      </c>
      <c r="E82" s="4">
        <v>0.54335087719298247</v>
      </c>
      <c r="F82" s="2">
        <f t="shared" si="6"/>
        <v>54.335087719298244</v>
      </c>
      <c r="G82" s="4">
        <f t="shared" ca="1" si="3"/>
        <v>70.666666666666671</v>
      </c>
      <c r="H82" s="28">
        <f t="shared" ca="1" si="4"/>
        <v>-3.6231884057968955E-2</v>
      </c>
      <c r="I82" s="2"/>
      <c r="J82" s="20">
        <v>38687</v>
      </c>
      <c r="K82" s="21">
        <v>77</v>
      </c>
      <c r="L82">
        <v>78</v>
      </c>
      <c r="N82">
        <v>70.630434782608702</v>
      </c>
      <c r="O82" s="27">
        <f t="shared" si="5"/>
        <v>1</v>
      </c>
    </row>
    <row r="83" spans="1:15">
      <c r="A83" t="s">
        <v>91</v>
      </c>
      <c r="B83" s="4">
        <f>[2]data_ipom!W94</f>
        <v>72.722222222222229</v>
      </c>
      <c r="C83" s="30">
        <f t="shared" si="2"/>
        <v>72.722222222222229</v>
      </c>
      <c r="D83" s="2">
        <f>[2]data_ipom!X94</f>
        <v>61.5490960641771</v>
      </c>
      <c r="E83" s="4">
        <v>0.59388939740655988</v>
      </c>
      <c r="F83" s="2">
        <f t="shared" si="6"/>
        <v>59.388939740655985</v>
      </c>
      <c r="G83" s="4">
        <f t="shared" ca="1" si="3"/>
        <v>72.666666666666671</v>
      </c>
      <c r="H83" s="28">
        <f t="shared" ca="1" si="4"/>
        <v>5.5555555555557135E-2</v>
      </c>
      <c r="I83" s="2"/>
      <c r="J83" s="20">
        <v>38718</v>
      </c>
      <c r="K83" s="21">
        <v>76</v>
      </c>
      <c r="L83">
        <v>79</v>
      </c>
      <c r="N83">
        <v>72.722222222222229</v>
      </c>
      <c r="O83" s="27">
        <f t="shared" si="5"/>
        <v>1</v>
      </c>
    </row>
    <row r="84" spans="1:15">
      <c r="A84" t="s">
        <v>92</v>
      </c>
      <c r="B84" s="4">
        <f>[2]data_ipom!W95</f>
        <v>78.64835164835165</v>
      </c>
      <c r="C84" s="30">
        <f t="shared" si="2"/>
        <v>78.64835164835165</v>
      </c>
      <c r="D84" s="2">
        <f>[2]data_ipom!X95</f>
        <v>70.235994153021636</v>
      </c>
      <c r="E84" s="4">
        <v>0.65636591478696749</v>
      </c>
      <c r="F84" s="2">
        <f t="shared" si="6"/>
        <v>65.636591478696744</v>
      </c>
      <c r="G84" s="4">
        <f t="shared" ca="1" si="3"/>
        <v>78.666666666666671</v>
      </c>
      <c r="H84" s="28">
        <f t="shared" ca="1" si="4"/>
        <v>-1.8315018315021803E-2</v>
      </c>
      <c r="I84" s="2"/>
      <c r="J84" s="20">
        <v>38749</v>
      </c>
      <c r="K84" s="21">
        <v>71</v>
      </c>
      <c r="L84">
        <v>80</v>
      </c>
      <c r="N84">
        <v>78.64835164835165</v>
      </c>
      <c r="O84" s="27">
        <f t="shared" si="5"/>
        <v>1</v>
      </c>
    </row>
    <row r="85" spans="1:15">
      <c r="A85" t="s">
        <v>93</v>
      </c>
      <c r="B85" s="4">
        <f>[2]data_ipom!W96</f>
        <v>85.336956521739125</v>
      </c>
      <c r="C85" s="30">
        <f t="shared" si="2"/>
        <v>85.336956521739125</v>
      </c>
      <c r="D85" s="2">
        <f>[2]data_ipom!X96</f>
        <v>73.241113145561243</v>
      </c>
      <c r="E85" s="4">
        <v>0.69110606060606061</v>
      </c>
      <c r="F85" s="2">
        <f t="shared" si="6"/>
        <v>69.110606060606059</v>
      </c>
      <c r="G85" s="4">
        <f t="shared" ca="1" si="3"/>
        <v>85.333333333333329</v>
      </c>
      <c r="H85" s="28">
        <f t="shared" ca="1" si="4"/>
        <v>3.6231884057968955E-3</v>
      </c>
      <c r="I85" s="2"/>
      <c r="J85" s="20">
        <v>38777</v>
      </c>
      <c r="K85" s="21">
        <v>71</v>
      </c>
      <c r="L85">
        <v>81</v>
      </c>
      <c r="N85">
        <v>85.336956521739125</v>
      </c>
      <c r="O85" s="27">
        <f t="shared" si="5"/>
        <v>1</v>
      </c>
    </row>
    <row r="86" spans="1:15">
      <c r="A86" t="s">
        <v>94</v>
      </c>
      <c r="B86" s="4">
        <f>[2]data_ipom!W97</f>
        <v>82.706521739130437</v>
      </c>
      <c r="C86" s="30">
        <f t="shared" si="2"/>
        <v>82.706521739130437</v>
      </c>
      <c r="D86" s="2">
        <f>[2]data_ipom!X97</f>
        <v>63.796288904371529</v>
      </c>
      <c r="E86" s="4">
        <v>0.59869674185463662</v>
      </c>
      <c r="F86" s="2">
        <f t="shared" si="6"/>
        <v>59.869674185463658</v>
      </c>
      <c r="G86" s="4">
        <f t="shared" ca="1" si="3"/>
        <v>82.666666666666671</v>
      </c>
      <c r="H86" s="28">
        <f t="shared" ca="1" si="4"/>
        <v>3.985507246376585E-2</v>
      </c>
      <c r="I86" s="2"/>
      <c r="J86" s="20">
        <v>38808</v>
      </c>
      <c r="K86" s="21">
        <v>77</v>
      </c>
      <c r="L86">
        <v>82</v>
      </c>
      <c r="N86">
        <v>82.706521739130437</v>
      </c>
      <c r="O86" s="27">
        <f t="shared" si="5"/>
        <v>1</v>
      </c>
    </row>
    <row r="87" spans="1:15">
      <c r="A87" t="s">
        <v>95</v>
      </c>
      <c r="B87" s="4">
        <f>[2]data_ipom!W98</f>
        <v>82.411111111111111</v>
      </c>
      <c r="C87" s="30">
        <f t="shared" si="2"/>
        <v>82.411111111111111</v>
      </c>
      <c r="D87" s="2">
        <f>[2]data_ipom!X98</f>
        <v>59.792442663498129</v>
      </c>
      <c r="E87" s="4">
        <v>0.52103110339952452</v>
      </c>
      <c r="F87" s="2">
        <f t="shared" si="6"/>
        <v>52.103110339952451</v>
      </c>
      <c r="G87" s="4">
        <f t="shared" ca="1" si="3"/>
        <v>82.333333333333329</v>
      </c>
      <c r="H87" s="28">
        <f t="shared" ca="1" si="4"/>
        <v>7.7777777777782831E-2</v>
      </c>
      <c r="I87" s="2"/>
      <c r="J87" s="20">
        <v>38838</v>
      </c>
      <c r="K87" s="21">
        <v>77</v>
      </c>
      <c r="L87">
        <v>83</v>
      </c>
      <c r="N87">
        <v>82.411111111111111</v>
      </c>
      <c r="O87" s="27">
        <f t="shared" si="5"/>
        <v>1</v>
      </c>
    </row>
    <row r="88" spans="1:15">
      <c r="A88" t="s">
        <v>96</v>
      </c>
      <c r="B88" s="4">
        <f>[2]data_ipom!W99</f>
        <v>80.659340659340657</v>
      </c>
      <c r="C88" s="30">
        <f t="shared" si="2"/>
        <v>80.659340659340657</v>
      </c>
      <c r="D88" s="2">
        <f>[2]data_ipom!X99</f>
        <v>58.717975855577833</v>
      </c>
      <c r="E88" s="4">
        <v>0.4732460317460318</v>
      </c>
      <c r="F88" s="2">
        <f t="shared" si="6"/>
        <v>47.324603174603183</v>
      </c>
      <c r="G88" s="4">
        <f t="shared" ca="1" si="3"/>
        <v>80.666666666666671</v>
      </c>
      <c r="H88" s="28">
        <f t="shared" ca="1" si="4"/>
        <v>-7.3260073260144054E-3</v>
      </c>
      <c r="I88" s="2"/>
      <c r="J88" s="20">
        <v>38869</v>
      </c>
      <c r="K88" s="21">
        <v>82</v>
      </c>
      <c r="L88">
        <v>84</v>
      </c>
      <c r="N88">
        <v>80.659340659340657</v>
      </c>
      <c r="O88" s="27">
        <f t="shared" si="5"/>
        <v>1</v>
      </c>
    </row>
    <row r="89" spans="1:15">
      <c r="A89" t="s">
        <v>97</v>
      </c>
      <c r="B89" s="4">
        <f>[2]data_ipom!W100</f>
        <v>106.17391304347827</v>
      </c>
      <c r="C89" s="30">
        <f t="shared" si="2"/>
        <v>106.17391304347827</v>
      </c>
      <c r="D89" s="2">
        <f>[2]data_ipom!X100</f>
        <v>79.295886517190198</v>
      </c>
      <c r="E89" s="4">
        <v>0.50255952380952384</v>
      </c>
      <c r="F89" s="2">
        <f t="shared" si="6"/>
        <v>50.255952380952387</v>
      </c>
      <c r="G89" s="4">
        <f t="shared" ca="1" si="3"/>
        <v>106.33333333333333</v>
      </c>
      <c r="H89" s="28">
        <f t="shared" ca="1" si="4"/>
        <v>-0.1594202898550634</v>
      </c>
      <c r="I89" s="2"/>
      <c r="J89" s="20">
        <v>38899</v>
      </c>
      <c r="K89" s="21">
        <v>84</v>
      </c>
      <c r="L89">
        <v>85</v>
      </c>
      <c r="N89">
        <v>106.17391304347827</v>
      </c>
      <c r="O89" s="27">
        <f t="shared" si="5"/>
        <v>1</v>
      </c>
    </row>
    <row r="90" spans="1:15">
      <c r="A90" t="s">
        <v>98</v>
      </c>
      <c r="B90" s="4">
        <f>[2]data_ipom!W101</f>
        <v>134.67391304347825</v>
      </c>
      <c r="C90" s="30">
        <f t="shared" si="2"/>
        <v>134.67391304347825</v>
      </c>
      <c r="D90" s="2">
        <f>[2]data_ipom!X101</f>
        <v>100.45904100382806</v>
      </c>
      <c r="E90" s="4">
        <v>0.77848927875243668</v>
      </c>
      <c r="F90" s="2">
        <f t="shared" si="6"/>
        <v>77.848927875243675</v>
      </c>
      <c r="G90" s="4">
        <f t="shared" ca="1" si="3"/>
        <v>134.66666666666666</v>
      </c>
      <c r="H90" s="28">
        <f t="shared" ca="1" si="4"/>
        <v>7.246376811593791E-3</v>
      </c>
      <c r="I90" s="2"/>
      <c r="J90" s="20">
        <v>38930</v>
      </c>
      <c r="K90" s="21">
        <v>87</v>
      </c>
      <c r="L90">
        <v>86</v>
      </c>
      <c r="N90">
        <v>134.67391304347825</v>
      </c>
      <c r="O90" s="27">
        <f t="shared" si="5"/>
        <v>1</v>
      </c>
    </row>
    <row r="91" spans="1:15">
      <c r="A91" t="s">
        <v>99</v>
      </c>
      <c r="B91" s="4">
        <f>[2]data_ipom!W102</f>
        <v>167.63736263736263</v>
      </c>
      <c r="C91" s="30">
        <f t="shared" si="2"/>
        <v>167.63736263736263</v>
      </c>
      <c r="D91" s="2">
        <f>[2]data_ipom!X102</f>
        <v>136.46709749617733</v>
      </c>
      <c r="E91" s="4">
        <v>1.2659801587301587</v>
      </c>
      <c r="F91" s="2">
        <f t="shared" si="6"/>
        <v>126.59801587301587</v>
      </c>
      <c r="G91" s="4">
        <f t="shared" ca="1" si="3"/>
        <v>167.66666666666666</v>
      </c>
      <c r="H91" s="28">
        <f t="shared" ca="1" si="4"/>
        <v>-2.93040293040292E-2</v>
      </c>
      <c r="I91" s="2"/>
      <c r="J91" s="20">
        <v>38961</v>
      </c>
      <c r="K91" s="21">
        <v>85</v>
      </c>
      <c r="L91">
        <v>87</v>
      </c>
      <c r="N91">
        <v>167.63736263736263</v>
      </c>
      <c r="O91" s="27">
        <f t="shared" si="5"/>
        <v>1</v>
      </c>
    </row>
    <row r="92" spans="1:15">
      <c r="A92" t="s">
        <v>100</v>
      </c>
      <c r="B92" s="4">
        <f>[2]data_ipom!W103</f>
        <v>165.5934065934066</v>
      </c>
      <c r="C92" s="30">
        <f t="shared" si="2"/>
        <v>165.5934065934066</v>
      </c>
      <c r="D92" s="2">
        <f>[2]data_ipom!X103</f>
        <v>137.99840030515668</v>
      </c>
      <c r="E92" s="4">
        <v>1.1716690590111642</v>
      </c>
      <c r="F92" s="2">
        <f t="shared" si="6"/>
        <v>117.16690590111642</v>
      </c>
      <c r="G92" s="4">
        <f t="shared" ca="1" si="3"/>
        <v>165.66666666666666</v>
      </c>
      <c r="H92" s="28">
        <f t="shared" ca="1" si="4"/>
        <v>-7.3260073260058789E-2</v>
      </c>
      <c r="I92" s="2"/>
      <c r="J92" s="20">
        <v>38991</v>
      </c>
      <c r="K92" s="21">
        <v>82</v>
      </c>
      <c r="L92">
        <v>88</v>
      </c>
      <c r="N92">
        <v>165.5934065934066</v>
      </c>
      <c r="O92" s="27">
        <f t="shared" si="5"/>
        <v>1</v>
      </c>
    </row>
    <row r="93" spans="1:15">
      <c r="A93" t="s">
        <v>101</v>
      </c>
      <c r="B93" s="4">
        <f>[2]data_ipom!W104</f>
        <v>180.91304347826087</v>
      </c>
      <c r="C93" s="30">
        <f t="shared" si="2"/>
        <v>180.91304347826087</v>
      </c>
      <c r="D93" s="2">
        <f>[2]data_ipom!X104</f>
        <v>115.86895356879067</v>
      </c>
      <c r="E93" s="4">
        <v>0.89956637806637796</v>
      </c>
      <c r="F93" s="2">
        <f t="shared" si="6"/>
        <v>89.956637806637801</v>
      </c>
      <c r="G93" s="4">
        <f t="shared" ca="1" si="3"/>
        <v>181</v>
      </c>
      <c r="H93" s="28">
        <f t="shared" ca="1" si="4"/>
        <v>-8.6956521739125492E-2</v>
      </c>
      <c r="I93" s="2"/>
      <c r="J93" s="20">
        <v>39022</v>
      </c>
      <c r="K93" s="21">
        <v>79</v>
      </c>
      <c r="L93">
        <v>89</v>
      </c>
      <c r="N93">
        <v>180.91304347826087</v>
      </c>
      <c r="O93" s="27">
        <f t="shared" si="5"/>
        <v>1</v>
      </c>
    </row>
    <row r="94" spans="1:15">
      <c r="A94" t="s">
        <v>102</v>
      </c>
      <c r="B94" s="4">
        <f>[2]data_ipom!W105</f>
        <v>336.82608695652175</v>
      </c>
      <c r="C94" s="30">
        <f t="shared" si="2"/>
        <v>336.82608695652175</v>
      </c>
      <c r="D94" s="2">
        <f>[2]data_ipom!X105</f>
        <v>216.37087014929534</v>
      </c>
      <c r="E94" s="4">
        <v>1.8087205387205387</v>
      </c>
      <c r="F94" s="2">
        <f t="shared" si="6"/>
        <v>180.87205387205387</v>
      </c>
      <c r="G94" s="4">
        <f t="shared" ca="1" si="3"/>
        <v>337</v>
      </c>
      <c r="H94" s="28">
        <f t="shared" ca="1" si="4"/>
        <v>-0.17391304347825098</v>
      </c>
      <c r="I94" s="2"/>
      <c r="J94" s="20">
        <v>39052</v>
      </c>
      <c r="K94" s="21">
        <v>87</v>
      </c>
      <c r="L94">
        <v>90</v>
      </c>
      <c r="N94">
        <v>336.82608695652175</v>
      </c>
      <c r="O94" s="27">
        <f t="shared" si="5"/>
        <v>1</v>
      </c>
    </row>
    <row r="95" spans="1:15">
      <c r="A95" t="s">
        <v>103</v>
      </c>
      <c r="B95" s="4">
        <f>[2]data_ipom!W106</f>
        <v>357.22222222222223</v>
      </c>
      <c r="C95" s="30">
        <f t="shared" si="2"/>
        <v>357.22222222222223</v>
      </c>
      <c r="D95" s="2">
        <f>[2]data_ipom!X106</f>
        <v>204.22437447813567</v>
      </c>
      <c r="E95" s="4">
        <v>1.6673755980861245</v>
      </c>
      <c r="F95" s="2">
        <f t="shared" si="6"/>
        <v>166.73755980861245</v>
      </c>
      <c r="G95" s="4">
        <f t="shared" ca="1" si="3"/>
        <v>357.66666666666669</v>
      </c>
      <c r="H95" s="28">
        <f t="shared" ca="1" si="4"/>
        <v>-0.44444444444445708</v>
      </c>
      <c r="I95" s="2"/>
      <c r="J95" s="20">
        <v>39083</v>
      </c>
      <c r="K95" s="21">
        <v>81</v>
      </c>
      <c r="L95">
        <v>91</v>
      </c>
      <c r="N95">
        <v>357.22222222222223</v>
      </c>
      <c r="O95" s="27">
        <f t="shared" si="5"/>
        <v>1</v>
      </c>
    </row>
    <row r="96" spans="1:15">
      <c r="A96" t="s">
        <v>104</v>
      </c>
      <c r="B96" s="4">
        <f>[2]data_ipom!W107</f>
        <v>241.41758241758242</v>
      </c>
      <c r="C96" s="30">
        <f t="shared" si="2"/>
        <v>241.41758241758242</v>
      </c>
      <c r="D96" s="2">
        <f>[2]data_ipom!X107</f>
        <v>149.99874900674934</v>
      </c>
      <c r="G96" s="4">
        <f t="shared" ca="1" si="3"/>
        <v>241.33333333333334</v>
      </c>
      <c r="H96" s="28">
        <f t="shared" ca="1" si="4"/>
        <v>8.4249084249080397E-2</v>
      </c>
      <c r="J96" s="20">
        <v>39114</v>
      </c>
      <c r="K96" s="21">
        <v>80</v>
      </c>
      <c r="L96">
        <v>92</v>
      </c>
      <c r="N96">
        <v>241.41758241758242</v>
      </c>
      <c r="O96" s="27">
        <f t="shared" si="5"/>
        <v>1</v>
      </c>
    </row>
    <row r="97" spans="1:15">
      <c r="A97" t="s">
        <v>105</v>
      </c>
      <c r="B97" s="4">
        <f>[2]data_ipom!W108</f>
        <v>146.70652173913044</v>
      </c>
      <c r="C97" s="30">
        <f t="shared" si="2"/>
        <v>146.70652173913044</v>
      </c>
      <c r="D97" s="2">
        <f>[2]data_ipom!X108</f>
        <v>74.605602627253759</v>
      </c>
      <c r="G97" s="4">
        <f t="shared" ca="1" si="3"/>
        <v>146.66666666666666</v>
      </c>
      <c r="H97" s="28">
        <f t="shared" ca="1" si="4"/>
        <v>3.9855072463780061E-2</v>
      </c>
      <c r="J97" s="20">
        <v>39142</v>
      </c>
      <c r="K97" s="21">
        <v>86</v>
      </c>
      <c r="L97">
        <v>93</v>
      </c>
      <c r="N97">
        <v>146.70652173913044</v>
      </c>
      <c r="O97" s="27">
        <f t="shared" si="5"/>
        <v>1</v>
      </c>
    </row>
    <row r="98" spans="1:15">
      <c r="A98" t="s">
        <v>106</v>
      </c>
      <c r="B98" s="4">
        <f>[2]data_ipom!W109</f>
        <v>126.29347826086956</v>
      </c>
      <c r="C98" s="30">
        <f t="shared" si="2"/>
        <v>126.29347826086956</v>
      </c>
      <c r="D98" s="2">
        <f>[2]data_ipom!X109</f>
        <v>68.096630372043364</v>
      </c>
      <c r="G98" s="4">
        <f t="shared" ca="1" si="3"/>
        <v>126.33333333333333</v>
      </c>
      <c r="H98" s="28">
        <f t="shared" ca="1" si="4"/>
        <v>-3.985507246376585E-2</v>
      </c>
      <c r="J98" s="20">
        <v>39173</v>
      </c>
      <c r="K98" s="21">
        <v>82</v>
      </c>
      <c r="L98">
        <v>94</v>
      </c>
      <c r="N98">
        <v>126.29347826086956</v>
      </c>
      <c r="O98" s="27">
        <f t="shared" si="5"/>
        <v>1</v>
      </c>
    </row>
    <row r="99" spans="1:15">
      <c r="A99" t="s">
        <v>107</v>
      </c>
      <c r="B99" s="4">
        <f>[2]data_ipom!W110</f>
        <v>122.35555555555555</v>
      </c>
      <c r="C99" s="30">
        <f t="shared" si="2"/>
        <v>122.35555555555555</v>
      </c>
      <c r="D99" s="2">
        <f>[2]data_ipom!X110</f>
        <v>73.306296875000001</v>
      </c>
      <c r="G99" s="4">
        <f t="shared" ca="1" si="3"/>
        <v>122.66666666666667</v>
      </c>
      <c r="H99" s="28">
        <f t="shared" ca="1" si="4"/>
        <v>-0.31111111111111711</v>
      </c>
      <c r="J99" s="20">
        <v>39203</v>
      </c>
      <c r="K99" s="21">
        <v>80</v>
      </c>
      <c r="L99">
        <v>95</v>
      </c>
      <c r="N99">
        <v>122.35555555555555</v>
      </c>
      <c r="O99" s="27">
        <f t="shared" si="5"/>
        <v>1</v>
      </c>
    </row>
    <row r="100" spans="1:15">
      <c r="A100" t="s">
        <v>108</v>
      </c>
      <c r="B100" s="4">
        <f>[2]data_ipom!W111</f>
        <v>135.05494505494505</v>
      </c>
      <c r="C100" s="30">
        <f t="shared" si="2"/>
        <v>135.05494505494505</v>
      </c>
      <c r="D100" s="2">
        <f>[2]data_ipom!X111</f>
        <v>85.694232461538462</v>
      </c>
      <c r="G100" s="4">
        <f t="shared" ca="1" si="3"/>
        <v>135</v>
      </c>
      <c r="H100" s="28">
        <f t="shared" ca="1" si="4"/>
        <v>5.4945054945051197E-2</v>
      </c>
      <c r="J100" s="20">
        <v>39234</v>
      </c>
      <c r="K100" s="21">
        <v>80</v>
      </c>
      <c r="L100">
        <v>96</v>
      </c>
      <c r="N100">
        <v>135.05494505494505</v>
      </c>
      <c r="O100" s="27">
        <f t="shared" si="5"/>
        <v>1</v>
      </c>
    </row>
    <row r="101" spans="1:15">
      <c r="A101" t="s">
        <v>109</v>
      </c>
      <c r="B101" s="4">
        <f>[2]data_ipom!W112</f>
        <v>134.68478260869566</v>
      </c>
      <c r="C101" s="30">
        <f t="shared" si="2"/>
        <v>134.68478260869566</v>
      </c>
      <c r="D101" s="2">
        <f>[2]data_ipom!X112</f>
        <v>85.350123934389799</v>
      </c>
      <c r="G101" s="4">
        <f t="shared" ca="1" si="3"/>
        <v>134.66666666666666</v>
      </c>
      <c r="H101" s="28">
        <f t="shared" ca="1" si="4"/>
        <v>1.8115942028998688E-2</v>
      </c>
      <c r="J101" s="20">
        <v>39264</v>
      </c>
      <c r="K101" s="21">
        <v>90</v>
      </c>
      <c r="L101">
        <v>97</v>
      </c>
      <c r="N101">
        <v>134.68478260869566</v>
      </c>
      <c r="O101" s="27">
        <f t="shared" si="5"/>
        <v>1</v>
      </c>
    </row>
    <row r="102" spans="1:15">
      <c r="A102" t="s">
        <v>110</v>
      </c>
      <c r="B102" s="4">
        <f>[2]data_ipom!W113</f>
        <v>124.33695652173913</v>
      </c>
      <c r="C102" s="30">
        <f t="shared" si="2"/>
        <v>124.33695652173913</v>
      </c>
      <c r="D102" s="2">
        <f>[2]data_ipom!X113</f>
        <v>75.449363211459826</v>
      </c>
      <c r="G102" s="4">
        <f t="shared" ca="1" si="3"/>
        <v>124.33333333333333</v>
      </c>
      <c r="H102" s="28">
        <f t="shared" ca="1" si="4"/>
        <v>3.6231884057968955E-3</v>
      </c>
      <c r="J102" s="20">
        <v>39295</v>
      </c>
      <c r="K102" s="21">
        <v>108</v>
      </c>
      <c r="L102">
        <v>98</v>
      </c>
      <c r="N102">
        <v>124.33695652173913</v>
      </c>
      <c r="O102" s="27">
        <f t="shared" si="5"/>
        <v>1</v>
      </c>
    </row>
    <row r="103" spans="1:15">
      <c r="A103" t="s">
        <v>111</v>
      </c>
      <c r="B103" s="4">
        <f>[2]data_ipom!W114</f>
        <v>114.68888888888888</v>
      </c>
      <c r="C103" s="30">
        <f t="shared" si="2"/>
        <v>114.68888888888888</v>
      </c>
      <c r="D103" s="2">
        <f>[2]data_ipom!X114</f>
        <v>75.639478918511756</v>
      </c>
      <c r="G103" s="4">
        <f t="shared" ca="1" si="3"/>
        <v>114.66666666666667</v>
      </c>
      <c r="H103" s="28">
        <f t="shared" ca="1" si="4"/>
        <v>2.2222222222211485E-2</v>
      </c>
      <c r="J103" s="20">
        <v>39326</v>
      </c>
      <c r="K103" s="21">
        <v>121</v>
      </c>
      <c r="L103">
        <v>99</v>
      </c>
      <c r="N103">
        <v>114.68888888888888</v>
      </c>
      <c r="O103" s="27">
        <f t="shared" si="5"/>
        <v>1</v>
      </c>
    </row>
    <row r="104" spans="1:15">
      <c r="A104" t="s">
        <v>112</v>
      </c>
      <c r="B104" s="4">
        <f>[2]data_ipom!W115</f>
        <v>127.65934065934066</v>
      </c>
      <c r="C104" s="30">
        <f t="shared" si="2"/>
        <v>127.65934065934066</v>
      </c>
      <c r="D104" s="2">
        <f>[2]data_ipom!X115</f>
        <v>82.544277220505904</v>
      </c>
      <c r="G104" s="4">
        <f t="shared" ca="1" si="3"/>
        <v>127.66666666666667</v>
      </c>
      <c r="H104" s="28">
        <f t="shared" ca="1" si="4"/>
        <v>-7.3260073260144054E-3</v>
      </c>
      <c r="J104" s="20">
        <v>39356</v>
      </c>
      <c r="K104" s="21">
        <v>117</v>
      </c>
      <c r="L104">
        <v>100</v>
      </c>
      <c r="N104">
        <v>127.65934065934066</v>
      </c>
      <c r="O104" s="27">
        <f t="shared" si="5"/>
        <v>1</v>
      </c>
    </row>
    <row r="105" spans="1:15">
      <c r="A105" t="s">
        <v>113</v>
      </c>
      <c r="B105" s="4">
        <f>[2]data_ipom!W116</f>
        <v>149.41304347826087</v>
      </c>
      <c r="C105" s="30">
        <f t="shared" si="2"/>
        <v>149.41304347826087</v>
      </c>
      <c r="D105" s="2">
        <f>[2]data_ipom!X116</f>
        <v>98.751368479294754</v>
      </c>
      <c r="G105" s="4">
        <f t="shared" ca="1" si="3"/>
        <v>149.66666666666666</v>
      </c>
      <c r="H105" s="28">
        <f t="shared" ca="1" si="4"/>
        <v>-0.25362318840578268</v>
      </c>
      <c r="J105" s="20">
        <v>39387</v>
      </c>
      <c r="K105" s="21">
        <v>134</v>
      </c>
      <c r="L105">
        <v>101</v>
      </c>
      <c r="N105">
        <v>149.41304347826087</v>
      </c>
      <c r="O105" s="27">
        <f t="shared" si="5"/>
        <v>1</v>
      </c>
    </row>
    <row r="106" spans="1:15">
      <c r="A106" t="s">
        <v>114</v>
      </c>
      <c r="B106" s="4">
        <f>[2]data_ipom!W117</f>
        <v>162.38043478260869</v>
      </c>
      <c r="C106" s="30">
        <f t="shared" si="2"/>
        <v>162.38043478260869</v>
      </c>
      <c r="D106" s="2">
        <f>[2]data_ipom!X117</f>
        <v>112.63476108312341</v>
      </c>
      <c r="G106" s="4">
        <f t="shared" ca="1" si="3"/>
        <v>162.33333333333334</v>
      </c>
      <c r="H106" s="28">
        <f t="shared" ca="1" si="4"/>
        <v>4.7101449275345431E-2</v>
      </c>
      <c r="J106" s="20">
        <v>39417</v>
      </c>
      <c r="K106" s="21">
        <v>153</v>
      </c>
      <c r="L106">
        <v>102</v>
      </c>
      <c r="N106">
        <v>162.38043478260869</v>
      </c>
      <c r="O106" s="27">
        <f t="shared" si="5"/>
        <v>1</v>
      </c>
    </row>
    <row r="107" spans="1:15">
      <c r="A107" t="s">
        <v>115</v>
      </c>
      <c r="B107" s="4">
        <f>[2]data_ipom!W118</f>
        <v>157.31868131868131</v>
      </c>
      <c r="C107" s="30">
        <f t="shared" si="2"/>
        <v>157.31868131868131</v>
      </c>
      <c r="D107" s="2">
        <f>[2]data_ipom!X118</f>
        <v>99.183369026104728</v>
      </c>
      <c r="G107" s="4">
        <f t="shared" ca="1" si="3"/>
        <v>157.33333333333334</v>
      </c>
      <c r="H107" s="28">
        <f t="shared" ca="1" si="4"/>
        <v>-1.4652014652028811E-2</v>
      </c>
      <c r="J107" s="20">
        <v>39448</v>
      </c>
      <c r="K107" s="21">
        <v>165</v>
      </c>
      <c r="L107">
        <v>103</v>
      </c>
      <c r="N107">
        <v>157.31868131868131</v>
      </c>
      <c r="O107" s="27">
        <f t="shared" si="5"/>
        <v>1</v>
      </c>
    </row>
    <row r="108" spans="1:15">
      <c r="A108" t="s">
        <v>116</v>
      </c>
      <c r="B108" s="4">
        <f>[2]data_ipom!W119</f>
        <v>167.65934065934067</v>
      </c>
      <c r="C108" s="30">
        <f t="shared" si="2"/>
        <v>167.65934065934067</v>
      </c>
      <c r="D108" s="2">
        <f>[2]data_ipom!X119</f>
        <v>98.058820002908561</v>
      </c>
      <c r="G108" s="4">
        <f t="shared" ca="1" si="3"/>
        <v>167.66666666666666</v>
      </c>
      <c r="H108" s="28">
        <f t="shared" ca="1" si="4"/>
        <v>-7.3260073259859837E-3</v>
      </c>
      <c r="J108" s="20">
        <v>39479</v>
      </c>
      <c r="K108" s="21">
        <v>169</v>
      </c>
      <c r="L108">
        <v>104</v>
      </c>
      <c r="N108">
        <v>167.65934065934067</v>
      </c>
      <c r="O108" s="27">
        <f t="shared" si="5"/>
        <v>1</v>
      </c>
    </row>
    <row r="109" spans="1:15">
      <c r="A109" t="s">
        <v>117</v>
      </c>
      <c r="B109" s="4">
        <f>[2]data_ipom!W120</f>
        <v>149.13043478260869</v>
      </c>
      <c r="C109" s="30">
        <f t="shared" si="2"/>
        <v>149.13043478260869</v>
      </c>
      <c r="D109" s="2">
        <f>[2]data_ipom!X120</f>
        <v>78.015060198988323</v>
      </c>
      <c r="G109" s="4">
        <f t="shared" ca="1" si="3"/>
        <v>149</v>
      </c>
      <c r="H109" s="28">
        <f t="shared" ca="1" si="4"/>
        <v>0.13043478260868824</v>
      </c>
      <c r="J109" s="20">
        <v>39508</v>
      </c>
      <c r="K109" s="21">
        <v>169</v>
      </c>
      <c r="L109">
        <v>105</v>
      </c>
      <c r="N109">
        <v>149.13043478260869</v>
      </c>
      <c r="O109" s="27">
        <f t="shared" si="5"/>
        <v>1</v>
      </c>
    </row>
    <row r="110" spans="1:15">
      <c r="A110" t="s">
        <v>10</v>
      </c>
      <c r="B110" s="4">
        <f>[2]data_ipom!W121</f>
        <v>128.25</v>
      </c>
      <c r="C110" s="30">
        <f t="shared" si="2"/>
        <v>128.25</v>
      </c>
      <c r="D110" s="2">
        <f>[2]data_ipom!X121</f>
        <v>65.122194349149737</v>
      </c>
      <c r="G110" s="4">
        <f t="shared" ca="1" si="3"/>
        <v>128.33333333333334</v>
      </c>
      <c r="H110" s="28">
        <f t="shared" ca="1" si="4"/>
        <v>-8.3333333333342807E-2</v>
      </c>
      <c r="J110" s="20">
        <v>39539</v>
      </c>
      <c r="K110" s="21">
        <v>172</v>
      </c>
      <c r="L110">
        <v>106</v>
      </c>
      <c r="N110">
        <v>128.25</v>
      </c>
      <c r="O110" s="27">
        <f t="shared" si="5"/>
        <v>1</v>
      </c>
    </row>
    <row r="111" spans="1:15">
      <c r="A111" t="s">
        <v>141</v>
      </c>
      <c r="J111" s="20">
        <v>39569</v>
      </c>
      <c r="K111" s="21">
        <v>159</v>
      </c>
      <c r="L111">
        <v>107</v>
      </c>
      <c r="N111">
        <v>115</v>
      </c>
      <c r="O111" s="27" t="e">
        <f t="shared" si="5"/>
        <v>#DIV/0!</v>
      </c>
    </row>
    <row r="112" spans="1:15">
      <c r="A112" t="s">
        <v>142</v>
      </c>
      <c r="J112" s="20">
        <v>39600</v>
      </c>
      <c r="K112" s="21">
        <v>166</v>
      </c>
      <c r="L112">
        <v>108</v>
      </c>
    </row>
    <row r="113" spans="1:12">
      <c r="A113" t="s">
        <v>143</v>
      </c>
      <c r="J113" s="20">
        <v>39630</v>
      </c>
      <c r="K113" s="21">
        <v>181</v>
      </c>
      <c r="L113">
        <v>109</v>
      </c>
    </row>
    <row r="114" spans="1:12">
      <c r="A114" t="s">
        <v>144</v>
      </c>
      <c r="J114" s="20">
        <v>39661</v>
      </c>
      <c r="K114" s="21">
        <v>173</v>
      </c>
      <c r="L114">
        <v>110</v>
      </c>
    </row>
    <row r="115" spans="1:12">
      <c r="A115" t="s">
        <v>145</v>
      </c>
      <c r="J115" s="20">
        <v>39692</v>
      </c>
      <c r="K115" s="21">
        <v>189</v>
      </c>
      <c r="L115">
        <v>111</v>
      </c>
    </row>
    <row r="116" spans="1:12">
      <c r="A116" t="s">
        <v>146</v>
      </c>
      <c r="J116" s="20">
        <v>39722</v>
      </c>
      <c r="K116" s="21">
        <v>307</v>
      </c>
      <c r="L116">
        <v>112</v>
      </c>
    </row>
    <row r="117" spans="1:12">
      <c r="A117" t="s">
        <v>147</v>
      </c>
      <c r="J117" s="20">
        <v>39753</v>
      </c>
      <c r="K117" s="21">
        <v>353</v>
      </c>
      <c r="L117">
        <v>113</v>
      </c>
    </row>
    <row r="118" spans="1:12">
      <c r="A118" t="s">
        <v>148</v>
      </c>
      <c r="J118" s="20">
        <v>39783</v>
      </c>
      <c r="K118" s="21">
        <v>351</v>
      </c>
      <c r="L118">
        <v>114</v>
      </c>
    </row>
    <row r="119" spans="1:12">
      <c r="A119" t="s">
        <v>149</v>
      </c>
      <c r="J119" s="20">
        <v>39814</v>
      </c>
      <c r="K119" s="21">
        <v>383</v>
      </c>
      <c r="L119">
        <v>115</v>
      </c>
    </row>
    <row r="120" spans="1:12">
      <c r="A120" t="s">
        <v>150</v>
      </c>
      <c r="J120" s="20">
        <v>39845</v>
      </c>
      <c r="K120" s="21">
        <v>371</v>
      </c>
      <c r="L120">
        <v>116</v>
      </c>
    </row>
    <row r="121" spans="1:12">
      <c r="A121" t="s">
        <v>151</v>
      </c>
      <c r="J121" s="20">
        <v>39873</v>
      </c>
      <c r="K121" s="21">
        <v>319</v>
      </c>
      <c r="L121">
        <v>117</v>
      </c>
    </row>
    <row r="122" spans="1:12">
      <c r="A122" t="s">
        <v>152</v>
      </c>
      <c r="J122" s="20">
        <v>39904</v>
      </c>
      <c r="K122" s="21">
        <v>303</v>
      </c>
      <c r="L122">
        <v>118</v>
      </c>
    </row>
    <row r="123" spans="1:12">
      <c r="J123" s="20">
        <v>39934</v>
      </c>
      <c r="K123" s="21">
        <v>249</v>
      </c>
      <c r="L123">
        <v>119</v>
      </c>
    </row>
    <row r="124" spans="1:12">
      <c r="J124" s="20">
        <v>39965</v>
      </c>
      <c r="K124" s="21">
        <v>172</v>
      </c>
      <c r="L124">
        <v>120</v>
      </c>
    </row>
    <row r="125" spans="1:12">
      <c r="J125" s="20">
        <v>39995</v>
      </c>
      <c r="K125" s="21">
        <v>163</v>
      </c>
      <c r="L125">
        <v>121</v>
      </c>
    </row>
    <row r="126" spans="1:12">
      <c r="J126" s="20">
        <v>40026</v>
      </c>
      <c r="K126" s="21">
        <v>134</v>
      </c>
      <c r="L126">
        <v>122</v>
      </c>
    </row>
    <row r="127" spans="1:12">
      <c r="J127" s="20">
        <v>40057</v>
      </c>
      <c r="K127" s="21">
        <v>143</v>
      </c>
      <c r="L127">
        <v>123</v>
      </c>
    </row>
    <row r="128" spans="1:12">
      <c r="J128" s="20">
        <v>40087</v>
      </c>
      <c r="K128" s="21">
        <v>138</v>
      </c>
      <c r="L128">
        <v>124</v>
      </c>
    </row>
    <row r="129" spans="10:12">
      <c r="J129" s="20">
        <v>40118</v>
      </c>
      <c r="K129" s="21">
        <v>130</v>
      </c>
      <c r="L129">
        <v>125</v>
      </c>
    </row>
    <row r="130" spans="10:12">
      <c r="J130" s="20">
        <v>40148</v>
      </c>
      <c r="K130" s="21">
        <v>111</v>
      </c>
      <c r="L130">
        <v>126</v>
      </c>
    </row>
    <row r="131" spans="10:12">
      <c r="J131" s="20">
        <v>40179</v>
      </c>
      <c r="K131" s="21">
        <v>108</v>
      </c>
      <c r="L131">
        <v>127</v>
      </c>
    </row>
    <row r="132" spans="10:12">
      <c r="J132" s="20">
        <v>40210</v>
      </c>
      <c r="K132" s="21">
        <v>132</v>
      </c>
      <c r="L132">
        <v>128</v>
      </c>
    </row>
    <row r="133" spans="10:12">
      <c r="J133" s="20">
        <v>40238</v>
      </c>
      <c r="K133" s="21">
        <v>128</v>
      </c>
      <c r="L133">
        <v>129</v>
      </c>
    </row>
    <row r="134" spans="10:12">
      <c r="J134" s="20">
        <v>40269</v>
      </c>
      <c r="K134" s="21">
        <v>111</v>
      </c>
      <c r="L134">
        <v>130</v>
      </c>
    </row>
    <row r="135" spans="10:12">
      <c r="J135" s="20">
        <v>40299</v>
      </c>
      <c r="K135" s="21">
        <v>140</v>
      </c>
      <c r="L135">
        <v>131</v>
      </c>
    </row>
    <row r="136" spans="10:12">
      <c r="J136" s="20">
        <v>40330</v>
      </c>
      <c r="K136" s="21">
        <v>154</v>
      </c>
      <c r="L136">
        <v>132</v>
      </c>
    </row>
    <row r="137" spans="10:12">
      <c r="J137" s="20">
        <v>40360</v>
      </c>
      <c r="K137" s="21">
        <v>138</v>
      </c>
      <c r="L137">
        <v>133</v>
      </c>
    </row>
    <row r="138" spans="10:12">
      <c r="J138" s="20">
        <v>40391</v>
      </c>
      <c r="K138" s="21">
        <v>133</v>
      </c>
      <c r="L138">
        <v>134</v>
      </c>
    </row>
    <row r="139" spans="10:12">
      <c r="J139" s="20">
        <v>40422</v>
      </c>
      <c r="K139" s="21">
        <v>133</v>
      </c>
      <c r="L139">
        <v>135</v>
      </c>
    </row>
    <row r="140" spans="10:12">
      <c r="J140" s="20">
        <v>40452</v>
      </c>
      <c r="K140" s="21">
        <v>133</v>
      </c>
      <c r="L140">
        <v>136</v>
      </c>
    </row>
    <row r="141" spans="10:12">
      <c r="J141" s="20">
        <v>40483</v>
      </c>
      <c r="K141" s="21">
        <v>124</v>
      </c>
      <c r="L141">
        <v>137</v>
      </c>
    </row>
    <row r="142" spans="10:12">
      <c r="J142" s="20">
        <v>40513</v>
      </c>
      <c r="K142" s="21">
        <v>116</v>
      </c>
      <c r="L142">
        <v>138</v>
      </c>
    </row>
    <row r="143" spans="10:12">
      <c r="J143" s="20">
        <v>40544</v>
      </c>
      <c r="K143" s="21">
        <v>116</v>
      </c>
      <c r="L143">
        <v>139</v>
      </c>
    </row>
    <row r="144" spans="10:12">
      <c r="J144" s="20">
        <v>40575</v>
      </c>
      <c r="K144" s="21">
        <v>114</v>
      </c>
      <c r="L144">
        <v>140</v>
      </c>
    </row>
    <row r="145" spans="10:12">
      <c r="J145" s="20">
        <v>40603</v>
      </c>
      <c r="K145" s="21">
        <v>114</v>
      </c>
      <c r="L145">
        <v>141</v>
      </c>
    </row>
    <row r="146" spans="10:12">
      <c r="J146" s="20">
        <v>40634</v>
      </c>
      <c r="K146" s="21">
        <v>120</v>
      </c>
      <c r="L146">
        <v>142</v>
      </c>
    </row>
    <row r="147" spans="10:12">
      <c r="J147" s="20">
        <v>40664</v>
      </c>
      <c r="K147" s="21">
        <v>127</v>
      </c>
      <c r="L147">
        <v>143</v>
      </c>
    </row>
    <row r="148" spans="10:12">
      <c r="J148" s="20">
        <v>40695</v>
      </c>
      <c r="K148" s="21">
        <v>136</v>
      </c>
      <c r="L148">
        <v>144</v>
      </c>
    </row>
    <row r="149" spans="10:12">
      <c r="J149" s="20">
        <v>40725</v>
      </c>
      <c r="K149" s="21">
        <v>129</v>
      </c>
      <c r="L149">
        <v>145</v>
      </c>
    </row>
    <row r="150" spans="10:12">
      <c r="J150" s="20">
        <v>40756</v>
      </c>
      <c r="K150" s="21">
        <v>147</v>
      </c>
      <c r="L150">
        <v>146</v>
      </c>
    </row>
    <row r="151" spans="10:12">
      <c r="J151" s="20">
        <v>40787</v>
      </c>
      <c r="K151" s="21">
        <v>173</v>
      </c>
      <c r="L151">
        <v>147</v>
      </c>
    </row>
    <row r="152" spans="10:12">
      <c r="J152" s="20">
        <v>40817</v>
      </c>
      <c r="K152" s="21">
        <v>168</v>
      </c>
      <c r="L152">
        <v>148</v>
      </c>
    </row>
    <row r="153" spans="10:12">
      <c r="J153" s="20">
        <v>40848</v>
      </c>
      <c r="K153" s="21">
        <v>158</v>
      </c>
      <c r="L153">
        <v>149</v>
      </c>
    </row>
    <row r="154" spans="10:12">
      <c r="J154" s="20">
        <v>40878</v>
      </c>
      <c r="K154" s="21">
        <v>161</v>
      </c>
      <c r="L154">
        <v>150</v>
      </c>
    </row>
    <row r="155" spans="10:12">
      <c r="J155" s="20">
        <v>40909</v>
      </c>
      <c r="K155" s="21">
        <v>164</v>
      </c>
      <c r="L155">
        <v>151</v>
      </c>
    </row>
    <row r="156" spans="10:12">
      <c r="J156" s="20">
        <v>40940</v>
      </c>
      <c r="K156" s="21">
        <v>158</v>
      </c>
      <c r="L156">
        <v>152</v>
      </c>
    </row>
    <row r="157" spans="10:12">
      <c r="J157" s="20">
        <v>40969</v>
      </c>
      <c r="K157" s="21">
        <v>150</v>
      </c>
      <c r="L157">
        <v>153</v>
      </c>
    </row>
    <row r="158" spans="10:12">
      <c r="J158" s="20">
        <v>41000</v>
      </c>
      <c r="K158" s="21">
        <v>159</v>
      </c>
      <c r="L158">
        <v>154</v>
      </c>
    </row>
    <row r="159" spans="10:12">
      <c r="J159" s="20">
        <v>41030</v>
      </c>
      <c r="K159" s="21">
        <v>167</v>
      </c>
      <c r="L159">
        <v>155</v>
      </c>
    </row>
    <row r="160" spans="10:12">
      <c r="J160" s="20">
        <v>41061</v>
      </c>
      <c r="K160" s="21">
        <v>177</v>
      </c>
      <c r="L160">
        <v>156</v>
      </c>
    </row>
    <row r="161" spans="10:12">
      <c r="J161" s="20">
        <v>41091</v>
      </c>
      <c r="K161" s="21">
        <v>168</v>
      </c>
      <c r="L161">
        <v>157</v>
      </c>
    </row>
    <row r="162" spans="10:12">
      <c r="J162" s="20">
        <v>41122</v>
      </c>
      <c r="K162" s="21">
        <v>142</v>
      </c>
      <c r="L162">
        <v>158</v>
      </c>
    </row>
    <row r="163" spans="10:12">
      <c r="J163" s="20">
        <v>41153</v>
      </c>
      <c r="K163" s="21">
        <v>137</v>
      </c>
      <c r="L163">
        <v>159</v>
      </c>
    </row>
    <row r="164" spans="10:12">
      <c r="J164" s="20">
        <v>41183</v>
      </c>
      <c r="K164" s="21">
        <v>127</v>
      </c>
      <c r="L164">
        <v>160</v>
      </c>
    </row>
    <row r="165" spans="10:12">
      <c r="J165" s="20">
        <v>41214</v>
      </c>
      <c r="K165" s="21">
        <v>136</v>
      </c>
      <c r="L165">
        <v>161</v>
      </c>
    </row>
    <row r="166" spans="10:12">
      <c r="J166" s="20">
        <v>41244</v>
      </c>
      <c r="K166" s="21">
        <v>122</v>
      </c>
      <c r="L166">
        <v>162</v>
      </c>
    </row>
    <row r="167" spans="10:12">
      <c r="J167" s="20">
        <v>41275</v>
      </c>
      <c r="K167" s="21">
        <v>115</v>
      </c>
      <c r="L167">
        <v>163</v>
      </c>
    </row>
    <row r="168" spans="10:12">
      <c r="J168" s="20">
        <v>41306</v>
      </c>
      <c r="K168" s="21"/>
      <c r="L168">
        <v>164</v>
      </c>
    </row>
    <row r="169" spans="10:12">
      <c r="L169">
        <v>165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15"/>
  <sheetViews>
    <sheetView workbookViewId="0">
      <pane xSplit="1" ySplit="7" topLeftCell="B94" activePane="bottomRight" state="frozen"/>
      <selection pane="topRight" activeCell="B1" sqref="B1"/>
      <selection pane="bottomLeft" activeCell="A8" sqref="A8"/>
      <selection pane="bottomRight" activeCell="I115" sqref="I8:I115"/>
    </sheetView>
  </sheetViews>
  <sheetFormatPr baseColWidth="10" defaultRowHeight="15"/>
  <cols>
    <col min="1" max="1" width="9.42578125" customWidth="1"/>
    <col min="2" max="2" width="17" bestFit="1" customWidth="1"/>
    <col min="3" max="4" width="15.28515625" bestFit="1" customWidth="1"/>
    <col min="5" max="5" width="14.5703125" customWidth="1"/>
    <col min="6" max="6" width="14.28515625" customWidth="1"/>
  </cols>
  <sheetData>
    <row r="1" spans="1:10">
      <c r="B1" s="165" t="s">
        <v>170</v>
      </c>
      <c r="C1" s="165"/>
      <c r="D1" s="165"/>
    </row>
    <row r="2" spans="1:10" ht="43.5" customHeight="1">
      <c r="A2" t="s">
        <v>0</v>
      </c>
      <c r="B2" s="37" t="s">
        <v>169</v>
      </c>
      <c r="C2" s="37" t="s">
        <v>166</v>
      </c>
      <c r="D2" s="36" t="s">
        <v>167</v>
      </c>
      <c r="E2" s="36" t="s">
        <v>168</v>
      </c>
      <c r="F2" s="36" t="s">
        <v>171</v>
      </c>
      <c r="G2" s="6" t="s">
        <v>172</v>
      </c>
      <c r="H2" s="6" t="s">
        <v>173</v>
      </c>
      <c r="I2" s="40" t="s">
        <v>123</v>
      </c>
      <c r="J2" s="40" t="s">
        <v>180</v>
      </c>
    </row>
    <row r="3" spans="1:10">
      <c r="A3" t="s">
        <v>3</v>
      </c>
      <c r="B3" t="s">
        <v>178</v>
      </c>
      <c r="C3" t="s">
        <v>178</v>
      </c>
      <c r="D3" t="s">
        <v>178</v>
      </c>
      <c r="E3" t="s">
        <v>178</v>
      </c>
      <c r="F3" t="s">
        <v>178</v>
      </c>
      <c r="G3" t="s">
        <v>4</v>
      </c>
      <c r="H3" t="s">
        <v>4</v>
      </c>
      <c r="I3" t="s">
        <v>179</v>
      </c>
      <c r="J3" t="s">
        <v>4</v>
      </c>
    </row>
    <row r="4" spans="1:10">
      <c r="A4" t="s">
        <v>7</v>
      </c>
      <c r="B4" s="35" t="s">
        <v>174</v>
      </c>
      <c r="C4" s="35" t="s">
        <v>174</v>
      </c>
      <c r="D4" s="35" t="s">
        <v>174</v>
      </c>
      <c r="E4" s="35" t="s">
        <v>175</v>
      </c>
      <c r="F4" s="35" t="s">
        <v>175</v>
      </c>
      <c r="G4" s="35" t="s">
        <v>177</v>
      </c>
      <c r="H4" s="35" t="s">
        <v>177</v>
      </c>
      <c r="I4" t="s">
        <v>8</v>
      </c>
      <c r="J4" s="35" t="s">
        <v>177</v>
      </c>
    </row>
    <row r="5" spans="1:10">
      <c r="A5" t="s">
        <v>118</v>
      </c>
      <c r="B5" s="35" t="s">
        <v>176</v>
      </c>
      <c r="C5" s="35" t="s">
        <v>176</v>
      </c>
      <c r="D5" s="35" t="s">
        <v>176</v>
      </c>
      <c r="E5" s="35" t="s">
        <v>176</v>
      </c>
      <c r="F5" s="35" t="s">
        <v>176</v>
      </c>
      <c r="G5" s="35" t="s">
        <v>176</v>
      </c>
      <c r="H5" s="35" t="s">
        <v>176</v>
      </c>
      <c r="I5" t="s">
        <v>119</v>
      </c>
      <c r="J5" s="35" t="s">
        <v>176</v>
      </c>
    </row>
    <row r="6" spans="1:10">
      <c r="A6" t="s">
        <v>9</v>
      </c>
      <c r="B6" s="38">
        <v>41319</v>
      </c>
      <c r="C6" s="38">
        <v>41319</v>
      </c>
      <c r="D6" s="38">
        <v>41319</v>
      </c>
      <c r="E6" s="38">
        <v>41319</v>
      </c>
      <c r="F6" s="38">
        <v>41319</v>
      </c>
      <c r="G6" s="38">
        <v>41319</v>
      </c>
      <c r="H6" s="38">
        <v>41319</v>
      </c>
      <c r="I6" s="1">
        <v>41319</v>
      </c>
      <c r="J6" s="38">
        <v>41319</v>
      </c>
    </row>
    <row r="7" spans="1:10">
      <c r="A7" t="s">
        <v>120</v>
      </c>
      <c r="B7" s="39" t="s">
        <v>10</v>
      </c>
      <c r="C7" s="39" t="s">
        <v>10</v>
      </c>
      <c r="D7" s="39" t="s">
        <v>10</v>
      </c>
      <c r="E7" s="39" t="s">
        <v>10</v>
      </c>
      <c r="F7" s="39" t="s">
        <v>10</v>
      </c>
      <c r="G7" s="39" t="s">
        <v>10</v>
      </c>
      <c r="H7" s="39" t="s">
        <v>10</v>
      </c>
      <c r="I7" t="s">
        <v>10</v>
      </c>
      <c r="J7" s="39" t="s">
        <v>10</v>
      </c>
    </row>
    <row r="8" spans="1:10">
      <c r="A8" t="s">
        <v>11</v>
      </c>
      <c r="B8" s="42">
        <f t="shared" ref="B8:B71" si="0">G8*B9/G9</f>
        <v>1310.3364267829036</v>
      </c>
      <c r="C8" s="42">
        <f t="shared" ref="C8:C71" si="1">H8*C9/H9</f>
        <v>791.63475135025874</v>
      </c>
      <c r="D8" s="2"/>
      <c r="E8" s="2"/>
      <c r="F8" s="2"/>
      <c r="G8" s="2">
        <f>[3]Originales!M12</f>
        <v>1896676.548</v>
      </c>
      <c r="H8" s="2">
        <f>[3]Originales!N12</f>
        <v>768338.27379999997</v>
      </c>
      <c r="I8" s="42">
        <f>B8-C8</f>
        <v>518.70167543264483</v>
      </c>
      <c r="J8" s="2">
        <f>G8-H8</f>
        <v>1128338.2741999999</v>
      </c>
    </row>
    <row r="9" spans="1:10">
      <c r="A9" t="s">
        <v>12</v>
      </c>
      <c r="B9" s="42">
        <f t="shared" si="0"/>
        <v>1231.2844630794114</v>
      </c>
      <c r="C9" s="42">
        <f t="shared" si="1"/>
        <v>805.18261660903772</v>
      </c>
      <c r="D9" s="2"/>
      <c r="E9" s="2"/>
      <c r="F9" s="2"/>
      <c r="G9" s="2">
        <f>[3]Originales!M13</f>
        <v>1782250.9680000001</v>
      </c>
      <c r="H9" s="2">
        <f>[3]Originales!N13</f>
        <v>781487.44819999998</v>
      </c>
      <c r="I9" s="42">
        <f t="shared" ref="I9:I72" si="2">B9-C9</f>
        <v>426.10184647037363</v>
      </c>
      <c r="J9" s="2">
        <f t="shared" ref="J9:J72" si="3">G9-H9</f>
        <v>1000763.5198000001</v>
      </c>
    </row>
    <row r="10" spans="1:10">
      <c r="A10" t="s">
        <v>13</v>
      </c>
      <c r="B10" s="42">
        <f t="shared" si="0"/>
        <v>1094.4156936487002</v>
      </c>
      <c r="C10" s="42">
        <f t="shared" si="1"/>
        <v>911.9105987852513</v>
      </c>
      <c r="D10" s="2"/>
      <c r="E10" s="2"/>
      <c r="F10" s="2"/>
      <c r="G10" s="2">
        <f>[3]Originales!M14</f>
        <v>1584137.125</v>
      </c>
      <c r="H10" s="2">
        <f>[3]Originales!N14</f>
        <v>885074.60560000001</v>
      </c>
      <c r="I10" s="42">
        <f t="shared" si="2"/>
        <v>182.5050948634489</v>
      </c>
      <c r="J10" s="2">
        <f t="shared" si="3"/>
        <v>699062.51939999999</v>
      </c>
    </row>
    <row r="11" spans="1:10">
      <c r="A11" t="s">
        <v>14</v>
      </c>
      <c r="B11" s="42">
        <f t="shared" si="0"/>
        <v>1240.1651056499529</v>
      </c>
      <c r="C11" s="42">
        <f t="shared" si="1"/>
        <v>929.75666660690763</v>
      </c>
      <c r="D11" s="2"/>
      <c r="E11" s="2"/>
      <c r="F11" s="2"/>
      <c r="G11" s="2">
        <f>[3]Originales!M15</f>
        <v>1795105.4580000001</v>
      </c>
      <c r="H11" s="2">
        <f>[3]Originales!N15</f>
        <v>902395.49369999999</v>
      </c>
      <c r="I11" s="42">
        <f t="shared" si="2"/>
        <v>310.40843904304529</v>
      </c>
      <c r="J11" s="2">
        <f t="shared" si="3"/>
        <v>892709.96430000011</v>
      </c>
    </row>
    <row r="12" spans="1:10">
      <c r="A12" t="s">
        <v>15</v>
      </c>
      <c r="B12" s="42">
        <f t="shared" si="0"/>
        <v>1505.1514074668817</v>
      </c>
      <c r="C12" s="42">
        <f t="shared" si="1"/>
        <v>1017.882308228565</v>
      </c>
      <c r="D12" s="2"/>
      <c r="E12" s="2"/>
      <c r="F12" s="2"/>
      <c r="G12" s="2">
        <f>[3]Originales!M16</f>
        <v>2178665.9649999999</v>
      </c>
      <c r="H12" s="2">
        <f>[3]Originales!N16</f>
        <v>987927.74609999999</v>
      </c>
      <c r="I12" s="42">
        <f t="shared" si="2"/>
        <v>487.2690992383167</v>
      </c>
      <c r="J12" s="2">
        <f t="shared" si="3"/>
        <v>1190738.2188999997</v>
      </c>
    </row>
    <row r="13" spans="1:10">
      <c r="A13" t="s">
        <v>16</v>
      </c>
      <c r="B13" s="42">
        <f t="shared" si="0"/>
        <v>1336.0283374394626</v>
      </c>
      <c r="C13" s="42">
        <f t="shared" si="1"/>
        <v>999.16290996270027</v>
      </c>
      <c r="D13" s="2"/>
      <c r="E13" s="2"/>
      <c r="F13" s="2"/>
      <c r="G13" s="2">
        <f>[3]Originales!M17</f>
        <v>1933864.8940000001</v>
      </c>
      <c r="H13" s="2">
        <f>[3]Originales!N17</f>
        <v>969759.22820000001</v>
      </c>
      <c r="I13" s="42">
        <f t="shared" si="2"/>
        <v>336.86542747676231</v>
      </c>
      <c r="J13" s="2">
        <f t="shared" si="3"/>
        <v>964105.66580000008</v>
      </c>
    </row>
    <row r="14" spans="1:10">
      <c r="A14" t="s">
        <v>17</v>
      </c>
      <c r="B14" s="42">
        <f t="shared" si="0"/>
        <v>1128.6698160571825</v>
      </c>
      <c r="C14" s="42">
        <f t="shared" si="1"/>
        <v>1055.5740557828981</v>
      </c>
      <c r="D14" s="2"/>
      <c r="E14" s="2"/>
      <c r="F14" s="2"/>
      <c r="G14" s="2">
        <f>[3]Originales!M18</f>
        <v>1633719.041</v>
      </c>
      <c r="H14" s="2">
        <f>[3]Originales!N18</f>
        <v>1024510.289</v>
      </c>
      <c r="I14" s="42">
        <f t="shared" si="2"/>
        <v>73.09576027428443</v>
      </c>
      <c r="J14" s="2">
        <f t="shared" si="3"/>
        <v>609208.75199999998</v>
      </c>
    </row>
    <row r="15" spans="1:10">
      <c r="A15" t="s">
        <v>18</v>
      </c>
      <c r="B15" s="42">
        <f t="shared" si="0"/>
        <v>1235.02120507359</v>
      </c>
      <c r="C15" s="42">
        <f t="shared" si="1"/>
        <v>1005.7600642017729</v>
      </c>
      <c r="D15" s="2"/>
      <c r="E15" s="2"/>
      <c r="F15" s="2"/>
      <c r="G15" s="2">
        <f>[3]Originales!M19</f>
        <v>1787659.801</v>
      </c>
      <c r="H15" s="2">
        <f>[3]Originales!N19</f>
        <v>976162.23930000002</v>
      </c>
      <c r="I15" s="42">
        <f t="shared" si="2"/>
        <v>229.26114087181702</v>
      </c>
      <c r="J15" s="2">
        <f t="shared" si="3"/>
        <v>811497.56169999996</v>
      </c>
    </row>
    <row r="16" spans="1:10">
      <c r="A16" t="s">
        <v>19</v>
      </c>
      <c r="B16" s="42">
        <f t="shared" si="0"/>
        <v>1583.0845005294163</v>
      </c>
      <c r="C16" s="42">
        <f t="shared" si="1"/>
        <v>1116.9116715160285</v>
      </c>
      <c r="D16" s="2"/>
      <c r="E16" s="2"/>
      <c r="F16" s="2"/>
      <c r="G16" s="2">
        <f>[3]Originales!M20</f>
        <v>2291472.0099999998</v>
      </c>
      <c r="H16" s="2">
        <f>[3]Originales!N20</f>
        <v>1084042.8419999999</v>
      </c>
      <c r="I16" s="42">
        <f t="shared" si="2"/>
        <v>466.17282901338785</v>
      </c>
      <c r="J16" s="2">
        <f t="shared" si="3"/>
        <v>1207429.1679999998</v>
      </c>
    </row>
    <row r="17" spans="1:10">
      <c r="A17" t="s">
        <v>20</v>
      </c>
      <c r="B17" s="42">
        <f t="shared" si="0"/>
        <v>1463.1004996941231</v>
      </c>
      <c r="C17" s="42">
        <f t="shared" si="1"/>
        <v>1062.4343249512306</v>
      </c>
      <c r="D17" s="2"/>
      <c r="E17" s="2"/>
      <c r="F17" s="2"/>
      <c r="G17" s="2">
        <f>[3]Originales!M21</f>
        <v>2117798.4130000002</v>
      </c>
      <c r="H17" s="2">
        <f>[3]Originales!N21</f>
        <v>1031168.672</v>
      </c>
      <c r="I17" s="42">
        <f t="shared" si="2"/>
        <v>400.66617474289251</v>
      </c>
      <c r="J17" s="2">
        <f t="shared" si="3"/>
        <v>1086629.7410000002</v>
      </c>
    </row>
    <row r="18" spans="1:10">
      <c r="A18" t="s">
        <v>21</v>
      </c>
      <c r="B18" s="42">
        <f t="shared" si="0"/>
        <v>1287.7687306165958</v>
      </c>
      <c r="C18" s="42">
        <f t="shared" si="1"/>
        <v>1162.6795398026202</v>
      </c>
      <c r="D18" s="2"/>
      <c r="E18" s="2"/>
      <c r="F18" s="2"/>
      <c r="G18" s="2">
        <f>[3]Originales!M22</f>
        <v>1864010.4180000001</v>
      </c>
      <c r="H18" s="2">
        <f>[3]Originales!N22</f>
        <v>1128463.8389999999</v>
      </c>
      <c r="I18" s="42">
        <f t="shared" si="2"/>
        <v>125.08919081397562</v>
      </c>
      <c r="J18" s="2">
        <f t="shared" si="3"/>
        <v>735546.57900000014</v>
      </c>
    </row>
    <row r="19" spans="1:10">
      <c r="A19" t="s">
        <v>22</v>
      </c>
      <c r="B19" s="42">
        <f t="shared" si="0"/>
        <v>1472.3763938619572</v>
      </c>
      <c r="C19" s="42">
        <f t="shared" si="1"/>
        <v>1258.1124959856641</v>
      </c>
      <c r="D19" s="2"/>
      <c r="E19" s="2"/>
      <c r="F19" s="2"/>
      <c r="G19" s="2">
        <f>[3]Originales!M23</f>
        <v>2131225.0189999999</v>
      </c>
      <c r="H19" s="2">
        <f>[3]Originales!N23</f>
        <v>1221088.3640000001</v>
      </c>
      <c r="I19" s="42">
        <f t="shared" si="2"/>
        <v>214.26389787629319</v>
      </c>
      <c r="J19" s="2">
        <f t="shared" si="3"/>
        <v>910136.6549999998</v>
      </c>
    </row>
    <row r="20" spans="1:10">
      <c r="A20" t="s">
        <v>23</v>
      </c>
      <c r="B20" s="42">
        <f t="shared" si="0"/>
        <v>1727.0710208786727</v>
      </c>
      <c r="C20" s="42">
        <f t="shared" si="1"/>
        <v>1331.7145587402367</v>
      </c>
      <c r="D20" s="2"/>
      <c r="E20" s="2"/>
      <c r="F20" s="2"/>
      <c r="G20" s="2">
        <f>[3]Originales!M24</f>
        <v>2499888.605</v>
      </c>
      <c r="H20" s="2">
        <f>[3]Originales!N24</f>
        <v>1292524.442</v>
      </c>
      <c r="I20" s="42">
        <f t="shared" si="2"/>
        <v>395.35646213843597</v>
      </c>
      <c r="J20" s="2">
        <f t="shared" si="3"/>
        <v>1207364.1629999999</v>
      </c>
    </row>
    <row r="21" spans="1:10">
      <c r="A21" t="s">
        <v>24</v>
      </c>
      <c r="B21" s="42">
        <f t="shared" si="0"/>
        <v>1636.4623376736615</v>
      </c>
      <c r="C21" s="42">
        <f t="shared" si="1"/>
        <v>1450.8812590430291</v>
      </c>
      <c r="D21" s="2"/>
      <c r="E21" s="2"/>
      <c r="F21" s="2"/>
      <c r="G21" s="2">
        <f>[3]Originales!M25</f>
        <v>2368734.986</v>
      </c>
      <c r="H21" s="2">
        <f>[3]Originales!N25</f>
        <v>1408184.267</v>
      </c>
      <c r="I21" s="42">
        <f t="shared" si="2"/>
        <v>185.58107863063242</v>
      </c>
      <c r="J21" s="2">
        <f t="shared" si="3"/>
        <v>960550.71900000004</v>
      </c>
    </row>
    <row r="22" spans="1:10">
      <c r="A22" t="s">
        <v>25</v>
      </c>
      <c r="B22" s="42">
        <f t="shared" si="0"/>
        <v>1631.0766992484057</v>
      </c>
      <c r="C22" s="42">
        <f t="shared" si="1"/>
        <v>1521.4452968393805</v>
      </c>
      <c r="D22" s="2"/>
      <c r="E22" s="2"/>
      <c r="F22" s="2"/>
      <c r="G22" s="2">
        <f>[3]Originales!M26</f>
        <v>2360939.42</v>
      </c>
      <c r="H22" s="2">
        <f>[3]Originales!N26</f>
        <v>1476671.7239999999</v>
      </c>
      <c r="I22" s="42">
        <f t="shared" si="2"/>
        <v>109.63140240902521</v>
      </c>
      <c r="J22" s="2">
        <f t="shared" si="3"/>
        <v>884267.696</v>
      </c>
    </row>
    <row r="23" spans="1:10">
      <c r="A23" t="s">
        <v>26</v>
      </c>
      <c r="B23" s="42">
        <f t="shared" si="0"/>
        <v>1747.1775284112721</v>
      </c>
      <c r="C23" s="42">
        <f t="shared" si="1"/>
        <v>1447.898888912664</v>
      </c>
      <c r="D23" s="2"/>
      <c r="E23" s="2"/>
      <c r="F23" s="2"/>
      <c r="G23" s="2">
        <f>[3]Originales!M27</f>
        <v>2528992.2310000001</v>
      </c>
      <c r="H23" s="2">
        <f>[3]Originales!N27</f>
        <v>1405289.6629999999</v>
      </c>
      <c r="I23" s="42">
        <f t="shared" si="2"/>
        <v>299.27863949860807</v>
      </c>
      <c r="J23" s="2">
        <f t="shared" si="3"/>
        <v>1123702.5680000002</v>
      </c>
    </row>
    <row r="24" spans="1:10">
      <c r="A24" t="s">
        <v>27</v>
      </c>
      <c r="B24" s="42">
        <f t="shared" si="0"/>
        <v>1924.4922201938866</v>
      </c>
      <c r="C24" s="42">
        <f t="shared" si="1"/>
        <v>1561.601657919143</v>
      </c>
      <c r="D24" s="2"/>
      <c r="E24" s="2"/>
      <c r="F24" s="2"/>
      <c r="G24" s="2">
        <f>[3]Originales!M28</f>
        <v>2785650.4530000002</v>
      </c>
      <c r="H24" s="2">
        <f>[3]Originales!N28</f>
        <v>1515646.351</v>
      </c>
      <c r="I24" s="42">
        <f t="shared" si="2"/>
        <v>362.89056227474362</v>
      </c>
      <c r="J24" s="2">
        <f t="shared" si="3"/>
        <v>1270004.1020000002</v>
      </c>
    </row>
    <row r="25" spans="1:10">
      <c r="A25" t="s">
        <v>28</v>
      </c>
      <c r="B25" s="42">
        <f t="shared" si="0"/>
        <v>1905.3581833309413</v>
      </c>
      <c r="C25" s="42">
        <f t="shared" si="1"/>
        <v>1508.3524226000598</v>
      </c>
      <c r="D25" s="2"/>
      <c r="E25" s="2"/>
      <c r="F25" s="2"/>
      <c r="G25" s="2">
        <f>[3]Originales!M29</f>
        <v>2757954.452</v>
      </c>
      <c r="H25" s="2">
        <f>[3]Originales!N29</f>
        <v>1463964.1510000001</v>
      </c>
      <c r="I25" s="42">
        <f t="shared" si="2"/>
        <v>397.00576073088155</v>
      </c>
      <c r="J25" s="2">
        <f t="shared" si="3"/>
        <v>1293990.301</v>
      </c>
    </row>
    <row r="26" spans="1:10">
      <c r="A26" t="s">
        <v>29</v>
      </c>
      <c r="B26" s="42">
        <f t="shared" si="0"/>
        <v>1687.3235364437573</v>
      </c>
      <c r="C26" s="42">
        <f t="shared" si="1"/>
        <v>1543.7165091098357</v>
      </c>
      <c r="D26" s="2"/>
      <c r="E26" s="2"/>
      <c r="F26" s="2"/>
      <c r="G26" s="2">
        <f>[3]Originales!M30</f>
        <v>2442355.196</v>
      </c>
      <c r="H26" s="2">
        <f>[3]Originales!N30</f>
        <v>1498287.5319999999</v>
      </c>
      <c r="I26" s="42">
        <f t="shared" si="2"/>
        <v>143.60702733392168</v>
      </c>
      <c r="J26" s="2">
        <f t="shared" si="3"/>
        <v>944067.66400000011</v>
      </c>
    </row>
    <row r="27" spans="1:10">
      <c r="A27" t="s">
        <v>30</v>
      </c>
      <c r="B27" s="42">
        <f t="shared" si="0"/>
        <v>1805.5658121709689</v>
      </c>
      <c r="C27" s="42">
        <f t="shared" si="1"/>
        <v>1472.3873686300094</v>
      </c>
      <c r="D27" s="2"/>
      <c r="E27" s="2"/>
      <c r="F27" s="2"/>
      <c r="G27" s="2">
        <f>[3]Originales!M31</f>
        <v>2613507.693</v>
      </c>
      <c r="H27" s="2">
        <f>[3]Originales!N31</f>
        <v>1429057.4879999999</v>
      </c>
      <c r="I27" s="42">
        <f t="shared" si="2"/>
        <v>333.17844354095951</v>
      </c>
      <c r="J27" s="2">
        <f t="shared" si="3"/>
        <v>1184450.2050000001</v>
      </c>
    </row>
    <row r="28" spans="1:10">
      <c r="A28" t="s">
        <v>31</v>
      </c>
      <c r="B28" s="42">
        <f t="shared" si="0"/>
        <v>2207.7733445792892</v>
      </c>
      <c r="C28" s="42">
        <f t="shared" si="1"/>
        <v>1483.2774380327039</v>
      </c>
      <c r="D28" s="2"/>
      <c r="E28" s="2"/>
      <c r="F28" s="2"/>
      <c r="G28" s="2">
        <f>[3]Originales!M32</f>
        <v>3195692.2209999999</v>
      </c>
      <c r="H28" s="2">
        <f>[3]Originales!N32</f>
        <v>1439627.081</v>
      </c>
      <c r="I28" s="42">
        <f t="shared" si="2"/>
        <v>724.49590654658527</v>
      </c>
      <c r="J28" s="2">
        <f t="shared" si="3"/>
        <v>1756065.14</v>
      </c>
    </row>
    <row r="29" spans="1:10">
      <c r="A29" t="s">
        <v>32</v>
      </c>
      <c r="B29" s="42">
        <f t="shared" si="0"/>
        <v>2103.9094106630573</v>
      </c>
      <c r="C29" s="42">
        <f t="shared" si="1"/>
        <v>1510.0075656732997</v>
      </c>
      <c r="D29" s="2"/>
      <c r="E29" s="2"/>
      <c r="F29" s="2"/>
      <c r="G29" s="2">
        <f>[3]Originales!M33</f>
        <v>3045351.9849999999</v>
      </c>
      <c r="H29" s="2">
        <f>[3]Originales!N33</f>
        <v>1465570.5859999999</v>
      </c>
      <c r="I29" s="42">
        <f t="shared" si="2"/>
        <v>593.90184498975759</v>
      </c>
      <c r="J29" s="2">
        <f t="shared" si="3"/>
        <v>1579781.399</v>
      </c>
    </row>
    <row r="30" spans="1:10">
      <c r="A30" t="s">
        <v>33</v>
      </c>
      <c r="B30" s="42">
        <f t="shared" si="0"/>
        <v>1822.8400457270898</v>
      </c>
      <c r="C30" s="42">
        <f t="shared" si="1"/>
        <v>1652.3944127921357</v>
      </c>
      <c r="D30" s="2"/>
      <c r="E30" s="2"/>
      <c r="F30" s="2"/>
      <c r="G30" s="2">
        <f>[3]Originales!M34</f>
        <v>2638511.679</v>
      </c>
      <c r="H30" s="2">
        <f>[3]Originales!N34</f>
        <v>1603767.2279999999</v>
      </c>
      <c r="I30" s="42">
        <f t="shared" si="2"/>
        <v>170.44563293495412</v>
      </c>
      <c r="J30" s="2">
        <f t="shared" si="3"/>
        <v>1034744.4510000001</v>
      </c>
    </row>
    <row r="31" spans="1:10">
      <c r="A31" t="s">
        <v>34</v>
      </c>
      <c r="B31" s="42">
        <f t="shared" si="0"/>
        <v>2098.6814242327596</v>
      </c>
      <c r="C31" s="42">
        <f t="shared" si="1"/>
        <v>1863.5070522389544</v>
      </c>
      <c r="D31" s="2"/>
      <c r="E31" s="2"/>
      <c r="F31" s="2"/>
      <c r="G31" s="2">
        <f>[3]Originales!M35</f>
        <v>3037784.6159999999</v>
      </c>
      <c r="H31" s="2">
        <f>[3]Originales!N35</f>
        <v>1808667.1780000001</v>
      </c>
      <c r="I31" s="42">
        <f t="shared" si="2"/>
        <v>235.17437199380515</v>
      </c>
      <c r="J31" s="2">
        <f t="shared" si="3"/>
        <v>1229117.4379999998</v>
      </c>
    </row>
    <row r="32" spans="1:10">
      <c r="A32" t="s">
        <v>35</v>
      </c>
      <c r="B32" s="42">
        <f t="shared" si="0"/>
        <v>2379.6536992722281</v>
      </c>
      <c r="C32" s="42">
        <f t="shared" si="1"/>
        <v>1773.567433732472</v>
      </c>
      <c r="D32" s="2"/>
      <c r="E32" s="2"/>
      <c r="F32" s="2"/>
      <c r="G32" s="2">
        <f>[3]Originales!M36</f>
        <v>3444484.3870000001</v>
      </c>
      <c r="H32" s="2">
        <f>[3]Originales!N36</f>
        <v>1721374.331</v>
      </c>
      <c r="I32" s="42">
        <f t="shared" si="2"/>
        <v>606.08626553975614</v>
      </c>
      <c r="J32" s="2">
        <f t="shared" si="3"/>
        <v>1723110.0560000001</v>
      </c>
    </row>
    <row r="33" spans="1:10">
      <c r="A33" t="s">
        <v>36</v>
      </c>
      <c r="B33" s="42">
        <f t="shared" si="0"/>
        <v>2327.9740762333154</v>
      </c>
      <c r="C33" s="42">
        <f t="shared" si="1"/>
        <v>1855.6009468725936</v>
      </c>
      <c r="D33" s="2"/>
      <c r="E33" s="2"/>
      <c r="F33" s="2"/>
      <c r="G33" s="2">
        <f>[3]Originales!M37</f>
        <v>3369679.53</v>
      </c>
      <c r="H33" s="2">
        <f>[3]Originales!N37</f>
        <v>1800993.736</v>
      </c>
      <c r="I33" s="42">
        <f t="shared" si="2"/>
        <v>472.3731293607218</v>
      </c>
      <c r="J33" s="2">
        <f t="shared" si="3"/>
        <v>1568685.7939999998</v>
      </c>
    </row>
    <row r="34" spans="1:10">
      <c r="A34" t="s">
        <v>37</v>
      </c>
      <c r="B34" s="42">
        <f t="shared" si="0"/>
        <v>2257.3661224192097</v>
      </c>
      <c r="C34" s="42">
        <f t="shared" si="1"/>
        <v>2088.5817660200805</v>
      </c>
      <c r="D34" s="2"/>
      <c r="E34" s="2"/>
      <c r="F34" s="2"/>
      <c r="G34" s="2">
        <f>[3]Originales!M38</f>
        <v>3267476.426</v>
      </c>
      <c r="H34" s="2">
        <f>[3]Originales!N38</f>
        <v>2027118.3219999999</v>
      </c>
      <c r="I34" s="42">
        <f t="shared" si="2"/>
        <v>168.78435639912914</v>
      </c>
      <c r="J34" s="2">
        <f t="shared" si="3"/>
        <v>1240358.1040000001</v>
      </c>
    </row>
    <row r="35" spans="1:10">
      <c r="A35" t="s">
        <v>38</v>
      </c>
      <c r="B35" s="42">
        <f t="shared" si="0"/>
        <v>2414.8335398362874</v>
      </c>
      <c r="C35" s="42">
        <f t="shared" si="1"/>
        <v>2210.9498939463488</v>
      </c>
      <c r="D35" s="2"/>
      <c r="E35" s="2"/>
      <c r="F35" s="2"/>
      <c r="G35" s="2">
        <f>[3]Originales!M39</f>
        <v>3495406.2549999999</v>
      </c>
      <c r="H35" s="2">
        <f>[3]Originales!N39</f>
        <v>2145885.3620000002</v>
      </c>
      <c r="I35" s="42">
        <f t="shared" si="2"/>
        <v>203.88364588993863</v>
      </c>
      <c r="J35" s="2">
        <f t="shared" si="3"/>
        <v>1349520.8929999997</v>
      </c>
    </row>
    <row r="36" spans="1:10">
      <c r="A36" t="s">
        <v>39</v>
      </c>
      <c r="B36" s="42">
        <f t="shared" si="0"/>
        <v>2577.3899117256383</v>
      </c>
      <c r="C36" s="42">
        <f t="shared" si="1"/>
        <v>2183.7585865625779</v>
      </c>
      <c r="D36" s="2"/>
      <c r="E36" s="2"/>
      <c r="F36" s="2"/>
      <c r="G36" s="2">
        <f>[3]Originales!M40</f>
        <v>3730702.2080000001</v>
      </c>
      <c r="H36" s="2">
        <f>[3]Originales!N40</f>
        <v>2119494.2489999998</v>
      </c>
      <c r="I36" s="42">
        <f t="shared" si="2"/>
        <v>393.63132516306041</v>
      </c>
      <c r="J36" s="2">
        <f t="shared" si="3"/>
        <v>1611207.9590000003</v>
      </c>
    </row>
    <row r="37" spans="1:10">
      <c r="A37" t="s">
        <v>40</v>
      </c>
      <c r="B37" s="42">
        <f t="shared" si="0"/>
        <v>2490.1633220939248</v>
      </c>
      <c r="C37" s="42">
        <f t="shared" si="1"/>
        <v>2192.8985204236637</v>
      </c>
      <c r="D37" s="2"/>
      <c r="E37" s="2"/>
      <c r="F37" s="2"/>
      <c r="G37" s="2">
        <f>[3]Originales!M41</f>
        <v>3604444.0780000002</v>
      </c>
      <c r="H37" s="2">
        <f>[3]Originales!N41</f>
        <v>2128365.21</v>
      </c>
      <c r="I37" s="42">
        <f t="shared" si="2"/>
        <v>297.26480167026102</v>
      </c>
      <c r="J37" s="2">
        <f t="shared" si="3"/>
        <v>1476078.8680000002</v>
      </c>
    </row>
    <row r="38" spans="1:10">
      <c r="A38" t="s">
        <v>41</v>
      </c>
      <c r="B38" s="42">
        <f t="shared" si="0"/>
        <v>2304.4907180578243</v>
      </c>
      <c r="C38" s="42">
        <f t="shared" si="1"/>
        <v>2334.5124241192575</v>
      </c>
      <c r="D38" s="2"/>
      <c r="E38" s="2"/>
      <c r="F38" s="2"/>
      <c r="G38" s="2">
        <f>[3]Originales!M42</f>
        <v>3335688.0040000002</v>
      </c>
      <c r="H38" s="2">
        <f>[3]Originales!N42</f>
        <v>2265811.6549999998</v>
      </c>
      <c r="I38" s="42">
        <f t="shared" si="2"/>
        <v>-30.021706061433179</v>
      </c>
      <c r="J38" s="2">
        <f t="shared" si="3"/>
        <v>1069876.3490000004</v>
      </c>
    </row>
    <row r="39" spans="1:10">
      <c r="A39" t="s">
        <v>42</v>
      </c>
      <c r="B39" s="42">
        <f t="shared" si="0"/>
        <v>2339.2862122369311</v>
      </c>
      <c r="C39" s="42">
        <f t="shared" si="1"/>
        <v>2341.9300555194263</v>
      </c>
      <c r="D39" s="2"/>
      <c r="E39" s="2"/>
      <c r="F39" s="2"/>
      <c r="G39" s="2">
        <f>[3]Originales!M43</f>
        <v>3386053.5410000002</v>
      </c>
      <c r="H39" s="2">
        <f>[3]Originales!N43</f>
        <v>2273010.9980000001</v>
      </c>
      <c r="I39" s="42">
        <f t="shared" si="2"/>
        <v>-2.6438432824952542</v>
      </c>
      <c r="J39" s="2">
        <f t="shared" si="3"/>
        <v>1113042.5430000001</v>
      </c>
    </row>
    <row r="40" spans="1:10">
      <c r="A40" t="s">
        <v>43</v>
      </c>
      <c r="B40" s="42">
        <f t="shared" si="0"/>
        <v>2667.9425828308272</v>
      </c>
      <c r="C40" s="42">
        <f t="shared" si="1"/>
        <v>2288.3503922626051</v>
      </c>
      <c r="D40" s="2"/>
      <c r="E40" s="2"/>
      <c r="F40" s="2"/>
      <c r="G40" s="2">
        <f>[3]Originales!M44</f>
        <v>3861774.7510000002</v>
      </c>
      <c r="H40" s="2">
        <f>[3]Originales!N44</f>
        <v>2221008.094</v>
      </c>
      <c r="I40" s="42">
        <f t="shared" si="2"/>
        <v>379.59219056822212</v>
      </c>
      <c r="J40" s="2">
        <f t="shared" si="3"/>
        <v>1640766.6570000001</v>
      </c>
    </row>
    <row r="41" spans="1:10">
      <c r="A41" t="s">
        <v>44</v>
      </c>
      <c r="B41" s="42">
        <f t="shared" si="0"/>
        <v>2692.1533832647492</v>
      </c>
      <c r="C41" s="42">
        <f t="shared" si="1"/>
        <v>2466.3910654381361</v>
      </c>
      <c r="D41" s="2"/>
      <c r="E41" s="2"/>
      <c r="F41" s="2"/>
      <c r="G41" s="2">
        <f>[3]Originales!M45</f>
        <v>3896819.23</v>
      </c>
      <c r="H41" s="2">
        <f>[3]Originales!N45</f>
        <v>2393809.33</v>
      </c>
      <c r="I41" s="42">
        <f t="shared" si="2"/>
        <v>225.76231782661307</v>
      </c>
      <c r="J41" s="2">
        <f t="shared" si="3"/>
        <v>1503009.9</v>
      </c>
    </row>
    <row r="42" spans="1:10">
      <c r="A42" t="s">
        <v>45</v>
      </c>
      <c r="B42" s="42">
        <f t="shared" si="0"/>
        <v>2626.8426240821832</v>
      </c>
      <c r="C42" s="42">
        <f t="shared" si="1"/>
        <v>2587.503307766272</v>
      </c>
      <c r="D42" s="2"/>
      <c r="E42" s="2"/>
      <c r="F42" s="2"/>
      <c r="G42" s="2">
        <f>[3]Originales!M46</f>
        <v>3802283.6719999998</v>
      </c>
      <c r="H42" s="2">
        <f>[3]Originales!N46</f>
        <v>2511357.443</v>
      </c>
      <c r="I42" s="42">
        <f t="shared" si="2"/>
        <v>39.339316315911219</v>
      </c>
      <c r="J42" s="2">
        <f t="shared" si="3"/>
        <v>1290926.2289999998</v>
      </c>
    </row>
    <row r="43" spans="1:10">
      <c r="A43" t="s">
        <v>46</v>
      </c>
      <c r="B43" s="42">
        <f t="shared" si="0"/>
        <v>2853.5863669848882</v>
      </c>
      <c r="C43" s="42">
        <f t="shared" si="1"/>
        <v>2626.9410830770134</v>
      </c>
      <c r="D43" s="2"/>
      <c r="E43" s="2"/>
      <c r="F43" s="2"/>
      <c r="G43" s="2">
        <f>[3]Originales!M47</f>
        <v>4130489.1090000002</v>
      </c>
      <c r="H43" s="2">
        <f>[3]Originales!N47</f>
        <v>2549634.6310000001</v>
      </c>
      <c r="I43" s="42">
        <f t="shared" si="2"/>
        <v>226.64528390787473</v>
      </c>
      <c r="J43" s="2">
        <f t="shared" si="3"/>
        <v>1580854.4780000001</v>
      </c>
    </row>
    <row r="44" spans="1:10">
      <c r="A44" t="s">
        <v>47</v>
      </c>
      <c r="B44" s="42">
        <f t="shared" si="0"/>
        <v>3160.4746266419957</v>
      </c>
      <c r="C44" s="42">
        <f t="shared" si="1"/>
        <v>2785.4488445564562</v>
      </c>
      <c r="D44" s="2"/>
      <c r="E44" s="2"/>
      <c r="F44" s="2"/>
      <c r="G44" s="2">
        <f>[3]Originales!M48</f>
        <v>4574701.5669999998</v>
      </c>
      <c r="H44" s="2">
        <f>[3]Originales!N48</f>
        <v>2703477.7760000001</v>
      </c>
      <c r="I44" s="42">
        <f t="shared" si="2"/>
        <v>375.0257820855395</v>
      </c>
      <c r="J44" s="2">
        <f t="shared" si="3"/>
        <v>1871223.7909999997</v>
      </c>
    </row>
    <row r="45" spans="1:10">
      <c r="A45" t="s">
        <v>48</v>
      </c>
      <c r="B45" s="42">
        <f t="shared" si="0"/>
        <v>2943.0425554320841</v>
      </c>
      <c r="C45" s="42">
        <f t="shared" si="1"/>
        <v>2903.2669736805715</v>
      </c>
      <c r="D45" s="2"/>
      <c r="E45" s="2"/>
      <c r="F45" s="2"/>
      <c r="G45" s="2">
        <f>[3]Originales!M49</f>
        <v>4259974.523</v>
      </c>
      <c r="H45" s="2">
        <f>[3]Originales!N49</f>
        <v>2817828.716</v>
      </c>
      <c r="I45" s="42">
        <f t="shared" si="2"/>
        <v>39.775581751512618</v>
      </c>
      <c r="J45" s="2">
        <f t="shared" si="3"/>
        <v>1442145.807</v>
      </c>
    </row>
    <row r="46" spans="1:10">
      <c r="A46" t="s">
        <v>49</v>
      </c>
      <c r="B46" s="42">
        <f t="shared" si="0"/>
        <v>2749.0812639243609</v>
      </c>
      <c r="C46" s="42">
        <f t="shared" si="1"/>
        <v>3303.9601356346411</v>
      </c>
      <c r="D46" s="2"/>
      <c r="E46" s="2"/>
      <c r="F46" s="2"/>
      <c r="G46" s="2">
        <f>[3]Originales!M50</f>
        <v>3979220.798</v>
      </c>
      <c r="H46" s="2">
        <f>[3]Originales!N50</f>
        <v>3206730.1529999999</v>
      </c>
      <c r="I46" s="42">
        <f t="shared" si="2"/>
        <v>-554.87887171028024</v>
      </c>
      <c r="J46" s="2">
        <f t="shared" si="3"/>
        <v>772490.64500000002</v>
      </c>
    </row>
    <row r="47" spans="1:10">
      <c r="A47" t="s">
        <v>50</v>
      </c>
      <c r="B47" s="42">
        <f t="shared" si="0"/>
        <v>3178.6085688305088</v>
      </c>
      <c r="C47" s="42">
        <f t="shared" si="1"/>
        <v>3466.9162362432639</v>
      </c>
      <c r="D47" s="2"/>
      <c r="E47" s="2"/>
      <c r="F47" s="2"/>
      <c r="G47" s="2">
        <f>[3]Originales!M51</f>
        <v>4600949.9579999996</v>
      </c>
      <c r="H47" s="2">
        <f>[3]Originales!N51</f>
        <v>3364890.73</v>
      </c>
      <c r="I47" s="42">
        <f t="shared" si="2"/>
        <v>-288.30766741275511</v>
      </c>
      <c r="J47" s="2">
        <f t="shared" si="3"/>
        <v>1236059.2279999997</v>
      </c>
    </row>
    <row r="48" spans="1:10">
      <c r="A48" t="s">
        <v>51</v>
      </c>
      <c r="B48" s="42">
        <f t="shared" si="0"/>
        <v>3322.2550600302393</v>
      </c>
      <c r="C48" s="42">
        <f t="shared" si="1"/>
        <v>3247.5569962297623</v>
      </c>
      <c r="D48" s="2"/>
      <c r="E48" s="2"/>
      <c r="F48" s="2"/>
      <c r="G48" s="2">
        <f>[3]Originales!M52</f>
        <v>4808874.37</v>
      </c>
      <c r="H48" s="2">
        <f>[3]Originales!N52</f>
        <v>3151986.8629999999</v>
      </c>
      <c r="I48" s="42">
        <f t="shared" si="2"/>
        <v>74.69806380047703</v>
      </c>
      <c r="J48" s="2">
        <f t="shared" si="3"/>
        <v>1656887.5070000002</v>
      </c>
    </row>
    <row r="49" spans="1:10">
      <c r="A49" t="s">
        <v>52</v>
      </c>
      <c r="B49" s="42">
        <f t="shared" si="0"/>
        <v>3476.138652990056</v>
      </c>
      <c r="C49" s="42">
        <f t="shared" si="1"/>
        <v>3348.0704076546435</v>
      </c>
      <c r="D49" s="2"/>
      <c r="E49" s="2"/>
      <c r="F49" s="2"/>
      <c r="G49" s="2">
        <f>[3]Originales!M53</f>
        <v>5031616.71</v>
      </c>
      <c r="H49" s="2">
        <f>[3]Originales!N53</f>
        <v>3249542.3339999998</v>
      </c>
      <c r="I49" s="42">
        <f t="shared" si="2"/>
        <v>128.06824533541248</v>
      </c>
      <c r="J49" s="2">
        <f t="shared" si="3"/>
        <v>1782074.3760000002</v>
      </c>
    </row>
    <row r="50" spans="1:10">
      <c r="A50" t="s">
        <v>53</v>
      </c>
      <c r="B50" s="42">
        <f t="shared" si="0"/>
        <v>3302.3644722476811</v>
      </c>
      <c r="C50" s="42">
        <f t="shared" si="1"/>
        <v>3521.0759370276892</v>
      </c>
      <c r="D50" s="2"/>
      <c r="E50" s="2"/>
      <c r="F50" s="2"/>
      <c r="G50" s="2">
        <f>[3]Originales!M54</f>
        <v>4780083.2819999997</v>
      </c>
      <c r="H50" s="2">
        <f>[3]Originales!N54</f>
        <v>3417456.602</v>
      </c>
      <c r="I50" s="42">
        <f t="shared" si="2"/>
        <v>-218.7114647800081</v>
      </c>
      <c r="J50" s="2">
        <f t="shared" si="3"/>
        <v>1362626.6799999997</v>
      </c>
    </row>
    <row r="51" spans="1:10">
      <c r="A51" t="s">
        <v>54</v>
      </c>
      <c r="B51" s="42">
        <f t="shared" si="0"/>
        <v>3348.3229376406148</v>
      </c>
      <c r="C51" s="42">
        <f t="shared" si="1"/>
        <v>3817.2265858798819</v>
      </c>
      <c r="D51" s="2"/>
      <c r="E51" s="2"/>
      <c r="F51" s="2"/>
      <c r="G51" s="2">
        <f>[3]Originales!M55</f>
        <v>4846606.9179999996</v>
      </c>
      <c r="H51" s="2">
        <f>[3]Originales!N55</f>
        <v>3704892.0359999998</v>
      </c>
      <c r="I51" s="42">
        <f t="shared" si="2"/>
        <v>-468.90364823926711</v>
      </c>
      <c r="J51" s="2">
        <f t="shared" si="3"/>
        <v>1141714.8819999998</v>
      </c>
    </row>
    <row r="52" spans="1:10">
      <c r="A52" t="s">
        <v>55</v>
      </c>
      <c r="B52" s="42">
        <f t="shared" si="0"/>
        <v>3932.5808910528767</v>
      </c>
      <c r="C52" s="42">
        <f t="shared" si="1"/>
        <v>3489.8701760348954</v>
      </c>
      <c r="D52" s="2"/>
      <c r="E52" s="2"/>
      <c r="F52" s="2"/>
      <c r="G52" s="2">
        <f>[3]Originales!M56</f>
        <v>5692304.5080000004</v>
      </c>
      <c r="H52" s="2">
        <f>[3]Originales!N56</f>
        <v>3387169.1740000001</v>
      </c>
      <c r="I52" s="42">
        <f t="shared" si="2"/>
        <v>442.71071501798133</v>
      </c>
      <c r="J52" s="2">
        <f t="shared" si="3"/>
        <v>2305135.3340000003</v>
      </c>
    </row>
    <row r="53" spans="1:10">
      <c r="A53" t="s">
        <v>56</v>
      </c>
      <c r="B53" s="42">
        <f t="shared" si="0"/>
        <v>3662.3999913395237</v>
      </c>
      <c r="C53" s="42">
        <f t="shared" si="1"/>
        <v>3726.3151988626723</v>
      </c>
      <c r="D53" s="2"/>
      <c r="E53" s="2"/>
      <c r="F53" s="2"/>
      <c r="G53" s="2">
        <f>[3]Originales!M57</f>
        <v>5301224.9610000001</v>
      </c>
      <c r="H53" s="2">
        <f>[3]Originales!N57</f>
        <v>3616656.0180000002</v>
      </c>
      <c r="I53" s="42">
        <f t="shared" si="2"/>
        <v>-63.915207523148638</v>
      </c>
      <c r="J53" s="2">
        <f t="shared" si="3"/>
        <v>1684568.943</v>
      </c>
    </row>
    <row r="54" spans="1:10">
      <c r="A54" t="s">
        <v>57</v>
      </c>
      <c r="B54" s="42">
        <f t="shared" si="0"/>
        <v>3575.3744880201475</v>
      </c>
      <c r="C54" s="42">
        <f t="shared" si="1"/>
        <v>4037.5290823421451</v>
      </c>
      <c r="D54" s="2"/>
      <c r="E54" s="2"/>
      <c r="F54" s="2"/>
      <c r="G54" s="2">
        <f>[3]Originales!M58</f>
        <v>5175257.898</v>
      </c>
      <c r="H54" s="2">
        <f>[3]Originales!N58</f>
        <v>3918711.4010000001</v>
      </c>
      <c r="I54" s="42">
        <f t="shared" si="2"/>
        <v>-462.15459432199759</v>
      </c>
      <c r="J54" s="2">
        <f t="shared" si="3"/>
        <v>1256546.497</v>
      </c>
    </row>
    <row r="55" spans="1:10">
      <c r="A55" t="s">
        <v>58</v>
      </c>
      <c r="B55" s="42">
        <f t="shared" si="0"/>
        <v>3783.8492126360456</v>
      </c>
      <c r="C55" s="42">
        <f t="shared" si="1"/>
        <v>4517.1509728548299</v>
      </c>
      <c r="D55" s="2"/>
      <c r="E55" s="2"/>
      <c r="F55" s="2"/>
      <c r="G55" s="2">
        <f>[3]Originales!M59</f>
        <v>5477019.4249999998</v>
      </c>
      <c r="H55" s="2">
        <f>[3]Originales!N59</f>
        <v>4384218.8269999996</v>
      </c>
      <c r="I55" s="42">
        <f t="shared" si="2"/>
        <v>-733.30176021878424</v>
      </c>
      <c r="J55" s="2">
        <f t="shared" si="3"/>
        <v>1092800.5980000002</v>
      </c>
    </row>
    <row r="56" spans="1:10">
      <c r="A56" t="s">
        <v>59</v>
      </c>
      <c r="B56" s="42">
        <f t="shared" si="0"/>
        <v>4023.0457435919175</v>
      </c>
      <c r="C56" s="42">
        <f t="shared" si="1"/>
        <v>4204.2059704610647</v>
      </c>
      <c r="D56" s="2"/>
      <c r="E56" s="2"/>
      <c r="F56" s="2"/>
      <c r="G56" s="2">
        <f>[3]Originales!M60</f>
        <v>5823249.9359999998</v>
      </c>
      <c r="H56" s="2">
        <f>[3]Originales!N60</f>
        <v>4080483.2689999999</v>
      </c>
      <c r="I56" s="42">
        <f t="shared" si="2"/>
        <v>-181.16022686914721</v>
      </c>
      <c r="J56" s="2">
        <f t="shared" si="3"/>
        <v>1742766.6669999999</v>
      </c>
    </row>
    <row r="57" spans="1:10">
      <c r="A57" t="s">
        <v>60</v>
      </c>
      <c r="B57" s="42">
        <f t="shared" si="0"/>
        <v>4023.5297173991808</v>
      </c>
      <c r="C57" s="42">
        <f t="shared" si="1"/>
        <v>4287.5401881454227</v>
      </c>
      <c r="D57" s="2"/>
      <c r="E57" s="2"/>
      <c r="F57" s="2"/>
      <c r="G57" s="2">
        <f>[3]Originales!M61</f>
        <v>5823950.4749999996</v>
      </c>
      <c r="H57" s="2">
        <f>[3]Originales!N61</f>
        <v>4161365.1009999998</v>
      </c>
      <c r="I57" s="42">
        <f t="shared" si="2"/>
        <v>-264.01047074624194</v>
      </c>
      <c r="J57" s="2">
        <f t="shared" si="3"/>
        <v>1662585.3739999998</v>
      </c>
    </row>
    <row r="58" spans="1:10">
      <c r="A58" t="s">
        <v>61</v>
      </c>
      <c r="B58" s="42">
        <f t="shared" si="0"/>
        <v>3751.099390520686</v>
      </c>
      <c r="C58" s="42">
        <f t="shared" si="1"/>
        <v>4364.780162512182</v>
      </c>
      <c r="D58" s="2"/>
      <c r="E58" s="2"/>
      <c r="F58" s="2"/>
      <c r="G58" s="2">
        <f>[3]Originales!M62</f>
        <v>5429614.943</v>
      </c>
      <c r="H58" s="2">
        <f>[3]Originales!N62</f>
        <v>4236332.0329999998</v>
      </c>
      <c r="I58" s="42">
        <f t="shared" si="2"/>
        <v>-613.68077199149593</v>
      </c>
      <c r="J58" s="2">
        <f t="shared" si="3"/>
        <v>1193282.9100000001</v>
      </c>
    </row>
    <row r="59" spans="1:10">
      <c r="A59" t="s">
        <v>62</v>
      </c>
      <c r="B59" s="42">
        <f t="shared" si="0"/>
        <v>3945.4887611819117</v>
      </c>
      <c r="C59" s="42">
        <f t="shared" si="1"/>
        <v>3965.0752428649157</v>
      </c>
      <c r="D59" s="2"/>
      <c r="E59" s="2"/>
      <c r="F59" s="2"/>
      <c r="G59" s="2">
        <f>[3]Originales!M63</f>
        <v>5710988.301</v>
      </c>
      <c r="H59" s="2">
        <f>[3]Originales!N63</f>
        <v>3848389.7560000001</v>
      </c>
      <c r="I59" s="42">
        <f t="shared" si="2"/>
        <v>-19.586481683003967</v>
      </c>
      <c r="J59" s="2">
        <f t="shared" si="3"/>
        <v>1862598.5449999999</v>
      </c>
    </row>
    <row r="60" spans="1:10">
      <c r="A60" t="s">
        <v>63</v>
      </c>
      <c r="B60" s="42">
        <f t="shared" si="0"/>
        <v>4292.7240860766115</v>
      </c>
      <c r="C60" s="42">
        <f t="shared" si="1"/>
        <v>3620.2460916675486</v>
      </c>
      <c r="D60" s="2"/>
      <c r="E60" s="2"/>
      <c r="F60" s="2"/>
      <c r="G60" s="2">
        <f>[3]Originales!M64</f>
        <v>6213602.0449999999</v>
      </c>
      <c r="H60" s="2">
        <f>[3]Originales!N64</f>
        <v>3513708.3459999999</v>
      </c>
      <c r="I60" s="42">
        <f t="shared" si="2"/>
        <v>672.47799440906283</v>
      </c>
      <c r="J60" s="2">
        <f t="shared" si="3"/>
        <v>2699893.699</v>
      </c>
    </row>
    <row r="61" spans="1:10">
      <c r="A61" t="s">
        <v>64</v>
      </c>
      <c r="B61" s="42">
        <f t="shared" si="0"/>
        <v>4267.1417463787084</v>
      </c>
      <c r="C61" s="42">
        <f t="shared" si="1"/>
        <v>3665.6575823617682</v>
      </c>
      <c r="D61" s="2"/>
      <c r="E61" s="2"/>
      <c r="F61" s="2"/>
      <c r="G61" s="2">
        <f>[3]Originales!M65</f>
        <v>6176572.2999999998</v>
      </c>
      <c r="H61" s="2">
        <f>[3]Originales!N65</f>
        <v>3557783.4530000002</v>
      </c>
      <c r="I61" s="42">
        <f t="shared" si="2"/>
        <v>601.48416401694021</v>
      </c>
      <c r="J61" s="2">
        <f t="shared" si="3"/>
        <v>2618788.8469999996</v>
      </c>
    </row>
    <row r="62" spans="1:10">
      <c r="A62" t="s">
        <v>65</v>
      </c>
      <c r="B62" s="42">
        <f t="shared" si="0"/>
        <v>3983.7145577795695</v>
      </c>
      <c r="C62" s="42">
        <f t="shared" si="1"/>
        <v>3878.6092101381082</v>
      </c>
      <c r="D62" s="2"/>
      <c r="E62" s="2"/>
      <c r="F62" s="2"/>
      <c r="G62" s="2">
        <f>[3]Originales!M66</f>
        <v>5766319.108</v>
      </c>
      <c r="H62" s="2">
        <f>[3]Originales!N66</f>
        <v>3764468.273</v>
      </c>
      <c r="I62" s="42">
        <f t="shared" si="2"/>
        <v>105.10534764146132</v>
      </c>
      <c r="J62" s="2">
        <f t="shared" si="3"/>
        <v>2001850.835</v>
      </c>
    </row>
    <row r="63" spans="1:10">
      <c r="A63" t="s">
        <v>66</v>
      </c>
      <c r="B63" s="42">
        <f t="shared" si="0"/>
        <v>4210.7685717629793</v>
      </c>
      <c r="C63" s="42">
        <f t="shared" si="1"/>
        <v>3999.6264280579371</v>
      </c>
      <c r="D63" s="2"/>
      <c r="E63" s="2"/>
      <c r="F63" s="2"/>
      <c r="G63" s="2">
        <f>[3]Originales!M67</f>
        <v>6094973.6540000001</v>
      </c>
      <c r="H63" s="2">
        <f>[3]Originales!N67</f>
        <v>3881924.1579999998</v>
      </c>
      <c r="I63" s="42">
        <f t="shared" si="2"/>
        <v>211.14214370504214</v>
      </c>
      <c r="J63" s="2">
        <f t="shared" si="3"/>
        <v>2213049.4960000003</v>
      </c>
    </row>
    <row r="64" spans="1:10">
      <c r="A64" t="s">
        <v>67</v>
      </c>
      <c r="B64" s="42">
        <f t="shared" si="0"/>
        <v>4558.1312544770826</v>
      </c>
      <c r="C64" s="42">
        <f t="shared" si="1"/>
        <v>3936.7454507941138</v>
      </c>
      <c r="D64" s="2"/>
      <c r="E64" s="2"/>
      <c r="F64" s="2"/>
      <c r="G64" s="2">
        <f>[3]Originales!M68</f>
        <v>6597771.7450000001</v>
      </c>
      <c r="H64" s="2">
        <f>[3]Originales!N68</f>
        <v>3820893.662</v>
      </c>
      <c r="I64" s="42">
        <f t="shared" si="2"/>
        <v>621.3858036829688</v>
      </c>
      <c r="J64" s="2">
        <f t="shared" si="3"/>
        <v>2776878.0830000001</v>
      </c>
    </row>
    <row r="65" spans="1:10">
      <c r="A65" t="s">
        <v>68</v>
      </c>
      <c r="B65" s="42">
        <f t="shared" si="0"/>
        <v>4328.7960241336859</v>
      </c>
      <c r="C65" s="42">
        <f t="shared" si="1"/>
        <v>4145.5253671282353</v>
      </c>
      <c r="D65" s="2"/>
      <c r="E65" s="2"/>
      <c r="F65" s="2"/>
      <c r="G65" s="2">
        <f>[3]Originales!M69</f>
        <v>6265815.2000000002</v>
      </c>
      <c r="H65" s="2">
        <f>[3]Originales!N69</f>
        <v>4023529.537</v>
      </c>
      <c r="I65" s="42">
        <f t="shared" si="2"/>
        <v>183.27065700545063</v>
      </c>
      <c r="J65" s="2">
        <f t="shared" si="3"/>
        <v>2242285.6630000002</v>
      </c>
    </row>
    <row r="66" spans="1:10">
      <c r="A66" t="s">
        <v>69</v>
      </c>
      <c r="B66" s="42">
        <f t="shared" si="0"/>
        <v>4337.2021673399186</v>
      </c>
      <c r="C66" s="42">
        <f t="shared" si="1"/>
        <v>4226.1753647362066</v>
      </c>
      <c r="D66" s="2"/>
      <c r="E66" s="2"/>
      <c r="F66" s="2"/>
      <c r="G66" s="2">
        <f>[3]Originales!M70</f>
        <v>6277982.8650000002</v>
      </c>
      <c r="H66" s="2">
        <f>[3]Originales!N70</f>
        <v>4101806.1409999998</v>
      </c>
      <c r="I66" s="42">
        <f t="shared" si="2"/>
        <v>111.02680260371199</v>
      </c>
      <c r="J66" s="2">
        <f t="shared" si="3"/>
        <v>2176176.7240000004</v>
      </c>
    </row>
    <row r="67" spans="1:10">
      <c r="A67" t="s">
        <v>70</v>
      </c>
      <c r="B67" s="42">
        <f t="shared" si="0"/>
        <v>4390.3436228665832</v>
      </c>
      <c r="C67" s="42">
        <f t="shared" si="1"/>
        <v>4349.8071396656869</v>
      </c>
      <c r="D67" s="2"/>
      <c r="E67" s="2"/>
      <c r="F67" s="2"/>
      <c r="G67" s="2">
        <f>[3]Originales!M71</f>
        <v>6354903.6849999996</v>
      </c>
      <c r="H67" s="2">
        <f>[3]Originales!N71</f>
        <v>4221799.6409999998</v>
      </c>
      <c r="I67" s="42">
        <f t="shared" si="2"/>
        <v>40.536483200896328</v>
      </c>
      <c r="J67" s="2">
        <f t="shared" si="3"/>
        <v>2133104.0439999998</v>
      </c>
    </row>
    <row r="68" spans="1:10">
      <c r="A68" t="s">
        <v>71</v>
      </c>
      <c r="B68" s="42">
        <f t="shared" si="0"/>
        <v>4834.9475271864503</v>
      </c>
      <c r="C68" s="42">
        <f t="shared" si="1"/>
        <v>4395.2661312305327</v>
      </c>
      <c r="D68" s="2"/>
      <c r="E68" s="2"/>
      <c r="F68" s="2"/>
      <c r="G68" s="2">
        <f>[3]Originales!M72</f>
        <v>6998455.8150000004</v>
      </c>
      <c r="H68" s="2">
        <f>[3]Originales!N72</f>
        <v>4265920.8509999998</v>
      </c>
      <c r="I68" s="42">
        <f t="shared" si="2"/>
        <v>439.68139595591765</v>
      </c>
      <c r="J68" s="2">
        <f t="shared" si="3"/>
        <v>2732534.9640000006</v>
      </c>
    </row>
    <row r="69" spans="1:10">
      <c r="A69" t="s">
        <v>72</v>
      </c>
      <c r="B69" s="42">
        <f t="shared" si="0"/>
        <v>4815.0318356534453</v>
      </c>
      <c r="C69" s="42">
        <f t="shared" si="1"/>
        <v>4316.4724189743174</v>
      </c>
      <c r="D69" s="2"/>
      <c r="E69" s="2"/>
      <c r="F69" s="2"/>
      <c r="G69" s="2">
        <f>[3]Originales!M73</f>
        <v>6969628.3899999997</v>
      </c>
      <c r="H69" s="2">
        <f>[3]Originales!N73</f>
        <v>4189445.9049999998</v>
      </c>
      <c r="I69" s="42">
        <f t="shared" si="2"/>
        <v>498.55941667912793</v>
      </c>
      <c r="J69" s="2">
        <f t="shared" si="3"/>
        <v>2780182.4849999999</v>
      </c>
    </row>
    <row r="70" spans="1:10">
      <c r="A70" t="s">
        <v>73</v>
      </c>
      <c r="B70" s="42">
        <f t="shared" si="0"/>
        <v>4524.4104884908829</v>
      </c>
      <c r="C70" s="42">
        <f t="shared" si="1"/>
        <v>4379.4072140043663</v>
      </c>
      <c r="D70" s="2"/>
      <c r="E70" s="2"/>
      <c r="F70" s="2"/>
      <c r="G70" s="2">
        <f>[3]Originales!M74</f>
        <v>6548961.8480000002</v>
      </c>
      <c r="H70" s="2">
        <f>[3]Originales!N74</f>
        <v>4250528.6349999998</v>
      </c>
      <c r="I70" s="42">
        <f t="shared" si="2"/>
        <v>145.0032744865166</v>
      </c>
      <c r="J70" s="2">
        <f t="shared" si="3"/>
        <v>2298433.2130000005</v>
      </c>
    </row>
    <row r="71" spans="1:10">
      <c r="A71" t="s">
        <v>74</v>
      </c>
      <c r="B71" s="42">
        <f t="shared" si="0"/>
        <v>4660.6560939495512</v>
      </c>
      <c r="C71" s="42">
        <f t="shared" si="1"/>
        <v>4318.2974382171415</v>
      </c>
      <c r="D71" s="2"/>
      <c r="E71" s="2"/>
      <c r="F71" s="2"/>
      <c r="G71" s="2">
        <f>[3]Originales!M75</f>
        <v>6746173.6780000003</v>
      </c>
      <c r="H71" s="2">
        <f>[3]Originales!N75</f>
        <v>4191217.2170000002</v>
      </c>
      <c r="I71" s="42">
        <f t="shared" si="2"/>
        <v>342.35865573240972</v>
      </c>
      <c r="J71" s="2">
        <f t="shared" si="3"/>
        <v>2554956.4610000001</v>
      </c>
    </row>
    <row r="72" spans="1:10">
      <c r="A72" t="s">
        <v>75</v>
      </c>
      <c r="B72" s="42">
        <f t="shared" ref="B72:C75" si="4">G72*B73/G73</f>
        <v>4836.9739498405406</v>
      </c>
      <c r="C72" s="42">
        <f t="shared" si="4"/>
        <v>4170.5777567648302</v>
      </c>
      <c r="D72" s="2"/>
      <c r="E72" s="2"/>
      <c r="F72" s="2"/>
      <c r="G72" s="2">
        <f>[3]Originales!M76</f>
        <v>7001389.0070000002</v>
      </c>
      <c r="H72" s="2">
        <f>[3]Originales!N76</f>
        <v>4047844.6770000001</v>
      </c>
      <c r="I72" s="42">
        <f t="shared" si="2"/>
        <v>666.39619307571047</v>
      </c>
      <c r="J72" s="2">
        <f t="shared" si="3"/>
        <v>2953544.33</v>
      </c>
    </row>
    <row r="73" spans="1:10">
      <c r="A73" t="s">
        <v>76</v>
      </c>
      <c r="B73" s="42">
        <f t="shared" si="4"/>
        <v>4954.7257922270464</v>
      </c>
      <c r="C73" s="42">
        <f t="shared" si="4"/>
        <v>4427.5030782927424</v>
      </c>
      <c r="D73" s="2"/>
      <c r="E73" s="2"/>
      <c r="F73" s="2"/>
      <c r="G73" s="2">
        <f>[3]Originales!M77</f>
        <v>7171831.6150000002</v>
      </c>
      <c r="H73" s="2">
        <f>[3]Originales!N77</f>
        <v>4297209.1189999999</v>
      </c>
      <c r="I73" s="42">
        <f t="shared" ref="I73:I115" si="5">B73-C73</f>
        <v>527.22271393430401</v>
      </c>
      <c r="J73" s="2">
        <f t="shared" ref="J73:J115" si="6">G73-H73</f>
        <v>2874622.4960000003</v>
      </c>
    </row>
    <row r="74" spans="1:10">
      <c r="A74" t="s">
        <v>77</v>
      </c>
      <c r="B74" s="42">
        <f t="shared" si="4"/>
        <v>4502.9967413409877</v>
      </c>
      <c r="C74" s="42">
        <f t="shared" si="4"/>
        <v>4624.714274681608</v>
      </c>
      <c r="D74" s="2"/>
      <c r="E74" s="2"/>
      <c r="F74" s="2"/>
      <c r="G74" s="2">
        <f>[3]Originales!M78</f>
        <v>6517966.0279999999</v>
      </c>
      <c r="H74" s="2">
        <f>[3]Originales!N78</f>
        <v>4488616.7220000001</v>
      </c>
      <c r="I74" s="42">
        <f t="shared" si="5"/>
        <v>-121.71753334062032</v>
      </c>
      <c r="J74" s="2">
        <f t="shared" si="6"/>
        <v>2029349.3059999999</v>
      </c>
    </row>
    <row r="75" spans="1:10">
      <c r="A75" t="s">
        <v>78</v>
      </c>
      <c r="B75" s="42">
        <f t="shared" si="4"/>
        <v>4926.1391698128455</v>
      </c>
      <c r="C75" s="42">
        <f t="shared" si="4"/>
        <v>4534.8859101935259</v>
      </c>
      <c r="D75" s="2"/>
      <c r="E75" s="2"/>
      <c r="F75" s="2"/>
      <c r="G75" s="2">
        <f>[3]Originales!M79</f>
        <v>7130453.2520000003</v>
      </c>
      <c r="H75" s="2">
        <f>[3]Originales!N79</f>
        <v>4401431.8550000004</v>
      </c>
      <c r="I75" s="42">
        <f t="shared" si="5"/>
        <v>391.25325961931958</v>
      </c>
      <c r="J75" s="2">
        <f t="shared" si="6"/>
        <v>2729021.3969999999</v>
      </c>
    </row>
    <row r="76" spans="1:10">
      <c r="A76" t="s">
        <v>79</v>
      </c>
      <c r="B76" s="41">
        <v>5193.5750206678222</v>
      </c>
      <c r="C76" s="41">
        <v>4518.0657893640655</v>
      </c>
      <c r="D76" s="2">
        <v>4200.1961703212673</v>
      </c>
      <c r="E76" s="2">
        <f>[4]Expo!C12</f>
        <v>5193.5750209999997</v>
      </c>
      <c r="F76" s="2">
        <f>[4]Impo!C12</f>
        <v>4518.0657890000002</v>
      </c>
      <c r="G76" s="2">
        <f>[3]Originales!M80</f>
        <v>7517559.415</v>
      </c>
      <c r="H76" s="2">
        <f>[3]Originales!N80</f>
        <v>4385106.7220000001</v>
      </c>
      <c r="I76" s="41">
        <f t="shared" si="5"/>
        <v>675.50923130375668</v>
      </c>
      <c r="J76" s="2">
        <f t="shared" si="6"/>
        <v>3132452.693</v>
      </c>
    </row>
    <row r="77" spans="1:10">
      <c r="A77" t="s">
        <v>80</v>
      </c>
      <c r="B77" s="41">
        <v>5307.8951961333296</v>
      </c>
      <c r="C77" s="41">
        <v>4805.9947758425815</v>
      </c>
      <c r="D77" s="2">
        <v>4461.7283994580794</v>
      </c>
      <c r="E77" s="2">
        <f>[4]Expo!C13</f>
        <v>5307.8951960000004</v>
      </c>
      <c r="F77" s="2">
        <f>[4]Impo!C13</f>
        <v>4805.9947759999995</v>
      </c>
      <c r="G77" s="2">
        <f>[3]Originales!M81</f>
        <v>7392756.824</v>
      </c>
      <c r="H77" s="2">
        <f>[3]Originales!N81</f>
        <v>4725916.33</v>
      </c>
      <c r="I77" s="41">
        <f t="shared" si="5"/>
        <v>501.90042029074812</v>
      </c>
      <c r="J77" s="2">
        <f t="shared" si="6"/>
        <v>2666840.4939999999</v>
      </c>
    </row>
    <row r="78" spans="1:10">
      <c r="A78" t="s">
        <v>81</v>
      </c>
      <c r="B78" s="41">
        <v>5182.2163742759312</v>
      </c>
      <c r="C78" s="41">
        <v>4894.6989389329055</v>
      </c>
      <c r="D78" s="2">
        <v>4541.7479012456834</v>
      </c>
      <c r="E78" s="2">
        <f>[4]Expo!C14</f>
        <v>5182.216375</v>
      </c>
      <c r="F78" s="2">
        <f>[4]Impo!C14</f>
        <v>4894.6989389999999</v>
      </c>
      <c r="G78" s="2">
        <f>[3]Originales!M82</f>
        <v>7278440.3710000003</v>
      </c>
      <c r="H78" s="2">
        <f>[3]Originales!N82</f>
        <v>4790481.82</v>
      </c>
      <c r="I78" s="41">
        <f t="shared" si="5"/>
        <v>287.51743534302568</v>
      </c>
      <c r="J78" s="2">
        <f t="shared" si="6"/>
        <v>2487958.551</v>
      </c>
    </row>
    <row r="79" spans="1:10">
      <c r="A79" t="s">
        <v>82</v>
      </c>
      <c r="B79" s="41">
        <v>5967.2203067695173</v>
      </c>
      <c r="C79" s="41">
        <v>5045.3655669016152</v>
      </c>
      <c r="D79" s="2">
        <v>4681.8456601216194</v>
      </c>
      <c r="E79" s="2">
        <f>[4]Expo!C15</f>
        <v>5967.2203069999996</v>
      </c>
      <c r="F79" s="2">
        <f>[4]Impo!C15</f>
        <v>5045.3655669999998</v>
      </c>
      <c r="G79" s="2">
        <f>[3]Originales!M83</f>
        <v>7510067.5159999998</v>
      </c>
      <c r="H79" s="2">
        <f>[3]Originales!N83</f>
        <v>4991522.5630000001</v>
      </c>
      <c r="I79" s="41">
        <f t="shared" si="5"/>
        <v>921.85473986790203</v>
      </c>
      <c r="J79" s="2">
        <f t="shared" si="6"/>
        <v>2518544.9529999997</v>
      </c>
    </row>
    <row r="80" spans="1:10">
      <c r="A80" t="s">
        <v>83</v>
      </c>
      <c r="B80" s="41">
        <v>7685.22426395</v>
      </c>
      <c r="C80" s="41">
        <v>5381.1762269833489</v>
      </c>
      <c r="D80" s="2">
        <v>4966.5553786796754</v>
      </c>
      <c r="E80" s="2">
        <f>[4]Expo!C16</f>
        <v>7685.2242640000004</v>
      </c>
      <c r="F80" s="2">
        <f>[4]Impo!C16</f>
        <v>5381.1762259999996</v>
      </c>
      <c r="G80" s="2">
        <f>[3]Originales!M84</f>
        <v>8349255.0959999999</v>
      </c>
      <c r="H80" s="2">
        <f>[3]Originales!N84</f>
        <v>4973381.22</v>
      </c>
      <c r="I80" s="41">
        <f t="shared" si="5"/>
        <v>2304.0480369666511</v>
      </c>
      <c r="J80" s="2">
        <f t="shared" si="6"/>
        <v>3375873.8760000002</v>
      </c>
    </row>
    <row r="81" spans="1:10">
      <c r="A81" t="s">
        <v>84</v>
      </c>
      <c r="B81" s="41">
        <v>7974.5750238000001</v>
      </c>
      <c r="C81" s="41">
        <v>5707.8525832611558</v>
      </c>
      <c r="D81" s="2">
        <v>5299.3152094499337</v>
      </c>
      <c r="E81" s="2">
        <f>[4]Expo!C17</f>
        <v>7974.5750230000003</v>
      </c>
      <c r="F81" s="2">
        <f>[4]Impo!C17</f>
        <v>5707.8525829999999</v>
      </c>
      <c r="G81" s="2">
        <f>[3]Originales!M85</f>
        <v>8319261.9689999996</v>
      </c>
      <c r="H81" s="2">
        <f>[3]Originales!N85</f>
        <v>5360876.7699999996</v>
      </c>
      <c r="I81" s="41">
        <f t="shared" si="5"/>
        <v>2266.7224405388442</v>
      </c>
      <c r="J81" s="2">
        <f t="shared" si="6"/>
        <v>2958385.199</v>
      </c>
    </row>
    <row r="82" spans="1:10">
      <c r="A82" t="s">
        <v>85</v>
      </c>
      <c r="B82" s="41">
        <v>8426.1899900300014</v>
      </c>
      <c r="C82" s="41">
        <v>6626.6081689890379</v>
      </c>
      <c r="D82" s="2">
        <v>6122.6989280195494</v>
      </c>
      <c r="E82" s="2">
        <f>[4]Expo!C18</f>
        <v>8426.1899900000008</v>
      </c>
      <c r="F82" s="2">
        <f>[4]Impo!C18</f>
        <v>6626.6081690000001</v>
      </c>
      <c r="G82" s="2">
        <f>[3]Originales!M86</f>
        <v>8489441.3880000003</v>
      </c>
      <c r="H82" s="2">
        <f>[3]Originales!N86</f>
        <v>5917325.784</v>
      </c>
      <c r="I82" s="41">
        <f t="shared" si="5"/>
        <v>1799.5818210409634</v>
      </c>
      <c r="J82" s="2">
        <f t="shared" si="6"/>
        <v>2572115.6040000003</v>
      </c>
    </row>
    <row r="83" spans="1:10">
      <c r="A83" t="s">
        <v>86</v>
      </c>
      <c r="B83" s="41">
        <v>8939.417726149999</v>
      </c>
      <c r="C83" s="41">
        <v>7011.3098056504641</v>
      </c>
      <c r="D83" s="2">
        <v>6480.7238341456869</v>
      </c>
      <c r="E83" s="2">
        <f>[4]Expo!C19</f>
        <v>8939.4177259999997</v>
      </c>
      <c r="F83" s="2">
        <f>[4]Impo!C19</f>
        <v>7011.3098060000002</v>
      </c>
      <c r="G83" s="2">
        <f>[3]Originales!M87</f>
        <v>8703018.5020000003</v>
      </c>
      <c r="H83" s="2">
        <f>[3]Originales!N87</f>
        <v>6099485.5999999996</v>
      </c>
      <c r="I83" s="41">
        <f t="shared" si="5"/>
        <v>1928.1079204995349</v>
      </c>
      <c r="J83" s="2">
        <f t="shared" si="6"/>
        <v>2603532.9020000007</v>
      </c>
    </row>
    <row r="84" spans="1:10">
      <c r="A84" t="s">
        <v>87</v>
      </c>
      <c r="B84" s="41">
        <v>9430.7374624900003</v>
      </c>
      <c r="C84" s="41">
        <v>7254.1993594812375</v>
      </c>
      <c r="D84" s="2">
        <v>6723.5240759332255</v>
      </c>
      <c r="E84" s="2">
        <f>[4]Expo!C20</f>
        <v>9430.7374619999991</v>
      </c>
      <c r="F84" s="2">
        <f>[4]Impo!C20</f>
        <v>7254.1993599999996</v>
      </c>
      <c r="G84" s="2">
        <f>[3]Originales!M88</f>
        <v>8470058.1669999994</v>
      </c>
      <c r="H84" s="2">
        <f>[3]Originales!N88</f>
        <v>5920374.966</v>
      </c>
      <c r="I84" s="41">
        <f t="shared" si="5"/>
        <v>2176.5381030087628</v>
      </c>
      <c r="J84" s="2">
        <f t="shared" si="6"/>
        <v>2549683.2009999994</v>
      </c>
    </row>
    <row r="85" spans="1:10">
      <c r="A85" t="s">
        <v>88</v>
      </c>
      <c r="B85" s="41">
        <v>10257.304835690002</v>
      </c>
      <c r="C85" s="41">
        <v>7913.4639846503287</v>
      </c>
      <c r="D85" s="2">
        <v>7369.7328939680574</v>
      </c>
      <c r="E85" s="2">
        <f>[4]Expo!C21</f>
        <v>10257.304835999999</v>
      </c>
      <c r="F85" s="2">
        <f>[4]Impo!C21</f>
        <v>7913.4639850000003</v>
      </c>
      <c r="G85" s="2">
        <f>[3]Originales!M89</f>
        <v>8715657.6850000005</v>
      </c>
      <c r="H85" s="2">
        <f>[3]Originales!N89</f>
        <v>6383443.7170000002</v>
      </c>
      <c r="I85" s="41">
        <f t="shared" si="5"/>
        <v>2343.840851039673</v>
      </c>
      <c r="J85" s="2">
        <f t="shared" si="6"/>
        <v>2332213.9680000003</v>
      </c>
    </row>
    <row r="86" spans="1:10">
      <c r="A86" t="s">
        <v>89</v>
      </c>
      <c r="B86" s="41">
        <v>10275.30170873</v>
      </c>
      <c r="C86" s="41">
        <v>8747.8717274486517</v>
      </c>
      <c r="D86" s="2">
        <v>8168.4437411747349</v>
      </c>
      <c r="E86" s="2">
        <f>[4]Expo!C22</f>
        <v>10275.301708999999</v>
      </c>
      <c r="F86" s="2">
        <f>[4]Impo!C22</f>
        <v>8747.8717280000001</v>
      </c>
      <c r="G86" s="2">
        <f>[3]Originales!M90</f>
        <v>8590562.1280000005</v>
      </c>
      <c r="H86" s="2">
        <f>[3]Originales!N90</f>
        <v>6893546.8700000001</v>
      </c>
      <c r="I86" s="41">
        <f t="shared" si="5"/>
        <v>1527.4299812813479</v>
      </c>
      <c r="J86" s="2">
        <f t="shared" si="6"/>
        <v>1697015.2580000004</v>
      </c>
    </row>
    <row r="87" spans="1:10">
      <c r="A87" t="s">
        <v>90</v>
      </c>
      <c r="B87" s="41">
        <v>12010.64847799</v>
      </c>
      <c r="C87" s="41">
        <v>9009.9730507182721</v>
      </c>
      <c r="D87" s="2">
        <v>8402.828355855785</v>
      </c>
      <c r="E87" s="2">
        <f>[4]Expo!C23</f>
        <v>12010.648477000001</v>
      </c>
      <c r="F87" s="2">
        <f>[4]Impo!C23</f>
        <v>9009.9730510000009</v>
      </c>
      <c r="G87" s="2">
        <f>[3]Originales!M91</f>
        <v>9043925.5189999994</v>
      </c>
      <c r="H87" s="2">
        <f>[3]Originales!N91</f>
        <v>7010330.3540000003</v>
      </c>
      <c r="I87" s="41">
        <f t="shared" si="5"/>
        <v>3000.675427271728</v>
      </c>
      <c r="J87" s="2">
        <f t="shared" si="6"/>
        <v>2033595.1649999991</v>
      </c>
    </row>
    <row r="88" spans="1:10">
      <c r="A88" t="s">
        <v>91</v>
      </c>
      <c r="B88" s="41">
        <v>14007.940998298009</v>
      </c>
      <c r="C88" s="41">
        <v>9099.7672535824986</v>
      </c>
      <c r="D88" s="2">
        <v>8468.8284459735569</v>
      </c>
      <c r="E88" s="2">
        <f>[4]Expo!C24</f>
        <v>14007.940998</v>
      </c>
      <c r="F88" s="2">
        <f>[4]Impo!C24</f>
        <v>9099.7672540000003</v>
      </c>
      <c r="G88" s="2">
        <f>[3]Originales!M92</f>
        <v>8938968.0439999998</v>
      </c>
      <c r="H88" s="2">
        <f>[3]Originales!N92</f>
        <v>6737122.852</v>
      </c>
      <c r="I88" s="41">
        <f t="shared" si="5"/>
        <v>4908.1737447155101</v>
      </c>
      <c r="J88" s="2">
        <f t="shared" si="6"/>
        <v>2201845.1919999998</v>
      </c>
    </row>
    <row r="89" spans="1:10">
      <c r="A89" t="s">
        <v>92</v>
      </c>
      <c r="B89" s="41">
        <v>15998.813563088006</v>
      </c>
      <c r="C89" s="41">
        <v>9453.8214274792226</v>
      </c>
      <c r="D89" s="2">
        <v>8864.4854146297384</v>
      </c>
      <c r="E89" s="2">
        <f>[4]Expo!C25</f>
        <v>15998.813563</v>
      </c>
      <c r="F89" s="2">
        <f>[4]Impo!C25</f>
        <v>9453.8214270000008</v>
      </c>
      <c r="G89" s="2">
        <f>[3]Originales!M93</f>
        <v>8965802.3379999995</v>
      </c>
      <c r="H89" s="2">
        <f>[3]Originales!N93</f>
        <v>7061242.3569999998</v>
      </c>
      <c r="I89" s="41">
        <f t="shared" si="5"/>
        <v>6544.9921356087834</v>
      </c>
      <c r="J89" s="2">
        <f t="shared" si="6"/>
        <v>1904559.9809999997</v>
      </c>
    </row>
    <row r="90" spans="1:10">
      <c r="A90" t="s">
        <v>93</v>
      </c>
      <c r="B90" s="41">
        <v>15066.646916188005</v>
      </c>
      <c r="C90" s="41">
        <v>10334.591847096608</v>
      </c>
      <c r="D90" s="2">
        <v>9692.0869572192714</v>
      </c>
      <c r="E90" s="2">
        <f>[4]Expo!C26</f>
        <v>15066.646917</v>
      </c>
      <c r="F90" s="2">
        <f>[4]Impo!C26</f>
        <v>10334.591847</v>
      </c>
      <c r="G90" s="2">
        <f>[3]Originales!M94</f>
        <v>9366187.0010000002</v>
      </c>
      <c r="H90" s="2">
        <f>[3]Originales!N94</f>
        <v>7570165.6260000002</v>
      </c>
      <c r="I90" s="41">
        <f t="shared" si="5"/>
        <v>4732.0550690913969</v>
      </c>
      <c r="J90" s="2">
        <f t="shared" si="6"/>
        <v>1796021.375</v>
      </c>
    </row>
    <row r="91" spans="1:10">
      <c r="A91" t="s">
        <v>94</v>
      </c>
      <c r="B91" s="41">
        <v>14306.757755858005</v>
      </c>
      <c r="C91" s="41">
        <v>10089.813800754964</v>
      </c>
      <c r="D91" s="2">
        <v>9407.9965050556348</v>
      </c>
      <c r="E91" s="2">
        <f>[4]Expo!C27</f>
        <v>14306.757755000001</v>
      </c>
      <c r="F91" s="2">
        <f>[4]Impo!C27</f>
        <v>10089.8138</v>
      </c>
      <c r="G91" s="2">
        <f>[3]Originales!M95</f>
        <v>9325564.1510000005</v>
      </c>
      <c r="H91" s="2">
        <f>[3]Originales!N95</f>
        <v>7821497.0439999998</v>
      </c>
      <c r="I91" s="41">
        <f t="shared" si="5"/>
        <v>4216.9439551030409</v>
      </c>
      <c r="J91" s="2">
        <f t="shared" si="6"/>
        <v>1504067.1070000008</v>
      </c>
    </row>
    <row r="92" spans="1:10">
      <c r="A92" t="s">
        <v>95</v>
      </c>
      <c r="B92" s="41">
        <v>16631.906026013319</v>
      </c>
      <c r="C92" s="41">
        <v>10069.061795685178</v>
      </c>
      <c r="D92" s="2">
        <v>9383.2225632374975</v>
      </c>
      <c r="E92" s="2">
        <f>[4]Expo!C28</f>
        <v>16631.906026000001</v>
      </c>
      <c r="F92" s="2">
        <f>[4]Impo!C28</f>
        <v>10069.061796</v>
      </c>
      <c r="G92" s="2">
        <f>[3]Originales!M96</f>
        <v>9576219.0840000007</v>
      </c>
      <c r="H92" s="2">
        <f>[3]Originales!N96</f>
        <v>7414745.5010000002</v>
      </c>
      <c r="I92" s="41">
        <f t="shared" si="5"/>
        <v>6562.8442303281408</v>
      </c>
      <c r="J92" s="2">
        <f t="shared" si="6"/>
        <v>2161473.5830000006</v>
      </c>
    </row>
    <row r="93" spans="1:10">
      <c r="A93" t="s">
        <v>96</v>
      </c>
      <c r="B93" s="41">
        <v>18551.013524440001</v>
      </c>
      <c r="C93" s="41">
        <v>11334.032206635486</v>
      </c>
      <c r="D93" s="2">
        <v>10595.393270952483</v>
      </c>
      <c r="E93" s="2">
        <f>[4]Expo!C29</f>
        <v>18551.013524999998</v>
      </c>
      <c r="F93" s="2">
        <f>[4]Impo!C29</f>
        <v>11334.032207</v>
      </c>
      <c r="G93" s="2">
        <f>[3]Originales!M97</f>
        <v>10048766.779999999</v>
      </c>
      <c r="H93" s="2">
        <f>[3]Originales!N97</f>
        <v>8131679.949</v>
      </c>
      <c r="I93" s="41">
        <f t="shared" si="5"/>
        <v>7216.9813178045151</v>
      </c>
      <c r="J93" s="2">
        <f t="shared" si="6"/>
        <v>1917086.8309999993</v>
      </c>
    </row>
    <row r="94" spans="1:10">
      <c r="A94" t="s">
        <v>97</v>
      </c>
      <c r="B94" s="41">
        <v>16333.902863690002</v>
      </c>
      <c r="C94" s="41">
        <v>12358.827938330382</v>
      </c>
      <c r="D94" s="2">
        <v>11538.584929297209</v>
      </c>
      <c r="E94" s="2">
        <f>[4]Expo!C30</f>
        <v>16333.902862999999</v>
      </c>
      <c r="F94" s="2">
        <f>[4]Impo!C30</f>
        <v>12358.827938</v>
      </c>
      <c r="G94" s="2">
        <f>[3]Originales!M98</f>
        <v>9565659.4639999997</v>
      </c>
      <c r="H94" s="2">
        <f>[3]Originales!N98</f>
        <v>8622230.125</v>
      </c>
      <c r="I94" s="41">
        <f t="shared" si="5"/>
        <v>3975.0749253596205</v>
      </c>
      <c r="J94" s="2">
        <f t="shared" si="6"/>
        <v>943429.33899999969</v>
      </c>
    </row>
    <row r="95" spans="1:10">
      <c r="A95" t="s">
        <v>98</v>
      </c>
      <c r="B95" s="41">
        <v>17044.542069586281</v>
      </c>
      <c r="C95" s="41">
        <v>13833.139127080605</v>
      </c>
      <c r="D95" s="2">
        <v>12912.360066709809</v>
      </c>
      <c r="E95" s="2">
        <f>[4]Expo!C31</f>
        <v>17044.54207</v>
      </c>
      <c r="F95" s="2">
        <f>[4]Impo!C31</f>
        <v>13833.139127</v>
      </c>
      <c r="G95" s="2">
        <f>[3]Originales!M99</f>
        <v>10037076.07</v>
      </c>
      <c r="H95" s="2">
        <f>[3]Originales!N99</f>
        <v>9189814.8509999998</v>
      </c>
      <c r="I95" s="41">
        <f t="shared" si="5"/>
        <v>3211.402942505676</v>
      </c>
      <c r="J95" s="2">
        <f t="shared" si="6"/>
        <v>847261.21900000051</v>
      </c>
    </row>
    <row r="96" spans="1:10">
      <c r="A96" t="s">
        <v>99</v>
      </c>
      <c r="B96" s="41">
        <v>19155.957720279548</v>
      </c>
      <c r="C96" s="41">
        <v>14046.580740618307</v>
      </c>
      <c r="D96" s="2">
        <v>13083.500354683356</v>
      </c>
      <c r="E96" s="2">
        <f>[4]Expo!C32</f>
        <v>19155.957720999999</v>
      </c>
      <c r="F96" s="2">
        <f>[4]Impo!C32</f>
        <v>14046.580741</v>
      </c>
      <c r="G96" s="2">
        <f>[3]Originales!M100</f>
        <v>9909587.3359999992</v>
      </c>
      <c r="H96" s="2">
        <f>[3]Originales!N100</f>
        <v>8805417.3629999999</v>
      </c>
      <c r="I96" s="41">
        <f t="shared" si="5"/>
        <v>5109.3769796612414</v>
      </c>
      <c r="J96" s="2">
        <f t="shared" si="6"/>
        <v>1104169.9729999993</v>
      </c>
    </row>
    <row r="97" spans="1:10">
      <c r="A97" t="s">
        <v>100</v>
      </c>
      <c r="B97" s="41">
        <v>18318.971148471435</v>
      </c>
      <c r="C97" s="41">
        <v>16536.310925669059</v>
      </c>
      <c r="D97" s="2">
        <v>15486.055378833535</v>
      </c>
      <c r="E97" s="2">
        <f>[4]Expo!C33</f>
        <v>18318.971149000001</v>
      </c>
      <c r="F97" s="2">
        <f>[4]Impo!C33</f>
        <v>16536.310925999998</v>
      </c>
      <c r="G97" s="2">
        <f>[3]Originales!M101</f>
        <v>9800180.5999999996</v>
      </c>
      <c r="H97" s="2">
        <f>[3]Originales!N101</f>
        <v>9487181.8939999994</v>
      </c>
      <c r="I97" s="41">
        <f t="shared" si="5"/>
        <v>1782.6602228023767</v>
      </c>
      <c r="J97" s="2">
        <f t="shared" si="6"/>
        <v>312998.70600000024</v>
      </c>
    </row>
    <row r="98" spans="1:10">
      <c r="A98" t="s">
        <v>101</v>
      </c>
      <c r="B98" s="41">
        <v>15284.671070235447</v>
      </c>
      <c r="C98" s="41">
        <v>17993.906857704198</v>
      </c>
      <c r="D98" s="2">
        <v>16742.186094537486</v>
      </c>
      <c r="E98" s="2">
        <f>[4]Expo!C34</f>
        <v>15284.671069</v>
      </c>
      <c r="F98" s="2">
        <f>[4]Impo!C34</f>
        <v>17993.906857999998</v>
      </c>
      <c r="G98" s="2">
        <f>[3]Originales!M102</f>
        <v>9667896.0099999998</v>
      </c>
      <c r="H98" s="2">
        <f>[3]Originales!N102</f>
        <v>9891793.8450000007</v>
      </c>
      <c r="I98" s="41">
        <f t="shared" si="5"/>
        <v>-2709.2357874687514</v>
      </c>
      <c r="J98" s="2">
        <f t="shared" si="6"/>
        <v>-223897.83500000089</v>
      </c>
    </row>
    <row r="99" spans="1:10">
      <c r="A99" t="s">
        <v>102</v>
      </c>
      <c r="B99" s="41">
        <v>11750.542846146333</v>
      </c>
      <c r="C99" s="41">
        <v>14210.602291009678</v>
      </c>
      <c r="D99" s="2">
        <v>13124.260981085579</v>
      </c>
      <c r="E99" s="2">
        <f>[4]Expo!C35</f>
        <v>11750.542846</v>
      </c>
      <c r="F99" s="2">
        <f>[4]Impo!C35</f>
        <v>14210.602290999999</v>
      </c>
      <c r="G99" s="2">
        <f>[3]Originales!M103</f>
        <v>9575501.5439999998</v>
      </c>
      <c r="H99" s="2">
        <f>[3]Originales!N103</f>
        <v>8918101.7919999994</v>
      </c>
      <c r="I99" s="41">
        <f t="shared" si="5"/>
        <v>-2460.0594448633456</v>
      </c>
      <c r="J99" s="2">
        <f t="shared" si="6"/>
        <v>657399.75200000033</v>
      </c>
    </row>
    <row r="100" spans="1:10">
      <c r="A100" t="s">
        <v>103</v>
      </c>
      <c r="B100" s="41">
        <v>11386.516646897826</v>
      </c>
      <c r="C100" s="41">
        <v>9553.0732098623557</v>
      </c>
      <c r="D100" s="2">
        <v>8845.0543470564262</v>
      </c>
      <c r="E100" s="2">
        <f>[4]Expo!C36</f>
        <v>11386.516647</v>
      </c>
      <c r="F100" s="2">
        <f>[4]Impo!C36</f>
        <v>9553.0732100000005</v>
      </c>
      <c r="G100" s="2">
        <f>[3]Originales!M104</f>
        <v>9146510.8200000003</v>
      </c>
      <c r="H100" s="2">
        <f>[3]Originales!N104</f>
        <v>7209075.1179999998</v>
      </c>
      <c r="I100" s="41">
        <f t="shared" si="5"/>
        <v>1833.4434370354702</v>
      </c>
      <c r="J100" s="2">
        <f t="shared" si="6"/>
        <v>1937435.7020000005</v>
      </c>
    </row>
    <row r="101" spans="1:10">
      <c r="A101" t="s">
        <v>104</v>
      </c>
      <c r="B101" s="41">
        <v>13093.105430292473</v>
      </c>
      <c r="C101" s="41">
        <v>9553.5041499774361</v>
      </c>
      <c r="D101" s="2">
        <v>8955.3074062269607</v>
      </c>
      <c r="E101" s="2">
        <f>[4]Expo!C37</f>
        <v>13093.10543</v>
      </c>
      <c r="F101" s="2">
        <f>[4]Impo!C37</f>
        <v>9553.5041500000007</v>
      </c>
      <c r="G101" s="2">
        <f>[3]Originales!M105</f>
        <v>9207468.9210000001</v>
      </c>
      <c r="H101" s="2">
        <f>[3]Originales!N105</f>
        <v>7282452.7810000004</v>
      </c>
      <c r="I101" s="41">
        <f t="shared" si="5"/>
        <v>3539.601280315037</v>
      </c>
      <c r="J101" s="2">
        <f t="shared" si="6"/>
        <v>1925016.1399999997</v>
      </c>
    </row>
    <row r="102" spans="1:10">
      <c r="A102" t="s">
        <v>105</v>
      </c>
      <c r="B102" s="41">
        <v>13825.768699071279</v>
      </c>
      <c r="C102" s="41">
        <v>10854.438942725406</v>
      </c>
      <c r="D102" s="2">
        <v>10239.927424826641</v>
      </c>
      <c r="E102" s="2">
        <f>[4]Expo!C38</f>
        <v>13825.768699</v>
      </c>
      <c r="F102" s="2">
        <f>[4]Impo!C38</f>
        <v>10854.438942999999</v>
      </c>
      <c r="G102" s="2">
        <f>[3]Originales!M106</f>
        <v>9116056.7149999999</v>
      </c>
      <c r="H102" s="2">
        <f>[3]Originales!N106</f>
        <v>7818214.6260000002</v>
      </c>
      <c r="I102" s="41">
        <f t="shared" si="5"/>
        <v>2971.3297563458727</v>
      </c>
      <c r="J102" s="2">
        <f t="shared" si="6"/>
        <v>1297842.0889999997</v>
      </c>
    </row>
    <row r="103" spans="1:10">
      <c r="A103" t="s">
        <v>106</v>
      </c>
      <c r="B103" s="41">
        <v>17157.280705035089</v>
      </c>
      <c r="C103" s="41">
        <v>12844.526480892962</v>
      </c>
      <c r="D103" s="2">
        <v>12062.349892580412</v>
      </c>
      <c r="E103" s="2">
        <f>[4]Expo!C39</f>
        <v>17157.280706000001</v>
      </c>
      <c r="F103" s="2">
        <f>[4]Impo!C39</f>
        <v>12844.52648</v>
      </c>
      <c r="G103" s="2">
        <f>[3]Originales!M107</f>
        <v>9710833.0940000005</v>
      </c>
      <c r="H103" s="2">
        <f>[3]Originales!N107</f>
        <v>8793932.4700000007</v>
      </c>
      <c r="I103" s="41">
        <f t="shared" si="5"/>
        <v>4312.754224142127</v>
      </c>
      <c r="J103" s="2">
        <f t="shared" si="6"/>
        <v>916900.62399999984</v>
      </c>
    </row>
    <row r="104" spans="1:10">
      <c r="A104" t="s">
        <v>107</v>
      </c>
      <c r="B104" s="41">
        <v>15610.873327423236</v>
      </c>
      <c r="C104" s="41">
        <v>12501.838561621735</v>
      </c>
      <c r="D104" s="2">
        <v>11746.745487173204</v>
      </c>
      <c r="E104" s="2">
        <f>[4]Expo!C40</f>
        <v>15610.873326999999</v>
      </c>
      <c r="F104" s="2">
        <f>[4]Impo!C40</f>
        <v>12501.838561</v>
      </c>
      <c r="G104" s="2">
        <f>[3]Originales!M108</f>
        <v>9071581.2870000005</v>
      </c>
      <c r="H104" s="2">
        <f>[3]Originales!N108</f>
        <v>8470266.1370000001</v>
      </c>
      <c r="I104" s="41">
        <f t="shared" si="5"/>
        <v>3109.0347658015016</v>
      </c>
      <c r="J104" s="2">
        <f t="shared" si="6"/>
        <v>601315.15000000037</v>
      </c>
    </row>
    <row r="105" spans="1:10">
      <c r="A105" t="s">
        <v>108</v>
      </c>
      <c r="B105" s="41">
        <v>16394.652000140904</v>
      </c>
      <c r="C105" s="41">
        <v>14221.273952724168</v>
      </c>
      <c r="D105" s="2">
        <v>13337.725134114211</v>
      </c>
      <c r="E105" s="2">
        <f>[4]Expo!C41</f>
        <v>16394.651999999998</v>
      </c>
      <c r="F105" s="2">
        <f>[4]Impo!C41</f>
        <v>14221.273952</v>
      </c>
      <c r="G105" s="2">
        <f>[3]Originales!M109</f>
        <v>9439344.6740000006</v>
      </c>
      <c r="H105" s="2">
        <f>[3]Originales!N109</f>
        <v>9418078.443</v>
      </c>
      <c r="I105" s="41">
        <f t="shared" si="5"/>
        <v>2173.3780474167361</v>
      </c>
      <c r="J105" s="2">
        <f t="shared" si="6"/>
        <v>21266.231000000611</v>
      </c>
    </row>
    <row r="106" spans="1:10">
      <c r="A106" t="s">
        <v>109</v>
      </c>
      <c r="B106" s="41">
        <v>18429.768593000994</v>
      </c>
      <c r="C106" s="41">
        <v>16017.957503352618</v>
      </c>
      <c r="D106" s="2">
        <v>14925.976575126511</v>
      </c>
      <c r="E106" s="2">
        <f>[4]Expo!C42</f>
        <v>18429.768592</v>
      </c>
      <c r="F106" s="2">
        <f>[4]Impo!C42</f>
        <v>16017.957504</v>
      </c>
      <c r="G106" s="2">
        <f>[3]Originales!M110</f>
        <v>9763612.6390000004</v>
      </c>
      <c r="H106" s="2">
        <f>[3]Originales!N110</f>
        <v>10561113.710000001</v>
      </c>
      <c r="I106" s="41">
        <f t="shared" si="5"/>
        <v>2411.8110896483759</v>
      </c>
      <c r="J106" s="2">
        <f t="shared" si="6"/>
        <v>-797501.07100000046</v>
      </c>
    </row>
    <row r="107" spans="1:10">
      <c r="A107" t="s">
        <v>110</v>
      </c>
      <c r="B107" s="41">
        <v>20461.554643769254</v>
      </c>
      <c r="C107" s="41">
        <v>16647.319717588689</v>
      </c>
      <c r="D107" s="2">
        <v>15561.929527043143</v>
      </c>
      <c r="E107" s="2">
        <f>[4]Expo!C43</f>
        <v>20461.554644</v>
      </c>
      <c r="F107" s="2">
        <f>[4]Impo!C43</f>
        <v>16647.319716999998</v>
      </c>
      <c r="G107" s="2">
        <f>[3]Originales!M111</f>
        <v>9770555.9900000002</v>
      </c>
      <c r="H107" s="2">
        <f>[3]Originales!N111</f>
        <v>10700428.68</v>
      </c>
      <c r="I107" s="41">
        <f t="shared" si="5"/>
        <v>3814.2349261805648</v>
      </c>
      <c r="J107" s="2">
        <f t="shared" si="6"/>
        <v>-929872.68999999948</v>
      </c>
    </row>
    <row r="108" spans="1:10">
      <c r="A108" t="s">
        <v>111</v>
      </c>
      <c r="B108" s="41">
        <v>20210.294883617149</v>
      </c>
      <c r="C108" s="41">
        <v>17006.149306170315</v>
      </c>
      <c r="D108" s="2">
        <v>15980.258346473036</v>
      </c>
      <c r="E108" s="2">
        <f>[4]Expo!C44</f>
        <v>20210.294882999999</v>
      </c>
      <c r="F108" s="2">
        <f>[4]Impo!C44</f>
        <v>17006.149305999999</v>
      </c>
      <c r="G108" s="2">
        <f>[3]Originales!M112</f>
        <v>9772137.25</v>
      </c>
      <c r="H108" s="2">
        <f>[3]Originales!N112</f>
        <v>10454104.1</v>
      </c>
      <c r="I108" s="41">
        <f t="shared" si="5"/>
        <v>3204.1455774468341</v>
      </c>
      <c r="J108" s="2">
        <f t="shared" si="6"/>
        <v>-681966.84999999963</v>
      </c>
    </row>
    <row r="109" spans="1:10">
      <c r="A109" t="s">
        <v>112</v>
      </c>
      <c r="B109" s="41">
        <v>21337.026537475023</v>
      </c>
      <c r="C109" s="41">
        <v>18458.825332088989</v>
      </c>
      <c r="D109" s="2">
        <v>17445.64004941161</v>
      </c>
      <c r="E109" s="2">
        <f>[4]Expo!C45</f>
        <v>21337.026537000002</v>
      </c>
      <c r="F109" s="2">
        <f>[4]Impo!C45</f>
        <v>18458.825332</v>
      </c>
      <c r="G109" s="2">
        <f>[3]Originales!M113</f>
        <v>10251980.76</v>
      </c>
      <c r="H109" s="2">
        <f>[3]Originales!N113</f>
        <v>11038897.58</v>
      </c>
      <c r="I109" s="41">
        <f t="shared" si="5"/>
        <v>2878.2012053860344</v>
      </c>
      <c r="J109" s="2">
        <f t="shared" si="6"/>
        <v>-786916.8200000003</v>
      </c>
    </row>
    <row r="110" spans="1:10">
      <c r="A110" t="s">
        <v>113</v>
      </c>
      <c r="B110" s="41">
        <v>19298.621282076423</v>
      </c>
      <c r="C110" s="41">
        <v>20106.987334902642</v>
      </c>
      <c r="D110" s="2">
        <v>18986.531395035716</v>
      </c>
      <c r="E110" s="2">
        <f>[4]Expo!C46</f>
        <v>19298.621283</v>
      </c>
      <c r="F110" s="2">
        <f>[4]Impo!C46</f>
        <v>20106.987335000002</v>
      </c>
      <c r="G110" s="2">
        <f>[3]Originales!M114</f>
        <v>9651352.682</v>
      </c>
      <c r="H110" s="2">
        <f>[3]Originales!N114</f>
        <v>11953926.76</v>
      </c>
      <c r="I110" s="41">
        <f t="shared" si="5"/>
        <v>-808.36605282621895</v>
      </c>
      <c r="J110" s="2">
        <f t="shared" si="6"/>
        <v>-2302574.0779999997</v>
      </c>
    </row>
    <row r="111" spans="1:10">
      <c r="A111" t="s">
        <v>114</v>
      </c>
      <c r="B111" s="41">
        <v>20565.442468874953</v>
      </c>
      <c r="C111" s="41">
        <v>19336.467906172926</v>
      </c>
      <c r="D111" s="2">
        <v>18207.060048795913</v>
      </c>
      <c r="E111" s="2">
        <f>[4]Expo!C47</f>
        <v>20565.442469000001</v>
      </c>
      <c r="F111" s="2">
        <f>[4]Impo!C47</f>
        <v>19336.467906000002</v>
      </c>
      <c r="G111" s="2">
        <f>[3]Originales!M115</f>
        <v>10335781.460000001</v>
      </c>
      <c r="H111" s="2">
        <f>[3]Originales!N115</f>
        <v>11378658.550000001</v>
      </c>
      <c r="I111" s="41">
        <f t="shared" si="5"/>
        <v>1228.9745627020275</v>
      </c>
      <c r="J111" s="2">
        <f t="shared" si="6"/>
        <v>-1042877.0899999999</v>
      </c>
    </row>
    <row r="112" spans="1:10">
      <c r="A112" t="s">
        <v>115</v>
      </c>
      <c r="B112" s="41">
        <v>19872.831019079567</v>
      </c>
      <c r="C112" s="41">
        <v>18276.752439532185</v>
      </c>
      <c r="D112" s="2">
        <v>17225.951194510846</v>
      </c>
      <c r="E112" s="2">
        <f>[4]Expo!C48</f>
        <v>19872.831019000001</v>
      </c>
      <c r="F112" s="2">
        <f>[4]Impo!C48</f>
        <v>18276.75244</v>
      </c>
      <c r="G112" s="2">
        <f>[3]Originales!M116</f>
        <v>10113267.710000001</v>
      </c>
      <c r="H112" s="2">
        <f>[3]Originales!N116</f>
        <v>10754824.08</v>
      </c>
      <c r="I112" s="41">
        <f t="shared" si="5"/>
        <v>1596.0785795473821</v>
      </c>
      <c r="J112" s="2">
        <f t="shared" si="6"/>
        <v>-641556.36999999918</v>
      </c>
    </row>
    <row r="113" spans="1:10">
      <c r="A113" t="s">
        <v>116</v>
      </c>
      <c r="B113" s="41">
        <v>19786.983437348907</v>
      </c>
      <c r="C113" s="41">
        <v>19250.751631917032</v>
      </c>
      <c r="D113" s="2">
        <v>18105.529799176133</v>
      </c>
      <c r="E113" s="2">
        <f>[4]Expo!C49</f>
        <v>19786.983436999999</v>
      </c>
      <c r="F113" s="2">
        <f>[4]Impo!C49</f>
        <v>19250.751632</v>
      </c>
      <c r="G113" s="2">
        <f>[3]Originales!M117</f>
        <v>10230764.689999999</v>
      </c>
      <c r="H113" s="2">
        <f>[3]Originales!N117</f>
        <v>11300963.609999999</v>
      </c>
      <c r="I113" s="41">
        <f t="shared" si="5"/>
        <v>536.23180543187482</v>
      </c>
      <c r="J113" s="2">
        <f t="shared" si="6"/>
        <v>-1070198.92</v>
      </c>
    </row>
    <row r="114" spans="1:10">
      <c r="A114" t="s">
        <v>117</v>
      </c>
      <c r="B114" s="41">
        <v>17449.68078828352</v>
      </c>
      <c r="C114" s="41">
        <v>20493.094423478593</v>
      </c>
      <c r="D114" s="2">
        <v>19226.658470342958</v>
      </c>
      <c r="E114" s="2">
        <f>[4]Expo!C50</f>
        <v>17449.680788000001</v>
      </c>
      <c r="F114" s="2">
        <f>[4]Impo!C50</f>
        <v>20493.094423999999</v>
      </c>
      <c r="G114" s="2">
        <f>[3]Originales!M118</f>
        <v>9231596.3100000005</v>
      </c>
      <c r="H114" s="2">
        <f>[3]Originales!N118</f>
        <v>12226998.42</v>
      </c>
      <c r="I114" s="41">
        <f t="shared" si="5"/>
        <v>-3043.4136351950729</v>
      </c>
      <c r="J114" s="2">
        <f t="shared" si="6"/>
        <v>-2995402.1099999994</v>
      </c>
    </row>
    <row r="115" spans="1:10">
      <c r="A115" t="s">
        <v>10</v>
      </c>
      <c r="B115" s="41">
        <v>21703.293032011003</v>
      </c>
      <c r="C115" s="41">
        <v>21257.371326429929</v>
      </c>
      <c r="D115" s="2">
        <v>20046.396770887255</v>
      </c>
      <c r="E115" s="2">
        <f>[4]Expo!C51</f>
        <v>20451.693516929899</v>
      </c>
      <c r="F115" s="2">
        <f>[4]Impo!C51</f>
        <v>22146.749415439899</v>
      </c>
      <c r="G115" s="2">
        <f>[3]Originales!M119</f>
        <v>10820081.1</v>
      </c>
      <c r="H115" s="2">
        <f>[3]Originales!N119</f>
        <v>12730945.65</v>
      </c>
      <c r="I115" s="41">
        <f t="shared" si="5"/>
        <v>445.92170558107318</v>
      </c>
      <c r="J115" s="2">
        <f t="shared" si="6"/>
        <v>-1910864.5500000007</v>
      </c>
    </row>
  </sheetData>
  <mergeCells count="1">
    <mergeCell ref="B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2"/>
  <sheetViews>
    <sheetView workbookViewId="0">
      <pane xSplit="1" ySplit="2" topLeftCell="B84" activePane="bottomRight" state="frozen"/>
      <selection pane="topRight" activeCell="B1" sqref="B1"/>
      <selection pane="bottomLeft" activeCell="A4" sqref="A4"/>
      <selection pane="bottomRight"/>
    </sheetView>
  </sheetViews>
  <sheetFormatPr baseColWidth="10" defaultColWidth="9.140625" defaultRowHeight="15"/>
  <cols>
    <col min="1" max="1" width="8.85546875" style="45" bestFit="1" customWidth="1"/>
    <col min="2" max="2" width="10.85546875" style="45" customWidth="1"/>
    <col min="3" max="11" width="14.28515625" style="45" customWidth="1"/>
    <col min="12" max="19" width="12" style="45" customWidth="1"/>
    <col min="20" max="20" width="9.28515625" style="45" customWidth="1"/>
    <col min="21" max="21" width="12" style="45" customWidth="1"/>
    <col min="22" max="24" width="9.140625" style="45"/>
    <col min="25" max="25" width="10.28515625" style="45" customWidth="1"/>
    <col min="26" max="16384" width="9.140625" style="45"/>
  </cols>
  <sheetData>
    <row r="1" spans="1:29" ht="15.75">
      <c r="C1" s="60" t="s">
        <v>192</v>
      </c>
      <c r="D1" s="60"/>
      <c r="E1" s="60"/>
      <c r="F1" s="60"/>
      <c r="G1" s="60"/>
      <c r="H1" s="60"/>
      <c r="I1" s="60"/>
      <c r="J1" s="60"/>
      <c r="K1" s="60" t="s">
        <v>193</v>
      </c>
      <c r="N1" s="166" t="s">
        <v>203</v>
      </c>
      <c r="O1" s="166"/>
      <c r="P1" s="166"/>
      <c r="Q1" s="166"/>
      <c r="R1" s="166"/>
      <c r="S1" s="166"/>
      <c r="T1" s="166"/>
      <c r="X1" s="7" t="s">
        <v>194</v>
      </c>
      <c r="Y1"/>
      <c r="Z1" s="7" t="s">
        <v>195</v>
      </c>
      <c r="AB1" s="7" t="s">
        <v>181</v>
      </c>
      <c r="AC1"/>
    </row>
    <row r="2" spans="1:29" ht="46.5" customHeight="1" thickBot="1">
      <c r="B2" s="70" t="s">
        <v>198</v>
      </c>
      <c r="C2" s="43" t="s">
        <v>183</v>
      </c>
      <c r="D2" s="43" t="s">
        <v>184</v>
      </c>
      <c r="E2" s="43" t="s">
        <v>185</v>
      </c>
      <c r="F2" s="43" t="s">
        <v>186</v>
      </c>
      <c r="G2" s="43" t="s">
        <v>188</v>
      </c>
      <c r="H2" s="43" t="s">
        <v>189</v>
      </c>
      <c r="I2" s="52" t="s">
        <v>190</v>
      </c>
      <c r="J2" s="53" t="s">
        <v>191</v>
      </c>
      <c r="K2" s="43" t="s">
        <v>183</v>
      </c>
      <c r="L2" s="71" t="s">
        <v>197</v>
      </c>
      <c r="M2" s="71"/>
      <c r="N2"/>
      <c r="O2" s="75" t="s">
        <v>187</v>
      </c>
      <c r="P2" s="75" t="s">
        <v>199</v>
      </c>
      <c r="Q2" s="75" t="s">
        <v>200</v>
      </c>
      <c r="R2" s="75" t="s">
        <v>201</v>
      </c>
      <c r="S2" s="75" t="s">
        <v>202</v>
      </c>
      <c r="T2" s="46"/>
      <c r="U2" s="46"/>
      <c r="X2" s="65" t="s">
        <v>182</v>
      </c>
      <c r="Y2" s="65" t="s">
        <v>196</v>
      </c>
      <c r="Z2" s="66" t="s">
        <v>183</v>
      </c>
      <c r="AA2" s="66" t="s">
        <v>183</v>
      </c>
      <c r="AB2" s="66" t="s">
        <v>183</v>
      </c>
    </row>
    <row r="3" spans="1:29" s="59" customFormat="1">
      <c r="A3" s="55" t="s">
        <v>11</v>
      </c>
      <c r="B3" s="74">
        <f t="shared" ref="B3:B41" si="0">B4*L3/L4</f>
        <v>-263.23384340283167</v>
      </c>
      <c r="C3" s="56"/>
      <c r="D3" s="56"/>
      <c r="E3" s="57"/>
      <c r="F3" s="56"/>
      <c r="G3" s="58"/>
      <c r="L3" s="72">
        <v>-1446.20169103689</v>
      </c>
      <c r="M3" s="72"/>
      <c r="N3" s="39">
        <v>2008</v>
      </c>
      <c r="O3" s="76">
        <v>1307.1365804000018</v>
      </c>
      <c r="P3" s="77">
        <v>6072.4573644000011</v>
      </c>
      <c r="Q3" s="77">
        <v>-176.19729999999981</v>
      </c>
      <c r="R3" s="76">
        <v>-5096.8234839999996</v>
      </c>
      <c r="S3" s="76">
        <v>507.7</v>
      </c>
      <c r="T3" s="81">
        <f>+P3+Q3+R3+S3</f>
        <v>1307.1365804000018</v>
      </c>
      <c r="X3" s="62">
        <v>26665</v>
      </c>
      <c r="Y3" s="64">
        <f t="shared" ref="Y3:Y16" si="1">Y4*Z3/Z4</f>
        <v>-312.77287502370615</v>
      </c>
      <c r="Z3" s="44">
        <v>-293.60000000000002</v>
      </c>
      <c r="AA3" s="67"/>
      <c r="AB3" s="67"/>
    </row>
    <row r="4" spans="1:29">
      <c r="A4" s="48" t="s">
        <v>12</v>
      </c>
      <c r="B4" s="74">
        <f t="shared" si="0"/>
        <v>-252.4818883244285</v>
      </c>
      <c r="C4" s="46"/>
      <c r="D4" s="46"/>
      <c r="E4" s="49"/>
      <c r="F4" s="46"/>
      <c r="G4" s="47"/>
      <c r="L4" s="73">
        <v>-1387.13065588681</v>
      </c>
      <c r="M4" s="73"/>
      <c r="N4" s="39">
        <v>2008.25</v>
      </c>
      <c r="O4" s="76">
        <v>-881.11661140000001</v>
      </c>
      <c r="P4" s="77">
        <v>2832.9157685999999</v>
      </c>
      <c r="Q4" s="77">
        <v>-370.82882300000028</v>
      </c>
      <c r="R4" s="77">
        <v>-4600.4035569999996</v>
      </c>
      <c r="S4" s="76">
        <v>1257.2</v>
      </c>
      <c r="T4" s="82">
        <f t="shared" ref="T4:T22" si="2">+P4+Q4+R4+S4</f>
        <v>-881.11661140000001</v>
      </c>
      <c r="X4" s="62">
        <v>27030</v>
      </c>
      <c r="Y4" s="64">
        <f t="shared" si="1"/>
        <v>-224.56581081402334</v>
      </c>
      <c r="Z4" s="44">
        <v>-210.8</v>
      </c>
      <c r="AA4" s="67"/>
      <c r="AB4" s="67"/>
    </row>
    <row r="5" spans="1:29">
      <c r="A5" s="48" t="s">
        <v>13</v>
      </c>
      <c r="B5" s="74">
        <f t="shared" si="0"/>
        <v>-241.72993324602351</v>
      </c>
      <c r="C5" s="46"/>
      <c r="D5" s="46"/>
      <c r="E5" s="50"/>
      <c r="F5" s="46"/>
      <c r="G5" s="47"/>
      <c r="L5" s="73">
        <v>-1328.05962073672</v>
      </c>
      <c r="M5" s="73"/>
      <c r="N5" s="39">
        <v>2008.5</v>
      </c>
      <c r="O5" s="76">
        <v>-3350.0903146999976</v>
      </c>
      <c r="P5" s="77">
        <v>-1457.515023699998</v>
      </c>
      <c r="Q5" s="77">
        <v>-398.29124999999976</v>
      </c>
      <c r="R5" s="77">
        <v>-2222.8840409999998</v>
      </c>
      <c r="S5" s="76">
        <v>728.6</v>
      </c>
      <c r="T5" s="82">
        <f t="shared" si="2"/>
        <v>-3350.0903146999976</v>
      </c>
      <c r="X5" s="62">
        <v>27395</v>
      </c>
      <c r="Y5" s="64">
        <f t="shared" si="1"/>
        <v>-523.80934144807998</v>
      </c>
      <c r="Z5" s="44">
        <v>-491.7</v>
      </c>
      <c r="AA5" s="67"/>
      <c r="AB5" s="67"/>
    </row>
    <row r="6" spans="1:29">
      <c r="A6" s="48" t="s">
        <v>14</v>
      </c>
      <c r="B6" s="74">
        <f t="shared" si="0"/>
        <v>-230.97797816762036</v>
      </c>
      <c r="C6" s="46"/>
      <c r="D6" s="46"/>
      <c r="E6" s="51"/>
      <c r="F6" s="46"/>
      <c r="G6" s="47"/>
      <c r="L6" s="73">
        <v>-1268.9885855866401</v>
      </c>
      <c r="M6" s="73"/>
      <c r="N6" s="39">
        <v>2008.75</v>
      </c>
      <c r="O6" s="76">
        <v>-2875.9472809300005</v>
      </c>
      <c r="P6" s="77">
        <v>-1373.7181339300005</v>
      </c>
      <c r="Q6" s="77">
        <v>-262.35903400000007</v>
      </c>
      <c r="R6" s="77">
        <v>-1676.1701129999999</v>
      </c>
      <c r="S6" s="76">
        <v>436.3</v>
      </c>
      <c r="T6" s="82">
        <f t="shared" si="2"/>
        <v>-2875.9472809300005</v>
      </c>
      <c r="X6" s="62">
        <v>27760</v>
      </c>
      <c r="Y6" s="64">
        <f t="shared" si="1"/>
        <v>157.3452099489148</v>
      </c>
      <c r="Z6" s="44">
        <v>147.69999999999999</v>
      </c>
      <c r="AA6" s="67"/>
      <c r="AB6" s="67"/>
    </row>
    <row r="7" spans="1:29">
      <c r="A7" s="48" t="s">
        <v>15</v>
      </c>
      <c r="B7" s="74">
        <f t="shared" si="0"/>
        <v>-208.88750959580562</v>
      </c>
      <c r="C7" s="46"/>
      <c r="D7" s="46"/>
      <c r="E7" s="46"/>
      <c r="F7" s="46"/>
      <c r="G7" s="47"/>
      <c r="L7" s="73">
        <v>-1147.62397459524</v>
      </c>
      <c r="M7" s="73"/>
      <c r="N7" s="39">
        <v>2009</v>
      </c>
      <c r="O7" s="76">
        <v>953.49180129999968</v>
      </c>
      <c r="P7" s="77">
        <v>2541.4623002999997</v>
      </c>
      <c r="Q7" s="77">
        <v>-311.57505700000002</v>
      </c>
      <c r="R7" s="77">
        <v>-1539.595442</v>
      </c>
      <c r="S7" s="76">
        <v>263.2</v>
      </c>
      <c r="T7" s="82">
        <f t="shared" si="2"/>
        <v>953.49180129999968</v>
      </c>
      <c r="X7" s="62">
        <v>28126</v>
      </c>
      <c r="Y7" s="64">
        <f t="shared" si="1"/>
        <v>-586.98179202337212</v>
      </c>
      <c r="Z7" s="44">
        <v>-551</v>
      </c>
      <c r="AA7" s="67"/>
      <c r="AB7" s="67"/>
    </row>
    <row r="8" spans="1:29">
      <c r="A8" s="48" t="s">
        <v>16</v>
      </c>
      <c r="B8" s="74">
        <f t="shared" si="0"/>
        <v>-186.79704102399086</v>
      </c>
      <c r="C8" s="46"/>
      <c r="D8" s="46"/>
      <c r="E8" s="46"/>
      <c r="F8" s="46"/>
      <c r="G8" s="47"/>
      <c r="L8" s="73">
        <v>-1026.25936360384</v>
      </c>
      <c r="M8" s="73"/>
      <c r="N8" s="39">
        <v>2009.25</v>
      </c>
      <c r="O8" s="76">
        <v>1812.5861246000013</v>
      </c>
      <c r="P8" s="77">
        <v>4137.798025600001</v>
      </c>
      <c r="Q8" s="77">
        <v>-576.42855199999985</v>
      </c>
      <c r="R8" s="77">
        <v>-2472.6833489999999</v>
      </c>
      <c r="S8" s="76">
        <v>723.9</v>
      </c>
      <c r="T8" s="82">
        <f t="shared" si="2"/>
        <v>1812.5861246000013</v>
      </c>
      <c r="X8" s="62">
        <v>28491</v>
      </c>
      <c r="Y8" s="64">
        <f t="shared" si="1"/>
        <v>-1158.9428158661101</v>
      </c>
      <c r="Z8" s="44">
        <v>-1087.9000000000001</v>
      </c>
      <c r="AA8" s="67"/>
      <c r="AB8" s="67"/>
    </row>
    <row r="9" spans="1:29">
      <c r="A9" s="48" t="s">
        <v>17</v>
      </c>
      <c r="B9" s="74">
        <f t="shared" si="0"/>
        <v>-164.70657245217555</v>
      </c>
      <c r="C9" s="46"/>
      <c r="D9" s="46"/>
      <c r="E9" s="46"/>
      <c r="F9" s="46"/>
      <c r="G9" s="47"/>
      <c r="L9" s="73">
        <v>-904.89475261243695</v>
      </c>
      <c r="M9" s="73"/>
      <c r="N9" s="39">
        <v>2009.5</v>
      </c>
      <c r="O9" s="76">
        <v>305.81884179999889</v>
      </c>
      <c r="P9" s="77">
        <v>3585.8412747999992</v>
      </c>
      <c r="Q9" s="77">
        <v>-683.39954100000023</v>
      </c>
      <c r="R9" s="77">
        <v>-2830.922892</v>
      </c>
      <c r="S9" s="76">
        <v>234.3</v>
      </c>
      <c r="T9" s="82">
        <f t="shared" si="2"/>
        <v>305.81884179999889</v>
      </c>
      <c r="X9" s="62">
        <v>28856</v>
      </c>
      <c r="Y9" s="64">
        <f t="shared" si="1"/>
        <v>-1267.0710407125207</v>
      </c>
      <c r="Z9" s="44">
        <v>-1189.4000000000001</v>
      </c>
      <c r="AA9" s="67"/>
      <c r="AB9" s="67"/>
    </row>
    <row r="10" spans="1:29">
      <c r="A10" s="48" t="s">
        <v>18</v>
      </c>
      <c r="B10" s="74">
        <f t="shared" si="0"/>
        <v>-142.61610388036044</v>
      </c>
      <c r="C10" s="46"/>
      <c r="D10" s="46"/>
      <c r="E10" s="46"/>
      <c r="F10" s="46"/>
      <c r="G10" s="47"/>
      <c r="L10" s="73">
        <v>-783.530141621035</v>
      </c>
      <c r="M10" s="73"/>
      <c r="N10" s="39">
        <v>2009.75</v>
      </c>
      <c r="O10" s="76">
        <v>446.10734965000228</v>
      </c>
      <c r="P10" s="77">
        <v>5094.9308136500022</v>
      </c>
      <c r="Q10" s="77">
        <v>-439.03986699999996</v>
      </c>
      <c r="R10" s="77">
        <v>-4551.4835970000004</v>
      </c>
      <c r="S10" s="76">
        <v>341.7</v>
      </c>
      <c r="T10" s="82">
        <f t="shared" si="2"/>
        <v>446.10734965000228</v>
      </c>
      <c r="X10" s="62">
        <v>29221</v>
      </c>
      <c r="Y10" s="64">
        <f t="shared" si="1"/>
        <v>-2099.2855160821364</v>
      </c>
      <c r="Z10" s="44">
        <v>-1970.6</v>
      </c>
      <c r="AA10" s="67"/>
      <c r="AB10" s="67"/>
    </row>
    <row r="11" spans="1:29">
      <c r="A11" s="48" t="s">
        <v>19</v>
      </c>
      <c r="B11" s="74">
        <f t="shared" si="0"/>
        <v>-118.16970646810135</v>
      </c>
      <c r="C11" s="46"/>
      <c r="D11" s="46"/>
      <c r="E11" s="46"/>
      <c r="F11" s="46"/>
      <c r="G11" s="47"/>
      <c r="L11" s="73">
        <v>-649.22210272929794</v>
      </c>
      <c r="M11" s="73"/>
      <c r="N11" s="39">
        <v>2010</v>
      </c>
      <c r="O11" s="76">
        <v>2161.0673549999997</v>
      </c>
      <c r="P11" s="77">
        <v>3864.1278399999992</v>
      </c>
      <c r="Q11" s="77">
        <v>-174.82761999999957</v>
      </c>
      <c r="R11" s="77">
        <v>-3185.249781</v>
      </c>
      <c r="S11" s="76">
        <v>1657.016916</v>
      </c>
      <c r="T11" s="82">
        <f t="shared" si="2"/>
        <v>2161.0673549999997</v>
      </c>
      <c r="X11" s="62">
        <v>29587</v>
      </c>
      <c r="Y11" s="64">
        <f t="shared" si="1"/>
        <v>-5041.6515951539232</v>
      </c>
      <c r="Z11" s="44">
        <v>-4732.6000000000004</v>
      </c>
      <c r="AA11" s="67"/>
      <c r="AB11" s="67"/>
    </row>
    <row r="12" spans="1:29">
      <c r="A12" s="48" t="s">
        <v>20</v>
      </c>
      <c r="B12" s="74">
        <f t="shared" si="0"/>
        <v>-93.723309055842478</v>
      </c>
      <c r="C12" s="46"/>
      <c r="D12" s="46"/>
      <c r="E12" s="46"/>
      <c r="F12" s="46"/>
      <c r="G12" s="47"/>
      <c r="L12" s="73">
        <v>-514.91406383756203</v>
      </c>
      <c r="M12" s="73"/>
      <c r="N12" s="39">
        <v>2010.25</v>
      </c>
      <c r="O12" s="76">
        <v>793.62468900000135</v>
      </c>
      <c r="P12" s="77">
        <v>3056.9268650000013</v>
      </c>
      <c r="Q12" s="77">
        <v>-457.79172100000005</v>
      </c>
      <c r="R12" s="77">
        <v>-3159.9193989999999</v>
      </c>
      <c r="S12" s="76">
        <v>1354.408944</v>
      </c>
      <c r="T12" s="82">
        <f t="shared" si="2"/>
        <v>793.62468900000135</v>
      </c>
      <c r="X12" s="62">
        <v>29952</v>
      </c>
      <c r="Y12" s="64">
        <f t="shared" si="1"/>
        <v>-2454.6704994196994</v>
      </c>
      <c r="Z12" s="44">
        <v>-2304.1999999999998</v>
      </c>
      <c r="AA12" s="67"/>
      <c r="AB12" s="44"/>
    </row>
    <row r="13" spans="1:29">
      <c r="A13" s="48" t="s">
        <v>21</v>
      </c>
      <c r="B13" s="74">
        <f t="shared" si="0"/>
        <v>-69.276911643583588</v>
      </c>
      <c r="C13" s="46"/>
      <c r="D13" s="46"/>
      <c r="E13" s="46"/>
      <c r="F13" s="46"/>
      <c r="G13" s="47"/>
      <c r="L13" s="73">
        <v>-380.60602494582599</v>
      </c>
      <c r="M13" s="73"/>
      <c r="N13" s="39">
        <v>2010.5</v>
      </c>
      <c r="O13" s="76">
        <v>-757.75826349999988</v>
      </c>
      <c r="P13" s="77">
        <v>3503.7920180000001</v>
      </c>
      <c r="Q13" s="77">
        <v>-628.14095399999997</v>
      </c>
      <c r="R13" s="77">
        <v>-4151.002211</v>
      </c>
      <c r="S13" s="76">
        <v>517.59288349999997</v>
      </c>
      <c r="T13" s="82">
        <f t="shared" si="2"/>
        <v>-757.75826349999988</v>
      </c>
      <c r="X13" s="62">
        <v>30317</v>
      </c>
      <c r="Y13" s="64">
        <f t="shared" si="1"/>
        <v>-1190.2627154767945</v>
      </c>
      <c r="Z13" s="44">
        <v>-1117.3</v>
      </c>
      <c r="AA13" s="67"/>
      <c r="AB13" s="67"/>
    </row>
    <row r="14" spans="1:29">
      <c r="A14" s="48" t="s">
        <v>22</v>
      </c>
      <c r="B14" s="74">
        <f t="shared" si="0"/>
        <v>-44.830514231324692</v>
      </c>
      <c r="C14" s="46"/>
      <c r="D14" s="46"/>
      <c r="E14" s="46"/>
      <c r="F14" s="46"/>
      <c r="G14" s="47"/>
      <c r="L14" s="73">
        <v>-246.29798605408999</v>
      </c>
      <c r="M14" s="73"/>
      <c r="N14" s="39">
        <v>2010.75</v>
      </c>
      <c r="O14" s="76">
        <v>1071.6331055000003</v>
      </c>
      <c r="P14" s="77">
        <v>4899.6251166000002</v>
      </c>
      <c r="Q14" s="77">
        <v>-545.06670799999984</v>
      </c>
      <c r="R14" s="77">
        <v>-4269.0599599999996</v>
      </c>
      <c r="S14" s="76">
        <v>986.13465689999998</v>
      </c>
      <c r="T14" s="82">
        <f t="shared" si="2"/>
        <v>1071.6331055000003</v>
      </c>
      <c r="X14" s="62">
        <v>30682</v>
      </c>
      <c r="Y14" s="64">
        <f t="shared" si="1"/>
        <v>-2248.3213649098498</v>
      </c>
      <c r="Z14" s="44">
        <v>-2110.5</v>
      </c>
      <c r="AA14" s="67"/>
      <c r="AB14" s="67"/>
    </row>
    <row r="15" spans="1:29">
      <c r="A15" s="48" t="s">
        <v>23</v>
      </c>
      <c r="B15" s="74">
        <f t="shared" si="0"/>
        <v>-67.066410509340074</v>
      </c>
      <c r="C15" s="46"/>
      <c r="D15" s="46"/>
      <c r="E15" s="46"/>
      <c r="F15" s="46"/>
      <c r="G15" s="47"/>
      <c r="L15" s="73">
        <v>-368.46157407637702</v>
      </c>
      <c r="M15" s="73"/>
      <c r="N15" s="39">
        <v>2011</v>
      </c>
      <c r="O15" s="76">
        <v>639.90521909999973</v>
      </c>
      <c r="P15" s="77">
        <v>4230.0365366999995</v>
      </c>
      <c r="Q15" s="77">
        <v>-207.78012599999965</v>
      </c>
      <c r="R15" s="77">
        <v>-3824.6391410000001</v>
      </c>
      <c r="S15" s="76">
        <v>442.2879494</v>
      </c>
      <c r="T15" s="82">
        <f t="shared" si="2"/>
        <v>639.90521909999973</v>
      </c>
      <c r="X15" s="62">
        <v>31048</v>
      </c>
      <c r="Y15" s="64">
        <f t="shared" si="1"/>
        <v>-1505.2727261869784</v>
      </c>
      <c r="Z15" s="44">
        <v>-1413</v>
      </c>
      <c r="AA15" s="67"/>
      <c r="AB15" s="67"/>
    </row>
    <row r="16" spans="1:29">
      <c r="A16" s="48" t="s">
        <v>24</v>
      </c>
      <c r="B16" s="74">
        <f t="shared" si="0"/>
        <v>-89.302306787355448</v>
      </c>
      <c r="C16" s="46"/>
      <c r="D16" s="46"/>
      <c r="E16" s="46"/>
      <c r="F16" s="46"/>
      <c r="G16" s="47"/>
      <c r="L16" s="73">
        <v>-490.62516209866402</v>
      </c>
      <c r="M16" s="73"/>
      <c r="N16" s="39">
        <v>2011.25</v>
      </c>
      <c r="O16" s="76">
        <v>405.0077291000008</v>
      </c>
      <c r="P16" s="77">
        <v>3891.386488600001</v>
      </c>
      <c r="Q16" s="77">
        <v>-777.70928600000025</v>
      </c>
      <c r="R16" s="77">
        <v>-3707.024328</v>
      </c>
      <c r="S16" s="76">
        <v>998.35485449999999</v>
      </c>
      <c r="T16" s="82">
        <f t="shared" si="2"/>
        <v>405.0077291000008</v>
      </c>
      <c r="X16" s="62">
        <v>31413</v>
      </c>
      <c r="Y16" s="64">
        <f t="shared" si="1"/>
        <v>-1268.9885855866444</v>
      </c>
      <c r="Z16" s="44">
        <v>-1191.2</v>
      </c>
      <c r="AA16" s="67"/>
      <c r="AB16" s="67"/>
    </row>
    <row r="17" spans="1:28">
      <c r="A17" s="48" t="s">
        <v>25</v>
      </c>
      <c r="B17" s="74">
        <f t="shared" si="0"/>
        <v>-111.53820306537082</v>
      </c>
      <c r="C17" s="46"/>
      <c r="D17" s="46"/>
      <c r="E17" s="46"/>
      <c r="F17" s="46"/>
      <c r="G17" s="47"/>
      <c r="L17" s="73">
        <v>-612.78875012095102</v>
      </c>
      <c r="M17" s="73"/>
      <c r="N17" s="39">
        <v>2011.5</v>
      </c>
      <c r="O17" s="76">
        <v>-2998.7395477999999</v>
      </c>
      <c r="P17" s="77">
        <v>312.08988669999962</v>
      </c>
      <c r="Q17" s="77">
        <v>-801.8157369999999</v>
      </c>
      <c r="R17" s="77">
        <v>-2991.4200999999998</v>
      </c>
      <c r="S17" s="76">
        <v>482.40640250000001</v>
      </c>
      <c r="T17" s="82">
        <f t="shared" si="2"/>
        <v>-2998.7395477999999</v>
      </c>
      <c r="X17" s="62">
        <v>31778</v>
      </c>
      <c r="Y17" s="64">
        <f t="shared" ref="Y17:Y24" si="3">Y18*Z17/Z18</f>
        <v>-783.530141621035</v>
      </c>
      <c r="Z17" s="44">
        <v>-735.5</v>
      </c>
      <c r="AA17" s="67"/>
      <c r="AB17" s="67"/>
    </row>
    <row r="18" spans="1:28">
      <c r="A18" s="48" t="s">
        <v>26</v>
      </c>
      <c r="B18" s="74">
        <f t="shared" si="0"/>
        <v>-133.77409934338618</v>
      </c>
      <c r="C18" s="46"/>
      <c r="D18" s="46"/>
      <c r="E18" s="46"/>
      <c r="F18" s="46"/>
      <c r="G18" s="47"/>
      <c r="L18" s="73">
        <v>-734.95233814323797</v>
      </c>
      <c r="M18" s="73"/>
      <c r="N18" s="39">
        <v>2011.75</v>
      </c>
      <c r="O18" s="76">
        <v>-1267.4094032999988</v>
      </c>
      <c r="P18" s="77">
        <v>2358.3824209000013</v>
      </c>
      <c r="Q18" s="77">
        <v>-629.60391699999991</v>
      </c>
      <c r="R18" s="77">
        <v>-3491.562128</v>
      </c>
      <c r="S18" s="76">
        <v>495.37422079999999</v>
      </c>
      <c r="T18" s="82">
        <f t="shared" si="2"/>
        <v>-1267.4094032999988</v>
      </c>
      <c r="X18" s="62">
        <v>32143</v>
      </c>
      <c r="Y18" s="64">
        <f t="shared" si="3"/>
        <v>-246.2979860540901</v>
      </c>
      <c r="Z18" s="44">
        <v>-231.2</v>
      </c>
      <c r="AA18" s="67"/>
      <c r="AB18" s="67"/>
    </row>
    <row r="19" spans="1:28">
      <c r="A19" s="48" t="s">
        <v>27</v>
      </c>
      <c r="B19" s="74">
        <f t="shared" si="0"/>
        <v>-123.83169182949717</v>
      </c>
      <c r="C19" s="46"/>
      <c r="D19" s="46"/>
      <c r="E19" s="46"/>
      <c r="F19" s="46"/>
      <c r="G19" s="47"/>
      <c r="L19" s="73">
        <v>-680.32894179841401</v>
      </c>
      <c r="M19" s="73"/>
      <c r="N19" s="39">
        <v>2012</v>
      </c>
      <c r="O19" s="76">
        <v>157.43594329999735</v>
      </c>
      <c r="P19" s="77">
        <v>2646.8798250999971</v>
      </c>
      <c r="Q19" s="77">
        <v>83.941157000000203</v>
      </c>
      <c r="R19" s="77">
        <v>-2922.3197749999999</v>
      </c>
      <c r="S19" s="76">
        <v>348.93473619999997</v>
      </c>
      <c r="T19" s="82">
        <f t="shared" si="2"/>
        <v>157.43594329999735</v>
      </c>
      <c r="X19" s="62">
        <v>32509</v>
      </c>
      <c r="Y19" s="64">
        <f t="shared" si="3"/>
        <v>-734.95233814323865</v>
      </c>
      <c r="Z19" s="44">
        <v>-689.9</v>
      </c>
      <c r="AA19" s="67"/>
      <c r="AB19" s="67"/>
    </row>
    <row r="20" spans="1:28">
      <c r="A20" s="48" t="s">
        <v>28</v>
      </c>
      <c r="B20" s="74">
        <f t="shared" si="0"/>
        <v>-113.88928431560795</v>
      </c>
      <c r="C20" s="46"/>
      <c r="D20" s="46"/>
      <c r="E20" s="46"/>
      <c r="F20" s="46"/>
      <c r="G20" s="47"/>
      <c r="L20" s="73">
        <v>-625.70554545358902</v>
      </c>
      <c r="M20" s="73"/>
      <c r="N20" s="39">
        <v>2012.25</v>
      </c>
      <c r="O20" s="76">
        <v>-1744.7934979999998</v>
      </c>
      <c r="P20" s="77">
        <v>1681.4536386</v>
      </c>
      <c r="Q20" s="77">
        <v>-549.80328099999997</v>
      </c>
      <c r="R20" s="77">
        <v>-3268.8255279999998</v>
      </c>
      <c r="S20" s="76">
        <v>392.38167240000001</v>
      </c>
      <c r="T20" s="82">
        <f t="shared" si="2"/>
        <v>-1744.7934979999998</v>
      </c>
      <c r="X20" s="62">
        <v>32874</v>
      </c>
      <c r="Y20" s="64">
        <f t="shared" si="3"/>
        <v>-516.45875276393986</v>
      </c>
      <c r="Z20" s="44">
        <v>-484.8</v>
      </c>
      <c r="AA20" s="67"/>
      <c r="AB20" s="67"/>
    </row>
    <row r="21" spans="1:28">
      <c r="A21" s="48" t="s">
        <v>29</v>
      </c>
      <c r="B21" s="74">
        <f t="shared" si="0"/>
        <v>-103.94687680171874</v>
      </c>
      <c r="C21" s="46"/>
      <c r="D21" s="46"/>
      <c r="E21" s="46"/>
      <c r="F21" s="46"/>
      <c r="G21" s="47"/>
      <c r="L21" s="73">
        <v>-571.08214910876404</v>
      </c>
      <c r="M21" s="73"/>
      <c r="N21" s="39">
        <v>2012.5</v>
      </c>
      <c r="O21" s="76">
        <v>-4782.9634038999993</v>
      </c>
      <c r="P21" s="77">
        <v>-1776.9776798999992</v>
      </c>
      <c r="Q21" s="77">
        <v>-557.81842400000005</v>
      </c>
      <c r="R21" s="77">
        <v>-2735.8538159999998</v>
      </c>
      <c r="S21" s="76">
        <v>287.68651599999998</v>
      </c>
      <c r="T21" s="82">
        <f t="shared" si="2"/>
        <v>-4782.9634038999993</v>
      </c>
      <c r="X21" s="62">
        <v>33239</v>
      </c>
      <c r="Y21" s="64">
        <f t="shared" si="3"/>
        <v>-105.03884699365608</v>
      </c>
      <c r="Z21" s="44">
        <v>-98.6</v>
      </c>
      <c r="AA21" s="67"/>
      <c r="AB21" s="67"/>
    </row>
    <row r="22" spans="1:28">
      <c r="A22" s="48" t="s">
        <v>30</v>
      </c>
      <c r="B22" s="74">
        <f t="shared" si="0"/>
        <v>-94.004469287829508</v>
      </c>
      <c r="C22" s="46"/>
      <c r="D22" s="46"/>
      <c r="E22" s="46"/>
      <c r="F22" s="46"/>
      <c r="G22" s="47"/>
      <c r="L22" s="73">
        <v>-516.45875276393895</v>
      </c>
      <c r="M22" s="73"/>
      <c r="N22" s="39">
        <v>2012.75</v>
      </c>
      <c r="O22" s="78">
        <v>-3614.7741570628709</v>
      </c>
      <c r="P22" s="77">
        <v>-230.43875861536071</v>
      </c>
      <c r="Q22" s="78">
        <v>-428.79476595123106</v>
      </c>
      <c r="R22" s="79">
        <v>-3832.9009481186254</v>
      </c>
      <c r="S22" s="80">
        <v>877.36031562234575</v>
      </c>
      <c r="T22" s="82">
        <f t="shared" si="2"/>
        <v>-3614.7741570628709</v>
      </c>
      <c r="X22" s="62">
        <v>33604</v>
      </c>
      <c r="Y22" s="64">
        <f t="shared" si="3"/>
        <v>-1020.7730546584306</v>
      </c>
      <c r="Z22" s="44">
        <v>-958.2</v>
      </c>
      <c r="AA22" s="67"/>
      <c r="AB22" s="67"/>
    </row>
    <row r="23" spans="1:28">
      <c r="A23" s="48" t="s">
        <v>31</v>
      </c>
      <c r="B23" s="74">
        <f t="shared" si="0"/>
        <v>-75.283075909653036</v>
      </c>
      <c r="C23" s="46"/>
      <c r="D23" s="46"/>
      <c r="E23" s="46"/>
      <c r="F23" s="46"/>
      <c r="G23" s="47"/>
      <c r="L23" s="73">
        <v>-413.603776321368</v>
      </c>
      <c r="M23" s="73"/>
      <c r="N23" s="73"/>
      <c r="O23" s="73"/>
      <c r="P23" s="73"/>
      <c r="Q23" s="73"/>
      <c r="R23" s="73"/>
      <c r="X23" s="62">
        <v>33970</v>
      </c>
      <c r="Y23" s="64">
        <f t="shared" si="3"/>
        <v>-2720.1439342150247</v>
      </c>
      <c r="Z23" s="44">
        <v>-2553.4</v>
      </c>
      <c r="AA23" s="67"/>
      <c r="AB23" s="67"/>
    </row>
    <row r="24" spans="1:28">
      <c r="A24" s="48" t="s">
        <v>32</v>
      </c>
      <c r="B24" s="74">
        <f t="shared" si="0"/>
        <v>-56.561682531476549</v>
      </c>
      <c r="C24" s="46"/>
      <c r="D24" s="46"/>
      <c r="E24" s="46"/>
      <c r="F24" s="46"/>
      <c r="G24" s="47"/>
      <c r="L24" s="73">
        <v>-310.748799878797</v>
      </c>
      <c r="M24" s="73"/>
      <c r="N24" s="73"/>
      <c r="O24" s="73"/>
      <c r="P24" s="73"/>
      <c r="Q24" s="73"/>
      <c r="R24" s="73"/>
      <c r="X24" s="62">
        <v>34335</v>
      </c>
      <c r="Y24" s="64">
        <f t="shared" si="3"/>
        <v>-1688.8243827489148</v>
      </c>
      <c r="Z24" s="44">
        <v>-1585.3</v>
      </c>
      <c r="AA24" s="67"/>
      <c r="AB24" s="67"/>
    </row>
    <row r="25" spans="1:28">
      <c r="A25" s="48" t="s">
        <v>33</v>
      </c>
      <c r="B25" s="74">
        <f t="shared" si="0"/>
        <v>-37.84028915330024</v>
      </c>
      <c r="C25" s="46"/>
      <c r="D25" s="46"/>
      <c r="E25" s="46"/>
      <c r="F25" s="46"/>
      <c r="G25" s="47"/>
      <c r="L25" s="73">
        <v>-207.893823436227</v>
      </c>
      <c r="M25" s="73"/>
      <c r="N25" s="73"/>
      <c r="O25" s="73"/>
      <c r="P25" s="73"/>
      <c r="Q25" s="73"/>
      <c r="R25" s="73"/>
      <c r="X25" s="62">
        <v>34700</v>
      </c>
      <c r="Y25" s="64">
        <f>Y26*Z25/Z26</f>
        <v>-1432.9386723242069</v>
      </c>
      <c r="Z25" s="44">
        <v>-1345.1</v>
      </c>
      <c r="AA25" s="67"/>
      <c r="AB25" s="67"/>
    </row>
    <row r="26" spans="1:28">
      <c r="A26" s="48" t="s">
        <v>34</v>
      </c>
      <c r="B26" s="74">
        <f t="shared" si="0"/>
        <v>-19.118895775123757</v>
      </c>
      <c r="C26" s="46"/>
      <c r="D26" s="46"/>
      <c r="E26" s="46"/>
      <c r="F26" s="46"/>
      <c r="G26" s="47"/>
      <c r="L26" s="73">
        <v>-105.03884699365599</v>
      </c>
      <c r="M26" s="73"/>
      <c r="N26" s="73"/>
      <c r="O26" s="73"/>
      <c r="P26" s="73"/>
      <c r="Q26" s="73"/>
      <c r="R26" s="73"/>
      <c r="X26" s="62">
        <v>35065</v>
      </c>
      <c r="Y26" s="68">
        <f t="shared" ref="Y26:Y31" si="4">Y27*AA26/AA27</f>
        <v>-3284.0086574781299</v>
      </c>
      <c r="Z26" s="69">
        <f>AA26</f>
        <v>-3082.7</v>
      </c>
      <c r="AA26" s="44">
        <v>-3082.7</v>
      </c>
      <c r="AB26" s="67"/>
    </row>
    <row r="27" spans="1:28">
      <c r="A27" s="48" t="s">
        <v>35</v>
      </c>
      <c r="B27" s="74">
        <f t="shared" si="0"/>
        <v>-60.788781191696657</v>
      </c>
      <c r="C27" s="46"/>
      <c r="D27" s="46"/>
      <c r="E27" s="46"/>
      <c r="F27" s="46"/>
      <c r="G27" s="47"/>
      <c r="L27" s="73">
        <v>-333.97239890984901</v>
      </c>
      <c r="M27" s="73"/>
      <c r="N27" s="73"/>
      <c r="O27" s="73"/>
      <c r="P27" s="73"/>
      <c r="Q27" s="73"/>
      <c r="R27" s="73"/>
      <c r="X27" s="62">
        <v>35431</v>
      </c>
      <c r="Y27" s="68">
        <f t="shared" si="4"/>
        <v>-3899.2209712594322</v>
      </c>
      <c r="Z27" s="67"/>
      <c r="AA27" s="44">
        <v>-3660.2</v>
      </c>
      <c r="AB27" s="67"/>
    </row>
    <row r="28" spans="1:28">
      <c r="A28" s="48" t="s">
        <v>36</v>
      </c>
      <c r="B28" s="74">
        <f t="shared" si="0"/>
        <v>-102.45866660826972</v>
      </c>
      <c r="C28" s="46"/>
      <c r="D28" s="46"/>
      <c r="E28" s="46"/>
      <c r="F28" s="46"/>
      <c r="G28" s="47"/>
      <c r="L28" s="73">
        <v>-562.90595082604295</v>
      </c>
      <c r="M28" s="73"/>
      <c r="N28" s="73"/>
      <c r="O28" s="73"/>
      <c r="P28" s="73"/>
      <c r="Q28" s="73"/>
      <c r="R28" s="73"/>
      <c r="X28" s="62">
        <v>35796</v>
      </c>
      <c r="Y28" s="68">
        <f t="shared" si="4"/>
        <v>-4174.2821304253757</v>
      </c>
      <c r="Z28" s="67"/>
      <c r="AA28" s="44">
        <v>-3918.4</v>
      </c>
      <c r="AB28" s="67"/>
    </row>
    <row r="29" spans="1:28">
      <c r="A29" s="48" t="s">
        <v>37</v>
      </c>
      <c r="B29" s="74">
        <f t="shared" si="0"/>
        <v>-144.1285520248428</v>
      </c>
      <c r="C29" s="46"/>
      <c r="D29" s="46"/>
      <c r="E29" s="46"/>
      <c r="F29" s="46"/>
      <c r="G29" s="47"/>
      <c r="L29" s="73">
        <v>-791.83950274223696</v>
      </c>
      <c r="M29" s="73"/>
      <c r="N29" s="73"/>
      <c r="O29" s="73"/>
      <c r="P29" s="73"/>
      <c r="Q29" s="73"/>
      <c r="R29" s="73"/>
      <c r="X29" s="62">
        <v>36161</v>
      </c>
      <c r="Y29" s="68">
        <f t="shared" si="4"/>
        <v>105.99761943071786</v>
      </c>
      <c r="Z29" s="67"/>
      <c r="AA29" s="44">
        <v>99.5</v>
      </c>
      <c r="AB29" s="67"/>
    </row>
    <row r="30" spans="1:28">
      <c r="A30" s="48" t="s">
        <v>38</v>
      </c>
      <c r="B30" s="74">
        <f t="shared" si="0"/>
        <v>-185.79843744141573</v>
      </c>
      <c r="C30" s="46"/>
      <c r="D30" s="46"/>
      <c r="E30" s="46"/>
      <c r="F30" s="46"/>
      <c r="G30" s="47"/>
      <c r="L30" s="73">
        <v>-1020.7730546584301</v>
      </c>
      <c r="M30" s="73"/>
      <c r="N30" s="73"/>
      <c r="O30" s="73"/>
      <c r="P30" s="73"/>
      <c r="Q30" s="73"/>
      <c r="R30" s="73"/>
      <c r="X30" s="62">
        <v>36526</v>
      </c>
      <c r="Y30" s="68">
        <f t="shared" si="4"/>
        <v>-956.00265002136882</v>
      </c>
      <c r="Z30" s="67"/>
      <c r="AA30" s="44">
        <v>-897.4</v>
      </c>
      <c r="AB30" s="67"/>
    </row>
    <row r="31" spans="1:28">
      <c r="A31" s="48" t="s">
        <v>39</v>
      </c>
      <c r="B31" s="74">
        <f t="shared" si="0"/>
        <v>-263.12719641828397</v>
      </c>
      <c r="C31" s="46"/>
      <c r="D31" s="46"/>
      <c r="E31" s="46"/>
      <c r="F31" s="46"/>
      <c r="G31" s="47"/>
      <c r="L31" s="73">
        <v>-1445.61577454757</v>
      </c>
      <c r="M31" s="73"/>
      <c r="N31" s="73"/>
      <c r="O31" s="73"/>
      <c r="P31" s="73"/>
      <c r="Q31" s="73"/>
      <c r="R31" s="73"/>
      <c r="X31" s="62">
        <v>36892</v>
      </c>
      <c r="Y31" s="68">
        <f t="shared" si="4"/>
        <v>-1172.1525694434054</v>
      </c>
      <c r="Z31" s="67"/>
      <c r="AA31" s="44">
        <v>-1100.3</v>
      </c>
      <c r="AB31" s="67"/>
    </row>
    <row r="32" spans="1:28">
      <c r="A32" s="48" t="s">
        <v>40</v>
      </c>
      <c r="B32" s="74">
        <f t="shared" si="0"/>
        <v>-340.45595539515404</v>
      </c>
      <c r="C32" s="46"/>
      <c r="D32" s="46"/>
      <c r="E32" s="46"/>
      <c r="F32" s="46"/>
      <c r="G32" s="47"/>
      <c r="L32" s="73">
        <v>-1870.45849443672</v>
      </c>
      <c r="M32" s="73"/>
      <c r="N32" s="73"/>
      <c r="O32" s="73"/>
      <c r="P32" s="73"/>
      <c r="Q32" s="73"/>
      <c r="R32" s="73"/>
      <c r="X32" s="62">
        <v>37257</v>
      </c>
      <c r="Y32" s="68">
        <f>Y33*AA32/AA33</f>
        <v>-617.98210082170272</v>
      </c>
      <c r="Z32" s="67"/>
      <c r="AA32" s="44">
        <v>-580.1</v>
      </c>
      <c r="AB32" s="67"/>
    </row>
    <row r="33" spans="1:29">
      <c r="A33" s="48" t="s">
        <v>41</v>
      </c>
      <c r="B33" s="74">
        <f t="shared" si="0"/>
        <v>-417.7847143720241</v>
      </c>
      <c r="C33" s="46"/>
      <c r="D33" s="46"/>
      <c r="E33" s="46"/>
      <c r="F33" s="46"/>
      <c r="G33" s="47"/>
      <c r="L33" s="73">
        <v>-2295.3012143258702</v>
      </c>
      <c r="M33" s="73"/>
      <c r="N33" s="73"/>
      <c r="O33" s="73"/>
      <c r="P33" s="73"/>
      <c r="Q33" s="73"/>
      <c r="R33" s="73"/>
      <c r="X33" s="62">
        <v>37622</v>
      </c>
      <c r="Y33" s="63">
        <f t="shared" ref="Y33:Y40" si="5">AB33</f>
        <v>-829.55121859999997</v>
      </c>
      <c r="Z33" s="67"/>
      <c r="AA33" s="44">
        <v>-778.7</v>
      </c>
      <c r="AB33" s="44">
        <v>-829.55121859999997</v>
      </c>
    </row>
    <row r="34" spans="1:29">
      <c r="A34" s="48" t="s">
        <v>42</v>
      </c>
      <c r="B34" s="74">
        <f t="shared" si="0"/>
        <v>-495.11347334889416</v>
      </c>
      <c r="C34" s="46"/>
      <c r="D34" s="46"/>
      <c r="E34" s="46"/>
      <c r="F34" s="46"/>
      <c r="G34" s="47"/>
      <c r="L34" s="73">
        <v>-2720.1439342150202</v>
      </c>
      <c r="M34" s="73"/>
      <c r="N34" s="73"/>
      <c r="O34" s="73"/>
      <c r="P34" s="73"/>
      <c r="Q34" s="73"/>
      <c r="R34" s="73"/>
      <c r="X34" s="62">
        <v>37987</v>
      </c>
      <c r="Y34" s="63">
        <f t="shared" si="5"/>
        <v>2597.43177126</v>
      </c>
      <c r="Z34" s="67"/>
      <c r="AA34" s="44">
        <v>2074.5</v>
      </c>
      <c r="AB34" s="44">
        <v>2597.43177126</v>
      </c>
    </row>
    <row r="35" spans="1:29">
      <c r="A35" s="48" t="s">
        <v>43</v>
      </c>
      <c r="B35" s="74">
        <f t="shared" si="0"/>
        <v>-448.183952558079</v>
      </c>
      <c r="C35" s="46"/>
      <c r="D35" s="46"/>
      <c r="E35" s="46"/>
      <c r="F35" s="46"/>
      <c r="G35" s="47"/>
      <c r="L35" s="73">
        <v>-2462.3140463484901</v>
      </c>
      <c r="M35" s="73"/>
      <c r="N35" s="73"/>
      <c r="O35" s="73"/>
      <c r="P35" s="73"/>
      <c r="Q35" s="73"/>
      <c r="R35" s="73"/>
      <c r="X35" s="62">
        <v>38353</v>
      </c>
      <c r="Y35" s="63">
        <f t="shared" si="5"/>
        <v>1891.0492302</v>
      </c>
      <c r="Z35" s="67"/>
      <c r="AA35" s="44">
        <v>1449</v>
      </c>
      <c r="AB35" s="44">
        <v>1891.0492302</v>
      </c>
    </row>
    <row r="36" spans="1:29">
      <c r="A36" s="48" t="s">
        <v>44</v>
      </c>
      <c r="B36" s="74">
        <f t="shared" si="0"/>
        <v>-401.2544317672656</v>
      </c>
      <c r="C36" s="46"/>
      <c r="D36" s="46"/>
      <c r="E36" s="46"/>
      <c r="F36" s="46"/>
      <c r="G36" s="47"/>
      <c r="L36" s="73">
        <v>-2204.4841584819701</v>
      </c>
      <c r="M36" s="73"/>
      <c r="N36" s="73"/>
      <c r="O36" s="73"/>
      <c r="P36" s="73"/>
      <c r="Q36" s="73"/>
      <c r="R36" s="73"/>
      <c r="X36" s="62">
        <v>38718</v>
      </c>
      <c r="Y36" s="63">
        <f t="shared" si="5"/>
        <v>7115.5641240000004</v>
      </c>
      <c r="Z36" s="67"/>
      <c r="AA36" s="44">
        <v>7154.3</v>
      </c>
      <c r="AB36" s="44">
        <v>7115.5641240000004</v>
      </c>
    </row>
    <row r="37" spans="1:29">
      <c r="A37" s="48" t="s">
        <v>45</v>
      </c>
      <c r="B37" s="74">
        <f t="shared" si="0"/>
        <v>-354.32491097645044</v>
      </c>
      <c r="C37" s="46"/>
      <c r="D37" s="46"/>
      <c r="E37" s="46"/>
      <c r="F37" s="46"/>
      <c r="G37" s="47"/>
      <c r="L37" s="73">
        <v>-1946.6542706154401</v>
      </c>
      <c r="M37" s="73"/>
      <c r="N37" s="73"/>
      <c r="O37" s="73"/>
      <c r="P37" s="73"/>
      <c r="Q37" s="73"/>
      <c r="R37" s="73"/>
      <c r="X37" s="62">
        <v>39083</v>
      </c>
      <c r="Y37" s="63">
        <f t="shared" si="5"/>
        <v>7078.7728387999996</v>
      </c>
      <c r="Z37" s="67"/>
      <c r="AA37" s="44">
        <v>7458.1</v>
      </c>
      <c r="AB37" s="44">
        <v>7078.7728387999996</v>
      </c>
    </row>
    <row r="38" spans="1:29">
      <c r="A38" s="48" t="s">
        <v>46</v>
      </c>
      <c r="B38" s="74">
        <f t="shared" si="0"/>
        <v>-307.39539018563528</v>
      </c>
      <c r="C38" s="46"/>
      <c r="D38" s="46"/>
      <c r="E38" s="46"/>
      <c r="F38" s="46"/>
      <c r="G38" s="47"/>
      <c r="L38" s="73">
        <v>-1688.82438274891</v>
      </c>
      <c r="M38" s="73"/>
      <c r="N38" s="73"/>
      <c r="O38" s="73"/>
      <c r="P38" s="73"/>
      <c r="Q38" s="73"/>
      <c r="R38" s="73"/>
      <c r="X38" s="62">
        <v>39448</v>
      </c>
      <c r="Y38" s="63">
        <f t="shared" si="5"/>
        <v>-5800.0804412999996</v>
      </c>
      <c r="Z38" s="67"/>
      <c r="AA38" s="44">
        <v>-3307.3</v>
      </c>
      <c r="AB38" s="44">
        <v>-5800.0804412999996</v>
      </c>
    </row>
    <row r="39" spans="1:29">
      <c r="A39" s="48" t="s">
        <v>47</v>
      </c>
      <c r="B39" s="74">
        <f t="shared" si="0"/>
        <v>-295.75147850920285</v>
      </c>
      <c r="C39" s="46"/>
      <c r="D39" s="46"/>
      <c r="E39" s="46"/>
      <c r="F39" s="46"/>
      <c r="G39" s="47"/>
      <c r="L39" s="73">
        <v>-1624.85295514273</v>
      </c>
      <c r="M39" s="73"/>
      <c r="N39" s="73"/>
      <c r="O39" s="73"/>
      <c r="P39" s="73"/>
      <c r="Q39" s="73"/>
      <c r="R39" s="73"/>
      <c r="X39" s="62">
        <v>39814</v>
      </c>
      <c r="Y39" s="63">
        <f t="shared" si="5"/>
        <v>3518.0595612000002</v>
      </c>
      <c r="Z39" s="67"/>
      <c r="AA39" s="44">
        <v>2570.1</v>
      </c>
      <c r="AB39" s="44">
        <v>3518.0595612000002</v>
      </c>
    </row>
    <row r="40" spans="1:29">
      <c r="A40" s="48" t="s">
        <v>48</v>
      </c>
      <c r="B40" s="74">
        <f t="shared" si="0"/>
        <v>-284.10756683277225</v>
      </c>
      <c r="C40" s="46"/>
      <c r="D40" s="46"/>
      <c r="E40" s="46"/>
      <c r="F40" s="46"/>
      <c r="G40" s="47"/>
      <c r="L40" s="73">
        <v>-1560.88152753656</v>
      </c>
      <c r="M40" s="73"/>
      <c r="N40" s="73"/>
      <c r="O40" s="73"/>
      <c r="P40" s="73"/>
      <c r="Q40" s="73"/>
      <c r="R40" s="73"/>
      <c r="X40" s="62">
        <v>40179</v>
      </c>
      <c r="Y40" s="63">
        <f t="shared" si="5"/>
        <v>3268.5668851999999</v>
      </c>
      <c r="Z40" s="67"/>
      <c r="AA40" s="44">
        <v>3801.7</v>
      </c>
      <c r="AB40" s="44">
        <v>3268.5668851999999</v>
      </c>
    </row>
    <row r="41" spans="1:29">
      <c r="A41" s="48" t="s">
        <v>49</v>
      </c>
      <c r="B41" s="74">
        <f t="shared" si="0"/>
        <v>-272.46365515633983</v>
      </c>
      <c r="C41" s="46"/>
      <c r="D41" s="46"/>
      <c r="E41" s="46"/>
      <c r="F41" s="46"/>
      <c r="G41" s="47"/>
      <c r="L41" s="73">
        <v>-1496.9100999303801</v>
      </c>
      <c r="M41" s="73"/>
      <c r="N41" s="73"/>
      <c r="O41" s="73"/>
      <c r="P41" s="73"/>
      <c r="Q41" s="73"/>
      <c r="R41" s="73"/>
      <c r="X41" s="62">
        <v>40544</v>
      </c>
      <c r="Y41" s="63">
        <f>AB41</f>
        <v>-3220.1831698999999</v>
      </c>
      <c r="Z41" s="67"/>
      <c r="AA41" s="67"/>
      <c r="AB41" s="44">
        <v>-3220.1831698999999</v>
      </c>
      <c r="AC41" s="47"/>
    </row>
    <row r="42" spans="1:29">
      <c r="A42" s="48" t="s">
        <v>50</v>
      </c>
      <c r="B42" s="74">
        <f>B43*L42/L43</f>
        <v>-260.8197434799074</v>
      </c>
      <c r="C42" s="46"/>
      <c r="D42" s="46"/>
      <c r="E42" s="46"/>
      <c r="F42" s="46"/>
      <c r="G42" s="47"/>
      <c r="L42" s="73">
        <v>-1432.9386723242001</v>
      </c>
      <c r="M42" s="73"/>
      <c r="N42" s="73"/>
      <c r="O42" s="73"/>
      <c r="P42" s="73"/>
      <c r="Q42" s="73"/>
      <c r="R42" s="73"/>
      <c r="X42" s="62">
        <v>40909</v>
      </c>
      <c r="Y42" s="62"/>
      <c r="Z42" s="67"/>
      <c r="AA42" s="67"/>
      <c r="AB42" s="67"/>
    </row>
    <row r="43" spans="1:29">
      <c r="A43" s="48" t="s">
        <v>51</v>
      </c>
      <c r="B43" s="61">
        <f t="shared" ref="B43:B69" si="6">B44*K43/K44</f>
        <v>-345.05147091108131</v>
      </c>
      <c r="C43" s="46"/>
      <c r="D43" s="46"/>
      <c r="E43" s="46"/>
      <c r="F43" s="46"/>
      <c r="G43" s="47"/>
      <c r="K43" s="54">
        <v>-150.5</v>
      </c>
      <c r="L43" s="73">
        <v>-1895.7061686126799</v>
      </c>
      <c r="M43" s="73"/>
      <c r="N43" s="73"/>
      <c r="O43" s="73"/>
      <c r="P43" s="73"/>
      <c r="Q43" s="73"/>
      <c r="R43" s="73"/>
      <c r="S43" s="54"/>
      <c r="T43" s="54"/>
      <c r="U43" s="54"/>
    </row>
    <row r="44" spans="1:29">
      <c r="A44" s="48" t="s">
        <v>52</v>
      </c>
      <c r="B44" s="61">
        <f t="shared" si="6"/>
        <v>-582.57527414289541</v>
      </c>
      <c r="C44" s="47"/>
      <c r="D44" s="47"/>
      <c r="E44" s="47"/>
      <c r="F44" s="47"/>
      <c r="G44" s="47"/>
      <c r="K44" s="54">
        <v>-254.1</v>
      </c>
      <c r="L44" s="73">
        <v>-2358.4736649011602</v>
      </c>
      <c r="M44" s="73"/>
      <c r="N44" s="73"/>
      <c r="O44" s="73"/>
      <c r="P44" s="73"/>
      <c r="Q44" s="73"/>
      <c r="R44" s="73"/>
      <c r="S44" s="54"/>
      <c r="T44" s="54"/>
      <c r="U44" s="54"/>
    </row>
    <row r="45" spans="1:29">
      <c r="A45" s="48" t="s">
        <v>53</v>
      </c>
      <c r="B45" s="61">
        <f t="shared" si="6"/>
        <v>-2751.9287743160858</v>
      </c>
      <c r="K45" s="54">
        <v>-1200.3</v>
      </c>
      <c r="L45" s="73">
        <v>-2821.24116118964</v>
      </c>
      <c r="M45" s="73"/>
      <c r="N45" s="73"/>
      <c r="O45" s="73"/>
      <c r="P45" s="73"/>
      <c r="Q45" s="73"/>
      <c r="R45" s="73"/>
      <c r="S45" s="54"/>
      <c r="T45" s="54"/>
      <c r="U45" s="54"/>
    </row>
    <row r="46" spans="1:29">
      <c r="A46" s="48" t="s">
        <v>54</v>
      </c>
      <c r="B46" s="61">
        <f t="shared" si="6"/>
        <v>-3388.1532472584449</v>
      </c>
      <c r="K46" s="54">
        <v>-1477.8</v>
      </c>
      <c r="L46" s="73">
        <v>-3284.0086574781299</v>
      </c>
      <c r="M46" s="73"/>
      <c r="N46" s="73"/>
      <c r="O46" s="73"/>
      <c r="P46" s="73"/>
      <c r="Q46" s="73"/>
      <c r="R46" s="73"/>
      <c r="S46" s="54"/>
      <c r="T46" s="54"/>
      <c r="U46" s="54"/>
    </row>
    <row r="47" spans="1:29">
      <c r="A47" s="48" t="s">
        <v>55</v>
      </c>
      <c r="B47" s="61">
        <f t="shared" si="6"/>
        <v>1022.315288234227</v>
      </c>
      <c r="K47" s="54">
        <v>445.9</v>
      </c>
      <c r="L47" s="73">
        <v>-3437.8117359234502</v>
      </c>
      <c r="M47" s="73"/>
      <c r="N47" s="73"/>
      <c r="O47" s="73"/>
      <c r="P47" s="73"/>
      <c r="Q47" s="73"/>
      <c r="R47" s="73"/>
      <c r="S47" s="54"/>
      <c r="T47" s="54"/>
      <c r="U47" s="54"/>
    </row>
    <row r="48" spans="1:29">
      <c r="A48" s="48" t="s">
        <v>56</v>
      </c>
      <c r="B48" s="61">
        <f t="shared" si="6"/>
        <v>-1379.7473434836459</v>
      </c>
      <c r="K48" s="54">
        <v>-601.79999999999995</v>
      </c>
      <c r="L48" s="73">
        <v>-3591.6148143687801</v>
      </c>
      <c r="M48" s="73"/>
      <c r="N48" s="73"/>
      <c r="O48" s="73"/>
      <c r="P48" s="73"/>
      <c r="Q48" s="73"/>
      <c r="R48" s="73"/>
      <c r="S48" s="54"/>
      <c r="T48" s="54"/>
      <c r="U48" s="54"/>
    </row>
    <row r="49" spans="1:21">
      <c r="A49" s="48" t="s">
        <v>57</v>
      </c>
      <c r="B49" s="61">
        <f t="shared" si="6"/>
        <v>-3515.6274119272562</v>
      </c>
      <c r="K49" s="54">
        <v>-1533.4</v>
      </c>
      <c r="L49" s="73">
        <v>-3745.4178928141</v>
      </c>
      <c r="M49" s="73"/>
      <c r="N49" s="73"/>
      <c r="O49" s="73"/>
      <c r="P49" s="73"/>
      <c r="Q49" s="73"/>
      <c r="R49" s="73"/>
      <c r="S49" s="54"/>
      <c r="T49" s="54"/>
      <c r="U49" s="54"/>
    </row>
    <row r="50" spans="1:21">
      <c r="A50" s="48" t="s">
        <v>58</v>
      </c>
      <c r="B50" s="61">
        <f t="shared" si="6"/>
        <v>-4518.684013412957</v>
      </c>
      <c r="K50" s="54">
        <v>-1970.9</v>
      </c>
      <c r="L50" s="73">
        <v>-3899.2209712594299</v>
      </c>
      <c r="M50" s="73"/>
      <c r="N50" s="73"/>
      <c r="O50" s="73"/>
      <c r="P50" s="73"/>
      <c r="Q50" s="73"/>
      <c r="R50" s="73"/>
      <c r="S50" s="54"/>
      <c r="T50" s="54"/>
      <c r="U50" s="54"/>
    </row>
    <row r="51" spans="1:21">
      <c r="A51" s="48" t="s">
        <v>59</v>
      </c>
      <c r="B51" s="61">
        <f t="shared" si="6"/>
        <v>-1796.1018093803391</v>
      </c>
      <c r="K51" s="54">
        <v>-783.4</v>
      </c>
      <c r="L51" s="73">
        <v>-3967.9862610509099</v>
      </c>
      <c r="M51" s="73"/>
      <c r="N51" s="73"/>
      <c r="O51" s="73"/>
      <c r="P51" s="73"/>
      <c r="Q51" s="73"/>
      <c r="R51" s="73"/>
      <c r="S51" s="54"/>
      <c r="T51" s="54"/>
      <c r="U51" s="54"/>
    </row>
    <row r="52" spans="1:21">
      <c r="A52" s="48" t="s">
        <v>60</v>
      </c>
      <c r="B52" s="61">
        <f t="shared" si="6"/>
        <v>-2426.823800394548</v>
      </c>
      <c r="K52" s="54">
        <v>-1058.5</v>
      </c>
      <c r="L52" s="73">
        <v>-4036.7515508423999</v>
      </c>
      <c r="M52" s="73"/>
      <c r="N52" s="73"/>
      <c r="O52" s="73"/>
      <c r="P52" s="73"/>
      <c r="Q52" s="73"/>
      <c r="R52" s="73"/>
      <c r="S52" s="54"/>
      <c r="T52" s="54"/>
      <c r="U52" s="54"/>
    </row>
    <row r="53" spans="1:21">
      <c r="A53" s="48" t="s">
        <v>61</v>
      </c>
      <c r="B53" s="61">
        <f t="shared" si="6"/>
        <v>-3453.2659500748873</v>
      </c>
      <c r="K53" s="54">
        <v>-1506.2</v>
      </c>
      <c r="L53" s="73">
        <v>-4105.5168406338898</v>
      </c>
      <c r="M53" s="73"/>
      <c r="N53" s="73"/>
      <c r="O53" s="73"/>
      <c r="P53" s="73"/>
      <c r="Q53" s="73"/>
      <c r="R53" s="73"/>
      <c r="S53" s="54"/>
      <c r="T53" s="54"/>
      <c r="U53" s="54"/>
    </row>
    <row r="54" spans="1:21">
      <c r="A54" s="48" t="s">
        <v>62</v>
      </c>
      <c r="B54" s="61">
        <f t="shared" si="6"/>
        <v>-1307.5272681766751</v>
      </c>
      <c r="K54" s="54">
        <v>-570.29999999999995</v>
      </c>
      <c r="L54" s="73">
        <v>-4174.2821304253703</v>
      </c>
      <c r="M54" s="73"/>
      <c r="N54" s="73"/>
      <c r="O54" s="73"/>
      <c r="P54" s="73"/>
      <c r="Q54" s="73"/>
      <c r="R54" s="73"/>
      <c r="S54" s="54"/>
      <c r="T54" s="54"/>
      <c r="U54" s="54"/>
    </row>
    <row r="55" spans="1:21">
      <c r="A55" s="48" t="s">
        <v>63</v>
      </c>
      <c r="B55" s="61">
        <f t="shared" si="6"/>
        <v>1127.5502551100981</v>
      </c>
      <c r="K55" s="54">
        <v>491.8</v>
      </c>
      <c r="L55" s="73">
        <v>-3104.21219296135</v>
      </c>
      <c r="M55" s="73"/>
      <c r="N55" s="73"/>
      <c r="O55" s="73"/>
      <c r="P55" s="73"/>
      <c r="Q55" s="73"/>
      <c r="R55" s="73"/>
      <c r="S55" s="54"/>
      <c r="T55" s="54"/>
      <c r="U55" s="54"/>
    </row>
    <row r="56" spans="1:21">
      <c r="A56" s="48" t="s">
        <v>64</v>
      </c>
      <c r="B56" s="61">
        <f t="shared" si="6"/>
        <v>-132.51810643628235</v>
      </c>
      <c r="K56" s="54">
        <v>-57.8</v>
      </c>
      <c r="L56" s="73">
        <v>-2034.1422554973201</v>
      </c>
      <c r="M56" s="73"/>
      <c r="N56" s="73"/>
      <c r="O56" s="73"/>
      <c r="P56" s="73"/>
      <c r="Q56" s="73"/>
      <c r="R56" s="73"/>
      <c r="S56" s="54"/>
      <c r="T56" s="54"/>
      <c r="U56" s="54"/>
    </row>
    <row r="57" spans="1:21">
      <c r="A57" s="48" t="s">
        <v>65</v>
      </c>
      <c r="B57" s="61">
        <f t="shared" si="6"/>
        <v>-788.91834644852531</v>
      </c>
      <c r="K57" s="54">
        <v>-344.1</v>
      </c>
      <c r="L57" s="73">
        <v>-964.07231803330501</v>
      </c>
      <c r="M57" s="73"/>
      <c r="N57" s="73"/>
      <c r="O57" s="73"/>
      <c r="P57" s="73"/>
      <c r="Q57" s="73"/>
      <c r="R57" s="73"/>
      <c r="S57" s="54"/>
      <c r="T57" s="54"/>
      <c r="U57" s="54"/>
    </row>
    <row r="58" spans="1:21">
      <c r="A58" s="48" t="s">
        <v>66</v>
      </c>
      <c r="B58" s="61">
        <f t="shared" si="6"/>
        <v>22.009927712600529</v>
      </c>
      <c r="K58" s="54">
        <v>9.6</v>
      </c>
      <c r="L58" s="73">
        <v>105.99761943071699</v>
      </c>
      <c r="M58" s="73"/>
      <c r="N58" s="73"/>
      <c r="O58" s="73"/>
      <c r="P58" s="73"/>
      <c r="Q58" s="73"/>
      <c r="R58" s="73"/>
      <c r="S58" s="54"/>
      <c r="T58" s="54"/>
      <c r="U58" s="54"/>
    </row>
    <row r="59" spans="1:21">
      <c r="A59" s="48" t="s">
        <v>67</v>
      </c>
      <c r="B59" s="61">
        <f t="shared" si="6"/>
        <v>1559.4950864698835</v>
      </c>
      <c r="K59" s="54">
        <v>680.2</v>
      </c>
      <c r="L59" s="73">
        <v>-159.502447932303</v>
      </c>
      <c r="M59" s="73"/>
      <c r="N59" s="73"/>
      <c r="O59" s="73"/>
      <c r="P59" s="73"/>
      <c r="Q59" s="73"/>
      <c r="R59" s="73"/>
      <c r="S59" s="54"/>
      <c r="T59" s="54"/>
      <c r="U59" s="54"/>
    </row>
    <row r="60" spans="1:21">
      <c r="A60" s="48" t="s">
        <v>68</v>
      </c>
      <c r="B60" s="61">
        <f t="shared" si="6"/>
        <v>-1217.1948565228772</v>
      </c>
      <c r="K60" s="54">
        <v>-530.9</v>
      </c>
      <c r="L60" s="73">
        <v>-425.002515295325</v>
      </c>
      <c r="M60" s="73"/>
      <c r="N60" s="73"/>
      <c r="O60" s="73"/>
      <c r="P60" s="73"/>
      <c r="Q60" s="73"/>
      <c r="R60" s="73"/>
      <c r="S60" s="54"/>
      <c r="T60" s="54"/>
      <c r="U60" s="54"/>
    </row>
    <row r="61" spans="1:21">
      <c r="A61" s="48" t="s">
        <v>69</v>
      </c>
      <c r="B61" s="61">
        <f t="shared" si="6"/>
        <v>-1200.9166808187665</v>
      </c>
      <c r="K61" s="54">
        <v>-523.79999999999995</v>
      </c>
      <c r="L61" s="73">
        <v>-690.50258265834702</v>
      </c>
      <c r="M61" s="73"/>
      <c r="N61" s="73"/>
      <c r="O61" s="73"/>
      <c r="P61" s="73"/>
      <c r="Q61" s="73"/>
      <c r="R61" s="73"/>
      <c r="S61" s="54"/>
      <c r="T61" s="54"/>
      <c r="U61" s="54"/>
    </row>
    <row r="62" spans="1:21">
      <c r="A62" s="48" t="s">
        <v>70</v>
      </c>
      <c r="B62" s="61">
        <f t="shared" si="6"/>
        <v>-1198.8532500957103</v>
      </c>
      <c r="K62" s="54">
        <v>-522.9</v>
      </c>
      <c r="L62" s="73">
        <v>-956.00265002136803</v>
      </c>
      <c r="M62" s="73"/>
      <c r="N62" s="73"/>
      <c r="O62" s="73"/>
      <c r="P62" s="73"/>
      <c r="Q62" s="73"/>
      <c r="R62" s="73"/>
      <c r="S62" s="54"/>
      <c r="T62" s="54"/>
      <c r="U62" s="54"/>
    </row>
    <row r="63" spans="1:21">
      <c r="A63" s="48" t="s">
        <v>71</v>
      </c>
      <c r="B63" s="61">
        <f t="shared" si="6"/>
        <v>-405.57877212073282</v>
      </c>
      <c r="K63" s="54">
        <v>-176.9</v>
      </c>
      <c r="L63" s="73">
        <v>-1010.04012987687</v>
      </c>
      <c r="M63" s="73"/>
      <c r="N63" s="73"/>
      <c r="O63" s="73"/>
      <c r="P63" s="73"/>
      <c r="Q63" s="73"/>
      <c r="R63" s="73"/>
      <c r="S63" s="54"/>
      <c r="T63" s="54"/>
      <c r="U63" s="54"/>
    </row>
    <row r="64" spans="1:21">
      <c r="A64" s="48" t="s">
        <v>72</v>
      </c>
      <c r="B64" s="61">
        <f t="shared" si="6"/>
        <v>-377.83709239964259</v>
      </c>
      <c r="K64" s="54">
        <v>-164.8</v>
      </c>
      <c r="L64" s="73">
        <v>-1064.0776097323801</v>
      </c>
      <c r="M64" s="73"/>
      <c r="N64" s="73"/>
      <c r="O64" s="73"/>
      <c r="P64" s="73"/>
      <c r="Q64" s="73"/>
      <c r="R64" s="73"/>
      <c r="S64" s="54"/>
      <c r="T64" s="54"/>
      <c r="U64" s="54"/>
    </row>
    <row r="65" spans="1:21">
      <c r="A65" s="48" t="s">
        <v>73</v>
      </c>
      <c r="B65" s="61">
        <f t="shared" si="6"/>
        <v>-1699.1205653966936</v>
      </c>
      <c r="K65" s="54">
        <v>-741.1</v>
      </c>
      <c r="L65" s="73">
        <v>-1118.11508958789</v>
      </c>
      <c r="M65" s="73"/>
      <c r="N65" s="73"/>
      <c r="O65" s="73"/>
      <c r="P65" s="73"/>
      <c r="Q65" s="73"/>
      <c r="R65" s="73"/>
      <c r="S65" s="54"/>
      <c r="T65" s="54"/>
      <c r="U65" s="54"/>
    </row>
    <row r="66" spans="1:21">
      <c r="A66" s="48" t="s">
        <v>74</v>
      </c>
      <c r="B66" s="61">
        <f t="shared" si="6"/>
        <v>-40.122264059428062</v>
      </c>
      <c r="K66" s="54">
        <v>-17.5</v>
      </c>
      <c r="L66" s="73">
        <v>-1172.1525694433999</v>
      </c>
      <c r="M66" s="73"/>
      <c r="N66" s="73"/>
      <c r="O66" s="73"/>
      <c r="P66" s="73"/>
      <c r="Q66" s="73"/>
      <c r="R66" s="73"/>
      <c r="S66" s="54"/>
      <c r="T66" s="54"/>
      <c r="U66" s="54"/>
    </row>
    <row r="67" spans="1:21">
      <c r="A67" s="48" t="s">
        <v>75</v>
      </c>
      <c r="B67" s="61">
        <f t="shared" si="6"/>
        <v>655.94169985156395</v>
      </c>
      <c r="K67" s="54">
        <v>286.10000000000002</v>
      </c>
      <c r="L67" s="73">
        <v>-1033.6099522879799</v>
      </c>
      <c r="M67" s="73"/>
      <c r="N67" s="73"/>
      <c r="O67" s="73"/>
      <c r="P67" s="73"/>
      <c r="Q67" s="73"/>
      <c r="R67" s="73"/>
      <c r="S67" s="54"/>
      <c r="T67" s="54"/>
      <c r="U67" s="54"/>
    </row>
    <row r="68" spans="1:21">
      <c r="A68" s="48" t="s">
        <v>76</v>
      </c>
      <c r="B68" s="61">
        <f t="shared" si="6"/>
        <v>30.951460845844505</v>
      </c>
      <c r="K68" s="54">
        <v>13.5</v>
      </c>
      <c r="L68" s="73">
        <v>-895.06733513255404</v>
      </c>
      <c r="M68" s="73"/>
      <c r="N68" s="73"/>
      <c r="O68" s="73"/>
      <c r="P68" s="73"/>
      <c r="Q68" s="73"/>
      <c r="R68" s="73"/>
      <c r="S68" s="54"/>
      <c r="T68" s="54"/>
      <c r="U68" s="54"/>
    </row>
    <row r="69" spans="1:21">
      <c r="A69" s="48" t="s">
        <v>77</v>
      </c>
      <c r="B69" s="61">
        <f t="shared" si="6"/>
        <v>-2047.6110875128686</v>
      </c>
      <c r="K69" s="54">
        <v>-893.1</v>
      </c>
      <c r="L69" s="73">
        <v>-756.52471797712803</v>
      </c>
      <c r="M69" s="73"/>
      <c r="N69" s="73"/>
      <c r="O69" s="73"/>
      <c r="P69" s="73"/>
      <c r="Q69" s="73"/>
      <c r="R69" s="73"/>
      <c r="S69" s="54"/>
      <c r="T69" s="54"/>
      <c r="U69" s="54"/>
    </row>
    <row r="70" spans="1:21">
      <c r="A70" s="48" t="s">
        <v>78</v>
      </c>
      <c r="B70" s="61">
        <f>B71*K70/K71</f>
        <v>30.722190765504912</v>
      </c>
      <c r="C70" s="47"/>
      <c r="K70" s="54">
        <v>13.4</v>
      </c>
      <c r="L70" s="73">
        <v>-617.98210082170203</v>
      </c>
      <c r="M70" s="73"/>
      <c r="N70" s="73"/>
      <c r="O70" s="73"/>
      <c r="P70" s="73"/>
      <c r="Q70" s="73"/>
      <c r="R70" s="73"/>
      <c r="S70" s="54"/>
      <c r="T70" s="54"/>
      <c r="U70" s="54"/>
    </row>
    <row r="71" spans="1:21">
      <c r="A71" s="48" t="s">
        <v>79</v>
      </c>
      <c r="B71" s="2">
        <f t="shared" ref="B71:B108" si="7">C71</f>
        <v>256.55321989999999</v>
      </c>
      <c r="C71" s="54">
        <v>256.55321989999999</v>
      </c>
      <c r="D71" s="54">
        <v>993.37885029999995</v>
      </c>
      <c r="E71" s="54">
        <v>5193.5750209999997</v>
      </c>
      <c r="F71" s="54">
        <v>4200.1961700000002</v>
      </c>
      <c r="G71" s="54">
        <v>-159.55696929999999</v>
      </c>
      <c r="H71" s="54">
        <v>-707.21818710000002</v>
      </c>
      <c r="I71" s="54">
        <v>129.9</v>
      </c>
      <c r="J71" s="54">
        <f>D71+G71+H71+I71</f>
        <v>256.50369389999992</v>
      </c>
      <c r="K71" s="54">
        <v>111.9</v>
      </c>
      <c r="L71" s="73">
        <v>-670.87438026627694</v>
      </c>
      <c r="M71" s="73"/>
      <c r="N71" s="73"/>
      <c r="O71" s="73"/>
      <c r="P71" s="73"/>
      <c r="Q71" s="73"/>
      <c r="R71" s="73"/>
      <c r="S71" s="54"/>
      <c r="T71" s="54"/>
      <c r="U71" s="54"/>
    </row>
    <row r="72" spans="1:21">
      <c r="A72" s="48" t="s">
        <v>80</v>
      </c>
      <c r="B72" s="2">
        <f t="shared" si="7"/>
        <v>-193.30417299999999</v>
      </c>
      <c r="C72" s="54">
        <v>-193.30417299999999</v>
      </c>
      <c r="D72" s="54">
        <v>846.16679669999996</v>
      </c>
      <c r="E72" s="54">
        <v>5307.8951960000004</v>
      </c>
      <c r="F72" s="54">
        <v>4461.7284</v>
      </c>
      <c r="G72" s="54">
        <v>-230.69975339999999</v>
      </c>
      <c r="H72" s="54">
        <v>-943.10512389999997</v>
      </c>
      <c r="I72" s="54">
        <v>134.30000000000001</v>
      </c>
      <c r="J72" s="54">
        <f t="shared" ref="J72:J109" si="8">D72+G72+H72+I72</f>
        <v>-193.33808059999996</v>
      </c>
      <c r="K72" s="54">
        <v>-314.5</v>
      </c>
      <c r="L72" s="73">
        <v>-723.76665971085094</v>
      </c>
      <c r="M72" s="73"/>
      <c r="N72" s="73"/>
      <c r="O72" s="73"/>
      <c r="P72" s="73"/>
      <c r="Q72" s="73"/>
      <c r="R72" s="73"/>
      <c r="S72" s="54"/>
      <c r="T72" s="54"/>
      <c r="U72" s="54"/>
    </row>
    <row r="73" spans="1:21">
      <c r="A73" s="48" t="s">
        <v>81</v>
      </c>
      <c r="B73" s="2">
        <f t="shared" si="7"/>
        <v>-567.56435980000003</v>
      </c>
      <c r="C73" s="54">
        <v>-567.56435980000003</v>
      </c>
      <c r="D73" s="54">
        <v>640.46847300000002</v>
      </c>
      <c r="E73" s="54">
        <v>5182.216375</v>
      </c>
      <c r="F73" s="54">
        <v>4541.7479009999997</v>
      </c>
      <c r="G73" s="54">
        <v>-258.64920310000002</v>
      </c>
      <c r="H73" s="54">
        <v>-1093.4810440000001</v>
      </c>
      <c r="I73" s="54">
        <v>144.1</v>
      </c>
      <c r="J73" s="54">
        <f t="shared" si="8"/>
        <v>-567.56177410000009</v>
      </c>
      <c r="K73" s="54">
        <v>-596.9</v>
      </c>
      <c r="L73" s="73">
        <v>-776.65893915542495</v>
      </c>
      <c r="M73" s="73"/>
      <c r="N73" s="73"/>
      <c r="O73" s="73"/>
      <c r="P73" s="73"/>
      <c r="Q73" s="73"/>
      <c r="R73" s="73"/>
      <c r="S73" s="54"/>
      <c r="T73" s="54"/>
      <c r="U73" s="54"/>
    </row>
    <row r="74" spans="1:21">
      <c r="A74" s="48" t="s">
        <v>82</v>
      </c>
      <c r="B74" s="2">
        <f t="shared" si="7"/>
        <v>-325.23590569999999</v>
      </c>
      <c r="C74" s="54">
        <v>-325.23590569999999</v>
      </c>
      <c r="D74" s="54">
        <v>1285.3746470000001</v>
      </c>
      <c r="E74" s="54">
        <v>5967.2203069999996</v>
      </c>
      <c r="F74" s="54">
        <v>4681.8456589999996</v>
      </c>
      <c r="G74" s="54">
        <v>-40.357342240000001</v>
      </c>
      <c r="H74" s="54">
        <v>-1766.8783980000001</v>
      </c>
      <c r="I74" s="54">
        <v>196.6</v>
      </c>
      <c r="J74" s="54">
        <f t="shared" si="8"/>
        <v>-325.26109323999992</v>
      </c>
      <c r="K74" s="54">
        <v>20.8</v>
      </c>
      <c r="L74" s="73">
        <v>-829.55121859999997</v>
      </c>
      <c r="M74" s="73"/>
      <c r="N74" s="73"/>
      <c r="O74" s="73"/>
      <c r="P74" s="73"/>
      <c r="Q74" s="73"/>
      <c r="R74" s="73"/>
      <c r="S74" s="54"/>
      <c r="T74" s="54"/>
      <c r="U74" s="54"/>
    </row>
    <row r="75" spans="1:21">
      <c r="A75" s="48" t="s">
        <v>83</v>
      </c>
      <c r="B75" s="2">
        <f t="shared" si="7"/>
        <v>1539.2474</v>
      </c>
      <c r="C75" s="54">
        <v>1539.2474</v>
      </c>
      <c r="D75" s="54">
        <v>2718.668885</v>
      </c>
      <c r="E75" s="54">
        <v>7685.2242640000004</v>
      </c>
      <c r="F75" s="54">
        <v>4966.5553790000004</v>
      </c>
      <c r="G75" s="54">
        <v>-100.7703334</v>
      </c>
      <c r="H75" s="54">
        <v>-1232.1581530000001</v>
      </c>
      <c r="I75" s="54">
        <v>153.5</v>
      </c>
      <c r="J75" s="54">
        <f t="shared" si="8"/>
        <v>1539.2403986000002</v>
      </c>
      <c r="K75" s="54">
        <v>737</v>
      </c>
      <c r="L75" s="73">
        <v>27.194528864999999</v>
      </c>
      <c r="M75" s="73"/>
      <c r="N75" s="73"/>
      <c r="O75" s="73"/>
      <c r="P75" s="73"/>
      <c r="Q75" s="73"/>
      <c r="R75" s="73"/>
      <c r="S75" s="54"/>
      <c r="T75" s="54"/>
      <c r="U75" s="54"/>
    </row>
    <row r="76" spans="1:21">
      <c r="A76" s="48" t="s">
        <v>84</v>
      </c>
      <c r="B76" s="2">
        <f t="shared" si="7"/>
        <v>827.03123240000002</v>
      </c>
      <c r="C76" s="54">
        <v>827.03123240000002</v>
      </c>
      <c r="D76" s="54">
        <v>2675.259814</v>
      </c>
      <c r="E76" s="54">
        <v>7974.5750230000003</v>
      </c>
      <c r="F76" s="54">
        <v>5299.3152090000003</v>
      </c>
      <c r="G76" s="54">
        <v>-282.93160390000003</v>
      </c>
      <c r="H76" s="54">
        <v>-1960.8086880000001</v>
      </c>
      <c r="I76" s="54">
        <v>395.5</v>
      </c>
      <c r="J76" s="54">
        <f t="shared" si="8"/>
        <v>827.0195220999999</v>
      </c>
      <c r="K76" s="54">
        <v>735.1</v>
      </c>
      <c r="L76" s="73">
        <v>883.94027632999996</v>
      </c>
      <c r="M76" s="73"/>
      <c r="N76" s="73"/>
      <c r="O76" s="73"/>
      <c r="P76" s="73"/>
      <c r="Q76" s="73"/>
      <c r="R76" s="73"/>
      <c r="S76" s="54"/>
      <c r="T76" s="54"/>
      <c r="U76" s="54"/>
    </row>
    <row r="77" spans="1:21">
      <c r="A77" s="48" t="s">
        <v>85</v>
      </c>
      <c r="B77" s="2">
        <f t="shared" si="7"/>
        <v>36.223993360000001</v>
      </c>
      <c r="C77" s="54">
        <v>36.223993360000001</v>
      </c>
      <c r="D77" s="54">
        <v>2303.4910620000001</v>
      </c>
      <c r="E77" s="54">
        <v>8426.1899900000008</v>
      </c>
      <c r="F77" s="54">
        <v>6122.6989290000001</v>
      </c>
      <c r="G77" s="54">
        <v>-306.13665750000001</v>
      </c>
      <c r="H77" s="54">
        <v>-2209.7645269999998</v>
      </c>
      <c r="I77" s="54">
        <v>248.6</v>
      </c>
      <c r="J77" s="54">
        <f t="shared" si="8"/>
        <v>36.189877500000279</v>
      </c>
      <c r="K77" s="54">
        <v>-15.6</v>
      </c>
      <c r="L77" s="73">
        <v>1740.686023795</v>
      </c>
      <c r="M77" s="73"/>
      <c r="N77" s="73"/>
      <c r="O77" s="73"/>
      <c r="P77" s="73"/>
      <c r="Q77" s="73"/>
      <c r="R77" s="73"/>
      <c r="S77" s="54"/>
      <c r="T77" s="54"/>
      <c r="U77" s="54"/>
    </row>
    <row r="78" spans="1:21">
      <c r="A78" s="48" t="s">
        <v>86</v>
      </c>
      <c r="B78" s="2">
        <f t="shared" si="7"/>
        <v>194.9291455</v>
      </c>
      <c r="C78" s="54">
        <v>194.9291455</v>
      </c>
      <c r="D78" s="54">
        <v>2458.6938919999998</v>
      </c>
      <c r="E78" s="54">
        <v>8939.4177259999997</v>
      </c>
      <c r="F78" s="54">
        <v>6480.7238340000004</v>
      </c>
      <c r="G78" s="54">
        <v>-114.3515747</v>
      </c>
      <c r="H78" s="54">
        <v>-2423.6405960000002</v>
      </c>
      <c r="I78" s="54">
        <v>274.2</v>
      </c>
      <c r="J78" s="54">
        <f t="shared" si="8"/>
        <v>194.90172129999945</v>
      </c>
      <c r="K78" s="54">
        <v>618</v>
      </c>
      <c r="L78" s="73">
        <v>2597.43177126</v>
      </c>
      <c r="M78" s="73"/>
      <c r="N78" s="73"/>
      <c r="O78" s="73"/>
      <c r="P78" s="73"/>
      <c r="Q78" s="73"/>
      <c r="R78" s="73"/>
      <c r="S78" s="54"/>
      <c r="T78" s="54"/>
      <c r="U78" s="54"/>
    </row>
    <row r="79" spans="1:21">
      <c r="A79" s="48" t="s">
        <v>87</v>
      </c>
      <c r="B79" s="2">
        <f t="shared" si="7"/>
        <v>769.95647780000002</v>
      </c>
      <c r="C79" s="54">
        <v>769.95647780000002</v>
      </c>
      <c r="D79" s="54">
        <v>2707.2133869999998</v>
      </c>
      <c r="E79" s="54">
        <v>9430.7374619999991</v>
      </c>
      <c r="F79" s="54">
        <v>6723.5240759999997</v>
      </c>
      <c r="G79" s="54">
        <v>-163.80962510000001</v>
      </c>
      <c r="H79" s="54">
        <v>-2072.8897569999999</v>
      </c>
      <c r="I79" s="54">
        <v>299.39999999999998</v>
      </c>
      <c r="J79" s="54">
        <f t="shared" si="8"/>
        <v>769.91400489999967</v>
      </c>
      <c r="K79" s="54">
        <v>487.2</v>
      </c>
      <c r="L79" s="73">
        <v>2420.8361359949999</v>
      </c>
      <c r="M79" s="73"/>
      <c r="N79" s="73"/>
      <c r="O79" s="73"/>
      <c r="P79" s="73"/>
      <c r="Q79" s="73"/>
      <c r="R79" s="73"/>
      <c r="S79" s="54"/>
      <c r="T79" s="54"/>
      <c r="U79" s="54"/>
    </row>
    <row r="80" spans="1:21">
      <c r="A80" s="48" t="s">
        <v>88</v>
      </c>
      <c r="B80" s="2">
        <f t="shared" si="7"/>
        <v>756.24297130000002</v>
      </c>
      <c r="C80" s="54">
        <v>756.24297130000002</v>
      </c>
      <c r="D80" s="54">
        <v>2887.571942</v>
      </c>
      <c r="E80" s="54">
        <v>10257.304835999999</v>
      </c>
      <c r="F80" s="54">
        <v>7369.7328939999998</v>
      </c>
      <c r="G80" s="54">
        <v>-320.84446819999999</v>
      </c>
      <c r="H80" s="54">
        <v>-2227.0983510000001</v>
      </c>
      <c r="I80" s="54">
        <v>416.6</v>
      </c>
      <c r="J80" s="54">
        <f t="shared" si="8"/>
        <v>756.22912280000003</v>
      </c>
      <c r="K80" s="54">
        <v>437.4</v>
      </c>
      <c r="L80" s="73">
        <v>2244.2405007299999</v>
      </c>
      <c r="M80" s="73"/>
      <c r="N80" s="73"/>
      <c r="O80" s="73"/>
      <c r="P80" s="73"/>
      <c r="Q80" s="73"/>
      <c r="R80" s="73"/>
      <c r="S80" s="54"/>
      <c r="T80" s="54"/>
      <c r="U80" s="54"/>
    </row>
    <row r="81" spans="1:21">
      <c r="A81" s="48" t="s">
        <v>89</v>
      </c>
      <c r="B81" s="2">
        <f t="shared" si="7"/>
        <v>-389.16432839999999</v>
      </c>
      <c r="C81" s="54">
        <v>-389.16432839999999</v>
      </c>
      <c r="D81" s="54">
        <v>2106.8579679999998</v>
      </c>
      <c r="E81" s="54">
        <v>10275.301708999999</v>
      </c>
      <c r="F81" s="54">
        <v>8168.443741</v>
      </c>
      <c r="G81" s="54">
        <v>-227.3921101</v>
      </c>
      <c r="H81" s="54">
        <v>-2671.2176939999999</v>
      </c>
      <c r="I81" s="54">
        <v>402.6</v>
      </c>
      <c r="J81" s="54">
        <f t="shared" si="8"/>
        <v>-389.1518361000002</v>
      </c>
      <c r="K81" s="54">
        <v>-505.6</v>
      </c>
      <c r="L81" s="73">
        <v>2067.6448654649998</v>
      </c>
      <c r="M81" s="73"/>
      <c r="N81" s="73"/>
      <c r="O81" s="73"/>
      <c r="P81" s="73"/>
      <c r="Q81" s="73"/>
      <c r="R81" s="73"/>
      <c r="S81" s="54"/>
      <c r="T81" s="54"/>
      <c r="U81" s="54"/>
    </row>
    <row r="82" spans="1:21">
      <c r="A82" s="48" t="s">
        <v>90</v>
      </c>
      <c r="B82" s="2">
        <f t="shared" si="7"/>
        <v>754.01410950000002</v>
      </c>
      <c r="C82" s="54">
        <v>754.01410950000002</v>
      </c>
      <c r="D82" s="54">
        <v>3607.8201220000001</v>
      </c>
      <c r="E82" s="54">
        <v>12010.648477000001</v>
      </c>
      <c r="F82" s="54">
        <v>8402.828356</v>
      </c>
      <c r="G82" s="54">
        <v>-123.36762299999999</v>
      </c>
      <c r="H82" s="54">
        <v>-3394.672736</v>
      </c>
      <c r="I82" s="54">
        <v>664.2</v>
      </c>
      <c r="J82" s="54">
        <f t="shared" si="8"/>
        <v>753.97976300000005</v>
      </c>
      <c r="K82" s="54">
        <v>1030</v>
      </c>
      <c r="L82" s="73">
        <v>1891.0492302</v>
      </c>
      <c r="M82" s="73"/>
      <c r="N82" s="73"/>
      <c r="O82" s="73"/>
      <c r="P82" s="73"/>
      <c r="Q82" s="73"/>
      <c r="R82" s="73"/>
      <c r="S82" s="54"/>
      <c r="T82" s="54"/>
      <c r="U82" s="54"/>
    </row>
    <row r="83" spans="1:21">
      <c r="A83" s="48" t="s">
        <v>91</v>
      </c>
      <c r="B83" s="2">
        <f t="shared" si="7"/>
        <v>1198.16274</v>
      </c>
      <c r="C83" s="54">
        <v>1198.16274</v>
      </c>
      <c r="D83" s="54">
        <v>5539.1125519999996</v>
      </c>
      <c r="E83" s="54">
        <v>14007.940998</v>
      </c>
      <c r="F83" s="54">
        <v>8468.8284449999992</v>
      </c>
      <c r="G83" s="54">
        <v>-192.1442333</v>
      </c>
      <c r="H83" s="54">
        <v>-4573.3524010000001</v>
      </c>
      <c r="I83" s="54">
        <v>424.5</v>
      </c>
      <c r="J83" s="54">
        <f t="shared" si="8"/>
        <v>1198.115917699999</v>
      </c>
      <c r="K83" s="54">
        <v>1849.8</v>
      </c>
      <c r="L83" s="73">
        <v>3197.1779536499998</v>
      </c>
      <c r="M83" s="73"/>
      <c r="N83" s="73"/>
      <c r="O83" s="73"/>
      <c r="P83" s="73"/>
      <c r="Q83" s="73"/>
      <c r="R83" s="73"/>
      <c r="S83" s="54"/>
      <c r="T83" s="54"/>
      <c r="U83" s="54"/>
    </row>
    <row r="84" spans="1:21">
      <c r="A84" s="48" t="s">
        <v>92</v>
      </c>
      <c r="B84" s="2">
        <f t="shared" si="7"/>
        <v>3007.3697280000001</v>
      </c>
      <c r="C84" s="54">
        <v>3007.3697280000001</v>
      </c>
      <c r="D84" s="54">
        <v>7134.3281479999996</v>
      </c>
      <c r="E84" s="54">
        <v>15998.813563</v>
      </c>
      <c r="F84" s="54">
        <v>8864.4854140000007</v>
      </c>
      <c r="G84" s="54">
        <v>-265.97756629999998</v>
      </c>
      <c r="H84" s="54">
        <v>-5059.8280189999996</v>
      </c>
      <c r="I84" s="54">
        <v>1198.8</v>
      </c>
      <c r="J84" s="54">
        <f t="shared" si="8"/>
        <v>3007.3225627000002</v>
      </c>
      <c r="K84" s="54">
        <v>1525.9</v>
      </c>
      <c r="L84" s="73">
        <v>4503.3066771000003</v>
      </c>
      <c r="M84" s="73"/>
      <c r="N84" s="73"/>
      <c r="O84" s="73"/>
      <c r="P84" s="73"/>
      <c r="Q84" s="73"/>
      <c r="R84" s="73"/>
      <c r="S84" s="54"/>
      <c r="T84" s="54"/>
      <c r="U84" s="54"/>
    </row>
    <row r="85" spans="1:21">
      <c r="A85" s="48" t="s">
        <v>93</v>
      </c>
      <c r="B85" s="2">
        <f t="shared" si="7"/>
        <v>1185.627753</v>
      </c>
      <c r="C85" s="54">
        <v>1185.627753</v>
      </c>
      <c r="D85" s="54">
        <v>5374.5599590000002</v>
      </c>
      <c r="E85" s="54">
        <v>15066.646917</v>
      </c>
      <c r="F85" s="54">
        <v>9692.0869569999995</v>
      </c>
      <c r="G85" s="54">
        <v>-293.81223169999998</v>
      </c>
      <c r="H85" s="54">
        <v>-4620.591778</v>
      </c>
      <c r="I85" s="54">
        <v>725.5</v>
      </c>
      <c r="J85" s="54">
        <f t="shared" si="8"/>
        <v>1185.6559493000004</v>
      </c>
      <c r="K85" s="54">
        <v>1851.6</v>
      </c>
      <c r="L85" s="73">
        <v>5809.4354005499999</v>
      </c>
      <c r="M85" s="73"/>
      <c r="N85" s="73"/>
      <c r="O85" s="73"/>
      <c r="P85" s="73"/>
      <c r="Q85" s="73"/>
      <c r="R85" s="73"/>
      <c r="S85" s="54"/>
      <c r="T85" s="54"/>
      <c r="U85" s="54"/>
    </row>
    <row r="86" spans="1:21">
      <c r="A86" s="48" t="s">
        <v>94</v>
      </c>
      <c r="B86" s="2">
        <f t="shared" si="7"/>
        <v>1724.4039029999999</v>
      </c>
      <c r="C86" s="54">
        <v>1724.4039029999999</v>
      </c>
      <c r="D86" s="54">
        <v>4898.7612509999999</v>
      </c>
      <c r="E86" s="54">
        <v>14306.757755000001</v>
      </c>
      <c r="F86" s="54">
        <v>9407.9965040000006</v>
      </c>
      <c r="G86" s="54">
        <v>-122.58913630000001</v>
      </c>
      <c r="H86" s="54">
        <v>-4109.2662250000003</v>
      </c>
      <c r="I86" s="54">
        <v>1057.5</v>
      </c>
      <c r="J86" s="54">
        <f t="shared" si="8"/>
        <v>1724.4058896999995</v>
      </c>
      <c r="K86" s="54">
        <v>1927</v>
      </c>
      <c r="L86" s="73">
        <v>7115.5641240000004</v>
      </c>
      <c r="M86" s="73"/>
      <c r="N86" s="73"/>
      <c r="O86" s="73"/>
      <c r="P86" s="73"/>
      <c r="Q86" s="73"/>
      <c r="R86" s="73"/>
      <c r="S86" s="54"/>
      <c r="T86" s="54"/>
      <c r="U86" s="54"/>
    </row>
    <row r="87" spans="1:21">
      <c r="A87" s="48" t="s">
        <v>95</v>
      </c>
      <c r="B87" s="2">
        <f t="shared" si="7"/>
        <v>3124.6033299999999</v>
      </c>
      <c r="C87" s="54">
        <v>3124.6033299999999</v>
      </c>
      <c r="D87" s="54">
        <v>7248.6834630000003</v>
      </c>
      <c r="E87" s="54">
        <v>16631.906026000001</v>
      </c>
      <c r="F87" s="54">
        <v>9383.2225629999994</v>
      </c>
      <c r="G87" s="54">
        <v>-268.58741909999998</v>
      </c>
      <c r="H87" s="54">
        <v>-4306.6572560000004</v>
      </c>
      <c r="I87" s="54">
        <v>451.2</v>
      </c>
      <c r="J87" s="54">
        <f t="shared" si="8"/>
        <v>3124.6387878999994</v>
      </c>
      <c r="K87" s="54">
        <v>3393.4</v>
      </c>
      <c r="L87" s="73">
        <v>7106.3663027000002</v>
      </c>
      <c r="M87" s="73"/>
      <c r="N87" s="73"/>
      <c r="O87" s="73"/>
      <c r="P87" s="73"/>
      <c r="Q87" s="73"/>
      <c r="R87" s="73"/>
      <c r="S87" s="54"/>
      <c r="T87" s="54"/>
      <c r="U87" s="54"/>
    </row>
    <row r="88" spans="1:21">
      <c r="A88" s="48" t="s">
        <v>96</v>
      </c>
      <c r="B88" s="2">
        <f t="shared" si="7"/>
        <v>2686.6427549999999</v>
      </c>
      <c r="C88" s="54">
        <v>2686.6427549999999</v>
      </c>
      <c r="D88" s="54">
        <v>7955.620253</v>
      </c>
      <c r="E88" s="54">
        <v>18551.013524999998</v>
      </c>
      <c r="F88" s="54">
        <v>10595.393271000001</v>
      </c>
      <c r="G88" s="54">
        <v>-433.34107269999998</v>
      </c>
      <c r="H88" s="54">
        <v>-5800.2448610000001</v>
      </c>
      <c r="I88" s="54">
        <v>964.6</v>
      </c>
      <c r="J88" s="54">
        <f t="shared" si="8"/>
        <v>2686.6343192999998</v>
      </c>
      <c r="K88" s="54">
        <v>1881</v>
      </c>
      <c r="L88" s="73">
        <v>7097.1684814</v>
      </c>
      <c r="M88" s="73"/>
      <c r="N88" s="73"/>
      <c r="O88" s="73"/>
      <c r="P88" s="73"/>
      <c r="Q88" s="73"/>
      <c r="R88" s="73"/>
      <c r="S88" s="54"/>
      <c r="T88" s="54"/>
      <c r="U88" s="54"/>
    </row>
    <row r="89" spans="1:21">
      <c r="A89" s="48" t="s">
        <v>97</v>
      </c>
      <c r="B89" s="2">
        <f t="shared" si="7"/>
        <v>1165.4433429999999</v>
      </c>
      <c r="C89" s="54">
        <v>1165.4433429999999</v>
      </c>
      <c r="D89" s="54">
        <v>4795.3179339999997</v>
      </c>
      <c r="E89" s="54">
        <v>16333.902862999999</v>
      </c>
      <c r="F89" s="54">
        <v>11538.584930000001</v>
      </c>
      <c r="G89" s="54">
        <v>-341.84614720000002</v>
      </c>
      <c r="H89" s="54">
        <v>-4173.8698560000003</v>
      </c>
      <c r="I89" s="54">
        <v>885.8</v>
      </c>
      <c r="J89" s="54">
        <f t="shared" si="8"/>
        <v>1165.4019307999995</v>
      </c>
      <c r="K89" s="54">
        <v>615.1</v>
      </c>
      <c r="L89" s="73">
        <v>7087.9706600999998</v>
      </c>
      <c r="M89" s="73"/>
      <c r="N89" s="73"/>
      <c r="O89" s="73"/>
      <c r="P89" s="73"/>
      <c r="Q89" s="73"/>
      <c r="R89" s="73"/>
      <c r="S89" s="54"/>
      <c r="T89" s="54"/>
      <c r="U89" s="54"/>
    </row>
    <row r="90" spans="1:21">
      <c r="A90" s="48" t="s">
        <v>98</v>
      </c>
      <c r="B90" s="2">
        <f t="shared" si="7"/>
        <v>102.0834108</v>
      </c>
      <c r="C90" s="54">
        <v>102.0834108</v>
      </c>
      <c r="D90" s="54">
        <v>4132.1820029999999</v>
      </c>
      <c r="E90" s="54">
        <v>17044.54207</v>
      </c>
      <c r="F90" s="54">
        <v>12912.360067</v>
      </c>
      <c r="G90" s="54">
        <v>-278.94536649999998</v>
      </c>
      <c r="H90" s="54">
        <v>-4578.9120119999998</v>
      </c>
      <c r="I90" s="54">
        <v>827.8</v>
      </c>
      <c r="J90" s="54">
        <f t="shared" si="8"/>
        <v>102.12462449999998</v>
      </c>
      <c r="K90" s="54">
        <v>1568.6</v>
      </c>
      <c r="L90" s="73">
        <v>7078.7728387999996</v>
      </c>
      <c r="M90" s="73"/>
      <c r="N90" s="73"/>
      <c r="O90" s="73"/>
      <c r="P90" s="73"/>
      <c r="Q90" s="73"/>
      <c r="R90" s="73"/>
      <c r="S90" s="54"/>
      <c r="T90" s="54"/>
      <c r="U90" s="54"/>
    </row>
    <row r="91" spans="1:21">
      <c r="A91" s="45" t="s">
        <v>99</v>
      </c>
      <c r="B91" s="2">
        <f t="shared" si="7"/>
        <v>1307.1231130000001</v>
      </c>
      <c r="C91" s="54">
        <v>1307.1231130000001</v>
      </c>
      <c r="D91" s="54">
        <v>6072.4573659999996</v>
      </c>
      <c r="E91" s="54">
        <v>19155.957720999999</v>
      </c>
      <c r="F91" s="54">
        <v>13083.500354</v>
      </c>
      <c r="G91" s="54">
        <v>-176.19729950000001</v>
      </c>
      <c r="H91" s="54">
        <v>-5096.8234839999996</v>
      </c>
      <c r="I91" s="54">
        <v>507.7</v>
      </c>
      <c r="J91" s="54">
        <f t="shared" si="8"/>
        <v>1307.1365825000005</v>
      </c>
      <c r="K91" s="54">
        <v>1516.2</v>
      </c>
      <c r="L91" s="73">
        <v>3859.05951877499</v>
      </c>
      <c r="M91" s="73"/>
      <c r="N91" s="73"/>
      <c r="O91" s="73"/>
      <c r="P91" s="73"/>
      <c r="Q91" s="73"/>
      <c r="R91" s="73"/>
      <c r="S91" s="54"/>
      <c r="T91" s="54"/>
      <c r="U91" s="54"/>
    </row>
    <row r="92" spans="1:21">
      <c r="A92" s="45" t="s">
        <v>100</v>
      </c>
      <c r="B92" s="2">
        <f t="shared" si="7"/>
        <v>-881.15920730000005</v>
      </c>
      <c r="C92" s="54">
        <v>-881.15920730000005</v>
      </c>
      <c r="D92" s="54">
        <v>2832.9157700000001</v>
      </c>
      <c r="E92" s="54">
        <v>18318.971149000001</v>
      </c>
      <c r="F92" s="54">
        <v>15486.055378999999</v>
      </c>
      <c r="G92" s="54">
        <v>-370.82882319999999</v>
      </c>
      <c r="H92" s="54">
        <v>-4600.4035569999996</v>
      </c>
      <c r="I92" s="54">
        <v>1257.2</v>
      </c>
      <c r="J92" s="54">
        <f t="shared" si="8"/>
        <v>-881.11661019999951</v>
      </c>
      <c r="K92" s="54">
        <v>342.7</v>
      </c>
      <c r="L92" s="73">
        <v>639.34619874999999</v>
      </c>
      <c r="M92" s="73"/>
      <c r="N92" s="73"/>
      <c r="O92" s="73"/>
      <c r="P92" s="73"/>
      <c r="Q92" s="73"/>
      <c r="R92" s="73"/>
      <c r="S92" s="54"/>
      <c r="T92" s="54"/>
      <c r="U92" s="54"/>
    </row>
    <row r="93" spans="1:21">
      <c r="A93" s="45" t="s">
        <v>101</v>
      </c>
      <c r="B93" s="2">
        <f t="shared" si="7"/>
        <v>-3350.076509</v>
      </c>
      <c r="C93" s="54">
        <v>-3350.076509</v>
      </c>
      <c r="D93" s="54">
        <v>-1457.515024</v>
      </c>
      <c r="E93" s="54">
        <v>15284.671069</v>
      </c>
      <c r="F93" s="54">
        <v>16742.186094000001</v>
      </c>
      <c r="G93" s="54">
        <v>-398.29125010000001</v>
      </c>
      <c r="H93" s="54">
        <v>-2222.8840409999998</v>
      </c>
      <c r="I93" s="54">
        <v>728.6</v>
      </c>
      <c r="J93" s="54">
        <f t="shared" si="8"/>
        <v>-3350.0903150999998</v>
      </c>
      <c r="K93" s="54">
        <v>-2738.4</v>
      </c>
      <c r="L93" s="73">
        <v>-2580.367121275</v>
      </c>
      <c r="M93" s="73"/>
      <c r="N93" s="73"/>
      <c r="O93" s="73"/>
      <c r="P93" s="73"/>
      <c r="Q93" s="73"/>
      <c r="R93" s="73"/>
      <c r="S93" s="54"/>
      <c r="T93" s="54"/>
      <c r="U93" s="54"/>
    </row>
    <row r="94" spans="1:21">
      <c r="A94" s="45" t="s">
        <v>102</v>
      </c>
      <c r="B94" s="2">
        <f t="shared" si="7"/>
        <v>-2875.967838</v>
      </c>
      <c r="C94" s="54">
        <v>-2875.967838</v>
      </c>
      <c r="D94" s="54">
        <v>-1373.7181350000001</v>
      </c>
      <c r="E94" s="54">
        <v>11750.542846</v>
      </c>
      <c r="F94" s="54">
        <v>13124.260980999999</v>
      </c>
      <c r="G94" s="54">
        <v>-262.35903430000002</v>
      </c>
      <c r="H94" s="54">
        <v>-1676.1701129999999</v>
      </c>
      <c r="I94" s="54">
        <v>436.3</v>
      </c>
      <c r="J94" s="54">
        <f t="shared" si="8"/>
        <v>-2875.9472822999996</v>
      </c>
      <c r="K94" s="54">
        <v>-2427.8000000000002</v>
      </c>
      <c r="L94" s="73">
        <v>-5800.0804412999996</v>
      </c>
      <c r="M94" s="73"/>
      <c r="N94" s="73"/>
      <c r="O94" s="73"/>
      <c r="P94" s="73"/>
      <c r="Q94" s="73"/>
      <c r="R94" s="73"/>
      <c r="S94" s="54"/>
      <c r="T94" s="54"/>
      <c r="U94" s="54"/>
    </row>
    <row r="95" spans="1:21">
      <c r="A95" s="45" t="s">
        <v>103</v>
      </c>
      <c r="B95" s="2">
        <f t="shared" si="7"/>
        <v>953.53713300000004</v>
      </c>
      <c r="C95" s="54">
        <v>953.53713300000004</v>
      </c>
      <c r="D95" s="54">
        <v>2541.4623000000001</v>
      </c>
      <c r="E95" s="54">
        <v>11386.516647</v>
      </c>
      <c r="F95" s="54">
        <v>8845.0543460000008</v>
      </c>
      <c r="G95" s="54">
        <v>-311.57505730000003</v>
      </c>
      <c r="H95" s="54">
        <v>-1539.595442</v>
      </c>
      <c r="I95" s="54">
        <v>263.2</v>
      </c>
      <c r="J95" s="54">
        <f t="shared" si="8"/>
        <v>953.49180070000011</v>
      </c>
      <c r="K95" s="54">
        <v>534.1</v>
      </c>
      <c r="L95" s="73">
        <v>-3470.54544067499</v>
      </c>
      <c r="M95" s="73"/>
      <c r="N95" s="73"/>
      <c r="O95" s="73"/>
      <c r="P95" s="73"/>
      <c r="Q95" s="73"/>
      <c r="R95" s="73"/>
      <c r="S95" s="54"/>
      <c r="T95" s="54"/>
      <c r="U95" s="54"/>
    </row>
    <row r="96" spans="1:21">
      <c r="A96" s="45" t="s">
        <v>104</v>
      </c>
      <c r="B96" s="2">
        <f t="shared" si="7"/>
        <v>1812.625499</v>
      </c>
      <c r="C96" s="54">
        <v>1812.625499</v>
      </c>
      <c r="D96" s="54">
        <v>4137.7980239999997</v>
      </c>
      <c r="E96" s="54">
        <v>13093.10543</v>
      </c>
      <c r="F96" s="54">
        <v>8955.3074049999996</v>
      </c>
      <c r="G96" s="54">
        <v>-576.42855139999995</v>
      </c>
      <c r="H96" s="54">
        <v>-2472.6833489999999</v>
      </c>
      <c r="I96" s="54">
        <v>723.9</v>
      </c>
      <c r="J96" s="54">
        <f t="shared" si="8"/>
        <v>1812.5861236000001</v>
      </c>
      <c r="K96" s="54">
        <v>1299</v>
      </c>
      <c r="L96" s="73">
        <v>-1141.0104400499999</v>
      </c>
      <c r="M96" s="73"/>
      <c r="N96" s="73"/>
      <c r="O96" s="73"/>
      <c r="P96" s="73"/>
      <c r="Q96" s="73"/>
      <c r="R96" s="73"/>
      <c r="S96" s="54"/>
      <c r="T96" s="54"/>
      <c r="U96" s="54"/>
    </row>
    <row r="97" spans="1:21">
      <c r="A97" s="45" t="s">
        <v>105</v>
      </c>
      <c r="B97" s="2">
        <f t="shared" si="7"/>
        <v>305.78926360000003</v>
      </c>
      <c r="C97" s="54">
        <v>305.78926360000003</v>
      </c>
      <c r="D97" s="54">
        <v>3585.8412739999999</v>
      </c>
      <c r="E97" s="54">
        <v>13825.768699</v>
      </c>
      <c r="F97" s="54">
        <v>10239.927425</v>
      </c>
      <c r="G97" s="54">
        <v>-683.39954020000005</v>
      </c>
      <c r="H97" s="54">
        <v>-2830.922892</v>
      </c>
      <c r="I97" s="54">
        <v>234.3</v>
      </c>
      <c r="J97" s="54">
        <f t="shared" si="8"/>
        <v>305.8188417999998</v>
      </c>
      <c r="K97" s="54">
        <v>197</v>
      </c>
      <c r="L97" s="73">
        <v>1188.5245605749999</v>
      </c>
      <c r="M97" s="73"/>
      <c r="N97" s="73"/>
      <c r="O97" s="73"/>
      <c r="P97" s="73"/>
      <c r="Q97" s="73"/>
      <c r="R97" s="73"/>
      <c r="S97" s="54"/>
      <c r="T97" s="54"/>
      <c r="U97" s="54"/>
    </row>
    <row r="98" spans="1:21">
      <c r="A98" s="45" t="s">
        <v>106</v>
      </c>
      <c r="B98" s="2">
        <f t="shared" si="7"/>
        <v>446.10766560000002</v>
      </c>
      <c r="C98" s="54">
        <v>446.10766560000002</v>
      </c>
      <c r="D98" s="54">
        <v>5094.9308119999996</v>
      </c>
      <c r="E98" s="54">
        <v>17157.280706000001</v>
      </c>
      <c r="F98" s="54">
        <v>12062.349892</v>
      </c>
      <c r="G98" s="54">
        <v>-439.03986739999999</v>
      </c>
      <c r="H98" s="54">
        <v>-4551.4835970000004</v>
      </c>
      <c r="I98" s="54">
        <v>341.7</v>
      </c>
      <c r="J98" s="54">
        <f t="shared" si="8"/>
        <v>446.1073475999994</v>
      </c>
      <c r="K98" s="54">
        <v>540</v>
      </c>
      <c r="L98" s="73">
        <v>3518.0595612000002</v>
      </c>
      <c r="M98" s="73"/>
      <c r="N98" s="73"/>
      <c r="O98" s="73"/>
      <c r="P98" s="73"/>
      <c r="Q98" s="73"/>
      <c r="R98" s="73"/>
      <c r="S98" s="54"/>
      <c r="T98" s="54"/>
      <c r="U98" s="54"/>
    </row>
    <row r="99" spans="1:21">
      <c r="A99" s="45" t="s">
        <v>107</v>
      </c>
      <c r="B99" s="2">
        <f t="shared" si="7"/>
        <v>2161.0673550000001</v>
      </c>
      <c r="C99" s="54">
        <v>2161.0673550000001</v>
      </c>
      <c r="D99" s="54">
        <v>3864.1278400000001</v>
      </c>
      <c r="E99" s="54">
        <v>15610.873326999999</v>
      </c>
      <c r="F99" s="54">
        <v>11746.745487</v>
      </c>
      <c r="G99" s="54">
        <v>-174.8276204</v>
      </c>
      <c r="H99" s="54">
        <v>-3185.249781</v>
      </c>
      <c r="I99" s="54">
        <v>1657.016916</v>
      </c>
      <c r="J99" s="54">
        <f t="shared" si="8"/>
        <v>2161.0673546000003</v>
      </c>
      <c r="K99" s="54">
        <v>2097.1</v>
      </c>
      <c r="L99" s="73">
        <v>3455.6863921999998</v>
      </c>
      <c r="M99" s="73"/>
      <c r="N99" s="73"/>
      <c r="O99" s="73"/>
      <c r="P99" s="73"/>
      <c r="Q99" s="73"/>
      <c r="R99" s="73"/>
      <c r="S99" s="54"/>
      <c r="T99" s="54"/>
      <c r="U99" s="54"/>
    </row>
    <row r="100" spans="1:21">
      <c r="A100" s="45" t="s">
        <v>108</v>
      </c>
      <c r="B100" s="2">
        <f t="shared" si="7"/>
        <v>793.62468950000004</v>
      </c>
      <c r="C100" s="54">
        <v>793.62468950000004</v>
      </c>
      <c r="D100" s="54">
        <v>3056.9268659999998</v>
      </c>
      <c r="E100" s="54">
        <v>16394.651999999998</v>
      </c>
      <c r="F100" s="54">
        <v>13337.725134</v>
      </c>
      <c r="G100" s="54">
        <v>-457.79172119999998</v>
      </c>
      <c r="H100" s="54">
        <v>-3159.9193989999999</v>
      </c>
      <c r="I100" s="54">
        <v>1354.408944</v>
      </c>
      <c r="J100" s="54">
        <f t="shared" si="8"/>
        <v>793.62468979999971</v>
      </c>
      <c r="K100" s="54">
        <v>541.29999999999995</v>
      </c>
      <c r="L100" s="73">
        <v>3393.3132231999998</v>
      </c>
      <c r="M100" s="73"/>
      <c r="N100" s="73"/>
      <c r="O100" s="73"/>
      <c r="P100" s="73"/>
      <c r="Q100" s="73"/>
      <c r="R100" s="73"/>
      <c r="S100" s="54"/>
      <c r="T100" s="54"/>
      <c r="U100" s="54"/>
    </row>
    <row r="101" spans="1:21">
      <c r="A101" s="45" t="s">
        <v>109</v>
      </c>
      <c r="B101" s="2">
        <f t="shared" si="7"/>
        <v>-757.75826429999995</v>
      </c>
      <c r="C101" s="54">
        <v>-757.75826429999995</v>
      </c>
      <c r="D101" s="54">
        <v>3503.7920180000001</v>
      </c>
      <c r="E101" s="54">
        <v>18429.768592</v>
      </c>
      <c r="F101" s="54">
        <v>14925.976575000001</v>
      </c>
      <c r="G101" s="54">
        <v>-628.14095410000004</v>
      </c>
      <c r="H101" s="54">
        <v>-4151.002211</v>
      </c>
      <c r="I101" s="54">
        <v>517.59288349999997</v>
      </c>
      <c r="J101" s="54">
        <f t="shared" si="8"/>
        <v>-757.75826360000019</v>
      </c>
      <c r="K101" s="54">
        <v>-52.7</v>
      </c>
      <c r="L101" s="73">
        <v>3330.9400541999998</v>
      </c>
      <c r="M101" s="73"/>
      <c r="N101" s="73"/>
      <c r="O101" s="73"/>
      <c r="P101" s="73"/>
      <c r="Q101" s="73"/>
      <c r="R101" s="73"/>
      <c r="S101" s="54"/>
      <c r="T101" s="54"/>
      <c r="U101" s="54"/>
    </row>
    <row r="102" spans="1:21">
      <c r="A102" s="45" t="s">
        <v>110</v>
      </c>
      <c r="B102" s="2">
        <f t="shared" si="7"/>
        <v>1071.6331049999999</v>
      </c>
      <c r="C102" s="54">
        <v>1071.6331049999999</v>
      </c>
      <c r="D102" s="54">
        <v>4899.6251169999996</v>
      </c>
      <c r="E102" s="54">
        <v>20461.554644</v>
      </c>
      <c r="F102" s="54">
        <v>15561.929527</v>
      </c>
      <c r="G102" s="54">
        <v>-545.06670859999997</v>
      </c>
      <c r="H102" s="54">
        <v>-4269.0599599999996</v>
      </c>
      <c r="I102" s="54">
        <v>986.13465689999998</v>
      </c>
      <c r="J102" s="54">
        <f t="shared" si="8"/>
        <v>1071.6331052999997</v>
      </c>
      <c r="K102" s="54">
        <v>1216</v>
      </c>
      <c r="L102" s="73">
        <v>3268.5668851999999</v>
      </c>
      <c r="M102" s="73"/>
      <c r="N102" s="73"/>
      <c r="O102" s="73"/>
      <c r="P102" s="73"/>
      <c r="Q102" s="73"/>
      <c r="R102" s="73"/>
      <c r="S102" s="54"/>
      <c r="T102" s="54"/>
      <c r="U102" s="54"/>
    </row>
    <row r="103" spans="1:21">
      <c r="A103" s="45" t="s">
        <v>111</v>
      </c>
      <c r="B103" s="2">
        <f t="shared" si="7"/>
        <v>639.92148350000002</v>
      </c>
      <c r="C103" s="54">
        <v>639.92148350000002</v>
      </c>
      <c r="D103" s="54">
        <v>4230.0528009999998</v>
      </c>
      <c r="E103" s="54">
        <v>20210.294882999999</v>
      </c>
      <c r="F103" s="54">
        <v>15980.258346000001</v>
      </c>
      <c r="G103" s="54">
        <v>-207.780126</v>
      </c>
      <c r="H103" s="54">
        <v>-3824.6391410000001</v>
      </c>
      <c r="I103" s="54">
        <v>442.2879494</v>
      </c>
      <c r="J103" s="54">
        <f t="shared" si="8"/>
        <v>639.9214833999996</v>
      </c>
      <c r="K103" s="54">
        <v>258.60000000000002</v>
      </c>
      <c r="L103" s="73">
        <v>1646.379371425</v>
      </c>
      <c r="M103" s="73"/>
      <c r="N103" s="73"/>
      <c r="O103" s="73"/>
      <c r="P103" s="73"/>
      <c r="Q103" s="73"/>
      <c r="R103" s="73"/>
      <c r="S103" s="54"/>
      <c r="T103" s="54"/>
      <c r="U103" s="54"/>
    </row>
    <row r="104" spans="1:21">
      <c r="A104" s="45" t="s">
        <v>112</v>
      </c>
      <c r="B104" s="2">
        <f t="shared" si="7"/>
        <v>406.00076860000001</v>
      </c>
      <c r="C104" s="54">
        <v>406.00076860000001</v>
      </c>
      <c r="D104" s="54">
        <v>3892.3795279999999</v>
      </c>
      <c r="E104" s="54">
        <v>21337.026537000002</v>
      </c>
      <c r="F104" s="54">
        <v>17445.640049000001</v>
      </c>
      <c r="G104" s="54">
        <v>-777.70928649999996</v>
      </c>
      <c r="H104" s="54">
        <v>-3707.024328</v>
      </c>
      <c r="I104" s="54">
        <v>998.35485449999999</v>
      </c>
      <c r="J104" s="54">
        <f t="shared" si="8"/>
        <v>406.00076799999999</v>
      </c>
      <c r="K104" s="54">
        <v>256</v>
      </c>
      <c r="L104" s="73">
        <v>24.1918576499999</v>
      </c>
      <c r="M104" s="73"/>
      <c r="N104" s="73"/>
      <c r="O104" s="73"/>
      <c r="P104" s="73"/>
      <c r="Q104" s="73"/>
      <c r="R104" s="73"/>
      <c r="S104" s="54"/>
      <c r="T104" s="54"/>
      <c r="U104" s="54"/>
    </row>
    <row r="105" spans="1:21">
      <c r="A105" t="s">
        <v>113</v>
      </c>
      <c r="B105" s="2">
        <f t="shared" si="7"/>
        <v>-2998.7324250000001</v>
      </c>
      <c r="C105" s="54">
        <v>-2998.7324250000001</v>
      </c>
      <c r="D105" s="54">
        <v>312.09700900000001</v>
      </c>
      <c r="E105" s="54">
        <v>19298.621283</v>
      </c>
      <c r="F105" s="54">
        <v>18986.531395000002</v>
      </c>
      <c r="G105" s="54">
        <v>-801.81573730000002</v>
      </c>
      <c r="H105" s="54">
        <v>-2991.4200999999998</v>
      </c>
      <c r="I105" s="54">
        <v>482.40640250000001</v>
      </c>
      <c r="J105" s="54">
        <f t="shared" si="8"/>
        <v>-2998.7324257999999</v>
      </c>
      <c r="K105" s="54">
        <v>-2894.7</v>
      </c>
      <c r="L105" s="73">
        <v>-1597.9956561250001</v>
      </c>
      <c r="M105" s="73"/>
      <c r="N105" s="73"/>
      <c r="O105" s="73"/>
      <c r="P105" s="73"/>
      <c r="Q105" s="73"/>
      <c r="R105" s="73"/>
      <c r="S105" s="54"/>
      <c r="T105" s="54"/>
      <c r="U105" s="54"/>
    </row>
    <row r="106" spans="1:21">
      <c r="A106" t="s">
        <v>114</v>
      </c>
      <c r="B106" s="2">
        <f t="shared" si="7"/>
        <v>-1267.3729969999999</v>
      </c>
      <c r="C106" s="54">
        <v>-1267.3729969999999</v>
      </c>
      <c r="D106" s="54">
        <v>2358.4188279999998</v>
      </c>
      <c r="E106" s="54">
        <v>20565.442469000001</v>
      </c>
      <c r="F106" s="54">
        <v>18207.060047999999</v>
      </c>
      <c r="G106" s="54">
        <v>-629.6039174</v>
      </c>
      <c r="H106" s="54">
        <v>-3491.562128</v>
      </c>
      <c r="I106" s="54">
        <v>495.37422079999999</v>
      </c>
      <c r="J106" s="54">
        <f t="shared" si="8"/>
        <v>-1267.3729966000001</v>
      </c>
      <c r="L106" s="73">
        <v>-3220.1831698999999</v>
      </c>
      <c r="M106" s="73"/>
      <c r="N106" s="73"/>
      <c r="O106" s="73"/>
      <c r="P106" s="73"/>
      <c r="Q106" s="73"/>
      <c r="R106" s="73"/>
    </row>
    <row r="107" spans="1:21">
      <c r="A107" t="s">
        <v>115</v>
      </c>
      <c r="B107" s="2">
        <f t="shared" si="7"/>
        <v>157.43594350000001</v>
      </c>
      <c r="C107" s="54">
        <v>157.43594350000001</v>
      </c>
      <c r="D107" s="54">
        <v>2646.879825</v>
      </c>
      <c r="E107" s="54">
        <v>19872.831019000001</v>
      </c>
      <c r="F107" s="54">
        <v>17225.951194000001</v>
      </c>
      <c r="G107" s="54">
        <v>83.941157279999999</v>
      </c>
      <c r="H107" s="54">
        <v>-2922.3197749999999</v>
      </c>
      <c r="I107" s="54">
        <v>348.93473619999997</v>
      </c>
      <c r="J107" s="54">
        <f t="shared" si="8"/>
        <v>157.43594347999999</v>
      </c>
    </row>
    <row r="108" spans="1:21">
      <c r="A108" t="s">
        <v>116</v>
      </c>
      <c r="B108" s="2">
        <f t="shared" si="7"/>
        <v>-1744.793498</v>
      </c>
      <c r="C108" s="54">
        <v>-1744.793498</v>
      </c>
      <c r="D108" s="54">
        <v>1681.453638</v>
      </c>
      <c r="E108" s="54">
        <v>19786.983436999999</v>
      </c>
      <c r="F108" s="54">
        <v>18105.529799</v>
      </c>
      <c r="G108" s="54">
        <v>-549.80328120000001</v>
      </c>
      <c r="H108" s="54">
        <v>-3268.8255279999998</v>
      </c>
      <c r="I108" s="54">
        <v>392.38167240000001</v>
      </c>
      <c r="J108" s="54">
        <f t="shared" si="8"/>
        <v>-1744.7934988</v>
      </c>
    </row>
    <row r="109" spans="1:21">
      <c r="A109" t="s">
        <v>117</v>
      </c>
      <c r="B109" s="2">
        <f>C109</f>
        <v>-4782.9634050000004</v>
      </c>
      <c r="C109" s="54">
        <v>-4782.9634050000004</v>
      </c>
      <c r="D109" s="54">
        <v>-1776.977682</v>
      </c>
      <c r="E109" s="54">
        <v>17449.680788000001</v>
      </c>
      <c r="F109" s="54">
        <v>19226.658469999998</v>
      </c>
      <c r="G109" s="54">
        <v>-557.81842340000003</v>
      </c>
      <c r="H109" s="54">
        <v>-2735.8538159999998</v>
      </c>
      <c r="I109" s="54">
        <v>287.68651599999998</v>
      </c>
      <c r="J109" s="54">
        <f t="shared" si="8"/>
        <v>-4782.9634053999998</v>
      </c>
    </row>
    <row r="110" spans="1:21">
      <c r="A110" t="s">
        <v>10</v>
      </c>
      <c r="B110" s="16">
        <f>D110+G110+H110+I110</f>
        <v>-1727.439137447509</v>
      </c>
      <c r="D110" s="84">
        <f>E110-F110</f>
        <v>1656.8962610000017</v>
      </c>
      <c r="E110" s="54">
        <v>21703.293032000001</v>
      </c>
      <c r="F110" s="54">
        <v>20046.396771</v>
      </c>
      <c r="G110" s="83">
        <f>Q22</f>
        <v>-428.79476595123106</v>
      </c>
      <c r="H110" s="83">
        <f>R22</f>
        <v>-3832.9009481186254</v>
      </c>
      <c r="I110" s="83">
        <f>S22</f>
        <v>877.36031562234575</v>
      </c>
    </row>
    <row r="112" spans="1:21">
      <c r="E112" s="54"/>
    </row>
  </sheetData>
  <mergeCells count="1">
    <mergeCell ref="N1:T1"/>
  </mergeCells>
  <pageMargins left="0.7" right="0.7" top="0.75" bottom="0.75" header="0.3" footer="0.3"/>
  <ignoredErrors>
    <ignoredError sqref="B43:B70 B3:B42" unlockedFormula="1"/>
  </ignoredErrors>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710"/>
  <sheetViews>
    <sheetView workbookViewId="0">
      <selection sqref="A1:IV65536"/>
    </sheetView>
  </sheetViews>
  <sheetFormatPr baseColWidth="10" defaultColWidth="12" defaultRowHeight="15"/>
  <cols>
    <col min="1" max="1" width="12" style="1" customWidth="1"/>
    <col min="2" max="2" width="12" style="3" customWidth="1"/>
  </cols>
  <sheetData>
    <row r="1" spans="1:2">
      <c r="A1" s="1" t="s">
        <v>278</v>
      </c>
    </row>
    <row r="2" spans="1:2">
      <c r="A2" s="1" t="s">
        <v>279</v>
      </c>
      <c r="B2" s="3" t="s">
        <v>283</v>
      </c>
    </row>
    <row r="3" spans="1:2">
      <c r="A3" s="1" t="s">
        <v>285</v>
      </c>
      <c r="B3" s="3" t="s">
        <v>282</v>
      </c>
    </row>
    <row r="4" spans="1:2">
      <c r="A4" s="1">
        <v>19906</v>
      </c>
      <c r="B4" s="3" t="s">
        <v>284</v>
      </c>
    </row>
    <row r="5" spans="1:2">
      <c r="A5" s="112" t="s">
        <v>280</v>
      </c>
    </row>
    <row r="6" spans="1:2">
      <c r="A6" s="1" t="s">
        <v>281</v>
      </c>
    </row>
    <row r="7" spans="1:2">
      <c r="A7" s="1" t="s">
        <v>286</v>
      </c>
      <c r="B7" s="3" t="s">
        <v>287</v>
      </c>
    </row>
    <row r="8" spans="1:2">
      <c r="A8" s="1">
        <v>19906</v>
      </c>
      <c r="B8" s="3">
        <v>0.8</v>
      </c>
    </row>
    <row r="9" spans="1:2">
      <c r="A9" s="1">
        <v>19937</v>
      </c>
      <c r="B9" s="3">
        <v>1.22</v>
      </c>
    </row>
    <row r="10" spans="1:2">
      <c r="A10" s="1">
        <v>19968</v>
      </c>
      <c r="B10" s="3">
        <v>1.06</v>
      </c>
    </row>
    <row r="11" spans="1:2">
      <c r="A11" s="1">
        <v>19998</v>
      </c>
      <c r="B11" s="3">
        <v>0.85</v>
      </c>
    </row>
    <row r="12" spans="1:2">
      <c r="A12" s="1">
        <v>20029</v>
      </c>
      <c r="B12" s="3">
        <v>0.83</v>
      </c>
    </row>
    <row r="13" spans="1:2">
      <c r="A13" s="1">
        <v>20059</v>
      </c>
      <c r="B13" s="3">
        <v>1.28</v>
      </c>
    </row>
    <row r="14" spans="1:2">
      <c r="A14" s="1">
        <v>20090</v>
      </c>
      <c r="B14" s="3">
        <v>1.39</v>
      </c>
    </row>
    <row r="15" spans="1:2">
      <c r="A15" s="1">
        <v>20121</v>
      </c>
      <c r="B15" s="3">
        <v>1.29</v>
      </c>
    </row>
    <row r="16" spans="1:2">
      <c r="A16" s="1">
        <v>20149</v>
      </c>
      <c r="B16" s="3">
        <v>1.35</v>
      </c>
    </row>
    <row r="17" spans="1:2">
      <c r="A17" s="1">
        <v>20180</v>
      </c>
      <c r="B17" s="3">
        <v>1.43</v>
      </c>
    </row>
    <row r="18" spans="1:2">
      <c r="A18" s="1">
        <v>20210</v>
      </c>
      <c r="B18" s="3">
        <v>1.43</v>
      </c>
    </row>
    <row r="19" spans="1:2">
      <c r="A19" s="1">
        <v>20241</v>
      </c>
      <c r="B19" s="3">
        <v>1.64</v>
      </c>
    </row>
    <row r="20" spans="1:2">
      <c r="A20" s="1">
        <v>20271</v>
      </c>
      <c r="B20" s="3">
        <v>1.68</v>
      </c>
    </row>
    <row r="21" spans="1:2">
      <c r="A21" s="1">
        <v>20302</v>
      </c>
      <c r="B21" s="3">
        <v>1.96</v>
      </c>
    </row>
    <row r="22" spans="1:2">
      <c r="A22" s="1">
        <v>20333</v>
      </c>
      <c r="B22" s="3">
        <v>2.1800000000000002</v>
      </c>
    </row>
    <row r="23" spans="1:2">
      <c r="A23" s="1">
        <v>20363</v>
      </c>
      <c r="B23" s="3">
        <v>2.2400000000000002</v>
      </c>
    </row>
    <row r="24" spans="1:2">
      <c r="A24" s="1">
        <v>20394</v>
      </c>
      <c r="B24" s="3">
        <v>2.35</v>
      </c>
    </row>
    <row r="25" spans="1:2">
      <c r="A25" s="1">
        <v>20424</v>
      </c>
      <c r="B25" s="3">
        <v>2.48</v>
      </c>
    </row>
    <row r="26" spans="1:2">
      <c r="A26" s="1">
        <v>20455</v>
      </c>
      <c r="B26" s="3">
        <v>2.4500000000000002</v>
      </c>
    </row>
    <row r="27" spans="1:2">
      <c r="A27" s="1">
        <v>20486</v>
      </c>
      <c r="B27" s="3">
        <v>2.5</v>
      </c>
    </row>
    <row r="28" spans="1:2">
      <c r="A28" s="1">
        <v>20515</v>
      </c>
      <c r="B28" s="3">
        <v>2.5</v>
      </c>
    </row>
    <row r="29" spans="1:2">
      <c r="A29" s="1">
        <v>20546</v>
      </c>
      <c r="B29" s="3">
        <v>2.62</v>
      </c>
    </row>
    <row r="30" spans="1:2">
      <c r="A30" s="1">
        <v>20576</v>
      </c>
      <c r="B30" s="3">
        <v>2.75</v>
      </c>
    </row>
    <row r="31" spans="1:2">
      <c r="A31" s="1">
        <v>20607</v>
      </c>
      <c r="B31" s="3">
        <v>2.71</v>
      </c>
    </row>
    <row r="32" spans="1:2">
      <c r="A32" s="1">
        <v>20637</v>
      </c>
      <c r="B32" s="3">
        <v>2.75</v>
      </c>
    </row>
    <row r="33" spans="1:2">
      <c r="A33" s="1">
        <v>20668</v>
      </c>
      <c r="B33" s="3">
        <v>2.73</v>
      </c>
    </row>
    <row r="34" spans="1:2">
      <c r="A34" s="1">
        <v>20699</v>
      </c>
      <c r="B34" s="3">
        <v>2.95</v>
      </c>
    </row>
    <row r="35" spans="1:2">
      <c r="A35" s="1">
        <v>20729</v>
      </c>
      <c r="B35" s="3">
        <v>2.96</v>
      </c>
    </row>
    <row r="36" spans="1:2">
      <c r="A36" s="1">
        <v>20760</v>
      </c>
      <c r="B36" s="3">
        <v>2.88</v>
      </c>
    </row>
    <row r="37" spans="1:2">
      <c r="A37" s="1">
        <v>20790</v>
      </c>
      <c r="B37" s="3">
        <v>2.94</v>
      </c>
    </row>
    <row r="38" spans="1:2">
      <c r="A38" s="1">
        <v>20821</v>
      </c>
      <c r="B38" s="3">
        <v>2.84</v>
      </c>
    </row>
    <row r="39" spans="1:2">
      <c r="A39" s="1">
        <v>20852</v>
      </c>
      <c r="B39" s="3">
        <v>3</v>
      </c>
    </row>
    <row r="40" spans="1:2">
      <c r="A40" s="1">
        <v>20880</v>
      </c>
      <c r="B40" s="3">
        <v>2.96</v>
      </c>
    </row>
    <row r="41" spans="1:2">
      <c r="A41" s="1">
        <v>20911</v>
      </c>
      <c r="B41" s="3">
        <v>3</v>
      </c>
    </row>
    <row r="42" spans="1:2">
      <c r="A42" s="1">
        <v>20941</v>
      </c>
      <c r="B42" s="3">
        <v>3</v>
      </c>
    </row>
    <row r="43" spans="1:2">
      <c r="A43" s="1">
        <v>20972</v>
      </c>
      <c r="B43" s="3">
        <v>3</v>
      </c>
    </row>
    <row r="44" spans="1:2">
      <c r="A44" s="1">
        <v>21002</v>
      </c>
      <c r="B44" s="3">
        <v>2.99</v>
      </c>
    </row>
    <row r="45" spans="1:2">
      <c r="A45" s="1">
        <v>21033</v>
      </c>
      <c r="B45" s="3">
        <v>3.24</v>
      </c>
    </row>
    <row r="46" spans="1:2">
      <c r="A46" s="1">
        <v>21064</v>
      </c>
      <c r="B46" s="3">
        <v>3.47</v>
      </c>
    </row>
    <row r="47" spans="1:2">
      <c r="A47" s="1">
        <v>21094</v>
      </c>
      <c r="B47" s="3">
        <v>3.5</v>
      </c>
    </row>
    <row r="48" spans="1:2">
      <c r="A48" s="1">
        <v>21125</v>
      </c>
      <c r="B48" s="3">
        <v>3.28</v>
      </c>
    </row>
    <row r="49" spans="1:2">
      <c r="A49" s="1">
        <v>21155</v>
      </c>
      <c r="B49" s="3">
        <v>2.98</v>
      </c>
    </row>
    <row r="50" spans="1:2">
      <c r="A50" s="1">
        <v>21186</v>
      </c>
      <c r="B50" s="3">
        <v>2.72</v>
      </c>
    </row>
    <row r="51" spans="1:2">
      <c r="A51" s="1">
        <v>21217</v>
      </c>
      <c r="B51" s="3">
        <v>1.67</v>
      </c>
    </row>
    <row r="52" spans="1:2">
      <c r="A52" s="1">
        <v>21245</v>
      </c>
      <c r="B52" s="3">
        <v>1.2</v>
      </c>
    </row>
    <row r="53" spans="1:2">
      <c r="A53" s="1">
        <v>21276</v>
      </c>
      <c r="B53" s="3">
        <v>1.26</v>
      </c>
    </row>
    <row r="54" spans="1:2">
      <c r="A54" s="1">
        <v>21306</v>
      </c>
      <c r="B54" s="3">
        <v>0.63</v>
      </c>
    </row>
    <row r="55" spans="1:2">
      <c r="A55" s="1">
        <v>21337</v>
      </c>
      <c r="B55" s="3">
        <v>0.93</v>
      </c>
    </row>
    <row r="56" spans="1:2">
      <c r="A56" s="1">
        <v>21367</v>
      </c>
      <c r="B56" s="3">
        <v>0.68</v>
      </c>
    </row>
    <row r="57" spans="1:2">
      <c r="A57" s="1">
        <v>21398</v>
      </c>
      <c r="B57" s="3">
        <v>1.53</v>
      </c>
    </row>
    <row r="58" spans="1:2">
      <c r="A58" s="1">
        <v>21429</v>
      </c>
      <c r="B58" s="3">
        <v>1.76</v>
      </c>
    </row>
    <row r="59" spans="1:2">
      <c r="A59" s="1">
        <v>21459</v>
      </c>
      <c r="B59" s="3">
        <v>1.8</v>
      </c>
    </row>
    <row r="60" spans="1:2">
      <c r="A60" s="1">
        <v>21490</v>
      </c>
      <c r="B60" s="3">
        <v>2.27</v>
      </c>
    </row>
    <row r="61" spans="1:2">
      <c r="A61" s="1">
        <v>21520</v>
      </c>
      <c r="B61" s="3">
        <v>2.42</v>
      </c>
    </row>
    <row r="62" spans="1:2">
      <c r="A62" s="1">
        <v>21551</v>
      </c>
      <c r="B62" s="3">
        <v>2.48</v>
      </c>
    </row>
    <row r="63" spans="1:2">
      <c r="A63" s="1">
        <v>21582</v>
      </c>
      <c r="B63" s="3">
        <v>2.4300000000000002</v>
      </c>
    </row>
    <row r="64" spans="1:2">
      <c r="A64" s="1">
        <v>21610</v>
      </c>
      <c r="B64" s="3">
        <v>2.8</v>
      </c>
    </row>
    <row r="65" spans="1:2">
      <c r="A65" s="1">
        <v>21641</v>
      </c>
      <c r="B65" s="3">
        <v>2.96</v>
      </c>
    </row>
    <row r="66" spans="1:2">
      <c r="A66" s="1">
        <v>21671</v>
      </c>
      <c r="B66" s="3">
        <v>2.9</v>
      </c>
    </row>
    <row r="67" spans="1:2">
      <c r="A67" s="1">
        <v>21702</v>
      </c>
      <c r="B67" s="3">
        <v>3.39</v>
      </c>
    </row>
    <row r="68" spans="1:2">
      <c r="A68" s="1">
        <v>21732</v>
      </c>
      <c r="B68" s="3">
        <v>3.47</v>
      </c>
    </row>
    <row r="69" spans="1:2">
      <c r="A69" s="1">
        <v>21763</v>
      </c>
      <c r="B69" s="3">
        <v>3.5</v>
      </c>
    </row>
    <row r="70" spans="1:2">
      <c r="A70" s="1">
        <v>21794</v>
      </c>
      <c r="B70" s="3">
        <v>3.76</v>
      </c>
    </row>
    <row r="71" spans="1:2">
      <c r="A71" s="1">
        <v>21824</v>
      </c>
      <c r="B71" s="3">
        <v>3.98</v>
      </c>
    </row>
    <row r="72" spans="1:2">
      <c r="A72" s="1">
        <v>21855</v>
      </c>
      <c r="B72" s="3">
        <v>4</v>
      </c>
    </row>
    <row r="73" spans="1:2">
      <c r="A73" s="1">
        <v>21885</v>
      </c>
      <c r="B73" s="3">
        <v>3.99</v>
      </c>
    </row>
    <row r="74" spans="1:2">
      <c r="A74" s="1">
        <v>21916</v>
      </c>
      <c r="B74" s="3">
        <v>3.99</v>
      </c>
    </row>
    <row r="75" spans="1:2">
      <c r="A75" s="1">
        <v>21947</v>
      </c>
      <c r="B75" s="3">
        <v>3.97</v>
      </c>
    </row>
    <row r="76" spans="1:2">
      <c r="A76" s="1">
        <v>21976</v>
      </c>
      <c r="B76" s="3">
        <v>3.84</v>
      </c>
    </row>
    <row r="77" spans="1:2">
      <c r="A77" s="1">
        <v>22007</v>
      </c>
      <c r="B77" s="3">
        <v>3.92</v>
      </c>
    </row>
    <row r="78" spans="1:2">
      <c r="A78" s="1">
        <v>22037</v>
      </c>
      <c r="B78" s="3">
        <v>3.85</v>
      </c>
    </row>
    <row r="79" spans="1:2">
      <c r="A79" s="1">
        <v>22068</v>
      </c>
      <c r="B79" s="3">
        <v>3.32</v>
      </c>
    </row>
    <row r="80" spans="1:2">
      <c r="A80" s="1">
        <v>22098</v>
      </c>
      <c r="B80" s="3">
        <v>3.23</v>
      </c>
    </row>
    <row r="81" spans="1:2">
      <c r="A81" s="1">
        <v>22129</v>
      </c>
      <c r="B81" s="3">
        <v>2.98</v>
      </c>
    </row>
    <row r="82" spans="1:2">
      <c r="A82" s="1">
        <v>22160</v>
      </c>
      <c r="B82" s="3">
        <v>2.6</v>
      </c>
    </row>
    <row r="83" spans="1:2">
      <c r="A83" s="1">
        <v>22190</v>
      </c>
      <c r="B83" s="3">
        <v>2.4700000000000002</v>
      </c>
    </row>
    <row r="84" spans="1:2">
      <c r="A84" s="1">
        <v>22221</v>
      </c>
      <c r="B84" s="3">
        <v>2.44</v>
      </c>
    </row>
    <row r="85" spans="1:2">
      <c r="A85" s="1">
        <v>22251</v>
      </c>
      <c r="B85" s="3">
        <v>1.98</v>
      </c>
    </row>
    <row r="86" spans="1:2">
      <c r="A86" s="1">
        <v>22282</v>
      </c>
      <c r="B86" s="3">
        <v>1.45</v>
      </c>
    </row>
    <row r="87" spans="1:2">
      <c r="A87" s="1">
        <v>22313</v>
      </c>
      <c r="B87" s="3">
        <v>2.54</v>
      </c>
    </row>
    <row r="88" spans="1:2">
      <c r="A88" s="1">
        <v>22341</v>
      </c>
      <c r="B88" s="3">
        <v>2.02</v>
      </c>
    </row>
    <row r="89" spans="1:2">
      <c r="A89" s="1">
        <v>22372</v>
      </c>
      <c r="B89" s="3">
        <v>1.49</v>
      </c>
    </row>
    <row r="90" spans="1:2">
      <c r="A90" s="1">
        <v>22402</v>
      </c>
      <c r="B90" s="3">
        <v>1.98</v>
      </c>
    </row>
    <row r="91" spans="1:2">
      <c r="A91" s="1">
        <v>22433</v>
      </c>
      <c r="B91" s="3">
        <v>1.73</v>
      </c>
    </row>
    <row r="92" spans="1:2">
      <c r="A92" s="1">
        <v>22463</v>
      </c>
      <c r="B92" s="3">
        <v>1.17</v>
      </c>
    </row>
    <row r="93" spans="1:2">
      <c r="A93" s="1">
        <v>22494</v>
      </c>
      <c r="B93" s="3">
        <v>2</v>
      </c>
    </row>
    <row r="94" spans="1:2">
      <c r="A94" s="1">
        <v>22525</v>
      </c>
      <c r="B94" s="3">
        <v>1.88</v>
      </c>
    </row>
    <row r="95" spans="1:2">
      <c r="A95" s="1">
        <v>22555</v>
      </c>
      <c r="B95" s="3">
        <v>2.2599999999999998</v>
      </c>
    </row>
    <row r="96" spans="1:2">
      <c r="A96" s="1">
        <v>22586</v>
      </c>
      <c r="B96" s="3">
        <v>2.61</v>
      </c>
    </row>
    <row r="97" spans="1:2">
      <c r="A97" s="1">
        <v>22616</v>
      </c>
      <c r="B97" s="3">
        <v>2.33</v>
      </c>
    </row>
    <row r="98" spans="1:2">
      <c r="A98" s="1">
        <v>22647</v>
      </c>
      <c r="B98" s="3">
        <v>2.15</v>
      </c>
    </row>
    <row r="99" spans="1:2">
      <c r="A99" s="1">
        <v>22678</v>
      </c>
      <c r="B99" s="3">
        <v>2.37</v>
      </c>
    </row>
    <row r="100" spans="1:2">
      <c r="A100" s="1">
        <v>22706</v>
      </c>
      <c r="B100" s="3">
        <v>2.85</v>
      </c>
    </row>
    <row r="101" spans="1:2">
      <c r="A101" s="1">
        <v>22737</v>
      </c>
      <c r="B101" s="3">
        <v>2.78</v>
      </c>
    </row>
    <row r="102" spans="1:2">
      <c r="A102" s="1">
        <v>22767</v>
      </c>
      <c r="B102" s="3">
        <v>2.36</v>
      </c>
    </row>
    <row r="103" spans="1:2">
      <c r="A103" s="1">
        <v>22798</v>
      </c>
      <c r="B103" s="3">
        <v>2.68</v>
      </c>
    </row>
    <row r="104" spans="1:2">
      <c r="A104" s="1">
        <v>22828</v>
      </c>
      <c r="B104" s="3">
        <v>2.71</v>
      </c>
    </row>
    <row r="105" spans="1:2">
      <c r="A105" s="1">
        <v>22859</v>
      </c>
      <c r="B105" s="3">
        <v>2.93</v>
      </c>
    </row>
    <row r="106" spans="1:2">
      <c r="A106" s="1">
        <v>22890</v>
      </c>
      <c r="B106" s="3">
        <v>2.9</v>
      </c>
    </row>
    <row r="107" spans="1:2">
      <c r="A107" s="1">
        <v>22920</v>
      </c>
      <c r="B107" s="3">
        <v>2.9</v>
      </c>
    </row>
    <row r="108" spans="1:2">
      <c r="A108" s="1">
        <v>22951</v>
      </c>
      <c r="B108" s="3">
        <v>2.94</v>
      </c>
    </row>
    <row r="109" spans="1:2">
      <c r="A109" s="1">
        <v>22981</v>
      </c>
      <c r="B109" s="3">
        <v>2.93</v>
      </c>
    </row>
    <row r="110" spans="1:2">
      <c r="A110" s="1">
        <v>23012</v>
      </c>
      <c r="B110" s="3">
        <v>2.92</v>
      </c>
    </row>
    <row r="111" spans="1:2">
      <c r="A111" s="1">
        <v>23043</v>
      </c>
      <c r="B111" s="3">
        <v>3</v>
      </c>
    </row>
    <row r="112" spans="1:2">
      <c r="A112" s="1">
        <v>23071</v>
      </c>
      <c r="B112" s="3">
        <v>2.98</v>
      </c>
    </row>
    <row r="113" spans="1:2">
      <c r="A113" s="1">
        <v>23102</v>
      </c>
      <c r="B113" s="3">
        <v>2.9</v>
      </c>
    </row>
    <row r="114" spans="1:2">
      <c r="A114" s="1">
        <v>23132</v>
      </c>
      <c r="B114" s="3">
        <v>3</v>
      </c>
    </row>
    <row r="115" spans="1:2">
      <c r="A115" s="1">
        <v>23163</v>
      </c>
      <c r="B115" s="3">
        <v>2.99</v>
      </c>
    </row>
    <row r="116" spans="1:2">
      <c r="A116" s="1">
        <v>23193</v>
      </c>
      <c r="B116" s="3">
        <v>3.02</v>
      </c>
    </row>
    <row r="117" spans="1:2">
      <c r="A117" s="1">
        <v>23224</v>
      </c>
      <c r="B117" s="3">
        <v>3.49</v>
      </c>
    </row>
    <row r="118" spans="1:2">
      <c r="A118" s="1">
        <v>23255</v>
      </c>
      <c r="B118" s="3">
        <v>3.48</v>
      </c>
    </row>
    <row r="119" spans="1:2">
      <c r="A119" s="1">
        <v>23285</v>
      </c>
      <c r="B119" s="3">
        <v>3.5</v>
      </c>
    </row>
    <row r="120" spans="1:2">
      <c r="A120" s="1">
        <v>23316</v>
      </c>
      <c r="B120" s="3">
        <v>3.48</v>
      </c>
    </row>
    <row r="121" spans="1:2">
      <c r="A121" s="1">
        <v>23346</v>
      </c>
      <c r="B121" s="3">
        <v>3.38</v>
      </c>
    </row>
    <row r="122" spans="1:2">
      <c r="A122" s="1">
        <v>23377</v>
      </c>
      <c r="B122" s="3">
        <v>3.48</v>
      </c>
    </row>
    <row r="123" spans="1:2">
      <c r="A123" s="1">
        <v>23408</v>
      </c>
      <c r="B123" s="3">
        <v>3.48</v>
      </c>
    </row>
    <row r="124" spans="1:2">
      <c r="A124" s="1">
        <v>23437</v>
      </c>
      <c r="B124" s="3">
        <v>3.43</v>
      </c>
    </row>
    <row r="125" spans="1:2">
      <c r="A125" s="1">
        <v>23468</v>
      </c>
      <c r="B125" s="3">
        <v>3.47</v>
      </c>
    </row>
    <row r="126" spans="1:2">
      <c r="A126" s="1">
        <v>23498</v>
      </c>
      <c r="B126" s="3">
        <v>3.5</v>
      </c>
    </row>
    <row r="127" spans="1:2">
      <c r="A127" s="1">
        <v>23529</v>
      </c>
      <c r="B127" s="3">
        <v>3.5</v>
      </c>
    </row>
    <row r="128" spans="1:2">
      <c r="A128" s="1">
        <v>23559</v>
      </c>
      <c r="B128" s="3">
        <v>3.42</v>
      </c>
    </row>
    <row r="129" spans="1:2">
      <c r="A129" s="1">
        <v>23590</v>
      </c>
      <c r="B129" s="3">
        <v>3.5</v>
      </c>
    </row>
    <row r="130" spans="1:2">
      <c r="A130" s="1">
        <v>23621</v>
      </c>
      <c r="B130" s="3">
        <v>3.45</v>
      </c>
    </row>
    <row r="131" spans="1:2">
      <c r="A131" s="1">
        <v>23651</v>
      </c>
      <c r="B131" s="3">
        <v>3.36</v>
      </c>
    </row>
    <row r="132" spans="1:2">
      <c r="A132" s="1">
        <v>23682</v>
      </c>
      <c r="B132" s="3">
        <v>3.52</v>
      </c>
    </row>
    <row r="133" spans="1:2">
      <c r="A133" s="1">
        <v>23712</v>
      </c>
      <c r="B133" s="3">
        <v>3.85</v>
      </c>
    </row>
    <row r="134" spans="1:2">
      <c r="A134" s="1">
        <v>23743</v>
      </c>
      <c r="B134" s="3">
        <v>3.9</v>
      </c>
    </row>
    <row r="135" spans="1:2">
      <c r="A135" s="1">
        <v>23774</v>
      </c>
      <c r="B135" s="3">
        <v>3.98</v>
      </c>
    </row>
    <row r="136" spans="1:2">
      <c r="A136" s="1">
        <v>23802</v>
      </c>
      <c r="B136" s="3">
        <v>4.04</v>
      </c>
    </row>
    <row r="137" spans="1:2">
      <c r="A137" s="1">
        <v>23833</v>
      </c>
      <c r="B137" s="3">
        <v>4.09</v>
      </c>
    </row>
    <row r="138" spans="1:2">
      <c r="A138" s="1">
        <v>23863</v>
      </c>
      <c r="B138" s="3">
        <v>4.0999999999999996</v>
      </c>
    </row>
    <row r="139" spans="1:2">
      <c r="A139" s="1">
        <v>23894</v>
      </c>
      <c r="B139" s="3">
        <v>4.04</v>
      </c>
    </row>
    <row r="140" spans="1:2">
      <c r="A140" s="1">
        <v>23924</v>
      </c>
      <c r="B140" s="3">
        <v>4.09</v>
      </c>
    </row>
    <row r="141" spans="1:2">
      <c r="A141" s="1">
        <v>23955</v>
      </c>
      <c r="B141" s="3">
        <v>4.12</v>
      </c>
    </row>
    <row r="142" spans="1:2">
      <c r="A142" s="1">
        <v>23986</v>
      </c>
      <c r="B142" s="3">
        <v>4.01</v>
      </c>
    </row>
    <row r="143" spans="1:2">
      <c r="A143" s="1">
        <v>24016</v>
      </c>
      <c r="B143" s="3">
        <v>4.08</v>
      </c>
    </row>
    <row r="144" spans="1:2">
      <c r="A144" s="1">
        <v>24047</v>
      </c>
      <c r="B144" s="3">
        <v>4.0999999999999996</v>
      </c>
    </row>
    <row r="145" spans="1:2">
      <c r="A145" s="1">
        <v>24077</v>
      </c>
      <c r="B145" s="3">
        <v>4.32</v>
      </c>
    </row>
    <row r="146" spans="1:2">
      <c r="A146" s="1">
        <v>24108</v>
      </c>
      <c r="B146" s="3">
        <v>4.42</v>
      </c>
    </row>
    <row r="147" spans="1:2">
      <c r="A147" s="1">
        <v>24139</v>
      </c>
      <c r="B147" s="3">
        <v>4.5999999999999996</v>
      </c>
    </row>
    <row r="148" spans="1:2">
      <c r="A148" s="1">
        <v>24167</v>
      </c>
      <c r="B148" s="3">
        <v>4.6500000000000004</v>
      </c>
    </row>
    <row r="149" spans="1:2">
      <c r="A149" s="1">
        <v>24198</v>
      </c>
      <c r="B149" s="3">
        <v>4.67</v>
      </c>
    </row>
    <row r="150" spans="1:2">
      <c r="A150" s="1">
        <v>24228</v>
      </c>
      <c r="B150" s="3">
        <v>4.9000000000000004</v>
      </c>
    </row>
    <row r="151" spans="1:2">
      <c r="A151" s="1">
        <v>24259</v>
      </c>
      <c r="B151" s="3">
        <v>5.17</v>
      </c>
    </row>
    <row r="152" spans="1:2">
      <c r="A152" s="1">
        <v>24289</v>
      </c>
      <c r="B152" s="3">
        <v>5.3</v>
      </c>
    </row>
    <row r="153" spans="1:2">
      <c r="A153" s="1">
        <v>24320</v>
      </c>
      <c r="B153" s="3">
        <v>5.53</v>
      </c>
    </row>
    <row r="154" spans="1:2">
      <c r="A154" s="1">
        <v>24351</v>
      </c>
      <c r="B154" s="3">
        <v>5.4</v>
      </c>
    </row>
    <row r="155" spans="1:2">
      <c r="A155" s="1">
        <v>24381</v>
      </c>
      <c r="B155" s="3">
        <v>5.53</v>
      </c>
    </row>
    <row r="156" spans="1:2">
      <c r="A156" s="1">
        <v>24412</v>
      </c>
      <c r="B156" s="3">
        <v>5.76</v>
      </c>
    </row>
    <row r="157" spans="1:2">
      <c r="A157" s="1">
        <v>24442</v>
      </c>
      <c r="B157" s="3">
        <v>5.4</v>
      </c>
    </row>
    <row r="158" spans="1:2">
      <c r="A158" s="1">
        <v>24473</v>
      </c>
      <c r="B158" s="3">
        <v>4.9400000000000004</v>
      </c>
    </row>
    <row r="159" spans="1:2">
      <c r="A159" s="1">
        <v>24504</v>
      </c>
      <c r="B159" s="3">
        <v>5</v>
      </c>
    </row>
    <row r="160" spans="1:2">
      <c r="A160" s="1">
        <v>24532</v>
      </c>
      <c r="B160" s="3">
        <v>4.53</v>
      </c>
    </row>
    <row r="161" spans="1:2">
      <c r="A161" s="1">
        <v>24563</v>
      </c>
      <c r="B161" s="3">
        <v>4.05</v>
      </c>
    </row>
    <row r="162" spans="1:2">
      <c r="A162" s="1">
        <v>24593</v>
      </c>
      <c r="B162" s="3">
        <v>3.94</v>
      </c>
    </row>
    <row r="163" spans="1:2">
      <c r="A163" s="1">
        <v>24624</v>
      </c>
      <c r="B163" s="3">
        <v>3.98</v>
      </c>
    </row>
    <row r="164" spans="1:2">
      <c r="A164" s="1">
        <v>24654</v>
      </c>
      <c r="B164" s="3">
        <v>3.79</v>
      </c>
    </row>
    <row r="165" spans="1:2">
      <c r="A165" s="1">
        <v>24685</v>
      </c>
      <c r="B165" s="3">
        <v>3.9</v>
      </c>
    </row>
    <row r="166" spans="1:2">
      <c r="A166" s="1">
        <v>24716</v>
      </c>
      <c r="B166" s="3">
        <v>3.99</v>
      </c>
    </row>
    <row r="167" spans="1:2">
      <c r="A167" s="1">
        <v>24746</v>
      </c>
      <c r="B167" s="3">
        <v>3.88</v>
      </c>
    </row>
    <row r="168" spans="1:2">
      <c r="A168" s="1">
        <v>24777</v>
      </c>
      <c r="B168" s="3">
        <v>4.13</v>
      </c>
    </row>
    <row r="169" spans="1:2">
      <c r="A169" s="1">
        <v>24807</v>
      </c>
      <c r="B169" s="3">
        <v>4.51</v>
      </c>
    </row>
    <row r="170" spans="1:2">
      <c r="A170" s="1">
        <v>24838</v>
      </c>
      <c r="B170" s="3">
        <v>4.5999999999999996</v>
      </c>
    </row>
    <row r="171" spans="1:2">
      <c r="A171" s="1">
        <v>24869</v>
      </c>
      <c r="B171" s="3">
        <v>4.71</v>
      </c>
    </row>
    <row r="172" spans="1:2">
      <c r="A172" s="1">
        <v>24898</v>
      </c>
      <c r="B172" s="3">
        <v>5.05</v>
      </c>
    </row>
    <row r="173" spans="1:2">
      <c r="A173" s="1">
        <v>24929</v>
      </c>
      <c r="B173" s="3">
        <v>5.76</v>
      </c>
    </row>
    <row r="174" spans="1:2">
      <c r="A174" s="1">
        <v>24959</v>
      </c>
      <c r="B174" s="3">
        <v>6.11</v>
      </c>
    </row>
    <row r="175" spans="1:2">
      <c r="A175" s="1">
        <v>24990</v>
      </c>
      <c r="B175" s="3">
        <v>6.07</v>
      </c>
    </row>
    <row r="176" spans="1:2">
      <c r="A176" s="1">
        <v>25020</v>
      </c>
      <c r="B176" s="3">
        <v>6.02</v>
      </c>
    </row>
    <row r="177" spans="1:2">
      <c r="A177" s="1">
        <v>25051</v>
      </c>
      <c r="B177" s="3">
        <v>6.03</v>
      </c>
    </row>
    <row r="178" spans="1:2">
      <c r="A178" s="1">
        <v>25082</v>
      </c>
      <c r="B178" s="3">
        <v>5.78</v>
      </c>
    </row>
    <row r="179" spans="1:2">
      <c r="A179" s="1">
        <v>25112</v>
      </c>
      <c r="B179" s="3">
        <v>5.91</v>
      </c>
    </row>
    <row r="180" spans="1:2">
      <c r="A180" s="1">
        <v>25143</v>
      </c>
      <c r="B180" s="3">
        <v>5.82</v>
      </c>
    </row>
    <row r="181" spans="1:2">
      <c r="A181" s="1">
        <v>25173</v>
      </c>
      <c r="B181" s="3">
        <v>6.02</v>
      </c>
    </row>
    <row r="182" spans="1:2">
      <c r="A182" s="1">
        <v>25204</v>
      </c>
      <c r="B182" s="3">
        <v>6.3</v>
      </c>
    </row>
    <row r="183" spans="1:2">
      <c r="A183" s="1">
        <v>25235</v>
      </c>
      <c r="B183" s="3">
        <v>6.61</v>
      </c>
    </row>
    <row r="184" spans="1:2">
      <c r="A184" s="1">
        <v>25263</v>
      </c>
      <c r="B184" s="3">
        <v>6.79</v>
      </c>
    </row>
    <row r="185" spans="1:2">
      <c r="A185" s="1">
        <v>25294</v>
      </c>
      <c r="B185" s="3">
        <v>7.41</v>
      </c>
    </row>
    <row r="186" spans="1:2">
      <c r="A186" s="1">
        <v>25324</v>
      </c>
      <c r="B186" s="3">
        <v>8.67</v>
      </c>
    </row>
    <row r="187" spans="1:2">
      <c r="A187" s="1">
        <v>25355</v>
      </c>
      <c r="B187" s="3">
        <v>8.9</v>
      </c>
    </row>
    <row r="188" spans="1:2">
      <c r="A188" s="1">
        <v>25385</v>
      </c>
      <c r="B188" s="3">
        <v>8.61</v>
      </c>
    </row>
    <row r="189" spans="1:2">
      <c r="A189" s="1">
        <v>25416</v>
      </c>
      <c r="B189" s="3">
        <v>9.19</v>
      </c>
    </row>
    <row r="190" spans="1:2">
      <c r="A190" s="1">
        <v>25447</v>
      </c>
      <c r="B190" s="3">
        <v>9.15</v>
      </c>
    </row>
    <row r="191" spans="1:2">
      <c r="A191" s="1">
        <v>25477</v>
      </c>
      <c r="B191" s="3">
        <v>9</v>
      </c>
    </row>
    <row r="192" spans="1:2">
      <c r="A192" s="1">
        <v>25508</v>
      </c>
      <c r="B192" s="3">
        <v>8.85</v>
      </c>
    </row>
    <row r="193" spans="1:2">
      <c r="A193" s="1">
        <v>25538</v>
      </c>
      <c r="B193" s="3">
        <v>8.9700000000000006</v>
      </c>
    </row>
    <row r="194" spans="1:2">
      <c r="A194" s="1">
        <v>25569</v>
      </c>
      <c r="B194" s="3">
        <v>8.98</v>
      </c>
    </row>
    <row r="195" spans="1:2">
      <c r="A195" s="1">
        <v>25600</v>
      </c>
      <c r="B195" s="3">
        <v>8.98</v>
      </c>
    </row>
    <row r="196" spans="1:2">
      <c r="A196" s="1">
        <v>25628</v>
      </c>
      <c r="B196" s="3">
        <v>7.76</v>
      </c>
    </row>
    <row r="197" spans="1:2">
      <c r="A197" s="1">
        <v>25659</v>
      </c>
      <c r="B197" s="3">
        <v>8.1</v>
      </c>
    </row>
    <row r="198" spans="1:2">
      <c r="A198" s="1">
        <v>25689</v>
      </c>
      <c r="B198" s="3">
        <v>7.94</v>
      </c>
    </row>
    <row r="199" spans="1:2">
      <c r="A199" s="1">
        <v>25720</v>
      </c>
      <c r="B199" s="3">
        <v>7.6</v>
      </c>
    </row>
    <row r="200" spans="1:2">
      <c r="A200" s="1">
        <v>25750</v>
      </c>
      <c r="B200" s="3">
        <v>7.21</v>
      </c>
    </row>
    <row r="201" spans="1:2">
      <c r="A201" s="1">
        <v>25781</v>
      </c>
      <c r="B201" s="3">
        <v>6.61</v>
      </c>
    </row>
    <row r="202" spans="1:2">
      <c r="A202" s="1">
        <v>25812</v>
      </c>
      <c r="B202" s="3">
        <v>6.29</v>
      </c>
    </row>
    <row r="203" spans="1:2">
      <c r="A203" s="1">
        <v>25842</v>
      </c>
      <c r="B203" s="3">
        <v>6.2</v>
      </c>
    </row>
    <row r="204" spans="1:2">
      <c r="A204" s="1">
        <v>25873</v>
      </c>
      <c r="B204" s="3">
        <v>5.6</v>
      </c>
    </row>
    <row r="205" spans="1:2">
      <c r="A205" s="1">
        <v>25903</v>
      </c>
      <c r="B205" s="3">
        <v>4.9000000000000004</v>
      </c>
    </row>
    <row r="206" spans="1:2">
      <c r="A206" s="1">
        <v>25934</v>
      </c>
      <c r="B206" s="3">
        <v>4.1399999999999997</v>
      </c>
    </row>
    <row r="207" spans="1:2">
      <c r="A207" s="1">
        <v>25965</v>
      </c>
      <c r="B207" s="3">
        <v>3.72</v>
      </c>
    </row>
    <row r="208" spans="1:2">
      <c r="A208" s="1">
        <v>25993</v>
      </c>
      <c r="B208" s="3">
        <v>3.71</v>
      </c>
    </row>
    <row r="209" spans="1:2">
      <c r="A209" s="1">
        <v>26024</v>
      </c>
      <c r="B209" s="3">
        <v>4.1500000000000004</v>
      </c>
    </row>
    <row r="210" spans="1:2">
      <c r="A210" s="1">
        <v>26054</v>
      </c>
      <c r="B210" s="3">
        <v>4.63</v>
      </c>
    </row>
    <row r="211" spans="1:2">
      <c r="A211" s="1">
        <v>26085</v>
      </c>
      <c r="B211" s="3">
        <v>4.91</v>
      </c>
    </row>
    <row r="212" spans="1:2">
      <c r="A212" s="1">
        <v>26115</v>
      </c>
      <c r="B212" s="3">
        <v>5.31</v>
      </c>
    </row>
    <row r="213" spans="1:2">
      <c r="A213" s="1">
        <v>26146</v>
      </c>
      <c r="B213" s="3">
        <v>5.56</v>
      </c>
    </row>
    <row r="214" spans="1:2">
      <c r="A214" s="1">
        <v>26177</v>
      </c>
      <c r="B214" s="3">
        <v>5.55</v>
      </c>
    </row>
    <row r="215" spans="1:2">
      <c r="A215" s="1">
        <v>26207</v>
      </c>
      <c r="B215" s="3">
        <v>5.2</v>
      </c>
    </row>
    <row r="216" spans="1:2">
      <c r="A216" s="1">
        <v>26238</v>
      </c>
      <c r="B216" s="3">
        <v>4.91</v>
      </c>
    </row>
    <row r="217" spans="1:2">
      <c r="A217" s="1">
        <v>26268</v>
      </c>
      <c r="B217" s="3">
        <v>4.1399999999999997</v>
      </c>
    </row>
    <row r="218" spans="1:2">
      <c r="A218" s="1">
        <v>26299</v>
      </c>
      <c r="B218" s="3">
        <v>3.5</v>
      </c>
    </row>
    <row r="219" spans="1:2">
      <c r="A219" s="1">
        <v>26330</v>
      </c>
      <c r="B219" s="3">
        <v>3.29</v>
      </c>
    </row>
    <row r="220" spans="1:2">
      <c r="A220" s="1">
        <v>26359</v>
      </c>
      <c r="B220" s="3">
        <v>3.83</v>
      </c>
    </row>
    <row r="221" spans="1:2">
      <c r="A221" s="1">
        <v>26390</v>
      </c>
      <c r="B221" s="3">
        <v>4.17</v>
      </c>
    </row>
    <row r="222" spans="1:2">
      <c r="A222" s="1">
        <v>26420</v>
      </c>
      <c r="B222" s="3">
        <v>4.2699999999999996</v>
      </c>
    </row>
    <row r="223" spans="1:2">
      <c r="A223" s="1">
        <v>26451</v>
      </c>
      <c r="B223" s="3">
        <v>4.46</v>
      </c>
    </row>
    <row r="224" spans="1:2">
      <c r="A224" s="1">
        <v>26481</v>
      </c>
      <c r="B224" s="3">
        <v>4.55</v>
      </c>
    </row>
    <row r="225" spans="1:2">
      <c r="A225" s="1">
        <v>26512</v>
      </c>
      <c r="B225" s="3">
        <v>4.8</v>
      </c>
    </row>
    <row r="226" spans="1:2">
      <c r="A226" s="1">
        <v>26543</v>
      </c>
      <c r="B226" s="3">
        <v>4.87</v>
      </c>
    </row>
    <row r="227" spans="1:2">
      <c r="A227" s="1">
        <v>26573</v>
      </c>
      <c r="B227" s="3">
        <v>5.04</v>
      </c>
    </row>
    <row r="228" spans="1:2">
      <c r="A228" s="1">
        <v>26604</v>
      </c>
      <c r="B228" s="3">
        <v>5.0599999999999996</v>
      </c>
    </row>
    <row r="229" spans="1:2">
      <c r="A229" s="1">
        <v>26634</v>
      </c>
      <c r="B229" s="3">
        <v>5.33</v>
      </c>
    </row>
    <row r="230" spans="1:2">
      <c r="A230" s="1">
        <v>26665</v>
      </c>
      <c r="B230" s="3">
        <v>5.94</v>
      </c>
    </row>
    <row r="231" spans="1:2">
      <c r="A231" s="1">
        <v>26696</v>
      </c>
      <c r="B231" s="3">
        <v>6.58</v>
      </c>
    </row>
    <row r="232" spans="1:2">
      <c r="A232" s="1">
        <v>26724</v>
      </c>
      <c r="B232" s="3">
        <v>7.09</v>
      </c>
    </row>
    <row r="233" spans="1:2">
      <c r="A233" s="1">
        <v>26755</v>
      </c>
      <c r="B233" s="3">
        <v>7.12</v>
      </c>
    </row>
    <row r="234" spans="1:2">
      <c r="A234" s="1">
        <v>26785</v>
      </c>
      <c r="B234" s="3">
        <v>7.84</v>
      </c>
    </row>
    <row r="235" spans="1:2">
      <c r="A235" s="1">
        <v>26816</v>
      </c>
      <c r="B235" s="3">
        <v>8.49</v>
      </c>
    </row>
    <row r="236" spans="1:2">
      <c r="A236" s="1">
        <v>26846</v>
      </c>
      <c r="B236" s="3">
        <v>10.4</v>
      </c>
    </row>
    <row r="237" spans="1:2">
      <c r="A237" s="1">
        <v>26877</v>
      </c>
      <c r="B237" s="3">
        <v>10.5</v>
      </c>
    </row>
    <row r="238" spans="1:2">
      <c r="A238" s="1">
        <v>26908</v>
      </c>
      <c r="B238" s="3">
        <v>10.78</v>
      </c>
    </row>
    <row r="239" spans="1:2">
      <c r="A239" s="1">
        <v>26938</v>
      </c>
      <c r="B239" s="3">
        <v>10.01</v>
      </c>
    </row>
    <row r="240" spans="1:2">
      <c r="A240" s="1">
        <v>26969</v>
      </c>
      <c r="B240" s="3">
        <v>10.029999999999999</v>
      </c>
    </row>
    <row r="241" spans="1:2">
      <c r="A241" s="1">
        <v>26999</v>
      </c>
      <c r="B241" s="3">
        <v>9.9499999999999993</v>
      </c>
    </row>
    <row r="242" spans="1:2">
      <c r="A242" s="1">
        <v>27030</v>
      </c>
      <c r="B242" s="3">
        <v>9.65</v>
      </c>
    </row>
    <row r="243" spans="1:2">
      <c r="A243" s="1">
        <v>27061</v>
      </c>
      <c r="B243" s="3">
        <v>8.9700000000000006</v>
      </c>
    </row>
    <row r="244" spans="1:2">
      <c r="A244" s="1">
        <v>27089</v>
      </c>
      <c r="B244" s="3">
        <v>9.35</v>
      </c>
    </row>
    <row r="245" spans="1:2">
      <c r="A245" s="1">
        <v>27120</v>
      </c>
      <c r="B245" s="3">
        <v>10.51</v>
      </c>
    </row>
    <row r="246" spans="1:2">
      <c r="A246" s="1">
        <v>27150</v>
      </c>
      <c r="B246" s="3">
        <v>11.31</v>
      </c>
    </row>
    <row r="247" spans="1:2">
      <c r="A247" s="1">
        <v>27181</v>
      </c>
      <c r="B247" s="3">
        <v>11.93</v>
      </c>
    </row>
    <row r="248" spans="1:2">
      <c r="A248" s="1">
        <v>27211</v>
      </c>
      <c r="B248" s="3">
        <v>12.92</v>
      </c>
    </row>
    <row r="249" spans="1:2">
      <c r="A249" s="1">
        <v>27242</v>
      </c>
      <c r="B249" s="3">
        <v>12.01</v>
      </c>
    </row>
    <row r="250" spans="1:2">
      <c r="A250" s="1">
        <v>27273</v>
      </c>
      <c r="B250" s="3">
        <v>11.34</v>
      </c>
    </row>
    <row r="251" spans="1:2">
      <c r="A251" s="1">
        <v>27303</v>
      </c>
      <c r="B251" s="3">
        <v>10.06</v>
      </c>
    </row>
    <row r="252" spans="1:2">
      <c r="A252" s="1">
        <v>27334</v>
      </c>
      <c r="B252" s="3">
        <v>9.4499999999999993</v>
      </c>
    </row>
    <row r="253" spans="1:2">
      <c r="A253" s="1">
        <v>27364</v>
      </c>
      <c r="B253" s="3">
        <v>8.5299999999999994</v>
      </c>
    </row>
    <row r="254" spans="1:2">
      <c r="A254" s="1">
        <v>27395</v>
      </c>
      <c r="B254" s="3">
        <v>7.13</v>
      </c>
    </row>
    <row r="255" spans="1:2">
      <c r="A255" s="1">
        <v>27426</v>
      </c>
      <c r="B255" s="3">
        <v>6.24</v>
      </c>
    </row>
    <row r="256" spans="1:2">
      <c r="A256" s="1">
        <v>27454</v>
      </c>
      <c r="B256" s="3">
        <v>5.54</v>
      </c>
    </row>
    <row r="257" spans="1:2">
      <c r="A257" s="1">
        <v>27485</v>
      </c>
      <c r="B257" s="3">
        <v>5.49</v>
      </c>
    </row>
    <row r="258" spans="1:2">
      <c r="A258" s="1">
        <v>27515</v>
      </c>
      <c r="B258" s="3">
        <v>5.22</v>
      </c>
    </row>
    <row r="259" spans="1:2">
      <c r="A259" s="1">
        <v>27546</v>
      </c>
      <c r="B259" s="3">
        <v>5.55</v>
      </c>
    </row>
    <row r="260" spans="1:2">
      <c r="A260" s="1">
        <v>27576</v>
      </c>
      <c r="B260" s="3">
        <v>6.1</v>
      </c>
    </row>
    <row r="261" spans="1:2">
      <c r="A261" s="1">
        <v>27607</v>
      </c>
      <c r="B261" s="3">
        <v>6.14</v>
      </c>
    </row>
    <row r="262" spans="1:2">
      <c r="A262" s="1">
        <v>27638</v>
      </c>
      <c r="B262" s="3">
        <v>6.24</v>
      </c>
    </row>
    <row r="263" spans="1:2">
      <c r="A263" s="1">
        <v>27668</v>
      </c>
      <c r="B263" s="3">
        <v>5.82</v>
      </c>
    </row>
    <row r="264" spans="1:2">
      <c r="A264" s="1">
        <v>27699</v>
      </c>
      <c r="B264" s="3">
        <v>5.22</v>
      </c>
    </row>
    <row r="265" spans="1:2">
      <c r="A265" s="1">
        <v>27729</v>
      </c>
      <c r="B265" s="3">
        <v>5.2</v>
      </c>
    </row>
    <row r="266" spans="1:2">
      <c r="A266" s="1">
        <v>27760</v>
      </c>
      <c r="B266" s="3">
        <v>4.87</v>
      </c>
    </row>
    <row r="267" spans="1:2">
      <c r="A267" s="1">
        <v>27791</v>
      </c>
      <c r="B267" s="3">
        <v>4.7699999999999996</v>
      </c>
    </row>
    <row r="268" spans="1:2">
      <c r="A268" s="1">
        <v>27820</v>
      </c>
      <c r="B268" s="3">
        <v>4.84</v>
      </c>
    </row>
    <row r="269" spans="1:2">
      <c r="A269" s="1">
        <v>27851</v>
      </c>
      <c r="B269" s="3">
        <v>4.82</v>
      </c>
    </row>
    <row r="270" spans="1:2">
      <c r="A270" s="1">
        <v>27881</v>
      </c>
      <c r="B270" s="3">
        <v>5.29</v>
      </c>
    </row>
    <row r="271" spans="1:2">
      <c r="A271" s="1">
        <v>27912</v>
      </c>
      <c r="B271" s="3">
        <v>5.48</v>
      </c>
    </row>
    <row r="272" spans="1:2">
      <c r="A272" s="1">
        <v>27942</v>
      </c>
      <c r="B272" s="3">
        <v>5.31</v>
      </c>
    </row>
    <row r="273" spans="1:2">
      <c r="A273" s="1">
        <v>27973</v>
      </c>
      <c r="B273" s="3">
        <v>5.29</v>
      </c>
    </row>
    <row r="274" spans="1:2">
      <c r="A274" s="1">
        <v>28004</v>
      </c>
      <c r="B274" s="3">
        <v>5.25</v>
      </c>
    </row>
    <row r="275" spans="1:2">
      <c r="A275" s="1">
        <v>28034</v>
      </c>
      <c r="B275" s="3">
        <v>5.0199999999999996</v>
      </c>
    </row>
    <row r="276" spans="1:2">
      <c r="A276" s="1">
        <v>28065</v>
      </c>
      <c r="B276" s="3">
        <v>4.95</v>
      </c>
    </row>
    <row r="277" spans="1:2">
      <c r="A277" s="1">
        <v>28095</v>
      </c>
      <c r="B277" s="3">
        <v>4.6500000000000004</v>
      </c>
    </row>
    <row r="278" spans="1:2">
      <c r="A278" s="1">
        <v>28126</v>
      </c>
      <c r="B278" s="3">
        <v>4.6100000000000003</v>
      </c>
    </row>
    <row r="279" spans="1:2">
      <c r="A279" s="1">
        <v>28157</v>
      </c>
      <c r="B279" s="3">
        <v>4.68</v>
      </c>
    </row>
    <row r="280" spans="1:2">
      <c r="A280" s="1">
        <v>28185</v>
      </c>
      <c r="B280" s="3">
        <v>4.6900000000000004</v>
      </c>
    </row>
    <row r="281" spans="1:2">
      <c r="A281" s="1">
        <v>28216</v>
      </c>
      <c r="B281" s="3">
        <v>4.7300000000000004</v>
      </c>
    </row>
    <row r="282" spans="1:2">
      <c r="A282" s="1">
        <v>28246</v>
      </c>
      <c r="B282" s="3">
        <v>5.35</v>
      </c>
    </row>
    <row r="283" spans="1:2">
      <c r="A283" s="1">
        <v>28277</v>
      </c>
      <c r="B283" s="3">
        <v>5.39</v>
      </c>
    </row>
    <row r="284" spans="1:2">
      <c r="A284" s="1">
        <v>28307</v>
      </c>
      <c r="B284" s="3">
        <v>5.42</v>
      </c>
    </row>
    <row r="285" spans="1:2">
      <c r="A285" s="1">
        <v>28338</v>
      </c>
      <c r="B285" s="3">
        <v>5.9</v>
      </c>
    </row>
    <row r="286" spans="1:2">
      <c r="A286" s="1">
        <v>28369</v>
      </c>
      <c r="B286" s="3">
        <v>6.14</v>
      </c>
    </row>
    <row r="287" spans="1:2">
      <c r="A287" s="1">
        <v>28399</v>
      </c>
      <c r="B287" s="3">
        <v>6.47</v>
      </c>
    </row>
    <row r="288" spans="1:2">
      <c r="A288" s="1">
        <v>28430</v>
      </c>
      <c r="B288" s="3">
        <v>6.51</v>
      </c>
    </row>
    <row r="289" spans="1:2">
      <c r="A289" s="1">
        <v>28460</v>
      </c>
      <c r="B289" s="3">
        <v>6.56</v>
      </c>
    </row>
    <row r="290" spans="1:2">
      <c r="A290" s="1">
        <v>28491</v>
      </c>
      <c r="B290" s="3">
        <v>6.7</v>
      </c>
    </row>
    <row r="291" spans="1:2">
      <c r="A291" s="1">
        <v>28522</v>
      </c>
      <c r="B291" s="3">
        <v>6.78</v>
      </c>
    </row>
    <row r="292" spans="1:2">
      <c r="A292" s="1">
        <v>28550</v>
      </c>
      <c r="B292" s="3">
        <v>6.79</v>
      </c>
    </row>
    <row r="293" spans="1:2">
      <c r="A293" s="1">
        <v>28581</v>
      </c>
      <c r="B293" s="3">
        <v>6.89</v>
      </c>
    </row>
    <row r="294" spans="1:2">
      <c r="A294" s="1">
        <v>28611</v>
      </c>
      <c r="B294" s="3">
        <v>7.36</v>
      </c>
    </row>
    <row r="295" spans="1:2">
      <c r="A295" s="1">
        <v>28642</v>
      </c>
      <c r="B295" s="3">
        <v>7.6</v>
      </c>
    </row>
    <row r="296" spans="1:2">
      <c r="A296" s="1">
        <v>28672</v>
      </c>
      <c r="B296" s="3">
        <v>7.81</v>
      </c>
    </row>
    <row r="297" spans="1:2">
      <c r="A297" s="1">
        <v>28703</v>
      </c>
      <c r="B297" s="3">
        <v>8.0399999999999991</v>
      </c>
    </row>
    <row r="298" spans="1:2">
      <c r="A298" s="1">
        <v>28734</v>
      </c>
      <c r="B298" s="3">
        <v>8.4499999999999993</v>
      </c>
    </row>
    <row r="299" spans="1:2">
      <c r="A299" s="1">
        <v>28764</v>
      </c>
      <c r="B299" s="3">
        <v>8.9600000000000009</v>
      </c>
    </row>
    <row r="300" spans="1:2">
      <c r="A300" s="1">
        <v>28795</v>
      </c>
      <c r="B300" s="3">
        <v>9.76</v>
      </c>
    </row>
    <row r="301" spans="1:2">
      <c r="A301" s="1">
        <v>28825</v>
      </c>
      <c r="B301" s="3">
        <v>10.029999999999999</v>
      </c>
    </row>
    <row r="302" spans="1:2">
      <c r="A302" s="1">
        <v>28856</v>
      </c>
      <c r="B302" s="3">
        <v>10.07</v>
      </c>
    </row>
    <row r="303" spans="1:2">
      <c r="A303" s="1">
        <v>28887</v>
      </c>
      <c r="B303" s="3">
        <v>10.06</v>
      </c>
    </row>
    <row r="304" spans="1:2">
      <c r="A304" s="1">
        <v>28915</v>
      </c>
      <c r="B304" s="3">
        <v>10.09</v>
      </c>
    </row>
    <row r="305" spans="1:2">
      <c r="A305" s="1">
        <v>28946</v>
      </c>
      <c r="B305" s="3">
        <v>10.01</v>
      </c>
    </row>
    <row r="306" spans="1:2">
      <c r="A306" s="1">
        <v>28976</v>
      </c>
      <c r="B306" s="3">
        <v>10.24</v>
      </c>
    </row>
    <row r="307" spans="1:2">
      <c r="A307" s="1">
        <v>29007</v>
      </c>
      <c r="B307" s="3">
        <v>10.29</v>
      </c>
    </row>
    <row r="308" spans="1:2">
      <c r="A308" s="1">
        <v>29037</v>
      </c>
      <c r="B308" s="3">
        <v>10.47</v>
      </c>
    </row>
    <row r="309" spans="1:2">
      <c r="A309" s="1">
        <v>29068</v>
      </c>
      <c r="B309" s="3">
        <v>10.94</v>
      </c>
    </row>
    <row r="310" spans="1:2">
      <c r="A310" s="1">
        <v>29099</v>
      </c>
      <c r="B310" s="3">
        <v>11.43</v>
      </c>
    </row>
    <row r="311" spans="1:2">
      <c r="A311" s="1">
        <v>29129</v>
      </c>
      <c r="B311" s="3">
        <v>13.77</v>
      </c>
    </row>
    <row r="312" spans="1:2">
      <c r="A312" s="1">
        <v>29160</v>
      </c>
      <c r="B312" s="3">
        <v>13.18</v>
      </c>
    </row>
    <row r="313" spans="1:2">
      <c r="A313" s="1">
        <v>29190</v>
      </c>
      <c r="B313" s="3">
        <v>13.78</v>
      </c>
    </row>
    <row r="314" spans="1:2">
      <c r="A314" s="1">
        <v>29221</v>
      </c>
      <c r="B314" s="3">
        <v>13.82</v>
      </c>
    </row>
    <row r="315" spans="1:2">
      <c r="A315" s="1">
        <v>29252</v>
      </c>
      <c r="B315" s="3">
        <v>14.13</v>
      </c>
    </row>
    <row r="316" spans="1:2">
      <c r="A316" s="1">
        <v>29281</v>
      </c>
      <c r="B316" s="3">
        <v>17.190000000000001</v>
      </c>
    </row>
    <row r="317" spans="1:2">
      <c r="A317" s="1">
        <v>29312</v>
      </c>
      <c r="B317" s="3">
        <v>17.61</v>
      </c>
    </row>
    <row r="318" spans="1:2">
      <c r="A318" s="1">
        <v>29342</v>
      </c>
      <c r="B318" s="3">
        <v>10.98</v>
      </c>
    </row>
    <row r="319" spans="1:2">
      <c r="A319" s="1">
        <v>29373</v>
      </c>
      <c r="B319" s="3">
        <v>9.4700000000000006</v>
      </c>
    </row>
    <row r="320" spans="1:2">
      <c r="A320" s="1">
        <v>29403</v>
      </c>
      <c r="B320" s="3">
        <v>9.0299999999999994</v>
      </c>
    </row>
    <row r="321" spans="1:2">
      <c r="A321" s="1">
        <v>29434</v>
      </c>
      <c r="B321" s="3">
        <v>9.61</v>
      </c>
    </row>
    <row r="322" spans="1:2">
      <c r="A322" s="1">
        <v>29465</v>
      </c>
      <c r="B322" s="3">
        <v>10.87</v>
      </c>
    </row>
    <row r="323" spans="1:2">
      <c r="A323" s="1">
        <v>29495</v>
      </c>
      <c r="B323" s="3">
        <v>12.81</v>
      </c>
    </row>
    <row r="324" spans="1:2">
      <c r="A324" s="1">
        <v>29526</v>
      </c>
      <c r="B324" s="3">
        <v>15.85</v>
      </c>
    </row>
    <row r="325" spans="1:2">
      <c r="A325" s="1">
        <v>29556</v>
      </c>
      <c r="B325" s="3">
        <v>18.899999999999999</v>
      </c>
    </row>
    <row r="326" spans="1:2">
      <c r="A326" s="1">
        <v>29587</v>
      </c>
      <c r="B326" s="3">
        <v>19.079999999999998</v>
      </c>
    </row>
    <row r="327" spans="1:2">
      <c r="A327" s="1">
        <v>29618</v>
      </c>
      <c r="B327" s="3">
        <v>15.93</v>
      </c>
    </row>
    <row r="328" spans="1:2">
      <c r="A328" s="1">
        <v>29646</v>
      </c>
      <c r="B328" s="3">
        <v>14.7</v>
      </c>
    </row>
    <row r="329" spans="1:2">
      <c r="A329" s="1">
        <v>29677</v>
      </c>
      <c r="B329" s="3">
        <v>15.72</v>
      </c>
    </row>
    <row r="330" spans="1:2">
      <c r="A330" s="1">
        <v>29707</v>
      </c>
      <c r="B330" s="3">
        <v>18.52</v>
      </c>
    </row>
    <row r="331" spans="1:2">
      <c r="A331" s="1">
        <v>29738</v>
      </c>
      <c r="B331" s="3">
        <v>19.100000000000001</v>
      </c>
    </row>
    <row r="332" spans="1:2">
      <c r="A332" s="1">
        <v>29768</v>
      </c>
      <c r="B332" s="3">
        <v>19.04</v>
      </c>
    </row>
    <row r="333" spans="1:2">
      <c r="A333" s="1">
        <v>29799</v>
      </c>
      <c r="B333" s="3">
        <v>17.82</v>
      </c>
    </row>
    <row r="334" spans="1:2">
      <c r="A334" s="1">
        <v>29830</v>
      </c>
      <c r="B334" s="3">
        <v>15.87</v>
      </c>
    </row>
    <row r="335" spans="1:2">
      <c r="A335" s="1">
        <v>29860</v>
      </c>
      <c r="B335" s="3">
        <v>15.08</v>
      </c>
    </row>
    <row r="336" spans="1:2">
      <c r="A336" s="1">
        <v>29891</v>
      </c>
      <c r="B336" s="3">
        <v>13.31</v>
      </c>
    </row>
    <row r="337" spans="1:2">
      <c r="A337" s="1">
        <v>29921</v>
      </c>
      <c r="B337" s="3">
        <v>12.37</v>
      </c>
    </row>
    <row r="338" spans="1:2">
      <c r="A338" s="1">
        <v>29952</v>
      </c>
      <c r="B338" s="3">
        <v>13.22</v>
      </c>
    </row>
    <row r="339" spans="1:2">
      <c r="A339" s="1">
        <v>29983</v>
      </c>
      <c r="B339" s="3">
        <v>14.78</v>
      </c>
    </row>
    <row r="340" spans="1:2">
      <c r="A340" s="1">
        <v>30011</v>
      </c>
      <c r="B340" s="3">
        <v>14.68</v>
      </c>
    </row>
    <row r="341" spans="1:2">
      <c r="A341" s="1">
        <v>30042</v>
      </c>
      <c r="B341" s="3">
        <v>14.94</v>
      </c>
    </row>
    <row r="342" spans="1:2">
      <c r="A342" s="1">
        <v>30072</v>
      </c>
      <c r="B342" s="3">
        <v>14.45</v>
      </c>
    </row>
    <row r="343" spans="1:2">
      <c r="A343" s="1">
        <v>30103</v>
      </c>
      <c r="B343" s="3">
        <v>14.15</v>
      </c>
    </row>
    <row r="344" spans="1:2">
      <c r="A344" s="1">
        <v>30133</v>
      </c>
      <c r="B344" s="3">
        <v>12.59</v>
      </c>
    </row>
    <row r="345" spans="1:2">
      <c r="A345" s="1">
        <v>30164</v>
      </c>
      <c r="B345" s="3">
        <v>10.119999999999999</v>
      </c>
    </row>
    <row r="346" spans="1:2">
      <c r="A346" s="1">
        <v>30195</v>
      </c>
      <c r="B346" s="3">
        <v>10.31</v>
      </c>
    </row>
    <row r="347" spans="1:2">
      <c r="A347" s="1">
        <v>30225</v>
      </c>
      <c r="B347" s="3">
        <v>9.7100000000000009</v>
      </c>
    </row>
    <row r="348" spans="1:2">
      <c r="A348" s="1">
        <v>30256</v>
      </c>
      <c r="B348" s="3">
        <v>9.1999999999999993</v>
      </c>
    </row>
    <row r="349" spans="1:2">
      <c r="A349" s="1">
        <v>30286</v>
      </c>
      <c r="B349" s="3">
        <v>8.9499999999999993</v>
      </c>
    </row>
    <row r="350" spans="1:2">
      <c r="A350" s="1">
        <v>30317</v>
      </c>
      <c r="B350" s="3">
        <v>8.68</v>
      </c>
    </row>
    <row r="351" spans="1:2">
      <c r="A351" s="1">
        <v>30348</v>
      </c>
      <c r="B351" s="3">
        <v>8.51</v>
      </c>
    </row>
    <row r="352" spans="1:2">
      <c r="A352" s="1">
        <v>30376</v>
      </c>
      <c r="B352" s="3">
        <v>8.77</v>
      </c>
    </row>
    <row r="353" spans="1:2">
      <c r="A353" s="1">
        <v>30407</v>
      </c>
      <c r="B353" s="3">
        <v>8.8000000000000007</v>
      </c>
    </row>
    <row r="354" spans="1:2">
      <c r="A354" s="1">
        <v>30437</v>
      </c>
      <c r="B354" s="3">
        <v>8.6300000000000008</v>
      </c>
    </row>
    <row r="355" spans="1:2">
      <c r="A355" s="1">
        <v>30468</v>
      </c>
      <c r="B355" s="3">
        <v>8.98</v>
      </c>
    </row>
    <row r="356" spans="1:2">
      <c r="A356" s="1">
        <v>30498</v>
      </c>
      <c r="B356" s="3">
        <v>9.3699999999999992</v>
      </c>
    </row>
    <row r="357" spans="1:2">
      <c r="A357" s="1">
        <v>30529</v>
      </c>
      <c r="B357" s="3">
        <v>9.56</v>
      </c>
    </row>
    <row r="358" spans="1:2">
      <c r="A358" s="1">
        <v>30560</v>
      </c>
      <c r="B358" s="3">
        <v>9.4499999999999993</v>
      </c>
    </row>
    <row r="359" spans="1:2">
      <c r="A359" s="1">
        <v>30590</v>
      </c>
      <c r="B359" s="3">
        <v>9.48</v>
      </c>
    </row>
    <row r="360" spans="1:2">
      <c r="A360" s="1">
        <v>30621</v>
      </c>
      <c r="B360" s="3">
        <v>9.34</v>
      </c>
    </row>
    <row r="361" spans="1:2">
      <c r="A361" s="1">
        <v>30651</v>
      </c>
      <c r="B361" s="3">
        <v>9.4700000000000006</v>
      </c>
    </row>
    <row r="362" spans="1:2">
      <c r="A362" s="1">
        <v>30682</v>
      </c>
      <c r="B362" s="3">
        <v>9.56</v>
      </c>
    </row>
    <row r="363" spans="1:2">
      <c r="A363" s="1">
        <v>30713</v>
      </c>
      <c r="B363" s="3">
        <v>9.59</v>
      </c>
    </row>
    <row r="364" spans="1:2">
      <c r="A364" s="1">
        <v>30742</v>
      </c>
      <c r="B364" s="3">
        <v>9.91</v>
      </c>
    </row>
    <row r="365" spans="1:2">
      <c r="A365" s="1">
        <v>30773</v>
      </c>
      <c r="B365" s="3">
        <v>10.29</v>
      </c>
    </row>
    <row r="366" spans="1:2">
      <c r="A366" s="1">
        <v>30803</v>
      </c>
      <c r="B366" s="3">
        <v>10.32</v>
      </c>
    </row>
    <row r="367" spans="1:2">
      <c r="A367" s="1">
        <v>30834</v>
      </c>
      <c r="B367" s="3">
        <v>11.06</v>
      </c>
    </row>
    <row r="368" spans="1:2">
      <c r="A368" s="1">
        <v>30864</v>
      </c>
      <c r="B368" s="3">
        <v>11.23</v>
      </c>
    </row>
    <row r="369" spans="1:2">
      <c r="A369" s="1">
        <v>30895</v>
      </c>
      <c r="B369" s="3">
        <v>11.64</v>
      </c>
    </row>
    <row r="370" spans="1:2">
      <c r="A370" s="1">
        <v>30926</v>
      </c>
      <c r="B370" s="3">
        <v>11.3</v>
      </c>
    </row>
    <row r="371" spans="1:2">
      <c r="A371" s="1">
        <v>30956</v>
      </c>
      <c r="B371" s="3">
        <v>9.99</v>
      </c>
    </row>
    <row r="372" spans="1:2">
      <c r="A372" s="1">
        <v>30987</v>
      </c>
      <c r="B372" s="3">
        <v>9.43</v>
      </c>
    </row>
    <row r="373" spans="1:2">
      <c r="A373" s="1">
        <v>31017</v>
      </c>
      <c r="B373" s="3">
        <v>8.3800000000000008</v>
      </c>
    </row>
    <row r="374" spans="1:2">
      <c r="A374" s="1">
        <v>31048</v>
      </c>
      <c r="B374" s="3">
        <v>8.35</v>
      </c>
    </row>
    <row r="375" spans="1:2">
      <c r="A375" s="1">
        <v>31079</v>
      </c>
      <c r="B375" s="3">
        <v>8.5</v>
      </c>
    </row>
    <row r="376" spans="1:2">
      <c r="A376" s="1">
        <v>31107</v>
      </c>
      <c r="B376" s="3">
        <v>8.58</v>
      </c>
    </row>
    <row r="377" spans="1:2">
      <c r="A377" s="1">
        <v>31138</v>
      </c>
      <c r="B377" s="3">
        <v>8.27</v>
      </c>
    </row>
    <row r="378" spans="1:2">
      <c r="A378" s="1">
        <v>31168</v>
      </c>
      <c r="B378" s="3">
        <v>7.97</v>
      </c>
    </row>
    <row r="379" spans="1:2">
      <c r="A379" s="1">
        <v>31199</v>
      </c>
      <c r="B379" s="3">
        <v>7.53</v>
      </c>
    </row>
    <row r="380" spans="1:2">
      <c r="A380" s="1">
        <v>31229</v>
      </c>
      <c r="B380" s="3">
        <v>7.88</v>
      </c>
    </row>
    <row r="381" spans="1:2">
      <c r="A381" s="1">
        <v>31260</v>
      </c>
      <c r="B381" s="3">
        <v>7.9</v>
      </c>
    </row>
    <row r="382" spans="1:2">
      <c r="A382" s="1">
        <v>31291</v>
      </c>
      <c r="B382" s="3">
        <v>7.92</v>
      </c>
    </row>
    <row r="383" spans="1:2">
      <c r="A383" s="1">
        <v>31321</v>
      </c>
      <c r="B383" s="3">
        <v>7.99</v>
      </c>
    </row>
    <row r="384" spans="1:2">
      <c r="A384" s="1">
        <v>31352</v>
      </c>
      <c r="B384" s="3">
        <v>8.0500000000000007</v>
      </c>
    </row>
    <row r="385" spans="1:2">
      <c r="A385" s="1">
        <v>31382</v>
      </c>
      <c r="B385" s="3">
        <v>8.27</v>
      </c>
    </row>
    <row r="386" spans="1:2">
      <c r="A386" s="1">
        <v>31413</v>
      </c>
      <c r="B386" s="3">
        <v>8.14</v>
      </c>
    </row>
    <row r="387" spans="1:2">
      <c r="A387" s="1">
        <v>31444</v>
      </c>
      <c r="B387" s="3">
        <v>7.86</v>
      </c>
    </row>
    <row r="388" spans="1:2">
      <c r="A388" s="1">
        <v>31472</v>
      </c>
      <c r="B388" s="3">
        <v>7.48</v>
      </c>
    </row>
    <row r="389" spans="1:2">
      <c r="A389" s="1">
        <v>31503</v>
      </c>
      <c r="B389" s="3">
        <v>6.99</v>
      </c>
    </row>
    <row r="390" spans="1:2">
      <c r="A390" s="1">
        <v>31533</v>
      </c>
      <c r="B390" s="3">
        <v>6.85</v>
      </c>
    </row>
    <row r="391" spans="1:2">
      <c r="A391" s="1">
        <v>31564</v>
      </c>
      <c r="B391" s="3">
        <v>6.92</v>
      </c>
    </row>
    <row r="392" spans="1:2">
      <c r="A392" s="1">
        <v>31594</v>
      </c>
      <c r="B392" s="3">
        <v>6.56</v>
      </c>
    </row>
    <row r="393" spans="1:2">
      <c r="A393" s="1">
        <v>31625</v>
      </c>
      <c r="B393" s="3">
        <v>6.17</v>
      </c>
    </row>
    <row r="394" spans="1:2">
      <c r="A394" s="1">
        <v>31656</v>
      </c>
      <c r="B394" s="3">
        <v>5.89</v>
      </c>
    </row>
    <row r="395" spans="1:2">
      <c r="A395" s="1">
        <v>31686</v>
      </c>
      <c r="B395" s="3">
        <v>5.85</v>
      </c>
    </row>
    <row r="396" spans="1:2">
      <c r="A396" s="1">
        <v>31717</v>
      </c>
      <c r="B396" s="3">
        <v>6.04</v>
      </c>
    </row>
    <row r="397" spans="1:2">
      <c r="A397" s="1">
        <v>31747</v>
      </c>
      <c r="B397" s="3">
        <v>6.91</v>
      </c>
    </row>
    <row r="398" spans="1:2">
      <c r="A398" s="1">
        <v>31778</v>
      </c>
      <c r="B398" s="3">
        <v>6.43</v>
      </c>
    </row>
    <row r="399" spans="1:2">
      <c r="A399" s="1">
        <v>31809</v>
      </c>
      <c r="B399" s="3">
        <v>6.1</v>
      </c>
    </row>
    <row r="400" spans="1:2">
      <c r="A400" s="1">
        <v>31837</v>
      </c>
      <c r="B400" s="3">
        <v>6.13</v>
      </c>
    </row>
    <row r="401" spans="1:2">
      <c r="A401" s="1">
        <v>31868</v>
      </c>
      <c r="B401" s="3">
        <v>6.37</v>
      </c>
    </row>
    <row r="402" spans="1:2">
      <c r="A402" s="1">
        <v>31898</v>
      </c>
      <c r="B402" s="3">
        <v>6.85</v>
      </c>
    </row>
    <row r="403" spans="1:2">
      <c r="A403" s="1">
        <v>31929</v>
      </c>
      <c r="B403" s="3">
        <v>6.73</v>
      </c>
    </row>
    <row r="404" spans="1:2">
      <c r="A404" s="1">
        <v>31959</v>
      </c>
      <c r="B404" s="3">
        <v>6.58</v>
      </c>
    </row>
    <row r="405" spans="1:2">
      <c r="A405" s="1">
        <v>31990</v>
      </c>
      <c r="B405" s="3">
        <v>6.73</v>
      </c>
    </row>
    <row r="406" spans="1:2">
      <c r="A406" s="1">
        <v>32021</v>
      </c>
      <c r="B406" s="3">
        <v>7.22</v>
      </c>
    </row>
    <row r="407" spans="1:2">
      <c r="A407" s="1">
        <v>32051</v>
      </c>
      <c r="B407" s="3">
        <v>7.29</v>
      </c>
    </row>
    <row r="408" spans="1:2">
      <c r="A408" s="1">
        <v>32082</v>
      </c>
      <c r="B408" s="3">
        <v>6.69</v>
      </c>
    </row>
    <row r="409" spans="1:2">
      <c r="A409" s="1">
        <v>32112</v>
      </c>
      <c r="B409" s="3">
        <v>6.77</v>
      </c>
    </row>
    <row r="410" spans="1:2">
      <c r="A410" s="1">
        <v>32143</v>
      </c>
      <c r="B410" s="3">
        <v>6.83</v>
      </c>
    </row>
    <row r="411" spans="1:2">
      <c r="A411" s="1">
        <v>32174</v>
      </c>
      <c r="B411" s="3">
        <v>6.58</v>
      </c>
    </row>
    <row r="412" spans="1:2">
      <c r="A412" s="1">
        <v>32203</v>
      </c>
      <c r="B412" s="3">
        <v>6.58</v>
      </c>
    </row>
    <row r="413" spans="1:2">
      <c r="A413" s="1">
        <v>32234</v>
      </c>
      <c r="B413" s="3">
        <v>6.87</v>
      </c>
    </row>
    <row r="414" spans="1:2">
      <c r="A414" s="1">
        <v>32264</v>
      </c>
      <c r="B414" s="3">
        <v>7.09</v>
      </c>
    </row>
    <row r="415" spans="1:2">
      <c r="A415" s="1">
        <v>32295</v>
      </c>
      <c r="B415" s="3">
        <v>7.51</v>
      </c>
    </row>
    <row r="416" spans="1:2">
      <c r="A416" s="1">
        <v>32325</v>
      </c>
      <c r="B416" s="3">
        <v>7.75</v>
      </c>
    </row>
    <row r="417" spans="1:2">
      <c r="A417" s="1">
        <v>32356</v>
      </c>
      <c r="B417" s="3">
        <v>8.01</v>
      </c>
    </row>
    <row r="418" spans="1:2">
      <c r="A418" s="1">
        <v>32387</v>
      </c>
      <c r="B418" s="3">
        <v>8.19</v>
      </c>
    </row>
    <row r="419" spans="1:2">
      <c r="A419" s="1">
        <v>32417</v>
      </c>
      <c r="B419" s="3">
        <v>8.3000000000000007</v>
      </c>
    </row>
    <row r="420" spans="1:2">
      <c r="A420" s="1">
        <v>32448</v>
      </c>
      <c r="B420" s="3">
        <v>8.35</v>
      </c>
    </row>
    <row r="421" spans="1:2">
      <c r="A421" s="1">
        <v>32478</v>
      </c>
      <c r="B421" s="3">
        <v>8.76</v>
      </c>
    </row>
    <row r="422" spans="1:2">
      <c r="A422" s="1">
        <v>32509</v>
      </c>
      <c r="B422" s="3">
        <v>9.1199999999999992</v>
      </c>
    </row>
    <row r="423" spans="1:2">
      <c r="A423" s="1">
        <v>32540</v>
      </c>
      <c r="B423" s="3">
        <v>9.36</v>
      </c>
    </row>
    <row r="424" spans="1:2">
      <c r="A424" s="1">
        <v>32568</v>
      </c>
      <c r="B424" s="3">
        <v>9.85</v>
      </c>
    </row>
    <row r="425" spans="1:2">
      <c r="A425" s="1">
        <v>32599</v>
      </c>
      <c r="B425" s="3">
        <v>9.84</v>
      </c>
    </row>
    <row r="426" spans="1:2">
      <c r="A426" s="1">
        <v>32629</v>
      </c>
      <c r="B426" s="3">
        <v>9.81</v>
      </c>
    </row>
    <row r="427" spans="1:2">
      <c r="A427" s="1">
        <v>32660</v>
      </c>
      <c r="B427" s="3">
        <v>9.5299999999999994</v>
      </c>
    </row>
    <row r="428" spans="1:2">
      <c r="A428" s="1">
        <v>32690</v>
      </c>
      <c r="B428" s="3">
        <v>9.24</v>
      </c>
    </row>
    <row r="429" spans="1:2">
      <c r="A429" s="1">
        <v>32721</v>
      </c>
      <c r="B429" s="3">
        <v>8.99</v>
      </c>
    </row>
    <row r="430" spans="1:2">
      <c r="A430" s="1">
        <v>32752</v>
      </c>
      <c r="B430" s="3">
        <v>9.02</v>
      </c>
    </row>
    <row r="431" spans="1:2">
      <c r="A431" s="1">
        <v>32782</v>
      </c>
      <c r="B431" s="3">
        <v>8.84</v>
      </c>
    </row>
    <row r="432" spans="1:2">
      <c r="A432" s="1">
        <v>32813</v>
      </c>
      <c r="B432" s="3">
        <v>8.5500000000000007</v>
      </c>
    </row>
    <row r="433" spans="1:2">
      <c r="A433" s="1">
        <v>32843</v>
      </c>
      <c r="B433" s="3">
        <v>8.4499999999999993</v>
      </c>
    </row>
    <row r="434" spans="1:2">
      <c r="A434" s="1">
        <v>32874</v>
      </c>
      <c r="B434" s="3">
        <v>8.23</v>
      </c>
    </row>
    <row r="435" spans="1:2">
      <c r="A435" s="1">
        <v>32905</v>
      </c>
      <c r="B435" s="3">
        <v>8.24</v>
      </c>
    </row>
    <row r="436" spans="1:2">
      <c r="A436" s="1">
        <v>32933</v>
      </c>
      <c r="B436" s="3">
        <v>8.2799999999999994</v>
      </c>
    </row>
    <row r="437" spans="1:2">
      <c r="A437" s="1">
        <v>32964</v>
      </c>
      <c r="B437" s="3">
        <v>8.26</v>
      </c>
    </row>
    <row r="438" spans="1:2">
      <c r="A438" s="1">
        <v>32994</v>
      </c>
      <c r="B438" s="3">
        <v>8.18</v>
      </c>
    </row>
    <row r="439" spans="1:2">
      <c r="A439" s="1">
        <v>33025</v>
      </c>
      <c r="B439" s="3">
        <v>8.2899999999999991</v>
      </c>
    </row>
    <row r="440" spans="1:2">
      <c r="A440" s="1">
        <v>33055</v>
      </c>
      <c r="B440" s="3">
        <v>8.15</v>
      </c>
    </row>
    <row r="441" spans="1:2">
      <c r="A441" s="1">
        <v>33086</v>
      </c>
      <c r="B441" s="3">
        <v>8.1300000000000008</v>
      </c>
    </row>
    <row r="442" spans="1:2">
      <c r="A442" s="1">
        <v>33117</v>
      </c>
      <c r="B442" s="3">
        <v>8.1999999999999993</v>
      </c>
    </row>
    <row r="443" spans="1:2">
      <c r="A443" s="1">
        <v>33147</v>
      </c>
      <c r="B443" s="3">
        <v>8.11</v>
      </c>
    </row>
    <row r="444" spans="1:2">
      <c r="A444" s="1">
        <v>33178</v>
      </c>
      <c r="B444" s="3">
        <v>7.81</v>
      </c>
    </row>
    <row r="445" spans="1:2">
      <c r="A445" s="1">
        <v>33208</v>
      </c>
      <c r="B445" s="3">
        <v>7.31</v>
      </c>
    </row>
    <row r="446" spans="1:2">
      <c r="A446" s="1">
        <v>33239</v>
      </c>
      <c r="B446" s="3">
        <v>6.91</v>
      </c>
    </row>
    <row r="447" spans="1:2">
      <c r="A447" s="1">
        <v>33270</v>
      </c>
      <c r="B447" s="3">
        <v>6.25</v>
      </c>
    </row>
    <row r="448" spans="1:2">
      <c r="A448" s="1">
        <v>33298</v>
      </c>
      <c r="B448" s="3">
        <v>6.12</v>
      </c>
    </row>
    <row r="449" spans="1:2">
      <c r="A449" s="1">
        <v>33329</v>
      </c>
      <c r="B449" s="3">
        <v>5.91</v>
      </c>
    </row>
    <row r="450" spans="1:2">
      <c r="A450" s="1">
        <v>33359</v>
      </c>
      <c r="B450" s="3">
        <v>5.78</v>
      </c>
    </row>
    <row r="451" spans="1:2">
      <c r="A451" s="1">
        <v>33390</v>
      </c>
      <c r="B451" s="3">
        <v>5.9</v>
      </c>
    </row>
    <row r="452" spans="1:2">
      <c r="A452" s="1">
        <v>33420</v>
      </c>
      <c r="B452" s="3">
        <v>5.82</v>
      </c>
    </row>
    <row r="453" spans="1:2">
      <c r="A453" s="1">
        <v>33451</v>
      </c>
      <c r="B453" s="3">
        <v>5.66</v>
      </c>
    </row>
    <row r="454" spans="1:2">
      <c r="A454" s="1">
        <v>33482</v>
      </c>
      <c r="B454" s="3">
        <v>5.45</v>
      </c>
    </row>
    <row r="455" spans="1:2">
      <c r="A455" s="1">
        <v>33512</v>
      </c>
      <c r="B455" s="3">
        <v>5.21</v>
      </c>
    </row>
    <row r="456" spans="1:2">
      <c r="A456" s="1">
        <v>33543</v>
      </c>
      <c r="B456" s="3">
        <v>4.8099999999999996</v>
      </c>
    </row>
    <row r="457" spans="1:2">
      <c r="A457" s="1">
        <v>33573</v>
      </c>
      <c r="B457" s="3">
        <v>4.43</v>
      </c>
    </row>
    <row r="458" spans="1:2">
      <c r="A458" s="1">
        <v>33604</v>
      </c>
      <c r="B458" s="3">
        <v>4.03</v>
      </c>
    </row>
    <row r="459" spans="1:2">
      <c r="A459" s="1">
        <v>33635</v>
      </c>
      <c r="B459" s="3">
        <v>4.0599999999999996</v>
      </c>
    </row>
    <row r="460" spans="1:2">
      <c r="A460" s="1">
        <v>33664</v>
      </c>
      <c r="B460" s="3">
        <v>3.98</v>
      </c>
    </row>
    <row r="461" spans="1:2">
      <c r="A461" s="1">
        <v>33695</v>
      </c>
      <c r="B461" s="3">
        <v>3.73</v>
      </c>
    </row>
    <row r="462" spans="1:2">
      <c r="A462" s="1">
        <v>33725</v>
      </c>
      <c r="B462" s="3">
        <v>3.82</v>
      </c>
    </row>
    <row r="463" spans="1:2">
      <c r="A463" s="1">
        <v>33756</v>
      </c>
      <c r="B463" s="3">
        <v>3.76</v>
      </c>
    </row>
    <row r="464" spans="1:2">
      <c r="A464" s="1">
        <v>33786</v>
      </c>
      <c r="B464" s="3">
        <v>3.25</v>
      </c>
    </row>
    <row r="465" spans="1:2">
      <c r="A465" s="1">
        <v>33817</v>
      </c>
      <c r="B465" s="3">
        <v>3.3</v>
      </c>
    </row>
    <row r="466" spans="1:2">
      <c r="A466" s="1">
        <v>33848</v>
      </c>
      <c r="B466" s="3">
        <v>3.22</v>
      </c>
    </row>
    <row r="467" spans="1:2">
      <c r="A467" s="1">
        <v>33878</v>
      </c>
      <c r="B467" s="3">
        <v>3.1</v>
      </c>
    </row>
    <row r="468" spans="1:2">
      <c r="A468" s="1">
        <v>33909</v>
      </c>
      <c r="B468" s="3">
        <v>3.09</v>
      </c>
    </row>
    <row r="469" spans="1:2">
      <c r="A469" s="1">
        <v>33939</v>
      </c>
      <c r="B469" s="3">
        <v>2.92</v>
      </c>
    </row>
    <row r="470" spans="1:2">
      <c r="A470" s="1">
        <v>33970</v>
      </c>
      <c r="B470" s="3">
        <v>3.02</v>
      </c>
    </row>
    <row r="471" spans="1:2">
      <c r="A471" s="1">
        <v>34001</v>
      </c>
      <c r="B471" s="3">
        <v>3.03</v>
      </c>
    </row>
    <row r="472" spans="1:2">
      <c r="A472" s="1">
        <v>34029</v>
      </c>
      <c r="B472" s="3">
        <v>3.07</v>
      </c>
    </row>
    <row r="473" spans="1:2">
      <c r="A473" s="1">
        <v>34060</v>
      </c>
      <c r="B473" s="3">
        <v>2.96</v>
      </c>
    </row>
    <row r="474" spans="1:2">
      <c r="A474" s="1">
        <v>34090</v>
      </c>
      <c r="B474" s="3">
        <v>3</v>
      </c>
    </row>
    <row r="475" spans="1:2">
      <c r="A475" s="1">
        <v>34121</v>
      </c>
      <c r="B475" s="3">
        <v>3.04</v>
      </c>
    </row>
    <row r="476" spans="1:2">
      <c r="A476" s="1">
        <v>34151</v>
      </c>
      <c r="B476" s="3">
        <v>3.06</v>
      </c>
    </row>
    <row r="477" spans="1:2">
      <c r="A477" s="1">
        <v>34182</v>
      </c>
      <c r="B477" s="3">
        <v>3.03</v>
      </c>
    </row>
    <row r="478" spans="1:2">
      <c r="A478" s="1">
        <v>34213</v>
      </c>
      <c r="B478" s="3">
        <v>3.09</v>
      </c>
    </row>
    <row r="479" spans="1:2">
      <c r="A479" s="1">
        <v>34243</v>
      </c>
      <c r="B479" s="3">
        <v>2.99</v>
      </c>
    </row>
    <row r="480" spans="1:2">
      <c r="A480" s="1">
        <v>34274</v>
      </c>
      <c r="B480" s="3">
        <v>3.02</v>
      </c>
    </row>
    <row r="481" spans="1:2">
      <c r="A481" s="1">
        <v>34304</v>
      </c>
      <c r="B481" s="3">
        <v>2.96</v>
      </c>
    </row>
    <row r="482" spans="1:2">
      <c r="A482" s="1">
        <v>34335</v>
      </c>
      <c r="B482" s="3">
        <v>3.05</v>
      </c>
    </row>
    <row r="483" spans="1:2">
      <c r="A483" s="1">
        <v>34366</v>
      </c>
      <c r="B483" s="3">
        <v>3.25</v>
      </c>
    </row>
    <row r="484" spans="1:2">
      <c r="A484" s="1">
        <v>34394</v>
      </c>
      <c r="B484" s="3">
        <v>3.34</v>
      </c>
    </row>
    <row r="485" spans="1:2">
      <c r="A485" s="1">
        <v>34425</v>
      </c>
      <c r="B485" s="3">
        <v>3.56</v>
      </c>
    </row>
    <row r="486" spans="1:2">
      <c r="A486" s="1">
        <v>34455</v>
      </c>
      <c r="B486" s="3">
        <v>4.01</v>
      </c>
    </row>
    <row r="487" spans="1:2">
      <c r="A487" s="1">
        <v>34486</v>
      </c>
      <c r="B487" s="3">
        <v>4.25</v>
      </c>
    </row>
    <row r="488" spans="1:2">
      <c r="A488" s="1">
        <v>34516</v>
      </c>
      <c r="B488" s="3">
        <v>4.26</v>
      </c>
    </row>
    <row r="489" spans="1:2">
      <c r="A489" s="1">
        <v>34547</v>
      </c>
      <c r="B489" s="3">
        <v>4.47</v>
      </c>
    </row>
    <row r="490" spans="1:2">
      <c r="A490" s="1">
        <v>34578</v>
      </c>
      <c r="B490" s="3">
        <v>4.7300000000000004</v>
      </c>
    </row>
    <row r="491" spans="1:2">
      <c r="A491" s="1">
        <v>34608</v>
      </c>
      <c r="B491" s="3">
        <v>4.76</v>
      </c>
    </row>
    <row r="492" spans="1:2">
      <c r="A492" s="1">
        <v>34639</v>
      </c>
      <c r="B492" s="3">
        <v>5.29</v>
      </c>
    </row>
    <row r="493" spans="1:2">
      <c r="A493" s="1">
        <v>34669</v>
      </c>
      <c r="B493" s="3">
        <v>5.45</v>
      </c>
    </row>
    <row r="494" spans="1:2">
      <c r="A494" s="1">
        <v>34700</v>
      </c>
      <c r="B494" s="3">
        <v>5.53</v>
      </c>
    </row>
    <row r="495" spans="1:2">
      <c r="A495" s="1">
        <v>34731</v>
      </c>
      <c r="B495" s="3">
        <v>5.92</v>
      </c>
    </row>
    <row r="496" spans="1:2">
      <c r="A496" s="1">
        <v>34759</v>
      </c>
      <c r="B496" s="3">
        <v>5.98</v>
      </c>
    </row>
    <row r="497" spans="1:2">
      <c r="A497" s="1">
        <v>34790</v>
      </c>
      <c r="B497" s="3">
        <v>6.05</v>
      </c>
    </row>
    <row r="498" spans="1:2">
      <c r="A498" s="1">
        <v>34820</v>
      </c>
      <c r="B498" s="3">
        <v>6.01</v>
      </c>
    </row>
    <row r="499" spans="1:2">
      <c r="A499" s="1">
        <v>34851</v>
      </c>
      <c r="B499" s="3">
        <v>6</v>
      </c>
    </row>
    <row r="500" spans="1:2">
      <c r="A500" s="1">
        <v>34881</v>
      </c>
      <c r="B500" s="3">
        <v>5.85</v>
      </c>
    </row>
    <row r="501" spans="1:2">
      <c r="A501" s="1">
        <v>34912</v>
      </c>
      <c r="B501" s="3">
        <v>5.74</v>
      </c>
    </row>
    <row r="502" spans="1:2">
      <c r="A502" s="1">
        <v>34943</v>
      </c>
      <c r="B502" s="3">
        <v>5.8</v>
      </c>
    </row>
    <row r="503" spans="1:2">
      <c r="A503" s="1">
        <v>34973</v>
      </c>
      <c r="B503" s="3">
        <v>5.76</v>
      </c>
    </row>
    <row r="504" spans="1:2">
      <c r="A504" s="1">
        <v>35004</v>
      </c>
      <c r="B504" s="3">
        <v>5.8</v>
      </c>
    </row>
    <row r="505" spans="1:2">
      <c r="A505" s="1">
        <v>35034</v>
      </c>
      <c r="B505" s="3">
        <v>5.6</v>
      </c>
    </row>
    <row r="506" spans="1:2">
      <c r="A506" s="1">
        <v>35065</v>
      </c>
      <c r="B506" s="3">
        <v>5.56</v>
      </c>
    </row>
    <row r="507" spans="1:2">
      <c r="A507" s="1">
        <v>35096</v>
      </c>
      <c r="B507" s="3">
        <v>5.22</v>
      </c>
    </row>
    <row r="508" spans="1:2">
      <c r="A508" s="1">
        <v>35125</v>
      </c>
      <c r="B508" s="3">
        <v>5.31</v>
      </c>
    </row>
    <row r="509" spans="1:2">
      <c r="A509" s="1">
        <v>35156</v>
      </c>
      <c r="B509" s="3">
        <v>5.22</v>
      </c>
    </row>
    <row r="510" spans="1:2">
      <c r="A510" s="1">
        <v>35186</v>
      </c>
      <c r="B510" s="3">
        <v>5.24</v>
      </c>
    </row>
    <row r="511" spans="1:2">
      <c r="A511" s="1">
        <v>35217</v>
      </c>
      <c r="B511" s="3">
        <v>5.27</v>
      </c>
    </row>
    <row r="512" spans="1:2">
      <c r="A512" s="1">
        <v>35247</v>
      </c>
      <c r="B512" s="3">
        <v>5.4</v>
      </c>
    </row>
    <row r="513" spans="1:2">
      <c r="A513" s="1">
        <v>35278</v>
      </c>
      <c r="B513" s="3">
        <v>5.22</v>
      </c>
    </row>
    <row r="514" spans="1:2">
      <c r="A514" s="1">
        <v>35309</v>
      </c>
      <c r="B514" s="3">
        <v>5.3</v>
      </c>
    </row>
    <row r="515" spans="1:2">
      <c r="A515" s="1">
        <v>35339</v>
      </c>
      <c r="B515" s="3">
        <v>5.24</v>
      </c>
    </row>
    <row r="516" spans="1:2">
      <c r="A516" s="1">
        <v>35370</v>
      </c>
      <c r="B516" s="3">
        <v>5.31</v>
      </c>
    </row>
    <row r="517" spans="1:2">
      <c r="A517" s="1">
        <v>35400</v>
      </c>
      <c r="B517" s="3">
        <v>5.29</v>
      </c>
    </row>
    <row r="518" spans="1:2">
      <c r="A518" s="1">
        <v>35431</v>
      </c>
      <c r="B518" s="3">
        <v>5.25</v>
      </c>
    </row>
    <row r="519" spans="1:2">
      <c r="A519" s="1">
        <v>35462</v>
      </c>
      <c r="B519" s="3">
        <v>5.19</v>
      </c>
    </row>
    <row r="520" spans="1:2">
      <c r="A520" s="1">
        <v>35490</v>
      </c>
      <c r="B520" s="3">
        <v>5.39</v>
      </c>
    </row>
    <row r="521" spans="1:2">
      <c r="A521" s="1">
        <v>35521</v>
      </c>
      <c r="B521" s="3">
        <v>5.51</v>
      </c>
    </row>
    <row r="522" spans="1:2">
      <c r="A522" s="1">
        <v>35551</v>
      </c>
      <c r="B522" s="3">
        <v>5.5</v>
      </c>
    </row>
    <row r="523" spans="1:2">
      <c r="A523" s="1">
        <v>35582</v>
      </c>
      <c r="B523" s="3">
        <v>5.56</v>
      </c>
    </row>
    <row r="524" spans="1:2">
      <c r="A524" s="1">
        <v>35612</v>
      </c>
      <c r="B524" s="3">
        <v>5.52</v>
      </c>
    </row>
    <row r="525" spans="1:2">
      <c r="A525" s="1">
        <v>35643</v>
      </c>
      <c r="B525" s="3">
        <v>5.54</v>
      </c>
    </row>
    <row r="526" spans="1:2">
      <c r="A526" s="1">
        <v>35674</v>
      </c>
      <c r="B526" s="3">
        <v>5.54</v>
      </c>
    </row>
    <row r="527" spans="1:2">
      <c r="A527" s="1">
        <v>35704</v>
      </c>
      <c r="B527" s="3">
        <v>5.5</v>
      </c>
    </row>
    <row r="528" spans="1:2">
      <c r="A528" s="1">
        <v>35735</v>
      </c>
      <c r="B528" s="3">
        <v>5.52</v>
      </c>
    </row>
    <row r="529" spans="1:2">
      <c r="A529" s="1">
        <v>35765</v>
      </c>
      <c r="B529" s="3">
        <v>5.5</v>
      </c>
    </row>
    <row r="530" spans="1:2">
      <c r="A530" s="1">
        <v>35796</v>
      </c>
      <c r="B530" s="3">
        <v>5.56</v>
      </c>
    </row>
    <row r="531" spans="1:2">
      <c r="A531" s="1">
        <v>35827</v>
      </c>
      <c r="B531" s="3">
        <v>5.51</v>
      </c>
    </row>
    <row r="532" spans="1:2">
      <c r="A532" s="1">
        <v>35855</v>
      </c>
      <c r="B532" s="3">
        <v>5.49</v>
      </c>
    </row>
    <row r="533" spans="1:2">
      <c r="A533" s="1">
        <v>35886</v>
      </c>
      <c r="B533" s="3">
        <v>5.45</v>
      </c>
    </row>
    <row r="534" spans="1:2">
      <c r="A534" s="1">
        <v>35916</v>
      </c>
      <c r="B534" s="3">
        <v>5.49</v>
      </c>
    </row>
    <row r="535" spans="1:2">
      <c r="A535" s="1">
        <v>35947</v>
      </c>
      <c r="B535" s="3">
        <v>5.56</v>
      </c>
    </row>
    <row r="536" spans="1:2">
      <c r="A536" s="1">
        <v>35977</v>
      </c>
      <c r="B536" s="3">
        <v>5.54</v>
      </c>
    </row>
    <row r="537" spans="1:2">
      <c r="A537" s="1">
        <v>36008</v>
      </c>
      <c r="B537" s="3">
        <v>5.55</v>
      </c>
    </row>
    <row r="538" spans="1:2">
      <c r="A538" s="1">
        <v>36039</v>
      </c>
      <c r="B538" s="3">
        <v>5.51</v>
      </c>
    </row>
    <row r="539" spans="1:2">
      <c r="A539" s="1">
        <v>36069</v>
      </c>
      <c r="B539" s="3">
        <v>5.07</v>
      </c>
    </row>
    <row r="540" spans="1:2">
      <c r="A540" s="1">
        <v>36100</v>
      </c>
      <c r="B540" s="3">
        <v>4.83</v>
      </c>
    </row>
    <row r="541" spans="1:2">
      <c r="A541" s="1">
        <v>36130</v>
      </c>
      <c r="B541" s="3">
        <v>4.68</v>
      </c>
    </row>
    <row r="542" spans="1:2">
      <c r="A542" s="1">
        <v>36161</v>
      </c>
      <c r="B542" s="3">
        <v>4.63</v>
      </c>
    </row>
    <row r="543" spans="1:2">
      <c r="A543" s="1">
        <v>36192</v>
      </c>
      <c r="B543" s="3">
        <v>4.76</v>
      </c>
    </row>
    <row r="544" spans="1:2">
      <c r="A544" s="1">
        <v>36220</v>
      </c>
      <c r="B544" s="3">
        <v>4.8099999999999996</v>
      </c>
    </row>
    <row r="545" spans="1:2">
      <c r="A545" s="1">
        <v>36251</v>
      </c>
      <c r="B545" s="3">
        <v>4.74</v>
      </c>
    </row>
    <row r="546" spans="1:2">
      <c r="A546" s="1">
        <v>36281</v>
      </c>
      <c r="B546" s="3">
        <v>4.74</v>
      </c>
    </row>
    <row r="547" spans="1:2">
      <c r="A547" s="1">
        <v>36312</v>
      </c>
      <c r="B547" s="3">
        <v>4.76</v>
      </c>
    </row>
    <row r="548" spans="1:2">
      <c r="A548" s="1">
        <v>36342</v>
      </c>
      <c r="B548" s="3">
        <v>4.99</v>
      </c>
    </row>
    <row r="549" spans="1:2">
      <c r="A549" s="1">
        <v>36373</v>
      </c>
      <c r="B549" s="3">
        <v>5.07</v>
      </c>
    </row>
    <row r="550" spans="1:2">
      <c r="A550" s="1">
        <v>36404</v>
      </c>
      <c r="B550" s="3">
        <v>5.22</v>
      </c>
    </row>
    <row r="551" spans="1:2">
      <c r="A551" s="1">
        <v>36434</v>
      </c>
      <c r="B551" s="3">
        <v>5.2</v>
      </c>
    </row>
    <row r="552" spans="1:2">
      <c r="A552" s="1">
        <v>36465</v>
      </c>
      <c r="B552" s="3">
        <v>5.42</v>
      </c>
    </row>
    <row r="553" spans="1:2">
      <c r="A553" s="1">
        <v>36495</v>
      </c>
      <c r="B553" s="3">
        <v>5.3</v>
      </c>
    </row>
    <row r="554" spans="1:2">
      <c r="A554" s="1">
        <v>36526</v>
      </c>
      <c r="B554" s="3">
        <v>5.45</v>
      </c>
    </row>
    <row r="555" spans="1:2">
      <c r="A555" s="1">
        <v>36557</v>
      </c>
      <c r="B555" s="3">
        <v>5.73</v>
      </c>
    </row>
    <row r="556" spans="1:2">
      <c r="A556" s="1">
        <v>36586</v>
      </c>
      <c r="B556" s="3">
        <v>5.85</v>
      </c>
    </row>
    <row r="557" spans="1:2">
      <c r="A557" s="1">
        <v>36617</v>
      </c>
      <c r="B557" s="3">
        <v>6.02</v>
      </c>
    </row>
    <row r="558" spans="1:2">
      <c r="A558" s="1">
        <v>36647</v>
      </c>
      <c r="B558" s="3">
        <v>6.27</v>
      </c>
    </row>
    <row r="559" spans="1:2">
      <c r="A559" s="1">
        <v>36678</v>
      </c>
      <c r="B559" s="3">
        <v>6.53</v>
      </c>
    </row>
    <row r="560" spans="1:2">
      <c r="A560" s="1">
        <v>36708</v>
      </c>
      <c r="B560" s="3">
        <v>6.54</v>
      </c>
    </row>
    <row r="561" spans="1:2">
      <c r="A561" s="1">
        <v>36739</v>
      </c>
      <c r="B561" s="3">
        <v>6.5</v>
      </c>
    </row>
    <row r="562" spans="1:2">
      <c r="A562" s="1">
        <v>36770</v>
      </c>
      <c r="B562" s="3">
        <v>6.52</v>
      </c>
    </row>
    <row r="563" spans="1:2">
      <c r="A563" s="1">
        <v>36800</v>
      </c>
      <c r="B563" s="3">
        <v>6.51</v>
      </c>
    </row>
    <row r="564" spans="1:2">
      <c r="A564" s="1">
        <v>36831</v>
      </c>
      <c r="B564" s="3">
        <v>6.51</v>
      </c>
    </row>
    <row r="565" spans="1:2">
      <c r="A565" s="1">
        <v>36861</v>
      </c>
      <c r="B565" s="3">
        <v>6.4</v>
      </c>
    </row>
    <row r="566" spans="1:2">
      <c r="A566" s="1">
        <v>36892</v>
      </c>
      <c r="B566" s="3">
        <v>5.98</v>
      </c>
    </row>
    <row r="567" spans="1:2">
      <c r="A567" s="1">
        <v>36923</v>
      </c>
      <c r="B567" s="3">
        <v>5.49</v>
      </c>
    </row>
    <row r="568" spans="1:2">
      <c r="A568" s="1">
        <v>36951</v>
      </c>
      <c r="B568" s="3">
        <v>5.31</v>
      </c>
    </row>
    <row r="569" spans="1:2">
      <c r="A569" s="1">
        <v>36982</v>
      </c>
      <c r="B569" s="3">
        <v>4.8</v>
      </c>
    </row>
    <row r="570" spans="1:2">
      <c r="A570" s="1">
        <v>37012</v>
      </c>
      <c r="B570" s="3">
        <v>4.21</v>
      </c>
    </row>
    <row r="571" spans="1:2">
      <c r="A571" s="1">
        <v>37043</v>
      </c>
      <c r="B571" s="3">
        <v>3.97</v>
      </c>
    </row>
    <row r="572" spans="1:2">
      <c r="A572" s="1">
        <v>37073</v>
      </c>
      <c r="B572" s="3">
        <v>3.77</v>
      </c>
    </row>
    <row r="573" spans="1:2">
      <c r="A573" s="1">
        <v>37104</v>
      </c>
      <c r="B573" s="3">
        <v>3.65</v>
      </c>
    </row>
    <row r="574" spans="1:2">
      <c r="A574" s="1">
        <v>37135</v>
      </c>
      <c r="B574" s="3">
        <v>3.07</v>
      </c>
    </row>
    <row r="575" spans="1:2">
      <c r="A575" s="1">
        <v>37165</v>
      </c>
      <c r="B575" s="3">
        <v>2.4900000000000002</v>
      </c>
    </row>
    <row r="576" spans="1:2">
      <c r="A576" s="1">
        <v>37196</v>
      </c>
      <c r="B576" s="3">
        <v>2.09</v>
      </c>
    </row>
    <row r="577" spans="1:2">
      <c r="A577" s="1">
        <v>37226</v>
      </c>
      <c r="B577" s="3">
        <v>1.82</v>
      </c>
    </row>
    <row r="578" spans="1:2">
      <c r="A578" s="1">
        <v>37257</v>
      </c>
      <c r="B578" s="3">
        <v>1.73</v>
      </c>
    </row>
    <row r="579" spans="1:2">
      <c r="A579" s="1">
        <v>37288</v>
      </c>
      <c r="B579" s="3">
        <v>1.74</v>
      </c>
    </row>
    <row r="580" spans="1:2">
      <c r="A580" s="1">
        <v>37316</v>
      </c>
      <c r="B580" s="3">
        <v>1.73</v>
      </c>
    </row>
    <row r="581" spans="1:2">
      <c r="A581" s="1">
        <v>37347</v>
      </c>
      <c r="B581" s="3">
        <v>1.75</v>
      </c>
    </row>
    <row r="582" spans="1:2">
      <c r="A582" s="1">
        <v>37377</v>
      </c>
      <c r="B582" s="3">
        <v>1.75</v>
      </c>
    </row>
    <row r="583" spans="1:2">
      <c r="A583" s="1">
        <v>37408</v>
      </c>
      <c r="B583" s="3">
        <v>1.75</v>
      </c>
    </row>
    <row r="584" spans="1:2">
      <c r="A584" s="1">
        <v>37438</v>
      </c>
      <c r="B584" s="3">
        <v>1.73</v>
      </c>
    </row>
    <row r="585" spans="1:2">
      <c r="A585" s="1">
        <v>37469</v>
      </c>
      <c r="B585" s="3">
        <v>1.74</v>
      </c>
    </row>
    <row r="586" spans="1:2">
      <c r="A586" s="1">
        <v>37500</v>
      </c>
      <c r="B586" s="3">
        <v>1.75</v>
      </c>
    </row>
    <row r="587" spans="1:2">
      <c r="A587" s="1">
        <v>37530</v>
      </c>
      <c r="B587" s="3">
        <v>1.75</v>
      </c>
    </row>
    <row r="588" spans="1:2">
      <c r="A588" s="1">
        <v>37561</v>
      </c>
      <c r="B588" s="3">
        <v>1.34</v>
      </c>
    </row>
    <row r="589" spans="1:2">
      <c r="A589" s="1">
        <v>37591</v>
      </c>
      <c r="B589" s="3">
        <v>1.24</v>
      </c>
    </row>
    <row r="590" spans="1:2">
      <c r="A590" s="1">
        <v>37622</v>
      </c>
      <c r="B590" s="3">
        <v>1.24</v>
      </c>
    </row>
    <row r="591" spans="1:2">
      <c r="A591" s="1">
        <v>37653</v>
      </c>
      <c r="B591" s="3">
        <v>1.26</v>
      </c>
    </row>
    <row r="592" spans="1:2">
      <c r="A592" s="1">
        <v>37681</v>
      </c>
      <c r="B592" s="3">
        <v>1.25</v>
      </c>
    </row>
    <row r="593" spans="1:2">
      <c r="A593" s="1">
        <v>37712</v>
      </c>
      <c r="B593" s="3">
        <v>1.26</v>
      </c>
    </row>
    <row r="594" spans="1:2">
      <c r="A594" s="1">
        <v>37742</v>
      </c>
      <c r="B594" s="3">
        <v>1.26</v>
      </c>
    </row>
    <row r="595" spans="1:2">
      <c r="A595" s="1">
        <v>37773</v>
      </c>
      <c r="B595" s="3">
        <v>1.22</v>
      </c>
    </row>
    <row r="596" spans="1:2">
      <c r="A596" s="1">
        <v>37803</v>
      </c>
      <c r="B596" s="3">
        <v>1.01</v>
      </c>
    </row>
    <row r="597" spans="1:2">
      <c r="A597" s="1">
        <v>37834</v>
      </c>
      <c r="B597" s="3">
        <v>1.03</v>
      </c>
    </row>
    <row r="598" spans="1:2">
      <c r="A598" s="1">
        <v>37865</v>
      </c>
      <c r="B598" s="3">
        <v>1.01</v>
      </c>
    </row>
    <row r="599" spans="1:2">
      <c r="A599" s="1">
        <v>37895</v>
      </c>
      <c r="B599" s="3">
        <v>1.01</v>
      </c>
    </row>
    <row r="600" spans="1:2">
      <c r="A600" s="1">
        <v>37926</v>
      </c>
      <c r="B600" s="3">
        <v>1</v>
      </c>
    </row>
    <row r="601" spans="1:2">
      <c r="A601" s="1">
        <v>37956</v>
      </c>
      <c r="B601" s="3">
        <v>0.98</v>
      </c>
    </row>
    <row r="602" spans="1:2">
      <c r="A602" s="1">
        <v>37987</v>
      </c>
      <c r="B602" s="3">
        <v>1</v>
      </c>
    </row>
    <row r="603" spans="1:2">
      <c r="A603" s="1">
        <v>38018</v>
      </c>
      <c r="B603" s="3">
        <v>1.01</v>
      </c>
    </row>
    <row r="604" spans="1:2">
      <c r="A604" s="1">
        <v>38047</v>
      </c>
      <c r="B604" s="3">
        <v>1</v>
      </c>
    </row>
    <row r="605" spans="1:2">
      <c r="A605" s="1">
        <v>38078</v>
      </c>
      <c r="B605" s="3">
        <v>1</v>
      </c>
    </row>
    <row r="606" spans="1:2">
      <c r="A606" s="1">
        <v>38108</v>
      </c>
      <c r="B606" s="3">
        <v>1</v>
      </c>
    </row>
    <row r="607" spans="1:2">
      <c r="A607" s="1">
        <v>38139</v>
      </c>
      <c r="B607" s="3">
        <v>1.03</v>
      </c>
    </row>
    <row r="608" spans="1:2">
      <c r="A608" s="1">
        <v>38169</v>
      </c>
      <c r="B608" s="3">
        <v>1.26</v>
      </c>
    </row>
    <row r="609" spans="1:2">
      <c r="A609" s="1">
        <v>38200</v>
      </c>
      <c r="B609" s="3">
        <v>1.43</v>
      </c>
    </row>
    <row r="610" spans="1:2">
      <c r="A610" s="1">
        <v>38231</v>
      </c>
      <c r="B610" s="3">
        <v>1.61</v>
      </c>
    </row>
    <row r="611" spans="1:2">
      <c r="A611" s="1">
        <v>38261</v>
      </c>
      <c r="B611" s="3">
        <v>1.76</v>
      </c>
    </row>
    <row r="612" spans="1:2">
      <c r="A612" s="1">
        <v>38292</v>
      </c>
      <c r="B612" s="3">
        <v>1.93</v>
      </c>
    </row>
    <row r="613" spans="1:2">
      <c r="A613" s="1">
        <v>38322</v>
      </c>
      <c r="B613" s="3">
        <v>2.16</v>
      </c>
    </row>
    <row r="614" spans="1:2">
      <c r="A614" s="1">
        <v>38353</v>
      </c>
      <c r="B614" s="3">
        <v>2.2799999999999998</v>
      </c>
    </row>
    <row r="615" spans="1:2">
      <c r="A615" s="1">
        <v>38384</v>
      </c>
      <c r="B615" s="3">
        <v>2.5</v>
      </c>
    </row>
    <row r="616" spans="1:2">
      <c r="A616" s="1">
        <v>38412</v>
      </c>
      <c r="B616" s="3">
        <v>2.63</v>
      </c>
    </row>
    <row r="617" spans="1:2">
      <c r="A617" s="1">
        <v>38443</v>
      </c>
      <c r="B617" s="3">
        <v>2.79</v>
      </c>
    </row>
    <row r="618" spans="1:2">
      <c r="A618" s="1">
        <v>38473</v>
      </c>
      <c r="B618" s="3">
        <v>3</v>
      </c>
    </row>
    <row r="619" spans="1:2">
      <c r="A619" s="1">
        <v>38504</v>
      </c>
      <c r="B619" s="3">
        <v>3.04</v>
      </c>
    </row>
    <row r="620" spans="1:2">
      <c r="A620" s="1">
        <v>38534</v>
      </c>
      <c r="B620" s="3">
        <v>3.26</v>
      </c>
    </row>
    <row r="621" spans="1:2">
      <c r="A621" s="1">
        <v>38565</v>
      </c>
      <c r="B621" s="3">
        <v>3.5</v>
      </c>
    </row>
    <row r="622" spans="1:2">
      <c r="A622" s="1">
        <v>38596</v>
      </c>
      <c r="B622" s="3">
        <v>3.62</v>
      </c>
    </row>
    <row r="623" spans="1:2">
      <c r="A623" s="1">
        <v>38626</v>
      </c>
      <c r="B623" s="3">
        <v>3.78</v>
      </c>
    </row>
    <row r="624" spans="1:2">
      <c r="A624" s="1">
        <v>38657</v>
      </c>
      <c r="B624" s="3">
        <v>4</v>
      </c>
    </row>
    <row r="625" spans="1:2">
      <c r="A625" s="1">
        <v>38687</v>
      </c>
      <c r="B625" s="3">
        <v>4.16</v>
      </c>
    </row>
    <row r="626" spans="1:2">
      <c r="A626" s="1">
        <v>38718</v>
      </c>
      <c r="B626" s="3">
        <v>4.29</v>
      </c>
    </row>
    <row r="627" spans="1:2">
      <c r="A627" s="1">
        <v>38749</v>
      </c>
      <c r="B627" s="3">
        <v>4.49</v>
      </c>
    </row>
    <row r="628" spans="1:2">
      <c r="A628" s="1">
        <v>38777</v>
      </c>
      <c r="B628" s="3">
        <v>4.59</v>
      </c>
    </row>
    <row r="629" spans="1:2">
      <c r="A629" s="1">
        <v>38808</v>
      </c>
      <c r="B629" s="3">
        <v>4.79</v>
      </c>
    </row>
    <row r="630" spans="1:2">
      <c r="A630" s="1">
        <v>38838</v>
      </c>
      <c r="B630" s="3">
        <v>4.9400000000000004</v>
      </c>
    </row>
    <row r="631" spans="1:2">
      <c r="A631" s="1">
        <v>38869</v>
      </c>
      <c r="B631" s="3">
        <v>4.99</v>
      </c>
    </row>
    <row r="632" spans="1:2">
      <c r="A632" s="1">
        <v>38899</v>
      </c>
      <c r="B632" s="3">
        <v>5.24</v>
      </c>
    </row>
    <row r="633" spans="1:2">
      <c r="A633" s="1">
        <v>38930</v>
      </c>
      <c r="B633" s="3">
        <v>5.25</v>
      </c>
    </row>
    <row r="634" spans="1:2">
      <c r="A634" s="1">
        <v>38961</v>
      </c>
      <c r="B634" s="3">
        <v>5.25</v>
      </c>
    </row>
    <row r="635" spans="1:2">
      <c r="A635" s="1">
        <v>38991</v>
      </c>
      <c r="B635" s="3">
        <v>5.25</v>
      </c>
    </row>
    <row r="636" spans="1:2">
      <c r="A636" s="1">
        <v>39022</v>
      </c>
      <c r="B636" s="3">
        <v>5.25</v>
      </c>
    </row>
    <row r="637" spans="1:2">
      <c r="A637" s="1">
        <v>39052</v>
      </c>
      <c r="B637" s="3">
        <v>5.24</v>
      </c>
    </row>
    <row r="638" spans="1:2">
      <c r="A638" s="1">
        <v>39083</v>
      </c>
      <c r="B638" s="3">
        <v>5.25</v>
      </c>
    </row>
    <row r="639" spans="1:2">
      <c r="A639" s="1">
        <v>39114</v>
      </c>
      <c r="B639" s="3">
        <v>5.26</v>
      </c>
    </row>
    <row r="640" spans="1:2">
      <c r="A640" s="1">
        <v>39142</v>
      </c>
      <c r="B640" s="3">
        <v>5.26</v>
      </c>
    </row>
    <row r="641" spans="1:2">
      <c r="A641" s="1">
        <v>39173</v>
      </c>
      <c r="B641" s="3">
        <v>5.25</v>
      </c>
    </row>
    <row r="642" spans="1:2">
      <c r="A642" s="1">
        <v>39203</v>
      </c>
      <c r="B642" s="3">
        <v>5.25</v>
      </c>
    </row>
    <row r="643" spans="1:2">
      <c r="A643" s="1">
        <v>39234</v>
      </c>
      <c r="B643" s="3">
        <v>5.25</v>
      </c>
    </row>
    <row r="644" spans="1:2">
      <c r="A644" s="1">
        <v>39264</v>
      </c>
      <c r="B644" s="3">
        <v>5.26</v>
      </c>
    </row>
    <row r="645" spans="1:2">
      <c r="A645" s="1">
        <v>39295</v>
      </c>
      <c r="B645" s="3">
        <v>5.0199999999999996</v>
      </c>
    </row>
    <row r="646" spans="1:2">
      <c r="A646" s="1">
        <v>39326</v>
      </c>
      <c r="B646" s="3">
        <v>4.9400000000000004</v>
      </c>
    </row>
    <row r="647" spans="1:2">
      <c r="A647" s="1">
        <v>39356</v>
      </c>
      <c r="B647" s="3">
        <v>4.76</v>
      </c>
    </row>
    <row r="648" spans="1:2">
      <c r="A648" s="1">
        <v>39387</v>
      </c>
      <c r="B648" s="3">
        <v>4.49</v>
      </c>
    </row>
    <row r="649" spans="1:2">
      <c r="A649" s="1">
        <v>39417</v>
      </c>
      <c r="B649" s="3">
        <v>4.24</v>
      </c>
    </row>
    <row r="650" spans="1:2">
      <c r="A650" s="1">
        <v>39448</v>
      </c>
      <c r="B650" s="3">
        <v>3.94</v>
      </c>
    </row>
    <row r="651" spans="1:2">
      <c r="A651" s="1">
        <v>39479</v>
      </c>
      <c r="B651" s="3">
        <v>2.98</v>
      </c>
    </row>
    <row r="652" spans="1:2">
      <c r="A652" s="1">
        <v>39508</v>
      </c>
      <c r="B652" s="3">
        <v>2.61</v>
      </c>
    </row>
    <row r="653" spans="1:2">
      <c r="A653" s="1">
        <v>39539</v>
      </c>
      <c r="B653" s="3">
        <v>2.2799999999999998</v>
      </c>
    </row>
    <row r="654" spans="1:2">
      <c r="A654" s="1">
        <v>39569</v>
      </c>
      <c r="B654" s="3">
        <v>1.98</v>
      </c>
    </row>
    <row r="655" spans="1:2">
      <c r="A655" s="1">
        <v>39600</v>
      </c>
      <c r="B655" s="3">
        <v>2</v>
      </c>
    </row>
    <row r="656" spans="1:2">
      <c r="A656" s="1">
        <v>39630</v>
      </c>
      <c r="B656" s="3">
        <v>2.0099999999999998</v>
      </c>
    </row>
    <row r="657" spans="1:2">
      <c r="A657" s="1">
        <v>39661</v>
      </c>
      <c r="B657" s="3">
        <v>2</v>
      </c>
    </row>
    <row r="658" spans="1:2">
      <c r="A658" s="1">
        <v>39692</v>
      </c>
      <c r="B658" s="3">
        <v>1.81</v>
      </c>
    </row>
    <row r="659" spans="1:2">
      <c r="A659" s="1">
        <v>39722</v>
      </c>
      <c r="B659" s="3">
        <v>0.97</v>
      </c>
    </row>
    <row r="660" spans="1:2">
      <c r="A660" s="1">
        <v>39753</v>
      </c>
      <c r="B660" s="3">
        <v>0.39</v>
      </c>
    </row>
    <row r="661" spans="1:2">
      <c r="A661" s="1">
        <v>39783</v>
      </c>
      <c r="B661" s="3">
        <v>0.16</v>
      </c>
    </row>
    <row r="662" spans="1:2">
      <c r="A662" s="1">
        <v>39814</v>
      </c>
      <c r="B662" s="3">
        <v>0.15</v>
      </c>
    </row>
    <row r="663" spans="1:2">
      <c r="A663" s="1">
        <v>39845</v>
      </c>
      <c r="B663" s="3">
        <v>0.22</v>
      </c>
    </row>
    <row r="664" spans="1:2">
      <c r="A664" s="1">
        <v>39873</v>
      </c>
      <c r="B664" s="3">
        <v>0.18</v>
      </c>
    </row>
    <row r="665" spans="1:2">
      <c r="A665" s="1">
        <v>39904</v>
      </c>
      <c r="B665" s="3">
        <v>0.15</v>
      </c>
    </row>
    <row r="666" spans="1:2">
      <c r="A666" s="1">
        <v>39934</v>
      </c>
      <c r="B666" s="3">
        <v>0.18</v>
      </c>
    </row>
    <row r="667" spans="1:2">
      <c r="A667" s="1">
        <v>39965</v>
      </c>
      <c r="B667" s="3">
        <v>0.21</v>
      </c>
    </row>
    <row r="668" spans="1:2">
      <c r="A668" s="1">
        <v>39995</v>
      </c>
      <c r="B668" s="3">
        <v>0.16</v>
      </c>
    </row>
    <row r="669" spans="1:2">
      <c r="A669" s="1">
        <v>40026</v>
      </c>
      <c r="B669" s="3">
        <v>0.16</v>
      </c>
    </row>
    <row r="670" spans="1:2">
      <c r="A670" s="1">
        <v>40057</v>
      </c>
      <c r="B670" s="3">
        <v>0.15</v>
      </c>
    </row>
    <row r="671" spans="1:2">
      <c r="A671" s="1">
        <v>40087</v>
      </c>
      <c r="B671" s="3">
        <v>0.12</v>
      </c>
    </row>
    <row r="672" spans="1:2">
      <c r="A672" s="1">
        <v>40118</v>
      </c>
      <c r="B672" s="3">
        <v>0.12</v>
      </c>
    </row>
    <row r="673" spans="1:2">
      <c r="A673" s="1">
        <v>40148</v>
      </c>
      <c r="B673" s="3">
        <v>0.12</v>
      </c>
    </row>
    <row r="674" spans="1:2">
      <c r="A674" s="1">
        <v>40179</v>
      </c>
      <c r="B674" s="3">
        <v>0.11</v>
      </c>
    </row>
    <row r="675" spans="1:2">
      <c r="A675" s="1">
        <v>40210</v>
      </c>
      <c r="B675" s="3">
        <v>0.13</v>
      </c>
    </row>
    <row r="676" spans="1:2">
      <c r="A676" s="1">
        <v>40238</v>
      </c>
      <c r="B676" s="3">
        <v>0.16</v>
      </c>
    </row>
    <row r="677" spans="1:2">
      <c r="A677" s="1">
        <v>40269</v>
      </c>
      <c r="B677" s="3">
        <v>0.2</v>
      </c>
    </row>
    <row r="678" spans="1:2">
      <c r="A678" s="1">
        <v>40299</v>
      </c>
      <c r="B678" s="3">
        <v>0.2</v>
      </c>
    </row>
    <row r="679" spans="1:2">
      <c r="A679" s="1">
        <v>40330</v>
      </c>
      <c r="B679" s="3">
        <v>0.18</v>
      </c>
    </row>
    <row r="680" spans="1:2">
      <c r="A680" s="1">
        <v>40360</v>
      </c>
      <c r="B680" s="3">
        <v>0.18</v>
      </c>
    </row>
    <row r="681" spans="1:2">
      <c r="A681" s="1">
        <v>40391</v>
      </c>
      <c r="B681" s="3">
        <v>0.19</v>
      </c>
    </row>
    <row r="682" spans="1:2">
      <c r="A682" s="1">
        <v>40422</v>
      </c>
      <c r="B682" s="3">
        <v>0.19</v>
      </c>
    </row>
    <row r="683" spans="1:2">
      <c r="A683" s="1">
        <v>40452</v>
      </c>
      <c r="B683" s="3">
        <v>0.19</v>
      </c>
    </row>
    <row r="684" spans="1:2">
      <c r="A684" s="1">
        <v>40483</v>
      </c>
      <c r="B684" s="3">
        <v>0.19</v>
      </c>
    </row>
    <row r="685" spans="1:2">
      <c r="A685" s="1">
        <v>40513</v>
      </c>
      <c r="B685" s="3">
        <v>0.18</v>
      </c>
    </row>
    <row r="686" spans="1:2">
      <c r="A686" s="1">
        <v>40544</v>
      </c>
      <c r="B686" s="3">
        <v>0.17</v>
      </c>
    </row>
    <row r="687" spans="1:2">
      <c r="A687" s="1">
        <v>40575</v>
      </c>
      <c r="B687" s="3">
        <v>0.16</v>
      </c>
    </row>
    <row r="688" spans="1:2">
      <c r="A688" s="1">
        <v>40603</v>
      </c>
      <c r="B688" s="3">
        <v>0.14000000000000001</v>
      </c>
    </row>
    <row r="689" spans="1:2">
      <c r="A689" s="1">
        <v>40634</v>
      </c>
      <c r="B689" s="3">
        <v>0.1</v>
      </c>
    </row>
    <row r="690" spans="1:2">
      <c r="A690" s="1">
        <v>40664</v>
      </c>
      <c r="B690" s="3">
        <v>0.09</v>
      </c>
    </row>
    <row r="691" spans="1:2">
      <c r="A691" s="1">
        <v>40695</v>
      </c>
      <c r="B691" s="3">
        <v>0.09</v>
      </c>
    </row>
    <row r="692" spans="1:2">
      <c r="A692" s="1">
        <v>40725</v>
      </c>
      <c r="B692" s="3">
        <v>7.0000000000000007E-2</v>
      </c>
    </row>
    <row r="693" spans="1:2">
      <c r="A693" s="1">
        <v>40756</v>
      </c>
      <c r="B693" s="3">
        <v>0.1</v>
      </c>
    </row>
    <row r="694" spans="1:2">
      <c r="A694" s="1">
        <v>40787</v>
      </c>
      <c r="B694" s="3">
        <v>0.08</v>
      </c>
    </row>
    <row r="695" spans="1:2">
      <c r="A695" s="1">
        <v>40817</v>
      </c>
      <c r="B695" s="3">
        <v>7.0000000000000007E-2</v>
      </c>
    </row>
    <row r="696" spans="1:2">
      <c r="A696" s="1">
        <v>40848</v>
      </c>
      <c r="B696" s="3">
        <v>0.08</v>
      </c>
    </row>
    <row r="697" spans="1:2">
      <c r="A697" s="1">
        <v>40878</v>
      </c>
      <c r="B697" s="3">
        <v>7.0000000000000007E-2</v>
      </c>
    </row>
    <row r="698" spans="1:2">
      <c r="A698" s="1">
        <v>40909</v>
      </c>
      <c r="B698" s="3">
        <v>0.08</v>
      </c>
    </row>
    <row r="699" spans="1:2">
      <c r="A699" s="1">
        <v>40940</v>
      </c>
      <c r="B699" s="3">
        <v>0.1</v>
      </c>
    </row>
    <row r="700" spans="1:2">
      <c r="A700" s="1">
        <v>40969</v>
      </c>
      <c r="B700" s="3">
        <v>0.13</v>
      </c>
    </row>
    <row r="701" spans="1:2">
      <c r="A701" s="1">
        <v>41000</v>
      </c>
      <c r="B701" s="3">
        <v>0.14000000000000001</v>
      </c>
    </row>
    <row r="702" spans="1:2">
      <c r="A702" s="1">
        <v>41030</v>
      </c>
      <c r="B702" s="3">
        <v>0.16</v>
      </c>
    </row>
    <row r="703" spans="1:2">
      <c r="A703" s="1">
        <v>41061</v>
      </c>
      <c r="B703" s="3">
        <v>0.16</v>
      </c>
    </row>
    <row r="704" spans="1:2">
      <c r="A704" s="1">
        <v>41091</v>
      </c>
      <c r="B704" s="3">
        <v>0.16</v>
      </c>
    </row>
    <row r="705" spans="1:2">
      <c r="A705" s="1">
        <v>41122</v>
      </c>
      <c r="B705" s="3">
        <v>0.13</v>
      </c>
    </row>
    <row r="706" spans="1:2">
      <c r="A706" s="1">
        <v>41153</v>
      </c>
      <c r="B706" s="3">
        <v>0.14000000000000001</v>
      </c>
    </row>
    <row r="707" spans="1:2">
      <c r="A707" s="1">
        <v>41183</v>
      </c>
      <c r="B707" s="3">
        <v>0.16</v>
      </c>
    </row>
    <row r="708" spans="1:2">
      <c r="A708" s="1">
        <v>41214</v>
      </c>
      <c r="B708" s="3">
        <v>0.16</v>
      </c>
    </row>
    <row r="709" spans="1:2">
      <c r="A709" s="1">
        <v>41244</v>
      </c>
      <c r="B709" s="3">
        <v>0.16</v>
      </c>
    </row>
    <row r="710" spans="1:2">
      <c r="A710" s="1">
        <v>41275</v>
      </c>
      <c r="B710" s="3">
        <v>0.14000000000000001</v>
      </c>
    </row>
  </sheetData>
  <hyperlinks>
    <hyperlink ref="A5" r:id="rId1"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710"/>
  <sheetViews>
    <sheetView workbookViewId="0">
      <selection activeCell="A5" sqref="A5"/>
    </sheetView>
  </sheetViews>
  <sheetFormatPr baseColWidth="10" defaultColWidth="12" defaultRowHeight="15"/>
  <cols>
    <col min="1" max="1" width="12" style="1" customWidth="1"/>
    <col min="2" max="2" width="12" style="3" customWidth="1"/>
  </cols>
  <sheetData>
    <row r="1" spans="1:5">
      <c r="A1" s="1" t="s">
        <v>278</v>
      </c>
    </row>
    <row r="2" spans="1:5">
      <c r="A2" s="1" t="s">
        <v>279</v>
      </c>
      <c r="B2" s="3" t="s">
        <v>283</v>
      </c>
    </row>
    <row r="3" spans="1:5">
      <c r="A3" s="1" t="s">
        <v>285</v>
      </c>
      <c r="B3" s="3" t="s">
        <v>282</v>
      </c>
    </row>
    <row r="4" spans="1:5">
      <c r="A4" s="1">
        <v>19906</v>
      </c>
      <c r="B4" s="3" t="s">
        <v>284</v>
      </c>
    </row>
    <row r="5" spans="1:5">
      <c r="A5" s="112" t="s">
        <v>280</v>
      </c>
    </row>
    <row r="6" spans="1:5">
      <c r="A6" s="1" t="s">
        <v>281</v>
      </c>
    </row>
    <row r="7" spans="1:5">
      <c r="A7" s="1" t="s">
        <v>286</v>
      </c>
      <c r="B7" s="3" t="s">
        <v>287</v>
      </c>
      <c r="E7" t="s">
        <v>288</v>
      </c>
    </row>
    <row r="8" spans="1:5">
      <c r="A8" s="1">
        <v>19906</v>
      </c>
      <c r="B8" s="85">
        <f>fedfunds!B8</f>
        <v>0.8</v>
      </c>
      <c r="D8" t="s">
        <v>11</v>
      </c>
      <c r="E8" s="4">
        <f ca="1">AVERAGE(OFFSET($B$386,(C386-1)*3,0,3,1))</f>
        <v>7.8266666666666671</v>
      </c>
    </row>
    <row r="9" spans="1:5">
      <c r="A9" s="1">
        <v>19937</v>
      </c>
      <c r="B9" s="85">
        <f>fedfunds!B9</f>
        <v>1.22</v>
      </c>
      <c r="D9" t="s">
        <v>12</v>
      </c>
      <c r="E9" s="4">
        <f t="shared" ref="E9:E72" ca="1" si="0">AVERAGE(OFFSET($B$386,(C387-1)*3,0,3,1))</f>
        <v>6.919999999999999</v>
      </c>
    </row>
    <row r="10" spans="1:5">
      <c r="A10" s="1">
        <v>19968</v>
      </c>
      <c r="B10" s="85">
        <f>fedfunds!B10</f>
        <v>1.06</v>
      </c>
      <c r="D10" t="s">
        <v>13</v>
      </c>
      <c r="E10" s="4">
        <f t="shared" ca="1" si="0"/>
        <v>6.206666666666667</v>
      </c>
    </row>
    <row r="11" spans="1:5">
      <c r="A11" s="1">
        <v>19998</v>
      </c>
      <c r="B11" s="85">
        <f>fedfunds!B11</f>
        <v>0.85</v>
      </c>
      <c r="D11" t="s">
        <v>14</v>
      </c>
      <c r="E11" s="4">
        <f t="shared" ca="1" si="0"/>
        <v>6.2666666666666666</v>
      </c>
    </row>
    <row r="12" spans="1:5">
      <c r="A12" s="1">
        <v>20029</v>
      </c>
      <c r="B12" s="85">
        <f>fedfunds!B12</f>
        <v>0.83</v>
      </c>
      <c r="D12" t="s">
        <v>15</v>
      </c>
      <c r="E12" s="4">
        <f t="shared" ca="1" si="0"/>
        <v>6.22</v>
      </c>
    </row>
    <row r="13" spans="1:5">
      <c r="A13" s="1">
        <v>20059</v>
      </c>
      <c r="B13" s="85">
        <f>fedfunds!B13</f>
        <v>1.28</v>
      </c>
      <c r="D13" t="s">
        <v>16</v>
      </c>
      <c r="E13" s="4">
        <f t="shared" ca="1" si="0"/>
        <v>6.6499999999999995</v>
      </c>
    </row>
    <row r="14" spans="1:5">
      <c r="A14" s="1">
        <v>20090</v>
      </c>
      <c r="B14" s="85">
        <f>fedfunds!B14</f>
        <v>1.39</v>
      </c>
      <c r="D14" t="s">
        <v>17</v>
      </c>
      <c r="E14" s="4">
        <f t="shared" ca="1" si="0"/>
        <v>6.8433333333333337</v>
      </c>
    </row>
    <row r="15" spans="1:5">
      <c r="A15" s="1">
        <v>20121</v>
      </c>
      <c r="B15" s="85">
        <f>fedfunds!B15</f>
        <v>1.29</v>
      </c>
      <c r="D15" t="s">
        <v>18</v>
      </c>
      <c r="E15" s="4">
        <f t="shared" ca="1" si="0"/>
        <v>6.916666666666667</v>
      </c>
    </row>
    <row r="16" spans="1:5">
      <c r="A16" s="1">
        <v>20149</v>
      </c>
      <c r="B16" s="85">
        <f>fedfunds!B16</f>
        <v>1.35</v>
      </c>
      <c r="D16" t="s">
        <v>19</v>
      </c>
      <c r="E16" s="4">
        <f t="shared" ca="1" si="0"/>
        <v>6.663333333333334</v>
      </c>
    </row>
    <row r="17" spans="1:5">
      <c r="A17" s="1">
        <v>20180</v>
      </c>
      <c r="B17" s="85">
        <f>fedfunds!B17</f>
        <v>1.43</v>
      </c>
      <c r="D17" t="s">
        <v>20</v>
      </c>
      <c r="E17" s="4">
        <f t="shared" ca="1" si="0"/>
        <v>7.1566666666666663</v>
      </c>
    </row>
    <row r="18" spans="1:5">
      <c r="A18" s="1">
        <v>20210</v>
      </c>
      <c r="B18" s="85">
        <f>fedfunds!B18</f>
        <v>1.43</v>
      </c>
      <c r="D18" t="s">
        <v>21</v>
      </c>
      <c r="E18" s="4">
        <f t="shared" ca="1" si="0"/>
        <v>7.9833333333333334</v>
      </c>
    </row>
    <row r="19" spans="1:5">
      <c r="A19" s="1">
        <v>20241</v>
      </c>
      <c r="B19" s="85">
        <f>fedfunds!B19</f>
        <v>1.64</v>
      </c>
      <c r="D19" t="s">
        <v>22</v>
      </c>
      <c r="E19" s="4">
        <f t="shared" ca="1" si="0"/>
        <v>8.4699999999999989</v>
      </c>
    </row>
    <row r="20" spans="1:5">
      <c r="A20" s="1">
        <v>20271</v>
      </c>
      <c r="B20" s="85">
        <f>fedfunds!B20</f>
        <v>1.68</v>
      </c>
      <c r="D20" t="s">
        <v>23</v>
      </c>
      <c r="E20" s="4">
        <f t="shared" ca="1" si="0"/>
        <v>9.4433333333333334</v>
      </c>
    </row>
    <row r="21" spans="1:5">
      <c r="A21" s="1">
        <v>20302</v>
      </c>
      <c r="B21" s="85">
        <f>fedfunds!B21</f>
        <v>1.96</v>
      </c>
      <c r="D21" t="s">
        <v>24</v>
      </c>
      <c r="E21" s="4">
        <f t="shared" ca="1" si="0"/>
        <v>9.7266666666666666</v>
      </c>
    </row>
    <row r="22" spans="1:5">
      <c r="A22" s="1">
        <v>20333</v>
      </c>
      <c r="B22" s="85">
        <f>fedfunds!B22</f>
        <v>2.1800000000000002</v>
      </c>
      <c r="D22" t="s">
        <v>25</v>
      </c>
      <c r="E22" s="4">
        <f t="shared" ca="1" si="0"/>
        <v>9.0833333333333339</v>
      </c>
    </row>
    <row r="23" spans="1:5">
      <c r="A23" s="1">
        <v>20363</v>
      </c>
      <c r="B23" s="85">
        <f>fedfunds!B23</f>
        <v>2.2400000000000002</v>
      </c>
      <c r="D23" t="s">
        <v>26</v>
      </c>
      <c r="E23" s="4">
        <f t="shared" ca="1" si="0"/>
        <v>8.6133333333333333</v>
      </c>
    </row>
    <row r="24" spans="1:5">
      <c r="A24" s="1">
        <v>20394</v>
      </c>
      <c r="B24" s="85">
        <f>fedfunds!B24</f>
        <v>2.35</v>
      </c>
      <c r="D24" t="s">
        <v>27</v>
      </c>
      <c r="E24" s="4">
        <f t="shared" ca="1" si="0"/>
        <v>8.25</v>
      </c>
    </row>
    <row r="25" spans="1:5">
      <c r="A25" s="1">
        <v>20424</v>
      </c>
      <c r="B25" s="85">
        <f>fedfunds!B25</f>
        <v>2.48</v>
      </c>
      <c r="D25" t="s">
        <v>28</v>
      </c>
      <c r="E25" s="4">
        <f t="shared" ca="1" si="0"/>
        <v>8.2433333333333323</v>
      </c>
    </row>
    <row r="26" spans="1:5">
      <c r="A26" s="1">
        <v>20455</v>
      </c>
      <c r="B26" s="85">
        <f>fedfunds!B26</f>
        <v>2.4500000000000002</v>
      </c>
      <c r="D26" t="s">
        <v>29</v>
      </c>
      <c r="E26" s="4">
        <f t="shared" ca="1" si="0"/>
        <v>8.16</v>
      </c>
    </row>
    <row r="27" spans="1:5">
      <c r="A27" s="1">
        <v>20486</v>
      </c>
      <c r="B27" s="85">
        <f>fedfunds!B27</f>
        <v>2.5</v>
      </c>
      <c r="D27" t="s">
        <v>30</v>
      </c>
      <c r="E27" s="4">
        <f t="shared" ca="1" si="0"/>
        <v>7.7433333333333323</v>
      </c>
    </row>
    <row r="28" spans="1:5">
      <c r="A28" s="1">
        <v>20515</v>
      </c>
      <c r="B28" s="85">
        <f>fedfunds!B28</f>
        <v>2.5</v>
      </c>
      <c r="D28" t="s">
        <v>31</v>
      </c>
      <c r="E28" s="4">
        <f t="shared" ca="1" si="0"/>
        <v>6.4266666666666667</v>
      </c>
    </row>
    <row r="29" spans="1:5">
      <c r="A29" s="1">
        <v>20546</v>
      </c>
      <c r="B29" s="85">
        <f>fedfunds!B29</f>
        <v>2.62</v>
      </c>
      <c r="D29" t="s">
        <v>32</v>
      </c>
      <c r="E29" s="4">
        <f t="shared" ca="1" si="0"/>
        <v>5.8633333333333342</v>
      </c>
    </row>
    <row r="30" spans="1:5">
      <c r="A30" s="1">
        <v>20576</v>
      </c>
      <c r="B30" s="85">
        <f>fedfunds!B30</f>
        <v>2.75</v>
      </c>
      <c r="D30" t="s">
        <v>33</v>
      </c>
      <c r="E30" s="4">
        <f t="shared" ca="1" si="0"/>
        <v>5.6433333333333335</v>
      </c>
    </row>
    <row r="31" spans="1:5">
      <c r="A31" s="1">
        <v>20607</v>
      </c>
      <c r="B31" s="85">
        <f>fedfunds!B31</f>
        <v>2.71</v>
      </c>
      <c r="D31" t="s">
        <v>34</v>
      </c>
      <c r="E31" s="4">
        <f t="shared" ca="1" si="0"/>
        <v>4.8166666666666664</v>
      </c>
    </row>
    <row r="32" spans="1:5">
      <c r="A32" s="1">
        <v>20637</v>
      </c>
      <c r="B32" s="85">
        <f>fedfunds!B32</f>
        <v>2.75</v>
      </c>
      <c r="D32" t="s">
        <v>35</v>
      </c>
      <c r="E32" s="4">
        <f t="shared" ca="1" si="0"/>
        <v>4.0233333333333334</v>
      </c>
    </row>
    <row r="33" spans="1:5">
      <c r="A33" s="1">
        <v>20668</v>
      </c>
      <c r="B33" s="85">
        <f>fedfunds!B33</f>
        <v>2.73</v>
      </c>
      <c r="D33" t="s">
        <v>36</v>
      </c>
      <c r="E33" s="4">
        <f t="shared" ca="1" si="0"/>
        <v>3.7699999999999996</v>
      </c>
    </row>
    <row r="34" spans="1:5">
      <c r="A34" s="1">
        <v>20699</v>
      </c>
      <c r="B34" s="85">
        <f>fedfunds!B34</f>
        <v>2.95</v>
      </c>
      <c r="D34" t="s">
        <v>37</v>
      </c>
      <c r="E34" s="4">
        <f t="shared" ca="1" si="0"/>
        <v>3.2566666666666664</v>
      </c>
    </row>
    <row r="35" spans="1:5">
      <c r="A35" s="1">
        <v>20729</v>
      </c>
      <c r="B35" s="85">
        <f>fedfunds!B35</f>
        <v>2.96</v>
      </c>
      <c r="D35" t="s">
        <v>38</v>
      </c>
      <c r="E35" s="4">
        <f t="shared" ca="1" si="0"/>
        <v>3.0366666666666666</v>
      </c>
    </row>
    <row r="36" spans="1:5">
      <c r="A36" s="1">
        <v>20760</v>
      </c>
      <c r="B36" s="85">
        <f>fedfunds!B36</f>
        <v>2.88</v>
      </c>
      <c r="D36" t="s">
        <v>39</v>
      </c>
      <c r="E36" s="4">
        <f t="shared" ca="1" si="0"/>
        <v>3.0399999999999996</v>
      </c>
    </row>
    <row r="37" spans="1:5">
      <c r="A37" s="1">
        <v>20790</v>
      </c>
      <c r="B37" s="85">
        <f>fedfunds!B37</f>
        <v>2.94</v>
      </c>
      <c r="D37" t="s">
        <v>40</v>
      </c>
      <c r="E37" s="4">
        <f t="shared" ca="1" si="0"/>
        <v>3</v>
      </c>
    </row>
    <row r="38" spans="1:5">
      <c r="A38" s="1">
        <v>20821</v>
      </c>
      <c r="B38" s="85">
        <f>fedfunds!B38</f>
        <v>2.84</v>
      </c>
      <c r="D38" t="s">
        <v>41</v>
      </c>
      <c r="E38" s="4">
        <f t="shared" ca="1" si="0"/>
        <v>3.06</v>
      </c>
    </row>
    <row r="39" spans="1:5">
      <c r="A39" s="1">
        <v>20852</v>
      </c>
      <c r="B39" s="85">
        <f>fedfunds!B39</f>
        <v>3</v>
      </c>
      <c r="D39" t="s">
        <v>42</v>
      </c>
      <c r="E39" s="4">
        <f t="shared" ca="1" si="0"/>
        <v>2.9899999999999998</v>
      </c>
    </row>
    <row r="40" spans="1:5">
      <c r="A40" s="1">
        <v>20880</v>
      </c>
      <c r="B40" s="85">
        <f>fedfunds!B40</f>
        <v>2.96</v>
      </c>
      <c r="D40" t="s">
        <v>43</v>
      </c>
      <c r="E40" s="4">
        <f t="shared" ca="1" si="0"/>
        <v>3.2133333333333334</v>
      </c>
    </row>
    <row r="41" spans="1:5">
      <c r="A41" s="1">
        <v>20911</v>
      </c>
      <c r="B41" s="85">
        <f>fedfunds!B41</f>
        <v>3</v>
      </c>
      <c r="D41" t="s">
        <v>44</v>
      </c>
      <c r="E41" s="4">
        <f t="shared" ca="1" si="0"/>
        <v>3.94</v>
      </c>
    </row>
    <row r="42" spans="1:5">
      <c r="A42" s="1">
        <v>20941</v>
      </c>
      <c r="B42" s="85">
        <f>fedfunds!B42</f>
        <v>3</v>
      </c>
      <c r="D42" t="s">
        <v>45</v>
      </c>
      <c r="E42" s="4">
        <f t="shared" ca="1" si="0"/>
        <v>4.4866666666666672</v>
      </c>
    </row>
    <row r="43" spans="1:5">
      <c r="A43" s="1">
        <v>20972</v>
      </c>
      <c r="B43" s="85">
        <f>fedfunds!B43</f>
        <v>3</v>
      </c>
      <c r="D43" t="s">
        <v>46</v>
      </c>
      <c r="E43" s="4">
        <f t="shared" ca="1" si="0"/>
        <v>5.166666666666667</v>
      </c>
    </row>
    <row r="44" spans="1:5">
      <c r="A44" s="1">
        <v>21002</v>
      </c>
      <c r="B44" s="85">
        <f>fedfunds!B44</f>
        <v>2.99</v>
      </c>
      <c r="D44" t="s">
        <v>47</v>
      </c>
      <c r="E44" s="4">
        <f t="shared" ca="1" si="0"/>
        <v>5.81</v>
      </c>
    </row>
    <row r="45" spans="1:5">
      <c r="A45" s="1">
        <v>21033</v>
      </c>
      <c r="B45" s="85">
        <f>fedfunds!B45</f>
        <v>3.24</v>
      </c>
      <c r="D45" t="s">
        <v>48</v>
      </c>
      <c r="E45" s="4">
        <f t="shared" ca="1" si="0"/>
        <v>6.02</v>
      </c>
    </row>
    <row r="46" spans="1:5">
      <c r="A46" s="1">
        <v>21064</v>
      </c>
      <c r="B46" s="85">
        <f>fedfunds!B46</f>
        <v>3.47</v>
      </c>
      <c r="D46" t="s">
        <v>49</v>
      </c>
      <c r="E46" s="4">
        <f t="shared" ca="1" si="0"/>
        <v>5.7966666666666669</v>
      </c>
    </row>
    <row r="47" spans="1:5">
      <c r="A47" s="1">
        <v>21094</v>
      </c>
      <c r="B47" s="85">
        <f>fedfunds!B47</f>
        <v>3.5</v>
      </c>
      <c r="D47" t="s">
        <v>50</v>
      </c>
      <c r="E47" s="4">
        <f t="shared" ca="1" si="0"/>
        <v>5.7199999999999989</v>
      </c>
    </row>
    <row r="48" spans="1:5">
      <c r="A48" s="1">
        <v>21125</v>
      </c>
      <c r="B48" s="85">
        <f>fedfunds!B48</f>
        <v>3.28</v>
      </c>
      <c r="D48" t="s">
        <v>51</v>
      </c>
      <c r="E48" s="4">
        <f t="shared" ca="1" si="0"/>
        <v>5.3633333333333333</v>
      </c>
    </row>
    <row r="49" spans="1:5">
      <c r="A49" s="1">
        <v>21155</v>
      </c>
      <c r="B49" s="85">
        <f>fedfunds!B49</f>
        <v>2.98</v>
      </c>
      <c r="D49" t="s">
        <v>52</v>
      </c>
      <c r="E49" s="4">
        <f t="shared" ca="1" si="0"/>
        <v>5.2433333333333332</v>
      </c>
    </row>
    <row r="50" spans="1:5">
      <c r="A50" s="1">
        <v>21186</v>
      </c>
      <c r="B50" s="85">
        <f>fedfunds!B50</f>
        <v>2.72</v>
      </c>
      <c r="D50" t="s">
        <v>53</v>
      </c>
      <c r="E50" s="4">
        <f t="shared" ca="1" si="0"/>
        <v>5.3066666666666675</v>
      </c>
    </row>
    <row r="51" spans="1:5">
      <c r="A51" s="1">
        <v>21217</v>
      </c>
      <c r="B51" s="85">
        <f>fedfunds!B51</f>
        <v>1.67</v>
      </c>
      <c r="D51" t="s">
        <v>54</v>
      </c>
      <c r="E51" s="4">
        <f t="shared" ca="1" si="0"/>
        <v>5.28</v>
      </c>
    </row>
    <row r="52" spans="1:5">
      <c r="A52" s="1">
        <v>21245</v>
      </c>
      <c r="B52" s="85">
        <f>fedfunds!B52</f>
        <v>1.2</v>
      </c>
      <c r="D52" t="s">
        <v>55</v>
      </c>
      <c r="E52" s="4">
        <f t="shared" ca="1" si="0"/>
        <v>5.2766666666666673</v>
      </c>
    </row>
    <row r="53" spans="1:5">
      <c r="A53" s="1">
        <v>21276</v>
      </c>
      <c r="B53" s="85">
        <f>fedfunds!B53</f>
        <v>1.26</v>
      </c>
      <c r="D53" t="s">
        <v>56</v>
      </c>
      <c r="E53" s="4">
        <f t="shared" ca="1" si="0"/>
        <v>5.5233333333333334</v>
      </c>
    </row>
    <row r="54" spans="1:5">
      <c r="A54" s="1">
        <v>21306</v>
      </c>
      <c r="B54" s="85">
        <f>fedfunds!B54</f>
        <v>0.63</v>
      </c>
      <c r="D54" t="s">
        <v>57</v>
      </c>
      <c r="E54" s="4">
        <f t="shared" ca="1" si="0"/>
        <v>5.5333333333333323</v>
      </c>
    </row>
    <row r="55" spans="1:5">
      <c r="A55" s="1">
        <v>21337</v>
      </c>
      <c r="B55" s="85">
        <f>fedfunds!B55</f>
        <v>0.93</v>
      </c>
      <c r="D55" t="s">
        <v>58</v>
      </c>
      <c r="E55" s="4">
        <f t="shared" ca="1" si="0"/>
        <v>5.5066666666666668</v>
      </c>
    </row>
    <row r="56" spans="1:5">
      <c r="A56" s="1">
        <v>21367</v>
      </c>
      <c r="B56" s="85">
        <f>fedfunds!B56</f>
        <v>0.68</v>
      </c>
      <c r="D56" t="s">
        <v>59</v>
      </c>
      <c r="E56" s="4">
        <f t="shared" ca="1" si="0"/>
        <v>5.5200000000000005</v>
      </c>
    </row>
    <row r="57" spans="1:5">
      <c r="A57" s="1">
        <v>21398</v>
      </c>
      <c r="B57" s="85">
        <f>fedfunds!B57</f>
        <v>1.53</v>
      </c>
      <c r="D57" t="s">
        <v>60</v>
      </c>
      <c r="E57" s="4">
        <f t="shared" ca="1" si="0"/>
        <v>5.5</v>
      </c>
    </row>
    <row r="58" spans="1:5">
      <c r="A58" s="1">
        <v>21429</v>
      </c>
      <c r="B58" s="85">
        <f>fedfunds!B58</f>
        <v>1.76</v>
      </c>
      <c r="D58" t="s">
        <v>61</v>
      </c>
      <c r="E58" s="4">
        <f t="shared" ca="1" si="0"/>
        <v>5.5333333333333341</v>
      </c>
    </row>
    <row r="59" spans="1:5">
      <c r="A59" s="1">
        <v>21459</v>
      </c>
      <c r="B59" s="85">
        <f>fedfunds!B59</f>
        <v>1.8</v>
      </c>
      <c r="D59" t="s">
        <v>62</v>
      </c>
      <c r="E59" s="4">
        <f t="shared" ca="1" si="0"/>
        <v>4.8600000000000003</v>
      </c>
    </row>
    <row r="60" spans="1:5">
      <c r="A60" s="1">
        <v>21490</v>
      </c>
      <c r="B60" s="85">
        <f>fedfunds!B60</f>
        <v>2.27</v>
      </c>
      <c r="D60" t="s">
        <v>63</v>
      </c>
      <c r="E60" s="4">
        <f t="shared" ca="1" si="0"/>
        <v>4.7333333333333334</v>
      </c>
    </row>
    <row r="61" spans="1:5">
      <c r="A61" s="1">
        <v>21520</v>
      </c>
      <c r="B61" s="85">
        <f>fedfunds!B61</f>
        <v>2.42</v>
      </c>
      <c r="D61" t="s">
        <v>64</v>
      </c>
      <c r="E61" s="4">
        <f t="shared" ca="1" si="0"/>
        <v>4.746666666666667</v>
      </c>
    </row>
    <row r="62" spans="1:5">
      <c r="A62" s="1">
        <v>21551</v>
      </c>
      <c r="B62" s="85">
        <f>fedfunds!B62</f>
        <v>2.48</v>
      </c>
      <c r="D62" t="s">
        <v>65</v>
      </c>
      <c r="E62" s="4">
        <f t="shared" ca="1" si="0"/>
        <v>5.0933333333333337</v>
      </c>
    </row>
    <row r="63" spans="1:5">
      <c r="A63" s="1">
        <v>21582</v>
      </c>
      <c r="B63" s="85">
        <f>fedfunds!B63</f>
        <v>2.4300000000000002</v>
      </c>
      <c r="D63" t="s">
        <v>66</v>
      </c>
      <c r="E63" s="4">
        <f t="shared" ca="1" si="0"/>
        <v>5.3066666666666675</v>
      </c>
    </row>
    <row r="64" spans="1:5">
      <c r="A64" s="1">
        <v>21610</v>
      </c>
      <c r="B64" s="85">
        <f>fedfunds!B64</f>
        <v>2.8</v>
      </c>
      <c r="D64" t="s">
        <v>67</v>
      </c>
      <c r="E64" s="4">
        <f t="shared" ca="1" si="0"/>
        <v>5.6766666666666667</v>
      </c>
    </row>
    <row r="65" spans="1:5">
      <c r="A65" s="1">
        <v>21641</v>
      </c>
      <c r="B65" s="85">
        <f>fedfunds!B65</f>
        <v>2.96</v>
      </c>
      <c r="D65" t="s">
        <v>68</v>
      </c>
      <c r="E65" s="4">
        <f t="shared" ca="1" si="0"/>
        <v>6.2733333333333334</v>
      </c>
    </row>
    <row r="66" spans="1:5">
      <c r="A66" s="1">
        <v>21671</v>
      </c>
      <c r="B66" s="85">
        <f>fedfunds!B66</f>
        <v>2.9</v>
      </c>
      <c r="D66" t="s">
        <v>69</v>
      </c>
      <c r="E66" s="4">
        <f t="shared" ca="1" si="0"/>
        <v>6.52</v>
      </c>
    </row>
    <row r="67" spans="1:5">
      <c r="A67" s="1">
        <v>21702</v>
      </c>
      <c r="B67" s="85">
        <f>fedfunds!B67</f>
        <v>3.39</v>
      </c>
      <c r="D67" t="s">
        <v>70</v>
      </c>
      <c r="E67" s="4">
        <f t="shared" ca="1" si="0"/>
        <v>6.4733333333333336</v>
      </c>
    </row>
    <row r="68" spans="1:5">
      <c r="A68" s="1">
        <v>21732</v>
      </c>
      <c r="B68" s="85">
        <f>fedfunds!B68</f>
        <v>3.47</v>
      </c>
      <c r="D68" t="s">
        <v>71</v>
      </c>
      <c r="E68" s="4">
        <f t="shared" ca="1" si="0"/>
        <v>5.5933333333333337</v>
      </c>
    </row>
    <row r="69" spans="1:5">
      <c r="A69" s="1">
        <v>21763</v>
      </c>
      <c r="B69" s="85">
        <f>fedfunds!B69</f>
        <v>3.5</v>
      </c>
      <c r="D69" t="s">
        <v>72</v>
      </c>
      <c r="E69" s="4">
        <f t="shared" ca="1" si="0"/>
        <v>4.3266666666666671</v>
      </c>
    </row>
    <row r="70" spans="1:5">
      <c r="A70" s="1">
        <v>21794</v>
      </c>
      <c r="B70" s="85">
        <f>fedfunds!B70</f>
        <v>3.76</v>
      </c>
      <c r="D70" t="s">
        <v>73</v>
      </c>
      <c r="E70" s="4">
        <f t="shared" ca="1" si="0"/>
        <v>3.4966666666666666</v>
      </c>
    </row>
    <row r="71" spans="1:5">
      <c r="A71" s="1">
        <v>21824</v>
      </c>
      <c r="B71" s="85">
        <f>fedfunds!B71</f>
        <v>3.98</v>
      </c>
      <c r="D71" t="s">
        <v>74</v>
      </c>
      <c r="E71" s="4">
        <f t="shared" ca="1" si="0"/>
        <v>2.1333333333333333</v>
      </c>
    </row>
    <row r="72" spans="1:5">
      <c r="A72" s="1">
        <v>21855</v>
      </c>
      <c r="B72" s="85">
        <f>fedfunds!B72</f>
        <v>4</v>
      </c>
      <c r="D72" t="s">
        <v>75</v>
      </c>
      <c r="E72" s="4">
        <f t="shared" ca="1" si="0"/>
        <v>1.7333333333333332</v>
      </c>
    </row>
    <row r="73" spans="1:5">
      <c r="A73" s="1">
        <v>21885</v>
      </c>
      <c r="B73" s="85">
        <f>fedfunds!B73</f>
        <v>3.99</v>
      </c>
      <c r="D73" t="s">
        <v>76</v>
      </c>
      <c r="E73" s="4">
        <f t="shared" ref="E73:E115" ca="1" si="1">AVERAGE(OFFSET($B$386,(C451-1)*3,0,3,1))</f>
        <v>1.75</v>
      </c>
    </row>
    <row r="74" spans="1:5">
      <c r="A74" s="1">
        <v>21916</v>
      </c>
      <c r="B74" s="85">
        <f>fedfunds!B74</f>
        <v>3.99</v>
      </c>
      <c r="D74" t="s">
        <v>77</v>
      </c>
      <c r="E74" s="4">
        <f t="shared" ca="1" si="1"/>
        <v>1.74</v>
      </c>
    </row>
    <row r="75" spans="1:5">
      <c r="A75" s="1">
        <v>21947</v>
      </c>
      <c r="B75" s="85">
        <f>fedfunds!B75</f>
        <v>3.97</v>
      </c>
      <c r="D75" t="s">
        <v>78</v>
      </c>
      <c r="E75" s="4">
        <f t="shared" ca="1" si="1"/>
        <v>1.4433333333333334</v>
      </c>
    </row>
    <row r="76" spans="1:5">
      <c r="A76" s="1">
        <v>21976</v>
      </c>
      <c r="B76" s="85">
        <f>fedfunds!B76</f>
        <v>3.84</v>
      </c>
      <c r="D76" t="s">
        <v>79</v>
      </c>
      <c r="E76" s="4">
        <f t="shared" ca="1" si="1"/>
        <v>1.25</v>
      </c>
    </row>
    <row r="77" spans="1:5">
      <c r="A77" s="1">
        <v>22007</v>
      </c>
      <c r="B77" s="85">
        <f>fedfunds!B77</f>
        <v>3.92</v>
      </c>
      <c r="D77" t="s">
        <v>80</v>
      </c>
      <c r="E77" s="4">
        <f t="shared" ca="1" si="1"/>
        <v>1.2466666666666668</v>
      </c>
    </row>
    <row r="78" spans="1:5">
      <c r="A78" s="1">
        <v>22037</v>
      </c>
      <c r="B78" s="85">
        <f>fedfunds!B78</f>
        <v>3.85</v>
      </c>
      <c r="D78" t="s">
        <v>81</v>
      </c>
      <c r="E78" s="4">
        <f t="shared" ca="1" si="1"/>
        <v>1.0166666666666666</v>
      </c>
    </row>
    <row r="79" spans="1:5">
      <c r="A79" s="1">
        <v>22068</v>
      </c>
      <c r="B79" s="85">
        <f>fedfunds!B79</f>
        <v>3.32</v>
      </c>
      <c r="D79" t="s">
        <v>82</v>
      </c>
      <c r="E79" s="4">
        <f t="shared" ca="1" si="1"/>
        <v>0.99666666666666659</v>
      </c>
    </row>
    <row r="80" spans="1:5">
      <c r="A80" s="1">
        <v>22098</v>
      </c>
      <c r="B80" s="85">
        <f>fedfunds!B80</f>
        <v>3.23</v>
      </c>
      <c r="D80" t="s">
        <v>83</v>
      </c>
      <c r="E80" s="4">
        <f t="shared" ca="1" si="1"/>
        <v>1.0033333333333332</v>
      </c>
    </row>
    <row r="81" spans="1:5">
      <c r="A81" s="1">
        <v>22129</v>
      </c>
      <c r="B81" s="85">
        <f>fedfunds!B81</f>
        <v>2.98</v>
      </c>
      <c r="D81" t="s">
        <v>84</v>
      </c>
      <c r="E81" s="4">
        <f t="shared" ca="1" si="1"/>
        <v>1.01</v>
      </c>
    </row>
    <row r="82" spans="1:5">
      <c r="A82" s="1">
        <v>22160</v>
      </c>
      <c r="B82" s="85">
        <f>fedfunds!B82</f>
        <v>2.6</v>
      </c>
      <c r="D82" t="s">
        <v>85</v>
      </c>
      <c r="E82" s="4">
        <f t="shared" ca="1" si="1"/>
        <v>1.4333333333333333</v>
      </c>
    </row>
    <row r="83" spans="1:5">
      <c r="A83" s="1">
        <v>22190</v>
      </c>
      <c r="B83" s="85">
        <f>fedfunds!B83</f>
        <v>2.4700000000000002</v>
      </c>
      <c r="D83" t="s">
        <v>86</v>
      </c>
      <c r="E83" s="4">
        <f t="shared" ca="1" si="1"/>
        <v>1.95</v>
      </c>
    </row>
    <row r="84" spans="1:5">
      <c r="A84" s="1">
        <v>22221</v>
      </c>
      <c r="B84" s="85">
        <f>fedfunds!B84</f>
        <v>2.44</v>
      </c>
      <c r="D84" t="s">
        <v>87</v>
      </c>
      <c r="E84" s="4">
        <f t="shared" ca="1" si="1"/>
        <v>2.4699999999999998</v>
      </c>
    </row>
    <row r="85" spans="1:5">
      <c r="A85" s="1">
        <v>22251</v>
      </c>
      <c r="B85" s="85">
        <f>fedfunds!B85</f>
        <v>1.98</v>
      </c>
      <c r="D85" t="s">
        <v>88</v>
      </c>
      <c r="E85" s="4">
        <f t="shared" ca="1" si="1"/>
        <v>2.9433333333333334</v>
      </c>
    </row>
    <row r="86" spans="1:5">
      <c r="A86" s="1">
        <v>22282</v>
      </c>
      <c r="B86" s="85">
        <f>fedfunds!B86</f>
        <v>1.45</v>
      </c>
      <c r="D86" t="s">
        <v>89</v>
      </c>
      <c r="E86" s="4">
        <f t="shared" ca="1" si="1"/>
        <v>3.4599999999999995</v>
      </c>
    </row>
    <row r="87" spans="1:5">
      <c r="A87" s="1">
        <v>22313</v>
      </c>
      <c r="B87" s="85">
        <f>fedfunds!B87</f>
        <v>2.54</v>
      </c>
      <c r="D87" t="s">
        <v>90</v>
      </c>
      <c r="E87" s="4">
        <f t="shared" ca="1" si="1"/>
        <v>3.98</v>
      </c>
    </row>
    <row r="88" spans="1:5">
      <c r="A88" s="1">
        <v>22341</v>
      </c>
      <c r="B88" s="85">
        <f>fedfunds!B88</f>
        <v>2.02</v>
      </c>
      <c r="D88" t="s">
        <v>91</v>
      </c>
      <c r="E88" s="4">
        <f t="shared" ca="1" si="1"/>
        <v>4.456666666666667</v>
      </c>
    </row>
    <row r="89" spans="1:5">
      <c r="A89" s="1">
        <v>22372</v>
      </c>
      <c r="B89" s="85">
        <f>fedfunds!B89</f>
        <v>1.49</v>
      </c>
      <c r="D89" t="s">
        <v>92</v>
      </c>
      <c r="E89" s="4">
        <f t="shared" ca="1" si="1"/>
        <v>4.9066666666666672</v>
      </c>
    </row>
    <row r="90" spans="1:5">
      <c r="A90" s="1">
        <v>22402</v>
      </c>
      <c r="B90" s="85">
        <f>fedfunds!B90</f>
        <v>1.98</v>
      </c>
      <c r="D90" t="s">
        <v>93</v>
      </c>
      <c r="E90" s="4">
        <f t="shared" ca="1" si="1"/>
        <v>5.246666666666667</v>
      </c>
    </row>
    <row r="91" spans="1:5">
      <c r="A91" s="1">
        <v>22433</v>
      </c>
      <c r="B91" s="85">
        <f>fedfunds!B91</f>
        <v>1.73</v>
      </c>
      <c r="D91" t="s">
        <v>94</v>
      </c>
      <c r="E91" s="4">
        <f t="shared" ca="1" si="1"/>
        <v>5.246666666666667</v>
      </c>
    </row>
    <row r="92" spans="1:5">
      <c r="A92" s="1">
        <v>22463</v>
      </c>
      <c r="B92" s="85">
        <f>fedfunds!B92</f>
        <v>1.17</v>
      </c>
      <c r="D92" t="s">
        <v>95</v>
      </c>
      <c r="E92" s="4">
        <f t="shared" ca="1" si="1"/>
        <v>5.2566666666666668</v>
      </c>
    </row>
    <row r="93" spans="1:5">
      <c r="A93" s="1">
        <v>22494</v>
      </c>
      <c r="B93" s="85">
        <f>fedfunds!B93</f>
        <v>2</v>
      </c>
      <c r="D93" t="s">
        <v>96</v>
      </c>
      <c r="E93" s="4">
        <f t="shared" ca="1" si="1"/>
        <v>5.25</v>
      </c>
    </row>
    <row r="94" spans="1:5">
      <c r="A94" s="1">
        <v>22525</v>
      </c>
      <c r="B94" s="85">
        <f>fedfunds!B94</f>
        <v>1.88</v>
      </c>
      <c r="D94" t="s">
        <v>97</v>
      </c>
      <c r="E94" s="4">
        <f t="shared" ca="1" si="1"/>
        <v>5.0733333333333333</v>
      </c>
    </row>
    <row r="95" spans="1:5">
      <c r="A95" s="1">
        <v>22555</v>
      </c>
      <c r="B95" s="85">
        <f>fedfunds!B95</f>
        <v>2.2599999999999998</v>
      </c>
      <c r="D95" t="s">
        <v>98</v>
      </c>
      <c r="E95" s="4">
        <f t="shared" ca="1" si="1"/>
        <v>4.496666666666667</v>
      </c>
    </row>
    <row r="96" spans="1:5">
      <c r="A96" s="1">
        <v>22586</v>
      </c>
      <c r="B96" s="85">
        <f>fedfunds!B96</f>
        <v>2.61</v>
      </c>
      <c r="D96" t="s">
        <v>99</v>
      </c>
      <c r="E96" s="4">
        <f t="shared" ca="1" si="1"/>
        <v>3.1766666666666663</v>
      </c>
    </row>
    <row r="97" spans="1:5">
      <c r="A97" s="1">
        <v>22616</v>
      </c>
      <c r="B97" s="85">
        <f>fedfunds!B97</f>
        <v>2.33</v>
      </c>
      <c r="D97" t="s">
        <v>100</v>
      </c>
      <c r="E97" s="4">
        <f t="shared" ca="1" si="1"/>
        <v>2.0866666666666664</v>
      </c>
    </row>
    <row r="98" spans="1:5">
      <c r="A98" s="1">
        <v>22647</v>
      </c>
      <c r="B98" s="85">
        <f>fedfunds!B98</f>
        <v>2.15</v>
      </c>
      <c r="D98" t="s">
        <v>101</v>
      </c>
      <c r="E98" s="4">
        <f t="shared" ca="1" si="1"/>
        <v>1.9400000000000002</v>
      </c>
    </row>
    <row r="99" spans="1:5">
      <c r="A99" s="1">
        <v>22678</v>
      </c>
      <c r="B99" s="85">
        <f>fedfunds!B99</f>
        <v>2.37</v>
      </c>
      <c r="D99" t="s">
        <v>102</v>
      </c>
      <c r="E99" s="4">
        <f t="shared" ca="1" si="1"/>
        <v>0.5066666666666666</v>
      </c>
    </row>
    <row r="100" spans="1:5">
      <c r="A100" s="1">
        <v>22706</v>
      </c>
      <c r="B100" s="85">
        <f>fedfunds!B100</f>
        <v>2.85</v>
      </c>
      <c r="D100" t="s">
        <v>103</v>
      </c>
      <c r="E100" s="4">
        <f t="shared" ca="1" si="1"/>
        <v>0.18333333333333335</v>
      </c>
    </row>
    <row r="101" spans="1:5">
      <c r="A101" s="1">
        <v>22737</v>
      </c>
      <c r="B101" s="85">
        <f>fedfunds!B101</f>
        <v>2.78</v>
      </c>
      <c r="D101" t="s">
        <v>104</v>
      </c>
      <c r="E101" s="4">
        <f t="shared" ca="1" si="1"/>
        <v>0.17999999999999997</v>
      </c>
    </row>
    <row r="102" spans="1:5">
      <c r="A102" s="1">
        <v>22767</v>
      </c>
      <c r="B102" s="85">
        <f>fedfunds!B102</f>
        <v>2.36</v>
      </c>
      <c r="D102" t="s">
        <v>105</v>
      </c>
      <c r="E102" s="4">
        <f t="shared" ca="1" si="1"/>
        <v>0.15666666666666665</v>
      </c>
    </row>
    <row r="103" spans="1:5">
      <c r="A103" s="1">
        <v>22798</v>
      </c>
      <c r="B103" s="85">
        <f>fedfunds!B103</f>
        <v>2.68</v>
      </c>
      <c r="D103" t="s">
        <v>106</v>
      </c>
      <c r="E103" s="4">
        <f t="shared" ca="1" si="1"/>
        <v>0.12</v>
      </c>
    </row>
    <row r="104" spans="1:5">
      <c r="A104" s="1">
        <v>22828</v>
      </c>
      <c r="B104" s="85">
        <f>fedfunds!B104</f>
        <v>2.71</v>
      </c>
      <c r="D104" t="s">
        <v>107</v>
      </c>
      <c r="E104" s="4">
        <f t="shared" ca="1" si="1"/>
        <v>0.13333333333333333</v>
      </c>
    </row>
    <row r="105" spans="1:5">
      <c r="A105" s="1">
        <v>22859</v>
      </c>
      <c r="B105" s="85">
        <f>fedfunds!B105</f>
        <v>2.93</v>
      </c>
      <c r="D105" t="s">
        <v>108</v>
      </c>
      <c r="E105" s="4">
        <f t="shared" ca="1" si="1"/>
        <v>0.19333333333333336</v>
      </c>
    </row>
    <row r="106" spans="1:5">
      <c r="A106" s="1">
        <v>22890</v>
      </c>
      <c r="B106" s="85">
        <f>fedfunds!B106</f>
        <v>2.9</v>
      </c>
      <c r="D106" t="s">
        <v>109</v>
      </c>
      <c r="E106" s="4">
        <f t="shared" ca="1" si="1"/>
        <v>0.18666666666666668</v>
      </c>
    </row>
    <row r="107" spans="1:5">
      <c r="A107" s="1">
        <v>22920</v>
      </c>
      <c r="B107" s="85">
        <f>fedfunds!B107</f>
        <v>2.9</v>
      </c>
      <c r="D107" t="s">
        <v>110</v>
      </c>
      <c r="E107" s="4">
        <f t="shared" ca="1" si="1"/>
        <v>0.18666666666666668</v>
      </c>
    </row>
    <row r="108" spans="1:5">
      <c r="A108" s="1">
        <v>22951</v>
      </c>
      <c r="B108" s="85">
        <f>fedfunds!B108</f>
        <v>2.94</v>
      </c>
      <c r="D108" t="s">
        <v>111</v>
      </c>
      <c r="E108" s="4">
        <f t="shared" ca="1" si="1"/>
        <v>0.15666666666666668</v>
      </c>
    </row>
    <row r="109" spans="1:5">
      <c r="A109" s="1">
        <v>22981</v>
      </c>
      <c r="B109" s="85">
        <f>fedfunds!B109</f>
        <v>2.93</v>
      </c>
      <c r="D109" t="s">
        <v>112</v>
      </c>
      <c r="E109" s="4">
        <f t="shared" ca="1" si="1"/>
        <v>9.3333333333333338E-2</v>
      </c>
    </row>
    <row r="110" spans="1:5">
      <c r="A110" s="1">
        <v>23012</v>
      </c>
      <c r="B110" s="85">
        <f>fedfunds!B110</f>
        <v>2.92</v>
      </c>
      <c r="D110" t="s">
        <v>113</v>
      </c>
      <c r="E110" s="4">
        <f t="shared" ca="1" si="1"/>
        <v>8.3333333333333329E-2</v>
      </c>
    </row>
    <row r="111" spans="1:5">
      <c r="A111" s="1">
        <v>23043</v>
      </c>
      <c r="B111" s="85">
        <f>fedfunds!B111</f>
        <v>3</v>
      </c>
      <c r="D111" t="s">
        <v>114</v>
      </c>
      <c r="E111" s="4">
        <f t="shared" ca="1" si="1"/>
        <v>7.3333333333333348E-2</v>
      </c>
    </row>
    <row r="112" spans="1:5">
      <c r="A112" s="1">
        <v>23071</v>
      </c>
      <c r="B112" s="85">
        <f>fedfunds!B112</f>
        <v>2.98</v>
      </c>
      <c r="D112" t="s">
        <v>115</v>
      </c>
      <c r="E112" s="4">
        <f t="shared" ca="1" si="1"/>
        <v>0.10333333333333333</v>
      </c>
    </row>
    <row r="113" spans="1:5">
      <c r="A113" s="1">
        <v>23102</v>
      </c>
      <c r="B113" s="85">
        <f>fedfunds!B113</f>
        <v>2.9</v>
      </c>
      <c r="D113" t="s">
        <v>116</v>
      </c>
      <c r="E113" s="4">
        <f t="shared" ca="1" si="1"/>
        <v>0.15333333333333335</v>
      </c>
    </row>
    <row r="114" spans="1:5">
      <c r="A114" s="1">
        <v>23132</v>
      </c>
      <c r="B114" s="85">
        <f>fedfunds!B114</f>
        <v>3</v>
      </c>
      <c r="D114" t="s">
        <v>117</v>
      </c>
      <c r="E114" s="4">
        <f t="shared" ca="1" si="1"/>
        <v>0.14333333333333334</v>
      </c>
    </row>
    <row r="115" spans="1:5">
      <c r="A115" s="1">
        <v>23163</v>
      </c>
      <c r="B115" s="85">
        <f>fedfunds!B115</f>
        <v>2.99</v>
      </c>
      <c r="D115" t="s">
        <v>10</v>
      </c>
      <c r="E115" s="4">
        <f t="shared" ca="1" si="1"/>
        <v>0.16</v>
      </c>
    </row>
    <row r="116" spans="1:5">
      <c r="A116" s="1">
        <v>23193</v>
      </c>
      <c r="B116" s="85">
        <f>fedfunds!B116</f>
        <v>3.02</v>
      </c>
    </row>
    <row r="117" spans="1:5">
      <c r="A117" s="1">
        <v>23224</v>
      </c>
      <c r="B117" s="85">
        <f>fedfunds!B117</f>
        <v>3.49</v>
      </c>
    </row>
    <row r="118" spans="1:5">
      <c r="A118" s="1">
        <v>23255</v>
      </c>
      <c r="B118" s="85">
        <f>fedfunds!B118</f>
        <v>3.48</v>
      </c>
    </row>
    <row r="119" spans="1:5">
      <c r="A119" s="1">
        <v>23285</v>
      </c>
      <c r="B119" s="85">
        <f>fedfunds!B119</f>
        <v>3.5</v>
      </c>
    </row>
    <row r="120" spans="1:5">
      <c r="A120" s="1">
        <v>23316</v>
      </c>
      <c r="B120" s="85">
        <f>fedfunds!B120</f>
        <v>3.48</v>
      </c>
    </row>
    <row r="121" spans="1:5">
      <c r="A121" s="1">
        <v>23346</v>
      </c>
      <c r="B121" s="85">
        <f>fedfunds!B121</f>
        <v>3.38</v>
      </c>
    </row>
    <row r="122" spans="1:5">
      <c r="A122" s="1">
        <v>23377</v>
      </c>
      <c r="B122" s="85">
        <f>fedfunds!B122</f>
        <v>3.48</v>
      </c>
    </row>
    <row r="123" spans="1:5">
      <c r="A123" s="1">
        <v>23408</v>
      </c>
      <c r="B123" s="85">
        <f>fedfunds!B123</f>
        <v>3.48</v>
      </c>
    </row>
    <row r="124" spans="1:5">
      <c r="A124" s="1">
        <v>23437</v>
      </c>
      <c r="B124" s="85">
        <f>fedfunds!B124</f>
        <v>3.43</v>
      </c>
    </row>
    <row r="125" spans="1:5">
      <c r="A125" s="1">
        <v>23468</v>
      </c>
      <c r="B125" s="85">
        <f>fedfunds!B125</f>
        <v>3.47</v>
      </c>
    </row>
    <row r="126" spans="1:5">
      <c r="A126" s="1">
        <v>23498</v>
      </c>
      <c r="B126" s="85">
        <f>fedfunds!B126</f>
        <v>3.5</v>
      </c>
    </row>
    <row r="127" spans="1:5">
      <c r="A127" s="1">
        <v>23529</v>
      </c>
      <c r="B127" s="85">
        <f>fedfunds!B127</f>
        <v>3.5</v>
      </c>
    </row>
    <row r="128" spans="1:5">
      <c r="A128" s="1">
        <v>23559</v>
      </c>
      <c r="B128" s="85">
        <f>fedfunds!B128</f>
        <v>3.42</v>
      </c>
    </row>
    <row r="129" spans="1:2">
      <c r="A129" s="1">
        <v>23590</v>
      </c>
      <c r="B129" s="85">
        <f>fedfunds!B129</f>
        <v>3.5</v>
      </c>
    </row>
    <row r="130" spans="1:2">
      <c r="A130" s="1">
        <v>23621</v>
      </c>
      <c r="B130" s="85">
        <f>fedfunds!B130</f>
        <v>3.45</v>
      </c>
    </row>
    <row r="131" spans="1:2">
      <c r="A131" s="1">
        <v>23651</v>
      </c>
      <c r="B131" s="85">
        <f>fedfunds!B131</f>
        <v>3.36</v>
      </c>
    </row>
    <row r="132" spans="1:2">
      <c r="A132" s="1">
        <v>23682</v>
      </c>
      <c r="B132" s="85">
        <f>fedfunds!B132</f>
        <v>3.52</v>
      </c>
    </row>
    <row r="133" spans="1:2">
      <c r="A133" s="1">
        <v>23712</v>
      </c>
      <c r="B133" s="85">
        <f>fedfunds!B133</f>
        <v>3.85</v>
      </c>
    </row>
    <row r="134" spans="1:2">
      <c r="A134" s="1">
        <v>23743</v>
      </c>
      <c r="B134" s="85">
        <f>fedfunds!B134</f>
        <v>3.9</v>
      </c>
    </row>
    <row r="135" spans="1:2">
      <c r="A135" s="1">
        <v>23774</v>
      </c>
      <c r="B135" s="85">
        <f>fedfunds!B135</f>
        <v>3.98</v>
      </c>
    </row>
    <row r="136" spans="1:2">
      <c r="A136" s="1">
        <v>23802</v>
      </c>
      <c r="B136" s="85">
        <f>fedfunds!B136</f>
        <v>4.04</v>
      </c>
    </row>
    <row r="137" spans="1:2">
      <c r="A137" s="1">
        <v>23833</v>
      </c>
      <c r="B137" s="85">
        <f>fedfunds!B137</f>
        <v>4.09</v>
      </c>
    </row>
    <row r="138" spans="1:2">
      <c r="A138" s="1">
        <v>23863</v>
      </c>
      <c r="B138" s="85">
        <f>fedfunds!B138</f>
        <v>4.0999999999999996</v>
      </c>
    </row>
    <row r="139" spans="1:2">
      <c r="A139" s="1">
        <v>23894</v>
      </c>
      <c r="B139" s="85">
        <f>fedfunds!B139</f>
        <v>4.04</v>
      </c>
    </row>
    <row r="140" spans="1:2">
      <c r="A140" s="1">
        <v>23924</v>
      </c>
      <c r="B140" s="85">
        <f>fedfunds!B140</f>
        <v>4.09</v>
      </c>
    </row>
    <row r="141" spans="1:2">
      <c r="A141" s="1">
        <v>23955</v>
      </c>
      <c r="B141" s="85">
        <f>fedfunds!B141</f>
        <v>4.12</v>
      </c>
    </row>
    <row r="142" spans="1:2">
      <c r="A142" s="1">
        <v>23986</v>
      </c>
      <c r="B142" s="85">
        <f>fedfunds!B142</f>
        <v>4.01</v>
      </c>
    </row>
    <row r="143" spans="1:2">
      <c r="A143" s="1">
        <v>24016</v>
      </c>
      <c r="B143" s="85">
        <f>fedfunds!B143</f>
        <v>4.08</v>
      </c>
    </row>
    <row r="144" spans="1:2">
      <c r="A144" s="1">
        <v>24047</v>
      </c>
      <c r="B144" s="85">
        <f>fedfunds!B144</f>
        <v>4.0999999999999996</v>
      </c>
    </row>
    <row r="145" spans="1:2">
      <c r="A145" s="1">
        <v>24077</v>
      </c>
      <c r="B145" s="85">
        <f>fedfunds!B145</f>
        <v>4.32</v>
      </c>
    </row>
    <row r="146" spans="1:2">
      <c r="A146" s="1">
        <v>24108</v>
      </c>
      <c r="B146" s="85">
        <f>fedfunds!B146</f>
        <v>4.42</v>
      </c>
    </row>
    <row r="147" spans="1:2">
      <c r="A147" s="1">
        <v>24139</v>
      </c>
      <c r="B147" s="85">
        <f>fedfunds!B147</f>
        <v>4.5999999999999996</v>
      </c>
    </row>
    <row r="148" spans="1:2">
      <c r="A148" s="1">
        <v>24167</v>
      </c>
      <c r="B148" s="85">
        <f>fedfunds!B148</f>
        <v>4.6500000000000004</v>
      </c>
    </row>
    <row r="149" spans="1:2">
      <c r="A149" s="1">
        <v>24198</v>
      </c>
      <c r="B149" s="85">
        <f>fedfunds!B149</f>
        <v>4.67</v>
      </c>
    </row>
    <row r="150" spans="1:2">
      <c r="A150" s="1">
        <v>24228</v>
      </c>
      <c r="B150" s="85">
        <f>fedfunds!B150</f>
        <v>4.9000000000000004</v>
      </c>
    </row>
    <row r="151" spans="1:2">
      <c r="A151" s="1">
        <v>24259</v>
      </c>
      <c r="B151" s="85">
        <f>fedfunds!B151</f>
        <v>5.17</v>
      </c>
    </row>
    <row r="152" spans="1:2">
      <c r="A152" s="1">
        <v>24289</v>
      </c>
      <c r="B152" s="85">
        <f>fedfunds!B152</f>
        <v>5.3</v>
      </c>
    </row>
    <row r="153" spans="1:2">
      <c r="A153" s="1">
        <v>24320</v>
      </c>
      <c r="B153" s="85">
        <f>fedfunds!B153</f>
        <v>5.53</v>
      </c>
    </row>
    <row r="154" spans="1:2">
      <c r="A154" s="1">
        <v>24351</v>
      </c>
      <c r="B154" s="85">
        <f>fedfunds!B154</f>
        <v>5.4</v>
      </c>
    </row>
    <row r="155" spans="1:2">
      <c r="A155" s="1">
        <v>24381</v>
      </c>
      <c r="B155" s="85">
        <f>fedfunds!B155</f>
        <v>5.53</v>
      </c>
    </row>
    <row r="156" spans="1:2">
      <c r="A156" s="1">
        <v>24412</v>
      </c>
      <c r="B156" s="85">
        <f>fedfunds!B156</f>
        <v>5.76</v>
      </c>
    </row>
    <row r="157" spans="1:2">
      <c r="A157" s="1">
        <v>24442</v>
      </c>
      <c r="B157" s="85">
        <f>fedfunds!B157</f>
        <v>5.4</v>
      </c>
    </row>
    <row r="158" spans="1:2">
      <c r="A158" s="1">
        <v>24473</v>
      </c>
      <c r="B158" s="85">
        <f>fedfunds!B158</f>
        <v>4.9400000000000004</v>
      </c>
    </row>
    <row r="159" spans="1:2">
      <c r="A159" s="1">
        <v>24504</v>
      </c>
      <c r="B159" s="85">
        <f>fedfunds!B159</f>
        <v>5</v>
      </c>
    </row>
    <row r="160" spans="1:2">
      <c r="A160" s="1">
        <v>24532</v>
      </c>
      <c r="B160" s="85">
        <f>fedfunds!B160</f>
        <v>4.53</v>
      </c>
    </row>
    <row r="161" spans="1:2">
      <c r="A161" s="1">
        <v>24563</v>
      </c>
      <c r="B161" s="85">
        <f>fedfunds!B161</f>
        <v>4.05</v>
      </c>
    </row>
    <row r="162" spans="1:2">
      <c r="A162" s="1">
        <v>24593</v>
      </c>
      <c r="B162" s="85">
        <f>fedfunds!B162</f>
        <v>3.94</v>
      </c>
    </row>
    <row r="163" spans="1:2">
      <c r="A163" s="1">
        <v>24624</v>
      </c>
      <c r="B163" s="85">
        <f>fedfunds!B163</f>
        <v>3.98</v>
      </c>
    </row>
    <row r="164" spans="1:2">
      <c r="A164" s="1">
        <v>24654</v>
      </c>
      <c r="B164" s="85">
        <f>fedfunds!B164</f>
        <v>3.79</v>
      </c>
    </row>
    <row r="165" spans="1:2">
      <c r="A165" s="1">
        <v>24685</v>
      </c>
      <c r="B165" s="85">
        <f>fedfunds!B165</f>
        <v>3.9</v>
      </c>
    </row>
    <row r="166" spans="1:2">
      <c r="A166" s="1">
        <v>24716</v>
      </c>
      <c r="B166" s="85">
        <f>fedfunds!B166</f>
        <v>3.99</v>
      </c>
    </row>
    <row r="167" spans="1:2">
      <c r="A167" s="1">
        <v>24746</v>
      </c>
      <c r="B167" s="85">
        <f>fedfunds!B167</f>
        <v>3.88</v>
      </c>
    </row>
    <row r="168" spans="1:2">
      <c r="A168" s="1">
        <v>24777</v>
      </c>
      <c r="B168" s="85">
        <f>fedfunds!B168</f>
        <v>4.13</v>
      </c>
    </row>
    <row r="169" spans="1:2">
      <c r="A169" s="1">
        <v>24807</v>
      </c>
      <c r="B169" s="85">
        <f>fedfunds!B169</f>
        <v>4.51</v>
      </c>
    </row>
    <row r="170" spans="1:2">
      <c r="A170" s="1">
        <v>24838</v>
      </c>
      <c r="B170" s="85">
        <f>fedfunds!B170</f>
        <v>4.5999999999999996</v>
      </c>
    </row>
    <row r="171" spans="1:2">
      <c r="A171" s="1">
        <v>24869</v>
      </c>
      <c r="B171" s="85">
        <f>fedfunds!B171</f>
        <v>4.71</v>
      </c>
    </row>
    <row r="172" spans="1:2">
      <c r="A172" s="1">
        <v>24898</v>
      </c>
      <c r="B172" s="85">
        <f>fedfunds!B172</f>
        <v>5.05</v>
      </c>
    </row>
    <row r="173" spans="1:2">
      <c r="A173" s="1">
        <v>24929</v>
      </c>
      <c r="B173" s="85">
        <f>fedfunds!B173</f>
        <v>5.76</v>
      </c>
    </row>
    <row r="174" spans="1:2">
      <c r="A174" s="1">
        <v>24959</v>
      </c>
      <c r="B174" s="85">
        <f>fedfunds!B174</f>
        <v>6.11</v>
      </c>
    </row>
    <row r="175" spans="1:2">
      <c r="A175" s="1">
        <v>24990</v>
      </c>
      <c r="B175" s="85">
        <f>fedfunds!B175</f>
        <v>6.07</v>
      </c>
    </row>
    <row r="176" spans="1:2">
      <c r="A176" s="1">
        <v>25020</v>
      </c>
      <c r="B176" s="85">
        <f>fedfunds!B176</f>
        <v>6.02</v>
      </c>
    </row>
    <row r="177" spans="1:2">
      <c r="A177" s="1">
        <v>25051</v>
      </c>
      <c r="B177" s="85">
        <f>fedfunds!B177</f>
        <v>6.03</v>
      </c>
    </row>
    <row r="178" spans="1:2">
      <c r="A178" s="1">
        <v>25082</v>
      </c>
      <c r="B178" s="85">
        <f>fedfunds!B178</f>
        <v>5.78</v>
      </c>
    </row>
    <row r="179" spans="1:2">
      <c r="A179" s="1">
        <v>25112</v>
      </c>
      <c r="B179" s="85">
        <f>fedfunds!B179</f>
        <v>5.91</v>
      </c>
    </row>
    <row r="180" spans="1:2">
      <c r="A180" s="1">
        <v>25143</v>
      </c>
      <c r="B180" s="85">
        <f>fedfunds!B180</f>
        <v>5.82</v>
      </c>
    </row>
    <row r="181" spans="1:2">
      <c r="A181" s="1">
        <v>25173</v>
      </c>
      <c r="B181" s="85">
        <f>fedfunds!B181</f>
        <v>6.02</v>
      </c>
    </row>
    <row r="182" spans="1:2">
      <c r="A182" s="1">
        <v>25204</v>
      </c>
      <c r="B182" s="85">
        <f>fedfunds!B182</f>
        <v>6.3</v>
      </c>
    </row>
    <row r="183" spans="1:2">
      <c r="A183" s="1">
        <v>25235</v>
      </c>
      <c r="B183" s="85">
        <f>fedfunds!B183</f>
        <v>6.61</v>
      </c>
    </row>
    <row r="184" spans="1:2">
      <c r="A184" s="1">
        <v>25263</v>
      </c>
      <c r="B184" s="85">
        <f>fedfunds!B184</f>
        <v>6.79</v>
      </c>
    </row>
    <row r="185" spans="1:2">
      <c r="A185" s="1">
        <v>25294</v>
      </c>
      <c r="B185" s="85">
        <f>fedfunds!B185</f>
        <v>7.41</v>
      </c>
    </row>
    <row r="186" spans="1:2">
      <c r="A186" s="1">
        <v>25324</v>
      </c>
      <c r="B186" s="85">
        <f>fedfunds!B186</f>
        <v>8.67</v>
      </c>
    </row>
    <row r="187" spans="1:2">
      <c r="A187" s="1">
        <v>25355</v>
      </c>
      <c r="B187" s="85">
        <f>fedfunds!B187</f>
        <v>8.9</v>
      </c>
    </row>
    <row r="188" spans="1:2">
      <c r="A188" s="1">
        <v>25385</v>
      </c>
      <c r="B188" s="85">
        <f>fedfunds!B188</f>
        <v>8.61</v>
      </c>
    </row>
    <row r="189" spans="1:2">
      <c r="A189" s="1">
        <v>25416</v>
      </c>
      <c r="B189" s="85">
        <f>fedfunds!B189</f>
        <v>9.19</v>
      </c>
    </row>
    <row r="190" spans="1:2">
      <c r="A190" s="1">
        <v>25447</v>
      </c>
      <c r="B190" s="85">
        <f>fedfunds!B190</f>
        <v>9.15</v>
      </c>
    </row>
    <row r="191" spans="1:2">
      <c r="A191" s="1">
        <v>25477</v>
      </c>
      <c r="B191" s="85">
        <f>fedfunds!B191</f>
        <v>9</v>
      </c>
    </row>
    <row r="192" spans="1:2">
      <c r="A192" s="1">
        <v>25508</v>
      </c>
      <c r="B192" s="85">
        <f>fedfunds!B192</f>
        <v>8.85</v>
      </c>
    </row>
    <row r="193" spans="1:2">
      <c r="A193" s="1">
        <v>25538</v>
      </c>
      <c r="B193" s="85">
        <f>fedfunds!B193</f>
        <v>8.9700000000000006</v>
      </c>
    </row>
    <row r="194" spans="1:2">
      <c r="A194" s="1">
        <v>25569</v>
      </c>
      <c r="B194" s="85">
        <f>fedfunds!B194</f>
        <v>8.98</v>
      </c>
    </row>
    <row r="195" spans="1:2">
      <c r="A195" s="1">
        <v>25600</v>
      </c>
      <c r="B195" s="85">
        <f>fedfunds!B195</f>
        <v>8.98</v>
      </c>
    </row>
    <row r="196" spans="1:2">
      <c r="A196" s="1">
        <v>25628</v>
      </c>
      <c r="B196" s="85">
        <f>fedfunds!B196</f>
        <v>7.76</v>
      </c>
    </row>
    <row r="197" spans="1:2">
      <c r="A197" s="1">
        <v>25659</v>
      </c>
      <c r="B197" s="85">
        <f>fedfunds!B197</f>
        <v>8.1</v>
      </c>
    </row>
    <row r="198" spans="1:2">
      <c r="A198" s="1">
        <v>25689</v>
      </c>
      <c r="B198" s="85">
        <f>fedfunds!B198</f>
        <v>7.94</v>
      </c>
    </row>
    <row r="199" spans="1:2">
      <c r="A199" s="1">
        <v>25720</v>
      </c>
      <c r="B199" s="85">
        <f>fedfunds!B199</f>
        <v>7.6</v>
      </c>
    </row>
    <row r="200" spans="1:2">
      <c r="A200" s="1">
        <v>25750</v>
      </c>
      <c r="B200" s="85">
        <f>fedfunds!B200</f>
        <v>7.21</v>
      </c>
    </row>
    <row r="201" spans="1:2">
      <c r="A201" s="1">
        <v>25781</v>
      </c>
      <c r="B201" s="85">
        <f>fedfunds!B201</f>
        <v>6.61</v>
      </c>
    </row>
    <row r="202" spans="1:2">
      <c r="A202" s="1">
        <v>25812</v>
      </c>
      <c r="B202" s="85">
        <f>fedfunds!B202</f>
        <v>6.29</v>
      </c>
    </row>
    <row r="203" spans="1:2">
      <c r="A203" s="1">
        <v>25842</v>
      </c>
      <c r="B203" s="85">
        <f>fedfunds!B203</f>
        <v>6.2</v>
      </c>
    </row>
    <row r="204" spans="1:2">
      <c r="A204" s="1">
        <v>25873</v>
      </c>
      <c r="B204" s="85">
        <f>fedfunds!B204</f>
        <v>5.6</v>
      </c>
    </row>
    <row r="205" spans="1:2">
      <c r="A205" s="1">
        <v>25903</v>
      </c>
      <c r="B205" s="85">
        <f>fedfunds!B205</f>
        <v>4.9000000000000004</v>
      </c>
    </row>
    <row r="206" spans="1:2">
      <c r="A206" s="1">
        <v>25934</v>
      </c>
      <c r="B206" s="85">
        <f>fedfunds!B206</f>
        <v>4.1399999999999997</v>
      </c>
    </row>
    <row r="207" spans="1:2">
      <c r="A207" s="1">
        <v>25965</v>
      </c>
      <c r="B207" s="85">
        <f>fedfunds!B207</f>
        <v>3.72</v>
      </c>
    </row>
    <row r="208" spans="1:2">
      <c r="A208" s="1">
        <v>25993</v>
      </c>
      <c r="B208" s="85">
        <f>fedfunds!B208</f>
        <v>3.71</v>
      </c>
    </row>
    <row r="209" spans="1:2">
      <c r="A209" s="1">
        <v>26024</v>
      </c>
      <c r="B209" s="85">
        <f>fedfunds!B209</f>
        <v>4.1500000000000004</v>
      </c>
    </row>
    <row r="210" spans="1:2">
      <c r="A210" s="1">
        <v>26054</v>
      </c>
      <c r="B210" s="85">
        <f>fedfunds!B210</f>
        <v>4.63</v>
      </c>
    </row>
    <row r="211" spans="1:2">
      <c r="A211" s="1">
        <v>26085</v>
      </c>
      <c r="B211" s="85">
        <f>fedfunds!B211</f>
        <v>4.91</v>
      </c>
    </row>
    <row r="212" spans="1:2">
      <c r="A212" s="1">
        <v>26115</v>
      </c>
      <c r="B212" s="85">
        <f>fedfunds!B212</f>
        <v>5.31</v>
      </c>
    </row>
    <row r="213" spans="1:2">
      <c r="A213" s="1">
        <v>26146</v>
      </c>
      <c r="B213" s="85">
        <f>fedfunds!B213</f>
        <v>5.56</v>
      </c>
    </row>
    <row r="214" spans="1:2">
      <c r="A214" s="1">
        <v>26177</v>
      </c>
      <c r="B214" s="85">
        <f>fedfunds!B214</f>
        <v>5.55</v>
      </c>
    </row>
    <row r="215" spans="1:2">
      <c r="A215" s="1">
        <v>26207</v>
      </c>
      <c r="B215" s="85">
        <f>fedfunds!B215</f>
        <v>5.2</v>
      </c>
    </row>
    <row r="216" spans="1:2">
      <c r="A216" s="1">
        <v>26238</v>
      </c>
      <c r="B216" s="85">
        <f>fedfunds!B216</f>
        <v>4.91</v>
      </c>
    </row>
    <row r="217" spans="1:2">
      <c r="A217" s="1">
        <v>26268</v>
      </c>
      <c r="B217" s="85">
        <f>fedfunds!B217</f>
        <v>4.1399999999999997</v>
      </c>
    </row>
    <row r="218" spans="1:2">
      <c r="A218" s="1">
        <v>26299</v>
      </c>
      <c r="B218" s="85">
        <f>fedfunds!B218</f>
        <v>3.5</v>
      </c>
    </row>
    <row r="219" spans="1:2">
      <c r="A219" s="1">
        <v>26330</v>
      </c>
      <c r="B219" s="85">
        <f>fedfunds!B219</f>
        <v>3.29</v>
      </c>
    </row>
    <row r="220" spans="1:2">
      <c r="A220" s="1">
        <v>26359</v>
      </c>
      <c r="B220" s="85">
        <f>fedfunds!B220</f>
        <v>3.83</v>
      </c>
    </row>
    <row r="221" spans="1:2">
      <c r="A221" s="1">
        <v>26390</v>
      </c>
      <c r="B221" s="85">
        <f>fedfunds!B221</f>
        <v>4.17</v>
      </c>
    </row>
    <row r="222" spans="1:2">
      <c r="A222" s="1">
        <v>26420</v>
      </c>
      <c r="B222" s="85">
        <f>fedfunds!B222</f>
        <v>4.2699999999999996</v>
      </c>
    </row>
    <row r="223" spans="1:2">
      <c r="A223" s="1">
        <v>26451</v>
      </c>
      <c r="B223" s="85">
        <f>fedfunds!B223</f>
        <v>4.46</v>
      </c>
    </row>
    <row r="224" spans="1:2">
      <c r="A224" s="1">
        <v>26481</v>
      </c>
      <c r="B224" s="85">
        <f>fedfunds!B224</f>
        <v>4.55</v>
      </c>
    </row>
    <row r="225" spans="1:2">
      <c r="A225" s="1">
        <v>26512</v>
      </c>
      <c r="B225" s="85">
        <f>fedfunds!B225</f>
        <v>4.8</v>
      </c>
    </row>
    <row r="226" spans="1:2">
      <c r="A226" s="1">
        <v>26543</v>
      </c>
      <c r="B226" s="85">
        <f>fedfunds!B226</f>
        <v>4.87</v>
      </c>
    </row>
    <row r="227" spans="1:2">
      <c r="A227" s="1">
        <v>26573</v>
      </c>
      <c r="B227" s="85">
        <f>fedfunds!B227</f>
        <v>5.04</v>
      </c>
    </row>
    <row r="228" spans="1:2">
      <c r="A228" s="1">
        <v>26604</v>
      </c>
      <c r="B228" s="85">
        <f>fedfunds!B228</f>
        <v>5.0599999999999996</v>
      </c>
    </row>
    <row r="229" spans="1:2">
      <c r="A229" s="1">
        <v>26634</v>
      </c>
      <c r="B229" s="85">
        <f>fedfunds!B229</f>
        <v>5.33</v>
      </c>
    </row>
    <row r="230" spans="1:2">
      <c r="A230" s="1">
        <v>26665</v>
      </c>
      <c r="B230" s="85">
        <f>fedfunds!B230</f>
        <v>5.94</v>
      </c>
    </row>
    <row r="231" spans="1:2">
      <c r="A231" s="1">
        <v>26696</v>
      </c>
      <c r="B231" s="85">
        <f>fedfunds!B231</f>
        <v>6.58</v>
      </c>
    </row>
    <row r="232" spans="1:2">
      <c r="A232" s="1">
        <v>26724</v>
      </c>
      <c r="B232" s="85">
        <f>fedfunds!B232</f>
        <v>7.09</v>
      </c>
    </row>
    <row r="233" spans="1:2">
      <c r="A233" s="1">
        <v>26755</v>
      </c>
      <c r="B233" s="85">
        <f>fedfunds!B233</f>
        <v>7.12</v>
      </c>
    </row>
    <row r="234" spans="1:2">
      <c r="A234" s="1">
        <v>26785</v>
      </c>
      <c r="B234" s="85">
        <f>fedfunds!B234</f>
        <v>7.84</v>
      </c>
    </row>
    <row r="235" spans="1:2">
      <c r="A235" s="1">
        <v>26816</v>
      </c>
      <c r="B235" s="85">
        <f>fedfunds!B235</f>
        <v>8.49</v>
      </c>
    </row>
    <row r="236" spans="1:2">
      <c r="A236" s="1">
        <v>26846</v>
      </c>
      <c r="B236" s="85">
        <f>fedfunds!B236</f>
        <v>10.4</v>
      </c>
    </row>
    <row r="237" spans="1:2">
      <c r="A237" s="1">
        <v>26877</v>
      </c>
      <c r="B237" s="85">
        <f>fedfunds!B237</f>
        <v>10.5</v>
      </c>
    </row>
    <row r="238" spans="1:2">
      <c r="A238" s="1">
        <v>26908</v>
      </c>
      <c r="B238" s="85">
        <f>fedfunds!B238</f>
        <v>10.78</v>
      </c>
    </row>
    <row r="239" spans="1:2">
      <c r="A239" s="1">
        <v>26938</v>
      </c>
      <c r="B239" s="85">
        <f>fedfunds!B239</f>
        <v>10.01</v>
      </c>
    </row>
    <row r="240" spans="1:2">
      <c r="A240" s="1">
        <v>26969</v>
      </c>
      <c r="B240" s="85">
        <f>fedfunds!B240</f>
        <v>10.029999999999999</v>
      </c>
    </row>
    <row r="241" spans="1:2">
      <c r="A241" s="1">
        <v>26999</v>
      </c>
      <c r="B241" s="85">
        <f>fedfunds!B241</f>
        <v>9.9499999999999993</v>
      </c>
    </row>
    <row r="242" spans="1:2">
      <c r="A242" s="1">
        <v>27030</v>
      </c>
      <c r="B242" s="85">
        <f>fedfunds!B242</f>
        <v>9.65</v>
      </c>
    </row>
    <row r="243" spans="1:2">
      <c r="A243" s="1">
        <v>27061</v>
      </c>
      <c r="B243" s="85">
        <f>fedfunds!B243</f>
        <v>8.9700000000000006</v>
      </c>
    </row>
    <row r="244" spans="1:2">
      <c r="A244" s="1">
        <v>27089</v>
      </c>
      <c r="B244" s="85">
        <f>fedfunds!B244</f>
        <v>9.35</v>
      </c>
    </row>
    <row r="245" spans="1:2">
      <c r="A245" s="1">
        <v>27120</v>
      </c>
      <c r="B245" s="85">
        <f>fedfunds!B245</f>
        <v>10.51</v>
      </c>
    </row>
    <row r="246" spans="1:2">
      <c r="A246" s="1">
        <v>27150</v>
      </c>
      <c r="B246" s="85">
        <f>fedfunds!B246</f>
        <v>11.31</v>
      </c>
    </row>
    <row r="247" spans="1:2">
      <c r="A247" s="1">
        <v>27181</v>
      </c>
      <c r="B247" s="85">
        <f>fedfunds!B247</f>
        <v>11.93</v>
      </c>
    </row>
    <row r="248" spans="1:2">
      <c r="A248" s="1">
        <v>27211</v>
      </c>
      <c r="B248" s="85">
        <f>fedfunds!B248</f>
        <v>12.92</v>
      </c>
    </row>
    <row r="249" spans="1:2">
      <c r="A249" s="1">
        <v>27242</v>
      </c>
      <c r="B249" s="85">
        <f>fedfunds!B249</f>
        <v>12.01</v>
      </c>
    </row>
    <row r="250" spans="1:2">
      <c r="A250" s="1">
        <v>27273</v>
      </c>
      <c r="B250" s="85">
        <f>fedfunds!B250</f>
        <v>11.34</v>
      </c>
    </row>
    <row r="251" spans="1:2">
      <c r="A251" s="1">
        <v>27303</v>
      </c>
      <c r="B251" s="85">
        <f>fedfunds!B251</f>
        <v>10.06</v>
      </c>
    </row>
    <row r="252" spans="1:2">
      <c r="A252" s="1">
        <v>27334</v>
      </c>
      <c r="B252" s="85">
        <f>fedfunds!B252</f>
        <v>9.4499999999999993</v>
      </c>
    </row>
    <row r="253" spans="1:2">
      <c r="A253" s="1">
        <v>27364</v>
      </c>
      <c r="B253" s="85">
        <f>fedfunds!B253</f>
        <v>8.5299999999999994</v>
      </c>
    </row>
    <row r="254" spans="1:2">
      <c r="A254" s="1">
        <v>27395</v>
      </c>
      <c r="B254" s="85">
        <f>fedfunds!B254</f>
        <v>7.13</v>
      </c>
    </row>
    <row r="255" spans="1:2">
      <c r="A255" s="1">
        <v>27426</v>
      </c>
      <c r="B255" s="85">
        <f>fedfunds!B255</f>
        <v>6.24</v>
      </c>
    </row>
    <row r="256" spans="1:2">
      <c r="A256" s="1">
        <v>27454</v>
      </c>
      <c r="B256" s="85">
        <f>fedfunds!B256</f>
        <v>5.54</v>
      </c>
    </row>
    <row r="257" spans="1:2">
      <c r="A257" s="1">
        <v>27485</v>
      </c>
      <c r="B257" s="85">
        <f>fedfunds!B257</f>
        <v>5.49</v>
      </c>
    </row>
    <row r="258" spans="1:2">
      <c r="A258" s="1">
        <v>27515</v>
      </c>
      <c r="B258" s="85">
        <f>fedfunds!B258</f>
        <v>5.22</v>
      </c>
    </row>
    <row r="259" spans="1:2">
      <c r="A259" s="1">
        <v>27546</v>
      </c>
      <c r="B259" s="85">
        <f>fedfunds!B259</f>
        <v>5.55</v>
      </c>
    </row>
    <row r="260" spans="1:2">
      <c r="A260" s="1">
        <v>27576</v>
      </c>
      <c r="B260" s="85">
        <f>fedfunds!B260</f>
        <v>6.1</v>
      </c>
    </row>
    <row r="261" spans="1:2">
      <c r="A261" s="1">
        <v>27607</v>
      </c>
      <c r="B261" s="85">
        <f>fedfunds!B261</f>
        <v>6.14</v>
      </c>
    </row>
    <row r="262" spans="1:2">
      <c r="A262" s="1">
        <v>27638</v>
      </c>
      <c r="B262" s="85">
        <f>fedfunds!B262</f>
        <v>6.24</v>
      </c>
    </row>
    <row r="263" spans="1:2">
      <c r="A263" s="1">
        <v>27668</v>
      </c>
      <c r="B263" s="85">
        <f>fedfunds!B263</f>
        <v>5.82</v>
      </c>
    </row>
    <row r="264" spans="1:2">
      <c r="A264" s="1">
        <v>27699</v>
      </c>
      <c r="B264" s="85">
        <f>fedfunds!B264</f>
        <v>5.22</v>
      </c>
    </row>
    <row r="265" spans="1:2">
      <c r="A265" s="1">
        <v>27729</v>
      </c>
      <c r="B265" s="85">
        <f>fedfunds!B265</f>
        <v>5.2</v>
      </c>
    </row>
    <row r="266" spans="1:2">
      <c r="A266" s="1">
        <v>27760</v>
      </c>
      <c r="B266" s="85">
        <f>fedfunds!B266</f>
        <v>4.87</v>
      </c>
    </row>
    <row r="267" spans="1:2">
      <c r="A267" s="1">
        <v>27791</v>
      </c>
      <c r="B267" s="85">
        <f>fedfunds!B267</f>
        <v>4.7699999999999996</v>
      </c>
    </row>
    <row r="268" spans="1:2">
      <c r="A268" s="1">
        <v>27820</v>
      </c>
      <c r="B268" s="85">
        <f>fedfunds!B268</f>
        <v>4.84</v>
      </c>
    </row>
    <row r="269" spans="1:2">
      <c r="A269" s="1">
        <v>27851</v>
      </c>
      <c r="B269" s="85">
        <f>fedfunds!B269</f>
        <v>4.82</v>
      </c>
    </row>
    <row r="270" spans="1:2">
      <c r="A270" s="1">
        <v>27881</v>
      </c>
      <c r="B270" s="85">
        <f>fedfunds!B270</f>
        <v>5.29</v>
      </c>
    </row>
    <row r="271" spans="1:2">
      <c r="A271" s="1">
        <v>27912</v>
      </c>
      <c r="B271" s="85">
        <f>fedfunds!B271</f>
        <v>5.48</v>
      </c>
    </row>
    <row r="272" spans="1:2">
      <c r="A272" s="1">
        <v>27942</v>
      </c>
      <c r="B272" s="85">
        <f>fedfunds!B272</f>
        <v>5.31</v>
      </c>
    </row>
    <row r="273" spans="1:2">
      <c r="A273" s="1">
        <v>27973</v>
      </c>
      <c r="B273" s="85">
        <f>fedfunds!B273</f>
        <v>5.29</v>
      </c>
    </row>
    <row r="274" spans="1:2">
      <c r="A274" s="1">
        <v>28004</v>
      </c>
      <c r="B274" s="85">
        <f>fedfunds!B274</f>
        <v>5.25</v>
      </c>
    </row>
    <row r="275" spans="1:2">
      <c r="A275" s="1">
        <v>28034</v>
      </c>
      <c r="B275" s="85">
        <f>fedfunds!B275</f>
        <v>5.0199999999999996</v>
      </c>
    </row>
    <row r="276" spans="1:2">
      <c r="A276" s="1">
        <v>28065</v>
      </c>
      <c r="B276" s="85">
        <f>fedfunds!B276</f>
        <v>4.95</v>
      </c>
    </row>
    <row r="277" spans="1:2">
      <c r="A277" s="1">
        <v>28095</v>
      </c>
      <c r="B277" s="85">
        <f>fedfunds!B277</f>
        <v>4.6500000000000004</v>
      </c>
    </row>
    <row r="278" spans="1:2">
      <c r="A278" s="1">
        <v>28126</v>
      </c>
      <c r="B278" s="85">
        <f>fedfunds!B278</f>
        <v>4.6100000000000003</v>
      </c>
    </row>
    <row r="279" spans="1:2">
      <c r="A279" s="1">
        <v>28157</v>
      </c>
      <c r="B279" s="85">
        <f>fedfunds!B279</f>
        <v>4.68</v>
      </c>
    </row>
    <row r="280" spans="1:2">
      <c r="A280" s="1">
        <v>28185</v>
      </c>
      <c r="B280" s="85">
        <f>fedfunds!B280</f>
        <v>4.6900000000000004</v>
      </c>
    </row>
    <row r="281" spans="1:2">
      <c r="A281" s="1">
        <v>28216</v>
      </c>
      <c r="B281" s="85">
        <f>fedfunds!B281</f>
        <v>4.7300000000000004</v>
      </c>
    </row>
    <row r="282" spans="1:2">
      <c r="A282" s="1">
        <v>28246</v>
      </c>
      <c r="B282" s="85">
        <f>fedfunds!B282</f>
        <v>5.35</v>
      </c>
    </row>
    <row r="283" spans="1:2">
      <c r="A283" s="1">
        <v>28277</v>
      </c>
      <c r="B283" s="85">
        <f>fedfunds!B283</f>
        <v>5.39</v>
      </c>
    </row>
    <row r="284" spans="1:2">
      <c r="A284" s="1">
        <v>28307</v>
      </c>
      <c r="B284" s="85">
        <f>fedfunds!B284</f>
        <v>5.42</v>
      </c>
    </row>
    <row r="285" spans="1:2">
      <c r="A285" s="1">
        <v>28338</v>
      </c>
      <c r="B285" s="85">
        <f>fedfunds!B285</f>
        <v>5.9</v>
      </c>
    </row>
    <row r="286" spans="1:2">
      <c r="A286" s="1">
        <v>28369</v>
      </c>
      <c r="B286" s="85">
        <f>fedfunds!B286</f>
        <v>6.14</v>
      </c>
    </row>
    <row r="287" spans="1:2">
      <c r="A287" s="1">
        <v>28399</v>
      </c>
      <c r="B287" s="85">
        <f>fedfunds!B287</f>
        <v>6.47</v>
      </c>
    </row>
    <row r="288" spans="1:2">
      <c r="A288" s="1">
        <v>28430</v>
      </c>
      <c r="B288" s="85">
        <f>fedfunds!B288</f>
        <v>6.51</v>
      </c>
    </row>
    <row r="289" spans="1:2">
      <c r="A289" s="1">
        <v>28460</v>
      </c>
      <c r="B289" s="85">
        <f>fedfunds!B289</f>
        <v>6.56</v>
      </c>
    </row>
    <row r="290" spans="1:2">
      <c r="A290" s="1">
        <v>28491</v>
      </c>
      <c r="B290" s="85">
        <f>fedfunds!B290</f>
        <v>6.7</v>
      </c>
    </row>
    <row r="291" spans="1:2">
      <c r="A291" s="1">
        <v>28522</v>
      </c>
      <c r="B291" s="85">
        <f>fedfunds!B291</f>
        <v>6.78</v>
      </c>
    </row>
    <row r="292" spans="1:2">
      <c r="A292" s="1">
        <v>28550</v>
      </c>
      <c r="B292" s="85">
        <f>fedfunds!B292</f>
        <v>6.79</v>
      </c>
    </row>
    <row r="293" spans="1:2">
      <c r="A293" s="1">
        <v>28581</v>
      </c>
      <c r="B293" s="85">
        <f>fedfunds!B293</f>
        <v>6.89</v>
      </c>
    </row>
    <row r="294" spans="1:2">
      <c r="A294" s="1">
        <v>28611</v>
      </c>
      <c r="B294" s="85">
        <f>fedfunds!B294</f>
        <v>7.36</v>
      </c>
    </row>
    <row r="295" spans="1:2">
      <c r="A295" s="1">
        <v>28642</v>
      </c>
      <c r="B295" s="85">
        <f>fedfunds!B295</f>
        <v>7.6</v>
      </c>
    </row>
    <row r="296" spans="1:2">
      <c r="A296" s="1">
        <v>28672</v>
      </c>
      <c r="B296" s="85">
        <f>fedfunds!B296</f>
        <v>7.81</v>
      </c>
    </row>
    <row r="297" spans="1:2">
      <c r="A297" s="1">
        <v>28703</v>
      </c>
      <c r="B297" s="85">
        <f>fedfunds!B297</f>
        <v>8.0399999999999991</v>
      </c>
    </row>
    <row r="298" spans="1:2">
      <c r="A298" s="1">
        <v>28734</v>
      </c>
      <c r="B298" s="85">
        <f>fedfunds!B298</f>
        <v>8.4499999999999993</v>
      </c>
    </row>
    <row r="299" spans="1:2">
      <c r="A299" s="1">
        <v>28764</v>
      </c>
      <c r="B299" s="85">
        <f>fedfunds!B299</f>
        <v>8.9600000000000009</v>
      </c>
    </row>
    <row r="300" spans="1:2">
      <c r="A300" s="1">
        <v>28795</v>
      </c>
      <c r="B300" s="85">
        <f>fedfunds!B300</f>
        <v>9.76</v>
      </c>
    </row>
    <row r="301" spans="1:2">
      <c r="A301" s="1">
        <v>28825</v>
      </c>
      <c r="B301" s="85">
        <f>fedfunds!B301</f>
        <v>10.029999999999999</v>
      </c>
    </row>
    <row r="302" spans="1:2">
      <c r="A302" s="1">
        <v>28856</v>
      </c>
      <c r="B302" s="85">
        <f>fedfunds!B302</f>
        <v>10.07</v>
      </c>
    </row>
    <row r="303" spans="1:2">
      <c r="A303" s="1">
        <v>28887</v>
      </c>
      <c r="B303" s="85">
        <f>fedfunds!B303</f>
        <v>10.06</v>
      </c>
    </row>
    <row r="304" spans="1:2">
      <c r="A304" s="1">
        <v>28915</v>
      </c>
      <c r="B304" s="85">
        <f>fedfunds!B304</f>
        <v>10.09</v>
      </c>
    </row>
    <row r="305" spans="1:2">
      <c r="A305" s="1">
        <v>28946</v>
      </c>
      <c r="B305" s="85">
        <f>fedfunds!B305</f>
        <v>10.01</v>
      </c>
    </row>
    <row r="306" spans="1:2">
      <c r="A306" s="1">
        <v>28976</v>
      </c>
      <c r="B306" s="85">
        <f>fedfunds!B306</f>
        <v>10.24</v>
      </c>
    </row>
    <row r="307" spans="1:2">
      <c r="A307" s="1">
        <v>29007</v>
      </c>
      <c r="B307" s="85">
        <f>fedfunds!B307</f>
        <v>10.29</v>
      </c>
    </row>
    <row r="308" spans="1:2">
      <c r="A308" s="1">
        <v>29037</v>
      </c>
      <c r="B308" s="85">
        <f>fedfunds!B308</f>
        <v>10.47</v>
      </c>
    </row>
    <row r="309" spans="1:2">
      <c r="A309" s="1">
        <v>29068</v>
      </c>
      <c r="B309" s="85">
        <f>fedfunds!B309</f>
        <v>10.94</v>
      </c>
    </row>
    <row r="310" spans="1:2">
      <c r="A310" s="1">
        <v>29099</v>
      </c>
      <c r="B310" s="85">
        <f>fedfunds!B310</f>
        <v>11.43</v>
      </c>
    </row>
    <row r="311" spans="1:2">
      <c r="A311" s="1">
        <v>29129</v>
      </c>
      <c r="B311" s="85">
        <f>fedfunds!B311</f>
        <v>13.77</v>
      </c>
    </row>
    <row r="312" spans="1:2">
      <c r="A312" s="1">
        <v>29160</v>
      </c>
      <c r="B312" s="85">
        <f>fedfunds!B312</f>
        <v>13.18</v>
      </c>
    </row>
    <row r="313" spans="1:2">
      <c r="A313" s="1">
        <v>29190</v>
      </c>
      <c r="B313" s="85">
        <f>fedfunds!B313</f>
        <v>13.78</v>
      </c>
    </row>
    <row r="314" spans="1:2">
      <c r="A314" s="1">
        <v>29221</v>
      </c>
      <c r="B314" s="85">
        <f>fedfunds!B314</f>
        <v>13.82</v>
      </c>
    </row>
    <row r="315" spans="1:2">
      <c r="A315" s="1">
        <v>29252</v>
      </c>
      <c r="B315" s="85">
        <f>fedfunds!B315</f>
        <v>14.13</v>
      </c>
    </row>
    <row r="316" spans="1:2">
      <c r="A316" s="1">
        <v>29281</v>
      </c>
      <c r="B316" s="85">
        <f>fedfunds!B316</f>
        <v>17.190000000000001</v>
      </c>
    </row>
    <row r="317" spans="1:2">
      <c r="A317" s="1">
        <v>29312</v>
      </c>
      <c r="B317" s="85">
        <f>fedfunds!B317</f>
        <v>17.61</v>
      </c>
    </row>
    <row r="318" spans="1:2">
      <c r="A318" s="1">
        <v>29342</v>
      </c>
      <c r="B318" s="85">
        <f>fedfunds!B318</f>
        <v>10.98</v>
      </c>
    </row>
    <row r="319" spans="1:2">
      <c r="A319" s="1">
        <v>29373</v>
      </c>
      <c r="B319" s="85">
        <f>fedfunds!B319</f>
        <v>9.4700000000000006</v>
      </c>
    </row>
    <row r="320" spans="1:2">
      <c r="A320" s="1">
        <v>29403</v>
      </c>
      <c r="B320" s="85">
        <f>fedfunds!B320</f>
        <v>9.0299999999999994</v>
      </c>
    </row>
    <row r="321" spans="1:2">
      <c r="A321" s="1">
        <v>29434</v>
      </c>
      <c r="B321" s="85">
        <f>fedfunds!B321</f>
        <v>9.61</v>
      </c>
    </row>
    <row r="322" spans="1:2">
      <c r="A322" s="1">
        <v>29465</v>
      </c>
      <c r="B322" s="85">
        <f>fedfunds!B322</f>
        <v>10.87</v>
      </c>
    </row>
    <row r="323" spans="1:2">
      <c r="A323" s="1">
        <v>29495</v>
      </c>
      <c r="B323" s="85">
        <f>fedfunds!B323</f>
        <v>12.81</v>
      </c>
    </row>
    <row r="324" spans="1:2">
      <c r="A324" s="1">
        <v>29526</v>
      </c>
      <c r="B324" s="85">
        <f>fedfunds!B324</f>
        <v>15.85</v>
      </c>
    </row>
    <row r="325" spans="1:2">
      <c r="A325" s="1">
        <v>29556</v>
      </c>
      <c r="B325" s="85">
        <f>fedfunds!B325</f>
        <v>18.899999999999999</v>
      </c>
    </row>
    <row r="326" spans="1:2">
      <c r="A326" s="1">
        <v>29587</v>
      </c>
      <c r="B326" s="85">
        <f>fedfunds!B326</f>
        <v>19.079999999999998</v>
      </c>
    </row>
    <row r="327" spans="1:2">
      <c r="A327" s="1">
        <v>29618</v>
      </c>
      <c r="B327" s="85">
        <f>fedfunds!B327</f>
        <v>15.93</v>
      </c>
    </row>
    <row r="328" spans="1:2">
      <c r="A328" s="1">
        <v>29646</v>
      </c>
      <c r="B328" s="85">
        <f>fedfunds!B328</f>
        <v>14.7</v>
      </c>
    </row>
    <row r="329" spans="1:2">
      <c r="A329" s="1">
        <v>29677</v>
      </c>
      <c r="B329" s="85">
        <f>fedfunds!B329</f>
        <v>15.72</v>
      </c>
    </row>
    <row r="330" spans="1:2">
      <c r="A330" s="1">
        <v>29707</v>
      </c>
      <c r="B330" s="85">
        <f>fedfunds!B330</f>
        <v>18.52</v>
      </c>
    </row>
    <row r="331" spans="1:2">
      <c r="A331" s="1">
        <v>29738</v>
      </c>
      <c r="B331" s="85">
        <f>fedfunds!B331</f>
        <v>19.100000000000001</v>
      </c>
    </row>
    <row r="332" spans="1:2">
      <c r="A332" s="1">
        <v>29768</v>
      </c>
      <c r="B332" s="85">
        <f>fedfunds!B332</f>
        <v>19.04</v>
      </c>
    </row>
    <row r="333" spans="1:2">
      <c r="A333" s="1">
        <v>29799</v>
      </c>
      <c r="B333" s="85">
        <f>fedfunds!B333</f>
        <v>17.82</v>
      </c>
    </row>
    <row r="334" spans="1:2">
      <c r="A334" s="1">
        <v>29830</v>
      </c>
      <c r="B334" s="85">
        <f>fedfunds!B334</f>
        <v>15.87</v>
      </c>
    </row>
    <row r="335" spans="1:2">
      <c r="A335" s="1">
        <v>29860</v>
      </c>
      <c r="B335" s="85">
        <f>fedfunds!B335</f>
        <v>15.08</v>
      </c>
    </row>
    <row r="336" spans="1:2">
      <c r="A336" s="1">
        <v>29891</v>
      </c>
      <c r="B336" s="85">
        <f>fedfunds!B336</f>
        <v>13.31</v>
      </c>
    </row>
    <row r="337" spans="1:2">
      <c r="A337" s="1">
        <v>29921</v>
      </c>
      <c r="B337" s="85">
        <f>fedfunds!B337</f>
        <v>12.37</v>
      </c>
    </row>
    <row r="338" spans="1:2">
      <c r="A338" s="1">
        <v>29952</v>
      </c>
      <c r="B338" s="85">
        <f>fedfunds!B338</f>
        <v>13.22</v>
      </c>
    </row>
    <row r="339" spans="1:2">
      <c r="A339" s="1">
        <v>29983</v>
      </c>
      <c r="B339" s="85">
        <f>fedfunds!B339</f>
        <v>14.78</v>
      </c>
    </row>
    <row r="340" spans="1:2">
      <c r="A340" s="1">
        <v>30011</v>
      </c>
      <c r="B340" s="85">
        <f>fedfunds!B340</f>
        <v>14.68</v>
      </c>
    </row>
    <row r="341" spans="1:2">
      <c r="A341" s="1">
        <v>30042</v>
      </c>
      <c r="B341" s="85">
        <f>fedfunds!B341</f>
        <v>14.94</v>
      </c>
    </row>
    <row r="342" spans="1:2">
      <c r="A342" s="1">
        <v>30072</v>
      </c>
      <c r="B342" s="85">
        <f>fedfunds!B342</f>
        <v>14.45</v>
      </c>
    </row>
    <row r="343" spans="1:2">
      <c r="A343" s="1">
        <v>30103</v>
      </c>
      <c r="B343" s="85">
        <f>fedfunds!B343</f>
        <v>14.15</v>
      </c>
    </row>
    <row r="344" spans="1:2">
      <c r="A344" s="1">
        <v>30133</v>
      </c>
      <c r="B344" s="85">
        <f>fedfunds!B344</f>
        <v>12.59</v>
      </c>
    </row>
    <row r="345" spans="1:2">
      <c r="A345" s="1">
        <v>30164</v>
      </c>
      <c r="B345" s="85">
        <f>fedfunds!B345</f>
        <v>10.119999999999999</v>
      </c>
    </row>
    <row r="346" spans="1:2">
      <c r="A346" s="1">
        <v>30195</v>
      </c>
      <c r="B346" s="85">
        <f>fedfunds!B346</f>
        <v>10.31</v>
      </c>
    </row>
    <row r="347" spans="1:2">
      <c r="A347" s="1">
        <v>30225</v>
      </c>
      <c r="B347" s="85">
        <f>fedfunds!B347</f>
        <v>9.7100000000000009</v>
      </c>
    </row>
    <row r="348" spans="1:2">
      <c r="A348" s="1">
        <v>30256</v>
      </c>
      <c r="B348" s="85">
        <f>fedfunds!B348</f>
        <v>9.1999999999999993</v>
      </c>
    </row>
    <row r="349" spans="1:2">
      <c r="A349" s="1">
        <v>30286</v>
      </c>
      <c r="B349" s="85">
        <f>fedfunds!B349</f>
        <v>8.9499999999999993</v>
      </c>
    </row>
    <row r="350" spans="1:2">
      <c r="A350" s="1">
        <v>30317</v>
      </c>
      <c r="B350" s="85">
        <f>fedfunds!B350</f>
        <v>8.68</v>
      </c>
    </row>
    <row r="351" spans="1:2">
      <c r="A351" s="1">
        <v>30348</v>
      </c>
      <c r="B351" s="85">
        <f>fedfunds!B351</f>
        <v>8.51</v>
      </c>
    </row>
    <row r="352" spans="1:2">
      <c r="A352" s="1">
        <v>30376</v>
      </c>
      <c r="B352" s="85">
        <f>fedfunds!B352</f>
        <v>8.77</v>
      </c>
    </row>
    <row r="353" spans="1:2">
      <c r="A353" s="1">
        <v>30407</v>
      </c>
      <c r="B353" s="85">
        <f>fedfunds!B353</f>
        <v>8.8000000000000007</v>
      </c>
    </row>
    <row r="354" spans="1:2">
      <c r="A354" s="1">
        <v>30437</v>
      </c>
      <c r="B354" s="85">
        <f>fedfunds!B354</f>
        <v>8.6300000000000008</v>
      </c>
    </row>
    <row r="355" spans="1:2">
      <c r="A355" s="1">
        <v>30468</v>
      </c>
      <c r="B355" s="85">
        <f>fedfunds!B355</f>
        <v>8.98</v>
      </c>
    </row>
    <row r="356" spans="1:2">
      <c r="A356" s="1">
        <v>30498</v>
      </c>
      <c r="B356" s="85">
        <f>fedfunds!B356</f>
        <v>9.3699999999999992</v>
      </c>
    </row>
    <row r="357" spans="1:2">
      <c r="A357" s="1">
        <v>30529</v>
      </c>
      <c r="B357" s="85">
        <f>fedfunds!B357</f>
        <v>9.56</v>
      </c>
    </row>
    <row r="358" spans="1:2">
      <c r="A358" s="1">
        <v>30560</v>
      </c>
      <c r="B358" s="85">
        <f>fedfunds!B358</f>
        <v>9.4499999999999993</v>
      </c>
    </row>
    <row r="359" spans="1:2">
      <c r="A359" s="1">
        <v>30590</v>
      </c>
      <c r="B359" s="85">
        <f>fedfunds!B359</f>
        <v>9.48</v>
      </c>
    </row>
    <row r="360" spans="1:2">
      <c r="A360" s="1">
        <v>30621</v>
      </c>
      <c r="B360" s="85">
        <f>fedfunds!B360</f>
        <v>9.34</v>
      </c>
    </row>
    <row r="361" spans="1:2">
      <c r="A361" s="1">
        <v>30651</v>
      </c>
      <c r="B361" s="85">
        <f>fedfunds!B361</f>
        <v>9.4700000000000006</v>
      </c>
    </row>
    <row r="362" spans="1:2">
      <c r="A362" s="1">
        <v>30682</v>
      </c>
      <c r="B362" s="85">
        <f>fedfunds!B362</f>
        <v>9.56</v>
      </c>
    </row>
    <row r="363" spans="1:2">
      <c r="A363" s="1">
        <v>30713</v>
      </c>
      <c r="B363" s="85">
        <f>fedfunds!B363</f>
        <v>9.59</v>
      </c>
    </row>
    <row r="364" spans="1:2">
      <c r="A364" s="1">
        <v>30742</v>
      </c>
      <c r="B364" s="85">
        <f>fedfunds!B364</f>
        <v>9.91</v>
      </c>
    </row>
    <row r="365" spans="1:2">
      <c r="A365" s="1">
        <v>30773</v>
      </c>
      <c r="B365" s="85">
        <f>fedfunds!B365</f>
        <v>10.29</v>
      </c>
    </row>
    <row r="366" spans="1:2">
      <c r="A366" s="1">
        <v>30803</v>
      </c>
      <c r="B366" s="85">
        <f>fedfunds!B366</f>
        <v>10.32</v>
      </c>
    </row>
    <row r="367" spans="1:2">
      <c r="A367" s="1">
        <v>30834</v>
      </c>
      <c r="B367" s="85">
        <f>fedfunds!B367</f>
        <v>11.06</v>
      </c>
    </row>
    <row r="368" spans="1:2">
      <c r="A368" s="1">
        <v>30864</v>
      </c>
      <c r="B368" s="85">
        <f>fedfunds!B368</f>
        <v>11.23</v>
      </c>
    </row>
    <row r="369" spans="1:2">
      <c r="A369" s="1">
        <v>30895</v>
      </c>
      <c r="B369" s="85">
        <f>fedfunds!B369</f>
        <v>11.64</v>
      </c>
    </row>
    <row r="370" spans="1:2">
      <c r="A370" s="1">
        <v>30926</v>
      </c>
      <c r="B370" s="85">
        <f>fedfunds!B370</f>
        <v>11.3</v>
      </c>
    </row>
    <row r="371" spans="1:2">
      <c r="A371" s="1">
        <v>30956</v>
      </c>
      <c r="B371" s="85">
        <f>fedfunds!B371</f>
        <v>9.99</v>
      </c>
    </row>
    <row r="372" spans="1:2">
      <c r="A372" s="1">
        <v>30987</v>
      </c>
      <c r="B372" s="85">
        <f>fedfunds!B372</f>
        <v>9.43</v>
      </c>
    </row>
    <row r="373" spans="1:2">
      <c r="A373" s="1">
        <v>31017</v>
      </c>
      <c r="B373" s="85">
        <f>fedfunds!B373</f>
        <v>8.3800000000000008</v>
      </c>
    </row>
    <row r="374" spans="1:2">
      <c r="A374" s="1">
        <v>31048</v>
      </c>
      <c r="B374" s="85">
        <f>fedfunds!B374</f>
        <v>8.35</v>
      </c>
    </row>
    <row r="375" spans="1:2">
      <c r="A375" s="1">
        <v>31079</v>
      </c>
      <c r="B375" s="85">
        <f>fedfunds!B375</f>
        <v>8.5</v>
      </c>
    </row>
    <row r="376" spans="1:2">
      <c r="A376" s="1">
        <v>31107</v>
      </c>
      <c r="B376" s="85">
        <f>fedfunds!B376</f>
        <v>8.58</v>
      </c>
    </row>
    <row r="377" spans="1:2">
      <c r="A377" s="1">
        <v>31138</v>
      </c>
      <c r="B377" s="85">
        <f>fedfunds!B377</f>
        <v>8.27</v>
      </c>
    </row>
    <row r="378" spans="1:2">
      <c r="A378" s="1">
        <v>31168</v>
      </c>
      <c r="B378" s="85">
        <f>fedfunds!B378</f>
        <v>7.97</v>
      </c>
    </row>
    <row r="379" spans="1:2">
      <c r="A379" s="1">
        <v>31199</v>
      </c>
      <c r="B379" s="85">
        <f>fedfunds!B379</f>
        <v>7.53</v>
      </c>
    </row>
    <row r="380" spans="1:2">
      <c r="A380" s="1">
        <v>31229</v>
      </c>
      <c r="B380" s="85">
        <f>fedfunds!B380</f>
        <v>7.88</v>
      </c>
    </row>
    <row r="381" spans="1:2">
      <c r="A381" s="1">
        <v>31260</v>
      </c>
      <c r="B381" s="85">
        <f>fedfunds!B381</f>
        <v>7.9</v>
      </c>
    </row>
    <row r="382" spans="1:2">
      <c r="A382" s="1">
        <v>31291</v>
      </c>
      <c r="B382" s="85">
        <f>fedfunds!B382</f>
        <v>7.92</v>
      </c>
    </row>
    <row r="383" spans="1:2">
      <c r="A383" s="1">
        <v>31321</v>
      </c>
      <c r="B383" s="85">
        <f>fedfunds!B383</f>
        <v>7.99</v>
      </c>
    </row>
    <row r="384" spans="1:2">
      <c r="A384" s="1">
        <v>31352</v>
      </c>
      <c r="B384" s="85">
        <f>fedfunds!B384</f>
        <v>8.0500000000000007</v>
      </c>
    </row>
    <row r="385" spans="1:3">
      <c r="A385" s="1">
        <v>31382</v>
      </c>
      <c r="B385" s="85">
        <f>fedfunds!B385</f>
        <v>8.27</v>
      </c>
    </row>
    <row r="386" spans="1:3">
      <c r="A386" s="1">
        <v>31413</v>
      </c>
      <c r="B386" s="85">
        <f>fedfunds!B386</f>
        <v>8.14</v>
      </c>
      <c r="C386">
        <v>1</v>
      </c>
    </row>
    <row r="387" spans="1:3">
      <c r="A387" s="1">
        <v>31444</v>
      </c>
      <c r="B387" s="85">
        <f>fedfunds!B387</f>
        <v>7.86</v>
      </c>
      <c r="C387">
        <v>2</v>
      </c>
    </row>
    <row r="388" spans="1:3">
      <c r="A388" s="1">
        <v>31472</v>
      </c>
      <c r="B388" s="85">
        <f>fedfunds!B388</f>
        <v>7.48</v>
      </c>
      <c r="C388">
        <v>3</v>
      </c>
    </row>
    <row r="389" spans="1:3">
      <c r="A389" s="1">
        <v>31503</v>
      </c>
      <c r="B389" s="85">
        <f>fedfunds!B389</f>
        <v>6.99</v>
      </c>
      <c r="C389">
        <v>4</v>
      </c>
    </row>
    <row r="390" spans="1:3">
      <c r="A390" s="1">
        <v>31533</v>
      </c>
      <c r="B390" s="85">
        <f>fedfunds!B390</f>
        <v>6.85</v>
      </c>
      <c r="C390">
        <v>5</v>
      </c>
    </row>
    <row r="391" spans="1:3">
      <c r="A391" s="1">
        <v>31564</v>
      </c>
      <c r="B391" s="85">
        <f>fedfunds!B391</f>
        <v>6.92</v>
      </c>
      <c r="C391">
        <v>6</v>
      </c>
    </row>
    <row r="392" spans="1:3">
      <c r="A392" s="1">
        <v>31594</v>
      </c>
      <c r="B392" s="85">
        <f>fedfunds!B392</f>
        <v>6.56</v>
      </c>
      <c r="C392">
        <v>7</v>
      </c>
    </row>
    <row r="393" spans="1:3">
      <c r="A393" s="1">
        <v>31625</v>
      </c>
      <c r="B393" s="85">
        <f>fedfunds!B393</f>
        <v>6.17</v>
      </c>
      <c r="C393">
        <v>8</v>
      </c>
    </row>
    <row r="394" spans="1:3">
      <c r="A394" s="1">
        <v>31656</v>
      </c>
      <c r="B394" s="85">
        <f>fedfunds!B394</f>
        <v>5.89</v>
      </c>
      <c r="C394">
        <v>9</v>
      </c>
    </row>
    <row r="395" spans="1:3">
      <c r="A395" s="1">
        <v>31686</v>
      </c>
      <c r="B395" s="85">
        <f>fedfunds!B395</f>
        <v>5.85</v>
      </c>
      <c r="C395">
        <v>10</v>
      </c>
    </row>
    <row r="396" spans="1:3">
      <c r="A396" s="1">
        <v>31717</v>
      </c>
      <c r="B396" s="85">
        <f>fedfunds!B396</f>
        <v>6.04</v>
      </c>
      <c r="C396">
        <v>11</v>
      </c>
    </row>
    <row r="397" spans="1:3">
      <c r="A397" s="1">
        <v>31747</v>
      </c>
      <c r="B397" s="85">
        <f>fedfunds!B397</f>
        <v>6.91</v>
      </c>
      <c r="C397">
        <v>12</v>
      </c>
    </row>
    <row r="398" spans="1:3">
      <c r="A398" s="1">
        <v>31778</v>
      </c>
      <c r="B398" s="85">
        <f>fedfunds!B398</f>
        <v>6.43</v>
      </c>
      <c r="C398">
        <v>13</v>
      </c>
    </row>
    <row r="399" spans="1:3">
      <c r="A399" s="1">
        <v>31809</v>
      </c>
      <c r="B399" s="85">
        <f>fedfunds!B399</f>
        <v>6.1</v>
      </c>
      <c r="C399">
        <v>14</v>
      </c>
    </row>
    <row r="400" spans="1:3">
      <c r="A400" s="1">
        <v>31837</v>
      </c>
      <c r="B400" s="85">
        <f>fedfunds!B400</f>
        <v>6.13</v>
      </c>
      <c r="C400">
        <v>15</v>
      </c>
    </row>
    <row r="401" spans="1:3">
      <c r="A401" s="1">
        <v>31868</v>
      </c>
      <c r="B401" s="85">
        <f>fedfunds!B401</f>
        <v>6.37</v>
      </c>
      <c r="C401">
        <v>16</v>
      </c>
    </row>
    <row r="402" spans="1:3">
      <c r="A402" s="1">
        <v>31898</v>
      </c>
      <c r="B402" s="85">
        <f>fedfunds!B402</f>
        <v>6.85</v>
      </c>
      <c r="C402">
        <v>17</v>
      </c>
    </row>
    <row r="403" spans="1:3">
      <c r="A403" s="1">
        <v>31929</v>
      </c>
      <c r="B403" s="85">
        <f>fedfunds!B403</f>
        <v>6.73</v>
      </c>
      <c r="C403">
        <v>18</v>
      </c>
    </row>
    <row r="404" spans="1:3">
      <c r="A404" s="1">
        <v>31959</v>
      </c>
      <c r="B404" s="85">
        <f>fedfunds!B404</f>
        <v>6.58</v>
      </c>
      <c r="C404">
        <v>19</v>
      </c>
    </row>
    <row r="405" spans="1:3">
      <c r="A405" s="1">
        <v>31990</v>
      </c>
      <c r="B405" s="85">
        <f>fedfunds!B405</f>
        <v>6.73</v>
      </c>
      <c r="C405">
        <v>20</v>
      </c>
    </row>
    <row r="406" spans="1:3">
      <c r="A406" s="1">
        <v>32021</v>
      </c>
      <c r="B406" s="85">
        <f>fedfunds!B406</f>
        <v>7.22</v>
      </c>
      <c r="C406">
        <v>21</v>
      </c>
    </row>
    <row r="407" spans="1:3">
      <c r="A407" s="1">
        <v>32051</v>
      </c>
      <c r="B407" s="85">
        <f>fedfunds!B407</f>
        <v>7.29</v>
      </c>
      <c r="C407">
        <v>22</v>
      </c>
    </row>
    <row r="408" spans="1:3">
      <c r="A408" s="1">
        <v>32082</v>
      </c>
      <c r="B408" s="85">
        <f>fedfunds!B408</f>
        <v>6.69</v>
      </c>
      <c r="C408">
        <v>23</v>
      </c>
    </row>
    <row r="409" spans="1:3">
      <c r="A409" s="1">
        <v>32112</v>
      </c>
      <c r="B409" s="85">
        <f>fedfunds!B409</f>
        <v>6.77</v>
      </c>
      <c r="C409">
        <v>24</v>
      </c>
    </row>
    <row r="410" spans="1:3">
      <c r="A410" s="1">
        <v>32143</v>
      </c>
      <c r="B410" s="85">
        <f>fedfunds!B410</f>
        <v>6.83</v>
      </c>
      <c r="C410">
        <v>25</v>
      </c>
    </row>
    <row r="411" spans="1:3">
      <c r="A411" s="1">
        <v>32174</v>
      </c>
      <c r="B411" s="85">
        <f>fedfunds!B411</f>
        <v>6.58</v>
      </c>
      <c r="C411">
        <v>26</v>
      </c>
    </row>
    <row r="412" spans="1:3">
      <c r="A412" s="1">
        <v>32203</v>
      </c>
      <c r="B412" s="85">
        <f>fedfunds!B412</f>
        <v>6.58</v>
      </c>
      <c r="C412">
        <v>27</v>
      </c>
    </row>
    <row r="413" spans="1:3">
      <c r="A413" s="1">
        <v>32234</v>
      </c>
      <c r="B413" s="85">
        <f>fedfunds!B413</f>
        <v>6.87</v>
      </c>
      <c r="C413">
        <v>28</v>
      </c>
    </row>
    <row r="414" spans="1:3">
      <c r="A414" s="1">
        <v>32264</v>
      </c>
      <c r="B414" s="85">
        <f>fedfunds!B414</f>
        <v>7.09</v>
      </c>
      <c r="C414">
        <v>29</v>
      </c>
    </row>
    <row r="415" spans="1:3">
      <c r="A415" s="1">
        <v>32295</v>
      </c>
      <c r="B415" s="85">
        <f>fedfunds!B415</f>
        <v>7.51</v>
      </c>
      <c r="C415">
        <v>30</v>
      </c>
    </row>
    <row r="416" spans="1:3">
      <c r="A416" s="1">
        <v>32325</v>
      </c>
      <c r="B416" s="85">
        <f>fedfunds!B416</f>
        <v>7.75</v>
      </c>
      <c r="C416">
        <v>31</v>
      </c>
    </row>
    <row r="417" spans="1:3">
      <c r="A417" s="1">
        <v>32356</v>
      </c>
      <c r="B417" s="85">
        <f>fedfunds!B417</f>
        <v>8.01</v>
      </c>
      <c r="C417">
        <v>32</v>
      </c>
    </row>
    <row r="418" spans="1:3">
      <c r="A418" s="1">
        <v>32387</v>
      </c>
      <c r="B418" s="85">
        <f>fedfunds!B418</f>
        <v>8.19</v>
      </c>
      <c r="C418">
        <v>33</v>
      </c>
    </row>
    <row r="419" spans="1:3">
      <c r="A419" s="1">
        <v>32417</v>
      </c>
      <c r="B419" s="85">
        <f>fedfunds!B419</f>
        <v>8.3000000000000007</v>
      </c>
      <c r="C419">
        <v>34</v>
      </c>
    </row>
    <row r="420" spans="1:3">
      <c r="A420" s="1">
        <v>32448</v>
      </c>
      <c r="B420" s="85">
        <f>fedfunds!B420</f>
        <v>8.35</v>
      </c>
      <c r="C420">
        <v>35</v>
      </c>
    </row>
    <row r="421" spans="1:3">
      <c r="A421" s="1">
        <v>32478</v>
      </c>
      <c r="B421" s="85">
        <f>fedfunds!B421</f>
        <v>8.76</v>
      </c>
      <c r="C421">
        <v>36</v>
      </c>
    </row>
    <row r="422" spans="1:3">
      <c r="A422" s="1">
        <v>32509</v>
      </c>
      <c r="B422" s="85">
        <f>fedfunds!B422</f>
        <v>9.1199999999999992</v>
      </c>
      <c r="C422">
        <v>37</v>
      </c>
    </row>
    <row r="423" spans="1:3">
      <c r="A423" s="1">
        <v>32540</v>
      </c>
      <c r="B423" s="85">
        <f>fedfunds!B423</f>
        <v>9.36</v>
      </c>
      <c r="C423">
        <v>38</v>
      </c>
    </row>
    <row r="424" spans="1:3">
      <c r="A424" s="1">
        <v>32568</v>
      </c>
      <c r="B424" s="85">
        <f>fedfunds!B424</f>
        <v>9.85</v>
      </c>
      <c r="C424">
        <v>39</v>
      </c>
    </row>
    <row r="425" spans="1:3">
      <c r="A425" s="1">
        <v>32599</v>
      </c>
      <c r="B425" s="85">
        <f>fedfunds!B425</f>
        <v>9.84</v>
      </c>
      <c r="C425">
        <v>40</v>
      </c>
    </row>
    <row r="426" spans="1:3">
      <c r="A426" s="1">
        <v>32629</v>
      </c>
      <c r="B426" s="85">
        <f>fedfunds!B426</f>
        <v>9.81</v>
      </c>
      <c r="C426">
        <v>41</v>
      </c>
    </row>
    <row r="427" spans="1:3">
      <c r="A427" s="1">
        <v>32660</v>
      </c>
      <c r="B427" s="85">
        <f>fedfunds!B427</f>
        <v>9.5299999999999994</v>
      </c>
      <c r="C427">
        <v>42</v>
      </c>
    </row>
    <row r="428" spans="1:3">
      <c r="A428" s="1">
        <v>32690</v>
      </c>
      <c r="B428" s="85">
        <f>fedfunds!B428</f>
        <v>9.24</v>
      </c>
      <c r="C428">
        <v>43</v>
      </c>
    </row>
    <row r="429" spans="1:3">
      <c r="A429" s="1">
        <v>32721</v>
      </c>
      <c r="B429" s="85">
        <f>fedfunds!B429</f>
        <v>8.99</v>
      </c>
      <c r="C429">
        <v>44</v>
      </c>
    </row>
    <row r="430" spans="1:3">
      <c r="A430" s="1">
        <v>32752</v>
      </c>
      <c r="B430" s="85">
        <f>fedfunds!B430</f>
        <v>9.02</v>
      </c>
      <c r="C430">
        <v>45</v>
      </c>
    </row>
    <row r="431" spans="1:3">
      <c r="A431" s="1">
        <v>32782</v>
      </c>
      <c r="B431" s="85">
        <f>fedfunds!B431</f>
        <v>8.84</v>
      </c>
      <c r="C431">
        <v>46</v>
      </c>
    </row>
    <row r="432" spans="1:3">
      <c r="A432" s="1">
        <v>32813</v>
      </c>
      <c r="B432" s="85">
        <f>fedfunds!B432</f>
        <v>8.5500000000000007</v>
      </c>
      <c r="C432">
        <v>47</v>
      </c>
    </row>
    <row r="433" spans="1:3">
      <c r="A433" s="1">
        <v>32843</v>
      </c>
      <c r="B433" s="85">
        <f>fedfunds!B433</f>
        <v>8.4499999999999993</v>
      </c>
      <c r="C433">
        <v>48</v>
      </c>
    </row>
    <row r="434" spans="1:3">
      <c r="A434" s="1">
        <v>32874</v>
      </c>
      <c r="B434" s="85">
        <f>fedfunds!B434</f>
        <v>8.23</v>
      </c>
      <c r="C434">
        <v>49</v>
      </c>
    </row>
    <row r="435" spans="1:3">
      <c r="A435" s="1">
        <v>32905</v>
      </c>
      <c r="B435" s="85">
        <f>fedfunds!B435</f>
        <v>8.24</v>
      </c>
      <c r="C435">
        <v>50</v>
      </c>
    </row>
    <row r="436" spans="1:3">
      <c r="A436" s="1">
        <v>32933</v>
      </c>
      <c r="B436" s="85">
        <f>fedfunds!B436</f>
        <v>8.2799999999999994</v>
      </c>
      <c r="C436">
        <v>51</v>
      </c>
    </row>
    <row r="437" spans="1:3">
      <c r="A437" s="1">
        <v>32964</v>
      </c>
      <c r="B437" s="85">
        <f>fedfunds!B437</f>
        <v>8.26</v>
      </c>
      <c r="C437">
        <v>52</v>
      </c>
    </row>
    <row r="438" spans="1:3">
      <c r="A438" s="1">
        <v>32994</v>
      </c>
      <c r="B438" s="85">
        <f>fedfunds!B438</f>
        <v>8.18</v>
      </c>
      <c r="C438">
        <v>53</v>
      </c>
    </row>
    <row r="439" spans="1:3">
      <c r="A439" s="1">
        <v>33025</v>
      </c>
      <c r="B439" s="85">
        <f>fedfunds!B439</f>
        <v>8.2899999999999991</v>
      </c>
      <c r="C439">
        <v>54</v>
      </c>
    </row>
    <row r="440" spans="1:3">
      <c r="A440" s="1">
        <v>33055</v>
      </c>
      <c r="B440" s="85">
        <f>fedfunds!B440</f>
        <v>8.15</v>
      </c>
      <c r="C440">
        <v>55</v>
      </c>
    </row>
    <row r="441" spans="1:3">
      <c r="A441" s="1">
        <v>33086</v>
      </c>
      <c r="B441" s="85">
        <f>fedfunds!B441</f>
        <v>8.1300000000000008</v>
      </c>
      <c r="C441">
        <v>56</v>
      </c>
    </row>
    <row r="442" spans="1:3">
      <c r="A442" s="1">
        <v>33117</v>
      </c>
      <c r="B442" s="85">
        <f>fedfunds!B442</f>
        <v>8.1999999999999993</v>
      </c>
      <c r="C442">
        <v>57</v>
      </c>
    </row>
    <row r="443" spans="1:3">
      <c r="A443" s="1">
        <v>33147</v>
      </c>
      <c r="B443" s="85">
        <f>fedfunds!B443</f>
        <v>8.11</v>
      </c>
      <c r="C443">
        <v>58</v>
      </c>
    </row>
    <row r="444" spans="1:3">
      <c r="A444" s="1">
        <v>33178</v>
      </c>
      <c r="B444" s="85">
        <f>fedfunds!B444</f>
        <v>7.81</v>
      </c>
      <c r="C444">
        <v>59</v>
      </c>
    </row>
    <row r="445" spans="1:3">
      <c r="A445" s="1">
        <v>33208</v>
      </c>
      <c r="B445" s="85">
        <f>fedfunds!B445</f>
        <v>7.31</v>
      </c>
      <c r="C445">
        <v>60</v>
      </c>
    </row>
    <row r="446" spans="1:3">
      <c r="A446" s="1">
        <v>33239</v>
      </c>
      <c r="B446" s="85">
        <f>fedfunds!B446</f>
        <v>6.91</v>
      </c>
      <c r="C446">
        <v>61</v>
      </c>
    </row>
    <row r="447" spans="1:3">
      <c r="A447" s="1">
        <v>33270</v>
      </c>
      <c r="B447" s="85">
        <f>fedfunds!B447</f>
        <v>6.25</v>
      </c>
      <c r="C447">
        <v>62</v>
      </c>
    </row>
    <row r="448" spans="1:3">
      <c r="A448" s="1">
        <v>33298</v>
      </c>
      <c r="B448" s="85">
        <f>fedfunds!B448</f>
        <v>6.12</v>
      </c>
      <c r="C448">
        <v>63</v>
      </c>
    </row>
    <row r="449" spans="1:3">
      <c r="A449" s="1">
        <v>33329</v>
      </c>
      <c r="B449" s="85">
        <f>fedfunds!B449</f>
        <v>5.91</v>
      </c>
      <c r="C449">
        <v>64</v>
      </c>
    </row>
    <row r="450" spans="1:3">
      <c r="A450" s="1">
        <v>33359</v>
      </c>
      <c r="B450" s="85">
        <f>fedfunds!B450</f>
        <v>5.78</v>
      </c>
      <c r="C450">
        <v>65</v>
      </c>
    </row>
    <row r="451" spans="1:3">
      <c r="A451" s="1">
        <v>33390</v>
      </c>
      <c r="B451" s="85">
        <f>fedfunds!B451</f>
        <v>5.9</v>
      </c>
      <c r="C451">
        <v>66</v>
      </c>
    </row>
    <row r="452" spans="1:3">
      <c r="A452" s="1">
        <v>33420</v>
      </c>
      <c r="B452" s="85">
        <f>fedfunds!B452</f>
        <v>5.82</v>
      </c>
      <c r="C452">
        <v>67</v>
      </c>
    </row>
    <row r="453" spans="1:3">
      <c r="A453" s="1">
        <v>33451</v>
      </c>
      <c r="B453" s="85">
        <f>fedfunds!B453</f>
        <v>5.66</v>
      </c>
      <c r="C453">
        <v>68</v>
      </c>
    </row>
    <row r="454" spans="1:3">
      <c r="A454" s="1">
        <v>33482</v>
      </c>
      <c r="B454" s="85">
        <f>fedfunds!B454</f>
        <v>5.45</v>
      </c>
      <c r="C454">
        <v>69</v>
      </c>
    </row>
    <row r="455" spans="1:3">
      <c r="A455" s="1">
        <v>33512</v>
      </c>
      <c r="B455" s="85">
        <f>fedfunds!B455</f>
        <v>5.21</v>
      </c>
      <c r="C455">
        <v>70</v>
      </c>
    </row>
    <row r="456" spans="1:3">
      <c r="A456" s="1">
        <v>33543</v>
      </c>
      <c r="B456" s="85">
        <f>fedfunds!B456</f>
        <v>4.8099999999999996</v>
      </c>
      <c r="C456">
        <v>71</v>
      </c>
    </row>
    <row r="457" spans="1:3">
      <c r="A457" s="1">
        <v>33573</v>
      </c>
      <c r="B457" s="85">
        <f>fedfunds!B457</f>
        <v>4.43</v>
      </c>
      <c r="C457">
        <v>72</v>
      </c>
    </row>
    <row r="458" spans="1:3">
      <c r="A458" s="1">
        <v>33604</v>
      </c>
      <c r="B458" s="85">
        <f>fedfunds!B458</f>
        <v>4.03</v>
      </c>
      <c r="C458">
        <v>73</v>
      </c>
    </row>
    <row r="459" spans="1:3">
      <c r="A459" s="1">
        <v>33635</v>
      </c>
      <c r="B459" s="85">
        <f>fedfunds!B459</f>
        <v>4.0599999999999996</v>
      </c>
      <c r="C459">
        <v>74</v>
      </c>
    </row>
    <row r="460" spans="1:3">
      <c r="A460" s="1">
        <v>33664</v>
      </c>
      <c r="B460" s="85">
        <f>fedfunds!B460</f>
        <v>3.98</v>
      </c>
      <c r="C460">
        <v>75</v>
      </c>
    </row>
    <row r="461" spans="1:3">
      <c r="A461" s="1">
        <v>33695</v>
      </c>
      <c r="B461" s="85">
        <f>fedfunds!B461</f>
        <v>3.73</v>
      </c>
      <c r="C461">
        <v>76</v>
      </c>
    </row>
    <row r="462" spans="1:3">
      <c r="A462" s="1">
        <v>33725</v>
      </c>
      <c r="B462" s="85">
        <f>fedfunds!B462</f>
        <v>3.82</v>
      </c>
      <c r="C462">
        <v>77</v>
      </c>
    </row>
    <row r="463" spans="1:3">
      <c r="A463" s="1">
        <v>33756</v>
      </c>
      <c r="B463" s="85">
        <f>fedfunds!B463</f>
        <v>3.76</v>
      </c>
      <c r="C463">
        <v>78</v>
      </c>
    </row>
    <row r="464" spans="1:3">
      <c r="A464" s="1">
        <v>33786</v>
      </c>
      <c r="B464" s="85">
        <f>fedfunds!B464</f>
        <v>3.25</v>
      </c>
      <c r="C464">
        <v>79</v>
      </c>
    </row>
    <row r="465" spans="1:3">
      <c r="A465" s="1">
        <v>33817</v>
      </c>
      <c r="B465" s="85">
        <f>fedfunds!B465</f>
        <v>3.3</v>
      </c>
      <c r="C465">
        <v>80</v>
      </c>
    </row>
    <row r="466" spans="1:3">
      <c r="A466" s="1">
        <v>33848</v>
      </c>
      <c r="B466" s="85">
        <f>fedfunds!B466</f>
        <v>3.22</v>
      </c>
      <c r="C466">
        <v>81</v>
      </c>
    </row>
    <row r="467" spans="1:3">
      <c r="A467" s="1">
        <v>33878</v>
      </c>
      <c r="B467" s="85">
        <f>fedfunds!B467</f>
        <v>3.1</v>
      </c>
      <c r="C467">
        <v>82</v>
      </c>
    </row>
    <row r="468" spans="1:3">
      <c r="A468" s="1">
        <v>33909</v>
      </c>
      <c r="B468" s="85">
        <f>fedfunds!B468</f>
        <v>3.09</v>
      </c>
      <c r="C468">
        <v>83</v>
      </c>
    </row>
    <row r="469" spans="1:3">
      <c r="A469" s="1">
        <v>33939</v>
      </c>
      <c r="B469" s="85">
        <f>fedfunds!B469</f>
        <v>2.92</v>
      </c>
      <c r="C469">
        <v>84</v>
      </c>
    </row>
    <row r="470" spans="1:3">
      <c r="A470" s="1">
        <v>33970</v>
      </c>
      <c r="B470" s="85">
        <f>fedfunds!B470</f>
        <v>3.02</v>
      </c>
      <c r="C470">
        <v>85</v>
      </c>
    </row>
    <row r="471" spans="1:3">
      <c r="A471" s="1">
        <v>34001</v>
      </c>
      <c r="B471" s="85">
        <f>fedfunds!B471</f>
        <v>3.03</v>
      </c>
      <c r="C471">
        <v>86</v>
      </c>
    </row>
    <row r="472" spans="1:3">
      <c r="A472" s="1">
        <v>34029</v>
      </c>
      <c r="B472" s="85">
        <f>fedfunds!B472</f>
        <v>3.07</v>
      </c>
      <c r="C472">
        <v>87</v>
      </c>
    </row>
    <row r="473" spans="1:3">
      <c r="A473" s="1">
        <v>34060</v>
      </c>
      <c r="B473" s="85">
        <f>fedfunds!B473</f>
        <v>2.96</v>
      </c>
      <c r="C473">
        <v>88</v>
      </c>
    </row>
    <row r="474" spans="1:3">
      <c r="A474" s="1">
        <v>34090</v>
      </c>
      <c r="B474" s="85">
        <f>fedfunds!B474</f>
        <v>3</v>
      </c>
      <c r="C474">
        <v>89</v>
      </c>
    </row>
    <row r="475" spans="1:3">
      <c r="A475" s="1">
        <v>34121</v>
      </c>
      <c r="B475" s="85">
        <f>fedfunds!B475</f>
        <v>3.04</v>
      </c>
      <c r="C475">
        <v>90</v>
      </c>
    </row>
    <row r="476" spans="1:3">
      <c r="A476" s="1">
        <v>34151</v>
      </c>
      <c r="B476" s="85">
        <f>fedfunds!B476</f>
        <v>3.06</v>
      </c>
      <c r="C476">
        <v>91</v>
      </c>
    </row>
    <row r="477" spans="1:3">
      <c r="A477" s="1">
        <v>34182</v>
      </c>
      <c r="B477" s="85">
        <f>fedfunds!B477</f>
        <v>3.03</v>
      </c>
      <c r="C477">
        <v>92</v>
      </c>
    </row>
    <row r="478" spans="1:3">
      <c r="A478" s="1">
        <v>34213</v>
      </c>
      <c r="B478" s="85">
        <f>fedfunds!B478</f>
        <v>3.09</v>
      </c>
      <c r="C478">
        <v>93</v>
      </c>
    </row>
    <row r="479" spans="1:3">
      <c r="A479" s="1">
        <v>34243</v>
      </c>
      <c r="B479" s="85">
        <f>fedfunds!B479</f>
        <v>2.99</v>
      </c>
      <c r="C479">
        <v>94</v>
      </c>
    </row>
    <row r="480" spans="1:3">
      <c r="A480" s="1">
        <v>34274</v>
      </c>
      <c r="B480" s="85">
        <f>fedfunds!B480</f>
        <v>3.02</v>
      </c>
      <c r="C480">
        <v>95</v>
      </c>
    </row>
    <row r="481" spans="1:3">
      <c r="A481" s="1">
        <v>34304</v>
      </c>
      <c r="B481" s="85">
        <f>fedfunds!B481</f>
        <v>2.96</v>
      </c>
      <c r="C481">
        <v>96</v>
      </c>
    </row>
    <row r="482" spans="1:3">
      <c r="A482" s="1">
        <v>34335</v>
      </c>
      <c r="B482" s="85">
        <f>fedfunds!B482</f>
        <v>3.05</v>
      </c>
      <c r="C482">
        <v>97</v>
      </c>
    </row>
    <row r="483" spans="1:3">
      <c r="A483" s="1">
        <v>34366</v>
      </c>
      <c r="B483" s="85">
        <f>fedfunds!B483</f>
        <v>3.25</v>
      </c>
      <c r="C483">
        <v>98</v>
      </c>
    </row>
    <row r="484" spans="1:3">
      <c r="A484" s="1">
        <v>34394</v>
      </c>
      <c r="B484" s="85">
        <f>fedfunds!B484</f>
        <v>3.34</v>
      </c>
      <c r="C484">
        <v>99</v>
      </c>
    </row>
    <row r="485" spans="1:3">
      <c r="A485" s="1">
        <v>34425</v>
      </c>
      <c r="B485" s="85">
        <f>fedfunds!B485</f>
        <v>3.56</v>
      </c>
      <c r="C485">
        <v>100</v>
      </c>
    </row>
    <row r="486" spans="1:3">
      <c r="A486" s="1">
        <v>34455</v>
      </c>
      <c r="B486" s="85">
        <f>fedfunds!B486</f>
        <v>4.01</v>
      </c>
      <c r="C486">
        <v>101</v>
      </c>
    </row>
    <row r="487" spans="1:3">
      <c r="A487" s="1">
        <v>34486</v>
      </c>
      <c r="B487" s="85">
        <f>fedfunds!B487</f>
        <v>4.25</v>
      </c>
      <c r="C487">
        <v>102</v>
      </c>
    </row>
    <row r="488" spans="1:3">
      <c r="A488" s="1">
        <v>34516</v>
      </c>
      <c r="B488" s="85">
        <f>fedfunds!B488</f>
        <v>4.26</v>
      </c>
      <c r="C488">
        <v>103</v>
      </c>
    </row>
    <row r="489" spans="1:3">
      <c r="A489" s="1">
        <v>34547</v>
      </c>
      <c r="B489" s="85">
        <f>fedfunds!B489</f>
        <v>4.47</v>
      </c>
      <c r="C489">
        <v>104</v>
      </c>
    </row>
    <row r="490" spans="1:3">
      <c r="A490" s="1">
        <v>34578</v>
      </c>
      <c r="B490" s="85">
        <f>fedfunds!B490</f>
        <v>4.7300000000000004</v>
      </c>
      <c r="C490">
        <v>105</v>
      </c>
    </row>
    <row r="491" spans="1:3">
      <c r="A491" s="1">
        <v>34608</v>
      </c>
      <c r="B491" s="85">
        <f>fedfunds!B491</f>
        <v>4.76</v>
      </c>
      <c r="C491">
        <v>106</v>
      </c>
    </row>
    <row r="492" spans="1:3">
      <c r="A492" s="1">
        <v>34639</v>
      </c>
      <c r="B492" s="85">
        <f>fedfunds!B492</f>
        <v>5.29</v>
      </c>
      <c r="C492">
        <v>107</v>
      </c>
    </row>
    <row r="493" spans="1:3">
      <c r="A493" s="1">
        <v>34669</v>
      </c>
      <c r="B493" s="85">
        <f>fedfunds!B493</f>
        <v>5.45</v>
      </c>
      <c r="C493">
        <v>108</v>
      </c>
    </row>
    <row r="494" spans="1:3">
      <c r="A494" s="1">
        <v>34700</v>
      </c>
      <c r="B494" s="85">
        <f>fedfunds!B494</f>
        <v>5.53</v>
      </c>
      <c r="C494">
        <v>109</v>
      </c>
    </row>
    <row r="495" spans="1:3">
      <c r="A495" s="1">
        <v>34731</v>
      </c>
      <c r="B495" s="85">
        <f>fedfunds!B495</f>
        <v>5.92</v>
      </c>
      <c r="C495">
        <v>110</v>
      </c>
    </row>
    <row r="496" spans="1:3">
      <c r="A496" s="1">
        <v>34759</v>
      </c>
      <c r="B496" s="85">
        <f>fedfunds!B496</f>
        <v>5.98</v>
      </c>
      <c r="C496">
        <v>111</v>
      </c>
    </row>
    <row r="497" spans="1:3">
      <c r="A497" s="1">
        <v>34790</v>
      </c>
      <c r="B497" s="85">
        <f>fedfunds!B497</f>
        <v>6.05</v>
      </c>
      <c r="C497">
        <v>112</v>
      </c>
    </row>
    <row r="498" spans="1:3">
      <c r="A498" s="1">
        <v>34820</v>
      </c>
      <c r="B498" s="85">
        <f>fedfunds!B498</f>
        <v>6.01</v>
      </c>
      <c r="C498">
        <v>113</v>
      </c>
    </row>
    <row r="499" spans="1:3">
      <c r="A499" s="1">
        <v>34851</v>
      </c>
      <c r="B499" s="85">
        <f>fedfunds!B499</f>
        <v>6</v>
      </c>
      <c r="C499">
        <v>114</v>
      </c>
    </row>
    <row r="500" spans="1:3">
      <c r="A500" s="1">
        <v>34881</v>
      </c>
      <c r="B500" s="85">
        <f>fedfunds!B500</f>
        <v>5.85</v>
      </c>
      <c r="C500">
        <v>115</v>
      </c>
    </row>
    <row r="501" spans="1:3">
      <c r="A501" s="1">
        <v>34912</v>
      </c>
      <c r="B501" s="85">
        <f>fedfunds!B501</f>
        <v>5.74</v>
      </c>
      <c r="C501">
        <v>116</v>
      </c>
    </row>
    <row r="502" spans="1:3">
      <c r="A502" s="1">
        <v>34943</v>
      </c>
      <c r="B502" s="85">
        <f>fedfunds!B502</f>
        <v>5.8</v>
      </c>
      <c r="C502">
        <v>117</v>
      </c>
    </row>
    <row r="503" spans="1:3">
      <c r="A503" s="1">
        <v>34973</v>
      </c>
      <c r="B503" s="85">
        <f>fedfunds!B503</f>
        <v>5.76</v>
      </c>
      <c r="C503">
        <v>118</v>
      </c>
    </row>
    <row r="504" spans="1:3">
      <c r="A504" s="1">
        <v>35004</v>
      </c>
      <c r="B504" s="85">
        <f>fedfunds!B504</f>
        <v>5.8</v>
      </c>
      <c r="C504">
        <v>119</v>
      </c>
    </row>
    <row r="505" spans="1:3">
      <c r="A505" s="1">
        <v>35034</v>
      </c>
      <c r="B505" s="85">
        <f>fedfunds!B505</f>
        <v>5.6</v>
      </c>
      <c r="C505">
        <v>120</v>
      </c>
    </row>
    <row r="506" spans="1:3">
      <c r="A506" s="1">
        <v>35065</v>
      </c>
      <c r="B506" s="85">
        <f>fedfunds!B506</f>
        <v>5.56</v>
      </c>
      <c r="C506">
        <v>121</v>
      </c>
    </row>
    <row r="507" spans="1:3">
      <c r="A507" s="1">
        <v>35096</v>
      </c>
      <c r="B507" s="85">
        <f>fedfunds!B507</f>
        <v>5.22</v>
      </c>
      <c r="C507">
        <v>122</v>
      </c>
    </row>
    <row r="508" spans="1:3">
      <c r="A508" s="1">
        <v>35125</v>
      </c>
      <c r="B508" s="85">
        <f>fedfunds!B508</f>
        <v>5.31</v>
      </c>
      <c r="C508">
        <v>123</v>
      </c>
    </row>
    <row r="509" spans="1:3">
      <c r="A509" s="1">
        <v>35156</v>
      </c>
      <c r="B509" s="85">
        <f>fedfunds!B509</f>
        <v>5.22</v>
      </c>
      <c r="C509">
        <v>124</v>
      </c>
    </row>
    <row r="510" spans="1:3">
      <c r="A510" s="1">
        <v>35186</v>
      </c>
      <c r="B510" s="85">
        <f>fedfunds!B510</f>
        <v>5.24</v>
      </c>
      <c r="C510">
        <v>125</v>
      </c>
    </row>
    <row r="511" spans="1:3">
      <c r="A511" s="1">
        <v>35217</v>
      </c>
      <c r="B511" s="85">
        <f>fedfunds!B511</f>
        <v>5.27</v>
      </c>
      <c r="C511">
        <v>126</v>
      </c>
    </row>
    <row r="512" spans="1:3">
      <c r="A512" s="1">
        <v>35247</v>
      </c>
      <c r="B512" s="85">
        <f>fedfunds!B512</f>
        <v>5.4</v>
      </c>
      <c r="C512">
        <v>127</v>
      </c>
    </row>
    <row r="513" spans="1:3">
      <c r="A513" s="1">
        <v>35278</v>
      </c>
      <c r="B513" s="85">
        <f>fedfunds!B513</f>
        <v>5.22</v>
      </c>
      <c r="C513">
        <v>128</v>
      </c>
    </row>
    <row r="514" spans="1:3">
      <c r="A514" s="1">
        <v>35309</v>
      </c>
      <c r="B514" s="85">
        <f>fedfunds!B514</f>
        <v>5.3</v>
      </c>
      <c r="C514">
        <v>129</v>
      </c>
    </row>
    <row r="515" spans="1:3">
      <c r="A515" s="1">
        <v>35339</v>
      </c>
      <c r="B515" s="85">
        <f>fedfunds!B515</f>
        <v>5.24</v>
      </c>
      <c r="C515">
        <v>130</v>
      </c>
    </row>
    <row r="516" spans="1:3">
      <c r="A516" s="1">
        <v>35370</v>
      </c>
      <c r="B516" s="85">
        <f>fedfunds!B516</f>
        <v>5.31</v>
      </c>
      <c r="C516">
        <v>131</v>
      </c>
    </row>
    <row r="517" spans="1:3">
      <c r="A517" s="1">
        <v>35400</v>
      </c>
      <c r="B517" s="85">
        <f>fedfunds!B517</f>
        <v>5.29</v>
      </c>
      <c r="C517">
        <v>132</v>
      </c>
    </row>
    <row r="518" spans="1:3">
      <c r="A518" s="1">
        <v>35431</v>
      </c>
      <c r="B518" s="85">
        <f>fedfunds!B518</f>
        <v>5.25</v>
      </c>
      <c r="C518">
        <v>133</v>
      </c>
    </row>
    <row r="519" spans="1:3">
      <c r="A519" s="1">
        <v>35462</v>
      </c>
      <c r="B519" s="85">
        <f>fedfunds!B519</f>
        <v>5.19</v>
      </c>
      <c r="C519">
        <v>134</v>
      </c>
    </row>
    <row r="520" spans="1:3">
      <c r="A520" s="1">
        <v>35490</v>
      </c>
      <c r="B520" s="85">
        <f>fedfunds!B520</f>
        <v>5.39</v>
      </c>
      <c r="C520">
        <v>135</v>
      </c>
    </row>
    <row r="521" spans="1:3">
      <c r="A521" s="1">
        <v>35521</v>
      </c>
      <c r="B521" s="85">
        <f>fedfunds!B521</f>
        <v>5.51</v>
      </c>
      <c r="C521">
        <v>136</v>
      </c>
    </row>
    <row r="522" spans="1:3">
      <c r="A522" s="1">
        <v>35551</v>
      </c>
      <c r="B522" s="85">
        <f>fedfunds!B522</f>
        <v>5.5</v>
      </c>
      <c r="C522">
        <v>137</v>
      </c>
    </row>
    <row r="523" spans="1:3">
      <c r="A523" s="1">
        <v>35582</v>
      </c>
      <c r="B523" s="85">
        <f>fedfunds!B523</f>
        <v>5.56</v>
      </c>
      <c r="C523">
        <v>138</v>
      </c>
    </row>
    <row r="524" spans="1:3">
      <c r="A524" s="1">
        <v>35612</v>
      </c>
      <c r="B524" s="85">
        <f>fedfunds!B524</f>
        <v>5.52</v>
      </c>
      <c r="C524">
        <v>139</v>
      </c>
    </row>
    <row r="525" spans="1:3">
      <c r="A525" s="1">
        <v>35643</v>
      </c>
      <c r="B525" s="85">
        <f>fedfunds!B525</f>
        <v>5.54</v>
      </c>
      <c r="C525">
        <v>140</v>
      </c>
    </row>
    <row r="526" spans="1:3">
      <c r="A526" s="1">
        <v>35674</v>
      </c>
      <c r="B526" s="85">
        <f>fedfunds!B526</f>
        <v>5.54</v>
      </c>
      <c r="C526">
        <v>141</v>
      </c>
    </row>
    <row r="527" spans="1:3">
      <c r="A527" s="1">
        <v>35704</v>
      </c>
      <c r="B527" s="85">
        <f>fedfunds!B527</f>
        <v>5.5</v>
      </c>
      <c r="C527">
        <v>142</v>
      </c>
    </row>
    <row r="528" spans="1:3">
      <c r="A528" s="1">
        <v>35735</v>
      </c>
      <c r="B528" s="85">
        <f>fedfunds!B528</f>
        <v>5.52</v>
      </c>
      <c r="C528">
        <v>143</v>
      </c>
    </row>
    <row r="529" spans="1:3">
      <c r="A529" s="1">
        <v>35765</v>
      </c>
      <c r="B529" s="85">
        <f>fedfunds!B529</f>
        <v>5.5</v>
      </c>
      <c r="C529">
        <v>144</v>
      </c>
    </row>
    <row r="530" spans="1:3">
      <c r="A530" s="1">
        <v>35796</v>
      </c>
      <c r="B530" s="85">
        <f>fedfunds!B530</f>
        <v>5.56</v>
      </c>
      <c r="C530">
        <v>145</v>
      </c>
    </row>
    <row r="531" spans="1:3">
      <c r="A531" s="1">
        <v>35827</v>
      </c>
      <c r="B531" s="85">
        <f>fedfunds!B531</f>
        <v>5.51</v>
      </c>
      <c r="C531">
        <v>146</v>
      </c>
    </row>
    <row r="532" spans="1:3">
      <c r="A532" s="1">
        <v>35855</v>
      </c>
      <c r="B532" s="85">
        <f>fedfunds!B532</f>
        <v>5.49</v>
      </c>
      <c r="C532">
        <v>147</v>
      </c>
    </row>
    <row r="533" spans="1:3">
      <c r="A533" s="1">
        <v>35886</v>
      </c>
      <c r="B533" s="85">
        <f>fedfunds!B533</f>
        <v>5.45</v>
      </c>
      <c r="C533">
        <v>148</v>
      </c>
    </row>
    <row r="534" spans="1:3">
      <c r="A534" s="1">
        <v>35916</v>
      </c>
      <c r="B534" s="85">
        <f>fedfunds!B534</f>
        <v>5.49</v>
      </c>
      <c r="C534">
        <v>149</v>
      </c>
    </row>
    <row r="535" spans="1:3">
      <c r="A535" s="1">
        <v>35947</v>
      </c>
      <c r="B535" s="85">
        <f>fedfunds!B535</f>
        <v>5.56</v>
      </c>
      <c r="C535">
        <v>150</v>
      </c>
    </row>
    <row r="536" spans="1:3">
      <c r="A536" s="1">
        <v>35977</v>
      </c>
      <c r="B536" s="85">
        <f>fedfunds!B536</f>
        <v>5.54</v>
      </c>
      <c r="C536">
        <v>151</v>
      </c>
    </row>
    <row r="537" spans="1:3">
      <c r="A537" s="1">
        <v>36008</v>
      </c>
      <c r="B537" s="85">
        <f>fedfunds!B537</f>
        <v>5.55</v>
      </c>
      <c r="C537">
        <v>152</v>
      </c>
    </row>
    <row r="538" spans="1:3">
      <c r="A538" s="1">
        <v>36039</v>
      </c>
      <c r="B538" s="85">
        <f>fedfunds!B538</f>
        <v>5.51</v>
      </c>
      <c r="C538">
        <v>153</v>
      </c>
    </row>
    <row r="539" spans="1:3">
      <c r="A539" s="1">
        <v>36069</v>
      </c>
      <c r="B539" s="85">
        <f>fedfunds!B539</f>
        <v>5.07</v>
      </c>
      <c r="C539">
        <v>154</v>
      </c>
    </row>
    <row r="540" spans="1:3">
      <c r="A540" s="1">
        <v>36100</v>
      </c>
      <c r="B540" s="85">
        <f>fedfunds!B540</f>
        <v>4.83</v>
      </c>
      <c r="C540">
        <v>155</v>
      </c>
    </row>
    <row r="541" spans="1:3">
      <c r="A541" s="1">
        <v>36130</v>
      </c>
      <c r="B541" s="85">
        <f>fedfunds!B541</f>
        <v>4.68</v>
      </c>
      <c r="C541">
        <v>156</v>
      </c>
    </row>
    <row r="542" spans="1:3">
      <c r="A542" s="1">
        <v>36161</v>
      </c>
      <c r="B542" s="85">
        <f>fedfunds!B542</f>
        <v>4.63</v>
      </c>
      <c r="C542">
        <v>157</v>
      </c>
    </row>
    <row r="543" spans="1:3">
      <c r="A543" s="1">
        <v>36192</v>
      </c>
      <c r="B543" s="85">
        <f>fedfunds!B543</f>
        <v>4.76</v>
      </c>
      <c r="C543">
        <v>158</v>
      </c>
    </row>
    <row r="544" spans="1:3">
      <c r="A544" s="1">
        <v>36220</v>
      </c>
      <c r="B544" s="85">
        <f>fedfunds!B544</f>
        <v>4.8099999999999996</v>
      </c>
      <c r="C544">
        <v>159</v>
      </c>
    </row>
    <row r="545" spans="1:3">
      <c r="A545" s="1">
        <v>36251</v>
      </c>
      <c r="B545" s="85">
        <f>fedfunds!B545</f>
        <v>4.74</v>
      </c>
      <c r="C545">
        <v>160</v>
      </c>
    </row>
    <row r="546" spans="1:3">
      <c r="A546" s="1">
        <v>36281</v>
      </c>
      <c r="B546" s="85">
        <f>fedfunds!B546</f>
        <v>4.74</v>
      </c>
      <c r="C546">
        <v>161</v>
      </c>
    </row>
    <row r="547" spans="1:3">
      <c r="A547" s="1">
        <v>36312</v>
      </c>
      <c r="B547" s="85">
        <f>fedfunds!B547</f>
        <v>4.76</v>
      </c>
      <c r="C547">
        <v>162</v>
      </c>
    </row>
    <row r="548" spans="1:3">
      <c r="A548" s="1">
        <v>36342</v>
      </c>
      <c r="B548" s="85">
        <f>fedfunds!B548</f>
        <v>4.99</v>
      </c>
      <c r="C548">
        <v>163</v>
      </c>
    </row>
    <row r="549" spans="1:3">
      <c r="A549" s="1">
        <v>36373</v>
      </c>
      <c r="B549" s="85">
        <f>fedfunds!B549</f>
        <v>5.07</v>
      </c>
      <c r="C549">
        <v>164</v>
      </c>
    </row>
    <row r="550" spans="1:3">
      <c r="A550" s="1">
        <v>36404</v>
      </c>
      <c r="B550" s="85">
        <f>fedfunds!B550</f>
        <v>5.22</v>
      </c>
      <c r="C550">
        <v>165</v>
      </c>
    </row>
    <row r="551" spans="1:3">
      <c r="A551" s="1">
        <v>36434</v>
      </c>
      <c r="B551" s="85">
        <f>fedfunds!B551</f>
        <v>5.2</v>
      </c>
      <c r="C551">
        <v>166</v>
      </c>
    </row>
    <row r="552" spans="1:3">
      <c r="A552" s="1">
        <v>36465</v>
      </c>
      <c r="B552" s="85">
        <f>fedfunds!B552</f>
        <v>5.42</v>
      </c>
      <c r="C552">
        <v>167</v>
      </c>
    </row>
    <row r="553" spans="1:3">
      <c r="A553" s="1">
        <v>36495</v>
      </c>
      <c r="B553" s="85">
        <f>fedfunds!B553</f>
        <v>5.3</v>
      </c>
      <c r="C553">
        <v>168</v>
      </c>
    </row>
    <row r="554" spans="1:3">
      <c r="A554" s="1">
        <v>36526</v>
      </c>
      <c r="B554" s="85">
        <f>fedfunds!B554</f>
        <v>5.45</v>
      </c>
      <c r="C554">
        <v>169</v>
      </c>
    </row>
    <row r="555" spans="1:3">
      <c r="A555" s="1">
        <v>36557</v>
      </c>
      <c r="B555" s="85">
        <f>fedfunds!B555</f>
        <v>5.73</v>
      </c>
      <c r="C555">
        <v>170</v>
      </c>
    </row>
    <row r="556" spans="1:3">
      <c r="A556" s="1">
        <v>36586</v>
      </c>
      <c r="B556" s="85">
        <f>fedfunds!B556</f>
        <v>5.85</v>
      </c>
      <c r="C556">
        <v>171</v>
      </c>
    </row>
    <row r="557" spans="1:3">
      <c r="A557" s="1">
        <v>36617</v>
      </c>
      <c r="B557" s="85">
        <f>fedfunds!B557</f>
        <v>6.02</v>
      </c>
      <c r="C557">
        <v>172</v>
      </c>
    </row>
    <row r="558" spans="1:3">
      <c r="A558" s="1">
        <v>36647</v>
      </c>
      <c r="B558" s="85">
        <f>fedfunds!B558</f>
        <v>6.27</v>
      </c>
      <c r="C558">
        <v>173</v>
      </c>
    </row>
    <row r="559" spans="1:3">
      <c r="A559" s="1">
        <v>36678</v>
      </c>
      <c r="B559" s="85">
        <f>fedfunds!B559</f>
        <v>6.53</v>
      </c>
      <c r="C559">
        <v>174</v>
      </c>
    </row>
    <row r="560" spans="1:3">
      <c r="A560" s="1">
        <v>36708</v>
      </c>
      <c r="B560" s="85">
        <f>fedfunds!B560</f>
        <v>6.54</v>
      </c>
      <c r="C560">
        <v>175</v>
      </c>
    </row>
    <row r="561" spans="1:3">
      <c r="A561" s="1">
        <v>36739</v>
      </c>
      <c r="B561" s="85">
        <f>fedfunds!B561</f>
        <v>6.5</v>
      </c>
      <c r="C561">
        <v>176</v>
      </c>
    </row>
    <row r="562" spans="1:3">
      <c r="A562" s="1">
        <v>36770</v>
      </c>
      <c r="B562" s="85">
        <f>fedfunds!B562</f>
        <v>6.52</v>
      </c>
      <c r="C562">
        <v>177</v>
      </c>
    </row>
    <row r="563" spans="1:3">
      <c r="A563" s="1">
        <v>36800</v>
      </c>
      <c r="B563" s="85">
        <f>fedfunds!B563</f>
        <v>6.51</v>
      </c>
      <c r="C563">
        <v>178</v>
      </c>
    </row>
    <row r="564" spans="1:3">
      <c r="A564" s="1">
        <v>36831</v>
      </c>
      <c r="B564" s="85">
        <f>fedfunds!B564</f>
        <v>6.51</v>
      </c>
      <c r="C564">
        <v>179</v>
      </c>
    </row>
    <row r="565" spans="1:3">
      <c r="A565" s="1">
        <v>36861</v>
      </c>
      <c r="B565" s="85">
        <f>fedfunds!B565</f>
        <v>6.4</v>
      </c>
      <c r="C565">
        <v>180</v>
      </c>
    </row>
    <row r="566" spans="1:3">
      <c r="A566" s="1">
        <v>36892</v>
      </c>
      <c r="B566" s="85">
        <f>fedfunds!B566</f>
        <v>5.98</v>
      </c>
      <c r="C566">
        <v>181</v>
      </c>
    </row>
    <row r="567" spans="1:3">
      <c r="A567" s="1">
        <v>36923</v>
      </c>
      <c r="B567" s="85">
        <f>fedfunds!B567</f>
        <v>5.49</v>
      </c>
      <c r="C567">
        <v>182</v>
      </c>
    </row>
    <row r="568" spans="1:3">
      <c r="A568" s="1">
        <v>36951</v>
      </c>
      <c r="B568" s="85">
        <f>fedfunds!B568</f>
        <v>5.31</v>
      </c>
      <c r="C568">
        <v>183</v>
      </c>
    </row>
    <row r="569" spans="1:3">
      <c r="A569" s="1">
        <v>36982</v>
      </c>
      <c r="B569" s="85">
        <f>fedfunds!B569</f>
        <v>4.8</v>
      </c>
      <c r="C569">
        <v>184</v>
      </c>
    </row>
    <row r="570" spans="1:3">
      <c r="A570" s="1">
        <v>37012</v>
      </c>
      <c r="B570" s="85">
        <f>fedfunds!B570</f>
        <v>4.21</v>
      </c>
      <c r="C570">
        <v>185</v>
      </c>
    </row>
    <row r="571" spans="1:3">
      <c r="A571" s="1">
        <v>37043</v>
      </c>
      <c r="B571" s="85">
        <f>fedfunds!B571</f>
        <v>3.97</v>
      </c>
      <c r="C571">
        <v>186</v>
      </c>
    </row>
    <row r="572" spans="1:3">
      <c r="A572" s="1">
        <v>37073</v>
      </c>
      <c r="B572" s="85">
        <f>fedfunds!B572</f>
        <v>3.77</v>
      </c>
      <c r="C572">
        <v>187</v>
      </c>
    </row>
    <row r="573" spans="1:3">
      <c r="A573" s="1">
        <v>37104</v>
      </c>
      <c r="B573" s="85">
        <f>fedfunds!B573</f>
        <v>3.65</v>
      </c>
      <c r="C573">
        <v>188</v>
      </c>
    </row>
    <row r="574" spans="1:3">
      <c r="A574" s="1">
        <v>37135</v>
      </c>
      <c r="B574" s="85">
        <f>fedfunds!B574</f>
        <v>3.07</v>
      </c>
      <c r="C574">
        <v>189</v>
      </c>
    </row>
    <row r="575" spans="1:3">
      <c r="A575" s="1">
        <v>37165</v>
      </c>
      <c r="B575" s="85">
        <f>fedfunds!B575</f>
        <v>2.4900000000000002</v>
      </c>
      <c r="C575">
        <v>190</v>
      </c>
    </row>
    <row r="576" spans="1:3">
      <c r="A576" s="1">
        <v>37196</v>
      </c>
      <c r="B576" s="85">
        <f>fedfunds!B576</f>
        <v>2.09</v>
      </c>
      <c r="C576">
        <v>191</v>
      </c>
    </row>
    <row r="577" spans="1:3">
      <c r="A577" s="1">
        <v>37226</v>
      </c>
      <c r="B577" s="85">
        <f>fedfunds!B577</f>
        <v>1.82</v>
      </c>
      <c r="C577">
        <v>192</v>
      </c>
    </row>
    <row r="578" spans="1:3">
      <c r="A578" s="1">
        <v>37257</v>
      </c>
      <c r="B578" s="85">
        <f>fedfunds!B578</f>
        <v>1.73</v>
      </c>
      <c r="C578">
        <v>193</v>
      </c>
    </row>
    <row r="579" spans="1:3">
      <c r="A579" s="1">
        <v>37288</v>
      </c>
      <c r="B579" s="85">
        <f>fedfunds!B579</f>
        <v>1.74</v>
      </c>
      <c r="C579">
        <v>194</v>
      </c>
    </row>
    <row r="580" spans="1:3">
      <c r="A580" s="1">
        <v>37316</v>
      </c>
      <c r="B580" s="85">
        <f>fedfunds!B580</f>
        <v>1.73</v>
      </c>
      <c r="C580">
        <v>195</v>
      </c>
    </row>
    <row r="581" spans="1:3">
      <c r="A581" s="1">
        <v>37347</v>
      </c>
      <c r="B581" s="85">
        <f>fedfunds!B581</f>
        <v>1.75</v>
      </c>
      <c r="C581">
        <v>196</v>
      </c>
    </row>
    <row r="582" spans="1:3">
      <c r="A582" s="1">
        <v>37377</v>
      </c>
      <c r="B582" s="85">
        <f>fedfunds!B582</f>
        <v>1.75</v>
      </c>
      <c r="C582">
        <v>197</v>
      </c>
    </row>
    <row r="583" spans="1:3">
      <c r="A583" s="1">
        <v>37408</v>
      </c>
      <c r="B583" s="85">
        <f>fedfunds!B583</f>
        <v>1.75</v>
      </c>
      <c r="C583">
        <v>198</v>
      </c>
    </row>
    <row r="584" spans="1:3">
      <c r="A584" s="1">
        <v>37438</v>
      </c>
      <c r="B584" s="85">
        <f>fedfunds!B584</f>
        <v>1.73</v>
      </c>
      <c r="C584">
        <v>199</v>
      </c>
    </row>
    <row r="585" spans="1:3">
      <c r="A585" s="1">
        <v>37469</v>
      </c>
      <c r="B585" s="85">
        <f>fedfunds!B585</f>
        <v>1.74</v>
      </c>
      <c r="C585">
        <v>200</v>
      </c>
    </row>
    <row r="586" spans="1:3">
      <c r="A586" s="1">
        <v>37500</v>
      </c>
      <c r="B586" s="85">
        <f>fedfunds!B586</f>
        <v>1.75</v>
      </c>
      <c r="C586">
        <v>201</v>
      </c>
    </row>
    <row r="587" spans="1:3">
      <c r="A587" s="1">
        <v>37530</v>
      </c>
      <c r="B587" s="85">
        <f>fedfunds!B587</f>
        <v>1.75</v>
      </c>
      <c r="C587">
        <v>202</v>
      </c>
    </row>
    <row r="588" spans="1:3">
      <c r="A588" s="1">
        <v>37561</v>
      </c>
      <c r="B588" s="85">
        <f>fedfunds!B588</f>
        <v>1.34</v>
      </c>
      <c r="C588">
        <v>203</v>
      </c>
    </row>
    <row r="589" spans="1:3">
      <c r="A589" s="1">
        <v>37591</v>
      </c>
      <c r="B589" s="85">
        <f>fedfunds!B589</f>
        <v>1.24</v>
      </c>
      <c r="C589">
        <v>204</v>
      </c>
    </row>
    <row r="590" spans="1:3">
      <c r="A590" s="1">
        <v>37622</v>
      </c>
      <c r="B590" s="85">
        <f>fedfunds!B590</f>
        <v>1.24</v>
      </c>
      <c r="C590">
        <v>205</v>
      </c>
    </row>
    <row r="591" spans="1:3">
      <c r="A591" s="1">
        <v>37653</v>
      </c>
      <c r="B591" s="85">
        <f>fedfunds!B591</f>
        <v>1.26</v>
      </c>
      <c r="C591">
        <v>206</v>
      </c>
    </row>
    <row r="592" spans="1:3">
      <c r="A592" s="1">
        <v>37681</v>
      </c>
      <c r="B592" s="85">
        <f>fedfunds!B592</f>
        <v>1.25</v>
      </c>
      <c r="C592">
        <v>207</v>
      </c>
    </row>
    <row r="593" spans="1:3">
      <c r="A593" s="1">
        <v>37712</v>
      </c>
      <c r="B593" s="85">
        <f>fedfunds!B593</f>
        <v>1.26</v>
      </c>
      <c r="C593">
        <v>208</v>
      </c>
    </row>
    <row r="594" spans="1:3">
      <c r="A594" s="1">
        <v>37742</v>
      </c>
      <c r="B594" s="85">
        <f>fedfunds!B594</f>
        <v>1.26</v>
      </c>
      <c r="C594">
        <v>209</v>
      </c>
    </row>
    <row r="595" spans="1:3">
      <c r="A595" s="1">
        <v>37773</v>
      </c>
      <c r="B595" s="85">
        <f>fedfunds!B595</f>
        <v>1.22</v>
      </c>
      <c r="C595">
        <v>210</v>
      </c>
    </row>
    <row r="596" spans="1:3">
      <c r="A596" s="1">
        <v>37803</v>
      </c>
      <c r="B596" s="85">
        <f>fedfunds!B596</f>
        <v>1.01</v>
      </c>
      <c r="C596">
        <v>211</v>
      </c>
    </row>
    <row r="597" spans="1:3">
      <c r="A597" s="1">
        <v>37834</v>
      </c>
      <c r="B597" s="85">
        <f>fedfunds!B597</f>
        <v>1.03</v>
      </c>
      <c r="C597">
        <v>212</v>
      </c>
    </row>
    <row r="598" spans="1:3">
      <c r="A598" s="1">
        <v>37865</v>
      </c>
      <c r="B598" s="85">
        <f>fedfunds!B598</f>
        <v>1.01</v>
      </c>
      <c r="C598">
        <v>213</v>
      </c>
    </row>
    <row r="599" spans="1:3">
      <c r="A599" s="1">
        <v>37895</v>
      </c>
      <c r="B599" s="85">
        <f>fedfunds!B599</f>
        <v>1.01</v>
      </c>
      <c r="C599">
        <v>214</v>
      </c>
    </row>
    <row r="600" spans="1:3">
      <c r="A600" s="1">
        <v>37926</v>
      </c>
      <c r="B600" s="85">
        <f>fedfunds!B600</f>
        <v>1</v>
      </c>
      <c r="C600">
        <v>215</v>
      </c>
    </row>
    <row r="601" spans="1:3">
      <c r="A601" s="1">
        <v>37956</v>
      </c>
      <c r="B601" s="85">
        <f>fedfunds!B601</f>
        <v>0.98</v>
      </c>
      <c r="C601">
        <v>216</v>
      </c>
    </row>
    <row r="602" spans="1:3">
      <c r="A602" s="1">
        <v>37987</v>
      </c>
      <c r="B602" s="85">
        <f>fedfunds!B602</f>
        <v>1</v>
      </c>
      <c r="C602">
        <v>217</v>
      </c>
    </row>
    <row r="603" spans="1:3">
      <c r="A603" s="1">
        <v>38018</v>
      </c>
      <c r="B603" s="85">
        <f>fedfunds!B603</f>
        <v>1.01</v>
      </c>
      <c r="C603">
        <v>218</v>
      </c>
    </row>
    <row r="604" spans="1:3">
      <c r="A604" s="1">
        <v>38047</v>
      </c>
      <c r="B604" s="85">
        <f>fedfunds!B604</f>
        <v>1</v>
      </c>
      <c r="C604">
        <v>219</v>
      </c>
    </row>
    <row r="605" spans="1:3">
      <c r="A605" s="1">
        <v>38078</v>
      </c>
      <c r="B605" s="85">
        <f>fedfunds!B605</f>
        <v>1</v>
      </c>
      <c r="C605">
        <v>220</v>
      </c>
    </row>
    <row r="606" spans="1:3">
      <c r="A606" s="1">
        <v>38108</v>
      </c>
      <c r="B606" s="85">
        <f>fedfunds!B606</f>
        <v>1</v>
      </c>
      <c r="C606">
        <v>221</v>
      </c>
    </row>
    <row r="607" spans="1:3">
      <c r="A607" s="1">
        <v>38139</v>
      </c>
      <c r="B607" s="85">
        <f>fedfunds!B607</f>
        <v>1.03</v>
      </c>
      <c r="C607">
        <v>222</v>
      </c>
    </row>
    <row r="608" spans="1:3">
      <c r="A608" s="1">
        <v>38169</v>
      </c>
      <c r="B608" s="85">
        <f>fedfunds!B608</f>
        <v>1.26</v>
      </c>
      <c r="C608">
        <v>223</v>
      </c>
    </row>
    <row r="609" spans="1:3">
      <c r="A609" s="1">
        <v>38200</v>
      </c>
      <c r="B609" s="85">
        <f>fedfunds!B609</f>
        <v>1.43</v>
      </c>
      <c r="C609">
        <v>224</v>
      </c>
    </row>
    <row r="610" spans="1:3">
      <c r="A610" s="1">
        <v>38231</v>
      </c>
      <c r="B610" s="85">
        <f>fedfunds!B610</f>
        <v>1.61</v>
      </c>
      <c r="C610">
        <v>225</v>
      </c>
    </row>
    <row r="611" spans="1:3">
      <c r="A611" s="1">
        <v>38261</v>
      </c>
      <c r="B611" s="85">
        <f>fedfunds!B611</f>
        <v>1.76</v>
      </c>
      <c r="C611">
        <v>226</v>
      </c>
    </row>
    <row r="612" spans="1:3">
      <c r="A612" s="1">
        <v>38292</v>
      </c>
      <c r="B612" s="85">
        <f>fedfunds!B612</f>
        <v>1.93</v>
      </c>
      <c r="C612">
        <v>227</v>
      </c>
    </row>
    <row r="613" spans="1:3">
      <c r="A613" s="1">
        <v>38322</v>
      </c>
      <c r="B613" s="85">
        <f>fedfunds!B613</f>
        <v>2.16</v>
      </c>
      <c r="C613">
        <v>228</v>
      </c>
    </row>
    <row r="614" spans="1:3">
      <c r="A614" s="1">
        <v>38353</v>
      </c>
      <c r="B614" s="85">
        <f>fedfunds!B614</f>
        <v>2.2799999999999998</v>
      </c>
      <c r="C614">
        <v>229</v>
      </c>
    </row>
    <row r="615" spans="1:3">
      <c r="A615" s="1">
        <v>38384</v>
      </c>
      <c r="B615" s="85">
        <f>fedfunds!B615</f>
        <v>2.5</v>
      </c>
      <c r="C615">
        <v>230</v>
      </c>
    </row>
    <row r="616" spans="1:3">
      <c r="A616" s="1">
        <v>38412</v>
      </c>
      <c r="B616" s="85">
        <f>fedfunds!B616</f>
        <v>2.63</v>
      </c>
      <c r="C616">
        <v>231</v>
      </c>
    </row>
    <row r="617" spans="1:3">
      <c r="A617" s="1">
        <v>38443</v>
      </c>
      <c r="B617" s="85">
        <f>fedfunds!B617</f>
        <v>2.79</v>
      </c>
      <c r="C617">
        <v>232</v>
      </c>
    </row>
    <row r="618" spans="1:3">
      <c r="A618" s="1">
        <v>38473</v>
      </c>
      <c r="B618" s="85">
        <f>fedfunds!B618</f>
        <v>3</v>
      </c>
      <c r="C618">
        <v>233</v>
      </c>
    </row>
    <row r="619" spans="1:3">
      <c r="A619" s="1">
        <v>38504</v>
      </c>
      <c r="B619" s="85">
        <f>fedfunds!B619</f>
        <v>3.04</v>
      </c>
      <c r="C619">
        <v>234</v>
      </c>
    </row>
    <row r="620" spans="1:3">
      <c r="A620" s="1">
        <v>38534</v>
      </c>
      <c r="B620" s="85">
        <f>fedfunds!B620</f>
        <v>3.26</v>
      </c>
      <c r="C620">
        <v>235</v>
      </c>
    </row>
    <row r="621" spans="1:3">
      <c r="A621" s="1">
        <v>38565</v>
      </c>
      <c r="B621" s="85">
        <f>fedfunds!B621</f>
        <v>3.5</v>
      </c>
      <c r="C621">
        <v>236</v>
      </c>
    </row>
    <row r="622" spans="1:3">
      <c r="A622" s="1">
        <v>38596</v>
      </c>
      <c r="B622" s="85">
        <f>fedfunds!B622</f>
        <v>3.62</v>
      </c>
      <c r="C622">
        <v>237</v>
      </c>
    </row>
    <row r="623" spans="1:3">
      <c r="A623" s="1">
        <v>38626</v>
      </c>
      <c r="B623" s="85">
        <f>fedfunds!B623</f>
        <v>3.78</v>
      </c>
      <c r="C623">
        <v>238</v>
      </c>
    </row>
    <row r="624" spans="1:3">
      <c r="A624" s="1">
        <v>38657</v>
      </c>
      <c r="B624" s="85">
        <f>fedfunds!B624</f>
        <v>4</v>
      </c>
      <c r="C624">
        <v>239</v>
      </c>
    </row>
    <row r="625" spans="1:3">
      <c r="A625" s="1">
        <v>38687</v>
      </c>
      <c r="B625" s="85">
        <f>fedfunds!B625</f>
        <v>4.16</v>
      </c>
      <c r="C625">
        <v>240</v>
      </c>
    </row>
    <row r="626" spans="1:3">
      <c r="A626" s="1">
        <v>38718</v>
      </c>
      <c r="B626" s="85">
        <f>fedfunds!B626</f>
        <v>4.29</v>
      </c>
      <c r="C626">
        <v>241</v>
      </c>
    </row>
    <row r="627" spans="1:3">
      <c r="A627" s="1">
        <v>38749</v>
      </c>
      <c r="B627" s="85">
        <f>fedfunds!B627</f>
        <v>4.49</v>
      </c>
      <c r="C627">
        <v>242</v>
      </c>
    </row>
    <row r="628" spans="1:3">
      <c r="A628" s="1">
        <v>38777</v>
      </c>
      <c r="B628" s="85">
        <f>fedfunds!B628</f>
        <v>4.59</v>
      </c>
      <c r="C628">
        <v>243</v>
      </c>
    </row>
    <row r="629" spans="1:3">
      <c r="A629" s="1">
        <v>38808</v>
      </c>
      <c r="B629" s="85">
        <f>fedfunds!B629</f>
        <v>4.79</v>
      </c>
      <c r="C629">
        <v>244</v>
      </c>
    </row>
    <row r="630" spans="1:3">
      <c r="A630" s="1">
        <v>38838</v>
      </c>
      <c r="B630" s="85">
        <f>fedfunds!B630</f>
        <v>4.9400000000000004</v>
      </c>
      <c r="C630">
        <v>245</v>
      </c>
    </row>
    <row r="631" spans="1:3">
      <c r="A631" s="1">
        <v>38869</v>
      </c>
      <c r="B631" s="85">
        <f>fedfunds!B631</f>
        <v>4.99</v>
      </c>
      <c r="C631">
        <v>246</v>
      </c>
    </row>
    <row r="632" spans="1:3">
      <c r="A632" s="1">
        <v>38899</v>
      </c>
      <c r="B632" s="85">
        <f>fedfunds!B632</f>
        <v>5.24</v>
      </c>
      <c r="C632">
        <v>247</v>
      </c>
    </row>
    <row r="633" spans="1:3">
      <c r="A633" s="1">
        <v>38930</v>
      </c>
      <c r="B633" s="85">
        <f>fedfunds!B633</f>
        <v>5.25</v>
      </c>
      <c r="C633">
        <v>248</v>
      </c>
    </row>
    <row r="634" spans="1:3">
      <c r="A634" s="1">
        <v>38961</v>
      </c>
      <c r="B634" s="85">
        <f>fedfunds!B634</f>
        <v>5.25</v>
      </c>
      <c r="C634">
        <v>249</v>
      </c>
    </row>
    <row r="635" spans="1:3">
      <c r="A635" s="1">
        <v>38991</v>
      </c>
      <c r="B635" s="85">
        <f>fedfunds!B635</f>
        <v>5.25</v>
      </c>
      <c r="C635">
        <v>250</v>
      </c>
    </row>
    <row r="636" spans="1:3">
      <c r="A636" s="1">
        <v>39022</v>
      </c>
      <c r="B636" s="85">
        <f>fedfunds!B636</f>
        <v>5.25</v>
      </c>
      <c r="C636">
        <v>251</v>
      </c>
    </row>
    <row r="637" spans="1:3">
      <c r="A637" s="1">
        <v>39052</v>
      </c>
      <c r="B637" s="85">
        <f>fedfunds!B637</f>
        <v>5.24</v>
      </c>
      <c r="C637">
        <v>252</v>
      </c>
    </row>
    <row r="638" spans="1:3">
      <c r="A638" s="1">
        <v>39083</v>
      </c>
      <c r="B638" s="85">
        <f>fedfunds!B638</f>
        <v>5.25</v>
      </c>
      <c r="C638">
        <v>253</v>
      </c>
    </row>
    <row r="639" spans="1:3">
      <c r="A639" s="1">
        <v>39114</v>
      </c>
      <c r="B639" s="85">
        <f>fedfunds!B639</f>
        <v>5.26</v>
      </c>
      <c r="C639">
        <v>254</v>
      </c>
    </row>
    <row r="640" spans="1:3">
      <c r="A640" s="1">
        <v>39142</v>
      </c>
      <c r="B640" s="85">
        <f>fedfunds!B640</f>
        <v>5.26</v>
      </c>
      <c r="C640">
        <v>255</v>
      </c>
    </row>
    <row r="641" spans="1:3">
      <c r="A641" s="1">
        <v>39173</v>
      </c>
      <c r="B641" s="85">
        <f>fedfunds!B641</f>
        <v>5.25</v>
      </c>
      <c r="C641">
        <v>256</v>
      </c>
    </row>
    <row r="642" spans="1:3">
      <c r="A642" s="1">
        <v>39203</v>
      </c>
      <c r="B642" s="85">
        <f>fedfunds!B642</f>
        <v>5.25</v>
      </c>
      <c r="C642">
        <v>257</v>
      </c>
    </row>
    <row r="643" spans="1:3">
      <c r="A643" s="1">
        <v>39234</v>
      </c>
      <c r="B643" s="85">
        <f>fedfunds!B643</f>
        <v>5.25</v>
      </c>
      <c r="C643">
        <v>258</v>
      </c>
    </row>
    <row r="644" spans="1:3">
      <c r="A644" s="1">
        <v>39264</v>
      </c>
      <c r="B644" s="85">
        <f>fedfunds!B644</f>
        <v>5.26</v>
      </c>
      <c r="C644">
        <v>259</v>
      </c>
    </row>
    <row r="645" spans="1:3">
      <c r="A645" s="1">
        <v>39295</v>
      </c>
      <c r="B645" s="85">
        <f>fedfunds!B645</f>
        <v>5.0199999999999996</v>
      </c>
      <c r="C645">
        <v>260</v>
      </c>
    </row>
    <row r="646" spans="1:3">
      <c r="A646" s="1">
        <v>39326</v>
      </c>
      <c r="B646" s="85">
        <f>fedfunds!B646</f>
        <v>4.9400000000000004</v>
      </c>
      <c r="C646">
        <v>261</v>
      </c>
    </row>
    <row r="647" spans="1:3">
      <c r="A647" s="1">
        <v>39356</v>
      </c>
      <c r="B647" s="85">
        <f>fedfunds!B647</f>
        <v>4.76</v>
      </c>
      <c r="C647">
        <v>262</v>
      </c>
    </row>
    <row r="648" spans="1:3">
      <c r="A648" s="1">
        <v>39387</v>
      </c>
      <c r="B648" s="85">
        <f>fedfunds!B648</f>
        <v>4.49</v>
      </c>
      <c r="C648">
        <v>263</v>
      </c>
    </row>
    <row r="649" spans="1:3">
      <c r="A649" s="1">
        <v>39417</v>
      </c>
      <c r="B649" s="85">
        <f>fedfunds!B649</f>
        <v>4.24</v>
      </c>
      <c r="C649">
        <v>264</v>
      </c>
    </row>
    <row r="650" spans="1:3">
      <c r="A650" s="1">
        <v>39448</v>
      </c>
      <c r="B650" s="85">
        <f>fedfunds!B650</f>
        <v>3.94</v>
      </c>
      <c r="C650">
        <v>265</v>
      </c>
    </row>
    <row r="651" spans="1:3">
      <c r="A651" s="1">
        <v>39479</v>
      </c>
      <c r="B651" s="85">
        <f>fedfunds!B651</f>
        <v>2.98</v>
      </c>
      <c r="C651">
        <v>266</v>
      </c>
    </row>
    <row r="652" spans="1:3">
      <c r="A652" s="1">
        <v>39508</v>
      </c>
      <c r="B652" s="85">
        <f>fedfunds!B652</f>
        <v>2.61</v>
      </c>
      <c r="C652">
        <v>267</v>
      </c>
    </row>
    <row r="653" spans="1:3">
      <c r="A653" s="1">
        <v>39539</v>
      </c>
      <c r="B653" s="85">
        <f>fedfunds!B653</f>
        <v>2.2799999999999998</v>
      </c>
      <c r="C653">
        <v>268</v>
      </c>
    </row>
    <row r="654" spans="1:3">
      <c r="A654" s="1">
        <v>39569</v>
      </c>
      <c r="B654" s="85">
        <f>fedfunds!B654</f>
        <v>1.98</v>
      </c>
      <c r="C654">
        <v>269</v>
      </c>
    </row>
    <row r="655" spans="1:3">
      <c r="A655" s="1">
        <v>39600</v>
      </c>
      <c r="B655" s="85">
        <f>fedfunds!B655</f>
        <v>2</v>
      </c>
      <c r="C655">
        <v>270</v>
      </c>
    </row>
    <row r="656" spans="1:3">
      <c r="A656" s="1">
        <v>39630</v>
      </c>
      <c r="B656" s="85">
        <f>fedfunds!B656</f>
        <v>2.0099999999999998</v>
      </c>
      <c r="C656">
        <v>271</v>
      </c>
    </row>
    <row r="657" spans="1:3">
      <c r="A657" s="1">
        <v>39661</v>
      </c>
      <c r="B657" s="85">
        <f>fedfunds!B657</f>
        <v>2</v>
      </c>
      <c r="C657">
        <v>272</v>
      </c>
    </row>
    <row r="658" spans="1:3">
      <c r="A658" s="1">
        <v>39692</v>
      </c>
      <c r="B658" s="85">
        <f>fedfunds!B658</f>
        <v>1.81</v>
      </c>
      <c r="C658">
        <v>273</v>
      </c>
    </row>
    <row r="659" spans="1:3">
      <c r="A659" s="1">
        <v>39722</v>
      </c>
      <c r="B659" s="85">
        <f>fedfunds!B659</f>
        <v>0.97</v>
      </c>
      <c r="C659">
        <v>274</v>
      </c>
    </row>
    <row r="660" spans="1:3">
      <c r="A660" s="1">
        <v>39753</v>
      </c>
      <c r="B660" s="85">
        <f>fedfunds!B660</f>
        <v>0.39</v>
      </c>
      <c r="C660">
        <v>275</v>
      </c>
    </row>
    <row r="661" spans="1:3">
      <c r="A661" s="1">
        <v>39783</v>
      </c>
      <c r="B661" s="85">
        <f>fedfunds!B661</f>
        <v>0.16</v>
      </c>
      <c r="C661">
        <v>276</v>
      </c>
    </row>
    <row r="662" spans="1:3">
      <c r="A662" s="1">
        <v>39814</v>
      </c>
      <c r="B662" s="85">
        <f>fedfunds!B662</f>
        <v>0.15</v>
      </c>
      <c r="C662">
        <v>277</v>
      </c>
    </row>
    <row r="663" spans="1:3">
      <c r="A663" s="1">
        <v>39845</v>
      </c>
      <c r="B663" s="85">
        <f>fedfunds!B663</f>
        <v>0.22</v>
      </c>
      <c r="C663">
        <v>278</v>
      </c>
    </row>
    <row r="664" spans="1:3">
      <c r="A664" s="1">
        <v>39873</v>
      </c>
      <c r="B664" s="85">
        <f>fedfunds!B664</f>
        <v>0.18</v>
      </c>
      <c r="C664">
        <v>279</v>
      </c>
    </row>
    <row r="665" spans="1:3">
      <c r="A665" s="1">
        <v>39904</v>
      </c>
      <c r="B665" s="85">
        <f>fedfunds!B665</f>
        <v>0.15</v>
      </c>
      <c r="C665">
        <v>280</v>
      </c>
    </row>
    <row r="666" spans="1:3">
      <c r="A666" s="1">
        <v>39934</v>
      </c>
      <c r="B666" s="85">
        <f>fedfunds!B666</f>
        <v>0.18</v>
      </c>
      <c r="C666">
        <v>281</v>
      </c>
    </row>
    <row r="667" spans="1:3">
      <c r="A667" s="1">
        <v>39965</v>
      </c>
      <c r="B667" s="85">
        <f>fedfunds!B667</f>
        <v>0.21</v>
      </c>
      <c r="C667">
        <v>282</v>
      </c>
    </row>
    <row r="668" spans="1:3">
      <c r="A668" s="1">
        <v>39995</v>
      </c>
      <c r="B668" s="85">
        <f>fedfunds!B668</f>
        <v>0.16</v>
      </c>
      <c r="C668">
        <v>283</v>
      </c>
    </row>
    <row r="669" spans="1:3">
      <c r="A669" s="1">
        <v>40026</v>
      </c>
      <c r="B669" s="85">
        <f>fedfunds!B669</f>
        <v>0.16</v>
      </c>
      <c r="C669">
        <v>284</v>
      </c>
    </row>
    <row r="670" spans="1:3">
      <c r="A670" s="1">
        <v>40057</v>
      </c>
      <c r="B670" s="85">
        <f>fedfunds!B670</f>
        <v>0.15</v>
      </c>
      <c r="C670">
        <v>285</v>
      </c>
    </row>
    <row r="671" spans="1:3">
      <c r="A671" s="1">
        <v>40087</v>
      </c>
      <c r="B671" s="85">
        <f>fedfunds!B671</f>
        <v>0.12</v>
      </c>
      <c r="C671">
        <v>286</v>
      </c>
    </row>
    <row r="672" spans="1:3">
      <c r="A672" s="1">
        <v>40118</v>
      </c>
      <c r="B672" s="85">
        <f>fedfunds!B672</f>
        <v>0.12</v>
      </c>
      <c r="C672">
        <v>287</v>
      </c>
    </row>
    <row r="673" spans="1:3">
      <c r="A673" s="1">
        <v>40148</v>
      </c>
      <c r="B673" s="85">
        <f>fedfunds!B673</f>
        <v>0.12</v>
      </c>
      <c r="C673">
        <v>288</v>
      </c>
    </row>
    <row r="674" spans="1:3">
      <c r="A674" s="1">
        <v>40179</v>
      </c>
      <c r="B674" s="85">
        <f>fedfunds!B674</f>
        <v>0.11</v>
      </c>
      <c r="C674">
        <v>289</v>
      </c>
    </row>
    <row r="675" spans="1:3">
      <c r="A675" s="1">
        <v>40210</v>
      </c>
      <c r="B675" s="85">
        <f>fedfunds!B675</f>
        <v>0.13</v>
      </c>
      <c r="C675">
        <v>290</v>
      </c>
    </row>
    <row r="676" spans="1:3">
      <c r="A676" s="1">
        <v>40238</v>
      </c>
      <c r="B676" s="85">
        <f>fedfunds!B676</f>
        <v>0.16</v>
      </c>
      <c r="C676">
        <v>291</v>
      </c>
    </row>
    <row r="677" spans="1:3">
      <c r="A677" s="1">
        <v>40269</v>
      </c>
      <c r="B677" s="85">
        <f>fedfunds!B677</f>
        <v>0.2</v>
      </c>
      <c r="C677">
        <v>292</v>
      </c>
    </row>
    <row r="678" spans="1:3">
      <c r="A678" s="1">
        <v>40299</v>
      </c>
      <c r="B678" s="85">
        <f>fedfunds!B678</f>
        <v>0.2</v>
      </c>
      <c r="C678">
        <v>293</v>
      </c>
    </row>
    <row r="679" spans="1:3">
      <c r="A679" s="1">
        <v>40330</v>
      </c>
      <c r="B679" s="85">
        <f>fedfunds!B679</f>
        <v>0.18</v>
      </c>
      <c r="C679">
        <v>294</v>
      </c>
    </row>
    <row r="680" spans="1:3">
      <c r="A680" s="1">
        <v>40360</v>
      </c>
      <c r="B680" s="85">
        <f>fedfunds!B680</f>
        <v>0.18</v>
      </c>
      <c r="C680">
        <v>295</v>
      </c>
    </row>
    <row r="681" spans="1:3">
      <c r="A681" s="1">
        <v>40391</v>
      </c>
      <c r="B681" s="85">
        <f>fedfunds!B681</f>
        <v>0.19</v>
      </c>
      <c r="C681">
        <v>296</v>
      </c>
    </row>
    <row r="682" spans="1:3">
      <c r="A682" s="1">
        <v>40422</v>
      </c>
      <c r="B682" s="85">
        <f>fedfunds!B682</f>
        <v>0.19</v>
      </c>
      <c r="C682">
        <v>297</v>
      </c>
    </row>
    <row r="683" spans="1:3">
      <c r="A683" s="1">
        <v>40452</v>
      </c>
      <c r="B683" s="85">
        <f>fedfunds!B683</f>
        <v>0.19</v>
      </c>
      <c r="C683">
        <v>298</v>
      </c>
    </row>
    <row r="684" spans="1:3">
      <c r="A684" s="1">
        <v>40483</v>
      </c>
      <c r="B684" s="85">
        <f>fedfunds!B684</f>
        <v>0.19</v>
      </c>
      <c r="C684">
        <v>299</v>
      </c>
    </row>
    <row r="685" spans="1:3">
      <c r="A685" s="1">
        <v>40513</v>
      </c>
      <c r="B685" s="85">
        <f>fedfunds!B685</f>
        <v>0.18</v>
      </c>
      <c r="C685">
        <v>300</v>
      </c>
    </row>
    <row r="686" spans="1:3">
      <c r="A686" s="1">
        <v>40544</v>
      </c>
      <c r="B686" s="85">
        <f>fedfunds!B686</f>
        <v>0.17</v>
      </c>
      <c r="C686">
        <v>301</v>
      </c>
    </row>
    <row r="687" spans="1:3">
      <c r="A687" s="1">
        <v>40575</v>
      </c>
      <c r="B687" s="85">
        <f>fedfunds!B687</f>
        <v>0.16</v>
      </c>
      <c r="C687">
        <v>302</v>
      </c>
    </row>
    <row r="688" spans="1:3">
      <c r="A688" s="1">
        <v>40603</v>
      </c>
      <c r="B688" s="85">
        <f>fedfunds!B688</f>
        <v>0.14000000000000001</v>
      </c>
      <c r="C688">
        <v>303</v>
      </c>
    </row>
    <row r="689" spans="1:3">
      <c r="A689" s="1">
        <v>40634</v>
      </c>
      <c r="B689" s="85">
        <f>fedfunds!B689</f>
        <v>0.1</v>
      </c>
      <c r="C689">
        <v>304</v>
      </c>
    </row>
    <row r="690" spans="1:3">
      <c r="A690" s="1">
        <v>40664</v>
      </c>
      <c r="B690" s="85">
        <f>fedfunds!B690</f>
        <v>0.09</v>
      </c>
      <c r="C690">
        <v>305</v>
      </c>
    </row>
    <row r="691" spans="1:3">
      <c r="A691" s="1">
        <v>40695</v>
      </c>
      <c r="B691" s="85">
        <f>fedfunds!B691</f>
        <v>0.09</v>
      </c>
      <c r="C691">
        <v>306</v>
      </c>
    </row>
    <row r="692" spans="1:3">
      <c r="A692" s="1">
        <v>40725</v>
      </c>
      <c r="B692" s="85">
        <f>fedfunds!B692</f>
        <v>7.0000000000000007E-2</v>
      </c>
      <c r="C692">
        <v>307</v>
      </c>
    </row>
    <row r="693" spans="1:3">
      <c r="A693" s="1">
        <v>40756</v>
      </c>
      <c r="B693" s="85">
        <f>fedfunds!B693</f>
        <v>0.1</v>
      </c>
      <c r="C693">
        <v>308</v>
      </c>
    </row>
    <row r="694" spans="1:3">
      <c r="A694" s="1">
        <v>40787</v>
      </c>
      <c r="B694" s="85">
        <f>fedfunds!B694</f>
        <v>0.08</v>
      </c>
      <c r="C694">
        <v>309</v>
      </c>
    </row>
    <row r="695" spans="1:3">
      <c r="A695" s="1">
        <v>40817</v>
      </c>
      <c r="B695" s="85">
        <f>fedfunds!B695</f>
        <v>7.0000000000000007E-2</v>
      </c>
      <c r="C695">
        <v>310</v>
      </c>
    </row>
    <row r="696" spans="1:3">
      <c r="A696" s="1">
        <v>40848</v>
      </c>
      <c r="B696" s="85">
        <f>fedfunds!B696</f>
        <v>0.08</v>
      </c>
      <c r="C696">
        <v>311</v>
      </c>
    </row>
    <row r="697" spans="1:3">
      <c r="A697" s="1">
        <v>40878</v>
      </c>
      <c r="B697" s="85">
        <f>fedfunds!B697</f>
        <v>7.0000000000000007E-2</v>
      </c>
      <c r="C697">
        <v>312</v>
      </c>
    </row>
    <row r="698" spans="1:3">
      <c r="A698" s="1">
        <v>40909</v>
      </c>
      <c r="B698" s="85">
        <f>fedfunds!B698</f>
        <v>0.08</v>
      </c>
      <c r="C698">
        <v>313</v>
      </c>
    </row>
    <row r="699" spans="1:3">
      <c r="A699" s="1">
        <v>40940</v>
      </c>
      <c r="B699" s="85">
        <f>fedfunds!B699</f>
        <v>0.1</v>
      </c>
      <c r="C699">
        <v>314</v>
      </c>
    </row>
    <row r="700" spans="1:3">
      <c r="A700" s="1">
        <v>40969</v>
      </c>
      <c r="B700" s="85">
        <f>fedfunds!B700</f>
        <v>0.13</v>
      </c>
      <c r="C700">
        <v>315</v>
      </c>
    </row>
    <row r="701" spans="1:3">
      <c r="A701" s="1">
        <v>41000</v>
      </c>
      <c r="B701" s="85">
        <f>fedfunds!B701</f>
        <v>0.14000000000000001</v>
      </c>
      <c r="C701">
        <v>316</v>
      </c>
    </row>
    <row r="702" spans="1:3">
      <c r="A702" s="1">
        <v>41030</v>
      </c>
      <c r="B702" s="85">
        <f>fedfunds!B702</f>
        <v>0.16</v>
      </c>
      <c r="C702">
        <v>317</v>
      </c>
    </row>
    <row r="703" spans="1:3">
      <c r="A703" s="1">
        <v>41061</v>
      </c>
      <c r="B703" s="85">
        <f>fedfunds!B703</f>
        <v>0.16</v>
      </c>
      <c r="C703">
        <v>318</v>
      </c>
    </row>
    <row r="704" spans="1:3">
      <c r="A704" s="1">
        <v>41091</v>
      </c>
      <c r="B704" s="85">
        <f>fedfunds!B704</f>
        <v>0.16</v>
      </c>
      <c r="C704">
        <v>319</v>
      </c>
    </row>
    <row r="705" spans="1:3">
      <c r="A705" s="1">
        <v>41122</v>
      </c>
      <c r="B705" s="85">
        <f>fedfunds!B705</f>
        <v>0.13</v>
      </c>
      <c r="C705">
        <v>320</v>
      </c>
    </row>
    <row r="706" spans="1:3">
      <c r="A706" s="1">
        <v>41153</v>
      </c>
      <c r="B706" s="85">
        <f>fedfunds!B706</f>
        <v>0.14000000000000001</v>
      </c>
      <c r="C706">
        <v>321</v>
      </c>
    </row>
    <row r="707" spans="1:3">
      <c r="A707" s="1">
        <v>41183</v>
      </c>
      <c r="B707" s="85">
        <f>fedfunds!B707</f>
        <v>0.16</v>
      </c>
      <c r="C707">
        <v>322</v>
      </c>
    </row>
    <row r="708" spans="1:3">
      <c r="A708" s="1">
        <v>41214</v>
      </c>
      <c r="B708" s="85">
        <f>fedfunds!B708</f>
        <v>0.16</v>
      </c>
      <c r="C708">
        <v>323</v>
      </c>
    </row>
    <row r="709" spans="1:3">
      <c r="A709" s="1">
        <v>41244</v>
      </c>
      <c r="B709" s="85">
        <f>fedfunds!B709</f>
        <v>0.16</v>
      </c>
      <c r="C709">
        <v>324</v>
      </c>
    </row>
    <row r="710" spans="1:3">
      <c r="A710" s="1">
        <v>41275</v>
      </c>
      <c r="B710" s="85">
        <f>fedfunds!B710</f>
        <v>0.14000000000000001</v>
      </c>
      <c r="C710">
        <v>325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333"/>
  <sheetViews>
    <sheetView workbookViewId="0">
      <selection activeCell="J16" sqref="J16"/>
    </sheetView>
  </sheetViews>
  <sheetFormatPr baseColWidth="10" defaultRowHeight="15"/>
  <cols>
    <col min="2" max="2" width="16.140625" bestFit="1" customWidth="1"/>
    <col min="3" max="3" width="20.7109375" bestFit="1" customWidth="1"/>
    <col min="4" max="4" width="14.140625" customWidth="1"/>
    <col min="5" max="5" width="12.42578125" bestFit="1" customWidth="1"/>
    <col min="6" max="6" width="14.42578125" customWidth="1"/>
    <col min="7" max="7" width="17.5703125" customWidth="1"/>
    <col min="8" max="8" width="15.42578125" bestFit="1" customWidth="1"/>
    <col min="9" max="9" width="14.5703125" bestFit="1" customWidth="1"/>
    <col min="10" max="10" width="11.7109375" bestFit="1" customWidth="1"/>
    <col min="11" max="11" width="14.42578125" bestFit="1" customWidth="1"/>
    <col min="12" max="12" width="10.28515625" bestFit="1" customWidth="1"/>
    <col min="13" max="13" width="9" bestFit="1" customWidth="1"/>
    <col min="14" max="14" width="12.85546875" bestFit="1" customWidth="1"/>
    <col min="15" max="15" width="5" customWidth="1"/>
  </cols>
  <sheetData>
    <row r="1" spans="1:16" ht="47.25" customHeight="1">
      <c r="B1" s="114" t="s">
        <v>292</v>
      </c>
      <c r="C1" s="114" t="s">
        <v>293</v>
      </c>
      <c r="D1" s="114" t="s">
        <v>294</v>
      </c>
      <c r="E1" s="114" t="s">
        <v>295</v>
      </c>
      <c r="F1" s="114" t="s">
        <v>296</v>
      </c>
      <c r="G1" s="114" t="s">
        <v>297</v>
      </c>
      <c r="H1" s="114" t="s">
        <v>298</v>
      </c>
      <c r="I1" s="114" t="s">
        <v>299</v>
      </c>
      <c r="J1" s="114" t="s">
        <v>300</v>
      </c>
      <c r="K1" s="114" t="s">
        <v>301</v>
      </c>
      <c r="L1" s="114" t="s">
        <v>302</v>
      </c>
      <c r="M1" s="114" t="s">
        <v>303</v>
      </c>
      <c r="N1" s="114" t="s">
        <v>304</v>
      </c>
    </row>
    <row r="2" spans="1:16" ht="30">
      <c r="A2" s="17" t="s">
        <v>305</v>
      </c>
      <c r="B2" s="115">
        <v>3.57375</v>
      </c>
      <c r="C2" s="115">
        <v>16.509730000000001</v>
      </c>
      <c r="D2" s="115">
        <v>1.3819999999999999</v>
      </c>
      <c r="E2" s="115">
        <v>10.88111</v>
      </c>
      <c r="F2" s="115">
        <v>16.905059999999999</v>
      </c>
      <c r="G2" s="115">
        <v>2.3165</v>
      </c>
      <c r="H2" s="115">
        <v>7.1729000000000003</v>
      </c>
      <c r="I2" s="115">
        <v>7.0625400000000003</v>
      </c>
      <c r="J2" s="115">
        <v>16.592420000000001</v>
      </c>
      <c r="K2" s="115">
        <v>5.6614000000000004</v>
      </c>
      <c r="L2" s="115">
        <v>6.65604</v>
      </c>
      <c r="M2" s="115">
        <v>3.6495500000000001</v>
      </c>
      <c r="N2" s="115">
        <v>1.637</v>
      </c>
    </row>
    <row r="3" spans="1:16">
      <c r="B3" s="116"/>
      <c r="C3" s="116"/>
      <c r="D3" s="116"/>
      <c r="E3" s="116"/>
      <c r="F3" s="116"/>
      <c r="G3" s="116"/>
      <c r="H3" s="116"/>
      <c r="I3" s="116"/>
      <c r="J3" s="116" t="s">
        <v>306</v>
      </c>
      <c r="K3" s="116"/>
      <c r="L3" s="116"/>
      <c r="M3" s="116"/>
      <c r="N3" s="116" t="s">
        <v>307</v>
      </c>
    </row>
    <row r="4" spans="1:16">
      <c r="A4" s="5">
        <v>40148</v>
      </c>
      <c r="B4" s="117">
        <v>1810760</v>
      </c>
      <c r="C4" s="117">
        <v>687226</v>
      </c>
      <c r="D4" s="117">
        <v>1260225</v>
      </c>
      <c r="E4" s="117">
        <v>513577</v>
      </c>
      <c r="F4" s="117">
        <v>646066</v>
      </c>
      <c r="G4" s="117">
        <v>345693</v>
      </c>
      <c r="H4" s="117">
        <v>664623</v>
      </c>
      <c r="I4" s="117">
        <v>1148823</v>
      </c>
      <c r="J4" s="117">
        <v>590830</v>
      </c>
      <c r="K4" s="117">
        <v>942565</v>
      </c>
      <c r="L4" s="117">
        <v>734621</v>
      </c>
      <c r="M4" s="117">
        <v>634524</v>
      </c>
      <c r="N4" s="117">
        <v>590218</v>
      </c>
    </row>
    <row r="5" spans="1:16">
      <c r="B5" s="116"/>
      <c r="C5" s="116"/>
      <c r="D5" s="116"/>
      <c r="E5" s="116"/>
      <c r="F5" s="116"/>
      <c r="G5" s="116"/>
      <c r="H5" s="116"/>
      <c r="I5" s="116"/>
      <c r="J5" s="116"/>
      <c r="K5" s="116"/>
      <c r="L5" s="116"/>
      <c r="M5" s="116"/>
      <c r="N5" s="116"/>
    </row>
    <row r="6" spans="1:16">
      <c r="B6" s="118" t="s">
        <v>308</v>
      </c>
      <c r="C6" s="118" t="s">
        <v>309</v>
      </c>
      <c r="D6" s="118" t="s">
        <v>310</v>
      </c>
      <c r="E6" s="118" t="s">
        <v>311</v>
      </c>
      <c r="F6" s="167" t="s">
        <v>312</v>
      </c>
      <c r="G6" s="167"/>
      <c r="H6" s="118" t="s">
        <v>313</v>
      </c>
      <c r="I6" s="167" t="s">
        <v>314</v>
      </c>
      <c r="J6" s="167"/>
      <c r="K6" s="167" t="s">
        <v>315</v>
      </c>
      <c r="L6" s="167"/>
      <c r="M6" s="167"/>
      <c r="N6" s="167"/>
      <c r="P6" s="119" t="s">
        <v>316</v>
      </c>
    </row>
    <row r="7" spans="1:16">
      <c r="B7" s="120">
        <f>+B4</f>
        <v>1810760</v>
      </c>
      <c r="C7" s="120">
        <f>+C4</f>
        <v>687226</v>
      </c>
      <c r="D7" s="120">
        <f>+D4</f>
        <v>1260225</v>
      </c>
      <c r="E7" s="120">
        <f>+E4</f>
        <v>513577</v>
      </c>
      <c r="F7" s="168">
        <f>+SUMPRODUCT(F2:G2,F4:G4)/SUM(F2:G2)</f>
        <v>609866.33386988356</v>
      </c>
      <c r="G7" s="168"/>
      <c r="H7" s="120">
        <f>+H4</f>
        <v>664623</v>
      </c>
      <c r="I7" s="168">
        <f>+SUMPRODUCT(I2:J2,I4:J4)/SUM(I2:J2)</f>
        <v>757427.10615532636</v>
      </c>
      <c r="J7" s="168"/>
      <c r="K7" s="168">
        <f>+SUMPRODUCT(K2:N2,K4:N4)/SUM(K2:N2)</f>
        <v>767315.71547359426</v>
      </c>
      <c r="L7" s="168"/>
      <c r="M7" s="116"/>
      <c r="N7" s="116"/>
      <c r="P7" s="121">
        <f>+(C7*C2+E7*E2+F7*SUM(F2:G2)+H7*H2+I7*SUM(I2:J2)+K7*SUM(K2:N2))/SUM(C2,E2:N2)</f>
        <v>682300.99417555495</v>
      </c>
    </row>
    <row r="9" spans="1:16" ht="30" customHeight="1">
      <c r="B9" s="17" t="s">
        <v>317</v>
      </c>
      <c r="C9" s="17" t="s">
        <v>318</v>
      </c>
      <c r="D9" s="17"/>
      <c r="E9" s="17"/>
      <c r="F9" s="17" t="s">
        <v>319</v>
      </c>
      <c r="G9" s="17" t="s">
        <v>320</v>
      </c>
      <c r="H9" s="17" t="s">
        <v>321</v>
      </c>
      <c r="I9" s="17" t="s">
        <v>322</v>
      </c>
    </row>
    <row r="10" spans="1:16">
      <c r="A10" s="5">
        <v>31413</v>
      </c>
      <c r="B10">
        <f t="shared" ref="B10:B73" si="0">+$M15</f>
        <v>0</v>
      </c>
      <c r="C10" s="122" t="e">
        <f t="shared" ref="C10:C73" si="1">+C11*B10/B11</f>
        <v>#DIV/0!</v>
      </c>
      <c r="D10" s="125">
        <v>1</v>
      </c>
      <c r="E10" t="s">
        <v>11</v>
      </c>
      <c r="F10" s="113">
        <f ca="1">AVERAGE(OFFSET($B$10,(D10-1)*3,0,3,1))</f>
        <v>0</v>
      </c>
      <c r="G10" s="113" t="e">
        <f ca="1">AVERAGE(OFFSET($C$10,(D10-1)*3,0,3,1))</f>
        <v>#DIV/0!</v>
      </c>
      <c r="H10">
        <v>7.7125910927868304</v>
      </c>
      <c r="I10">
        <v>51654.5299997435</v>
      </c>
    </row>
    <row r="11" spans="1:16">
      <c r="A11" s="5">
        <v>31444</v>
      </c>
      <c r="B11">
        <f t="shared" si="0"/>
        <v>0</v>
      </c>
      <c r="C11" s="122" t="e">
        <f t="shared" si="1"/>
        <v>#DIV/0!</v>
      </c>
      <c r="D11" s="125">
        <v>2</v>
      </c>
      <c r="E11" t="s">
        <v>12</v>
      </c>
      <c r="F11" s="113">
        <f t="shared" ref="F11:F74" ca="1" si="2">AVERAGE(OFFSET($B$10,(D11-1)*3,0,3,1))</f>
        <v>0</v>
      </c>
      <c r="G11" s="113" t="e">
        <f t="shared" ref="G11:G74" ca="1" si="3">AVERAGE(OFFSET($C$10,(D11-1)*3,0,3,1))</f>
        <v>#DIV/0!</v>
      </c>
      <c r="H11">
        <v>8.0854410275561808</v>
      </c>
      <c r="I11">
        <v>54151.665905073198</v>
      </c>
    </row>
    <row r="12" spans="1:16">
      <c r="A12" s="5">
        <v>31472</v>
      </c>
      <c r="B12">
        <f t="shared" si="0"/>
        <v>0</v>
      </c>
      <c r="C12" s="122" t="e">
        <f t="shared" si="1"/>
        <v>#DIV/0!</v>
      </c>
      <c r="D12" s="125">
        <v>3</v>
      </c>
      <c r="E12" t="s">
        <v>13</v>
      </c>
      <c r="F12" s="113">
        <f t="shared" ca="1" si="2"/>
        <v>0</v>
      </c>
      <c r="G12" s="113" t="e">
        <f t="shared" ca="1" si="3"/>
        <v>#DIV/0!</v>
      </c>
      <c r="H12">
        <v>8.3900271635238308</v>
      </c>
      <c r="I12">
        <v>56191.609875782102</v>
      </c>
    </row>
    <row r="13" spans="1:16">
      <c r="A13" s="5">
        <v>31503</v>
      </c>
      <c r="B13">
        <f t="shared" si="0"/>
        <v>0</v>
      </c>
      <c r="C13" s="122" t="e">
        <f t="shared" si="1"/>
        <v>#DIV/0!</v>
      </c>
      <c r="D13" s="125">
        <v>4</v>
      </c>
      <c r="E13" t="s">
        <v>14</v>
      </c>
      <c r="F13" s="113">
        <f t="shared" ca="1" si="2"/>
        <v>0</v>
      </c>
      <c r="G13" s="113" t="e">
        <f t="shared" ca="1" si="3"/>
        <v>#DIV/0!</v>
      </c>
      <c r="H13">
        <v>8.8195388854525998</v>
      </c>
      <c r="I13">
        <v>59068.234068409598</v>
      </c>
    </row>
    <row r="14" spans="1:16">
      <c r="A14" s="5">
        <v>31533</v>
      </c>
      <c r="B14">
        <f t="shared" si="0"/>
        <v>0</v>
      </c>
      <c r="C14" s="122" t="e">
        <f t="shared" si="1"/>
        <v>#DIV/0!</v>
      </c>
      <c r="D14" s="125">
        <v>5</v>
      </c>
      <c r="E14" t="s">
        <v>15</v>
      </c>
      <c r="F14" s="113">
        <f t="shared" ca="1" si="2"/>
        <v>0</v>
      </c>
      <c r="G14" s="113" t="e">
        <f t="shared" ca="1" si="3"/>
        <v>#DIV/0!</v>
      </c>
      <c r="H14">
        <v>9.1349100729566306</v>
      </c>
      <c r="I14">
        <v>61180.410154277401</v>
      </c>
    </row>
    <row r="15" spans="1:16">
      <c r="A15" s="5">
        <v>31564</v>
      </c>
      <c r="B15">
        <f t="shared" si="0"/>
        <v>0</v>
      </c>
      <c r="C15" s="122" t="e">
        <f t="shared" si="1"/>
        <v>#DIV/0!</v>
      </c>
      <c r="D15" s="125">
        <v>6</v>
      </c>
      <c r="E15" t="s">
        <v>16</v>
      </c>
      <c r="F15" s="113">
        <f t="shared" ca="1" si="2"/>
        <v>0</v>
      </c>
      <c r="G15" s="113" t="e">
        <f t="shared" ca="1" si="3"/>
        <v>#DIV/0!</v>
      </c>
      <c r="H15">
        <v>9.4957900342727406</v>
      </c>
      <c r="I15">
        <v>63597.378014260001</v>
      </c>
    </row>
    <row r="16" spans="1:16">
      <c r="A16" s="5">
        <v>31594</v>
      </c>
      <c r="B16">
        <f t="shared" si="0"/>
        <v>0</v>
      </c>
      <c r="C16" s="122" t="e">
        <f t="shared" si="1"/>
        <v>#DIV/0!</v>
      </c>
      <c r="D16" s="125">
        <v>7</v>
      </c>
      <c r="E16" t="s">
        <v>17</v>
      </c>
      <c r="F16" s="113">
        <f t="shared" ca="1" si="2"/>
        <v>0</v>
      </c>
      <c r="G16" s="113" t="e">
        <f t="shared" ca="1" si="3"/>
        <v>#DIV/0!</v>
      </c>
      <c r="H16">
        <v>10.039105842554299</v>
      </c>
      <c r="I16">
        <v>67236.196976637497</v>
      </c>
    </row>
    <row r="17" spans="1:9">
      <c r="A17" s="5">
        <v>31625</v>
      </c>
      <c r="B17">
        <f t="shared" si="0"/>
        <v>0</v>
      </c>
      <c r="C17" s="122" t="e">
        <f t="shared" si="1"/>
        <v>#DIV/0!</v>
      </c>
      <c r="D17" s="125">
        <v>8</v>
      </c>
      <c r="E17" t="s">
        <v>18</v>
      </c>
      <c r="F17" s="113">
        <f t="shared" ca="1" si="2"/>
        <v>0</v>
      </c>
      <c r="G17" s="113" t="e">
        <f t="shared" ca="1" si="3"/>
        <v>#DIV/0!</v>
      </c>
      <c r="H17">
        <v>10.626292708232301</v>
      </c>
      <c r="I17">
        <v>71168.839224270399</v>
      </c>
    </row>
    <row r="18" spans="1:9">
      <c r="A18" s="5">
        <v>31656</v>
      </c>
      <c r="B18">
        <f t="shared" si="0"/>
        <v>0</v>
      </c>
      <c r="C18" s="122" t="e">
        <f t="shared" si="1"/>
        <v>#DIV/0!</v>
      </c>
      <c r="D18" s="125">
        <v>9</v>
      </c>
      <c r="E18" t="s">
        <v>19</v>
      </c>
      <c r="F18" s="113">
        <f t="shared" ca="1" si="2"/>
        <v>0</v>
      </c>
      <c r="G18" s="113" t="e">
        <f t="shared" ca="1" si="3"/>
        <v>#DIV/0!</v>
      </c>
      <c r="H18">
        <v>11.183112654748101</v>
      </c>
      <c r="I18">
        <v>74898.101191709007</v>
      </c>
    </row>
    <row r="19" spans="1:9">
      <c r="A19" s="5">
        <v>31686</v>
      </c>
      <c r="B19">
        <f t="shared" si="0"/>
        <v>0</v>
      </c>
      <c r="C19" s="122" t="e">
        <f t="shared" si="1"/>
        <v>#DIV/0!</v>
      </c>
      <c r="D19" s="125">
        <v>10</v>
      </c>
      <c r="E19" t="s">
        <v>20</v>
      </c>
      <c r="F19" s="113">
        <f t="shared" ca="1" si="2"/>
        <v>0</v>
      </c>
      <c r="G19" s="113" t="e">
        <f t="shared" ca="1" si="3"/>
        <v>#DIV/0!</v>
      </c>
      <c r="H19">
        <v>11.802898836696301</v>
      </c>
      <c r="I19">
        <v>79049.075039732794</v>
      </c>
    </row>
    <row r="20" spans="1:9">
      <c r="A20" s="5">
        <v>31717</v>
      </c>
      <c r="B20">
        <f t="shared" si="0"/>
        <v>0</v>
      </c>
      <c r="C20" s="122" t="e">
        <f t="shared" si="1"/>
        <v>#DIV/0!</v>
      </c>
      <c r="D20" s="125">
        <v>11</v>
      </c>
      <c r="E20" t="s">
        <v>21</v>
      </c>
      <c r="F20" s="113">
        <f t="shared" ca="1" si="2"/>
        <v>0</v>
      </c>
      <c r="G20" s="113" t="e">
        <f t="shared" ca="1" si="3"/>
        <v>#DIV/0!</v>
      </c>
      <c r="H20">
        <v>12.5559566700615</v>
      </c>
      <c r="I20">
        <v>84092.626289307096</v>
      </c>
    </row>
    <row r="21" spans="1:9">
      <c r="A21" s="5">
        <v>31747</v>
      </c>
      <c r="B21">
        <f t="shared" si="0"/>
        <v>0</v>
      </c>
      <c r="C21" s="122" t="e">
        <f t="shared" si="1"/>
        <v>#DIV/0!</v>
      </c>
      <c r="D21" s="125">
        <v>12</v>
      </c>
      <c r="E21" t="s">
        <v>22</v>
      </c>
      <c r="F21" s="113">
        <f t="shared" ca="1" si="2"/>
        <v>0</v>
      </c>
      <c r="G21" s="113" t="e">
        <f t="shared" ca="1" si="3"/>
        <v>#DIV/0!</v>
      </c>
      <c r="H21">
        <v>12.8554296572845</v>
      </c>
      <c r="I21">
        <v>86098.325310469198</v>
      </c>
    </row>
    <row r="22" spans="1:9">
      <c r="A22" s="5">
        <v>31778</v>
      </c>
      <c r="B22">
        <f t="shared" si="0"/>
        <v>0</v>
      </c>
      <c r="C22" s="122" t="e">
        <f t="shared" si="1"/>
        <v>#DIV/0!</v>
      </c>
      <c r="D22" s="125">
        <v>13</v>
      </c>
      <c r="E22" t="s">
        <v>23</v>
      </c>
      <c r="F22" s="113">
        <f t="shared" ca="1" si="2"/>
        <v>0</v>
      </c>
      <c r="G22" s="113" t="e">
        <f t="shared" ca="1" si="3"/>
        <v>#DIV/0!</v>
      </c>
      <c r="H22">
        <v>13.3962814131154</v>
      </c>
      <c r="I22">
        <v>89720.641456713507</v>
      </c>
    </row>
    <row r="23" spans="1:9">
      <c r="A23" s="5">
        <v>31809</v>
      </c>
      <c r="B23">
        <f t="shared" si="0"/>
        <v>0</v>
      </c>
      <c r="C23" s="122" t="e">
        <f t="shared" si="1"/>
        <v>#DIV/0!</v>
      </c>
      <c r="D23" s="125">
        <v>14</v>
      </c>
      <c r="E23" t="s">
        <v>24</v>
      </c>
      <c r="F23" s="113">
        <f t="shared" ca="1" si="2"/>
        <v>0</v>
      </c>
      <c r="G23" s="113" t="e">
        <f t="shared" ca="1" si="3"/>
        <v>#DIV/0!</v>
      </c>
      <c r="H23">
        <v>14.1191060582681</v>
      </c>
      <c r="I23">
        <v>94561.708080190496</v>
      </c>
    </row>
    <row r="24" spans="1:9">
      <c r="A24" s="5">
        <v>31837</v>
      </c>
      <c r="B24">
        <f t="shared" si="0"/>
        <v>0</v>
      </c>
      <c r="C24" s="122" t="e">
        <f t="shared" si="1"/>
        <v>#DIV/0!</v>
      </c>
      <c r="D24" s="125">
        <v>15</v>
      </c>
      <c r="E24" t="s">
        <v>25</v>
      </c>
      <c r="F24" s="113">
        <f t="shared" ca="1" si="2"/>
        <v>0</v>
      </c>
      <c r="G24" s="113" t="e">
        <f t="shared" ca="1" si="3"/>
        <v>#DIV/0!</v>
      </c>
      <c r="H24">
        <v>14.812628998977001</v>
      </c>
      <c r="I24">
        <v>99206.528623122198</v>
      </c>
    </row>
    <row r="25" spans="1:9">
      <c r="A25" s="5">
        <v>31868</v>
      </c>
      <c r="B25">
        <f t="shared" si="0"/>
        <v>0</v>
      </c>
      <c r="C25" s="122" t="e">
        <f t="shared" si="1"/>
        <v>#DIV/0!</v>
      </c>
      <c r="D25" s="125">
        <v>16</v>
      </c>
      <c r="E25" t="s">
        <v>26</v>
      </c>
      <c r="F25" s="113">
        <f t="shared" ca="1" si="2"/>
        <v>0</v>
      </c>
      <c r="G25" s="113" t="e">
        <f t="shared" ca="1" si="3"/>
        <v>#DIV/0!</v>
      </c>
      <c r="H25">
        <v>15.6284368608479</v>
      </c>
      <c r="I25">
        <v>104670.34372303</v>
      </c>
    </row>
    <row r="26" spans="1:9">
      <c r="A26" s="5">
        <v>31898</v>
      </c>
      <c r="B26">
        <f t="shared" si="0"/>
        <v>0</v>
      </c>
      <c r="C26" s="122" t="e">
        <f t="shared" si="1"/>
        <v>#DIV/0!</v>
      </c>
      <c r="D26" s="125">
        <v>17</v>
      </c>
      <c r="E26" t="s">
        <v>27</v>
      </c>
      <c r="F26" s="113">
        <f t="shared" ca="1" si="2"/>
        <v>0</v>
      </c>
      <c r="G26" s="113" t="e">
        <f t="shared" ca="1" si="3"/>
        <v>#DIV/0!</v>
      </c>
      <c r="H26">
        <v>16.621313652655399</v>
      </c>
      <c r="I26">
        <v>111320.06538113199</v>
      </c>
    </row>
    <row r="27" spans="1:9">
      <c r="A27" s="5">
        <v>31929</v>
      </c>
      <c r="B27">
        <f t="shared" si="0"/>
        <v>0</v>
      </c>
      <c r="C27" s="122" t="e">
        <f t="shared" si="1"/>
        <v>#DIV/0!</v>
      </c>
      <c r="D27" s="125">
        <v>18</v>
      </c>
      <c r="E27" t="s">
        <v>28</v>
      </c>
      <c r="F27" s="113">
        <f t="shared" ca="1" si="2"/>
        <v>0</v>
      </c>
      <c r="G27" s="113" t="e">
        <f t="shared" ca="1" si="3"/>
        <v>#DIV/0!</v>
      </c>
      <c r="H27">
        <v>17.651173065994499</v>
      </c>
      <c r="I27">
        <v>118217.47551525501</v>
      </c>
    </row>
    <row r="28" spans="1:9">
      <c r="A28" s="5">
        <v>31959</v>
      </c>
      <c r="B28">
        <f t="shared" si="0"/>
        <v>0</v>
      </c>
      <c r="C28" s="122" t="e">
        <f t="shared" si="1"/>
        <v>#DIV/0!</v>
      </c>
      <c r="D28" s="125">
        <v>19</v>
      </c>
      <c r="E28" t="s">
        <v>29</v>
      </c>
      <c r="F28" s="113">
        <f t="shared" ca="1" si="2"/>
        <v>0</v>
      </c>
      <c r="G28" s="113" t="e">
        <f t="shared" ca="1" si="3"/>
        <v>#DIV/0!</v>
      </c>
      <c r="H28">
        <v>18.946200970608299</v>
      </c>
      <c r="I28">
        <v>126890.83274924</v>
      </c>
    </row>
    <row r="29" spans="1:9">
      <c r="A29" s="5">
        <v>31990</v>
      </c>
      <c r="B29">
        <f t="shared" si="0"/>
        <v>0</v>
      </c>
      <c r="C29" s="122" t="e">
        <f t="shared" si="1"/>
        <v>#DIV/0!</v>
      </c>
      <c r="D29" s="125">
        <v>20</v>
      </c>
      <c r="E29" t="s">
        <v>30</v>
      </c>
      <c r="F29" s="113">
        <f t="shared" ca="1" si="2"/>
        <v>0</v>
      </c>
      <c r="G29" s="113" t="e">
        <f t="shared" ca="1" si="3"/>
        <v>#DIV/0!</v>
      </c>
      <c r="H29">
        <v>20.5636053845259</v>
      </c>
      <c r="I29">
        <v>137723.28371337501</v>
      </c>
    </row>
    <row r="30" spans="1:9">
      <c r="A30" s="5">
        <v>32021</v>
      </c>
      <c r="B30">
        <f t="shared" si="0"/>
        <v>0</v>
      </c>
      <c r="C30" s="122" t="e">
        <f t="shared" si="1"/>
        <v>#DIV/0!</v>
      </c>
      <c r="D30" s="125">
        <v>21</v>
      </c>
      <c r="E30" t="s">
        <v>31</v>
      </c>
      <c r="F30" s="113">
        <f t="shared" ca="1" si="2"/>
        <v>0</v>
      </c>
      <c r="G30" s="113" t="e">
        <f t="shared" ca="1" si="3"/>
        <v>#DIV/0!</v>
      </c>
      <c r="H30">
        <v>22.115479828786299</v>
      </c>
      <c r="I30">
        <v>148116.85237004701</v>
      </c>
    </row>
    <row r="31" spans="1:9">
      <c r="A31" s="5">
        <v>32051</v>
      </c>
      <c r="B31">
        <f t="shared" si="0"/>
        <v>0</v>
      </c>
      <c r="C31" s="122" t="e">
        <f t="shared" si="1"/>
        <v>#DIV/0!</v>
      </c>
      <c r="D31" s="125">
        <v>22</v>
      </c>
      <c r="E31" t="s">
        <v>32</v>
      </c>
      <c r="F31" s="113">
        <f t="shared" ca="1" si="2"/>
        <v>0</v>
      </c>
      <c r="G31" s="113" t="e">
        <f t="shared" ca="1" si="3"/>
        <v>#DIV/0!</v>
      </c>
      <c r="H31">
        <v>23.0348441474707</v>
      </c>
      <c r="I31">
        <v>154274.22946970799</v>
      </c>
    </row>
    <row r="32" spans="1:9">
      <c r="A32" s="5">
        <v>32082</v>
      </c>
      <c r="B32">
        <f t="shared" si="0"/>
        <v>0</v>
      </c>
      <c r="C32" s="122" t="e">
        <f t="shared" si="1"/>
        <v>#DIV/0!</v>
      </c>
      <c r="D32" s="125">
        <v>23</v>
      </c>
      <c r="E32" t="s">
        <v>33</v>
      </c>
      <c r="F32" s="113">
        <f t="shared" ca="1" si="2"/>
        <v>0</v>
      </c>
      <c r="G32" s="113" t="e">
        <f t="shared" ca="1" si="3"/>
        <v>#DIV/0!</v>
      </c>
      <c r="H32">
        <v>24.312779047224101</v>
      </c>
      <c r="I32">
        <v>162833.10752057299</v>
      </c>
    </row>
    <row r="33" spans="1:9">
      <c r="A33" s="5">
        <v>32112</v>
      </c>
      <c r="B33">
        <f t="shared" si="0"/>
        <v>0</v>
      </c>
      <c r="C33" s="122" t="e">
        <f t="shared" si="1"/>
        <v>#DIV/0!</v>
      </c>
      <c r="D33" s="125">
        <v>24</v>
      </c>
      <c r="E33" t="s">
        <v>34</v>
      </c>
      <c r="F33" s="113">
        <f t="shared" ca="1" si="2"/>
        <v>0</v>
      </c>
      <c r="G33" s="113" t="e">
        <f t="shared" ca="1" si="3"/>
        <v>#DIV/0!</v>
      </c>
      <c r="H33">
        <v>25.517791799993098</v>
      </c>
      <c r="I33">
        <v>170903.59468151501</v>
      </c>
    </row>
    <row r="34" spans="1:9">
      <c r="A34" s="5">
        <v>32143</v>
      </c>
      <c r="B34">
        <f t="shared" si="0"/>
        <v>0</v>
      </c>
      <c r="C34" s="122" t="e">
        <f t="shared" si="1"/>
        <v>#DIV/0!</v>
      </c>
      <c r="D34" s="125">
        <v>25</v>
      </c>
      <c r="E34" t="s">
        <v>35</v>
      </c>
      <c r="F34" s="113">
        <f t="shared" ca="1" si="2"/>
        <v>0</v>
      </c>
      <c r="G34" s="113" t="e">
        <f t="shared" ca="1" si="3"/>
        <v>#DIV/0!</v>
      </c>
      <c r="H34">
        <v>26.926103295826</v>
      </c>
      <c r="I34">
        <v>180335.660706086</v>
      </c>
    </row>
    <row r="35" spans="1:9">
      <c r="A35" s="5">
        <v>32174</v>
      </c>
      <c r="B35">
        <f t="shared" si="0"/>
        <v>0</v>
      </c>
      <c r="C35" s="122" t="e">
        <f t="shared" si="1"/>
        <v>#DIV/0!</v>
      </c>
      <c r="D35" s="125">
        <v>26</v>
      </c>
      <c r="E35" t="s">
        <v>36</v>
      </c>
      <c r="F35" s="113">
        <f t="shared" ca="1" si="2"/>
        <v>0</v>
      </c>
      <c r="G35" s="113" t="e">
        <f t="shared" ca="1" si="3"/>
        <v>#DIV/0!</v>
      </c>
      <c r="H35">
        <v>28.301645662336298</v>
      </c>
      <c r="I35">
        <v>189548.257818285</v>
      </c>
    </row>
    <row r="36" spans="1:9">
      <c r="A36" s="5">
        <v>32203</v>
      </c>
      <c r="B36">
        <f t="shared" si="0"/>
        <v>0</v>
      </c>
      <c r="C36" s="122" t="e">
        <f t="shared" si="1"/>
        <v>#DIV/0!</v>
      </c>
      <c r="D36" s="125">
        <v>27</v>
      </c>
      <c r="E36" t="s">
        <v>37</v>
      </c>
      <c r="F36" s="113">
        <f t="shared" ca="1" si="2"/>
        <v>0</v>
      </c>
      <c r="G36" s="113" t="e">
        <f t="shared" ca="1" si="3"/>
        <v>#DIV/0!</v>
      </c>
      <c r="H36">
        <v>29.517280961694201</v>
      </c>
      <c r="I36">
        <v>197689.888729356</v>
      </c>
    </row>
    <row r="37" spans="1:9">
      <c r="A37" s="5">
        <v>32234</v>
      </c>
      <c r="B37">
        <f t="shared" si="0"/>
        <v>0</v>
      </c>
      <c r="C37" s="122" t="e">
        <f t="shared" si="1"/>
        <v>#DIV/0!</v>
      </c>
      <c r="D37" s="125">
        <v>28</v>
      </c>
      <c r="E37" t="s">
        <v>38</v>
      </c>
      <c r="F37" s="113">
        <f t="shared" ca="1" si="2"/>
        <v>0</v>
      </c>
      <c r="G37" s="113" t="e">
        <f t="shared" ca="1" si="3"/>
        <v>#DIV/0!</v>
      </c>
      <c r="H37">
        <v>30.661820991950599</v>
      </c>
      <c r="I37">
        <v>205355.364134103</v>
      </c>
    </row>
    <row r="38" spans="1:9">
      <c r="A38" s="5">
        <v>32264</v>
      </c>
      <c r="B38">
        <f t="shared" si="0"/>
        <v>0</v>
      </c>
      <c r="C38" s="122" t="e">
        <f t="shared" si="1"/>
        <v>#DIV/0!</v>
      </c>
      <c r="D38" s="125">
        <v>29</v>
      </c>
      <c r="E38" t="s">
        <v>39</v>
      </c>
      <c r="F38" s="113">
        <f t="shared" ca="1" si="2"/>
        <v>0</v>
      </c>
      <c r="G38" s="113" t="e">
        <f t="shared" ca="1" si="3"/>
        <v>#DIV/0!</v>
      </c>
      <c r="H38">
        <v>31.973471682966</v>
      </c>
      <c r="I38">
        <v>214140.05129701001</v>
      </c>
    </row>
    <row r="39" spans="1:9">
      <c r="A39" s="5">
        <v>32295</v>
      </c>
      <c r="B39">
        <f t="shared" si="0"/>
        <v>0</v>
      </c>
      <c r="C39" s="122" t="e">
        <f t="shared" si="1"/>
        <v>#DIV/0!</v>
      </c>
      <c r="D39" s="125">
        <v>30</v>
      </c>
      <c r="E39" t="s">
        <v>40</v>
      </c>
      <c r="F39" s="113">
        <f t="shared" ca="1" si="2"/>
        <v>0</v>
      </c>
      <c r="G39" s="113" t="e">
        <f t="shared" ca="1" si="3"/>
        <v>#DIV/0!</v>
      </c>
      <c r="H39">
        <v>33.168130543403201</v>
      </c>
      <c r="I39">
        <v>222141.19400082499</v>
      </c>
    </row>
    <row r="40" spans="1:9">
      <c r="A40" s="5">
        <v>32325</v>
      </c>
      <c r="B40">
        <f t="shared" si="0"/>
        <v>0</v>
      </c>
      <c r="C40" s="122" t="e">
        <f t="shared" si="1"/>
        <v>#DIV/0!</v>
      </c>
      <c r="D40" s="125">
        <v>31</v>
      </c>
      <c r="E40" t="s">
        <v>41</v>
      </c>
      <c r="F40" s="113">
        <f t="shared" ca="1" si="2"/>
        <v>0</v>
      </c>
      <c r="G40" s="113" t="e">
        <f t="shared" ca="1" si="3"/>
        <v>#DIV/0!</v>
      </c>
      <c r="H40">
        <v>34.083746937678903</v>
      </c>
      <c r="I40">
        <v>228273.46964445</v>
      </c>
    </row>
    <row r="41" spans="1:9">
      <c r="A41" s="5">
        <v>32356</v>
      </c>
      <c r="B41">
        <f t="shared" si="0"/>
        <v>0</v>
      </c>
      <c r="C41" s="122" t="e">
        <f t="shared" si="1"/>
        <v>#DIV/0!</v>
      </c>
      <c r="D41" s="125">
        <v>32</v>
      </c>
      <c r="E41" t="s">
        <v>42</v>
      </c>
      <c r="F41" s="113">
        <f t="shared" ca="1" si="2"/>
        <v>0</v>
      </c>
      <c r="G41" s="113" t="e">
        <f t="shared" ca="1" si="3"/>
        <v>#DIV/0!</v>
      </c>
      <c r="H41">
        <v>35.985592628916599</v>
      </c>
      <c r="I41">
        <v>241010.94582149701</v>
      </c>
    </row>
    <row r="42" spans="1:9">
      <c r="A42" s="5">
        <v>32387</v>
      </c>
      <c r="B42">
        <f t="shared" si="0"/>
        <v>0</v>
      </c>
      <c r="C42" s="122" t="e">
        <f t="shared" si="1"/>
        <v>#DIV/0!</v>
      </c>
      <c r="D42" s="125">
        <v>33</v>
      </c>
      <c r="E42" t="s">
        <v>43</v>
      </c>
      <c r="F42" s="113">
        <f t="shared" ca="1" si="2"/>
        <v>0</v>
      </c>
      <c r="G42" s="113" t="e">
        <f t="shared" ca="1" si="3"/>
        <v>#DIV/0!</v>
      </c>
      <c r="H42">
        <v>37.619813970090497</v>
      </c>
      <c r="I42">
        <v>251956.026960285</v>
      </c>
    </row>
    <row r="43" spans="1:9">
      <c r="A43" s="5">
        <v>32417</v>
      </c>
      <c r="B43">
        <f t="shared" si="0"/>
        <v>0</v>
      </c>
      <c r="C43" s="122" t="e">
        <f t="shared" si="1"/>
        <v>#DIV/0!</v>
      </c>
      <c r="D43" s="125">
        <v>34</v>
      </c>
      <c r="E43" t="s">
        <v>44</v>
      </c>
      <c r="F43" s="113">
        <f t="shared" ca="1" si="2"/>
        <v>0</v>
      </c>
      <c r="G43" s="113" t="e">
        <f t="shared" ca="1" si="3"/>
        <v>#DIV/0!</v>
      </c>
      <c r="H43">
        <v>39.005738859645</v>
      </c>
      <c r="I43">
        <v>261238.16028294899</v>
      </c>
    </row>
    <row r="44" spans="1:9">
      <c r="A44" s="5">
        <v>32448</v>
      </c>
      <c r="B44">
        <f t="shared" si="0"/>
        <v>0</v>
      </c>
      <c r="C44" s="122" t="e">
        <f t="shared" si="1"/>
        <v>#DIV/0!</v>
      </c>
      <c r="D44" s="125">
        <v>35</v>
      </c>
      <c r="E44" t="s">
        <v>45</v>
      </c>
      <c r="F44" s="113">
        <f t="shared" ca="1" si="2"/>
        <v>0</v>
      </c>
      <c r="G44" s="113" t="e">
        <f t="shared" ca="1" si="3"/>
        <v>#DIV/0!</v>
      </c>
      <c r="H44">
        <v>40.382900146946902</v>
      </c>
      <c r="I44">
        <v>270461.60000247601</v>
      </c>
    </row>
    <row r="45" spans="1:9">
      <c r="A45" s="5">
        <v>32478</v>
      </c>
      <c r="B45">
        <f t="shared" si="0"/>
        <v>0</v>
      </c>
      <c r="C45" s="122" t="e">
        <f t="shared" si="1"/>
        <v>#DIV/0!</v>
      </c>
      <c r="D45" s="125">
        <v>36</v>
      </c>
      <c r="E45" t="s">
        <v>46</v>
      </c>
      <c r="F45" s="113">
        <f t="shared" ca="1" si="2"/>
        <v>0</v>
      </c>
      <c r="G45" s="113" t="e">
        <f t="shared" ca="1" si="3"/>
        <v>#DIV/0!</v>
      </c>
      <c r="H45">
        <v>41.445625500911</v>
      </c>
      <c r="I45">
        <v>277579.127434653</v>
      </c>
    </row>
    <row r="46" spans="1:9">
      <c r="A46" s="5">
        <v>32509</v>
      </c>
      <c r="B46">
        <f t="shared" si="0"/>
        <v>0</v>
      </c>
      <c r="C46" s="122" t="e">
        <f t="shared" si="1"/>
        <v>#DIV/0!</v>
      </c>
      <c r="D46" s="125">
        <v>37</v>
      </c>
      <c r="E46" t="s">
        <v>47</v>
      </c>
      <c r="F46" s="113">
        <f t="shared" ca="1" si="2"/>
        <v>0</v>
      </c>
      <c r="G46" s="113" t="e">
        <f t="shared" ca="1" si="3"/>
        <v>#DIV/0!</v>
      </c>
      <c r="H46">
        <v>42.520196761950402</v>
      </c>
      <c r="I46">
        <v>284775.99198690901</v>
      </c>
    </row>
    <row r="47" spans="1:9">
      <c r="A47" s="5">
        <v>32540</v>
      </c>
      <c r="B47">
        <f t="shared" si="0"/>
        <v>0</v>
      </c>
      <c r="C47" s="122" t="e">
        <f t="shared" si="1"/>
        <v>#DIV/0!</v>
      </c>
      <c r="D47" s="125">
        <v>38</v>
      </c>
      <c r="E47" t="s">
        <v>48</v>
      </c>
      <c r="F47" s="113">
        <f t="shared" ca="1" si="2"/>
        <v>0</v>
      </c>
      <c r="G47" s="113" t="e">
        <f t="shared" ca="1" si="3"/>
        <v>#DIV/0!</v>
      </c>
      <c r="H47">
        <v>44.0722412631035</v>
      </c>
      <c r="I47">
        <v>295170.69958614098</v>
      </c>
    </row>
    <row r="48" spans="1:9">
      <c r="A48" s="5">
        <v>32568</v>
      </c>
      <c r="B48">
        <f t="shared" si="0"/>
        <v>0</v>
      </c>
      <c r="C48" s="122" t="e">
        <f t="shared" si="1"/>
        <v>#DIV/0!</v>
      </c>
      <c r="D48" s="125">
        <v>39</v>
      </c>
      <c r="E48" t="s">
        <v>49</v>
      </c>
      <c r="F48" s="113">
        <f t="shared" ca="1" si="2"/>
        <v>0</v>
      </c>
      <c r="G48" s="113" t="e">
        <f t="shared" ca="1" si="3"/>
        <v>#DIV/0!</v>
      </c>
      <c r="H48">
        <v>45.4058417223672</v>
      </c>
      <c r="I48">
        <v>304102.393760862</v>
      </c>
    </row>
    <row r="49" spans="1:9">
      <c r="A49" s="5">
        <v>32599</v>
      </c>
      <c r="B49">
        <f t="shared" si="0"/>
        <v>0</v>
      </c>
      <c r="C49" s="122" t="e">
        <f t="shared" si="1"/>
        <v>#DIV/0!</v>
      </c>
      <c r="D49" s="125">
        <v>40</v>
      </c>
      <c r="E49" t="s">
        <v>50</v>
      </c>
      <c r="F49" s="113">
        <f t="shared" ca="1" si="2"/>
        <v>0</v>
      </c>
      <c r="G49" s="113" t="e">
        <f t="shared" ca="1" si="3"/>
        <v>#DIV/0!</v>
      </c>
      <c r="H49">
        <v>46.868925426723699</v>
      </c>
      <c r="I49">
        <v>313901.29275421199</v>
      </c>
    </row>
    <row r="50" spans="1:9">
      <c r="A50" s="5">
        <v>32629</v>
      </c>
      <c r="B50">
        <f t="shared" si="0"/>
        <v>0</v>
      </c>
      <c r="C50" s="122" t="e">
        <f t="shared" si="1"/>
        <v>#DIV/0!</v>
      </c>
      <c r="D50" s="125">
        <v>41</v>
      </c>
      <c r="E50" t="s">
        <v>51</v>
      </c>
      <c r="F50" s="113">
        <f t="shared" ca="1" si="2"/>
        <v>0</v>
      </c>
      <c r="G50" s="113" t="e">
        <f t="shared" ca="1" si="3"/>
        <v>#DIV/0!</v>
      </c>
      <c r="H50">
        <v>47.848025355418201</v>
      </c>
      <c r="I50">
        <v>320458.74485182698</v>
      </c>
    </row>
    <row r="51" spans="1:9">
      <c r="A51" s="5">
        <v>32660</v>
      </c>
      <c r="B51">
        <f t="shared" si="0"/>
        <v>0</v>
      </c>
      <c r="C51" s="122" t="e">
        <f t="shared" si="1"/>
        <v>#DIV/0!</v>
      </c>
      <c r="D51" s="125">
        <v>42</v>
      </c>
      <c r="E51" t="s">
        <v>52</v>
      </c>
      <c r="F51" s="113">
        <f t="shared" ca="1" si="2"/>
        <v>0</v>
      </c>
      <c r="G51" s="113" t="e">
        <f t="shared" ca="1" si="3"/>
        <v>#DIV/0!</v>
      </c>
      <c r="H51">
        <v>49.259787096770097</v>
      </c>
      <c r="I51">
        <v>329913.91865098098</v>
      </c>
    </row>
    <row r="52" spans="1:9">
      <c r="A52" s="5">
        <v>32690</v>
      </c>
      <c r="B52">
        <f t="shared" si="0"/>
        <v>0</v>
      </c>
      <c r="C52" s="122" t="e">
        <f t="shared" si="1"/>
        <v>#DIV/0!</v>
      </c>
      <c r="D52" s="125">
        <v>43</v>
      </c>
      <c r="E52" t="s">
        <v>53</v>
      </c>
      <c r="F52" s="113">
        <f t="shared" ca="1" si="2"/>
        <v>0</v>
      </c>
      <c r="G52" s="113" t="e">
        <f t="shared" ca="1" si="3"/>
        <v>#DIV/0!</v>
      </c>
      <c r="H52">
        <v>50.5542003672943</v>
      </c>
      <c r="I52">
        <v>338583.15941718401</v>
      </c>
    </row>
    <row r="53" spans="1:9">
      <c r="A53" s="5">
        <v>32721</v>
      </c>
      <c r="B53">
        <f t="shared" si="0"/>
        <v>0</v>
      </c>
      <c r="C53" s="122" t="e">
        <f t="shared" si="1"/>
        <v>#DIV/0!</v>
      </c>
      <c r="D53" s="125">
        <v>44</v>
      </c>
      <c r="E53" t="s">
        <v>54</v>
      </c>
      <c r="F53" s="113">
        <f t="shared" ca="1" si="2"/>
        <v>0</v>
      </c>
      <c r="G53" s="113" t="e">
        <f t="shared" ca="1" si="3"/>
        <v>#DIV/0!</v>
      </c>
      <c r="H53">
        <v>51.542248785816703</v>
      </c>
      <c r="I53">
        <v>345200.54338897002</v>
      </c>
    </row>
    <row r="54" spans="1:9">
      <c r="A54" s="5">
        <v>32752</v>
      </c>
      <c r="B54">
        <f t="shared" si="0"/>
        <v>0</v>
      </c>
      <c r="C54" s="122" t="e">
        <f t="shared" si="1"/>
        <v>#DIV/0!</v>
      </c>
      <c r="D54" s="125">
        <v>45</v>
      </c>
      <c r="E54" t="s">
        <v>55</v>
      </c>
      <c r="F54" s="113">
        <f t="shared" ca="1" si="2"/>
        <v>0</v>
      </c>
      <c r="G54" s="113" t="e">
        <f t="shared" ca="1" si="3"/>
        <v>#DIV/0!</v>
      </c>
      <c r="H54">
        <v>52.582668784819703</v>
      </c>
      <c r="I54">
        <v>352168.68229293899</v>
      </c>
    </row>
    <row r="55" spans="1:9">
      <c r="A55" s="5">
        <v>32782</v>
      </c>
      <c r="B55">
        <f t="shared" si="0"/>
        <v>0</v>
      </c>
      <c r="C55" s="122" t="e">
        <f t="shared" si="1"/>
        <v>#DIV/0!</v>
      </c>
      <c r="D55" s="125">
        <v>46</v>
      </c>
      <c r="E55" t="s">
        <v>56</v>
      </c>
      <c r="F55" s="113">
        <f t="shared" ca="1" si="2"/>
        <v>0</v>
      </c>
      <c r="G55" s="113" t="e">
        <f t="shared" ca="1" si="3"/>
        <v>#DIV/0!</v>
      </c>
      <c r="H55">
        <v>53.479286129374501</v>
      </c>
      <c r="I55">
        <v>358173.71315280301</v>
      </c>
    </row>
    <row r="56" spans="1:9">
      <c r="A56" s="5">
        <v>32813</v>
      </c>
      <c r="B56">
        <f t="shared" si="0"/>
        <v>0</v>
      </c>
      <c r="C56" s="122" t="e">
        <f t="shared" si="1"/>
        <v>#DIV/0!</v>
      </c>
      <c r="D56" s="125">
        <v>47</v>
      </c>
      <c r="E56" t="s">
        <v>57</v>
      </c>
      <c r="F56" s="113">
        <f t="shared" ca="1" si="2"/>
        <v>0</v>
      </c>
      <c r="G56" s="113" t="e">
        <f t="shared" ca="1" si="3"/>
        <v>#DIV/0!</v>
      </c>
      <c r="H56">
        <v>54.529943620446701</v>
      </c>
      <c r="I56">
        <v>365210.41693240398</v>
      </c>
    </row>
    <row r="57" spans="1:9">
      <c r="A57" s="5">
        <v>32843</v>
      </c>
      <c r="B57">
        <f t="shared" si="0"/>
        <v>0</v>
      </c>
      <c r="C57" s="122" t="e">
        <f t="shared" si="1"/>
        <v>#DIV/0!</v>
      </c>
      <c r="D57" s="125">
        <v>48</v>
      </c>
      <c r="E57" t="s">
        <v>58</v>
      </c>
      <c r="F57" s="113">
        <f t="shared" ca="1" si="2"/>
        <v>0</v>
      </c>
      <c r="G57" s="113" t="e">
        <f t="shared" ca="1" si="3"/>
        <v>#DIV/0!</v>
      </c>
      <c r="H57">
        <v>55.625930616247402</v>
      </c>
      <c r="I57">
        <v>372550.71184427902</v>
      </c>
    </row>
    <row r="58" spans="1:9">
      <c r="A58" s="5">
        <v>32874</v>
      </c>
      <c r="B58">
        <f t="shared" si="0"/>
        <v>0</v>
      </c>
      <c r="C58" s="122" t="e">
        <f t="shared" si="1"/>
        <v>#DIV/0!</v>
      </c>
      <c r="D58" s="125">
        <v>49</v>
      </c>
      <c r="E58" t="s">
        <v>59</v>
      </c>
      <c r="F58" s="113">
        <f t="shared" ca="1" si="2"/>
        <v>0</v>
      </c>
      <c r="G58" s="113" t="e">
        <f t="shared" ca="1" si="3"/>
        <v>#DIV/0!</v>
      </c>
      <c r="H58">
        <v>56.853843117591097</v>
      </c>
      <c r="I58">
        <v>380774.56844211102</v>
      </c>
    </row>
    <row r="59" spans="1:9">
      <c r="A59" s="5">
        <v>32905</v>
      </c>
      <c r="B59">
        <f t="shared" si="0"/>
        <v>0</v>
      </c>
      <c r="C59" s="122" t="e">
        <f t="shared" si="1"/>
        <v>#DIV/0!</v>
      </c>
      <c r="D59" s="125">
        <v>50</v>
      </c>
      <c r="E59" t="s">
        <v>60</v>
      </c>
      <c r="F59" s="113">
        <f t="shared" ca="1" si="2"/>
        <v>0</v>
      </c>
      <c r="G59" s="113" t="e">
        <f t="shared" ca="1" si="3"/>
        <v>#DIV/0!</v>
      </c>
      <c r="H59">
        <v>58.010376190307198</v>
      </c>
      <c r="I59">
        <v>388520.36639477703</v>
      </c>
    </row>
    <row r="60" spans="1:9">
      <c r="A60" s="5">
        <v>32933</v>
      </c>
      <c r="B60">
        <f t="shared" si="0"/>
        <v>0</v>
      </c>
      <c r="C60" s="122" t="e">
        <f t="shared" si="1"/>
        <v>#DIV/0!</v>
      </c>
      <c r="D60" s="125">
        <v>51</v>
      </c>
      <c r="E60" t="s">
        <v>61</v>
      </c>
      <c r="F60" s="113">
        <f t="shared" ca="1" si="2"/>
        <v>0</v>
      </c>
      <c r="G60" s="113" t="e">
        <f t="shared" ca="1" si="3"/>
        <v>#DIV/0!</v>
      </c>
      <c r="H60">
        <v>58.858313061662002</v>
      </c>
      <c r="I60">
        <v>394199.36324919399</v>
      </c>
    </row>
    <row r="61" spans="1:9">
      <c r="A61" s="5">
        <v>32964</v>
      </c>
      <c r="B61">
        <f t="shared" si="0"/>
        <v>0</v>
      </c>
      <c r="C61" s="122" t="e">
        <f t="shared" si="1"/>
        <v>#DIV/0!</v>
      </c>
      <c r="D61" s="125">
        <v>52</v>
      </c>
      <c r="E61" t="s">
        <v>62</v>
      </c>
      <c r="F61" s="113">
        <f t="shared" ca="1" si="2"/>
        <v>0</v>
      </c>
      <c r="G61" s="113" t="e">
        <f t="shared" ca="1" si="3"/>
        <v>#DIV/0!</v>
      </c>
      <c r="H61">
        <v>59.8033709222222</v>
      </c>
      <c r="I61">
        <v>400528.82101814699</v>
      </c>
    </row>
    <row r="62" spans="1:9">
      <c r="A62" s="5">
        <v>32994</v>
      </c>
      <c r="B62">
        <f t="shared" si="0"/>
        <v>0</v>
      </c>
      <c r="C62" s="122" t="e">
        <f t="shared" si="1"/>
        <v>#DIV/0!</v>
      </c>
      <c r="D62" s="125">
        <v>53</v>
      </c>
      <c r="E62" t="s">
        <v>63</v>
      </c>
      <c r="F62" s="113">
        <f t="shared" ca="1" si="2"/>
        <v>0</v>
      </c>
      <c r="G62" s="113" t="e">
        <f t="shared" ca="1" si="3"/>
        <v>#DIV/0!</v>
      </c>
      <c r="H62">
        <v>60.657650443643497</v>
      </c>
      <c r="I62">
        <v>406250.29732039699</v>
      </c>
    </row>
    <row r="63" spans="1:9">
      <c r="A63" s="5">
        <v>33025</v>
      </c>
      <c r="B63">
        <f t="shared" si="0"/>
        <v>0</v>
      </c>
      <c r="C63" s="122" t="e">
        <f t="shared" si="1"/>
        <v>#DIV/0!</v>
      </c>
      <c r="D63" s="125">
        <v>54</v>
      </c>
      <c r="E63" t="s">
        <v>64</v>
      </c>
      <c r="F63" s="113">
        <f t="shared" ca="1" si="2"/>
        <v>0</v>
      </c>
      <c r="G63" s="113" t="e">
        <f t="shared" ca="1" si="3"/>
        <v>#DIV/0!</v>
      </c>
      <c r="H63">
        <v>61.619316913774</v>
      </c>
      <c r="I63">
        <v>412690.99007015</v>
      </c>
    </row>
    <row r="64" spans="1:9">
      <c r="A64" s="5">
        <v>33055</v>
      </c>
      <c r="B64">
        <f t="shared" si="0"/>
        <v>0</v>
      </c>
      <c r="C64" s="122" t="e">
        <f t="shared" si="1"/>
        <v>#DIV/0!</v>
      </c>
      <c r="D64" s="125">
        <v>55</v>
      </c>
      <c r="E64" t="s">
        <v>65</v>
      </c>
      <c r="F64" s="113">
        <f t="shared" ca="1" si="2"/>
        <v>0</v>
      </c>
      <c r="G64" s="113" t="e">
        <f t="shared" ca="1" si="3"/>
        <v>#DIV/0!</v>
      </c>
      <c r="H64">
        <v>62.478692062248001</v>
      </c>
      <c r="I64">
        <v>418446.59397212602</v>
      </c>
    </row>
    <row r="65" spans="1:9">
      <c r="A65" s="5">
        <v>33086</v>
      </c>
      <c r="B65">
        <f t="shared" si="0"/>
        <v>0</v>
      </c>
      <c r="C65" s="122" t="e">
        <f t="shared" si="1"/>
        <v>#DIV/0!</v>
      </c>
      <c r="D65" s="125">
        <v>56</v>
      </c>
      <c r="E65" t="s">
        <v>66</v>
      </c>
      <c r="F65" s="113">
        <f t="shared" ca="1" si="2"/>
        <v>0</v>
      </c>
      <c r="G65" s="113" t="e">
        <f t="shared" ca="1" si="3"/>
        <v>#DIV/0!</v>
      </c>
      <c r="H65">
        <v>63.024036575237098</v>
      </c>
      <c r="I65">
        <v>422099.00004004198</v>
      </c>
    </row>
    <row r="66" spans="1:9">
      <c r="A66" s="5">
        <v>33117</v>
      </c>
      <c r="B66">
        <f t="shared" si="0"/>
        <v>0</v>
      </c>
      <c r="C66" s="122" t="e">
        <f t="shared" si="1"/>
        <v>#DIV/0!</v>
      </c>
      <c r="D66" s="125">
        <v>57</v>
      </c>
      <c r="E66" t="s">
        <v>67</v>
      </c>
      <c r="F66" s="113">
        <f t="shared" ca="1" si="2"/>
        <v>0</v>
      </c>
      <c r="G66" s="113" t="e">
        <f t="shared" ca="1" si="3"/>
        <v>#DIV/0!</v>
      </c>
      <c r="H66">
        <v>63.621676724901803</v>
      </c>
      <c r="I66">
        <v>426101.65241379797</v>
      </c>
    </row>
    <row r="67" spans="1:9">
      <c r="A67" s="5">
        <v>33147</v>
      </c>
      <c r="B67">
        <f t="shared" si="0"/>
        <v>0</v>
      </c>
      <c r="C67" s="122" t="e">
        <f t="shared" si="1"/>
        <v>#DIV/0!</v>
      </c>
      <c r="D67" s="125">
        <v>58</v>
      </c>
      <c r="E67" t="s">
        <v>68</v>
      </c>
      <c r="F67" s="113">
        <f t="shared" ca="1" si="2"/>
        <v>0</v>
      </c>
      <c r="G67" s="113" t="e">
        <f t="shared" ca="1" si="3"/>
        <v>#DIV/0!</v>
      </c>
      <c r="H67">
        <v>64.542943533769304</v>
      </c>
      <c r="I67">
        <v>432271.77130615601</v>
      </c>
    </row>
    <row r="68" spans="1:9">
      <c r="A68" s="5">
        <v>33178</v>
      </c>
      <c r="B68">
        <f t="shared" si="0"/>
        <v>0</v>
      </c>
      <c r="C68" s="122" t="e">
        <f t="shared" si="1"/>
        <v>#DIV/0!</v>
      </c>
      <c r="D68" s="125">
        <v>59</v>
      </c>
      <c r="E68" t="s">
        <v>69</v>
      </c>
      <c r="F68" s="113">
        <f t="shared" ca="1" si="2"/>
        <v>0</v>
      </c>
      <c r="G68" s="113" t="e">
        <f t="shared" ca="1" si="3"/>
        <v>#DIV/0!</v>
      </c>
      <c r="H68">
        <v>65.352799256329305</v>
      </c>
      <c r="I68">
        <v>437695.72237705498</v>
      </c>
    </row>
    <row r="69" spans="1:9">
      <c r="A69" s="5">
        <v>33208</v>
      </c>
      <c r="B69">
        <f t="shared" si="0"/>
        <v>0</v>
      </c>
      <c r="C69" s="122" t="e">
        <f t="shared" si="1"/>
        <v>#DIV/0!</v>
      </c>
      <c r="D69" s="125">
        <v>60</v>
      </c>
      <c r="E69" t="s">
        <v>70</v>
      </c>
      <c r="F69" s="113">
        <f t="shared" ca="1" si="2"/>
        <v>0</v>
      </c>
      <c r="G69" s="113" t="e">
        <f t="shared" ca="1" si="3"/>
        <v>#DIV/0!</v>
      </c>
      <c r="H69">
        <v>66.106793268939001</v>
      </c>
      <c r="I69">
        <v>442745.54362060199</v>
      </c>
    </row>
    <row r="70" spans="1:9">
      <c r="A70" s="5">
        <v>33239</v>
      </c>
      <c r="B70">
        <f t="shared" si="0"/>
        <v>0</v>
      </c>
      <c r="C70" s="122" t="e">
        <f t="shared" si="1"/>
        <v>#DIV/0!</v>
      </c>
      <c r="D70" s="125">
        <v>61</v>
      </c>
      <c r="E70" t="s">
        <v>71</v>
      </c>
      <c r="F70" s="113">
        <f t="shared" ca="1" si="2"/>
        <v>0</v>
      </c>
      <c r="G70" s="113" t="e">
        <f t="shared" ca="1" si="3"/>
        <v>#DIV/0!</v>
      </c>
      <c r="H70">
        <v>66.7023292336022</v>
      </c>
      <c r="I70">
        <v>446734.10336389497</v>
      </c>
    </row>
    <row r="71" spans="1:9">
      <c r="A71" s="5">
        <v>33270</v>
      </c>
      <c r="B71">
        <f t="shared" si="0"/>
        <v>0</v>
      </c>
      <c r="C71" s="122" t="e">
        <f t="shared" si="1"/>
        <v>#DIV/0!</v>
      </c>
      <c r="D71" s="125">
        <v>62</v>
      </c>
      <c r="E71" t="s">
        <v>72</v>
      </c>
      <c r="F71" s="113">
        <f t="shared" ca="1" si="2"/>
        <v>0</v>
      </c>
      <c r="G71" s="113" t="e">
        <f t="shared" ca="1" si="3"/>
        <v>#DIV/0!</v>
      </c>
      <c r="H71">
        <v>67.636100469317398</v>
      </c>
      <c r="I71">
        <v>452987.969766672</v>
      </c>
    </row>
    <row r="72" spans="1:9">
      <c r="A72" s="5">
        <v>33298</v>
      </c>
      <c r="B72">
        <f t="shared" si="0"/>
        <v>0</v>
      </c>
      <c r="C72" s="122" t="e">
        <f t="shared" si="1"/>
        <v>#DIV/0!</v>
      </c>
      <c r="D72" s="125">
        <v>63</v>
      </c>
      <c r="E72" t="s">
        <v>73</v>
      </c>
      <c r="F72" s="113">
        <f t="shared" ca="1" si="2"/>
        <v>0</v>
      </c>
      <c r="G72" s="113" t="e">
        <f t="shared" ca="1" si="3"/>
        <v>#DIV/0!</v>
      </c>
      <c r="H72">
        <v>68.525223484845995</v>
      </c>
      <c r="I72">
        <v>458942.80789102498</v>
      </c>
    </row>
    <row r="73" spans="1:9">
      <c r="A73" s="5">
        <v>33329</v>
      </c>
      <c r="B73">
        <f t="shared" si="0"/>
        <v>0</v>
      </c>
      <c r="C73" s="122" t="e">
        <f t="shared" si="1"/>
        <v>#DIV/0!</v>
      </c>
      <c r="D73" s="125">
        <v>64</v>
      </c>
      <c r="E73" t="s">
        <v>74</v>
      </c>
      <c r="F73" s="113">
        <f t="shared" ca="1" si="2"/>
        <v>0</v>
      </c>
      <c r="G73" s="113" t="e">
        <f t="shared" ca="1" si="3"/>
        <v>#DIV/0!</v>
      </c>
      <c r="H73">
        <v>69.360022566760406</v>
      </c>
      <c r="I73">
        <v>464533.81533618801</v>
      </c>
    </row>
    <row r="74" spans="1:9">
      <c r="A74" s="5">
        <v>33359</v>
      </c>
      <c r="B74">
        <f t="shared" ref="B74:B137" si="4">+$M79</f>
        <v>0</v>
      </c>
      <c r="C74" s="122" t="e">
        <f t="shared" ref="C74:C137" si="5">+C75*B74/B75</f>
        <v>#DIV/0!</v>
      </c>
      <c r="D74" s="125">
        <v>65</v>
      </c>
      <c r="E74" t="s">
        <v>75</v>
      </c>
      <c r="F74" s="113">
        <f t="shared" ca="1" si="2"/>
        <v>0</v>
      </c>
      <c r="G74" s="113" t="e">
        <f t="shared" ca="1" si="3"/>
        <v>#DIV/0!</v>
      </c>
      <c r="H74">
        <v>70.220075343105904</v>
      </c>
      <c r="I74">
        <v>470293.95760283002</v>
      </c>
    </row>
    <row r="75" spans="1:9">
      <c r="A75" s="5">
        <v>33390</v>
      </c>
      <c r="B75">
        <f t="shared" si="4"/>
        <v>0</v>
      </c>
      <c r="C75" s="122" t="e">
        <f t="shared" si="5"/>
        <v>#DIV/0!</v>
      </c>
      <c r="D75" s="125">
        <v>66</v>
      </c>
      <c r="E75" t="s">
        <v>76</v>
      </c>
      <c r="F75" s="113">
        <f t="shared" ref="F75:F117" ca="1" si="6">AVERAGE(OFFSET($B$10,(D75-1)*3,0,3,1))</f>
        <v>0</v>
      </c>
      <c r="G75" s="113" t="e">
        <f t="shared" ref="G75:G117" ca="1" si="7">AVERAGE(OFFSET($C$10,(D75-1)*3,0,3,1))</f>
        <v>#DIV/0!</v>
      </c>
      <c r="H75">
        <v>70.809906312859894</v>
      </c>
      <c r="I75">
        <v>474244.30854845297</v>
      </c>
    </row>
    <row r="76" spans="1:9">
      <c r="A76" s="5">
        <v>33420</v>
      </c>
      <c r="B76">
        <f t="shared" si="4"/>
        <v>0</v>
      </c>
      <c r="C76" s="122" t="e">
        <f t="shared" si="5"/>
        <v>#DIV/0!</v>
      </c>
      <c r="D76" s="125">
        <v>67</v>
      </c>
      <c r="E76" t="s">
        <v>77</v>
      </c>
      <c r="F76" s="113">
        <f t="shared" ca="1" si="6"/>
        <v>0</v>
      </c>
      <c r="G76" s="113" t="e">
        <f t="shared" ca="1" si="7"/>
        <v>#DIV/0!</v>
      </c>
      <c r="H76">
        <v>71.391779887168894</v>
      </c>
      <c r="I76">
        <v>478141.36540511198</v>
      </c>
    </row>
    <row r="77" spans="1:9">
      <c r="A77" s="5">
        <v>33451</v>
      </c>
      <c r="B77">
        <f t="shared" si="4"/>
        <v>0</v>
      </c>
      <c r="C77" s="122" t="e">
        <f t="shared" si="5"/>
        <v>#DIV/0!</v>
      </c>
      <c r="D77" s="125">
        <v>68</v>
      </c>
      <c r="E77" t="s">
        <v>78</v>
      </c>
      <c r="F77" s="113">
        <f t="shared" ca="1" si="6"/>
        <v>0</v>
      </c>
      <c r="G77" s="113" t="e">
        <f t="shared" ca="1" si="7"/>
        <v>#DIV/0!</v>
      </c>
      <c r="H77">
        <v>71.976023231376601</v>
      </c>
      <c r="I77">
        <v>482054.29362707603</v>
      </c>
    </row>
    <row r="78" spans="1:9">
      <c r="A78" s="5">
        <v>33482</v>
      </c>
      <c r="B78">
        <f t="shared" si="4"/>
        <v>0</v>
      </c>
      <c r="C78" s="122" t="e">
        <f t="shared" si="5"/>
        <v>#DIV/0!</v>
      </c>
      <c r="D78" s="125">
        <v>69</v>
      </c>
      <c r="E78" t="s">
        <v>79</v>
      </c>
      <c r="F78" s="113">
        <f t="shared" ca="1" si="6"/>
        <v>0</v>
      </c>
      <c r="G78" s="113" t="e">
        <f t="shared" ca="1" si="7"/>
        <v>#DIV/0!</v>
      </c>
      <c r="H78">
        <v>72.527439519204506</v>
      </c>
      <c r="I78">
        <v>485747.36497435701</v>
      </c>
    </row>
    <row r="79" spans="1:9">
      <c r="A79" s="5">
        <v>33512</v>
      </c>
      <c r="B79">
        <f t="shared" si="4"/>
        <v>0</v>
      </c>
      <c r="C79" s="122" t="e">
        <f t="shared" si="5"/>
        <v>#DIV/0!</v>
      </c>
      <c r="D79" s="125">
        <v>70</v>
      </c>
      <c r="E79" t="s">
        <v>80</v>
      </c>
      <c r="F79" s="113">
        <f t="shared" ca="1" si="6"/>
        <v>0</v>
      </c>
      <c r="G79" s="113" t="e">
        <f t="shared" ca="1" si="7"/>
        <v>#DIV/0!</v>
      </c>
      <c r="H79">
        <v>73.052970257180803</v>
      </c>
      <c r="I79">
        <v>489267.069695157</v>
      </c>
    </row>
    <row r="80" spans="1:9">
      <c r="A80" s="5">
        <v>33543</v>
      </c>
      <c r="B80">
        <f t="shared" si="4"/>
        <v>0</v>
      </c>
      <c r="C80" s="122" t="e">
        <f t="shared" si="5"/>
        <v>#DIV/0!</v>
      </c>
      <c r="D80" s="125">
        <v>71</v>
      </c>
      <c r="E80" t="s">
        <v>81</v>
      </c>
      <c r="F80" s="113">
        <f t="shared" ca="1" si="6"/>
        <v>0</v>
      </c>
      <c r="G80" s="113" t="e">
        <f t="shared" ca="1" si="7"/>
        <v>#DIV/0!</v>
      </c>
      <c r="H80">
        <v>73.431533576745096</v>
      </c>
      <c r="I80">
        <v>491802.47058809601</v>
      </c>
    </row>
    <row r="81" spans="1:9">
      <c r="A81" s="5">
        <v>33573</v>
      </c>
      <c r="B81">
        <f t="shared" si="4"/>
        <v>0</v>
      </c>
      <c r="C81" s="122" t="e">
        <f t="shared" si="5"/>
        <v>#DIV/0!</v>
      </c>
      <c r="D81" s="125">
        <v>72</v>
      </c>
      <c r="E81" t="s">
        <v>82</v>
      </c>
      <c r="F81" s="113">
        <f t="shared" ca="1" si="6"/>
        <v>0</v>
      </c>
      <c r="G81" s="113" t="e">
        <f t="shared" ca="1" si="7"/>
        <v>#DIV/0!</v>
      </c>
      <c r="H81">
        <v>73.8919987912778</v>
      </c>
      <c r="I81">
        <v>494886.40359461599</v>
      </c>
    </row>
    <row r="82" spans="1:9">
      <c r="A82" s="5">
        <v>33604</v>
      </c>
      <c r="B82">
        <f t="shared" si="4"/>
        <v>0</v>
      </c>
      <c r="C82" s="122" t="e">
        <f t="shared" si="5"/>
        <v>#DIV/0!</v>
      </c>
      <c r="D82" s="125">
        <v>73</v>
      </c>
      <c r="E82" t="s">
        <v>83</v>
      </c>
      <c r="F82" s="113">
        <f t="shared" ca="1" si="6"/>
        <v>0</v>
      </c>
      <c r="G82" s="113" t="e">
        <f t="shared" ca="1" si="7"/>
        <v>#DIV/0!</v>
      </c>
      <c r="H82">
        <v>74.145886150522998</v>
      </c>
      <c r="I82">
        <v>496586.79611624702</v>
      </c>
    </row>
    <row r="83" spans="1:9">
      <c r="A83" s="5">
        <v>33635</v>
      </c>
      <c r="B83">
        <f t="shared" si="4"/>
        <v>0</v>
      </c>
      <c r="C83" s="122" t="e">
        <f t="shared" si="5"/>
        <v>#DIV/0!</v>
      </c>
      <c r="D83" s="125">
        <v>74</v>
      </c>
      <c r="E83" t="s">
        <v>84</v>
      </c>
      <c r="F83" s="113">
        <f t="shared" ca="1" si="6"/>
        <v>0</v>
      </c>
      <c r="G83" s="113" t="e">
        <f t="shared" ca="1" si="7"/>
        <v>#DIV/0!</v>
      </c>
      <c r="H83">
        <v>74.434995602521795</v>
      </c>
      <c r="I83">
        <v>498523.08609657199</v>
      </c>
    </row>
    <row r="84" spans="1:9">
      <c r="A84" s="5">
        <v>33664</v>
      </c>
      <c r="B84">
        <f t="shared" si="4"/>
        <v>0</v>
      </c>
      <c r="C84" s="122" t="e">
        <f t="shared" si="5"/>
        <v>#DIV/0!</v>
      </c>
      <c r="D84" s="125">
        <v>75</v>
      </c>
      <c r="E84" t="s">
        <v>85</v>
      </c>
      <c r="F84" s="113">
        <f t="shared" ca="1" si="6"/>
        <v>0</v>
      </c>
      <c r="G84" s="113" t="e">
        <f t="shared" ca="1" si="7"/>
        <v>#DIV/0!</v>
      </c>
      <c r="H84">
        <v>75.020700632873897</v>
      </c>
      <c r="I84">
        <v>502445.80385776999</v>
      </c>
    </row>
    <row r="85" spans="1:9">
      <c r="A85" s="5">
        <v>33695</v>
      </c>
      <c r="B85">
        <f t="shared" si="4"/>
        <v>0</v>
      </c>
      <c r="C85" s="122" t="e">
        <f t="shared" si="5"/>
        <v>#DIV/0!</v>
      </c>
      <c r="D85" s="125">
        <v>76</v>
      </c>
      <c r="E85" t="s">
        <v>86</v>
      </c>
      <c r="F85" s="113">
        <f t="shared" ca="1" si="6"/>
        <v>0</v>
      </c>
      <c r="G85" s="113" t="e">
        <f t="shared" ca="1" si="7"/>
        <v>#DIV/0!</v>
      </c>
      <c r="H85">
        <v>75.6757372481635</v>
      </c>
      <c r="I85">
        <v>506832.86497527699</v>
      </c>
    </row>
    <row r="86" spans="1:9">
      <c r="A86" s="5">
        <v>33725</v>
      </c>
      <c r="B86">
        <f t="shared" si="4"/>
        <v>0</v>
      </c>
      <c r="C86" s="122" t="e">
        <f t="shared" si="5"/>
        <v>#DIV/0!</v>
      </c>
      <c r="D86" s="125">
        <v>77</v>
      </c>
      <c r="E86" t="s">
        <v>87</v>
      </c>
      <c r="F86" s="113">
        <f t="shared" ca="1" si="6"/>
        <v>0</v>
      </c>
      <c r="G86" s="113" t="e">
        <f t="shared" ca="1" si="7"/>
        <v>#DIV/0!</v>
      </c>
      <c r="H86">
        <v>76.756216117153897</v>
      </c>
      <c r="I86">
        <v>514069.29531088698</v>
      </c>
    </row>
    <row r="87" spans="1:9">
      <c r="A87" s="5">
        <v>33756</v>
      </c>
      <c r="B87">
        <f t="shared" si="4"/>
        <v>0</v>
      </c>
      <c r="C87" s="122" t="e">
        <f t="shared" si="5"/>
        <v>#DIV/0!</v>
      </c>
      <c r="D87" s="125">
        <v>78</v>
      </c>
      <c r="E87" t="s">
        <v>88</v>
      </c>
      <c r="F87" s="113">
        <f t="shared" ca="1" si="6"/>
        <v>0</v>
      </c>
      <c r="G87" s="113" t="e">
        <f t="shared" ca="1" si="7"/>
        <v>#DIV/0!</v>
      </c>
      <c r="H87">
        <v>77.932221025118395</v>
      </c>
      <c r="I87">
        <v>521945.50449528801</v>
      </c>
    </row>
    <row r="88" spans="1:9">
      <c r="A88" s="5">
        <v>33786</v>
      </c>
      <c r="B88">
        <f t="shared" si="4"/>
        <v>0</v>
      </c>
      <c r="C88" s="122" t="e">
        <f t="shared" si="5"/>
        <v>#DIV/0!</v>
      </c>
      <c r="D88" s="125">
        <v>79</v>
      </c>
      <c r="E88" t="s">
        <v>89</v>
      </c>
      <c r="F88" s="113">
        <f t="shared" ca="1" si="6"/>
        <v>0</v>
      </c>
      <c r="G88" s="113" t="e">
        <f t="shared" ca="1" si="7"/>
        <v>#DIV/0!</v>
      </c>
      <c r="H88">
        <v>78.922686019667907</v>
      </c>
      <c r="I88">
        <v>528579.07331357501</v>
      </c>
    </row>
    <row r="89" spans="1:9">
      <c r="A89" s="5">
        <v>33817</v>
      </c>
      <c r="B89">
        <f t="shared" si="4"/>
        <v>0</v>
      </c>
      <c r="C89" s="122" t="e">
        <f t="shared" si="5"/>
        <v>#DIV/0!</v>
      </c>
      <c r="D89" s="125">
        <v>80</v>
      </c>
      <c r="E89" t="s">
        <v>90</v>
      </c>
      <c r="F89" s="113">
        <f t="shared" ca="1" si="6"/>
        <v>0</v>
      </c>
      <c r="G89" s="113" t="e">
        <f t="shared" ca="1" si="7"/>
        <v>#DIV/0!</v>
      </c>
      <c r="H89">
        <v>79.866038672408393</v>
      </c>
      <c r="I89">
        <v>534897.110573543</v>
      </c>
    </row>
    <row r="90" spans="1:9">
      <c r="A90" s="5">
        <v>33848</v>
      </c>
      <c r="B90">
        <f t="shared" si="4"/>
        <v>0</v>
      </c>
      <c r="C90" s="122" t="e">
        <f t="shared" si="5"/>
        <v>#DIV/0!</v>
      </c>
      <c r="D90" s="125">
        <v>81</v>
      </c>
      <c r="E90" t="s">
        <v>91</v>
      </c>
      <c r="F90" s="113">
        <f t="shared" ca="1" si="6"/>
        <v>0</v>
      </c>
      <c r="G90" s="113" t="e">
        <f t="shared" ca="1" si="7"/>
        <v>#DIV/0!</v>
      </c>
      <c r="H90">
        <v>80.680204233290297</v>
      </c>
      <c r="I90">
        <v>540349.92647984298</v>
      </c>
    </row>
    <row r="91" spans="1:9">
      <c r="A91" s="5">
        <v>33878</v>
      </c>
      <c r="B91">
        <f t="shared" si="4"/>
        <v>0</v>
      </c>
      <c r="C91" s="122" t="e">
        <f t="shared" si="5"/>
        <v>#DIV/0!</v>
      </c>
      <c r="D91" s="125">
        <v>82</v>
      </c>
      <c r="E91" t="s">
        <v>92</v>
      </c>
      <c r="F91" s="113">
        <f t="shared" ca="1" si="6"/>
        <v>0</v>
      </c>
      <c r="G91" s="113" t="e">
        <f t="shared" ca="1" si="7"/>
        <v>#DIV/0!</v>
      </c>
      <c r="H91">
        <v>81.798660467936401</v>
      </c>
      <c r="I91">
        <v>547840.70751970599</v>
      </c>
    </row>
    <row r="92" spans="1:9">
      <c r="A92" s="5">
        <v>33909</v>
      </c>
      <c r="B92">
        <f t="shared" si="4"/>
        <v>0</v>
      </c>
      <c r="C92" s="122" t="e">
        <f t="shared" si="5"/>
        <v>#DIV/0!</v>
      </c>
      <c r="D92" s="125">
        <v>83</v>
      </c>
      <c r="E92" t="s">
        <v>93</v>
      </c>
      <c r="F92" s="113">
        <f t="shared" ca="1" si="6"/>
        <v>0</v>
      </c>
      <c r="G92" s="113" t="e">
        <f t="shared" ca="1" si="7"/>
        <v>#DIV/0!</v>
      </c>
      <c r="H92">
        <v>82.486505021490899</v>
      </c>
      <c r="I92">
        <v>552447.49746926303</v>
      </c>
    </row>
    <row r="93" spans="1:9">
      <c r="A93" s="5">
        <v>33939</v>
      </c>
      <c r="B93">
        <f t="shared" si="4"/>
        <v>0</v>
      </c>
      <c r="C93" s="122" t="e">
        <f t="shared" si="5"/>
        <v>#DIV/0!</v>
      </c>
      <c r="D93" s="125">
        <v>84</v>
      </c>
      <c r="E93" t="s">
        <v>94</v>
      </c>
      <c r="F93" s="113">
        <f t="shared" ca="1" si="6"/>
        <v>0</v>
      </c>
      <c r="G93" s="113" t="e">
        <f t="shared" ca="1" si="7"/>
        <v>#DIV/0!</v>
      </c>
      <c r="H93">
        <v>83.411192396275894</v>
      </c>
      <c r="I93">
        <v>558640.52535853197</v>
      </c>
    </row>
    <row r="94" spans="1:9">
      <c r="A94" s="5">
        <v>33970</v>
      </c>
      <c r="B94">
        <f t="shared" si="4"/>
        <v>0</v>
      </c>
      <c r="C94" s="122" t="e">
        <f t="shared" si="5"/>
        <v>#DIV/0!</v>
      </c>
      <c r="D94" s="125">
        <v>85</v>
      </c>
      <c r="E94" t="s">
        <v>95</v>
      </c>
      <c r="F94" s="113">
        <f t="shared" ca="1" si="6"/>
        <v>0</v>
      </c>
      <c r="G94" s="113" t="e">
        <f t="shared" ca="1" si="7"/>
        <v>#DIV/0!</v>
      </c>
      <c r="H94">
        <v>84.458031312452405</v>
      </c>
      <c r="I94">
        <v>565651.65450489603</v>
      </c>
    </row>
    <row r="95" spans="1:9">
      <c r="A95" s="5">
        <v>34001</v>
      </c>
      <c r="B95">
        <f t="shared" si="4"/>
        <v>0</v>
      </c>
      <c r="C95" s="122" t="e">
        <f t="shared" si="5"/>
        <v>#DIV/0!</v>
      </c>
      <c r="D95" s="125">
        <v>86</v>
      </c>
      <c r="E95" t="s">
        <v>96</v>
      </c>
      <c r="F95" s="113">
        <f t="shared" ca="1" si="6"/>
        <v>0</v>
      </c>
      <c r="G95" s="113" t="e">
        <f t="shared" ca="1" si="7"/>
        <v>#DIV/0!</v>
      </c>
      <c r="H95">
        <v>85.700243647401294</v>
      </c>
      <c r="I95">
        <v>573971.28321926598</v>
      </c>
    </row>
    <row r="96" spans="1:9">
      <c r="A96" s="5">
        <v>34029</v>
      </c>
      <c r="B96">
        <f t="shared" si="4"/>
        <v>0</v>
      </c>
      <c r="C96" s="122" t="e">
        <f t="shared" si="5"/>
        <v>#DIV/0!</v>
      </c>
      <c r="D96" s="125">
        <v>87</v>
      </c>
      <c r="E96" t="s">
        <v>97</v>
      </c>
      <c r="F96" s="113">
        <f t="shared" ca="1" si="6"/>
        <v>0</v>
      </c>
      <c r="G96" s="113" t="e">
        <f t="shared" ca="1" si="7"/>
        <v>#DIV/0!</v>
      </c>
      <c r="H96">
        <v>87.299089166394396</v>
      </c>
      <c r="I96">
        <v>584679.43730723695</v>
      </c>
    </row>
    <row r="97" spans="1:9">
      <c r="A97" s="5">
        <v>34060</v>
      </c>
      <c r="B97">
        <f t="shared" si="4"/>
        <v>0</v>
      </c>
      <c r="C97" s="122" t="e">
        <f t="shared" si="5"/>
        <v>#DIV/0!</v>
      </c>
      <c r="D97" s="125">
        <v>88</v>
      </c>
      <c r="E97" t="s">
        <v>98</v>
      </c>
      <c r="F97" s="113">
        <f t="shared" ca="1" si="6"/>
        <v>0</v>
      </c>
      <c r="G97" s="113" t="e">
        <f t="shared" ca="1" si="7"/>
        <v>#DIV/0!</v>
      </c>
      <c r="H97">
        <v>88.608396845411903</v>
      </c>
      <c r="I97">
        <v>593448.43231176096</v>
      </c>
    </row>
    <row r="98" spans="1:9">
      <c r="A98" s="5">
        <v>34090</v>
      </c>
      <c r="B98">
        <f t="shared" si="4"/>
        <v>0</v>
      </c>
      <c r="C98" s="122" t="e">
        <f t="shared" si="5"/>
        <v>#DIV/0!</v>
      </c>
      <c r="D98" s="125">
        <v>89</v>
      </c>
      <c r="E98" t="s">
        <v>99</v>
      </c>
      <c r="F98" s="113">
        <f t="shared" ca="1" si="6"/>
        <v>0</v>
      </c>
      <c r="G98" s="113" t="e">
        <f t="shared" ca="1" si="7"/>
        <v>#DIV/0!</v>
      </c>
      <c r="H98">
        <v>90.184693680339507</v>
      </c>
      <c r="I98">
        <v>604005.56819124904</v>
      </c>
    </row>
    <row r="99" spans="1:9">
      <c r="A99" s="5">
        <v>34121</v>
      </c>
      <c r="B99">
        <f t="shared" si="4"/>
        <v>0</v>
      </c>
      <c r="C99" s="122" t="e">
        <f t="shared" si="5"/>
        <v>#DIV/0!</v>
      </c>
      <c r="D99" s="125">
        <v>90</v>
      </c>
      <c r="E99" t="s">
        <v>100</v>
      </c>
      <c r="F99" s="113">
        <f t="shared" ca="1" si="6"/>
        <v>0</v>
      </c>
      <c r="G99" s="113" t="e">
        <f t="shared" ca="1" si="7"/>
        <v>#DIV/0!</v>
      </c>
      <c r="H99">
        <v>91.883062878196398</v>
      </c>
      <c r="I99">
        <v>615380.27503434301</v>
      </c>
    </row>
    <row r="100" spans="1:9">
      <c r="A100" s="5">
        <v>34151</v>
      </c>
      <c r="B100">
        <f t="shared" si="4"/>
        <v>0</v>
      </c>
      <c r="C100" s="122" t="e">
        <f t="shared" si="5"/>
        <v>#DIV/0!</v>
      </c>
      <c r="D100" s="125">
        <v>91</v>
      </c>
      <c r="E100" t="s">
        <v>101</v>
      </c>
      <c r="F100" s="113">
        <f t="shared" ca="1" si="6"/>
        <v>0</v>
      </c>
      <c r="G100" s="113" t="e">
        <f t="shared" ca="1" si="7"/>
        <v>#DIV/0!</v>
      </c>
      <c r="H100">
        <v>93.615468248488597</v>
      </c>
      <c r="I100">
        <v>626982.93672215904</v>
      </c>
    </row>
    <row r="101" spans="1:9">
      <c r="A101" s="5">
        <v>34182</v>
      </c>
      <c r="B101">
        <f t="shared" si="4"/>
        <v>0</v>
      </c>
      <c r="C101" s="122" t="e">
        <f t="shared" si="5"/>
        <v>#DIV/0!</v>
      </c>
      <c r="D101" s="125">
        <v>92</v>
      </c>
      <c r="E101" t="s">
        <v>102</v>
      </c>
      <c r="F101" s="113">
        <f t="shared" ca="1" si="6"/>
        <v>0</v>
      </c>
      <c r="G101" s="113" t="e">
        <f t="shared" ca="1" si="7"/>
        <v>#DIV/0!</v>
      </c>
      <c r="H101">
        <v>95.437753531327402</v>
      </c>
      <c r="I101">
        <v>639187.56272437004</v>
      </c>
    </row>
    <row r="102" spans="1:9">
      <c r="A102" s="5">
        <v>34213</v>
      </c>
      <c r="B102">
        <f t="shared" si="4"/>
        <v>0</v>
      </c>
      <c r="C102" s="122" t="e">
        <f t="shared" si="5"/>
        <v>#DIV/0!</v>
      </c>
      <c r="D102" s="125">
        <v>93</v>
      </c>
      <c r="E102" t="s">
        <v>103</v>
      </c>
      <c r="F102" s="113">
        <f t="shared" ca="1" si="6"/>
        <v>0</v>
      </c>
      <c r="G102" s="113" t="e">
        <f t="shared" ca="1" si="7"/>
        <v>#DIV/0!</v>
      </c>
      <c r="H102">
        <v>97.077252165005305</v>
      </c>
      <c r="I102">
        <v>650167.98815391096</v>
      </c>
    </row>
    <row r="103" spans="1:9">
      <c r="A103" s="5">
        <v>34243</v>
      </c>
      <c r="B103">
        <f t="shared" si="4"/>
        <v>0</v>
      </c>
      <c r="C103" s="122" t="e">
        <f t="shared" si="5"/>
        <v>#DIV/0!</v>
      </c>
      <c r="D103" s="125">
        <v>94</v>
      </c>
      <c r="E103" t="s">
        <v>104</v>
      </c>
      <c r="F103" s="113">
        <f t="shared" ca="1" si="6"/>
        <v>0</v>
      </c>
      <c r="G103" s="113" t="e">
        <f t="shared" ca="1" si="7"/>
        <v>#DIV/0!</v>
      </c>
      <c r="H103">
        <v>98.378572658556294</v>
      </c>
      <c r="I103">
        <v>658883.48955514596</v>
      </c>
    </row>
    <row r="104" spans="1:9">
      <c r="A104" s="5">
        <v>34274</v>
      </c>
      <c r="B104">
        <f t="shared" si="4"/>
        <v>0</v>
      </c>
      <c r="C104" s="122" t="e">
        <f t="shared" si="5"/>
        <v>#DIV/0!</v>
      </c>
      <c r="D104" s="125">
        <v>95</v>
      </c>
      <c r="E104" t="s">
        <v>105</v>
      </c>
      <c r="F104" s="113">
        <f t="shared" ca="1" si="6"/>
        <v>0</v>
      </c>
      <c r="G104" s="113" t="e">
        <f t="shared" ca="1" si="7"/>
        <v>#DIV/0!</v>
      </c>
      <c r="H104">
        <v>99.609959674368</v>
      </c>
      <c r="I104">
        <v>667130.61646719801</v>
      </c>
    </row>
    <row r="105" spans="1:9">
      <c r="A105" s="5">
        <v>34304</v>
      </c>
      <c r="B105">
        <f t="shared" si="4"/>
        <v>0</v>
      </c>
      <c r="C105" s="122" t="e">
        <f t="shared" si="5"/>
        <v>#DIV/0!</v>
      </c>
      <c r="D105" s="125">
        <v>96</v>
      </c>
      <c r="E105" t="s">
        <v>106</v>
      </c>
      <c r="F105" s="113">
        <f t="shared" ca="1" si="6"/>
        <v>0</v>
      </c>
      <c r="G105" s="113" t="e">
        <f t="shared" ca="1" si="7"/>
        <v>#DIV/0!</v>
      </c>
      <c r="H105">
        <v>100.853489187965</v>
      </c>
      <c r="I105">
        <v>675459.06688637601</v>
      </c>
    </row>
    <row r="106" spans="1:9">
      <c r="A106" s="5">
        <v>34335</v>
      </c>
      <c r="B106">
        <f t="shared" si="4"/>
        <v>0</v>
      </c>
      <c r="C106" s="122" t="e">
        <f t="shared" si="5"/>
        <v>#DIV/0!</v>
      </c>
      <c r="D106" s="125">
        <v>97</v>
      </c>
      <c r="E106" t="s">
        <v>107</v>
      </c>
      <c r="F106" s="113">
        <f t="shared" ca="1" si="6"/>
        <v>0</v>
      </c>
      <c r="G106" s="113" t="e">
        <f t="shared" ca="1" si="7"/>
        <v>#DIV/0!</v>
      </c>
      <c r="H106">
        <v>101.645348445214</v>
      </c>
      <c r="I106">
        <v>680762.48791483999</v>
      </c>
    </row>
    <row r="107" spans="1:9">
      <c r="A107" s="5">
        <v>34366</v>
      </c>
      <c r="B107">
        <f t="shared" si="4"/>
        <v>0</v>
      </c>
      <c r="C107" s="122" t="e">
        <f t="shared" si="5"/>
        <v>#DIV/0!</v>
      </c>
      <c r="D107" s="125">
        <v>98</v>
      </c>
      <c r="E107" t="s">
        <v>108</v>
      </c>
      <c r="F107" s="113">
        <f t="shared" ca="1" si="6"/>
        <v>0</v>
      </c>
      <c r="G107" s="113" t="e">
        <f t="shared" ca="1" si="7"/>
        <v>#DIV/0!</v>
      </c>
      <c r="H107">
        <v>103.862763511002</v>
      </c>
      <c r="I107">
        <v>695613.46752294002</v>
      </c>
    </row>
    <row r="108" spans="1:9">
      <c r="A108" s="5">
        <v>34394</v>
      </c>
      <c r="B108">
        <f t="shared" si="4"/>
        <v>0</v>
      </c>
      <c r="C108" s="122" t="e">
        <f t="shared" si="5"/>
        <v>#DIV/0!</v>
      </c>
      <c r="D108" s="125">
        <v>99</v>
      </c>
      <c r="E108" t="s">
        <v>109</v>
      </c>
      <c r="F108" s="113">
        <f t="shared" ca="1" si="6"/>
        <v>0</v>
      </c>
      <c r="G108" s="113" t="e">
        <f t="shared" ca="1" si="7"/>
        <v>#DIV/0!</v>
      </c>
      <c r="H108">
        <v>105.22938435419501</v>
      </c>
      <c r="I108">
        <v>704766.31336759299</v>
      </c>
    </row>
    <row r="109" spans="1:9">
      <c r="A109" s="5">
        <v>34425</v>
      </c>
      <c r="B109">
        <f t="shared" si="4"/>
        <v>0</v>
      </c>
      <c r="C109" s="122" t="e">
        <f t="shared" si="5"/>
        <v>#DIV/0!</v>
      </c>
      <c r="D109" s="125">
        <v>100</v>
      </c>
      <c r="E109" t="s">
        <v>110</v>
      </c>
      <c r="F109" s="113">
        <f t="shared" ca="1" si="6"/>
        <v>0</v>
      </c>
      <c r="G109" s="113" t="e">
        <f t="shared" ca="1" si="7"/>
        <v>#DIV/0!</v>
      </c>
      <c r="H109">
        <v>106.96250703022901</v>
      </c>
      <c r="I109">
        <v>716373.77915891702</v>
      </c>
    </row>
    <row r="110" spans="1:9">
      <c r="A110" s="5">
        <v>34455</v>
      </c>
      <c r="B110">
        <f t="shared" si="4"/>
        <v>0</v>
      </c>
      <c r="C110" s="122" t="e">
        <f t="shared" si="5"/>
        <v>#DIV/0!</v>
      </c>
      <c r="D110" s="125">
        <v>101</v>
      </c>
      <c r="E110" t="s">
        <v>111</v>
      </c>
      <c r="F110" s="113">
        <f t="shared" ca="1" si="6"/>
        <v>0</v>
      </c>
      <c r="G110" s="113" t="e">
        <f t="shared" ca="1" si="7"/>
        <v>#DIV/0!</v>
      </c>
      <c r="H110">
        <v>108.574294026321</v>
      </c>
      <c r="I110">
        <v>727168.60786873905</v>
      </c>
    </row>
    <row r="111" spans="1:9">
      <c r="A111" s="5">
        <v>34486</v>
      </c>
      <c r="B111">
        <f t="shared" si="4"/>
        <v>0</v>
      </c>
      <c r="C111" s="122" t="e">
        <f t="shared" si="5"/>
        <v>#DIV/0!</v>
      </c>
      <c r="D111" s="125">
        <v>102</v>
      </c>
      <c r="E111" t="s">
        <v>112</v>
      </c>
      <c r="F111" s="113">
        <f t="shared" ca="1" si="6"/>
        <v>0</v>
      </c>
      <c r="G111" s="113" t="e">
        <f t="shared" ca="1" si="7"/>
        <v>#DIV/0!</v>
      </c>
      <c r="H111">
        <v>110.53331149870201</v>
      </c>
      <c r="I111">
        <v>740288.98798233795</v>
      </c>
    </row>
    <row r="112" spans="1:9">
      <c r="A112" s="5">
        <v>34516</v>
      </c>
      <c r="B112">
        <f t="shared" si="4"/>
        <v>0</v>
      </c>
      <c r="C112" s="122" t="e">
        <f t="shared" si="5"/>
        <v>#DIV/0!</v>
      </c>
      <c r="D112" s="125">
        <v>103</v>
      </c>
      <c r="E112" t="s">
        <v>113</v>
      </c>
      <c r="F112" s="113">
        <f t="shared" ca="1" si="6"/>
        <v>0</v>
      </c>
      <c r="G112" s="113" t="e">
        <f t="shared" ca="1" si="7"/>
        <v>#DIV/0!</v>
      </c>
      <c r="H112">
        <v>112.59431210119099</v>
      </c>
      <c r="I112">
        <v>754092.39285053604</v>
      </c>
    </row>
    <row r="113" spans="1:9">
      <c r="A113" s="5">
        <v>34547</v>
      </c>
      <c r="B113">
        <f t="shared" si="4"/>
        <v>0</v>
      </c>
      <c r="C113" s="122" t="e">
        <f t="shared" si="5"/>
        <v>#DIV/0!</v>
      </c>
      <c r="D113" s="125">
        <v>104</v>
      </c>
      <c r="E113" t="s">
        <v>114</v>
      </c>
      <c r="F113" s="113">
        <f t="shared" ca="1" si="6"/>
        <v>0</v>
      </c>
      <c r="G113" s="113" t="e">
        <f t="shared" ca="1" si="7"/>
        <v>#DIV/0!</v>
      </c>
      <c r="H113">
        <v>114.45386792470801</v>
      </c>
      <c r="I113">
        <v>766546.63564896898</v>
      </c>
    </row>
    <row r="114" spans="1:9">
      <c r="A114" s="5">
        <v>34578</v>
      </c>
      <c r="B114">
        <f t="shared" si="4"/>
        <v>0</v>
      </c>
      <c r="C114" s="122" t="e">
        <f t="shared" si="5"/>
        <v>#DIV/0!</v>
      </c>
      <c r="D114" s="125">
        <v>105</v>
      </c>
      <c r="E114" t="s">
        <v>115</v>
      </c>
      <c r="F114" s="113">
        <f t="shared" ca="1" si="6"/>
        <v>0</v>
      </c>
      <c r="G114" s="113" t="e">
        <f t="shared" ca="1" si="7"/>
        <v>#DIV/0!</v>
      </c>
      <c r="H114">
        <v>116.691489258978</v>
      </c>
      <c r="I114">
        <v>781532.94530155906</v>
      </c>
    </row>
    <row r="115" spans="1:9">
      <c r="A115" s="5">
        <v>34608</v>
      </c>
      <c r="B115">
        <f t="shared" si="4"/>
        <v>0</v>
      </c>
      <c r="C115" s="122" t="e">
        <f t="shared" si="5"/>
        <v>#DIV/0!</v>
      </c>
      <c r="D115" s="125">
        <v>106</v>
      </c>
      <c r="E115" t="s">
        <v>116</v>
      </c>
      <c r="F115" s="113">
        <f t="shared" ca="1" si="6"/>
        <v>0</v>
      </c>
      <c r="G115" s="113" t="e">
        <f t="shared" ca="1" si="7"/>
        <v>#DIV/0!</v>
      </c>
      <c r="H115">
        <v>118.49766838311101</v>
      </c>
      <c r="I115">
        <v>793629.70145340904</v>
      </c>
    </row>
    <row r="116" spans="1:9">
      <c r="A116" s="5">
        <v>34639</v>
      </c>
      <c r="B116">
        <f t="shared" si="4"/>
        <v>0</v>
      </c>
      <c r="C116" s="122" t="e">
        <f t="shared" si="5"/>
        <v>#DIV/0!</v>
      </c>
      <c r="D116" s="125">
        <v>107</v>
      </c>
      <c r="E116" t="s">
        <v>117</v>
      </c>
      <c r="F116" s="113">
        <f t="shared" ca="1" si="6"/>
        <v>0</v>
      </c>
      <c r="G116" s="113" t="e">
        <f t="shared" ca="1" si="7"/>
        <v>#DIV/0!</v>
      </c>
      <c r="H116">
        <v>120.359332270379</v>
      </c>
      <c r="I116">
        <v>806098.06285836303</v>
      </c>
    </row>
    <row r="117" spans="1:9">
      <c r="A117" s="5">
        <v>34669</v>
      </c>
      <c r="B117">
        <f t="shared" si="4"/>
        <v>0</v>
      </c>
      <c r="C117" s="122" t="e">
        <f t="shared" si="5"/>
        <v>#DIV/0!</v>
      </c>
      <c r="D117" s="125">
        <v>108</v>
      </c>
      <c r="E117" t="s">
        <v>10</v>
      </c>
      <c r="F117" s="113">
        <f t="shared" ca="1" si="6"/>
        <v>0</v>
      </c>
      <c r="G117" s="113" t="e">
        <f t="shared" ca="1" si="7"/>
        <v>#DIV/0!</v>
      </c>
      <c r="H117">
        <v>122.438319590433</v>
      </c>
      <c r="I117">
        <v>820021.93248749105</v>
      </c>
    </row>
    <row r="118" spans="1:9">
      <c r="A118" s="5">
        <v>34700</v>
      </c>
      <c r="B118">
        <f t="shared" si="4"/>
        <v>0</v>
      </c>
      <c r="C118" s="122" t="e">
        <f t="shared" si="5"/>
        <v>#DIV/0!</v>
      </c>
      <c r="D118" s="125">
        <v>109</v>
      </c>
      <c r="E118" s="123"/>
      <c r="F118" s="123"/>
    </row>
    <row r="119" spans="1:9">
      <c r="A119" s="5">
        <v>34731</v>
      </c>
      <c r="B119">
        <f t="shared" si="4"/>
        <v>0</v>
      </c>
      <c r="C119" s="122" t="e">
        <f t="shared" si="5"/>
        <v>#DIV/0!</v>
      </c>
      <c r="D119" s="125">
        <v>110</v>
      </c>
      <c r="E119" s="123"/>
      <c r="F119" s="123"/>
    </row>
    <row r="120" spans="1:9">
      <c r="A120" s="5">
        <v>34759</v>
      </c>
      <c r="B120">
        <f t="shared" si="4"/>
        <v>0</v>
      </c>
      <c r="C120" s="122" t="e">
        <f t="shared" si="5"/>
        <v>#DIV/0!</v>
      </c>
      <c r="D120" s="125">
        <v>111</v>
      </c>
      <c r="E120" s="123"/>
      <c r="F120" s="123"/>
    </row>
    <row r="121" spans="1:9">
      <c r="A121" s="5">
        <v>34790</v>
      </c>
      <c r="B121">
        <f t="shared" si="4"/>
        <v>0</v>
      </c>
      <c r="C121" s="122" t="e">
        <f t="shared" si="5"/>
        <v>#DIV/0!</v>
      </c>
      <c r="D121" s="125">
        <v>112</v>
      </c>
      <c r="E121" s="123"/>
      <c r="F121" s="123"/>
    </row>
    <row r="122" spans="1:9">
      <c r="A122" s="5">
        <v>34820</v>
      </c>
      <c r="B122">
        <f t="shared" si="4"/>
        <v>0</v>
      </c>
      <c r="C122" s="122" t="e">
        <f t="shared" si="5"/>
        <v>#DIV/0!</v>
      </c>
      <c r="D122" s="125">
        <v>113</v>
      </c>
      <c r="E122" s="123"/>
      <c r="F122" s="123"/>
    </row>
    <row r="123" spans="1:9">
      <c r="A123" s="5">
        <v>34851</v>
      </c>
      <c r="B123">
        <f t="shared" si="4"/>
        <v>0</v>
      </c>
      <c r="C123" s="122" t="e">
        <f t="shared" si="5"/>
        <v>#DIV/0!</v>
      </c>
      <c r="D123" s="125">
        <v>114</v>
      </c>
      <c r="E123" s="123"/>
      <c r="F123" s="123"/>
    </row>
    <row r="124" spans="1:9">
      <c r="A124" s="5">
        <v>34881</v>
      </c>
      <c r="B124">
        <f t="shared" si="4"/>
        <v>0</v>
      </c>
      <c r="C124" s="122" t="e">
        <f t="shared" si="5"/>
        <v>#DIV/0!</v>
      </c>
      <c r="D124" s="125">
        <v>115</v>
      </c>
      <c r="E124" s="123"/>
      <c r="F124" s="123"/>
    </row>
    <row r="125" spans="1:9">
      <c r="A125" s="5">
        <v>34912</v>
      </c>
      <c r="B125">
        <f t="shared" si="4"/>
        <v>0</v>
      </c>
      <c r="C125" s="122" t="e">
        <f t="shared" si="5"/>
        <v>#DIV/0!</v>
      </c>
      <c r="D125" s="125">
        <v>116</v>
      </c>
      <c r="E125" s="123"/>
      <c r="F125" s="123"/>
    </row>
    <row r="126" spans="1:9">
      <c r="A126" s="5">
        <v>34943</v>
      </c>
      <c r="B126">
        <f t="shared" si="4"/>
        <v>0</v>
      </c>
      <c r="C126" s="122" t="e">
        <f t="shared" si="5"/>
        <v>#DIV/0!</v>
      </c>
      <c r="D126" s="125">
        <v>117</v>
      </c>
      <c r="E126" s="123"/>
      <c r="F126" s="123"/>
    </row>
    <row r="127" spans="1:9">
      <c r="A127" s="5">
        <v>34973</v>
      </c>
      <c r="B127">
        <f t="shared" si="4"/>
        <v>0</v>
      </c>
      <c r="C127" s="122" t="e">
        <f t="shared" si="5"/>
        <v>#DIV/0!</v>
      </c>
      <c r="D127" s="125">
        <v>118</v>
      </c>
      <c r="E127" s="123"/>
      <c r="F127" s="123"/>
    </row>
    <row r="128" spans="1:9">
      <c r="A128" s="5">
        <v>35004</v>
      </c>
      <c r="B128">
        <f t="shared" si="4"/>
        <v>0</v>
      </c>
      <c r="C128" s="122" t="e">
        <f t="shared" si="5"/>
        <v>#DIV/0!</v>
      </c>
      <c r="D128" s="125">
        <v>119</v>
      </c>
      <c r="E128" s="123"/>
      <c r="F128" s="123"/>
    </row>
    <row r="129" spans="1:6">
      <c r="A129" s="5">
        <v>35034</v>
      </c>
      <c r="B129">
        <f t="shared" si="4"/>
        <v>0</v>
      </c>
      <c r="C129" s="122" t="e">
        <f t="shared" si="5"/>
        <v>#DIV/0!</v>
      </c>
      <c r="D129" s="125">
        <v>120</v>
      </c>
      <c r="E129" s="123"/>
      <c r="F129" s="123"/>
    </row>
    <row r="130" spans="1:6">
      <c r="A130" s="5">
        <v>35065</v>
      </c>
      <c r="B130">
        <f t="shared" si="4"/>
        <v>0</v>
      </c>
      <c r="C130" s="122" t="e">
        <f t="shared" si="5"/>
        <v>#DIV/0!</v>
      </c>
      <c r="D130" s="125">
        <v>121</v>
      </c>
      <c r="E130" s="123"/>
      <c r="F130" s="123"/>
    </row>
    <row r="131" spans="1:6">
      <c r="A131" s="5">
        <v>35096</v>
      </c>
      <c r="B131">
        <f t="shared" si="4"/>
        <v>0</v>
      </c>
      <c r="C131" s="122" t="e">
        <f t="shared" si="5"/>
        <v>#DIV/0!</v>
      </c>
      <c r="D131" s="125">
        <v>122</v>
      </c>
      <c r="E131" s="123"/>
      <c r="F131" s="123"/>
    </row>
    <row r="132" spans="1:6">
      <c r="A132" s="5">
        <v>35125</v>
      </c>
      <c r="B132">
        <f t="shared" si="4"/>
        <v>0</v>
      </c>
      <c r="C132" s="122" t="e">
        <f t="shared" si="5"/>
        <v>#DIV/0!</v>
      </c>
      <c r="D132" s="125">
        <v>123</v>
      </c>
      <c r="E132" s="123"/>
      <c r="F132" s="123"/>
    </row>
    <row r="133" spans="1:6">
      <c r="A133" s="5">
        <v>35156</v>
      </c>
      <c r="B133">
        <f t="shared" si="4"/>
        <v>0</v>
      </c>
      <c r="C133" s="122" t="e">
        <f t="shared" si="5"/>
        <v>#DIV/0!</v>
      </c>
      <c r="D133" s="125">
        <v>124</v>
      </c>
      <c r="E133" s="123"/>
      <c r="F133" s="123"/>
    </row>
    <row r="134" spans="1:6">
      <c r="A134" s="5">
        <v>35186</v>
      </c>
      <c r="B134">
        <f t="shared" si="4"/>
        <v>0</v>
      </c>
      <c r="C134" s="122" t="e">
        <f t="shared" si="5"/>
        <v>#DIV/0!</v>
      </c>
      <c r="D134" s="125">
        <v>125</v>
      </c>
      <c r="E134" s="123"/>
      <c r="F134" s="123"/>
    </row>
    <row r="135" spans="1:6">
      <c r="A135" s="5">
        <v>35217</v>
      </c>
      <c r="B135">
        <f t="shared" si="4"/>
        <v>0</v>
      </c>
      <c r="C135" s="122" t="e">
        <f t="shared" si="5"/>
        <v>#DIV/0!</v>
      </c>
      <c r="D135" s="125">
        <v>126</v>
      </c>
      <c r="E135" s="123"/>
      <c r="F135" s="123"/>
    </row>
    <row r="136" spans="1:6">
      <c r="A136" s="5">
        <v>35247</v>
      </c>
      <c r="B136">
        <f t="shared" si="4"/>
        <v>0</v>
      </c>
      <c r="C136" s="122" t="e">
        <f t="shared" si="5"/>
        <v>#DIV/0!</v>
      </c>
      <c r="D136" s="125">
        <v>127</v>
      </c>
      <c r="E136" s="123"/>
      <c r="F136" s="123"/>
    </row>
    <row r="137" spans="1:6">
      <c r="A137" s="5">
        <v>35278</v>
      </c>
      <c r="B137">
        <f t="shared" si="4"/>
        <v>0</v>
      </c>
      <c r="C137" s="122" t="e">
        <f t="shared" si="5"/>
        <v>#DIV/0!</v>
      </c>
      <c r="D137" s="125">
        <v>128</v>
      </c>
      <c r="E137" s="123"/>
      <c r="F137" s="123"/>
    </row>
    <row r="138" spans="1:6">
      <c r="A138" s="5">
        <v>35309</v>
      </c>
      <c r="B138">
        <f t="shared" ref="B138:B201" si="8">+$M143</f>
        <v>0</v>
      </c>
      <c r="C138" s="122" t="e">
        <f t="shared" ref="C138:C201" si="9">+C139*B138/B139</f>
        <v>#DIV/0!</v>
      </c>
      <c r="D138" s="125">
        <v>129</v>
      </c>
      <c r="E138" s="123"/>
      <c r="F138" s="123"/>
    </row>
    <row r="139" spans="1:6">
      <c r="A139" s="5">
        <v>35339</v>
      </c>
      <c r="B139">
        <f t="shared" si="8"/>
        <v>0</v>
      </c>
      <c r="C139" s="122" t="e">
        <f t="shared" si="9"/>
        <v>#DIV/0!</v>
      </c>
      <c r="D139" s="125">
        <v>130</v>
      </c>
      <c r="E139" s="123"/>
      <c r="F139" s="123"/>
    </row>
    <row r="140" spans="1:6">
      <c r="A140" s="5">
        <v>35370</v>
      </c>
      <c r="B140">
        <f t="shared" si="8"/>
        <v>0</v>
      </c>
      <c r="C140" s="122" t="e">
        <f t="shared" si="9"/>
        <v>#DIV/0!</v>
      </c>
      <c r="D140" s="125">
        <v>131</v>
      </c>
      <c r="E140" s="123"/>
      <c r="F140" s="123"/>
    </row>
    <row r="141" spans="1:6">
      <c r="A141" s="5">
        <v>35400</v>
      </c>
      <c r="B141">
        <f t="shared" si="8"/>
        <v>0</v>
      </c>
      <c r="C141" s="122" t="e">
        <f t="shared" si="9"/>
        <v>#DIV/0!</v>
      </c>
      <c r="D141" s="125">
        <v>132</v>
      </c>
      <c r="E141" s="123"/>
      <c r="F141" s="123"/>
    </row>
    <row r="142" spans="1:6">
      <c r="A142" s="5">
        <v>35431</v>
      </c>
      <c r="B142">
        <f t="shared" si="8"/>
        <v>0</v>
      </c>
      <c r="C142" s="122" t="e">
        <f t="shared" si="9"/>
        <v>#DIV/0!</v>
      </c>
      <c r="D142" s="125">
        <v>133</v>
      </c>
      <c r="E142" s="123"/>
      <c r="F142" s="123"/>
    </row>
    <row r="143" spans="1:6">
      <c r="A143" s="5">
        <v>35462</v>
      </c>
      <c r="B143">
        <f t="shared" si="8"/>
        <v>0</v>
      </c>
      <c r="C143" s="122" t="e">
        <f t="shared" si="9"/>
        <v>#DIV/0!</v>
      </c>
      <c r="D143" s="125">
        <v>134</v>
      </c>
      <c r="E143" s="123"/>
      <c r="F143" s="123"/>
    </row>
    <row r="144" spans="1:6">
      <c r="A144" s="5">
        <v>35490</v>
      </c>
      <c r="B144">
        <f t="shared" si="8"/>
        <v>0</v>
      </c>
      <c r="C144" s="122" t="e">
        <f t="shared" si="9"/>
        <v>#DIV/0!</v>
      </c>
      <c r="D144" s="125">
        <v>135</v>
      </c>
      <c r="E144" s="123"/>
      <c r="F144" s="123"/>
    </row>
    <row r="145" spans="1:6">
      <c r="A145" s="5">
        <v>35521</v>
      </c>
      <c r="B145">
        <f t="shared" si="8"/>
        <v>0</v>
      </c>
      <c r="C145" s="122" t="e">
        <f t="shared" si="9"/>
        <v>#DIV/0!</v>
      </c>
      <c r="D145" s="125">
        <v>136</v>
      </c>
      <c r="E145" s="123"/>
      <c r="F145" s="123"/>
    </row>
    <row r="146" spans="1:6">
      <c r="A146" s="5">
        <v>35551</v>
      </c>
      <c r="B146">
        <f t="shared" si="8"/>
        <v>0</v>
      </c>
      <c r="C146" s="122" t="e">
        <f t="shared" si="9"/>
        <v>#DIV/0!</v>
      </c>
      <c r="D146" s="125">
        <v>137</v>
      </c>
      <c r="E146" s="123"/>
      <c r="F146" s="123"/>
    </row>
    <row r="147" spans="1:6">
      <c r="A147" s="5">
        <v>35582</v>
      </c>
      <c r="B147">
        <f t="shared" si="8"/>
        <v>0</v>
      </c>
      <c r="C147" s="122" t="e">
        <f t="shared" si="9"/>
        <v>#DIV/0!</v>
      </c>
      <c r="D147" s="125">
        <v>138</v>
      </c>
      <c r="E147" s="123"/>
      <c r="F147" s="123"/>
    </row>
    <row r="148" spans="1:6">
      <c r="A148" s="5">
        <v>35612</v>
      </c>
      <c r="B148">
        <f t="shared" si="8"/>
        <v>0</v>
      </c>
      <c r="C148" s="122" t="e">
        <f t="shared" si="9"/>
        <v>#DIV/0!</v>
      </c>
      <c r="D148" s="125">
        <v>139</v>
      </c>
      <c r="E148" s="123"/>
      <c r="F148" s="123"/>
    </row>
    <row r="149" spans="1:6">
      <c r="A149" s="5">
        <v>35643</v>
      </c>
      <c r="B149">
        <f t="shared" si="8"/>
        <v>0</v>
      </c>
      <c r="C149" s="122" t="e">
        <f t="shared" si="9"/>
        <v>#DIV/0!</v>
      </c>
      <c r="D149" s="125">
        <v>140</v>
      </c>
      <c r="E149" s="123"/>
      <c r="F149" s="123"/>
    </row>
    <row r="150" spans="1:6">
      <c r="A150" s="5">
        <v>35674</v>
      </c>
      <c r="B150">
        <f t="shared" si="8"/>
        <v>0</v>
      </c>
      <c r="C150" s="122" t="e">
        <f t="shared" si="9"/>
        <v>#DIV/0!</v>
      </c>
      <c r="D150" s="125">
        <v>141</v>
      </c>
      <c r="E150" s="123"/>
      <c r="F150" s="123"/>
    </row>
    <row r="151" spans="1:6">
      <c r="A151" s="5">
        <v>35704</v>
      </c>
      <c r="B151">
        <f t="shared" si="8"/>
        <v>0</v>
      </c>
      <c r="C151" s="122" t="e">
        <f t="shared" si="9"/>
        <v>#DIV/0!</v>
      </c>
      <c r="D151" s="125">
        <v>142</v>
      </c>
      <c r="E151" s="123"/>
      <c r="F151" s="123"/>
    </row>
    <row r="152" spans="1:6">
      <c r="A152" s="5">
        <v>35735</v>
      </c>
      <c r="B152">
        <f t="shared" si="8"/>
        <v>0</v>
      </c>
      <c r="C152" s="122" t="e">
        <f t="shared" si="9"/>
        <v>#DIV/0!</v>
      </c>
      <c r="D152" s="125">
        <v>143</v>
      </c>
      <c r="E152" s="123"/>
      <c r="F152" s="123"/>
    </row>
    <row r="153" spans="1:6">
      <c r="A153" s="5">
        <v>35765</v>
      </c>
      <c r="B153">
        <f t="shared" si="8"/>
        <v>0</v>
      </c>
      <c r="C153" s="122" t="e">
        <f t="shared" si="9"/>
        <v>#DIV/0!</v>
      </c>
      <c r="D153" s="125">
        <v>144</v>
      </c>
      <c r="E153" s="123"/>
      <c r="F153" s="123"/>
    </row>
    <row r="154" spans="1:6">
      <c r="A154" s="5">
        <v>35796</v>
      </c>
      <c r="B154">
        <f t="shared" si="8"/>
        <v>0</v>
      </c>
      <c r="C154" s="122" t="e">
        <f t="shared" si="9"/>
        <v>#DIV/0!</v>
      </c>
      <c r="D154" s="125">
        <v>145</v>
      </c>
      <c r="E154" s="123"/>
      <c r="F154" s="123"/>
    </row>
    <row r="155" spans="1:6">
      <c r="A155" s="5">
        <v>35827</v>
      </c>
      <c r="B155">
        <f t="shared" si="8"/>
        <v>0</v>
      </c>
      <c r="C155" s="122" t="e">
        <f t="shared" si="9"/>
        <v>#DIV/0!</v>
      </c>
      <c r="D155" s="125">
        <v>146</v>
      </c>
      <c r="E155" s="123"/>
      <c r="F155" s="123"/>
    </row>
    <row r="156" spans="1:6">
      <c r="A156" s="5">
        <v>35855</v>
      </c>
      <c r="B156">
        <f t="shared" si="8"/>
        <v>0</v>
      </c>
      <c r="C156" s="122" t="e">
        <f t="shared" si="9"/>
        <v>#DIV/0!</v>
      </c>
      <c r="D156" s="125">
        <v>147</v>
      </c>
      <c r="E156" s="123"/>
      <c r="F156" s="123"/>
    </row>
    <row r="157" spans="1:6">
      <c r="A157" s="5">
        <v>35886</v>
      </c>
      <c r="B157">
        <f t="shared" si="8"/>
        <v>0</v>
      </c>
      <c r="C157" s="122" t="e">
        <f t="shared" si="9"/>
        <v>#DIV/0!</v>
      </c>
      <c r="D157" s="125">
        <v>148</v>
      </c>
      <c r="E157" s="123"/>
      <c r="F157" s="123"/>
    </row>
    <row r="158" spans="1:6">
      <c r="A158" s="5">
        <v>35916</v>
      </c>
      <c r="B158">
        <f t="shared" si="8"/>
        <v>0</v>
      </c>
      <c r="C158" s="122" t="e">
        <f t="shared" si="9"/>
        <v>#DIV/0!</v>
      </c>
      <c r="D158" s="125">
        <v>149</v>
      </c>
      <c r="E158" s="123"/>
      <c r="F158" s="123"/>
    </row>
    <row r="159" spans="1:6">
      <c r="A159" s="5">
        <v>35947</v>
      </c>
      <c r="B159">
        <f t="shared" si="8"/>
        <v>0</v>
      </c>
      <c r="C159" s="122" t="e">
        <f t="shared" si="9"/>
        <v>#DIV/0!</v>
      </c>
      <c r="D159" s="125">
        <v>150</v>
      </c>
      <c r="E159" s="123"/>
      <c r="F159" s="123"/>
    </row>
    <row r="160" spans="1:6">
      <c r="A160" s="5">
        <v>35977</v>
      </c>
      <c r="B160">
        <f t="shared" si="8"/>
        <v>0</v>
      </c>
      <c r="C160" s="122" t="e">
        <f t="shared" si="9"/>
        <v>#DIV/0!</v>
      </c>
      <c r="D160" s="125">
        <v>151</v>
      </c>
      <c r="E160" s="123"/>
      <c r="F160" s="123"/>
    </row>
    <row r="161" spans="1:6">
      <c r="A161" s="5">
        <v>36008</v>
      </c>
      <c r="B161">
        <f t="shared" si="8"/>
        <v>0</v>
      </c>
      <c r="C161" s="122" t="e">
        <f t="shared" si="9"/>
        <v>#DIV/0!</v>
      </c>
      <c r="D161" s="125">
        <v>152</v>
      </c>
      <c r="E161" s="123"/>
      <c r="F161" s="123"/>
    </row>
    <row r="162" spans="1:6">
      <c r="A162" s="5">
        <v>36039</v>
      </c>
      <c r="B162">
        <f t="shared" si="8"/>
        <v>0</v>
      </c>
      <c r="C162" s="122" t="e">
        <f t="shared" si="9"/>
        <v>#DIV/0!</v>
      </c>
      <c r="D162" s="125">
        <v>153</v>
      </c>
      <c r="E162" s="123"/>
      <c r="F162" s="123"/>
    </row>
    <row r="163" spans="1:6">
      <c r="A163" s="5">
        <v>36069</v>
      </c>
      <c r="B163">
        <f t="shared" si="8"/>
        <v>0</v>
      </c>
      <c r="C163" s="122" t="e">
        <f t="shared" si="9"/>
        <v>#DIV/0!</v>
      </c>
      <c r="D163" s="125">
        <v>154</v>
      </c>
      <c r="E163" s="123"/>
      <c r="F163" s="123"/>
    </row>
    <row r="164" spans="1:6">
      <c r="A164" s="5">
        <v>36100</v>
      </c>
      <c r="B164">
        <f t="shared" si="8"/>
        <v>0</v>
      </c>
      <c r="C164" s="122" t="e">
        <f t="shared" si="9"/>
        <v>#DIV/0!</v>
      </c>
      <c r="D164" s="125">
        <v>155</v>
      </c>
      <c r="E164" s="123"/>
      <c r="F164" s="123"/>
    </row>
    <row r="165" spans="1:6">
      <c r="A165" s="5">
        <v>36130</v>
      </c>
      <c r="B165">
        <f t="shared" si="8"/>
        <v>0</v>
      </c>
      <c r="C165" s="122" t="e">
        <f t="shared" si="9"/>
        <v>#DIV/0!</v>
      </c>
      <c r="D165" s="125">
        <v>156</v>
      </c>
      <c r="E165" s="123"/>
      <c r="F165" s="123"/>
    </row>
    <row r="166" spans="1:6">
      <c r="A166" s="5">
        <v>36161</v>
      </c>
      <c r="B166">
        <f t="shared" si="8"/>
        <v>0</v>
      </c>
      <c r="C166" s="122" t="e">
        <f t="shared" si="9"/>
        <v>#DIV/0!</v>
      </c>
      <c r="D166" s="125">
        <v>157</v>
      </c>
      <c r="E166" s="123"/>
      <c r="F166" s="123"/>
    </row>
    <row r="167" spans="1:6">
      <c r="A167" s="5">
        <v>36192</v>
      </c>
      <c r="B167">
        <f t="shared" si="8"/>
        <v>0</v>
      </c>
      <c r="C167" s="122" t="e">
        <f t="shared" si="9"/>
        <v>#DIV/0!</v>
      </c>
      <c r="D167" s="125">
        <v>158</v>
      </c>
      <c r="E167" s="123"/>
      <c r="F167" s="123"/>
    </row>
    <row r="168" spans="1:6">
      <c r="A168" s="5">
        <v>36220</v>
      </c>
      <c r="B168">
        <f t="shared" si="8"/>
        <v>0</v>
      </c>
      <c r="C168" s="122" t="e">
        <f t="shared" si="9"/>
        <v>#DIV/0!</v>
      </c>
      <c r="D168" s="125">
        <v>159</v>
      </c>
      <c r="E168" s="123"/>
      <c r="F168" s="123"/>
    </row>
    <row r="169" spans="1:6">
      <c r="A169" s="5">
        <v>36251</v>
      </c>
      <c r="B169">
        <f t="shared" si="8"/>
        <v>0</v>
      </c>
      <c r="C169" s="122" t="e">
        <f t="shared" si="9"/>
        <v>#DIV/0!</v>
      </c>
      <c r="D169" s="125">
        <v>160</v>
      </c>
      <c r="E169" s="123"/>
      <c r="F169" s="123"/>
    </row>
    <row r="170" spans="1:6">
      <c r="A170" s="5">
        <v>36281</v>
      </c>
      <c r="B170">
        <f t="shared" si="8"/>
        <v>0</v>
      </c>
      <c r="C170" s="122" t="e">
        <f t="shared" si="9"/>
        <v>#DIV/0!</v>
      </c>
      <c r="D170" s="125">
        <v>161</v>
      </c>
      <c r="E170" s="123"/>
      <c r="F170" s="123"/>
    </row>
    <row r="171" spans="1:6">
      <c r="A171" s="5">
        <v>36312</v>
      </c>
      <c r="B171">
        <f t="shared" si="8"/>
        <v>0</v>
      </c>
      <c r="C171" s="122" t="e">
        <f t="shared" si="9"/>
        <v>#DIV/0!</v>
      </c>
      <c r="D171" s="125">
        <v>162</v>
      </c>
      <c r="E171" s="123"/>
      <c r="F171" s="123"/>
    </row>
    <row r="172" spans="1:6">
      <c r="A172" s="5">
        <v>36342</v>
      </c>
      <c r="B172">
        <f t="shared" si="8"/>
        <v>0</v>
      </c>
      <c r="C172" s="122" t="e">
        <f t="shared" si="9"/>
        <v>#DIV/0!</v>
      </c>
      <c r="D172" s="125">
        <v>163</v>
      </c>
      <c r="E172" s="123"/>
      <c r="F172" s="123"/>
    </row>
    <row r="173" spans="1:6">
      <c r="A173" s="5">
        <v>36373</v>
      </c>
      <c r="B173">
        <f t="shared" si="8"/>
        <v>0</v>
      </c>
      <c r="C173" s="122" t="e">
        <f t="shared" si="9"/>
        <v>#DIV/0!</v>
      </c>
      <c r="D173" s="125">
        <v>164</v>
      </c>
      <c r="E173" s="123"/>
      <c r="F173" s="123"/>
    </row>
    <row r="174" spans="1:6">
      <c r="A174" s="5">
        <v>36404</v>
      </c>
      <c r="B174">
        <f t="shared" si="8"/>
        <v>0</v>
      </c>
      <c r="C174" s="122" t="e">
        <f t="shared" si="9"/>
        <v>#DIV/0!</v>
      </c>
      <c r="D174" s="125">
        <v>165</v>
      </c>
      <c r="E174" s="123"/>
      <c r="F174" s="123"/>
    </row>
    <row r="175" spans="1:6">
      <c r="A175" s="5">
        <v>36434</v>
      </c>
      <c r="B175">
        <f t="shared" si="8"/>
        <v>0</v>
      </c>
      <c r="C175" s="122" t="e">
        <f t="shared" si="9"/>
        <v>#DIV/0!</v>
      </c>
      <c r="D175" s="125">
        <v>166</v>
      </c>
      <c r="E175" s="123"/>
      <c r="F175" s="123"/>
    </row>
    <row r="176" spans="1:6">
      <c r="A176" s="5">
        <v>36465</v>
      </c>
      <c r="B176">
        <f t="shared" si="8"/>
        <v>0</v>
      </c>
      <c r="C176" s="122" t="e">
        <f t="shared" si="9"/>
        <v>#DIV/0!</v>
      </c>
      <c r="D176" s="125">
        <v>167</v>
      </c>
      <c r="E176" s="123"/>
      <c r="F176" s="123"/>
    </row>
    <row r="177" spans="1:6">
      <c r="A177" s="5">
        <v>36495</v>
      </c>
      <c r="B177">
        <f t="shared" si="8"/>
        <v>0</v>
      </c>
      <c r="C177" s="122" t="e">
        <f t="shared" si="9"/>
        <v>#DIV/0!</v>
      </c>
      <c r="D177" s="125">
        <v>168</v>
      </c>
      <c r="E177" s="123"/>
      <c r="F177" s="123"/>
    </row>
    <row r="178" spans="1:6">
      <c r="A178" s="5">
        <v>36526</v>
      </c>
      <c r="B178">
        <f t="shared" si="8"/>
        <v>0</v>
      </c>
      <c r="C178" s="122" t="e">
        <f t="shared" si="9"/>
        <v>#DIV/0!</v>
      </c>
      <c r="D178" s="125">
        <v>169</v>
      </c>
      <c r="E178" s="123"/>
      <c r="F178" s="123"/>
    </row>
    <row r="179" spans="1:6">
      <c r="A179" s="5">
        <v>36557</v>
      </c>
      <c r="B179">
        <f t="shared" si="8"/>
        <v>0</v>
      </c>
      <c r="C179" s="122" t="e">
        <f t="shared" si="9"/>
        <v>#DIV/0!</v>
      </c>
      <c r="D179" s="125">
        <v>170</v>
      </c>
      <c r="E179" s="123"/>
      <c r="F179" s="123"/>
    </row>
    <row r="180" spans="1:6">
      <c r="A180" s="5">
        <v>36586</v>
      </c>
      <c r="B180">
        <f t="shared" si="8"/>
        <v>0</v>
      </c>
      <c r="C180" s="122" t="e">
        <f t="shared" si="9"/>
        <v>#DIV/0!</v>
      </c>
      <c r="D180" s="125">
        <v>171</v>
      </c>
      <c r="E180" s="123"/>
      <c r="F180" s="123"/>
    </row>
    <row r="181" spans="1:6">
      <c r="A181" s="5">
        <v>36617</v>
      </c>
      <c r="B181">
        <f t="shared" si="8"/>
        <v>0</v>
      </c>
      <c r="C181" s="122" t="e">
        <f t="shared" si="9"/>
        <v>#DIV/0!</v>
      </c>
      <c r="D181" s="125">
        <v>172</v>
      </c>
      <c r="E181" s="123"/>
      <c r="F181" s="123"/>
    </row>
    <row r="182" spans="1:6">
      <c r="A182" s="5">
        <v>36647</v>
      </c>
      <c r="B182">
        <f t="shared" si="8"/>
        <v>0</v>
      </c>
      <c r="C182" s="122" t="e">
        <f t="shared" si="9"/>
        <v>#DIV/0!</v>
      </c>
      <c r="D182" s="125">
        <v>173</v>
      </c>
      <c r="E182" s="123"/>
      <c r="F182" s="123"/>
    </row>
    <row r="183" spans="1:6">
      <c r="A183" s="5">
        <v>36678</v>
      </c>
      <c r="B183">
        <f t="shared" si="8"/>
        <v>0</v>
      </c>
      <c r="C183" s="122" t="e">
        <f t="shared" si="9"/>
        <v>#DIV/0!</v>
      </c>
      <c r="D183" s="125">
        <v>174</v>
      </c>
      <c r="E183" s="123"/>
      <c r="F183" s="123"/>
    </row>
    <row r="184" spans="1:6">
      <c r="A184" s="5">
        <v>36708</v>
      </c>
      <c r="B184">
        <f t="shared" si="8"/>
        <v>0</v>
      </c>
      <c r="C184" s="122" t="e">
        <f t="shared" si="9"/>
        <v>#DIV/0!</v>
      </c>
      <c r="D184" s="125">
        <v>175</v>
      </c>
      <c r="E184" s="123"/>
      <c r="F184" s="123"/>
    </row>
    <row r="185" spans="1:6">
      <c r="A185" s="5">
        <v>36739</v>
      </c>
      <c r="B185">
        <f t="shared" si="8"/>
        <v>0</v>
      </c>
      <c r="C185" s="122" t="e">
        <f t="shared" si="9"/>
        <v>#DIV/0!</v>
      </c>
      <c r="D185" s="125">
        <v>176</v>
      </c>
      <c r="E185" s="123"/>
      <c r="F185" s="123"/>
    </row>
    <row r="186" spans="1:6">
      <c r="A186" s="5">
        <v>36770</v>
      </c>
      <c r="B186">
        <f t="shared" si="8"/>
        <v>0</v>
      </c>
      <c r="C186" s="122" t="e">
        <f t="shared" si="9"/>
        <v>#DIV/0!</v>
      </c>
      <c r="D186" s="125">
        <v>177</v>
      </c>
      <c r="E186" s="123"/>
      <c r="F186" s="123"/>
    </row>
    <row r="187" spans="1:6">
      <c r="A187" s="5">
        <v>36800</v>
      </c>
      <c r="B187">
        <f t="shared" si="8"/>
        <v>0</v>
      </c>
      <c r="C187" s="122" t="e">
        <f t="shared" si="9"/>
        <v>#DIV/0!</v>
      </c>
      <c r="D187" s="125">
        <v>178</v>
      </c>
      <c r="E187" s="123"/>
      <c r="F187" s="123"/>
    </row>
    <row r="188" spans="1:6">
      <c r="A188" s="5">
        <v>36831</v>
      </c>
      <c r="B188">
        <f t="shared" si="8"/>
        <v>0</v>
      </c>
      <c r="C188" s="122" t="e">
        <f t="shared" si="9"/>
        <v>#DIV/0!</v>
      </c>
      <c r="D188" s="125">
        <v>179</v>
      </c>
      <c r="E188" s="123"/>
      <c r="F188" s="123"/>
    </row>
    <row r="189" spans="1:6">
      <c r="A189" s="5">
        <v>36861</v>
      </c>
      <c r="B189">
        <f t="shared" si="8"/>
        <v>0</v>
      </c>
      <c r="C189" s="122" t="e">
        <f t="shared" si="9"/>
        <v>#DIV/0!</v>
      </c>
      <c r="D189" s="125">
        <v>180</v>
      </c>
      <c r="E189" s="123"/>
      <c r="F189" s="123"/>
    </row>
    <row r="190" spans="1:6">
      <c r="A190" s="5">
        <v>36892</v>
      </c>
      <c r="B190">
        <f t="shared" si="8"/>
        <v>0</v>
      </c>
      <c r="C190" s="122" t="e">
        <f t="shared" si="9"/>
        <v>#DIV/0!</v>
      </c>
      <c r="D190" s="125">
        <v>181</v>
      </c>
      <c r="E190" s="123"/>
      <c r="F190" s="123"/>
    </row>
    <row r="191" spans="1:6">
      <c r="A191" s="5">
        <v>36923</v>
      </c>
      <c r="B191">
        <f t="shared" si="8"/>
        <v>0</v>
      </c>
      <c r="C191" s="122" t="e">
        <f t="shared" si="9"/>
        <v>#DIV/0!</v>
      </c>
      <c r="D191" s="125">
        <v>182</v>
      </c>
      <c r="E191" s="123"/>
      <c r="F191" s="123"/>
    </row>
    <row r="192" spans="1:6">
      <c r="A192" s="5">
        <v>36951</v>
      </c>
      <c r="B192">
        <f t="shared" si="8"/>
        <v>0</v>
      </c>
      <c r="C192" s="122" t="e">
        <f t="shared" si="9"/>
        <v>#DIV/0!</v>
      </c>
      <c r="D192" s="125">
        <v>183</v>
      </c>
      <c r="E192" s="123"/>
      <c r="F192" s="123"/>
    </row>
    <row r="193" spans="1:6">
      <c r="A193" s="5">
        <v>36982</v>
      </c>
      <c r="B193">
        <f t="shared" si="8"/>
        <v>0</v>
      </c>
      <c r="C193" s="122" t="e">
        <f t="shared" si="9"/>
        <v>#DIV/0!</v>
      </c>
      <c r="D193" s="125">
        <v>184</v>
      </c>
      <c r="E193" s="123"/>
      <c r="F193" s="123"/>
    </row>
    <row r="194" spans="1:6">
      <c r="A194" s="5">
        <v>37012</v>
      </c>
      <c r="B194">
        <f t="shared" si="8"/>
        <v>0</v>
      </c>
      <c r="C194" s="122" t="e">
        <f t="shared" si="9"/>
        <v>#DIV/0!</v>
      </c>
      <c r="D194" s="125">
        <v>185</v>
      </c>
      <c r="E194" s="123"/>
      <c r="F194" s="123"/>
    </row>
    <row r="195" spans="1:6">
      <c r="A195" s="5">
        <v>37043</v>
      </c>
      <c r="B195">
        <f t="shared" si="8"/>
        <v>0</v>
      </c>
      <c r="C195" s="122" t="e">
        <f t="shared" si="9"/>
        <v>#DIV/0!</v>
      </c>
      <c r="D195" s="125">
        <v>186</v>
      </c>
      <c r="E195" s="123"/>
      <c r="F195" s="123"/>
    </row>
    <row r="196" spans="1:6">
      <c r="A196" s="5">
        <v>37073</v>
      </c>
      <c r="B196">
        <f t="shared" si="8"/>
        <v>0</v>
      </c>
      <c r="C196" s="122" t="e">
        <f t="shared" si="9"/>
        <v>#DIV/0!</v>
      </c>
      <c r="D196" s="125">
        <v>187</v>
      </c>
      <c r="E196" s="123"/>
      <c r="F196" s="123"/>
    </row>
    <row r="197" spans="1:6">
      <c r="A197" s="5">
        <v>37104</v>
      </c>
      <c r="B197">
        <f t="shared" si="8"/>
        <v>0</v>
      </c>
      <c r="C197" s="122" t="e">
        <f t="shared" si="9"/>
        <v>#DIV/0!</v>
      </c>
      <c r="D197" s="125">
        <v>188</v>
      </c>
      <c r="E197" s="123"/>
      <c r="F197" s="123"/>
    </row>
    <row r="198" spans="1:6">
      <c r="A198" s="5">
        <v>37135</v>
      </c>
      <c r="B198">
        <f t="shared" si="8"/>
        <v>0</v>
      </c>
      <c r="C198" s="122" t="e">
        <f t="shared" si="9"/>
        <v>#DIV/0!</v>
      </c>
      <c r="D198" s="125">
        <v>189</v>
      </c>
      <c r="E198" s="123"/>
      <c r="F198" s="123"/>
    </row>
    <row r="199" spans="1:6">
      <c r="A199" s="5">
        <v>37165</v>
      </c>
      <c r="B199">
        <f t="shared" si="8"/>
        <v>0</v>
      </c>
      <c r="C199" s="122" t="e">
        <f t="shared" si="9"/>
        <v>#DIV/0!</v>
      </c>
      <c r="D199" s="125">
        <v>190</v>
      </c>
      <c r="E199" s="123"/>
      <c r="F199" s="123"/>
    </row>
    <row r="200" spans="1:6">
      <c r="A200" s="5">
        <v>37196</v>
      </c>
      <c r="B200">
        <f t="shared" si="8"/>
        <v>0</v>
      </c>
      <c r="C200" s="122" t="e">
        <f t="shared" si="9"/>
        <v>#DIV/0!</v>
      </c>
      <c r="D200" s="125">
        <v>191</v>
      </c>
      <c r="E200" s="123"/>
      <c r="F200" s="123"/>
    </row>
    <row r="201" spans="1:6">
      <c r="A201" s="5">
        <v>37226</v>
      </c>
      <c r="B201">
        <f t="shared" si="8"/>
        <v>0</v>
      </c>
      <c r="C201" s="122" t="e">
        <f t="shared" si="9"/>
        <v>#DIV/0!</v>
      </c>
      <c r="D201" s="125">
        <v>192</v>
      </c>
      <c r="E201" s="123"/>
      <c r="F201" s="123"/>
    </row>
    <row r="202" spans="1:6">
      <c r="A202" s="5">
        <v>37257</v>
      </c>
      <c r="B202">
        <f t="shared" ref="B202:B265" si="10">+$M207</f>
        <v>0</v>
      </c>
      <c r="C202" s="122" t="e">
        <f t="shared" ref="C202:C265" si="11">+C203*B202/B203</f>
        <v>#DIV/0!</v>
      </c>
      <c r="D202" s="125">
        <v>193</v>
      </c>
      <c r="E202" s="123"/>
      <c r="F202" s="123"/>
    </row>
    <row r="203" spans="1:6">
      <c r="A203" s="5">
        <v>37288</v>
      </c>
      <c r="B203">
        <f t="shared" si="10"/>
        <v>0</v>
      </c>
      <c r="C203" s="122" t="e">
        <f t="shared" si="11"/>
        <v>#DIV/0!</v>
      </c>
      <c r="D203" s="125">
        <v>194</v>
      </c>
      <c r="E203" s="123"/>
      <c r="F203" s="123"/>
    </row>
    <row r="204" spans="1:6">
      <c r="A204" s="5">
        <v>37316</v>
      </c>
      <c r="B204">
        <f t="shared" si="10"/>
        <v>0</v>
      </c>
      <c r="C204" s="122" t="e">
        <f t="shared" si="11"/>
        <v>#DIV/0!</v>
      </c>
      <c r="D204" s="125">
        <v>195</v>
      </c>
      <c r="E204" s="123"/>
      <c r="F204" s="123"/>
    </row>
    <row r="205" spans="1:6">
      <c r="A205" s="5">
        <v>37347</v>
      </c>
      <c r="B205">
        <f t="shared" si="10"/>
        <v>0</v>
      </c>
      <c r="C205" s="122" t="e">
        <f t="shared" si="11"/>
        <v>#DIV/0!</v>
      </c>
      <c r="D205" s="125">
        <v>196</v>
      </c>
      <c r="E205" s="123"/>
      <c r="F205" s="123"/>
    </row>
    <row r="206" spans="1:6">
      <c r="A206" s="5">
        <v>37377</v>
      </c>
      <c r="B206">
        <f t="shared" si="10"/>
        <v>0</v>
      </c>
      <c r="C206" s="122" t="e">
        <f t="shared" si="11"/>
        <v>#DIV/0!</v>
      </c>
      <c r="D206" s="125">
        <v>197</v>
      </c>
      <c r="E206" s="123"/>
      <c r="F206" s="123"/>
    </row>
    <row r="207" spans="1:6">
      <c r="A207" s="5">
        <v>37408</v>
      </c>
      <c r="B207">
        <f t="shared" si="10"/>
        <v>0</v>
      </c>
      <c r="C207" s="122" t="e">
        <f t="shared" si="11"/>
        <v>#DIV/0!</v>
      </c>
      <c r="D207" s="125">
        <v>198</v>
      </c>
      <c r="E207" s="123"/>
      <c r="F207" s="123"/>
    </row>
    <row r="208" spans="1:6">
      <c r="A208" s="5">
        <v>37438</v>
      </c>
      <c r="B208">
        <f t="shared" si="10"/>
        <v>0</v>
      </c>
      <c r="C208" s="122" t="e">
        <f t="shared" si="11"/>
        <v>#DIV/0!</v>
      </c>
      <c r="D208" s="125">
        <v>199</v>
      </c>
      <c r="E208" s="123"/>
      <c r="F208" s="123"/>
    </row>
    <row r="209" spans="1:6">
      <c r="A209" s="5">
        <v>37469</v>
      </c>
      <c r="B209">
        <f t="shared" si="10"/>
        <v>0</v>
      </c>
      <c r="C209" s="122" t="e">
        <f t="shared" si="11"/>
        <v>#DIV/0!</v>
      </c>
      <c r="D209" s="125">
        <v>200</v>
      </c>
      <c r="E209" s="123"/>
      <c r="F209" s="123"/>
    </row>
    <row r="210" spans="1:6">
      <c r="A210" s="5">
        <v>37500</v>
      </c>
      <c r="B210">
        <f t="shared" si="10"/>
        <v>0</v>
      </c>
      <c r="C210" s="122" t="e">
        <f t="shared" si="11"/>
        <v>#DIV/0!</v>
      </c>
      <c r="D210" s="125">
        <v>201</v>
      </c>
      <c r="E210" s="123"/>
      <c r="F210" s="123"/>
    </row>
    <row r="211" spans="1:6">
      <c r="A211" s="5">
        <v>37530</v>
      </c>
      <c r="B211">
        <f t="shared" si="10"/>
        <v>0</v>
      </c>
      <c r="C211" s="122" t="e">
        <f t="shared" si="11"/>
        <v>#DIV/0!</v>
      </c>
      <c r="D211" s="125">
        <v>202</v>
      </c>
      <c r="E211" s="123"/>
      <c r="F211" s="123"/>
    </row>
    <row r="212" spans="1:6">
      <c r="A212" s="5">
        <v>37561</v>
      </c>
      <c r="B212">
        <f t="shared" si="10"/>
        <v>0</v>
      </c>
      <c r="C212" s="122" t="e">
        <f t="shared" si="11"/>
        <v>#DIV/0!</v>
      </c>
      <c r="D212" s="125">
        <v>203</v>
      </c>
      <c r="E212" s="123"/>
      <c r="F212" s="123"/>
    </row>
    <row r="213" spans="1:6">
      <c r="A213" s="5">
        <v>37591</v>
      </c>
      <c r="B213">
        <f t="shared" si="10"/>
        <v>0</v>
      </c>
      <c r="C213" s="122" t="e">
        <f t="shared" si="11"/>
        <v>#DIV/0!</v>
      </c>
      <c r="D213" s="125">
        <v>204</v>
      </c>
      <c r="E213" s="123"/>
      <c r="F213" s="123"/>
    </row>
    <row r="214" spans="1:6">
      <c r="A214" s="5">
        <v>37622</v>
      </c>
      <c r="B214">
        <f t="shared" si="10"/>
        <v>0</v>
      </c>
      <c r="C214" s="122" t="e">
        <f t="shared" si="11"/>
        <v>#DIV/0!</v>
      </c>
      <c r="D214" s="125">
        <v>205</v>
      </c>
      <c r="E214" s="123"/>
      <c r="F214" s="123"/>
    </row>
    <row r="215" spans="1:6">
      <c r="A215" s="5">
        <v>37653</v>
      </c>
      <c r="B215">
        <f t="shared" si="10"/>
        <v>0</v>
      </c>
      <c r="C215" s="122" t="e">
        <f t="shared" si="11"/>
        <v>#DIV/0!</v>
      </c>
      <c r="D215" s="125">
        <v>206</v>
      </c>
      <c r="E215" s="123"/>
      <c r="F215" s="123"/>
    </row>
    <row r="216" spans="1:6">
      <c r="A216" s="5">
        <v>37681</v>
      </c>
      <c r="B216">
        <f t="shared" si="10"/>
        <v>0</v>
      </c>
      <c r="C216" s="122" t="e">
        <f t="shared" si="11"/>
        <v>#DIV/0!</v>
      </c>
      <c r="D216" s="125">
        <v>207</v>
      </c>
      <c r="E216" s="123"/>
      <c r="F216" s="123"/>
    </row>
    <row r="217" spans="1:6">
      <c r="A217" s="5">
        <v>37712</v>
      </c>
      <c r="B217">
        <f t="shared" si="10"/>
        <v>0</v>
      </c>
      <c r="C217" s="122" t="e">
        <f t="shared" si="11"/>
        <v>#DIV/0!</v>
      </c>
      <c r="D217" s="125">
        <v>208</v>
      </c>
      <c r="E217" s="123"/>
      <c r="F217" s="123"/>
    </row>
    <row r="218" spans="1:6">
      <c r="A218" s="5">
        <v>37742</v>
      </c>
      <c r="B218">
        <f t="shared" si="10"/>
        <v>0</v>
      </c>
      <c r="C218" s="122" t="e">
        <f t="shared" si="11"/>
        <v>#DIV/0!</v>
      </c>
      <c r="D218" s="125">
        <v>209</v>
      </c>
      <c r="E218" s="123"/>
      <c r="F218" s="123"/>
    </row>
    <row r="219" spans="1:6">
      <c r="A219" s="5">
        <v>37773</v>
      </c>
      <c r="B219">
        <f t="shared" si="10"/>
        <v>0</v>
      </c>
      <c r="C219" s="122" t="e">
        <f t="shared" si="11"/>
        <v>#DIV/0!</v>
      </c>
      <c r="D219" s="125">
        <v>210</v>
      </c>
      <c r="E219" s="123"/>
      <c r="F219" s="123"/>
    </row>
    <row r="220" spans="1:6">
      <c r="A220" s="5">
        <v>37803</v>
      </c>
      <c r="B220">
        <f t="shared" si="10"/>
        <v>0</v>
      </c>
      <c r="C220" s="122" t="e">
        <f t="shared" si="11"/>
        <v>#DIV/0!</v>
      </c>
      <c r="D220" s="125">
        <v>211</v>
      </c>
      <c r="E220" s="123"/>
      <c r="F220" s="123"/>
    </row>
    <row r="221" spans="1:6">
      <c r="A221" s="5">
        <v>37834</v>
      </c>
      <c r="B221">
        <f t="shared" si="10"/>
        <v>0</v>
      </c>
      <c r="C221" s="122" t="e">
        <f t="shared" si="11"/>
        <v>#DIV/0!</v>
      </c>
      <c r="D221" s="125">
        <v>212</v>
      </c>
      <c r="E221" s="123"/>
      <c r="F221" s="123"/>
    </row>
    <row r="222" spans="1:6">
      <c r="A222" s="5">
        <v>37865</v>
      </c>
      <c r="B222">
        <f t="shared" si="10"/>
        <v>0</v>
      </c>
      <c r="C222" s="122" t="e">
        <f t="shared" si="11"/>
        <v>#DIV/0!</v>
      </c>
      <c r="D222" s="125">
        <v>213</v>
      </c>
      <c r="E222" s="123"/>
      <c r="F222" s="123"/>
    </row>
    <row r="223" spans="1:6">
      <c r="A223" s="5">
        <v>37895</v>
      </c>
      <c r="B223">
        <f t="shared" si="10"/>
        <v>0</v>
      </c>
      <c r="C223" s="122" t="e">
        <f t="shared" si="11"/>
        <v>#DIV/0!</v>
      </c>
      <c r="D223" s="125">
        <v>214</v>
      </c>
      <c r="E223" s="123"/>
      <c r="F223" s="123"/>
    </row>
    <row r="224" spans="1:6">
      <c r="A224" s="5">
        <v>37926</v>
      </c>
      <c r="B224">
        <f t="shared" si="10"/>
        <v>0</v>
      </c>
      <c r="C224" s="122" t="e">
        <f t="shared" si="11"/>
        <v>#DIV/0!</v>
      </c>
      <c r="D224" s="125">
        <v>215</v>
      </c>
      <c r="E224" s="123"/>
      <c r="F224" s="123"/>
    </row>
    <row r="225" spans="1:6">
      <c r="A225" s="5">
        <v>37956</v>
      </c>
      <c r="B225">
        <f t="shared" si="10"/>
        <v>0</v>
      </c>
      <c r="C225" s="122" t="e">
        <f t="shared" si="11"/>
        <v>#DIV/0!</v>
      </c>
      <c r="D225" s="125">
        <v>216</v>
      </c>
      <c r="E225" s="123"/>
      <c r="F225" s="123"/>
    </row>
    <row r="226" spans="1:6">
      <c r="A226" s="5">
        <v>37987</v>
      </c>
      <c r="B226">
        <f t="shared" si="10"/>
        <v>0</v>
      </c>
      <c r="C226" s="122" t="e">
        <f t="shared" si="11"/>
        <v>#DIV/0!</v>
      </c>
      <c r="D226" s="125">
        <v>217</v>
      </c>
      <c r="E226" s="123"/>
      <c r="F226" s="123"/>
    </row>
    <row r="227" spans="1:6">
      <c r="A227" s="5">
        <v>38018</v>
      </c>
      <c r="B227">
        <f t="shared" si="10"/>
        <v>0</v>
      </c>
      <c r="C227" s="122" t="e">
        <f t="shared" si="11"/>
        <v>#DIV/0!</v>
      </c>
      <c r="D227" s="125">
        <v>218</v>
      </c>
      <c r="E227" s="123"/>
      <c r="F227" s="123"/>
    </row>
    <row r="228" spans="1:6">
      <c r="A228" s="5">
        <v>38047</v>
      </c>
      <c r="B228">
        <f t="shared" si="10"/>
        <v>0</v>
      </c>
      <c r="C228" s="122" t="e">
        <f t="shared" si="11"/>
        <v>#DIV/0!</v>
      </c>
      <c r="D228" s="125">
        <v>219</v>
      </c>
      <c r="E228" s="123"/>
      <c r="F228" s="123"/>
    </row>
    <row r="229" spans="1:6">
      <c r="A229" s="5">
        <v>38078</v>
      </c>
      <c r="B229">
        <f t="shared" si="10"/>
        <v>0</v>
      </c>
      <c r="C229" s="122" t="e">
        <f t="shared" si="11"/>
        <v>#DIV/0!</v>
      </c>
      <c r="D229" s="125">
        <v>220</v>
      </c>
      <c r="E229" s="123"/>
      <c r="F229" s="123"/>
    </row>
    <row r="230" spans="1:6">
      <c r="A230" s="5">
        <v>38108</v>
      </c>
      <c r="B230">
        <f t="shared" si="10"/>
        <v>0</v>
      </c>
      <c r="C230" s="122" t="e">
        <f t="shared" si="11"/>
        <v>#DIV/0!</v>
      </c>
      <c r="D230" s="125">
        <v>221</v>
      </c>
      <c r="E230" s="123"/>
      <c r="F230" s="123"/>
    </row>
    <row r="231" spans="1:6">
      <c r="A231" s="5">
        <v>38139</v>
      </c>
      <c r="B231">
        <f t="shared" si="10"/>
        <v>0</v>
      </c>
      <c r="C231" s="122" t="e">
        <f t="shared" si="11"/>
        <v>#DIV/0!</v>
      </c>
      <c r="D231" s="125">
        <v>222</v>
      </c>
      <c r="E231" s="123"/>
      <c r="F231" s="123"/>
    </row>
    <row r="232" spans="1:6">
      <c r="A232" s="5">
        <v>38169</v>
      </c>
      <c r="B232">
        <f t="shared" si="10"/>
        <v>0</v>
      </c>
      <c r="C232" s="122" t="e">
        <f t="shared" si="11"/>
        <v>#DIV/0!</v>
      </c>
      <c r="D232" s="125">
        <v>223</v>
      </c>
      <c r="E232" s="123"/>
      <c r="F232" s="123"/>
    </row>
    <row r="233" spans="1:6">
      <c r="A233" s="5">
        <v>38200</v>
      </c>
      <c r="B233">
        <f t="shared" si="10"/>
        <v>0</v>
      </c>
      <c r="C233" s="122" t="e">
        <f t="shared" si="11"/>
        <v>#DIV/0!</v>
      </c>
      <c r="D233" s="125">
        <v>224</v>
      </c>
      <c r="E233" s="123"/>
      <c r="F233" s="123"/>
    </row>
    <row r="234" spans="1:6">
      <c r="A234" s="5">
        <v>38231</v>
      </c>
      <c r="B234">
        <f t="shared" si="10"/>
        <v>0</v>
      </c>
      <c r="C234" s="122" t="e">
        <f t="shared" si="11"/>
        <v>#DIV/0!</v>
      </c>
      <c r="D234" s="125">
        <v>225</v>
      </c>
      <c r="E234" s="123"/>
      <c r="F234" s="123"/>
    </row>
    <row r="235" spans="1:6">
      <c r="A235" s="5">
        <v>38261</v>
      </c>
      <c r="B235">
        <f t="shared" si="10"/>
        <v>0</v>
      </c>
      <c r="C235" s="122" t="e">
        <f t="shared" si="11"/>
        <v>#DIV/0!</v>
      </c>
      <c r="D235" s="125">
        <v>226</v>
      </c>
      <c r="E235" s="123"/>
      <c r="F235" s="123"/>
    </row>
    <row r="236" spans="1:6">
      <c r="A236" s="5">
        <v>38292</v>
      </c>
      <c r="B236">
        <f t="shared" si="10"/>
        <v>0</v>
      </c>
      <c r="C236" s="122" t="e">
        <f t="shared" si="11"/>
        <v>#DIV/0!</v>
      </c>
      <c r="D236" s="125">
        <v>227</v>
      </c>
      <c r="E236" s="123"/>
      <c r="F236" s="123"/>
    </row>
    <row r="237" spans="1:6">
      <c r="A237" s="5">
        <v>38322</v>
      </c>
      <c r="B237">
        <f t="shared" si="10"/>
        <v>0</v>
      </c>
      <c r="C237" s="122" t="e">
        <f t="shared" si="11"/>
        <v>#DIV/0!</v>
      </c>
      <c r="D237" s="125">
        <v>228</v>
      </c>
      <c r="E237" s="123"/>
      <c r="F237" s="123"/>
    </row>
    <row r="238" spans="1:6">
      <c r="A238" s="5">
        <v>38353</v>
      </c>
      <c r="B238">
        <f t="shared" si="10"/>
        <v>0</v>
      </c>
      <c r="C238" s="122" t="e">
        <f t="shared" si="11"/>
        <v>#DIV/0!</v>
      </c>
      <c r="D238" s="125">
        <v>229</v>
      </c>
      <c r="E238" s="123"/>
      <c r="F238" s="123"/>
    </row>
    <row r="239" spans="1:6">
      <c r="A239" s="5">
        <v>38384</v>
      </c>
      <c r="B239">
        <f t="shared" si="10"/>
        <v>0</v>
      </c>
      <c r="C239" s="122" t="e">
        <f t="shared" si="11"/>
        <v>#DIV/0!</v>
      </c>
      <c r="D239" s="125">
        <v>230</v>
      </c>
      <c r="E239" s="123"/>
      <c r="F239" s="123"/>
    </row>
    <row r="240" spans="1:6">
      <c r="A240" s="5">
        <v>38412</v>
      </c>
      <c r="B240">
        <f t="shared" si="10"/>
        <v>0</v>
      </c>
      <c r="C240" s="122" t="e">
        <f t="shared" si="11"/>
        <v>#DIV/0!</v>
      </c>
      <c r="D240" s="125">
        <v>231</v>
      </c>
      <c r="E240" s="123"/>
      <c r="F240" s="123"/>
    </row>
    <row r="241" spans="1:6">
      <c r="A241" s="5">
        <v>38443</v>
      </c>
      <c r="B241">
        <f t="shared" si="10"/>
        <v>0</v>
      </c>
      <c r="C241" s="122" t="e">
        <f t="shared" si="11"/>
        <v>#DIV/0!</v>
      </c>
      <c r="D241" s="125">
        <v>232</v>
      </c>
      <c r="E241" s="123"/>
      <c r="F241" s="123"/>
    </row>
    <row r="242" spans="1:6">
      <c r="A242" s="5">
        <v>38473</v>
      </c>
      <c r="B242">
        <f t="shared" si="10"/>
        <v>0</v>
      </c>
      <c r="C242" s="122" t="e">
        <f t="shared" si="11"/>
        <v>#DIV/0!</v>
      </c>
      <c r="D242" s="125">
        <v>233</v>
      </c>
      <c r="E242" s="123"/>
      <c r="F242" s="123"/>
    </row>
    <row r="243" spans="1:6">
      <c r="A243" s="5">
        <v>38504</v>
      </c>
      <c r="B243">
        <f t="shared" si="10"/>
        <v>0</v>
      </c>
      <c r="C243" s="122" t="e">
        <f t="shared" si="11"/>
        <v>#DIV/0!</v>
      </c>
      <c r="D243" s="125">
        <v>234</v>
      </c>
      <c r="E243" s="123"/>
      <c r="F243" s="123"/>
    </row>
    <row r="244" spans="1:6">
      <c r="A244" s="5">
        <v>38534</v>
      </c>
      <c r="B244">
        <f t="shared" si="10"/>
        <v>0</v>
      </c>
      <c r="C244" s="122" t="e">
        <f t="shared" si="11"/>
        <v>#DIV/0!</v>
      </c>
      <c r="D244" s="125">
        <v>235</v>
      </c>
      <c r="E244" s="123"/>
      <c r="F244" s="123"/>
    </row>
    <row r="245" spans="1:6">
      <c r="A245" s="5">
        <v>38565</v>
      </c>
      <c r="B245">
        <f t="shared" si="10"/>
        <v>0</v>
      </c>
      <c r="C245" s="122" t="e">
        <f t="shared" si="11"/>
        <v>#DIV/0!</v>
      </c>
      <c r="D245" s="125">
        <v>236</v>
      </c>
      <c r="E245" s="123"/>
      <c r="F245" s="123"/>
    </row>
    <row r="246" spans="1:6">
      <c r="A246" s="5">
        <v>38596</v>
      </c>
      <c r="B246">
        <f t="shared" si="10"/>
        <v>0</v>
      </c>
      <c r="C246" s="122" t="e">
        <f t="shared" si="11"/>
        <v>#DIV/0!</v>
      </c>
      <c r="D246" s="125">
        <v>237</v>
      </c>
      <c r="E246" s="123"/>
      <c r="F246" s="123"/>
    </row>
    <row r="247" spans="1:6">
      <c r="A247" s="5">
        <v>38626</v>
      </c>
      <c r="B247">
        <f t="shared" si="10"/>
        <v>0</v>
      </c>
      <c r="C247" s="122" t="e">
        <f t="shared" si="11"/>
        <v>#DIV/0!</v>
      </c>
      <c r="D247" s="125">
        <v>238</v>
      </c>
      <c r="E247" s="123"/>
      <c r="F247" s="123"/>
    </row>
    <row r="248" spans="1:6">
      <c r="A248" s="5">
        <v>38657</v>
      </c>
      <c r="B248">
        <f t="shared" si="10"/>
        <v>0</v>
      </c>
      <c r="C248" s="122" t="e">
        <f t="shared" si="11"/>
        <v>#DIV/0!</v>
      </c>
      <c r="D248" s="125">
        <v>239</v>
      </c>
      <c r="E248" s="123"/>
      <c r="F248" s="123"/>
    </row>
    <row r="249" spans="1:6">
      <c r="A249" s="5">
        <v>38687</v>
      </c>
      <c r="B249">
        <f t="shared" si="10"/>
        <v>0</v>
      </c>
      <c r="C249" s="122" t="e">
        <f t="shared" si="11"/>
        <v>#DIV/0!</v>
      </c>
      <c r="D249" s="125">
        <v>240</v>
      </c>
      <c r="E249" s="123"/>
      <c r="F249" s="123"/>
    </row>
    <row r="250" spans="1:6">
      <c r="A250" s="5">
        <v>38718</v>
      </c>
      <c r="B250">
        <f t="shared" si="10"/>
        <v>0</v>
      </c>
      <c r="C250" s="122" t="e">
        <f t="shared" si="11"/>
        <v>#DIV/0!</v>
      </c>
      <c r="D250" s="125">
        <v>241</v>
      </c>
      <c r="E250" s="123"/>
      <c r="F250" s="123"/>
    </row>
    <row r="251" spans="1:6">
      <c r="A251" s="5">
        <v>38749</v>
      </c>
      <c r="B251">
        <f t="shared" si="10"/>
        <v>0</v>
      </c>
      <c r="C251" s="122" t="e">
        <f t="shared" si="11"/>
        <v>#DIV/0!</v>
      </c>
      <c r="D251" s="125">
        <v>242</v>
      </c>
      <c r="E251" s="123"/>
      <c r="F251" s="123"/>
    </row>
    <row r="252" spans="1:6">
      <c r="A252" s="5">
        <v>38777</v>
      </c>
      <c r="B252">
        <f t="shared" si="10"/>
        <v>0</v>
      </c>
      <c r="C252" s="122" t="e">
        <f t="shared" si="11"/>
        <v>#DIV/0!</v>
      </c>
      <c r="D252" s="125">
        <v>243</v>
      </c>
      <c r="E252" s="123"/>
      <c r="F252" s="123"/>
    </row>
    <row r="253" spans="1:6">
      <c r="A253" s="5">
        <v>38808</v>
      </c>
      <c r="B253">
        <f t="shared" si="10"/>
        <v>0</v>
      </c>
      <c r="C253" s="122" t="e">
        <f t="shared" si="11"/>
        <v>#DIV/0!</v>
      </c>
      <c r="D253" s="125">
        <v>244</v>
      </c>
      <c r="E253" s="123"/>
      <c r="F253" s="123"/>
    </row>
    <row r="254" spans="1:6">
      <c r="A254" s="5">
        <v>38838</v>
      </c>
      <c r="B254">
        <f t="shared" si="10"/>
        <v>0</v>
      </c>
      <c r="C254" s="122" t="e">
        <f t="shared" si="11"/>
        <v>#DIV/0!</v>
      </c>
      <c r="D254" s="125">
        <v>245</v>
      </c>
      <c r="E254" s="123"/>
      <c r="F254" s="123"/>
    </row>
    <row r="255" spans="1:6">
      <c r="A255" s="5">
        <v>38869</v>
      </c>
      <c r="B255">
        <f t="shared" si="10"/>
        <v>0</v>
      </c>
      <c r="C255" s="122" t="e">
        <f t="shared" si="11"/>
        <v>#DIV/0!</v>
      </c>
      <c r="D255" s="125">
        <v>246</v>
      </c>
      <c r="E255" s="123"/>
      <c r="F255" s="123"/>
    </row>
    <row r="256" spans="1:6">
      <c r="A256" s="5">
        <v>38899</v>
      </c>
      <c r="B256">
        <f t="shared" si="10"/>
        <v>0</v>
      </c>
      <c r="C256" s="122" t="e">
        <f t="shared" si="11"/>
        <v>#DIV/0!</v>
      </c>
      <c r="D256" s="125">
        <v>247</v>
      </c>
      <c r="E256" s="123"/>
      <c r="F256" s="123"/>
    </row>
    <row r="257" spans="1:6">
      <c r="A257" s="5">
        <v>38930</v>
      </c>
      <c r="B257">
        <f t="shared" si="10"/>
        <v>0</v>
      </c>
      <c r="C257" s="122" t="e">
        <f t="shared" si="11"/>
        <v>#DIV/0!</v>
      </c>
      <c r="D257" s="125">
        <v>248</v>
      </c>
      <c r="E257" s="123"/>
      <c r="F257" s="123"/>
    </row>
    <row r="258" spans="1:6">
      <c r="A258" s="5">
        <v>38961</v>
      </c>
      <c r="B258">
        <f t="shared" si="10"/>
        <v>0</v>
      </c>
      <c r="C258" s="122" t="e">
        <f t="shared" si="11"/>
        <v>#DIV/0!</v>
      </c>
      <c r="D258" s="125">
        <v>249</v>
      </c>
      <c r="E258" s="123"/>
      <c r="F258" s="123"/>
    </row>
    <row r="259" spans="1:6">
      <c r="A259" s="5">
        <v>38991</v>
      </c>
      <c r="B259">
        <f t="shared" si="10"/>
        <v>0</v>
      </c>
      <c r="C259" s="122" t="e">
        <f t="shared" si="11"/>
        <v>#DIV/0!</v>
      </c>
      <c r="D259" s="125">
        <v>250</v>
      </c>
      <c r="E259" s="123"/>
      <c r="F259" s="123"/>
    </row>
    <row r="260" spans="1:6">
      <c r="A260" s="5">
        <v>39022</v>
      </c>
      <c r="B260">
        <f t="shared" si="10"/>
        <v>0</v>
      </c>
      <c r="C260" s="122" t="e">
        <f t="shared" si="11"/>
        <v>#DIV/0!</v>
      </c>
      <c r="D260" s="125">
        <v>251</v>
      </c>
      <c r="E260" s="123"/>
      <c r="F260" s="123"/>
    </row>
    <row r="261" spans="1:6">
      <c r="A261" s="5">
        <v>39052</v>
      </c>
      <c r="B261">
        <f t="shared" si="10"/>
        <v>0</v>
      </c>
      <c r="C261" s="122" t="e">
        <f t="shared" si="11"/>
        <v>#DIV/0!</v>
      </c>
      <c r="D261" s="125">
        <v>252</v>
      </c>
      <c r="E261" s="123"/>
      <c r="F261" s="123"/>
    </row>
    <row r="262" spans="1:6">
      <c r="A262" s="5">
        <v>39083</v>
      </c>
      <c r="B262">
        <f t="shared" si="10"/>
        <v>0</v>
      </c>
      <c r="C262" s="122" t="e">
        <f t="shared" si="11"/>
        <v>#DIV/0!</v>
      </c>
      <c r="D262" s="125">
        <v>253</v>
      </c>
      <c r="E262" s="123"/>
      <c r="F262" s="123"/>
    </row>
    <row r="263" spans="1:6">
      <c r="A263" s="5">
        <v>39114</v>
      </c>
      <c r="B263">
        <f t="shared" si="10"/>
        <v>0</v>
      </c>
      <c r="C263" s="122" t="e">
        <f t="shared" si="11"/>
        <v>#DIV/0!</v>
      </c>
      <c r="D263" s="125">
        <v>254</v>
      </c>
      <c r="E263" s="123"/>
      <c r="F263" s="123"/>
    </row>
    <row r="264" spans="1:6">
      <c r="A264" s="5">
        <v>39142</v>
      </c>
      <c r="B264">
        <f t="shared" si="10"/>
        <v>0</v>
      </c>
      <c r="C264" s="122" t="e">
        <f t="shared" si="11"/>
        <v>#DIV/0!</v>
      </c>
      <c r="D264" s="125">
        <v>255</v>
      </c>
      <c r="E264" s="123"/>
      <c r="F264" s="123"/>
    </row>
    <row r="265" spans="1:6">
      <c r="A265" s="5">
        <v>39173</v>
      </c>
      <c r="B265">
        <f t="shared" si="10"/>
        <v>0</v>
      </c>
      <c r="C265" s="122" t="e">
        <f t="shared" si="11"/>
        <v>#DIV/0!</v>
      </c>
      <c r="D265" s="125">
        <v>256</v>
      </c>
      <c r="E265" s="123"/>
      <c r="F265" s="123"/>
    </row>
    <row r="266" spans="1:6">
      <c r="A266" s="5">
        <v>39203</v>
      </c>
      <c r="B266">
        <f t="shared" ref="B266:B329" si="12">+$M271</f>
        <v>0</v>
      </c>
      <c r="C266" s="122" t="e">
        <f t="shared" ref="C266:C295" si="13">+C267*B266/B267</f>
        <v>#DIV/0!</v>
      </c>
      <c r="D266" s="125">
        <v>257</v>
      </c>
      <c r="E266" s="123"/>
      <c r="F266" s="123"/>
    </row>
    <row r="267" spans="1:6">
      <c r="A267" s="5">
        <v>39234</v>
      </c>
      <c r="B267">
        <f t="shared" si="12"/>
        <v>0</v>
      </c>
      <c r="C267" s="122" t="e">
        <f t="shared" si="13"/>
        <v>#DIV/0!</v>
      </c>
      <c r="D267" s="125">
        <v>258</v>
      </c>
      <c r="E267" s="123"/>
      <c r="F267" s="123"/>
    </row>
    <row r="268" spans="1:6">
      <c r="A268" s="5">
        <v>39264</v>
      </c>
      <c r="B268">
        <f t="shared" si="12"/>
        <v>0</v>
      </c>
      <c r="C268" s="122" t="e">
        <f t="shared" si="13"/>
        <v>#DIV/0!</v>
      </c>
      <c r="D268" s="125">
        <v>259</v>
      </c>
      <c r="E268" s="123"/>
      <c r="F268" s="123"/>
    </row>
    <row r="269" spans="1:6">
      <c r="A269" s="5">
        <v>39295</v>
      </c>
      <c r="B269">
        <f t="shared" si="12"/>
        <v>0</v>
      </c>
      <c r="C269" s="122" t="e">
        <f t="shared" si="13"/>
        <v>#DIV/0!</v>
      </c>
      <c r="D269" s="125">
        <v>260</v>
      </c>
      <c r="E269" s="123"/>
      <c r="F269" s="123"/>
    </row>
    <row r="270" spans="1:6">
      <c r="A270" s="5">
        <v>39326</v>
      </c>
      <c r="B270">
        <f t="shared" si="12"/>
        <v>0</v>
      </c>
      <c r="C270" s="122" t="e">
        <f t="shared" si="13"/>
        <v>#DIV/0!</v>
      </c>
      <c r="D270" s="125">
        <v>261</v>
      </c>
      <c r="E270" s="123"/>
      <c r="F270" s="123"/>
    </row>
    <row r="271" spans="1:6">
      <c r="A271" s="5">
        <v>39356</v>
      </c>
      <c r="B271">
        <f t="shared" si="12"/>
        <v>0</v>
      </c>
      <c r="C271" s="122" t="e">
        <f t="shared" si="13"/>
        <v>#DIV/0!</v>
      </c>
      <c r="D271" s="125">
        <v>262</v>
      </c>
      <c r="E271" s="123"/>
      <c r="F271" s="123"/>
    </row>
    <row r="272" spans="1:6">
      <c r="A272" s="5">
        <v>39387</v>
      </c>
      <c r="B272">
        <f t="shared" si="12"/>
        <v>0</v>
      </c>
      <c r="C272" s="122" t="e">
        <f t="shared" si="13"/>
        <v>#DIV/0!</v>
      </c>
      <c r="D272" s="125">
        <v>263</v>
      </c>
      <c r="E272" s="123"/>
      <c r="F272" s="123"/>
    </row>
    <row r="273" spans="1:6">
      <c r="A273" s="5">
        <v>39417</v>
      </c>
      <c r="B273">
        <f t="shared" si="12"/>
        <v>0</v>
      </c>
      <c r="C273" s="122" t="e">
        <f t="shared" si="13"/>
        <v>#DIV/0!</v>
      </c>
      <c r="D273" s="125">
        <v>264</v>
      </c>
      <c r="E273" s="123"/>
      <c r="F273" s="123"/>
    </row>
    <row r="274" spans="1:6">
      <c r="A274" s="5">
        <v>39448</v>
      </c>
      <c r="B274">
        <f t="shared" si="12"/>
        <v>0</v>
      </c>
      <c r="C274" s="122" t="e">
        <f t="shared" si="13"/>
        <v>#DIV/0!</v>
      </c>
      <c r="D274" s="125">
        <v>265</v>
      </c>
      <c r="E274" s="123"/>
      <c r="F274" s="123"/>
    </row>
    <row r="275" spans="1:6">
      <c r="A275" s="5">
        <v>39479</v>
      </c>
      <c r="B275">
        <f t="shared" si="12"/>
        <v>0</v>
      </c>
      <c r="C275" s="122" t="e">
        <f t="shared" si="13"/>
        <v>#DIV/0!</v>
      </c>
      <c r="D275" s="125">
        <v>266</v>
      </c>
      <c r="E275" s="123"/>
      <c r="F275" s="123"/>
    </row>
    <row r="276" spans="1:6">
      <c r="A276" s="5">
        <v>39508</v>
      </c>
      <c r="B276">
        <f t="shared" si="12"/>
        <v>0</v>
      </c>
      <c r="C276" s="122" t="e">
        <f t="shared" si="13"/>
        <v>#DIV/0!</v>
      </c>
      <c r="D276" s="125">
        <v>267</v>
      </c>
      <c r="E276" s="123"/>
      <c r="F276" s="123"/>
    </row>
    <row r="277" spans="1:6">
      <c r="A277" s="5">
        <v>39539</v>
      </c>
      <c r="B277">
        <f t="shared" si="12"/>
        <v>0</v>
      </c>
      <c r="C277" s="122" t="e">
        <f t="shared" si="13"/>
        <v>#DIV/0!</v>
      </c>
      <c r="D277" s="125">
        <v>268</v>
      </c>
      <c r="E277" s="123"/>
      <c r="F277" s="123"/>
    </row>
    <row r="278" spans="1:6">
      <c r="A278" s="5">
        <v>39569</v>
      </c>
      <c r="B278">
        <f t="shared" si="12"/>
        <v>0</v>
      </c>
      <c r="C278" s="122" t="e">
        <f t="shared" si="13"/>
        <v>#DIV/0!</v>
      </c>
      <c r="D278" s="125">
        <v>269</v>
      </c>
      <c r="E278" s="123"/>
      <c r="F278" s="123"/>
    </row>
    <row r="279" spans="1:6">
      <c r="A279" s="5">
        <v>39600</v>
      </c>
      <c r="B279">
        <f t="shared" si="12"/>
        <v>0</v>
      </c>
      <c r="C279" s="122" t="e">
        <f t="shared" si="13"/>
        <v>#DIV/0!</v>
      </c>
      <c r="D279" s="125">
        <v>270</v>
      </c>
      <c r="E279" s="123"/>
      <c r="F279" s="123"/>
    </row>
    <row r="280" spans="1:6">
      <c r="A280" s="5">
        <v>39630</v>
      </c>
      <c r="B280">
        <f t="shared" si="12"/>
        <v>0</v>
      </c>
      <c r="C280" s="122" t="e">
        <f t="shared" si="13"/>
        <v>#DIV/0!</v>
      </c>
      <c r="D280" s="125">
        <v>271</v>
      </c>
      <c r="E280" s="123"/>
      <c r="F280" s="123"/>
    </row>
    <row r="281" spans="1:6">
      <c r="A281" s="5">
        <v>39661</v>
      </c>
      <c r="B281">
        <f t="shared" si="12"/>
        <v>0</v>
      </c>
      <c r="C281" s="122" t="e">
        <f t="shared" si="13"/>
        <v>#DIV/0!</v>
      </c>
      <c r="D281" s="125">
        <v>272</v>
      </c>
      <c r="E281" s="123"/>
      <c r="F281" s="123"/>
    </row>
    <row r="282" spans="1:6">
      <c r="A282" s="5">
        <v>39692</v>
      </c>
      <c r="B282">
        <f t="shared" si="12"/>
        <v>0</v>
      </c>
      <c r="C282" s="122" t="e">
        <f t="shared" si="13"/>
        <v>#DIV/0!</v>
      </c>
      <c r="D282" s="125">
        <v>273</v>
      </c>
      <c r="E282" s="123"/>
      <c r="F282" s="123"/>
    </row>
    <row r="283" spans="1:6">
      <c r="A283" s="5">
        <v>39722</v>
      </c>
      <c r="B283">
        <f t="shared" si="12"/>
        <v>0</v>
      </c>
      <c r="C283" s="122" t="e">
        <f t="shared" si="13"/>
        <v>#DIV/0!</v>
      </c>
      <c r="D283" s="125">
        <v>274</v>
      </c>
      <c r="E283" s="123"/>
      <c r="F283" s="123"/>
    </row>
    <row r="284" spans="1:6">
      <c r="A284" s="5">
        <v>39753</v>
      </c>
      <c r="B284">
        <f t="shared" si="12"/>
        <v>0</v>
      </c>
      <c r="C284" s="122" t="e">
        <f t="shared" si="13"/>
        <v>#DIV/0!</v>
      </c>
      <c r="D284" s="125">
        <v>275</v>
      </c>
      <c r="E284" s="123"/>
      <c r="F284" s="123"/>
    </row>
    <row r="285" spans="1:6">
      <c r="A285" s="5">
        <v>39783</v>
      </c>
      <c r="B285">
        <f t="shared" si="12"/>
        <v>0</v>
      </c>
      <c r="C285" s="122" t="e">
        <f t="shared" si="13"/>
        <v>#DIV/0!</v>
      </c>
      <c r="D285" s="125">
        <v>276</v>
      </c>
      <c r="E285" s="123"/>
      <c r="F285" s="123"/>
    </row>
    <row r="286" spans="1:6">
      <c r="A286" s="5">
        <v>39814</v>
      </c>
      <c r="B286">
        <f t="shared" si="12"/>
        <v>0</v>
      </c>
      <c r="C286" s="122" t="e">
        <f t="shared" si="13"/>
        <v>#DIV/0!</v>
      </c>
      <c r="D286" s="125">
        <v>277</v>
      </c>
      <c r="E286" s="123"/>
      <c r="F286" s="123"/>
    </row>
    <row r="287" spans="1:6">
      <c r="A287" s="5">
        <v>39845</v>
      </c>
      <c r="B287">
        <f t="shared" si="12"/>
        <v>0</v>
      </c>
      <c r="C287" s="122" t="e">
        <f t="shared" si="13"/>
        <v>#DIV/0!</v>
      </c>
      <c r="D287" s="125">
        <v>278</v>
      </c>
      <c r="E287" s="123"/>
      <c r="F287" s="123"/>
    </row>
    <row r="288" spans="1:6">
      <c r="A288" s="5">
        <v>39873</v>
      </c>
      <c r="B288">
        <f t="shared" si="12"/>
        <v>0</v>
      </c>
      <c r="C288" s="122" t="e">
        <f t="shared" si="13"/>
        <v>#DIV/0!</v>
      </c>
      <c r="D288" s="125">
        <v>279</v>
      </c>
      <c r="E288" s="123"/>
      <c r="F288" s="123"/>
    </row>
    <row r="289" spans="1:6">
      <c r="A289" s="5">
        <v>39904</v>
      </c>
      <c r="B289">
        <f t="shared" si="12"/>
        <v>0</v>
      </c>
      <c r="C289" s="122" t="e">
        <f t="shared" si="13"/>
        <v>#DIV/0!</v>
      </c>
      <c r="D289" s="125">
        <v>280</v>
      </c>
      <c r="E289" s="123"/>
      <c r="F289" s="123"/>
    </row>
    <row r="290" spans="1:6">
      <c r="A290" s="5">
        <v>39934</v>
      </c>
      <c r="B290">
        <f t="shared" si="12"/>
        <v>0</v>
      </c>
      <c r="C290" s="122" t="e">
        <f t="shared" si="13"/>
        <v>#DIV/0!</v>
      </c>
      <c r="D290" s="125">
        <v>281</v>
      </c>
      <c r="E290" s="123"/>
      <c r="F290" s="123"/>
    </row>
    <row r="291" spans="1:6">
      <c r="A291" s="5">
        <v>39965</v>
      </c>
      <c r="B291">
        <f t="shared" si="12"/>
        <v>0</v>
      </c>
      <c r="C291" s="122" t="e">
        <f t="shared" si="13"/>
        <v>#DIV/0!</v>
      </c>
      <c r="D291" s="125">
        <v>282</v>
      </c>
      <c r="E291" s="123"/>
      <c r="F291" s="123"/>
    </row>
    <row r="292" spans="1:6">
      <c r="A292" s="5">
        <v>39995</v>
      </c>
      <c r="B292">
        <f t="shared" si="12"/>
        <v>0</v>
      </c>
      <c r="C292" s="122" t="e">
        <f t="shared" si="13"/>
        <v>#DIV/0!</v>
      </c>
      <c r="D292" s="125">
        <v>283</v>
      </c>
      <c r="E292" s="123"/>
      <c r="F292" s="123"/>
    </row>
    <row r="293" spans="1:6">
      <c r="A293" s="5">
        <v>40026</v>
      </c>
      <c r="B293">
        <f t="shared" si="12"/>
        <v>0</v>
      </c>
      <c r="C293" s="122" t="e">
        <f t="shared" si="13"/>
        <v>#DIV/0!</v>
      </c>
      <c r="D293" s="125">
        <v>284</v>
      </c>
      <c r="E293" s="123"/>
      <c r="F293" s="123"/>
    </row>
    <row r="294" spans="1:6">
      <c r="A294" s="5">
        <v>40057</v>
      </c>
      <c r="B294">
        <f t="shared" si="12"/>
        <v>0</v>
      </c>
      <c r="C294" s="122" t="e">
        <f t="shared" si="13"/>
        <v>#DIV/0!</v>
      </c>
      <c r="D294" s="125">
        <v>285</v>
      </c>
      <c r="E294" s="123"/>
      <c r="F294" s="123"/>
    </row>
    <row r="295" spans="1:6">
      <c r="A295" s="5">
        <v>40087</v>
      </c>
      <c r="B295">
        <f t="shared" si="12"/>
        <v>0</v>
      </c>
      <c r="C295" s="122" t="e">
        <f t="shared" si="13"/>
        <v>#DIV/0!</v>
      </c>
      <c r="D295" s="125">
        <v>286</v>
      </c>
      <c r="E295" s="123"/>
      <c r="F295" s="123"/>
    </row>
    <row r="296" spans="1:6">
      <c r="A296" s="5">
        <v>40118</v>
      </c>
      <c r="B296">
        <f t="shared" si="12"/>
        <v>0</v>
      </c>
      <c r="C296" s="122" t="e">
        <f>+C297*B296/B297</f>
        <v>#DIV/0!</v>
      </c>
      <c r="D296" s="125">
        <v>287</v>
      </c>
      <c r="E296" s="123"/>
      <c r="F296" s="123"/>
    </row>
    <row r="297" spans="1:6">
      <c r="A297" s="5">
        <v>40148</v>
      </c>
      <c r="B297">
        <f t="shared" si="12"/>
        <v>0</v>
      </c>
      <c r="C297" s="124">
        <f>P7</f>
        <v>682300.99417555495</v>
      </c>
      <c r="D297" s="125">
        <v>288</v>
      </c>
      <c r="E297" s="123"/>
      <c r="F297" s="123"/>
    </row>
    <row r="298" spans="1:6">
      <c r="A298" s="5">
        <v>40179</v>
      </c>
      <c r="B298">
        <f t="shared" si="12"/>
        <v>0</v>
      </c>
      <c r="C298" s="122" t="e">
        <f>+C297*B298/B297</f>
        <v>#DIV/0!</v>
      </c>
      <c r="D298" s="125">
        <v>289</v>
      </c>
      <c r="E298" s="123"/>
      <c r="F298" s="123"/>
    </row>
    <row r="299" spans="1:6">
      <c r="A299" s="5">
        <v>40210</v>
      </c>
      <c r="B299">
        <f t="shared" si="12"/>
        <v>0</v>
      </c>
      <c r="C299" s="122" t="e">
        <f t="shared" ref="C299:C333" si="14">+C298*B299/B298</f>
        <v>#DIV/0!</v>
      </c>
      <c r="D299" s="125">
        <v>290</v>
      </c>
      <c r="E299" s="123"/>
      <c r="F299" s="123"/>
    </row>
    <row r="300" spans="1:6">
      <c r="A300" s="5">
        <v>40238</v>
      </c>
      <c r="B300">
        <f t="shared" si="12"/>
        <v>0</v>
      </c>
      <c r="C300" s="122" t="e">
        <f t="shared" si="14"/>
        <v>#DIV/0!</v>
      </c>
      <c r="D300" s="125">
        <v>291</v>
      </c>
      <c r="E300" s="123"/>
      <c r="F300" s="123"/>
    </row>
    <row r="301" spans="1:6">
      <c r="A301" s="5">
        <v>40269</v>
      </c>
      <c r="B301">
        <f t="shared" si="12"/>
        <v>0</v>
      </c>
      <c r="C301" s="122" t="e">
        <f t="shared" si="14"/>
        <v>#DIV/0!</v>
      </c>
      <c r="D301" s="125">
        <v>292</v>
      </c>
      <c r="E301" s="123"/>
      <c r="F301" s="123"/>
    </row>
    <row r="302" spans="1:6">
      <c r="A302" s="5">
        <v>40299</v>
      </c>
      <c r="B302">
        <f t="shared" si="12"/>
        <v>0</v>
      </c>
      <c r="C302" s="122" t="e">
        <f t="shared" si="14"/>
        <v>#DIV/0!</v>
      </c>
      <c r="D302" s="125">
        <v>293</v>
      </c>
      <c r="E302" s="123"/>
      <c r="F302" s="123"/>
    </row>
    <row r="303" spans="1:6">
      <c r="A303" s="5">
        <v>40330</v>
      </c>
      <c r="B303">
        <f t="shared" si="12"/>
        <v>0</v>
      </c>
      <c r="C303" s="122" t="e">
        <f t="shared" si="14"/>
        <v>#DIV/0!</v>
      </c>
      <c r="D303" s="125">
        <v>294</v>
      </c>
      <c r="E303" s="123"/>
      <c r="F303" s="123"/>
    </row>
    <row r="304" spans="1:6">
      <c r="A304" s="5">
        <v>40360</v>
      </c>
      <c r="B304">
        <f t="shared" si="12"/>
        <v>0</v>
      </c>
      <c r="C304" s="122" t="e">
        <f t="shared" si="14"/>
        <v>#DIV/0!</v>
      </c>
      <c r="D304" s="125">
        <v>295</v>
      </c>
      <c r="E304" s="123"/>
      <c r="F304" s="123"/>
    </row>
    <row r="305" spans="1:6">
      <c r="A305" s="5">
        <v>40391</v>
      </c>
      <c r="B305">
        <f t="shared" si="12"/>
        <v>0</v>
      </c>
      <c r="C305" s="122" t="e">
        <f t="shared" si="14"/>
        <v>#DIV/0!</v>
      </c>
      <c r="D305" s="125">
        <v>296</v>
      </c>
      <c r="E305" s="123"/>
      <c r="F305" s="123"/>
    </row>
    <row r="306" spans="1:6">
      <c r="A306" s="5">
        <v>40422</v>
      </c>
      <c r="B306">
        <f t="shared" si="12"/>
        <v>0</v>
      </c>
      <c r="C306" s="122" t="e">
        <f t="shared" si="14"/>
        <v>#DIV/0!</v>
      </c>
      <c r="D306" s="125">
        <v>297</v>
      </c>
      <c r="E306" s="123"/>
      <c r="F306" s="123"/>
    </row>
    <row r="307" spans="1:6">
      <c r="A307" s="5">
        <v>40452</v>
      </c>
      <c r="B307">
        <f t="shared" si="12"/>
        <v>0</v>
      </c>
      <c r="C307" s="122" t="e">
        <f t="shared" si="14"/>
        <v>#DIV/0!</v>
      </c>
      <c r="D307" s="125">
        <v>298</v>
      </c>
      <c r="E307" s="123"/>
      <c r="F307" s="123"/>
    </row>
    <row r="308" spans="1:6">
      <c r="A308" s="5">
        <v>40483</v>
      </c>
      <c r="B308">
        <f t="shared" si="12"/>
        <v>0</v>
      </c>
      <c r="C308" s="122" t="e">
        <f t="shared" si="14"/>
        <v>#DIV/0!</v>
      </c>
      <c r="D308" s="125">
        <v>299</v>
      </c>
      <c r="E308" s="123"/>
      <c r="F308" s="123"/>
    </row>
    <row r="309" spans="1:6">
      <c r="A309" s="5">
        <v>40513</v>
      </c>
      <c r="B309">
        <f t="shared" si="12"/>
        <v>0</v>
      </c>
      <c r="C309" s="122" t="e">
        <f t="shared" si="14"/>
        <v>#DIV/0!</v>
      </c>
      <c r="D309" s="125">
        <v>300</v>
      </c>
      <c r="E309" s="123"/>
      <c r="F309" s="123"/>
    </row>
    <row r="310" spans="1:6">
      <c r="A310" s="5">
        <v>40544</v>
      </c>
      <c r="B310">
        <f t="shared" si="12"/>
        <v>0</v>
      </c>
      <c r="C310" s="122" t="e">
        <f t="shared" si="14"/>
        <v>#DIV/0!</v>
      </c>
      <c r="D310" s="125">
        <v>301</v>
      </c>
      <c r="E310" s="123"/>
      <c r="F310" s="123"/>
    </row>
    <row r="311" spans="1:6">
      <c r="A311" s="5">
        <v>40575</v>
      </c>
      <c r="B311">
        <f t="shared" si="12"/>
        <v>0</v>
      </c>
      <c r="C311" s="122" t="e">
        <f t="shared" si="14"/>
        <v>#DIV/0!</v>
      </c>
      <c r="D311" s="125">
        <v>302</v>
      </c>
      <c r="E311" s="123"/>
      <c r="F311" s="123"/>
    </row>
    <row r="312" spans="1:6">
      <c r="A312" s="5">
        <v>40603</v>
      </c>
      <c r="B312">
        <f t="shared" si="12"/>
        <v>0</v>
      </c>
      <c r="C312" s="122" t="e">
        <f t="shared" si="14"/>
        <v>#DIV/0!</v>
      </c>
      <c r="D312" s="125">
        <v>303</v>
      </c>
      <c r="E312" s="123"/>
      <c r="F312" s="123"/>
    </row>
    <row r="313" spans="1:6">
      <c r="A313" s="5">
        <v>40634</v>
      </c>
      <c r="B313">
        <f t="shared" si="12"/>
        <v>0</v>
      </c>
      <c r="C313" s="122" t="e">
        <f t="shared" si="14"/>
        <v>#DIV/0!</v>
      </c>
      <c r="D313" s="125">
        <v>304</v>
      </c>
      <c r="E313" s="123"/>
      <c r="F313" s="123"/>
    </row>
    <row r="314" spans="1:6">
      <c r="A314" s="5">
        <v>40664</v>
      </c>
      <c r="B314">
        <f t="shared" si="12"/>
        <v>0</v>
      </c>
      <c r="C314" s="122" t="e">
        <f t="shared" si="14"/>
        <v>#DIV/0!</v>
      </c>
      <c r="D314" s="125">
        <v>305</v>
      </c>
      <c r="E314" s="123"/>
      <c r="F314" s="123"/>
    </row>
    <row r="315" spans="1:6">
      <c r="A315" s="5">
        <v>40695</v>
      </c>
      <c r="B315">
        <f t="shared" si="12"/>
        <v>0</v>
      </c>
      <c r="C315" s="122" t="e">
        <f t="shared" si="14"/>
        <v>#DIV/0!</v>
      </c>
      <c r="D315" s="125">
        <v>306</v>
      </c>
      <c r="E315" s="123"/>
      <c r="F315" s="123"/>
    </row>
    <row r="316" spans="1:6">
      <c r="A316" s="5">
        <v>40725</v>
      </c>
      <c r="B316">
        <f t="shared" si="12"/>
        <v>0</v>
      </c>
      <c r="C316" s="122" t="e">
        <f t="shared" si="14"/>
        <v>#DIV/0!</v>
      </c>
      <c r="D316" s="125">
        <v>307</v>
      </c>
      <c r="E316" s="123"/>
      <c r="F316" s="123"/>
    </row>
    <row r="317" spans="1:6">
      <c r="A317" s="5">
        <v>40756</v>
      </c>
      <c r="B317">
        <f t="shared" si="12"/>
        <v>0</v>
      </c>
      <c r="C317" s="122" t="e">
        <f t="shared" si="14"/>
        <v>#DIV/0!</v>
      </c>
      <c r="D317" s="125">
        <v>308</v>
      </c>
      <c r="E317" s="123"/>
      <c r="F317" s="123"/>
    </row>
    <row r="318" spans="1:6">
      <c r="A318" s="5">
        <v>40787</v>
      </c>
      <c r="B318">
        <f t="shared" si="12"/>
        <v>0</v>
      </c>
      <c r="C318" s="122" t="e">
        <f t="shared" si="14"/>
        <v>#DIV/0!</v>
      </c>
      <c r="D318" s="125">
        <v>309</v>
      </c>
      <c r="E318" s="123"/>
      <c r="F318" s="123"/>
    </row>
    <row r="319" spans="1:6">
      <c r="A319" s="5">
        <v>40817</v>
      </c>
      <c r="B319">
        <f t="shared" si="12"/>
        <v>0</v>
      </c>
      <c r="C319" s="122" t="e">
        <f t="shared" si="14"/>
        <v>#DIV/0!</v>
      </c>
      <c r="D319" s="125">
        <v>310</v>
      </c>
      <c r="E319" s="123"/>
      <c r="F319" s="123"/>
    </row>
    <row r="320" spans="1:6">
      <c r="A320" s="5">
        <v>40848</v>
      </c>
      <c r="B320">
        <f t="shared" si="12"/>
        <v>0</v>
      </c>
      <c r="C320" s="122" t="e">
        <f t="shared" si="14"/>
        <v>#DIV/0!</v>
      </c>
      <c r="D320" s="125">
        <v>311</v>
      </c>
      <c r="E320" s="123"/>
      <c r="F320" s="123"/>
    </row>
    <row r="321" spans="1:6">
      <c r="A321" s="5">
        <v>40878</v>
      </c>
      <c r="B321">
        <f t="shared" si="12"/>
        <v>0</v>
      </c>
      <c r="C321" s="122" t="e">
        <f t="shared" si="14"/>
        <v>#DIV/0!</v>
      </c>
      <c r="D321" s="125">
        <v>312</v>
      </c>
      <c r="E321" s="123"/>
      <c r="F321" s="123"/>
    </row>
    <row r="322" spans="1:6">
      <c r="A322" s="5">
        <v>40909</v>
      </c>
      <c r="B322">
        <f t="shared" si="12"/>
        <v>0</v>
      </c>
      <c r="C322" s="122" t="e">
        <f t="shared" si="14"/>
        <v>#DIV/0!</v>
      </c>
      <c r="D322" s="125">
        <v>313</v>
      </c>
      <c r="E322" s="123"/>
      <c r="F322" s="123"/>
    </row>
    <row r="323" spans="1:6">
      <c r="A323" s="5">
        <v>40940</v>
      </c>
      <c r="B323">
        <f t="shared" si="12"/>
        <v>0</v>
      </c>
      <c r="C323" s="122" t="e">
        <f t="shared" si="14"/>
        <v>#DIV/0!</v>
      </c>
      <c r="D323" s="125">
        <v>314</v>
      </c>
      <c r="E323" s="123"/>
      <c r="F323" s="123"/>
    </row>
    <row r="324" spans="1:6">
      <c r="A324" s="5">
        <v>40969</v>
      </c>
      <c r="B324">
        <f t="shared" si="12"/>
        <v>0</v>
      </c>
      <c r="C324" s="122" t="e">
        <f t="shared" si="14"/>
        <v>#DIV/0!</v>
      </c>
      <c r="D324" s="125">
        <v>315</v>
      </c>
      <c r="E324" s="123"/>
      <c r="F324" s="123"/>
    </row>
    <row r="325" spans="1:6">
      <c r="A325" s="5">
        <v>41000</v>
      </c>
      <c r="B325">
        <f t="shared" si="12"/>
        <v>0</v>
      </c>
      <c r="C325" s="122" t="e">
        <f t="shared" si="14"/>
        <v>#DIV/0!</v>
      </c>
      <c r="D325" s="125">
        <v>316</v>
      </c>
      <c r="E325" s="123"/>
      <c r="F325" s="123"/>
    </row>
    <row r="326" spans="1:6">
      <c r="A326" s="5">
        <v>41030</v>
      </c>
      <c r="B326">
        <f t="shared" si="12"/>
        <v>0</v>
      </c>
      <c r="C326" s="122" t="e">
        <f t="shared" si="14"/>
        <v>#DIV/0!</v>
      </c>
      <c r="D326" s="125">
        <v>317</v>
      </c>
      <c r="E326" s="123"/>
      <c r="F326" s="123"/>
    </row>
    <row r="327" spans="1:6">
      <c r="A327" s="5">
        <v>41061</v>
      </c>
      <c r="B327">
        <f t="shared" si="12"/>
        <v>0</v>
      </c>
      <c r="C327" s="122" t="e">
        <f t="shared" si="14"/>
        <v>#DIV/0!</v>
      </c>
      <c r="D327" s="125">
        <v>318</v>
      </c>
      <c r="E327" s="123"/>
      <c r="F327" s="123"/>
    </row>
    <row r="328" spans="1:6">
      <c r="A328" s="5">
        <v>41091</v>
      </c>
      <c r="B328">
        <f t="shared" si="12"/>
        <v>0</v>
      </c>
      <c r="C328" s="122" t="e">
        <f t="shared" si="14"/>
        <v>#DIV/0!</v>
      </c>
      <c r="D328" s="125">
        <v>319</v>
      </c>
      <c r="E328" s="123"/>
      <c r="F328" s="123"/>
    </row>
    <row r="329" spans="1:6">
      <c r="A329" s="5">
        <v>41122</v>
      </c>
      <c r="B329">
        <f t="shared" si="12"/>
        <v>0</v>
      </c>
      <c r="C329" s="122" t="e">
        <f t="shared" si="14"/>
        <v>#DIV/0!</v>
      </c>
      <c r="D329" s="125">
        <v>320</v>
      </c>
      <c r="E329" s="123"/>
      <c r="F329" s="123"/>
    </row>
    <row r="330" spans="1:6">
      <c r="A330" s="5">
        <v>41153</v>
      </c>
      <c r="B330">
        <f>+$M335</f>
        <v>0</v>
      </c>
      <c r="C330" s="122" t="e">
        <f t="shared" si="14"/>
        <v>#DIV/0!</v>
      </c>
      <c r="D330" s="125">
        <v>321</v>
      </c>
      <c r="E330" s="123"/>
      <c r="F330" s="123"/>
    </row>
    <row r="331" spans="1:6">
      <c r="A331" s="5">
        <v>41183</v>
      </c>
      <c r="B331">
        <f>+$M336</f>
        <v>0</v>
      </c>
      <c r="C331" s="122" t="e">
        <f t="shared" si="14"/>
        <v>#DIV/0!</v>
      </c>
      <c r="D331" s="125">
        <v>322</v>
      </c>
      <c r="E331" s="123"/>
      <c r="F331" s="123"/>
    </row>
    <row r="332" spans="1:6">
      <c r="A332" s="5">
        <v>41214</v>
      </c>
      <c r="B332">
        <f>+$M337</f>
        <v>0</v>
      </c>
      <c r="C332" s="122" t="e">
        <f t="shared" si="14"/>
        <v>#DIV/0!</v>
      </c>
      <c r="D332" s="125">
        <v>323</v>
      </c>
      <c r="E332" s="123"/>
      <c r="F332" s="123"/>
    </row>
    <row r="333" spans="1:6">
      <c r="A333" s="5">
        <v>41244</v>
      </c>
      <c r="B333">
        <f>+$M338</f>
        <v>0</v>
      </c>
      <c r="C333" s="122" t="e">
        <f t="shared" si="14"/>
        <v>#DIV/0!</v>
      </c>
      <c r="D333" s="125">
        <v>324</v>
      </c>
      <c r="E333" s="123"/>
      <c r="F333" s="123"/>
    </row>
  </sheetData>
  <mergeCells count="6">
    <mergeCell ref="F6:G6"/>
    <mergeCell ref="I6:J6"/>
    <mergeCell ref="K6:N6"/>
    <mergeCell ref="F7:G7"/>
    <mergeCell ref="I7:J7"/>
    <mergeCell ref="K7:L7"/>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59999389629810485"/>
  </sheetPr>
  <dimension ref="A1:B31"/>
  <sheetViews>
    <sheetView topLeftCell="A4" workbookViewId="0">
      <selection activeCell="C23" sqref="C23:C24"/>
    </sheetView>
  </sheetViews>
  <sheetFormatPr baseColWidth="10" defaultRowHeight="15"/>
  <cols>
    <col min="1" max="1" width="14.42578125" style="137" customWidth="1"/>
    <col min="2" max="2" width="20.7109375" style="137" bestFit="1" customWidth="1"/>
    <col min="3" max="3" width="21.28515625" style="137" bestFit="1" customWidth="1"/>
    <col min="4" max="10" width="11.42578125" style="137"/>
    <col min="11" max="11" width="21.28515625" style="137" bestFit="1" customWidth="1"/>
    <col min="12" max="256" width="11.42578125" style="137"/>
    <col min="257" max="257" width="14.42578125" style="137" customWidth="1"/>
    <col min="258" max="258" width="20.7109375" style="137" bestFit="1" customWidth="1"/>
    <col min="259" max="259" width="21.28515625" style="137" bestFit="1" customWidth="1"/>
    <col min="260" max="266" width="11.42578125" style="137"/>
    <col min="267" max="267" width="21.28515625" style="137" bestFit="1" customWidth="1"/>
    <col min="268" max="512" width="11.42578125" style="137"/>
    <col min="513" max="513" width="14.42578125" style="137" customWidth="1"/>
    <col min="514" max="514" width="20.7109375" style="137" bestFit="1" customWidth="1"/>
    <col min="515" max="515" width="21.28515625" style="137" bestFit="1" customWidth="1"/>
    <col min="516" max="522" width="11.42578125" style="137"/>
    <col min="523" max="523" width="21.28515625" style="137" bestFit="1" customWidth="1"/>
    <col min="524" max="768" width="11.42578125" style="137"/>
    <col min="769" max="769" width="14.42578125" style="137" customWidth="1"/>
    <col min="770" max="770" width="20.7109375" style="137" bestFit="1" customWidth="1"/>
    <col min="771" max="771" width="21.28515625" style="137" bestFit="1" customWidth="1"/>
    <col min="772" max="778" width="11.42578125" style="137"/>
    <col min="779" max="779" width="21.28515625" style="137" bestFit="1" customWidth="1"/>
    <col min="780" max="1024" width="11.42578125" style="137"/>
    <col min="1025" max="1025" width="14.42578125" style="137" customWidth="1"/>
    <col min="1026" max="1026" width="20.7109375" style="137" bestFit="1" customWidth="1"/>
    <col min="1027" max="1027" width="21.28515625" style="137" bestFit="1" customWidth="1"/>
    <col min="1028" max="1034" width="11.42578125" style="137"/>
    <col min="1035" max="1035" width="21.28515625" style="137" bestFit="1" customWidth="1"/>
    <col min="1036" max="1280" width="11.42578125" style="137"/>
    <col min="1281" max="1281" width="14.42578125" style="137" customWidth="1"/>
    <col min="1282" max="1282" width="20.7109375" style="137" bestFit="1" customWidth="1"/>
    <col min="1283" max="1283" width="21.28515625" style="137" bestFit="1" customWidth="1"/>
    <col min="1284" max="1290" width="11.42578125" style="137"/>
    <col min="1291" max="1291" width="21.28515625" style="137" bestFit="1" customWidth="1"/>
    <col min="1292" max="1536" width="11.42578125" style="137"/>
    <col min="1537" max="1537" width="14.42578125" style="137" customWidth="1"/>
    <col min="1538" max="1538" width="20.7109375" style="137" bestFit="1" customWidth="1"/>
    <col min="1539" max="1539" width="21.28515625" style="137" bestFit="1" customWidth="1"/>
    <col min="1540" max="1546" width="11.42578125" style="137"/>
    <col min="1547" max="1547" width="21.28515625" style="137" bestFit="1" customWidth="1"/>
    <col min="1548" max="1792" width="11.42578125" style="137"/>
    <col min="1793" max="1793" width="14.42578125" style="137" customWidth="1"/>
    <col min="1794" max="1794" width="20.7109375" style="137" bestFit="1" customWidth="1"/>
    <col min="1795" max="1795" width="21.28515625" style="137" bestFit="1" customWidth="1"/>
    <col min="1796" max="1802" width="11.42578125" style="137"/>
    <col min="1803" max="1803" width="21.28515625" style="137" bestFit="1" customWidth="1"/>
    <col min="1804" max="2048" width="11.42578125" style="137"/>
    <col min="2049" max="2049" width="14.42578125" style="137" customWidth="1"/>
    <col min="2050" max="2050" width="20.7109375" style="137" bestFit="1" customWidth="1"/>
    <col min="2051" max="2051" width="21.28515625" style="137" bestFit="1" customWidth="1"/>
    <col min="2052" max="2058" width="11.42578125" style="137"/>
    <col min="2059" max="2059" width="21.28515625" style="137" bestFit="1" customWidth="1"/>
    <col min="2060" max="2304" width="11.42578125" style="137"/>
    <col min="2305" max="2305" width="14.42578125" style="137" customWidth="1"/>
    <col min="2306" max="2306" width="20.7109375" style="137" bestFit="1" customWidth="1"/>
    <col min="2307" max="2307" width="21.28515625" style="137" bestFit="1" customWidth="1"/>
    <col min="2308" max="2314" width="11.42578125" style="137"/>
    <col min="2315" max="2315" width="21.28515625" style="137" bestFit="1" customWidth="1"/>
    <col min="2316" max="2560" width="11.42578125" style="137"/>
    <col min="2561" max="2561" width="14.42578125" style="137" customWidth="1"/>
    <col min="2562" max="2562" width="20.7109375" style="137" bestFit="1" customWidth="1"/>
    <col min="2563" max="2563" width="21.28515625" style="137" bestFit="1" customWidth="1"/>
    <col min="2564" max="2570" width="11.42578125" style="137"/>
    <col min="2571" max="2571" width="21.28515625" style="137" bestFit="1" customWidth="1"/>
    <col min="2572" max="2816" width="11.42578125" style="137"/>
    <col min="2817" max="2817" width="14.42578125" style="137" customWidth="1"/>
    <col min="2818" max="2818" width="20.7109375" style="137" bestFit="1" customWidth="1"/>
    <col min="2819" max="2819" width="21.28515625" style="137" bestFit="1" customWidth="1"/>
    <col min="2820" max="2826" width="11.42578125" style="137"/>
    <col min="2827" max="2827" width="21.28515625" style="137" bestFit="1" customWidth="1"/>
    <col min="2828" max="3072" width="11.42578125" style="137"/>
    <col min="3073" max="3073" width="14.42578125" style="137" customWidth="1"/>
    <col min="3074" max="3074" width="20.7109375" style="137" bestFit="1" customWidth="1"/>
    <col min="3075" max="3075" width="21.28515625" style="137" bestFit="1" customWidth="1"/>
    <col min="3076" max="3082" width="11.42578125" style="137"/>
    <col min="3083" max="3083" width="21.28515625" style="137" bestFit="1" customWidth="1"/>
    <col min="3084" max="3328" width="11.42578125" style="137"/>
    <col min="3329" max="3329" width="14.42578125" style="137" customWidth="1"/>
    <col min="3330" max="3330" width="20.7109375" style="137" bestFit="1" customWidth="1"/>
    <col min="3331" max="3331" width="21.28515625" style="137" bestFit="1" customWidth="1"/>
    <col min="3332" max="3338" width="11.42578125" style="137"/>
    <col min="3339" max="3339" width="21.28515625" style="137" bestFit="1" customWidth="1"/>
    <col min="3340" max="3584" width="11.42578125" style="137"/>
    <col min="3585" max="3585" width="14.42578125" style="137" customWidth="1"/>
    <col min="3586" max="3586" width="20.7109375" style="137" bestFit="1" customWidth="1"/>
    <col min="3587" max="3587" width="21.28515625" style="137" bestFit="1" customWidth="1"/>
    <col min="3588" max="3594" width="11.42578125" style="137"/>
    <col min="3595" max="3595" width="21.28515625" style="137" bestFit="1" customWidth="1"/>
    <col min="3596" max="3840" width="11.42578125" style="137"/>
    <col min="3841" max="3841" width="14.42578125" style="137" customWidth="1"/>
    <col min="3842" max="3842" width="20.7109375" style="137" bestFit="1" customWidth="1"/>
    <col min="3843" max="3843" width="21.28515625" style="137" bestFit="1" customWidth="1"/>
    <col min="3844" max="3850" width="11.42578125" style="137"/>
    <col min="3851" max="3851" width="21.28515625" style="137" bestFit="1" customWidth="1"/>
    <col min="3852" max="4096" width="11.42578125" style="137"/>
    <col min="4097" max="4097" width="14.42578125" style="137" customWidth="1"/>
    <col min="4098" max="4098" width="20.7109375" style="137" bestFit="1" customWidth="1"/>
    <col min="4099" max="4099" width="21.28515625" style="137" bestFit="1" customWidth="1"/>
    <col min="4100" max="4106" width="11.42578125" style="137"/>
    <col min="4107" max="4107" width="21.28515625" style="137" bestFit="1" customWidth="1"/>
    <col min="4108" max="4352" width="11.42578125" style="137"/>
    <col min="4353" max="4353" width="14.42578125" style="137" customWidth="1"/>
    <col min="4354" max="4354" width="20.7109375" style="137" bestFit="1" customWidth="1"/>
    <col min="4355" max="4355" width="21.28515625" style="137" bestFit="1" customWidth="1"/>
    <col min="4356" max="4362" width="11.42578125" style="137"/>
    <col min="4363" max="4363" width="21.28515625" style="137" bestFit="1" customWidth="1"/>
    <col min="4364" max="4608" width="11.42578125" style="137"/>
    <col min="4609" max="4609" width="14.42578125" style="137" customWidth="1"/>
    <col min="4610" max="4610" width="20.7109375" style="137" bestFit="1" customWidth="1"/>
    <col min="4611" max="4611" width="21.28515625" style="137" bestFit="1" customWidth="1"/>
    <col min="4612" max="4618" width="11.42578125" style="137"/>
    <col min="4619" max="4619" width="21.28515625" style="137" bestFit="1" customWidth="1"/>
    <col min="4620" max="4864" width="11.42578125" style="137"/>
    <col min="4865" max="4865" width="14.42578125" style="137" customWidth="1"/>
    <col min="4866" max="4866" width="20.7109375" style="137" bestFit="1" customWidth="1"/>
    <col min="4867" max="4867" width="21.28515625" style="137" bestFit="1" customWidth="1"/>
    <col min="4868" max="4874" width="11.42578125" style="137"/>
    <col min="4875" max="4875" width="21.28515625" style="137" bestFit="1" customWidth="1"/>
    <col min="4876" max="5120" width="11.42578125" style="137"/>
    <col min="5121" max="5121" width="14.42578125" style="137" customWidth="1"/>
    <col min="5122" max="5122" width="20.7109375" style="137" bestFit="1" customWidth="1"/>
    <col min="5123" max="5123" width="21.28515625" style="137" bestFit="1" customWidth="1"/>
    <col min="5124" max="5130" width="11.42578125" style="137"/>
    <col min="5131" max="5131" width="21.28515625" style="137" bestFit="1" customWidth="1"/>
    <col min="5132" max="5376" width="11.42578125" style="137"/>
    <col min="5377" max="5377" width="14.42578125" style="137" customWidth="1"/>
    <col min="5378" max="5378" width="20.7109375" style="137" bestFit="1" customWidth="1"/>
    <col min="5379" max="5379" width="21.28515625" style="137" bestFit="1" customWidth="1"/>
    <col min="5380" max="5386" width="11.42578125" style="137"/>
    <col min="5387" max="5387" width="21.28515625" style="137" bestFit="1" customWidth="1"/>
    <col min="5388" max="5632" width="11.42578125" style="137"/>
    <col min="5633" max="5633" width="14.42578125" style="137" customWidth="1"/>
    <col min="5634" max="5634" width="20.7109375" style="137" bestFit="1" customWidth="1"/>
    <col min="5635" max="5635" width="21.28515625" style="137" bestFit="1" customWidth="1"/>
    <col min="5636" max="5642" width="11.42578125" style="137"/>
    <col min="5643" max="5643" width="21.28515625" style="137" bestFit="1" customWidth="1"/>
    <col min="5644" max="5888" width="11.42578125" style="137"/>
    <col min="5889" max="5889" width="14.42578125" style="137" customWidth="1"/>
    <col min="5890" max="5890" width="20.7109375" style="137" bestFit="1" customWidth="1"/>
    <col min="5891" max="5891" width="21.28515625" style="137" bestFit="1" customWidth="1"/>
    <col min="5892" max="5898" width="11.42578125" style="137"/>
    <col min="5899" max="5899" width="21.28515625" style="137" bestFit="1" customWidth="1"/>
    <col min="5900" max="6144" width="11.42578125" style="137"/>
    <col min="6145" max="6145" width="14.42578125" style="137" customWidth="1"/>
    <col min="6146" max="6146" width="20.7109375" style="137" bestFit="1" customWidth="1"/>
    <col min="6147" max="6147" width="21.28515625" style="137" bestFit="1" customWidth="1"/>
    <col min="6148" max="6154" width="11.42578125" style="137"/>
    <col min="6155" max="6155" width="21.28515625" style="137" bestFit="1" customWidth="1"/>
    <col min="6156" max="6400" width="11.42578125" style="137"/>
    <col min="6401" max="6401" width="14.42578125" style="137" customWidth="1"/>
    <col min="6402" max="6402" width="20.7109375" style="137" bestFit="1" customWidth="1"/>
    <col min="6403" max="6403" width="21.28515625" style="137" bestFit="1" customWidth="1"/>
    <col min="6404" max="6410" width="11.42578125" style="137"/>
    <col min="6411" max="6411" width="21.28515625" style="137" bestFit="1" customWidth="1"/>
    <col min="6412" max="6656" width="11.42578125" style="137"/>
    <col min="6657" max="6657" width="14.42578125" style="137" customWidth="1"/>
    <col min="6658" max="6658" width="20.7109375" style="137" bestFit="1" customWidth="1"/>
    <col min="6659" max="6659" width="21.28515625" style="137" bestFit="1" customWidth="1"/>
    <col min="6660" max="6666" width="11.42578125" style="137"/>
    <col min="6667" max="6667" width="21.28515625" style="137" bestFit="1" customWidth="1"/>
    <col min="6668" max="6912" width="11.42578125" style="137"/>
    <col min="6913" max="6913" width="14.42578125" style="137" customWidth="1"/>
    <col min="6914" max="6914" width="20.7109375" style="137" bestFit="1" customWidth="1"/>
    <col min="6915" max="6915" width="21.28515625" style="137" bestFit="1" customWidth="1"/>
    <col min="6916" max="6922" width="11.42578125" style="137"/>
    <col min="6923" max="6923" width="21.28515625" style="137" bestFit="1" customWidth="1"/>
    <col min="6924" max="7168" width="11.42578125" style="137"/>
    <col min="7169" max="7169" width="14.42578125" style="137" customWidth="1"/>
    <col min="7170" max="7170" width="20.7109375" style="137" bestFit="1" customWidth="1"/>
    <col min="7171" max="7171" width="21.28515625" style="137" bestFit="1" customWidth="1"/>
    <col min="7172" max="7178" width="11.42578125" style="137"/>
    <col min="7179" max="7179" width="21.28515625" style="137" bestFit="1" customWidth="1"/>
    <col min="7180" max="7424" width="11.42578125" style="137"/>
    <col min="7425" max="7425" width="14.42578125" style="137" customWidth="1"/>
    <col min="7426" max="7426" width="20.7109375" style="137" bestFit="1" customWidth="1"/>
    <col min="7427" max="7427" width="21.28515625" style="137" bestFit="1" customWidth="1"/>
    <col min="7428" max="7434" width="11.42578125" style="137"/>
    <col min="7435" max="7435" width="21.28515625" style="137" bestFit="1" customWidth="1"/>
    <col min="7436" max="7680" width="11.42578125" style="137"/>
    <col min="7681" max="7681" width="14.42578125" style="137" customWidth="1"/>
    <col min="7682" max="7682" width="20.7109375" style="137" bestFit="1" customWidth="1"/>
    <col min="7683" max="7683" width="21.28515625" style="137" bestFit="1" customWidth="1"/>
    <col min="7684" max="7690" width="11.42578125" style="137"/>
    <col min="7691" max="7691" width="21.28515625" style="137" bestFit="1" customWidth="1"/>
    <col min="7692" max="7936" width="11.42578125" style="137"/>
    <col min="7937" max="7937" width="14.42578125" style="137" customWidth="1"/>
    <col min="7938" max="7938" width="20.7109375" style="137" bestFit="1" customWidth="1"/>
    <col min="7939" max="7939" width="21.28515625" style="137" bestFit="1" customWidth="1"/>
    <col min="7940" max="7946" width="11.42578125" style="137"/>
    <col min="7947" max="7947" width="21.28515625" style="137" bestFit="1" customWidth="1"/>
    <col min="7948" max="8192" width="11.42578125" style="137"/>
    <col min="8193" max="8193" width="14.42578125" style="137" customWidth="1"/>
    <col min="8194" max="8194" width="20.7109375" style="137" bestFit="1" customWidth="1"/>
    <col min="8195" max="8195" width="21.28515625" style="137" bestFit="1" customWidth="1"/>
    <col min="8196" max="8202" width="11.42578125" style="137"/>
    <col min="8203" max="8203" width="21.28515625" style="137" bestFit="1" customWidth="1"/>
    <col min="8204" max="8448" width="11.42578125" style="137"/>
    <col min="8449" max="8449" width="14.42578125" style="137" customWidth="1"/>
    <col min="8450" max="8450" width="20.7109375" style="137" bestFit="1" customWidth="1"/>
    <col min="8451" max="8451" width="21.28515625" style="137" bestFit="1" customWidth="1"/>
    <col min="8452" max="8458" width="11.42578125" style="137"/>
    <col min="8459" max="8459" width="21.28515625" style="137" bestFit="1" customWidth="1"/>
    <col min="8460" max="8704" width="11.42578125" style="137"/>
    <col min="8705" max="8705" width="14.42578125" style="137" customWidth="1"/>
    <col min="8706" max="8706" width="20.7109375" style="137" bestFit="1" customWidth="1"/>
    <col min="8707" max="8707" width="21.28515625" style="137" bestFit="1" customWidth="1"/>
    <col min="8708" max="8714" width="11.42578125" style="137"/>
    <col min="8715" max="8715" width="21.28515625" style="137" bestFit="1" customWidth="1"/>
    <col min="8716" max="8960" width="11.42578125" style="137"/>
    <col min="8961" max="8961" width="14.42578125" style="137" customWidth="1"/>
    <col min="8962" max="8962" width="20.7109375" style="137" bestFit="1" customWidth="1"/>
    <col min="8963" max="8963" width="21.28515625" style="137" bestFit="1" customWidth="1"/>
    <col min="8964" max="8970" width="11.42578125" style="137"/>
    <col min="8971" max="8971" width="21.28515625" style="137" bestFit="1" customWidth="1"/>
    <col min="8972" max="9216" width="11.42578125" style="137"/>
    <col min="9217" max="9217" width="14.42578125" style="137" customWidth="1"/>
    <col min="9218" max="9218" width="20.7109375" style="137" bestFit="1" customWidth="1"/>
    <col min="9219" max="9219" width="21.28515625" style="137" bestFit="1" customWidth="1"/>
    <col min="9220" max="9226" width="11.42578125" style="137"/>
    <col min="9227" max="9227" width="21.28515625" style="137" bestFit="1" customWidth="1"/>
    <col min="9228" max="9472" width="11.42578125" style="137"/>
    <col min="9473" max="9473" width="14.42578125" style="137" customWidth="1"/>
    <col min="9474" max="9474" width="20.7109375" style="137" bestFit="1" customWidth="1"/>
    <col min="9475" max="9475" width="21.28515625" style="137" bestFit="1" customWidth="1"/>
    <col min="9476" max="9482" width="11.42578125" style="137"/>
    <col min="9483" max="9483" width="21.28515625" style="137" bestFit="1" customWidth="1"/>
    <col min="9484" max="9728" width="11.42578125" style="137"/>
    <col min="9729" max="9729" width="14.42578125" style="137" customWidth="1"/>
    <col min="9730" max="9730" width="20.7109375" style="137" bestFit="1" customWidth="1"/>
    <col min="9731" max="9731" width="21.28515625" style="137" bestFit="1" customWidth="1"/>
    <col min="9732" max="9738" width="11.42578125" style="137"/>
    <col min="9739" max="9739" width="21.28515625" style="137" bestFit="1" customWidth="1"/>
    <col min="9740" max="9984" width="11.42578125" style="137"/>
    <col min="9985" max="9985" width="14.42578125" style="137" customWidth="1"/>
    <col min="9986" max="9986" width="20.7109375" style="137" bestFit="1" customWidth="1"/>
    <col min="9987" max="9987" width="21.28515625" style="137" bestFit="1" customWidth="1"/>
    <col min="9988" max="9994" width="11.42578125" style="137"/>
    <col min="9995" max="9995" width="21.28515625" style="137" bestFit="1" customWidth="1"/>
    <col min="9996" max="10240" width="11.42578125" style="137"/>
    <col min="10241" max="10241" width="14.42578125" style="137" customWidth="1"/>
    <col min="10242" max="10242" width="20.7109375" style="137" bestFit="1" customWidth="1"/>
    <col min="10243" max="10243" width="21.28515625" style="137" bestFit="1" customWidth="1"/>
    <col min="10244" max="10250" width="11.42578125" style="137"/>
    <col min="10251" max="10251" width="21.28515625" style="137" bestFit="1" customWidth="1"/>
    <col min="10252" max="10496" width="11.42578125" style="137"/>
    <col min="10497" max="10497" width="14.42578125" style="137" customWidth="1"/>
    <col min="10498" max="10498" width="20.7109375" style="137" bestFit="1" customWidth="1"/>
    <col min="10499" max="10499" width="21.28515625" style="137" bestFit="1" customWidth="1"/>
    <col min="10500" max="10506" width="11.42578125" style="137"/>
    <col min="10507" max="10507" width="21.28515625" style="137" bestFit="1" customWidth="1"/>
    <col min="10508" max="10752" width="11.42578125" style="137"/>
    <col min="10753" max="10753" width="14.42578125" style="137" customWidth="1"/>
    <col min="10754" max="10754" width="20.7109375" style="137" bestFit="1" customWidth="1"/>
    <col min="10755" max="10755" width="21.28515625" style="137" bestFit="1" customWidth="1"/>
    <col min="10756" max="10762" width="11.42578125" style="137"/>
    <col min="10763" max="10763" width="21.28515625" style="137" bestFit="1" customWidth="1"/>
    <col min="10764" max="11008" width="11.42578125" style="137"/>
    <col min="11009" max="11009" width="14.42578125" style="137" customWidth="1"/>
    <col min="11010" max="11010" width="20.7109375" style="137" bestFit="1" customWidth="1"/>
    <col min="11011" max="11011" width="21.28515625" style="137" bestFit="1" customWidth="1"/>
    <col min="11012" max="11018" width="11.42578125" style="137"/>
    <col min="11019" max="11019" width="21.28515625" style="137" bestFit="1" customWidth="1"/>
    <col min="11020" max="11264" width="11.42578125" style="137"/>
    <col min="11265" max="11265" width="14.42578125" style="137" customWidth="1"/>
    <col min="11266" max="11266" width="20.7109375" style="137" bestFit="1" customWidth="1"/>
    <col min="11267" max="11267" width="21.28515625" style="137" bestFit="1" customWidth="1"/>
    <col min="11268" max="11274" width="11.42578125" style="137"/>
    <col min="11275" max="11275" width="21.28515625" style="137" bestFit="1" customWidth="1"/>
    <col min="11276" max="11520" width="11.42578125" style="137"/>
    <col min="11521" max="11521" width="14.42578125" style="137" customWidth="1"/>
    <col min="11522" max="11522" width="20.7109375" style="137" bestFit="1" customWidth="1"/>
    <col min="11523" max="11523" width="21.28515625" style="137" bestFit="1" customWidth="1"/>
    <col min="11524" max="11530" width="11.42578125" style="137"/>
    <col min="11531" max="11531" width="21.28515625" style="137" bestFit="1" customWidth="1"/>
    <col min="11532" max="11776" width="11.42578125" style="137"/>
    <col min="11777" max="11777" width="14.42578125" style="137" customWidth="1"/>
    <col min="11778" max="11778" width="20.7109375" style="137" bestFit="1" customWidth="1"/>
    <col min="11779" max="11779" width="21.28515625" style="137" bestFit="1" customWidth="1"/>
    <col min="11780" max="11786" width="11.42578125" style="137"/>
    <col min="11787" max="11787" width="21.28515625" style="137" bestFit="1" customWidth="1"/>
    <col min="11788" max="12032" width="11.42578125" style="137"/>
    <col min="12033" max="12033" width="14.42578125" style="137" customWidth="1"/>
    <col min="12034" max="12034" width="20.7109375" style="137" bestFit="1" customWidth="1"/>
    <col min="12035" max="12035" width="21.28515625" style="137" bestFit="1" customWidth="1"/>
    <col min="12036" max="12042" width="11.42578125" style="137"/>
    <col min="12043" max="12043" width="21.28515625" style="137" bestFit="1" customWidth="1"/>
    <col min="12044" max="12288" width="11.42578125" style="137"/>
    <col min="12289" max="12289" width="14.42578125" style="137" customWidth="1"/>
    <col min="12290" max="12290" width="20.7109375" style="137" bestFit="1" customWidth="1"/>
    <col min="12291" max="12291" width="21.28515625" style="137" bestFit="1" customWidth="1"/>
    <col min="12292" max="12298" width="11.42578125" style="137"/>
    <col min="12299" max="12299" width="21.28515625" style="137" bestFit="1" customWidth="1"/>
    <col min="12300" max="12544" width="11.42578125" style="137"/>
    <col min="12545" max="12545" width="14.42578125" style="137" customWidth="1"/>
    <col min="12546" max="12546" width="20.7109375" style="137" bestFit="1" customWidth="1"/>
    <col min="12547" max="12547" width="21.28515625" style="137" bestFit="1" customWidth="1"/>
    <col min="12548" max="12554" width="11.42578125" style="137"/>
    <col min="12555" max="12555" width="21.28515625" style="137" bestFit="1" customWidth="1"/>
    <col min="12556" max="12800" width="11.42578125" style="137"/>
    <col min="12801" max="12801" width="14.42578125" style="137" customWidth="1"/>
    <col min="12802" max="12802" width="20.7109375" style="137" bestFit="1" customWidth="1"/>
    <col min="12803" max="12803" width="21.28515625" style="137" bestFit="1" customWidth="1"/>
    <col min="12804" max="12810" width="11.42578125" style="137"/>
    <col min="12811" max="12811" width="21.28515625" style="137" bestFit="1" customWidth="1"/>
    <col min="12812" max="13056" width="11.42578125" style="137"/>
    <col min="13057" max="13057" width="14.42578125" style="137" customWidth="1"/>
    <col min="13058" max="13058" width="20.7109375" style="137" bestFit="1" customWidth="1"/>
    <col min="13059" max="13059" width="21.28515625" style="137" bestFit="1" customWidth="1"/>
    <col min="13060" max="13066" width="11.42578125" style="137"/>
    <col min="13067" max="13067" width="21.28515625" style="137" bestFit="1" customWidth="1"/>
    <col min="13068" max="13312" width="11.42578125" style="137"/>
    <col min="13313" max="13313" width="14.42578125" style="137" customWidth="1"/>
    <col min="13314" max="13314" width="20.7109375" style="137" bestFit="1" customWidth="1"/>
    <col min="13315" max="13315" width="21.28515625" style="137" bestFit="1" customWidth="1"/>
    <col min="13316" max="13322" width="11.42578125" style="137"/>
    <col min="13323" max="13323" width="21.28515625" style="137" bestFit="1" customWidth="1"/>
    <col min="13324" max="13568" width="11.42578125" style="137"/>
    <col min="13569" max="13569" width="14.42578125" style="137" customWidth="1"/>
    <col min="13570" max="13570" width="20.7109375" style="137" bestFit="1" customWidth="1"/>
    <col min="13571" max="13571" width="21.28515625" style="137" bestFit="1" customWidth="1"/>
    <col min="13572" max="13578" width="11.42578125" style="137"/>
    <col min="13579" max="13579" width="21.28515625" style="137" bestFit="1" customWidth="1"/>
    <col min="13580" max="13824" width="11.42578125" style="137"/>
    <col min="13825" max="13825" width="14.42578125" style="137" customWidth="1"/>
    <col min="13826" max="13826" width="20.7109375" style="137" bestFit="1" customWidth="1"/>
    <col min="13827" max="13827" width="21.28515625" style="137" bestFit="1" customWidth="1"/>
    <col min="13828" max="13834" width="11.42578125" style="137"/>
    <col min="13835" max="13835" width="21.28515625" style="137" bestFit="1" customWidth="1"/>
    <col min="13836" max="14080" width="11.42578125" style="137"/>
    <col min="14081" max="14081" width="14.42578125" style="137" customWidth="1"/>
    <col min="14082" max="14082" width="20.7109375" style="137" bestFit="1" customWidth="1"/>
    <col min="14083" max="14083" width="21.28515625" style="137" bestFit="1" customWidth="1"/>
    <col min="14084" max="14090" width="11.42578125" style="137"/>
    <col min="14091" max="14091" width="21.28515625" style="137" bestFit="1" customWidth="1"/>
    <col min="14092" max="14336" width="11.42578125" style="137"/>
    <col min="14337" max="14337" width="14.42578125" style="137" customWidth="1"/>
    <col min="14338" max="14338" width="20.7109375" style="137" bestFit="1" customWidth="1"/>
    <col min="14339" max="14339" width="21.28515625" style="137" bestFit="1" customWidth="1"/>
    <col min="14340" max="14346" width="11.42578125" style="137"/>
    <col min="14347" max="14347" width="21.28515625" style="137" bestFit="1" customWidth="1"/>
    <col min="14348" max="14592" width="11.42578125" style="137"/>
    <col min="14593" max="14593" width="14.42578125" style="137" customWidth="1"/>
    <col min="14594" max="14594" width="20.7109375" style="137" bestFit="1" customWidth="1"/>
    <col min="14595" max="14595" width="21.28515625" style="137" bestFit="1" customWidth="1"/>
    <col min="14596" max="14602" width="11.42578125" style="137"/>
    <col min="14603" max="14603" width="21.28515625" style="137" bestFit="1" customWidth="1"/>
    <col min="14604" max="14848" width="11.42578125" style="137"/>
    <col min="14849" max="14849" width="14.42578125" style="137" customWidth="1"/>
    <col min="14850" max="14850" width="20.7109375" style="137" bestFit="1" customWidth="1"/>
    <col min="14851" max="14851" width="21.28515625" style="137" bestFit="1" customWidth="1"/>
    <col min="14852" max="14858" width="11.42578125" style="137"/>
    <col min="14859" max="14859" width="21.28515625" style="137" bestFit="1" customWidth="1"/>
    <col min="14860" max="15104" width="11.42578125" style="137"/>
    <col min="15105" max="15105" width="14.42578125" style="137" customWidth="1"/>
    <col min="15106" max="15106" width="20.7109375" style="137" bestFit="1" customWidth="1"/>
    <col min="15107" max="15107" width="21.28515625" style="137" bestFit="1" customWidth="1"/>
    <col min="15108" max="15114" width="11.42578125" style="137"/>
    <col min="15115" max="15115" width="21.28515625" style="137" bestFit="1" customWidth="1"/>
    <col min="15116" max="15360" width="11.42578125" style="137"/>
    <col min="15361" max="15361" width="14.42578125" style="137" customWidth="1"/>
    <col min="15362" max="15362" width="20.7109375" style="137" bestFit="1" customWidth="1"/>
    <col min="15363" max="15363" width="21.28515625" style="137" bestFit="1" customWidth="1"/>
    <col min="15364" max="15370" width="11.42578125" style="137"/>
    <col min="15371" max="15371" width="21.28515625" style="137" bestFit="1" customWidth="1"/>
    <col min="15372" max="15616" width="11.42578125" style="137"/>
    <col min="15617" max="15617" width="14.42578125" style="137" customWidth="1"/>
    <col min="15618" max="15618" width="20.7109375" style="137" bestFit="1" customWidth="1"/>
    <col min="15619" max="15619" width="21.28515625" style="137" bestFit="1" customWidth="1"/>
    <col min="15620" max="15626" width="11.42578125" style="137"/>
    <col min="15627" max="15627" width="21.28515625" style="137" bestFit="1" customWidth="1"/>
    <col min="15628" max="15872" width="11.42578125" style="137"/>
    <col min="15873" max="15873" width="14.42578125" style="137" customWidth="1"/>
    <col min="15874" max="15874" width="20.7109375" style="137" bestFit="1" customWidth="1"/>
    <col min="15875" max="15875" width="21.28515625" style="137" bestFit="1" customWidth="1"/>
    <col min="15876" max="15882" width="11.42578125" style="137"/>
    <col min="15883" max="15883" width="21.28515625" style="137" bestFit="1" customWidth="1"/>
    <col min="15884" max="16128" width="11.42578125" style="137"/>
    <col min="16129" max="16129" width="14.42578125" style="137" customWidth="1"/>
    <col min="16130" max="16130" width="20.7109375" style="137" bestFit="1" customWidth="1"/>
    <col min="16131" max="16131" width="21.28515625" style="137" bestFit="1" customWidth="1"/>
    <col min="16132" max="16138" width="11.42578125" style="137"/>
    <col min="16139" max="16139" width="21.28515625" style="137" bestFit="1" customWidth="1"/>
    <col min="16140" max="16384" width="11.42578125" style="137"/>
  </cols>
  <sheetData>
    <row r="1" spans="1:2">
      <c r="A1" s="135" t="s">
        <v>511</v>
      </c>
      <c r="B1" s="136" t="s">
        <v>633</v>
      </c>
    </row>
    <row r="2" spans="1:2">
      <c r="A2" s="135" t="s">
        <v>513</v>
      </c>
    </row>
    <row r="3" spans="1:2">
      <c r="A3" s="135" t="s">
        <v>514</v>
      </c>
      <c r="B3" s="149">
        <v>42247</v>
      </c>
    </row>
    <row r="4" spans="1:2">
      <c r="A4" s="135"/>
      <c r="B4" s="138"/>
    </row>
    <row r="5" spans="1:2">
      <c r="A5" s="137" t="s">
        <v>647</v>
      </c>
      <c r="B5" s="138"/>
    </row>
    <row r="6" spans="1:2">
      <c r="A6" s="137" t="s">
        <v>648</v>
      </c>
      <c r="B6" s="138"/>
    </row>
    <row r="7" spans="1:2">
      <c r="A7" s="137" t="s">
        <v>649</v>
      </c>
      <c r="B7" s="138"/>
    </row>
    <row r="8" spans="1:2">
      <c r="B8" s="138"/>
    </row>
    <row r="9" spans="1:2">
      <c r="A9" s="136" t="s">
        <v>650</v>
      </c>
    </row>
    <row r="10" spans="1:2">
      <c r="A10" s="137" t="s">
        <v>626</v>
      </c>
    </row>
    <row r="11" spans="1:2">
      <c r="A11" s="137" t="s">
        <v>627</v>
      </c>
    </row>
    <row r="12" spans="1:2">
      <c r="A12" s="137" t="s">
        <v>628</v>
      </c>
    </row>
    <row r="13" spans="1:2" ht="13.5" customHeight="1">
      <c r="A13" s="137" t="s">
        <v>629</v>
      </c>
    </row>
    <row r="14" spans="1:2">
      <c r="A14" s="137" t="s">
        <v>630</v>
      </c>
    </row>
    <row r="15" spans="1:2">
      <c r="A15" s="137" t="s">
        <v>631</v>
      </c>
    </row>
    <row r="16" spans="1:2">
      <c r="A16" s="137" t="s">
        <v>632</v>
      </c>
    </row>
    <row r="17" spans="1:1">
      <c r="A17" s="137" t="s">
        <v>651</v>
      </c>
    </row>
    <row r="18" spans="1:1">
      <c r="A18" s="137" t="s">
        <v>674</v>
      </c>
    </row>
    <row r="19" spans="1:1">
      <c r="A19" s="140"/>
    </row>
    <row r="20" spans="1:1">
      <c r="A20" s="140"/>
    </row>
    <row r="30" spans="1:1">
      <c r="A30" s="135"/>
    </row>
    <row r="31" spans="1:1">
      <c r="A31" s="13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DF330"/>
  <sheetViews>
    <sheetView zoomScale="85" zoomScaleNormal="85" workbookViewId="0">
      <pane xSplit="1" ySplit="6" topLeftCell="CO124" activePane="bottomRight" state="frozen"/>
      <selection activeCell="S2" sqref="S2"/>
      <selection pane="topRight" activeCell="S2" sqref="S2"/>
      <selection pane="bottomLeft" activeCell="S2" sqref="S2"/>
      <selection pane="bottomRight" activeCell="DD127" sqref="DD127"/>
    </sheetView>
  </sheetViews>
  <sheetFormatPr baseColWidth="10" defaultRowHeight="15"/>
  <cols>
    <col min="1" max="1" width="14.42578125" customWidth="1"/>
    <col min="2" max="2" width="12.7109375" customWidth="1"/>
    <col min="4" max="4" width="11.7109375" bestFit="1" customWidth="1"/>
    <col min="5" max="22" width="11.7109375" customWidth="1"/>
    <col min="55" max="97" width="11.140625" customWidth="1"/>
    <col min="102" max="104" width="11.28515625" customWidth="1"/>
    <col min="107" max="108" width="11" bestFit="1" customWidth="1"/>
    <col min="247" max="248" width="12.7109375" customWidth="1"/>
    <col min="250" max="250" width="11.7109375" bestFit="1" customWidth="1"/>
    <col min="251" max="268" width="11.7109375" customWidth="1"/>
    <col min="301" max="343" width="11.140625" customWidth="1"/>
    <col min="348" max="350" width="11.28515625" customWidth="1"/>
    <col min="503" max="504" width="12.7109375" customWidth="1"/>
    <col min="506" max="506" width="11.7109375" bestFit="1" customWidth="1"/>
    <col min="507" max="524" width="11.7109375" customWidth="1"/>
    <col min="557" max="599" width="11.140625" customWidth="1"/>
    <col min="604" max="606" width="11.28515625" customWidth="1"/>
    <col min="759" max="760" width="12.7109375" customWidth="1"/>
    <col min="762" max="762" width="11.7109375" bestFit="1" customWidth="1"/>
    <col min="763" max="780" width="11.7109375" customWidth="1"/>
    <col min="813" max="855" width="11.140625" customWidth="1"/>
    <col min="860" max="862" width="11.28515625" customWidth="1"/>
    <col min="1015" max="1016" width="12.7109375" customWidth="1"/>
    <col min="1018" max="1018" width="11.7109375" bestFit="1" customWidth="1"/>
    <col min="1019" max="1036" width="11.7109375" customWidth="1"/>
    <col min="1069" max="1111" width="11.140625" customWidth="1"/>
    <col min="1116" max="1118" width="11.28515625" customWidth="1"/>
    <col min="1271" max="1272" width="12.7109375" customWidth="1"/>
    <col min="1274" max="1274" width="11.7109375" bestFit="1" customWidth="1"/>
    <col min="1275" max="1292" width="11.7109375" customWidth="1"/>
    <col min="1325" max="1367" width="11.140625" customWidth="1"/>
    <col min="1372" max="1374" width="11.28515625" customWidth="1"/>
    <col min="1527" max="1528" width="12.7109375" customWidth="1"/>
    <col min="1530" max="1530" width="11.7109375" bestFit="1" customWidth="1"/>
    <col min="1531" max="1548" width="11.7109375" customWidth="1"/>
    <col min="1581" max="1623" width="11.140625" customWidth="1"/>
    <col min="1628" max="1630" width="11.28515625" customWidth="1"/>
    <col min="1783" max="1784" width="12.7109375" customWidth="1"/>
    <col min="1786" max="1786" width="11.7109375" bestFit="1" customWidth="1"/>
    <col min="1787" max="1804" width="11.7109375" customWidth="1"/>
    <col min="1837" max="1879" width="11.140625" customWidth="1"/>
    <col min="1884" max="1886" width="11.28515625" customWidth="1"/>
    <col min="2039" max="2040" width="12.7109375" customWidth="1"/>
    <col min="2042" max="2042" width="11.7109375" bestFit="1" customWidth="1"/>
    <col min="2043" max="2060" width="11.7109375" customWidth="1"/>
    <col min="2093" max="2135" width="11.140625" customWidth="1"/>
    <col min="2140" max="2142" width="11.28515625" customWidth="1"/>
    <col min="2295" max="2296" width="12.7109375" customWidth="1"/>
    <col min="2298" max="2298" width="11.7109375" bestFit="1" customWidth="1"/>
    <col min="2299" max="2316" width="11.7109375" customWidth="1"/>
    <col min="2349" max="2391" width="11.140625" customWidth="1"/>
    <col min="2396" max="2398" width="11.28515625" customWidth="1"/>
    <col min="2551" max="2552" width="12.7109375" customWidth="1"/>
    <col min="2554" max="2554" width="11.7109375" bestFit="1" customWidth="1"/>
    <col min="2555" max="2572" width="11.7109375" customWidth="1"/>
    <col min="2605" max="2647" width="11.140625" customWidth="1"/>
    <col min="2652" max="2654" width="11.28515625" customWidth="1"/>
    <col min="2807" max="2808" width="12.7109375" customWidth="1"/>
    <col min="2810" max="2810" width="11.7109375" bestFit="1" customWidth="1"/>
    <col min="2811" max="2828" width="11.7109375" customWidth="1"/>
    <col min="2861" max="2903" width="11.140625" customWidth="1"/>
    <col min="2908" max="2910" width="11.28515625" customWidth="1"/>
    <col min="3063" max="3064" width="12.7109375" customWidth="1"/>
    <col min="3066" max="3066" width="11.7109375" bestFit="1" customWidth="1"/>
    <col min="3067" max="3084" width="11.7109375" customWidth="1"/>
    <col min="3117" max="3159" width="11.140625" customWidth="1"/>
    <col min="3164" max="3166" width="11.28515625" customWidth="1"/>
    <col min="3319" max="3320" width="12.7109375" customWidth="1"/>
    <col min="3322" max="3322" width="11.7109375" bestFit="1" customWidth="1"/>
    <col min="3323" max="3340" width="11.7109375" customWidth="1"/>
    <col min="3373" max="3415" width="11.140625" customWidth="1"/>
    <col min="3420" max="3422" width="11.28515625" customWidth="1"/>
    <col min="3575" max="3576" width="12.7109375" customWidth="1"/>
    <col min="3578" max="3578" width="11.7109375" bestFit="1" customWidth="1"/>
    <col min="3579" max="3596" width="11.7109375" customWidth="1"/>
    <col min="3629" max="3671" width="11.140625" customWidth="1"/>
    <col min="3676" max="3678" width="11.28515625" customWidth="1"/>
    <col min="3831" max="3832" width="12.7109375" customWidth="1"/>
    <col min="3834" max="3834" width="11.7109375" bestFit="1" customWidth="1"/>
    <col min="3835" max="3852" width="11.7109375" customWidth="1"/>
    <col min="3885" max="3927" width="11.140625" customWidth="1"/>
    <col min="3932" max="3934" width="11.28515625" customWidth="1"/>
    <col min="4087" max="4088" width="12.7109375" customWidth="1"/>
    <col min="4090" max="4090" width="11.7109375" bestFit="1" customWidth="1"/>
    <col min="4091" max="4108" width="11.7109375" customWidth="1"/>
    <col min="4141" max="4183" width="11.140625" customWidth="1"/>
    <col min="4188" max="4190" width="11.28515625" customWidth="1"/>
    <col min="4343" max="4344" width="12.7109375" customWidth="1"/>
    <col min="4346" max="4346" width="11.7109375" bestFit="1" customWidth="1"/>
    <col min="4347" max="4364" width="11.7109375" customWidth="1"/>
    <col min="4397" max="4439" width="11.140625" customWidth="1"/>
    <col min="4444" max="4446" width="11.28515625" customWidth="1"/>
    <col min="4599" max="4600" width="12.7109375" customWidth="1"/>
    <col min="4602" max="4602" width="11.7109375" bestFit="1" customWidth="1"/>
    <col min="4603" max="4620" width="11.7109375" customWidth="1"/>
    <col min="4653" max="4695" width="11.140625" customWidth="1"/>
    <col min="4700" max="4702" width="11.28515625" customWidth="1"/>
    <col min="4855" max="4856" width="12.7109375" customWidth="1"/>
    <col min="4858" max="4858" width="11.7109375" bestFit="1" customWidth="1"/>
    <col min="4859" max="4876" width="11.7109375" customWidth="1"/>
    <col min="4909" max="4951" width="11.140625" customWidth="1"/>
    <col min="4956" max="4958" width="11.28515625" customWidth="1"/>
    <col min="5111" max="5112" width="12.7109375" customWidth="1"/>
    <col min="5114" max="5114" width="11.7109375" bestFit="1" customWidth="1"/>
    <col min="5115" max="5132" width="11.7109375" customWidth="1"/>
    <col min="5165" max="5207" width="11.140625" customWidth="1"/>
    <col min="5212" max="5214" width="11.28515625" customWidth="1"/>
    <col min="5367" max="5368" width="12.7109375" customWidth="1"/>
    <col min="5370" max="5370" width="11.7109375" bestFit="1" customWidth="1"/>
    <col min="5371" max="5388" width="11.7109375" customWidth="1"/>
    <col min="5421" max="5463" width="11.140625" customWidth="1"/>
    <col min="5468" max="5470" width="11.28515625" customWidth="1"/>
    <col min="5623" max="5624" width="12.7109375" customWidth="1"/>
    <col min="5626" max="5626" width="11.7109375" bestFit="1" customWidth="1"/>
    <col min="5627" max="5644" width="11.7109375" customWidth="1"/>
    <col min="5677" max="5719" width="11.140625" customWidth="1"/>
    <col min="5724" max="5726" width="11.28515625" customWidth="1"/>
    <col min="5879" max="5880" width="12.7109375" customWidth="1"/>
    <col min="5882" max="5882" width="11.7109375" bestFit="1" customWidth="1"/>
    <col min="5883" max="5900" width="11.7109375" customWidth="1"/>
    <col min="5933" max="5975" width="11.140625" customWidth="1"/>
    <col min="5980" max="5982" width="11.28515625" customWidth="1"/>
    <col min="6135" max="6136" width="12.7109375" customWidth="1"/>
    <col min="6138" max="6138" width="11.7109375" bestFit="1" customWidth="1"/>
    <col min="6139" max="6156" width="11.7109375" customWidth="1"/>
    <col min="6189" max="6231" width="11.140625" customWidth="1"/>
    <col min="6236" max="6238" width="11.28515625" customWidth="1"/>
    <col min="6391" max="6392" width="12.7109375" customWidth="1"/>
    <col min="6394" max="6394" width="11.7109375" bestFit="1" customWidth="1"/>
    <col min="6395" max="6412" width="11.7109375" customWidth="1"/>
    <col min="6445" max="6487" width="11.140625" customWidth="1"/>
    <col min="6492" max="6494" width="11.28515625" customWidth="1"/>
    <col min="6647" max="6648" width="12.7109375" customWidth="1"/>
    <col min="6650" max="6650" width="11.7109375" bestFit="1" customWidth="1"/>
    <col min="6651" max="6668" width="11.7109375" customWidth="1"/>
    <col min="6701" max="6743" width="11.140625" customWidth="1"/>
    <col min="6748" max="6750" width="11.28515625" customWidth="1"/>
    <col min="6903" max="6904" width="12.7109375" customWidth="1"/>
    <col min="6906" max="6906" width="11.7109375" bestFit="1" customWidth="1"/>
    <col min="6907" max="6924" width="11.7109375" customWidth="1"/>
    <col min="6957" max="6999" width="11.140625" customWidth="1"/>
    <col min="7004" max="7006" width="11.28515625" customWidth="1"/>
    <col min="7159" max="7160" width="12.7109375" customWidth="1"/>
    <col min="7162" max="7162" width="11.7109375" bestFit="1" customWidth="1"/>
    <col min="7163" max="7180" width="11.7109375" customWidth="1"/>
    <col min="7213" max="7255" width="11.140625" customWidth="1"/>
    <col min="7260" max="7262" width="11.28515625" customWidth="1"/>
    <col min="7415" max="7416" width="12.7109375" customWidth="1"/>
    <col min="7418" max="7418" width="11.7109375" bestFit="1" customWidth="1"/>
    <col min="7419" max="7436" width="11.7109375" customWidth="1"/>
    <col min="7469" max="7511" width="11.140625" customWidth="1"/>
    <col min="7516" max="7518" width="11.28515625" customWidth="1"/>
    <col min="7671" max="7672" width="12.7109375" customWidth="1"/>
    <col min="7674" max="7674" width="11.7109375" bestFit="1" customWidth="1"/>
    <col min="7675" max="7692" width="11.7109375" customWidth="1"/>
    <col min="7725" max="7767" width="11.140625" customWidth="1"/>
    <col min="7772" max="7774" width="11.28515625" customWidth="1"/>
    <col min="7927" max="7928" width="12.7109375" customWidth="1"/>
    <col min="7930" max="7930" width="11.7109375" bestFit="1" customWidth="1"/>
    <col min="7931" max="7948" width="11.7109375" customWidth="1"/>
    <col min="7981" max="8023" width="11.140625" customWidth="1"/>
    <col min="8028" max="8030" width="11.28515625" customWidth="1"/>
    <col min="8183" max="8184" width="12.7109375" customWidth="1"/>
    <col min="8186" max="8186" width="11.7109375" bestFit="1" customWidth="1"/>
    <col min="8187" max="8204" width="11.7109375" customWidth="1"/>
    <col min="8237" max="8279" width="11.140625" customWidth="1"/>
    <col min="8284" max="8286" width="11.28515625" customWidth="1"/>
    <col min="8439" max="8440" width="12.7109375" customWidth="1"/>
    <col min="8442" max="8442" width="11.7109375" bestFit="1" customWidth="1"/>
    <col min="8443" max="8460" width="11.7109375" customWidth="1"/>
    <col min="8493" max="8535" width="11.140625" customWidth="1"/>
    <col min="8540" max="8542" width="11.28515625" customWidth="1"/>
    <col min="8695" max="8696" width="12.7109375" customWidth="1"/>
    <col min="8698" max="8698" width="11.7109375" bestFit="1" customWidth="1"/>
    <col min="8699" max="8716" width="11.7109375" customWidth="1"/>
    <col min="8749" max="8791" width="11.140625" customWidth="1"/>
    <col min="8796" max="8798" width="11.28515625" customWidth="1"/>
    <col min="8951" max="8952" width="12.7109375" customWidth="1"/>
    <col min="8954" max="8954" width="11.7109375" bestFit="1" customWidth="1"/>
    <col min="8955" max="8972" width="11.7109375" customWidth="1"/>
    <col min="9005" max="9047" width="11.140625" customWidth="1"/>
    <col min="9052" max="9054" width="11.28515625" customWidth="1"/>
    <col min="9207" max="9208" width="12.7109375" customWidth="1"/>
    <col min="9210" max="9210" width="11.7109375" bestFit="1" customWidth="1"/>
    <col min="9211" max="9228" width="11.7109375" customWidth="1"/>
    <col min="9261" max="9303" width="11.140625" customWidth="1"/>
    <col min="9308" max="9310" width="11.28515625" customWidth="1"/>
    <col min="9463" max="9464" width="12.7109375" customWidth="1"/>
    <col min="9466" max="9466" width="11.7109375" bestFit="1" customWidth="1"/>
    <col min="9467" max="9484" width="11.7109375" customWidth="1"/>
    <col min="9517" max="9559" width="11.140625" customWidth="1"/>
    <col min="9564" max="9566" width="11.28515625" customWidth="1"/>
    <col min="9719" max="9720" width="12.7109375" customWidth="1"/>
    <col min="9722" max="9722" width="11.7109375" bestFit="1" customWidth="1"/>
    <col min="9723" max="9740" width="11.7109375" customWidth="1"/>
    <col min="9773" max="9815" width="11.140625" customWidth="1"/>
    <col min="9820" max="9822" width="11.28515625" customWidth="1"/>
    <col min="9975" max="9976" width="12.7109375" customWidth="1"/>
    <col min="9978" max="9978" width="11.7109375" bestFit="1" customWidth="1"/>
    <col min="9979" max="9996" width="11.7109375" customWidth="1"/>
    <col min="10029" max="10071" width="11.140625" customWidth="1"/>
    <col min="10076" max="10078" width="11.28515625" customWidth="1"/>
    <col min="10231" max="10232" width="12.7109375" customWidth="1"/>
    <col min="10234" max="10234" width="11.7109375" bestFit="1" customWidth="1"/>
    <col min="10235" max="10252" width="11.7109375" customWidth="1"/>
    <col min="10285" max="10327" width="11.140625" customWidth="1"/>
    <col min="10332" max="10334" width="11.28515625" customWidth="1"/>
    <col min="10487" max="10488" width="12.7109375" customWidth="1"/>
    <col min="10490" max="10490" width="11.7109375" bestFit="1" customWidth="1"/>
    <col min="10491" max="10508" width="11.7109375" customWidth="1"/>
    <col min="10541" max="10583" width="11.140625" customWidth="1"/>
    <col min="10588" max="10590" width="11.28515625" customWidth="1"/>
    <col min="10743" max="10744" width="12.7109375" customWidth="1"/>
    <col min="10746" max="10746" width="11.7109375" bestFit="1" customWidth="1"/>
    <col min="10747" max="10764" width="11.7109375" customWidth="1"/>
    <col min="10797" max="10839" width="11.140625" customWidth="1"/>
    <col min="10844" max="10846" width="11.28515625" customWidth="1"/>
    <col min="10999" max="11000" width="12.7109375" customWidth="1"/>
    <col min="11002" max="11002" width="11.7109375" bestFit="1" customWidth="1"/>
    <col min="11003" max="11020" width="11.7109375" customWidth="1"/>
    <col min="11053" max="11095" width="11.140625" customWidth="1"/>
    <col min="11100" max="11102" width="11.28515625" customWidth="1"/>
    <col min="11255" max="11256" width="12.7109375" customWidth="1"/>
    <col min="11258" max="11258" width="11.7109375" bestFit="1" customWidth="1"/>
    <col min="11259" max="11276" width="11.7109375" customWidth="1"/>
    <col min="11309" max="11351" width="11.140625" customWidth="1"/>
    <col min="11356" max="11358" width="11.28515625" customWidth="1"/>
    <col min="11511" max="11512" width="12.7109375" customWidth="1"/>
    <col min="11514" max="11514" width="11.7109375" bestFit="1" customWidth="1"/>
    <col min="11515" max="11532" width="11.7109375" customWidth="1"/>
    <col min="11565" max="11607" width="11.140625" customWidth="1"/>
    <col min="11612" max="11614" width="11.28515625" customWidth="1"/>
    <col min="11767" max="11768" width="12.7109375" customWidth="1"/>
    <col min="11770" max="11770" width="11.7109375" bestFit="1" customWidth="1"/>
    <col min="11771" max="11788" width="11.7109375" customWidth="1"/>
    <col min="11821" max="11863" width="11.140625" customWidth="1"/>
    <col min="11868" max="11870" width="11.28515625" customWidth="1"/>
    <col min="12023" max="12024" width="12.7109375" customWidth="1"/>
    <col min="12026" max="12026" width="11.7109375" bestFit="1" customWidth="1"/>
    <col min="12027" max="12044" width="11.7109375" customWidth="1"/>
    <col min="12077" max="12119" width="11.140625" customWidth="1"/>
    <col min="12124" max="12126" width="11.28515625" customWidth="1"/>
    <col min="12279" max="12280" width="12.7109375" customWidth="1"/>
    <col min="12282" max="12282" width="11.7109375" bestFit="1" customWidth="1"/>
    <col min="12283" max="12300" width="11.7109375" customWidth="1"/>
    <col min="12333" max="12375" width="11.140625" customWidth="1"/>
    <col min="12380" max="12382" width="11.28515625" customWidth="1"/>
    <col min="12535" max="12536" width="12.7109375" customWidth="1"/>
    <col min="12538" max="12538" width="11.7109375" bestFit="1" customWidth="1"/>
    <col min="12539" max="12556" width="11.7109375" customWidth="1"/>
    <col min="12589" max="12631" width="11.140625" customWidth="1"/>
    <col min="12636" max="12638" width="11.28515625" customWidth="1"/>
    <col min="12791" max="12792" width="12.7109375" customWidth="1"/>
    <col min="12794" max="12794" width="11.7109375" bestFit="1" customWidth="1"/>
    <col min="12795" max="12812" width="11.7109375" customWidth="1"/>
    <col min="12845" max="12887" width="11.140625" customWidth="1"/>
    <col min="12892" max="12894" width="11.28515625" customWidth="1"/>
    <col min="13047" max="13048" width="12.7109375" customWidth="1"/>
    <col min="13050" max="13050" width="11.7109375" bestFit="1" customWidth="1"/>
    <col min="13051" max="13068" width="11.7109375" customWidth="1"/>
    <col min="13101" max="13143" width="11.140625" customWidth="1"/>
    <col min="13148" max="13150" width="11.28515625" customWidth="1"/>
    <col min="13303" max="13304" width="12.7109375" customWidth="1"/>
    <col min="13306" max="13306" width="11.7109375" bestFit="1" customWidth="1"/>
    <col min="13307" max="13324" width="11.7109375" customWidth="1"/>
    <col min="13357" max="13399" width="11.140625" customWidth="1"/>
    <col min="13404" max="13406" width="11.28515625" customWidth="1"/>
    <col min="13559" max="13560" width="12.7109375" customWidth="1"/>
    <col min="13562" max="13562" width="11.7109375" bestFit="1" customWidth="1"/>
    <col min="13563" max="13580" width="11.7109375" customWidth="1"/>
    <col min="13613" max="13655" width="11.140625" customWidth="1"/>
    <col min="13660" max="13662" width="11.28515625" customWidth="1"/>
    <col min="13815" max="13816" width="12.7109375" customWidth="1"/>
    <col min="13818" max="13818" width="11.7109375" bestFit="1" customWidth="1"/>
    <col min="13819" max="13836" width="11.7109375" customWidth="1"/>
    <col min="13869" max="13911" width="11.140625" customWidth="1"/>
    <col min="13916" max="13918" width="11.28515625" customWidth="1"/>
    <col min="14071" max="14072" width="12.7109375" customWidth="1"/>
    <col min="14074" max="14074" width="11.7109375" bestFit="1" customWidth="1"/>
    <col min="14075" max="14092" width="11.7109375" customWidth="1"/>
    <col min="14125" max="14167" width="11.140625" customWidth="1"/>
    <col min="14172" max="14174" width="11.28515625" customWidth="1"/>
    <col min="14327" max="14328" width="12.7109375" customWidth="1"/>
    <col min="14330" max="14330" width="11.7109375" bestFit="1" customWidth="1"/>
    <col min="14331" max="14348" width="11.7109375" customWidth="1"/>
    <col min="14381" max="14423" width="11.140625" customWidth="1"/>
    <col min="14428" max="14430" width="11.28515625" customWidth="1"/>
    <col min="14583" max="14584" width="12.7109375" customWidth="1"/>
    <col min="14586" max="14586" width="11.7109375" bestFit="1" customWidth="1"/>
    <col min="14587" max="14604" width="11.7109375" customWidth="1"/>
    <col min="14637" max="14679" width="11.140625" customWidth="1"/>
    <col min="14684" max="14686" width="11.28515625" customWidth="1"/>
    <col min="14839" max="14840" width="12.7109375" customWidth="1"/>
    <col min="14842" max="14842" width="11.7109375" bestFit="1" customWidth="1"/>
    <col min="14843" max="14860" width="11.7109375" customWidth="1"/>
    <col min="14893" max="14935" width="11.140625" customWidth="1"/>
    <col min="14940" max="14942" width="11.28515625" customWidth="1"/>
    <col min="15095" max="15096" width="12.7109375" customWidth="1"/>
    <col min="15098" max="15098" width="11.7109375" bestFit="1" customWidth="1"/>
    <col min="15099" max="15116" width="11.7109375" customWidth="1"/>
    <col min="15149" max="15191" width="11.140625" customWidth="1"/>
    <col min="15196" max="15198" width="11.28515625" customWidth="1"/>
    <col min="15351" max="15352" width="12.7109375" customWidth="1"/>
    <col min="15354" max="15354" width="11.7109375" bestFit="1" customWidth="1"/>
    <col min="15355" max="15372" width="11.7109375" customWidth="1"/>
    <col min="15405" max="15447" width="11.140625" customWidth="1"/>
    <col min="15452" max="15454" width="11.28515625" customWidth="1"/>
    <col min="15607" max="15608" width="12.7109375" customWidth="1"/>
    <col min="15610" max="15610" width="11.7109375" bestFit="1" customWidth="1"/>
    <col min="15611" max="15628" width="11.7109375" customWidth="1"/>
    <col min="15661" max="15703" width="11.140625" customWidth="1"/>
    <col min="15708" max="15710" width="11.28515625" customWidth="1"/>
    <col min="15863" max="15864" width="12.7109375" customWidth="1"/>
    <col min="15866" max="15866" width="11.7109375" bestFit="1" customWidth="1"/>
    <col min="15867" max="15884" width="11.7109375" customWidth="1"/>
    <col min="15917" max="15959" width="11.140625" customWidth="1"/>
    <col min="15964" max="15966" width="11.28515625" customWidth="1"/>
    <col min="16119" max="16120" width="12.7109375" customWidth="1"/>
    <col min="16122" max="16122" width="11.7109375" bestFit="1" customWidth="1"/>
    <col min="16123" max="16140" width="11.7109375" customWidth="1"/>
    <col min="16173" max="16215" width="11.140625" customWidth="1"/>
    <col min="16220" max="16222" width="11.28515625" customWidth="1"/>
  </cols>
  <sheetData>
    <row r="1" spans="1:110" ht="40.5" customHeight="1">
      <c r="A1" t="s">
        <v>0</v>
      </c>
      <c r="B1" s="6" t="s">
        <v>1</v>
      </c>
      <c r="C1" s="6" t="s">
        <v>121</v>
      </c>
      <c r="D1" s="6" t="s">
        <v>122</v>
      </c>
      <c r="E1" s="6" t="s">
        <v>634</v>
      </c>
      <c r="F1" s="6" t="s">
        <v>686</v>
      </c>
      <c r="G1" s="6" t="s">
        <v>394</v>
      </c>
      <c r="H1" s="6" t="s">
        <v>397</v>
      </c>
      <c r="I1" s="6" t="s">
        <v>395</v>
      </c>
      <c r="J1" s="6" t="s">
        <v>398</v>
      </c>
      <c r="K1" s="6" t="s">
        <v>396</v>
      </c>
      <c r="L1" s="6" t="s">
        <v>399</v>
      </c>
      <c r="M1" s="6" t="s">
        <v>383</v>
      </c>
      <c r="N1" s="6" t="s">
        <v>384</v>
      </c>
      <c r="O1" s="6" t="s">
        <v>392</v>
      </c>
      <c r="P1" s="6" t="s">
        <v>393</v>
      </c>
      <c r="Q1" s="6" t="s">
        <v>474</v>
      </c>
      <c r="R1" s="6" t="s">
        <v>475</v>
      </c>
      <c r="S1" s="6" t="s">
        <v>476</v>
      </c>
      <c r="T1" s="6" t="s">
        <v>477</v>
      </c>
      <c r="U1" s="6" t="s">
        <v>204</v>
      </c>
      <c r="V1" s="6" t="s">
        <v>205</v>
      </c>
      <c r="W1" s="6" t="s">
        <v>390</v>
      </c>
      <c r="X1" s="6" t="s">
        <v>391</v>
      </c>
      <c r="Y1" s="6" t="s">
        <v>123</v>
      </c>
      <c r="Z1" s="6" t="s">
        <v>180</v>
      </c>
      <c r="AA1" s="6" t="s">
        <v>187</v>
      </c>
      <c r="AB1" s="6" t="s">
        <v>124</v>
      </c>
      <c r="AC1" s="6" t="s">
        <v>125</v>
      </c>
      <c r="AD1" s="6" t="s">
        <v>208</v>
      </c>
      <c r="AE1" s="6" t="s">
        <v>209</v>
      </c>
      <c r="AF1" s="6" t="s">
        <v>210</v>
      </c>
      <c r="AG1" s="6" t="s">
        <v>211</v>
      </c>
      <c r="AH1" s="6" t="s">
        <v>212</v>
      </c>
      <c r="AI1" s="6" t="s">
        <v>213</v>
      </c>
      <c r="AJ1" s="6" t="s">
        <v>126</v>
      </c>
      <c r="AK1" s="6" t="s">
        <v>508</v>
      </c>
      <c r="AL1" s="6" t="s">
        <v>128</v>
      </c>
      <c r="AM1" s="6" t="s">
        <v>129</v>
      </c>
      <c r="AN1" s="6" t="s">
        <v>385</v>
      </c>
      <c r="AO1" s="6" t="s">
        <v>130</v>
      </c>
      <c r="AP1" s="6" t="s">
        <v>509</v>
      </c>
      <c r="AQ1" s="6" t="s">
        <v>131</v>
      </c>
      <c r="AR1" s="6" t="s">
        <v>687</v>
      </c>
      <c r="AS1" s="6" t="s">
        <v>133</v>
      </c>
      <c r="AT1" s="6" t="s">
        <v>289</v>
      </c>
      <c r="AU1" s="6" t="s">
        <v>2</v>
      </c>
      <c r="AV1" s="6" t="s">
        <v>478</v>
      </c>
      <c r="AW1" s="6" t="s">
        <v>206</v>
      </c>
      <c r="AX1" s="6" t="s">
        <v>528</v>
      </c>
      <c r="AY1" s="6" t="s">
        <v>529</v>
      </c>
      <c r="AZ1" s="6" t="s">
        <v>530</v>
      </c>
      <c r="BA1" s="6" t="s">
        <v>531</v>
      </c>
      <c r="BB1" s="6" t="s">
        <v>480</v>
      </c>
      <c r="BC1" s="6" t="s">
        <v>481</v>
      </c>
      <c r="BD1" s="6" t="s">
        <v>482</v>
      </c>
      <c r="BE1" s="6" t="s">
        <v>483</v>
      </c>
      <c r="BF1" s="6" t="s">
        <v>291</v>
      </c>
      <c r="BG1" s="6" t="s">
        <v>323</v>
      </c>
      <c r="BH1" s="6" t="s">
        <v>484</v>
      </c>
      <c r="BI1" s="6" t="s">
        <v>485</v>
      </c>
      <c r="BJ1" s="6" t="s">
        <v>324</v>
      </c>
      <c r="BK1" s="6" t="s">
        <v>325</v>
      </c>
      <c r="BL1" s="6" t="s">
        <v>486</v>
      </c>
      <c r="BM1" s="6" t="s">
        <v>487</v>
      </c>
      <c r="BN1" s="6" t="s">
        <v>532</v>
      </c>
      <c r="BO1" s="6" t="s">
        <v>533</v>
      </c>
      <c r="BP1" s="6" t="s">
        <v>534</v>
      </c>
      <c r="BQ1" s="6" t="s">
        <v>535</v>
      </c>
      <c r="BR1" s="6" t="s">
        <v>488</v>
      </c>
      <c r="BS1" s="6" t="s">
        <v>489</v>
      </c>
      <c r="BT1" s="6" t="s">
        <v>490</v>
      </c>
      <c r="BU1" s="6" t="s">
        <v>491</v>
      </c>
      <c r="BV1" s="6" t="s">
        <v>496</v>
      </c>
      <c r="BW1" s="6" t="s">
        <v>497</v>
      </c>
      <c r="BX1" s="6" t="s">
        <v>498</v>
      </c>
      <c r="BY1" s="6" t="s">
        <v>499</v>
      </c>
      <c r="BZ1" s="6" t="s">
        <v>492</v>
      </c>
      <c r="CA1" s="6" t="s">
        <v>493</v>
      </c>
      <c r="CB1" s="6" t="s">
        <v>494</v>
      </c>
      <c r="CC1" s="6" t="s">
        <v>495</v>
      </c>
      <c r="CD1" s="6" t="s">
        <v>536</v>
      </c>
      <c r="CE1" s="6" t="s">
        <v>537</v>
      </c>
      <c r="CF1" s="6" t="s">
        <v>538</v>
      </c>
      <c r="CG1" s="6" t="s">
        <v>539</v>
      </c>
      <c r="CH1" s="6" t="s">
        <v>540</v>
      </c>
      <c r="CI1" s="6" t="s">
        <v>541</v>
      </c>
      <c r="CJ1" s="6" t="s">
        <v>542</v>
      </c>
      <c r="CK1" s="6" t="s">
        <v>543</v>
      </c>
      <c r="CL1" s="6" t="s">
        <v>500</v>
      </c>
      <c r="CM1" s="6" t="s">
        <v>501</v>
      </c>
      <c r="CN1" s="6" t="s">
        <v>502</v>
      </c>
      <c r="CO1" s="6" t="s">
        <v>503</v>
      </c>
      <c r="CP1" s="6" t="s">
        <v>504</v>
      </c>
      <c r="CQ1" s="6" t="s">
        <v>505</v>
      </c>
      <c r="CR1" s="6" t="s">
        <v>506</v>
      </c>
      <c r="CS1" s="6" t="s">
        <v>507</v>
      </c>
      <c r="CT1" s="6" t="s">
        <v>267</v>
      </c>
      <c r="CU1" s="6" t="s">
        <v>268</v>
      </c>
      <c r="CV1" s="6" t="s">
        <v>269</v>
      </c>
      <c r="CW1" s="6" t="s">
        <v>270</v>
      </c>
      <c r="CX1" s="6" t="s">
        <v>552</v>
      </c>
      <c r="CY1" s="6" t="s">
        <v>553</v>
      </c>
      <c r="CZ1" s="6" t="s">
        <v>554</v>
      </c>
      <c r="DA1" s="6" t="s">
        <v>662</v>
      </c>
      <c r="DB1" s="6" t="s">
        <v>660</v>
      </c>
      <c r="DC1" s="6" t="s">
        <v>688</v>
      </c>
      <c r="DD1" s="6" t="s">
        <v>677</v>
      </c>
    </row>
    <row r="2" spans="1:110" s="150" customFormat="1">
      <c r="A2" s="155" t="s">
        <v>3</v>
      </c>
      <c r="B2" s="150" t="s">
        <v>635</v>
      </c>
      <c r="C2" s="150" t="s">
        <v>635</v>
      </c>
      <c r="D2" s="150" t="s">
        <v>635</v>
      </c>
      <c r="E2" s="150" t="s">
        <v>635</v>
      </c>
      <c r="F2" s="150" t="s">
        <v>635</v>
      </c>
      <c r="G2" s="150" t="s">
        <v>635</v>
      </c>
      <c r="H2" s="150" t="s">
        <v>635</v>
      </c>
      <c r="I2" s="150" t="s">
        <v>635</v>
      </c>
      <c r="J2" s="150" t="s">
        <v>635</v>
      </c>
      <c r="K2" s="150" t="s">
        <v>635</v>
      </c>
      <c r="L2" s="150" t="s">
        <v>635</v>
      </c>
      <c r="M2" s="150" t="s">
        <v>635</v>
      </c>
      <c r="N2" s="150" t="s">
        <v>635</v>
      </c>
      <c r="O2" s="150" t="s">
        <v>635</v>
      </c>
      <c r="P2" s="150" t="s">
        <v>635</v>
      </c>
      <c r="Q2" s="150" t="s">
        <v>635</v>
      </c>
      <c r="R2" s="150" t="s">
        <v>635</v>
      </c>
      <c r="S2" s="150" t="s">
        <v>635</v>
      </c>
      <c r="T2" s="150" t="s">
        <v>635</v>
      </c>
      <c r="U2" s="150" t="s">
        <v>635</v>
      </c>
      <c r="V2" s="150" t="s">
        <v>635</v>
      </c>
      <c r="W2" s="150" t="s">
        <v>635</v>
      </c>
      <c r="X2" s="150" t="s">
        <v>635</v>
      </c>
      <c r="Y2" s="150" t="s">
        <v>635</v>
      </c>
      <c r="Z2" s="150" t="s">
        <v>635</v>
      </c>
      <c r="AA2" s="150" t="s">
        <v>179</v>
      </c>
      <c r="AB2" s="150" t="s">
        <v>6</v>
      </c>
      <c r="AC2" s="150" t="s">
        <v>6</v>
      </c>
      <c r="AD2" s="150" t="s">
        <v>6</v>
      </c>
      <c r="AE2" s="150" t="s">
        <v>6</v>
      </c>
      <c r="AF2" s="150" t="s">
        <v>6</v>
      </c>
      <c r="AG2" s="150" t="s">
        <v>6</v>
      </c>
      <c r="AH2" s="150" t="s">
        <v>6</v>
      </c>
      <c r="AI2" s="150" t="s">
        <v>6</v>
      </c>
      <c r="AJ2" s="150" t="s">
        <v>6</v>
      </c>
      <c r="AK2" s="150" t="s">
        <v>6</v>
      </c>
      <c r="AL2" s="150" t="s">
        <v>6</v>
      </c>
      <c r="AM2" s="150" t="s">
        <v>6</v>
      </c>
      <c r="AN2" s="150" t="s">
        <v>6</v>
      </c>
      <c r="AO2" s="150" t="s">
        <v>636</v>
      </c>
      <c r="AP2" s="150" t="s">
        <v>637</v>
      </c>
      <c r="AQ2" s="150" t="s">
        <v>6</v>
      </c>
      <c r="AR2" s="150" t="s">
        <v>6</v>
      </c>
      <c r="AS2" s="150" t="s">
        <v>661</v>
      </c>
      <c r="AT2" s="150" t="s">
        <v>5</v>
      </c>
      <c r="AU2" s="150" t="s">
        <v>6</v>
      </c>
      <c r="AV2" s="150" t="s">
        <v>6</v>
      </c>
      <c r="AW2" s="150" t="s">
        <v>6</v>
      </c>
      <c r="AX2" s="150" t="s">
        <v>6</v>
      </c>
      <c r="AY2" s="150" t="s">
        <v>6</v>
      </c>
      <c r="AZ2" s="150" t="s">
        <v>638</v>
      </c>
      <c r="BA2" s="150" t="s">
        <v>638</v>
      </c>
      <c r="BB2" s="150" t="s">
        <v>6</v>
      </c>
      <c r="BC2" s="150" t="s">
        <v>6</v>
      </c>
      <c r="BD2" s="150" t="s">
        <v>638</v>
      </c>
      <c r="BE2" s="150" t="s">
        <v>638</v>
      </c>
      <c r="BF2" s="150" t="s">
        <v>6</v>
      </c>
      <c r="BG2" s="150" t="s">
        <v>6</v>
      </c>
      <c r="BH2" s="150" t="s">
        <v>638</v>
      </c>
      <c r="BI2" s="150" t="s">
        <v>638</v>
      </c>
      <c r="BJ2" s="150" t="s">
        <v>6</v>
      </c>
      <c r="BK2" s="150" t="s">
        <v>6</v>
      </c>
      <c r="BL2" s="150" t="s">
        <v>638</v>
      </c>
      <c r="BM2" s="150" t="s">
        <v>638</v>
      </c>
      <c r="BN2" s="150" t="s">
        <v>6</v>
      </c>
      <c r="BO2" s="150" t="s">
        <v>6</v>
      </c>
      <c r="BP2" s="150" t="s">
        <v>638</v>
      </c>
      <c r="BQ2" s="150" t="s">
        <v>638</v>
      </c>
      <c r="BR2" s="150" t="s">
        <v>6</v>
      </c>
      <c r="BS2" s="150" t="s">
        <v>6</v>
      </c>
      <c r="BT2" s="150" t="s">
        <v>638</v>
      </c>
      <c r="BU2" s="150" t="s">
        <v>638</v>
      </c>
      <c r="BV2" s="150" t="s">
        <v>6</v>
      </c>
      <c r="BW2" s="150" t="s">
        <v>6</v>
      </c>
      <c r="BX2" s="150" t="s">
        <v>638</v>
      </c>
      <c r="BY2" s="150" t="s">
        <v>638</v>
      </c>
      <c r="BZ2" s="150" t="s">
        <v>6</v>
      </c>
      <c r="CA2" s="150" t="s">
        <v>6</v>
      </c>
      <c r="CB2" s="150" t="s">
        <v>638</v>
      </c>
      <c r="CC2" s="150" t="s">
        <v>638</v>
      </c>
      <c r="CD2" s="150" t="s">
        <v>6</v>
      </c>
      <c r="CE2" s="150" t="s">
        <v>6</v>
      </c>
      <c r="CF2" s="150" t="s">
        <v>638</v>
      </c>
      <c r="CG2" s="150" t="s">
        <v>638</v>
      </c>
      <c r="CH2" s="150" t="s">
        <v>6</v>
      </c>
      <c r="CI2" s="150" t="s">
        <v>6</v>
      </c>
      <c r="CJ2" s="150" t="s">
        <v>638</v>
      </c>
      <c r="CK2" s="150" t="s">
        <v>638</v>
      </c>
      <c r="CL2" s="150" t="s">
        <v>639</v>
      </c>
      <c r="CM2" s="150" t="s">
        <v>639</v>
      </c>
      <c r="CN2" s="150" t="s">
        <v>639</v>
      </c>
      <c r="CO2" s="150" t="s">
        <v>639</v>
      </c>
      <c r="CP2" s="150" t="s">
        <v>640</v>
      </c>
      <c r="CQ2" s="150" t="s">
        <v>640</v>
      </c>
      <c r="CR2" s="150" t="s">
        <v>640</v>
      </c>
      <c r="CS2" s="150" t="s">
        <v>640</v>
      </c>
      <c r="CT2" s="150" t="s">
        <v>639</v>
      </c>
      <c r="CU2" s="150" t="s">
        <v>639</v>
      </c>
      <c r="CV2" s="150" t="s">
        <v>640</v>
      </c>
      <c r="CW2" s="150" t="s">
        <v>640</v>
      </c>
      <c r="CX2" s="150" t="s">
        <v>639</v>
      </c>
      <c r="CY2" s="150" t="s">
        <v>639</v>
      </c>
      <c r="CZ2" s="150" t="s">
        <v>277</v>
      </c>
      <c r="DA2" s="150" t="s">
        <v>5</v>
      </c>
      <c r="DB2" s="150" t="s">
        <v>5</v>
      </c>
      <c r="DC2" s="150" t="s">
        <v>5</v>
      </c>
      <c r="DD2" s="150" t="s">
        <v>5</v>
      </c>
    </row>
    <row r="3" spans="1:110" s="150" customFormat="1">
      <c r="A3" s="155" t="s">
        <v>7</v>
      </c>
      <c r="B3" s="150" t="s">
        <v>134</v>
      </c>
      <c r="C3" s="151" t="s">
        <v>641</v>
      </c>
      <c r="D3" s="150" t="s">
        <v>134</v>
      </c>
      <c r="E3" s="150" t="s">
        <v>134</v>
      </c>
      <c r="F3" s="151" t="s">
        <v>641</v>
      </c>
      <c r="G3" s="150" t="s">
        <v>134</v>
      </c>
      <c r="H3" s="151" t="s">
        <v>641</v>
      </c>
      <c r="I3" s="150" t="s">
        <v>134</v>
      </c>
      <c r="J3" s="151" t="s">
        <v>641</v>
      </c>
      <c r="K3" s="150" t="s">
        <v>134</v>
      </c>
      <c r="L3" s="151" t="s">
        <v>641</v>
      </c>
      <c r="M3" s="150" t="s">
        <v>134</v>
      </c>
      <c r="N3" s="151" t="s">
        <v>641</v>
      </c>
      <c r="O3" s="150" t="s">
        <v>134</v>
      </c>
      <c r="P3" s="151" t="s">
        <v>641</v>
      </c>
      <c r="Q3" s="150" t="s">
        <v>134</v>
      </c>
      <c r="R3" s="151" t="s">
        <v>641</v>
      </c>
      <c r="S3" s="150" t="s">
        <v>134</v>
      </c>
      <c r="T3" s="151" t="s">
        <v>641</v>
      </c>
      <c r="U3" s="150" t="s">
        <v>134</v>
      </c>
      <c r="V3" s="151" t="s">
        <v>641</v>
      </c>
      <c r="W3" s="150" t="s">
        <v>134</v>
      </c>
      <c r="X3" s="151" t="s">
        <v>641</v>
      </c>
      <c r="Y3" s="150" t="s">
        <v>642</v>
      </c>
      <c r="Z3" s="150" t="s">
        <v>642</v>
      </c>
      <c r="AA3" s="150" t="s">
        <v>642</v>
      </c>
      <c r="AB3" s="152" t="s">
        <v>132</v>
      </c>
      <c r="AC3" s="151" t="s">
        <v>641</v>
      </c>
      <c r="AD3" s="152" t="s">
        <v>132</v>
      </c>
      <c r="AE3" s="151" t="s">
        <v>641</v>
      </c>
      <c r="AF3" s="152" t="s">
        <v>132</v>
      </c>
      <c r="AG3" s="151" t="s">
        <v>641</v>
      </c>
      <c r="AH3" s="152" t="s">
        <v>132</v>
      </c>
      <c r="AI3" s="151" t="s">
        <v>641</v>
      </c>
      <c r="AJ3" s="150" t="s">
        <v>8</v>
      </c>
      <c r="AK3" s="150" t="s">
        <v>8</v>
      </c>
      <c r="AL3" s="156" t="s">
        <v>643</v>
      </c>
      <c r="AM3" s="152" t="s">
        <v>644</v>
      </c>
      <c r="AN3" s="152" t="s">
        <v>644</v>
      </c>
      <c r="AO3" s="152" t="s">
        <v>644</v>
      </c>
      <c r="AP3" s="152" t="s">
        <v>644</v>
      </c>
      <c r="AQ3" s="152" t="s">
        <v>644</v>
      </c>
      <c r="AR3" s="151" t="s">
        <v>645</v>
      </c>
      <c r="AS3" s="152" t="s">
        <v>644</v>
      </c>
      <c r="AT3" s="151" t="s">
        <v>290</v>
      </c>
      <c r="AU3" s="151" t="s">
        <v>646</v>
      </c>
      <c r="AV3" s="151" t="s">
        <v>646</v>
      </c>
      <c r="AW3" s="151" t="s">
        <v>643</v>
      </c>
      <c r="AX3" s="151" t="s">
        <v>641</v>
      </c>
      <c r="AY3" s="151" t="s">
        <v>641</v>
      </c>
      <c r="AZ3" s="151" t="s">
        <v>641</v>
      </c>
      <c r="BA3" s="151" t="s">
        <v>641</v>
      </c>
      <c r="BB3" s="151" t="s">
        <v>134</v>
      </c>
      <c r="BC3" s="151" t="s">
        <v>641</v>
      </c>
      <c r="BD3" s="151" t="s">
        <v>641</v>
      </c>
      <c r="BE3" s="151" t="s">
        <v>641</v>
      </c>
      <c r="BF3" s="151" t="s">
        <v>641</v>
      </c>
      <c r="BG3" s="151" t="s">
        <v>641</v>
      </c>
      <c r="BH3" s="151" t="s">
        <v>641</v>
      </c>
      <c r="BI3" s="151" t="s">
        <v>641</v>
      </c>
      <c r="BJ3" s="151" t="s">
        <v>134</v>
      </c>
      <c r="BK3" s="151" t="s">
        <v>641</v>
      </c>
      <c r="BL3" s="151" t="s">
        <v>641</v>
      </c>
      <c r="BM3" s="151" t="s">
        <v>641</v>
      </c>
      <c r="BN3" s="151" t="s">
        <v>132</v>
      </c>
      <c r="BO3" s="151" t="s">
        <v>641</v>
      </c>
      <c r="BP3" s="151" t="s">
        <v>132</v>
      </c>
      <c r="BQ3" s="151" t="s">
        <v>641</v>
      </c>
      <c r="BR3" s="151" t="s">
        <v>132</v>
      </c>
      <c r="BS3" s="151" t="s">
        <v>641</v>
      </c>
      <c r="BT3" s="151" t="s">
        <v>132</v>
      </c>
      <c r="BU3" s="151" t="s">
        <v>641</v>
      </c>
      <c r="BV3" s="151" t="s">
        <v>132</v>
      </c>
      <c r="BW3" s="151" t="s">
        <v>641</v>
      </c>
      <c r="BX3" s="151" t="s">
        <v>132</v>
      </c>
      <c r="BY3" s="151" t="s">
        <v>641</v>
      </c>
      <c r="BZ3" s="151" t="s">
        <v>132</v>
      </c>
      <c r="CA3" s="151" t="s">
        <v>641</v>
      </c>
      <c r="CB3" s="151" t="s">
        <v>132</v>
      </c>
      <c r="CC3" s="151" t="s">
        <v>641</v>
      </c>
      <c r="CD3" s="151" t="s">
        <v>132</v>
      </c>
      <c r="CE3" s="151" t="s">
        <v>641</v>
      </c>
      <c r="CF3" s="151" t="s">
        <v>132</v>
      </c>
      <c r="CG3" s="151" t="s">
        <v>641</v>
      </c>
      <c r="CH3" s="151" t="s">
        <v>132</v>
      </c>
      <c r="CI3" s="151" t="s">
        <v>641</v>
      </c>
      <c r="CJ3" s="151" t="s">
        <v>132</v>
      </c>
      <c r="CK3" s="151" t="s">
        <v>641</v>
      </c>
      <c r="CL3" s="151" t="s">
        <v>134</v>
      </c>
      <c r="CM3" s="151" t="s">
        <v>641</v>
      </c>
      <c r="CN3" s="151" t="s">
        <v>134</v>
      </c>
      <c r="CO3" s="151" t="s">
        <v>641</v>
      </c>
      <c r="CP3" s="151" t="s">
        <v>134</v>
      </c>
      <c r="CQ3" s="151" t="s">
        <v>641</v>
      </c>
      <c r="CR3" s="151" t="s">
        <v>134</v>
      </c>
      <c r="CS3" s="151" t="s">
        <v>641</v>
      </c>
      <c r="CT3" s="151" t="s">
        <v>134</v>
      </c>
      <c r="CU3" s="151" t="s">
        <v>641</v>
      </c>
      <c r="CV3" s="151" t="s">
        <v>134</v>
      </c>
      <c r="CW3" s="151" t="s">
        <v>641</v>
      </c>
      <c r="CX3" s="151" t="s">
        <v>134</v>
      </c>
      <c r="CY3" s="151" t="s">
        <v>134</v>
      </c>
      <c r="CZ3" s="151" t="s">
        <v>641</v>
      </c>
      <c r="DA3" s="150" t="s">
        <v>134</v>
      </c>
      <c r="DB3" s="151" t="s">
        <v>641</v>
      </c>
      <c r="DC3" s="150" t="s">
        <v>134</v>
      </c>
      <c r="DD3" s="151" t="s">
        <v>641</v>
      </c>
    </row>
    <row r="4" spans="1:110" s="150" customFormat="1">
      <c r="A4" s="155" t="s">
        <v>118</v>
      </c>
      <c r="B4" s="150" t="s">
        <v>119</v>
      </c>
      <c r="D4" s="150" t="s">
        <v>119</v>
      </c>
      <c r="E4" s="150" t="s">
        <v>207</v>
      </c>
      <c r="G4" s="150" t="s">
        <v>207</v>
      </c>
      <c r="I4" s="150" t="s">
        <v>119</v>
      </c>
      <c r="K4" s="150" t="s">
        <v>119</v>
      </c>
      <c r="M4" s="150" t="s">
        <v>207</v>
      </c>
      <c r="O4" s="150" t="s">
        <v>119</v>
      </c>
      <c r="Q4" s="150" t="s">
        <v>119</v>
      </c>
      <c r="S4" s="150" t="s">
        <v>119</v>
      </c>
      <c r="U4" s="150" t="s">
        <v>119</v>
      </c>
      <c r="W4" s="150" t="s">
        <v>119</v>
      </c>
      <c r="Y4" s="150" t="s">
        <v>119</v>
      </c>
      <c r="Z4" s="150" t="s">
        <v>119</v>
      </c>
      <c r="AA4" s="150" t="s">
        <v>119</v>
      </c>
      <c r="AB4" s="150" t="s">
        <v>119</v>
      </c>
      <c r="AD4" s="150" t="s">
        <v>119</v>
      </c>
      <c r="AF4" s="150" t="s">
        <v>127</v>
      </c>
      <c r="AH4" s="150" t="s">
        <v>127</v>
      </c>
      <c r="AJ4" s="150" t="s">
        <v>127</v>
      </c>
      <c r="AK4" s="150" t="s">
        <v>119</v>
      </c>
      <c r="AL4" s="150" t="s">
        <v>119</v>
      </c>
      <c r="AM4" s="150" t="s">
        <v>119</v>
      </c>
      <c r="AN4" s="150" t="s">
        <v>119</v>
      </c>
      <c r="AO4" s="150" t="s">
        <v>119</v>
      </c>
      <c r="AP4" s="150" t="s">
        <v>119</v>
      </c>
      <c r="AQ4" s="150" t="s">
        <v>119</v>
      </c>
      <c r="AR4" s="150" t="s">
        <v>119</v>
      </c>
      <c r="AS4" s="150" t="s">
        <v>119</v>
      </c>
      <c r="AT4" s="150" t="s">
        <v>119</v>
      </c>
      <c r="AU4" s="150" t="s">
        <v>127</v>
      </c>
      <c r="AV4" s="150" t="s">
        <v>119</v>
      </c>
      <c r="AW4" s="150" t="s">
        <v>119</v>
      </c>
      <c r="AX4" s="150" t="s">
        <v>119</v>
      </c>
      <c r="AZ4" s="150" t="s">
        <v>119</v>
      </c>
      <c r="BB4" s="150" t="s">
        <v>119</v>
      </c>
      <c r="BD4" s="150" t="s">
        <v>119</v>
      </c>
      <c r="BF4" s="150" t="s">
        <v>119</v>
      </c>
      <c r="BH4" s="150" t="s">
        <v>119</v>
      </c>
      <c r="BJ4" s="150" t="s">
        <v>119</v>
      </c>
      <c r="BL4" s="150" t="s">
        <v>119</v>
      </c>
      <c r="BN4" s="150" t="s">
        <v>119</v>
      </c>
      <c r="BP4" s="150" t="s">
        <v>119</v>
      </c>
      <c r="BR4" s="150" t="s">
        <v>119</v>
      </c>
      <c r="BT4" s="150" t="s">
        <v>119</v>
      </c>
      <c r="BV4" s="150" t="s">
        <v>119</v>
      </c>
      <c r="BX4" s="150" t="s">
        <v>119</v>
      </c>
      <c r="BZ4" s="150" t="s">
        <v>119</v>
      </c>
      <c r="CB4" s="150" t="s">
        <v>119</v>
      </c>
      <c r="CD4" s="150" t="s">
        <v>119</v>
      </c>
      <c r="CF4" s="150" t="s">
        <v>119</v>
      </c>
      <c r="CH4" s="150" t="s">
        <v>119</v>
      </c>
      <c r="CJ4" s="150" t="s">
        <v>119</v>
      </c>
      <c r="CL4" s="150" t="s">
        <v>119</v>
      </c>
      <c r="CN4" s="150" t="s">
        <v>119</v>
      </c>
      <c r="CP4" s="150" t="s">
        <v>119</v>
      </c>
      <c r="CR4" s="150" t="s">
        <v>119</v>
      </c>
      <c r="CT4" s="150" t="s">
        <v>119</v>
      </c>
      <c r="CV4" s="150" t="s">
        <v>119</v>
      </c>
      <c r="CX4" s="150" t="s">
        <v>119</v>
      </c>
      <c r="CY4" s="150" t="s">
        <v>119</v>
      </c>
      <c r="DA4" s="150" t="s">
        <v>119</v>
      </c>
      <c r="DC4" s="150" t="s">
        <v>119</v>
      </c>
    </row>
    <row r="5" spans="1:110" s="150" customFormat="1">
      <c r="A5" s="155" t="s">
        <v>9</v>
      </c>
      <c r="B5" s="153">
        <v>42572</v>
      </c>
      <c r="C5" s="153">
        <v>42572</v>
      </c>
      <c r="D5" s="153">
        <v>42572</v>
      </c>
      <c r="E5" s="153">
        <v>42572</v>
      </c>
      <c r="F5" s="153">
        <v>42572</v>
      </c>
      <c r="G5" s="153">
        <v>42572</v>
      </c>
      <c r="H5" s="153">
        <v>42572</v>
      </c>
      <c r="I5" s="153">
        <v>42572</v>
      </c>
      <c r="J5" s="153">
        <v>42572</v>
      </c>
      <c r="K5" s="153">
        <v>42572</v>
      </c>
      <c r="L5" s="153">
        <v>42572</v>
      </c>
      <c r="M5" s="153">
        <v>42572</v>
      </c>
      <c r="N5" s="153">
        <v>42572</v>
      </c>
      <c r="O5" s="153">
        <v>42572</v>
      </c>
      <c r="P5" s="153">
        <v>42572</v>
      </c>
      <c r="Q5" s="153">
        <v>42572</v>
      </c>
      <c r="R5" s="153">
        <v>42572</v>
      </c>
      <c r="S5" s="153">
        <v>42572</v>
      </c>
      <c r="T5" s="153">
        <v>42572</v>
      </c>
      <c r="U5" s="153">
        <v>42572</v>
      </c>
      <c r="V5" s="153">
        <v>42572</v>
      </c>
      <c r="W5" s="153">
        <v>42572</v>
      </c>
      <c r="X5" s="153">
        <v>42572</v>
      </c>
      <c r="Y5" s="153">
        <v>42572</v>
      </c>
      <c r="Z5" s="153">
        <v>42572</v>
      </c>
      <c r="AA5" s="153">
        <v>42572</v>
      </c>
      <c r="AB5" s="153">
        <v>42572</v>
      </c>
      <c r="AC5" s="153">
        <v>42572</v>
      </c>
      <c r="AD5" s="153">
        <v>42572</v>
      </c>
      <c r="AE5" s="153">
        <v>42572</v>
      </c>
      <c r="AF5" s="153">
        <v>42572</v>
      </c>
      <c r="AG5" s="153">
        <v>42572</v>
      </c>
      <c r="AH5" s="153">
        <v>42572</v>
      </c>
      <c r="AI5" s="153">
        <v>42572</v>
      </c>
      <c r="AJ5" s="153">
        <v>42572</v>
      </c>
      <c r="AK5" s="153">
        <v>42572</v>
      </c>
      <c r="AL5" s="153">
        <v>42572</v>
      </c>
      <c r="AM5" s="153">
        <v>42572</v>
      </c>
      <c r="AN5" s="153">
        <v>42572</v>
      </c>
      <c r="AO5" s="153">
        <v>42572</v>
      </c>
      <c r="AP5" s="153">
        <v>42572</v>
      </c>
      <c r="AQ5" s="153">
        <v>42572</v>
      </c>
      <c r="AR5" s="153">
        <v>42572</v>
      </c>
      <c r="AS5" s="153">
        <v>42572</v>
      </c>
      <c r="AT5" s="153">
        <v>42572</v>
      </c>
      <c r="AU5" s="153">
        <v>42572</v>
      </c>
      <c r="AV5" s="153">
        <v>42572</v>
      </c>
      <c r="AW5" s="153">
        <v>42572</v>
      </c>
      <c r="AX5" s="153">
        <v>42572</v>
      </c>
      <c r="AY5" s="153">
        <v>42572</v>
      </c>
      <c r="AZ5" s="153">
        <v>42572</v>
      </c>
      <c r="BA5" s="153">
        <v>42572</v>
      </c>
      <c r="BB5" s="153">
        <v>42572</v>
      </c>
      <c r="BC5" s="153">
        <v>42572</v>
      </c>
      <c r="BD5" s="153">
        <v>42572</v>
      </c>
      <c r="BE5" s="153">
        <v>42572</v>
      </c>
      <c r="BF5" s="153">
        <v>42572</v>
      </c>
      <c r="BG5" s="153">
        <v>42572</v>
      </c>
      <c r="BH5" s="153">
        <v>42572</v>
      </c>
      <c r="BI5" s="153">
        <v>42572</v>
      </c>
      <c r="BJ5" s="153">
        <v>42572</v>
      </c>
      <c r="BK5" s="153">
        <v>42572</v>
      </c>
      <c r="BL5" s="153">
        <v>42572</v>
      </c>
      <c r="BM5" s="153">
        <v>42572</v>
      </c>
      <c r="BN5" s="153">
        <v>42572</v>
      </c>
      <c r="BO5" s="153">
        <v>42572</v>
      </c>
      <c r="BP5" s="153">
        <v>42572</v>
      </c>
      <c r="BQ5" s="153">
        <v>42572</v>
      </c>
      <c r="BR5" s="153">
        <v>42572</v>
      </c>
      <c r="BS5" s="153">
        <v>42572</v>
      </c>
      <c r="BT5" s="153">
        <v>42572</v>
      </c>
      <c r="BU5" s="153">
        <v>42572</v>
      </c>
      <c r="BV5" s="153">
        <v>42572</v>
      </c>
      <c r="BW5" s="153">
        <v>42572</v>
      </c>
      <c r="BX5" s="153">
        <v>42572</v>
      </c>
      <c r="BY5" s="153">
        <v>42572</v>
      </c>
      <c r="BZ5" s="153">
        <v>42572</v>
      </c>
      <c r="CA5" s="153">
        <v>42572</v>
      </c>
      <c r="CB5" s="153">
        <v>42572</v>
      </c>
      <c r="CC5" s="153">
        <v>42572</v>
      </c>
      <c r="CD5" s="153">
        <v>42572</v>
      </c>
      <c r="CE5" s="153">
        <v>42572</v>
      </c>
      <c r="CF5" s="153">
        <v>42572</v>
      </c>
      <c r="CG5" s="153">
        <v>42572</v>
      </c>
      <c r="CH5" s="153">
        <v>42572</v>
      </c>
      <c r="CI5" s="153">
        <v>42572</v>
      </c>
      <c r="CJ5" s="153">
        <v>42572</v>
      </c>
      <c r="CK5" s="153">
        <v>42572</v>
      </c>
      <c r="CL5" s="153">
        <v>42572</v>
      </c>
      <c r="CM5" s="153">
        <v>42572</v>
      </c>
      <c r="CN5" s="153">
        <v>42572</v>
      </c>
      <c r="CO5" s="153">
        <v>42572</v>
      </c>
      <c r="CP5" s="153">
        <v>42572</v>
      </c>
      <c r="CQ5" s="153">
        <v>42572</v>
      </c>
      <c r="CR5" s="153">
        <v>42572</v>
      </c>
      <c r="CS5" s="153">
        <v>42572</v>
      </c>
      <c r="CT5" s="153">
        <v>42572</v>
      </c>
      <c r="CU5" s="153">
        <v>42572</v>
      </c>
      <c r="CV5" s="153">
        <v>42572</v>
      </c>
      <c r="CW5" s="153">
        <v>42572</v>
      </c>
      <c r="CX5" s="153">
        <v>42572</v>
      </c>
      <c r="CY5" s="153">
        <v>42572</v>
      </c>
      <c r="CZ5" s="153">
        <v>42572</v>
      </c>
      <c r="DA5" s="153">
        <v>42572</v>
      </c>
      <c r="DB5" s="153">
        <v>42572</v>
      </c>
      <c r="DC5" s="153">
        <v>42572</v>
      </c>
      <c r="DD5" s="153">
        <v>42572</v>
      </c>
    </row>
    <row r="6" spans="1:110" s="150" customFormat="1">
      <c r="A6" s="155" t="s">
        <v>120</v>
      </c>
      <c r="B6" s="150" t="s">
        <v>681</v>
      </c>
      <c r="C6" s="150" t="s">
        <v>681</v>
      </c>
      <c r="D6" s="150" t="s">
        <v>681</v>
      </c>
      <c r="E6" s="150" t="s">
        <v>681</v>
      </c>
      <c r="F6" s="150" t="s">
        <v>681</v>
      </c>
      <c r="G6" s="150" t="s">
        <v>681</v>
      </c>
      <c r="H6" s="150" t="s">
        <v>681</v>
      </c>
      <c r="I6" s="150" t="s">
        <v>681</v>
      </c>
      <c r="J6" s="150" t="s">
        <v>681</v>
      </c>
      <c r="K6" s="150" t="s">
        <v>681</v>
      </c>
      <c r="L6" s="150" t="s">
        <v>681</v>
      </c>
      <c r="M6" s="150" t="s">
        <v>681</v>
      </c>
      <c r="N6" s="150" t="s">
        <v>681</v>
      </c>
      <c r="O6" s="150" t="s">
        <v>681</v>
      </c>
      <c r="P6" s="150" t="s">
        <v>681</v>
      </c>
      <c r="Q6" s="150" t="s">
        <v>681</v>
      </c>
      <c r="R6" s="150" t="s">
        <v>681</v>
      </c>
      <c r="S6" s="150" t="s">
        <v>681</v>
      </c>
      <c r="T6" s="150" t="s">
        <v>681</v>
      </c>
      <c r="U6" s="150" t="s">
        <v>681</v>
      </c>
      <c r="V6" s="150" t="s">
        <v>681</v>
      </c>
      <c r="W6" s="150" t="s">
        <v>681</v>
      </c>
      <c r="X6" s="150" t="s">
        <v>681</v>
      </c>
      <c r="Y6" s="150" t="s">
        <v>681</v>
      </c>
      <c r="Z6" s="150" t="s">
        <v>681</v>
      </c>
      <c r="AA6" s="150" t="s">
        <v>681</v>
      </c>
      <c r="AB6" s="150" t="s">
        <v>681</v>
      </c>
      <c r="AC6" s="150" t="s">
        <v>681</v>
      </c>
      <c r="AD6" s="150" t="s">
        <v>681</v>
      </c>
      <c r="AE6" s="150" t="s">
        <v>681</v>
      </c>
      <c r="AF6" s="150" t="s">
        <v>681</v>
      </c>
      <c r="AG6" s="150" t="s">
        <v>681</v>
      </c>
      <c r="AH6" s="150" t="s">
        <v>681</v>
      </c>
      <c r="AI6" s="150" t="s">
        <v>681</v>
      </c>
      <c r="AJ6" s="150" t="s">
        <v>681</v>
      </c>
      <c r="AK6" s="150" t="s">
        <v>681</v>
      </c>
      <c r="AL6" s="150" t="s">
        <v>681</v>
      </c>
      <c r="AM6" s="150" t="s">
        <v>681</v>
      </c>
      <c r="AN6" s="150" t="s">
        <v>681</v>
      </c>
      <c r="AO6" s="150" t="s">
        <v>681</v>
      </c>
      <c r="AP6" s="150" t="s">
        <v>681</v>
      </c>
      <c r="AQ6" s="150" t="s">
        <v>681</v>
      </c>
      <c r="AR6" s="150" t="s">
        <v>681</v>
      </c>
      <c r="AS6" s="150" t="s">
        <v>681</v>
      </c>
      <c r="AT6" s="150" t="s">
        <v>681</v>
      </c>
      <c r="AU6" s="150" t="s">
        <v>681</v>
      </c>
      <c r="AV6" s="150" t="s">
        <v>681</v>
      </c>
      <c r="AW6" s="150" t="s">
        <v>681</v>
      </c>
      <c r="AX6" s="150" t="s">
        <v>681</v>
      </c>
      <c r="AY6" s="150" t="s">
        <v>681</v>
      </c>
      <c r="AZ6" s="150" t="s">
        <v>681</v>
      </c>
      <c r="BA6" s="150" t="s">
        <v>681</v>
      </c>
      <c r="BB6" s="150" t="s">
        <v>681</v>
      </c>
      <c r="BC6" s="150" t="s">
        <v>681</v>
      </c>
      <c r="BD6" s="150" t="s">
        <v>681</v>
      </c>
      <c r="BE6" s="150" t="s">
        <v>681</v>
      </c>
      <c r="BF6" s="150" t="s">
        <v>681</v>
      </c>
      <c r="BG6" s="150" t="s">
        <v>681</v>
      </c>
      <c r="BH6" s="150" t="s">
        <v>681</v>
      </c>
      <c r="BI6" s="150" t="s">
        <v>681</v>
      </c>
      <c r="BJ6" s="150" t="s">
        <v>681</v>
      </c>
      <c r="BK6" s="150" t="s">
        <v>681</v>
      </c>
      <c r="BL6" s="150" t="s">
        <v>681</v>
      </c>
      <c r="BM6" s="150" t="s">
        <v>681</v>
      </c>
      <c r="BN6" s="150" t="s">
        <v>681</v>
      </c>
      <c r="BO6" s="150" t="s">
        <v>681</v>
      </c>
      <c r="BP6" s="150" t="s">
        <v>681</v>
      </c>
      <c r="BQ6" s="150" t="s">
        <v>681</v>
      </c>
      <c r="BR6" s="150" t="s">
        <v>681</v>
      </c>
      <c r="BS6" s="150" t="s">
        <v>681</v>
      </c>
      <c r="BT6" s="150" t="s">
        <v>681</v>
      </c>
      <c r="BU6" s="150" t="s">
        <v>681</v>
      </c>
      <c r="BV6" s="150" t="s">
        <v>681</v>
      </c>
      <c r="BW6" s="150" t="s">
        <v>681</v>
      </c>
      <c r="BX6" s="150" t="s">
        <v>681</v>
      </c>
      <c r="BY6" s="150" t="s">
        <v>681</v>
      </c>
      <c r="BZ6" s="150" t="s">
        <v>681</v>
      </c>
      <c r="CA6" s="150" t="s">
        <v>681</v>
      </c>
      <c r="CB6" s="150" t="s">
        <v>681</v>
      </c>
      <c r="CC6" s="150" t="s">
        <v>681</v>
      </c>
      <c r="CD6" s="150" t="s">
        <v>681</v>
      </c>
      <c r="CE6" s="150" t="s">
        <v>681</v>
      </c>
      <c r="CF6" s="150" t="s">
        <v>681</v>
      </c>
      <c r="CG6" s="150" t="s">
        <v>681</v>
      </c>
      <c r="CH6" s="150" t="s">
        <v>681</v>
      </c>
      <c r="CI6" s="150" t="s">
        <v>681</v>
      </c>
      <c r="CJ6" s="150" t="s">
        <v>681</v>
      </c>
      <c r="CK6" s="150" t="s">
        <v>681</v>
      </c>
      <c r="CL6" s="150" t="s">
        <v>681</v>
      </c>
      <c r="CM6" s="150" t="s">
        <v>681</v>
      </c>
      <c r="CN6" s="150" t="s">
        <v>681</v>
      </c>
      <c r="CO6" s="150" t="s">
        <v>681</v>
      </c>
      <c r="CP6" s="150" t="s">
        <v>681</v>
      </c>
      <c r="CQ6" s="150" t="s">
        <v>681</v>
      </c>
      <c r="CR6" s="150" t="s">
        <v>681</v>
      </c>
      <c r="CS6" s="150" t="s">
        <v>681</v>
      </c>
      <c r="CT6" s="150" t="s">
        <v>681</v>
      </c>
      <c r="CU6" s="150" t="s">
        <v>681</v>
      </c>
      <c r="CV6" s="150" t="s">
        <v>681</v>
      </c>
      <c r="CW6" s="150" t="s">
        <v>681</v>
      </c>
      <c r="CX6" s="150" t="s">
        <v>681</v>
      </c>
      <c r="CY6" s="150" t="s">
        <v>681</v>
      </c>
      <c r="CZ6" s="150" t="s">
        <v>681</v>
      </c>
      <c r="DA6" s="150" t="s">
        <v>681</v>
      </c>
      <c r="DB6" s="150" t="s">
        <v>681</v>
      </c>
      <c r="DC6" s="150" t="s">
        <v>681</v>
      </c>
      <c r="DD6" s="150" t="s">
        <v>681</v>
      </c>
    </row>
    <row r="7" spans="1:110">
      <c r="A7" t="s">
        <v>11</v>
      </c>
      <c r="B7" s="157">
        <f>HLOOKUP(B$1,[5]DatosVinculos!$B$1:$DH$127,$DF7,FALSE)</f>
        <v>6597579.2489999998</v>
      </c>
      <c r="C7" s="157">
        <f>HLOOKUP(C$1,[5]DatosVinculos!$B$1:$DH$127,$DF7,FALSE)</f>
        <v>6586781.2783833202</v>
      </c>
      <c r="D7" s="157">
        <f>HLOOKUP(D$1,[5]DatosVinculos!$B$1:$DH$127,$DF7,FALSE)</f>
        <v>226339.71212887642</v>
      </c>
      <c r="E7" s="157">
        <f>HLOOKUP(E$1,[5]DatosVinculos!$B$1:$DH$127,$DF7,FALSE)</f>
        <v>5008334.2719999999</v>
      </c>
      <c r="F7" s="157">
        <f>HLOOKUP(F$1,[5]DatosVinculos!$B$1:$DH$127,$DF7,FALSE)</f>
        <v>4792720.9772160798</v>
      </c>
      <c r="G7" s="157">
        <f>HLOOKUP(G$1,[5]DatosVinculos!$B$1:$DH$127,$DF7,FALSE)</f>
        <v>1552179.2080000001</v>
      </c>
      <c r="H7" s="157">
        <f>HLOOKUP(H$1,[5]DatosVinculos!$B$1:$DH$127,$DF7,FALSE)</f>
        <v>1662532.17243417</v>
      </c>
      <c r="I7" s="157">
        <f>HLOOKUP(I$1,[5]DatosVinculos!$B$1:$DH$127,$DF7,FALSE)</f>
        <v>1291807.047</v>
      </c>
      <c r="J7" s="157">
        <f>HLOOKUP(J$1,[5]DatosVinculos!$B$1:$DH$127,$DF7,FALSE)</f>
        <v>1368417.4264838099</v>
      </c>
      <c r="K7" s="157">
        <f>HLOOKUP(K$1,[5]DatosVinculos!$B$1:$DH$127,$DF7,FALSE)</f>
        <v>1070146.4374935217</v>
      </c>
      <c r="L7" s="157">
        <f>HLOOKUP(L$1,[5]DatosVinculos!$B$1:$DH$127,$DF7,FALSE)</f>
        <v>1170615.3014317199</v>
      </c>
      <c r="M7" s="157">
        <f>HLOOKUP(M$1,[5]DatosVinculos!$B$1:$DH$127,$DF7,FALSE)</f>
        <v>4305524.2725109598</v>
      </c>
      <c r="N7" s="157">
        <f>HLOOKUP(N$1,[5]DatosVinculos!$B$1:$DH$127,$DF7,FALSE)</f>
        <v>4575572.0850705104</v>
      </c>
      <c r="O7" s="157">
        <f>HLOOKUP(O$1,[5]DatosVinculos!$B$1:$DH$127,$DF7,FALSE)</f>
        <v>1066583.3481345801</v>
      </c>
      <c r="P7" s="157">
        <f>HLOOKUP(P$1,[5]DatosVinculos!$B$1:$DH$127,$DF7,FALSE)</f>
        <v>1332446.61945252</v>
      </c>
      <c r="Q7" s="157">
        <f>HLOOKUP(Q$1,[5]DatosVinculos!$B$1:$DH$127,$DF7,FALSE)</f>
        <v>3225419.3604271272</v>
      </c>
      <c r="R7" s="157">
        <f>HLOOKUP(R$1,[5]DatosVinculos!$B$1:$DH$127,$DF7,FALSE)</f>
        <v>3283848.0744981999</v>
      </c>
      <c r="S7" s="157">
        <f>HLOOKUP(S$1,[5]DatosVinculos!$B$1:$DH$127,$DF7,FALSE)</f>
        <v>43344.688637084007</v>
      </c>
      <c r="T7" s="157">
        <f>HLOOKUP(T$1,[5]DatosVinculos!$B$1:$DH$127,$DF7,FALSE)</f>
        <v>49301.575624887897</v>
      </c>
      <c r="U7" s="157">
        <f>HLOOKUP(U$1,[5]DatosVinculos!$B$1:$DH$127,$DF7,FALSE)</f>
        <v>3302112.5611546701</v>
      </c>
      <c r="V7" s="157">
        <f>HLOOKUP(V$1,[5]DatosVinculos!$B$1:$DH$127,$DF7,FALSE)</f>
        <v>3327725.6836588401</v>
      </c>
      <c r="W7" s="157">
        <f>HLOOKUP(W$1,[5]DatosVinculos!$B$1:$DH$127,$DF7,FALSE)</f>
        <v>626397.4425</v>
      </c>
      <c r="X7" s="157">
        <f>HLOOKUP(X$1,[5]DatosVinculos!$B$1:$DH$127,$DF7,FALSE)</f>
        <v>608266.65748205199</v>
      </c>
      <c r="Y7" s="157">
        <f>HLOOKUP(Y$1,[5]DatosVinculos!$B$1:$DH$127,$DF7,FALSE)</f>
        <v>28016.59788922318</v>
      </c>
      <c r="Z7" s="157">
        <f>HLOOKUP(Z$1,[5]DatosVinculos!$B$1:$DH$127,$DF7,FALSE)</f>
        <v>340611.55776733521</v>
      </c>
      <c r="AA7" s="157">
        <f>HLOOKUP(AA$1,[5]DatosVinculos!$B$1:$DH$127,$DF7,FALSE)</f>
        <v>-165.78504304656431</v>
      </c>
      <c r="AB7" s="157">
        <f>HLOOKUP(AB$1,[5]DatosVinculos!$B$1:$DH$127,$DF7,FALSE)</f>
        <v>12.744152877074271</v>
      </c>
      <c r="AC7" s="157">
        <f>HLOOKUP(AC$1,[5]DatosVinculos!$B$1:$DH$127,$DF7,FALSE)</f>
        <v>12.7401839717171</v>
      </c>
      <c r="AD7" s="157">
        <f>HLOOKUP(AD$1,[5]DatosVinculos!$B$1:$DH$127,$DF7,FALSE)</f>
        <v>13.746713045356987</v>
      </c>
      <c r="AE7" s="157">
        <f>HLOOKUP(AE$1,[5]DatosVinculos!$B$1:$DH$127,$DF7,FALSE)</f>
        <v>13.7307804243421</v>
      </c>
      <c r="AF7" s="157">
        <f>HLOOKUP(AF$1,[5]DatosVinculos!$B$1:$DH$127,$DF7,FALSE)</f>
        <v>26.379027994509663</v>
      </c>
      <c r="AG7" s="157">
        <f>HLOOKUP(AG$1,[5]DatosVinculos!$B$1:$DH$127,$DF7,FALSE)</f>
        <v>27.284282740589099</v>
      </c>
      <c r="AH7" s="157">
        <f>HLOOKUP(AH$1,[5]DatosVinculos!$B$1:$DH$127,$DF7,FALSE)</f>
        <v>9.4291479737412107</v>
      </c>
      <c r="AI7" s="157">
        <f>HLOOKUP(AI$1,[5]DatosVinculos!$B$1:$DH$127,$DF7,FALSE)</f>
        <v>9.2262319216995792</v>
      </c>
      <c r="AJ7" s="157">
        <f>HLOOKUP(AJ$1,[5]DatosVinculos!$B$1:$DH$127,$DF7,FALSE)</f>
        <v>25.3</v>
      </c>
      <c r="AK7" s="157">
        <f>HLOOKUP(AK$1,[5]DatosVinculos!$B$1:$DH$127,$DF7,FALSE)</f>
        <v>19.25251641375964</v>
      </c>
      <c r="AL7" s="157">
        <f>HLOOKUP(AL$1,[5]DatosVinculos!$B$1:$DH$127,$DF7,FALSE)</f>
        <v>0</v>
      </c>
      <c r="AM7" s="157">
        <f>HLOOKUP(AM$1,[5]DatosVinculos!$B$1:$DH$127,$DF7,FALSE)</f>
        <v>99.905171929999995</v>
      </c>
      <c r="AN7" s="157">
        <f>HLOOKUP(AN$1,[5]DatosVinculos!$B$1:$DH$127,$DF7,FALSE)</f>
        <v>186.85129032258101</v>
      </c>
      <c r="AO7" s="157">
        <f>HLOOKUP(AO$1,[5]DatosVinculos!$B$1:$DH$127,$DF7,FALSE)</f>
        <v>0.64500000000000002</v>
      </c>
      <c r="AP7" s="157">
        <f>HLOOKUP(AP$1,[5]DatosVinculos!$B$1:$DH$127,$DF7,FALSE)</f>
        <v>16.933333333333302</v>
      </c>
      <c r="AQ7" s="157">
        <f>HLOOKUP(AQ$1,[5]DatosVinculos!$B$1:$DH$127,$DF7,FALSE)</f>
        <v>97.759066943333295</v>
      </c>
      <c r="AR7" s="157">
        <f>HLOOKUP(AR$1,[5]DatosVinculos!$B$1:$DH$127,$DF7,FALSE)</f>
        <v>66.340154007211865</v>
      </c>
      <c r="AS7" s="157">
        <f>HLOOKUP(AS$1,[5]DatosVinculos!$B$1:$DH$127,$DF7,FALSE)</f>
        <v>7.8915625</v>
      </c>
      <c r="AT7" s="157">
        <f>HLOOKUP(AT$1,[5]DatosVinculos!$B$1:$DH$127,$DF7,FALSE)</f>
        <v>7.8266666666666671</v>
      </c>
      <c r="AU7" s="157">
        <f>HLOOKUP(AU$1,[5]DatosVinculos!$B$1:$DH$127,$DF7,FALSE)</f>
        <v>200</v>
      </c>
      <c r="AV7" s="157">
        <f>HLOOKUP(AV$1,[5]DatosVinculos!$B$1:$DH$127,$DF7,FALSE)</f>
        <v>200</v>
      </c>
      <c r="AW7" s="157">
        <f>HLOOKUP(AW$1,[5]DatosVinculos!$B$1:$DH$127,$DF7,FALSE)</f>
        <v>59.156872461656249</v>
      </c>
      <c r="AX7" s="157">
        <f>HLOOKUP(AX$1,[5]DatosVinculos!$B$1:$DH$127,$DF7,FALSE)</f>
        <v>61.359855339885797</v>
      </c>
      <c r="AY7" s="157">
        <f>HLOOKUP(AY$1,[5]DatosVinculos!$B$1:$DH$127,$DF7,FALSE)</f>
        <v>61.177191753334903</v>
      </c>
      <c r="AZ7" s="157">
        <f>HLOOKUP(AZ$1,[5]DatosVinculos!$B$1:$DH$127,$DF7,FALSE)</f>
        <v>440488.98939781438</v>
      </c>
      <c r="BA7" s="157">
        <f>HLOOKUP(BA$1,[5]DatosVinculos!$B$1:$DH$127,$DF7,FALSE)</f>
        <v>439177.68743668299</v>
      </c>
      <c r="BB7" s="157">
        <f>HLOOKUP(BB$1,[5]DatosVinculos!$B$1:$DH$127,$DF7,FALSE)</f>
        <v>7.8197937696666662</v>
      </c>
      <c r="BC7" s="157">
        <f>HLOOKUP(BC$1,[5]DatosVinculos!$B$1:$DH$127,$DF7,FALSE)</f>
        <v>7.7880287979156497</v>
      </c>
      <c r="BD7" s="157">
        <f>HLOOKUP(BD$1,[5]DatosVinculos!$B$1:$DH$127,$DF7,FALSE)</f>
        <v>56136.59021553694</v>
      </c>
      <c r="BE7" s="157">
        <f>HLOOKUP(BE$1,[5]DatosVinculos!$B$1:$DH$127,$DF7,FALSE)</f>
        <v>55908.556426555399</v>
      </c>
      <c r="BF7" s="157">
        <f>HLOOKUP(BF$1,[5]DatosVinculos!$B$1:$DH$127,$DF7,FALSE)</f>
        <v>60.940871579136548</v>
      </c>
      <c r="BG7" s="157">
        <f>HLOOKUP(BG$1,[5]DatosVinculos!$B$1:$DH$127,$DF7,FALSE)</f>
        <v>60.5451790460653</v>
      </c>
      <c r="BH7" s="157">
        <f>HLOOKUP(BH$1,[5]DatosVinculos!$B$1:$DH$127,$DF7,FALSE)</f>
        <v>407347.32161587523</v>
      </c>
      <c r="BI7" s="157">
        <f>HLOOKUP(BI$1,[5]DatosVinculos!$B$1:$DH$127,$DF7,FALSE)</f>
        <v>404702.39236988302</v>
      </c>
      <c r="BJ7" s="157">
        <f>HLOOKUP(BJ$1,[5]DatosVinculos!$B$1:$DH$127,$DF7,FALSE)</f>
        <v>7.7663978386666663</v>
      </c>
      <c r="BK7" s="157">
        <f>HLOOKUP(BK$1,[5]DatosVinculos!$B$1:$DH$127,$DF7,FALSE)</f>
        <v>7.7125910927868304</v>
      </c>
      <c r="BL7" s="157">
        <f>HLOOKUP(BL$1,[5]DatosVinculos!$B$1:$DH$127,$DF7,FALSE)</f>
        <v>51912.965407394549</v>
      </c>
      <c r="BM7" s="157">
        <f>HLOOKUP(BM$1,[5]DatosVinculos!$B$1:$DH$127,$DF7,FALSE)</f>
        <v>51553.304751872798</v>
      </c>
      <c r="BN7" s="157">
        <f>HLOOKUP(BN$1,[5]DatosVinculos!$B$1:$DH$127,$DF7,FALSE)</f>
        <v>57.100800106984281</v>
      </c>
      <c r="BO7" s="157">
        <f>HLOOKUP(BO$1,[5]DatosVinculos!$B$1:$DH$127,$DF7,FALSE)</f>
        <v>56.920368361003099</v>
      </c>
      <c r="BP7" s="157">
        <f>HLOOKUP(BP$1,[5]DatosVinculos!$B$1:$DH$127,$DF7,FALSE)</f>
        <v>244254.47579076263</v>
      </c>
      <c r="BQ7" s="157">
        <f>HLOOKUP(BQ$1,[5]DatosVinculos!$B$1:$DH$127,$DF7,FALSE)</f>
        <v>243482.660659877</v>
      </c>
      <c r="BR7" s="157">
        <f>HLOOKUP(BR$1,[5]DatosVinculos!$B$1:$DH$127,$DF7,FALSE)</f>
        <v>7.2770132596666661</v>
      </c>
      <c r="BS7" s="157">
        <f>HLOOKUP(BS$1,[5]DatosVinculos!$B$1:$DH$127,$DF7,FALSE)</f>
        <v>7.2480976888374302</v>
      </c>
      <c r="BT7" s="157">
        <f>HLOOKUP(BT$1,[5]DatosVinculos!$B$1:$DH$127,$DF7,FALSE)</f>
        <v>31128.163803871154</v>
      </c>
      <c r="BU7" s="157">
        <f>HLOOKUP(BU$1,[5]DatosVinculos!$B$1:$DH$127,$DF7,FALSE)</f>
        <v>31004.474510849599</v>
      </c>
      <c r="BV7" s="157">
        <f>HLOOKUP(BV$1,[5]DatosVinculos!$B$1:$DH$127,$DF7,FALSE)</f>
        <v>61.49292037630083</v>
      </c>
      <c r="BW7" s="157">
        <f>HLOOKUP(BW$1,[5]DatosVinculos!$B$1:$DH$127,$DF7,FALSE)</f>
        <v>62.097402620547001</v>
      </c>
      <c r="BX7" s="157">
        <f>HLOOKUP(BX$1,[5]DatosVinculos!$B$1:$DH$127,$DF7,FALSE)</f>
        <v>636270.82918739202</v>
      </c>
      <c r="BY7" s="157">
        <f>HLOOKUP(BY$1,[5]DatosVinculos!$B$1:$DH$127,$DF7,FALSE)</f>
        <v>642525.442179907</v>
      </c>
      <c r="BZ7" s="157">
        <f>HLOOKUP(BZ$1,[5]DatosVinculos!$B$1:$DH$127,$DF7,FALSE)</f>
        <v>7.8367517813333327</v>
      </c>
      <c r="CA7" s="157">
        <f>HLOOKUP(CA$1,[5]DatosVinculos!$B$1:$DH$127,$DF7,FALSE)</f>
        <v>7.90514077439492</v>
      </c>
      <c r="CB7" s="157">
        <f>HLOOKUP(CB$1,[5]DatosVinculos!$B$1:$DH$127,$DF7,FALSE)</f>
        <v>81087.327183869347</v>
      </c>
      <c r="CC7" s="157">
        <f>HLOOKUP(CC$1,[5]DatosVinculos!$B$1:$DH$127,$DF7,FALSE)</f>
        <v>81794.952078826303</v>
      </c>
      <c r="CD7" s="157">
        <f>HLOOKUP(CD$1,[5]DatosVinculos!$B$1:$DH$127,$DF7,FALSE)</f>
        <v>55.230871107921288</v>
      </c>
      <c r="CE7" s="157">
        <f>HLOOKUP(CE$1,[5]DatosVinculos!$B$1:$DH$127,$DF7,FALSE)</f>
        <v>54.923611148922298</v>
      </c>
      <c r="CF7" s="157">
        <f>HLOOKUP(CF$1,[5]DatosVinculos!$B$1:$DH$127,$DF7,FALSE)</f>
        <v>221009.52175633318</v>
      </c>
      <c r="CG7" s="157">
        <f>HLOOKUP(CG$1,[5]DatosVinculos!$B$1:$DH$127,$DF7,FALSE)</f>
        <v>219780.00327781899</v>
      </c>
      <c r="CH7" s="157">
        <f>HLOOKUP(CH$1,[5]DatosVinculos!$B$1:$DH$127,$DF7,FALSE)</f>
        <v>7.0387066493333332</v>
      </c>
      <c r="CI7" s="157">
        <f>HLOOKUP(CI$1,[5]DatosVinculos!$B$1:$DH$127,$DF7,FALSE)</f>
        <v>6.99134236039255</v>
      </c>
      <c r="CJ7" s="157">
        <f>HLOOKUP(CJ$1,[5]DatosVinculos!$B$1:$DH$127,$DF7,FALSE)</f>
        <v>28165.791325517825</v>
      </c>
      <c r="CK7" s="157">
        <f>HLOOKUP(CK$1,[5]DatosVinculos!$B$1:$DH$127,$DF7,FALSE)</f>
        <v>27976.2603867986</v>
      </c>
      <c r="CL7" s="157">
        <f>HLOOKUP(CL$1,[5]DatosVinculos!$B$1:$DH$127,$DF7,FALSE)</f>
        <v>3988.666142</v>
      </c>
      <c r="CM7" s="157">
        <f>HLOOKUP(CM$1,[5]DatosVinculos!$B$1:$DH$127,$DF7,FALSE)</f>
        <v>3993.1117530957499</v>
      </c>
      <c r="CN7" s="157">
        <f>HLOOKUP(CN$1,[5]DatosVinculos!$B$1:$DH$127,$DF7,FALSE)</f>
        <v>165.66593800000001</v>
      </c>
      <c r="CO7" s="157">
        <f>HLOOKUP(CO$1,[5]DatosVinculos!$B$1:$DH$127,$DF7,FALSE)</f>
        <v>165.468531214048</v>
      </c>
      <c r="CP7" s="157">
        <f>HLOOKUP(CP$1,[5]DatosVinculos!$B$1:$DH$127,$DF7,FALSE)</f>
        <v>45.223858</v>
      </c>
      <c r="CQ7" s="157">
        <f>HLOOKUP(CQ$1,[5]DatosVinculos!$B$1:$DH$127,$DF7,FALSE)</f>
        <v>45.2118489946971</v>
      </c>
      <c r="CR7" s="157">
        <f>HLOOKUP(CR$1,[5]DatosVinculos!$B$1:$DH$127,$DF7,FALSE)</f>
        <v>41.248722999999998</v>
      </c>
      <c r="CS7" s="157">
        <f>HLOOKUP(CS$1,[5]DatosVinculos!$B$1:$DH$127,$DF7,FALSE)</f>
        <v>41.492440608505397</v>
      </c>
      <c r="CT7" s="157">
        <f>HLOOKUP(CT$1,[5]DatosVinculos!$B$1:$DH$127,$DF7,FALSE)</f>
        <v>3729.8219239999999</v>
      </c>
      <c r="CU7" s="157">
        <f>HLOOKUP(CU$1,[5]DatosVinculos!$B$1:$DH$127,$DF7,FALSE)</f>
        <v>3731.1656023908899</v>
      </c>
      <c r="CV7" s="157">
        <f>HLOOKUP(CV$1,[5]DatosVinculos!$B$1:$DH$127,$DF7,FALSE)</f>
        <v>44.963274040000002</v>
      </c>
      <c r="CW7" s="157">
        <f>HLOOKUP(CW$1,[5]DatosVinculos!$B$1:$DH$127,$DF7,FALSE)</f>
        <v>44.861951690009903</v>
      </c>
      <c r="CX7" s="157">
        <f>HLOOKUP(CX$1,[5]DatosVinculos!$B$1:$DH$127,$DF7,FALSE)</f>
        <v>8393.0515739999992</v>
      </c>
      <c r="CY7" s="157">
        <f>HLOOKUP(CY$1,[5]DatosVinculos!$B$1:$DH$127,$DF7,FALSE)</f>
        <v>4614.1180780000004</v>
      </c>
      <c r="CZ7" s="157">
        <f>HLOOKUP(CZ$1,[5]DatosVinculos!$B$1:$DH$127,$DF7,FALSE)</f>
        <v>4615.7738667269396</v>
      </c>
      <c r="DA7" s="157">
        <f>HLOOKUP(DA$1,[5]DatosVinculos!$B$1:$DH$127,$DF7,FALSE)</f>
        <v>13.55517837</v>
      </c>
      <c r="DB7" s="157">
        <f>HLOOKUP(DB$1,[5]DatosVinculos!$B$1:$DH$127,$DF7,FALSE)</f>
        <v>13.4925227837705</v>
      </c>
      <c r="DC7" s="157">
        <f>HLOOKUP(DC$1,[5]DatosVinculos!$B$1:$DH$127,$DF7,FALSE)</f>
        <v>1.2797678559972039</v>
      </c>
      <c r="DD7" s="157">
        <f>HLOOKUP(DD$1,[5]DatosVinculos!$B$1:$DH$127,$DF7,FALSE)</f>
        <v>1.15296232668893</v>
      </c>
      <c r="DF7">
        <v>7</v>
      </c>
    </row>
    <row r="8" spans="1:110">
      <c r="A8" t="s">
        <v>12</v>
      </c>
      <c r="B8" s="157">
        <f>HLOOKUP(B$1,[5]DatosVinculos!$B$1:$DH$127,$DF8,FALSE)</f>
        <v>6932888.4579999996</v>
      </c>
      <c r="C8" s="157">
        <f>HLOOKUP(C$1,[5]DatosVinculos!$B$1:$DH$127,$DF8,FALSE)</f>
        <v>6867057.1978960196</v>
      </c>
      <c r="D8" s="157">
        <f>HLOOKUP(D$1,[5]DatosVinculos!$B$1:$DH$127,$DF8,FALSE)</f>
        <v>227443.88291351305</v>
      </c>
      <c r="E8" s="157">
        <f>HLOOKUP(E$1,[5]DatosVinculos!$B$1:$DH$127,$DF8,FALSE)</f>
        <v>5080417.0860000001</v>
      </c>
      <c r="F8" s="157">
        <f>HLOOKUP(F$1,[5]DatosVinculos!$B$1:$DH$127,$DF8,FALSE)</f>
        <v>5037438.2495383304</v>
      </c>
      <c r="G8" s="157">
        <f>HLOOKUP(G$1,[5]DatosVinculos!$B$1:$DH$127,$DF8,FALSE)</f>
        <v>1732906.1880000001</v>
      </c>
      <c r="H8" s="157">
        <f>HLOOKUP(H$1,[5]DatosVinculos!$B$1:$DH$127,$DF8,FALSE)</f>
        <v>1667568.6391621099</v>
      </c>
      <c r="I8" s="157">
        <f>HLOOKUP(I$1,[5]DatosVinculos!$B$1:$DH$127,$DF8,FALSE)</f>
        <v>1381416.402</v>
      </c>
      <c r="J8" s="157">
        <f>HLOOKUP(J$1,[5]DatosVinculos!$B$1:$DH$127,$DF8,FALSE)</f>
        <v>1405350.8954899199</v>
      </c>
      <c r="K8" s="157">
        <f>HLOOKUP(K$1,[5]DatosVinculos!$B$1:$DH$127,$DF8,FALSE)</f>
        <v>1188686.2255481679</v>
      </c>
      <c r="L8" s="157">
        <f>HLOOKUP(L$1,[5]DatosVinculos!$B$1:$DH$127,$DF8,FALSE)</f>
        <v>1202307.8287184001</v>
      </c>
      <c r="M8" s="157">
        <f>HLOOKUP(M$1,[5]DatosVinculos!$B$1:$DH$127,$DF8,FALSE)</f>
        <v>4744384.4442066839</v>
      </c>
      <c r="N8" s="157">
        <f>HLOOKUP(N$1,[5]DatosVinculos!$B$1:$DH$127,$DF8,FALSE)</f>
        <v>4717096.6179325096</v>
      </c>
      <c r="O8" s="157">
        <f>HLOOKUP(O$1,[5]DatosVinculos!$B$1:$DH$127,$DF8,FALSE)</f>
        <v>1359073.0849618404</v>
      </c>
      <c r="P8" s="157">
        <f>HLOOKUP(P$1,[5]DatosVinculos!$B$1:$DH$127,$DF8,FALSE)</f>
        <v>1306994.46897139</v>
      </c>
      <c r="Q8" s="157">
        <f>HLOOKUP(Q$1,[5]DatosVinculos!$B$1:$DH$127,$DF8,FALSE)</f>
        <v>3406420.4567232979</v>
      </c>
      <c r="R8" s="157">
        <f>HLOOKUP(R$1,[5]DatosVinculos!$B$1:$DH$127,$DF8,FALSE)</f>
        <v>3419879.0823846199</v>
      </c>
      <c r="S8" s="157">
        <f>HLOOKUP(S$1,[5]DatosVinculos!$B$1:$DH$127,$DF8,FALSE)</f>
        <v>80728.726496206247</v>
      </c>
      <c r="T8" s="157">
        <f>HLOOKUP(T$1,[5]DatosVinculos!$B$1:$DH$127,$DF8,FALSE)</f>
        <v>82095.055535988402</v>
      </c>
      <c r="U8" s="157">
        <f>HLOOKUP(U$1,[5]DatosVinculos!$B$1:$DH$127,$DF8,FALSE)</f>
        <v>3404424.58127457</v>
      </c>
      <c r="V8" s="157">
        <f>HLOOKUP(V$1,[5]DatosVinculos!$B$1:$DH$127,$DF8,FALSE)</f>
        <v>3429323.81330476</v>
      </c>
      <c r="W8" s="157">
        <f>HLOOKUP(W$1,[5]DatosVinculos!$B$1:$DH$127,$DF8,FALSE)</f>
        <v>640307.64500000002</v>
      </c>
      <c r="X8" s="157">
        <f>HLOOKUP(X$1,[5]DatosVinculos!$B$1:$DH$127,$DF8,FALSE)</f>
        <v>637639.56203855702</v>
      </c>
      <c r="Y8" s="157">
        <f>HLOOKUP(Y$1,[5]DatosVinculos!$B$1:$DH$127,$DF8,FALSE)</f>
        <v>49137.327490400785</v>
      </c>
      <c r="Z8" s="157">
        <f>HLOOKUP(Z$1,[5]DatosVinculos!$B$1:$DH$127,$DF8,FALSE)</f>
        <v>354744.07456793764</v>
      </c>
      <c r="AA8" s="157">
        <f>HLOOKUP(AA$1,[5]DatosVinculos!$B$1:$DH$127,$DF8,FALSE)</f>
        <v>-302.20432863723062</v>
      </c>
      <c r="AB8" s="157">
        <f>HLOOKUP(AB$1,[5]DatosVinculos!$B$1:$DH$127,$DF8,FALSE)</f>
        <v>13.20965172885011</v>
      </c>
      <c r="AC8" s="157">
        <f>HLOOKUP(AC$1,[5]DatosVinculos!$B$1:$DH$127,$DF8,FALSE)</f>
        <v>13.201984819603</v>
      </c>
      <c r="AD8" s="157">
        <f>HLOOKUP(AD$1,[5]DatosVinculos!$B$1:$DH$127,$DF8,FALSE)</f>
        <v>14.374801029769547</v>
      </c>
      <c r="AE8" s="157">
        <f>HLOOKUP(AE$1,[5]DatosVinculos!$B$1:$DH$127,$DF8,FALSE)</f>
        <v>14.2362698167743</v>
      </c>
      <c r="AF8" s="157">
        <f>HLOOKUP(AF$1,[5]DatosVinculos!$B$1:$DH$127,$DF8,FALSE)</f>
        <v>29.38088589014739</v>
      </c>
      <c r="AG8" s="157">
        <f>HLOOKUP(AG$1,[5]DatosVinculos!$B$1:$DH$127,$DF8,FALSE)</f>
        <v>28.301212565797002</v>
      </c>
      <c r="AH8" s="157">
        <f>HLOOKUP(AH$1,[5]DatosVinculos!$B$1:$DH$127,$DF8,FALSE)</f>
        <v>9.5037519082388453</v>
      </c>
      <c r="AI8" s="157">
        <f>HLOOKUP(AI$1,[5]DatosVinculos!$B$1:$DH$127,$DF8,FALSE)</f>
        <v>9.5589379529799903</v>
      </c>
      <c r="AJ8" s="157">
        <f>HLOOKUP(AJ$1,[5]DatosVinculos!$B$1:$DH$127,$DF8,FALSE)</f>
        <v>22</v>
      </c>
      <c r="AK8" s="157">
        <f>HLOOKUP(AK$1,[5]DatosVinculos!$B$1:$DH$127,$DF8,FALSE)</f>
        <v>19.212553934447921</v>
      </c>
      <c r="AL8" s="157">
        <f>HLOOKUP(AL$1,[5]DatosVinculos!$B$1:$DH$127,$DF8,FALSE)</f>
        <v>0</v>
      </c>
      <c r="AM8" s="157">
        <f>HLOOKUP(AM$1,[5]DatosVinculos!$B$1:$DH$127,$DF8,FALSE)</f>
        <v>98.161851126666704</v>
      </c>
      <c r="AN8" s="157">
        <f>HLOOKUP(AN$1,[5]DatosVinculos!$B$1:$DH$127,$DF8,FALSE)</f>
        <v>188.668225806452</v>
      </c>
      <c r="AO8" s="157">
        <f>HLOOKUP(AO$1,[5]DatosVinculos!$B$1:$DH$127,$DF8,FALSE)</f>
        <v>0.64433333333333298</v>
      </c>
      <c r="AP8" s="157">
        <f>HLOOKUP(AP$1,[5]DatosVinculos!$B$1:$DH$127,$DF8,FALSE)</f>
        <v>13.966666666666701</v>
      </c>
      <c r="AQ8" s="157">
        <f>HLOOKUP(AQ$1,[5]DatosVinculos!$B$1:$DH$127,$DF8,FALSE)</f>
        <v>98.701306736666695</v>
      </c>
      <c r="AR8" s="157">
        <f>HLOOKUP(AR$1,[5]DatosVinculos!$B$1:$DH$127,$DF8,FALSE)</f>
        <v>67.035898911798199</v>
      </c>
      <c r="AS8" s="157">
        <f>HLOOKUP(AS$1,[5]DatosVinculos!$B$1:$DH$127,$DF8,FALSE)</f>
        <v>6.9871749999999997</v>
      </c>
      <c r="AT8" s="157">
        <f>HLOOKUP(AT$1,[5]DatosVinculos!$B$1:$DH$127,$DF8,FALSE)</f>
        <v>6.919999999999999</v>
      </c>
      <c r="AU8" s="157">
        <f>HLOOKUP(AU$1,[5]DatosVinculos!$B$1:$DH$127,$DF8,FALSE)</f>
        <v>219.82999999999998</v>
      </c>
      <c r="AV8" s="157">
        <f>HLOOKUP(AV$1,[5]DatosVinculos!$B$1:$DH$127,$DF8,FALSE)</f>
        <v>219.82999999999998</v>
      </c>
      <c r="AW8" s="157">
        <f>HLOOKUP(AW$1,[5]DatosVinculos!$B$1:$DH$127,$DF8,FALSE)</f>
        <v>64.031080766564713</v>
      </c>
      <c r="AX8" s="157">
        <f>HLOOKUP(AX$1,[5]DatosVinculos!$B$1:$DH$127,$DF8,FALSE)</f>
        <v>62.063362683221378</v>
      </c>
      <c r="AY8" s="157">
        <f>HLOOKUP(AY$1,[5]DatosVinculos!$B$1:$DH$127,$DF8,FALSE)</f>
        <v>61.983941731909603</v>
      </c>
      <c r="AZ8" s="157">
        <f>HLOOKUP(AZ$1,[5]DatosVinculos!$B$1:$DH$127,$DF8,FALSE)</f>
        <v>445539.31484241155</v>
      </c>
      <c r="BA8" s="157">
        <f>HLOOKUP(BA$1,[5]DatosVinculos!$B$1:$DH$127,$DF8,FALSE)</f>
        <v>444969.16919271101</v>
      </c>
      <c r="BB8" s="157">
        <f>HLOOKUP(BB$1,[5]DatosVinculos!$B$1:$DH$127,$DF8,FALSE)</f>
        <v>8.1983540616666666</v>
      </c>
      <c r="BC8" s="157">
        <f>HLOOKUP(BC$1,[5]DatosVinculos!$B$1:$DH$127,$DF8,FALSE)</f>
        <v>8.1806973878023808</v>
      </c>
      <c r="BD8" s="157">
        <f>HLOOKUP(BD$1,[5]DatosVinculos!$B$1:$DH$127,$DF8,FALSE)</f>
        <v>58854.191805787559</v>
      </c>
      <c r="BE8" s="157">
        <f>HLOOKUP(BE$1,[5]DatosVinculos!$B$1:$DH$127,$DF8,FALSE)</f>
        <v>58727.438403562497</v>
      </c>
      <c r="BF8" s="157">
        <f>HLOOKUP(BF$1,[5]DatosVinculos!$B$1:$DH$127,$DF8,FALSE)</f>
        <v>61.281381854957786</v>
      </c>
      <c r="BG8" s="157">
        <f>HLOOKUP(BG$1,[5]DatosVinculos!$B$1:$DH$127,$DF8,FALSE)</f>
        <v>61.252786028287197</v>
      </c>
      <c r="BH8" s="157">
        <f>HLOOKUP(BH$1,[5]DatosVinculos!$B$1:$DH$127,$DF8,FALSE)</f>
        <v>409623.3958702177</v>
      </c>
      <c r="BI8" s="157">
        <f>HLOOKUP(BI$1,[5]DatosVinculos!$B$1:$DH$127,$DF8,FALSE)</f>
        <v>409432.252666521</v>
      </c>
      <c r="BJ8" s="157">
        <f>HLOOKUP(BJ$1,[5]DatosVinculos!$B$1:$DH$127,$DF8,FALSE)</f>
        <v>8.0950571176666681</v>
      </c>
      <c r="BK8" s="157">
        <f>HLOOKUP(BK$1,[5]DatosVinculos!$B$1:$DH$127,$DF8,FALSE)</f>
        <v>8.0854410275561808</v>
      </c>
      <c r="BL8" s="157">
        <f>HLOOKUP(BL$1,[5]DatosVinculos!$B$1:$DH$127,$DF8,FALSE)</f>
        <v>54109.823994344748</v>
      </c>
      <c r="BM8" s="157">
        <f>HLOOKUP(BM$1,[5]DatosVinculos!$B$1:$DH$127,$DF8,FALSE)</f>
        <v>54045.547123166703</v>
      </c>
      <c r="BN8" s="157">
        <f>HLOOKUP(BN$1,[5]DatosVinculos!$B$1:$DH$127,$DF8,FALSE)</f>
        <v>57.755476232610647</v>
      </c>
      <c r="BO8" s="157">
        <f>HLOOKUP(BO$1,[5]DatosVinculos!$B$1:$DH$127,$DF8,FALSE)</f>
        <v>57.678431569420503</v>
      </c>
      <c r="BP8" s="157">
        <f>HLOOKUP(BP$1,[5]DatosVinculos!$B$1:$DH$127,$DF8,FALSE)</f>
        <v>247054.91945491431</v>
      </c>
      <c r="BQ8" s="157">
        <f>HLOOKUP(BQ$1,[5]DatosVinculos!$B$1:$DH$127,$DF8,FALSE)</f>
        <v>246725.35307797699</v>
      </c>
      <c r="BR8" s="157">
        <f>HLOOKUP(BR$1,[5]DatosVinculos!$B$1:$DH$127,$DF8,FALSE)</f>
        <v>7.6292972646666666</v>
      </c>
      <c r="BS8" s="157">
        <f>HLOOKUP(BS$1,[5]DatosVinculos!$B$1:$DH$127,$DF8,FALSE)</f>
        <v>7.6125616414015598</v>
      </c>
      <c r="BT8" s="157">
        <f>HLOOKUP(BT$1,[5]DatosVinculos!$B$1:$DH$127,$DF8,FALSE)</f>
        <v>32635.094438985332</v>
      </c>
      <c r="BU8" s="157">
        <f>HLOOKUP(BU$1,[5]DatosVinculos!$B$1:$DH$127,$DF8,FALSE)</f>
        <v>32563.506109582901</v>
      </c>
      <c r="BV8" s="157">
        <f>HLOOKUP(BV$1,[5]DatosVinculos!$B$1:$DH$127,$DF8,FALSE)</f>
        <v>63.3005718947486</v>
      </c>
      <c r="BW8" s="157">
        <f>HLOOKUP(BW$1,[5]DatosVinculos!$B$1:$DH$127,$DF8,FALSE)</f>
        <v>62.924327495060901</v>
      </c>
      <c r="BX8" s="157">
        <f>HLOOKUP(BX$1,[5]DatosVinculos!$B$1:$DH$127,$DF8,FALSE)</f>
        <v>654974.7047471531</v>
      </c>
      <c r="BY8" s="157">
        <f>HLOOKUP(BY$1,[5]DatosVinculos!$B$1:$DH$127,$DF8,FALSE)</f>
        <v>651081.68202709698</v>
      </c>
      <c r="BZ8" s="157">
        <f>HLOOKUP(BZ$1,[5]DatosVinculos!$B$1:$DH$127,$DF8,FALSE)</f>
        <v>8.3617850896666663</v>
      </c>
      <c r="CA8" s="157">
        <f>HLOOKUP(CA$1,[5]DatosVinculos!$B$1:$DH$127,$DF8,FALSE)</f>
        <v>8.3122605747799305</v>
      </c>
      <c r="CB8" s="157">
        <f>HLOOKUP(CB$1,[5]DatosVinculos!$B$1:$DH$127,$DF8,FALSE)</f>
        <v>86519.877409163208</v>
      </c>
      <c r="CC8" s="157">
        <f>HLOOKUP(CC$1,[5]DatosVinculos!$B$1:$DH$127,$DF8,FALSE)</f>
        <v>86007.444368744895</v>
      </c>
      <c r="CD8" s="157">
        <f>HLOOKUP(CD$1,[5]DatosVinculos!$B$1:$DH$127,$DF8,FALSE)</f>
        <v>55.53205330396618</v>
      </c>
      <c r="CE8" s="157">
        <f>HLOOKUP(CE$1,[5]DatosVinculos!$B$1:$DH$127,$DF8,FALSE)</f>
        <v>55.515559189961003</v>
      </c>
      <c r="CF8" s="157">
        <f>HLOOKUP(CF$1,[5]DatosVinculos!$B$1:$DH$127,$DF8,FALSE)</f>
        <v>222214.7197149049</v>
      </c>
      <c r="CG8" s="157">
        <f>HLOOKUP(CG$1,[5]DatosVinculos!$B$1:$DH$127,$DF8,FALSE)</f>
        <v>222148.71756477101</v>
      </c>
      <c r="CH8" s="157">
        <f>HLOOKUP(CH$1,[5]DatosVinculos!$B$1:$DH$127,$DF8,FALSE)</f>
        <v>7.3355908393333333</v>
      </c>
      <c r="CI8" s="157">
        <f>HLOOKUP(CI$1,[5]DatosVinculos!$B$1:$DH$127,$DF8,FALSE)</f>
        <v>7.32156407067672</v>
      </c>
      <c r="CJ8" s="157">
        <f>HLOOKUP(CJ$1,[5]DatosVinculos!$B$1:$DH$127,$DF8,FALSE)</f>
        <v>29353.790564579362</v>
      </c>
      <c r="CK8" s="157">
        <f>HLOOKUP(CK$1,[5]DatosVinculos!$B$1:$DH$127,$DF8,FALSE)</f>
        <v>29297.661639405302</v>
      </c>
      <c r="CL8" s="157">
        <f>HLOOKUP(CL$1,[5]DatosVinculos!$B$1:$DH$127,$DF8,FALSE)</f>
        <v>4042.9764570000002</v>
      </c>
      <c r="CM8" s="157">
        <f>HLOOKUP(CM$1,[5]DatosVinculos!$B$1:$DH$127,$DF8,FALSE)</f>
        <v>4043.32613850999</v>
      </c>
      <c r="CN8" s="157">
        <f>HLOOKUP(CN$1,[5]DatosVinculos!$B$1:$DH$127,$DF8,FALSE)</f>
        <v>164.43200210000001</v>
      </c>
      <c r="CO8" s="157">
        <f>HLOOKUP(CO$1,[5]DatosVinculos!$B$1:$DH$127,$DF8,FALSE)</f>
        <v>162.23264368609401</v>
      </c>
      <c r="CP8" s="157">
        <f>HLOOKUP(CP$1,[5]DatosVinculos!$B$1:$DH$127,$DF8,FALSE)</f>
        <v>45.512199000000003</v>
      </c>
      <c r="CQ8" s="157">
        <f>HLOOKUP(CQ$1,[5]DatosVinculos!$B$1:$DH$127,$DF8,FALSE)</f>
        <v>45.320139387528201</v>
      </c>
      <c r="CR8" s="157">
        <f>HLOOKUP(CR$1,[5]DatosVinculos!$B$1:$DH$127,$DF8,FALSE)</f>
        <v>42.857185000000001</v>
      </c>
      <c r="CS8" s="157">
        <f>HLOOKUP(CS$1,[5]DatosVinculos!$B$1:$DH$127,$DF8,FALSE)</f>
        <v>42.516469415800699</v>
      </c>
      <c r="CT8" s="157">
        <f>HLOOKUP(CT$1,[5]DatosVinculos!$B$1:$DH$127,$DF8,FALSE)</f>
        <v>3783.0995910000001</v>
      </c>
      <c r="CU8" s="157">
        <f>HLOOKUP(CU$1,[5]DatosVinculos!$B$1:$DH$127,$DF8,FALSE)</f>
        <v>3788.90889751347</v>
      </c>
      <c r="CV8" s="157">
        <f>HLOOKUP(CV$1,[5]DatosVinculos!$B$1:$DH$127,$DF8,FALSE)</f>
        <v>45.154992419999999</v>
      </c>
      <c r="CW8" s="157">
        <f>HLOOKUP(CW$1,[5]DatosVinculos!$B$1:$DH$127,$DF8,FALSE)</f>
        <v>44.988498712794197</v>
      </c>
      <c r="CX8" s="157">
        <f>HLOOKUP(CX$1,[5]DatosVinculos!$B$1:$DH$127,$DF8,FALSE)</f>
        <v>8434.3215739999996</v>
      </c>
      <c r="CY8" s="157">
        <f>HLOOKUP(CY$1,[5]DatosVinculos!$B$1:$DH$127,$DF8,FALSE)</f>
        <v>4577.0348999999997</v>
      </c>
      <c r="CZ8" s="157">
        <f>HLOOKUP(CZ$1,[5]DatosVinculos!$B$1:$DH$127,$DF8,FALSE)</f>
        <v>4576.8235118009097</v>
      </c>
      <c r="DA8" s="157">
        <f>HLOOKUP(DA$1,[5]DatosVinculos!$B$1:$DH$127,$DF8,FALSE)</f>
        <v>11.66821871</v>
      </c>
      <c r="DB8" s="157">
        <f>HLOOKUP(DB$1,[5]DatosVinculos!$B$1:$DH$127,$DF8,FALSE)</f>
        <v>11.7398835626019</v>
      </c>
      <c r="DC8" s="157">
        <f>HLOOKUP(DC$1,[5]DatosVinculos!$B$1:$DH$127,$DF8,FALSE)</f>
        <v>1.2926855040294027</v>
      </c>
      <c r="DD8" s="157">
        <f>HLOOKUP(DD$1,[5]DatosVinculos!$B$1:$DH$127,$DF8,FALSE)</f>
        <v>1.2271430014351401</v>
      </c>
      <c r="DF8">
        <v>8</v>
      </c>
    </row>
    <row r="9" spans="1:110">
      <c r="A9" t="s">
        <v>13</v>
      </c>
      <c r="B9" s="157">
        <f>HLOOKUP(B$1,[5]DatosVinculos!$B$1:$DH$127,$DF9,FALSE)</f>
        <v>6825215.466</v>
      </c>
      <c r="C9" s="157">
        <f>HLOOKUP(C$1,[5]DatosVinculos!$B$1:$DH$127,$DF9,FALSE)</f>
        <v>7007356.7252105903</v>
      </c>
      <c r="D9" s="157">
        <f>HLOOKUP(D$1,[5]DatosVinculos!$B$1:$DH$127,$DF9,FALSE)</f>
        <v>229020.71377048525</v>
      </c>
      <c r="E9" s="157">
        <f>HLOOKUP(E$1,[5]DatosVinculos!$B$1:$DH$127,$DF9,FALSE)</f>
        <v>4845933.0120000001</v>
      </c>
      <c r="F9" s="157">
        <f>HLOOKUP(F$1,[5]DatosVinculos!$B$1:$DH$127,$DF9,FALSE)</f>
        <v>5113008.0481740599</v>
      </c>
      <c r="G9" s="157">
        <f>HLOOKUP(G$1,[5]DatosVinculos!$B$1:$DH$127,$DF9,FALSE)</f>
        <v>1733732.703</v>
      </c>
      <c r="H9" s="157">
        <f>HLOOKUP(H$1,[5]DatosVinculos!$B$1:$DH$127,$DF9,FALSE)</f>
        <v>1703619.4433957499</v>
      </c>
      <c r="I9" s="157">
        <f>HLOOKUP(I$1,[5]DatosVinculos!$B$1:$DH$127,$DF9,FALSE)</f>
        <v>1389412.807</v>
      </c>
      <c r="J9" s="157">
        <f>HLOOKUP(J$1,[5]DatosVinculos!$B$1:$DH$127,$DF9,FALSE)</f>
        <v>1368294.4007860201</v>
      </c>
      <c r="K9" s="157">
        <f>HLOOKUP(K$1,[5]DatosVinculos!$B$1:$DH$127,$DF9,FALSE)</f>
        <v>1205403.7026956738</v>
      </c>
      <c r="L9" s="157">
        <f>HLOOKUP(L$1,[5]DatosVinculos!$B$1:$DH$127,$DF9,FALSE)</f>
        <v>1170547.4438394499</v>
      </c>
      <c r="M9" s="157">
        <f>HLOOKUP(M$1,[5]DatosVinculos!$B$1:$DH$127,$DF9,FALSE)</f>
        <v>4664088.9096715311</v>
      </c>
      <c r="N9" s="157">
        <f>HLOOKUP(N$1,[5]DatosVinculos!$B$1:$DH$127,$DF9,FALSE)</f>
        <v>4810622.1443887101</v>
      </c>
      <c r="O9" s="157">
        <f>HLOOKUP(O$1,[5]DatosVinculos!$B$1:$DH$127,$DF9,FALSE)</f>
        <v>1339453.8530873095</v>
      </c>
      <c r="P9" s="157">
        <f>HLOOKUP(P$1,[5]DatosVinculos!$B$1:$DH$127,$DF9,FALSE)</f>
        <v>1308903.82177827</v>
      </c>
      <c r="Q9" s="157">
        <f>HLOOKUP(Q$1,[5]DatosVinculos!$B$1:$DH$127,$DF9,FALSE)</f>
        <v>3347095.3132018452</v>
      </c>
      <c r="R9" s="157">
        <f>HLOOKUP(R$1,[5]DatosVinculos!$B$1:$DH$127,$DF9,FALSE)</f>
        <v>3512038.8432025001</v>
      </c>
      <c r="S9" s="157">
        <f>HLOOKUP(S$1,[5]DatosVinculos!$B$1:$DH$127,$DF9,FALSE)</f>
        <v>71521.765572872871</v>
      </c>
      <c r="T9" s="157">
        <f>HLOOKUP(T$1,[5]DatosVinculos!$B$1:$DH$127,$DF9,FALSE)</f>
        <v>68808.736950920502</v>
      </c>
      <c r="U9" s="157">
        <f>HLOOKUP(U$1,[5]DatosVinculos!$B$1:$DH$127,$DF9,FALSE)</f>
        <v>3341635.9399557998</v>
      </c>
      <c r="V9" s="157">
        <f>HLOOKUP(V$1,[5]DatosVinculos!$B$1:$DH$127,$DF9,FALSE)</f>
        <v>3536391.8167407201</v>
      </c>
      <c r="W9" s="157">
        <f>HLOOKUP(W$1,[5]DatosVinculos!$B$1:$DH$127,$DF9,FALSE)</f>
        <v>667281.70209999999</v>
      </c>
      <c r="X9" s="157">
        <f>HLOOKUP(X$1,[5]DatosVinculos!$B$1:$DH$127,$DF9,FALSE)</f>
        <v>702667.69110165397</v>
      </c>
      <c r="Y9" s="157">
        <f>HLOOKUP(Y$1,[5]DatosVinculos!$B$1:$DH$127,$DF9,FALSE)</f>
        <v>114458.10077170239</v>
      </c>
      <c r="Z9" s="157">
        <f>HLOOKUP(Z$1,[5]DatosVinculos!$B$1:$DH$127,$DF9,FALSE)</f>
        <v>281431.36872170499</v>
      </c>
      <c r="AA9" s="157">
        <f>HLOOKUP(AA$1,[5]DatosVinculos!$B$1:$DH$127,$DF9,FALSE)</f>
        <v>-420.6788570002426</v>
      </c>
      <c r="AB9" s="157">
        <f>HLOOKUP(AB$1,[5]DatosVinculos!$B$1:$DH$127,$DF9,FALSE)</f>
        <v>13.616913557337909</v>
      </c>
      <c r="AC9" s="157">
        <f>HLOOKUP(AC$1,[5]DatosVinculos!$B$1:$DH$127,$DF9,FALSE)</f>
        <v>13.703060389886</v>
      </c>
      <c r="AD9" s="157">
        <f>HLOOKUP(AD$1,[5]DatosVinculos!$B$1:$DH$127,$DF9,FALSE)</f>
        <v>14.701815567411149</v>
      </c>
      <c r="AE9" s="157">
        <f>HLOOKUP(AE$1,[5]DatosVinculos!$B$1:$DH$127,$DF9,FALSE)</f>
        <v>14.7642955716258</v>
      </c>
      <c r="AF9" s="157">
        <f>HLOOKUP(AF$1,[5]DatosVinculos!$B$1:$DH$127,$DF9,FALSE)</f>
        <v>29.422926962810465</v>
      </c>
      <c r="AG9" s="157">
        <f>HLOOKUP(AG$1,[5]DatosVinculos!$B$1:$DH$127,$DF9,FALSE)</f>
        <v>29.348624157385402</v>
      </c>
      <c r="AH9" s="157">
        <f>HLOOKUP(AH$1,[5]DatosVinculos!$B$1:$DH$127,$DF9,FALSE)</f>
        <v>9.844141380366473</v>
      </c>
      <c r="AI9" s="157">
        <f>HLOOKUP(AI$1,[5]DatosVinculos!$B$1:$DH$127,$DF9,FALSE)</f>
        <v>9.9155051770053309</v>
      </c>
      <c r="AJ9" s="157">
        <f>HLOOKUP(AJ$1,[5]DatosVinculos!$B$1:$DH$127,$DF9,FALSE)</f>
        <v>18.8</v>
      </c>
      <c r="AK9" s="157">
        <f>HLOOKUP(AK$1,[5]DatosVinculos!$B$1:$DH$127,$DF9,FALSE)</f>
        <v>19.175803952693414</v>
      </c>
      <c r="AL9" s="157">
        <f>HLOOKUP(AL$1,[5]DatosVinculos!$B$1:$DH$127,$DF9,FALSE)</f>
        <v>0</v>
      </c>
      <c r="AM9" s="157">
        <f>HLOOKUP(AM$1,[5]DatosVinculos!$B$1:$DH$127,$DF9,FALSE)</f>
        <v>101.01772131</v>
      </c>
      <c r="AN9" s="157">
        <f>HLOOKUP(AN$1,[5]DatosVinculos!$B$1:$DH$127,$DF9,FALSE)</f>
        <v>194.122903225806</v>
      </c>
      <c r="AO9" s="157">
        <f>HLOOKUP(AO$1,[5]DatosVinculos!$B$1:$DH$127,$DF9,FALSE)</f>
        <v>0.60333333333333306</v>
      </c>
      <c r="AP9" s="157">
        <f>HLOOKUP(AP$1,[5]DatosVinculos!$B$1:$DH$127,$DF9,FALSE)</f>
        <v>13.9</v>
      </c>
      <c r="AQ9" s="157">
        <f>HLOOKUP(AQ$1,[5]DatosVinculos!$B$1:$DH$127,$DF9,FALSE)</f>
        <v>101.540454533333</v>
      </c>
      <c r="AR9" s="157">
        <f>HLOOKUP(AR$1,[5]DatosVinculos!$B$1:$DH$127,$DF9,FALSE)</f>
        <v>67.607950791071943</v>
      </c>
      <c r="AS9" s="157">
        <f>HLOOKUP(AS$1,[5]DatosVinculos!$B$1:$DH$127,$DF9,FALSE)</f>
        <v>6.2785234374999996</v>
      </c>
      <c r="AT9" s="157">
        <f>HLOOKUP(AT$1,[5]DatosVinculos!$B$1:$DH$127,$DF9,FALSE)</f>
        <v>6.206666666666667</v>
      </c>
      <c r="AU9" s="157">
        <f>HLOOKUP(AU$1,[5]DatosVinculos!$B$1:$DH$127,$DF9,FALSE)</f>
        <v>224.66499999999996</v>
      </c>
      <c r="AV9" s="157">
        <f>HLOOKUP(AV$1,[5]DatosVinculos!$B$1:$DH$127,$DF9,FALSE)</f>
        <v>224.66499999999996</v>
      </c>
      <c r="AW9" s="157">
        <f>HLOOKUP(AW$1,[5]DatosVinculos!$B$1:$DH$127,$DF9,FALSE)</f>
        <v>62.464095597504226</v>
      </c>
      <c r="AX9" s="157">
        <f>HLOOKUP(AX$1,[5]DatosVinculos!$B$1:$DH$127,$DF9,FALSE)</f>
        <v>62.272631038065342</v>
      </c>
      <c r="AY9" s="157">
        <f>HLOOKUP(AY$1,[5]DatosVinculos!$B$1:$DH$127,$DF9,FALSE)</f>
        <v>62.181696348046401</v>
      </c>
      <c r="AZ9" s="157">
        <f>HLOOKUP(AZ$1,[5]DatosVinculos!$B$1:$DH$127,$DF9,FALSE)</f>
        <v>447041.60661978868</v>
      </c>
      <c r="BA9" s="157">
        <f>HLOOKUP(BA$1,[5]DatosVinculos!$B$1:$DH$127,$DF9,FALSE)</f>
        <v>446388.80635658698</v>
      </c>
      <c r="BB9" s="157">
        <f>HLOOKUP(BB$1,[5]DatosVinculos!$B$1:$DH$127,$DF9,FALSE)</f>
        <v>8.4796103383333339</v>
      </c>
      <c r="BC9" s="157">
        <f>HLOOKUP(BC$1,[5]DatosVinculos!$B$1:$DH$127,$DF9,FALSE)</f>
        <v>8.5183332140971295</v>
      </c>
      <c r="BD9" s="157">
        <f>HLOOKUP(BD$1,[5]DatosVinculos!$B$1:$DH$127,$DF9,FALSE)</f>
        <v>60873.26913875121</v>
      </c>
      <c r="BE9" s="157">
        <f>HLOOKUP(BE$1,[5]DatosVinculos!$B$1:$DH$127,$DF9,FALSE)</f>
        <v>61151.252199747301</v>
      </c>
      <c r="BF9" s="157">
        <f>HLOOKUP(BF$1,[5]DatosVinculos!$B$1:$DH$127,$DF9,FALSE)</f>
        <v>61.160728248720865</v>
      </c>
      <c r="BG9" s="157">
        <f>HLOOKUP(BG$1,[5]DatosVinculos!$B$1:$DH$127,$DF9,FALSE)</f>
        <v>61.208275103199</v>
      </c>
      <c r="BH9" s="157">
        <f>HLOOKUP(BH$1,[5]DatosVinculos!$B$1:$DH$127,$DF9,FALSE)</f>
        <v>408816.91046772263</v>
      </c>
      <c r="BI9" s="157">
        <f>HLOOKUP(BI$1,[5]DatosVinculos!$B$1:$DH$127,$DF9,FALSE)</f>
        <v>409134.72810559598</v>
      </c>
      <c r="BJ9" s="157">
        <f>HLOOKUP(BJ$1,[5]DatosVinculos!$B$1:$DH$127,$DF9,FALSE)</f>
        <v>8.3282034966666671</v>
      </c>
      <c r="BK9" s="157">
        <f>HLOOKUP(BK$1,[5]DatosVinculos!$B$1:$DH$127,$DF9,FALSE)</f>
        <v>8.3900271635238308</v>
      </c>
      <c r="BL9" s="157">
        <f>HLOOKUP(BL$1,[5]DatosVinculos!$B$1:$DH$127,$DF9,FALSE)</f>
        <v>55668.245306169301</v>
      </c>
      <c r="BM9" s="157">
        <f>HLOOKUP(BM$1,[5]DatosVinculos!$B$1:$DH$127,$DF9,FALSE)</f>
        <v>56081.493499963901</v>
      </c>
      <c r="BN9" s="157">
        <f>HLOOKUP(BN$1,[5]DatosVinculos!$B$1:$DH$127,$DF9,FALSE)</f>
        <v>57.950219035362814</v>
      </c>
      <c r="BO9" s="157">
        <f>HLOOKUP(BO$1,[5]DatosVinculos!$B$1:$DH$127,$DF9,FALSE)</f>
        <v>57.854120604438698</v>
      </c>
      <c r="BP9" s="157">
        <f>HLOOKUP(BP$1,[5]DatosVinculos!$B$1:$DH$127,$DF9,FALSE)</f>
        <v>247887.95158600764</v>
      </c>
      <c r="BQ9" s="157">
        <f>HLOOKUP(BQ$1,[5]DatosVinculos!$B$1:$DH$127,$DF9,FALSE)</f>
        <v>247476.88078072501</v>
      </c>
      <c r="BR9" s="157">
        <f>HLOOKUP(BR$1,[5]DatosVinculos!$B$1:$DH$127,$DF9,FALSE)</f>
        <v>7.8910312323333338</v>
      </c>
      <c r="BS9" s="157">
        <f>HLOOKUP(BS$1,[5]DatosVinculos!$B$1:$DH$127,$DF9,FALSE)</f>
        <v>7.9255885802716097</v>
      </c>
      <c r="BT9" s="157">
        <f>HLOOKUP(BT$1,[5]DatosVinculos!$B$1:$DH$127,$DF9,FALSE)</f>
        <v>33754.688086522307</v>
      </c>
      <c r="BU9" s="157">
        <f>HLOOKUP(BU$1,[5]DatosVinculos!$B$1:$DH$127,$DF9,FALSE)</f>
        <v>33902.510654518701</v>
      </c>
      <c r="BV9" s="157">
        <f>HLOOKUP(BV$1,[5]DatosVinculos!$B$1:$DH$127,$DF9,FALSE)</f>
        <v>64.29749300235936</v>
      </c>
      <c r="BW9" s="157">
        <f>HLOOKUP(BW$1,[5]DatosVinculos!$B$1:$DH$127,$DF9,FALSE)</f>
        <v>63.646898647933703</v>
      </c>
      <c r="BX9" s="157">
        <f>HLOOKUP(BX$1,[5]DatosVinculos!$B$1:$DH$127,$DF9,FALSE)</f>
        <v>665289.9055197346</v>
      </c>
      <c r="BY9" s="157">
        <f>HLOOKUP(BY$1,[5]DatosVinculos!$B$1:$DH$127,$DF9,FALSE)</f>
        <v>658558.16783649602</v>
      </c>
      <c r="BZ9" s="157">
        <f>HLOOKUP(BZ$1,[5]DatosVinculos!$B$1:$DH$127,$DF9,FALSE)</f>
        <v>8.7553340416666661</v>
      </c>
      <c r="CA9" s="157">
        <f>HLOOKUP(CA$1,[5]DatosVinculos!$B$1:$DH$127,$DF9,FALSE)</f>
        <v>8.7140225715653603</v>
      </c>
      <c r="CB9" s="157">
        <f>HLOOKUP(CB$1,[5]DatosVinculos!$B$1:$DH$127,$DF9,FALSE)</f>
        <v>90591.951340317304</v>
      </c>
      <c r="CC9" s="157">
        <f>HLOOKUP(CC$1,[5]DatosVinculos!$B$1:$DH$127,$DF9,FALSE)</f>
        <v>90164.499152698801</v>
      </c>
      <c r="CD9" s="157">
        <f>HLOOKUP(CD$1,[5]DatosVinculos!$B$1:$DH$127,$DF9,FALSE)</f>
        <v>55.48151725319196</v>
      </c>
      <c r="CE9" s="157">
        <f>HLOOKUP(CE$1,[5]DatosVinculos!$B$1:$DH$127,$DF9,FALSE)</f>
        <v>55.504954553932201</v>
      </c>
      <c r="CF9" s="157">
        <f>HLOOKUP(CF$1,[5]DatosVinculos!$B$1:$DH$127,$DF9,FALSE)</f>
        <v>222012.49678796172</v>
      </c>
      <c r="CG9" s="157">
        <f>HLOOKUP(CG$1,[5]DatosVinculos!$B$1:$DH$127,$DF9,FALSE)</f>
        <v>222106.28250147501</v>
      </c>
      <c r="CH9" s="157">
        <f>HLOOKUP(CH$1,[5]DatosVinculos!$B$1:$DH$127,$DF9,FALSE)</f>
        <v>7.5548702446666667</v>
      </c>
      <c r="CI9" s="157">
        <f>HLOOKUP(CI$1,[5]DatosVinculos!$B$1:$DH$127,$DF9,FALSE)</f>
        <v>7.6078970790645801</v>
      </c>
      <c r="CJ9" s="157">
        <f>HLOOKUP(CJ$1,[5]DatosVinculos!$B$1:$DH$127,$DF9,FALSE)</f>
        <v>30231.249774104352</v>
      </c>
      <c r="CK9" s="157">
        <f>HLOOKUP(CK$1,[5]DatosVinculos!$B$1:$DH$127,$DF9,FALSE)</f>
        <v>30443.4397156265</v>
      </c>
      <c r="CL9" s="157">
        <f>HLOOKUP(CL$1,[5]DatosVinculos!$B$1:$DH$127,$DF9,FALSE)</f>
        <v>4102.7959899999996</v>
      </c>
      <c r="CM9" s="157">
        <f>HLOOKUP(CM$1,[5]DatosVinculos!$B$1:$DH$127,$DF9,FALSE)</f>
        <v>4096.6773311777297</v>
      </c>
      <c r="CN9" s="157">
        <f>HLOOKUP(CN$1,[5]DatosVinculos!$B$1:$DH$127,$DF9,FALSE)</f>
        <v>165.65097890000001</v>
      </c>
      <c r="CO9" s="157">
        <f>HLOOKUP(CO$1,[5]DatosVinculos!$B$1:$DH$127,$DF9,FALSE)</f>
        <v>163.38643605635599</v>
      </c>
      <c r="CP9" s="157">
        <f>HLOOKUP(CP$1,[5]DatosVinculos!$B$1:$DH$127,$DF9,FALSE)</f>
        <v>44.422128999999998</v>
      </c>
      <c r="CQ9" s="157">
        <f>HLOOKUP(CQ$1,[5]DatosVinculos!$B$1:$DH$127,$DF9,FALSE)</f>
        <v>45.152833806341398</v>
      </c>
      <c r="CR9" s="157">
        <f>HLOOKUP(CR$1,[5]DatosVinculos!$B$1:$DH$127,$DF9,FALSE)</f>
        <v>42.910823999999998</v>
      </c>
      <c r="CS9" s="157">
        <f>HLOOKUP(CS$1,[5]DatosVinculos!$B$1:$DH$127,$DF9,FALSE)</f>
        <v>43.281989103173899</v>
      </c>
      <c r="CT9" s="157">
        <f>HLOOKUP(CT$1,[5]DatosVinculos!$B$1:$DH$127,$DF9,FALSE)</f>
        <v>3843.6142810000001</v>
      </c>
      <c r="CU9" s="157">
        <f>HLOOKUP(CU$1,[5]DatosVinculos!$B$1:$DH$127,$DF9,FALSE)</f>
        <v>3841.3684253763299</v>
      </c>
      <c r="CV9" s="157">
        <f>HLOOKUP(CV$1,[5]DatosVinculos!$B$1:$DH$127,$DF9,FALSE)</f>
        <v>44.032482399999999</v>
      </c>
      <c r="CW9" s="157">
        <f>HLOOKUP(CW$1,[5]DatosVinculos!$B$1:$DH$127,$DF9,FALSE)</f>
        <v>44.772054832381698</v>
      </c>
      <c r="CX9" s="157">
        <f>HLOOKUP(CX$1,[5]DatosVinculos!$B$1:$DH$127,$DF9,FALSE)</f>
        <v>8476.6415739999993</v>
      </c>
      <c r="CY9" s="157">
        <f>HLOOKUP(CY$1,[5]DatosVinculos!$B$1:$DH$127,$DF9,FALSE)</f>
        <v>4627.6983950000003</v>
      </c>
      <c r="CZ9" s="157">
        <f>HLOOKUP(CZ$1,[5]DatosVinculos!$B$1:$DH$127,$DF9,FALSE)</f>
        <v>4624.25382687615</v>
      </c>
      <c r="DA9" s="157">
        <f>HLOOKUP(DA$1,[5]DatosVinculos!$B$1:$DH$127,$DF9,FALSE)</f>
        <v>11.342623489999999</v>
      </c>
      <c r="DB9" s="157">
        <f>HLOOKUP(DB$1,[5]DatosVinculos!$B$1:$DH$127,$DF9,FALSE)</f>
        <v>11.2578584289119</v>
      </c>
      <c r="DC9" s="157">
        <f>HLOOKUP(DC$1,[5]DatosVinculos!$B$1:$DH$127,$DF9,FALSE)</f>
        <v>1.1243890351530423</v>
      </c>
      <c r="DD9" s="157">
        <f>HLOOKUP(DD$1,[5]DatosVinculos!$B$1:$DH$127,$DF9,FALSE)</f>
        <v>1.1776981815562799</v>
      </c>
      <c r="DF9">
        <v>9</v>
      </c>
    </row>
    <row r="10" spans="1:110">
      <c r="A10" t="s">
        <v>14</v>
      </c>
      <c r="B10" s="157">
        <f>HLOOKUP(B$1,[5]DatosVinculos!$B$1:$DH$127,$DF10,FALSE)</f>
        <v>7251292.0719999997</v>
      </c>
      <c r="C10" s="157">
        <f>HLOOKUP(C$1,[5]DatosVinculos!$B$1:$DH$127,$DF10,FALSE)</f>
        <v>7149515.22482266</v>
      </c>
      <c r="D10" s="157">
        <f>HLOOKUP(D$1,[5]DatosVinculos!$B$1:$DH$127,$DF10,FALSE)</f>
        <v>229910.32756167403</v>
      </c>
      <c r="E10" s="157">
        <f>HLOOKUP(E$1,[5]DatosVinculos!$B$1:$DH$127,$DF10,FALSE)</f>
        <v>5251839.3949999996</v>
      </c>
      <c r="F10" s="157">
        <f>HLOOKUP(F$1,[5]DatosVinculos!$B$1:$DH$127,$DF10,FALSE)</f>
        <v>5264111.8310338603</v>
      </c>
      <c r="G10" s="157">
        <f>HLOOKUP(G$1,[5]DatosVinculos!$B$1:$DH$127,$DF10,FALSE)</f>
        <v>1680204.618</v>
      </c>
      <c r="H10" s="157">
        <f>HLOOKUP(H$1,[5]DatosVinculos!$B$1:$DH$127,$DF10,FALSE)</f>
        <v>1664716.2083461799</v>
      </c>
      <c r="I10" s="157">
        <f>HLOOKUP(I$1,[5]DatosVinculos!$B$1:$DH$127,$DF10,FALSE)</f>
        <v>1417364.9650000001</v>
      </c>
      <c r="J10" s="157">
        <f>HLOOKUP(J$1,[5]DatosVinculos!$B$1:$DH$127,$DF10,FALSE)</f>
        <v>1341158.15298416</v>
      </c>
      <c r="K10" s="157">
        <f>HLOOKUP(K$1,[5]DatosVinculos!$B$1:$DH$127,$DF10,FALSE)</f>
        <v>1223515.9852888568</v>
      </c>
      <c r="L10" s="157">
        <f>HLOOKUP(L$1,[5]DatosVinculos!$B$1:$DH$127,$DF10,FALSE)</f>
        <v>1147108.22385682</v>
      </c>
      <c r="M10" s="157">
        <f>HLOOKUP(M$1,[5]DatosVinculos!$B$1:$DH$127,$DF10,FALSE)</f>
        <v>5284017.2607216602</v>
      </c>
      <c r="N10" s="157">
        <f>HLOOKUP(N$1,[5]DatosVinculos!$B$1:$DH$127,$DF10,FALSE)</f>
        <v>4878893.6633410798</v>
      </c>
      <c r="O10" s="157">
        <f>HLOOKUP(O$1,[5]DatosVinculos!$B$1:$DH$127,$DF10,FALSE)</f>
        <v>1470788.3056859602</v>
      </c>
      <c r="P10" s="157">
        <f>HLOOKUP(P$1,[5]DatosVinculos!$B$1:$DH$127,$DF10,FALSE)</f>
        <v>1294612.6920709701</v>
      </c>
      <c r="Q10" s="157">
        <f>HLOOKUP(Q$1,[5]DatosVinculos!$B$1:$DH$127,$DF10,FALSE)</f>
        <v>3844607.680970991</v>
      </c>
      <c r="R10" s="157">
        <f>HLOOKUP(R$1,[5]DatosVinculos!$B$1:$DH$127,$DF10,FALSE)</f>
        <v>3598854.5493490798</v>
      </c>
      <c r="S10" s="157">
        <f>HLOOKUP(S$1,[5]DatosVinculos!$B$1:$DH$127,$DF10,FALSE)</f>
        <v>89572.505420342757</v>
      </c>
      <c r="T10" s="157">
        <f>HLOOKUP(T$1,[5]DatosVinculos!$B$1:$DH$127,$DF10,FALSE)</f>
        <v>81742.867401040101</v>
      </c>
      <c r="U10" s="157">
        <f>HLOOKUP(U$1,[5]DatosVinculos!$B$1:$DH$127,$DF10,FALSE)</f>
        <v>3863760.2794852401</v>
      </c>
      <c r="V10" s="157">
        <f>HLOOKUP(V$1,[5]DatosVinculos!$B$1:$DH$127,$DF10,FALSE)</f>
        <v>3611531.3544278699</v>
      </c>
      <c r="W10" s="157">
        <f>HLOOKUP(W$1,[5]DatosVinculos!$B$1:$DH$127,$DF10,FALSE)</f>
        <v>796896.88639999996</v>
      </c>
      <c r="X10" s="157">
        <f>HLOOKUP(X$1,[5]DatosVinculos!$B$1:$DH$127,$DF10,FALSE)</f>
        <v>783285.000409742</v>
      </c>
      <c r="Y10" s="157">
        <f>HLOOKUP(Y$1,[5]DatosVinculos!$B$1:$DH$127,$DF10,FALSE)</f>
        <v>18575.375906581961</v>
      </c>
      <c r="Z10" s="157">
        <f>HLOOKUP(Z$1,[5]DatosVinculos!$B$1:$DH$127,$DF10,FALSE)</f>
        <v>363807.19452165847</v>
      </c>
      <c r="AA10" s="157">
        <f>HLOOKUP(AA$1,[5]DatosVinculos!$B$1:$DH$127,$DF10,FALSE)</f>
        <v>-302.53177131596175</v>
      </c>
      <c r="AB10" s="157">
        <f>HLOOKUP(AB$1,[5]DatosVinculos!$B$1:$DH$127,$DF10,FALSE)</f>
        <v>14.196413389096172</v>
      </c>
      <c r="AC10" s="157">
        <f>HLOOKUP(AC$1,[5]DatosVinculos!$B$1:$DH$127,$DF10,FALSE)</f>
        <v>14.1196391285464</v>
      </c>
      <c r="AD10" s="157">
        <f>HLOOKUP(AD$1,[5]DatosVinculos!$B$1:$DH$127,$DF10,FALSE)</f>
        <v>15.124586220194901</v>
      </c>
      <c r="AE10" s="157">
        <f>HLOOKUP(AE$1,[5]DatosVinculos!$B$1:$DH$127,$DF10,FALSE)</f>
        <v>15.2263315667388</v>
      </c>
      <c r="AF10" s="157">
        <f>HLOOKUP(AF$1,[5]DatosVinculos!$B$1:$DH$127,$DF10,FALSE)</f>
        <v>30.053599622556312</v>
      </c>
      <c r="AG10" s="157">
        <f>HLOOKUP(AG$1,[5]DatosVinculos!$B$1:$DH$127,$DF10,FALSE)</f>
        <v>30.282603627913701</v>
      </c>
      <c r="AH10" s="157">
        <f>HLOOKUP(AH$1,[5]DatosVinculos!$B$1:$DH$127,$DF10,FALSE)</f>
        <v>10.169935359707042</v>
      </c>
      <c r="AI10" s="157">
        <f>HLOOKUP(AI$1,[5]DatosVinculos!$B$1:$DH$127,$DF10,FALSE)</f>
        <v>10.258907945645401</v>
      </c>
      <c r="AJ10" s="157">
        <f>HLOOKUP(AJ$1,[5]DatosVinculos!$B$1:$DH$127,$DF10,FALSE)</f>
        <v>15.5</v>
      </c>
      <c r="AK10" s="157">
        <f>HLOOKUP(AK$1,[5]DatosVinculos!$B$1:$DH$127,$DF10,FALSE)</f>
        <v>19.145874713153649</v>
      </c>
      <c r="AL10" s="157">
        <f>HLOOKUP(AL$1,[5]DatosVinculos!$B$1:$DH$127,$DF10,FALSE)</f>
        <v>0</v>
      </c>
      <c r="AM10" s="157">
        <f>HLOOKUP(AM$1,[5]DatosVinculos!$B$1:$DH$127,$DF10,FALSE)</f>
        <v>101.018123033333</v>
      </c>
      <c r="AN10" s="157">
        <f>HLOOKUP(AN$1,[5]DatosVinculos!$B$1:$DH$127,$DF10,FALSE)</f>
        <v>201.687777777778</v>
      </c>
      <c r="AO10" s="157">
        <f>HLOOKUP(AO$1,[5]DatosVinculos!$B$1:$DH$127,$DF10,FALSE)</f>
        <v>0.59666666666666701</v>
      </c>
      <c r="AP10" s="157">
        <f>HLOOKUP(AP$1,[5]DatosVinculos!$B$1:$DH$127,$DF10,FALSE)</f>
        <v>15.4</v>
      </c>
      <c r="AQ10" s="157">
        <f>HLOOKUP(AQ$1,[5]DatosVinculos!$B$1:$DH$127,$DF10,FALSE)</f>
        <v>101.9991718</v>
      </c>
      <c r="AR10" s="157">
        <f>HLOOKUP(AR$1,[5]DatosVinculos!$B$1:$DH$127,$DF10,FALSE)</f>
        <v>68.426720567787314</v>
      </c>
      <c r="AS10" s="157">
        <f>HLOOKUP(AS$1,[5]DatosVinculos!$B$1:$DH$127,$DF10,FALSE)</f>
        <v>6.1423387096774196</v>
      </c>
      <c r="AT10" s="157">
        <f>HLOOKUP(AT$1,[5]DatosVinculos!$B$1:$DH$127,$DF10,FALSE)</f>
        <v>6.2666666666666666</v>
      </c>
      <c r="AU10" s="157">
        <f>HLOOKUP(AU$1,[5]DatosVinculos!$B$1:$DH$127,$DF10,FALSE)</f>
        <v>204.99999999999997</v>
      </c>
      <c r="AV10" s="157">
        <f>HLOOKUP(AV$1,[5]DatosVinculos!$B$1:$DH$127,$DF10,FALSE)</f>
        <v>204.99999999999997</v>
      </c>
      <c r="AW10" s="157">
        <f>HLOOKUP(AW$1,[5]DatosVinculos!$B$1:$DH$127,$DF10,FALSE)</f>
        <v>66.450839404909445</v>
      </c>
      <c r="AX10" s="157">
        <f>HLOOKUP(AX$1,[5]DatosVinculos!$B$1:$DH$127,$DF10,FALSE)</f>
        <v>62.431810418684975</v>
      </c>
      <c r="AY10" s="157">
        <f>HLOOKUP(AY$1,[5]DatosVinculos!$B$1:$DH$127,$DF10,FALSE)</f>
        <v>62.808074396852</v>
      </c>
      <c r="AZ10" s="157">
        <f>HLOOKUP(AZ$1,[5]DatosVinculos!$B$1:$DH$127,$DF10,FALSE)</f>
        <v>448184.32059969829</v>
      </c>
      <c r="BA10" s="157">
        <f>HLOOKUP(BA$1,[5]DatosVinculos!$B$1:$DH$127,$DF10,FALSE)</f>
        <v>450885.43745515699</v>
      </c>
      <c r="BB10" s="157">
        <f>HLOOKUP(BB$1,[5]DatosVinculos!$B$1:$DH$127,$DF10,FALSE)</f>
        <v>8.8630778933333332</v>
      </c>
      <c r="BC10" s="157">
        <f>HLOOKUP(BC$1,[5]DatosVinculos!$B$1:$DH$127,$DF10,FALSE)</f>
        <v>8.8804353284275201</v>
      </c>
      <c r="BD10" s="157">
        <f>HLOOKUP(BD$1,[5]DatosVinculos!$B$1:$DH$127,$DF10,FALSE)</f>
        <v>63626.098897445278</v>
      </c>
      <c r="BE10" s="157">
        <f>HLOOKUP(BE$1,[5]DatosVinculos!$B$1:$DH$127,$DF10,FALSE)</f>
        <v>63750.704129945298</v>
      </c>
      <c r="BF10" s="157">
        <f>HLOOKUP(BF$1,[5]DatosVinculos!$B$1:$DH$127,$DF10,FALSE)</f>
        <v>62.06433532782809</v>
      </c>
      <c r="BG10" s="157">
        <f>HLOOKUP(BG$1,[5]DatosVinculos!$B$1:$DH$127,$DF10,FALSE)</f>
        <v>62.467980517043799</v>
      </c>
      <c r="BH10" s="157">
        <f>HLOOKUP(BH$1,[5]DatosVinculos!$B$1:$DH$127,$DF10,FALSE)</f>
        <v>414856.89502865053</v>
      </c>
      <c r="BI10" s="157">
        <f>HLOOKUP(BI$1,[5]DatosVinculos!$B$1:$DH$127,$DF10,FALSE)</f>
        <v>417554.98224792402</v>
      </c>
      <c r="BJ10" s="157">
        <f>HLOOKUP(BJ$1,[5]DatosVinculos!$B$1:$DH$127,$DF10,FALSE)</f>
        <v>8.8109096103333329</v>
      </c>
      <c r="BK10" s="157">
        <f>HLOOKUP(BK$1,[5]DatosVinculos!$B$1:$DH$127,$DF10,FALSE)</f>
        <v>8.8195388854525891</v>
      </c>
      <c r="BL10" s="157">
        <f>HLOOKUP(BL$1,[5]DatosVinculos!$B$1:$DH$127,$DF10,FALSE)</f>
        <v>58894.799791435995</v>
      </c>
      <c r="BM10" s="157">
        <f>HLOOKUP(BM$1,[5]DatosVinculos!$B$1:$DH$127,$DF10,FALSE)</f>
        <v>58952.480490948197</v>
      </c>
      <c r="BN10" s="157">
        <f>HLOOKUP(BN$1,[5]DatosVinculos!$B$1:$DH$127,$DF10,FALSE)</f>
        <v>58.098349601467724</v>
      </c>
      <c r="BO10" s="157">
        <f>HLOOKUP(BO$1,[5]DatosVinculos!$B$1:$DH$127,$DF10,FALSE)</f>
        <v>58.472157450269798</v>
      </c>
      <c r="BP10" s="157">
        <f>HLOOKUP(BP$1,[5]DatosVinculos!$B$1:$DH$127,$DF10,FALSE)</f>
        <v>248521.59513749467</v>
      </c>
      <c r="BQ10" s="157">
        <f>HLOOKUP(BQ$1,[5]DatosVinculos!$B$1:$DH$127,$DF10,FALSE)</f>
        <v>250120.59620118901</v>
      </c>
      <c r="BR10" s="157">
        <f>HLOOKUP(BR$1,[5]DatosVinculos!$B$1:$DH$127,$DF10,FALSE)</f>
        <v>8.2478818816666664</v>
      </c>
      <c r="BS10" s="157">
        <f>HLOOKUP(BS$1,[5]DatosVinculos!$B$1:$DH$127,$DF10,FALSE)</f>
        <v>8.2650985022941299</v>
      </c>
      <c r="BT10" s="157">
        <f>HLOOKUP(BT$1,[5]DatosVinculos!$B$1:$DH$127,$DF10,FALSE)</f>
        <v>35281.153006894674</v>
      </c>
      <c r="BU10" s="157">
        <f>HLOOKUP(BU$1,[5]DatosVinculos!$B$1:$DH$127,$DF10,FALSE)</f>
        <v>35354.798851399602</v>
      </c>
      <c r="BV10" s="157">
        <f>HLOOKUP(BV$1,[5]DatosVinculos!$B$1:$DH$127,$DF10,FALSE)</f>
        <v>63.806348737989474</v>
      </c>
      <c r="BW10" s="157">
        <f>HLOOKUP(BW$1,[5]DatosVinculos!$B$1:$DH$127,$DF10,FALSE)</f>
        <v>64.227727215302593</v>
      </c>
      <c r="BX10" s="157">
        <f>HLOOKUP(BX$1,[5]DatosVinculos!$B$1:$DH$127,$DF10,FALSE)</f>
        <v>660208.0072064175</v>
      </c>
      <c r="BY10" s="157">
        <f>HLOOKUP(BY$1,[5]DatosVinculos!$B$1:$DH$127,$DF10,FALSE)</f>
        <v>664568.03485664399</v>
      </c>
      <c r="BZ10" s="157">
        <f>HLOOKUP(BZ$1,[5]DatosVinculos!$B$1:$DH$127,$DF10,FALSE)</f>
        <v>9.058213035333333</v>
      </c>
      <c r="CA10" s="157">
        <f>HLOOKUP(CA$1,[5]DatosVinculos!$B$1:$DH$127,$DF10,FALSE)</f>
        <v>9.0770377817445702</v>
      </c>
      <c r="CB10" s="157">
        <f>HLOOKUP(CB$1,[5]DatosVinculos!$B$1:$DH$127,$DF10,FALSE)</f>
        <v>93725.857930936865</v>
      </c>
      <c r="CC10" s="157">
        <f>HLOOKUP(CC$1,[5]DatosVinculos!$B$1:$DH$127,$DF10,FALSE)</f>
        <v>93920.638678686999</v>
      </c>
      <c r="CD10" s="157">
        <f>HLOOKUP(CD$1,[5]DatosVinculos!$B$1:$DH$127,$DF10,FALSE)</f>
        <v>56.217619938637974</v>
      </c>
      <c r="CE10" s="157">
        <f>HLOOKUP(CE$1,[5]DatosVinculos!$B$1:$DH$127,$DF10,FALSE)</f>
        <v>56.541546271653601</v>
      </c>
      <c r="CF10" s="157">
        <f>HLOOKUP(CF$1,[5]DatosVinculos!$B$1:$DH$127,$DF10,FALSE)</f>
        <v>224958.05421283175</v>
      </c>
      <c r="CG10" s="157">
        <f>HLOOKUP(CG$1,[5]DatosVinculos!$B$1:$DH$127,$DF10,FALSE)</f>
        <v>226254.264149403</v>
      </c>
      <c r="CH10" s="157">
        <f>HLOOKUP(CH$1,[5]DatosVinculos!$B$1:$DH$127,$DF10,FALSE)</f>
        <v>7.9808857240000002</v>
      </c>
      <c r="CI10" s="157">
        <f>HLOOKUP(CI$1,[5]DatosVinculos!$B$1:$DH$127,$DF10,FALSE)</f>
        <v>7.9973781629148597</v>
      </c>
      <c r="CJ10" s="157">
        <f>HLOOKUP(CJ$1,[5]DatosVinculos!$B$1:$DH$127,$DF10,FALSE)</f>
        <v>31935.975328120672</v>
      </c>
      <c r="CK10" s="157">
        <f>HLOOKUP(CK$1,[5]DatosVinculos!$B$1:$DH$127,$DF10,FALSE)</f>
        <v>32001.9707752824</v>
      </c>
      <c r="CL10" s="157">
        <f>HLOOKUP(CL$1,[5]DatosVinculos!$B$1:$DH$127,$DF10,FALSE)</f>
        <v>4124.3414469999998</v>
      </c>
      <c r="CM10" s="157">
        <f>HLOOKUP(CM$1,[5]DatosVinculos!$B$1:$DH$127,$DF10,FALSE)</f>
        <v>4125.9894405055902</v>
      </c>
      <c r="CN10" s="157">
        <f>HLOOKUP(CN$1,[5]DatosVinculos!$B$1:$DH$127,$DF10,FALSE)</f>
        <v>163.85046259999999</v>
      </c>
      <c r="CO10" s="157">
        <f>HLOOKUP(CO$1,[5]DatosVinculos!$B$1:$DH$127,$DF10,FALSE)</f>
        <v>168.593018374678</v>
      </c>
      <c r="CP10" s="157">
        <f>HLOOKUP(CP$1,[5]DatosVinculos!$B$1:$DH$127,$DF10,FALSE)</f>
        <v>46.141593999999998</v>
      </c>
      <c r="CQ10" s="157">
        <f>HLOOKUP(CQ$1,[5]DatosVinculos!$B$1:$DH$127,$DF10,FALSE)</f>
        <v>45.625071990194499</v>
      </c>
      <c r="CR10" s="157">
        <f>HLOOKUP(CR$1,[5]DatosVinculos!$B$1:$DH$127,$DF10,FALSE)</f>
        <v>43.457693999999996</v>
      </c>
      <c r="CS10" s="157">
        <f>HLOOKUP(CS$1,[5]DatosVinculos!$B$1:$DH$127,$DF10,FALSE)</f>
        <v>43.174204847208799</v>
      </c>
      <c r="CT10" s="157">
        <f>HLOOKUP(CT$1,[5]DatosVinculos!$B$1:$DH$127,$DF10,FALSE)</f>
        <v>3866.7728499999998</v>
      </c>
      <c r="CU10" s="157">
        <f>HLOOKUP(CU$1,[5]DatosVinculos!$B$1:$DH$127,$DF10,FALSE)</f>
        <v>3862.3941631248799</v>
      </c>
      <c r="CV10" s="157">
        <f>HLOOKUP(CV$1,[5]DatosVinculos!$B$1:$DH$127,$DF10,FALSE)</f>
        <v>45.867958530000003</v>
      </c>
      <c r="CW10" s="157">
        <f>HLOOKUP(CW$1,[5]DatosVinculos!$B$1:$DH$127,$DF10,FALSE)</f>
        <v>45.403082297197699</v>
      </c>
      <c r="CX10" s="157">
        <f>HLOOKUP(CX$1,[5]DatosVinculos!$B$1:$DH$127,$DF10,FALSE)</f>
        <v>8519.3915739999993</v>
      </c>
      <c r="CY10" s="157">
        <f>HLOOKUP(CY$1,[5]DatosVinculos!$B$1:$DH$127,$DF10,FALSE)</f>
        <v>4656.3920779999999</v>
      </c>
      <c r="CZ10" s="157">
        <f>HLOOKUP(CZ$1,[5]DatosVinculos!$B$1:$DH$127,$DF10,FALSE)</f>
        <v>4658.5735558091701</v>
      </c>
      <c r="DA10" s="157">
        <f>HLOOKUP(DA$1,[5]DatosVinculos!$B$1:$DH$127,$DF10,FALSE)</f>
        <v>11.426242090000001</v>
      </c>
      <c r="DB10" s="157">
        <f>HLOOKUP(DB$1,[5]DatosVinculos!$B$1:$DH$127,$DF10,FALSE)</f>
        <v>11.4810670505861</v>
      </c>
      <c r="DC10" s="157">
        <f>HLOOKUP(DC$1,[5]DatosVinculos!$B$1:$DH$127,$DF10,FALSE)</f>
        <v>0.97500380636976069</v>
      </c>
      <c r="DD10" s="157">
        <f>HLOOKUP(DD$1,[5]DatosVinculos!$B$1:$DH$127,$DF10,FALSE)</f>
        <v>1.1057671013133501</v>
      </c>
      <c r="DF10">
        <v>10</v>
      </c>
    </row>
    <row r="11" spans="1:110">
      <c r="A11" t="s">
        <v>15</v>
      </c>
      <c r="B11" s="157">
        <f>HLOOKUP(B$1,[5]DatosVinculos!$B$1:$DH$127,$DF11,FALSE)</f>
        <v>7227526.9479999999</v>
      </c>
      <c r="C11" s="157">
        <f>HLOOKUP(C$1,[5]DatosVinculos!$B$1:$DH$127,$DF11,FALSE)</f>
        <v>7210289.2385221403</v>
      </c>
      <c r="D11" s="157">
        <f>HLOOKUP(D$1,[5]DatosVinculos!$B$1:$DH$127,$DF11,FALSE)</f>
        <v>230737.17794605109</v>
      </c>
      <c r="E11" s="157">
        <f>HLOOKUP(E$1,[5]DatosVinculos!$B$1:$DH$127,$DF11,FALSE)</f>
        <v>5503497.074</v>
      </c>
      <c r="F11" s="157">
        <f>HLOOKUP(F$1,[5]DatosVinculos!$B$1:$DH$127,$DF11,FALSE)</f>
        <v>5258207.5695394799</v>
      </c>
      <c r="G11" s="157">
        <f>HLOOKUP(G$1,[5]DatosVinculos!$B$1:$DH$127,$DF11,FALSE)</f>
        <v>1569938.105</v>
      </c>
      <c r="H11" s="157">
        <f>HLOOKUP(H$1,[5]DatosVinculos!$B$1:$DH$127,$DF11,FALSE)</f>
        <v>1680997.0566139999</v>
      </c>
      <c r="I11" s="157">
        <f>HLOOKUP(I$1,[5]DatosVinculos!$B$1:$DH$127,$DF11,FALSE)</f>
        <v>1286272.071</v>
      </c>
      <c r="J11" s="157">
        <f>HLOOKUP(J$1,[5]DatosVinculos!$B$1:$DH$127,$DF11,FALSE)</f>
        <v>1361541.82814168</v>
      </c>
      <c r="K11" s="157">
        <f>HLOOKUP(K$1,[5]DatosVinculos!$B$1:$DH$127,$DF11,FALSE)</f>
        <v>1065561.2056187089</v>
      </c>
      <c r="L11" s="157">
        <f>HLOOKUP(L$1,[5]DatosVinculos!$B$1:$DH$127,$DF11,FALSE)</f>
        <v>1164685.0421607799</v>
      </c>
      <c r="M11" s="157">
        <f>HLOOKUP(M$1,[5]DatosVinculos!$B$1:$DH$127,$DF11,FALSE)</f>
        <v>4606419.7517248364</v>
      </c>
      <c r="N11" s="157">
        <f>HLOOKUP(N$1,[5]DatosVinculos!$B$1:$DH$127,$DF11,FALSE)</f>
        <v>4889924.8235682799</v>
      </c>
      <c r="O11" s="157">
        <f>HLOOKUP(O$1,[5]DatosVinculos!$B$1:$DH$127,$DF11,FALSE)</f>
        <v>1015867.50929365</v>
      </c>
      <c r="P11" s="157">
        <f>HLOOKUP(P$1,[5]DatosVinculos!$B$1:$DH$127,$DF11,FALSE)</f>
        <v>1268757.3887627199</v>
      </c>
      <c r="Q11" s="157">
        <f>HLOOKUP(Q$1,[5]DatosVinculos!$B$1:$DH$127,$DF11,FALSE)</f>
        <v>3576085.7116963537</v>
      </c>
      <c r="R11" s="157">
        <f>HLOOKUP(R$1,[5]DatosVinculos!$B$1:$DH$127,$DF11,FALSE)</f>
        <v>3638719.9680533898</v>
      </c>
      <c r="S11" s="157">
        <f>HLOOKUP(S$1,[5]DatosVinculos!$B$1:$DH$127,$DF11,FALSE)</f>
        <v>76661.392524174196</v>
      </c>
      <c r="T11" s="157">
        <f>HLOOKUP(T$1,[5]DatosVinculos!$B$1:$DH$127,$DF11,FALSE)</f>
        <v>86776.150829184902</v>
      </c>
      <c r="U11" s="157">
        <f>HLOOKUP(U$1,[5]DatosVinculos!$B$1:$DH$127,$DF11,FALSE)</f>
        <v>3604200.7028999799</v>
      </c>
      <c r="V11" s="157">
        <f>HLOOKUP(V$1,[5]DatosVinculos!$B$1:$DH$127,$DF11,FALSE)</f>
        <v>3632340.4623607998</v>
      </c>
      <c r="W11" s="157">
        <f>HLOOKUP(W$1,[5]DatosVinculos!$B$1:$DH$127,$DF11,FALSE)</f>
        <v>859519.90419999999</v>
      </c>
      <c r="X11" s="157">
        <f>HLOOKUP(X$1,[5]DatosVinculos!$B$1:$DH$127,$DF11,FALSE)</f>
        <v>835672.61766228604</v>
      </c>
      <c r="Y11" s="157">
        <f>HLOOKUP(Y$1,[5]DatosVinculos!$B$1:$DH$127,$DF11,FALSE)</f>
        <v>110251.55784825407</v>
      </c>
      <c r="Z11" s="157">
        <f>HLOOKUP(Z$1,[5]DatosVinculos!$B$1:$DH$127,$DF11,FALSE)</f>
        <v>396752.09923001984</v>
      </c>
      <c r="AA11" s="157">
        <f>HLOOKUP(AA$1,[5]DatosVinculos!$B$1:$DH$127,$DF11,FALSE)</f>
        <v>-3.9382287269710616</v>
      </c>
      <c r="AB11" s="157">
        <f>HLOOKUP(AB$1,[5]DatosVinculos!$B$1:$DH$127,$DF11,FALSE)</f>
        <v>14.943650366690976</v>
      </c>
      <c r="AC11" s="157">
        <f>HLOOKUP(AC$1,[5]DatosVinculos!$B$1:$DH$127,$DF11,FALSE)</f>
        <v>14.937740534933599</v>
      </c>
      <c r="AD11" s="157">
        <f>HLOOKUP(AD$1,[5]DatosVinculos!$B$1:$DH$127,$DF11,FALSE)</f>
        <v>16.119241147098126</v>
      </c>
      <c r="AE11" s="157">
        <f>HLOOKUP(AE$1,[5]DatosVinculos!$B$1:$DH$127,$DF11,FALSE)</f>
        <v>16.098195113758099</v>
      </c>
      <c r="AF11" s="157">
        <f>HLOOKUP(AF$1,[5]DatosVinculos!$B$1:$DH$127,$DF11,FALSE)</f>
        <v>30.931751617028915</v>
      </c>
      <c r="AG11" s="157">
        <f>HLOOKUP(AG$1,[5]DatosVinculos!$B$1:$DH$127,$DF11,FALSE)</f>
        <v>31.9768366284918</v>
      </c>
      <c r="AH11" s="157">
        <f>HLOOKUP(AH$1,[5]DatosVinculos!$B$1:$DH$127,$DF11,FALSE)</f>
        <v>11.056512891402921</v>
      </c>
      <c r="AI11" s="157">
        <f>HLOOKUP(AI$1,[5]DatosVinculos!$B$1:$DH$127,$DF11,FALSE)</f>
        <v>10.824587567270299</v>
      </c>
      <c r="AJ11" s="157">
        <f>HLOOKUP(AJ$1,[5]DatosVinculos!$B$1:$DH$127,$DF11,FALSE)</f>
        <v>14.899999999999999</v>
      </c>
      <c r="AK11" s="157">
        <f>HLOOKUP(AK$1,[5]DatosVinculos!$B$1:$DH$127,$DF11,FALSE)</f>
        <v>19.125095798818879</v>
      </c>
      <c r="AL11" s="157">
        <f>HLOOKUP(AL$1,[5]DatosVinculos!$B$1:$DH$127,$DF11,FALSE)</f>
        <v>0</v>
      </c>
      <c r="AM11" s="157">
        <f>HLOOKUP(AM$1,[5]DatosVinculos!$B$1:$DH$127,$DF11,FALSE)</f>
        <v>101.77643853333301</v>
      </c>
      <c r="AN11" s="157">
        <f>HLOOKUP(AN$1,[5]DatosVinculos!$B$1:$DH$127,$DF11,FALSE)</f>
        <v>206.151587301587</v>
      </c>
      <c r="AO11" s="157">
        <f>HLOOKUP(AO$1,[5]DatosVinculos!$B$1:$DH$127,$DF11,FALSE)</f>
        <v>0.63333333333333297</v>
      </c>
      <c r="AP11" s="157">
        <f>HLOOKUP(AP$1,[5]DatosVinculos!$B$1:$DH$127,$DF11,FALSE)</f>
        <v>18.3</v>
      </c>
      <c r="AQ11" s="157">
        <f>HLOOKUP(AQ$1,[5]DatosVinculos!$B$1:$DH$127,$DF11,FALSE)</f>
        <v>105.858604566667</v>
      </c>
      <c r="AR11" s="157">
        <f>HLOOKUP(AR$1,[5]DatosVinculos!$B$1:$DH$127,$DF11,FALSE)</f>
        <v>68.698927175568699</v>
      </c>
      <c r="AS11" s="157">
        <f>HLOOKUP(AS$1,[5]DatosVinculos!$B$1:$DH$127,$DF11,FALSE)</f>
        <v>6.3810483870967696</v>
      </c>
      <c r="AT11" s="157">
        <f>HLOOKUP(AT$1,[5]DatosVinculos!$B$1:$DH$127,$DF11,FALSE)</f>
        <v>6.22</v>
      </c>
      <c r="AU11" s="157">
        <f>HLOOKUP(AU$1,[5]DatosVinculos!$B$1:$DH$127,$DF11,FALSE)</f>
        <v>160.66499999999996</v>
      </c>
      <c r="AV11" s="157">
        <f>HLOOKUP(AV$1,[5]DatosVinculos!$B$1:$DH$127,$DF11,FALSE)</f>
        <v>160.66499999999996</v>
      </c>
      <c r="AW11" s="157">
        <f>HLOOKUP(AW$1,[5]DatosVinculos!$B$1:$DH$127,$DF11,FALSE)</f>
        <v>63.780468938920912</v>
      </c>
      <c r="AX11" s="157">
        <f>HLOOKUP(AX$1,[5]DatosVinculos!$B$1:$DH$127,$DF11,FALSE)</f>
        <v>62.160369776216207</v>
      </c>
      <c r="AY11" s="157">
        <f>HLOOKUP(AY$1,[5]DatosVinculos!$B$1:$DH$127,$DF11,FALSE)</f>
        <v>61.962945124423001</v>
      </c>
      <c r="AZ11" s="157">
        <f>HLOOKUP(AZ$1,[5]DatosVinculos!$B$1:$DH$127,$DF11,FALSE)</f>
        <v>446235.70755913208</v>
      </c>
      <c r="BA11" s="157">
        <f>HLOOKUP(BA$1,[5]DatosVinculos!$B$1:$DH$127,$DF11,FALSE)</f>
        <v>444818.43913701701</v>
      </c>
      <c r="BB11" s="157">
        <f>HLOOKUP(BB$1,[5]DatosVinculos!$B$1:$DH$127,$DF11,FALSE)</f>
        <v>9.2890283260000004</v>
      </c>
      <c r="BC11" s="157">
        <f>HLOOKUP(BC$1,[5]DatosVinculos!$B$1:$DH$127,$DF11,FALSE)</f>
        <v>9.2471242673460203</v>
      </c>
      <c r="BD11" s="157">
        <f>HLOOKUP(BD$1,[5]DatosVinculos!$B$1:$DH$127,$DF11,FALSE)</f>
        <v>66683.903948966312</v>
      </c>
      <c r="BE11" s="157">
        <f>HLOOKUP(BE$1,[5]DatosVinculos!$B$1:$DH$127,$DF11,FALSE)</f>
        <v>66383.083871428695</v>
      </c>
      <c r="BF11" s="157">
        <f>HLOOKUP(BF$1,[5]DatosVinculos!$B$1:$DH$127,$DF11,FALSE)</f>
        <v>61.567041737276682</v>
      </c>
      <c r="BG11" s="157">
        <f>HLOOKUP(BG$1,[5]DatosVinculos!$B$1:$DH$127,$DF11,FALSE)</f>
        <v>61.159281507770402</v>
      </c>
      <c r="BH11" s="157">
        <f>HLOOKUP(BH$1,[5]DatosVinculos!$B$1:$DH$127,$DF11,FALSE)</f>
        <v>411532.83341090998</v>
      </c>
      <c r="BI11" s="157">
        <f>HLOOKUP(BI$1,[5]DatosVinculos!$B$1:$DH$127,$DF11,FALSE)</f>
        <v>408807.24001100002</v>
      </c>
      <c r="BJ11" s="157">
        <f>HLOOKUP(BJ$1,[5]DatosVinculos!$B$1:$DH$127,$DF11,FALSE)</f>
        <v>9.2003634583333334</v>
      </c>
      <c r="BK11" s="157">
        <f>HLOOKUP(BK$1,[5]DatosVinculos!$B$1:$DH$127,$DF11,FALSE)</f>
        <v>9.1349100729566306</v>
      </c>
      <c r="BL11" s="157">
        <f>HLOOKUP(BL$1,[5]DatosVinculos!$B$1:$DH$127,$DF11,FALSE)</f>
        <v>61498.027769063221</v>
      </c>
      <c r="BM11" s="157">
        <f>HLOOKUP(BM$1,[5]DatosVinculos!$B$1:$DH$127,$DF11,FALSE)</f>
        <v>61060.517432759902</v>
      </c>
      <c r="BN11" s="157">
        <f>HLOOKUP(BN$1,[5]DatosVinculos!$B$1:$DH$127,$DF11,FALSE)</f>
        <v>57.845749955453904</v>
      </c>
      <c r="BO11" s="157">
        <f>HLOOKUP(BO$1,[5]DatosVinculos!$B$1:$DH$127,$DF11,FALSE)</f>
        <v>57.653946927065</v>
      </c>
      <c r="BP11" s="157">
        <f>HLOOKUP(BP$1,[5]DatosVinculos!$B$1:$DH$127,$DF11,FALSE)</f>
        <v>247441.07447917751</v>
      </c>
      <c r="BQ11" s="157">
        <f>HLOOKUP(BQ$1,[5]DatosVinculos!$B$1:$DH$127,$DF11,FALSE)</f>
        <v>246620.61753155</v>
      </c>
      <c r="BR11" s="157">
        <f>HLOOKUP(BR$1,[5]DatosVinculos!$B$1:$DH$127,$DF11,FALSE)</f>
        <v>8.6442666253333336</v>
      </c>
      <c r="BS11" s="157">
        <f>HLOOKUP(BS$1,[5]DatosVinculos!$B$1:$DH$127,$DF11,FALSE)</f>
        <v>8.60621947492894</v>
      </c>
      <c r="BT11" s="157">
        <f>HLOOKUP(BT$1,[5]DatosVinculos!$B$1:$DH$127,$DF11,FALSE)</f>
        <v>36976.729033751697</v>
      </c>
      <c r="BU11" s="157">
        <f>HLOOKUP(BU$1,[5]DatosVinculos!$B$1:$DH$127,$DF11,FALSE)</f>
        <v>36813.978481072001</v>
      </c>
      <c r="BV11" s="157">
        <f>HLOOKUP(BV$1,[5]DatosVinculos!$B$1:$DH$127,$DF11,FALSE)</f>
        <v>62.809417906715339</v>
      </c>
      <c r="BW11" s="157">
        <f>HLOOKUP(BW$1,[5]DatosVinculos!$B$1:$DH$127,$DF11,FALSE)</f>
        <v>63.433182490053198</v>
      </c>
      <c r="BX11" s="157">
        <f>HLOOKUP(BX$1,[5]DatosVinculos!$B$1:$DH$127,$DF11,FALSE)</f>
        <v>649892.70582252461</v>
      </c>
      <c r="BY11" s="157">
        <f>HLOOKUP(BY$1,[5]DatosVinculos!$B$1:$DH$127,$DF11,FALSE)</f>
        <v>656346.83430190198</v>
      </c>
      <c r="BZ11" s="157">
        <f>HLOOKUP(BZ$1,[5]DatosVinculos!$B$1:$DH$127,$DF11,FALSE)</f>
        <v>9.3860198093333338</v>
      </c>
      <c r="CA11" s="157">
        <f>HLOOKUP(CA$1,[5]DatosVinculos!$B$1:$DH$127,$DF11,FALSE)</f>
        <v>9.4666201183049399</v>
      </c>
      <c r="CB11" s="157">
        <f>HLOOKUP(CB$1,[5]DatosVinculos!$B$1:$DH$127,$DF11,FALSE)</f>
        <v>97117.693716745605</v>
      </c>
      <c r="CC11" s="157">
        <f>HLOOKUP(CC$1,[5]DatosVinculos!$B$1:$DH$127,$DF11,FALSE)</f>
        <v>97951.669808669496</v>
      </c>
      <c r="CD11" s="157">
        <f>HLOOKUP(CD$1,[5]DatosVinculos!$B$1:$DH$127,$DF11,FALSE)</f>
        <v>55.918348160941036</v>
      </c>
      <c r="CE11" s="157">
        <f>HLOOKUP(CE$1,[5]DatosVinculos!$B$1:$DH$127,$DF11,FALSE)</f>
        <v>55.5995809355951</v>
      </c>
      <c r="CF11" s="157">
        <f>HLOOKUP(CF$1,[5]DatosVinculos!$B$1:$DH$127,$DF11,FALSE)</f>
        <v>223760.50090365566</v>
      </c>
      <c r="CG11" s="157">
        <f>HLOOKUP(CG$1,[5]DatosVinculos!$B$1:$DH$127,$DF11,FALSE)</f>
        <v>222484.93543478599</v>
      </c>
      <c r="CH11" s="157">
        <f>HLOOKUP(CH$1,[5]DatosVinculos!$B$1:$DH$127,$DF11,FALSE)</f>
        <v>8.3562424400000008</v>
      </c>
      <c r="CI11" s="157">
        <f>HLOOKUP(CI$1,[5]DatosVinculos!$B$1:$DH$127,$DF11,FALSE)</f>
        <v>8.2958451544152094</v>
      </c>
      <c r="CJ11" s="157">
        <f>HLOOKUP(CJ$1,[5]DatosVinculos!$B$1:$DH$127,$DF11,FALSE)</f>
        <v>33437.986913798704</v>
      </c>
      <c r="CK11" s="157">
        <f>HLOOKUP(CK$1,[5]DatosVinculos!$B$1:$DH$127,$DF11,FALSE)</f>
        <v>33196.3036860262</v>
      </c>
      <c r="CL11" s="157">
        <f>HLOOKUP(CL$1,[5]DatosVinculos!$B$1:$DH$127,$DF11,FALSE)</f>
        <v>4160.5714099999996</v>
      </c>
      <c r="CM11" s="157">
        <f>HLOOKUP(CM$1,[5]DatosVinculos!$B$1:$DH$127,$DF11,FALSE)</f>
        <v>4164.3288823531002</v>
      </c>
      <c r="CN11" s="157">
        <f>HLOOKUP(CN$1,[5]DatosVinculos!$B$1:$DH$127,$DF11,FALSE)</f>
        <v>170.51547189999999</v>
      </c>
      <c r="CO11" s="157">
        <f>HLOOKUP(CO$1,[5]DatosVinculos!$B$1:$DH$127,$DF11,FALSE)</f>
        <v>170.485783385334</v>
      </c>
      <c r="CP11" s="157">
        <f>HLOOKUP(CP$1,[5]DatosVinculos!$B$1:$DH$127,$DF11,FALSE)</f>
        <v>45.442658000000002</v>
      </c>
      <c r="CQ11" s="157">
        <f>HLOOKUP(CQ$1,[5]DatosVinculos!$B$1:$DH$127,$DF11,FALSE)</f>
        <v>45.406134343985499</v>
      </c>
      <c r="CR11" s="157">
        <f>HLOOKUP(CR$1,[5]DatosVinculos!$B$1:$DH$127,$DF11,FALSE)</f>
        <v>43.023653000000003</v>
      </c>
      <c r="CS11" s="157">
        <f>HLOOKUP(CS$1,[5]DatosVinculos!$B$1:$DH$127,$DF11,FALSE)</f>
        <v>43.265448804017304</v>
      </c>
      <c r="CT11" s="157">
        <f>HLOOKUP(CT$1,[5]DatosVinculos!$B$1:$DH$127,$DF11,FALSE)</f>
        <v>3893.2263600000001</v>
      </c>
      <c r="CU11" s="157">
        <f>HLOOKUP(CU$1,[5]DatosVinculos!$B$1:$DH$127,$DF11,FALSE)</f>
        <v>3893.3783159415202</v>
      </c>
      <c r="CV11" s="157">
        <f>HLOOKUP(CV$1,[5]DatosVinculos!$B$1:$DH$127,$DF11,FALSE)</f>
        <v>45.316406950000001</v>
      </c>
      <c r="CW11" s="157">
        <f>HLOOKUP(CW$1,[5]DatosVinculos!$B$1:$DH$127,$DF11,FALSE)</f>
        <v>45.192513622159503</v>
      </c>
      <c r="CX11" s="157">
        <f>HLOOKUP(CX$1,[5]DatosVinculos!$B$1:$DH$127,$DF11,FALSE)</f>
        <v>8562.1315739999991</v>
      </c>
      <c r="CY11" s="157">
        <f>HLOOKUP(CY$1,[5]DatosVinculos!$B$1:$DH$127,$DF11,FALSE)</f>
        <v>4677.33968</v>
      </c>
      <c r="CZ11" s="157">
        <f>HLOOKUP(CZ$1,[5]DatosVinculos!$B$1:$DH$127,$DF11,FALSE)</f>
        <v>4678.5501766671596</v>
      </c>
      <c r="DA11" s="157">
        <f>HLOOKUP(DA$1,[5]DatosVinculos!$B$1:$DH$127,$DF11,FALSE)</f>
        <v>11.048337399999999</v>
      </c>
      <c r="DB11" s="157">
        <f>HLOOKUP(DB$1,[5]DatosVinculos!$B$1:$DH$127,$DF11,FALSE)</f>
        <v>11.026862189760999</v>
      </c>
      <c r="DC11" s="157">
        <f>HLOOKUP(DC$1,[5]DatosVinculos!$B$1:$DH$127,$DF11,FALSE)</f>
        <v>1.2464350247916993</v>
      </c>
      <c r="DD11" s="157">
        <f>HLOOKUP(DD$1,[5]DatosVinculos!$B$1:$DH$127,$DF11,FALSE)</f>
        <v>1.1226604233142301</v>
      </c>
      <c r="DF11">
        <v>11</v>
      </c>
    </row>
    <row r="12" spans="1:110">
      <c r="A12" t="s">
        <v>16</v>
      </c>
      <c r="B12" s="157">
        <f>HLOOKUP(B$1,[5]DatosVinculos!$B$1:$DH$127,$DF12,FALSE)</f>
        <v>7338580.1030000001</v>
      </c>
      <c r="C12" s="157">
        <f>HLOOKUP(C$1,[5]DatosVinculos!$B$1:$DH$127,$DF12,FALSE)</f>
        <v>7269897.5991217503</v>
      </c>
      <c r="D12" s="157">
        <f>HLOOKUP(D$1,[5]DatosVinculos!$B$1:$DH$127,$DF12,FALSE)</f>
        <v>232424.96740181188</v>
      </c>
      <c r="E12" s="157">
        <f>HLOOKUP(E$1,[5]DatosVinculos!$B$1:$DH$127,$DF12,FALSE)</f>
        <v>5363312.602</v>
      </c>
      <c r="F12" s="157">
        <f>HLOOKUP(F$1,[5]DatosVinculos!$B$1:$DH$127,$DF12,FALSE)</f>
        <v>5322704.0409983797</v>
      </c>
      <c r="G12" s="157">
        <f>HLOOKUP(G$1,[5]DatosVinculos!$B$1:$DH$127,$DF12,FALSE)</f>
        <v>1776766.16</v>
      </c>
      <c r="H12" s="157">
        <f>HLOOKUP(H$1,[5]DatosVinculos!$B$1:$DH$127,$DF12,FALSE)</f>
        <v>1708406.16671312</v>
      </c>
      <c r="I12" s="157">
        <f>HLOOKUP(I$1,[5]DatosVinculos!$B$1:$DH$127,$DF12,FALSE)</f>
        <v>1327211.1880000001</v>
      </c>
      <c r="J12" s="157">
        <f>HLOOKUP(J$1,[5]DatosVinculos!$B$1:$DH$127,$DF12,FALSE)</f>
        <v>1348803.21573967</v>
      </c>
      <c r="K12" s="157">
        <f>HLOOKUP(K$1,[5]DatosVinculos!$B$1:$DH$127,$DF12,FALSE)</f>
        <v>1142043.5252433177</v>
      </c>
      <c r="L12" s="157">
        <f>HLOOKUP(L$1,[5]DatosVinculos!$B$1:$DH$127,$DF12,FALSE)</f>
        <v>1153915.09740907</v>
      </c>
      <c r="M12" s="157">
        <f>HLOOKUP(M$1,[5]DatosVinculos!$B$1:$DH$127,$DF12,FALSE)</f>
        <v>4964507.596934855</v>
      </c>
      <c r="N12" s="157">
        <f>HLOOKUP(N$1,[5]DatosVinculos!$B$1:$DH$127,$DF12,FALSE)</f>
        <v>4937974.1178713003</v>
      </c>
      <c r="O12" s="157">
        <f>HLOOKUP(O$1,[5]DatosVinculos!$B$1:$DH$127,$DF12,FALSE)</f>
        <v>1324365.8664378806</v>
      </c>
      <c r="P12" s="157">
        <f>HLOOKUP(P$1,[5]DatosVinculos!$B$1:$DH$127,$DF12,FALSE)</f>
        <v>1272738.7069712</v>
      </c>
      <c r="Q12" s="157">
        <f>HLOOKUP(Q$1,[5]DatosVinculos!$B$1:$DH$127,$DF12,FALSE)</f>
        <v>3662230.2176463776</v>
      </c>
      <c r="R12" s="157">
        <f>HLOOKUP(R$1,[5]DatosVinculos!$B$1:$DH$127,$DF12,FALSE)</f>
        <v>3678417.8635626398</v>
      </c>
      <c r="S12" s="157">
        <f>HLOOKUP(S$1,[5]DatosVinculos!$B$1:$DH$127,$DF12,FALSE)</f>
        <v>94616.264551419605</v>
      </c>
      <c r="T12" s="157">
        <f>HLOOKUP(T$1,[5]DatosVinculos!$B$1:$DH$127,$DF12,FALSE)</f>
        <v>96396.315476178497</v>
      </c>
      <c r="U12" s="157">
        <f>HLOOKUP(U$1,[5]DatosVinculos!$B$1:$DH$127,$DF12,FALSE)</f>
        <v>3645623.8955027298</v>
      </c>
      <c r="V12" s="157">
        <f>HLOOKUP(V$1,[5]DatosVinculos!$B$1:$DH$127,$DF12,FALSE)</f>
        <v>3670033.51882305</v>
      </c>
      <c r="W12" s="157">
        <f>HLOOKUP(W$1,[5]DatosVinculos!$B$1:$DH$127,$DF12,FALSE)</f>
        <v>839768.26159999997</v>
      </c>
      <c r="X12" s="157">
        <f>HLOOKUP(X$1,[5]DatosVinculos!$B$1:$DH$127,$DF12,FALSE)</f>
        <v>836751.48226306704</v>
      </c>
      <c r="Y12" s="157">
        <f>HLOOKUP(Y$1,[5]DatosVinculos!$B$1:$DH$127,$DF12,FALSE)</f>
        <v>-14182.945389015656</v>
      </c>
      <c r="Z12" s="157">
        <f>HLOOKUP(Z$1,[5]DatosVinculos!$B$1:$DH$127,$DF12,FALSE)</f>
        <v>396851.56266944931</v>
      </c>
      <c r="AA12" s="157">
        <f>HLOOKUP(AA$1,[5]DatosVinculos!$B$1:$DH$127,$DF12,FALSE)</f>
        <v>-190.38085813778468</v>
      </c>
      <c r="AB12" s="157">
        <f>HLOOKUP(AB$1,[5]DatosVinculos!$B$1:$DH$127,$DF12,FALSE)</f>
        <v>15.743801448276862</v>
      </c>
      <c r="AC12" s="157">
        <f>HLOOKUP(AC$1,[5]DatosVinculos!$B$1:$DH$127,$DF12,FALSE)</f>
        <v>15.739781257218601</v>
      </c>
      <c r="AD12" s="157">
        <f>HLOOKUP(AD$1,[5]DatosVinculos!$B$1:$DH$127,$DF12,FALSE)</f>
        <v>17.13247388475078</v>
      </c>
      <c r="AE12" s="157">
        <f>HLOOKUP(AE$1,[5]DatosVinculos!$B$1:$DH$127,$DF12,FALSE)</f>
        <v>16.972807933847999</v>
      </c>
      <c r="AF12" s="157">
        <f>HLOOKUP(AF$1,[5]DatosVinculos!$B$1:$DH$127,$DF12,FALSE)</f>
        <v>35.0173375743666</v>
      </c>
      <c r="AG12" s="157">
        <f>HLOOKUP(AG$1,[5]DatosVinculos!$B$1:$DH$127,$DF12,FALSE)</f>
        <v>33.748491952905802</v>
      </c>
      <c r="AH12" s="157">
        <f>HLOOKUP(AH$1,[5]DatosVinculos!$B$1:$DH$127,$DF12,FALSE)</f>
        <v>11.326958963665234</v>
      </c>
      <c r="AI12" s="157">
        <f>HLOOKUP(AI$1,[5]DatosVinculos!$B$1:$DH$127,$DF12,FALSE)</f>
        <v>11.3917242431046</v>
      </c>
      <c r="AJ12" s="157">
        <f>HLOOKUP(AJ$1,[5]DatosVinculos!$B$1:$DH$127,$DF12,FALSE)</f>
        <v>15.7</v>
      </c>
      <c r="AK12" s="157">
        <f>HLOOKUP(AK$1,[5]DatosVinculos!$B$1:$DH$127,$DF12,FALSE)</f>
        <v>19.114602719263512</v>
      </c>
      <c r="AL12" s="157">
        <f>HLOOKUP(AL$1,[5]DatosVinculos!$B$1:$DH$127,$DF12,FALSE)</f>
        <v>0</v>
      </c>
      <c r="AM12" s="157">
        <f>HLOOKUP(AM$1,[5]DatosVinculos!$B$1:$DH$127,$DF12,FALSE)</f>
        <v>103.669256733333</v>
      </c>
      <c r="AN12" s="157">
        <f>HLOOKUP(AN$1,[5]DatosVinculos!$B$1:$DH$127,$DF12,FALSE)</f>
        <v>214.09661016949099</v>
      </c>
      <c r="AO12" s="157">
        <f>HLOOKUP(AO$1,[5]DatosVinculos!$B$1:$DH$127,$DF12,FALSE)</f>
        <v>0.69</v>
      </c>
      <c r="AP12" s="157">
        <f>HLOOKUP(AP$1,[5]DatosVinculos!$B$1:$DH$127,$DF12,FALSE)</f>
        <v>19.399999999999999</v>
      </c>
      <c r="AQ12" s="157">
        <f>HLOOKUP(AQ$1,[5]DatosVinculos!$B$1:$DH$127,$DF12,FALSE)</f>
        <v>109.379853333333</v>
      </c>
      <c r="AR12" s="157">
        <f>HLOOKUP(AR$1,[5]DatosVinculos!$B$1:$DH$127,$DF12,FALSE)</f>
        <v>69.827931777824531</v>
      </c>
      <c r="AS12" s="157">
        <f>HLOOKUP(AS$1,[5]DatosVinculos!$B$1:$DH$127,$DF12,FALSE)</f>
        <v>7.1561507936507898</v>
      </c>
      <c r="AT12" s="157">
        <f>HLOOKUP(AT$1,[5]DatosVinculos!$B$1:$DH$127,$DF12,FALSE)</f>
        <v>6.6499999999999995</v>
      </c>
      <c r="AU12" s="157">
        <f>HLOOKUP(AU$1,[5]DatosVinculos!$B$1:$DH$127,$DF12,FALSE)</f>
        <v>172.16499999999999</v>
      </c>
      <c r="AV12" s="157">
        <f>HLOOKUP(AV$1,[5]DatosVinculos!$B$1:$DH$127,$DF12,FALSE)</f>
        <v>172.16499999999999</v>
      </c>
      <c r="AW12" s="157">
        <f>HLOOKUP(AW$1,[5]DatosVinculos!$B$1:$DH$127,$DF12,FALSE)</f>
        <v>68.538717971324161</v>
      </c>
      <c r="AX12" s="157">
        <f>HLOOKUP(AX$1,[5]DatosVinculos!$B$1:$DH$127,$DF12,FALSE)</f>
        <v>61.406572341680466</v>
      </c>
      <c r="AY12" s="157">
        <f>HLOOKUP(AY$1,[5]DatosVinculos!$B$1:$DH$127,$DF12,FALSE)</f>
        <v>61.305935399646501</v>
      </c>
      <c r="AZ12" s="157">
        <f>HLOOKUP(AZ$1,[5]DatosVinculos!$B$1:$DH$127,$DF12,FALSE)</f>
        <v>440824.36054225801</v>
      </c>
      <c r="BA12" s="157">
        <f>HLOOKUP(BA$1,[5]DatosVinculos!$B$1:$DH$127,$DF12,FALSE)</f>
        <v>440101.90993243799</v>
      </c>
      <c r="BB12" s="157">
        <f>HLOOKUP(BB$1,[5]DatosVinculos!$B$1:$DH$127,$DF12,FALSE)</f>
        <v>9.6677288256666678</v>
      </c>
      <c r="BC12" s="157">
        <f>HLOOKUP(BC$1,[5]DatosVinculos!$B$1:$DH$127,$DF12,FALSE)</f>
        <v>9.646397025173</v>
      </c>
      <c r="BD12" s="157">
        <f>HLOOKUP(BD$1,[5]DatosVinculos!$B$1:$DH$127,$DF12,FALSE)</f>
        <v>69402.51205940923</v>
      </c>
      <c r="BE12" s="157">
        <f>HLOOKUP(BE$1,[5]DatosVinculos!$B$1:$DH$127,$DF12,FALSE)</f>
        <v>69249.375726408107</v>
      </c>
      <c r="BF12" s="157">
        <f>HLOOKUP(BF$1,[5]DatosVinculos!$B$1:$DH$127,$DF12,FALSE)</f>
        <v>60.394975696127204</v>
      </c>
      <c r="BG12" s="157">
        <f>HLOOKUP(BG$1,[5]DatosVinculos!$B$1:$DH$127,$DF12,FALSE)</f>
        <v>60.339661945596497</v>
      </c>
      <c r="BH12" s="157">
        <f>HLOOKUP(BH$1,[5]DatosVinculos!$B$1:$DH$127,$DF12,FALSE)</f>
        <v>403698.38749230892</v>
      </c>
      <c r="BI12" s="157">
        <f>HLOOKUP(BI$1,[5]DatosVinculos!$B$1:$DH$127,$DF12,FALSE)</f>
        <v>403328.65355923801</v>
      </c>
      <c r="BJ12" s="157">
        <f>HLOOKUP(BJ$1,[5]DatosVinculos!$B$1:$DH$127,$DF12,FALSE)</f>
        <v>9.5084650583333339</v>
      </c>
      <c r="BK12" s="157">
        <f>HLOOKUP(BK$1,[5]DatosVinculos!$B$1:$DH$127,$DF12,FALSE)</f>
        <v>9.4957900342727495</v>
      </c>
      <c r="BL12" s="157">
        <f>HLOOKUP(BL$1,[5]DatosVinculos!$B$1:$DH$127,$DF12,FALSE)</f>
        <v>63557.472576684471</v>
      </c>
      <c r="BM12" s="157">
        <f>HLOOKUP(BM$1,[5]DatosVinculos!$B$1:$DH$127,$DF12,FALSE)</f>
        <v>63472.7488606685</v>
      </c>
      <c r="BN12" s="157">
        <f>HLOOKUP(BN$1,[5]DatosVinculos!$B$1:$DH$127,$DF12,FALSE)</f>
        <v>57.144274430099649</v>
      </c>
      <c r="BO12" s="157">
        <f>HLOOKUP(BO$1,[5]DatosVinculos!$B$1:$DH$127,$DF12,FALSE)</f>
        <v>57.048032125469</v>
      </c>
      <c r="BP12" s="157">
        <f>HLOOKUP(BP$1,[5]DatosVinculos!$B$1:$DH$127,$DF12,FALSE)</f>
        <v>244440.44162632021</v>
      </c>
      <c r="BQ12" s="157">
        <f>HLOOKUP(BQ$1,[5]DatosVinculos!$B$1:$DH$127,$DF12,FALSE)</f>
        <v>244028.75538652801</v>
      </c>
      <c r="BR12" s="157">
        <f>HLOOKUP(BR$1,[5]DatosVinculos!$B$1:$DH$127,$DF12,FALSE)</f>
        <v>8.9966811053333338</v>
      </c>
      <c r="BS12" s="157">
        <f>HLOOKUP(BS$1,[5]DatosVinculos!$B$1:$DH$127,$DF12,FALSE)</f>
        <v>8.9763304404898498</v>
      </c>
      <c r="BT12" s="157">
        <f>HLOOKUP(BT$1,[5]DatosVinculos!$B$1:$DH$127,$DF12,FALSE)</f>
        <v>38484.217788938957</v>
      </c>
      <c r="BU12" s="157">
        <f>HLOOKUP(BU$1,[5]DatosVinculos!$B$1:$DH$127,$DF12,FALSE)</f>
        <v>38397.1657517489</v>
      </c>
      <c r="BV12" s="157">
        <f>HLOOKUP(BV$1,[5]DatosVinculos!$B$1:$DH$127,$DF12,FALSE)</f>
        <v>63.220362018026933</v>
      </c>
      <c r="BW12" s="157">
        <f>HLOOKUP(BW$1,[5]DatosVinculos!$B$1:$DH$127,$DF12,FALSE)</f>
        <v>62.797097118280398</v>
      </c>
      <c r="BX12" s="157">
        <f>HLOOKUP(BX$1,[5]DatosVinculos!$B$1:$DH$127,$DF12,FALSE)</f>
        <v>654144.7684803697</v>
      </c>
      <c r="BY12" s="157">
        <f>HLOOKUP(BY$1,[5]DatosVinculos!$B$1:$DH$127,$DF12,FALSE)</f>
        <v>649765.22190674802</v>
      </c>
      <c r="BZ12" s="157">
        <f>HLOOKUP(BZ$1,[5]DatosVinculos!$B$1:$DH$127,$DF12,FALSE)</f>
        <v>9.9532882709999999</v>
      </c>
      <c r="CA12" s="157">
        <f>HLOOKUP(CA$1,[5]DatosVinculos!$B$1:$DH$127,$DF12,FALSE)</f>
        <v>9.8942523268488305</v>
      </c>
      <c r="CB12" s="157">
        <f>HLOOKUP(CB$1,[5]DatosVinculos!$B$1:$DH$127,$DF12,FALSE)</f>
        <v>102987.25353383977</v>
      </c>
      <c r="CC12" s="157">
        <f>HLOOKUP(CC$1,[5]DatosVinculos!$B$1:$DH$127,$DF12,FALSE)</f>
        <v>102376.40518093</v>
      </c>
      <c r="CD12" s="157">
        <f>HLOOKUP(CD$1,[5]DatosVinculos!$B$1:$DH$127,$DF12,FALSE)</f>
        <v>54.864909285375077</v>
      </c>
      <c r="CE12" s="157">
        <f>HLOOKUP(CE$1,[5]DatosVinculos!$B$1:$DH$127,$DF12,FALSE)</f>
        <v>54.824615478300501</v>
      </c>
      <c r="CF12" s="157">
        <f>HLOOKUP(CF$1,[5]DatosVinculos!$B$1:$DH$127,$DF12,FALSE)</f>
        <v>219545.10437960975</v>
      </c>
      <c r="CG12" s="157">
        <f>HLOOKUP(CG$1,[5]DatosVinculos!$B$1:$DH$127,$DF12,FALSE)</f>
        <v>219383.86638292801</v>
      </c>
      <c r="CH12" s="157">
        <f>HLOOKUP(CH$1,[5]DatosVinculos!$B$1:$DH$127,$DF12,FALSE)</f>
        <v>8.637822382666668</v>
      </c>
      <c r="CI12" s="157">
        <f>HLOOKUP(CI$1,[5]DatosVinculos!$B$1:$DH$127,$DF12,FALSE)</f>
        <v>8.6200004239171797</v>
      </c>
      <c r="CJ12" s="157">
        <f>HLOOKUP(CJ$1,[5]DatosVinculos!$B$1:$DH$127,$DF12,FALSE)</f>
        <v>34564.745322937946</v>
      </c>
      <c r="CK12" s="157">
        <f>HLOOKUP(CK$1,[5]DatosVinculos!$B$1:$DH$127,$DF12,FALSE)</f>
        <v>34493.4297252381</v>
      </c>
      <c r="CL12" s="157">
        <f>HLOOKUP(CL$1,[5]DatosVinculos!$B$1:$DH$127,$DF12,FALSE)</f>
        <v>4201.31466</v>
      </c>
      <c r="CM12" s="157">
        <f>HLOOKUP(CM$1,[5]DatosVinculos!$B$1:$DH$127,$DF12,FALSE)</f>
        <v>4201.95483903083</v>
      </c>
      <c r="CN12" s="157">
        <f>HLOOKUP(CN$1,[5]DatosVinculos!$B$1:$DH$127,$DF12,FALSE)</f>
        <v>169.9535296</v>
      </c>
      <c r="CO12" s="157">
        <f>HLOOKUP(CO$1,[5]DatosVinculos!$B$1:$DH$127,$DF12,FALSE)</f>
        <v>167.577401824009</v>
      </c>
      <c r="CP12" s="157">
        <f>HLOOKUP(CP$1,[5]DatosVinculos!$B$1:$DH$127,$DF12,FALSE)</f>
        <v>44.758515000000003</v>
      </c>
      <c r="CQ12" s="157">
        <f>HLOOKUP(CQ$1,[5]DatosVinculos!$B$1:$DH$127,$DF12,FALSE)</f>
        <v>44.588669956830401</v>
      </c>
      <c r="CR12" s="157">
        <f>HLOOKUP(CR$1,[5]DatosVinculos!$B$1:$DH$127,$DF12,FALSE)</f>
        <v>43.489125999999999</v>
      </c>
      <c r="CS12" s="157">
        <f>HLOOKUP(CS$1,[5]DatosVinculos!$B$1:$DH$127,$DF12,FALSE)</f>
        <v>43.2024243194235</v>
      </c>
      <c r="CT12" s="157">
        <f>HLOOKUP(CT$1,[5]DatosVinculos!$B$1:$DH$127,$DF12,FALSE)</f>
        <v>3932.1308859999999</v>
      </c>
      <c r="CU12" s="157">
        <f>HLOOKUP(CU$1,[5]DatosVinculos!$B$1:$DH$127,$DF12,FALSE)</f>
        <v>3938.4029895387598</v>
      </c>
      <c r="CV12" s="157">
        <f>HLOOKUP(CV$1,[5]DatosVinculos!$B$1:$DH$127,$DF12,FALSE)</f>
        <v>44.573028200000003</v>
      </c>
      <c r="CW12" s="157">
        <f>HLOOKUP(CW$1,[5]DatosVinculos!$B$1:$DH$127,$DF12,FALSE)</f>
        <v>44.427777387469497</v>
      </c>
      <c r="CX12" s="157">
        <f>HLOOKUP(CX$1,[5]DatosVinculos!$B$1:$DH$127,$DF12,FALSE)</f>
        <v>8604.9415740000004</v>
      </c>
      <c r="CY12" s="157">
        <f>HLOOKUP(CY$1,[5]DatosVinculos!$B$1:$DH$127,$DF12,FALSE)</f>
        <v>4725.2639719999997</v>
      </c>
      <c r="CZ12" s="157">
        <f>HLOOKUP(CZ$1,[5]DatosVinculos!$B$1:$DH$127,$DF12,FALSE)</f>
        <v>4725.3687285814904</v>
      </c>
      <c r="DA12" s="157">
        <f>HLOOKUP(DA$1,[5]DatosVinculos!$B$1:$DH$127,$DF12,FALSE)</f>
        <v>11.08825485</v>
      </c>
      <c r="DB12" s="157">
        <f>HLOOKUP(DB$1,[5]DatosVinculos!$B$1:$DH$127,$DF12,FALSE)</f>
        <v>11.1289199161679</v>
      </c>
      <c r="DC12" s="157">
        <f>HLOOKUP(DC$1,[5]DatosVinculos!$B$1:$DH$127,$DF12,FALSE)</f>
        <v>1.0489713793849116</v>
      </c>
      <c r="DD12" s="157">
        <f>HLOOKUP(DD$1,[5]DatosVinculos!$B$1:$DH$127,$DF12,FALSE)</f>
        <v>0.99456501818901899</v>
      </c>
      <c r="DF12">
        <v>12</v>
      </c>
    </row>
    <row r="13" spans="1:110">
      <c r="A13" t="s">
        <v>17</v>
      </c>
      <c r="B13" s="157">
        <f>HLOOKUP(B$1,[5]DatosVinculos!$B$1:$DH$127,$DF13,FALSE)</f>
        <v>7211378.5039999997</v>
      </c>
      <c r="C13" s="157">
        <f>HLOOKUP(C$1,[5]DatosVinculos!$B$1:$DH$127,$DF13,FALSE)</f>
        <v>7400123.3494501896</v>
      </c>
      <c r="D13" s="157">
        <f>HLOOKUP(D$1,[5]DatosVinculos!$B$1:$DH$127,$DF13,FALSE)</f>
        <v>233288.88005958489</v>
      </c>
      <c r="E13" s="157">
        <f>HLOOKUP(E$1,[5]DatosVinculos!$B$1:$DH$127,$DF13,FALSE)</f>
        <v>5164856.0619999999</v>
      </c>
      <c r="F13" s="157">
        <f>HLOOKUP(F$1,[5]DatosVinculos!$B$1:$DH$127,$DF13,FALSE)</f>
        <v>5441861.6159319002</v>
      </c>
      <c r="G13" s="157">
        <f>HLOOKUP(G$1,[5]DatosVinculos!$B$1:$DH$127,$DF13,FALSE)</f>
        <v>1701753.977</v>
      </c>
      <c r="H13" s="157">
        <f>HLOOKUP(H$1,[5]DatosVinculos!$B$1:$DH$127,$DF13,FALSE)</f>
        <v>1674507.7607344</v>
      </c>
      <c r="I13" s="157">
        <f>HLOOKUP(I$1,[5]DatosVinculos!$B$1:$DH$127,$DF13,FALSE)</f>
        <v>1376132.74</v>
      </c>
      <c r="J13" s="157">
        <f>HLOOKUP(J$1,[5]DatosVinculos!$B$1:$DH$127,$DF13,FALSE)</f>
        <v>1355690.4099075301</v>
      </c>
      <c r="K13" s="157">
        <f>HLOOKUP(K$1,[5]DatosVinculos!$B$1:$DH$127,$DF13,FALSE)</f>
        <v>1193882.4025801159</v>
      </c>
      <c r="L13" s="157">
        <f>HLOOKUP(L$1,[5]DatosVinculos!$B$1:$DH$127,$DF13,FALSE)</f>
        <v>1159785.3836572401</v>
      </c>
      <c r="M13" s="157">
        <f>HLOOKUP(M$1,[5]DatosVinculos!$B$1:$DH$127,$DF13,FALSE)</f>
        <v>4825644.8179179346</v>
      </c>
      <c r="N13" s="157">
        <f>HLOOKUP(N$1,[5]DatosVinculos!$B$1:$DH$127,$DF13,FALSE)</f>
        <v>4974570.8894018903</v>
      </c>
      <c r="O13" s="157">
        <f>HLOOKUP(O$1,[5]DatosVinculos!$B$1:$DH$127,$DF13,FALSE)</f>
        <v>1305374.2063005895</v>
      </c>
      <c r="P13" s="157">
        <f>HLOOKUP(P$1,[5]DatosVinculos!$B$1:$DH$127,$DF13,FALSE)</f>
        <v>1276688.0784034799</v>
      </c>
      <c r="Q13" s="157">
        <f>HLOOKUP(Q$1,[5]DatosVinculos!$B$1:$DH$127,$DF13,FALSE)</f>
        <v>3543508.8523632116</v>
      </c>
      <c r="R13" s="157">
        <f>HLOOKUP(R$1,[5]DatosVinculos!$B$1:$DH$127,$DF13,FALSE)</f>
        <v>3713750.64588858</v>
      </c>
      <c r="S13" s="157">
        <f>HLOOKUP(S$1,[5]DatosVinculos!$B$1:$DH$127,$DF13,FALSE)</f>
        <v>101277.14678412038</v>
      </c>
      <c r="T13" s="157">
        <f>HLOOKUP(T$1,[5]DatosVinculos!$B$1:$DH$127,$DF13,FALSE)</f>
        <v>97669.267561378001</v>
      </c>
      <c r="U13" s="157">
        <f>HLOOKUP(U$1,[5]DatosVinculos!$B$1:$DH$127,$DF13,FALSE)</f>
        <v>3490100.1884553102</v>
      </c>
      <c r="V13" s="157">
        <f>HLOOKUP(V$1,[5]DatosVinculos!$B$1:$DH$127,$DF13,FALSE)</f>
        <v>3692652.3332184399</v>
      </c>
      <c r="W13" s="157">
        <f>HLOOKUP(W$1,[5]DatosVinculos!$B$1:$DH$127,$DF13,FALSE)</f>
        <v>786831.54870000004</v>
      </c>
      <c r="X13" s="157">
        <f>HLOOKUP(X$1,[5]DatosVinculos!$B$1:$DH$127,$DF13,FALSE)</f>
        <v>827672.84252857498</v>
      </c>
      <c r="Y13" s="157">
        <f>HLOOKUP(Y$1,[5]DatosVinculos!$B$1:$DH$127,$DF13,FALSE)</f>
        <v>223632.24508558243</v>
      </c>
      <c r="Z13" s="157">
        <f>HLOOKUP(Z$1,[5]DatosVinculos!$B$1:$DH$127,$DF13,FALSE)</f>
        <v>299111.29658510257</v>
      </c>
      <c r="AA13" s="157">
        <f>HLOOKUP(AA$1,[5]DatosVinculos!$B$1:$DH$127,$DF13,FALSE)</f>
        <v>-327.79832455340977</v>
      </c>
      <c r="AB13" s="157">
        <f>HLOOKUP(AB$1,[5]DatosVinculos!$B$1:$DH$127,$DF13,FALSE)</f>
        <v>16.420915600870657</v>
      </c>
      <c r="AC13" s="157">
        <f>HLOOKUP(AC$1,[5]DatosVinculos!$B$1:$DH$127,$DF13,FALSE)</f>
        <v>16.523743048457298</v>
      </c>
      <c r="AD13" s="157">
        <f>HLOOKUP(AD$1,[5]DatosVinculos!$B$1:$DH$127,$DF13,FALSE)</f>
        <v>17.729221206807868</v>
      </c>
      <c r="AE13" s="157">
        <f>HLOOKUP(AE$1,[5]DatosVinculos!$B$1:$DH$127,$DF13,FALSE)</f>
        <v>17.801619182143</v>
      </c>
      <c r="AF13" s="157">
        <f>HLOOKUP(AF$1,[5]DatosVinculos!$B$1:$DH$127,$DF13,FALSE)</f>
        <v>35.481711648711368</v>
      </c>
      <c r="AG13" s="157">
        <f>HLOOKUP(AG$1,[5]DatosVinculos!$B$1:$DH$127,$DF13,FALSE)</f>
        <v>35.423699256339901</v>
      </c>
      <c r="AH13" s="157">
        <f>HLOOKUP(AH$1,[5]DatosVinculos!$B$1:$DH$127,$DF13,FALSE)</f>
        <v>11.871252181293761</v>
      </c>
      <c r="AI13" s="157">
        <f>HLOOKUP(AI$1,[5]DatosVinculos!$B$1:$DH$127,$DF13,FALSE)</f>
        <v>11.9545783753865</v>
      </c>
      <c r="AJ13" s="157">
        <f>HLOOKUP(AJ$1,[5]DatosVinculos!$B$1:$DH$127,$DF13,FALSE)</f>
        <v>16.5</v>
      </c>
      <c r="AK13" s="157">
        <f>HLOOKUP(AK$1,[5]DatosVinculos!$B$1:$DH$127,$DF13,FALSE)</f>
        <v>19.114364596429297</v>
      </c>
      <c r="AL13" s="157">
        <f>HLOOKUP(AL$1,[5]DatosVinculos!$B$1:$DH$127,$DF13,FALSE)</f>
        <v>0</v>
      </c>
      <c r="AM13" s="157">
        <f>HLOOKUP(AM$1,[5]DatosVinculos!$B$1:$DH$127,$DF13,FALSE)</f>
        <v>104.43316876666699</v>
      </c>
      <c r="AN13" s="157">
        <f>HLOOKUP(AN$1,[5]DatosVinculos!$B$1:$DH$127,$DF13,FALSE)</f>
        <v>224.59468749999999</v>
      </c>
      <c r="AO13" s="157">
        <f>HLOOKUP(AO$1,[5]DatosVinculos!$B$1:$DH$127,$DF13,FALSE)</f>
        <v>0.793333333333333</v>
      </c>
      <c r="AP13" s="157">
        <f>HLOOKUP(AP$1,[5]DatosVinculos!$B$1:$DH$127,$DF13,FALSE)</f>
        <v>20.399999999999999</v>
      </c>
      <c r="AQ13" s="157">
        <f>HLOOKUP(AQ$1,[5]DatosVinculos!$B$1:$DH$127,$DF13,FALSE)</f>
        <v>109.595683133333</v>
      </c>
      <c r="AR13" s="157">
        <f>HLOOKUP(AR$1,[5]DatosVinculos!$B$1:$DH$127,$DF13,FALSE)</f>
        <v>70.857014067422185</v>
      </c>
      <c r="AS13" s="157">
        <f>HLOOKUP(AS$1,[5]DatosVinculos!$B$1:$DH$127,$DF13,FALSE)</f>
        <v>7.2367063492063499</v>
      </c>
      <c r="AT13" s="157">
        <f>HLOOKUP(AT$1,[5]DatosVinculos!$B$1:$DH$127,$DF13,FALSE)</f>
        <v>6.8433333333333337</v>
      </c>
      <c r="AU13" s="157">
        <f>HLOOKUP(AU$1,[5]DatosVinculos!$B$1:$DH$127,$DF13,FALSE)</f>
        <v>196.66499999999999</v>
      </c>
      <c r="AV13" s="157">
        <f>HLOOKUP(AV$1,[5]DatosVinculos!$B$1:$DH$127,$DF13,FALSE)</f>
        <v>196.66499999999999</v>
      </c>
      <c r="AW13" s="157">
        <f>HLOOKUP(AW$1,[5]DatosVinculos!$B$1:$DH$127,$DF13,FALSE)</f>
        <v>70.013803281226245</v>
      </c>
      <c r="AX13" s="157">
        <f>HLOOKUP(AX$1,[5]DatosVinculos!$B$1:$DH$127,$DF13,FALSE)</f>
        <v>61.89620281259527</v>
      </c>
      <c r="AY13" s="157">
        <f>HLOOKUP(AY$1,[5]DatosVinculos!$B$1:$DH$127,$DF13,FALSE)</f>
        <v>61.801936360767201</v>
      </c>
      <c r="AZ13" s="157">
        <f>HLOOKUP(AZ$1,[5]DatosVinculos!$B$1:$DH$127,$DF13,FALSE)</f>
        <v>444339.31066912774</v>
      </c>
      <c r="BA13" s="157">
        <f>HLOOKUP(BA$1,[5]DatosVinculos!$B$1:$DH$127,$DF13,FALSE)</f>
        <v>443662.592416008</v>
      </c>
      <c r="BB13" s="157">
        <f>HLOOKUP(BB$1,[5]DatosVinculos!$B$1:$DH$127,$DF13,FALSE)</f>
        <v>10.163923223999999</v>
      </c>
      <c r="BC13" s="157">
        <f>HLOOKUP(BC$1,[5]DatosVinculos!$B$1:$DH$127,$DF13,FALSE)</f>
        <v>10.2164953219038</v>
      </c>
      <c r="BD13" s="157">
        <f>HLOOKUP(BD$1,[5]DatosVinculos!$B$1:$DH$127,$DF13,FALSE)</f>
        <v>72964.583186467935</v>
      </c>
      <c r="BE13" s="157">
        <f>HLOOKUP(BE$1,[5]DatosVinculos!$B$1:$DH$127,$DF13,FALSE)</f>
        <v>73341.986785965404</v>
      </c>
      <c r="BF13" s="157">
        <f>HLOOKUP(BF$1,[5]DatosVinculos!$B$1:$DH$127,$DF13,FALSE)</f>
        <v>60.691313549358881</v>
      </c>
      <c r="BG13" s="157">
        <f>HLOOKUP(BG$1,[5]DatosVinculos!$B$1:$DH$127,$DF13,FALSE)</f>
        <v>60.736779028142401</v>
      </c>
      <c r="BH13" s="157">
        <f>HLOOKUP(BH$1,[5]DatosVinculos!$B$1:$DH$127,$DF13,FALSE)</f>
        <v>405679.19983842981</v>
      </c>
      <c r="BI13" s="157">
        <f>HLOOKUP(BI$1,[5]DatosVinculos!$B$1:$DH$127,$DF13,FALSE)</f>
        <v>405983.10492700897</v>
      </c>
      <c r="BJ13" s="157">
        <f>HLOOKUP(BJ$1,[5]DatosVinculos!$B$1:$DH$127,$DF13,FALSE)</f>
        <v>9.966069375</v>
      </c>
      <c r="BK13" s="157">
        <f>HLOOKUP(BK$1,[5]DatosVinculos!$B$1:$DH$127,$DF13,FALSE)</f>
        <v>10.039105842554299</v>
      </c>
      <c r="BL13" s="157">
        <f>HLOOKUP(BL$1,[5]DatosVinculos!$B$1:$DH$127,$DF13,FALSE)</f>
        <v>66616.239015755971</v>
      </c>
      <c r="BM13" s="157">
        <f>HLOOKUP(BM$1,[5]DatosVinculos!$B$1:$DH$127,$DF13,FALSE)</f>
        <v>67104.436979973107</v>
      </c>
      <c r="BN13" s="157">
        <f>HLOOKUP(BN$1,[5]DatosVinculos!$B$1:$DH$127,$DF13,FALSE)</f>
        <v>57.599919106612838</v>
      </c>
      <c r="BO13" s="157">
        <f>HLOOKUP(BO$1,[5]DatosVinculos!$B$1:$DH$127,$DF13,FALSE)</f>
        <v>57.501531921319597</v>
      </c>
      <c r="BP13" s="157">
        <f>HLOOKUP(BP$1,[5]DatosVinculos!$B$1:$DH$127,$DF13,FALSE)</f>
        <v>246389.50803870079</v>
      </c>
      <c r="BQ13" s="157">
        <f>HLOOKUP(BQ$1,[5]DatosVinculos!$B$1:$DH$127,$DF13,FALSE)</f>
        <v>245968.64685450599</v>
      </c>
      <c r="BR13" s="157">
        <f>HLOOKUP(BR$1,[5]DatosVinculos!$B$1:$DH$127,$DF13,FALSE)</f>
        <v>9.4584341026666667</v>
      </c>
      <c r="BS13" s="157">
        <f>HLOOKUP(BS$1,[5]DatosVinculos!$B$1:$DH$127,$DF13,FALSE)</f>
        <v>9.5055493323886608</v>
      </c>
      <c r="BT13" s="157">
        <f>HLOOKUP(BT$1,[5]DatosVinculos!$B$1:$DH$127,$DF13,FALSE)</f>
        <v>40459.413164435478</v>
      </c>
      <c r="BU13" s="157">
        <f>HLOOKUP(BU$1,[5]DatosVinculos!$B$1:$DH$127,$DF13,FALSE)</f>
        <v>40660.953348026</v>
      </c>
      <c r="BV13" s="157">
        <f>HLOOKUP(BV$1,[5]DatosVinculos!$B$1:$DH$127,$DF13,FALSE)</f>
        <v>63.364061052204569</v>
      </c>
      <c r="BW13" s="157">
        <f>HLOOKUP(BW$1,[5]DatosVinculos!$B$1:$DH$127,$DF13,FALSE)</f>
        <v>62.756933036317697</v>
      </c>
      <c r="BX13" s="157">
        <f>HLOOKUP(BX$1,[5]DatosVinculos!$B$1:$DH$127,$DF13,FALSE)</f>
        <v>655631.63075768738</v>
      </c>
      <c r="BY13" s="157">
        <f>HLOOKUP(BY$1,[5]DatosVinculos!$B$1:$DH$127,$DF13,FALSE)</f>
        <v>649349.641811801</v>
      </c>
      <c r="BZ13" s="157">
        <f>HLOOKUP(BZ$1,[5]DatosVinculos!$B$1:$DH$127,$DF13,FALSE)</f>
        <v>10.404958986666667</v>
      </c>
      <c r="CA13" s="157">
        <f>HLOOKUP(CA$1,[5]DatosVinculos!$B$1:$DH$127,$DF13,FALSE)</f>
        <v>10.3615173752118</v>
      </c>
      <c r="CB13" s="157">
        <f>HLOOKUP(CB$1,[5]DatosVinculos!$B$1:$DH$127,$DF13,FALSE)</f>
        <v>107660.71673933179</v>
      </c>
      <c r="CC13" s="157">
        <f>HLOOKUP(CC$1,[5]DatosVinculos!$B$1:$DH$127,$DF13,FALSE)</f>
        <v>107211.223854403</v>
      </c>
      <c r="CD13" s="157">
        <f>HLOOKUP(CD$1,[5]DatosVinculos!$B$1:$DH$127,$DF13,FALSE)</f>
        <v>55.080881018923009</v>
      </c>
      <c r="CE13" s="157">
        <f>HLOOKUP(CE$1,[5]DatosVinculos!$B$1:$DH$127,$DF13,FALSE)</f>
        <v>55.093928681731697</v>
      </c>
      <c r="CF13" s="157">
        <f>HLOOKUP(CF$1,[5]DatosVinculos!$B$1:$DH$127,$DF13,FALSE)</f>
        <v>220409.32774938142</v>
      </c>
      <c r="CG13" s="157">
        <f>HLOOKUP(CG$1,[5]DatosVinculos!$B$1:$DH$127,$DF13,FALSE)</f>
        <v>220461.53872608999</v>
      </c>
      <c r="CH13" s="157">
        <f>HLOOKUP(CH$1,[5]DatosVinculos!$B$1:$DH$127,$DF13,FALSE)</f>
        <v>9.044784984333333</v>
      </c>
      <c r="CI13" s="157">
        <f>HLOOKUP(CI$1,[5]DatosVinculos!$B$1:$DH$127,$DF13,FALSE)</f>
        <v>9.1134314720160692</v>
      </c>
      <c r="CJ13" s="157">
        <f>HLOOKUP(CJ$1,[5]DatosVinculos!$B$1:$DH$127,$DF13,FALSE)</f>
        <v>36193.229686172315</v>
      </c>
      <c r="CK13" s="157">
        <f>HLOOKUP(CK$1,[5]DatosVinculos!$B$1:$DH$127,$DF13,FALSE)</f>
        <v>36467.922572825199</v>
      </c>
      <c r="CL13" s="157">
        <f>HLOOKUP(CL$1,[5]DatosVinculos!$B$1:$DH$127,$DF13,FALSE)</f>
        <v>4203.2052640000002</v>
      </c>
      <c r="CM13" s="157">
        <f>HLOOKUP(CM$1,[5]DatosVinculos!$B$1:$DH$127,$DF13,FALSE)</f>
        <v>4197.6524060577203</v>
      </c>
      <c r="CN13" s="157">
        <f>HLOOKUP(CN$1,[5]DatosVinculos!$B$1:$DH$127,$DF13,FALSE)</f>
        <v>169.4823466</v>
      </c>
      <c r="CO13" s="157">
        <f>HLOOKUP(CO$1,[5]DatosVinculos!$B$1:$DH$127,$DF13,FALSE)</f>
        <v>167.12091933294201</v>
      </c>
      <c r="CP13" s="157">
        <f>HLOOKUP(CP$1,[5]DatosVinculos!$B$1:$DH$127,$DF13,FALSE)</f>
        <v>43.700066999999997</v>
      </c>
      <c r="CQ13" s="157">
        <f>HLOOKUP(CQ$1,[5]DatosVinculos!$B$1:$DH$127,$DF13,FALSE)</f>
        <v>44.390837786109998</v>
      </c>
      <c r="CR13" s="157">
        <f>HLOOKUP(CR$1,[5]DatosVinculos!$B$1:$DH$127,$DF13,FALSE)</f>
        <v>40.932344999999998</v>
      </c>
      <c r="CS13" s="157">
        <f>HLOOKUP(CS$1,[5]DatosVinculos!$B$1:$DH$127,$DF13,FALSE)</f>
        <v>41.242594050845298</v>
      </c>
      <c r="CT13" s="157">
        <f>HLOOKUP(CT$1,[5]DatosVinculos!$B$1:$DH$127,$DF13,FALSE)</f>
        <v>3935.699721</v>
      </c>
      <c r="CU13" s="157">
        <f>HLOOKUP(CU$1,[5]DatosVinculos!$B$1:$DH$127,$DF13,FALSE)</f>
        <v>3934.3971867722198</v>
      </c>
      <c r="CV13" s="157">
        <f>HLOOKUP(CV$1,[5]DatosVinculos!$B$1:$DH$127,$DF13,FALSE)</f>
        <v>43.59996795</v>
      </c>
      <c r="CW13" s="157">
        <f>HLOOKUP(CW$1,[5]DatosVinculos!$B$1:$DH$127,$DF13,FALSE)</f>
        <v>44.303547535008597</v>
      </c>
      <c r="CX13" s="157">
        <f>HLOOKUP(CX$1,[5]DatosVinculos!$B$1:$DH$127,$DF13,FALSE)</f>
        <v>8648.4715739999992</v>
      </c>
      <c r="CY13" s="157">
        <f>HLOOKUP(CY$1,[5]DatosVinculos!$B$1:$DH$127,$DF13,FALSE)</f>
        <v>4720.052584</v>
      </c>
      <c r="CZ13" s="157">
        <f>HLOOKUP(CZ$1,[5]DatosVinculos!$B$1:$DH$127,$DF13,FALSE)</f>
        <v>4716.9523669479904</v>
      </c>
      <c r="DA13" s="157">
        <f>HLOOKUP(DA$1,[5]DatosVinculos!$B$1:$DH$127,$DF13,FALSE)</f>
        <v>10.95003309</v>
      </c>
      <c r="DB13" s="157">
        <f>HLOOKUP(DB$1,[5]DatosVinculos!$B$1:$DH$127,$DF13,FALSE)</f>
        <v>10.8823410989444</v>
      </c>
      <c r="DC13" s="157">
        <f>HLOOKUP(DC$1,[5]DatosVinculos!$B$1:$DH$127,$DF13,FALSE)</f>
        <v>1.0232936845603584</v>
      </c>
      <c r="DD13" s="157">
        <f>HLOOKUP(DD$1,[5]DatosVinculos!$B$1:$DH$127,$DF13,FALSE)</f>
        <v>1.0752334070337299</v>
      </c>
      <c r="DF13">
        <v>13</v>
      </c>
    </row>
    <row r="14" spans="1:110">
      <c r="A14" t="s">
        <v>18</v>
      </c>
      <c r="B14" s="157">
        <f>HLOOKUP(B$1,[5]DatosVinculos!$B$1:$DH$127,$DF14,FALSE)</f>
        <v>7617189.5130000003</v>
      </c>
      <c r="C14" s="157">
        <f>HLOOKUP(C$1,[5]DatosVinculos!$B$1:$DH$127,$DF14,FALSE)</f>
        <v>7524887.2889619302</v>
      </c>
      <c r="D14" s="157">
        <f>HLOOKUP(D$1,[5]DatosVinculos!$B$1:$DH$127,$DF14,FALSE)</f>
        <v>233715.46531151381</v>
      </c>
      <c r="E14" s="157">
        <f>HLOOKUP(E$1,[5]DatosVinculos!$B$1:$DH$127,$DF14,FALSE)</f>
        <v>5498923.3499999996</v>
      </c>
      <c r="F14" s="157">
        <f>HLOOKUP(F$1,[5]DatosVinculos!$B$1:$DH$127,$DF14,FALSE)</f>
        <v>5529010.2627037996</v>
      </c>
      <c r="G14" s="157">
        <f>HLOOKUP(G$1,[5]DatosVinculos!$B$1:$DH$127,$DF14,FALSE)</f>
        <v>1756128.7779999999</v>
      </c>
      <c r="H14" s="157">
        <f>HLOOKUP(H$1,[5]DatosVinculos!$B$1:$DH$127,$DF14,FALSE)</f>
        <v>1742706.0813674801</v>
      </c>
      <c r="I14" s="157">
        <f>HLOOKUP(I$1,[5]DatosVinculos!$B$1:$DH$127,$DF14,FALSE)</f>
        <v>1474700.702</v>
      </c>
      <c r="J14" s="157">
        <f>HLOOKUP(J$1,[5]DatosVinculos!$B$1:$DH$127,$DF14,FALSE)</f>
        <v>1399729.79496052</v>
      </c>
      <c r="K14" s="157">
        <f>HLOOKUP(K$1,[5]DatosVinculos!$B$1:$DH$127,$DF14,FALSE)</f>
        <v>1273010.076422835</v>
      </c>
      <c r="L14" s="157">
        <f>HLOOKUP(L$1,[5]DatosVinculos!$B$1:$DH$127,$DF14,FALSE)</f>
        <v>1197186.98871663</v>
      </c>
      <c r="M14" s="157">
        <f>HLOOKUP(M$1,[5]DatosVinculos!$B$1:$DH$127,$DF14,FALSE)</f>
        <v>5464423.2512364071</v>
      </c>
      <c r="N14" s="157">
        <f>HLOOKUP(N$1,[5]DatosVinculos!$B$1:$DH$127,$DF14,FALSE)</f>
        <v>5053025.5844699303</v>
      </c>
      <c r="O14" s="157">
        <f>HLOOKUP(O$1,[5]DatosVinculos!$B$1:$DH$127,$DF14,FALSE)</f>
        <v>1456341.1509568002</v>
      </c>
      <c r="P14" s="157">
        <f>HLOOKUP(P$1,[5]DatosVinculos!$B$1:$DH$127,$DF14,FALSE)</f>
        <v>1282644.08231159</v>
      </c>
      <c r="Q14" s="157">
        <f>HLOOKUP(Q$1,[5]DatosVinculos!$B$1:$DH$127,$DF14,FALSE)</f>
        <v>4040532.1531665609</v>
      </c>
      <c r="R14" s="157">
        <f>HLOOKUP(R$1,[5]DatosVinculos!$B$1:$DH$127,$DF14,FALSE)</f>
        <v>3787181.3316497202</v>
      </c>
      <c r="S14" s="157">
        <f>HLOOKUP(S$1,[5]DatosVinculos!$B$1:$DH$127,$DF14,FALSE)</f>
        <v>118572.57255904414</v>
      </c>
      <c r="T14" s="157">
        <f>HLOOKUP(T$1,[5]DatosVinculos!$B$1:$DH$127,$DF14,FALSE)</f>
        <v>108157.151573638</v>
      </c>
      <c r="U14" s="157">
        <f>HLOOKUP(U$1,[5]DatosVinculos!$B$1:$DH$127,$DF14,FALSE)</f>
        <v>4014999.7086703</v>
      </c>
      <c r="V14" s="157">
        <f>HLOOKUP(V$1,[5]DatosVinculos!$B$1:$DH$127,$DF14,FALSE)</f>
        <v>3757104.1647274001</v>
      </c>
      <c r="W14" s="157">
        <f>HLOOKUP(W$1,[5]DatosVinculos!$B$1:$DH$127,$DF14,FALSE)</f>
        <v>837705.94319999998</v>
      </c>
      <c r="X14" s="157">
        <f>HLOOKUP(X$1,[5]DatosVinculos!$B$1:$DH$127,$DF14,FALSE)</f>
        <v>821985.787044761</v>
      </c>
      <c r="Y14" s="157">
        <f>HLOOKUP(Y$1,[5]DatosVinculos!$B$1:$DH$127,$DF14,FALSE)</f>
        <v>-36213.92992242521</v>
      </c>
      <c r="Z14" s="157">
        <f>HLOOKUP(Z$1,[5]DatosVinculos!$B$1:$DH$127,$DF14,FALSE)</f>
        <v>392850.24464849511</v>
      </c>
      <c r="AA14" s="157">
        <f>HLOOKUP(AA$1,[5]DatosVinculos!$B$1:$DH$127,$DF14,FALSE)</f>
        <v>-213.38258858183355</v>
      </c>
      <c r="AB14" s="157">
        <f>HLOOKUP(AB$1,[5]DatosVinculos!$B$1:$DH$127,$DF14,FALSE)</f>
        <v>17.348104367848279</v>
      </c>
      <c r="AC14" s="157">
        <f>HLOOKUP(AC$1,[5]DatosVinculos!$B$1:$DH$127,$DF14,FALSE)</f>
        <v>17.248875375218901</v>
      </c>
      <c r="AD14" s="157">
        <f>HLOOKUP(AD$1,[5]DatosVinculos!$B$1:$DH$127,$DF14,FALSE)</f>
        <v>18.482337269073138</v>
      </c>
      <c r="AE14" s="157">
        <f>HLOOKUP(AE$1,[5]DatosVinculos!$B$1:$DH$127,$DF14,FALSE)</f>
        <v>18.6032582187513</v>
      </c>
      <c r="AF14" s="157">
        <f>HLOOKUP(AF$1,[5]DatosVinculos!$B$1:$DH$127,$DF14,FALSE)</f>
        <v>36.72568335338017</v>
      </c>
      <c r="AG14" s="157">
        <f>HLOOKUP(AG$1,[5]DatosVinculos!$B$1:$DH$127,$DF14,FALSE)</f>
        <v>36.964077962452997</v>
      </c>
      <c r="AH14" s="157">
        <f>HLOOKUP(AH$1,[5]DatosVinculos!$B$1:$DH$127,$DF14,FALSE)</f>
        <v>12.427723481902699</v>
      </c>
      <c r="AI14" s="157">
        <f>HLOOKUP(AI$1,[5]DatosVinculos!$B$1:$DH$127,$DF14,FALSE)</f>
        <v>12.527265273635599</v>
      </c>
      <c r="AJ14" s="157">
        <f>HLOOKUP(AJ$1,[5]DatosVinculos!$B$1:$DH$127,$DF14,FALSE)</f>
        <v>17.399999999999999</v>
      </c>
      <c r="AK14" s="157">
        <f>HLOOKUP(AK$1,[5]DatosVinculos!$B$1:$DH$127,$DF14,FALSE)</f>
        <v>19.124393973495764</v>
      </c>
      <c r="AL14" s="157">
        <f>HLOOKUP(AL$1,[5]DatosVinculos!$B$1:$DH$127,$DF14,FALSE)</f>
        <v>0</v>
      </c>
      <c r="AM14" s="157">
        <f>HLOOKUP(AM$1,[5]DatosVinculos!$B$1:$DH$127,$DF14,FALSE)</f>
        <v>107.46899809999999</v>
      </c>
      <c r="AN14" s="157">
        <f>HLOOKUP(AN$1,[5]DatosVinculos!$B$1:$DH$127,$DF14,FALSE)</f>
        <v>232.77112903225799</v>
      </c>
      <c r="AO14" s="157">
        <f>HLOOKUP(AO$1,[5]DatosVinculos!$B$1:$DH$127,$DF14,FALSE)</f>
        <v>1.1100000000000001</v>
      </c>
      <c r="AP14" s="157">
        <f>HLOOKUP(AP$1,[5]DatosVinculos!$B$1:$DH$127,$DF14,FALSE)</f>
        <v>18.733333333333299</v>
      </c>
      <c r="AQ14" s="157">
        <f>HLOOKUP(AQ$1,[5]DatosVinculos!$B$1:$DH$127,$DF14,FALSE)</f>
        <v>114.883100566667</v>
      </c>
      <c r="AR14" s="157">
        <f>HLOOKUP(AR$1,[5]DatosVinculos!$B$1:$DH$127,$DF14,FALSE)</f>
        <v>71.884934663004969</v>
      </c>
      <c r="AS14" s="157">
        <f>HLOOKUP(AS$1,[5]DatosVinculos!$B$1:$DH$127,$DF14,FALSE)</f>
        <v>7.9846311475409797</v>
      </c>
      <c r="AT14" s="157">
        <f>HLOOKUP(AT$1,[5]DatosVinculos!$B$1:$DH$127,$DF14,FALSE)</f>
        <v>6.916666666666667</v>
      </c>
      <c r="AU14" s="157">
        <f>HLOOKUP(AU$1,[5]DatosVinculos!$B$1:$DH$127,$DF14,FALSE)</f>
        <v>107.66500000000002</v>
      </c>
      <c r="AV14" s="157">
        <f>HLOOKUP(AV$1,[5]DatosVinculos!$B$1:$DH$127,$DF14,FALSE)</f>
        <v>107.66500000000002</v>
      </c>
      <c r="AW14" s="157">
        <f>HLOOKUP(AW$1,[5]DatosVinculos!$B$1:$DH$127,$DF14,FALSE)</f>
        <v>83.171862310299574</v>
      </c>
      <c r="AX14" s="157">
        <f>HLOOKUP(AX$1,[5]DatosVinculos!$B$1:$DH$127,$DF14,FALSE)</f>
        <v>62.251665451980529</v>
      </c>
      <c r="AY14" s="157">
        <f>HLOOKUP(AY$1,[5]DatosVinculos!$B$1:$DH$127,$DF14,FALSE)</f>
        <v>62.706105381365099</v>
      </c>
      <c r="AZ14" s="157">
        <f>HLOOKUP(AZ$1,[5]DatosVinculos!$B$1:$DH$127,$DF14,FALSE)</f>
        <v>446891.09925996093</v>
      </c>
      <c r="BA14" s="157">
        <f>HLOOKUP(BA$1,[5]DatosVinculos!$B$1:$DH$127,$DF14,FALSE)</f>
        <v>450153.42418117297</v>
      </c>
      <c r="BB14" s="157">
        <f>HLOOKUP(BB$1,[5]DatosVinculos!$B$1:$DH$127,$DF14,FALSE)</f>
        <v>10.799483893333333</v>
      </c>
      <c r="BC14" s="157">
        <f>HLOOKUP(BC$1,[5]DatosVinculos!$B$1:$DH$127,$DF14,FALSE)</f>
        <v>10.8219232250181</v>
      </c>
      <c r="BD14" s="157">
        <f>HLOOKUP(BD$1,[5]DatosVinculos!$B$1:$DH$127,$DF14,FALSE)</f>
        <v>77527.134310242473</v>
      </c>
      <c r="BE14" s="157">
        <f>HLOOKUP(BE$1,[5]DatosVinculos!$B$1:$DH$127,$DF14,FALSE)</f>
        <v>77688.221367782506</v>
      </c>
      <c r="BF14" s="157">
        <f>HLOOKUP(BF$1,[5]DatosVinculos!$B$1:$DH$127,$DF14,FALSE)</f>
        <v>61.135403606341086</v>
      </c>
      <c r="BG14" s="157">
        <f>HLOOKUP(BG$1,[5]DatosVinculos!$B$1:$DH$127,$DF14,FALSE)</f>
        <v>61.610862734349297</v>
      </c>
      <c r="BH14" s="157">
        <f>HLOOKUP(BH$1,[5]DatosVinculos!$B$1:$DH$127,$DF14,FALSE)</f>
        <v>408647.63285522757</v>
      </c>
      <c r="BI14" s="157">
        <f>HLOOKUP(BI$1,[5]DatosVinculos!$B$1:$DH$127,$DF14,FALSE)</f>
        <v>411825.74628402898</v>
      </c>
      <c r="BJ14" s="157">
        <f>HLOOKUP(BJ$1,[5]DatosVinculos!$B$1:$DH$127,$DF14,FALSE)</f>
        <v>10.605833623333332</v>
      </c>
      <c r="BK14" s="157">
        <f>HLOOKUP(BK$1,[5]DatosVinculos!$B$1:$DH$127,$DF14,FALSE)</f>
        <v>10.626292708232301</v>
      </c>
      <c r="BL14" s="157">
        <f>HLOOKUP(BL$1,[5]DatosVinculos!$B$1:$DH$127,$DF14,FALSE)</f>
        <v>70892.617844466338</v>
      </c>
      <c r="BM14" s="157">
        <f>HLOOKUP(BM$1,[5]DatosVinculos!$B$1:$DH$127,$DF14,FALSE)</f>
        <v>71029.372590980798</v>
      </c>
      <c r="BN14" s="157">
        <f>HLOOKUP(BN$1,[5]DatosVinculos!$B$1:$DH$127,$DF14,FALSE)</f>
        <v>57.930708686683488</v>
      </c>
      <c r="BO14" s="157">
        <f>HLOOKUP(BO$1,[5]DatosVinculos!$B$1:$DH$127,$DF14,FALSE)</f>
        <v>58.3696015482818</v>
      </c>
      <c r="BP14" s="157">
        <f>HLOOKUP(BP$1,[5]DatosVinculos!$B$1:$DH$127,$DF14,FALSE)</f>
        <v>247804.4940866339</v>
      </c>
      <c r="BQ14" s="157">
        <f>HLOOKUP(BQ$1,[5]DatosVinculos!$B$1:$DH$127,$DF14,FALSE)</f>
        <v>249681.90290835701</v>
      </c>
      <c r="BR14" s="157">
        <f>HLOOKUP(BR$1,[5]DatosVinculos!$B$1:$DH$127,$DF14,FALSE)</f>
        <v>10.049879804</v>
      </c>
      <c r="BS14" s="157">
        <f>HLOOKUP(BS$1,[5]DatosVinculos!$B$1:$DH$127,$DF14,FALSE)</f>
        <v>10.071694721448999</v>
      </c>
      <c r="BT14" s="157">
        <f>HLOOKUP(BT$1,[5]DatosVinculos!$B$1:$DH$127,$DF14,FALSE)</f>
        <v>42989.382262367668</v>
      </c>
      <c r="BU14" s="157">
        <f>HLOOKUP(BU$1,[5]DatosVinculos!$B$1:$DH$127,$DF14,FALSE)</f>
        <v>43082.697788902697</v>
      </c>
      <c r="BV14" s="157">
        <f>HLOOKUP(BV$1,[5]DatosVinculos!$B$1:$DH$127,$DF14,FALSE)</f>
        <v>63.607760283313667</v>
      </c>
      <c r="BW14" s="157">
        <f>HLOOKUP(BW$1,[5]DatosVinculos!$B$1:$DH$127,$DF14,FALSE)</f>
        <v>64.083933343982906</v>
      </c>
      <c r="BX14" s="157">
        <f>HLOOKUP(BX$1,[5]DatosVinculos!$B$1:$DH$127,$DF14,FALSE)</f>
        <v>658153.20089781494</v>
      </c>
      <c r="BY14" s="157">
        <f>HLOOKUP(BY$1,[5]DatosVinculos!$B$1:$DH$127,$DF14,FALSE)</f>
        <v>663080.19129471004</v>
      </c>
      <c r="BZ14" s="157">
        <f>HLOOKUP(BZ$1,[5]DatosVinculos!$B$1:$DH$127,$DF14,FALSE)</f>
        <v>11.034740640000001</v>
      </c>
      <c r="CA14" s="157">
        <f>HLOOKUP(CA$1,[5]DatosVinculos!$B$1:$DH$127,$DF14,FALSE)</f>
        <v>11.052964311784301</v>
      </c>
      <c r="CB14" s="157">
        <f>HLOOKUP(CB$1,[5]DatosVinculos!$B$1:$DH$127,$DF14,FALSE)</f>
        <v>114177.10419208709</v>
      </c>
      <c r="CC14" s="157">
        <f>HLOOKUP(CC$1,[5]DatosVinculos!$B$1:$DH$127,$DF14,FALSE)</f>
        <v>114365.665585585</v>
      </c>
      <c r="CD14" s="157">
        <f>HLOOKUP(CD$1,[5]DatosVinculos!$B$1:$DH$127,$DF14,FALSE)</f>
        <v>55.371580619510887</v>
      </c>
      <c r="CE14" s="157">
        <f>HLOOKUP(CE$1,[5]DatosVinculos!$B$1:$DH$127,$DF14,FALSE)</f>
        <v>55.773945025827402</v>
      </c>
      <c r="CF14" s="157">
        <f>HLOOKUP(CF$1,[5]DatosVinculos!$B$1:$DH$127,$DF14,FALSE)</f>
        <v>221572.57899658967</v>
      </c>
      <c r="CG14" s="157">
        <f>HLOOKUP(CG$1,[5]DatosVinculos!$B$1:$DH$127,$DF14,FALSE)</f>
        <v>223182.663415519</v>
      </c>
      <c r="CH14" s="157">
        <f>HLOOKUP(CH$1,[5]DatosVinculos!$B$1:$DH$127,$DF14,FALSE)</f>
        <v>9.6059195959999997</v>
      </c>
      <c r="CI14" s="157">
        <f>HLOOKUP(CI$1,[5]DatosVinculos!$B$1:$DH$127,$DF14,FALSE)</f>
        <v>9.6290270522402999</v>
      </c>
      <c r="CJ14" s="157">
        <f>HLOOKUP(CJ$1,[5]DatosVinculos!$B$1:$DH$127,$DF14,FALSE)</f>
        <v>38438.64225486145</v>
      </c>
      <c r="CK14" s="157">
        <f>HLOOKUP(CK$1,[5]DatosVinculos!$B$1:$DH$127,$DF14,FALSE)</f>
        <v>38531.108076094701</v>
      </c>
      <c r="CL14" s="157">
        <f>HLOOKUP(CL$1,[5]DatosVinculos!$B$1:$DH$127,$DF14,FALSE)</f>
        <v>4264.702123</v>
      </c>
      <c r="CM14" s="157">
        <f>HLOOKUP(CM$1,[5]DatosVinculos!$B$1:$DH$127,$DF14,FALSE)</f>
        <v>4266.4440864346498</v>
      </c>
      <c r="CN14" s="157">
        <f>HLOOKUP(CN$1,[5]DatosVinculos!$B$1:$DH$127,$DF14,FALSE)</f>
        <v>161.62303420000001</v>
      </c>
      <c r="CO14" s="157">
        <f>HLOOKUP(CO$1,[5]DatosVinculos!$B$1:$DH$127,$DF14,FALSE)</f>
        <v>166.263647486591</v>
      </c>
      <c r="CP14" s="157">
        <f>HLOOKUP(CP$1,[5]DatosVinculos!$B$1:$DH$127,$DF14,FALSE)</f>
        <v>45.615586</v>
      </c>
      <c r="CQ14" s="157">
        <f>HLOOKUP(CQ$1,[5]DatosVinculos!$B$1:$DH$127,$DF14,FALSE)</f>
        <v>45.122708348449201</v>
      </c>
      <c r="CR14" s="157">
        <f>HLOOKUP(CR$1,[5]DatosVinculos!$B$1:$DH$127,$DF14,FALSE)</f>
        <v>44.378785999999998</v>
      </c>
      <c r="CS14" s="157">
        <f>HLOOKUP(CS$1,[5]DatosVinculos!$B$1:$DH$127,$DF14,FALSE)</f>
        <v>44.064072775515498</v>
      </c>
      <c r="CT14" s="157">
        <f>HLOOKUP(CT$1,[5]DatosVinculos!$B$1:$DH$127,$DF14,FALSE)</f>
        <v>4008.7089230000001</v>
      </c>
      <c r="CU14" s="157">
        <f>HLOOKUP(CU$1,[5]DatosVinculos!$B$1:$DH$127,$DF14,FALSE)</f>
        <v>4003.8901975449298</v>
      </c>
      <c r="CV14" s="157">
        <f>HLOOKUP(CV$1,[5]DatosVinculos!$B$1:$DH$127,$DF14,FALSE)</f>
        <v>45.4034756</v>
      </c>
      <c r="CW14" s="157">
        <f>HLOOKUP(CW$1,[5]DatosVinculos!$B$1:$DH$127,$DF14,FALSE)</f>
        <v>44.9586915636716</v>
      </c>
      <c r="CX14" s="157">
        <f>HLOOKUP(CX$1,[5]DatosVinculos!$B$1:$DH$127,$DF14,FALSE)</f>
        <v>8692.3015739999992</v>
      </c>
      <c r="CY14" s="157">
        <f>HLOOKUP(CY$1,[5]DatosVinculos!$B$1:$DH$127,$DF14,FALSE)</f>
        <v>4765.5755380000001</v>
      </c>
      <c r="CZ14" s="157">
        <f>HLOOKUP(CZ$1,[5]DatosVinculos!$B$1:$DH$127,$DF14,FALSE)</f>
        <v>4767.4260746781001</v>
      </c>
      <c r="DA14" s="157">
        <f>HLOOKUP(DA$1,[5]DatosVinculos!$B$1:$DH$127,$DF14,FALSE)</f>
        <v>10.51023975</v>
      </c>
      <c r="DB14" s="157">
        <f>HLOOKUP(DB$1,[5]DatosVinculos!$B$1:$DH$127,$DF14,FALSE)</f>
        <v>10.543325589902</v>
      </c>
      <c r="DC14" s="157">
        <f>HLOOKUP(DC$1,[5]DatosVinculos!$B$1:$DH$127,$DF14,FALSE)</f>
        <v>0.97784621455306797</v>
      </c>
      <c r="DD14" s="157">
        <f>HLOOKUP(DD$1,[5]DatosVinculos!$B$1:$DH$127,$DF14,FALSE)</f>
        <v>1.10887039858075</v>
      </c>
      <c r="DF14">
        <v>14</v>
      </c>
    </row>
    <row r="15" spans="1:110">
      <c r="A15" t="s">
        <v>19</v>
      </c>
      <c r="B15" s="157">
        <f>HLOOKUP(B$1,[5]DatosVinculos!$B$1:$DH$127,$DF15,FALSE)</f>
        <v>7734653.1979999999</v>
      </c>
      <c r="C15" s="157">
        <f>HLOOKUP(C$1,[5]DatosVinculos!$B$1:$DH$127,$DF15,FALSE)</f>
        <v>7702652.5608169101</v>
      </c>
      <c r="D15" s="157">
        <f>HLOOKUP(D$1,[5]DatosVinculos!$B$1:$DH$127,$DF15,FALSE)</f>
        <v>234228.28500977054</v>
      </c>
      <c r="E15" s="157">
        <f>HLOOKUP(E$1,[5]DatosVinculos!$B$1:$DH$127,$DF15,FALSE)</f>
        <v>5933955.4989999998</v>
      </c>
      <c r="F15" s="157">
        <f>HLOOKUP(F$1,[5]DatosVinculos!$B$1:$DH$127,$DF15,FALSE)</f>
        <v>5654168.5001077997</v>
      </c>
      <c r="G15" s="157">
        <f>HLOOKUP(G$1,[5]DatosVinculos!$B$1:$DH$127,$DF15,FALSE)</f>
        <v>1648862.0109999999</v>
      </c>
      <c r="H15" s="157">
        <f>HLOOKUP(H$1,[5]DatosVinculos!$B$1:$DH$127,$DF15,FALSE)</f>
        <v>1758037.81027434</v>
      </c>
      <c r="I15" s="157">
        <f>HLOOKUP(I$1,[5]DatosVinculos!$B$1:$DH$127,$DF15,FALSE)</f>
        <v>1339057.602</v>
      </c>
      <c r="J15" s="157">
        <f>HLOOKUP(J$1,[5]DatosVinculos!$B$1:$DH$127,$DF15,FALSE)</f>
        <v>1411914.76048779</v>
      </c>
      <c r="K15" s="157">
        <f>HLOOKUP(K$1,[5]DatosVinculos!$B$1:$DH$127,$DF15,FALSE)</f>
        <v>1109289.2903059986</v>
      </c>
      <c r="L15" s="157">
        <f>HLOOKUP(L$1,[5]DatosVinculos!$B$1:$DH$127,$DF15,FALSE)</f>
        <v>1207584.5922079301</v>
      </c>
      <c r="M15" s="157">
        <f>HLOOKUP(M$1,[5]DatosVinculos!$B$1:$DH$127,$DF15,FALSE)</f>
        <v>4830246.4720774861</v>
      </c>
      <c r="N15" s="157">
        <f>HLOOKUP(N$1,[5]DatosVinculos!$B$1:$DH$127,$DF15,FALSE)</f>
        <v>5117565.8201908404</v>
      </c>
      <c r="O15" s="157">
        <f>HLOOKUP(O$1,[5]DatosVinculos!$B$1:$DH$127,$DF15,FALSE)</f>
        <v>1033477.82289869</v>
      </c>
      <c r="P15" s="157">
        <f>HLOOKUP(P$1,[5]DatosVinculos!$B$1:$DH$127,$DF15,FALSE)</f>
        <v>1288744.9469021</v>
      </c>
      <c r="Q15" s="157">
        <f>HLOOKUP(Q$1,[5]DatosVinculos!$B$1:$DH$127,$DF15,FALSE)</f>
        <v>3781599.1872533541</v>
      </c>
      <c r="R15" s="157">
        <f>HLOOKUP(R$1,[5]DatosVinculos!$B$1:$DH$127,$DF15,FALSE)</f>
        <v>3845431.0730184601</v>
      </c>
      <c r="S15" s="157">
        <f>HLOOKUP(S$1,[5]DatosVinculos!$B$1:$DH$127,$DF15,FALSE)</f>
        <v>96136.498758332877</v>
      </c>
      <c r="T15" s="157">
        <f>HLOOKUP(T$1,[5]DatosVinculos!$B$1:$DH$127,$DF15,FALSE)</f>
        <v>108131.255107359</v>
      </c>
      <c r="U15" s="157">
        <f>HLOOKUP(U$1,[5]DatosVinculos!$B$1:$DH$127,$DF15,FALSE)</f>
        <v>3783379.1101456801</v>
      </c>
      <c r="V15" s="157">
        <f>HLOOKUP(V$1,[5]DatosVinculos!$B$1:$DH$127,$DF15,FALSE)</f>
        <v>3812520.3930647201</v>
      </c>
      <c r="W15" s="157">
        <f>HLOOKUP(W$1,[5]DatosVinculos!$B$1:$DH$127,$DF15,FALSE)</f>
        <v>855633.4632</v>
      </c>
      <c r="X15" s="157">
        <f>HLOOKUP(X$1,[5]DatosVinculos!$B$1:$DH$127,$DF15,FALSE)</f>
        <v>834436.38796910294</v>
      </c>
      <c r="Y15" s="157">
        <f>HLOOKUP(Y$1,[5]DatosVinculos!$B$1:$DH$127,$DF15,FALSE)</f>
        <v>208072.68095192907</v>
      </c>
      <c r="Z15" s="157">
        <f>HLOOKUP(Z$1,[5]DatosVinculos!$B$1:$DH$127,$DF15,FALSE)</f>
        <v>473068.91078868153</v>
      </c>
      <c r="AA15" s="157">
        <f>HLOOKUP(AA$1,[5]DatosVinculos!$B$1:$DH$127,$DF15,FALSE)</f>
        <v>146.51447147489381</v>
      </c>
      <c r="AB15" s="157">
        <f>HLOOKUP(AB$1,[5]DatosVinculos!$B$1:$DH$127,$DF15,FALSE)</f>
        <v>17.778014304128956</v>
      </c>
      <c r="AC15" s="157">
        <f>HLOOKUP(AC$1,[5]DatosVinculos!$B$1:$DH$127,$DF15,FALSE)</f>
        <v>17.764867445418499</v>
      </c>
      <c r="AD15" s="157">
        <f>HLOOKUP(AD$1,[5]DatosVinculos!$B$1:$DH$127,$DF15,FALSE)</f>
        <v>19.176579527286563</v>
      </c>
      <c r="AE15" s="157">
        <f>HLOOKUP(AE$1,[5]DatosVinculos!$B$1:$DH$127,$DF15,FALSE)</f>
        <v>19.150011136933401</v>
      </c>
      <c r="AF15" s="157">
        <f>HLOOKUP(AF$1,[5]DatosVinculos!$B$1:$DH$127,$DF15,FALSE)</f>
        <v>36.798580614883015</v>
      </c>
      <c r="AG15" s="157">
        <f>HLOOKUP(AG$1,[5]DatosVinculos!$B$1:$DH$127,$DF15,FALSE)</f>
        <v>37.972421056789798</v>
      </c>
      <c r="AH15" s="157">
        <f>HLOOKUP(AH$1,[5]DatosVinculos!$B$1:$DH$127,$DF15,FALSE)</f>
        <v>13.153603002870101</v>
      </c>
      <c r="AI15" s="157">
        <f>HLOOKUP(AI$1,[5]DatosVinculos!$B$1:$DH$127,$DF15,FALSE)</f>
        <v>12.9020363064202</v>
      </c>
      <c r="AJ15" s="157">
        <f>HLOOKUP(AJ$1,[5]DatosVinculos!$B$1:$DH$127,$DF15,FALSE)</f>
        <v>17.100000000000001</v>
      </c>
      <c r="AK15" s="157">
        <f>HLOOKUP(AK$1,[5]DatosVinculos!$B$1:$DH$127,$DF15,FALSE)</f>
        <v>19.145626948834277</v>
      </c>
      <c r="AL15" s="157">
        <f>HLOOKUP(AL$1,[5]DatosVinculos!$B$1:$DH$127,$DF15,FALSE)</f>
        <v>0</v>
      </c>
      <c r="AM15" s="157">
        <f>HLOOKUP(AM$1,[5]DatosVinculos!$B$1:$DH$127,$DF15,FALSE)</f>
        <v>110.94400546666699</v>
      </c>
      <c r="AN15" s="157">
        <f>HLOOKUP(AN$1,[5]DatosVinculos!$B$1:$DH$127,$DF15,FALSE)</f>
        <v>242.35859375000001</v>
      </c>
      <c r="AO15" s="157">
        <f>HLOOKUP(AO$1,[5]DatosVinculos!$B$1:$DH$127,$DF15,FALSE)</f>
        <v>1.11333333333333</v>
      </c>
      <c r="AP15" s="157">
        <f>HLOOKUP(AP$1,[5]DatosVinculos!$B$1:$DH$127,$DF15,FALSE)</f>
        <v>16.6666666666667</v>
      </c>
      <c r="AQ15" s="157">
        <f>HLOOKUP(AQ$1,[5]DatosVinculos!$B$1:$DH$127,$DF15,FALSE)</f>
        <v>116.84042076666699</v>
      </c>
      <c r="AR15" s="157">
        <f>HLOOKUP(AR$1,[5]DatosVinculos!$B$1:$DH$127,$DF15,FALSE)</f>
        <v>72.633643107699939</v>
      </c>
      <c r="AS15" s="157">
        <f>HLOOKUP(AS$1,[5]DatosVinculos!$B$1:$DH$127,$DF15,FALSE)</f>
        <v>6.9734623809523804</v>
      </c>
      <c r="AT15" s="157">
        <f>HLOOKUP(AT$1,[5]DatosVinculos!$B$1:$DH$127,$DF15,FALSE)</f>
        <v>6.663333333333334</v>
      </c>
      <c r="AU15" s="157">
        <f>HLOOKUP(AU$1,[5]DatosVinculos!$B$1:$DH$127,$DF15,FALSE)</f>
        <v>56.000000000000007</v>
      </c>
      <c r="AV15" s="157">
        <f>HLOOKUP(AV$1,[5]DatosVinculos!$B$1:$DH$127,$DF15,FALSE)</f>
        <v>56.000000000000007</v>
      </c>
      <c r="AW15" s="157">
        <f>HLOOKUP(AW$1,[5]DatosVinculos!$B$1:$DH$127,$DF15,FALSE)</f>
        <v>67.888235600440424</v>
      </c>
      <c r="AX15" s="157">
        <f>HLOOKUP(AX$1,[5]DatosVinculos!$B$1:$DH$127,$DF15,FALSE)</f>
        <v>64.455341528245555</v>
      </c>
      <c r="AY15" s="157">
        <f>HLOOKUP(AY$1,[5]DatosVinculos!$B$1:$DH$127,$DF15,FALSE)</f>
        <v>64.205586974484504</v>
      </c>
      <c r="AZ15" s="157">
        <f>HLOOKUP(AZ$1,[5]DatosVinculos!$B$1:$DH$127,$DF15,FALSE)</f>
        <v>462710.80813015351</v>
      </c>
      <c r="BA15" s="157">
        <f>HLOOKUP(BA$1,[5]DatosVinculos!$B$1:$DH$127,$DF15,FALSE)</f>
        <v>460917.87478030601</v>
      </c>
      <c r="BB15" s="157">
        <f>HLOOKUP(BB$1,[5]DatosVinculos!$B$1:$DH$127,$DF15,FALSE)</f>
        <v>11.458879836666666</v>
      </c>
      <c r="BC15" s="157">
        <f>HLOOKUP(BC$1,[5]DatosVinculos!$B$1:$DH$127,$DF15,FALSE)</f>
        <v>11.3935690372222</v>
      </c>
      <c r="BD15" s="157">
        <f>HLOOKUP(BD$1,[5]DatosVinculos!$B$1:$DH$127,$DF15,FALSE)</f>
        <v>82260.793656129375</v>
      </c>
      <c r="BE15" s="157">
        <f>HLOOKUP(BE$1,[5]DatosVinculos!$B$1:$DH$127,$DF15,FALSE)</f>
        <v>81791.9417024461</v>
      </c>
      <c r="BF15" s="157">
        <f>HLOOKUP(BF$1,[5]DatosVinculos!$B$1:$DH$127,$DF15,FALSE)</f>
        <v>63.410499398209744</v>
      </c>
      <c r="BG15" s="157">
        <f>HLOOKUP(BG$1,[5]DatosVinculos!$B$1:$DH$127,$DF15,FALSE)</f>
        <v>62.9561695235504</v>
      </c>
      <c r="BH15" s="157">
        <f>HLOOKUP(BH$1,[5]DatosVinculos!$B$1:$DH$127,$DF15,FALSE)</f>
        <v>423855.06512888294</v>
      </c>
      <c r="BI15" s="157">
        <f>HLOOKUP(BI$1,[5]DatosVinculos!$B$1:$DH$127,$DF15,FALSE)</f>
        <v>420818.18605626503</v>
      </c>
      <c r="BJ15" s="157">
        <f>HLOOKUP(BJ$1,[5]DatosVinculos!$B$1:$DH$127,$DF15,FALSE)</f>
        <v>11.273127653333333</v>
      </c>
      <c r="BK15" s="157">
        <f>HLOOKUP(BK$1,[5]DatosVinculos!$B$1:$DH$127,$DF15,FALSE)</f>
        <v>11.183112654748101</v>
      </c>
      <c r="BL15" s="157">
        <f>HLOOKUP(BL$1,[5]DatosVinculos!$B$1:$DH$127,$DF15,FALSE)</f>
        <v>75353.014107387906</v>
      </c>
      <c r="BM15" s="157">
        <f>HLOOKUP(BM$1,[5]DatosVinculos!$B$1:$DH$127,$DF15,FALSE)</f>
        <v>74751.326477874594</v>
      </c>
      <c r="BN15" s="157">
        <f>HLOOKUP(BN$1,[5]DatosVinculos!$B$1:$DH$127,$DF15,FALSE)</f>
        <v>59.981425189445339</v>
      </c>
      <c r="BO15" s="157">
        <f>HLOOKUP(BO$1,[5]DatosVinculos!$B$1:$DH$127,$DF15,FALSE)</f>
        <v>59.750149703087601</v>
      </c>
      <c r="BP15" s="157">
        <f>HLOOKUP(BP$1,[5]DatosVinculos!$B$1:$DH$127,$DF15,FALSE)</f>
        <v>256576.64234793809</v>
      </c>
      <c r="BQ15" s="157">
        <f>HLOOKUP(BQ$1,[5]DatosVinculos!$B$1:$DH$127,$DF15,FALSE)</f>
        <v>255587.33795022601</v>
      </c>
      <c r="BR15" s="157">
        <f>HLOOKUP(BR$1,[5]DatosVinculos!$B$1:$DH$127,$DF15,FALSE)</f>
        <v>10.66350635</v>
      </c>
      <c r="BS15" s="157">
        <f>HLOOKUP(BS$1,[5]DatosVinculos!$B$1:$DH$127,$DF15,FALSE)</f>
        <v>10.6050111923867</v>
      </c>
      <c r="BT15" s="157">
        <f>HLOOKUP(BT$1,[5]DatosVinculos!$B$1:$DH$127,$DF15,FALSE)</f>
        <v>45614.23217767023</v>
      </c>
      <c r="BU15" s="157">
        <f>HLOOKUP(BU$1,[5]DatosVinculos!$B$1:$DH$127,$DF15,FALSE)</f>
        <v>45364.013195925101</v>
      </c>
      <c r="BV15" s="157">
        <f>HLOOKUP(BV$1,[5]DatosVinculos!$B$1:$DH$127,$DF15,FALSE)</f>
        <v>64.966921928119262</v>
      </c>
      <c r="BW15" s="157">
        <f>HLOOKUP(BW$1,[5]DatosVinculos!$B$1:$DH$127,$DF15,FALSE)</f>
        <v>65.549365097380502</v>
      </c>
      <c r="BX15" s="157">
        <f>HLOOKUP(BX$1,[5]DatosVinculos!$B$1:$DH$127,$DF15,FALSE)</f>
        <v>672216.52560979989</v>
      </c>
      <c r="BY15" s="157">
        <f>HLOOKUP(BY$1,[5]DatosVinculos!$B$1:$DH$127,$DF15,FALSE)</f>
        <v>678243.099010473</v>
      </c>
      <c r="BZ15" s="157">
        <f>HLOOKUP(BZ$1,[5]DatosVinculos!$B$1:$DH$127,$DF15,FALSE)</f>
        <v>11.549828673333334</v>
      </c>
      <c r="CA15" s="157">
        <f>HLOOKUP(CA$1,[5]DatosVinculos!$B$1:$DH$127,$DF15,FALSE)</f>
        <v>11.644226103531199</v>
      </c>
      <c r="CB15" s="157">
        <f>HLOOKUP(CB$1,[5]DatosVinculos!$B$1:$DH$127,$DF15,FALSE)</f>
        <v>119506.75007762891</v>
      </c>
      <c r="CC15" s="157">
        <f>HLOOKUP(CC$1,[5]DatosVinculos!$B$1:$DH$127,$DF15,FALSE)</f>
        <v>120483.485787329</v>
      </c>
      <c r="CD15" s="157">
        <f>HLOOKUP(CD$1,[5]DatosVinculos!$B$1:$DH$127,$DF15,FALSE)</f>
        <v>57.382169452772068</v>
      </c>
      <c r="CE15" s="157">
        <f>HLOOKUP(CE$1,[5]DatosVinculos!$B$1:$DH$127,$DF15,FALSE)</f>
        <v>57.018782251757301</v>
      </c>
      <c r="CF15" s="157">
        <f>HLOOKUP(CF$1,[5]DatosVinculos!$B$1:$DH$127,$DF15,FALSE)</f>
        <v>229618.06637663476</v>
      </c>
      <c r="CG15" s="157">
        <f>HLOOKUP(CG$1,[5]DatosVinculos!$B$1:$DH$127,$DF15,FALSE)</f>
        <v>228163.95149690201</v>
      </c>
      <c r="CH15" s="157">
        <f>HLOOKUP(CH$1,[5]DatosVinculos!$B$1:$DH$127,$DF15,FALSE)</f>
        <v>10.201410293333334</v>
      </c>
      <c r="CI15" s="157">
        <f>HLOOKUP(CI$1,[5]DatosVinculos!$B$1:$DH$127,$DF15,FALSE)</f>
        <v>10.116929078682199</v>
      </c>
      <c r="CJ15" s="157">
        <f>HLOOKUP(CJ$1,[5]DatosVinculos!$B$1:$DH$127,$DF15,FALSE)</f>
        <v>40821.532685302445</v>
      </c>
      <c r="CK15" s="157">
        <f>HLOOKUP(CK$1,[5]DatosVinculos!$B$1:$DH$127,$DF15,FALSE)</f>
        <v>40483.476224042897</v>
      </c>
      <c r="CL15" s="157">
        <f>HLOOKUP(CL$1,[5]DatosVinculos!$B$1:$DH$127,$DF15,FALSE)</f>
        <v>4315.5454529999997</v>
      </c>
      <c r="CM15" s="157">
        <f>HLOOKUP(CM$1,[5]DatosVinculos!$B$1:$DH$127,$DF15,FALSE)</f>
        <v>4317.48001929578</v>
      </c>
      <c r="CN15" s="157">
        <f>HLOOKUP(CN$1,[5]DatosVinculos!$B$1:$DH$127,$DF15,FALSE)</f>
        <v>165.66133790000001</v>
      </c>
      <c r="CO15" s="157">
        <f>HLOOKUP(CO$1,[5]DatosVinculos!$B$1:$DH$127,$DF15,FALSE)</f>
        <v>165.93381359152801</v>
      </c>
      <c r="CP15" s="157">
        <f>HLOOKUP(CP$1,[5]DatosVinculos!$B$1:$DH$127,$DF15,FALSE)</f>
        <v>44.905346999999999</v>
      </c>
      <c r="CQ15" s="157">
        <f>HLOOKUP(CQ$1,[5]DatosVinculos!$B$1:$DH$127,$DF15,FALSE)</f>
        <v>44.8810851851389</v>
      </c>
      <c r="CR15" s="157">
        <f>HLOOKUP(CR$1,[5]DatosVinculos!$B$1:$DH$127,$DF15,FALSE)</f>
        <v>43.428722</v>
      </c>
      <c r="CS15" s="157">
        <f>HLOOKUP(CS$1,[5]DatosVinculos!$B$1:$DH$127,$DF15,FALSE)</f>
        <v>43.675414700085298</v>
      </c>
      <c r="CT15" s="157">
        <f>HLOOKUP(CT$1,[5]DatosVinculos!$B$1:$DH$127,$DF15,FALSE)</f>
        <v>4058.1446919999998</v>
      </c>
      <c r="CU15" s="157">
        <f>HLOOKUP(CU$1,[5]DatosVinculos!$B$1:$DH$127,$DF15,FALSE)</f>
        <v>4057.27758365823</v>
      </c>
      <c r="CV15" s="157">
        <f>HLOOKUP(CV$1,[5]DatosVinculos!$B$1:$DH$127,$DF15,FALSE)</f>
        <v>44.95606729</v>
      </c>
      <c r="CW15" s="157">
        <f>HLOOKUP(CW$1,[5]DatosVinculos!$B$1:$DH$127,$DF15,FALSE)</f>
        <v>44.845615463955603</v>
      </c>
      <c r="CX15" s="157">
        <f>HLOOKUP(CX$1,[5]DatosVinculos!$B$1:$DH$127,$DF15,FALSE)</f>
        <v>8736.1515739999995</v>
      </c>
      <c r="CY15" s="157">
        <f>HLOOKUP(CY$1,[5]DatosVinculos!$B$1:$DH$127,$DF15,FALSE)</f>
        <v>4823.7138830000004</v>
      </c>
      <c r="CZ15" s="157">
        <f>HLOOKUP(CZ$1,[5]DatosVinculos!$B$1:$DH$127,$DF15,FALSE)</f>
        <v>4824.1411694860499</v>
      </c>
      <c r="DA15" s="157">
        <f>HLOOKUP(DA$1,[5]DatosVinculos!$B$1:$DH$127,$DF15,FALSE)</f>
        <v>10.534796269999999</v>
      </c>
      <c r="DB15" s="157">
        <f>HLOOKUP(DB$1,[5]DatosVinculos!$B$1:$DH$127,$DF15,FALSE)</f>
        <v>10.5572556477824</v>
      </c>
      <c r="DC15" s="157">
        <f>HLOOKUP(DC$1,[5]DatosVinculos!$B$1:$DH$127,$DF15,FALSE)</f>
        <v>1.2873897894080382</v>
      </c>
      <c r="DD15" s="157">
        <f>HLOOKUP(DD$1,[5]DatosVinculos!$B$1:$DH$127,$DF15,FALSE)</f>
        <v>1.1556967371389799</v>
      </c>
      <c r="DF15">
        <v>15</v>
      </c>
    </row>
    <row r="16" spans="1:110">
      <c r="A16" t="s">
        <v>20</v>
      </c>
      <c r="B16" s="157">
        <f>HLOOKUP(B$1,[5]DatosVinculos!$B$1:$DH$127,$DF16,FALSE)</f>
        <v>7689730.2989999996</v>
      </c>
      <c r="C16" s="157">
        <f>HLOOKUP(C$1,[5]DatosVinculos!$B$1:$DH$127,$DF16,FALSE)</f>
        <v>7615188.8819528697</v>
      </c>
      <c r="D16" s="157">
        <f>HLOOKUP(D$1,[5]DatosVinculos!$B$1:$DH$127,$DF16,FALSE)</f>
        <v>233778.1943420941</v>
      </c>
      <c r="E16" s="157">
        <f>HLOOKUP(E$1,[5]DatosVinculos!$B$1:$DH$127,$DF16,FALSE)</f>
        <v>5647761.4869999997</v>
      </c>
      <c r="F16" s="157">
        <f>HLOOKUP(F$1,[5]DatosVinculos!$B$1:$DH$127,$DF16,FALSE)</f>
        <v>5606819.9428438898</v>
      </c>
      <c r="G16" s="157">
        <f>HLOOKUP(G$1,[5]DatosVinculos!$B$1:$DH$127,$DF16,FALSE)</f>
        <v>1787290.2590000001</v>
      </c>
      <c r="H16" s="157">
        <f>HLOOKUP(H$1,[5]DatosVinculos!$B$1:$DH$127,$DF16,FALSE)</f>
        <v>1719740.0954199799</v>
      </c>
      <c r="I16" s="157">
        <f>HLOOKUP(I$1,[5]DatosVinculos!$B$1:$DH$127,$DF16,FALSE)</f>
        <v>1384666.83</v>
      </c>
      <c r="J16" s="157">
        <f>HLOOKUP(J$1,[5]DatosVinculos!$B$1:$DH$127,$DF16,FALSE)</f>
        <v>1406593.6849732699</v>
      </c>
      <c r="K16" s="157">
        <f>HLOOKUP(K$1,[5]DatosVinculos!$B$1:$DH$127,$DF16,FALSE)</f>
        <v>1191483.1656924593</v>
      </c>
      <c r="L16" s="157">
        <f>HLOOKUP(L$1,[5]DatosVinculos!$B$1:$DH$127,$DF16,FALSE)</f>
        <v>1203324.2181871999</v>
      </c>
      <c r="M16" s="157">
        <f>HLOOKUP(M$1,[5]DatosVinculos!$B$1:$DH$127,$DF16,FALSE)</f>
        <v>5202399.286105562</v>
      </c>
      <c r="N16" s="157">
        <f>HLOOKUP(N$1,[5]DatosVinculos!$B$1:$DH$127,$DF16,FALSE)</f>
        <v>5180032.2138604699</v>
      </c>
      <c r="O16" s="157">
        <f>HLOOKUP(O$1,[5]DatosVinculos!$B$1:$DH$127,$DF16,FALSE)</f>
        <v>1368047.5097094304</v>
      </c>
      <c r="P16" s="157">
        <f>HLOOKUP(P$1,[5]DatosVinculos!$B$1:$DH$127,$DF16,FALSE)</f>
        <v>1313850.8229674201</v>
      </c>
      <c r="Q16" s="157">
        <f>HLOOKUP(Q$1,[5]DatosVinculos!$B$1:$DH$127,$DF16,FALSE)</f>
        <v>3857498.7104152911</v>
      </c>
      <c r="R16" s="157">
        <f>HLOOKUP(R$1,[5]DatosVinculos!$B$1:$DH$127,$DF16,FALSE)</f>
        <v>3878459.4321508999</v>
      </c>
      <c r="S16" s="157">
        <f>HLOOKUP(S$1,[5]DatosVinculos!$B$1:$DH$127,$DF16,FALSE)</f>
        <v>109895.1299484654</v>
      </c>
      <c r="T16" s="157">
        <f>HLOOKUP(T$1,[5]DatosVinculos!$B$1:$DH$127,$DF16,FALSE)</f>
        <v>112244.971688655</v>
      </c>
      <c r="U16" s="157">
        <f>HLOOKUP(U$1,[5]DatosVinculos!$B$1:$DH$127,$DF16,FALSE)</f>
        <v>3820088.7846766999</v>
      </c>
      <c r="V16" s="157">
        <f>HLOOKUP(V$1,[5]DatosVinculos!$B$1:$DH$127,$DF16,FALSE)</f>
        <v>3843951.8644108302</v>
      </c>
      <c r="W16" s="157">
        <f>HLOOKUP(W$1,[5]DatosVinculos!$B$1:$DH$127,$DF16,FALSE)</f>
        <v>932889.35479999997</v>
      </c>
      <c r="X16" s="157">
        <f>HLOOKUP(X$1,[5]DatosVinculos!$B$1:$DH$127,$DF16,FALSE)</f>
        <v>929829.31950227497</v>
      </c>
      <c r="Y16" s="157">
        <f>HLOOKUP(Y$1,[5]DatosVinculos!$B$1:$DH$127,$DF16,FALSE)</f>
        <v>23341.968131388505</v>
      </c>
      <c r="Z16" s="157">
        <f>HLOOKUP(Z$1,[5]DatosVinculos!$B$1:$DH$127,$DF16,FALSE)</f>
        <v>509136.06266669906</v>
      </c>
      <c r="AA16" s="157">
        <f>HLOOKUP(AA$1,[5]DatosVinculos!$B$1:$DH$127,$DF16,FALSE)</f>
        <v>-36.165536224472362</v>
      </c>
      <c r="AB16" s="157">
        <f>HLOOKUP(AB$1,[5]DatosVinculos!$B$1:$DH$127,$DF16,FALSE)</f>
        <v>18.254816665959542</v>
      </c>
      <c r="AC16" s="157">
        <f>HLOOKUP(AC$1,[5]DatosVinculos!$B$1:$DH$127,$DF16,FALSE)</f>
        <v>18.272963511938599</v>
      </c>
      <c r="AD16" s="157">
        <f>HLOOKUP(AD$1,[5]DatosVinculos!$B$1:$DH$127,$DF16,FALSE)</f>
        <v>19.864971673324501</v>
      </c>
      <c r="AE16" s="157">
        <f>HLOOKUP(AE$1,[5]DatosVinculos!$B$1:$DH$127,$DF16,FALSE)</f>
        <v>19.692126176942502</v>
      </c>
      <c r="AF16" s="157">
        <f>HLOOKUP(AF$1,[5]DatosVinculos!$B$1:$DH$127,$DF16,FALSE)</f>
        <v>40.602333537434319</v>
      </c>
      <c r="AG16" s="157">
        <f>HLOOKUP(AG$1,[5]DatosVinculos!$B$1:$DH$127,$DF16,FALSE)</f>
        <v>39.226184203333098</v>
      </c>
      <c r="AH16" s="157">
        <f>HLOOKUP(AH$1,[5]DatosVinculos!$B$1:$DH$127,$DF16,FALSE)</f>
        <v>13.133521782770373</v>
      </c>
      <c r="AI16" s="157">
        <f>HLOOKUP(AI$1,[5]DatosVinculos!$B$1:$DH$127,$DF16,FALSE)</f>
        <v>13.1950232507082</v>
      </c>
      <c r="AJ16" s="157">
        <f>HLOOKUP(AJ$1,[5]DatosVinculos!$B$1:$DH$127,$DF16,FALSE)</f>
        <v>16.400000000000002</v>
      </c>
      <c r="AK16" s="157">
        <f>HLOOKUP(AK$1,[5]DatosVinculos!$B$1:$DH$127,$DF16,FALSE)</f>
        <v>19.180922258510602</v>
      </c>
      <c r="AL16" s="157">
        <f>HLOOKUP(AL$1,[5]DatosVinculos!$B$1:$DH$127,$DF16,FALSE)</f>
        <v>0</v>
      </c>
      <c r="AM16" s="157">
        <f>HLOOKUP(AM$1,[5]DatosVinculos!$B$1:$DH$127,$DF16,FALSE)</f>
        <v>113.1124708</v>
      </c>
      <c r="AN16" s="157">
        <f>HLOOKUP(AN$1,[5]DatosVinculos!$B$1:$DH$127,$DF16,FALSE)</f>
        <v>245.11419354838699</v>
      </c>
      <c r="AO16" s="157">
        <f>HLOOKUP(AO$1,[5]DatosVinculos!$B$1:$DH$127,$DF16,FALSE)</f>
        <v>1.1000000000000001</v>
      </c>
      <c r="AP16" s="157">
        <f>HLOOKUP(AP$1,[5]DatosVinculos!$B$1:$DH$127,$DF16,FALSE)</f>
        <v>17.266666666666701</v>
      </c>
      <c r="AQ16" s="157">
        <f>HLOOKUP(AQ$1,[5]DatosVinculos!$B$1:$DH$127,$DF16,FALSE)</f>
        <v>120.9741195</v>
      </c>
      <c r="AR16" s="157">
        <f>HLOOKUP(AR$1,[5]DatosVinculos!$B$1:$DH$127,$DF16,FALSE)</f>
        <v>73.219107740660476</v>
      </c>
      <c r="AS16" s="157">
        <f>HLOOKUP(AS$1,[5]DatosVinculos!$B$1:$DH$127,$DF16,FALSE)</f>
        <v>7.4828629032258096</v>
      </c>
      <c r="AT16" s="157">
        <f>HLOOKUP(AT$1,[5]DatosVinculos!$B$1:$DH$127,$DF16,FALSE)</f>
        <v>7.1566666666666663</v>
      </c>
      <c r="AU16" s="157">
        <f>HLOOKUP(AU$1,[5]DatosVinculos!$B$1:$DH$127,$DF16,FALSE)</f>
        <v>52.5</v>
      </c>
      <c r="AV16" s="157">
        <f>HLOOKUP(AV$1,[5]DatosVinculos!$B$1:$DH$127,$DF16,FALSE)</f>
        <v>52.5</v>
      </c>
      <c r="AW16" s="157">
        <f>HLOOKUP(AW$1,[5]DatosVinculos!$B$1:$DH$127,$DF16,FALSE)</f>
        <v>76.881304564738613</v>
      </c>
      <c r="AX16" s="157">
        <f>HLOOKUP(AX$1,[5]DatosVinculos!$B$1:$DH$127,$DF16,FALSE)</f>
        <v>65.668160880631632</v>
      </c>
      <c r="AY16" s="157">
        <f>HLOOKUP(AY$1,[5]DatosVinculos!$B$1:$DH$127,$DF16,FALSE)</f>
        <v>65.465966155074796</v>
      </c>
      <c r="AZ16" s="157">
        <f>HLOOKUP(AZ$1,[5]DatosVinculos!$B$1:$DH$127,$DF16,FALSE)</f>
        <v>471417.37316188985</v>
      </c>
      <c r="BA16" s="157">
        <f>HLOOKUP(BA$1,[5]DatosVinculos!$B$1:$DH$127,$DF16,FALSE)</f>
        <v>469965.86142347701</v>
      </c>
      <c r="BB16" s="157">
        <f>HLOOKUP(BB$1,[5]DatosVinculos!$B$1:$DH$127,$DF16,FALSE)</f>
        <v>11.987602376666667</v>
      </c>
      <c r="BC16" s="157">
        <f>HLOOKUP(BC$1,[5]DatosVinculos!$B$1:$DH$127,$DF16,FALSE)</f>
        <v>11.9652308592088</v>
      </c>
      <c r="BD16" s="157">
        <f>HLOOKUP(BD$1,[5]DatosVinculos!$B$1:$DH$127,$DF16,FALSE)</f>
        <v>86056.377202185351</v>
      </c>
      <c r="BE16" s="157">
        <f>HLOOKUP(BE$1,[5]DatosVinculos!$B$1:$DH$127,$DF16,FALSE)</f>
        <v>85895.776968172097</v>
      </c>
      <c r="BF16" s="157">
        <f>HLOOKUP(BF$1,[5]DatosVinculos!$B$1:$DH$127,$DF16,FALSE)</f>
        <v>64.772379347138639</v>
      </c>
      <c r="BG16" s="157">
        <f>HLOOKUP(BG$1,[5]DatosVinculos!$B$1:$DH$127,$DF16,FALSE)</f>
        <v>64.603635271713699</v>
      </c>
      <c r="BH16" s="157">
        <f>HLOOKUP(BH$1,[5]DatosVinculos!$B$1:$DH$127,$DF16,FALSE)</f>
        <v>432958.28494151973</v>
      </c>
      <c r="BI16" s="157">
        <f>HLOOKUP(BI$1,[5]DatosVinculos!$B$1:$DH$127,$DF16,FALSE)</f>
        <v>431830.34821634699</v>
      </c>
      <c r="BJ16" s="157">
        <f>HLOOKUP(BJ$1,[5]DatosVinculos!$B$1:$DH$127,$DF16,FALSE)</f>
        <v>11.824079100000001</v>
      </c>
      <c r="BK16" s="157">
        <f>HLOOKUP(BK$1,[5]DatosVinculos!$B$1:$DH$127,$DF16,FALSE)</f>
        <v>11.8028988366964</v>
      </c>
      <c r="BL16" s="157">
        <f>HLOOKUP(BL$1,[5]DatosVinculos!$B$1:$DH$127,$DF16,FALSE)</f>
        <v>79035.74115615715</v>
      </c>
      <c r="BM16" s="157">
        <f>HLOOKUP(BM$1,[5]DatosVinculos!$B$1:$DH$127,$DF16,FALSE)</f>
        <v>78894.1658340508</v>
      </c>
      <c r="BN16" s="157">
        <f>HLOOKUP(BN$1,[5]DatosVinculos!$B$1:$DH$127,$DF16,FALSE)</f>
        <v>61.110061419947371</v>
      </c>
      <c r="BO16" s="157">
        <f>HLOOKUP(BO$1,[5]DatosVinculos!$B$1:$DH$127,$DF16,FALSE)</f>
        <v>60.918491044607002</v>
      </c>
      <c r="BP16" s="157">
        <f>HLOOKUP(BP$1,[5]DatosVinculos!$B$1:$DH$127,$DF16,FALSE)</f>
        <v>261404.49853074524</v>
      </c>
      <c r="BQ16" s="157">
        <f>HLOOKUP(BQ$1,[5]DatosVinculos!$B$1:$DH$127,$DF16,FALSE)</f>
        <v>260585.03678075099</v>
      </c>
      <c r="BR16" s="157">
        <f>HLOOKUP(BR$1,[5]DatosVinculos!$B$1:$DH$127,$DF16,FALSE)</f>
        <v>11.155529676666665</v>
      </c>
      <c r="BS16" s="157">
        <f>HLOOKUP(BS$1,[5]DatosVinculos!$B$1:$DH$127,$DF16,FALSE)</f>
        <v>11.1336243843145</v>
      </c>
      <c r="BT16" s="157">
        <f>HLOOKUP(BT$1,[5]DatosVinculos!$B$1:$DH$127,$DF16,FALSE)</f>
        <v>47718.911963358449</v>
      </c>
      <c r="BU16" s="157">
        <f>HLOOKUP(BU$1,[5]DatosVinculos!$B$1:$DH$127,$DF16,FALSE)</f>
        <v>47625.209848918603</v>
      </c>
      <c r="BV16" s="157">
        <f>HLOOKUP(BV$1,[5]DatosVinculos!$B$1:$DH$127,$DF16,FALSE)</f>
        <v>66.454655422285356</v>
      </c>
      <c r="BW16" s="157">
        <f>HLOOKUP(BW$1,[5]DatosVinculos!$B$1:$DH$127,$DF16,FALSE)</f>
        <v>65.932948794070299</v>
      </c>
      <c r="BX16" s="157">
        <f>HLOOKUP(BX$1,[5]DatosVinculos!$B$1:$DH$127,$DF16,FALSE)</f>
        <v>687610.19073661882</v>
      </c>
      <c r="BY16" s="157">
        <f>HLOOKUP(BY$1,[5]DatosVinculos!$B$1:$DH$127,$DF16,FALSE)</f>
        <v>682212.06186451402</v>
      </c>
      <c r="BZ16" s="157">
        <f>HLOOKUP(BZ$1,[5]DatosVinculos!$B$1:$DH$127,$DF16,FALSE)</f>
        <v>12.131175513333334</v>
      </c>
      <c r="CA16" s="157">
        <f>HLOOKUP(CA$1,[5]DatosVinculos!$B$1:$DH$127,$DF16,FALSE)</f>
        <v>12.0583279775399</v>
      </c>
      <c r="CB16" s="157">
        <f>HLOOKUP(CB$1,[5]DatosVinculos!$B$1:$DH$127,$DF16,FALSE)</f>
        <v>125521.97969542448</v>
      </c>
      <c r="CC16" s="157">
        <f>HLOOKUP(CC$1,[5]DatosVinculos!$B$1:$DH$127,$DF16,FALSE)</f>
        <v>124768.221999015</v>
      </c>
      <c r="CD16" s="157">
        <f>HLOOKUP(CD$1,[5]DatosVinculos!$B$1:$DH$127,$DF16,FALSE)</f>
        <v>58.698786021306191</v>
      </c>
      <c r="CE16" s="157">
        <f>HLOOKUP(CE$1,[5]DatosVinculos!$B$1:$DH$127,$DF16,FALSE)</f>
        <v>58.555217268026198</v>
      </c>
      <c r="CF16" s="157">
        <f>HLOOKUP(CF$1,[5]DatosVinculos!$B$1:$DH$127,$DF16,FALSE)</f>
        <v>234886.58364444331</v>
      </c>
      <c r="CG16" s="157">
        <f>HLOOKUP(CG$1,[5]DatosVinculos!$B$1:$DH$127,$DF16,FALSE)</f>
        <v>234312.084983029</v>
      </c>
      <c r="CH16" s="157">
        <f>HLOOKUP(CH$1,[5]DatosVinculos!$B$1:$DH$127,$DF16,FALSE)</f>
        <v>10.715355773333332</v>
      </c>
      <c r="CI16" s="157">
        <f>HLOOKUP(CI$1,[5]DatosVinculos!$B$1:$DH$127,$DF16,FALSE)</f>
        <v>10.6931087820274</v>
      </c>
      <c r="CJ16" s="157">
        <f>HLOOKUP(CJ$1,[5]DatosVinculos!$B$1:$DH$127,$DF16,FALSE)</f>
        <v>42878.115217228835</v>
      </c>
      <c r="CK16" s="157">
        <f>HLOOKUP(CK$1,[5]DatosVinculos!$B$1:$DH$127,$DF16,FALSE)</f>
        <v>42789.092596217502</v>
      </c>
      <c r="CL16" s="157">
        <f>HLOOKUP(CL$1,[5]DatosVinculos!$B$1:$DH$127,$DF16,FALSE)</f>
        <v>4401.4527950000002</v>
      </c>
      <c r="CM16" s="157">
        <f>HLOOKUP(CM$1,[5]DatosVinculos!$B$1:$DH$127,$DF16,FALSE)</f>
        <v>4403.3425009735402</v>
      </c>
      <c r="CN16" s="157">
        <f>HLOOKUP(CN$1,[5]DatosVinculos!$B$1:$DH$127,$DF16,FALSE)</f>
        <v>171.23700400000001</v>
      </c>
      <c r="CO16" s="157">
        <f>HLOOKUP(CO$1,[5]DatosVinculos!$B$1:$DH$127,$DF16,FALSE)</f>
        <v>168.64382458955799</v>
      </c>
      <c r="CP16" s="157">
        <f>HLOOKUP(CP$1,[5]DatosVinculos!$B$1:$DH$127,$DF16,FALSE)</f>
        <v>45.738677000000003</v>
      </c>
      <c r="CQ16" s="157">
        <f>HLOOKUP(CQ$1,[5]DatosVinculos!$B$1:$DH$127,$DF16,FALSE)</f>
        <v>45.564339932544001</v>
      </c>
      <c r="CR16" s="157">
        <f>HLOOKUP(CR$1,[5]DatosVinculos!$B$1:$DH$127,$DF16,FALSE)</f>
        <v>43.856175999999998</v>
      </c>
      <c r="CS16" s="157">
        <f>HLOOKUP(CS$1,[5]DatosVinculos!$B$1:$DH$127,$DF16,FALSE)</f>
        <v>43.661255058575598</v>
      </c>
      <c r="CT16" s="157">
        <f>HLOOKUP(CT$1,[5]DatosVinculos!$B$1:$DH$127,$DF16,FALSE)</f>
        <v>4131.9994800000004</v>
      </c>
      <c r="CU16" s="157">
        <f>HLOOKUP(CU$1,[5]DatosVinculos!$B$1:$DH$127,$DF16,FALSE)</f>
        <v>4138.8370198696903</v>
      </c>
      <c r="CV16" s="157">
        <f>HLOOKUP(CV$1,[5]DatosVinculos!$B$1:$DH$127,$DF16,FALSE)</f>
        <v>45.712961180000001</v>
      </c>
      <c r="CW16" s="157">
        <f>HLOOKUP(CW$1,[5]DatosVinculos!$B$1:$DH$127,$DF16,FALSE)</f>
        <v>45.5708198849563</v>
      </c>
      <c r="CX16" s="157">
        <f>HLOOKUP(CX$1,[5]DatosVinculos!$B$1:$DH$127,$DF16,FALSE)</f>
        <v>8780.0415740000008</v>
      </c>
      <c r="CY16" s="157">
        <f>HLOOKUP(CY$1,[5]DatosVinculos!$B$1:$DH$127,$DF16,FALSE)</f>
        <v>4892.7285949999996</v>
      </c>
      <c r="CZ16" s="157">
        <f>HLOOKUP(CZ$1,[5]DatosVinculos!$B$1:$DH$127,$DF16,FALSE)</f>
        <v>4893.9857318480799</v>
      </c>
      <c r="DA16" s="157">
        <f>HLOOKUP(DA$1,[5]DatosVinculos!$B$1:$DH$127,$DF16,FALSE)</f>
        <v>10.04093707</v>
      </c>
      <c r="DB16" s="157">
        <f>HLOOKUP(DB$1,[5]DatosVinculos!$B$1:$DH$127,$DF16,FALSE)</f>
        <v>10.0384939038579</v>
      </c>
      <c r="DC16" s="157">
        <f>HLOOKUP(DC$1,[5]DatosVinculos!$B$1:$DH$127,$DF16,FALSE)</f>
        <v>1.3346336043804203</v>
      </c>
      <c r="DD16" s="157">
        <f>HLOOKUP(DD$1,[5]DatosVinculos!$B$1:$DH$127,$DF16,FALSE)</f>
        <v>1.26416448365962</v>
      </c>
      <c r="DF16">
        <v>16</v>
      </c>
    </row>
    <row r="17" spans="1:110">
      <c r="A17" t="s">
        <v>21</v>
      </c>
      <c r="B17" s="157">
        <f>HLOOKUP(B$1,[5]DatosVinculos!$B$1:$DH$127,$DF17,FALSE)</f>
        <v>7808703.875</v>
      </c>
      <c r="C17" s="157">
        <f>HLOOKUP(C$1,[5]DatosVinculos!$B$1:$DH$127,$DF17,FALSE)</f>
        <v>8012688.3569795098</v>
      </c>
      <c r="D17" s="157">
        <f>HLOOKUP(D$1,[5]DatosVinculos!$B$1:$DH$127,$DF17,FALSE)</f>
        <v>233973.95456795866</v>
      </c>
      <c r="E17" s="157">
        <f>HLOOKUP(E$1,[5]DatosVinculos!$B$1:$DH$127,$DF17,FALSE)</f>
        <v>5526479.0159999998</v>
      </c>
      <c r="F17" s="157">
        <f>HLOOKUP(F$1,[5]DatosVinculos!$B$1:$DH$127,$DF17,FALSE)</f>
        <v>5818909.92670961</v>
      </c>
      <c r="G17" s="157">
        <f>HLOOKUP(G$1,[5]DatosVinculos!$B$1:$DH$127,$DF17,FALSE)</f>
        <v>1935117.7180000001</v>
      </c>
      <c r="H17" s="157">
        <f>HLOOKUP(H$1,[5]DatosVinculos!$B$1:$DH$127,$DF17,FALSE)</f>
        <v>1904754.13048473</v>
      </c>
      <c r="I17" s="157">
        <f>HLOOKUP(I$1,[5]DatosVinculos!$B$1:$DH$127,$DF17,FALSE)</f>
        <v>1536320.507</v>
      </c>
      <c r="J17" s="157">
        <f>HLOOKUP(J$1,[5]DatosVinculos!$B$1:$DH$127,$DF17,FALSE)</f>
        <v>1515570.03528381</v>
      </c>
      <c r="K17" s="157">
        <f>HLOOKUP(K$1,[5]DatosVinculos!$B$1:$DH$127,$DF17,FALSE)</f>
        <v>1332855.4468010564</v>
      </c>
      <c r="L17" s="157">
        <f>HLOOKUP(L$1,[5]DatosVinculos!$B$1:$DH$127,$DF17,FALSE)</f>
        <v>1296641.8592004799</v>
      </c>
      <c r="M17" s="157">
        <f>HLOOKUP(M$1,[5]DatosVinculos!$B$1:$DH$127,$DF17,FALSE)</f>
        <v>5180986.5912597729</v>
      </c>
      <c r="N17" s="157">
        <f>HLOOKUP(N$1,[5]DatosVinculos!$B$1:$DH$127,$DF17,FALSE)</f>
        <v>5333231.1702161804</v>
      </c>
      <c r="O17" s="157">
        <f>HLOOKUP(O$1,[5]DatosVinculos!$B$1:$DH$127,$DF17,FALSE)</f>
        <v>1355605.6749558595</v>
      </c>
      <c r="P17" s="157">
        <f>HLOOKUP(P$1,[5]DatosVinculos!$B$1:$DH$127,$DF17,FALSE)</f>
        <v>1327985.82987914</v>
      </c>
      <c r="Q17" s="157">
        <f>HLOOKUP(Q$1,[5]DatosVinculos!$B$1:$DH$127,$DF17,FALSE)</f>
        <v>3850330.3309923229</v>
      </c>
      <c r="R17" s="157">
        <f>HLOOKUP(R$1,[5]DatosVinculos!$B$1:$DH$127,$DF17,FALSE)</f>
        <v>4023983.1027433402</v>
      </c>
      <c r="S17" s="157">
        <f>HLOOKUP(S$1,[5]DatosVinculos!$B$1:$DH$127,$DF17,FALSE)</f>
        <v>131821.23196898229</v>
      </c>
      <c r="T17" s="157">
        <f>HLOOKUP(T$1,[5]DatosVinculos!$B$1:$DH$127,$DF17,FALSE)</f>
        <v>127913.71277217301</v>
      </c>
      <c r="U17" s="157">
        <f>HLOOKUP(U$1,[5]DatosVinculos!$B$1:$DH$127,$DF17,FALSE)</f>
        <v>3751280.2103097001</v>
      </c>
      <c r="V17" s="157">
        <f>HLOOKUP(V$1,[5]DatosVinculos!$B$1:$DH$127,$DF17,FALSE)</f>
        <v>3962227.4643645799</v>
      </c>
      <c r="W17" s="157">
        <f>HLOOKUP(W$1,[5]DatosVinculos!$B$1:$DH$127,$DF17,FALSE)</f>
        <v>966298.73560000001</v>
      </c>
      <c r="X17" s="157">
        <f>HLOOKUP(X$1,[5]DatosVinculos!$B$1:$DH$127,$DF17,FALSE)</f>
        <v>1014242.3799884201</v>
      </c>
      <c r="Y17" s="157">
        <f>HLOOKUP(Y$1,[5]DatosVinculos!$B$1:$DH$127,$DF17,FALSE)</f>
        <v>196330.42760824627</v>
      </c>
      <c r="Z17" s="157">
        <f>HLOOKUP(Z$1,[5]DatosVinculos!$B$1:$DH$127,$DF17,FALSE)</f>
        <v>389162.96983658214</v>
      </c>
      <c r="AA17" s="157">
        <f>HLOOKUP(AA$1,[5]DatosVinculos!$B$1:$DH$127,$DF17,FALSE)</f>
        <v>-206.79011554525204</v>
      </c>
      <c r="AB17" s="157">
        <f>HLOOKUP(AB$1,[5]DatosVinculos!$B$1:$DH$127,$DF17,FALSE)</f>
        <v>18.538431859630872</v>
      </c>
      <c r="AC17" s="157">
        <f>HLOOKUP(AC$1,[5]DatosVinculos!$B$1:$DH$127,$DF17,FALSE)</f>
        <v>18.645506112543199</v>
      </c>
      <c r="AD17" s="157">
        <f>HLOOKUP(AD$1,[5]DatosVinculos!$B$1:$DH$127,$DF17,FALSE)</f>
        <v>20.015446596004892</v>
      </c>
      <c r="AE17" s="157">
        <f>HLOOKUP(AE$1,[5]DatosVinculos!$B$1:$DH$127,$DF17,FALSE)</f>
        <v>20.091696015576002</v>
      </c>
      <c r="AF17" s="157">
        <f>HLOOKUP(AF$1,[5]DatosVinculos!$B$1:$DH$127,$DF17,FALSE)</f>
        <v>40.057163050508009</v>
      </c>
      <c r="AG17" s="157">
        <f>HLOOKUP(AG$1,[5]DatosVinculos!$B$1:$DH$127,$DF17,FALSE)</f>
        <v>40.042164555574601</v>
      </c>
      <c r="AH17" s="157">
        <f>HLOOKUP(AH$1,[5]DatosVinculos!$B$1:$DH$127,$DF17,FALSE)</f>
        <v>13.40207848335449</v>
      </c>
      <c r="AI17" s="157">
        <f>HLOOKUP(AI$1,[5]DatosVinculos!$B$1:$DH$127,$DF17,FALSE)</f>
        <v>13.491114643370601</v>
      </c>
      <c r="AJ17" s="157">
        <f>HLOOKUP(AJ$1,[5]DatosVinculos!$B$1:$DH$127,$DF17,FALSE)</f>
        <v>15.6</v>
      </c>
      <c r="AK17" s="157">
        <f>HLOOKUP(AK$1,[5]DatosVinculos!$B$1:$DH$127,$DF17,FALSE)</f>
        <v>19.233027004160281</v>
      </c>
      <c r="AL17" s="157">
        <f>HLOOKUP(AL$1,[5]DatosVinculos!$B$1:$DH$127,$DF17,FALSE)</f>
        <v>0</v>
      </c>
      <c r="AM17" s="157">
        <f>HLOOKUP(AM$1,[5]DatosVinculos!$B$1:$DH$127,$DF17,FALSE)</f>
        <v>110.993049633333</v>
      </c>
      <c r="AN17" s="157">
        <f>HLOOKUP(AN$1,[5]DatosVinculos!$B$1:$DH$127,$DF17,FALSE)</f>
        <v>246.51343750000001</v>
      </c>
      <c r="AO17" s="157">
        <f>HLOOKUP(AO$1,[5]DatosVinculos!$B$1:$DH$127,$DF17,FALSE)</f>
        <v>1.0333333333333301</v>
      </c>
      <c r="AP17" s="157">
        <f>HLOOKUP(AP$1,[5]DatosVinculos!$B$1:$DH$127,$DF17,FALSE)</f>
        <v>15.2</v>
      </c>
      <c r="AQ17" s="157">
        <f>HLOOKUP(AQ$1,[5]DatosVinculos!$B$1:$DH$127,$DF17,FALSE)</f>
        <v>119.766791433333</v>
      </c>
      <c r="AR17" s="157">
        <f>HLOOKUP(AR$1,[5]DatosVinculos!$B$1:$DH$127,$DF17,FALSE)</f>
        <v>73.991450013849999</v>
      </c>
      <c r="AS17" s="157">
        <f>HLOOKUP(AS$1,[5]DatosVinculos!$B$1:$DH$127,$DF17,FALSE)</f>
        <v>8.4156746031745993</v>
      </c>
      <c r="AT17" s="157">
        <f>HLOOKUP(AT$1,[5]DatosVinculos!$B$1:$DH$127,$DF17,FALSE)</f>
        <v>7.9833333333333334</v>
      </c>
      <c r="AU17" s="157">
        <f>HLOOKUP(AU$1,[5]DatosVinculos!$B$1:$DH$127,$DF17,FALSE)</f>
        <v>52.164999999999999</v>
      </c>
      <c r="AV17" s="157">
        <f>HLOOKUP(AV$1,[5]DatosVinculos!$B$1:$DH$127,$DF17,FALSE)</f>
        <v>52.164999999999999</v>
      </c>
      <c r="AW17" s="157">
        <f>HLOOKUP(AW$1,[5]DatosVinculos!$B$1:$DH$127,$DF17,FALSE)</f>
        <v>73.939400013541345</v>
      </c>
      <c r="AX17" s="157">
        <f>HLOOKUP(AX$1,[5]DatosVinculos!$B$1:$DH$127,$DF17,FALSE)</f>
        <v>67.550343855869215</v>
      </c>
      <c r="AY17" s="157">
        <f>HLOOKUP(AY$1,[5]DatosVinculos!$B$1:$DH$127,$DF17,FALSE)</f>
        <v>67.528224027439094</v>
      </c>
      <c r="AZ17" s="157">
        <f>HLOOKUP(AZ$1,[5]DatosVinculos!$B$1:$DH$127,$DF17,FALSE)</f>
        <v>484929.15333203075</v>
      </c>
      <c r="BA17" s="157">
        <f>HLOOKUP(BA$1,[5]DatosVinculos!$B$1:$DH$127,$DF17,FALSE)</f>
        <v>484770.35991834599</v>
      </c>
      <c r="BB17" s="157">
        <f>HLOOKUP(BB$1,[5]DatosVinculos!$B$1:$DH$127,$DF17,FALSE)</f>
        <v>12.522774466666666</v>
      </c>
      <c r="BC17" s="157">
        <f>HLOOKUP(BC$1,[5]DatosVinculos!$B$1:$DH$127,$DF17,FALSE)</f>
        <v>12.600581020523601</v>
      </c>
      <c r="BD17" s="157">
        <f>HLOOKUP(BD$1,[5]DatosVinculos!$B$1:$DH$127,$DF17,FALSE)</f>
        <v>89898.260657943436</v>
      </c>
      <c r="BE17" s="157">
        <f>HLOOKUP(BE$1,[5]DatosVinculos!$B$1:$DH$127,$DF17,FALSE)</f>
        <v>90456.8169006073</v>
      </c>
      <c r="BF17" s="157">
        <f>HLOOKUP(BF$1,[5]DatosVinculos!$B$1:$DH$127,$DF17,FALSE)</f>
        <v>67.190344366671184</v>
      </c>
      <c r="BG17" s="157">
        <f>HLOOKUP(BG$1,[5]DatosVinculos!$B$1:$DH$127,$DF17,FALSE)</f>
        <v>67.317108319000596</v>
      </c>
      <c r="BH17" s="157">
        <f>HLOOKUP(BH$1,[5]DatosVinculos!$B$1:$DH$127,$DF17,FALSE)</f>
        <v>449120.69858846645</v>
      </c>
      <c r="BI17" s="157">
        <f>HLOOKUP(BI$1,[5]DatosVinculos!$B$1:$DH$127,$DF17,FALSE)</f>
        <v>449968.02740236901</v>
      </c>
      <c r="BJ17" s="157">
        <f>HLOOKUP(BJ$1,[5]DatosVinculos!$B$1:$DH$127,$DF17,FALSE)</f>
        <v>12.456036206666667</v>
      </c>
      <c r="BK17" s="157">
        <f>HLOOKUP(BK$1,[5]DatosVinculos!$B$1:$DH$127,$DF17,FALSE)</f>
        <v>12.555956670061599</v>
      </c>
      <c r="BL17" s="157">
        <f>HLOOKUP(BL$1,[5]DatosVinculos!$B$1:$DH$127,$DF17,FALSE)</f>
        <v>83259.934675320997</v>
      </c>
      <c r="BM17" s="157">
        <f>HLOOKUP(BM$1,[5]DatosVinculos!$B$1:$DH$127,$DF17,FALSE)</f>
        <v>83927.833444565098</v>
      </c>
      <c r="BN17" s="157">
        <f>HLOOKUP(BN$1,[5]DatosVinculos!$B$1:$DH$127,$DF17,FALSE)</f>
        <v>62.861599989892781</v>
      </c>
      <c r="BO17" s="157">
        <f>HLOOKUP(BO$1,[5]DatosVinculos!$B$1:$DH$127,$DF17,FALSE)</f>
        <v>62.8251954108839</v>
      </c>
      <c r="BP17" s="157">
        <f>HLOOKUP(BP$1,[5]DatosVinculos!$B$1:$DH$127,$DF17,FALSE)</f>
        <v>268896.88277803687</v>
      </c>
      <c r="BQ17" s="157">
        <f>HLOOKUP(BQ$1,[5]DatosVinculos!$B$1:$DH$127,$DF17,FALSE)</f>
        <v>268741.15849133302</v>
      </c>
      <c r="BR17" s="157">
        <f>HLOOKUP(BR$1,[5]DatosVinculos!$B$1:$DH$127,$DF17,FALSE)</f>
        <v>11.65355488</v>
      </c>
      <c r="BS17" s="157">
        <f>HLOOKUP(BS$1,[5]DatosVinculos!$B$1:$DH$127,$DF17,FALSE)</f>
        <v>11.7225574984475</v>
      </c>
      <c r="BT17" s="157">
        <f>HLOOKUP(BT$1,[5]DatosVinculos!$B$1:$DH$127,$DF17,FALSE)</f>
        <v>49849.265386477869</v>
      </c>
      <c r="BU17" s="157">
        <f>HLOOKUP(BU$1,[5]DatosVinculos!$B$1:$DH$127,$DF17,FALSE)</f>
        <v>50144.431099909503</v>
      </c>
      <c r="BV17" s="157">
        <f>HLOOKUP(BV$1,[5]DatosVinculos!$B$1:$DH$127,$DF17,FALSE)</f>
        <v>66.981894840702992</v>
      </c>
      <c r="BW17" s="157">
        <f>HLOOKUP(BW$1,[5]DatosVinculos!$B$1:$DH$127,$DF17,FALSE)</f>
        <v>66.446993809760002</v>
      </c>
      <c r="BX17" s="157">
        <f>HLOOKUP(BX$1,[5]DatosVinculos!$B$1:$DH$127,$DF17,FALSE)</f>
        <v>693065.56771146413</v>
      </c>
      <c r="BY17" s="157">
        <f>HLOOKUP(BY$1,[5]DatosVinculos!$B$1:$DH$127,$DF17,FALSE)</f>
        <v>687530.91558533395</v>
      </c>
      <c r="BZ17" s="157">
        <f>HLOOKUP(BZ$1,[5]DatosVinculos!$B$1:$DH$127,$DF17,FALSE)</f>
        <v>12.417392933333332</v>
      </c>
      <c r="CA17" s="157">
        <f>HLOOKUP(CA$1,[5]DatosVinculos!$B$1:$DH$127,$DF17,FALSE)</f>
        <v>12.385243836918301</v>
      </c>
      <c r="CB17" s="157">
        <f>HLOOKUP(CB$1,[5]DatosVinculos!$B$1:$DH$127,$DF17,FALSE)</f>
        <v>128483.48801275365</v>
      </c>
      <c r="CC17" s="157">
        <f>HLOOKUP(CC$1,[5]DatosVinculos!$B$1:$DH$127,$DF17,FALSE)</f>
        <v>128150.83943997099</v>
      </c>
      <c r="CD17" s="157">
        <f>HLOOKUP(CD$1,[5]DatosVinculos!$B$1:$DH$127,$DF17,FALSE)</f>
        <v>60.914622384669094</v>
      </c>
      <c r="CE17" s="157">
        <f>HLOOKUP(CE$1,[5]DatosVinculos!$B$1:$DH$127,$DF17,FALSE)</f>
        <v>60.993365316425198</v>
      </c>
      <c r="CF17" s="157">
        <f>HLOOKUP(CF$1,[5]DatosVinculos!$B$1:$DH$127,$DF17,FALSE)</f>
        <v>243753.38087456865</v>
      </c>
      <c r="CG17" s="157">
        <f>HLOOKUP(CG$1,[5]DatosVinculos!$B$1:$DH$127,$DF17,FALSE)</f>
        <v>244068.47526607499</v>
      </c>
      <c r="CH17" s="157">
        <f>HLOOKUP(CH$1,[5]DatosVinculos!$B$1:$DH$127,$DF17,FALSE)</f>
        <v>11.292615763333334</v>
      </c>
      <c r="CI17" s="157">
        <f>HLOOKUP(CI$1,[5]DatosVinculos!$B$1:$DH$127,$DF17,FALSE)</f>
        <v>11.386071775287601</v>
      </c>
      <c r="CJ17" s="157">
        <f>HLOOKUP(CJ$1,[5]DatosVinculos!$B$1:$DH$127,$DF17,FALSE)</f>
        <v>45188.054418978427</v>
      </c>
      <c r="CK17" s="157">
        <f>HLOOKUP(CK$1,[5]DatosVinculos!$B$1:$DH$127,$DF17,FALSE)</f>
        <v>45562.024050530999</v>
      </c>
      <c r="CL17" s="157">
        <f>HLOOKUP(CL$1,[5]DatosVinculos!$B$1:$DH$127,$DF17,FALSE)</f>
        <v>4480.3725260000001</v>
      </c>
      <c r="CM17" s="157">
        <f>HLOOKUP(CM$1,[5]DatosVinculos!$B$1:$DH$127,$DF17,FALSE)</f>
        <v>4475.7300074999903</v>
      </c>
      <c r="CN17" s="157">
        <f>HLOOKUP(CN$1,[5]DatosVinculos!$B$1:$DH$127,$DF17,FALSE)</f>
        <v>173.69037159999999</v>
      </c>
      <c r="CO17" s="157">
        <f>HLOOKUP(CO$1,[5]DatosVinculos!$B$1:$DH$127,$DF17,FALSE)</f>
        <v>171.165648248537</v>
      </c>
      <c r="CP17" s="157">
        <f>HLOOKUP(CP$1,[5]DatosVinculos!$B$1:$DH$127,$DF17,FALSE)</f>
        <v>45.161285999999997</v>
      </c>
      <c r="CQ17" s="157">
        <f>HLOOKUP(CQ$1,[5]DatosVinculos!$B$1:$DH$127,$DF17,FALSE)</f>
        <v>45.833010527936402</v>
      </c>
      <c r="CR17" s="157">
        <f>HLOOKUP(CR$1,[5]DatosVinculos!$B$1:$DH$127,$DF17,FALSE)</f>
        <v>42.910043000000002</v>
      </c>
      <c r="CS17" s="157">
        <f>HLOOKUP(CS$1,[5]DatosVinculos!$B$1:$DH$127,$DF17,FALSE)</f>
        <v>43.166282949421102</v>
      </c>
      <c r="CT17" s="157">
        <f>HLOOKUP(CT$1,[5]DatosVinculos!$B$1:$DH$127,$DF17,FALSE)</f>
        <v>4210.5935959999997</v>
      </c>
      <c r="CU17" s="157">
        <f>HLOOKUP(CU$1,[5]DatosVinculos!$B$1:$DH$127,$DF17,FALSE)</f>
        <v>4210.1916616159597</v>
      </c>
      <c r="CV17" s="157">
        <f>HLOOKUP(CV$1,[5]DatosVinculos!$B$1:$DH$127,$DF17,FALSE)</f>
        <v>45.197369799999997</v>
      </c>
      <c r="CW17" s="157">
        <f>HLOOKUP(CW$1,[5]DatosVinculos!$B$1:$DH$127,$DF17,FALSE)</f>
        <v>45.875592547858197</v>
      </c>
      <c r="CX17" s="157">
        <f>HLOOKUP(CX$1,[5]DatosVinculos!$B$1:$DH$127,$DF17,FALSE)</f>
        <v>8824.3515740000003</v>
      </c>
      <c r="CY17" s="157">
        <f>HLOOKUP(CY$1,[5]DatosVinculos!$B$1:$DH$127,$DF17,FALSE)</f>
        <v>4969.0977309999998</v>
      </c>
      <c r="CZ17" s="157">
        <f>HLOOKUP(CZ$1,[5]DatosVinculos!$B$1:$DH$127,$DF17,FALSE)</f>
        <v>4965.8227659013301</v>
      </c>
      <c r="DA17" s="157">
        <f>HLOOKUP(DA$1,[5]DatosVinculos!$B$1:$DH$127,$DF17,FALSE)</f>
        <v>9.8352906539999996</v>
      </c>
      <c r="DB17" s="157">
        <f>HLOOKUP(DB$1,[5]DatosVinculos!$B$1:$DH$127,$DF17,FALSE)</f>
        <v>9.7853896822550297</v>
      </c>
      <c r="DC17" s="157">
        <f>HLOOKUP(DC$1,[5]DatosVinculos!$B$1:$DH$127,$DF17,FALSE)</f>
        <v>1.3094261813516881</v>
      </c>
      <c r="DD17" s="157">
        <f>HLOOKUP(DD$1,[5]DatosVinculos!$B$1:$DH$127,$DF17,FALSE)</f>
        <v>1.3869881052462001</v>
      </c>
      <c r="DF17">
        <v>17</v>
      </c>
    </row>
    <row r="18" spans="1:110">
      <c r="A18" t="s">
        <v>22</v>
      </c>
      <c r="B18" s="157">
        <f>HLOOKUP(B$1,[5]DatosVinculos!$B$1:$DH$127,$DF18,FALSE)</f>
        <v>8321824.4299999997</v>
      </c>
      <c r="C18" s="157">
        <f>HLOOKUP(C$1,[5]DatosVinculos!$B$1:$DH$127,$DF18,FALSE)</f>
        <v>8240095.6802469604</v>
      </c>
      <c r="D18" s="157">
        <f>HLOOKUP(D$1,[5]DatosVinculos!$B$1:$DH$127,$DF18,FALSE)</f>
        <v>237110.43898666624</v>
      </c>
      <c r="E18" s="157">
        <f>HLOOKUP(E$1,[5]DatosVinculos!$B$1:$DH$127,$DF18,FALSE)</f>
        <v>5928371.3190000001</v>
      </c>
      <c r="F18" s="157">
        <f>HLOOKUP(F$1,[5]DatosVinculos!$B$1:$DH$127,$DF18,FALSE)</f>
        <v>5975221.5472784201</v>
      </c>
      <c r="G18" s="157">
        <f>HLOOKUP(G$1,[5]DatosVinculos!$B$1:$DH$127,$DF18,FALSE)</f>
        <v>1916919.308</v>
      </c>
      <c r="H18" s="157">
        <f>HLOOKUP(H$1,[5]DatosVinculos!$B$1:$DH$127,$DF18,FALSE)</f>
        <v>1914316.3291720101</v>
      </c>
      <c r="I18" s="157">
        <f>HLOOKUP(I$1,[5]DatosVinculos!$B$1:$DH$127,$DF18,FALSE)</f>
        <v>1635722.112</v>
      </c>
      <c r="J18" s="157">
        <f>HLOOKUP(J$1,[5]DatosVinculos!$B$1:$DH$127,$DF18,FALSE)</f>
        <v>1557541.8189576301</v>
      </c>
      <c r="K18" s="157">
        <f>HLOOKUP(K$1,[5]DatosVinculos!$B$1:$DH$127,$DF18,FALSE)</f>
        <v>1412009.0456182892</v>
      </c>
      <c r="L18" s="157">
        <f>HLOOKUP(L$1,[5]DatosVinculos!$B$1:$DH$127,$DF18,FALSE)</f>
        <v>1332084.1035370601</v>
      </c>
      <c r="M18" s="157">
        <f>HLOOKUP(M$1,[5]DatosVinculos!$B$1:$DH$127,$DF18,FALSE)</f>
        <v>5869020.6525357589</v>
      </c>
      <c r="N18" s="157">
        <f>HLOOKUP(N$1,[5]DatosVinculos!$B$1:$DH$127,$DF18,FALSE)</f>
        <v>5437010.8503024997</v>
      </c>
      <c r="O18" s="157">
        <f>HLOOKUP(O$1,[5]DatosVinculos!$B$1:$DH$127,$DF18,FALSE)</f>
        <v>1528851.0785406502</v>
      </c>
      <c r="P18" s="157">
        <f>HLOOKUP(P$1,[5]DatosVinculos!$B$1:$DH$127,$DF18,FALSE)</f>
        <v>1347278.94403728</v>
      </c>
      <c r="Q18" s="157">
        <f>HLOOKUP(Q$1,[5]DatosVinculos!$B$1:$DH$127,$DF18,FALSE)</f>
        <v>4375022.2971091066</v>
      </c>
      <c r="R18" s="157">
        <f>HLOOKUP(R$1,[5]DatosVinculos!$B$1:$DH$127,$DF18,FALSE)</f>
        <v>4107055.2503375099</v>
      </c>
      <c r="S18" s="157">
        <f>HLOOKUP(S$1,[5]DatosVinculos!$B$1:$DH$127,$DF18,FALSE)</f>
        <v>141906.56485004933</v>
      </c>
      <c r="T18" s="157">
        <f>HLOOKUP(T$1,[5]DatosVinculos!$B$1:$DH$127,$DF18,FALSE)</f>
        <v>128988.334340284</v>
      </c>
      <c r="U18" s="157">
        <f>HLOOKUP(U$1,[5]DatosVinculos!$B$1:$DH$127,$DF18,FALSE)</f>
        <v>4321110.6950537898</v>
      </c>
      <c r="V18" s="157">
        <f>HLOOKUP(V$1,[5]DatosVinculos!$B$1:$DH$127,$DF18,FALSE)</f>
        <v>4049626.70394347</v>
      </c>
      <c r="W18" s="157">
        <f>HLOOKUP(W$1,[5]DatosVinculos!$B$1:$DH$127,$DF18,FALSE)</f>
        <v>1039415.306</v>
      </c>
      <c r="X18" s="157">
        <f>HLOOKUP(X$1,[5]DatosVinculos!$B$1:$DH$127,$DF18,FALSE)</f>
        <v>1017976.69393312</v>
      </c>
      <c r="Y18" s="157">
        <f>HLOOKUP(Y$1,[5]DatosVinculos!$B$1:$DH$127,$DF18,FALSE)</f>
        <v>113072.23317088828</v>
      </c>
      <c r="Z18" s="157">
        <f>HLOOKUP(Z$1,[5]DatosVinculos!$B$1:$DH$127,$DF18,FALSE)</f>
        <v>475242.1124289846</v>
      </c>
      <c r="AA18" s="157">
        <f>HLOOKUP(AA$1,[5]DatosVinculos!$B$1:$DH$127,$DF18,FALSE)</f>
        <v>-134.75881970516866</v>
      </c>
      <c r="AB18" s="157">
        <f>HLOOKUP(AB$1,[5]DatosVinculos!$B$1:$DH$127,$DF18,FALSE)</f>
        <v>19.350228972724903</v>
      </c>
      <c r="AC18" s="157">
        <f>HLOOKUP(AC$1,[5]DatosVinculos!$B$1:$DH$127,$DF18,FALSE)</f>
        <v>19.225099997388501</v>
      </c>
      <c r="AD18" s="157">
        <f>HLOOKUP(AD$1,[5]DatosVinculos!$B$1:$DH$127,$DF18,FALSE)</f>
        <v>20.615362377604303</v>
      </c>
      <c r="AE18" s="157">
        <f>HLOOKUP(AE$1,[5]DatosVinculos!$B$1:$DH$127,$DF18,FALSE)</f>
        <v>20.739505158254399</v>
      </c>
      <c r="AF18" s="157">
        <f>HLOOKUP(AF$1,[5]DatosVinculos!$B$1:$DH$127,$DF18,FALSE)</f>
        <v>40.964151874989042</v>
      </c>
      <c r="AG18" s="157">
        <f>HLOOKUP(AG$1,[5]DatosVinculos!$B$1:$DH$127,$DF18,FALSE)</f>
        <v>41.155461172297699</v>
      </c>
      <c r="AH18" s="157">
        <f>HLOOKUP(AH$1,[5]DatosVinculos!$B$1:$DH$127,$DF18,FALSE)</f>
        <v>13.861992635357563</v>
      </c>
      <c r="AI18" s="157">
        <f>HLOOKUP(AI$1,[5]DatosVinculos!$B$1:$DH$127,$DF18,FALSE)</f>
        <v>13.956229192645599</v>
      </c>
      <c r="AJ18" s="157">
        <f>HLOOKUP(AJ$1,[5]DatosVinculos!$B$1:$DH$127,$DF18,FALSE)</f>
        <v>14.899999999999999</v>
      </c>
      <c r="AK18" s="157">
        <f>HLOOKUP(AK$1,[5]DatosVinculos!$B$1:$DH$127,$DF18,FALSE)</f>
        <v>19.302668480209658</v>
      </c>
      <c r="AL18" s="157">
        <f>HLOOKUP(AL$1,[5]DatosVinculos!$B$1:$DH$127,$DF18,FALSE)</f>
        <v>0</v>
      </c>
      <c r="AM18" s="157">
        <f>HLOOKUP(AM$1,[5]DatosVinculos!$B$1:$DH$127,$DF18,FALSE)</f>
        <v>109.63786159999999</v>
      </c>
      <c r="AN18" s="157">
        <f>HLOOKUP(AN$1,[5]DatosVinculos!$B$1:$DH$127,$DF18,FALSE)</f>
        <v>246.017868852459</v>
      </c>
      <c r="AO18" s="157">
        <f>HLOOKUP(AO$1,[5]DatosVinculos!$B$1:$DH$127,$DF18,FALSE)</f>
        <v>1.4733333333333301</v>
      </c>
      <c r="AP18" s="157">
        <f>HLOOKUP(AP$1,[5]DatosVinculos!$B$1:$DH$127,$DF18,FALSE)</f>
        <v>14.766666666666699</v>
      </c>
      <c r="AQ18" s="157">
        <f>HLOOKUP(AQ$1,[5]DatosVinculos!$B$1:$DH$127,$DF18,FALSE)</f>
        <v>123.665073833333</v>
      </c>
      <c r="AR18" s="157">
        <f>HLOOKUP(AR$1,[5]DatosVinculos!$B$1:$DH$127,$DF18,FALSE)</f>
        <v>74.795776766767418</v>
      </c>
      <c r="AS18" s="157">
        <f>HLOOKUP(AS$1,[5]DatosVinculos!$B$1:$DH$127,$DF18,FALSE)</f>
        <v>9.0327049180327901</v>
      </c>
      <c r="AT18" s="157">
        <f>HLOOKUP(AT$1,[5]DatosVinculos!$B$1:$DH$127,$DF18,FALSE)</f>
        <v>8.4699999999999989</v>
      </c>
      <c r="AU18" s="157">
        <f>HLOOKUP(AU$1,[5]DatosVinculos!$B$1:$DH$127,$DF18,FALSE)</f>
        <v>67.500000000000014</v>
      </c>
      <c r="AV18" s="157">
        <f>HLOOKUP(AV$1,[5]DatosVinculos!$B$1:$DH$127,$DF18,FALSE)</f>
        <v>67.500000000000014</v>
      </c>
      <c r="AW18" s="157">
        <f>HLOOKUP(AW$1,[5]DatosVinculos!$B$1:$DH$127,$DF18,FALSE)</f>
        <v>88.50902692330105</v>
      </c>
      <c r="AX18" s="157">
        <f>HLOOKUP(AX$1,[5]DatosVinculos!$B$1:$DH$127,$DF18,FALSE)</f>
        <v>66.246723788482598</v>
      </c>
      <c r="AY18" s="157">
        <f>HLOOKUP(AY$1,[5]DatosVinculos!$B$1:$DH$127,$DF18,FALSE)</f>
        <v>66.844310083216598</v>
      </c>
      <c r="AZ18" s="157">
        <f>HLOOKUP(AZ$1,[5]DatosVinculos!$B$1:$DH$127,$DF18,FALSE)</f>
        <v>475570.74981459975</v>
      </c>
      <c r="BA18" s="157">
        <f>HLOOKUP(BA$1,[5]DatosVinculos!$B$1:$DH$127,$DF18,FALSE)</f>
        <v>479860.69120393699</v>
      </c>
      <c r="BB18" s="157">
        <f>HLOOKUP(BB$1,[5]DatosVinculos!$B$1:$DH$127,$DF18,FALSE)</f>
        <v>12.818892740000001</v>
      </c>
      <c r="BC18" s="157">
        <f>HLOOKUP(BC$1,[5]DatosVinculos!$B$1:$DH$127,$DF18,FALSE)</f>
        <v>12.8460617038479</v>
      </c>
      <c r="BD18" s="157">
        <f>HLOOKUP(BD$1,[5]DatosVinculos!$B$1:$DH$127,$DF18,FALSE)</f>
        <v>92024.029016429748</v>
      </c>
      <c r="BE18" s="157">
        <f>HLOOKUP(BE$1,[5]DatosVinculos!$B$1:$DH$127,$DF18,FALSE)</f>
        <v>92219.069069242498</v>
      </c>
      <c r="BF18" s="157">
        <f>HLOOKUP(BF$1,[5]DatosVinculos!$B$1:$DH$127,$DF18,FALSE)</f>
        <v>66.223548421033513</v>
      </c>
      <c r="BG18" s="157">
        <f>HLOOKUP(BG$1,[5]DatosVinculos!$B$1:$DH$127,$DF18,FALSE)</f>
        <v>66.881128159248505</v>
      </c>
      <c r="BH18" s="157">
        <f>HLOOKUP(BH$1,[5]DatosVinculos!$B$1:$DH$127,$DF18,FALSE)</f>
        <v>442658.34042391053</v>
      </c>
      <c r="BI18" s="157">
        <f>HLOOKUP(BI$1,[5]DatosVinculos!$B$1:$DH$127,$DF18,FALSE)</f>
        <v>447053.80340589199</v>
      </c>
      <c r="BJ18" s="157">
        <f>HLOOKUP(BJ$1,[5]DatosVinculos!$B$1:$DH$127,$DF18,FALSE)</f>
        <v>12.814408253333333</v>
      </c>
      <c r="BK18" s="157">
        <f>HLOOKUP(BK$1,[5]DatosVinculos!$B$1:$DH$127,$DF18,FALSE)</f>
        <v>12.8554296572844</v>
      </c>
      <c r="BL18" s="157">
        <f>HLOOKUP(BL$1,[5]DatosVinculos!$B$1:$DH$127,$DF18,FALSE)</f>
        <v>85655.402438890756</v>
      </c>
      <c r="BM18" s="157">
        <f>HLOOKUP(BM$1,[5]DatosVinculos!$B$1:$DH$127,$DF18,FALSE)</f>
        <v>85929.601980196006</v>
      </c>
      <c r="BN18" s="157">
        <f>HLOOKUP(BN$1,[5]DatosVinculos!$B$1:$DH$127,$DF18,FALSE)</f>
        <v>61.648465608071156</v>
      </c>
      <c r="BO18" s="157">
        <f>HLOOKUP(BO$1,[5]DatosVinculos!$B$1:$DH$127,$DF18,FALSE)</f>
        <v>62.213856837758797</v>
      </c>
      <c r="BP18" s="157">
        <f>HLOOKUP(BP$1,[5]DatosVinculos!$B$1:$DH$127,$DF18,FALSE)</f>
        <v>263707.57716514857</v>
      </c>
      <c r="BQ18" s="157">
        <f>HLOOKUP(BQ$1,[5]DatosVinculos!$B$1:$DH$127,$DF18,FALSE)</f>
        <v>266126.09561221302</v>
      </c>
      <c r="BR18" s="157">
        <f>HLOOKUP(BR$1,[5]DatosVinculos!$B$1:$DH$127,$DF18,FALSE)</f>
        <v>11.929119253333333</v>
      </c>
      <c r="BS18" s="157">
        <f>HLOOKUP(BS$1,[5]DatosVinculos!$B$1:$DH$127,$DF18,FALSE)</f>
        <v>11.9563042946815</v>
      </c>
      <c r="BT18" s="157">
        <f>HLOOKUP(BT$1,[5]DatosVinculos!$B$1:$DH$127,$DF18,FALSE)</f>
        <v>51028.019999881457</v>
      </c>
      <c r="BU18" s="157">
        <f>HLOOKUP(BU$1,[5]DatosVinculos!$B$1:$DH$127,$DF18,FALSE)</f>
        <v>51144.306777294798</v>
      </c>
      <c r="BV18" s="157">
        <f>HLOOKUP(BV$1,[5]DatosVinculos!$B$1:$DH$127,$DF18,FALSE)</f>
        <v>65.118972292754762</v>
      </c>
      <c r="BW18" s="157">
        <f>HLOOKUP(BW$1,[5]DatosVinculos!$B$1:$DH$127,$DF18,FALSE)</f>
        <v>65.690892459174904</v>
      </c>
      <c r="BX18" s="157">
        <f>HLOOKUP(BX$1,[5]DatosVinculos!$B$1:$DH$127,$DF18,FALSE)</f>
        <v>673789.79958984256</v>
      </c>
      <c r="BY18" s="157">
        <f>HLOOKUP(BY$1,[5]DatosVinculos!$B$1:$DH$127,$DF18,FALSE)</f>
        <v>679707.49086662696</v>
      </c>
      <c r="BZ18" s="157">
        <f>HLOOKUP(BZ$1,[5]DatosVinculos!$B$1:$DH$127,$DF18,FALSE)</f>
        <v>12.600670243333333</v>
      </c>
      <c r="CA18" s="157">
        <f>HLOOKUP(CA$1,[5]DatosVinculos!$B$1:$DH$127,$DF18,FALSE)</f>
        <v>12.6110522211871</v>
      </c>
      <c r="CB18" s="157">
        <f>HLOOKUP(CB$1,[5]DatosVinculos!$B$1:$DH$127,$DF18,FALSE)</f>
        <v>130379.86901549877</v>
      </c>
      <c r="CC18" s="157">
        <f>HLOOKUP(CC$1,[5]DatosVinculos!$B$1:$DH$127,$DF18,FALSE)</f>
        <v>130487.291945057</v>
      </c>
      <c r="CD18" s="157">
        <f>HLOOKUP(CD$1,[5]DatosVinculos!$B$1:$DH$127,$DF18,FALSE)</f>
        <v>60.055771086982681</v>
      </c>
      <c r="CE18" s="157">
        <f>HLOOKUP(CE$1,[5]DatosVinculos!$B$1:$DH$127,$DF18,FALSE)</f>
        <v>60.6310739464951</v>
      </c>
      <c r="CF18" s="157">
        <f>HLOOKUP(CF$1,[5]DatosVinculos!$B$1:$DH$127,$DF18,FALSE)</f>
        <v>240316.63778589672</v>
      </c>
      <c r="CG18" s="157">
        <f>HLOOKUP(CG$1,[5]DatosVinculos!$B$1:$DH$127,$DF18,FALSE)</f>
        <v>242618.74541665701</v>
      </c>
      <c r="CH18" s="157">
        <f>HLOOKUP(CH$1,[5]DatosVinculos!$B$1:$DH$127,$DF18,FALSE)</f>
        <v>11.620929216666667</v>
      </c>
      <c r="CI18" s="157">
        <f>HLOOKUP(CI$1,[5]DatosVinculos!$B$1:$DH$127,$DF18,FALSE)</f>
        <v>11.658461103203001</v>
      </c>
      <c r="CJ18" s="157">
        <f>HLOOKUP(CJ$1,[5]DatosVinculos!$B$1:$DH$127,$DF18,FALSE)</f>
        <v>46501.819671124947</v>
      </c>
      <c r="CK18" s="157">
        <f>HLOOKUP(CK$1,[5]DatosVinculos!$B$1:$DH$127,$DF18,FALSE)</f>
        <v>46652.005683379502</v>
      </c>
      <c r="CL18" s="157">
        <f>HLOOKUP(CL$1,[5]DatosVinculos!$B$1:$DH$127,$DF18,FALSE)</f>
        <v>4542.8598439999996</v>
      </c>
      <c r="CM18" s="157">
        <f>HLOOKUP(CM$1,[5]DatosVinculos!$B$1:$DH$127,$DF18,FALSE)</f>
        <v>4544.2988872153201</v>
      </c>
      <c r="CN18" s="157">
        <f>HLOOKUP(CN$1,[5]DatosVinculos!$B$1:$DH$127,$DF18,FALSE)</f>
        <v>167.38855899999999</v>
      </c>
      <c r="CO18" s="157">
        <f>HLOOKUP(CO$1,[5]DatosVinculos!$B$1:$DH$127,$DF18,FALSE)</f>
        <v>172.114262844602</v>
      </c>
      <c r="CP18" s="157">
        <f>HLOOKUP(CP$1,[5]DatosVinculos!$B$1:$DH$127,$DF18,FALSE)</f>
        <v>45.631014999999998</v>
      </c>
      <c r="CQ18" s="157">
        <f>HLOOKUP(CQ$1,[5]DatosVinculos!$B$1:$DH$127,$DF18,FALSE)</f>
        <v>45.156221822921601</v>
      </c>
      <c r="CR18" s="157">
        <f>HLOOKUP(CR$1,[5]DatosVinculos!$B$1:$DH$127,$DF18,FALSE)</f>
        <v>43.098011</v>
      </c>
      <c r="CS18" s="157">
        <f>HLOOKUP(CS$1,[5]DatosVinculos!$B$1:$DH$127,$DF18,FALSE)</f>
        <v>42.756378385281202</v>
      </c>
      <c r="CT18" s="157">
        <f>HLOOKUP(CT$1,[5]DatosVinculos!$B$1:$DH$127,$DF18,FALSE)</f>
        <v>4281.4662609999996</v>
      </c>
      <c r="CU18" s="157">
        <f>HLOOKUP(CU$1,[5]DatosVinculos!$B$1:$DH$127,$DF18,FALSE)</f>
        <v>4276.1156983090796</v>
      </c>
      <c r="CV18" s="157">
        <f>HLOOKUP(CV$1,[5]DatosVinculos!$B$1:$DH$127,$DF18,FALSE)</f>
        <v>45.692604680000002</v>
      </c>
      <c r="CW18" s="157">
        <f>HLOOKUP(CW$1,[5]DatosVinculos!$B$1:$DH$127,$DF18,FALSE)</f>
        <v>45.263448160232699</v>
      </c>
      <c r="CX18" s="157">
        <f>HLOOKUP(CX$1,[5]DatosVinculos!$B$1:$DH$127,$DF18,FALSE)</f>
        <v>8868.8215739999996</v>
      </c>
      <c r="CY18" s="157">
        <f>HLOOKUP(CY$1,[5]DatosVinculos!$B$1:$DH$127,$DF18,FALSE)</f>
        <v>4983.5481529999997</v>
      </c>
      <c r="CZ18" s="157">
        <f>HLOOKUP(CZ$1,[5]DatosVinculos!$B$1:$DH$127,$DF18,FALSE)</f>
        <v>4985.1805138547197</v>
      </c>
      <c r="DA18" s="157">
        <f>HLOOKUP(DA$1,[5]DatosVinculos!$B$1:$DH$127,$DF18,FALSE)</f>
        <v>8.8428624669999998</v>
      </c>
      <c r="DB18" s="157">
        <f>HLOOKUP(DB$1,[5]DatosVinculos!$B$1:$DH$127,$DF18,FALSE)</f>
        <v>8.8620730861093708</v>
      </c>
      <c r="DC18" s="157">
        <f>HLOOKUP(DC$1,[5]DatosVinculos!$B$1:$DH$127,$DF18,FALSE)</f>
        <v>1.2139944903227264</v>
      </c>
      <c r="DD18" s="157">
        <f>HLOOKUP(DD$1,[5]DatosVinculos!$B$1:$DH$127,$DF18,FALSE)</f>
        <v>1.3721413119922901</v>
      </c>
      <c r="DF18">
        <v>18</v>
      </c>
    </row>
    <row r="19" spans="1:110">
      <c r="A19" t="s">
        <v>23</v>
      </c>
      <c r="B19" s="157">
        <f>HLOOKUP(B$1,[5]DatosVinculos!$B$1:$DH$127,$DF19,FALSE)</f>
        <v>8427120.0629999992</v>
      </c>
      <c r="C19" s="157">
        <f>HLOOKUP(C$1,[5]DatosVinculos!$B$1:$DH$127,$DF19,FALSE)</f>
        <v>8382158.5640486795</v>
      </c>
      <c r="D19" s="157">
        <f>HLOOKUP(D$1,[5]DatosVinculos!$B$1:$DH$127,$DF19,FALSE)</f>
        <v>237869.6354816971</v>
      </c>
      <c r="E19" s="157">
        <f>HLOOKUP(E$1,[5]DatosVinculos!$B$1:$DH$127,$DF19,FALSE)</f>
        <v>6421441.0190000003</v>
      </c>
      <c r="F19" s="157">
        <f>HLOOKUP(F$1,[5]DatosVinculos!$B$1:$DH$127,$DF19,FALSE)</f>
        <v>6118884.4850062104</v>
      </c>
      <c r="G19" s="157">
        <f>HLOOKUP(G$1,[5]DatosVinculos!$B$1:$DH$127,$DF19,FALSE)</f>
        <v>1769101.15</v>
      </c>
      <c r="H19" s="157">
        <f>HLOOKUP(H$1,[5]DatosVinculos!$B$1:$DH$127,$DF19,FALSE)</f>
        <v>1870046.2275747501</v>
      </c>
      <c r="I19" s="157">
        <f>HLOOKUP(I$1,[5]DatosVinculos!$B$1:$DH$127,$DF19,FALSE)</f>
        <v>1446817.638</v>
      </c>
      <c r="J19" s="157">
        <f>HLOOKUP(J$1,[5]DatosVinculos!$B$1:$DH$127,$DF19,FALSE)</f>
        <v>1516727.8907824899</v>
      </c>
      <c r="K19" s="157">
        <f>HLOOKUP(K$1,[5]DatosVinculos!$B$1:$DH$127,$DF19,FALSE)</f>
        <v>1198558.8285837022</v>
      </c>
      <c r="L19" s="157">
        <f>HLOOKUP(L$1,[5]DatosVinculos!$B$1:$DH$127,$DF19,FALSE)</f>
        <v>1296970.0488197601</v>
      </c>
      <c r="M19" s="157">
        <f>HLOOKUP(M$1,[5]DatosVinculos!$B$1:$DH$127,$DF19,FALSE)</f>
        <v>5309752.2031827308</v>
      </c>
      <c r="N19" s="157">
        <f>HLOOKUP(N$1,[5]DatosVinculos!$B$1:$DH$127,$DF19,FALSE)</f>
        <v>5621598.4338869201</v>
      </c>
      <c r="O19" s="157">
        <f>HLOOKUP(O$1,[5]DatosVinculos!$B$1:$DH$127,$DF19,FALSE)</f>
        <v>1095259.7509610101</v>
      </c>
      <c r="P19" s="157">
        <f>HLOOKUP(P$1,[5]DatosVinculos!$B$1:$DH$127,$DF19,FALSE)</f>
        <v>1362102.90856907</v>
      </c>
      <c r="Q19" s="157">
        <f>HLOOKUP(Q$1,[5]DatosVinculos!$B$1:$DH$127,$DF19,FALSE)</f>
        <v>4197817.095315285</v>
      </c>
      <c r="R19" s="157">
        <f>HLOOKUP(R$1,[5]DatosVinculos!$B$1:$DH$127,$DF19,FALSE)</f>
        <v>4274923.3156381398</v>
      </c>
      <c r="S19" s="157">
        <f>HLOOKUP(S$1,[5]DatosVinculos!$B$1:$DH$127,$DF19,FALSE)</f>
        <v>135692.49037636904</v>
      </c>
      <c r="T19" s="157">
        <f>HLOOKUP(T$1,[5]DatosVinculos!$B$1:$DH$127,$DF19,FALSE)</f>
        <v>151477.946385046</v>
      </c>
      <c r="U19" s="157">
        <f>HLOOKUP(U$1,[5]DatosVinculos!$B$1:$DH$127,$DF19,FALSE)</f>
        <v>4144187.3647581199</v>
      </c>
      <c r="V19" s="157">
        <f>HLOOKUP(V$1,[5]DatosVinculos!$B$1:$DH$127,$DF19,FALSE)</f>
        <v>4185759.45150318</v>
      </c>
      <c r="W19" s="157">
        <f>HLOOKUP(W$1,[5]DatosVinculos!$B$1:$DH$127,$DF19,FALSE)</f>
        <v>1154782.2749999999</v>
      </c>
      <c r="X19" s="157">
        <f>HLOOKUP(X$1,[5]DatosVinculos!$B$1:$DH$127,$DF19,FALSE)</f>
        <v>1129914.0219234801</v>
      </c>
      <c r="Y19" s="157">
        <f>HLOOKUP(Y$1,[5]DatosVinculos!$B$1:$DH$127,$DF19,FALSE)</f>
        <v>49100.858990779845</v>
      </c>
      <c r="Z19" s="157">
        <f>HLOOKUP(Z$1,[5]DatosVinculos!$B$1:$DH$127,$DF19,FALSE)</f>
        <v>483488.01555377129</v>
      </c>
      <c r="AA19" s="157">
        <f>HLOOKUP(AA$1,[5]DatosVinculos!$B$1:$DH$127,$DF19,FALSE)</f>
        <v>38.920787320164294</v>
      </c>
      <c r="AB19" s="157">
        <f>HLOOKUP(AB$1,[5]DatosVinculos!$B$1:$DH$127,$DF19,FALSE)</f>
        <v>20.07844866635838</v>
      </c>
      <c r="AC19" s="157">
        <f>HLOOKUP(AC$1,[5]DatosVinculos!$B$1:$DH$127,$DF19,FALSE)</f>
        <v>20.0556070310612</v>
      </c>
      <c r="AD19" s="157">
        <f>HLOOKUP(AD$1,[5]DatosVinculos!$B$1:$DH$127,$DF19,FALSE)</f>
        <v>21.657985028481921</v>
      </c>
      <c r="AE19" s="157">
        <f>HLOOKUP(AE$1,[5]DatosVinculos!$B$1:$DH$127,$DF19,FALSE)</f>
        <v>21.631412444491399</v>
      </c>
      <c r="AF19" s="157">
        <f>HLOOKUP(AF$1,[5]DatosVinculos!$B$1:$DH$127,$DF19,FALSE)</f>
        <v>41.560232725157555</v>
      </c>
      <c r="AG19" s="157">
        <f>HLOOKUP(AG$1,[5]DatosVinculos!$B$1:$DH$127,$DF19,FALSE)</f>
        <v>42.718785310267101</v>
      </c>
      <c r="AH19" s="157">
        <f>HLOOKUP(AH$1,[5]DatosVinculos!$B$1:$DH$127,$DF19,FALSE)</f>
        <v>14.855649126654516</v>
      </c>
      <c r="AI19" s="157">
        <f>HLOOKUP(AI$1,[5]DatosVinculos!$B$1:$DH$127,$DF19,FALSE)</f>
        <v>14.620025621510599</v>
      </c>
      <c r="AJ19" s="157">
        <f>HLOOKUP(AJ$1,[5]DatosVinculos!$B$1:$DH$127,$DF19,FALSE)</f>
        <v>15.299999999999999</v>
      </c>
      <c r="AK19" s="157">
        <f>HLOOKUP(AK$1,[5]DatosVinculos!$B$1:$DH$127,$DF19,FALSE)</f>
        <v>19.386612863377088</v>
      </c>
      <c r="AL19" s="157">
        <f>HLOOKUP(AL$1,[5]DatosVinculos!$B$1:$DH$127,$DF19,FALSE)</f>
        <v>0</v>
      </c>
      <c r="AM19" s="157">
        <f>HLOOKUP(AM$1,[5]DatosVinculos!$B$1:$DH$127,$DF19,FALSE)</f>
        <v>107.57390056666701</v>
      </c>
      <c r="AN19" s="157">
        <f>HLOOKUP(AN$1,[5]DatosVinculos!$B$1:$DH$127,$DF19,FALSE)</f>
        <v>247.58250000000001</v>
      </c>
      <c r="AO19" s="157">
        <f>HLOOKUP(AO$1,[5]DatosVinculos!$B$1:$DH$127,$DF19,FALSE)</f>
        <v>1.4733333333333301</v>
      </c>
      <c r="AP19" s="157">
        <f>HLOOKUP(AP$1,[5]DatosVinculos!$B$1:$DH$127,$DF19,FALSE)</f>
        <v>18.5</v>
      </c>
      <c r="AQ19" s="157">
        <f>HLOOKUP(AQ$1,[5]DatosVinculos!$B$1:$DH$127,$DF19,FALSE)</f>
        <v>125.127373866667</v>
      </c>
      <c r="AR19" s="157">
        <f>HLOOKUP(AR$1,[5]DatosVinculos!$B$1:$DH$127,$DF19,FALSE)</f>
        <v>76.094931123145784</v>
      </c>
      <c r="AS19" s="157">
        <f>HLOOKUP(AS$1,[5]DatosVinculos!$B$1:$DH$127,$DF19,FALSE)</f>
        <v>9.8288934426229506</v>
      </c>
      <c r="AT19" s="157">
        <f>HLOOKUP(AT$1,[5]DatosVinculos!$B$1:$DH$127,$DF19,FALSE)</f>
        <v>9.4433333333333334</v>
      </c>
      <c r="AU19" s="157">
        <f>HLOOKUP(AU$1,[5]DatosVinculos!$B$1:$DH$127,$DF19,FALSE)</f>
        <v>66.835000000000008</v>
      </c>
      <c r="AV19" s="157">
        <f>HLOOKUP(AV$1,[5]DatosVinculos!$B$1:$DH$127,$DF19,FALSE)</f>
        <v>66.835000000000008</v>
      </c>
      <c r="AW19" s="157">
        <f>HLOOKUP(AW$1,[5]DatosVinculos!$B$1:$DH$127,$DF19,FALSE)</f>
        <v>74.94891360375226</v>
      </c>
      <c r="AX19" s="157">
        <f>HLOOKUP(AX$1,[5]DatosVinculos!$B$1:$DH$127,$DF19,FALSE)</f>
        <v>67.040850467796815</v>
      </c>
      <c r="AY19" s="157">
        <f>HLOOKUP(AY$1,[5]DatosVinculos!$B$1:$DH$127,$DF19,FALSE)</f>
        <v>66.669134039430602</v>
      </c>
      <c r="AZ19" s="157">
        <f>HLOOKUP(AZ$1,[5]DatosVinculos!$B$1:$DH$127,$DF19,FALSE)</f>
        <v>481271.61166453932</v>
      </c>
      <c r="BA19" s="157">
        <f>HLOOKUP(BA$1,[5]DatosVinculos!$B$1:$DH$127,$DF19,FALSE)</f>
        <v>478603.140675726</v>
      </c>
      <c r="BB19" s="157">
        <f>HLOOKUP(BB$1,[5]DatosVinculos!$B$1:$DH$127,$DF19,FALSE)</f>
        <v>13.460762746666667</v>
      </c>
      <c r="BC19" s="157">
        <f>HLOOKUP(BC$1,[5]DatosVinculos!$B$1:$DH$127,$DF19,FALSE)</f>
        <v>13.362504122566399</v>
      </c>
      <c r="BD19" s="157">
        <f>HLOOKUP(BD$1,[5]DatosVinculos!$B$1:$DH$127,$DF19,FALSE)</f>
        <v>96631.873493820181</v>
      </c>
      <c r="BE19" s="157">
        <f>HLOOKUP(BE$1,[5]DatosVinculos!$B$1:$DH$127,$DF19,FALSE)</f>
        <v>95926.496308731003</v>
      </c>
      <c r="BF19" s="157">
        <f>HLOOKUP(BF$1,[5]DatosVinculos!$B$1:$DH$127,$DF19,FALSE)</f>
        <v>67.393109305993349</v>
      </c>
      <c r="BG19" s="157">
        <f>HLOOKUP(BG$1,[5]DatosVinculos!$B$1:$DH$127,$DF19,FALSE)</f>
        <v>66.790862743113294</v>
      </c>
      <c r="BH19" s="157">
        <f>HLOOKUP(BH$1,[5]DatosVinculos!$B$1:$DH$127,$DF19,FALSE)</f>
        <v>450476.04111656325</v>
      </c>
      <c r="BI19" s="157">
        <f>HLOOKUP(BI$1,[5]DatosVinculos!$B$1:$DH$127,$DF19,FALSE)</f>
        <v>446450.44190930697</v>
      </c>
      <c r="BJ19" s="157">
        <f>HLOOKUP(BJ$1,[5]DatosVinculos!$B$1:$DH$127,$DF19,FALSE)</f>
        <v>13.531490856666666</v>
      </c>
      <c r="BK19" s="157">
        <f>HLOOKUP(BK$1,[5]DatosVinculos!$B$1:$DH$127,$DF19,FALSE)</f>
        <v>13.3962814131153</v>
      </c>
      <c r="BL19" s="157">
        <f>HLOOKUP(BL$1,[5]DatosVinculos!$B$1:$DH$127,$DF19,FALSE)</f>
        <v>90448.600669832624</v>
      </c>
      <c r="BM19" s="157">
        <f>HLOOKUP(BM$1,[5]DatosVinculos!$B$1:$DH$127,$DF19,FALSE)</f>
        <v>89544.819623261603</v>
      </c>
      <c r="BN19" s="157">
        <f>HLOOKUP(BN$1,[5]DatosVinculos!$B$1:$DH$127,$DF19,FALSE)</f>
        <v>62.387471104718138</v>
      </c>
      <c r="BO19" s="157">
        <f>HLOOKUP(BO$1,[5]DatosVinculos!$B$1:$DH$127,$DF19,FALSE)</f>
        <v>62.055836243099101</v>
      </c>
      <c r="BP19" s="157">
        <f>HLOOKUP(BP$1,[5]DatosVinculos!$B$1:$DH$127,$DF19,FALSE)</f>
        <v>266868.74828449899</v>
      </c>
      <c r="BQ19" s="157">
        <f>HLOOKUP(BQ$1,[5]DatosVinculos!$B$1:$DH$127,$DF19,FALSE)</f>
        <v>265450.14645859698</v>
      </c>
      <c r="BR19" s="157">
        <f>HLOOKUP(BR$1,[5]DatosVinculos!$B$1:$DH$127,$DF19,FALSE)</f>
        <v>12.52643636</v>
      </c>
      <c r="BS19" s="157">
        <f>HLOOKUP(BS$1,[5]DatosVinculos!$B$1:$DH$127,$DF19,FALSE)</f>
        <v>12.4387095191619</v>
      </c>
      <c r="BT19" s="157">
        <f>HLOOKUP(BT$1,[5]DatosVinculos!$B$1:$DH$127,$DF19,FALSE)</f>
        <v>53583.104630856287</v>
      </c>
      <c r="BU19" s="157">
        <f>HLOOKUP(BU$1,[5]DatosVinculos!$B$1:$DH$127,$DF19,FALSE)</f>
        <v>53207.844153234102</v>
      </c>
      <c r="BV19" s="157">
        <f>HLOOKUP(BV$1,[5]DatosVinculos!$B$1:$DH$127,$DF19,FALSE)</f>
        <v>64.317773605209894</v>
      </c>
      <c r="BW19" s="157">
        <f>HLOOKUP(BW$1,[5]DatosVinculos!$B$1:$DH$127,$DF19,FALSE)</f>
        <v>64.739388367173902</v>
      </c>
      <c r="BX19" s="157">
        <f>HLOOKUP(BX$1,[5]DatosVinculos!$B$1:$DH$127,$DF19,FALSE)</f>
        <v>665499.75009880413</v>
      </c>
      <c r="BY19" s="157">
        <f>HLOOKUP(BY$1,[5]DatosVinculos!$B$1:$DH$127,$DF19,FALSE)</f>
        <v>669862.22260065295</v>
      </c>
      <c r="BZ19" s="157">
        <f>HLOOKUP(BZ$1,[5]DatosVinculos!$B$1:$DH$127,$DF19,FALSE)</f>
        <v>12.914011156666668</v>
      </c>
      <c r="CA19" s="157">
        <f>HLOOKUP(CA$1,[5]DatosVinculos!$B$1:$DH$127,$DF19,FALSE)</f>
        <v>13.000903185232</v>
      </c>
      <c r="CB19" s="157">
        <f>HLOOKUP(CB$1,[5]DatosVinculos!$B$1:$DH$127,$DF19,FALSE)</f>
        <v>133622.02569833168</v>
      </c>
      <c r="CC19" s="157">
        <f>HLOOKUP(CC$1,[5]DatosVinculos!$B$1:$DH$127,$DF19,FALSE)</f>
        <v>134521.102578741</v>
      </c>
      <c r="CD19" s="157">
        <f>HLOOKUP(CD$1,[5]DatosVinculos!$B$1:$DH$127,$DF19,FALSE)</f>
        <v>61.089944698856712</v>
      </c>
      <c r="CE19" s="157">
        <f>HLOOKUP(CE$1,[5]DatosVinculos!$B$1:$DH$127,$DF19,FALSE)</f>
        <v>60.594894268938397</v>
      </c>
      <c r="CF19" s="157">
        <f>HLOOKUP(CF$1,[5]DatosVinculos!$B$1:$DH$127,$DF19,FALSE)</f>
        <v>244454.94324420989</v>
      </c>
      <c r="CG19" s="157">
        <f>HLOOKUP(CG$1,[5]DatosVinculos!$B$1:$DH$127,$DF19,FALSE)</f>
        <v>242473.970346419</v>
      </c>
      <c r="CH19" s="157">
        <f>HLOOKUP(CH$1,[5]DatosVinculos!$B$1:$DH$127,$DF19,FALSE)</f>
        <v>12.265913186666667</v>
      </c>
      <c r="CI19" s="157">
        <f>HLOOKUP(CI$1,[5]DatosVinculos!$B$1:$DH$127,$DF19,FALSE)</f>
        <v>12.145693082441101</v>
      </c>
      <c r="CJ19" s="157">
        <f>HLOOKUP(CJ$1,[5]DatosVinculos!$B$1:$DH$127,$DF19,FALSE)</f>
        <v>49082.760291664192</v>
      </c>
      <c r="CK19" s="157">
        <f>HLOOKUP(CK$1,[5]DatosVinculos!$B$1:$DH$127,$DF19,FALSE)</f>
        <v>48601.692598712398</v>
      </c>
      <c r="CL19" s="157">
        <f>HLOOKUP(CL$1,[5]DatosVinculos!$B$1:$DH$127,$DF19,FALSE)</f>
        <v>4593.770939</v>
      </c>
      <c r="CM19" s="157">
        <f>HLOOKUP(CM$1,[5]DatosVinculos!$B$1:$DH$127,$DF19,FALSE)</f>
        <v>4593.5311937359402</v>
      </c>
      <c r="CN19" s="157">
        <f>HLOOKUP(CN$1,[5]DatosVinculos!$B$1:$DH$127,$DF19,FALSE)</f>
        <v>175.36819700000001</v>
      </c>
      <c r="CO19" s="157">
        <f>HLOOKUP(CO$1,[5]DatosVinculos!$B$1:$DH$127,$DF19,FALSE)</f>
        <v>176.088287102328</v>
      </c>
      <c r="CP19" s="157">
        <f>HLOOKUP(CP$1,[5]DatosVinculos!$B$1:$DH$127,$DF19,FALSE)</f>
        <v>45.289042999999999</v>
      </c>
      <c r="CQ19" s="157">
        <f>HLOOKUP(CQ$1,[5]DatosVinculos!$B$1:$DH$127,$DF19,FALSE)</f>
        <v>45.287699760730199</v>
      </c>
      <c r="CR19" s="157">
        <f>HLOOKUP(CR$1,[5]DatosVinculos!$B$1:$DH$127,$DF19,FALSE)</f>
        <v>42.037984000000002</v>
      </c>
      <c r="CS19" s="157">
        <f>HLOOKUP(CS$1,[5]DatosVinculos!$B$1:$DH$127,$DF19,FALSE)</f>
        <v>42.270019225013002</v>
      </c>
      <c r="CT19" s="157">
        <f>HLOOKUP(CT$1,[5]DatosVinculos!$B$1:$DH$127,$DF19,FALSE)</f>
        <v>4322.8525179999997</v>
      </c>
      <c r="CU19" s="157">
        <f>HLOOKUP(CU$1,[5]DatosVinculos!$B$1:$DH$127,$DF19,FALSE)</f>
        <v>4321.1995443467604</v>
      </c>
      <c r="CV19" s="157">
        <f>HLOOKUP(CV$1,[5]DatosVinculos!$B$1:$DH$127,$DF19,FALSE)</f>
        <v>45.506813450000003</v>
      </c>
      <c r="CW19" s="157">
        <f>HLOOKUP(CW$1,[5]DatosVinculos!$B$1:$DH$127,$DF19,FALSE)</f>
        <v>45.419601026673398</v>
      </c>
      <c r="CX19" s="157">
        <f>HLOOKUP(CX$1,[5]DatosVinculos!$B$1:$DH$127,$DF19,FALSE)</f>
        <v>8913.3015739999992</v>
      </c>
      <c r="CY19" s="157">
        <f>HLOOKUP(CY$1,[5]DatosVinculos!$B$1:$DH$127,$DF19,FALSE)</f>
        <v>5013.9791800000003</v>
      </c>
      <c r="CZ19" s="157">
        <f>HLOOKUP(CZ$1,[5]DatosVinculos!$B$1:$DH$127,$DF19,FALSE)</f>
        <v>5013.6405385738899</v>
      </c>
      <c r="DA19" s="157">
        <f>HLOOKUP(DA$1,[5]DatosVinculos!$B$1:$DH$127,$DF19,FALSE)</f>
        <v>8.3807336540000001</v>
      </c>
      <c r="DB19" s="157">
        <f>HLOOKUP(DB$1,[5]DatosVinculos!$B$1:$DH$127,$DF19,FALSE)</f>
        <v>8.4174725028767003</v>
      </c>
      <c r="DC19" s="157">
        <f>HLOOKUP(DC$1,[5]DatosVinculos!$B$1:$DH$127,$DF19,FALSE)</f>
        <v>1.5656227754818877</v>
      </c>
      <c r="DD19" s="157">
        <f>HLOOKUP(DD$1,[5]DatosVinculos!$B$1:$DH$127,$DF19,FALSE)</f>
        <v>1.39800903709005</v>
      </c>
      <c r="DF19">
        <v>19</v>
      </c>
    </row>
    <row r="20" spans="1:110">
      <c r="A20" t="s">
        <v>24</v>
      </c>
      <c r="B20" s="157">
        <f>HLOOKUP(B$1,[5]DatosVinculos!$B$1:$DH$127,$DF20,FALSE)</f>
        <v>8776545.7479999997</v>
      </c>
      <c r="C20" s="157">
        <f>HLOOKUP(C$1,[5]DatosVinculos!$B$1:$DH$127,$DF20,FALSE)</f>
        <v>8677204.2673688307</v>
      </c>
      <c r="D20" s="157">
        <f>HLOOKUP(D$1,[5]DatosVinculos!$B$1:$DH$127,$DF20,FALSE)</f>
        <v>238034.83376177502</v>
      </c>
      <c r="E20" s="157">
        <f>HLOOKUP(E$1,[5]DatosVinculos!$B$1:$DH$127,$DF20,FALSE)</f>
        <v>6409998.2750000004</v>
      </c>
      <c r="F20" s="157">
        <f>HLOOKUP(F$1,[5]DatosVinculos!$B$1:$DH$127,$DF20,FALSE)</f>
        <v>6345610.8813637998</v>
      </c>
      <c r="G20" s="157">
        <f>HLOOKUP(G$1,[5]DatosVinculos!$B$1:$DH$127,$DF20,FALSE)</f>
        <v>1992868.642</v>
      </c>
      <c r="H20" s="157">
        <f>HLOOKUP(H$1,[5]DatosVinculos!$B$1:$DH$127,$DF20,FALSE)</f>
        <v>1915124.1508452501</v>
      </c>
      <c r="I20" s="157">
        <f>HLOOKUP(I$1,[5]DatosVinculos!$B$1:$DH$127,$DF20,FALSE)</f>
        <v>1581105.7690000001</v>
      </c>
      <c r="J20" s="157">
        <f>HLOOKUP(J$1,[5]DatosVinculos!$B$1:$DH$127,$DF20,FALSE)</f>
        <v>1608145.1410769499</v>
      </c>
      <c r="K20" s="157">
        <f>HLOOKUP(K$1,[5]DatosVinculos!$B$1:$DH$127,$DF20,FALSE)</f>
        <v>1360515.6606103797</v>
      </c>
      <c r="L20" s="157">
        <f>HLOOKUP(L$1,[5]DatosVinculos!$B$1:$DH$127,$DF20,FALSE)</f>
        <v>1375648.7995489701</v>
      </c>
      <c r="M20" s="157">
        <f>HLOOKUP(M$1,[5]DatosVinculos!$B$1:$DH$127,$DF20,FALSE)</f>
        <v>5765405.8921183348</v>
      </c>
      <c r="N20" s="157">
        <f>HLOOKUP(N$1,[5]DatosVinculos!$B$1:$DH$127,$DF20,FALSE)</f>
        <v>5739978.8345094202</v>
      </c>
      <c r="O20" s="157">
        <f>HLOOKUP(O$1,[5]DatosVinculos!$B$1:$DH$127,$DF20,FALSE)</f>
        <v>1426767.3972074504</v>
      </c>
      <c r="P20" s="157">
        <f>HLOOKUP(P$1,[5]DatosVinculos!$B$1:$DH$127,$DF20,FALSE)</f>
        <v>1370135.60238671</v>
      </c>
      <c r="Q20" s="157">
        <f>HLOOKUP(Q$1,[5]DatosVinculos!$B$1:$DH$127,$DF20,FALSE)</f>
        <v>4364290.4032844817</v>
      </c>
      <c r="R20" s="157">
        <f>HLOOKUP(R$1,[5]DatosVinculos!$B$1:$DH$127,$DF20,FALSE)</f>
        <v>4386562.8027346199</v>
      </c>
      <c r="S20" s="157">
        <f>HLOOKUP(S$1,[5]DatosVinculos!$B$1:$DH$127,$DF20,FALSE)</f>
        <v>161373.44172911867</v>
      </c>
      <c r="T20" s="157">
        <f>HLOOKUP(T$1,[5]DatosVinculos!$B$1:$DH$127,$DF20,FALSE)</f>
        <v>165697.61174213199</v>
      </c>
      <c r="U20" s="157">
        <f>HLOOKUP(U$1,[5]DatosVinculos!$B$1:$DH$127,$DF20,FALSE)</f>
        <v>4253733.2250584699</v>
      </c>
      <c r="V20" s="157">
        <f>HLOOKUP(V$1,[5]DatosVinculos!$B$1:$DH$127,$DF20,FALSE)</f>
        <v>4268629.7114922097</v>
      </c>
      <c r="W20" s="157">
        <f>HLOOKUP(W$1,[5]DatosVinculos!$B$1:$DH$127,$DF20,FALSE)</f>
        <v>1218841.1059999999</v>
      </c>
      <c r="X20" s="157">
        <f>HLOOKUP(X$1,[5]DatosVinculos!$B$1:$DH$127,$DF20,FALSE)</f>
        <v>1216686.7323892</v>
      </c>
      <c r="Y20" s="157">
        <f>HLOOKUP(Y$1,[5]DatosVinculos!$B$1:$DH$127,$DF20,FALSE)</f>
        <v>125167.19866487134</v>
      </c>
      <c r="Z20" s="157">
        <f>HLOOKUP(Z$1,[5]DatosVinculos!$B$1:$DH$127,$DF20,FALSE)</f>
        <v>493281.52899131516</v>
      </c>
      <c r="AA20" s="157">
        <f>HLOOKUP(AA$1,[5]DatosVinculos!$B$1:$DH$127,$DF20,FALSE)</f>
        <v>-263.55586566289344</v>
      </c>
      <c r="AB20" s="157">
        <f>HLOOKUP(AB$1,[5]DatosVinculos!$B$1:$DH$127,$DF20,FALSE)</f>
        <v>20.943680526793724</v>
      </c>
      <c r="AC20" s="157">
        <f>HLOOKUP(AC$1,[5]DatosVinculos!$B$1:$DH$127,$DF20,FALSE)</f>
        <v>21.014800102087801</v>
      </c>
      <c r="AD20" s="157">
        <f>HLOOKUP(AD$1,[5]DatosVinculos!$B$1:$DH$127,$DF20,FALSE)</f>
        <v>22.791005136509067</v>
      </c>
      <c r="AE20" s="157">
        <f>HLOOKUP(AE$1,[5]DatosVinculos!$B$1:$DH$127,$DF20,FALSE)</f>
        <v>22.609742424879698</v>
      </c>
      <c r="AF20" s="157">
        <f>HLOOKUP(AF$1,[5]DatosVinculos!$B$1:$DH$127,$DF20,FALSE)</f>
        <v>46.582900163333335</v>
      </c>
      <c r="AG20" s="157">
        <f>HLOOKUP(AG$1,[5]DatosVinculos!$B$1:$DH$127,$DF20,FALSE)</f>
        <v>45.227535586900999</v>
      </c>
      <c r="AH20" s="157">
        <f>HLOOKUP(AH$1,[5]DatosVinculos!$B$1:$DH$127,$DF20,FALSE)</f>
        <v>15.068038723333332</v>
      </c>
      <c r="AI20" s="157">
        <f>HLOOKUP(AI$1,[5]DatosVinculos!$B$1:$DH$127,$DF20,FALSE)</f>
        <v>15.116350051874401</v>
      </c>
      <c r="AJ20" s="157">
        <f>HLOOKUP(AJ$1,[5]DatosVinculos!$B$1:$DH$127,$DF20,FALSE)</f>
        <v>16.400000000000002</v>
      </c>
      <c r="AK20" s="157">
        <f>HLOOKUP(AK$1,[5]DatosVinculos!$B$1:$DH$127,$DF20,FALSE)</f>
        <v>19.476775215093713</v>
      </c>
      <c r="AL20" s="157">
        <f>HLOOKUP(AL$1,[5]DatosVinculos!$B$1:$DH$127,$DF20,FALSE)</f>
        <v>0</v>
      </c>
      <c r="AM20" s="157">
        <f>HLOOKUP(AM$1,[5]DatosVinculos!$B$1:$DH$127,$DF20,FALSE)</f>
        <v>104.112244766667</v>
      </c>
      <c r="AN20" s="157">
        <f>HLOOKUP(AN$1,[5]DatosVinculos!$B$1:$DH$127,$DF20,FALSE)</f>
        <v>255.211774193548</v>
      </c>
      <c r="AO20" s="157">
        <f>HLOOKUP(AO$1,[5]DatosVinculos!$B$1:$DH$127,$DF20,FALSE)</f>
        <v>1.2666666666666699</v>
      </c>
      <c r="AP20" s="157">
        <f>HLOOKUP(AP$1,[5]DatosVinculos!$B$1:$DH$127,$DF20,FALSE)</f>
        <v>20.6</v>
      </c>
      <c r="AQ20" s="157">
        <f>HLOOKUP(AQ$1,[5]DatosVinculos!$B$1:$DH$127,$DF20,FALSE)</f>
        <v>122.5255859</v>
      </c>
      <c r="AR20" s="157">
        <f>HLOOKUP(AR$1,[5]DatosVinculos!$B$1:$DH$127,$DF20,FALSE)</f>
        <v>76.267280573571099</v>
      </c>
      <c r="AS20" s="157">
        <f>HLOOKUP(AS$1,[5]DatosVinculos!$B$1:$DH$127,$DF20,FALSE)</f>
        <v>9.77734375</v>
      </c>
      <c r="AT20" s="157">
        <f>HLOOKUP(AT$1,[5]DatosVinculos!$B$1:$DH$127,$DF20,FALSE)</f>
        <v>9.7266666666666666</v>
      </c>
      <c r="AU20" s="157">
        <f>HLOOKUP(AU$1,[5]DatosVinculos!$B$1:$DH$127,$DF20,FALSE)</f>
        <v>63.164999999999999</v>
      </c>
      <c r="AV20" s="157">
        <f>HLOOKUP(AV$1,[5]DatosVinculos!$B$1:$DH$127,$DF20,FALSE)</f>
        <v>63.164999999999999</v>
      </c>
      <c r="AW20" s="157">
        <f>HLOOKUP(AW$1,[5]DatosVinculos!$B$1:$DH$127,$DF20,FALSE)</f>
        <v>70.719616687098963</v>
      </c>
      <c r="AX20" s="157">
        <f>HLOOKUP(AX$1,[5]DatosVinculos!$B$1:$DH$127,$DF20,FALSE)</f>
        <v>67.618489064274812</v>
      </c>
      <c r="AY20" s="157">
        <f>HLOOKUP(AY$1,[5]DatosVinculos!$B$1:$DH$127,$DF20,FALSE)</f>
        <v>67.246330626997107</v>
      </c>
      <c r="AZ20" s="157">
        <f>HLOOKUP(AZ$1,[5]DatosVinculos!$B$1:$DH$127,$DF20,FALSE)</f>
        <v>485418.35288793925</v>
      </c>
      <c r="BA20" s="157">
        <f>HLOOKUP(BA$1,[5]DatosVinculos!$B$1:$DH$127,$DF20,FALSE)</f>
        <v>482746.708813412</v>
      </c>
      <c r="BB20" s="157">
        <f>HLOOKUP(BB$1,[5]DatosVinculos!$B$1:$DH$127,$DF20,FALSE)</f>
        <v>14.161800326666667</v>
      </c>
      <c r="BC20" s="157">
        <f>HLOOKUP(BC$1,[5]DatosVinculos!$B$1:$DH$127,$DF20,FALSE)</f>
        <v>14.1406076617255</v>
      </c>
      <c r="BD20" s="157">
        <f>HLOOKUP(BD$1,[5]DatosVinculos!$B$1:$DH$127,$DF20,FALSE)</f>
        <v>101664.46904727418</v>
      </c>
      <c r="BE20" s="157">
        <f>HLOOKUP(BE$1,[5]DatosVinculos!$B$1:$DH$127,$DF20,FALSE)</f>
        <v>101512.33153749999</v>
      </c>
      <c r="BF20" s="157">
        <f>HLOOKUP(BF$1,[5]DatosVinculos!$B$1:$DH$127,$DF20,FALSE)</f>
        <v>67.555985182416094</v>
      </c>
      <c r="BG20" s="157">
        <f>HLOOKUP(BG$1,[5]DatosVinculos!$B$1:$DH$127,$DF20,FALSE)</f>
        <v>67.204123940756503</v>
      </c>
      <c r="BH20" s="157">
        <f>HLOOKUP(BH$1,[5]DatosVinculos!$B$1:$DH$127,$DF20,FALSE)</f>
        <v>451564.75301544851</v>
      </c>
      <c r="BI20" s="157">
        <f>HLOOKUP(BI$1,[5]DatosVinculos!$B$1:$DH$127,$DF20,FALSE)</f>
        <v>449212.80545261299</v>
      </c>
      <c r="BJ20" s="157">
        <f>HLOOKUP(BJ$1,[5]DatosVinculos!$B$1:$DH$127,$DF20,FALSE)</f>
        <v>14.148709713333334</v>
      </c>
      <c r="BK20" s="157">
        <f>HLOOKUP(BK$1,[5]DatosVinculos!$B$1:$DH$127,$DF20,FALSE)</f>
        <v>14.119106058268301</v>
      </c>
      <c r="BL20" s="157">
        <f>HLOOKUP(BL$1,[5]DatosVinculos!$B$1:$DH$127,$DF20,FALSE)</f>
        <v>94574.279243160665</v>
      </c>
      <c r="BM20" s="157">
        <f>HLOOKUP(BM$1,[5]DatosVinculos!$B$1:$DH$127,$DF20,FALSE)</f>
        <v>94376.399408615005</v>
      </c>
      <c r="BN20" s="157">
        <f>HLOOKUP(BN$1,[5]DatosVinculos!$B$1:$DH$127,$DF20,FALSE)</f>
        <v>62.925015144656058</v>
      </c>
      <c r="BO20" s="157">
        <f>HLOOKUP(BO$1,[5]DatosVinculos!$B$1:$DH$127,$DF20,FALSE)</f>
        <v>62.587467173585203</v>
      </c>
      <c r="BP20" s="157">
        <f>HLOOKUP(BP$1,[5]DatosVinculos!$B$1:$DH$127,$DF20,FALSE)</f>
        <v>269168.14754761755</v>
      </c>
      <c r="BQ20" s="157">
        <f>HLOOKUP(BQ$1,[5]DatosVinculos!$B$1:$DH$127,$DF20,FALSE)</f>
        <v>267724.25179542101</v>
      </c>
      <c r="BR20" s="157">
        <f>HLOOKUP(BR$1,[5]DatosVinculos!$B$1:$DH$127,$DF20,FALSE)</f>
        <v>13.178814143333332</v>
      </c>
      <c r="BS20" s="157">
        <f>HLOOKUP(BS$1,[5]DatosVinculos!$B$1:$DH$127,$DF20,FALSE)</f>
        <v>13.1573043649838</v>
      </c>
      <c r="BT20" s="157">
        <f>HLOOKUP(BT$1,[5]DatosVinculos!$B$1:$DH$127,$DF20,FALSE)</f>
        <v>56373.716902261782</v>
      </c>
      <c r="BU20" s="157">
        <f>HLOOKUP(BU$1,[5]DatosVinculos!$B$1:$DH$127,$DF20,FALSE)</f>
        <v>56281.706639443597</v>
      </c>
      <c r="BV20" s="157">
        <f>HLOOKUP(BV$1,[5]DatosVinculos!$B$1:$DH$127,$DF20,FALSE)</f>
        <v>66.773093067901812</v>
      </c>
      <c r="BW20" s="157">
        <f>HLOOKUP(BW$1,[5]DatosVinculos!$B$1:$DH$127,$DF20,FALSE)</f>
        <v>66.184647390208895</v>
      </c>
      <c r="BX20" s="157">
        <f>HLOOKUP(BX$1,[5]DatosVinculos!$B$1:$DH$127,$DF20,FALSE)</f>
        <v>690905.08360527724</v>
      </c>
      <c r="BY20" s="157">
        <f>HLOOKUP(BY$1,[5]DatosVinculos!$B$1:$DH$127,$DF20,FALSE)</f>
        <v>684816.40190013195</v>
      </c>
      <c r="BZ20" s="157">
        <f>HLOOKUP(BZ$1,[5]DatosVinculos!$B$1:$DH$127,$DF20,FALSE)</f>
        <v>13.984743290000001</v>
      </c>
      <c r="CA20" s="157">
        <f>HLOOKUP(CA$1,[5]DatosVinculos!$B$1:$DH$127,$DF20,FALSE)</f>
        <v>13.9075269488911</v>
      </c>
      <c r="CB20" s="157">
        <f>HLOOKUP(CB$1,[5]DatosVinculos!$B$1:$DH$127,$DF20,FALSE)</f>
        <v>144700.95345366636</v>
      </c>
      <c r="CC20" s="157">
        <f>HLOOKUP(CC$1,[5]DatosVinculos!$B$1:$DH$127,$DF20,FALSE)</f>
        <v>143901.99147462301</v>
      </c>
      <c r="CD20" s="157">
        <f>HLOOKUP(CD$1,[5]DatosVinculos!$B$1:$DH$127,$DF20,FALSE)</f>
        <v>61.287818188937912</v>
      </c>
      <c r="CE20" s="157">
        <f>HLOOKUP(CE$1,[5]DatosVinculos!$B$1:$DH$127,$DF20,FALSE)</f>
        <v>60.968171413013998</v>
      </c>
      <c r="CF20" s="157">
        <f>HLOOKUP(CF$1,[5]DatosVinculos!$B$1:$DH$127,$DF20,FALSE)</f>
        <v>245246.74544710561</v>
      </c>
      <c r="CG20" s="157">
        <f>HLOOKUP(CG$1,[5]DatosVinculos!$B$1:$DH$127,$DF20,FALSE)</f>
        <v>243967.66040549101</v>
      </c>
      <c r="CH20" s="157">
        <f>HLOOKUP(CH$1,[5]DatosVinculos!$B$1:$DH$127,$DF20,FALSE)</f>
        <v>12.835924843333332</v>
      </c>
      <c r="CI20" s="157">
        <f>HLOOKUP(CI$1,[5]DatosVinculos!$B$1:$DH$127,$DF20,FALSE)</f>
        <v>12.8073619639624</v>
      </c>
      <c r="CJ20" s="157">
        <f>HLOOKUP(CJ$1,[5]DatosVinculos!$B$1:$DH$127,$DF20,FALSE)</f>
        <v>51363.694868800834</v>
      </c>
      <c r="CK20" s="157">
        <f>HLOOKUP(CK$1,[5]DatosVinculos!$B$1:$DH$127,$DF20,FALSE)</f>
        <v>51249.398856776599</v>
      </c>
      <c r="CL20" s="157">
        <f>HLOOKUP(CL$1,[5]DatosVinculos!$B$1:$DH$127,$DF20,FALSE)</f>
        <v>4642.8148019999999</v>
      </c>
      <c r="CM20" s="157">
        <f>HLOOKUP(CM$1,[5]DatosVinculos!$B$1:$DH$127,$DF20,FALSE)</f>
        <v>4645.6934342494196</v>
      </c>
      <c r="CN20" s="157">
        <f>HLOOKUP(CN$1,[5]DatosVinculos!$B$1:$DH$127,$DF20,FALSE)</f>
        <v>185.45975670000001</v>
      </c>
      <c r="CO20" s="157">
        <f>HLOOKUP(CO$1,[5]DatosVinculos!$B$1:$DH$127,$DF20,FALSE)</f>
        <v>182.48032727601301</v>
      </c>
      <c r="CP20" s="157">
        <f>HLOOKUP(CP$1,[5]DatosVinculos!$B$1:$DH$127,$DF20,FALSE)</f>
        <v>45.557932000000001</v>
      </c>
      <c r="CQ20" s="157">
        <f>HLOOKUP(CQ$1,[5]DatosVinculos!$B$1:$DH$127,$DF20,FALSE)</f>
        <v>45.422686994197797</v>
      </c>
      <c r="CR20" s="157">
        <f>HLOOKUP(CR$1,[5]DatosVinculos!$B$1:$DH$127,$DF20,FALSE)</f>
        <v>42.887107</v>
      </c>
      <c r="CS20" s="157">
        <f>HLOOKUP(CS$1,[5]DatosVinculos!$B$1:$DH$127,$DF20,FALSE)</f>
        <v>42.839101817202298</v>
      </c>
      <c r="CT20" s="157">
        <f>HLOOKUP(CT$1,[5]DatosVinculos!$B$1:$DH$127,$DF20,FALSE)</f>
        <v>4361.2711419999996</v>
      </c>
      <c r="CU20" s="157">
        <f>HLOOKUP(CU$1,[5]DatosVinculos!$B$1:$DH$127,$DF20,FALSE)</f>
        <v>4367.9776233869097</v>
      </c>
      <c r="CV20" s="157">
        <f>HLOOKUP(CV$1,[5]DatosVinculos!$B$1:$DH$127,$DF20,FALSE)</f>
        <v>45.655898839999999</v>
      </c>
      <c r="CW20" s="157">
        <f>HLOOKUP(CW$1,[5]DatosVinculos!$B$1:$DH$127,$DF20,FALSE)</f>
        <v>45.558245704628099</v>
      </c>
      <c r="CX20" s="157">
        <f>HLOOKUP(CX$1,[5]DatosVinculos!$B$1:$DH$127,$DF20,FALSE)</f>
        <v>8957.8215739999996</v>
      </c>
      <c r="CY20" s="157">
        <f>HLOOKUP(CY$1,[5]DatosVinculos!$B$1:$DH$127,$DF20,FALSE)</f>
        <v>5058.7870000000003</v>
      </c>
      <c r="CZ20" s="157">
        <f>HLOOKUP(CZ$1,[5]DatosVinculos!$B$1:$DH$127,$DF20,FALSE)</f>
        <v>5060.8431029101303</v>
      </c>
      <c r="DA20" s="157">
        <f>HLOOKUP(DA$1,[5]DatosVinculos!$B$1:$DH$127,$DF20,FALSE)</f>
        <v>8.2227656119999999</v>
      </c>
      <c r="DB20" s="157">
        <f>HLOOKUP(DB$1,[5]DatosVinculos!$B$1:$DH$127,$DF20,FALSE)</f>
        <v>8.2116671085320903</v>
      </c>
      <c r="DC20" s="157">
        <f>HLOOKUP(DC$1,[5]DatosVinculos!$B$1:$DH$127,$DF20,FALSE)</f>
        <v>1.6354381659740433</v>
      </c>
      <c r="DD20" s="157">
        <f>HLOOKUP(DD$1,[5]DatosVinculos!$B$1:$DH$127,$DF20,FALSE)</f>
        <v>1.55200264326842</v>
      </c>
      <c r="DF20">
        <v>20</v>
      </c>
    </row>
    <row r="21" spans="1:110">
      <c r="A21" t="s">
        <v>25</v>
      </c>
      <c r="B21" s="157">
        <f>HLOOKUP(B$1,[5]DatosVinculos!$B$1:$DH$127,$DF21,FALSE)</f>
        <v>8598610.7280000001</v>
      </c>
      <c r="C21" s="157">
        <f>HLOOKUP(C$1,[5]DatosVinculos!$B$1:$DH$127,$DF21,FALSE)</f>
        <v>8827126.7486368101</v>
      </c>
      <c r="D21" s="157">
        <f>HLOOKUP(D$1,[5]DatosVinculos!$B$1:$DH$127,$DF21,FALSE)</f>
        <v>238715.12488106397</v>
      </c>
      <c r="E21" s="157">
        <f>HLOOKUP(E$1,[5]DatosVinculos!$B$1:$DH$127,$DF21,FALSE)</f>
        <v>6116076.2750000004</v>
      </c>
      <c r="F21" s="157">
        <f>HLOOKUP(F$1,[5]DatosVinculos!$B$1:$DH$127,$DF21,FALSE)</f>
        <v>6442065.5961426897</v>
      </c>
      <c r="G21" s="157">
        <f>HLOOKUP(G$1,[5]DatosVinculos!$B$1:$DH$127,$DF21,FALSE)</f>
        <v>1959174.048</v>
      </c>
      <c r="H21" s="157">
        <f>HLOOKUP(H$1,[5]DatosVinculos!$B$1:$DH$127,$DF21,FALSE)</f>
        <v>1936501.5000646401</v>
      </c>
      <c r="I21" s="157">
        <f>HLOOKUP(I$1,[5]DatosVinculos!$B$1:$DH$127,$DF21,FALSE)</f>
        <v>1640663.889</v>
      </c>
      <c r="J21" s="157">
        <f>HLOOKUP(J$1,[5]DatosVinculos!$B$1:$DH$127,$DF21,FALSE)</f>
        <v>1619733.56864306</v>
      </c>
      <c r="K21" s="157">
        <f>HLOOKUP(K$1,[5]DatosVinculos!$B$1:$DH$127,$DF21,FALSE)</f>
        <v>1423379.9463456969</v>
      </c>
      <c r="L21" s="157">
        <f>HLOOKUP(L$1,[5]DatosVinculos!$B$1:$DH$127,$DF21,FALSE)</f>
        <v>1385912.2900049801</v>
      </c>
      <c r="M21" s="157">
        <f>HLOOKUP(M$1,[5]DatosVinculos!$B$1:$DH$127,$DF21,FALSE)</f>
        <v>5579489.034330993</v>
      </c>
      <c r="N21" s="157">
        <f>HLOOKUP(N$1,[5]DatosVinculos!$B$1:$DH$127,$DF21,FALSE)</f>
        <v>5735665.2662720103</v>
      </c>
      <c r="O21" s="157">
        <f>HLOOKUP(O$1,[5]DatosVinculos!$B$1:$DH$127,$DF21,FALSE)</f>
        <v>1402917.8686762895</v>
      </c>
      <c r="P21" s="157">
        <f>HLOOKUP(P$1,[5]DatosVinculos!$B$1:$DH$127,$DF21,FALSE)</f>
        <v>1376538.9703390501</v>
      </c>
      <c r="Q21" s="157">
        <f>HLOOKUP(Q$1,[5]DatosVinculos!$B$1:$DH$127,$DF21,FALSE)</f>
        <v>4203439.5976038771</v>
      </c>
      <c r="R21" s="157">
        <f>HLOOKUP(R$1,[5]DatosVinculos!$B$1:$DH$127,$DF21,FALSE)</f>
        <v>4378634.6107858699</v>
      </c>
      <c r="S21" s="157">
        <f>HLOOKUP(S$1,[5]DatosVinculos!$B$1:$DH$127,$DF21,FALSE)</f>
        <v>178488.43827723619</v>
      </c>
      <c r="T21" s="157">
        <f>HLOOKUP(T$1,[5]DatosVinculos!$B$1:$DH$127,$DF21,FALSE)</f>
        <v>174271.26049837901</v>
      </c>
      <c r="U21" s="157">
        <f>HLOOKUP(U$1,[5]DatosVinculos!$B$1:$DH$127,$DF21,FALSE)</f>
        <v>4030006.0933229299</v>
      </c>
      <c r="V21" s="157">
        <f>HLOOKUP(V$1,[5]DatosVinculos!$B$1:$DH$127,$DF21,FALSE)</f>
        <v>4249337.3089556303</v>
      </c>
      <c r="W21" s="157">
        <f>HLOOKUP(W$1,[5]DatosVinculos!$B$1:$DH$127,$DF21,FALSE)</f>
        <v>1211900.2549999999</v>
      </c>
      <c r="X21" s="157">
        <f>HLOOKUP(X$1,[5]DatosVinculos!$B$1:$DH$127,$DF21,FALSE)</f>
        <v>1267947.3464494401</v>
      </c>
      <c r="Y21" s="157">
        <f>HLOOKUP(Y$1,[5]DatosVinculos!$B$1:$DH$127,$DF21,FALSE)</f>
        <v>109325.84171765664</v>
      </c>
      <c r="Z21" s="157">
        <f>HLOOKUP(Z$1,[5]DatosVinculos!$B$1:$DH$127,$DF21,FALSE)</f>
        <v>533453.64158841397</v>
      </c>
      <c r="AA21" s="157">
        <f>HLOOKUP(AA$1,[5]DatosVinculos!$B$1:$DH$127,$DF21,FALSE)</f>
        <v>-301.91072409855474</v>
      </c>
      <c r="AB21" s="157">
        <f>HLOOKUP(AB$1,[5]DatosVinculos!$B$1:$DH$127,$DF21,FALSE)</f>
        <v>22.013745586896473</v>
      </c>
      <c r="AC21" s="157">
        <f>HLOOKUP(AC$1,[5]DatosVinculos!$B$1:$DH$127,$DF21,FALSE)</f>
        <v>22.114488054761999</v>
      </c>
      <c r="AD21" s="157">
        <f>HLOOKUP(AD$1,[5]DatosVinculos!$B$1:$DH$127,$DF21,FALSE)</f>
        <v>23.767649416563867</v>
      </c>
      <c r="AE21" s="157">
        <f>HLOOKUP(AE$1,[5]DatosVinculos!$B$1:$DH$127,$DF21,FALSE)</f>
        <v>23.848318127488302</v>
      </c>
      <c r="AF21" s="157">
        <f>HLOOKUP(AF$1,[5]DatosVinculos!$B$1:$DH$127,$DF21,FALSE)</f>
        <v>47.566493380000004</v>
      </c>
      <c r="AG21" s="157">
        <f>HLOOKUP(AG$1,[5]DatosVinculos!$B$1:$DH$127,$DF21,FALSE)</f>
        <v>47.6115413878846</v>
      </c>
      <c r="AH21" s="157">
        <f>HLOOKUP(AH$1,[5]DatosVinculos!$B$1:$DH$127,$DF21,FALSE)</f>
        <v>15.914503896666668</v>
      </c>
      <c r="AI21" s="157">
        <f>HLOOKUP(AI$1,[5]DatosVinculos!$B$1:$DH$127,$DF21,FALSE)</f>
        <v>15.999019999946499</v>
      </c>
      <c r="AJ21" s="157">
        <f>HLOOKUP(AJ$1,[5]DatosVinculos!$B$1:$DH$127,$DF21,FALSE)</f>
        <v>17.5</v>
      </c>
      <c r="AK21" s="157">
        <f>HLOOKUP(AK$1,[5]DatosVinculos!$B$1:$DH$127,$DF21,FALSE)</f>
        <v>19.561041320706668</v>
      </c>
      <c r="AL21" s="157">
        <f>HLOOKUP(AL$1,[5]DatosVinculos!$B$1:$DH$127,$DF21,FALSE)</f>
        <v>0</v>
      </c>
      <c r="AM21" s="157">
        <f>HLOOKUP(AM$1,[5]DatosVinculos!$B$1:$DH$127,$DF21,FALSE)</f>
        <v>110.869434066667</v>
      </c>
      <c r="AN21" s="157">
        <f>HLOOKUP(AN$1,[5]DatosVinculos!$B$1:$DH$127,$DF21,FALSE)</f>
        <v>276.36147540983598</v>
      </c>
      <c r="AO21" s="157">
        <f>HLOOKUP(AO$1,[5]DatosVinculos!$B$1:$DH$127,$DF21,FALSE)</f>
        <v>1.23</v>
      </c>
      <c r="AP21" s="157">
        <f>HLOOKUP(AP$1,[5]DatosVinculos!$B$1:$DH$127,$DF21,FALSE)</f>
        <v>19.3</v>
      </c>
      <c r="AQ21" s="157">
        <f>HLOOKUP(AQ$1,[5]DatosVinculos!$B$1:$DH$127,$DF21,FALSE)</f>
        <v>126.54435626666699</v>
      </c>
      <c r="AR21" s="157">
        <f>HLOOKUP(AR$1,[5]DatosVinculos!$B$1:$DH$127,$DF21,FALSE)</f>
        <v>77.116534797442057</v>
      </c>
      <c r="AS21" s="157">
        <f>HLOOKUP(AS$1,[5]DatosVinculos!$B$1:$DH$127,$DF21,FALSE)</f>
        <v>8.9146825396825395</v>
      </c>
      <c r="AT21" s="157">
        <f>HLOOKUP(AT$1,[5]DatosVinculos!$B$1:$DH$127,$DF21,FALSE)</f>
        <v>9.0833333333333339</v>
      </c>
      <c r="AU21" s="157">
        <f>HLOOKUP(AU$1,[5]DatosVinculos!$B$1:$DH$127,$DF21,FALSE)</f>
        <v>68.83</v>
      </c>
      <c r="AV21" s="157">
        <f>HLOOKUP(AV$1,[5]DatosVinculos!$B$1:$DH$127,$DF21,FALSE)</f>
        <v>68.83</v>
      </c>
      <c r="AW21" s="157">
        <f>HLOOKUP(AW$1,[5]DatosVinculos!$B$1:$DH$127,$DF21,FALSE)</f>
        <v>73.157671771087351</v>
      </c>
      <c r="AX21" s="157">
        <f>HLOOKUP(AX$1,[5]DatosVinculos!$B$1:$DH$127,$DF21,FALSE)</f>
        <v>67.40343714534535</v>
      </c>
      <c r="AY21" s="157">
        <f>HLOOKUP(AY$1,[5]DatosVinculos!$B$1:$DH$127,$DF21,FALSE)</f>
        <v>67.607269661505796</v>
      </c>
      <c r="AZ21" s="157">
        <f>HLOOKUP(AZ$1,[5]DatosVinculos!$B$1:$DH$127,$DF21,FALSE)</f>
        <v>483874.54216816853</v>
      </c>
      <c r="BA21" s="157">
        <f>HLOOKUP(BA$1,[5]DatosVinculos!$B$1:$DH$127,$DF21,FALSE)</f>
        <v>485337.81124791701</v>
      </c>
      <c r="BB21" s="157">
        <f>HLOOKUP(BB$1,[5]DatosVinculos!$B$1:$DH$127,$DF21,FALSE)</f>
        <v>14.838021169999999</v>
      </c>
      <c r="BC21" s="157">
        <f>HLOOKUP(BC$1,[5]DatosVinculos!$B$1:$DH$127,$DF21,FALSE)</f>
        <v>14.9500033905965</v>
      </c>
      <c r="BD21" s="157">
        <f>HLOOKUP(BD$1,[5]DatosVinculos!$B$1:$DH$127,$DF21,FALSE)</f>
        <v>106518.91067266071</v>
      </c>
      <c r="BE21" s="157">
        <f>HLOOKUP(BE$1,[5]DatosVinculos!$B$1:$DH$127,$DF21,FALSE)</f>
        <v>107322.80655731101</v>
      </c>
      <c r="BF21" s="157">
        <f>HLOOKUP(BF$1,[5]DatosVinculos!$B$1:$DH$127,$DF21,FALSE)</f>
        <v>66.657381840861291</v>
      </c>
      <c r="BG21" s="157">
        <f>HLOOKUP(BG$1,[5]DatosVinculos!$B$1:$DH$127,$DF21,FALSE)</f>
        <v>66.962983518890098</v>
      </c>
      <c r="BH21" s="157">
        <f>HLOOKUP(BH$1,[5]DatosVinculos!$B$1:$DH$127,$DF21,FALSE)</f>
        <v>445558.21495827468</v>
      </c>
      <c r="BI21" s="157">
        <f>HLOOKUP(BI$1,[5]DatosVinculos!$B$1:$DH$127,$DF21,FALSE)</f>
        <v>447600.94952673803</v>
      </c>
      <c r="BJ21" s="157">
        <f>HLOOKUP(BJ$1,[5]DatosVinculos!$B$1:$DH$127,$DF21,FALSE)</f>
        <v>14.673786453333333</v>
      </c>
      <c r="BK21" s="157">
        <f>HLOOKUP(BK$1,[5]DatosVinculos!$B$1:$DH$127,$DF21,FALSE)</f>
        <v>14.812628998977001</v>
      </c>
      <c r="BL21" s="157">
        <f>HLOOKUP(BL$1,[5]DatosVinculos!$B$1:$DH$127,$DF21,FALSE)</f>
        <v>98084.051882431886</v>
      </c>
      <c r="BM21" s="157">
        <f>HLOOKUP(BM$1,[5]DatosVinculos!$B$1:$DH$127,$DF21,FALSE)</f>
        <v>99012.117688513797</v>
      </c>
      <c r="BN21" s="157">
        <f>HLOOKUP(BN$1,[5]DatosVinculos!$B$1:$DH$127,$DF21,FALSE)</f>
        <v>62.724890238060347</v>
      </c>
      <c r="BO21" s="157">
        <f>HLOOKUP(BO$1,[5]DatosVinculos!$B$1:$DH$127,$DF21,FALSE)</f>
        <v>62.863084582281999</v>
      </c>
      <c r="BP21" s="157">
        <f>HLOOKUP(BP$1,[5]DatosVinculos!$B$1:$DH$127,$DF21,FALSE)</f>
        <v>268312.09292033344</v>
      </c>
      <c r="BQ21" s="157">
        <f>HLOOKUP(BQ$1,[5]DatosVinculos!$B$1:$DH$127,$DF21,FALSE)</f>
        <v>268903.23327243299</v>
      </c>
      <c r="BR21" s="157">
        <f>HLOOKUP(BR$1,[5]DatosVinculos!$B$1:$DH$127,$DF21,FALSE)</f>
        <v>13.808097756666667</v>
      </c>
      <c r="BS21" s="157">
        <f>HLOOKUP(BS$1,[5]DatosVinculos!$B$1:$DH$127,$DF21,FALSE)</f>
        <v>13.9065108007081</v>
      </c>
      <c r="BT21" s="157">
        <f>HLOOKUP(BT$1,[5]DatosVinculos!$B$1:$DH$127,$DF21,FALSE)</f>
        <v>59065.541514359473</v>
      </c>
      <c r="BU21" s="157">
        <f>HLOOKUP(BU$1,[5]DatosVinculos!$B$1:$DH$127,$DF21,FALSE)</f>
        <v>59486.513312213901</v>
      </c>
      <c r="BV21" s="157">
        <f>HLOOKUP(BV$1,[5]DatosVinculos!$B$1:$DH$127,$DF21,FALSE)</f>
        <v>68.37951394465766</v>
      </c>
      <c r="BW21" s="157">
        <f>HLOOKUP(BW$1,[5]DatosVinculos!$B$1:$DH$127,$DF21,FALSE)</f>
        <v>68.011628529397001</v>
      </c>
      <c r="BX21" s="157">
        <f>HLOOKUP(BX$1,[5]DatosVinculos!$B$1:$DH$127,$DF21,FALSE)</f>
        <v>707526.81399346841</v>
      </c>
      <c r="BY21" s="157">
        <f>HLOOKUP(BY$1,[5]DatosVinculos!$B$1:$DH$127,$DF21,FALSE)</f>
        <v>703720.28217120899</v>
      </c>
      <c r="BZ21" s="157">
        <f>HLOOKUP(BZ$1,[5]DatosVinculos!$B$1:$DH$127,$DF21,FALSE)</f>
        <v>15.052892233333333</v>
      </c>
      <c r="CA21" s="157">
        <f>HLOOKUP(CA$1,[5]DatosVinculos!$B$1:$DH$127,$DF21,FALSE)</f>
        <v>15.048677150004201</v>
      </c>
      <c r="CB21" s="157">
        <f>HLOOKUP(CB$1,[5]DatosVinculos!$B$1:$DH$127,$DF21,FALSE)</f>
        <v>155753.15279159637</v>
      </c>
      <c r="CC21" s="157">
        <f>HLOOKUP(CC$1,[5]DatosVinculos!$B$1:$DH$127,$DF21,FALSE)</f>
        <v>155709.539079496</v>
      </c>
      <c r="CD21" s="157">
        <f>HLOOKUP(CD$1,[5]DatosVinculos!$B$1:$DH$127,$DF21,FALSE)</f>
        <v>60.524595935175718</v>
      </c>
      <c r="CE21" s="157">
        <f>HLOOKUP(CE$1,[5]DatosVinculos!$B$1:$DH$127,$DF21,FALSE)</f>
        <v>60.7692103842259</v>
      </c>
      <c r="CF21" s="157">
        <f>HLOOKUP(CF$1,[5]DatosVinculos!$B$1:$DH$127,$DF21,FALSE)</f>
        <v>242192.66750275862</v>
      </c>
      <c r="CG21" s="157">
        <f>HLOOKUP(CG$1,[5]DatosVinculos!$B$1:$DH$127,$DF21,FALSE)</f>
        <v>243171.50635372699</v>
      </c>
      <c r="CH21" s="157">
        <f>HLOOKUP(CH$1,[5]DatosVinculos!$B$1:$DH$127,$DF21,FALSE)</f>
        <v>13.323730566666667</v>
      </c>
      <c r="CI21" s="157">
        <f>HLOOKUP(CI$1,[5]DatosVinculos!$B$1:$DH$127,$DF21,FALSE)</f>
        <v>13.4449367230423</v>
      </c>
      <c r="CJ21" s="157">
        <f>HLOOKUP(CJ$1,[5]DatosVinculos!$B$1:$DH$127,$DF21,FALSE)</f>
        <v>53315.677654175372</v>
      </c>
      <c r="CK21" s="157">
        <f>HLOOKUP(CK$1,[5]DatosVinculos!$B$1:$DH$127,$DF21,FALSE)</f>
        <v>53800.691091677698</v>
      </c>
      <c r="CL21" s="157">
        <f>HLOOKUP(CL$1,[5]DatosVinculos!$B$1:$DH$127,$DF21,FALSE)</f>
        <v>4700.8502760000001</v>
      </c>
      <c r="CM21" s="157">
        <f>HLOOKUP(CM$1,[5]DatosVinculos!$B$1:$DH$127,$DF21,FALSE)</f>
        <v>4698.4290400242999</v>
      </c>
      <c r="CN21" s="157">
        <f>HLOOKUP(CN$1,[5]DatosVinculos!$B$1:$DH$127,$DF21,FALSE)</f>
        <v>186.80899919999999</v>
      </c>
      <c r="CO21" s="157">
        <f>HLOOKUP(CO$1,[5]DatosVinculos!$B$1:$DH$127,$DF21,FALSE)</f>
        <v>183.877873818583</v>
      </c>
      <c r="CP21" s="157">
        <f>HLOOKUP(CP$1,[5]DatosVinculos!$B$1:$DH$127,$DF21,FALSE)</f>
        <v>44.378596999999999</v>
      </c>
      <c r="CQ21" s="157">
        <f>HLOOKUP(CQ$1,[5]DatosVinculos!$B$1:$DH$127,$DF21,FALSE)</f>
        <v>44.925885603350501</v>
      </c>
      <c r="CR21" s="157">
        <f>HLOOKUP(CR$1,[5]DatosVinculos!$B$1:$DH$127,$DF21,FALSE)</f>
        <v>42.475057999999997</v>
      </c>
      <c r="CS21" s="157">
        <f>HLOOKUP(CS$1,[5]DatosVinculos!$B$1:$DH$127,$DF21,FALSE)</f>
        <v>42.608118488833199</v>
      </c>
      <c r="CT21" s="157">
        <f>HLOOKUP(CT$1,[5]DatosVinculos!$B$1:$DH$127,$DF21,FALSE)</f>
        <v>4418.2735839999996</v>
      </c>
      <c r="CU21" s="157">
        <f>HLOOKUP(CU$1,[5]DatosVinculos!$B$1:$DH$127,$DF21,FALSE)</f>
        <v>4419.5465927980904</v>
      </c>
      <c r="CV21" s="157">
        <f>HLOOKUP(CV$1,[5]DatosVinculos!$B$1:$DH$127,$DF21,FALSE)</f>
        <v>44.543237130000001</v>
      </c>
      <c r="CW21" s="157">
        <f>HLOOKUP(CW$1,[5]DatosVinculos!$B$1:$DH$127,$DF21,FALSE)</f>
        <v>45.094657048532902</v>
      </c>
      <c r="CX21" s="157">
        <f>HLOOKUP(CX$1,[5]DatosVinculos!$B$1:$DH$127,$DF21,FALSE)</f>
        <v>9002.4815739999995</v>
      </c>
      <c r="CY21" s="157">
        <f>HLOOKUP(CY$1,[5]DatosVinculos!$B$1:$DH$127,$DF21,FALSE)</f>
        <v>5100.5503319999998</v>
      </c>
      <c r="CZ21" s="157">
        <f>HLOOKUP(CZ$1,[5]DatosVinculos!$B$1:$DH$127,$DF21,FALSE)</f>
        <v>5097.8464484794604</v>
      </c>
      <c r="DA21" s="157">
        <f>HLOOKUP(DA$1,[5]DatosVinculos!$B$1:$DH$127,$DF21,FALSE)</f>
        <v>7.8364103939999996</v>
      </c>
      <c r="DB21" s="157">
        <f>HLOOKUP(DB$1,[5]DatosVinculos!$B$1:$DH$127,$DF21,FALSE)</f>
        <v>7.7977527519089804</v>
      </c>
      <c r="DC21" s="157">
        <f>HLOOKUP(DC$1,[5]DatosVinculos!$B$1:$DH$127,$DF21,FALSE)</f>
        <v>1.3063949769358603</v>
      </c>
      <c r="DD21" s="157">
        <f>HLOOKUP(DD$1,[5]DatosVinculos!$B$1:$DH$127,$DF21,FALSE)</f>
        <v>1.3938520261438501</v>
      </c>
      <c r="DF21">
        <v>21</v>
      </c>
    </row>
    <row r="22" spans="1:110">
      <c r="A22" t="s">
        <v>26</v>
      </c>
      <c r="B22" s="157">
        <f>HLOOKUP(B$1,[5]DatosVinculos!$B$1:$DH$127,$DF22,FALSE)</f>
        <v>8899764.9360000007</v>
      </c>
      <c r="C22" s="157">
        <f>HLOOKUP(C$1,[5]DatosVinculos!$B$1:$DH$127,$DF22,FALSE)</f>
        <v>8835353.4381674398</v>
      </c>
      <c r="D22" s="157">
        <f>HLOOKUP(D$1,[5]DatosVinculos!$B$1:$DH$127,$DF22,FALSE)</f>
        <v>238436.64133727277</v>
      </c>
      <c r="E22" s="157">
        <f>HLOOKUP(E$1,[5]DatosVinculos!$B$1:$DH$127,$DF22,FALSE)</f>
        <v>6362283.7570000002</v>
      </c>
      <c r="F22" s="157">
        <f>HLOOKUP(F$1,[5]DatosVinculos!$B$1:$DH$127,$DF22,FALSE)</f>
        <v>6426061.42578936</v>
      </c>
      <c r="G22" s="157">
        <f>HLOOKUP(G$1,[5]DatosVinculos!$B$1:$DH$127,$DF22,FALSE)</f>
        <v>1935833.351</v>
      </c>
      <c r="H22" s="157">
        <f>HLOOKUP(H$1,[5]DatosVinculos!$B$1:$DH$127,$DF22,FALSE)</f>
        <v>1947272.25136544</v>
      </c>
      <c r="I22" s="157">
        <f>HLOOKUP(I$1,[5]DatosVinculos!$B$1:$DH$127,$DF22,FALSE)</f>
        <v>1682907.0330000001</v>
      </c>
      <c r="J22" s="157">
        <f>HLOOKUP(J$1,[5]DatosVinculos!$B$1:$DH$127,$DF22,FALSE)</f>
        <v>1607971.76882268</v>
      </c>
      <c r="K22" s="157">
        <f>HLOOKUP(K$1,[5]DatosVinculos!$B$1:$DH$127,$DF22,FALSE)</f>
        <v>1452740.6190194222</v>
      </c>
      <c r="L22" s="157">
        <f>HLOOKUP(L$1,[5]DatosVinculos!$B$1:$DH$127,$DF22,FALSE)</f>
        <v>1375162.7152940601</v>
      </c>
      <c r="M22" s="157">
        <f>HLOOKUP(M$1,[5]DatosVinculos!$B$1:$DH$127,$DF22,FALSE)</f>
        <v>6229787.3131870106</v>
      </c>
      <c r="N22" s="157">
        <f>HLOOKUP(N$1,[5]DatosVinculos!$B$1:$DH$127,$DF22,FALSE)</f>
        <v>5776607.4320012704</v>
      </c>
      <c r="O22" s="157">
        <f>HLOOKUP(O$1,[5]DatosVinculos!$B$1:$DH$127,$DF22,FALSE)</f>
        <v>1558578.8655996902</v>
      </c>
      <c r="P22" s="157">
        <f>HLOOKUP(P$1,[5]DatosVinculos!$B$1:$DH$127,$DF22,FALSE)</f>
        <v>1374422.0603833401</v>
      </c>
      <c r="Q22" s="157">
        <f>HLOOKUP(Q$1,[5]DatosVinculos!$B$1:$DH$127,$DF22,FALSE)</f>
        <v>4708203.5554780727</v>
      </c>
      <c r="R22" s="157">
        <f>HLOOKUP(R$1,[5]DatosVinculos!$B$1:$DH$127,$DF22,FALSE)</f>
        <v>4421667.5483189803</v>
      </c>
      <c r="S22" s="157">
        <f>HLOOKUP(S$1,[5]DatosVinculos!$B$1:$DH$127,$DF22,FALSE)</f>
        <v>189513.69904568256</v>
      </c>
      <c r="T22" s="157">
        <f>HLOOKUP(T$1,[5]DatosVinculos!$B$1:$DH$127,$DF22,FALSE)</f>
        <v>171472.13146367201</v>
      </c>
      <c r="U22" s="157">
        <f>HLOOKUP(U$1,[5]DatosVinculos!$B$1:$DH$127,$DF22,FALSE)</f>
        <v>4578900.8514004601</v>
      </c>
      <c r="V22" s="157">
        <f>HLOOKUP(V$1,[5]DatosVinculos!$B$1:$DH$127,$DF22,FALSE)</f>
        <v>4294483.5403850498</v>
      </c>
      <c r="W22" s="157">
        <f>HLOOKUP(W$1,[5]DatosVinculos!$B$1:$DH$127,$DF22,FALSE)</f>
        <v>1346911.1189999999</v>
      </c>
      <c r="X22" s="157">
        <f>HLOOKUP(X$1,[5]DatosVinculos!$B$1:$DH$127,$DF22,FALSE)</f>
        <v>1316344.01976647</v>
      </c>
      <c r="Y22" s="157">
        <f>HLOOKUP(Y$1,[5]DatosVinculos!$B$1:$DH$127,$DF22,FALSE)</f>
        <v>114985.15728253782</v>
      </c>
      <c r="Z22" s="157">
        <f>HLOOKUP(Z$1,[5]DatosVinculos!$B$1:$DH$127,$DF22,FALSE)</f>
        <v>678508.43937598437</v>
      </c>
      <c r="AA22" s="157">
        <f>HLOOKUP(AA$1,[5]DatosVinculos!$B$1:$DH$127,$DF22,FALSE)</f>
        <v>-163.3541975587155</v>
      </c>
      <c r="AB22" s="157">
        <f>HLOOKUP(AB$1,[5]DatosVinculos!$B$1:$DH$127,$DF22,FALSE)</f>
        <v>23.472925215973742</v>
      </c>
      <c r="AC22" s="157">
        <f>HLOOKUP(AC$1,[5]DatosVinculos!$B$1:$DH$127,$DF22,FALSE)</f>
        <v>23.290510100619699</v>
      </c>
      <c r="AD22" s="157">
        <f>HLOOKUP(AD$1,[5]DatosVinculos!$B$1:$DH$127,$DF22,FALSE)</f>
        <v>25.007603789691032</v>
      </c>
      <c r="AE22" s="157">
        <f>HLOOKUP(AE$1,[5]DatosVinculos!$B$1:$DH$127,$DF22,FALSE)</f>
        <v>25.142777708007799</v>
      </c>
      <c r="AF22" s="157">
        <f>HLOOKUP(AF$1,[5]DatosVinculos!$B$1:$DH$127,$DF22,FALSE)</f>
        <v>49.691839556666658</v>
      </c>
      <c r="AG22" s="157">
        <f>HLOOKUP(AG$1,[5]DatosVinculos!$B$1:$DH$127,$DF22,FALSE)</f>
        <v>49.802491145766702</v>
      </c>
      <c r="AH22" s="157">
        <f>HLOOKUP(AH$1,[5]DatosVinculos!$B$1:$DH$127,$DF22,FALSE)</f>
        <v>16.815383266666668</v>
      </c>
      <c r="AI22" s="157">
        <f>HLOOKUP(AI$1,[5]DatosVinculos!$B$1:$DH$127,$DF22,FALSE)</f>
        <v>16.9116759286856</v>
      </c>
      <c r="AJ22" s="157">
        <f>HLOOKUP(AJ$1,[5]DatosVinculos!$B$1:$DH$127,$DF22,FALSE)</f>
        <v>18.600000000000001</v>
      </c>
      <c r="AK22" s="157">
        <f>HLOOKUP(AK$1,[5]DatosVinculos!$B$1:$DH$127,$DF22,FALSE)</f>
        <v>19.624329989220008</v>
      </c>
      <c r="AL22" s="157">
        <f>HLOOKUP(AL$1,[5]DatosVinculos!$B$1:$DH$127,$DF22,FALSE)</f>
        <v>0</v>
      </c>
      <c r="AM22" s="157">
        <f>HLOOKUP(AM$1,[5]DatosVinculos!$B$1:$DH$127,$DF22,FALSE)</f>
        <v>111.65457266666699</v>
      </c>
      <c r="AN22" s="157">
        <f>HLOOKUP(AN$1,[5]DatosVinculos!$B$1:$DH$127,$DF22,FALSE)</f>
        <v>288.29583333333301</v>
      </c>
      <c r="AO22" s="157">
        <f>HLOOKUP(AO$1,[5]DatosVinculos!$B$1:$DH$127,$DF22,FALSE)</f>
        <v>1.19</v>
      </c>
      <c r="AP22" s="157">
        <f>HLOOKUP(AP$1,[5]DatosVinculos!$B$1:$DH$127,$DF22,FALSE)</f>
        <v>20.366666666666699</v>
      </c>
      <c r="AQ22" s="157">
        <f>HLOOKUP(AQ$1,[5]DatosVinculos!$B$1:$DH$127,$DF22,FALSE)</f>
        <v>130.1850555</v>
      </c>
      <c r="AR22" s="157">
        <f>HLOOKUP(AR$1,[5]DatosVinculos!$B$1:$DH$127,$DF22,FALSE)</f>
        <v>78.197228661977007</v>
      </c>
      <c r="AS22" s="157">
        <f>HLOOKUP(AS$1,[5]DatosVinculos!$B$1:$DH$127,$DF22,FALSE)</f>
        <v>8.6209677419354804</v>
      </c>
      <c r="AT22" s="157">
        <f>HLOOKUP(AT$1,[5]DatosVinculos!$B$1:$DH$127,$DF22,FALSE)</f>
        <v>8.6133333333333333</v>
      </c>
      <c r="AU22" s="157">
        <f>HLOOKUP(AU$1,[5]DatosVinculos!$B$1:$DH$127,$DF22,FALSE)</f>
        <v>81.000000000000014</v>
      </c>
      <c r="AV22" s="157">
        <f>HLOOKUP(AV$1,[5]DatosVinculos!$B$1:$DH$127,$DF22,FALSE)</f>
        <v>81.000000000000014</v>
      </c>
      <c r="AW22" s="157">
        <f>HLOOKUP(AW$1,[5]DatosVinculos!$B$1:$DH$127,$DF22,FALSE)</f>
        <v>73.8549854952673</v>
      </c>
      <c r="AX22" s="157">
        <f>HLOOKUP(AX$1,[5]DatosVinculos!$B$1:$DH$127,$DF22,FALSE)</f>
        <v>66.949555876567885</v>
      </c>
      <c r="AY22" s="157">
        <f>HLOOKUP(AY$1,[5]DatosVinculos!$B$1:$DH$127,$DF22,FALSE)</f>
        <v>67.648496552279497</v>
      </c>
      <c r="AZ22" s="157">
        <f>HLOOKUP(AZ$1,[5]DatosVinculos!$B$1:$DH$127,$DF22,FALSE)</f>
        <v>480616.22774935316</v>
      </c>
      <c r="BA22" s="157">
        <f>HLOOKUP(BA$1,[5]DatosVinculos!$B$1:$DH$127,$DF22,FALSE)</f>
        <v>485633.770084647</v>
      </c>
      <c r="BB22" s="157">
        <f>HLOOKUP(BB$1,[5]DatosVinculos!$B$1:$DH$127,$DF22,FALSE)</f>
        <v>15.715019183333334</v>
      </c>
      <c r="BC22" s="157">
        <f>HLOOKUP(BC$1,[5]DatosVinculos!$B$1:$DH$127,$DF22,FALSE)</f>
        <v>15.749969809423201</v>
      </c>
      <c r="BD22" s="157">
        <f>HLOOKUP(BD$1,[5]DatosVinculos!$B$1:$DH$127,$DF22,FALSE)</f>
        <v>112814.68771543969</v>
      </c>
      <c r="BE22" s="157">
        <f>HLOOKUP(BE$1,[5]DatosVinculos!$B$1:$DH$127,$DF22,FALSE)</f>
        <v>113065.590620413</v>
      </c>
      <c r="BF22" s="157">
        <f>HLOOKUP(BF$1,[5]DatosVinculos!$B$1:$DH$127,$DF22,FALSE)</f>
        <v>66.28048083846204</v>
      </c>
      <c r="BG22" s="157">
        <f>HLOOKUP(BG$1,[5]DatosVinculos!$B$1:$DH$127,$DF22,FALSE)</f>
        <v>67.117671904343496</v>
      </c>
      <c r="BH22" s="157">
        <f>HLOOKUP(BH$1,[5]DatosVinculos!$B$1:$DH$127,$DF22,FALSE)</f>
        <v>443038.89401875867</v>
      </c>
      <c r="BI22" s="157">
        <f>HLOOKUP(BI$1,[5]DatosVinculos!$B$1:$DH$127,$DF22,FALSE)</f>
        <v>448634.93374558399</v>
      </c>
      <c r="BJ22" s="157">
        <f>HLOOKUP(BJ$1,[5]DatosVinculos!$B$1:$DH$127,$DF22,FALSE)</f>
        <v>15.557967700000001</v>
      </c>
      <c r="BK22" s="157">
        <f>HLOOKUP(BK$1,[5]DatosVinculos!$B$1:$DH$127,$DF22,FALSE)</f>
        <v>15.6284368608477</v>
      </c>
      <c r="BL22" s="157">
        <f>HLOOKUP(BL$1,[5]DatosVinculos!$B$1:$DH$127,$DF22,FALSE)</f>
        <v>103994.18827070038</v>
      </c>
      <c r="BM22" s="157">
        <f>HLOOKUP(BM$1,[5]DatosVinculos!$B$1:$DH$127,$DF22,FALSE)</f>
        <v>104465.225576098</v>
      </c>
      <c r="BN22" s="157">
        <f>HLOOKUP(BN$1,[5]DatosVinculos!$B$1:$DH$127,$DF22,FALSE)</f>
        <v>62.30251336568805</v>
      </c>
      <c r="BO22" s="157">
        <f>HLOOKUP(BO$1,[5]DatosVinculos!$B$1:$DH$127,$DF22,FALSE)</f>
        <v>62.974702693294702</v>
      </c>
      <c r="BP22" s="157">
        <f>HLOOKUP(BP$1,[5]DatosVinculos!$B$1:$DH$127,$DF22,FALSE)</f>
        <v>266505.33292127663</v>
      </c>
      <c r="BQ22" s="157">
        <f>HLOOKUP(BQ$1,[5]DatosVinculos!$B$1:$DH$127,$DF22,FALSE)</f>
        <v>269380.69108629401</v>
      </c>
      <c r="BR22" s="157">
        <f>HLOOKUP(BR$1,[5]DatosVinculos!$B$1:$DH$127,$DF22,FALSE)</f>
        <v>14.62422237</v>
      </c>
      <c r="BS22" s="157">
        <f>HLOOKUP(BS$1,[5]DatosVinculos!$B$1:$DH$127,$DF22,FALSE)</f>
        <v>14.6595758862165</v>
      </c>
      <c r="BT22" s="157">
        <f>HLOOKUP(BT$1,[5]DatosVinculos!$B$1:$DH$127,$DF22,FALSE)</f>
        <v>62556.597493193112</v>
      </c>
      <c r="BU22" s="157">
        <f>HLOOKUP(BU$1,[5]DatosVinculos!$B$1:$DH$127,$DF22,FALSE)</f>
        <v>62707.825751881297</v>
      </c>
      <c r="BV22" s="157">
        <f>HLOOKUP(BV$1,[5]DatosVinculos!$B$1:$DH$127,$DF22,FALSE)</f>
        <v>66.795250083829771</v>
      </c>
      <c r="BW22" s="157">
        <f>HLOOKUP(BW$1,[5]DatosVinculos!$B$1:$DH$127,$DF22,FALSE)</f>
        <v>67.454433806599695</v>
      </c>
      <c r="BX22" s="157">
        <f>HLOOKUP(BX$1,[5]DatosVinculos!$B$1:$DH$127,$DF22,FALSE)</f>
        <v>691134.34353976301</v>
      </c>
      <c r="BY22" s="157">
        <f>HLOOKUP(BY$1,[5]DatosVinculos!$B$1:$DH$127,$DF22,FALSE)</f>
        <v>697954.95591811195</v>
      </c>
      <c r="BZ22" s="157">
        <f>HLOOKUP(BZ$1,[5]DatosVinculos!$B$1:$DH$127,$DF22,FALSE)</f>
        <v>15.678799100000001</v>
      </c>
      <c r="CA22" s="157">
        <f>HLOOKUP(CA$1,[5]DatosVinculos!$B$1:$DH$127,$DF22,FALSE)</f>
        <v>15.6730228048767</v>
      </c>
      <c r="CB22" s="157">
        <f>HLOOKUP(CB$1,[5]DatosVinculos!$B$1:$DH$127,$DF22,FALSE)</f>
        <v>162229.44760099961</v>
      </c>
      <c r="CC22" s="157">
        <f>HLOOKUP(CC$1,[5]DatosVinculos!$B$1:$DH$127,$DF22,FALSE)</f>
        <v>162169.67993897499</v>
      </c>
      <c r="CD22" s="157">
        <f>HLOOKUP(CD$1,[5]DatosVinculos!$B$1:$DH$127,$DF22,FALSE)</f>
        <v>60.237420872074189</v>
      </c>
      <c r="CE22" s="157">
        <f>HLOOKUP(CE$1,[5]DatosVinculos!$B$1:$DH$127,$DF22,FALSE)</f>
        <v>60.982741514118899</v>
      </c>
      <c r="CF22" s="157">
        <f>HLOOKUP(CF$1,[5]DatosVinculos!$B$1:$DH$127,$DF22,FALSE)</f>
        <v>241043.51989593569</v>
      </c>
      <c r="CG22" s="157">
        <f>HLOOKUP(CG$1,[5]DatosVinculos!$B$1:$DH$127,$DF22,FALSE)</f>
        <v>244025.963506595</v>
      </c>
      <c r="CH22" s="157">
        <f>HLOOKUP(CH$1,[5]DatosVinculos!$B$1:$DH$127,$DF22,FALSE)</f>
        <v>14.139484753333333</v>
      </c>
      <c r="CI22" s="157">
        <f>HLOOKUP(CI$1,[5]DatosVinculos!$B$1:$DH$127,$DF22,FALSE)</f>
        <v>14.199663066432301</v>
      </c>
      <c r="CJ22" s="157">
        <f>HLOOKUP(CJ$1,[5]DatosVinculos!$B$1:$DH$127,$DF22,FALSE)</f>
        <v>56579.965163123772</v>
      </c>
      <c r="CK22" s="157">
        <f>HLOOKUP(CK$1,[5]DatosVinculos!$B$1:$DH$127,$DF22,FALSE)</f>
        <v>56820.772159958899</v>
      </c>
      <c r="CL22" s="157">
        <f>HLOOKUP(CL$1,[5]DatosVinculos!$B$1:$DH$127,$DF22,FALSE)</f>
        <v>4717.3923359999999</v>
      </c>
      <c r="CM22" s="157">
        <f>HLOOKUP(CM$1,[5]DatosVinculos!$B$1:$DH$127,$DF22,FALSE)</f>
        <v>4717.8499924586604</v>
      </c>
      <c r="CN22" s="157">
        <f>HLOOKUP(CN$1,[5]DatosVinculos!$B$1:$DH$127,$DF22,FALSE)</f>
        <v>181.56020100000001</v>
      </c>
      <c r="CO22" s="157">
        <f>HLOOKUP(CO$1,[5]DatosVinculos!$B$1:$DH$127,$DF22,FALSE)</f>
        <v>186.60801899971801</v>
      </c>
      <c r="CP22" s="157">
        <f>HLOOKUP(CP$1,[5]DatosVinculos!$B$1:$DH$127,$DF22,FALSE)</f>
        <v>45.047828000000003</v>
      </c>
      <c r="CQ22" s="157">
        <f>HLOOKUP(CQ$1,[5]DatosVinculos!$B$1:$DH$127,$DF22,FALSE)</f>
        <v>44.629538356969597</v>
      </c>
      <c r="CR22" s="157">
        <f>HLOOKUP(CR$1,[5]DatosVinculos!$B$1:$DH$127,$DF22,FALSE)</f>
        <v>43.130440999999998</v>
      </c>
      <c r="CS22" s="157">
        <f>HLOOKUP(CS$1,[5]DatosVinculos!$B$1:$DH$127,$DF22,FALSE)</f>
        <v>42.771054588610397</v>
      </c>
      <c r="CT22" s="157">
        <f>HLOOKUP(CT$1,[5]DatosVinculos!$B$1:$DH$127,$DF22,FALSE)</f>
        <v>4443.2766460000003</v>
      </c>
      <c r="CU22" s="157">
        <f>HLOOKUP(CU$1,[5]DatosVinculos!$B$1:$DH$127,$DF22,FALSE)</f>
        <v>4437.3230648970202</v>
      </c>
      <c r="CV22" s="157">
        <f>HLOOKUP(CV$1,[5]DatosVinculos!$B$1:$DH$127,$DF22,FALSE)</f>
        <v>45.15101602</v>
      </c>
      <c r="CW22" s="157">
        <f>HLOOKUP(CW$1,[5]DatosVinculos!$B$1:$DH$127,$DF22,FALSE)</f>
        <v>44.771510858166302</v>
      </c>
      <c r="CX22" s="157">
        <f>HLOOKUP(CX$1,[5]DatosVinculos!$B$1:$DH$127,$DF22,FALSE)</f>
        <v>9047.1515739999995</v>
      </c>
      <c r="CY22" s="157">
        <f>HLOOKUP(CY$1,[5]DatosVinculos!$B$1:$DH$127,$DF22,FALSE)</f>
        <v>5125.053997</v>
      </c>
      <c r="CZ22" s="157">
        <f>HLOOKUP(CZ$1,[5]DatosVinculos!$B$1:$DH$127,$DF22,FALSE)</f>
        <v>5126.01614720418</v>
      </c>
      <c r="DA22" s="157">
        <f>HLOOKUP(DA$1,[5]DatosVinculos!$B$1:$DH$127,$DF22,FALSE)</f>
        <v>7.9542900530000002</v>
      </c>
      <c r="DB22" s="157">
        <f>HLOOKUP(DB$1,[5]DatosVinculos!$B$1:$DH$127,$DF22,FALSE)</f>
        <v>7.9637856208471902</v>
      </c>
      <c r="DC22" s="157">
        <f>HLOOKUP(DC$1,[5]DatosVinculos!$B$1:$DH$127,$DF22,FALSE)</f>
        <v>1.3385224826929762</v>
      </c>
      <c r="DD22" s="157">
        <f>HLOOKUP(DD$1,[5]DatosVinculos!$B$1:$DH$127,$DF22,FALSE)</f>
        <v>1.51163826339922</v>
      </c>
      <c r="DF22">
        <v>22</v>
      </c>
    </row>
    <row r="23" spans="1:110">
      <c r="A23" t="s">
        <v>27</v>
      </c>
      <c r="B23" s="157">
        <f>HLOOKUP(B$1,[5]DatosVinculos!$B$1:$DH$127,$DF23,FALSE)</f>
        <v>9103941.1640000008</v>
      </c>
      <c r="C23" s="157">
        <f>HLOOKUP(C$1,[5]DatosVinculos!$B$1:$DH$127,$DF23,FALSE)</f>
        <v>9038298.7338145208</v>
      </c>
      <c r="D23" s="157">
        <f>HLOOKUP(D$1,[5]DatosVinculos!$B$1:$DH$127,$DF23,FALSE)</f>
        <v>2432585.6439999999</v>
      </c>
      <c r="E23" s="157">
        <f>HLOOKUP(E$1,[5]DatosVinculos!$B$1:$DH$127,$DF23,FALSE)</f>
        <v>6933071.5599999996</v>
      </c>
      <c r="F23" s="157">
        <f>HLOOKUP(F$1,[5]DatosVinculos!$B$1:$DH$127,$DF23,FALSE)</f>
        <v>6610163.0582258301</v>
      </c>
      <c r="G23" s="157">
        <f>HLOOKUP(G$1,[5]DatosVinculos!$B$1:$DH$127,$DF23,FALSE)</f>
        <v>1888199.8089999999</v>
      </c>
      <c r="H23" s="157">
        <f>HLOOKUP(H$1,[5]DatosVinculos!$B$1:$DH$127,$DF23,FALSE)</f>
        <v>1968169.97613431</v>
      </c>
      <c r="I23" s="157">
        <f>HLOOKUP(I$1,[5]DatosVinculos!$B$1:$DH$127,$DF23,FALSE)</f>
        <v>1580845.3559999999</v>
      </c>
      <c r="J23" s="157">
        <f>HLOOKUP(J$1,[5]DatosVinculos!$B$1:$DH$127,$DF23,FALSE)</f>
        <v>1648024.62077127</v>
      </c>
      <c r="K23" s="157">
        <f>HLOOKUP(K$1,[5]DatosVinculos!$B$1:$DH$127,$DF23,FALSE)</f>
        <v>1309588.7887284281</v>
      </c>
      <c r="L23" s="157">
        <f>HLOOKUP(L$1,[5]DatosVinculos!$B$1:$DH$127,$DF23,FALSE)</f>
        <v>1408871.1183001201</v>
      </c>
      <c r="M23" s="157">
        <f>HLOOKUP(M$1,[5]DatosVinculos!$B$1:$DH$127,$DF23,FALSE)</f>
        <v>5480732.4125357848</v>
      </c>
      <c r="N23" s="157">
        <f>HLOOKUP(N$1,[5]DatosVinculos!$B$1:$DH$127,$DF23,FALSE)</f>
        <v>5810383.3357451698</v>
      </c>
      <c r="O23" s="157">
        <f>HLOOKUP(O$1,[5]DatosVinculos!$B$1:$DH$127,$DF23,FALSE)</f>
        <v>1114524.00193432</v>
      </c>
      <c r="P23" s="157">
        <f>HLOOKUP(P$1,[5]DatosVinculos!$B$1:$DH$127,$DF23,FALSE)</f>
        <v>1381518.5620607601</v>
      </c>
      <c r="Q23" s="157">
        <f>HLOOKUP(Q$1,[5]DatosVinculos!$B$1:$DH$127,$DF23,FALSE)</f>
        <v>4348996.0877688015</v>
      </c>
      <c r="R23" s="157">
        <f>HLOOKUP(R$1,[5]DatosVinculos!$B$1:$DH$127,$DF23,FALSE)</f>
        <v>4448058.7709274199</v>
      </c>
      <c r="S23" s="157">
        <f>HLOOKUP(S$1,[5]DatosVinculos!$B$1:$DH$127,$DF23,FALSE)</f>
        <v>146911.09317947345</v>
      </c>
      <c r="T23" s="157">
        <f>HLOOKUP(T$1,[5]DatosVinculos!$B$1:$DH$127,$DF23,FALSE)</f>
        <v>162828.02154666599</v>
      </c>
      <c r="U23" s="157">
        <f>HLOOKUP(U$1,[5]DatosVinculos!$B$1:$DH$127,$DF23,FALSE)</f>
        <v>4280272.1260168096</v>
      </c>
      <c r="V23" s="157">
        <f>HLOOKUP(V$1,[5]DatosVinculos!$B$1:$DH$127,$DF23,FALSE)</f>
        <v>4343367.81776297</v>
      </c>
      <c r="W23" s="157">
        <f>HLOOKUP(W$1,[5]DatosVinculos!$B$1:$DH$127,$DF23,FALSE)</f>
        <v>1321349.679</v>
      </c>
      <c r="X23" s="157">
        <f>HLOOKUP(X$1,[5]DatosVinculos!$B$1:$DH$127,$DF23,FALSE)</f>
        <v>1297165.9125638199</v>
      </c>
      <c r="Y23" s="157">
        <f>HLOOKUP(Y$1,[5]DatosVinculos!$B$1:$DH$127,$DF23,FALSE)</f>
        <v>53962.165713556642</v>
      </c>
      <c r="Z23" s="157">
        <f>HLOOKUP(Z$1,[5]DatosVinculos!$B$1:$DH$127,$DF23,FALSE)</f>
        <v>606983.01253733947</v>
      </c>
      <c r="AA23" s="157">
        <f>HLOOKUP(AA$1,[5]DatosVinculos!$B$1:$DH$127,$DF23,FALSE)</f>
        <v>-62.512532266304476</v>
      </c>
      <c r="AB23" s="157">
        <f>HLOOKUP(AB$1,[5]DatosVinculos!$B$1:$DH$127,$DF23,FALSE)</f>
        <v>24.780770634759648</v>
      </c>
      <c r="AC23" s="157">
        <f>HLOOKUP(AC$1,[5]DatosVinculos!$B$1:$DH$127,$DF23,FALSE)</f>
        <v>24.7579295780215</v>
      </c>
      <c r="AD23" s="157">
        <f>HLOOKUP(AD$1,[5]DatosVinculos!$B$1:$DH$127,$DF23,FALSE)</f>
        <v>26.730230423683935</v>
      </c>
      <c r="AE23" s="157">
        <f>HLOOKUP(AE$1,[5]DatosVinculos!$B$1:$DH$127,$DF23,FALSE)</f>
        <v>26.704044330511501</v>
      </c>
      <c r="AF23" s="157">
        <f>HLOOKUP(AF$1,[5]DatosVinculos!$B$1:$DH$127,$DF23,FALSE)</f>
        <v>51.293534266666676</v>
      </c>
      <c r="AG23" s="157">
        <f>HLOOKUP(AG$1,[5]DatosVinculos!$B$1:$DH$127,$DF23,FALSE)</f>
        <v>52.431271866795598</v>
      </c>
      <c r="AH23" s="157">
        <f>HLOOKUP(AH$1,[5]DatosVinculos!$B$1:$DH$127,$DF23,FALSE)</f>
        <v>18.334804633333331</v>
      </c>
      <c r="AI23" s="157">
        <f>HLOOKUP(AI$1,[5]DatosVinculos!$B$1:$DH$127,$DF23,FALSE)</f>
        <v>18.128531289441401</v>
      </c>
      <c r="AJ23" s="157">
        <f>HLOOKUP(AJ$1,[5]DatosVinculos!$B$1:$DH$127,$DF23,FALSE)</f>
        <v>20.5</v>
      </c>
      <c r="AK23" s="157">
        <f>HLOOKUP(AK$1,[5]DatosVinculos!$B$1:$DH$127,$DF23,FALSE)</f>
        <v>19.65105096355904</v>
      </c>
      <c r="AL23" s="157">
        <f>HLOOKUP(AL$1,[5]DatosVinculos!$B$1:$DH$127,$DF23,FALSE)</f>
        <v>0</v>
      </c>
      <c r="AM23" s="157">
        <f>HLOOKUP(AM$1,[5]DatosVinculos!$B$1:$DH$127,$DF23,FALSE)</f>
        <v>115.157569833333</v>
      </c>
      <c r="AN23" s="157">
        <f>HLOOKUP(AN$1,[5]DatosVinculos!$B$1:$DH$127,$DF23,FALSE)</f>
        <v>295.3828125</v>
      </c>
      <c r="AO23" s="157">
        <f>HLOOKUP(AO$1,[5]DatosVinculos!$B$1:$DH$127,$DF23,FALSE)</f>
        <v>1.1100000000000001</v>
      </c>
      <c r="AP23" s="157">
        <f>HLOOKUP(AP$1,[5]DatosVinculos!$B$1:$DH$127,$DF23,FALSE)</f>
        <v>21.8333333333333</v>
      </c>
      <c r="AQ23" s="157">
        <f>HLOOKUP(AQ$1,[5]DatosVinculos!$B$1:$DH$127,$DF23,FALSE)</f>
        <v>138.50692100000001</v>
      </c>
      <c r="AR23" s="157">
        <f>HLOOKUP(AR$1,[5]DatosVinculos!$B$1:$DH$127,$DF23,FALSE)</f>
        <v>79.199360051069704</v>
      </c>
      <c r="AS23" s="157">
        <f>HLOOKUP(AS$1,[5]DatosVinculos!$B$1:$DH$127,$DF23,FALSE)</f>
        <v>8.408203125</v>
      </c>
      <c r="AT23" s="157">
        <f>HLOOKUP(AT$1,[5]DatosVinculos!$B$1:$DH$127,$DF23,FALSE)</f>
        <v>8.25</v>
      </c>
      <c r="AU23" s="157">
        <f>HLOOKUP(AU$1,[5]DatosVinculos!$B$1:$DH$127,$DF23,FALSE)</f>
        <v>82.67</v>
      </c>
      <c r="AV23" s="157">
        <f>HLOOKUP(AV$1,[5]DatosVinculos!$B$1:$DH$127,$DF23,FALSE)</f>
        <v>82.67</v>
      </c>
      <c r="AW23" s="157">
        <f>HLOOKUP(AW$1,[5]DatosVinculos!$B$1:$DH$127,$DF23,FALSE)</f>
        <v>58.985286180536768</v>
      </c>
      <c r="AX23" s="157">
        <f>HLOOKUP(AX$1,[5]DatosVinculos!$B$1:$DH$127,$DF23,FALSE)</f>
        <v>68.359505425973893</v>
      </c>
      <c r="AY23" s="157">
        <f>HLOOKUP(AY$1,[5]DatosVinculos!$B$1:$DH$127,$DF23,FALSE)</f>
        <v>67.784248790656207</v>
      </c>
      <c r="AZ23" s="157">
        <f>HLOOKUP(AZ$1,[5]DatosVinculos!$B$1:$DH$127,$DF23,FALSE)</f>
        <v>490737.9473766163</v>
      </c>
      <c r="BA23" s="157">
        <f>HLOOKUP(BA$1,[5]DatosVinculos!$B$1:$DH$127,$DF23,FALSE)</f>
        <v>486608.305731926</v>
      </c>
      <c r="BB23" s="157">
        <f>HLOOKUP(BB$1,[5]DatosVinculos!$B$1:$DH$127,$DF23,FALSE)</f>
        <v>16.940012246666665</v>
      </c>
      <c r="BC23" s="157">
        <f>HLOOKUP(BC$1,[5]DatosVinculos!$B$1:$DH$127,$DF23,FALSE)</f>
        <v>16.784657901669</v>
      </c>
      <c r="BD23" s="157">
        <f>HLOOKUP(BD$1,[5]DatosVinculos!$B$1:$DH$127,$DF23,FALSE)</f>
        <v>121608.64515712678</v>
      </c>
      <c r="BE23" s="157">
        <f>HLOOKUP(BE$1,[5]DatosVinculos!$B$1:$DH$127,$DF23,FALSE)</f>
        <v>120493.390271643</v>
      </c>
      <c r="BF23" s="157">
        <f>HLOOKUP(BF$1,[5]DatosVinculos!$B$1:$DH$127,$DF23,FALSE)</f>
        <v>67.935093833277861</v>
      </c>
      <c r="BG23" s="157">
        <f>HLOOKUP(BG$1,[5]DatosVinculos!$B$1:$DH$127,$DF23,FALSE)</f>
        <v>67.117826440612205</v>
      </c>
      <c r="BH23" s="157">
        <f>HLOOKUP(BH$1,[5]DatosVinculos!$B$1:$DH$127,$DF23,FALSE)</f>
        <v>454098.83054877364</v>
      </c>
      <c r="BI23" s="157">
        <f>HLOOKUP(BI$1,[5]DatosVinculos!$B$1:$DH$127,$DF23,FALSE)</f>
        <v>448635.96671357402</v>
      </c>
      <c r="BJ23" s="157">
        <f>HLOOKUP(BJ$1,[5]DatosVinculos!$B$1:$DH$127,$DF23,FALSE)</f>
        <v>16.834839783333333</v>
      </c>
      <c r="BK23" s="157">
        <f>HLOOKUP(BK$1,[5]DatosVinculos!$B$1:$DH$127,$DF23,FALSE)</f>
        <v>16.621313652655299</v>
      </c>
      <c r="BL23" s="157">
        <f>HLOOKUP(BL$1,[5]DatosVinculos!$B$1:$DH$127,$DF23,FALSE)</f>
        <v>112529.18965341747</v>
      </c>
      <c r="BM23" s="157">
        <f>HLOOKUP(BM$1,[5]DatosVinculos!$B$1:$DH$127,$DF23,FALSE)</f>
        <v>111101.91604912801</v>
      </c>
      <c r="BN23" s="157">
        <f>HLOOKUP(BN$1,[5]DatosVinculos!$B$1:$DH$127,$DF23,FALSE)</f>
        <v>63.614596773493624</v>
      </c>
      <c r="BO23" s="157">
        <f>HLOOKUP(BO$1,[5]DatosVinculos!$B$1:$DH$127,$DF23,FALSE)</f>
        <v>63.112426283227499</v>
      </c>
      <c r="BP23" s="157">
        <f>HLOOKUP(BP$1,[5]DatosVinculos!$B$1:$DH$127,$DF23,FALSE)</f>
        <v>272117.90304931084</v>
      </c>
      <c r="BQ23" s="157">
        <f>HLOOKUP(BQ$1,[5]DatosVinculos!$B$1:$DH$127,$DF23,FALSE)</f>
        <v>269969.81773987802</v>
      </c>
      <c r="BR23" s="157">
        <f>HLOOKUP(BR$1,[5]DatosVinculos!$B$1:$DH$127,$DF23,FALSE)</f>
        <v>15.764187316666668</v>
      </c>
      <c r="BS23" s="157">
        <f>HLOOKUP(BS$1,[5]DatosVinculos!$B$1:$DH$127,$DF23,FALSE)</f>
        <v>15.626654030289099</v>
      </c>
      <c r="BT23" s="157">
        <f>HLOOKUP(BT$1,[5]DatosVinculos!$B$1:$DH$127,$DF23,FALSE)</f>
        <v>67432.913410767345</v>
      </c>
      <c r="BU23" s="157">
        <f>HLOOKUP(BU$1,[5]DatosVinculos!$B$1:$DH$127,$DF23,FALSE)</f>
        <v>66844.600800238593</v>
      </c>
      <c r="BV23" s="157">
        <f>HLOOKUP(BV$1,[5]DatosVinculos!$B$1:$DH$127,$DF23,FALSE)</f>
        <v>67.168140727576571</v>
      </c>
      <c r="BW23" s="157">
        <f>HLOOKUP(BW$1,[5]DatosVinculos!$B$1:$DH$127,$DF23,FALSE)</f>
        <v>67.361199280342205</v>
      </c>
      <c r="BX23" s="157">
        <f>HLOOKUP(BX$1,[5]DatosVinculos!$B$1:$DH$127,$DF23,FALSE)</f>
        <v>694992.66475204413</v>
      </c>
      <c r="BY23" s="157">
        <f>HLOOKUP(BY$1,[5]DatosVinculos!$B$1:$DH$127,$DF23,FALSE)</f>
        <v>696990.25284304505</v>
      </c>
      <c r="BZ23" s="157">
        <f>HLOOKUP(BZ$1,[5]DatosVinculos!$B$1:$DH$127,$DF23,FALSE)</f>
        <v>16.644782893333332</v>
      </c>
      <c r="CA23" s="157">
        <f>HLOOKUP(CA$1,[5]DatosVinculos!$B$1:$DH$127,$DF23,FALSE)</f>
        <v>16.716277190665799</v>
      </c>
      <c r="CB23" s="157">
        <f>HLOOKUP(CB$1,[5]DatosVinculos!$B$1:$DH$127,$DF23,FALSE)</f>
        <v>172224.53818060813</v>
      </c>
      <c r="CC23" s="157">
        <f>HLOOKUP(CC$1,[5]DatosVinculos!$B$1:$DH$127,$DF23,FALSE)</f>
        <v>172964.293840495</v>
      </c>
      <c r="CD23" s="157">
        <f>HLOOKUP(CD$1,[5]DatosVinculos!$B$1:$DH$127,$DF23,FALSE)</f>
        <v>61.660992234170152</v>
      </c>
      <c r="CE23" s="157">
        <f>HLOOKUP(CE$1,[5]DatosVinculos!$B$1:$DH$127,$DF23,FALSE)</f>
        <v>60.973818799268201</v>
      </c>
      <c r="CF23" s="157">
        <f>HLOOKUP(CF$1,[5]DatosVinculos!$B$1:$DH$127,$DF23,FALSE)</f>
        <v>246740.0229496005</v>
      </c>
      <c r="CG23" s="157">
        <f>HLOOKUP(CG$1,[5]DatosVinculos!$B$1:$DH$127,$DF23,FALSE)</f>
        <v>243990.258747871</v>
      </c>
      <c r="CH23" s="157">
        <f>HLOOKUP(CH$1,[5]DatosVinculos!$B$1:$DH$127,$DF23,FALSE)</f>
        <v>15.280069056666665</v>
      </c>
      <c r="CI23" s="157">
        <f>HLOOKUP(CI$1,[5]DatosVinculos!$B$1:$DH$127,$DF23,FALSE)</f>
        <v>15.1077170343339</v>
      </c>
      <c r="CJ23" s="157">
        <f>HLOOKUP(CJ$1,[5]DatosVinculos!$B$1:$DH$127,$DF23,FALSE)</f>
        <v>61144.079151293816</v>
      </c>
      <c r="CK23" s="157">
        <f>HLOOKUP(CK$1,[5]DatosVinculos!$B$1:$DH$127,$DF23,FALSE)</f>
        <v>60454.402576064</v>
      </c>
      <c r="CL23" s="157">
        <f>HLOOKUP(CL$1,[5]DatosVinculos!$B$1:$DH$127,$DF23,FALSE)</f>
        <v>4750.5102319999996</v>
      </c>
      <c r="CM23" s="157">
        <f>HLOOKUP(CM$1,[5]DatosVinculos!$B$1:$DH$127,$DF23,FALSE)</f>
        <v>4747.6903181933203</v>
      </c>
      <c r="CN23" s="157">
        <f>HLOOKUP(CN$1,[5]DatosVinculos!$B$1:$DH$127,$DF23,FALSE)</f>
        <v>186.93108570000001</v>
      </c>
      <c r="CO23" s="157">
        <f>HLOOKUP(CO$1,[5]DatosVinculos!$B$1:$DH$127,$DF23,FALSE)</f>
        <v>188.15398342443899</v>
      </c>
      <c r="CP23" s="157">
        <f>HLOOKUP(CP$1,[5]DatosVinculos!$B$1:$DH$127,$DF23,FALSE)</f>
        <v>45.431216999999997</v>
      </c>
      <c r="CQ23" s="157">
        <f>HLOOKUP(CQ$1,[5]DatosVinculos!$B$1:$DH$127,$DF23,FALSE)</f>
        <v>45.450787929093998</v>
      </c>
      <c r="CR23" s="157">
        <f>HLOOKUP(CR$1,[5]DatosVinculos!$B$1:$DH$127,$DF23,FALSE)</f>
        <v>42.806939</v>
      </c>
      <c r="CS23" s="157">
        <f>HLOOKUP(CS$1,[5]DatosVinculos!$B$1:$DH$127,$DF23,FALSE)</f>
        <v>43.048567939569502</v>
      </c>
      <c r="CT23" s="157">
        <f>HLOOKUP(CT$1,[5]DatosVinculos!$B$1:$DH$127,$DF23,FALSE)</f>
        <v>4470.5128430000004</v>
      </c>
      <c r="CU23" s="157">
        <f>HLOOKUP(CU$1,[5]DatosVinculos!$B$1:$DH$127,$DF23,FALSE)</f>
        <v>4467.9051326553999</v>
      </c>
      <c r="CV23" s="157">
        <f>HLOOKUP(CV$1,[5]DatosVinculos!$B$1:$DH$127,$DF23,FALSE)</f>
        <v>45.62814547</v>
      </c>
      <c r="CW23" s="157">
        <f>HLOOKUP(CW$1,[5]DatosVinculos!$B$1:$DH$127,$DF23,FALSE)</f>
        <v>45.565589785730197</v>
      </c>
      <c r="CX23" s="157">
        <f>HLOOKUP(CX$1,[5]DatosVinculos!$B$1:$DH$127,$DF23,FALSE)</f>
        <v>9091.841574</v>
      </c>
      <c r="CY23" s="157">
        <f>HLOOKUP(CY$1,[5]DatosVinculos!$B$1:$DH$127,$DF23,FALSE)</f>
        <v>5142.4340949999996</v>
      </c>
      <c r="CZ23" s="157">
        <f>HLOOKUP(CZ$1,[5]DatosVinculos!$B$1:$DH$127,$DF23,FALSE)</f>
        <v>5141.54732976788</v>
      </c>
      <c r="DA23" s="157">
        <f>HLOOKUP(DA$1,[5]DatosVinculos!$B$1:$DH$127,$DF23,FALSE)</f>
        <v>7.6213687180000003</v>
      </c>
      <c r="DB23" s="157">
        <f>HLOOKUP(DB$1,[5]DatosVinculos!$B$1:$DH$127,$DF23,FALSE)</f>
        <v>7.6585788167487197</v>
      </c>
      <c r="DC23" s="157">
        <f>HLOOKUP(DC$1,[5]DatosVinculos!$B$1:$DH$127,$DF23,FALSE)</f>
        <v>1.5595727338144916</v>
      </c>
      <c r="DD23" s="157">
        <f>HLOOKUP(DD$1,[5]DatosVinculos!$B$1:$DH$127,$DF23,FALSE)</f>
        <v>1.3797052031830199</v>
      </c>
      <c r="DF23">
        <v>23</v>
      </c>
    </row>
    <row r="24" spans="1:110">
      <c r="A24" t="s">
        <v>28</v>
      </c>
      <c r="B24" s="157">
        <f>HLOOKUP(B$1,[5]DatosVinculos!$B$1:$DH$127,$DF24,FALSE)</f>
        <v>9059603.9979999997</v>
      </c>
      <c r="C24" s="157">
        <f>HLOOKUP(C$1,[5]DatosVinculos!$B$1:$DH$127,$DF24,FALSE)</f>
        <v>8952797.4654206391</v>
      </c>
      <c r="D24" s="157">
        <f>HLOOKUP(D$1,[5]DatosVinculos!$B$1:$DH$127,$DF24,FALSE)</f>
        <v>2568260.4449999998</v>
      </c>
      <c r="E24" s="157">
        <f>HLOOKUP(E$1,[5]DatosVinculos!$B$1:$DH$127,$DF24,FALSE)</f>
        <v>6636670.8210000005</v>
      </c>
      <c r="F24" s="157">
        <f>HLOOKUP(F$1,[5]DatosVinculos!$B$1:$DH$127,$DF24,FALSE)</f>
        <v>6555316.5410832996</v>
      </c>
      <c r="G24" s="157">
        <f>HLOOKUP(G$1,[5]DatosVinculos!$B$1:$DH$127,$DF24,FALSE)</f>
        <v>1995664.554</v>
      </c>
      <c r="H24" s="157">
        <f>HLOOKUP(H$1,[5]DatosVinculos!$B$1:$DH$127,$DF24,FALSE)</f>
        <v>1926418.6648824201</v>
      </c>
      <c r="I24" s="157">
        <f>HLOOKUP(I$1,[5]DatosVinculos!$B$1:$DH$127,$DF24,FALSE)</f>
        <v>1606606.7150000001</v>
      </c>
      <c r="J24" s="157">
        <f>HLOOKUP(J$1,[5]DatosVinculos!$B$1:$DH$127,$DF24,FALSE)</f>
        <v>1635526.4581883601</v>
      </c>
      <c r="K24" s="157">
        <f>HLOOKUP(K$1,[5]DatosVinculos!$B$1:$DH$127,$DF24,FALSE)</f>
        <v>1382458.80766203</v>
      </c>
      <c r="L24" s="157">
        <f>HLOOKUP(L$1,[5]DatosVinculos!$B$1:$DH$127,$DF24,FALSE)</f>
        <v>1398934.8126780801</v>
      </c>
      <c r="M24" s="157">
        <f>HLOOKUP(M$1,[5]DatosVinculos!$B$1:$DH$127,$DF24,FALSE)</f>
        <v>5789205.5330289761</v>
      </c>
      <c r="N24" s="157">
        <f>HLOOKUP(N$1,[5]DatosVinculos!$B$1:$DH$127,$DF24,FALSE)</f>
        <v>5764608.5477222903</v>
      </c>
      <c r="O24" s="157">
        <f>HLOOKUP(O$1,[5]DatosVinculos!$B$1:$DH$127,$DF24,FALSE)</f>
        <v>1431056.9273170405</v>
      </c>
      <c r="P24" s="157">
        <f>HLOOKUP(P$1,[5]DatosVinculos!$B$1:$DH$127,$DF24,FALSE)</f>
        <v>1375095.1975948799</v>
      </c>
      <c r="Q24" s="157">
        <f>HLOOKUP(Q$1,[5]DatosVinculos!$B$1:$DH$127,$DF24,FALSE)</f>
        <v>4383906.4053653516</v>
      </c>
      <c r="R24" s="157">
        <f>HLOOKUP(R$1,[5]DatosVinculos!$B$1:$DH$127,$DF24,FALSE)</f>
        <v>4405484.3811614402</v>
      </c>
      <c r="S24" s="157">
        <f>HLOOKUP(S$1,[5]DatosVinculos!$B$1:$DH$127,$DF24,FALSE)</f>
        <v>139159.27844697924</v>
      </c>
      <c r="T24" s="157">
        <f>HLOOKUP(T$1,[5]DatosVinculos!$B$1:$DH$127,$DF24,FALSE)</f>
        <v>143494.95999584001</v>
      </c>
      <c r="U24" s="157">
        <f>HLOOKUP(U$1,[5]DatosVinculos!$B$1:$DH$127,$DF24,FALSE)</f>
        <v>4315129.2162151402</v>
      </c>
      <c r="V24" s="157">
        <f>HLOOKUP(V$1,[5]DatosVinculos!$B$1:$DH$127,$DF24,FALSE)</f>
        <v>4321434.2841899702</v>
      </c>
      <c r="W24" s="157">
        <f>HLOOKUP(W$1,[5]DatosVinculos!$B$1:$DH$127,$DF24,FALSE)</f>
        <v>1264593.57</v>
      </c>
      <c r="X24" s="157">
        <f>HLOOKUP(X$1,[5]DatosVinculos!$B$1:$DH$127,$DF24,FALSE)</f>
        <v>1265468.7003998</v>
      </c>
      <c r="Y24" s="157">
        <f>HLOOKUP(Y$1,[5]DatosVinculos!$B$1:$DH$127,$DF24,FALSE)</f>
        <v>121354.76889970442</v>
      </c>
      <c r="Z24" s="157">
        <f>HLOOKUP(Z$1,[5]DatosVinculos!$B$1:$DH$127,$DF24,FALSE)</f>
        <v>747594.1343439942</v>
      </c>
      <c r="AA24" s="157">
        <f>HLOOKUP(AA$1,[5]DatosVinculos!$B$1:$DH$127,$DF24,FALSE)</f>
        <v>-130.84427004445283</v>
      </c>
      <c r="AB24" s="157">
        <f>HLOOKUP(AB$1,[5]DatosVinculos!$B$1:$DH$127,$DF24,FALSE)</f>
        <v>26.099604407489991</v>
      </c>
      <c r="AC24" s="157">
        <f>HLOOKUP(AC$1,[5]DatosVinculos!$B$1:$DH$127,$DF24,FALSE)</f>
        <v>26.252190349837399</v>
      </c>
      <c r="AD24" s="157">
        <f>HLOOKUP(AD$1,[5]DatosVinculos!$B$1:$DH$127,$DF24,FALSE)</f>
        <v>28.478566774451</v>
      </c>
      <c r="AE24" s="157">
        <f>HLOOKUP(AE$1,[5]DatosVinculos!$B$1:$DH$127,$DF24,FALSE)</f>
        <v>28.277292036373002</v>
      </c>
      <c r="AF24" s="157">
        <f>HLOOKUP(AF$1,[5]DatosVinculos!$B$1:$DH$127,$DF24,FALSE)</f>
        <v>55.109198339999999</v>
      </c>
      <c r="AG24" s="157">
        <f>HLOOKUP(AG$1,[5]DatosVinculos!$B$1:$DH$127,$DF24,FALSE)</f>
        <v>53.869947609591897</v>
      </c>
      <c r="AH24" s="157">
        <f>HLOOKUP(AH$1,[5]DatosVinculos!$B$1:$DH$127,$DF24,FALSE)</f>
        <v>19.442675623333333</v>
      </c>
      <c r="AI24" s="157">
        <f>HLOOKUP(AI$1,[5]DatosVinculos!$B$1:$DH$127,$DF24,FALSE)</f>
        <v>19.454028611233401</v>
      </c>
      <c r="AJ24" s="157">
        <f>HLOOKUP(AJ$1,[5]DatosVinculos!$B$1:$DH$127,$DF24,FALSE)</f>
        <v>22.7</v>
      </c>
      <c r="AK24" s="157">
        <f>HLOOKUP(AK$1,[5]DatosVinculos!$B$1:$DH$127,$DF24,FALSE)</f>
        <v>19.626664825170248</v>
      </c>
      <c r="AL24" s="157">
        <f>HLOOKUP(AL$1,[5]DatosVinculos!$B$1:$DH$127,$DF24,FALSE)</f>
        <v>0</v>
      </c>
      <c r="AM24" s="157">
        <f>HLOOKUP(AM$1,[5]DatosVinculos!$B$1:$DH$127,$DF24,FALSE)</f>
        <v>111.127894633333</v>
      </c>
      <c r="AN24" s="157">
        <f>HLOOKUP(AN$1,[5]DatosVinculos!$B$1:$DH$127,$DF24,FALSE)</f>
        <v>296.72683333333299</v>
      </c>
      <c r="AO24" s="157">
        <f>HLOOKUP(AO$1,[5]DatosVinculos!$B$1:$DH$127,$DF24,FALSE)</f>
        <v>1.21</v>
      </c>
      <c r="AP24" s="157">
        <f>HLOOKUP(AP$1,[5]DatosVinculos!$B$1:$DH$127,$DF24,FALSE)</f>
        <v>17.8</v>
      </c>
      <c r="AQ24" s="157">
        <f>HLOOKUP(AQ$1,[5]DatosVinculos!$B$1:$DH$127,$DF24,FALSE)</f>
        <v>140.07895703333301</v>
      </c>
      <c r="AR24" s="157">
        <f>HLOOKUP(AR$1,[5]DatosVinculos!$B$1:$DH$127,$DF24,FALSE)</f>
        <v>79.578796649624195</v>
      </c>
      <c r="AS24" s="157">
        <f>HLOOKUP(AS$1,[5]DatosVinculos!$B$1:$DH$127,$DF24,FALSE)</f>
        <v>8.4536290322580605</v>
      </c>
      <c r="AT24" s="157">
        <f>HLOOKUP(AT$1,[5]DatosVinculos!$B$1:$DH$127,$DF24,FALSE)</f>
        <v>8.2433333333333323</v>
      </c>
      <c r="AU24" s="157">
        <f>HLOOKUP(AU$1,[5]DatosVinculos!$B$1:$DH$127,$DF24,FALSE)</f>
        <v>78.669999999999987</v>
      </c>
      <c r="AV24" s="157">
        <f>HLOOKUP(AV$1,[5]DatosVinculos!$B$1:$DH$127,$DF24,FALSE)</f>
        <v>78.669999999999987</v>
      </c>
      <c r="AW24" s="157">
        <f>HLOOKUP(AW$1,[5]DatosVinculos!$B$1:$DH$127,$DF24,FALSE)</f>
        <v>63.249731950952338</v>
      </c>
      <c r="AX24" s="157">
        <f>HLOOKUP(AX$1,[5]DatosVinculos!$B$1:$DH$127,$DF24,FALSE)</f>
        <v>68.718840037998035</v>
      </c>
      <c r="AY24" s="157">
        <f>HLOOKUP(AY$1,[5]DatosVinculos!$B$1:$DH$127,$DF24,FALSE)</f>
        <v>68.197911339111798</v>
      </c>
      <c r="AZ24" s="157">
        <f>HLOOKUP(AZ$1,[5]DatosVinculos!$B$1:$DH$127,$DF24,FALSE)</f>
        <v>493317.53201268509</v>
      </c>
      <c r="BA24" s="157">
        <f>HLOOKUP(BA$1,[5]DatosVinculos!$B$1:$DH$127,$DF24,FALSE)</f>
        <v>489577.89874873398</v>
      </c>
      <c r="BB24" s="157">
        <f>HLOOKUP(BB$1,[5]DatosVinculos!$B$1:$DH$127,$DF24,FALSE)</f>
        <v>17.935345403333333</v>
      </c>
      <c r="BC24" s="157">
        <f>HLOOKUP(BC$1,[5]DatosVinculos!$B$1:$DH$127,$DF24,FALSE)</f>
        <v>17.915917013942501</v>
      </c>
      <c r="BD24" s="157">
        <f>HLOOKUP(BD$1,[5]DatosVinculos!$B$1:$DH$127,$DF24,FALSE)</f>
        <v>128753.9243281036</v>
      </c>
      <c r="BE24" s="157">
        <f>HLOOKUP(BE$1,[5]DatosVinculos!$B$1:$DH$127,$DF24,FALSE)</f>
        <v>128614.452167522</v>
      </c>
      <c r="BF24" s="157">
        <f>HLOOKUP(BF$1,[5]DatosVinculos!$B$1:$DH$127,$DF24,FALSE)</f>
        <v>67.770036717200313</v>
      </c>
      <c r="BG24" s="157">
        <f>HLOOKUP(BG$1,[5]DatosVinculos!$B$1:$DH$127,$DF24,FALSE)</f>
        <v>67.262896578482298</v>
      </c>
      <c r="BH24" s="157">
        <f>HLOOKUP(BH$1,[5]DatosVinculos!$B$1:$DH$127,$DF24,FALSE)</f>
        <v>452995.53858058254</v>
      </c>
      <c r="BI24" s="157">
        <f>HLOOKUP(BI$1,[5]DatosVinculos!$B$1:$DH$127,$DF24,FALSE)</f>
        <v>449605.65964047</v>
      </c>
      <c r="BJ24" s="157">
        <f>HLOOKUP(BJ$1,[5]DatosVinculos!$B$1:$DH$127,$DF24,FALSE)</f>
        <v>17.687711489999998</v>
      </c>
      <c r="BK24" s="157">
        <f>HLOOKUP(BK$1,[5]DatosVinculos!$B$1:$DH$127,$DF24,FALSE)</f>
        <v>17.651173065995</v>
      </c>
      <c r="BL24" s="157">
        <f>HLOOKUP(BL$1,[5]DatosVinculos!$B$1:$DH$127,$DF24,FALSE)</f>
        <v>118230.04355311074</v>
      </c>
      <c r="BM24" s="157">
        <f>HLOOKUP(BM$1,[5]DatosVinculos!$B$1:$DH$127,$DF24,FALSE)</f>
        <v>117985.80961328901</v>
      </c>
      <c r="BN24" s="157">
        <f>HLOOKUP(BN$1,[5]DatosVinculos!$B$1:$DH$127,$DF24,FALSE)</f>
        <v>63.948989555860436</v>
      </c>
      <c r="BO24" s="157">
        <f>HLOOKUP(BO$1,[5]DatosVinculos!$B$1:$DH$127,$DF24,FALSE)</f>
        <v>63.481107553630899</v>
      </c>
      <c r="BP24" s="157">
        <f>HLOOKUP(BP$1,[5]DatosVinculos!$B$1:$DH$127,$DF24,FALSE)</f>
        <v>273548.30216127052</v>
      </c>
      <c r="BQ24" s="157">
        <f>HLOOKUP(BQ$1,[5]DatosVinculos!$B$1:$DH$127,$DF24,FALSE)</f>
        <v>271546.88934392802</v>
      </c>
      <c r="BR24" s="157">
        <f>HLOOKUP(BR$1,[5]DatosVinculos!$B$1:$DH$127,$DF24,FALSE)</f>
        <v>16.690433296666665</v>
      </c>
      <c r="BS24" s="157">
        <f>HLOOKUP(BS$1,[5]DatosVinculos!$B$1:$DH$127,$DF24,FALSE)</f>
        <v>16.669909325039399</v>
      </c>
      <c r="BT24" s="157">
        <f>HLOOKUP(BT$1,[5]DatosVinculos!$B$1:$DH$127,$DF24,FALSE)</f>
        <v>71395.024727497002</v>
      </c>
      <c r="BU24" s="157">
        <f>HLOOKUP(BU$1,[5]DatosVinculos!$B$1:$DH$127,$DF24,FALSE)</f>
        <v>71307.231352786897</v>
      </c>
      <c r="BV24" s="157">
        <f>HLOOKUP(BV$1,[5]DatosVinculos!$B$1:$DH$127,$DF24,FALSE)</f>
        <v>68.853936376814133</v>
      </c>
      <c r="BW24" s="157">
        <f>HLOOKUP(BW$1,[5]DatosVinculos!$B$1:$DH$127,$DF24,FALSE)</f>
        <v>68.2541189364253</v>
      </c>
      <c r="BX24" s="157">
        <f>HLOOKUP(BX$1,[5]DatosVinculos!$B$1:$DH$127,$DF24,FALSE)</f>
        <v>712435.69053480169</v>
      </c>
      <c r="BY24" s="157">
        <f>HLOOKUP(BY$1,[5]DatosVinculos!$B$1:$DH$127,$DF24,FALSE)</f>
        <v>706229.34453929798</v>
      </c>
      <c r="BZ24" s="157">
        <f>HLOOKUP(BZ$1,[5]DatosVinculos!$B$1:$DH$127,$DF24,FALSE)</f>
        <v>17.970605013333333</v>
      </c>
      <c r="CA24" s="157">
        <f>HLOOKUP(CA$1,[5]DatosVinculos!$B$1:$DH$127,$DF24,FALSE)</f>
        <v>17.898831412770601</v>
      </c>
      <c r="CB24" s="157">
        <f>HLOOKUP(CB$1,[5]DatosVinculos!$B$1:$DH$127,$DF24,FALSE)</f>
        <v>185942.89688735286</v>
      </c>
      <c r="CC24" s="157">
        <f>HLOOKUP(CC$1,[5]DatosVinculos!$B$1:$DH$127,$DF24,FALSE)</f>
        <v>185200.25126145501</v>
      </c>
      <c r="CD24" s="157">
        <f>HLOOKUP(CD$1,[5]DatosVinculos!$B$1:$DH$127,$DF24,FALSE)</f>
        <v>61.552011603375469</v>
      </c>
      <c r="CE24" s="157">
        <f>HLOOKUP(CE$1,[5]DatosVinculos!$B$1:$DH$127,$DF24,FALSE)</f>
        <v>61.0791464819224</v>
      </c>
      <c r="CF24" s="157">
        <f>HLOOKUP(CF$1,[5]DatosVinculos!$B$1:$DH$127,$DF24,FALSE)</f>
        <v>246303.9306590122</v>
      </c>
      <c r="CG24" s="157">
        <f>HLOOKUP(CG$1,[5]DatosVinculos!$B$1:$DH$127,$DF24,FALSE)</f>
        <v>244411.73355528599</v>
      </c>
      <c r="CH24" s="157">
        <f>HLOOKUP(CH$1,[5]DatosVinculos!$B$1:$DH$127,$DF24,FALSE)</f>
        <v>16.064831533333333</v>
      </c>
      <c r="CI24" s="157">
        <f>HLOOKUP(CI$1,[5]DatosVinculos!$B$1:$DH$127,$DF24,FALSE)</f>
        <v>16.0220630375089</v>
      </c>
      <c r="CJ24" s="157">
        <f>HLOOKUP(CJ$1,[5]DatosVinculos!$B$1:$DH$127,$DF24,FALSE)</f>
        <v>64284.351542100645</v>
      </c>
      <c r="CK24" s="157">
        <f>HLOOKUP(CK$1,[5]DatosVinculos!$B$1:$DH$127,$DF24,FALSE)</f>
        <v>64113.210935026997</v>
      </c>
      <c r="CL24" s="157">
        <f>HLOOKUP(CL$1,[5]DatosVinculos!$B$1:$DH$127,$DF24,FALSE)</f>
        <v>4754.6628970000002</v>
      </c>
      <c r="CM24" s="157">
        <f>HLOOKUP(CM$1,[5]DatosVinculos!$B$1:$DH$127,$DF24,FALSE)</f>
        <v>4759.1527868590301</v>
      </c>
      <c r="CN24" s="157">
        <f>HLOOKUP(CN$1,[5]DatosVinculos!$B$1:$DH$127,$DF24,FALSE)</f>
        <v>191.53281100000001</v>
      </c>
      <c r="CO24" s="157">
        <f>HLOOKUP(CO$1,[5]DatosVinculos!$B$1:$DH$127,$DF24,FALSE)</f>
        <v>188.27766422649501</v>
      </c>
      <c r="CP24" s="157">
        <f>HLOOKUP(CP$1,[5]DatosVinculos!$B$1:$DH$127,$DF24,FALSE)</f>
        <v>44.869816</v>
      </c>
      <c r="CQ24" s="157">
        <f>HLOOKUP(CQ$1,[5]DatosVinculos!$B$1:$DH$127,$DF24,FALSE)</f>
        <v>44.789175980165602</v>
      </c>
      <c r="CR24" s="157">
        <f>HLOOKUP(CR$1,[5]DatosVinculos!$B$1:$DH$127,$DF24,FALSE)</f>
        <v>42.343322000000001</v>
      </c>
      <c r="CS24" s="157">
        <f>HLOOKUP(CS$1,[5]DatosVinculos!$B$1:$DH$127,$DF24,FALSE)</f>
        <v>42.428151606723198</v>
      </c>
      <c r="CT24" s="157">
        <f>HLOOKUP(CT$1,[5]DatosVinculos!$B$1:$DH$127,$DF24,FALSE)</f>
        <v>4471.1620460000004</v>
      </c>
      <c r="CU24" s="157">
        <f>HLOOKUP(CU$1,[5]DatosVinculos!$B$1:$DH$127,$DF24,FALSE)</f>
        <v>4477.6776812273802</v>
      </c>
      <c r="CV24" s="157">
        <f>HLOOKUP(CV$1,[5]DatosVinculos!$B$1:$DH$127,$DF24,FALSE)</f>
        <v>45.006580169999999</v>
      </c>
      <c r="CW24" s="157">
        <f>HLOOKUP(CW$1,[5]DatosVinculos!$B$1:$DH$127,$DF24,FALSE)</f>
        <v>44.970061602965998</v>
      </c>
      <c r="CX24" s="157">
        <f>HLOOKUP(CX$1,[5]DatosVinculos!$B$1:$DH$127,$DF24,FALSE)</f>
        <v>9136.5715739999996</v>
      </c>
      <c r="CY24" s="157">
        <f>HLOOKUP(CY$1,[5]DatosVinculos!$B$1:$DH$127,$DF24,FALSE)</f>
        <v>5167.0667789999998</v>
      </c>
      <c r="CZ24" s="157">
        <f>HLOOKUP(CZ$1,[5]DatosVinculos!$B$1:$DH$127,$DF24,FALSE)</f>
        <v>5169.6191825153601</v>
      </c>
      <c r="DA24" s="157">
        <f>HLOOKUP(DA$1,[5]DatosVinculos!$B$1:$DH$127,$DF24,FALSE)</f>
        <v>7.9813925299999999</v>
      </c>
      <c r="DB24" s="157">
        <f>HLOOKUP(DB$1,[5]DatosVinculos!$B$1:$DH$127,$DF24,FALSE)</f>
        <v>7.9742157615924798</v>
      </c>
      <c r="DC24" s="157">
        <f>HLOOKUP(DC$1,[5]DatosVinculos!$B$1:$DH$127,$DF24,FALSE)</f>
        <v>1.3282842329863631</v>
      </c>
      <c r="DD24" s="157">
        <f>HLOOKUP(DD$1,[5]DatosVinculos!$B$1:$DH$127,$DF24,FALSE)</f>
        <v>1.2644928100828301</v>
      </c>
      <c r="DF24">
        <v>24</v>
      </c>
    </row>
    <row r="25" spans="1:110">
      <c r="A25" t="s">
        <v>29</v>
      </c>
      <c r="B25" s="157">
        <f>HLOOKUP(B$1,[5]DatosVinculos!$B$1:$DH$127,$DF25,FALSE)</f>
        <v>8645775.9279999994</v>
      </c>
      <c r="C25" s="157">
        <f>HLOOKUP(C$1,[5]DatosVinculos!$B$1:$DH$127,$DF25,FALSE)</f>
        <v>8879835.7752844691</v>
      </c>
      <c r="D25" s="157">
        <f>HLOOKUP(D$1,[5]DatosVinculos!$B$1:$DH$127,$DF25,FALSE)</f>
        <v>2575565.7990000001</v>
      </c>
      <c r="E25" s="157">
        <f>HLOOKUP(E$1,[5]DatosVinculos!$B$1:$DH$127,$DF25,FALSE)</f>
        <v>6166893.4960000003</v>
      </c>
      <c r="F25" s="157">
        <f>HLOOKUP(F$1,[5]DatosVinculos!$B$1:$DH$127,$DF25,FALSE)</f>
        <v>6497495.5342639303</v>
      </c>
      <c r="G25" s="157">
        <f>HLOOKUP(G$1,[5]DatosVinculos!$B$1:$DH$127,$DF25,FALSE)</f>
        <v>1907750.753</v>
      </c>
      <c r="H25" s="157">
        <f>HLOOKUP(H$1,[5]DatosVinculos!$B$1:$DH$127,$DF25,FALSE)</f>
        <v>1886916.3818125301</v>
      </c>
      <c r="I25" s="157">
        <f>HLOOKUP(I$1,[5]DatosVinculos!$B$1:$DH$127,$DF25,FALSE)</f>
        <v>1627691.9069999999</v>
      </c>
      <c r="J25" s="157">
        <f>HLOOKUP(J$1,[5]DatosVinculos!$B$1:$DH$127,$DF25,FALSE)</f>
        <v>1607205.1667070901</v>
      </c>
      <c r="K25" s="157">
        <f>HLOOKUP(K$1,[5]DatosVinculos!$B$1:$DH$127,$DF25,FALSE)</f>
        <v>1412125.9295010818</v>
      </c>
      <c r="L25" s="157">
        <f>HLOOKUP(L$1,[5]DatosVinculos!$B$1:$DH$127,$DF25,FALSE)</f>
        <v>1375421.39233617</v>
      </c>
      <c r="M25" s="157">
        <f>HLOOKUP(M$1,[5]DatosVinculos!$B$1:$DH$127,$DF25,FALSE)</f>
        <v>5670066.5022370042</v>
      </c>
      <c r="N25" s="157">
        <f>HLOOKUP(N$1,[5]DatosVinculos!$B$1:$DH$127,$DF25,FALSE)</f>
        <v>5808107.7739077602</v>
      </c>
      <c r="O25" s="157">
        <f>HLOOKUP(O$1,[5]DatosVinculos!$B$1:$DH$127,$DF25,FALSE)</f>
        <v>1403541.1195602797</v>
      </c>
      <c r="P25" s="157">
        <f>HLOOKUP(P$1,[5]DatosVinculos!$B$1:$DH$127,$DF25,FALSE)</f>
        <v>1378754.6522262499</v>
      </c>
      <c r="Q25" s="157">
        <f>HLOOKUP(Q$1,[5]DatosVinculos!$B$1:$DH$127,$DF25,FALSE)</f>
        <v>4293829.9969560988</v>
      </c>
      <c r="R25" s="157">
        <f>HLOOKUP(R$1,[5]DatosVinculos!$B$1:$DH$127,$DF25,FALSE)</f>
        <v>4445893.0283681396</v>
      </c>
      <c r="S25" s="157">
        <f>HLOOKUP(S$1,[5]DatosVinculos!$B$1:$DH$127,$DF25,FALSE)</f>
        <v>138726.26494721466</v>
      </c>
      <c r="T25" s="157">
        <f>HLOOKUP(T$1,[5]DatosVinculos!$B$1:$DH$127,$DF25,FALSE)</f>
        <v>136744.42802198199</v>
      </c>
      <c r="U25" s="157">
        <f>HLOOKUP(U$1,[5]DatosVinculos!$B$1:$DH$127,$DF25,FALSE)</f>
        <v>4198551.4343998898</v>
      </c>
      <c r="V25" s="157">
        <f>HLOOKUP(V$1,[5]DatosVinculos!$B$1:$DH$127,$DF25,FALSE)</f>
        <v>4402058.24084194</v>
      </c>
      <c r="W25" s="157">
        <f>HLOOKUP(W$1,[5]DatosVinculos!$B$1:$DH$127,$DF25,FALSE)</f>
        <v>1202382.909</v>
      </c>
      <c r="X25" s="157">
        <f>HLOOKUP(X$1,[5]DatosVinculos!$B$1:$DH$127,$DF25,FALSE)</f>
        <v>1253349.9730380201</v>
      </c>
      <c r="Y25" s="157">
        <f>HLOOKUP(Y$1,[5]DatosVinculos!$B$1:$DH$127,$DF25,FALSE)</f>
        <v>89418.042132038652</v>
      </c>
      <c r="Z25" s="157">
        <f>HLOOKUP(Z$1,[5]DatosVinculos!$B$1:$DH$127,$DF25,FALSE)</f>
        <v>616729.81690201408</v>
      </c>
      <c r="AA25" s="157">
        <f>HLOOKUP(AA$1,[5]DatosVinculos!$B$1:$DH$127,$DF25,FALSE)</f>
        <v>-229.24687580872398</v>
      </c>
      <c r="AB25" s="157">
        <f>HLOOKUP(AB$1,[5]DatosVinculos!$B$1:$DH$127,$DF25,FALSE)</f>
        <v>27.867915770972719</v>
      </c>
      <c r="AC25" s="157">
        <f>HLOOKUP(AC$1,[5]DatosVinculos!$B$1:$DH$127,$DF25,FALSE)</f>
        <v>27.958891265969701</v>
      </c>
      <c r="AD25" s="157">
        <f>HLOOKUP(AD$1,[5]DatosVinculos!$B$1:$DH$127,$DF25,FALSE)</f>
        <v>29.791960627617968</v>
      </c>
      <c r="AE25" s="157">
        <f>HLOOKUP(AE$1,[5]DatosVinculos!$B$1:$DH$127,$DF25,FALSE)</f>
        <v>29.8759711112729</v>
      </c>
      <c r="AF25" s="157">
        <f>HLOOKUP(AF$1,[5]DatosVinculos!$B$1:$DH$127,$DF25,FALSE)</f>
        <v>57.120080353333329</v>
      </c>
      <c r="AG25" s="157">
        <f>HLOOKUP(AG$1,[5]DatosVinculos!$B$1:$DH$127,$DF25,FALSE)</f>
        <v>57.227458414310199</v>
      </c>
      <c r="AH25" s="157">
        <f>HLOOKUP(AH$1,[5]DatosVinculos!$B$1:$DH$127,$DF25,FALSE)</f>
        <v>20.444565093333335</v>
      </c>
      <c r="AI25" s="157">
        <f>HLOOKUP(AI$1,[5]DatosVinculos!$B$1:$DH$127,$DF25,FALSE)</f>
        <v>20.526628400627299</v>
      </c>
      <c r="AJ25" s="157">
        <f>HLOOKUP(AJ$1,[5]DatosVinculos!$B$1:$DH$127,$DF25,FALSE)</f>
        <v>25</v>
      </c>
      <c r="AK25" s="157">
        <f>HLOOKUP(AK$1,[5]DatosVinculos!$B$1:$DH$127,$DF25,FALSE)</f>
        <v>19.538987590800602</v>
      </c>
      <c r="AL25" s="157">
        <f>HLOOKUP(AL$1,[5]DatosVinculos!$B$1:$DH$127,$DF25,FALSE)</f>
        <v>0</v>
      </c>
      <c r="AM25" s="157">
        <f>HLOOKUP(AM$1,[5]DatosVinculos!$B$1:$DH$127,$DF25,FALSE)</f>
        <v>110.6681914</v>
      </c>
      <c r="AN25" s="157">
        <f>HLOOKUP(AN$1,[5]DatosVinculos!$B$1:$DH$127,$DF25,FALSE)</f>
        <v>302.36524590163901</v>
      </c>
      <c r="AO25" s="157">
        <f>HLOOKUP(AO$1,[5]DatosVinculos!$B$1:$DH$127,$DF25,FALSE)</f>
        <v>1.32</v>
      </c>
      <c r="AP25" s="157">
        <f>HLOOKUP(AP$1,[5]DatosVinculos!$B$1:$DH$127,$DF25,FALSE)</f>
        <v>26.466666666666701</v>
      </c>
      <c r="AQ25" s="157">
        <f>HLOOKUP(AQ$1,[5]DatosVinculos!$B$1:$DH$127,$DF25,FALSE)</f>
        <v>145.98614853333299</v>
      </c>
      <c r="AR25" s="157">
        <f>HLOOKUP(AR$1,[5]DatosVinculos!$B$1:$DH$127,$DF25,FALSE)</f>
        <v>80.113972489847214</v>
      </c>
      <c r="AS25" s="157">
        <f>HLOOKUP(AS$1,[5]DatosVinculos!$B$1:$DH$127,$DF25,FALSE)</f>
        <v>8.1755952380952408</v>
      </c>
      <c r="AT25" s="157">
        <f>HLOOKUP(AT$1,[5]DatosVinculos!$B$1:$DH$127,$DF25,FALSE)</f>
        <v>8.16</v>
      </c>
      <c r="AU25" s="157">
        <f>HLOOKUP(AU$1,[5]DatosVinculos!$B$1:$DH$127,$DF25,FALSE)</f>
        <v>84.67</v>
      </c>
      <c r="AV25" s="157">
        <f>HLOOKUP(AV$1,[5]DatosVinculos!$B$1:$DH$127,$DF25,FALSE)</f>
        <v>84.67</v>
      </c>
      <c r="AW25" s="157">
        <f>HLOOKUP(AW$1,[5]DatosVinculos!$B$1:$DH$127,$DF25,FALSE)</f>
        <v>68.951062214027914</v>
      </c>
      <c r="AX25" s="157">
        <f>HLOOKUP(AX$1,[5]DatosVinculos!$B$1:$DH$127,$DF25,FALSE)</f>
        <v>68.318416465495574</v>
      </c>
      <c r="AY25" s="157">
        <f>HLOOKUP(AY$1,[5]DatosVinculos!$B$1:$DH$127,$DF25,FALSE)</f>
        <v>68.818464542954203</v>
      </c>
      <c r="AZ25" s="157">
        <f>HLOOKUP(AZ$1,[5]DatosVinculos!$B$1:$DH$127,$DF25,FALSE)</f>
        <v>490442.97871060099</v>
      </c>
      <c r="BA25" s="157">
        <f>HLOOKUP(BA$1,[5]DatosVinculos!$B$1:$DH$127,$DF25,FALSE)</f>
        <v>494032.714558176</v>
      </c>
      <c r="BB25" s="157">
        <f>HLOOKUP(BB$1,[5]DatosVinculos!$B$1:$DH$127,$DF25,FALSE)</f>
        <v>19.038918756666664</v>
      </c>
      <c r="BC25" s="157">
        <f>HLOOKUP(BC$1,[5]DatosVinculos!$B$1:$DH$127,$DF25,FALSE)</f>
        <v>19.209641425282701</v>
      </c>
      <c r="BD25" s="157">
        <f>HLOOKUP(BD$1,[5]DatosVinculos!$B$1:$DH$127,$DF25,FALSE)</f>
        <v>136676.23621171995</v>
      </c>
      <c r="BE25" s="157">
        <f>HLOOKUP(BE$1,[5]DatosVinculos!$B$1:$DH$127,$DF25,FALSE)</f>
        <v>137901.816932852</v>
      </c>
      <c r="BF25" s="157">
        <f>HLOOKUP(BF$1,[5]DatosVinculos!$B$1:$DH$127,$DF25,FALSE)</f>
        <v>67.243713513919673</v>
      </c>
      <c r="BG25" s="157">
        <f>HLOOKUP(BG$1,[5]DatosVinculos!$B$1:$DH$127,$DF25,FALSE)</f>
        <v>67.753385047116794</v>
      </c>
      <c r="BH25" s="157">
        <f>HLOOKUP(BH$1,[5]DatosVinculos!$B$1:$DH$127,$DF25,FALSE)</f>
        <v>449477.43420161505</v>
      </c>
      <c r="BI25" s="157">
        <f>HLOOKUP(BI$1,[5]DatosVinculos!$B$1:$DH$127,$DF25,FALSE)</f>
        <v>452884.233753571</v>
      </c>
      <c r="BJ25" s="157">
        <f>HLOOKUP(BJ$1,[5]DatosVinculos!$B$1:$DH$127,$DF25,FALSE)</f>
        <v>18.739421443333335</v>
      </c>
      <c r="BK25" s="157">
        <f>HLOOKUP(BK$1,[5]DatosVinculos!$B$1:$DH$127,$DF25,FALSE)</f>
        <v>18.946200970607901</v>
      </c>
      <c r="BL25" s="157">
        <f>HLOOKUP(BL$1,[5]DatosVinculos!$B$1:$DH$127,$DF25,FALSE)</f>
        <v>125259.99277283541</v>
      </c>
      <c r="BM25" s="157">
        <f>HLOOKUP(BM$1,[5]DatosVinculos!$B$1:$DH$127,$DF25,FALSE)</f>
        <v>126642.170028236</v>
      </c>
      <c r="BN25" s="157">
        <f>HLOOKUP(BN$1,[5]DatosVinculos!$B$1:$DH$127,$DF25,FALSE)</f>
        <v>63.576359826381989</v>
      </c>
      <c r="BO25" s="157">
        <f>HLOOKUP(BO$1,[5]DatosVinculos!$B$1:$DH$127,$DF25,FALSE)</f>
        <v>63.930433332898403</v>
      </c>
      <c r="BP25" s="157">
        <f>HLOOKUP(BP$1,[5]DatosVinculos!$B$1:$DH$127,$DF25,FALSE)</f>
        <v>271954.34062190005</v>
      </c>
      <c r="BQ25" s="157">
        <f>HLOOKUP(BQ$1,[5]DatosVinculos!$B$1:$DH$127,$DF25,FALSE)</f>
        <v>273468.92603177502</v>
      </c>
      <c r="BR25" s="157">
        <f>HLOOKUP(BR$1,[5]DatosVinculos!$B$1:$DH$127,$DF25,FALSE)</f>
        <v>17.717406406666669</v>
      </c>
      <c r="BS25" s="157">
        <f>HLOOKUP(BS$1,[5]DatosVinculos!$B$1:$DH$127,$DF25,FALSE)</f>
        <v>17.864173280141301</v>
      </c>
      <c r="BT25" s="157">
        <f>HLOOKUP(BT$1,[5]DatosVinculos!$B$1:$DH$127,$DF25,FALSE)</f>
        <v>75788.006580015353</v>
      </c>
      <c r="BU25" s="157">
        <f>HLOOKUP(BU$1,[5]DatosVinculos!$B$1:$DH$127,$DF25,FALSE)</f>
        <v>76415.816797558</v>
      </c>
      <c r="BV25" s="157">
        <f>HLOOKUP(BV$1,[5]DatosVinculos!$B$1:$DH$127,$DF25,FALSE)</f>
        <v>68.313653879932176</v>
      </c>
      <c r="BW25" s="157">
        <f>HLOOKUP(BW$1,[5]DatosVinculos!$B$1:$DH$127,$DF25,FALSE)</f>
        <v>68.164487950434605</v>
      </c>
      <c r="BX25" s="157">
        <f>HLOOKUP(BX$1,[5]DatosVinculos!$B$1:$DH$127,$DF25,FALSE)</f>
        <v>706845.35606730764</v>
      </c>
      <c r="BY25" s="157">
        <f>HLOOKUP(BY$1,[5]DatosVinculos!$B$1:$DH$127,$DF25,FALSE)</f>
        <v>705301.92750582902</v>
      </c>
      <c r="BZ25" s="157">
        <f>HLOOKUP(BZ$1,[5]DatosVinculos!$B$1:$DH$127,$DF25,FALSE)</f>
        <v>19.037591523333337</v>
      </c>
      <c r="CA25" s="157">
        <f>HLOOKUP(CA$1,[5]DatosVinculos!$B$1:$DH$127,$DF25,FALSE)</f>
        <v>19.076938812349201</v>
      </c>
      <c r="CB25" s="157">
        <f>HLOOKUP(CB$1,[5]DatosVinculos!$B$1:$DH$127,$DF25,FALSE)</f>
        <v>196983.06845986948</v>
      </c>
      <c r="CC25" s="157">
        <f>HLOOKUP(CC$1,[5]DatosVinculos!$B$1:$DH$127,$DF25,FALSE)</f>
        <v>197390.197151634</v>
      </c>
      <c r="CD25" s="157">
        <f>HLOOKUP(CD$1,[5]DatosVinculos!$B$1:$DH$127,$DF25,FALSE)</f>
        <v>61.055571706548072</v>
      </c>
      <c r="CE25" s="157">
        <f>HLOOKUP(CE$1,[5]DatosVinculos!$B$1:$DH$127,$DF25,FALSE)</f>
        <v>61.485043845168697</v>
      </c>
      <c r="CF25" s="157">
        <f>HLOOKUP(CF$1,[5]DatosVinculos!$B$1:$DH$127,$DF25,FALSE)</f>
        <v>244317.3977295534</v>
      </c>
      <c r="CG25" s="157">
        <f>HLOOKUP(CG$1,[5]DatosVinculos!$B$1:$DH$127,$DF25,FALSE)</f>
        <v>246035.955306055</v>
      </c>
      <c r="CH25" s="157">
        <f>HLOOKUP(CH$1,[5]DatosVinculos!$B$1:$DH$127,$DF25,FALSE)</f>
        <v>17.014915296666668</v>
      </c>
      <c r="CI25" s="157">
        <f>HLOOKUP(CI$1,[5]DatosVinculos!$B$1:$DH$127,$DF25,FALSE)</f>
        <v>17.183286707384799</v>
      </c>
      <c r="CJ25" s="157">
        <f>HLOOKUP(CJ$1,[5]DatosVinculos!$B$1:$DH$127,$DF25,FALSE)</f>
        <v>68086.166613104346</v>
      </c>
      <c r="CK25" s="157">
        <f>HLOOKUP(CK$1,[5]DatosVinculos!$B$1:$DH$127,$DF25,FALSE)</f>
        <v>68759.914540883299</v>
      </c>
      <c r="CL25" s="157">
        <f>HLOOKUP(CL$1,[5]DatosVinculos!$B$1:$DH$127,$DF25,FALSE)</f>
        <v>4762.7731999999996</v>
      </c>
      <c r="CM25" s="157">
        <f>HLOOKUP(CM$1,[5]DatosVinculos!$B$1:$DH$127,$DF25,FALSE)</f>
        <v>4761.8810789375602</v>
      </c>
      <c r="CN25" s="157">
        <f>HLOOKUP(CN$1,[5]DatosVinculos!$B$1:$DH$127,$DF25,FALSE)</f>
        <v>191.2478715</v>
      </c>
      <c r="CO25" s="157">
        <f>HLOOKUP(CO$1,[5]DatosVinculos!$B$1:$DH$127,$DF25,FALSE)</f>
        <v>188.193118189036</v>
      </c>
      <c r="CP25" s="157">
        <f>HLOOKUP(CP$1,[5]DatosVinculos!$B$1:$DH$127,$DF25,FALSE)</f>
        <v>44.663010999999997</v>
      </c>
      <c r="CQ25" s="157">
        <f>HLOOKUP(CQ$1,[5]DatosVinculos!$B$1:$DH$127,$DF25,FALSE)</f>
        <v>45.075108871031198</v>
      </c>
      <c r="CR25" s="157">
        <f>HLOOKUP(CR$1,[5]DatosVinculos!$B$1:$DH$127,$DF25,FALSE)</f>
        <v>43.159385999999998</v>
      </c>
      <c r="CS25" s="157">
        <f>HLOOKUP(CS$1,[5]DatosVinculos!$B$1:$DH$127,$DF25,FALSE)</f>
        <v>43.150122427386897</v>
      </c>
      <c r="CT25" s="157">
        <f>HLOOKUP(CT$1,[5]DatosVinculos!$B$1:$DH$127,$DF25,FALSE)</f>
        <v>4478.3737529999999</v>
      </c>
      <c r="CU25" s="157">
        <f>HLOOKUP(CU$1,[5]DatosVinculos!$B$1:$DH$127,$DF25,FALSE)</f>
        <v>4481.1315318097304</v>
      </c>
      <c r="CV25" s="157">
        <f>HLOOKUP(CV$1,[5]DatosVinculos!$B$1:$DH$127,$DF25,FALSE)</f>
        <v>44.774846619999998</v>
      </c>
      <c r="CW25" s="157">
        <f>HLOOKUP(CW$1,[5]DatosVinculos!$B$1:$DH$127,$DF25,FALSE)</f>
        <v>45.184716429569903</v>
      </c>
      <c r="CX25" s="157">
        <f>HLOOKUP(CX$1,[5]DatosVinculos!$B$1:$DH$127,$DF25,FALSE)</f>
        <v>9181.7315739999995</v>
      </c>
      <c r="CY25" s="157">
        <f>HLOOKUP(CY$1,[5]DatosVinculos!$B$1:$DH$127,$DF25,FALSE)</f>
        <v>5173.9659149999998</v>
      </c>
      <c r="CZ25" s="157">
        <f>HLOOKUP(CZ$1,[5]DatosVinculos!$B$1:$DH$127,$DF25,FALSE)</f>
        <v>5171.7987154122102</v>
      </c>
      <c r="DA25" s="157">
        <f>HLOOKUP(DA$1,[5]DatosVinculos!$B$1:$DH$127,$DF25,FALSE)</f>
        <v>7.9473409999999998</v>
      </c>
      <c r="DB25" s="157">
        <f>HLOOKUP(DB$1,[5]DatosVinculos!$B$1:$DH$127,$DF25,FALSE)</f>
        <v>7.9191541625916999</v>
      </c>
      <c r="DC25" s="157">
        <f>HLOOKUP(DC$1,[5]DatosVinculos!$B$1:$DH$127,$DF25,FALSE)</f>
        <v>1.202816840229094</v>
      </c>
      <c r="DD25" s="157">
        <f>HLOOKUP(DD$1,[5]DatosVinculos!$B$1:$DH$127,$DF25,FALSE)</f>
        <v>1.2971940746314801</v>
      </c>
      <c r="DF25">
        <v>25</v>
      </c>
    </row>
    <row r="26" spans="1:110">
      <c r="A26" t="s">
        <v>30</v>
      </c>
      <c r="B26" s="157">
        <f>HLOOKUP(B$1,[5]DatosVinculos!$B$1:$DH$127,$DF26,FALSE)</f>
        <v>9056148.0299999993</v>
      </c>
      <c r="C26" s="157">
        <f>HLOOKUP(C$1,[5]DatosVinculos!$B$1:$DH$127,$DF26,FALSE)</f>
        <v>8990639.5056525599</v>
      </c>
      <c r="D26" s="157">
        <f>HLOOKUP(D$1,[5]DatosVinculos!$B$1:$DH$127,$DF26,FALSE)</f>
        <v>2908404.1009999998</v>
      </c>
      <c r="E26" s="157">
        <f>HLOOKUP(E$1,[5]DatosVinculos!$B$1:$DH$127,$DF26,FALSE)</f>
        <v>6561991.9560000002</v>
      </c>
      <c r="F26" s="157">
        <f>HLOOKUP(F$1,[5]DatosVinculos!$B$1:$DH$127,$DF26,FALSE)</f>
        <v>6617840.5863378001</v>
      </c>
      <c r="G26" s="157">
        <f>HLOOKUP(G$1,[5]DatosVinculos!$B$1:$DH$127,$DF26,FALSE)</f>
        <v>1852504.365</v>
      </c>
      <c r="H26" s="157">
        <f>HLOOKUP(H$1,[5]DatosVinculos!$B$1:$DH$127,$DF26,FALSE)</f>
        <v>1876114.39582219</v>
      </c>
      <c r="I26" s="157">
        <f>HLOOKUP(I$1,[5]DatosVinculos!$B$1:$DH$127,$DF26,FALSE)</f>
        <v>1589404.9210000001</v>
      </c>
      <c r="J26" s="157">
        <f>HLOOKUP(J$1,[5]DatosVinculos!$B$1:$DH$127,$DF26,FALSE)</f>
        <v>1525775.16829403</v>
      </c>
      <c r="K26" s="157">
        <f>HLOOKUP(K$1,[5]DatosVinculos!$B$1:$DH$127,$DF26,FALSE)</f>
        <v>1372026.5252501657</v>
      </c>
      <c r="L26" s="157">
        <f>HLOOKUP(L$1,[5]DatosVinculos!$B$1:$DH$127,$DF26,FALSE)</f>
        <v>1304839.9320074499</v>
      </c>
      <c r="M26" s="157">
        <f>HLOOKUP(M$1,[5]DatosVinculos!$B$1:$DH$127,$DF26,FALSE)</f>
        <v>6373058.6531631146</v>
      </c>
      <c r="N26" s="157">
        <f>HLOOKUP(N$1,[5]DatosVinculos!$B$1:$DH$127,$DF26,FALSE)</f>
        <v>5914454.1156186797</v>
      </c>
      <c r="O26" s="157">
        <f>HLOOKUP(O$1,[5]DatosVinculos!$B$1:$DH$127,$DF26,FALSE)</f>
        <v>1580954.6583225601</v>
      </c>
      <c r="P26" s="157">
        <f>HLOOKUP(P$1,[5]DatosVinculos!$B$1:$DH$127,$DF26,FALSE)</f>
        <v>1394597.27345839</v>
      </c>
      <c r="Q26" s="157">
        <f>HLOOKUP(Q$1,[5]DatosVinculos!$B$1:$DH$127,$DF26,FALSE)</f>
        <v>4829949.9084501052</v>
      </c>
      <c r="R26" s="157">
        <f>HLOOKUP(R$1,[5]DatosVinculos!$B$1:$DH$127,$DF26,FALSE)</f>
        <v>4538235.7336823205</v>
      </c>
      <c r="S26" s="157">
        <f>HLOOKUP(S$1,[5]DatosVinculos!$B$1:$DH$127,$DF26,FALSE)</f>
        <v>152738.41987179429</v>
      </c>
      <c r="T26" s="157">
        <f>HLOOKUP(T$1,[5]DatosVinculos!$B$1:$DH$127,$DF26,FALSE)</f>
        <v>137029.509609184</v>
      </c>
      <c r="U26" s="157">
        <f>HLOOKUP(U$1,[5]DatosVinculos!$B$1:$DH$127,$DF26,FALSE)</f>
        <v>4777265.5593119198</v>
      </c>
      <c r="V26" s="157">
        <f>HLOOKUP(V$1,[5]DatosVinculos!$B$1:$DH$127,$DF26,FALSE)</f>
        <v>4487990.3696902804</v>
      </c>
      <c r="W26" s="157">
        <f>HLOOKUP(W$1,[5]DatosVinculos!$B$1:$DH$127,$DF26,FALSE)</f>
        <v>1268251.746</v>
      </c>
      <c r="X26" s="157">
        <f>HLOOKUP(X$1,[5]DatosVinculos!$B$1:$DH$127,$DF26,FALSE)</f>
        <v>1236898.83681355</v>
      </c>
      <c r="Y26" s="157">
        <f>HLOOKUP(Y$1,[5]DatosVinculos!$B$1:$DH$127,$DF26,FALSE)</f>
        <v>128438.02592714923</v>
      </c>
      <c r="Z26" s="157">
        <f>HLOOKUP(Z$1,[5]DatosVinculos!$B$1:$DH$127,$DF26,FALSE)</f>
        <v>799170.03330079804</v>
      </c>
      <c r="AA26" s="157">
        <f>HLOOKUP(AA$1,[5]DatosVinculos!$B$1:$DH$127,$DF26,FALSE)</f>
        <v>-62.196321880519037</v>
      </c>
      <c r="AB26" s="157">
        <f>HLOOKUP(AB$1,[5]DatosVinculos!$B$1:$DH$127,$DF26,FALSE)</f>
        <v>30.284353680794933</v>
      </c>
      <c r="AC26" s="157">
        <f>HLOOKUP(AC$1,[5]DatosVinculos!$B$1:$DH$127,$DF26,FALSE)</f>
        <v>29.996969615286499</v>
      </c>
      <c r="AD26" s="157">
        <f>HLOOKUP(AD$1,[5]DatosVinculos!$B$1:$DH$127,$DF26,FALSE)</f>
        <v>31.521448880731967</v>
      </c>
      <c r="AE26" s="157">
        <f>HLOOKUP(AE$1,[5]DatosVinculos!$B$1:$DH$127,$DF26,FALSE)</f>
        <v>31.672606973015199</v>
      </c>
      <c r="AF26" s="157">
        <f>HLOOKUP(AF$1,[5]DatosVinculos!$B$1:$DH$127,$DF26,FALSE)</f>
        <v>60.206733420000006</v>
      </c>
      <c r="AG26" s="157">
        <f>HLOOKUP(AG$1,[5]DatosVinculos!$B$1:$DH$127,$DF26,FALSE)</f>
        <v>60.203160231026899</v>
      </c>
      <c r="AH26" s="157">
        <f>HLOOKUP(AH$1,[5]DatosVinculos!$B$1:$DH$127,$DF26,FALSE)</f>
        <v>21.67687874666667</v>
      </c>
      <c r="AI26" s="157">
        <f>HLOOKUP(AI$1,[5]DatosVinculos!$B$1:$DH$127,$DF26,FALSE)</f>
        <v>21.787872225562101</v>
      </c>
      <c r="AJ26" s="157">
        <f>HLOOKUP(AJ$1,[5]DatosVinculos!$B$1:$DH$127,$DF26,FALSE)</f>
        <v>27.200000000000003</v>
      </c>
      <c r="AK26" s="157">
        <f>HLOOKUP(AK$1,[5]DatosVinculos!$B$1:$DH$127,$DF26,FALSE)</f>
        <v>19.378954887371091</v>
      </c>
      <c r="AL26" s="157">
        <f>HLOOKUP(AL$1,[5]DatosVinculos!$B$1:$DH$127,$DF26,FALSE)</f>
        <v>0</v>
      </c>
      <c r="AM26" s="157">
        <f>HLOOKUP(AM$1,[5]DatosVinculos!$B$1:$DH$127,$DF26,FALSE)</f>
        <v>113.862006966667</v>
      </c>
      <c r="AN26" s="157">
        <f>HLOOKUP(AN$1,[5]DatosVinculos!$B$1:$DH$127,$DF26,FALSE)</f>
        <v>324.25016129032298</v>
      </c>
      <c r="AO26" s="157">
        <f>HLOOKUP(AO$1,[5]DatosVinculos!$B$1:$DH$127,$DF26,FALSE)</f>
        <v>1.18</v>
      </c>
      <c r="AP26" s="157">
        <f>HLOOKUP(AP$1,[5]DatosVinculos!$B$1:$DH$127,$DF26,FALSE)</f>
        <v>31.933333333333302</v>
      </c>
      <c r="AQ26" s="157">
        <f>HLOOKUP(AQ$1,[5]DatosVinculos!$B$1:$DH$127,$DF26,FALSE)</f>
        <v>152.23570280000001</v>
      </c>
      <c r="AR26" s="157">
        <f>HLOOKUP(AR$1,[5]DatosVinculos!$B$1:$DH$127,$DF26,FALSE)</f>
        <v>80.475502291409285</v>
      </c>
      <c r="AS26" s="157">
        <f>HLOOKUP(AS$1,[5]DatosVinculos!$B$1:$DH$127,$DF26,FALSE)</f>
        <v>8.0874603174603195</v>
      </c>
      <c r="AT26" s="157">
        <f>HLOOKUP(AT$1,[5]DatosVinculos!$B$1:$DH$127,$DF26,FALSE)</f>
        <v>7.7433333333333323</v>
      </c>
      <c r="AU26" s="157">
        <f>HLOOKUP(AU$1,[5]DatosVinculos!$B$1:$DH$127,$DF26,FALSE)</f>
        <v>99.5</v>
      </c>
      <c r="AV26" s="157">
        <f>HLOOKUP(AV$1,[5]DatosVinculos!$B$1:$DH$127,$DF26,FALSE)</f>
        <v>99.5</v>
      </c>
      <c r="AW26" s="157">
        <f>HLOOKUP(AW$1,[5]DatosVinculos!$B$1:$DH$127,$DF26,FALSE)</f>
        <v>58.967753019518909</v>
      </c>
      <c r="AX26" s="157">
        <f>HLOOKUP(AX$1,[5]DatosVinculos!$B$1:$DH$127,$DF26,FALSE)</f>
        <v>68.547822390867097</v>
      </c>
      <c r="AY26" s="157">
        <f>HLOOKUP(AY$1,[5]DatosVinculos!$B$1:$DH$127,$DF26,FALSE)</f>
        <v>69.311959332101196</v>
      </c>
      <c r="AZ26" s="157">
        <f>HLOOKUP(AZ$1,[5]DatosVinculos!$B$1:$DH$127,$DF26,FALSE)</f>
        <v>492089.83370510896</v>
      </c>
      <c r="BA26" s="157">
        <f>HLOOKUP(BA$1,[5]DatosVinculos!$B$1:$DH$127,$DF26,FALSE)</f>
        <v>497575.40578007698</v>
      </c>
      <c r="BB26" s="157">
        <f>HLOOKUP(BB$1,[5]DatosVinculos!$B$1:$DH$127,$DF26,FALSE)</f>
        <v>20.759264973333334</v>
      </c>
      <c r="BC26" s="157">
        <f>HLOOKUP(BC$1,[5]DatosVinculos!$B$1:$DH$127,$DF26,FALSE)</f>
        <v>20.804544831666501</v>
      </c>
      <c r="BD26" s="157">
        <f>HLOOKUP(BD$1,[5]DatosVinculos!$B$1:$DH$127,$DF26,FALSE)</f>
        <v>149026.22566649082</v>
      </c>
      <c r="BE26" s="157">
        <f>HLOOKUP(BE$1,[5]DatosVinculos!$B$1:$DH$127,$DF26,FALSE)</f>
        <v>149351.27987191401</v>
      </c>
      <c r="BF26" s="157">
        <f>HLOOKUP(BF$1,[5]DatosVinculos!$B$1:$DH$127,$DF26,FALSE)</f>
        <v>67.536182475321255</v>
      </c>
      <c r="BG26" s="157">
        <f>HLOOKUP(BG$1,[5]DatosVinculos!$B$1:$DH$127,$DF26,FALSE)</f>
        <v>68.572881610713296</v>
      </c>
      <c r="BH26" s="157">
        <f>HLOOKUP(BH$1,[5]DatosVinculos!$B$1:$DH$127,$DF26,FALSE)</f>
        <v>451432.38569796848</v>
      </c>
      <c r="BI26" s="157">
        <f>HLOOKUP(BI$1,[5]DatosVinculos!$B$1:$DH$127,$DF26,FALSE)</f>
        <v>458361.99804455601</v>
      </c>
      <c r="BJ26" s="157">
        <f>HLOOKUP(BJ$1,[5]DatosVinculos!$B$1:$DH$127,$DF26,FALSE)</f>
        <v>20.452896363333334</v>
      </c>
      <c r="BK26" s="157">
        <f>HLOOKUP(BK$1,[5]DatosVinculos!$B$1:$DH$127,$DF26,FALSE)</f>
        <v>20.563605384525601</v>
      </c>
      <c r="BL26" s="157">
        <f>HLOOKUP(BL$1,[5]DatosVinculos!$B$1:$DH$127,$DF26,FALSE)</f>
        <v>136713.38031442309</v>
      </c>
      <c r="BM26" s="157">
        <f>HLOOKUP(BM$1,[5]DatosVinculos!$B$1:$DH$127,$DF26,FALSE)</f>
        <v>137453.393085358</v>
      </c>
      <c r="BN26" s="157">
        <f>HLOOKUP(BN$1,[5]DatosVinculos!$B$1:$DH$127,$DF26,FALSE)</f>
        <v>63.789842428052921</v>
      </c>
      <c r="BO26" s="157">
        <f>HLOOKUP(BO$1,[5]DatosVinculos!$B$1:$DH$127,$DF26,FALSE)</f>
        <v>64.568134622614195</v>
      </c>
      <c r="BP26" s="157">
        <f>HLOOKUP(BP$1,[5]DatosVinculos!$B$1:$DH$127,$DF26,FALSE)</f>
        <v>272867.53414745285</v>
      </c>
      <c r="BQ26" s="157">
        <f>HLOOKUP(BQ$1,[5]DatosVinculos!$B$1:$DH$127,$DF26,FALSE)</f>
        <v>276196.758108993</v>
      </c>
      <c r="BR26" s="157">
        <f>HLOOKUP(BR$1,[5]DatosVinculos!$B$1:$DH$127,$DF26,FALSE)</f>
        <v>19.318341493333332</v>
      </c>
      <c r="BS26" s="157">
        <f>HLOOKUP(BS$1,[5]DatosVinculos!$B$1:$DH$127,$DF26,FALSE)</f>
        <v>19.368833089101301</v>
      </c>
      <c r="BT26" s="157">
        <f>HLOOKUP(BT$1,[5]DatosVinculos!$B$1:$DH$127,$DF26,FALSE)</f>
        <v>82636.169121278508</v>
      </c>
      <c r="BU26" s="157">
        <f>HLOOKUP(BU$1,[5]DatosVinculos!$B$1:$DH$127,$DF26,FALSE)</f>
        <v>82852.152053925194</v>
      </c>
      <c r="BV26" s="157">
        <f>HLOOKUP(BV$1,[5]DatosVinculos!$B$1:$DH$127,$DF26,FALSE)</f>
        <v>68.513351026181439</v>
      </c>
      <c r="BW26" s="157">
        <f>HLOOKUP(BW$1,[5]DatosVinculos!$B$1:$DH$127,$DF26,FALSE)</f>
        <v>69.1807654177464</v>
      </c>
      <c r="BX26" s="157">
        <f>HLOOKUP(BX$1,[5]DatosVinculos!$B$1:$DH$127,$DF26,FALSE)</f>
        <v>708911.63407220365</v>
      </c>
      <c r="BY26" s="157">
        <f>HLOOKUP(BY$1,[5]DatosVinculos!$B$1:$DH$127,$DF26,FALSE)</f>
        <v>715817.40965898801</v>
      </c>
      <c r="BZ26" s="157">
        <f>HLOOKUP(BZ$1,[5]DatosVinculos!$B$1:$DH$127,$DF26,FALSE)</f>
        <v>20.748825543333332</v>
      </c>
      <c r="CA26" s="157">
        <f>HLOOKUP(CA$1,[5]DatosVinculos!$B$1:$DH$127,$DF26,FALSE)</f>
        <v>20.711217528121001</v>
      </c>
      <c r="CB26" s="157">
        <f>HLOOKUP(CB$1,[5]DatosVinculos!$B$1:$DH$127,$DF26,FALSE)</f>
        <v>214689.30654672891</v>
      </c>
      <c r="CC26" s="157">
        <f>HLOOKUP(CC$1,[5]DatosVinculos!$B$1:$DH$127,$DF26,FALSE)</f>
        <v>214300.174223351</v>
      </c>
      <c r="CD26" s="157">
        <f>HLOOKUP(CD$1,[5]DatosVinculos!$B$1:$DH$127,$DF26,FALSE)</f>
        <v>61.295029304538495</v>
      </c>
      <c r="CE26" s="157">
        <f>HLOOKUP(CE$1,[5]DatosVinculos!$B$1:$DH$127,$DF26,FALSE)</f>
        <v>62.216473492792304</v>
      </c>
      <c r="CF26" s="157">
        <f>HLOOKUP(CF$1,[5]DatosVinculos!$B$1:$DH$127,$DF26,FALSE)</f>
        <v>245275.60114281063</v>
      </c>
      <c r="CG26" s="157">
        <f>HLOOKUP(CG$1,[5]DatosVinculos!$B$1:$DH$127,$DF26,FALSE)</f>
        <v>248962.81329983799</v>
      </c>
      <c r="CH26" s="157">
        <f>HLOOKUP(CH$1,[5]DatosVinculos!$B$1:$DH$127,$DF26,FALSE)</f>
        <v>18.562803463333335</v>
      </c>
      <c r="CI26" s="157">
        <f>HLOOKUP(CI$1,[5]DatosVinculos!$B$1:$DH$127,$DF26,FALSE)</f>
        <v>18.663240984173701</v>
      </c>
      <c r="CJ26" s="157">
        <f>HLOOKUP(CJ$1,[5]DatosVinculos!$B$1:$DH$127,$DF26,FALSE)</f>
        <v>74280.130542784667</v>
      </c>
      <c r="CK26" s="157">
        <f>HLOOKUP(CK$1,[5]DatosVinculos!$B$1:$DH$127,$DF26,FALSE)</f>
        <v>74682.037085462507</v>
      </c>
      <c r="CL26" s="157">
        <f>HLOOKUP(CL$1,[5]DatosVinculos!$B$1:$DH$127,$DF26,FALSE)</f>
        <v>4785.5121040000004</v>
      </c>
      <c r="CM26" s="157">
        <f>HLOOKUP(CM$1,[5]DatosVinculos!$B$1:$DH$127,$DF26,FALSE)</f>
        <v>4785.5457494007997</v>
      </c>
      <c r="CN26" s="157">
        <f>HLOOKUP(CN$1,[5]DatosVinculos!$B$1:$DH$127,$DF26,FALSE)</f>
        <v>182.519498</v>
      </c>
      <c r="CO26" s="157">
        <f>HLOOKUP(CO$1,[5]DatosVinculos!$B$1:$DH$127,$DF26,FALSE)</f>
        <v>187.34753854250599</v>
      </c>
      <c r="CP26" s="157">
        <f>HLOOKUP(CP$1,[5]DatosVinculos!$B$1:$DH$127,$DF26,FALSE)</f>
        <v>45.566208000000003</v>
      </c>
      <c r="CQ26" s="157">
        <f>HLOOKUP(CQ$1,[5]DatosVinculos!$B$1:$DH$127,$DF26,FALSE)</f>
        <v>45.206710264974099</v>
      </c>
      <c r="CR26" s="157">
        <f>HLOOKUP(CR$1,[5]DatosVinculos!$B$1:$DH$127,$DF26,FALSE)</f>
        <v>43.224637000000001</v>
      </c>
      <c r="CS26" s="157">
        <f>HLOOKUP(CS$1,[5]DatosVinculos!$B$1:$DH$127,$DF26,FALSE)</f>
        <v>42.890391435821002</v>
      </c>
      <c r="CT26" s="157">
        <f>HLOOKUP(CT$1,[5]DatosVinculos!$B$1:$DH$127,$DF26,FALSE)</f>
        <v>4511.809765</v>
      </c>
      <c r="CU26" s="157">
        <f>HLOOKUP(CU$1,[5]DatosVinculos!$B$1:$DH$127,$DF26,FALSE)</f>
        <v>4505.7347159534402</v>
      </c>
      <c r="CV26" s="157">
        <f>HLOOKUP(CV$1,[5]DatosVinculos!$B$1:$DH$127,$DF26,FALSE)</f>
        <v>45.661850880000003</v>
      </c>
      <c r="CW26" s="157">
        <f>HLOOKUP(CW$1,[5]DatosVinculos!$B$1:$DH$127,$DF26,FALSE)</f>
        <v>45.335849431231097</v>
      </c>
      <c r="CX26" s="157">
        <f>HLOOKUP(CX$1,[5]DatosVinculos!$B$1:$DH$127,$DF26,FALSE)</f>
        <v>9224.5415740000008</v>
      </c>
      <c r="CY26" s="157">
        <f>HLOOKUP(CY$1,[5]DatosVinculos!$B$1:$DH$127,$DF26,FALSE)</f>
        <v>5209.4238400000004</v>
      </c>
      <c r="CZ26" s="157">
        <f>HLOOKUP(CZ$1,[5]DatosVinculos!$B$1:$DH$127,$DF26,FALSE)</f>
        <v>5210.3411720997201</v>
      </c>
      <c r="DA26" s="157">
        <f>HLOOKUP(DA$1,[5]DatosVinculos!$B$1:$DH$127,$DF26,FALSE)</f>
        <v>8.1374015479999997</v>
      </c>
      <c r="DB26" s="157">
        <f>HLOOKUP(DB$1,[5]DatosVinculos!$B$1:$DH$127,$DF26,FALSE)</f>
        <v>8.1306386988727493</v>
      </c>
      <c r="DC26" s="157">
        <f>HLOOKUP(DC$1,[5]DatosVinculos!$B$1:$DH$127,$DF26,FALSE)</f>
        <v>1.000750465589556</v>
      </c>
      <c r="DD26" s="157">
        <f>HLOOKUP(DD$1,[5]DatosVinculos!$B$1:$DH$127,$DF26,FALSE)</f>
        <v>1.1266969223896499</v>
      </c>
      <c r="DF26">
        <v>26</v>
      </c>
    </row>
    <row r="27" spans="1:110">
      <c r="A27" t="s">
        <v>31</v>
      </c>
      <c r="B27" s="157">
        <f>HLOOKUP(B$1,[5]DatosVinculos!$B$1:$DH$127,$DF27,FALSE)</f>
        <v>9310328.068</v>
      </c>
      <c r="C27" s="157">
        <f>HLOOKUP(C$1,[5]DatosVinculos!$B$1:$DH$127,$DF27,FALSE)</f>
        <v>9246792.42841205</v>
      </c>
      <c r="D27" s="157">
        <f>HLOOKUP(D$1,[5]DatosVinculos!$B$1:$DH$127,$DF27,FALSE)</f>
        <v>3164948.068</v>
      </c>
      <c r="E27" s="157">
        <f>HLOOKUP(E$1,[5]DatosVinculos!$B$1:$DH$127,$DF27,FALSE)</f>
        <v>6979777.2189999996</v>
      </c>
      <c r="F27" s="157">
        <f>HLOOKUP(F$1,[5]DatosVinculos!$B$1:$DH$127,$DF27,FALSE)</f>
        <v>6684179.3170242095</v>
      </c>
      <c r="G27" s="157">
        <f>HLOOKUP(G$1,[5]DatosVinculos!$B$1:$DH$127,$DF27,FALSE)</f>
        <v>2059339.6410000001</v>
      </c>
      <c r="H27" s="157">
        <f>HLOOKUP(H$1,[5]DatosVinculos!$B$1:$DH$127,$DF27,FALSE)</f>
        <v>2120260.8752355599</v>
      </c>
      <c r="I27" s="157">
        <f>HLOOKUP(I$1,[5]DatosVinculos!$B$1:$DH$127,$DF27,FALSE)</f>
        <v>1749255.5919999999</v>
      </c>
      <c r="J27" s="157">
        <f>HLOOKUP(J$1,[5]DatosVinculos!$B$1:$DH$127,$DF27,FALSE)</f>
        <v>1811745.04831044</v>
      </c>
      <c r="K27" s="157">
        <f>HLOOKUP(K$1,[5]DatosVinculos!$B$1:$DH$127,$DF27,FALSE)</f>
        <v>1449101.5855593339</v>
      </c>
      <c r="L27" s="157">
        <f>HLOOKUP(L$1,[5]DatosVinculos!$B$1:$DH$127,$DF27,FALSE)</f>
        <v>1548480.2827278799</v>
      </c>
      <c r="M27" s="157">
        <f>HLOOKUP(M$1,[5]DatosVinculos!$B$1:$DH$127,$DF27,FALSE)</f>
        <v>5655660.7397858789</v>
      </c>
      <c r="N27" s="157">
        <f>HLOOKUP(N$1,[5]DatosVinculos!$B$1:$DH$127,$DF27,FALSE)</f>
        <v>6020777.9010723196</v>
      </c>
      <c r="O27" s="157">
        <f>HLOOKUP(O$1,[5]DatosVinculos!$B$1:$DH$127,$DF27,FALSE)</f>
        <v>1134455.8759749599</v>
      </c>
      <c r="P27" s="157">
        <f>HLOOKUP(P$1,[5]DatosVinculos!$B$1:$DH$127,$DF27,FALSE)</f>
        <v>1402919.44129521</v>
      </c>
      <c r="Q27" s="157">
        <f>HLOOKUP(Q$1,[5]DatosVinculos!$B$1:$DH$127,$DF27,FALSE)</f>
        <v>4503443.1759282118</v>
      </c>
      <c r="R27" s="157">
        <f>HLOOKUP(R$1,[5]DatosVinculos!$B$1:$DH$127,$DF27,FALSE)</f>
        <v>4640272.1616788302</v>
      </c>
      <c r="S27" s="157">
        <f>HLOOKUP(S$1,[5]DatosVinculos!$B$1:$DH$127,$DF27,FALSE)</f>
        <v>135523.15205477545</v>
      </c>
      <c r="T27" s="157">
        <f>HLOOKUP(T$1,[5]DatosVinculos!$B$1:$DH$127,$DF27,FALSE)</f>
        <v>149673.461726145</v>
      </c>
      <c r="U27" s="157">
        <f>HLOOKUP(U$1,[5]DatosVinculos!$B$1:$DH$127,$DF27,FALSE)</f>
        <v>4464233.9910027003</v>
      </c>
      <c r="V27" s="157">
        <f>HLOOKUP(V$1,[5]DatosVinculos!$B$1:$DH$127,$DF27,FALSE)</f>
        <v>4565479.6578085301</v>
      </c>
      <c r="W27" s="157">
        <f>HLOOKUP(W$1,[5]DatosVinculos!$B$1:$DH$127,$DF27,FALSE)</f>
        <v>1244185.9920000001</v>
      </c>
      <c r="X27" s="157">
        <f>HLOOKUP(X$1,[5]DatosVinculos!$B$1:$DH$127,$DF27,FALSE)</f>
        <v>1223791.8725079901</v>
      </c>
      <c r="Y27" s="157">
        <f>HLOOKUP(Y$1,[5]DatosVinculos!$B$1:$DH$127,$DF27,FALSE)</f>
        <v>-40108.576265932003</v>
      </c>
      <c r="Z27" s="157">
        <f>HLOOKUP(Z$1,[5]DatosVinculos!$B$1:$DH$127,$DF27,FALSE)</f>
        <v>960154.0901157409</v>
      </c>
      <c r="AA27" s="157">
        <f>HLOOKUP(AA$1,[5]DatosVinculos!$B$1:$DH$127,$DF27,FALSE)</f>
        <v>256.74596003784779</v>
      </c>
      <c r="AB27" s="157">
        <f>HLOOKUP(AB$1,[5]DatosVinculos!$B$1:$DH$127,$DF27,FALSE)</f>
        <v>30.752139931048429</v>
      </c>
      <c r="AC27" s="157">
        <f>HLOOKUP(AC$1,[5]DatosVinculos!$B$1:$DH$127,$DF27,FALSE)</f>
        <v>30.7661749024419</v>
      </c>
      <c r="AD27" s="157">
        <f>HLOOKUP(AD$1,[5]DatosVinculos!$B$1:$DH$127,$DF27,FALSE)</f>
        <v>32.859913588124698</v>
      </c>
      <c r="AE27" s="157">
        <f>HLOOKUP(AE$1,[5]DatosVinculos!$B$1:$DH$127,$DF27,FALSE)</f>
        <v>32.8396462479203</v>
      </c>
      <c r="AF27" s="157">
        <f>HLOOKUP(AF$1,[5]DatosVinculos!$B$1:$DH$127,$DF27,FALSE)</f>
        <v>61.948097670000003</v>
      </c>
      <c r="AG27" s="157">
        <f>HLOOKUP(AG$1,[5]DatosVinculos!$B$1:$DH$127,$DF27,FALSE)</f>
        <v>62.979506887182403</v>
      </c>
      <c r="AH27" s="157">
        <f>HLOOKUP(AH$1,[5]DatosVinculos!$B$1:$DH$127,$DF27,FALSE)</f>
        <v>22.75894121</v>
      </c>
      <c r="AI27" s="157">
        <f>HLOOKUP(AI$1,[5]DatosVinculos!$B$1:$DH$127,$DF27,FALSE)</f>
        <v>22.594463591453898</v>
      </c>
      <c r="AJ27" s="157">
        <f>HLOOKUP(AJ$1,[5]DatosVinculos!$B$1:$DH$127,$DF27,FALSE)</f>
        <v>22.975000000000005</v>
      </c>
      <c r="AK27" s="157">
        <f>HLOOKUP(AK$1,[5]DatosVinculos!$B$1:$DH$127,$DF27,FALSE)</f>
        <v>22.975000000000005</v>
      </c>
      <c r="AL27" s="157">
        <f>HLOOKUP(AL$1,[5]DatosVinculos!$B$1:$DH$127,$DF27,FALSE)</f>
        <v>0</v>
      </c>
      <c r="AM27" s="157">
        <f>HLOOKUP(AM$1,[5]DatosVinculos!$B$1:$DH$127,$DF27,FALSE)</f>
        <v>113.728902866667</v>
      </c>
      <c r="AN27" s="157">
        <f>HLOOKUP(AN$1,[5]DatosVinculos!$B$1:$DH$127,$DF27,FALSE)</f>
        <v>338.29596774193499</v>
      </c>
      <c r="AO27" s="157">
        <f>HLOOKUP(AO$1,[5]DatosVinculos!$B$1:$DH$127,$DF27,FALSE)</f>
        <v>1.1033333333333299</v>
      </c>
      <c r="AP27" s="157">
        <f>HLOOKUP(AP$1,[5]DatosVinculos!$B$1:$DH$127,$DF27,FALSE)</f>
        <v>21.866666666666699</v>
      </c>
      <c r="AQ27" s="157">
        <f>HLOOKUP(AQ$1,[5]DatosVinculos!$B$1:$DH$127,$DF27,FALSE)</f>
        <v>148.1123661</v>
      </c>
      <c r="AR27" s="157">
        <f>HLOOKUP(AR$1,[5]DatosVinculos!$B$1:$DH$127,$DF27,FALSE)</f>
        <v>80.837642133952386</v>
      </c>
      <c r="AS27" s="157">
        <f>HLOOKUP(AS$1,[5]DatosVinculos!$B$1:$DH$127,$DF27,FALSE)</f>
        <v>6.8850403225806396</v>
      </c>
      <c r="AT27" s="157">
        <f>HLOOKUP(AT$1,[5]DatosVinculos!$B$1:$DH$127,$DF27,FALSE)</f>
        <v>6.4266666666666667</v>
      </c>
      <c r="AU27" s="157">
        <f>HLOOKUP(AU$1,[5]DatosVinculos!$B$1:$DH$127,$DF27,FALSE)</f>
        <v>97.83</v>
      </c>
      <c r="AV27" s="157">
        <f>HLOOKUP(AV$1,[5]DatosVinculos!$B$1:$DH$127,$DF27,FALSE)</f>
        <v>97.83</v>
      </c>
      <c r="AW27" s="157">
        <f>HLOOKUP(AW$1,[5]DatosVinculos!$B$1:$DH$127,$DF27,FALSE)</f>
        <v>62.933620065048459</v>
      </c>
      <c r="AX27" s="157">
        <f>HLOOKUP(AX$1,[5]DatosVinculos!$B$1:$DH$127,$DF27,FALSE)</f>
        <v>73.052834925865568</v>
      </c>
      <c r="AY27" s="157">
        <f>HLOOKUP(AY$1,[5]DatosVinculos!$B$1:$DH$127,$DF27,FALSE)</f>
        <v>72.1863997476039</v>
      </c>
      <c r="AZ27" s="157">
        <f>HLOOKUP(AZ$1,[5]DatosVinculos!$B$1:$DH$127,$DF27,FALSE)</f>
        <v>524430.33398454881</v>
      </c>
      <c r="BA27" s="157">
        <f>HLOOKUP(BA$1,[5]DatosVinculos!$B$1:$DH$127,$DF27,FALSE)</f>
        <v>518210.38522621099</v>
      </c>
      <c r="BB27" s="157">
        <f>HLOOKUP(BB$1,[5]DatosVinculos!$B$1:$DH$127,$DF27,FALSE)</f>
        <v>22.46531002</v>
      </c>
      <c r="BC27" s="157">
        <f>HLOOKUP(BC$1,[5]DatosVinculos!$B$1:$DH$127,$DF27,FALSE)</f>
        <v>22.2263368605464</v>
      </c>
      <c r="BD27" s="157">
        <f>HLOOKUP(BD$1,[5]DatosVinculos!$B$1:$DH$127,$DF27,FALSE)</f>
        <v>161273.55014779308</v>
      </c>
      <c r="BE27" s="157">
        <f>HLOOKUP(BE$1,[5]DatosVinculos!$B$1:$DH$127,$DF27,FALSE)</f>
        <v>159558.01407136599</v>
      </c>
      <c r="BF27" s="157">
        <f>HLOOKUP(BF$1,[5]DatosVinculos!$B$1:$DH$127,$DF27,FALSE)</f>
        <v>72.997722121668303</v>
      </c>
      <c r="BG27" s="157">
        <f>HLOOKUP(BG$1,[5]DatosVinculos!$B$1:$DH$127,$DF27,FALSE)</f>
        <v>71.846561811319802</v>
      </c>
      <c r="BH27" s="157">
        <f>HLOOKUP(BH$1,[5]DatosVinculos!$B$1:$DH$127,$DF27,FALSE)</f>
        <v>487938.97789446148</v>
      </c>
      <c r="BI27" s="157">
        <f>HLOOKUP(BI$1,[5]DatosVinculos!$B$1:$DH$127,$DF27,FALSE)</f>
        <v>480244.272238862</v>
      </c>
      <c r="BJ27" s="157">
        <f>HLOOKUP(BJ$1,[5]DatosVinculos!$B$1:$DH$127,$DF27,FALSE)</f>
        <v>22.448361653333333</v>
      </c>
      <c r="BK27" s="157">
        <f>HLOOKUP(BK$1,[5]DatosVinculos!$B$1:$DH$127,$DF27,FALSE)</f>
        <v>22.115479828786398</v>
      </c>
      <c r="BL27" s="157">
        <f>HLOOKUP(BL$1,[5]DatosVinculos!$B$1:$DH$127,$DF27,FALSE)</f>
        <v>150051.67726023225</v>
      </c>
      <c r="BM27" s="157">
        <f>HLOOKUP(BM$1,[5]DatosVinculos!$B$1:$DH$127,$DF27,FALSE)</f>
        <v>147826.59389471399</v>
      </c>
      <c r="BN27" s="157">
        <f>HLOOKUP(BN$1,[5]DatosVinculos!$B$1:$DH$127,$DF27,FALSE)</f>
        <v>67.982157090665666</v>
      </c>
      <c r="BO27" s="157">
        <f>HLOOKUP(BO$1,[5]DatosVinculos!$B$1:$DH$127,$DF27,FALSE)</f>
        <v>67.212794172948406</v>
      </c>
      <c r="BP27" s="157">
        <f>HLOOKUP(BP$1,[5]DatosVinculos!$B$1:$DH$127,$DF27,FALSE)</f>
        <v>290800.58619484713</v>
      </c>
      <c r="BQ27" s="157">
        <f>HLOOKUP(BQ$1,[5]DatosVinculos!$B$1:$DH$127,$DF27,FALSE)</f>
        <v>287509.55812178802</v>
      </c>
      <c r="BR27" s="157">
        <f>HLOOKUP(BR$1,[5]DatosVinculos!$B$1:$DH$127,$DF27,FALSE)</f>
        <v>20.905968076666667</v>
      </c>
      <c r="BS27" s="157">
        <f>HLOOKUP(BS$1,[5]DatosVinculos!$B$1:$DH$127,$DF27,FALSE)</f>
        <v>20.6915805228595</v>
      </c>
      <c r="BT27" s="157">
        <f>HLOOKUP(BT$1,[5]DatosVinculos!$B$1:$DH$127,$DF27,FALSE)</f>
        <v>89427.40318694849</v>
      </c>
      <c r="BU27" s="157">
        <f>HLOOKUP(BU$1,[5]DatosVinculos!$B$1:$DH$127,$DF27,FALSE)</f>
        <v>88510.338636519606</v>
      </c>
      <c r="BV27" s="157">
        <f>HLOOKUP(BV$1,[5]DatosVinculos!$B$1:$DH$127,$DF27,FALSE)</f>
        <v>70.638812232384169</v>
      </c>
      <c r="BW27" s="157">
        <f>HLOOKUP(BW$1,[5]DatosVinculos!$B$1:$DH$127,$DF27,FALSE)</f>
        <v>70.585191986747603</v>
      </c>
      <c r="BX27" s="157">
        <f>HLOOKUP(BX$1,[5]DatosVinculos!$B$1:$DH$127,$DF27,FALSE)</f>
        <v>730903.90498405055</v>
      </c>
      <c r="BY27" s="157">
        <f>HLOOKUP(BY$1,[5]DatosVinculos!$B$1:$DH$127,$DF27,FALSE)</f>
        <v>730349.09317875002</v>
      </c>
      <c r="BZ27" s="157">
        <f>HLOOKUP(BZ$1,[5]DatosVinculos!$B$1:$DH$127,$DF27,FALSE)</f>
        <v>21.722946383333333</v>
      </c>
      <c r="CA27" s="157">
        <f>HLOOKUP(CA$1,[5]DatosVinculos!$B$1:$DH$127,$DF27,FALSE)</f>
        <v>21.757091657659799</v>
      </c>
      <c r="CB27" s="157">
        <f>HLOOKUP(CB$1,[5]DatosVinculos!$B$1:$DH$127,$DF27,FALSE)</f>
        <v>224768.5916221925</v>
      </c>
      <c r="CC27" s="157">
        <f>HLOOKUP(CC$1,[5]DatosVinculos!$B$1:$DH$127,$DF27,FALSE)</f>
        <v>225121.89476484901</v>
      </c>
      <c r="CD27" s="157">
        <f>HLOOKUP(CD$1,[5]DatosVinculos!$B$1:$DH$127,$DF27,FALSE)</f>
        <v>66.231132204135207</v>
      </c>
      <c r="CE27" s="157">
        <f>HLOOKUP(CE$1,[5]DatosVinculos!$B$1:$DH$127,$DF27,FALSE)</f>
        <v>65.279734634913197</v>
      </c>
      <c r="CF27" s="157">
        <f>HLOOKUP(CF$1,[5]DatosVinculos!$B$1:$DH$127,$DF27,FALSE)</f>
        <v>265027.70208375441</v>
      </c>
      <c r="CG27" s="157">
        <f>HLOOKUP(CG$1,[5]DatosVinculos!$B$1:$DH$127,$DF27,FALSE)</f>
        <v>261220.62974283699</v>
      </c>
      <c r="CH27" s="157">
        <f>HLOOKUP(CH$1,[5]DatosVinculos!$B$1:$DH$127,$DF27,FALSE)</f>
        <v>20.367490453333335</v>
      </c>
      <c r="CI27" s="157">
        <f>HLOOKUP(CI$1,[5]DatosVinculos!$B$1:$DH$127,$DF27,FALSE)</f>
        <v>20.110649897759899</v>
      </c>
      <c r="CJ27" s="157">
        <f>HLOOKUP(CJ$1,[5]DatosVinculos!$B$1:$DH$127,$DF27,FALSE)</f>
        <v>81501.689800838314</v>
      </c>
      <c r="CK27" s="157">
        <f>HLOOKUP(CK$1,[5]DatosVinculos!$B$1:$DH$127,$DF27,FALSE)</f>
        <v>80473.927478685306</v>
      </c>
      <c r="CL27" s="157">
        <f>HLOOKUP(CL$1,[5]DatosVinculos!$B$1:$DH$127,$DF27,FALSE)</f>
        <v>4806.1792400000004</v>
      </c>
      <c r="CM27" s="157">
        <f>HLOOKUP(CM$1,[5]DatosVinculos!$B$1:$DH$127,$DF27,FALSE)</f>
        <v>4801.4059625258897</v>
      </c>
      <c r="CN27" s="157">
        <f>HLOOKUP(CN$1,[5]DatosVinculos!$B$1:$DH$127,$DF27,FALSE)</f>
        <v>185.1398719</v>
      </c>
      <c r="CO27" s="157">
        <f>HLOOKUP(CO$1,[5]DatosVinculos!$B$1:$DH$127,$DF27,FALSE)</f>
        <v>186.64690770998899</v>
      </c>
      <c r="CP27" s="157">
        <f>HLOOKUP(CP$1,[5]DatosVinculos!$B$1:$DH$127,$DF27,FALSE)</f>
        <v>44.562663000000001</v>
      </c>
      <c r="CQ27" s="157">
        <f>HLOOKUP(CQ$1,[5]DatosVinculos!$B$1:$DH$127,$DF27,FALSE)</f>
        <v>44.593487956728602</v>
      </c>
      <c r="CR27" s="157">
        <f>HLOOKUP(CR$1,[5]DatosVinculos!$B$1:$DH$127,$DF27,FALSE)</f>
        <v>41.643107000000001</v>
      </c>
      <c r="CS27" s="157">
        <f>HLOOKUP(CS$1,[5]DatosVinculos!$B$1:$DH$127,$DF27,FALSE)</f>
        <v>41.871770517202698</v>
      </c>
      <c r="CT27" s="157">
        <f>HLOOKUP(CT$1,[5]DatosVinculos!$B$1:$DH$127,$DF27,FALSE)</f>
        <v>4527.6490510000003</v>
      </c>
      <c r="CU27" s="157">
        <f>HLOOKUP(CU$1,[5]DatosVinculos!$B$1:$DH$127,$DF27,FALSE)</f>
        <v>4524.25668957577</v>
      </c>
      <c r="CV27" s="157">
        <f>HLOOKUP(CV$1,[5]DatosVinculos!$B$1:$DH$127,$DF27,FALSE)</f>
        <v>44.764588600000003</v>
      </c>
      <c r="CW27" s="157">
        <f>HLOOKUP(CW$1,[5]DatosVinculos!$B$1:$DH$127,$DF27,FALSE)</f>
        <v>44.722325955309998</v>
      </c>
      <c r="CX27" s="157">
        <f>HLOOKUP(CX$1,[5]DatosVinculos!$B$1:$DH$127,$DF27,FALSE)</f>
        <v>9267.3615740000005</v>
      </c>
      <c r="CY27" s="157">
        <f>HLOOKUP(CY$1,[5]DatosVinculos!$B$1:$DH$127,$DF27,FALSE)</f>
        <v>5245.2859060000001</v>
      </c>
      <c r="CZ27" s="157">
        <f>HLOOKUP(CZ$1,[5]DatosVinculos!$B$1:$DH$127,$DF27,FALSE)</f>
        <v>5243.4986536125798</v>
      </c>
      <c r="DA27" s="157">
        <f>HLOOKUP(DA$1,[5]DatosVinculos!$B$1:$DH$127,$DF27,FALSE)</f>
        <v>8.371453399</v>
      </c>
      <c r="DB27" s="157">
        <f>HLOOKUP(DB$1,[5]DatosVinculos!$B$1:$DH$127,$DF27,FALSE)</f>
        <v>8.3954362620209295</v>
      </c>
      <c r="DC27" s="157">
        <f>HLOOKUP(DC$1,[5]DatosVinculos!$B$1:$DH$127,$DF27,FALSE)</f>
        <v>1.5544116144378066</v>
      </c>
      <c r="DD27" s="157">
        <f>HLOOKUP(DD$1,[5]DatosVinculos!$B$1:$DH$127,$DF27,FALSE)</f>
        <v>1.3591156803375399</v>
      </c>
      <c r="DF27">
        <v>27</v>
      </c>
    </row>
    <row r="28" spans="1:110">
      <c r="A28" t="s">
        <v>32</v>
      </c>
      <c r="B28" s="157">
        <f>HLOOKUP(B$1,[5]DatosVinculos!$B$1:$DH$127,$DF28,FALSE)</f>
        <v>9682714.5610000007</v>
      </c>
      <c r="C28" s="157">
        <f>HLOOKUP(C$1,[5]DatosVinculos!$B$1:$DH$127,$DF28,FALSE)</f>
        <v>9573804.8486733194</v>
      </c>
      <c r="D28" s="157">
        <f>HLOOKUP(D$1,[5]DatosVinculos!$B$1:$DH$127,$DF28,FALSE)</f>
        <v>3332918.2459999998</v>
      </c>
      <c r="E28" s="157">
        <f>HLOOKUP(E$1,[5]DatosVinculos!$B$1:$DH$127,$DF28,FALSE)</f>
        <v>7023868.8049999997</v>
      </c>
      <c r="F28" s="157">
        <f>HLOOKUP(F$1,[5]DatosVinculos!$B$1:$DH$127,$DF28,FALSE)</f>
        <v>6928891.6683551604</v>
      </c>
      <c r="G28" s="157">
        <f>HLOOKUP(G$1,[5]DatosVinculos!$B$1:$DH$127,$DF28,FALSE)</f>
        <v>2230693.2080000001</v>
      </c>
      <c r="H28" s="157">
        <f>HLOOKUP(H$1,[5]DatosVinculos!$B$1:$DH$127,$DF28,FALSE)</f>
        <v>2166825.8157641701</v>
      </c>
      <c r="I28" s="157">
        <f>HLOOKUP(I$1,[5]DatosVinculos!$B$1:$DH$127,$DF28,FALSE)</f>
        <v>1788724.925</v>
      </c>
      <c r="J28" s="157">
        <f>HLOOKUP(J$1,[5]DatosVinculos!$B$1:$DH$127,$DF28,FALSE)</f>
        <v>1824832.16683479</v>
      </c>
      <c r="K28" s="157">
        <f>HLOOKUP(K$1,[5]DatosVinculos!$B$1:$DH$127,$DF28,FALSE)</f>
        <v>1539168.549442328</v>
      </c>
      <c r="L28" s="157">
        <f>HLOOKUP(L$1,[5]DatosVinculos!$B$1:$DH$127,$DF28,FALSE)</f>
        <v>1560182.4562637401</v>
      </c>
      <c r="M28" s="157">
        <f>HLOOKUP(M$1,[5]DatosVinculos!$B$1:$DH$127,$DF28,FALSE)</f>
        <v>6313264.9008821249</v>
      </c>
      <c r="N28" s="157">
        <f>HLOOKUP(N$1,[5]DatosVinculos!$B$1:$DH$127,$DF28,FALSE)</f>
        <v>6278124.69051487</v>
      </c>
      <c r="O28" s="157">
        <f>HLOOKUP(O$1,[5]DatosVinculos!$B$1:$DH$127,$DF28,FALSE)</f>
        <v>1482086.8863640004</v>
      </c>
      <c r="P28" s="157">
        <f>HLOOKUP(P$1,[5]DatosVinculos!$B$1:$DH$127,$DF28,FALSE)</f>
        <v>1425340.1210270401</v>
      </c>
      <c r="Q28" s="157">
        <f>HLOOKUP(Q$1,[5]DatosVinculos!$B$1:$DH$127,$DF28,FALSE)</f>
        <v>4859267.5013361219</v>
      </c>
      <c r="R28" s="157">
        <f>HLOOKUP(R$1,[5]DatosVinculos!$B$1:$DH$127,$DF28,FALSE)</f>
        <v>4873221.8398542702</v>
      </c>
      <c r="S28" s="157">
        <f>HLOOKUP(S$1,[5]DatosVinculos!$B$1:$DH$127,$DF28,FALSE)</f>
        <v>181083.47748363708</v>
      </c>
      <c r="T28" s="157">
        <f>HLOOKUP(T$1,[5]DatosVinculos!$B$1:$DH$127,$DF28,FALSE)</f>
        <v>187195.73115756499</v>
      </c>
      <c r="U28" s="157">
        <f>HLOOKUP(U$1,[5]DatosVinculos!$B$1:$DH$127,$DF28,FALSE)</f>
        <v>4733293.06476714</v>
      </c>
      <c r="V28" s="157">
        <f>HLOOKUP(V$1,[5]DatosVinculos!$B$1:$DH$127,$DF28,FALSE)</f>
        <v>4720571.6729203304</v>
      </c>
      <c r="W28" s="157">
        <f>HLOOKUP(W$1,[5]DatosVinculos!$B$1:$DH$127,$DF28,FALSE)</f>
        <v>1231052.7320000001</v>
      </c>
      <c r="X28" s="157">
        <f>HLOOKUP(X$1,[5]DatosVinculos!$B$1:$DH$127,$DF28,FALSE)</f>
        <v>1236590.77554291</v>
      </c>
      <c r="Y28" s="157">
        <f>HLOOKUP(Y$1,[5]DatosVinculos!$B$1:$DH$127,$DF28,FALSE)</f>
        <v>217769.75324334417</v>
      </c>
      <c r="Z28" s="157">
        <f>HLOOKUP(Z$1,[5]DatosVinculos!$B$1:$DH$127,$DF28,FALSE)</f>
        <v>1029524.1719644086</v>
      </c>
      <c r="AA28" s="157">
        <f>HLOOKUP(AA$1,[5]DatosVinculos!$B$1:$DH$127,$DF28,FALSE)</f>
        <v>25.850110275966955</v>
      </c>
      <c r="AB28" s="157">
        <f>HLOOKUP(AB$1,[5]DatosVinculos!$B$1:$DH$127,$DF28,FALSE)</f>
        <v>32.297085648617546</v>
      </c>
      <c r="AC28" s="157">
        <f>HLOOKUP(AC$1,[5]DatosVinculos!$B$1:$DH$127,$DF28,FALSE)</f>
        <v>32.524881107806799</v>
      </c>
      <c r="AD28" s="157">
        <f>HLOOKUP(AD$1,[5]DatosVinculos!$B$1:$DH$127,$DF28,FALSE)</f>
        <v>34.727946469035835</v>
      </c>
      <c r="AE28" s="157">
        <f>HLOOKUP(AE$1,[5]DatosVinculos!$B$1:$DH$127,$DF28,FALSE)</f>
        <v>34.506057144849898</v>
      </c>
      <c r="AF28" s="157">
        <f>HLOOKUP(AF$1,[5]DatosVinculos!$B$1:$DH$127,$DF28,FALSE)</f>
        <v>66.981238113333333</v>
      </c>
      <c r="AG28" s="157">
        <f>HLOOKUP(AG$1,[5]DatosVinculos!$B$1:$DH$127,$DF28,FALSE)</f>
        <v>65.894124476545102</v>
      </c>
      <c r="AH28" s="157">
        <f>HLOOKUP(AH$1,[5]DatosVinculos!$B$1:$DH$127,$DF28,FALSE)</f>
        <v>23.753064539999997</v>
      </c>
      <c r="AI28" s="157">
        <f>HLOOKUP(AI$1,[5]DatosVinculos!$B$1:$DH$127,$DF28,FALSE)</f>
        <v>23.719236345349302</v>
      </c>
      <c r="AJ28" s="157">
        <f>HLOOKUP(AJ$1,[5]DatosVinculos!$B$1:$DH$127,$DF28,FALSE)</f>
        <v>21.150000000000002</v>
      </c>
      <c r="AK28" s="157">
        <f>HLOOKUP(AK$1,[5]DatosVinculos!$B$1:$DH$127,$DF28,FALSE)</f>
        <v>21.150000000000002</v>
      </c>
      <c r="AL28" s="157">
        <f>HLOOKUP(AL$1,[5]DatosVinculos!$B$1:$DH$127,$DF28,FALSE)</f>
        <v>0</v>
      </c>
      <c r="AM28" s="157">
        <f>HLOOKUP(AM$1,[5]DatosVinculos!$B$1:$DH$127,$DF28,FALSE)</f>
        <v>104.89374890000001</v>
      </c>
      <c r="AN28" s="157">
        <f>HLOOKUP(AN$1,[5]DatosVinculos!$B$1:$DH$127,$DF28,FALSE)</f>
        <v>341.66225806451598</v>
      </c>
      <c r="AO28" s="157">
        <f>HLOOKUP(AO$1,[5]DatosVinculos!$B$1:$DH$127,$DF28,FALSE)</f>
        <v>1.06</v>
      </c>
      <c r="AP28" s="157">
        <f>HLOOKUP(AP$1,[5]DatosVinculos!$B$1:$DH$127,$DF28,FALSE)</f>
        <v>20.733333333333299</v>
      </c>
      <c r="AQ28" s="157">
        <f>HLOOKUP(AQ$1,[5]DatosVinculos!$B$1:$DH$127,$DF28,FALSE)</f>
        <v>141.96384766666699</v>
      </c>
      <c r="AR28" s="157">
        <f>HLOOKUP(AR$1,[5]DatosVinculos!$B$1:$DH$127,$DF28,FALSE)</f>
        <v>81.661977521141552</v>
      </c>
      <c r="AS28" s="157">
        <f>HLOOKUP(AS$1,[5]DatosVinculos!$B$1:$DH$127,$DF28,FALSE)</f>
        <v>6.1623360655737702</v>
      </c>
      <c r="AT28" s="157">
        <f>HLOOKUP(AT$1,[5]DatosVinculos!$B$1:$DH$127,$DF28,FALSE)</f>
        <v>5.8633333333333342</v>
      </c>
      <c r="AU28" s="157">
        <f>HLOOKUP(AU$1,[5]DatosVinculos!$B$1:$DH$127,$DF28,FALSE)</f>
        <v>86.33</v>
      </c>
      <c r="AV28" s="157">
        <f>HLOOKUP(AV$1,[5]DatosVinculos!$B$1:$DH$127,$DF28,FALSE)</f>
        <v>86.33</v>
      </c>
      <c r="AW28" s="157">
        <f>HLOOKUP(AW$1,[5]DatosVinculos!$B$1:$DH$127,$DF28,FALSE)</f>
        <v>61.276769787007069</v>
      </c>
      <c r="AX28" s="157">
        <f>HLOOKUP(AX$1,[5]DatosVinculos!$B$1:$DH$127,$DF28,FALSE)</f>
        <v>71.922961138737605</v>
      </c>
      <c r="AY28" s="157">
        <f>HLOOKUP(AY$1,[5]DatosVinculos!$B$1:$DH$127,$DF28,FALSE)</f>
        <v>71.325581963673002</v>
      </c>
      <c r="AZ28" s="157">
        <f>HLOOKUP(AZ$1,[5]DatosVinculos!$B$1:$DH$127,$DF28,FALSE)</f>
        <v>516319.21703549114</v>
      </c>
      <c r="BA28" s="157">
        <f>HLOOKUP(BA$1,[5]DatosVinculos!$B$1:$DH$127,$DF28,FALSE)</f>
        <v>512030.76251306297</v>
      </c>
      <c r="BB28" s="157">
        <f>HLOOKUP(BB$1,[5]DatosVinculos!$B$1:$DH$127,$DF28,FALSE)</f>
        <v>23.22902036</v>
      </c>
      <c r="BC28" s="157">
        <f>HLOOKUP(BC$1,[5]DatosVinculos!$B$1:$DH$127,$DF28,FALSE)</f>
        <v>23.2108003946921</v>
      </c>
      <c r="BD28" s="157">
        <f>HLOOKUP(BD$1,[5]DatosVinculos!$B$1:$DH$127,$DF28,FALSE)</f>
        <v>166756.05974622408</v>
      </c>
      <c r="BE28" s="157">
        <f>HLOOKUP(BE$1,[5]DatosVinculos!$B$1:$DH$127,$DF28,FALSE)</f>
        <v>166625.26259764199</v>
      </c>
      <c r="BF28" s="157">
        <f>HLOOKUP(BF$1,[5]DatosVinculos!$B$1:$DH$127,$DF28,FALSE)</f>
        <v>71.455263934382785</v>
      </c>
      <c r="BG28" s="157">
        <f>HLOOKUP(BG$1,[5]DatosVinculos!$B$1:$DH$127,$DF28,FALSE)</f>
        <v>70.846512239888398</v>
      </c>
      <c r="BH28" s="157">
        <f>HLOOKUP(BH$1,[5]DatosVinculos!$B$1:$DH$127,$DF28,FALSE)</f>
        <v>477628.71821136324</v>
      </c>
      <c r="BI28" s="157">
        <f>HLOOKUP(BI$1,[5]DatosVinculos!$B$1:$DH$127,$DF28,FALSE)</f>
        <v>473559.63672508497</v>
      </c>
      <c r="BJ28" s="157">
        <f>HLOOKUP(BJ$1,[5]DatosVinculos!$B$1:$DH$127,$DF28,FALSE)</f>
        <v>23.077967793333332</v>
      </c>
      <c r="BK28" s="157">
        <f>HLOOKUP(BK$1,[5]DatosVinculos!$B$1:$DH$127,$DF28,FALSE)</f>
        <v>23.0348441474715</v>
      </c>
      <c r="BL28" s="157">
        <f>HLOOKUP(BL$1,[5]DatosVinculos!$B$1:$DH$127,$DF28,FALSE)</f>
        <v>154260.15620311812</v>
      </c>
      <c r="BM28" s="157">
        <f>HLOOKUP(BM$1,[5]DatosVinculos!$B$1:$DH$127,$DF28,FALSE)</f>
        <v>153971.90463763499</v>
      </c>
      <c r="BN28" s="157">
        <f>HLOOKUP(BN$1,[5]DatosVinculos!$B$1:$DH$127,$DF28,FALSE)</f>
        <v>66.930709089924605</v>
      </c>
      <c r="BO28" s="157">
        <f>HLOOKUP(BO$1,[5]DatosVinculos!$B$1:$DH$127,$DF28,FALSE)</f>
        <v>66.414911670478901</v>
      </c>
      <c r="BP28" s="157">
        <f>HLOOKUP(BP$1,[5]DatosVinculos!$B$1:$DH$127,$DF28,FALSE)</f>
        <v>286302.91050972411</v>
      </c>
      <c r="BQ28" s="157">
        <f>HLOOKUP(BQ$1,[5]DatosVinculos!$B$1:$DH$127,$DF28,FALSE)</f>
        <v>284096.53462628397</v>
      </c>
      <c r="BR28" s="157">
        <f>HLOOKUP(BR$1,[5]DatosVinculos!$B$1:$DH$127,$DF28,FALSE)</f>
        <v>21.616668439999998</v>
      </c>
      <c r="BS28" s="157">
        <f>HLOOKUP(BS$1,[5]DatosVinculos!$B$1:$DH$127,$DF28,FALSE)</f>
        <v>21.597878262879</v>
      </c>
      <c r="BT28" s="157">
        <f>HLOOKUP(BT$1,[5]DatosVinculos!$B$1:$DH$127,$DF28,FALSE)</f>
        <v>92467.496221810434</v>
      </c>
      <c r="BU28" s="157">
        <f>HLOOKUP(BU$1,[5]DatosVinculos!$B$1:$DH$127,$DF28,FALSE)</f>
        <v>92387.119329414607</v>
      </c>
      <c r="BV28" s="157">
        <f>HLOOKUP(BV$1,[5]DatosVinculos!$B$1:$DH$127,$DF28,FALSE)</f>
        <v>70.861767897561464</v>
      </c>
      <c r="BW28" s="157">
        <f>HLOOKUP(BW$1,[5]DatosVinculos!$B$1:$DH$127,$DF28,FALSE)</f>
        <v>70.309996950566102</v>
      </c>
      <c r="BX28" s="157">
        <f>HLOOKUP(BX$1,[5]DatosVinculos!$B$1:$DH$127,$DF28,FALSE)</f>
        <v>733210.84023913823</v>
      </c>
      <c r="BY28" s="157">
        <f>HLOOKUP(BY$1,[5]DatosVinculos!$B$1:$DH$127,$DF28,FALSE)</f>
        <v>727501.63410873699</v>
      </c>
      <c r="BZ28" s="157">
        <f>HLOOKUP(BZ$1,[5]DatosVinculos!$B$1:$DH$127,$DF28,FALSE)</f>
        <v>22.886285870000002</v>
      </c>
      <c r="CA28" s="157">
        <f>HLOOKUP(CA$1,[5]DatosVinculos!$B$1:$DH$127,$DF28,FALSE)</f>
        <v>22.839220994252099</v>
      </c>
      <c r="CB28" s="157">
        <f>HLOOKUP(CB$1,[5]DatosVinculos!$B$1:$DH$127,$DF28,FALSE)</f>
        <v>236805.73305698286</v>
      </c>
      <c r="CC28" s="157">
        <f>HLOOKUP(CC$1,[5]DatosVinculos!$B$1:$DH$127,$DF28,FALSE)</f>
        <v>236318.750046117</v>
      </c>
      <c r="CD28" s="157">
        <f>HLOOKUP(CD$1,[5]DatosVinculos!$B$1:$DH$127,$DF28,FALSE)</f>
        <v>64.844080467561028</v>
      </c>
      <c r="CE28" s="157">
        <f>HLOOKUP(CE$1,[5]DatosVinculos!$B$1:$DH$127,$DF28,FALSE)</f>
        <v>64.2562914210108</v>
      </c>
      <c r="CF28" s="157">
        <f>HLOOKUP(CF$1,[5]DatosVinculos!$B$1:$DH$127,$DF28,FALSE)</f>
        <v>259477.33442157242</v>
      </c>
      <c r="CG28" s="157">
        <f>HLOOKUP(CG$1,[5]DatosVinculos!$B$1:$DH$127,$DF28,FALSE)</f>
        <v>257125.262592049</v>
      </c>
      <c r="CH28" s="157">
        <f>HLOOKUP(CH$1,[5]DatosVinculos!$B$1:$DH$127,$DF28,FALSE)</f>
        <v>20.942748206666668</v>
      </c>
      <c r="CI28" s="157">
        <f>HLOOKUP(CI$1,[5]DatosVinculos!$B$1:$DH$127,$DF28,FALSE)</f>
        <v>20.880971770868499</v>
      </c>
      <c r="CJ28" s="157">
        <f>HLOOKUP(CJ$1,[5]DatosVinculos!$B$1:$DH$127,$DF28,FALSE)</f>
        <v>83803.616936885024</v>
      </c>
      <c r="CK28" s="157">
        <f>HLOOKUP(CK$1,[5]DatosVinculos!$B$1:$DH$127,$DF28,FALSE)</f>
        <v>83556.414959480506</v>
      </c>
      <c r="CL28" s="157">
        <f>HLOOKUP(CL$1,[5]DatosVinculos!$B$1:$DH$127,$DF28,FALSE)</f>
        <v>4782.0437439999996</v>
      </c>
      <c r="CM28" s="157">
        <f>HLOOKUP(CM$1,[5]DatosVinculos!$B$1:$DH$127,$DF28,FALSE)</f>
        <v>4786.3243836735801</v>
      </c>
      <c r="CN28" s="157">
        <f>HLOOKUP(CN$1,[5]DatosVinculos!$B$1:$DH$127,$DF28,FALSE)</f>
        <v>187.00015149999999</v>
      </c>
      <c r="CO28" s="157">
        <f>HLOOKUP(CO$1,[5]DatosVinculos!$B$1:$DH$127,$DF28,FALSE)</f>
        <v>183.924728189268</v>
      </c>
      <c r="CP28" s="157">
        <f>HLOOKUP(CP$1,[5]DatosVinculos!$B$1:$DH$127,$DF28,FALSE)</f>
        <v>45.786144999999998</v>
      </c>
      <c r="CQ28" s="157">
        <f>HLOOKUP(CQ$1,[5]DatosVinculos!$B$1:$DH$127,$DF28,FALSE)</f>
        <v>45.785248121937499</v>
      </c>
      <c r="CR28" s="157">
        <f>HLOOKUP(CR$1,[5]DatosVinculos!$B$1:$DH$127,$DF28,FALSE)</f>
        <v>42.372543</v>
      </c>
      <c r="CS28" s="157">
        <f>HLOOKUP(CS$1,[5]DatosVinculos!$B$1:$DH$127,$DF28,FALSE)</f>
        <v>42.560121165677401</v>
      </c>
      <c r="CT28" s="157">
        <f>HLOOKUP(CT$1,[5]DatosVinculos!$B$1:$DH$127,$DF28,FALSE)</f>
        <v>4500.4005619999998</v>
      </c>
      <c r="CU28" s="157">
        <f>HLOOKUP(CU$1,[5]DatosVinculos!$B$1:$DH$127,$DF28,FALSE)</f>
        <v>4505.7493323528097</v>
      </c>
      <c r="CV28" s="157">
        <f>HLOOKUP(CV$1,[5]DatosVinculos!$B$1:$DH$127,$DF28,FALSE)</f>
        <v>45.914180279999997</v>
      </c>
      <c r="CW28" s="157">
        <f>HLOOKUP(CW$1,[5]DatosVinculos!$B$1:$DH$127,$DF28,FALSE)</f>
        <v>45.956803106727897</v>
      </c>
      <c r="CX28" s="157">
        <f>HLOOKUP(CX$1,[5]DatosVinculos!$B$1:$DH$127,$DF28,FALSE)</f>
        <v>9310.2015740000006</v>
      </c>
      <c r="CY28" s="157">
        <f>HLOOKUP(CY$1,[5]DatosVinculos!$B$1:$DH$127,$DF28,FALSE)</f>
        <v>5210.5726189999996</v>
      </c>
      <c r="CZ28" s="157">
        <f>HLOOKUP(CZ$1,[5]DatosVinculos!$B$1:$DH$127,$DF28,FALSE)</f>
        <v>5212.8013533587</v>
      </c>
      <c r="DA28" s="157">
        <f>HLOOKUP(DA$1,[5]DatosVinculos!$B$1:$DH$127,$DF28,FALSE)</f>
        <v>8.2242184510000005</v>
      </c>
      <c r="DB28" s="157">
        <f>HLOOKUP(DB$1,[5]DatosVinculos!$B$1:$DH$127,$DF28,FALSE)</f>
        <v>8.2417878742030997</v>
      </c>
      <c r="DC28" s="157">
        <f>HLOOKUP(DC$1,[5]DatosVinculos!$B$1:$DH$127,$DF28,FALSE)</f>
        <v>1.603790461761275</v>
      </c>
      <c r="DD28" s="157">
        <f>HLOOKUP(DD$1,[5]DatosVinculos!$B$1:$DH$127,$DF28,FALSE)</f>
        <v>1.53879577229711</v>
      </c>
      <c r="DF28">
        <v>28</v>
      </c>
    </row>
    <row r="29" spans="1:110">
      <c r="A29" t="s">
        <v>33</v>
      </c>
      <c r="B29" s="157">
        <f>HLOOKUP(B$1,[5]DatosVinculos!$B$1:$DH$127,$DF29,FALSE)</f>
        <v>9438339.4979999997</v>
      </c>
      <c r="C29" s="157">
        <f>HLOOKUP(C$1,[5]DatosVinculos!$B$1:$DH$127,$DF29,FALSE)</f>
        <v>9681625.5090717804</v>
      </c>
      <c r="D29" s="157">
        <f>HLOOKUP(D$1,[5]DatosVinculos!$B$1:$DH$127,$DF29,FALSE)</f>
        <v>3372803.1669999999</v>
      </c>
      <c r="E29" s="157">
        <f>HLOOKUP(E$1,[5]DatosVinculos!$B$1:$DH$127,$DF29,FALSE)</f>
        <v>6673400.7029999997</v>
      </c>
      <c r="F29" s="157">
        <f>HLOOKUP(F$1,[5]DatosVinculos!$B$1:$DH$127,$DF29,FALSE)</f>
        <v>7005547.3360551205</v>
      </c>
      <c r="G29" s="157">
        <f>HLOOKUP(G$1,[5]DatosVinculos!$B$1:$DH$127,$DF29,FALSE)</f>
        <v>2208483.781</v>
      </c>
      <c r="H29" s="157">
        <f>HLOOKUP(H$1,[5]DatosVinculos!$B$1:$DH$127,$DF29,FALSE)</f>
        <v>2183517.65099177</v>
      </c>
      <c r="I29" s="157">
        <f>HLOOKUP(I$1,[5]DatosVinculos!$B$1:$DH$127,$DF29,FALSE)</f>
        <v>1735780.949</v>
      </c>
      <c r="J29" s="157">
        <f>HLOOKUP(J$1,[5]DatosVinculos!$B$1:$DH$127,$DF29,FALSE)</f>
        <v>1710970.1773171299</v>
      </c>
      <c r="K29" s="157">
        <f>HLOOKUP(K$1,[5]DatosVinculos!$B$1:$DH$127,$DF29,FALSE)</f>
        <v>1505900.0265809486</v>
      </c>
      <c r="L29" s="157">
        <f>HLOOKUP(L$1,[5]DatosVinculos!$B$1:$DH$127,$DF29,FALSE)</f>
        <v>1464902.1692526899</v>
      </c>
      <c r="M29" s="157">
        <f>HLOOKUP(M$1,[5]DatosVinculos!$B$1:$DH$127,$DF29,FALSE)</f>
        <v>6122941.6940062661</v>
      </c>
      <c r="N29" s="157">
        <f>HLOOKUP(N$1,[5]DatosVinculos!$B$1:$DH$127,$DF29,FALSE)</f>
        <v>6243887.3444979098</v>
      </c>
      <c r="O29" s="157">
        <f>HLOOKUP(O$1,[5]DatosVinculos!$B$1:$DH$127,$DF29,FALSE)</f>
        <v>1458937.7469871996</v>
      </c>
      <c r="P29" s="157">
        <f>HLOOKUP(P$1,[5]DatosVinculos!$B$1:$DH$127,$DF29,FALSE)</f>
        <v>1433095.00973212</v>
      </c>
      <c r="Q29" s="157">
        <f>HLOOKUP(Q$1,[5]DatosVinculos!$B$1:$DH$127,$DF29,FALSE)</f>
        <v>4693489.4144528182</v>
      </c>
      <c r="R29" s="157">
        <f>HLOOKUP(R$1,[5]DatosVinculos!$B$1:$DH$127,$DF29,FALSE)</f>
        <v>4826935.6251414502</v>
      </c>
      <c r="S29" s="157">
        <f>HLOOKUP(S$1,[5]DatosVinculos!$B$1:$DH$127,$DF29,FALSE)</f>
        <v>189629.96104487815</v>
      </c>
      <c r="T29" s="157">
        <f>HLOOKUP(T$1,[5]DatosVinculos!$B$1:$DH$127,$DF29,FALSE)</f>
        <v>188711.71559538701</v>
      </c>
      <c r="U29" s="157">
        <f>HLOOKUP(U$1,[5]DatosVinculos!$B$1:$DH$127,$DF29,FALSE)</f>
        <v>4517974.7118838402</v>
      </c>
      <c r="V29" s="157">
        <f>HLOOKUP(V$1,[5]DatosVinculos!$B$1:$DH$127,$DF29,FALSE)</f>
        <v>4705949.9243963603</v>
      </c>
      <c r="W29" s="157">
        <f>HLOOKUP(W$1,[5]DatosVinculos!$B$1:$DH$127,$DF29,FALSE)</f>
        <v>1218169.0209999999</v>
      </c>
      <c r="X29" s="157">
        <f>HLOOKUP(X$1,[5]DatosVinculos!$B$1:$DH$127,$DF29,FALSE)</f>
        <v>1266081.8783156001</v>
      </c>
      <c r="Y29" s="157">
        <f>HLOOKUP(Y$1,[5]DatosVinculos!$B$1:$DH$127,$DF29,FALSE)</f>
        <v>-28668.442549758467</v>
      </c>
      <c r="Z29" s="157">
        <f>HLOOKUP(Z$1,[5]DatosVinculos!$B$1:$DH$127,$DF29,FALSE)</f>
        <v>782060.7642326561</v>
      </c>
      <c r="AA29" s="157">
        <f>HLOOKUP(AA$1,[5]DatosVinculos!$B$1:$DH$127,$DF29,FALSE)</f>
        <v>-246.74762573966188</v>
      </c>
      <c r="AB29" s="157">
        <f>HLOOKUP(AB$1,[5]DatosVinculos!$B$1:$DH$127,$DF29,FALSE)</f>
        <v>33.97232799296961</v>
      </c>
      <c r="AC29" s="157">
        <f>HLOOKUP(AC$1,[5]DatosVinculos!$B$1:$DH$127,$DF29,FALSE)</f>
        <v>34.0433209400313</v>
      </c>
      <c r="AD29" s="157">
        <f>HLOOKUP(AD$1,[5]DatosVinculos!$B$1:$DH$127,$DF29,FALSE)</f>
        <v>36.0490585584607</v>
      </c>
      <c r="AE29" s="157">
        <f>HLOOKUP(AE$1,[5]DatosVinculos!$B$1:$DH$127,$DF29,FALSE)</f>
        <v>36.133974407065097</v>
      </c>
      <c r="AF29" s="157">
        <f>HLOOKUP(AF$1,[5]DatosVinculos!$B$1:$DH$127,$DF29,FALSE)</f>
        <v>69.148854623333321</v>
      </c>
      <c r="AG29" s="157">
        <f>HLOOKUP(AG$1,[5]DatosVinculos!$B$1:$DH$127,$DF29,FALSE)</f>
        <v>69.303978224039398</v>
      </c>
      <c r="AH29" s="157">
        <f>HLOOKUP(AH$1,[5]DatosVinculos!$B$1:$DH$127,$DF29,FALSE)</f>
        <v>24.732108686666667</v>
      </c>
      <c r="AI29" s="157">
        <f>HLOOKUP(AI$1,[5]DatosVinculos!$B$1:$DH$127,$DF29,FALSE)</f>
        <v>24.790576362647698</v>
      </c>
      <c r="AJ29" s="157">
        <f>HLOOKUP(AJ$1,[5]DatosVinculos!$B$1:$DH$127,$DF29,FALSE)</f>
        <v>19.324999999999999</v>
      </c>
      <c r="AK29" s="157">
        <f>HLOOKUP(AK$1,[5]DatosVinculos!$B$1:$DH$127,$DF29,FALSE)</f>
        <v>19.324999999999999</v>
      </c>
      <c r="AL29" s="157">
        <f>HLOOKUP(AL$1,[5]DatosVinculos!$B$1:$DH$127,$DF29,FALSE)</f>
        <v>0</v>
      </c>
      <c r="AM29" s="157">
        <f>HLOOKUP(AM$1,[5]DatosVinculos!$B$1:$DH$127,$DF29,FALSE)</f>
        <v>103.238185766667</v>
      </c>
      <c r="AN29" s="157">
        <f>HLOOKUP(AN$1,[5]DatosVinculos!$B$1:$DH$127,$DF29,FALSE)</f>
        <v>351.45354838709699</v>
      </c>
      <c r="AO29" s="157">
        <f>HLOOKUP(AO$1,[5]DatosVinculos!$B$1:$DH$127,$DF29,FALSE)</f>
        <v>1.0233333333333301</v>
      </c>
      <c r="AP29" s="157">
        <f>HLOOKUP(AP$1,[5]DatosVinculos!$B$1:$DH$127,$DF29,FALSE)</f>
        <v>21.7</v>
      </c>
      <c r="AQ29" s="157">
        <f>HLOOKUP(AQ$1,[5]DatosVinculos!$B$1:$DH$127,$DF29,FALSE)</f>
        <v>142.758173</v>
      </c>
      <c r="AR29" s="157">
        <f>HLOOKUP(AR$1,[5]DatosVinculos!$B$1:$DH$127,$DF29,FALSE)</f>
        <v>81.953173916404296</v>
      </c>
      <c r="AS29" s="157">
        <f>HLOOKUP(AS$1,[5]DatosVinculos!$B$1:$DH$127,$DF29,FALSE)</f>
        <v>5.7916666666666696</v>
      </c>
      <c r="AT29" s="157">
        <f>HLOOKUP(AT$1,[5]DatosVinculos!$B$1:$DH$127,$DF29,FALSE)</f>
        <v>5.6433333333333335</v>
      </c>
      <c r="AU29" s="157">
        <f>HLOOKUP(AU$1,[5]DatosVinculos!$B$1:$DH$127,$DF29,FALSE)</f>
        <v>102.66500000000001</v>
      </c>
      <c r="AV29" s="157">
        <f>HLOOKUP(AV$1,[5]DatosVinculos!$B$1:$DH$127,$DF29,FALSE)</f>
        <v>102.66500000000001</v>
      </c>
      <c r="AW29" s="157">
        <f>HLOOKUP(AW$1,[5]DatosVinculos!$B$1:$DH$127,$DF29,FALSE)</f>
        <v>64.084947792130606</v>
      </c>
      <c r="AX29" s="157">
        <f>HLOOKUP(AX$1,[5]DatosVinculos!$B$1:$DH$127,$DF29,FALSE)</f>
        <v>70.504648729470105</v>
      </c>
      <c r="AY29" s="157">
        <f>HLOOKUP(AY$1,[5]DatosVinculos!$B$1:$DH$127,$DF29,FALSE)</f>
        <v>71.2879496043968</v>
      </c>
      <c r="AZ29" s="157">
        <f>HLOOKUP(AZ$1,[5]DatosVinculos!$B$1:$DH$127,$DF29,FALSE)</f>
        <v>506137.46226524288</v>
      </c>
      <c r="BA29" s="157">
        <f>HLOOKUP(BA$1,[5]DatosVinculos!$B$1:$DH$127,$DF29,FALSE)</f>
        <v>511760.60803141899</v>
      </c>
      <c r="BB29" s="157">
        <f>HLOOKUP(BB$1,[5]DatosVinculos!$B$1:$DH$127,$DF29,FALSE)</f>
        <v>23.952070516666666</v>
      </c>
      <c r="BC29" s="157">
        <f>HLOOKUP(BC$1,[5]DatosVinculos!$B$1:$DH$127,$DF29,FALSE)</f>
        <v>24.1920376246951</v>
      </c>
      <c r="BD29" s="157">
        <f>HLOOKUP(BD$1,[5]DatosVinculos!$B$1:$DH$127,$DF29,FALSE)</f>
        <v>171946.67877604111</v>
      </c>
      <c r="BE29" s="157">
        <f>HLOOKUP(BE$1,[5]DatosVinculos!$B$1:$DH$127,$DF29,FALSE)</f>
        <v>173669.350191915</v>
      </c>
      <c r="BF29" s="157">
        <f>HLOOKUP(BF$1,[5]DatosVinculos!$B$1:$DH$127,$DF29,FALSE)</f>
        <v>70.738270095315542</v>
      </c>
      <c r="BG29" s="157">
        <f>HLOOKUP(BG$1,[5]DatosVinculos!$B$1:$DH$127,$DF29,FALSE)</f>
        <v>71.446611110934995</v>
      </c>
      <c r="BH29" s="157">
        <f>HLOOKUP(BH$1,[5]DatosVinculos!$B$1:$DH$127,$DF29,FALSE)</f>
        <v>472836.11330777465</v>
      </c>
      <c r="BI29" s="157">
        <f>HLOOKUP(BI$1,[5]DatosVinculos!$B$1:$DH$127,$DF29,FALSE)</f>
        <v>477570.88010786299</v>
      </c>
      <c r="BJ29" s="157">
        <f>HLOOKUP(BJ$1,[5]DatosVinculos!$B$1:$DH$127,$DF29,FALSE)</f>
        <v>24.031437133333334</v>
      </c>
      <c r="BK29" s="157">
        <f>HLOOKUP(BK$1,[5]DatosVinculos!$B$1:$DH$127,$DF29,FALSE)</f>
        <v>24.312779047223401</v>
      </c>
      <c r="BL29" s="157">
        <f>HLOOKUP(BL$1,[5]DatosVinculos!$B$1:$DH$127,$DF29,FALSE)</f>
        <v>160633.43528212665</v>
      </c>
      <c r="BM29" s="157">
        <f>HLOOKUP(BM$1,[5]DatosVinculos!$B$1:$DH$127,$DF29,FALSE)</f>
        <v>162514.01020849301</v>
      </c>
      <c r="BN29" s="157">
        <f>HLOOKUP(BN$1,[5]DatosVinculos!$B$1:$DH$127,$DF29,FALSE)</f>
        <v>65.610843315220251</v>
      </c>
      <c r="BO29" s="157">
        <f>HLOOKUP(BO$1,[5]DatosVinculos!$B$1:$DH$127,$DF29,FALSE)</f>
        <v>66.138725139110903</v>
      </c>
      <c r="BP29" s="157">
        <f>HLOOKUP(BP$1,[5]DatosVinculos!$B$1:$DH$127,$DF29,FALSE)</f>
        <v>280657.05051633419</v>
      </c>
      <c r="BQ29" s="157">
        <f>HLOOKUP(BQ$1,[5]DatosVinculos!$B$1:$DH$127,$DF29,FALSE)</f>
        <v>282915.11866815703</v>
      </c>
      <c r="BR29" s="157">
        <f>HLOOKUP(BR$1,[5]DatosVinculos!$B$1:$DH$127,$DF29,FALSE)</f>
        <v>22.289530890000002</v>
      </c>
      <c r="BS29" s="157">
        <f>HLOOKUP(BS$1,[5]DatosVinculos!$B$1:$DH$127,$DF29,FALSE)</f>
        <v>22.492452998038601</v>
      </c>
      <c r="BT29" s="157">
        <f>HLOOKUP(BT$1,[5]DatosVinculos!$B$1:$DH$127,$DF29,FALSE)</f>
        <v>95345.73373680345</v>
      </c>
      <c r="BU29" s="157">
        <f>HLOOKUP(BU$1,[5]DatosVinculos!$B$1:$DH$127,$DF29,FALSE)</f>
        <v>96213.753677545494</v>
      </c>
      <c r="BV29" s="157">
        <f>HLOOKUP(BV$1,[5]DatosVinculos!$B$1:$DH$127,$DF29,FALSE)</f>
        <v>66.299860398128956</v>
      </c>
      <c r="BW29" s="157">
        <f>HLOOKUP(BW$1,[5]DatosVinculos!$B$1:$DH$127,$DF29,FALSE)</f>
        <v>66.386113289988401</v>
      </c>
      <c r="BX29" s="157">
        <f>HLOOKUP(BX$1,[5]DatosVinculos!$B$1:$DH$127,$DF29,FALSE)</f>
        <v>686008.51760463277</v>
      </c>
      <c r="BY29" s="157">
        <f>HLOOKUP(BY$1,[5]DatosVinculos!$B$1:$DH$127,$DF29,FALSE)</f>
        <v>686900.98130175297</v>
      </c>
      <c r="BZ29" s="157">
        <f>HLOOKUP(BZ$1,[5]DatosVinculos!$B$1:$DH$127,$DF29,FALSE)</f>
        <v>22.523606033333333</v>
      </c>
      <c r="CA29" s="157">
        <f>HLOOKUP(CA$1,[5]DatosVinculos!$B$1:$DH$127,$DF29,FALSE)</f>
        <v>22.6223044007839</v>
      </c>
      <c r="CB29" s="157">
        <f>HLOOKUP(CB$1,[5]DatosVinculos!$B$1:$DH$127,$DF29,FALSE)</f>
        <v>233053.0636603545</v>
      </c>
      <c r="CC29" s="157">
        <f>HLOOKUP(CC$1,[5]DatosVinculos!$B$1:$DH$127,$DF29,FALSE)</f>
        <v>234074.301417412</v>
      </c>
      <c r="CD29" s="157">
        <f>HLOOKUP(CD$1,[5]DatosVinculos!$B$1:$DH$127,$DF29,FALSE)</f>
        <v>64.15466781624049</v>
      </c>
      <c r="CE29" s="157">
        <f>HLOOKUP(CE$1,[5]DatosVinculos!$B$1:$DH$127,$DF29,FALSE)</f>
        <v>64.725339950746203</v>
      </c>
      <c r="CF29" s="157">
        <f>HLOOKUP(CF$1,[5]DatosVinculos!$B$1:$DH$127,$DF29,FALSE)</f>
        <v>256718.6098658182</v>
      </c>
      <c r="CG29" s="157">
        <f>HLOOKUP(CG$1,[5]DatosVinculos!$B$1:$DH$127,$DF29,FALSE)</f>
        <v>259002.18738353401</v>
      </c>
      <c r="CH29" s="157">
        <f>HLOOKUP(CH$1,[5]DatosVinculos!$B$1:$DH$127,$DF29,FALSE)</f>
        <v>21.794834173333335</v>
      </c>
      <c r="CI29" s="157">
        <f>HLOOKUP(CI$1,[5]DatosVinculos!$B$1:$DH$127,$DF29,FALSE)</f>
        <v>22.0191587517042</v>
      </c>
      <c r="CJ29" s="157">
        <f>HLOOKUP(CJ$1,[5]DatosVinculos!$B$1:$DH$127,$DF29,FALSE)</f>
        <v>87213.288162607801</v>
      </c>
      <c r="CK29" s="157">
        <f>HLOOKUP(CK$1,[5]DatosVinculos!$B$1:$DH$127,$DF29,FALSE)</f>
        <v>88110.935923795405</v>
      </c>
      <c r="CL29" s="157">
        <f>HLOOKUP(CL$1,[5]DatosVinculos!$B$1:$DH$127,$DF29,FALSE)</f>
        <v>4839.4582819999996</v>
      </c>
      <c r="CM29" s="157">
        <f>HLOOKUP(CM$1,[5]DatosVinculos!$B$1:$DH$127,$DF29,FALSE)</f>
        <v>4841.5933322936498</v>
      </c>
      <c r="CN29" s="157">
        <f>HLOOKUP(CN$1,[5]DatosVinculos!$B$1:$DH$127,$DF29,FALSE)</f>
        <v>180.21226870000001</v>
      </c>
      <c r="CO29" s="157">
        <f>HLOOKUP(CO$1,[5]DatosVinculos!$B$1:$DH$127,$DF29,FALSE)</f>
        <v>177.168484685067</v>
      </c>
      <c r="CP29" s="157">
        <f>HLOOKUP(CP$1,[5]DatosVinculos!$B$1:$DH$127,$DF29,FALSE)</f>
        <v>44.751142999999999</v>
      </c>
      <c r="CQ29" s="157">
        <f>HLOOKUP(CQ$1,[5]DatosVinculos!$B$1:$DH$127,$DF29,FALSE)</f>
        <v>45.006127210667103</v>
      </c>
      <c r="CR29" s="157">
        <f>HLOOKUP(CR$1,[5]DatosVinculos!$B$1:$DH$127,$DF29,FALSE)</f>
        <v>40.389319999999998</v>
      </c>
      <c r="CS29" s="157">
        <f>HLOOKUP(CS$1,[5]DatosVinculos!$B$1:$DH$127,$DF29,FALSE)</f>
        <v>40.256721861026499</v>
      </c>
      <c r="CT29" s="157">
        <f>HLOOKUP(CT$1,[5]DatosVinculos!$B$1:$DH$127,$DF29,FALSE)</f>
        <v>4561.9159900000004</v>
      </c>
      <c r="CU29" s="157">
        <f>HLOOKUP(CU$1,[5]DatosVinculos!$B$1:$DH$127,$DF29,FALSE)</f>
        <v>4566.9537254990501</v>
      </c>
      <c r="CV29" s="157">
        <f>HLOOKUP(CV$1,[5]DatosVinculos!$B$1:$DH$127,$DF29,FALSE)</f>
        <v>44.87874291</v>
      </c>
      <c r="CW29" s="157">
        <f>HLOOKUP(CW$1,[5]DatosVinculos!$B$1:$DH$127,$DF29,FALSE)</f>
        <v>45.1359644656754</v>
      </c>
      <c r="CX29" s="157">
        <f>HLOOKUP(CX$1,[5]DatosVinculos!$B$1:$DH$127,$DF29,FALSE)</f>
        <v>9353.5115740000001</v>
      </c>
      <c r="CY29" s="157">
        <f>HLOOKUP(CY$1,[5]DatosVinculos!$B$1:$DH$127,$DF29,FALSE)</f>
        <v>5305.7053329999999</v>
      </c>
      <c r="CZ29" s="157">
        <f>HLOOKUP(CZ$1,[5]DatosVinculos!$B$1:$DH$127,$DF29,FALSE)</f>
        <v>5305.28366254088</v>
      </c>
      <c r="DA29" s="157">
        <f>HLOOKUP(DA$1,[5]DatosVinculos!$B$1:$DH$127,$DF29,FALSE)</f>
        <v>8.7876544590000005</v>
      </c>
      <c r="DB29" s="157">
        <f>HLOOKUP(DB$1,[5]DatosVinculos!$B$1:$DH$127,$DF29,FALSE)</f>
        <v>8.7748013431214797</v>
      </c>
      <c r="DC29" s="157">
        <f>HLOOKUP(DC$1,[5]DatosVinculos!$B$1:$DH$127,$DF29,FALSE)</f>
        <v>1.4085466237356408</v>
      </c>
      <c r="DD29" s="157">
        <f>HLOOKUP(DD$1,[5]DatosVinculos!$B$1:$DH$127,$DF29,FALSE)</f>
        <v>1.5300954067205099</v>
      </c>
      <c r="DF29">
        <v>29</v>
      </c>
    </row>
    <row r="30" spans="1:110">
      <c r="A30" t="s">
        <v>34</v>
      </c>
      <c r="B30" s="157">
        <f>HLOOKUP(B$1,[5]DatosVinculos!$B$1:$DH$127,$DF30,FALSE)</f>
        <v>10222478.859999999</v>
      </c>
      <c r="C30" s="157">
        <f>HLOOKUP(C$1,[5]DatosVinculos!$B$1:$DH$127,$DF30,FALSE)</f>
        <v>10140086.6723704</v>
      </c>
      <c r="D30" s="157">
        <f>HLOOKUP(D$1,[5]DatosVinculos!$B$1:$DH$127,$DF30,FALSE)</f>
        <v>3852418.6869999999</v>
      </c>
      <c r="E30" s="157">
        <f>HLOOKUP(E$1,[5]DatosVinculos!$B$1:$DH$127,$DF30,FALSE)</f>
        <v>7223025.2690000003</v>
      </c>
      <c r="F30" s="157">
        <f>HLOOKUP(F$1,[5]DatosVinculos!$B$1:$DH$127,$DF30,FALSE)</f>
        <v>7282407.6180132004</v>
      </c>
      <c r="G30" s="157">
        <f>HLOOKUP(G$1,[5]DatosVinculos!$B$1:$DH$127,$DF30,FALSE)</f>
        <v>2256286.0559999999</v>
      </c>
      <c r="H30" s="157">
        <f>HLOOKUP(H$1,[5]DatosVinculos!$B$1:$DH$127,$DF30,FALSE)</f>
        <v>2291694.9233697802</v>
      </c>
      <c r="I30" s="157">
        <f>HLOOKUP(I$1,[5]DatosVinculos!$B$1:$DH$127,$DF30,FALSE)</f>
        <v>1926919.548</v>
      </c>
      <c r="J30" s="157">
        <f>HLOOKUP(J$1,[5]DatosVinculos!$B$1:$DH$127,$DF30,FALSE)</f>
        <v>1859760.1665636401</v>
      </c>
      <c r="K30" s="157">
        <f>HLOOKUP(K$1,[5]DatosVinculos!$B$1:$DH$127,$DF30,FALSE)</f>
        <v>1663380.2355511014</v>
      </c>
      <c r="L30" s="157">
        <f>HLOOKUP(L$1,[5]DatosVinculos!$B$1:$DH$127,$DF30,FALSE)</f>
        <v>1591092.2998367399</v>
      </c>
      <c r="M30" s="157">
        <f>HLOOKUP(M$1,[5]DatosVinculos!$B$1:$DH$127,$DF30,FALSE)</f>
        <v>6996244.4050282361</v>
      </c>
      <c r="N30" s="157">
        <f>HLOOKUP(N$1,[5]DatosVinculos!$B$1:$DH$127,$DF30,FALSE)</f>
        <v>6506766.1406773403</v>
      </c>
      <c r="O30" s="157">
        <f>HLOOKUP(O$1,[5]DatosVinculos!$B$1:$DH$127,$DF30,FALSE)</f>
        <v>1652794.8287390603</v>
      </c>
      <c r="P30" s="157">
        <f>HLOOKUP(P$1,[5]DatosVinculos!$B$1:$DH$127,$DF30,FALSE)</f>
        <v>1459068.3229763899</v>
      </c>
      <c r="Q30" s="157">
        <f>HLOOKUP(Q$1,[5]DatosVinculos!$B$1:$DH$127,$DF30,FALSE)</f>
        <v>5384996.2300560996</v>
      </c>
      <c r="R30" s="157">
        <f>HLOOKUP(R$1,[5]DatosVinculos!$B$1:$DH$127,$DF30,FALSE)</f>
        <v>5069517.6305677602</v>
      </c>
      <c r="S30" s="157">
        <f>HLOOKUP(S$1,[5]DatosVinculos!$B$1:$DH$127,$DF30,FALSE)</f>
        <v>242842.86973411689</v>
      </c>
      <c r="T30" s="157">
        <f>HLOOKUP(T$1,[5]DatosVinculos!$B$1:$DH$127,$DF30,FALSE)</f>
        <v>216151.54834942799</v>
      </c>
      <c r="U30" s="157">
        <f>HLOOKUP(U$1,[5]DatosVinculos!$B$1:$DH$127,$DF30,FALSE)</f>
        <v>5189973.9405791601</v>
      </c>
      <c r="V30" s="157">
        <f>HLOOKUP(V$1,[5]DatosVinculos!$B$1:$DH$127,$DF30,FALSE)</f>
        <v>4891839.1883328501</v>
      </c>
      <c r="W30" s="157">
        <f>HLOOKUP(W$1,[5]DatosVinculos!$B$1:$DH$127,$DF30,FALSE)</f>
        <v>1354190.2860000001</v>
      </c>
      <c r="X30" s="157">
        <f>HLOOKUP(X$1,[5]DatosVinculos!$B$1:$DH$127,$DF30,FALSE)</f>
        <v>1317183.3272165</v>
      </c>
      <c r="Y30" s="157">
        <f>HLOOKUP(Y$1,[5]DatosVinculos!$B$1:$DH$127,$DF30,FALSE)</f>
        <v>382249.66947532876</v>
      </c>
      <c r="Z30" s="157">
        <f>HLOOKUP(Z$1,[5]DatosVinculos!$B$1:$DH$127,$DF30,FALSE)</f>
        <v>969594.21021138341</v>
      </c>
      <c r="AA30" s="157">
        <f>HLOOKUP(AA$1,[5]DatosVinculos!$B$1:$DH$127,$DF30,FALSE)</f>
        <v>-134.44844457415297</v>
      </c>
      <c r="AB30" s="157">
        <f>HLOOKUP(AB$1,[5]DatosVinculos!$B$1:$DH$127,$DF30,FALSE)</f>
        <v>35.763220036503718</v>
      </c>
      <c r="AC30" s="157">
        <f>HLOOKUP(AC$1,[5]DatosVinculos!$B$1:$DH$127,$DF30,FALSE)</f>
        <v>35.387592284146599</v>
      </c>
      <c r="AD30" s="157">
        <f>HLOOKUP(AD$1,[5]DatosVinculos!$B$1:$DH$127,$DF30,FALSE)</f>
        <v>37.462929177026631</v>
      </c>
      <c r="AE30" s="157">
        <f>HLOOKUP(AE$1,[5]DatosVinculos!$B$1:$DH$127,$DF30,FALSE)</f>
        <v>37.623504853995101</v>
      </c>
      <c r="AF30" s="157">
        <f>HLOOKUP(AF$1,[5]DatosVinculos!$B$1:$DH$127,$DF30,FALSE)</f>
        <v>72.651448113333331</v>
      </c>
      <c r="AG30" s="157">
        <f>HLOOKUP(AG$1,[5]DatosVinculos!$B$1:$DH$127,$DF30,FALSE)</f>
        <v>72.555644189369602</v>
      </c>
      <c r="AH30" s="157">
        <f>HLOOKUP(AH$1,[5]DatosVinculos!$B$1:$DH$127,$DF30,FALSE)</f>
        <v>25.54538174</v>
      </c>
      <c r="AI30" s="157">
        <f>HLOOKUP(AI$1,[5]DatosVinculos!$B$1:$DH$127,$DF30,FALSE)</f>
        <v>25.684827203011899</v>
      </c>
      <c r="AJ30" s="157">
        <f>HLOOKUP(AJ$1,[5]DatosVinculos!$B$1:$DH$127,$DF30,FALSE)</f>
        <v>17.702777777777779</v>
      </c>
      <c r="AK30" s="157">
        <f>HLOOKUP(AK$1,[5]DatosVinculos!$B$1:$DH$127,$DF30,FALSE)</f>
        <v>17.702777777777779</v>
      </c>
      <c r="AL30" s="157">
        <f>HLOOKUP(AL$1,[5]DatosVinculos!$B$1:$DH$127,$DF30,FALSE)</f>
        <v>0</v>
      </c>
      <c r="AM30" s="157">
        <f>HLOOKUP(AM$1,[5]DatosVinculos!$B$1:$DH$127,$DF30,FALSE)</f>
        <v>103.64495056666701</v>
      </c>
      <c r="AN30" s="157">
        <f>HLOOKUP(AN$1,[5]DatosVinculos!$B$1:$DH$127,$DF30,FALSE)</f>
        <v>364.79476190476203</v>
      </c>
      <c r="AO30" s="157">
        <f>HLOOKUP(AO$1,[5]DatosVinculos!$B$1:$DH$127,$DF30,FALSE)</f>
        <v>1.0533333333333299</v>
      </c>
      <c r="AP30" s="157">
        <f>HLOOKUP(AP$1,[5]DatosVinculos!$B$1:$DH$127,$DF30,FALSE)</f>
        <v>21.766666666666701</v>
      </c>
      <c r="AQ30" s="157">
        <f>HLOOKUP(AQ$1,[5]DatosVinculos!$B$1:$DH$127,$DF30,FALSE)</f>
        <v>145.32653273333301</v>
      </c>
      <c r="AR30" s="157">
        <f>HLOOKUP(AR$1,[5]DatosVinculos!$B$1:$DH$127,$DF30,FALSE)</f>
        <v>82.272863374526466</v>
      </c>
      <c r="AS30" s="157">
        <f>HLOOKUP(AS$1,[5]DatosVinculos!$B$1:$DH$127,$DF30,FALSE)</f>
        <v>5.0302734375</v>
      </c>
      <c r="AT30" s="157">
        <f>HLOOKUP(AT$1,[5]DatosVinculos!$B$1:$DH$127,$DF30,FALSE)</f>
        <v>4.8166666666666664</v>
      </c>
      <c r="AU30" s="157">
        <f>HLOOKUP(AU$1,[5]DatosVinculos!$B$1:$DH$127,$DF30,FALSE)</f>
        <v>89.335000000000008</v>
      </c>
      <c r="AV30" s="157">
        <f>HLOOKUP(AV$1,[5]DatosVinculos!$B$1:$DH$127,$DF30,FALSE)</f>
        <v>89.335000000000008</v>
      </c>
      <c r="AW30" s="157">
        <f>HLOOKUP(AW$1,[5]DatosVinculos!$B$1:$DH$127,$DF30,FALSE)</f>
        <v>61.820905955583292</v>
      </c>
      <c r="AX30" s="157">
        <f>HLOOKUP(AX$1,[5]DatosVinculos!$B$1:$DH$127,$DF30,FALSE)</f>
        <v>71.9294668947867</v>
      </c>
      <c r="AY30" s="157">
        <f>HLOOKUP(AY$1,[5]DatosVinculos!$B$1:$DH$127,$DF30,FALSE)</f>
        <v>72.694288982994493</v>
      </c>
      <c r="AZ30" s="157">
        <f>HLOOKUP(AZ$1,[5]DatosVinculos!$B$1:$DH$127,$DF30,FALSE)</f>
        <v>516365.92043613398</v>
      </c>
      <c r="BA30" s="157">
        <f>HLOOKUP(BA$1,[5]DatosVinculos!$B$1:$DH$127,$DF30,FALSE)</f>
        <v>521856.41103158001</v>
      </c>
      <c r="BB30" s="157">
        <f>HLOOKUP(BB$1,[5]DatosVinculos!$B$1:$DH$127,$DF30,FALSE)</f>
        <v>25.724293516666666</v>
      </c>
      <c r="BC30" s="157">
        <f>HLOOKUP(BC$1,[5]DatosVinculos!$B$1:$DH$127,$DF30,FALSE)</f>
        <v>25.773479947790001</v>
      </c>
      <c r="BD30" s="157">
        <f>HLOOKUP(BD$1,[5]DatosVinculos!$B$1:$DH$127,$DF30,FALSE)</f>
        <v>184669.08031909232</v>
      </c>
      <c r="BE30" s="157">
        <f>HLOOKUP(BE$1,[5]DatosVinculos!$B$1:$DH$127,$DF30,FALSE)</f>
        <v>185022.178956574</v>
      </c>
      <c r="BF30" s="157">
        <f>HLOOKUP(BF$1,[5]DatosVinculos!$B$1:$DH$127,$DF30,FALSE)</f>
        <v>70.917753959083427</v>
      </c>
      <c r="BG30" s="157">
        <f>HLOOKUP(BG$1,[5]DatosVinculos!$B$1:$DH$127,$DF30,FALSE)</f>
        <v>72.103428580000099</v>
      </c>
      <c r="BH30" s="157">
        <f>HLOOKUP(BH$1,[5]DatosVinculos!$B$1:$DH$127,$DF30,FALSE)</f>
        <v>474035.83804561623</v>
      </c>
      <c r="BI30" s="157">
        <f>HLOOKUP(BI$1,[5]DatosVinculos!$B$1:$DH$127,$DF30,FALSE)</f>
        <v>481961.247850532</v>
      </c>
      <c r="BJ30" s="157">
        <f>HLOOKUP(BJ$1,[5]DatosVinculos!$B$1:$DH$127,$DF30,FALSE)</f>
        <v>25.362472393333334</v>
      </c>
      <c r="BK30" s="157">
        <f>HLOOKUP(BK$1,[5]DatosVinculos!$B$1:$DH$127,$DF30,FALSE)</f>
        <v>25.517791799994001</v>
      </c>
      <c r="BL30" s="157">
        <f>HLOOKUP(BL$1,[5]DatosVinculos!$B$1:$DH$127,$DF30,FALSE)</f>
        <v>169530.47981213813</v>
      </c>
      <c r="BM30" s="157">
        <f>HLOOKUP(BM$1,[5]DatosVinculos!$B$1:$DH$127,$DF30,FALSE)</f>
        <v>170568.681968691</v>
      </c>
      <c r="BN30" s="157">
        <f>HLOOKUP(BN$1,[5]DatosVinculos!$B$1:$DH$127,$DF30,FALSE)</f>
        <v>66.936763269355851</v>
      </c>
      <c r="BO30" s="157">
        <f>HLOOKUP(BO$1,[5]DatosVinculos!$B$1:$DH$127,$DF30,FALSE)</f>
        <v>67.803188896028601</v>
      </c>
      <c r="BP30" s="157">
        <f>HLOOKUP(BP$1,[5]DatosVinculos!$B$1:$DH$127,$DF30,FALSE)</f>
        <v>286328.80787754653</v>
      </c>
      <c r="BQ30" s="157">
        <f>HLOOKUP(BQ$1,[5]DatosVinculos!$B$1:$DH$127,$DF30,FALSE)</f>
        <v>290035.03155315702</v>
      </c>
      <c r="BR30" s="157">
        <f>HLOOKUP(BR$1,[5]DatosVinculos!$B$1:$DH$127,$DF30,FALSE)</f>
        <v>23.938741933333333</v>
      </c>
      <c r="BS30" s="157">
        <f>HLOOKUP(BS$1,[5]DatosVinculos!$B$1:$DH$127,$DF30,FALSE)</f>
        <v>24.002700656990999</v>
      </c>
      <c r="BT30" s="157">
        <f>HLOOKUP(BT$1,[5]DatosVinculos!$B$1:$DH$127,$DF30,FALSE)</f>
        <v>102400.40158914495</v>
      </c>
      <c r="BU30" s="157">
        <f>HLOOKUP(BU$1,[5]DatosVinculos!$B$1:$DH$127,$DF30,FALSE)</f>
        <v>102673.991529898</v>
      </c>
      <c r="BV30" s="157">
        <f>HLOOKUP(BV$1,[5]DatosVinculos!$B$1:$DH$127,$DF30,FALSE)</f>
        <v>71.933116789842771</v>
      </c>
      <c r="BW30" s="157">
        <f>HLOOKUP(BW$1,[5]DatosVinculos!$B$1:$DH$127,$DF30,FALSE)</f>
        <v>72.499894309504398</v>
      </c>
      <c r="BX30" s="157">
        <f>HLOOKUP(BX$1,[5]DatosVinculos!$B$1:$DH$127,$DF30,FALSE)</f>
        <v>744296.14963523473</v>
      </c>
      <c r="BY30" s="157">
        <f>HLOOKUP(BY$1,[5]DatosVinculos!$B$1:$DH$127,$DF30,FALSE)</f>
        <v>750160.62964679999</v>
      </c>
      <c r="BZ30" s="157">
        <f>HLOOKUP(BZ$1,[5]DatosVinculos!$B$1:$DH$127,$DF30,FALSE)</f>
        <v>25.72559883666667</v>
      </c>
      <c r="CA30" s="157">
        <f>HLOOKUP(CA$1,[5]DatosVinculos!$B$1:$DH$127,$DF30,FALSE)</f>
        <v>25.628039035312401</v>
      </c>
      <c r="CB30" s="157">
        <f>HLOOKUP(CB$1,[5]DatosVinculos!$B$1:$DH$127,$DF30,FALSE)</f>
        <v>266184.26971727394</v>
      </c>
      <c r="CC30" s="157">
        <f>HLOOKUP(CC$1,[5]DatosVinculos!$B$1:$DH$127,$DF30,FALSE)</f>
        <v>265174.81276917702</v>
      </c>
      <c r="CD30" s="157">
        <f>HLOOKUP(CD$1,[5]DatosVinculos!$B$1:$DH$127,$DF30,FALSE)</f>
        <v>64.327988213918914</v>
      </c>
      <c r="CE30" s="157">
        <f>HLOOKUP(CE$1,[5]DatosVinculos!$B$1:$DH$127,$DF30,FALSE)</f>
        <v>65.426924603707306</v>
      </c>
      <c r="CF30" s="157">
        <f>HLOOKUP(CF$1,[5]DatosVinculos!$B$1:$DH$127,$DF30,FALSE)</f>
        <v>257412.16145088512</v>
      </c>
      <c r="CG30" s="157">
        <f>HLOOKUP(CG$1,[5]DatosVinculos!$B$1:$DH$127,$DF30,FALSE)</f>
        <v>261809.61890702299</v>
      </c>
      <c r="CH30" s="157">
        <f>HLOOKUP(CH$1,[5]DatosVinculos!$B$1:$DH$127,$DF30,FALSE)</f>
        <v>23.00575997</v>
      </c>
      <c r="CI30" s="157">
        <f>HLOOKUP(CI$1,[5]DatosVinculos!$B$1:$DH$127,$DF30,FALSE)</f>
        <v>23.148239319561299</v>
      </c>
      <c r="CJ30" s="157">
        <f>HLOOKUP(CJ$1,[5]DatosVinculos!$B$1:$DH$127,$DF30,FALSE)</f>
        <v>92058.877700400248</v>
      </c>
      <c r="CK30" s="157">
        <f>HLOOKUP(CK$1,[5]DatosVinculos!$B$1:$DH$127,$DF30,FALSE)</f>
        <v>92629.017049583097</v>
      </c>
      <c r="CL30" s="157">
        <f>HLOOKUP(CL$1,[5]DatosVinculos!$B$1:$DH$127,$DF30,FALSE)</f>
        <v>4884.5679380000001</v>
      </c>
      <c r="CM30" s="157">
        <f>HLOOKUP(CM$1,[5]DatosVinculos!$B$1:$DH$127,$DF30,FALSE)</f>
        <v>4883.5746810532701</v>
      </c>
      <c r="CN30" s="157">
        <f>HLOOKUP(CN$1,[5]DatosVinculos!$B$1:$DH$127,$DF30,FALSE)</f>
        <v>178.4181423</v>
      </c>
      <c r="CO30" s="157">
        <f>HLOOKUP(CO$1,[5]DatosVinculos!$B$1:$DH$127,$DF30,FALSE)</f>
        <v>183.04626598927399</v>
      </c>
      <c r="CP30" s="157">
        <f>HLOOKUP(CP$1,[5]DatosVinculos!$B$1:$DH$127,$DF30,FALSE)</f>
        <v>46.181387000000001</v>
      </c>
      <c r="CQ30" s="157">
        <f>HLOOKUP(CQ$1,[5]DatosVinculos!$B$1:$DH$127,$DF30,FALSE)</f>
        <v>45.872569173241502</v>
      </c>
      <c r="CR30" s="157">
        <f>HLOOKUP(CR$1,[5]DatosVinculos!$B$1:$DH$127,$DF30,FALSE)</f>
        <v>43.522148999999999</v>
      </c>
      <c r="CS30" s="157">
        <f>HLOOKUP(CS$1,[5]DatosVinculos!$B$1:$DH$127,$DF30,FALSE)</f>
        <v>43.238703699495503</v>
      </c>
      <c r="CT30" s="157">
        <f>HLOOKUP(CT$1,[5]DatosVinculos!$B$1:$DH$127,$DF30,FALSE)</f>
        <v>4616.6994489999997</v>
      </c>
      <c r="CU30" s="157">
        <f>HLOOKUP(CU$1,[5]DatosVinculos!$B$1:$DH$127,$DF30,FALSE)</f>
        <v>4609.90429502806</v>
      </c>
      <c r="CV30" s="157">
        <f>HLOOKUP(CV$1,[5]DatosVinculos!$B$1:$DH$127,$DF30,FALSE)</f>
        <v>46.248592160000001</v>
      </c>
      <c r="CW30" s="157">
        <f>HLOOKUP(CW$1,[5]DatosVinculos!$B$1:$DH$127,$DF30,FALSE)</f>
        <v>45.962745643018899</v>
      </c>
      <c r="CX30" s="157">
        <f>HLOOKUP(CX$1,[5]DatosVinculos!$B$1:$DH$127,$DF30,FALSE)</f>
        <v>9397.3015739999992</v>
      </c>
      <c r="CY30" s="157">
        <f>HLOOKUP(CY$1,[5]DatosVinculos!$B$1:$DH$127,$DF30,FALSE)</f>
        <v>5299.4123200000004</v>
      </c>
      <c r="CZ30" s="157">
        <f>HLOOKUP(CZ$1,[5]DatosVinculos!$B$1:$DH$127,$DF30,FALSE)</f>
        <v>5299.56890136723</v>
      </c>
      <c r="DA30" s="157">
        <f>HLOOKUP(DA$1,[5]DatosVinculos!$B$1:$DH$127,$DF30,FALSE)</f>
        <v>7.8281204969999996</v>
      </c>
      <c r="DB30" s="157">
        <f>HLOOKUP(DB$1,[5]DatosVinculos!$B$1:$DH$127,$DF30,FALSE)</f>
        <v>7.7969121496411002</v>
      </c>
      <c r="DC30" s="157">
        <f>HLOOKUP(DC$1,[5]DatosVinculos!$B$1:$DH$127,$DF30,FALSE)</f>
        <v>1.510230351982375</v>
      </c>
      <c r="DD30" s="157">
        <f>HLOOKUP(DD$1,[5]DatosVinculos!$B$1:$DH$127,$DF30,FALSE)</f>
        <v>1.7022933244202201</v>
      </c>
      <c r="DF30">
        <v>30</v>
      </c>
    </row>
    <row r="31" spans="1:110">
      <c r="A31" t="s">
        <v>35</v>
      </c>
      <c r="B31" s="157">
        <f>HLOOKUP(B$1,[5]DatosVinculos!$B$1:$DH$127,$DF31,FALSE)</f>
        <v>10464237.93</v>
      </c>
      <c r="C31" s="157">
        <f>HLOOKUP(C$1,[5]DatosVinculos!$B$1:$DH$127,$DF31,FALSE)</f>
        <v>10410176.394355999</v>
      </c>
      <c r="D31" s="157">
        <f>HLOOKUP(D$1,[5]DatosVinculos!$B$1:$DH$127,$DF31,FALSE)</f>
        <v>4164158.1630000002</v>
      </c>
      <c r="E31" s="157">
        <f>HLOOKUP(E$1,[5]DatosVinculos!$B$1:$DH$127,$DF31,FALSE)</f>
        <v>7844846.5429999996</v>
      </c>
      <c r="F31" s="157">
        <f>HLOOKUP(F$1,[5]DatosVinculos!$B$1:$DH$127,$DF31,FALSE)</f>
        <v>7547058.46279875</v>
      </c>
      <c r="G31" s="157">
        <f>HLOOKUP(G$1,[5]DatosVinculos!$B$1:$DH$127,$DF31,FALSE)</f>
        <v>2232787.585</v>
      </c>
      <c r="H31" s="157">
        <f>HLOOKUP(H$1,[5]DatosVinculos!$B$1:$DH$127,$DF31,FALSE)</f>
        <v>2275554.2833931302</v>
      </c>
      <c r="I31" s="157">
        <f>HLOOKUP(I$1,[5]DatosVinculos!$B$1:$DH$127,$DF31,FALSE)</f>
        <v>1727272.044</v>
      </c>
      <c r="J31" s="157">
        <f>HLOOKUP(J$1,[5]DatosVinculos!$B$1:$DH$127,$DF31,FALSE)</f>
        <v>1780884.4804996999</v>
      </c>
      <c r="K31" s="157">
        <f>HLOOKUP(K$1,[5]DatosVinculos!$B$1:$DH$127,$DF31,FALSE)</f>
        <v>1430890.1850020278</v>
      </c>
      <c r="L31" s="157">
        <f>HLOOKUP(L$1,[5]DatosVinculos!$B$1:$DH$127,$DF31,FALSE)</f>
        <v>1519896.76744707</v>
      </c>
      <c r="M31" s="157">
        <f>HLOOKUP(M$1,[5]DatosVinculos!$B$1:$DH$127,$DF31,FALSE)</f>
        <v>6282752.545072984</v>
      </c>
      <c r="N31" s="157">
        <f>HLOOKUP(N$1,[5]DatosVinculos!$B$1:$DH$127,$DF31,FALSE)</f>
        <v>6711034.4551067697</v>
      </c>
      <c r="O31" s="157">
        <f>HLOOKUP(O$1,[5]DatosVinculos!$B$1:$DH$127,$DF31,FALSE)</f>
        <v>1201392.9558524799</v>
      </c>
      <c r="P31" s="157">
        <f>HLOOKUP(P$1,[5]DatosVinculos!$B$1:$DH$127,$DF31,FALSE)</f>
        <v>1483183.7572705201</v>
      </c>
      <c r="Q31" s="157">
        <f>HLOOKUP(Q$1,[5]DatosVinculos!$B$1:$DH$127,$DF31,FALSE)</f>
        <v>5061628.5100655984</v>
      </c>
      <c r="R31" s="157">
        <f>HLOOKUP(R$1,[5]DatosVinculos!$B$1:$DH$127,$DF31,FALSE)</f>
        <v>5248878.8580880202</v>
      </c>
      <c r="S31" s="157">
        <f>HLOOKUP(S$1,[5]DatosVinculos!$B$1:$DH$127,$DF31,FALSE)</f>
        <v>210523.46545918728</v>
      </c>
      <c r="T31" s="157">
        <f>HLOOKUP(T$1,[5]DatosVinculos!$B$1:$DH$127,$DF31,FALSE)</f>
        <v>232169.11483442</v>
      </c>
      <c r="U31" s="157">
        <f>HLOOKUP(U$1,[5]DatosVinculos!$B$1:$DH$127,$DF31,FALSE)</f>
        <v>4902900.1299443301</v>
      </c>
      <c r="V31" s="157">
        <f>HLOOKUP(V$1,[5]DatosVinculos!$B$1:$DH$127,$DF31,FALSE)</f>
        <v>5044198.8381162398</v>
      </c>
      <c r="W31" s="157">
        <f>HLOOKUP(W$1,[5]DatosVinculos!$B$1:$DH$127,$DF31,FALSE)</f>
        <v>1464493.3740000001</v>
      </c>
      <c r="X31" s="157">
        <f>HLOOKUP(X$1,[5]DatosVinculos!$B$1:$DH$127,$DF31,FALSE)</f>
        <v>1442114.68994719</v>
      </c>
      <c r="Y31" s="157">
        <f>HLOOKUP(Y$1,[5]DatosVinculos!$B$1:$DH$127,$DF31,FALSE)</f>
        <v>-288334.2899260883</v>
      </c>
      <c r="Z31" s="157">
        <f>HLOOKUP(Z$1,[5]DatosVinculos!$B$1:$DH$127,$DF31,FALSE)</f>
        <v>990722.03167318541</v>
      </c>
      <c r="AA31" s="157">
        <f>HLOOKUP(AA$1,[5]DatosVinculos!$B$1:$DH$127,$DF31,FALSE)</f>
        <v>89.496394499054134</v>
      </c>
      <c r="AB31" s="157">
        <f>HLOOKUP(AB$1,[5]DatosVinculos!$B$1:$DH$127,$DF31,FALSE)</f>
        <v>36.494956127898291</v>
      </c>
      <c r="AC31" s="157">
        <f>HLOOKUP(AC$1,[5]DatosVinculos!$B$1:$DH$127,$DF31,FALSE)</f>
        <v>36.575664554448203</v>
      </c>
      <c r="AD31" s="157">
        <f>HLOOKUP(AD$1,[5]DatosVinculos!$B$1:$DH$127,$DF31,FALSE)</f>
        <v>38.880424947408734</v>
      </c>
      <c r="AE31" s="157">
        <f>HLOOKUP(AE$1,[5]DatosVinculos!$B$1:$DH$127,$DF31,FALSE)</f>
        <v>38.867012839052798</v>
      </c>
      <c r="AF31" s="157">
        <f>HLOOKUP(AF$1,[5]DatosVinculos!$B$1:$DH$127,$DF31,FALSE)</f>
        <v>73.903084436666674</v>
      </c>
      <c r="AG31" s="157">
        <f>HLOOKUP(AG$1,[5]DatosVinculos!$B$1:$DH$127,$DF31,FALSE)</f>
        <v>74.793347931334097</v>
      </c>
      <c r="AH31" s="157">
        <f>HLOOKUP(AH$1,[5]DatosVinculos!$B$1:$DH$127,$DF31,FALSE)</f>
        <v>26.808821216666669</v>
      </c>
      <c r="AI31" s="157">
        <f>HLOOKUP(AI$1,[5]DatosVinculos!$B$1:$DH$127,$DF31,FALSE)</f>
        <v>26.6853904330424</v>
      </c>
      <c r="AJ31" s="157">
        <f>HLOOKUP(AJ$1,[5]DatosVinculos!$B$1:$DH$127,$DF31,FALSE)</f>
        <v>17</v>
      </c>
      <c r="AK31" s="157">
        <f>HLOOKUP(AK$1,[5]DatosVinculos!$B$1:$DH$127,$DF31,FALSE)</f>
        <v>17</v>
      </c>
      <c r="AL31" s="157">
        <f>HLOOKUP(AL$1,[5]DatosVinculos!$B$1:$DH$127,$DF31,FALSE)</f>
        <v>0</v>
      </c>
      <c r="AM31" s="157">
        <f>HLOOKUP(AM$1,[5]DatosVinculos!$B$1:$DH$127,$DF31,FALSE)</f>
        <v>99.051597053333296</v>
      </c>
      <c r="AN31" s="157">
        <f>HLOOKUP(AN$1,[5]DatosVinculos!$B$1:$DH$127,$DF31,FALSE)</f>
        <v>355.55250000000001</v>
      </c>
      <c r="AO31" s="157">
        <f>HLOOKUP(AO$1,[5]DatosVinculos!$B$1:$DH$127,$DF31,FALSE)</f>
        <v>0.99333333333333296</v>
      </c>
      <c r="AP31" s="157">
        <f>HLOOKUP(AP$1,[5]DatosVinculos!$B$1:$DH$127,$DF31,FALSE)</f>
        <v>18.899999999999999</v>
      </c>
      <c r="AQ31" s="157">
        <f>HLOOKUP(AQ$1,[5]DatosVinculos!$B$1:$DH$127,$DF31,FALSE)</f>
        <v>145.59175640000001</v>
      </c>
      <c r="AR31" s="157">
        <f>HLOOKUP(AR$1,[5]DatosVinculos!$B$1:$DH$127,$DF31,FALSE)</f>
        <v>82.66132518992417</v>
      </c>
      <c r="AS31" s="157">
        <f>HLOOKUP(AS$1,[5]DatosVinculos!$B$1:$DH$127,$DF31,FALSE)</f>
        <v>4.2392578125</v>
      </c>
      <c r="AT31" s="157">
        <f>HLOOKUP(AT$1,[5]DatosVinculos!$B$1:$DH$127,$DF31,FALSE)</f>
        <v>4.0233333333333334</v>
      </c>
      <c r="AU31" s="157">
        <f>HLOOKUP(AU$1,[5]DatosVinculos!$B$1:$DH$127,$DF31,FALSE)</f>
        <v>65.335000000000008</v>
      </c>
      <c r="AV31" s="157">
        <f>HLOOKUP(AV$1,[5]DatosVinculos!$B$1:$DH$127,$DF31,FALSE)</f>
        <v>65.335000000000008</v>
      </c>
      <c r="AW31" s="157">
        <f>HLOOKUP(AW$1,[5]DatosVinculos!$B$1:$DH$127,$DF31,FALSE)</f>
        <v>63.885170916567233</v>
      </c>
      <c r="AX31" s="157">
        <f>HLOOKUP(AX$1,[5]DatosVinculos!$B$1:$DH$127,$DF31,FALSE)</f>
        <v>74.895375836440039</v>
      </c>
      <c r="AY31" s="157">
        <f>HLOOKUP(AY$1,[5]DatosVinculos!$B$1:$DH$127,$DF31,FALSE)</f>
        <v>73.828487904086899</v>
      </c>
      <c r="AZ31" s="157">
        <f>HLOOKUP(AZ$1,[5]DatosVinculos!$B$1:$DH$127,$DF31,FALSE)</f>
        <v>537657.53243746771</v>
      </c>
      <c r="BA31" s="157">
        <f>HLOOKUP(BA$1,[5]DatosVinculos!$B$1:$DH$127,$DF31,FALSE)</f>
        <v>529998.577172274</v>
      </c>
      <c r="BB31" s="157">
        <f>HLOOKUP(BB$1,[5]DatosVinculos!$B$1:$DH$127,$DF31,FALSE)</f>
        <v>27.333034553333331</v>
      </c>
      <c r="BC31" s="157">
        <f>HLOOKUP(BC$1,[5]DatosVinculos!$B$1:$DH$127,$DF31,FALSE)</f>
        <v>27.025226575123099</v>
      </c>
      <c r="BD31" s="157">
        <f>HLOOKUP(BD$1,[5]DatosVinculos!$B$1:$DH$127,$DF31,FALSE)</f>
        <v>196217.88058139439</v>
      </c>
      <c r="BE31" s="157">
        <f>HLOOKUP(BE$1,[5]DatosVinculos!$B$1:$DH$127,$DF31,FALSE)</f>
        <v>194008.19438667601</v>
      </c>
      <c r="BF31" s="157">
        <f>HLOOKUP(BF$1,[5]DatosVinculos!$B$1:$DH$127,$DF31,FALSE)</f>
        <v>74.952988628902801</v>
      </c>
      <c r="BG31" s="157">
        <f>HLOOKUP(BG$1,[5]DatosVinculos!$B$1:$DH$127,$DF31,FALSE)</f>
        <v>73.584196871843602</v>
      </c>
      <c r="BH31" s="157">
        <f>HLOOKUP(BH$1,[5]DatosVinculos!$B$1:$DH$127,$DF31,FALSE)</f>
        <v>501008.57394926844</v>
      </c>
      <c r="BI31" s="157">
        <f>HLOOKUP(BI$1,[5]DatosVinculos!$B$1:$DH$127,$DF31,FALSE)</f>
        <v>491859.15350879403</v>
      </c>
      <c r="BJ31" s="157">
        <f>HLOOKUP(BJ$1,[5]DatosVinculos!$B$1:$DH$127,$DF31,FALSE)</f>
        <v>27.354060316666668</v>
      </c>
      <c r="BK31" s="157">
        <f>HLOOKUP(BK$1,[5]DatosVinculos!$B$1:$DH$127,$DF31,FALSE)</f>
        <v>26.926103295823399</v>
      </c>
      <c r="BL31" s="157">
        <f>HLOOKUP(BL$1,[5]DatosVinculos!$B$1:$DH$127,$DF31,FALSE)</f>
        <v>182842.85925979438</v>
      </c>
      <c r="BM31" s="157">
        <f>HLOOKUP(BM$1,[5]DatosVinculos!$B$1:$DH$127,$DF31,FALSE)</f>
        <v>179982.26436380899</v>
      </c>
      <c r="BN31" s="157">
        <f>HLOOKUP(BN$1,[5]DatosVinculos!$B$1:$DH$127,$DF31,FALSE)</f>
        <v>69.696805199214324</v>
      </c>
      <c r="BO31" s="157">
        <f>HLOOKUP(BO$1,[5]DatosVinculos!$B$1:$DH$127,$DF31,FALSE)</f>
        <v>68.715837893991505</v>
      </c>
      <c r="BP31" s="157">
        <f>HLOOKUP(BP$1,[5]DatosVinculos!$B$1:$DH$127,$DF31,FALSE)</f>
        <v>298135.16774422105</v>
      </c>
      <c r="BQ31" s="157">
        <f>HLOOKUP(BQ$1,[5]DatosVinculos!$B$1:$DH$127,$DF31,FALSE)</f>
        <v>293938.98039741802</v>
      </c>
      <c r="BR31" s="157">
        <f>HLOOKUP(BR$1,[5]DatosVinculos!$B$1:$DH$127,$DF31,FALSE)</f>
        <v>25.435818480000002</v>
      </c>
      <c r="BS31" s="157">
        <f>HLOOKUP(BS$1,[5]DatosVinculos!$B$1:$DH$127,$DF31,FALSE)</f>
        <v>25.1526184784103</v>
      </c>
      <c r="BT31" s="157">
        <f>HLOOKUP(BT$1,[5]DatosVinculos!$B$1:$DH$127,$DF31,FALSE)</f>
        <v>108804.29867008945</v>
      </c>
      <c r="BU31" s="157">
        <f>HLOOKUP(BU$1,[5]DatosVinculos!$B$1:$DH$127,$DF31,FALSE)</f>
        <v>107592.881880791</v>
      </c>
      <c r="BV31" s="157">
        <f>HLOOKUP(BV$1,[5]DatosVinculos!$B$1:$DH$127,$DF31,FALSE)</f>
        <v>72.395933995390578</v>
      </c>
      <c r="BW31" s="157">
        <f>HLOOKUP(BW$1,[5]DatosVinculos!$B$1:$DH$127,$DF31,FALSE)</f>
        <v>72.153877963150705</v>
      </c>
      <c r="BX31" s="157">
        <f>HLOOKUP(BX$1,[5]DatosVinculos!$B$1:$DH$127,$DF31,FALSE)</f>
        <v>749084.94622082647</v>
      </c>
      <c r="BY31" s="157">
        <f>HLOOKUP(BY$1,[5]DatosVinculos!$B$1:$DH$127,$DF31,FALSE)</f>
        <v>746580.37835523405</v>
      </c>
      <c r="BZ31" s="157">
        <f>HLOOKUP(BZ$1,[5]DatosVinculos!$B$1:$DH$127,$DF31,FALSE)</f>
        <v>26.420864349999999</v>
      </c>
      <c r="CA31" s="157">
        <f>HLOOKUP(CA$1,[5]DatosVinculos!$B$1:$DH$127,$DF31,FALSE)</f>
        <v>26.414741264597001</v>
      </c>
      <c r="CB31" s="157">
        <f>HLOOKUP(CB$1,[5]DatosVinculos!$B$1:$DH$127,$DF31,FALSE)</f>
        <v>273378.22248398111</v>
      </c>
      <c r="CC31" s="157">
        <f>HLOOKUP(CC$1,[5]DatosVinculos!$B$1:$DH$127,$DF31,FALSE)</f>
        <v>273314.86656279402</v>
      </c>
      <c r="CD31" s="157">
        <f>HLOOKUP(CD$1,[5]DatosVinculos!$B$1:$DH$127,$DF31,FALSE)</f>
        <v>68.01778742521681</v>
      </c>
      <c r="CE31" s="157">
        <f>HLOOKUP(CE$1,[5]DatosVinculos!$B$1:$DH$127,$DF31,FALSE)</f>
        <v>66.881171884423196</v>
      </c>
      <c r="CF31" s="157">
        <f>HLOOKUP(CF$1,[5]DatosVinculos!$B$1:$DH$127,$DF31,FALSE)</f>
        <v>272177.10617667792</v>
      </c>
      <c r="CG31" s="157">
        <f>HLOOKUP(CG$1,[5]DatosVinculos!$B$1:$DH$127,$DF31,FALSE)</f>
        <v>267628.87342139002</v>
      </c>
      <c r="CH31" s="157">
        <f>HLOOKUP(CH$1,[5]DatosVinculos!$B$1:$DH$127,$DF31,FALSE)</f>
        <v>24.823061679999999</v>
      </c>
      <c r="CI31" s="157">
        <f>HLOOKUP(CI$1,[5]DatosVinculos!$B$1:$DH$127,$DF31,FALSE)</f>
        <v>24.495277913112901</v>
      </c>
      <c r="CJ31" s="157">
        <f>HLOOKUP(CJ$1,[5]DatosVinculos!$B$1:$DH$127,$DF31,FALSE)</f>
        <v>99330.915489361767</v>
      </c>
      <c r="CK31" s="157">
        <f>HLOOKUP(CK$1,[5]DatosVinculos!$B$1:$DH$127,$DF31,FALSE)</f>
        <v>98019.269808273006</v>
      </c>
      <c r="CL31" s="157">
        <f>HLOOKUP(CL$1,[5]DatosVinculos!$B$1:$DH$127,$DF31,FALSE)</f>
        <v>4949.1747880000003</v>
      </c>
      <c r="CM31" s="157">
        <f>HLOOKUP(CM$1,[5]DatosVinculos!$B$1:$DH$127,$DF31,FALSE)</f>
        <v>4942.5624545595301</v>
      </c>
      <c r="CN31" s="157">
        <f>HLOOKUP(CN$1,[5]DatosVinculos!$B$1:$DH$127,$DF31,FALSE)</f>
        <v>172.39813470000001</v>
      </c>
      <c r="CO31" s="157">
        <f>HLOOKUP(CO$1,[5]DatosVinculos!$B$1:$DH$127,$DF31,FALSE)</f>
        <v>173.80841665605999</v>
      </c>
      <c r="CP31" s="157">
        <f>HLOOKUP(CP$1,[5]DatosVinculos!$B$1:$DH$127,$DF31,FALSE)</f>
        <v>45.430968</v>
      </c>
      <c r="CQ31" s="157">
        <f>HLOOKUP(CQ$1,[5]DatosVinculos!$B$1:$DH$127,$DF31,FALSE)</f>
        <v>45.4990418400902</v>
      </c>
      <c r="CR31" s="157">
        <f>HLOOKUP(CR$1,[5]DatosVinculos!$B$1:$DH$127,$DF31,FALSE)</f>
        <v>42.214184000000003</v>
      </c>
      <c r="CS31" s="157">
        <f>HLOOKUP(CS$1,[5]DatosVinculos!$B$1:$DH$127,$DF31,FALSE)</f>
        <v>42.435896335100999</v>
      </c>
      <c r="CT31" s="157">
        <f>HLOOKUP(CT$1,[5]DatosVinculos!$B$1:$DH$127,$DF31,FALSE)</f>
        <v>4681.2072690000005</v>
      </c>
      <c r="CU31" s="157">
        <f>HLOOKUP(CU$1,[5]DatosVinculos!$B$1:$DH$127,$DF31,FALSE)</f>
        <v>4677.5291689095302</v>
      </c>
      <c r="CV31" s="157">
        <f>HLOOKUP(CV$1,[5]DatosVinculos!$B$1:$DH$127,$DF31,FALSE)</f>
        <v>45.601064270000002</v>
      </c>
      <c r="CW31" s="157">
        <f>HLOOKUP(CW$1,[5]DatosVinculos!$B$1:$DH$127,$DF31,FALSE)</f>
        <v>45.6032989733324</v>
      </c>
      <c r="CX31" s="157">
        <f>HLOOKUP(CX$1,[5]DatosVinculos!$B$1:$DH$127,$DF31,FALSE)</f>
        <v>9441.091574</v>
      </c>
      <c r="CY31" s="157">
        <f>HLOOKUP(CY$1,[5]DatosVinculos!$B$1:$DH$127,$DF31,FALSE)</f>
        <v>5336.1519280000002</v>
      </c>
      <c r="CZ31" s="157">
        <f>HLOOKUP(CZ$1,[5]DatosVinculos!$B$1:$DH$127,$DF31,FALSE)</f>
        <v>5333.8733779246604</v>
      </c>
      <c r="DA31" s="157">
        <f>HLOOKUP(DA$1,[5]DatosVinculos!$B$1:$DH$127,$DF31,FALSE)</f>
        <v>7.2519888090000002</v>
      </c>
      <c r="DB31" s="157">
        <f>HLOOKUP(DB$1,[5]DatosVinculos!$B$1:$DH$127,$DF31,FALSE)</f>
        <v>7.2589855153359499</v>
      </c>
      <c r="DC31" s="157">
        <f>HLOOKUP(DC$1,[5]DatosVinculos!$B$1:$DH$127,$DF31,FALSE)</f>
        <v>2.0308017486916401</v>
      </c>
      <c r="DD31" s="157">
        <f>HLOOKUP(DD$1,[5]DatosVinculos!$B$1:$DH$127,$DF31,FALSE)</f>
        <v>1.74663433501939</v>
      </c>
      <c r="DF31">
        <v>31</v>
      </c>
    </row>
    <row r="32" spans="1:110">
      <c r="A32" t="s">
        <v>36</v>
      </c>
      <c r="B32" s="157">
        <f>HLOOKUP(B$1,[5]DatosVinculos!$B$1:$DH$127,$DF32,FALSE)</f>
        <v>10665936.57</v>
      </c>
      <c r="C32" s="157">
        <f>HLOOKUP(C$1,[5]DatosVinculos!$B$1:$DH$127,$DF32,FALSE)</f>
        <v>10558939.049871</v>
      </c>
      <c r="D32" s="157">
        <f>HLOOKUP(D$1,[5]DatosVinculos!$B$1:$DH$127,$DF32,FALSE)</f>
        <v>4121183.682</v>
      </c>
      <c r="E32" s="157">
        <f>HLOOKUP(E$1,[5]DatosVinculos!$B$1:$DH$127,$DF32,FALSE)</f>
        <v>7752222.341</v>
      </c>
      <c r="F32" s="157">
        <f>HLOOKUP(F$1,[5]DatosVinculos!$B$1:$DH$127,$DF32,FALSE)</f>
        <v>7653481.3094568197</v>
      </c>
      <c r="G32" s="157">
        <f>HLOOKUP(G$1,[5]DatosVinculos!$B$1:$DH$127,$DF32,FALSE)</f>
        <v>2309552.2609999999</v>
      </c>
      <c r="H32" s="157">
        <f>HLOOKUP(H$1,[5]DatosVinculos!$B$1:$DH$127,$DF32,FALSE)</f>
        <v>2269083.4801927698</v>
      </c>
      <c r="I32" s="157">
        <f>HLOOKUP(I$1,[5]DatosVinculos!$B$1:$DH$127,$DF32,FALSE)</f>
        <v>1692546.7879999999</v>
      </c>
      <c r="J32" s="157">
        <f>HLOOKUP(J$1,[5]DatosVinculos!$B$1:$DH$127,$DF32,FALSE)</f>
        <v>1726456.65964138</v>
      </c>
      <c r="K32" s="157">
        <f>HLOOKUP(K$1,[5]DatosVinculos!$B$1:$DH$127,$DF32,FALSE)</f>
        <v>1456408.8352205588</v>
      </c>
      <c r="L32" s="157">
        <f>HLOOKUP(L$1,[5]DatosVinculos!$B$1:$DH$127,$DF32,FALSE)</f>
        <v>1476971.5898132001</v>
      </c>
      <c r="M32" s="157">
        <f>HLOOKUP(M$1,[5]DatosVinculos!$B$1:$DH$127,$DF32,FALSE)</f>
        <v>6988536.9618386924</v>
      </c>
      <c r="N32" s="157">
        <f>HLOOKUP(N$1,[5]DatosVinculos!$B$1:$DH$127,$DF32,FALSE)</f>
        <v>6942403.8558785496</v>
      </c>
      <c r="O32" s="157">
        <f>HLOOKUP(O$1,[5]DatosVinculos!$B$1:$DH$127,$DF32,FALSE)</f>
        <v>1556103.1999976204</v>
      </c>
      <c r="P32" s="157">
        <f>HLOOKUP(P$1,[5]DatosVinculos!$B$1:$DH$127,$DF32,FALSE)</f>
        <v>1498042.0221633499</v>
      </c>
      <c r="Q32" s="157">
        <f>HLOOKUP(Q$1,[5]DatosVinculos!$B$1:$DH$127,$DF32,FALSE)</f>
        <v>5463527.7235209337</v>
      </c>
      <c r="R32" s="157">
        <f>HLOOKUP(R$1,[5]DatosVinculos!$B$1:$DH$127,$DF32,FALSE)</f>
        <v>5468186.8426746996</v>
      </c>
      <c r="S32" s="157">
        <f>HLOOKUP(S$1,[5]DatosVinculos!$B$1:$DH$127,$DF32,FALSE)</f>
        <v>241154.86692291667</v>
      </c>
      <c r="T32" s="157">
        <f>HLOOKUP(T$1,[5]DatosVinculos!$B$1:$DH$127,$DF32,FALSE)</f>
        <v>249016.620648613</v>
      </c>
      <c r="U32" s="157">
        <f>HLOOKUP(U$1,[5]DatosVinculos!$B$1:$DH$127,$DF32,FALSE)</f>
        <v>5252006.3881179504</v>
      </c>
      <c r="V32" s="157">
        <f>HLOOKUP(V$1,[5]DatosVinculos!$B$1:$DH$127,$DF32,FALSE)</f>
        <v>5228140.2670872901</v>
      </c>
      <c r="W32" s="157">
        <f>HLOOKUP(W$1,[5]DatosVinculos!$B$1:$DH$127,$DF32,FALSE)</f>
        <v>1500793.108</v>
      </c>
      <c r="X32" s="157">
        <f>HLOOKUP(X$1,[5]DatosVinculos!$B$1:$DH$127,$DF32,FALSE)</f>
        <v>1513750.5402303101</v>
      </c>
      <c r="Y32" s="157">
        <f>HLOOKUP(Y$1,[5]DatosVinculos!$B$1:$DH$127,$DF32,FALSE)</f>
        <v>357401.27942733554</v>
      </c>
      <c r="Z32" s="157">
        <f>HLOOKUP(Z$1,[5]DatosVinculos!$B$1:$DH$127,$DF32,FALSE)</f>
        <v>1068759.0869205173</v>
      </c>
      <c r="AA32" s="157">
        <f>HLOOKUP(AA$1,[5]DatosVinculos!$B$1:$DH$127,$DF32,FALSE)</f>
        <v>-220.15399539969906</v>
      </c>
      <c r="AB32" s="157">
        <f>HLOOKUP(AB$1,[5]DatosVinculos!$B$1:$DH$127,$DF32,FALSE)</f>
        <v>37.419543432704621</v>
      </c>
      <c r="AC32" s="157">
        <f>HLOOKUP(AC$1,[5]DatosVinculos!$B$1:$DH$127,$DF32,FALSE)</f>
        <v>37.667819393612099</v>
      </c>
      <c r="AD32" s="157">
        <f>HLOOKUP(AD$1,[5]DatosVinculos!$B$1:$DH$127,$DF32,FALSE)</f>
        <v>40.538896547831364</v>
      </c>
      <c r="AE32" s="157">
        <f>HLOOKUP(AE$1,[5]DatosVinculos!$B$1:$DH$127,$DF32,FALSE)</f>
        <v>40.304601525887399</v>
      </c>
      <c r="AF32" s="157">
        <f>HLOOKUP(AF$1,[5]DatosVinculos!$B$1:$DH$127,$DF32,FALSE)</f>
        <v>77.420048073333334</v>
      </c>
      <c r="AG32" s="157">
        <f>HLOOKUP(AG$1,[5]DatosVinculos!$B$1:$DH$127,$DF32,FALSE)</f>
        <v>76.521798770452094</v>
      </c>
      <c r="AH32" s="157">
        <f>HLOOKUP(AH$1,[5]DatosVinculos!$B$1:$DH$127,$DF32,FALSE)</f>
        <v>27.88008511</v>
      </c>
      <c r="AI32" s="157">
        <f>HLOOKUP(AI$1,[5]DatosVinculos!$B$1:$DH$127,$DF32,FALSE)</f>
        <v>27.7888625596417</v>
      </c>
      <c r="AJ32" s="157">
        <f>HLOOKUP(AJ$1,[5]DatosVinculos!$B$1:$DH$127,$DF32,FALSE)</f>
        <v>16.25</v>
      </c>
      <c r="AK32" s="157">
        <f>HLOOKUP(AK$1,[5]DatosVinculos!$B$1:$DH$127,$DF32,FALSE)</f>
        <v>16.25</v>
      </c>
      <c r="AL32" s="157">
        <f>HLOOKUP(AL$1,[5]DatosVinculos!$B$1:$DH$127,$DF32,FALSE)</f>
        <v>0</v>
      </c>
      <c r="AM32" s="157">
        <f>HLOOKUP(AM$1,[5]DatosVinculos!$B$1:$DH$127,$DF32,FALSE)</f>
        <v>95.2003411266667</v>
      </c>
      <c r="AN32" s="157">
        <f>HLOOKUP(AN$1,[5]DatosVinculos!$B$1:$DH$127,$DF32,FALSE)</f>
        <v>349.33305084745803</v>
      </c>
      <c r="AO32" s="157">
        <f>HLOOKUP(AO$1,[5]DatosVinculos!$B$1:$DH$127,$DF32,FALSE)</f>
        <v>1.0166666666666699</v>
      </c>
      <c r="AP32" s="157">
        <f>HLOOKUP(AP$1,[5]DatosVinculos!$B$1:$DH$127,$DF32,FALSE)</f>
        <v>21.2</v>
      </c>
      <c r="AQ32" s="157">
        <f>HLOOKUP(AQ$1,[5]DatosVinculos!$B$1:$DH$127,$DF32,FALSE)</f>
        <v>145.99118113333299</v>
      </c>
      <c r="AR32" s="157">
        <f>HLOOKUP(AR$1,[5]DatosVinculos!$B$1:$DH$127,$DF32,FALSE)</f>
        <v>83.260248109844539</v>
      </c>
      <c r="AS32" s="157">
        <f>HLOOKUP(AS$1,[5]DatosVinculos!$B$1:$DH$127,$DF32,FALSE)</f>
        <v>4.03125</v>
      </c>
      <c r="AT32" s="157">
        <f>HLOOKUP(AT$1,[5]DatosVinculos!$B$1:$DH$127,$DF32,FALSE)</f>
        <v>3.7699999999999996</v>
      </c>
      <c r="AU32" s="157">
        <f>HLOOKUP(AU$1,[5]DatosVinculos!$B$1:$DH$127,$DF32,FALSE)</f>
        <v>84.165000000000006</v>
      </c>
      <c r="AV32" s="157">
        <f>HLOOKUP(AV$1,[5]DatosVinculos!$B$1:$DH$127,$DF32,FALSE)</f>
        <v>84.165000000000006</v>
      </c>
      <c r="AW32" s="157">
        <f>HLOOKUP(AW$1,[5]DatosVinculos!$B$1:$DH$127,$DF32,FALSE)</f>
        <v>56.808552512626221</v>
      </c>
      <c r="AX32" s="157">
        <f>HLOOKUP(AX$1,[5]DatosVinculos!$B$1:$DH$127,$DF32,FALSE)</f>
        <v>75.64366446882147</v>
      </c>
      <c r="AY32" s="157">
        <f>HLOOKUP(AY$1,[5]DatosVinculos!$B$1:$DH$127,$DF32,FALSE)</f>
        <v>75.095846445412505</v>
      </c>
      <c r="AZ32" s="157">
        <f>HLOOKUP(AZ$1,[5]DatosVinculos!$B$1:$DH$127,$DF32,FALSE)</f>
        <v>543029.3329677945</v>
      </c>
      <c r="BA32" s="157">
        <f>HLOOKUP(BA$1,[5]DatosVinculos!$B$1:$DH$127,$DF32,FALSE)</f>
        <v>539096.66712055402</v>
      </c>
      <c r="BB32" s="157">
        <f>HLOOKUP(BB$1,[5]DatosVinculos!$B$1:$DH$127,$DF32,FALSE)</f>
        <v>28.305513880000003</v>
      </c>
      <c r="BC32" s="157">
        <f>HLOOKUP(BC$1,[5]DatosVinculos!$B$1:$DH$127,$DF32,FALSE)</f>
        <v>28.289445641244701</v>
      </c>
      <c r="BD32" s="157">
        <f>HLOOKUP(BD$1,[5]DatosVinculos!$B$1:$DH$127,$DF32,FALSE)</f>
        <v>203199.09710221004</v>
      </c>
      <c r="BE32" s="157">
        <f>HLOOKUP(BE$1,[5]DatosVinculos!$B$1:$DH$127,$DF32,FALSE)</f>
        <v>203083.74672825899</v>
      </c>
      <c r="BF32" s="157">
        <f>HLOOKUP(BF$1,[5]DatosVinculos!$B$1:$DH$127,$DF32,FALSE)</f>
        <v>75.765933081609177</v>
      </c>
      <c r="BG32" s="157">
        <f>HLOOKUP(BG$1,[5]DatosVinculos!$B$1:$DH$127,$DF32,FALSE)</f>
        <v>75.145272765379502</v>
      </c>
      <c r="BH32" s="157">
        <f>HLOOKUP(BH$1,[5]DatosVinculos!$B$1:$DH$127,$DF32,FALSE)</f>
        <v>506442.54193908302</v>
      </c>
      <c r="BI32" s="157">
        <f>HLOOKUP(BI$1,[5]DatosVinculos!$B$1:$DH$127,$DF32,FALSE)</f>
        <v>502293.85960338201</v>
      </c>
      <c r="BJ32" s="157">
        <f>HLOOKUP(BJ$1,[5]DatosVinculos!$B$1:$DH$127,$DF32,FALSE)</f>
        <v>28.351266236666667</v>
      </c>
      <c r="BK32" s="157">
        <f>HLOOKUP(BK$1,[5]DatosVinculos!$B$1:$DH$127,$DF32,FALSE)</f>
        <v>28.301645662336099</v>
      </c>
      <c r="BL32" s="157">
        <f>HLOOKUP(BL$1,[5]DatosVinculos!$B$1:$DH$127,$DF32,FALSE)</f>
        <v>189508.4869425885</v>
      </c>
      <c r="BM32" s="157">
        <f>HLOOKUP(BM$1,[5]DatosVinculos!$B$1:$DH$127,$DF32,FALSE)</f>
        <v>189176.80793119001</v>
      </c>
      <c r="BN32" s="157">
        <f>HLOOKUP(BN$1,[5]DatosVinculos!$B$1:$DH$127,$DF32,FALSE)</f>
        <v>70.393154290363469</v>
      </c>
      <c r="BO32" s="157">
        <f>HLOOKUP(BO$1,[5]DatosVinculos!$B$1:$DH$127,$DF32,FALSE)</f>
        <v>69.923209383700097</v>
      </c>
      <c r="BP32" s="157">
        <f>HLOOKUP(BP$1,[5]DatosVinculos!$B$1:$DH$127,$DF32,FALSE)</f>
        <v>301113.87175375043</v>
      </c>
      <c r="BQ32" s="157">
        <f>HLOOKUP(BQ$1,[5]DatosVinculos!$B$1:$DH$127,$DF32,FALSE)</f>
        <v>299103.63465360802</v>
      </c>
      <c r="BR32" s="157">
        <f>HLOOKUP(BR$1,[5]DatosVinculos!$B$1:$DH$127,$DF32,FALSE)</f>
        <v>26.340796943333334</v>
      </c>
      <c r="BS32" s="157">
        <f>HLOOKUP(BS$1,[5]DatosVinculos!$B$1:$DH$127,$DF32,FALSE)</f>
        <v>26.328295319582701</v>
      </c>
      <c r="BT32" s="157">
        <f>HLOOKUP(BT$1,[5]DatosVinculos!$B$1:$DH$127,$DF32,FALSE)</f>
        <v>112675.43602279313</v>
      </c>
      <c r="BU32" s="157">
        <f>HLOOKUP(BU$1,[5]DatosVinculos!$B$1:$DH$127,$DF32,FALSE)</f>
        <v>112621.95905690599</v>
      </c>
      <c r="BV32" s="157">
        <f>HLOOKUP(BV$1,[5]DatosVinculos!$B$1:$DH$127,$DF32,FALSE)</f>
        <v>73.424370127367283</v>
      </c>
      <c r="BW32" s="157">
        <f>HLOOKUP(BW$1,[5]DatosVinculos!$B$1:$DH$127,$DF32,FALSE)</f>
        <v>72.970077310265495</v>
      </c>
      <c r="BX32" s="157">
        <f>HLOOKUP(BX$1,[5]DatosVinculos!$B$1:$DH$127,$DF32,FALSE)</f>
        <v>759726.2347863192</v>
      </c>
      <c r="BY32" s="157">
        <f>HLOOKUP(BY$1,[5]DatosVinculos!$B$1:$DH$127,$DF32,FALSE)</f>
        <v>755025.64054409403</v>
      </c>
      <c r="BZ32" s="157">
        <f>HLOOKUP(BZ$1,[5]DatosVinculos!$B$1:$DH$127,$DF32,FALSE)</f>
        <v>27.475064069999998</v>
      </c>
      <c r="CA32" s="157">
        <f>HLOOKUP(CA$1,[5]DatosVinculos!$B$1:$DH$127,$DF32,FALSE)</f>
        <v>27.4654989253374</v>
      </c>
      <c r="CB32" s="157">
        <f>HLOOKUP(CB$1,[5]DatosVinculos!$B$1:$DH$127,$DF32,FALSE)</f>
        <v>284286.08839551819</v>
      </c>
      <c r="CC32" s="157">
        <f>HLOOKUP(CC$1,[5]DatosVinculos!$B$1:$DH$127,$DF32,FALSE)</f>
        <v>284187.11728699901</v>
      </c>
      <c r="CD32" s="157">
        <f>HLOOKUP(CD$1,[5]DatosVinculos!$B$1:$DH$127,$DF32,FALSE)</f>
        <v>68.773534154992404</v>
      </c>
      <c r="CE32" s="157">
        <f>HLOOKUP(CE$1,[5]DatosVinculos!$B$1:$DH$127,$DF32,FALSE)</f>
        <v>68.158003638631499</v>
      </c>
      <c r="CF32" s="157">
        <f>HLOOKUP(CF$1,[5]DatosVinculos!$B$1:$DH$127,$DF32,FALSE)</f>
        <v>275201.27037988679</v>
      </c>
      <c r="CG32" s="157">
        <f>HLOOKUP(CG$1,[5]DatosVinculos!$B$1:$DH$127,$DF32,FALSE)</f>
        <v>272738.18945582298</v>
      </c>
      <c r="CH32" s="157">
        <f>HLOOKUP(CH$1,[5]DatosVinculos!$B$1:$DH$127,$DF32,FALSE)</f>
        <v>25.734742483333331</v>
      </c>
      <c r="CI32" s="157">
        <f>HLOOKUP(CI$1,[5]DatosVinculos!$B$1:$DH$127,$DF32,FALSE)</f>
        <v>25.656633968298099</v>
      </c>
      <c r="CJ32" s="157">
        <f>HLOOKUP(CJ$1,[5]DatosVinculos!$B$1:$DH$127,$DF32,FALSE)</f>
        <v>102979.05889715662</v>
      </c>
      <c r="CK32" s="157">
        <f>HLOOKUP(CK$1,[5]DatosVinculos!$B$1:$DH$127,$DF32,FALSE)</f>
        <v>102666.503161135</v>
      </c>
      <c r="CL32" s="157">
        <f>HLOOKUP(CL$1,[5]DatosVinculos!$B$1:$DH$127,$DF32,FALSE)</f>
        <v>5007.3504860000003</v>
      </c>
      <c r="CM32" s="157">
        <f>HLOOKUP(CM$1,[5]DatosVinculos!$B$1:$DH$127,$DF32,FALSE)</f>
        <v>5012.1868646993498</v>
      </c>
      <c r="CN32" s="157">
        <f>HLOOKUP(CN$1,[5]DatosVinculos!$B$1:$DH$127,$DF32,FALSE)</f>
        <v>175.623885</v>
      </c>
      <c r="CO32" s="157">
        <f>HLOOKUP(CO$1,[5]DatosVinculos!$B$1:$DH$127,$DF32,FALSE)</f>
        <v>172.97567332324499</v>
      </c>
      <c r="CP32" s="157">
        <f>HLOOKUP(CP$1,[5]DatosVinculos!$B$1:$DH$127,$DF32,FALSE)</f>
        <v>44.836210999999999</v>
      </c>
      <c r="CQ32" s="157">
        <f>HLOOKUP(CQ$1,[5]DatosVinculos!$B$1:$DH$127,$DF32,FALSE)</f>
        <v>44.861590767739997</v>
      </c>
      <c r="CR32" s="157">
        <f>HLOOKUP(CR$1,[5]DatosVinculos!$B$1:$DH$127,$DF32,FALSE)</f>
        <v>42.219428999999998</v>
      </c>
      <c r="CS32" s="157">
        <f>HLOOKUP(CS$1,[5]DatosVinculos!$B$1:$DH$127,$DF32,FALSE)</f>
        <v>42.455584090403399</v>
      </c>
      <c r="CT32" s="157">
        <f>HLOOKUP(CT$1,[5]DatosVinculos!$B$1:$DH$127,$DF32,FALSE)</f>
        <v>4735.6618179999996</v>
      </c>
      <c r="CU32" s="157">
        <f>HLOOKUP(CU$1,[5]DatosVinculos!$B$1:$DH$127,$DF32,FALSE)</f>
        <v>4740.4209320952004</v>
      </c>
      <c r="CV32" s="157">
        <f>HLOOKUP(CV$1,[5]DatosVinculos!$B$1:$DH$127,$DF32,FALSE)</f>
        <v>44.899541820000003</v>
      </c>
      <c r="CW32" s="157">
        <f>HLOOKUP(CW$1,[5]DatosVinculos!$B$1:$DH$127,$DF32,FALSE)</f>
        <v>44.965812365365402</v>
      </c>
      <c r="CX32" s="157">
        <f>HLOOKUP(CX$1,[5]DatosVinculos!$B$1:$DH$127,$DF32,FALSE)</f>
        <v>9484.921574</v>
      </c>
      <c r="CY32" s="157">
        <f>HLOOKUP(CY$1,[5]DatosVinculos!$B$1:$DH$127,$DF32,FALSE)</f>
        <v>5369.5513410000003</v>
      </c>
      <c r="CZ32" s="157">
        <f>HLOOKUP(CZ$1,[5]DatosVinculos!$B$1:$DH$127,$DF32,FALSE)</f>
        <v>5371.3923239412597</v>
      </c>
      <c r="DA32" s="157">
        <f>HLOOKUP(DA$1,[5]DatosVinculos!$B$1:$DH$127,$DF32,FALSE)</f>
        <v>6.7454584439999996</v>
      </c>
      <c r="DB32" s="157">
        <f>HLOOKUP(DB$1,[5]DatosVinculos!$B$1:$DH$127,$DF32,FALSE)</f>
        <v>6.7733214280715899</v>
      </c>
      <c r="DC32" s="157">
        <f>HLOOKUP(DC$1,[5]DatosVinculos!$B$1:$DH$127,$DF32,FALSE)</f>
        <v>1.8077239698873877</v>
      </c>
      <c r="DD32" s="157">
        <f>HLOOKUP(DD$1,[5]DatosVinculos!$B$1:$DH$127,$DF32,FALSE)</f>
        <v>1.75279670770528</v>
      </c>
      <c r="DF32">
        <v>32</v>
      </c>
    </row>
    <row r="33" spans="1:110">
      <c r="A33" t="s">
        <v>37</v>
      </c>
      <c r="B33" s="157">
        <f>HLOOKUP(B$1,[5]DatosVinculos!$B$1:$DH$127,$DF33,FALSE)</f>
        <v>10646193.140000001</v>
      </c>
      <c r="C33" s="157">
        <f>HLOOKUP(C$1,[5]DatosVinculos!$B$1:$DH$127,$DF33,FALSE)</f>
        <v>10892920.961089499</v>
      </c>
      <c r="D33" s="157">
        <f>HLOOKUP(D$1,[5]DatosVinculos!$B$1:$DH$127,$DF33,FALSE)</f>
        <v>4256018.22</v>
      </c>
      <c r="E33" s="157">
        <f>HLOOKUP(E$1,[5]DatosVinculos!$B$1:$DH$127,$DF33,FALSE)</f>
        <v>7553466.0990000004</v>
      </c>
      <c r="F33" s="157">
        <f>HLOOKUP(F$1,[5]DatosVinculos!$B$1:$DH$127,$DF33,FALSE)</f>
        <v>7877321.6683586296</v>
      </c>
      <c r="G33" s="157">
        <f>HLOOKUP(G$1,[5]DatosVinculos!$B$1:$DH$127,$DF33,FALSE)</f>
        <v>2389209.8450000002</v>
      </c>
      <c r="H33" s="157">
        <f>HLOOKUP(H$1,[5]DatosVinculos!$B$1:$DH$127,$DF33,FALSE)</f>
        <v>2347958.3480549399</v>
      </c>
      <c r="I33" s="157">
        <f>HLOOKUP(I$1,[5]DatosVinculos!$B$1:$DH$127,$DF33,FALSE)</f>
        <v>1807937.601</v>
      </c>
      <c r="J33" s="157">
        <f>HLOOKUP(J$1,[5]DatosVinculos!$B$1:$DH$127,$DF33,FALSE)</f>
        <v>1779910.32011952</v>
      </c>
      <c r="K33" s="157">
        <f>HLOOKUP(K$1,[5]DatosVinculos!$B$1:$DH$127,$DF33,FALSE)</f>
        <v>1568500.4971226912</v>
      </c>
      <c r="L33" s="157">
        <f>HLOOKUP(L$1,[5]DatosVinculos!$B$1:$DH$127,$DF33,FALSE)</f>
        <v>1524391.7871131201</v>
      </c>
      <c r="M33" s="157">
        <f>HLOOKUP(M$1,[5]DatosVinculos!$B$1:$DH$127,$DF33,FALSE)</f>
        <v>7056923.6808459228</v>
      </c>
      <c r="N33" s="157">
        <f>HLOOKUP(N$1,[5]DatosVinculos!$B$1:$DH$127,$DF33,FALSE)</f>
        <v>7161337.6828388199</v>
      </c>
      <c r="O33" s="157">
        <f>HLOOKUP(O$1,[5]DatosVinculos!$B$1:$DH$127,$DF33,FALSE)</f>
        <v>1549287.1085044295</v>
      </c>
      <c r="P33" s="157">
        <f>HLOOKUP(P$1,[5]DatosVinculos!$B$1:$DH$127,$DF33,FALSE)</f>
        <v>1520441.22289867</v>
      </c>
      <c r="Q33" s="157">
        <f>HLOOKUP(Q$1,[5]DatosVinculos!$B$1:$DH$127,$DF33,FALSE)</f>
        <v>5541619.6974053821</v>
      </c>
      <c r="R33" s="157">
        <f>HLOOKUP(R$1,[5]DatosVinculos!$B$1:$DH$127,$DF33,FALSE)</f>
        <v>5662794.6894783098</v>
      </c>
      <c r="S33" s="157">
        <f>HLOOKUP(S$1,[5]DatosVinculos!$B$1:$DH$127,$DF33,FALSE)</f>
        <v>279716.6460214926</v>
      </c>
      <c r="T33" s="157">
        <f>HLOOKUP(T$1,[5]DatosVinculos!$B$1:$DH$127,$DF33,FALSE)</f>
        <v>281417.895376275</v>
      </c>
      <c r="U33" s="157">
        <f>HLOOKUP(U$1,[5]DatosVinculos!$B$1:$DH$127,$DF33,FALSE)</f>
        <v>5229890.9218913699</v>
      </c>
      <c r="V33" s="157">
        <f>HLOOKUP(V$1,[5]DatosVinculos!$B$1:$DH$127,$DF33,FALSE)</f>
        <v>5400968.8611423699</v>
      </c>
      <c r="W33" s="157">
        <f>HLOOKUP(W$1,[5]DatosVinculos!$B$1:$DH$127,$DF33,FALSE)</f>
        <v>1556527.3089999999</v>
      </c>
      <c r="X33" s="157">
        <f>HLOOKUP(X$1,[5]DatosVinculos!$B$1:$DH$127,$DF33,FALSE)</f>
        <v>1615010.5214231899</v>
      </c>
      <c r="Y33" s="157">
        <f>HLOOKUP(Y$1,[5]DatosVinculos!$B$1:$DH$127,$DF33,FALSE)</f>
        <v>-218488.51668127553</v>
      </c>
      <c r="Z33" s="157">
        <f>HLOOKUP(Z$1,[5]DatosVinculos!$B$1:$DH$127,$DF33,FALSE)</f>
        <v>992993.18808809272</v>
      </c>
      <c r="AA33" s="157">
        <f>HLOOKUP(AA$1,[5]DatosVinculos!$B$1:$DH$127,$DF33,FALSE)</f>
        <v>-423.71963072195894</v>
      </c>
      <c r="AB33" s="157">
        <f>HLOOKUP(AB$1,[5]DatosVinculos!$B$1:$DH$127,$DF33,FALSE)</f>
        <v>38.807339822889162</v>
      </c>
      <c r="AC33" s="157">
        <f>HLOOKUP(AC$1,[5]DatosVinculos!$B$1:$DH$127,$DF33,FALSE)</f>
        <v>38.853591222081199</v>
      </c>
      <c r="AD33" s="157">
        <f>HLOOKUP(AD$1,[5]DatosVinculos!$B$1:$DH$127,$DF33,FALSE)</f>
        <v>41.644069850268068</v>
      </c>
      <c r="AE33" s="157">
        <f>HLOOKUP(AE$1,[5]DatosVinculos!$B$1:$DH$127,$DF33,FALSE)</f>
        <v>41.7279378144829</v>
      </c>
      <c r="AF33" s="157">
        <f>HLOOKUP(AF$1,[5]DatosVinculos!$B$1:$DH$127,$DF33,FALSE)</f>
        <v>78.746921243333347</v>
      </c>
      <c r="AG33" s="157">
        <f>HLOOKUP(AG$1,[5]DatosVinculos!$B$1:$DH$127,$DF33,FALSE)</f>
        <v>78.916427033197706</v>
      </c>
      <c r="AH33" s="157">
        <f>HLOOKUP(AH$1,[5]DatosVinculos!$B$1:$DH$127,$DF33,FALSE)</f>
        <v>28.795549719999997</v>
      </c>
      <c r="AI33" s="157">
        <f>HLOOKUP(AI$1,[5]DatosVinculos!$B$1:$DH$127,$DF33,FALSE)</f>
        <v>28.850353062792902</v>
      </c>
      <c r="AJ33" s="157">
        <f>HLOOKUP(AJ$1,[5]DatosVinculos!$B$1:$DH$127,$DF33,FALSE)</f>
        <v>15.5</v>
      </c>
      <c r="AK33" s="157">
        <f>HLOOKUP(AK$1,[5]DatosVinculos!$B$1:$DH$127,$DF33,FALSE)</f>
        <v>15.5</v>
      </c>
      <c r="AL33" s="157">
        <f>HLOOKUP(AL$1,[5]DatosVinculos!$B$1:$DH$127,$DF33,FALSE)</f>
        <v>0</v>
      </c>
      <c r="AM33" s="157">
        <f>HLOOKUP(AM$1,[5]DatosVinculos!$B$1:$DH$127,$DF33,FALSE)</f>
        <v>100.34320437333299</v>
      </c>
      <c r="AN33" s="157">
        <f>HLOOKUP(AN$1,[5]DatosVinculos!$B$1:$DH$127,$DF33,FALSE)</f>
        <v>368.36843750000003</v>
      </c>
      <c r="AO33" s="157">
        <f>HLOOKUP(AO$1,[5]DatosVinculos!$B$1:$DH$127,$DF33,FALSE)</f>
        <v>1.12666666666667</v>
      </c>
      <c r="AP33" s="157">
        <f>HLOOKUP(AP$1,[5]DatosVinculos!$B$1:$DH$127,$DF33,FALSE)</f>
        <v>21.6666666666667</v>
      </c>
      <c r="AQ33" s="157">
        <f>HLOOKUP(AQ$1,[5]DatosVinculos!$B$1:$DH$127,$DF33,FALSE)</f>
        <v>151.14259316666701</v>
      </c>
      <c r="AR33" s="157">
        <f>HLOOKUP(AR$1,[5]DatosVinculos!$B$1:$DH$127,$DF33,FALSE)</f>
        <v>84.001281683051886</v>
      </c>
      <c r="AS33" s="157">
        <f>HLOOKUP(AS$1,[5]DatosVinculos!$B$1:$DH$127,$DF33,FALSE)</f>
        <v>3.4028846153846199</v>
      </c>
      <c r="AT33" s="157">
        <f>HLOOKUP(AT$1,[5]DatosVinculos!$B$1:$DH$127,$DF33,FALSE)</f>
        <v>3.2566666666666664</v>
      </c>
      <c r="AU33" s="157">
        <f>HLOOKUP(AU$1,[5]DatosVinculos!$B$1:$DH$127,$DF33,FALSE)</f>
        <v>106.5</v>
      </c>
      <c r="AV33" s="157">
        <f>HLOOKUP(AV$1,[5]DatosVinculos!$B$1:$DH$127,$DF33,FALSE)</f>
        <v>106.5</v>
      </c>
      <c r="AW33" s="157">
        <f>HLOOKUP(AW$1,[5]DatosVinculos!$B$1:$DH$127,$DF33,FALSE)</f>
        <v>62.622550045816709</v>
      </c>
      <c r="AX33" s="157">
        <f>HLOOKUP(AX$1,[5]DatosVinculos!$B$1:$DH$127,$DF33,FALSE)</f>
        <v>75.105943608487721</v>
      </c>
      <c r="AY33" s="157">
        <f>HLOOKUP(AY$1,[5]DatosVinculos!$B$1:$DH$127,$DF33,FALSE)</f>
        <v>76.022426722298107</v>
      </c>
      <c r="AZ33" s="157">
        <f>HLOOKUP(AZ$1,[5]DatosVinculos!$B$1:$DH$127,$DF33,FALSE)</f>
        <v>539169.15244692273</v>
      </c>
      <c r="BA33" s="157">
        <f>HLOOKUP(BA$1,[5]DatosVinculos!$B$1:$DH$127,$DF33,FALSE)</f>
        <v>545748.38439536397</v>
      </c>
      <c r="BB33" s="157">
        <f>HLOOKUP(BB$1,[5]DatosVinculos!$B$1:$DH$127,$DF33,FALSE)</f>
        <v>29.146618763333333</v>
      </c>
      <c r="BC33" s="157">
        <f>HLOOKUP(BC$1,[5]DatosVinculos!$B$1:$DH$127,$DF33,FALSE)</f>
        <v>29.448858007972401</v>
      </c>
      <c r="BD33" s="157">
        <f>HLOOKUP(BD$1,[5]DatosVinculos!$B$1:$DH$127,$DF33,FALSE)</f>
        <v>209237.20521026861</v>
      </c>
      <c r="BE33" s="157">
        <f>HLOOKUP(BE$1,[5]DatosVinculos!$B$1:$DH$127,$DF33,FALSE)</f>
        <v>211406.914683718</v>
      </c>
      <c r="BF33" s="157">
        <f>HLOOKUP(BF$1,[5]DatosVinculos!$B$1:$DH$127,$DF33,FALSE)</f>
        <v>75.206007505791419</v>
      </c>
      <c r="BG33" s="157">
        <f>HLOOKUP(BG$1,[5]DatosVinculos!$B$1:$DH$127,$DF33,FALSE)</f>
        <v>76.046865108859606</v>
      </c>
      <c r="BH33" s="157">
        <f>HLOOKUP(BH$1,[5]DatosVinculos!$B$1:$DH$127,$DF33,FALSE)</f>
        <v>502699.82908146648</v>
      </c>
      <c r="BI33" s="157">
        <f>HLOOKUP(BI$1,[5]DatosVinculos!$B$1:$DH$127,$DF33,FALSE)</f>
        <v>508320.377057762</v>
      </c>
      <c r="BJ33" s="157">
        <f>HLOOKUP(BJ$1,[5]DatosVinculos!$B$1:$DH$127,$DF33,FALSE)</f>
        <v>29.185450900000003</v>
      </c>
      <c r="BK33" s="157">
        <f>HLOOKUP(BK$1,[5]DatosVinculos!$B$1:$DH$127,$DF33,FALSE)</f>
        <v>29.517280961700202</v>
      </c>
      <c r="BL33" s="157">
        <f>HLOOKUP(BL$1,[5]DatosVinculos!$B$1:$DH$127,$DF33,FALSE)</f>
        <v>195084.43096072768</v>
      </c>
      <c r="BM33" s="157">
        <f>HLOOKUP(BM$1,[5]DatosVinculos!$B$1:$DH$127,$DF33,FALSE)</f>
        <v>197302.484023909</v>
      </c>
      <c r="BN33" s="157">
        <f>HLOOKUP(BN$1,[5]DatosVinculos!$B$1:$DH$127,$DF33,FALSE)</f>
        <v>69.892757230430249</v>
      </c>
      <c r="BO33" s="157">
        <f>HLOOKUP(BO$1,[5]DatosVinculos!$B$1:$DH$127,$DF33,FALSE)</f>
        <v>70.505008856667402</v>
      </c>
      <c r="BP33" s="157">
        <f>HLOOKUP(BP$1,[5]DatosVinculos!$B$1:$DH$127,$DF33,FALSE)</f>
        <v>298973.3724729658</v>
      </c>
      <c r="BQ33" s="157">
        <f>HLOOKUP(BQ$1,[5]DatosVinculos!$B$1:$DH$127,$DF33,FALSE)</f>
        <v>301592.341029451</v>
      </c>
      <c r="BR33" s="157">
        <f>HLOOKUP(BR$1,[5]DatosVinculos!$B$1:$DH$127,$DF33,FALSE)</f>
        <v>27.123519810000001</v>
      </c>
      <c r="BS33" s="157">
        <f>HLOOKUP(BS$1,[5]DatosVinculos!$B$1:$DH$127,$DF33,FALSE)</f>
        <v>27.3724508206931</v>
      </c>
      <c r="BT33" s="157">
        <f>HLOOKUP(BT$1,[5]DatosVinculos!$B$1:$DH$127,$DF33,FALSE)</f>
        <v>116023.61263553599</v>
      </c>
      <c r="BU33" s="157">
        <f>HLOOKUP(BU$1,[5]DatosVinculos!$B$1:$DH$127,$DF33,FALSE)</f>
        <v>117088.44033382399</v>
      </c>
      <c r="BV33" s="157">
        <f>HLOOKUP(BV$1,[5]DatosVinculos!$B$1:$DH$127,$DF33,FALSE)</f>
        <v>72.794230349876599</v>
      </c>
      <c r="BW33" s="157">
        <f>HLOOKUP(BW$1,[5]DatosVinculos!$B$1:$DH$127,$DF33,FALSE)</f>
        <v>73.086771973087096</v>
      </c>
      <c r="BX33" s="157">
        <f>HLOOKUP(BX$1,[5]DatosVinculos!$B$1:$DH$127,$DF33,FALSE)</f>
        <v>753206.14180204645</v>
      </c>
      <c r="BY33" s="157">
        <f>HLOOKUP(BY$1,[5]DatosVinculos!$B$1:$DH$127,$DF33,FALSE)</f>
        <v>756233.08701798599</v>
      </c>
      <c r="BZ33" s="157">
        <f>HLOOKUP(BZ$1,[5]DatosVinculos!$B$1:$DH$127,$DF33,FALSE)</f>
        <v>28.249504343333331</v>
      </c>
      <c r="CA33" s="157">
        <f>HLOOKUP(CA$1,[5]DatosVinculos!$B$1:$DH$127,$DF33,FALSE)</f>
        <v>28.409500736254401</v>
      </c>
      <c r="CB33" s="157">
        <f>HLOOKUP(CB$1,[5]DatosVinculos!$B$1:$DH$127,$DF33,FALSE)</f>
        <v>292299.26701599261</v>
      </c>
      <c r="CC33" s="157">
        <f>HLOOKUP(CC$1,[5]DatosVinculos!$B$1:$DH$127,$DF33,FALSE)</f>
        <v>293954.75901361799</v>
      </c>
      <c r="CD33" s="157">
        <f>HLOOKUP(CD$1,[5]DatosVinculos!$B$1:$DH$127,$DF33,FALSE)</f>
        <v>68.296665375572758</v>
      </c>
      <c r="CE33" s="157">
        <f>HLOOKUP(CE$1,[5]DatosVinculos!$B$1:$DH$127,$DF33,FALSE)</f>
        <v>68.932010086055698</v>
      </c>
      <c r="CF33" s="157">
        <f>HLOOKUP(CF$1,[5]DatosVinculos!$B$1:$DH$127,$DF33,FALSE)</f>
        <v>273293.05240747554</v>
      </c>
      <c r="CG33" s="157">
        <f>HLOOKUP(CG$1,[5]DatosVinculos!$B$1:$DH$127,$DF33,FALSE)</f>
        <v>275835.42097367602</v>
      </c>
      <c r="CH33" s="157">
        <f>HLOOKUP(CH$1,[5]DatosVinculos!$B$1:$DH$127,$DF33,FALSE)</f>
        <v>26.504119020000001</v>
      </c>
      <c r="CI33" s="157">
        <f>HLOOKUP(CI$1,[5]DatosVinculos!$B$1:$DH$127,$DF33,FALSE)</f>
        <v>26.769996247896898</v>
      </c>
      <c r="CJ33" s="157">
        <f>HLOOKUP(CJ$1,[5]DatosVinculos!$B$1:$DH$127,$DF33,FALSE)</f>
        <v>106057.76356011561</v>
      </c>
      <c r="CK33" s="157">
        <f>HLOOKUP(CK$1,[5]DatosVinculos!$B$1:$DH$127,$DF33,FALSE)</f>
        <v>107121.68664889</v>
      </c>
      <c r="CL33" s="157">
        <f>HLOOKUP(CL$1,[5]DatosVinculos!$B$1:$DH$127,$DF33,FALSE)</f>
        <v>5049.9260770000001</v>
      </c>
      <c r="CM33" s="157">
        <f>HLOOKUP(CM$1,[5]DatosVinculos!$B$1:$DH$127,$DF33,FALSE)</f>
        <v>5053.2373299425099</v>
      </c>
      <c r="CN33" s="157">
        <f>HLOOKUP(CN$1,[5]DatosVinculos!$B$1:$DH$127,$DF33,FALSE)</f>
        <v>176.15151349999999</v>
      </c>
      <c r="CO33" s="157">
        <f>HLOOKUP(CO$1,[5]DatosVinculos!$B$1:$DH$127,$DF33,FALSE)</f>
        <v>173.052511517922</v>
      </c>
      <c r="CP33" s="157">
        <f>HLOOKUP(CP$1,[5]DatosVinculos!$B$1:$DH$127,$DF33,FALSE)</f>
        <v>45.464758000000003</v>
      </c>
      <c r="CQ33" s="157">
        <f>HLOOKUP(CQ$1,[5]DatosVinculos!$B$1:$DH$127,$DF33,FALSE)</f>
        <v>45.638732123641503</v>
      </c>
      <c r="CR33" s="157">
        <f>HLOOKUP(CR$1,[5]DatosVinculos!$B$1:$DH$127,$DF33,FALSE)</f>
        <v>42.913519999999998</v>
      </c>
      <c r="CS33" s="157">
        <f>HLOOKUP(CS$1,[5]DatosVinculos!$B$1:$DH$127,$DF33,FALSE)</f>
        <v>42.6928148368386</v>
      </c>
      <c r="CT33" s="157">
        <f>HLOOKUP(CT$1,[5]DatosVinculos!$B$1:$DH$127,$DF33,FALSE)</f>
        <v>4780.5312759999997</v>
      </c>
      <c r="CU33" s="157">
        <f>HLOOKUP(CU$1,[5]DatosVinculos!$B$1:$DH$127,$DF33,FALSE)</f>
        <v>4786.4531882249503</v>
      </c>
      <c r="CV33" s="157">
        <f>HLOOKUP(CV$1,[5]DatosVinculos!$B$1:$DH$127,$DF33,FALSE)</f>
        <v>45.54624329</v>
      </c>
      <c r="CW33" s="157">
        <f>HLOOKUP(CW$1,[5]DatosVinculos!$B$1:$DH$127,$DF33,FALSE)</f>
        <v>45.722996379772702</v>
      </c>
      <c r="CX33" s="157">
        <f>HLOOKUP(CX$1,[5]DatosVinculos!$B$1:$DH$127,$DF33,FALSE)</f>
        <v>9528.8315739999998</v>
      </c>
      <c r="CY33" s="157">
        <f>HLOOKUP(CY$1,[5]DatosVinculos!$B$1:$DH$127,$DF33,FALSE)</f>
        <v>5420.2892359999996</v>
      </c>
      <c r="CZ33" s="157">
        <f>HLOOKUP(CZ$1,[5]DatosVinculos!$B$1:$DH$127,$DF33,FALSE)</f>
        <v>5421.3653130351904</v>
      </c>
      <c r="DA33" s="157">
        <f>HLOOKUP(DA$1,[5]DatosVinculos!$B$1:$DH$127,$DF33,FALSE)</f>
        <v>6.832903988</v>
      </c>
      <c r="DB33" s="157">
        <f>HLOOKUP(DB$1,[5]DatosVinculos!$B$1:$DH$127,$DF33,FALSE)</f>
        <v>6.8451719468933501</v>
      </c>
      <c r="DC33" s="157">
        <f>HLOOKUP(DC$1,[5]DatosVinculos!$B$1:$DH$127,$DF33,FALSE)</f>
        <v>1.7926472635687716</v>
      </c>
      <c r="DD33" s="157">
        <f>HLOOKUP(DD$1,[5]DatosVinculos!$B$1:$DH$127,$DF33,FALSE)</f>
        <v>1.9682393276649801</v>
      </c>
      <c r="DF33">
        <v>33</v>
      </c>
    </row>
    <row r="34" spans="1:110">
      <c r="A34" t="s">
        <v>38</v>
      </c>
      <c r="B34" s="157">
        <f>HLOOKUP(B$1,[5]DatosVinculos!$B$1:$DH$127,$DF34,FALSE)</f>
        <v>11209132.220000001</v>
      </c>
      <c r="C34" s="157">
        <f>HLOOKUP(C$1,[5]DatosVinculos!$B$1:$DH$127,$DF34,FALSE)</f>
        <v>11104938.486873999</v>
      </c>
      <c r="D34" s="157">
        <f>HLOOKUP(D$1,[5]DatosVinculos!$B$1:$DH$127,$DF34,FALSE)</f>
        <v>4676914.78</v>
      </c>
      <c r="E34" s="157">
        <f>HLOOKUP(E$1,[5]DatosVinculos!$B$1:$DH$127,$DF34,FALSE)</f>
        <v>7943893.2589999996</v>
      </c>
      <c r="F34" s="157">
        <f>HLOOKUP(F$1,[5]DatosVinculos!$B$1:$DH$127,$DF34,FALSE)</f>
        <v>8005094.0257045804</v>
      </c>
      <c r="G34" s="157">
        <f>HLOOKUP(G$1,[5]DatosVinculos!$B$1:$DH$127,$DF34,FALSE)</f>
        <v>2296497.7930000001</v>
      </c>
      <c r="H34" s="157">
        <f>HLOOKUP(H$1,[5]DatosVinculos!$B$1:$DH$127,$DF34,FALSE)</f>
        <v>2338497.3831909201</v>
      </c>
      <c r="I34" s="157">
        <f>HLOOKUP(I$1,[5]DatosVinculos!$B$1:$DH$127,$DF34,FALSE)</f>
        <v>1871073.689</v>
      </c>
      <c r="J34" s="157">
        <f>HLOOKUP(J$1,[5]DatosVinculos!$B$1:$DH$127,$DF34,FALSE)</f>
        <v>1814697.5100743</v>
      </c>
      <c r="K34" s="157">
        <f>HLOOKUP(K$1,[5]DatosVinculos!$B$1:$DH$127,$DF34,FALSE)</f>
        <v>1615172.2560356152</v>
      </c>
      <c r="L34" s="157">
        <f>HLOOKUP(L$1,[5]DatosVinculos!$B$1:$DH$127,$DF34,FALSE)</f>
        <v>1553061.7514432899</v>
      </c>
      <c r="M34" s="157">
        <f>HLOOKUP(M$1,[5]DatosVinculos!$B$1:$DH$127,$DF34,FALSE)</f>
        <v>7751242.4547701832</v>
      </c>
      <c r="N34" s="157">
        <f>HLOOKUP(N$1,[5]DatosVinculos!$B$1:$DH$127,$DF34,FALSE)</f>
        <v>7235990.1037195502</v>
      </c>
      <c r="O34" s="157">
        <f>HLOOKUP(O$1,[5]DatosVinculos!$B$1:$DH$127,$DF34,FALSE)</f>
        <v>1741683.3732440702</v>
      </c>
      <c r="P34" s="157">
        <f>HLOOKUP(P$1,[5]DatosVinculos!$B$1:$DH$127,$DF34,FALSE)</f>
        <v>1538471.24316944</v>
      </c>
      <c r="Q34" s="157">
        <f>HLOOKUP(Q$1,[5]DatosVinculos!$B$1:$DH$127,$DF34,FALSE)</f>
        <v>6055589.2325378843</v>
      </c>
      <c r="R34" s="157">
        <f>HLOOKUP(R$1,[5]DatosVinculos!$B$1:$DH$127,$DF34,FALSE)</f>
        <v>5721821.6491885604</v>
      </c>
      <c r="S34" s="157">
        <f>HLOOKUP(S$1,[5]DatosVinculos!$B$1:$DH$127,$DF34,FALSE)</f>
        <v>347379.87889565318</v>
      </c>
      <c r="T34" s="157">
        <f>HLOOKUP(T$1,[5]DatosVinculos!$B$1:$DH$127,$DF34,FALSE)</f>
        <v>306878.53377724299</v>
      </c>
      <c r="U34" s="157">
        <f>HLOOKUP(U$1,[5]DatosVinculos!$B$1:$DH$127,$DF34,FALSE)</f>
        <v>5696369.5451571904</v>
      </c>
      <c r="V34" s="157">
        <f>HLOOKUP(V$1,[5]DatosVinculos!$B$1:$DH$127,$DF34,FALSE)</f>
        <v>5398761.0851030098</v>
      </c>
      <c r="W34" s="157">
        <f>HLOOKUP(W$1,[5]DatosVinculos!$B$1:$DH$127,$DF34,FALSE)</f>
        <v>1738491.325</v>
      </c>
      <c r="X34" s="157">
        <f>HLOOKUP(X$1,[5]DatosVinculos!$B$1:$DH$127,$DF34,FALSE)</f>
        <v>1684758.54437396</v>
      </c>
      <c r="Y34" s="157">
        <f>HLOOKUP(Y$1,[5]DatosVinculos!$B$1:$DH$127,$DF34,FALSE)</f>
        <v>415746.35678372171</v>
      </c>
      <c r="Z34" s="157">
        <f>HLOOKUP(Z$1,[5]DatosVinculos!$B$1:$DH$127,$DF34,FALSE)</f>
        <v>1118569.4168814896</v>
      </c>
      <c r="AA34" s="157">
        <f>HLOOKUP(AA$1,[5]DatosVinculos!$B$1:$DH$127,$DF34,FALSE)</f>
        <v>-403.82276837739624</v>
      </c>
      <c r="AB34" s="157">
        <f>HLOOKUP(AB$1,[5]DatosVinculos!$B$1:$DH$127,$DF34,FALSE)</f>
        <v>40.546052186845088</v>
      </c>
      <c r="AC34" s="157">
        <f>HLOOKUP(AC$1,[5]DatosVinculos!$B$1:$DH$127,$DF34,FALSE)</f>
        <v>40.137149577723399</v>
      </c>
      <c r="AD34" s="157">
        <f>HLOOKUP(AD$1,[5]DatosVinculos!$B$1:$DH$127,$DF34,FALSE)</f>
        <v>42.963547035863634</v>
      </c>
      <c r="AE34" s="157">
        <f>HLOOKUP(AE$1,[5]DatosVinculos!$B$1:$DH$127,$DF34,FALSE)</f>
        <v>43.127439536965703</v>
      </c>
      <c r="AF34" s="157">
        <f>HLOOKUP(AF$1,[5]DatosVinculos!$B$1:$DH$127,$DF34,FALSE)</f>
        <v>81.713350406666677</v>
      </c>
      <c r="AG34" s="157">
        <f>HLOOKUP(AG$1,[5]DatosVinculos!$B$1:$DH$127,$DF34,FALSE)</f>
        <v>81.601339715873706</v>
      </c>
      <c r="AH34" s="157">
        <f>HLOOKUP(AH$1,[5]DatosVinculos!$B$1:$DH$127,$DF34,FALSE)</f>
        <v>29.614468656666663</v>
      </c>
      <c r="AI34" s="157">
        <f>HLOOKUP(AI$1,[5]DatosVinculos!$B$1:$DH$127,$DF34,FALSE)</f>
        <v>29.782532376353899</v>
      </c>
      <c r="AJ34" s="157">
        <f>HLOOKUP(AJ$1,[5]DatosVinculos!$B$1:$DH$127,$DF34,FALSE)</f>
        <v>14.75</v>
      </c>
      <c r="AK34" s="157">
        <f>HLOOKUP(AK$1,[5]DatosVinculos!$B$1:$DH$127,$DF34,FALSE)</f>
        <v>14.75</v>
      </c>
      <c r="AL34" s="157">
        <f>HLOOKUP(AL$1,[5]DatosVinculos!$B$1:$DH$127,$DF34,FALSE)</f>
        <v>0</v>
      </c>
      <c r="AM34" s="157">
        <f>HLOOKUP(AM$1,[5]DatosVinculos!$B$1:$DH$127,$DF34,FALSE)</f>
        <v>95.848846963333301</v>
      </c>
      <c r="AN34" s="157">
        <f>HLOOKUP(AN$1,[5]DatosVinculos!$B$1:$DH$127,$DF34,FALSE)</f>
        <v>376.931451612903</v>
      </c>
      <c r="AO34" s="157">
        <f>HLOOKUP(AO$1,[5]DatosVinculos!$B$1:$DH$127,$DF34,FALSE)</f>
        <v>1</v>
      </c>
      <c r="AP34" s="157">
        <f>HLOOKUP(AP$1,[5]DatosVinculos!$B$1:$DH$127,$DF34,FALSE)</f>
        <v>20.466666666666701</v>
      </c>
      <c r="AQ34" s="157">
        <f>HLOOKUP(AQ$1,[5]DatosVinculos!$B$1:$DH$127,$DF34,FALSE)</f>
        <v>147.442875566667</v>
      </c>
      <c r="AR34" s="157">
        <f>HLOOKUP(AR$1,[5]DatosVinculos!$B$1:$DH$127,$DF34,FALSE)</f>
        <v>84.551515977527657</v>
      </c>
      <c r="AS34" s="157">
        <f>HLOOKUP(AS$1,[5]DatosVinculos!$B$1:$DH$127,$DF34,FALSE)</f>
        <v>3.6181640625</v>
      </c>
      <c r="AT34" s="157">
        <f>HLOOKUP(AT$1,[5]DatosVinculos!$B$1:$DH$127,$DF34,FALSE)</f>
        <v>3.0366666666666666</v>
      </c>
      <c r="AU34" s="157">
        <f>HLOOKUP(AU$1,[5]DatosVinculos!$B$1:$DH$127,$DF34,FALSE)</f>
        <v>112.83500000000001</v>
      </c>
      <c r="AV34" s="157">
        <f>HLOOKUP(AV$1,[5]DatosVinculos!$B$1:$DH$127,$DF34,FALSE)</f>
        <v>112.83500000000001</v>
      </c>
      <c r="AW34" s="157">
        <f>HLOOKUP(AW$1,[5]DatosVinculos!$B$1:$DH$127,$DF34,FALSE)</f>
        <v>59.601443552811176</v>
      </c>
      <c r="AX34" s="157">
        <f>HLOOKUP(AX$1,[5]DatosVinculos!$B$1:$DH$127,$DF34,FALSE)</f>
        <v>74.701400357690645</v>
      </c>
      <c r="AY34" s="157">
        <f>HLOOKUP(AY$1,[5]DatosVinculos!$B$1:$DH$127,$DF34,FALSE)</f>
        <v>75.406971556950296</v>
      </c>
      <c r="AZ34" s="157">
        <f>HLOOKUP(AZ$1,[5]DatosVinculos!$B$1:$DH$127,$DF34,FALSE)</f>
        <v>536265.02487484436</v>
      </c>
      <c r="BA34" s="157">
        <f>HLOOKUP(BA$1,[5]DatosVinculos!$B$1:$DH$127,$DF34,FALSE)</f>
        <v>541330.16628999496</v>
      </c>
      <c r="BB34" s="157">
        <f>HLOOKUP(BB$1,[5]DatosVinculos!$B$1:$DH$127,$DF34,FALSE)</f>
        <v>30.288468773333335</v>
      </c>
      <c r="BC34" s="157">
        <f>HLOOKUP(BC$1,[5]DatosVinculos!$B$1:$DH$127,$DF34,FALSE)</f>
        <v>30.329618024492799</v>
      </c>
      <c r="BD34" s="157">
        <f>HLOOKUP(BD$1,[5]DatosVinculos!$B$1:$DH$127,$DF34,FALSE)</f>
        <v>217434.29684555216</v>
      </c>
      <c r="BE34" s="157">
        <f>HLOOKUP(BE$1,[5]DatosVinculos!$B$1:$DH$127,$DF34,FALSE)</f>
        <v>217729.69832579701</v>
      </c>
      <c r="BF34" s="157">
        <f>HLOOKUP(BF$1,[5]DatosVinculos!$B$1:$DH$127,$DF34,FALSE)</f>
        <v>75.172174246569028</v>
      </c>
      <c r="BG34" s="157">
        <f>HLOOKUP(BG$1,[5]DatosVinculos!$B$1:$DH$127,$DF34,FALSE)</f>
        <v>76.348031392414796</v>
      </c>
      <c r="BH34" s="157">
        <f>HLOOKUP(BH$1,[5]DatosVinculos!$B$1:$DH$127,$DF34,FALSE)</f>
        <v>502473.67728598585</v>
      </c>
      <c r="BI34" s="157">
        <f>HLOOKUP(BI$1,[5]DatosVinculos!$B$1:$DH$127,$DF34,FALSE)</f>
        <v>510333.46410113003</v>
      </c>
      <c r="BJ34" s="157">
        <f>HLOOKUP(BJ$1,[5]DatosVinculos!$B$1:$DH$127,$DF34,FALSE)</f>
        <v>30.479348999999999</v>
      </c>
      <c r="BK34" s="157">
        <f>HLOOKUP(BK$1,[5]DatosVinculos!$B$1:$DH$127,$DF34,FALSE)</f>
        <v>30.661820991951199</v>
      </c>
      <c r="BL34" s="157">
        <f>HLOOKUP(BL$1,[5]DatosVinculos!$B$1:$DH$127,$DF34,FALSE)</f>
        <v>203733.2394175354</v>
      </c>
      <c r="BM34" s="157">
        <f>HLOOKUP(BM$1,[5]DatosVinculos!$B$1:$DH$127,$DF34,FALSE)</f>
        <v>204952.93771333701</v>
      </c>
      <c r="BN34" s="157">
        <f>HLOOKUP(BN$1,[5]DatosVinculos!$B$1:$DH$127,$DF34,FALSE)</f>
        <v>69.516293769149769</v>
      </c>
      <c r="BO34" s="157">
        <f>HLOOKUP(BO$1,[5]DatosVinculos!$B$1:$DH$127,$DF34,FALSE)</f>
        <v>70.399210482247099</v>
      </c>
      <c r="BP34" s="157">
        <f>HLOOKUP(BP$1,[5]DatosVinculos!$B$1:$DH$127,$DF34,FALSE)</f>
        <v>297363.01175617793</v>
      </c>
      <c r="BQ34" s="157">
        <f>HLOOKUP(BQ$1,[5]DatosVinculos!$B$1:$DH$127,$DF34,FALSE)</f>
        <v>301139.777729858</v>
      </c>
      <c r="BR34" s="157">
        <f>HLOOKUP(BR$1,[5]DatosVinculos!$B$1:$DH$127,$DF34,FALSE)</f>
        <v>28.186112750000003</v>
      </c>
      <c r="BS34" s="157">
        <f>HLOOKUP(BS$1,[5]DatosVinculos!$B$1:$DH$127,$DF34,FALSE)</f>
        <v>28.2597330908918</v>
      </c>
      <c r="BT34" s="157">
        <f>HLOOKUP(BT$1,[5]DatosVinculos!$B$1:$DH$127,$DF34,FALSE)</f>
        <v>120568.96193103421</v>
      </c>
      <c r="BU34" s="157">
        <f>HLOOKUP(BU$1,[5]DatosVinculos!$B$1:$DH$127,$DF34,FALSE)</f>
        <v>120883.88042145</v>
      </c>
      <c r="BV34" s="157">
        <f>HLOOKUP(BV$1,[5]DatosVinculos!$B$1:$DH$127,$DF34,FALSE)</f>
        <v>71.691290361344372</v>
      </c>
      <c r="BW34" s="157">
        <f>HLOOKUP(BW$1,[5]DatosVinculos!$B$1:$DH$127,$DF34,FALSE)</f>
        <v>72.065950963725498</v>
      </c>
      <c r="BX34" s="157">
        <f>HLOOKUP(BX$1,[5]DatosVinculos!$B$1:$DH$127,$DF34,FALSE)</f>
        <v>741793.95749281347</v>
      </c>
      <c r="BY34" s="157">
        <f>HLOOKUP(BY$1,[5]DatosVinculos!$B$1:$DH$127,$DF34,FALSE)</f>
        <v>745670.59257066203</v>
      </c>
      <c r="BZ34" s="157">
        <f>HLOOKUP(BZ$1,[5]DatosVinculos!$B$1:$DH$127,$DF34,FALSE)</f>
        <v>29.067988003333333</v>
      </c>
      <c r="CA34" s="157">
        <f>HLOOKUP(CA$1,[5]DatosVinculos!$B$1:$DH$127,$DF34,FALSE)</f>
        <v>28.924417074941001</v>
      </c>
      <c r="CB34" s="157">
        <f>HLOOKUP(CB$1,[5]DatosVinculos!$B$1:$DH$127,$DF34,FALSE)</f>
        <v>300768.16512389964</v>
      </c>
      <c r="CC34" s="157">
        <f>HLOOKUP(CC$1,[5]DatosVinculos!$B$1:$DH$127,$DF34,FALSE)</f>
        <v>299282.62836521299</v>
      </c>
      <c r="CD34" s="157">
        <f>HLOOKUP(CD$1,[5]DatosVinculos!$B$1:$DH$127,$DF34,FALSE)</f>
        <v>68.289767075400064</v>
      </c>
      <c r="CE34" s="157">
        <f>HLOOKUP(CE$1,[5]DatosVinculos!$B$1:$DH$127,$DF34,FALSE)</f>
        <v>69.459479073387001</v>
      </c>
      <c r="CF34" s="157">
        <f>HLOOKUP(CF$1,[5]DatosVinculos!$B$1:$DH$127,$DF34,FALSE)</f>
        <v>273265.44846077845</v>
      </c>
      <c r="CG34" s="157">
        <f>HLOOKUP(CG$1,[5]DatosVinculos!$B$1:$DH$127,$DF34,FALSE)</f>
        <v>277946.11860221002</v>
      </c>
      <c r="CH34" s="157">
        <f>HLOOKUP(CH$1,[5]DatosVinculos!$B$1:$DH$127,$DF34,FALSE)</f>
        <v>27.688804596666667</v>
      </c>
      <c r="CI34" s="157">
        <f>HLOOKUP(CI$1,[5]DatosVinculos!$B$1:$DH$127,$DF34,FALSE)</f>
        <v>27.868587024843102</v>
      </c>
      <c r="CJ34" s="157">
        <f>HLOOKUP(CJ$1,[5]DatosVinculos!$B$1:$DH$127,$DF34,FALSE)</f>
        <v>110798.35134152351</v>
      </c>
      <c r="CK34" s="157">
        <f>HLOOKUP(CK$1,[5]DatosVinculos!$B$1:$DH$127,$DF34,FALSE)</f>
        <v>111517.761115398</v>
      </c>
      <c r="CL34" s="157">
        <f>HLOOKUP(CL$1,[5]DatosVinculos!$B$1:$DH$127,$DF34,FALSE)</f>
        <v>5132.6829100000004</v>
      </c>
      <c r="CM34" s="157">
        <f>HLOOKUP(CM$1,[5]DatosVinculos!$B$1:$DH$127,$DF34,FALSE)</f>
        <v>5131.9005592833</v>
      </c>
      <c r="CN34" s="157">
        <f>HLOOKUP(CN$1,[5]DatosVinculos!$B$1:$DH$127,$DF34,FALSE)</f>
        <v>165.3899558</v>
      </c>
      <c r="CO34" s="157">
        <f>HLOOKUP(CO$1,[5]DatosVinculos!$B$1:$DH$127,$DF34,FALSE)</f>
        <v>169.58430148484899</v>
      </c>
      <c r="CP34" s="157">
        <f>HLOOKUP(CP$1,[5]DatosVinculos!$B$1:$DH$127,$DF34,FALSE)</f>
        <v>45.504961000000002</v>
      </c>
      <c r="CQ34" s="157">
        <f>HLOOKUP(CQ$1,[5]DatosVinculos!$B$1:$DH$127,$DF34,FALSE)</f>
        <v>45.223958584155298</v>
      </c>
      <c r="CR34" s="157">
        <f>HLOOKUP(CR$1,[5]DatosVinculos!$B$1:$DH$127,$DF34,FALSE)</f>
        <v>42.944842000000001</v>
      </c>
      <c r="CS34" s="157">
        <f>HLOOKUP(CS$1,[5]DatosVinculos!$B$1:$DH$127,$DF34,FALSE)</f>
        <v>42.726334114733497</v>
      </c>
      <c r="CT34" s="157">
        <f>HLOOKUP(CT$1,[5]DatosVinculos!$B$1:$DH$127,$DF34,FALSE)</f>
        <v>4874.1837969999997</v>
      </c>
      <c r="CU34" s="157">
        <f>HLOOKUP(CU$1,[5]DatosVinculos!$B$1:$DH$127,$DF34,FALSE)</f>
        <v>4867.3787523762003</v>
      </c>
      <c r="CV34" s="157">
        <f>HLOOKUP(CV$1,[5]DatosVinculos!$B$1:$DH$127,$DF34,FALSE)</f>
        <v>45.573166890000003</v>
      </c>
      <c r="CW34" s="157">
        <f>HLOOKUP(CW$1,[5]DatosVinculos!$B$1:$DH$127,$DF34,FALSE)</f>
        <v>45.310454519425697</v>
      </c>
      <c r="CX34" s="157">
        <f>HLOOKUP(CX$1,[5]DatosVinculos!$B$1:$DH$127,$DF34,FALSE)</f>
        <v>9572.8015739999992</v>
      </c>
      <c r="CY34" s="157">
        <f>HLOOKUP(CY$1,[5]DatosVinculos!$B$1:$DH$127,$DF34,FALSE)</f>
        <v>5510.2729730000001</v>
      </c>
      <c r="CZ34" s="157">
        <f>HLOOKUP(CZ$1,[5]DatosVinculos!$B$1:$DH$127,$DF34,FALSE)</f>
        <v>5509.7052178656904</v>
      </c>
      <c r="DA34" s="157">
        <f>HLOOKUP(DA$1,[5]DatosVinculos!$B$1:$DH$127,$DF34,FALSE)</f>
        <v>6.8524747269999997</v>
      </c>
      <c r="DB34" s="157">
        <f>HLOOKUP(DB$1,[5]DatosVinculos!$B$1:$DH$127,$DF34,FALSE)</f>
        <v>6.8105637594545696</v>
      </c>
      <c r="DC34" s="157">
        <f>HLOOKUP(DC$1,[5]DatosVinculos!$B$1:$DH$127,$DF34,FALSE)</f>
        <v>1.8093477489867362</v>
      </c>
      <c r="DD34" s="157">
        <f>HLOOKUP(DD$1,[5]DatosVinculos!$B$1:$DH$127,$DF34,FALSE)</f>
        <v>2.0321451078524602</v>
      </c>
      <c r="DF34">
        <v>34</v>
      </c>
    </row>
    <row r="35" spans="1:110">
      <c r="A35" t="s">
        <v>39</v>
      </c>
      <c r="B35" s="157">
        <f>HLOOKUP(B$1,[5]DatosVinculos!$B$1:$DH$127,$DF35,FALSE)</f>
        <v>11264510.640000001</v>
      </c>
      <c r="C35" s="157">
        <f>HLOOKUP(C$1,[5]DatosVinculos!$B$1:$DH$127,$DF35,FALSE)</f>
        <v>11250246.6510974</v>
      </c>
      <c r="D35" s="157">
        <f>HLOOKUP(D$1,[5]DatosVinculos!$B$1:$DH$127,$DF35,FALSE)</f>
        <v>4928052.1689999998</v>
      </c>
      <c r="E35" s="157">
        <f>HLOOKUP(E$1,[5]DatosVinculos!$B$1:$DH$127,$DF35,FALSE)</f>
        <v>8416971.7899999991</v>
      </c>
      <c r="F35" s="157">
        <f>HLOOKUP(F$1,[5]DatosVinculos!$B$1:$DH$127,$DF35,FALSE)</f>
        <v>8158618.14805179</v>
      </c>
      <c r="G35" s="157">
        <f>HLOOKUP(G$1,[5]DatosVinculos!$B$1:$DH$127,$DF35,FALSE)</f>
        <v>2286485.1680000001</v>
      </c>
      <c r="H35" s="157">
        <f>HLOOKUP(H$1,[5]DatosVinculos!$B$1:$DH$127,$DF35,FALSE)</f>
        <v>2318496.3676476399</v>
      </c>
      <c r="I35" s="157">
        <f>HLOOKUP(I$1,[5]DatosVinculos!$B$1:$DH$127,$DF35,FALSE)</f>
        <v>1741828.7169999999</v>
      </c>
      <c r="J35" s="157">
        <f>HLOOKUP(J$1,[5]DatosVinculos!$B$1:$DH$127,$DF35,FALSE)</f>
        <v>1790933.91536978</v>
      </c>
      <c r="K35" s="157">
        <f>HLOOKUP(K$1,[5]DatosVinculos!$B$1:$DH$127,$DF35,FALSE)</f>
        <v>1442949.084811318</v>
      </c>
      <c r="L35" s="157">
        <f>HLOOKUP(L$1,[5]DatosVinculos!$B$1:$DH$127,$DF35,FALSE)</f>
        <v>1526017.0886736701</v>
      </c>
      <c r="M35" s="157">
        <f>HLOOKUP(M$1,[5]DatosVinculos!$B$1:$DH$127,$DF35,FALSE)</f>
        <v>6789827.3784098541</v>
      </c>
      <c r="N35" s="157">
        <f>HLOOKUP(N$1,[5]DatosVinculos!$B$1:$DH$127,$DF35,FALSE)</f>
        <v>7260963.7229900695</v>
      </c>
      <c r="O35" s="157">
        <f>HLOOKUP(O$1,[5]DatosVinculos!$B$1:$DH$127,$DF35,FALSE)</f>
        <v>1265483.97496318</v>
      </c>
      <c r="P35" s="157">
        <f>HLOOKUP(P$1,[5]DatosVinculos!$B$1:$DH$127,$DF35,FALSE)</f>
        <v>1562117.6766751299</v>
      </c>
      <c r="Q35" s="157">
        <f>HLOOKUP(Q$1,[5]DatosVinculos!$B$1:$DH$127,$DF35,FALSE)</f>
        <v>5503019.8481294625</v>
      </c>
      <c r="R35" s="157">
        <f>HLOOKUP(R$1,[5]DatosVinculos!$B$1:$DH$127,$DF35,FALSE)</f>
        <v>5725400.8301477898</v>
      </c>
      <c r="S35" s="157">
        <f>HLOOKUP(S$1,[5]DatosVinculos!$B$1:$DH$127,$DF35,FALSE)</f>
        <v>278150.20049919421</v>
      </c>
      <c r="T35" s="157">
        <f>HLOOKUP(T$1,[5]DatosVinculos!$B$1:$DH$127,$DF35,FALSE)</f>
        <v>306836.46276768099</v>
      </c>
      <c r="U35" s="157">
        <f>HLOOKUP(U$1,[5]DatosVinculos!$B$1:$DH$127,$DF35,FALSE)</f>
        <v>5233494.4477366498</v>
      </c>
      <c r="V35" s="157">
        <f>HLOOKUP(V$1,[5]DatosVinculos!$B$1:$DH$127,$DF35,FALSE)</f>
        <v>5401580.5601113103</v>
      </c>
      <c r="W35" s="157">
        <f>HLOOKUP(W$1,[5]DatosVinculos!$B$1:$DH$127,$DF35,FALSE)</f>
        <v>1732921.476</v>
      </c>
      <c r="X35" s="157">
        <f>HLOOKUP(X$1,[5]DatosVinculos!$B$1:$DH$127,$DF35,FALSE)</f>
        <v>1708776.84559688</v>
      </c>
      <c r="Y35" s="157">
        <f>HLOOKUP(Y$1,[5]DatosVinculos!$B$1:$DH$127,$DF35,FALSE)</f>
        <v>-378028.04250214819</v>
      </c>
      <c r="Z35" s="157">
        <f>HLOOKUP(Z$1,[5]DatosVinculos!$B$1:$DH$127,$DF35,FALSE)</f>
        <v>1017204.3729436921</v>
      </c>
      <c r="AA35" s="157">
        <f>HLOOKUP(AA$1,[5]DatosVinculos!$B$1:$DH$127,$DF35,FALSE)</f>
        <v>-326.43819964150185</v>
      </c>
      <c r="AB35" s="157">
        <f>HLOOKUP(AB$1,[5]DatosVinculos!$B$1:$DH$127,$DF35,FALSE)</f>
        <v>41.011092138173417</v>
      </c>
      <c r="AC35" s="157">
        <f>HLOOKUP(AC$1,[5]DatosVinculos!$B$1:$DH$127,$DF35,FALSE)</f>
        <v>41.152622163971401</v>
      </c>
      <c r="AD35" s="157">
        <f>HLOOKUP(AD$1,[5]DatosVinculos!$B$1:$DH$127,$DF35,FALSE)</f>
        <v>44.578142842587091</v>
      </c>
      <c r="AE35" s="157">
        <f>HLOOKUP(AE$1,[5]DatosVinculos!$B$1:$DH$127,$DF35,FALSE)</f>
        <v>44.571071776422798</v>
      </c>
      <c r="AF35" s="157">
        <f>HLOOKUP(AF$1,[5]DatosVinculos!$B$1:$DH$127,$DF35,FALSE)</f>
        <v>83.132848386666666</v>
      </c>
      <c r="AG35" s="157">
        <f>HLOOKUP(AG$1,[5]DatosVinculos!$B$1:$DH$127,$DF35,FALSE)</f>
        <v>83.869502766846296</v>
      </c>
      <c r="AH35" s="157">
        <f>HLOOKUP(AH$1,[5]DatosVinculos!$B$1:$DH$127,$DF35,FALSE)</f>
        <v>31.054811449999999</v>
      </c>
      <c r="AI35" s="157">
        <f>HLOOKUP(AI$1,[5]DatosVinculos!$B$1:$DH$127,$DF35,FALSE)</f>
        <v>30.942614605407101</v>
      </c>
      <c r="AJ35" s="157">
        <f>HLOOKUP(AJ$1,[5]DatosVinculos!$B$1:$DH$127,$DF35,FALSE)</f>
        <v>13.916666666666666</v>
      </c>
      <c r="AK35" s="157">
        <f>HLOOKUP(AK$1,[5]DatosVinculos!$B$1:$DH$127,$DF35,FALSE)</f>
        <v>13.916666666666666</v>
      </c>
      <c r="AL35" s="157">
        <f>HLOOKUP(AL$1,[5]DatosVinculos!$B$1:$DH$127,$DF35,FALSE)</f>
        <v>0</v>
      </c>
      <c r="AM35" s="157">
        <f>HLOOKUP(AM$1,[5]DatosVinculos!$B$1:$DH$127,$DF35,FALSE)</f>
        <v>96.7961166533333</v>
      </c>
      <c r="AN35" s="157">
        <f>HLOOKUP(AN$1,[5]DatosVinculos!$B$1:$DH$127,$DF35,FALSE)</f>
        <v>390.04333333333301</v>
      </c>
      <c r="AO35" s="157">
        <f>HLOOKUP(AO$1,[5]DatosVinculos!$B$1:$DH$127,$DF35,FALSE)</f>
        <v>1</v>
      </c>
      <c r="AP35" s="157">
        <f>HLOOKUP(AP$1,[5]DatosVinculos!$B$1:$DH$127,$DF35,FALSE)</f>
        <v>19.8</v>
      </c>
      <c r="AQ35" s="157">
        <f>HLOOKUP(AQ$1,[5]DatosVinculos!$B$1:$DH$127,$DF35,FALSE)</f>
        <v>145.77556256666699</v>
      </c>
      <c r="AR35" s="157">
        <f>HLOOKUP(AR$1,[5]DatosVinculos!$B$1:$DH$127,$DF35,FALSE)</f>
        <v>85.357757351148933</v>
      </c>
      <c r="AS35" s="157">
        <f>HLOOKUP(AS$1,[5]DatosVinculos!$B$1:$DH$127,$DF35,FALSE)</f>
        <v>3.2738095238095202</v>
      </c>
      <c r="AT35" s="157">
        <f>HLOOKUP(AT$1,[5]DatosVinculos!$B$1:$DH$127,$DF35,FALSE)</f>
        <v>3.0399999999999996</v>
      </c>
      <c r="AU35" s="157">
        <f>HLOOKUP(AU$1,[5]DatosVinculos!$B$1:$DH$127,$DF35,FALSE)</f>
        <v>86.165000000000006</v>
      </c>
      <c r="AV35" s="157">
        <f>HLOOKUP(AV$1,[5]DatosVinculos!$B$1:$DH$127,$DF35,FALSE)</f>
        <v>86.165000000000006</v>
      </c>
      <c r="AW35" s="157">
        <f>HLOOKUP(AW$1,[5]DatosVinculos!$B$1:$DH$127,$DF35,FALSE)</f>
        <v>62.781065641415317</v>
      </c>
      <c r="AX35" s="157">
        <f>HLOOKUP(AX$1,[5]DatosVinculos!$B$1:$DH$127,$DF35,FALSE)</f>
        <v>77.857372014759179</v>
      </c>
      <c r="AY35" s="157">
        <f>HLOOKUP(AY$1,[5]DatosVinculos!$B$1:$DH$127,$DF35,FALSE)</f>
        <v>76.732201738376801</v>
      </c>
      <c r="AZ35" s="157">
        <f>HLOOKUP(AZ$1,[5]DatosVinculos!$B$1:$DH$127,$DF35,FALSE)</f>
        <v>558921.05556608038</v>
      </c>
      <c r="BA35" s="157">
        <f>HLOOKUP(BA$1,[5]DatosVinculos!$B$1:$DH$127,$DF35,FALSE)</f>
        <v>550843.70409231004</v>
      </c>
      <c r="BB35" s="157">
        <f>HLOOKUP(BB$1,[5]DatosVinculos!$B$1:$DH$127,$DF35,FALSE)</f>
        <v>31.930158573333333</v>
      </c>
      <c r="BC35" s="157">
        <f>HLOOKUP(BC$1,[5]DatosVinculos!$B$1:$DH$127,$DF35,FALSE)</f>
        <v>31.5930726896521</v>
      </c>
      <c r="BD35" s="157">
        <f>HLOOKUP(BD$1,[5]DatosVinculos!$B$1:$DH$127,$DF35,FALSE)</f>
        <v>229219.62907785669</v>
      </c>
      <c r="BE35" s="157">
        <f>HLOOKUP(BE$1,[5]DatosVinculos!$B$1:$DH$127,$DF35,FALSE)</f>
        <v>226799.76319983799</v>
      </c>
      <c r="BF35" s="157">
        <f>HLOOKUP(BF$1,[5]DatosVinculos!$B$1:$DH$127,$DF35,FALSE)</f>
        <v>79.113735419072754</v>
      </c>
      <c r="BG35" s="157">
        <f>HLOOKUP(BG$1,[5]DatosVinculos!$B$1:$DH$127,$DF35,FALSE)</f>
        <v>77.676175651388903</v>
      </c>
      <c r="BH35" s="157">
        <f>HLOOKUP(BH$1,[5]DatosVinculos!$B$1:$DH$127,$DF35,FALSE)</f>
        <v>528820.27104153379</v>
      </c>
      <c r="BI35" s="157">
        <f>HLOOKUP(BI$1,[5]DatosVinculos!$B$1:$DH$127,$DF35,FALSE)</f>
        <v>519211.184301798</v>
      </c>
      <c r="BJ35" s="157">
        <f>HLOOKUP(BJ$1,[5]DatosVinculos!$B$1:$DH$127,$DF35,FALSE)</f>
        <v>32.445406926666664</v>
      </c>
      <c r="BK35" s="157">
        <f>HLOOKUP(BK$1,[5]DatosVinculos!$B$1:$DH$127,$DF35,FALSE)</f>
        <v>31.973471682955701</v>
      </c>
      <c r="BL35" s="157">
        <f>HLOOKUP(BL$1,[5]DatosVinculos!$B$1:$DH$127,$DF35,FALSE)</f>
        <v>216874.96860218179</v>
      </c>
      <c r="BM35" s="157">
        <f>HLOOKUP(BM$1,[5]DatosVinculos!$B$1:$DH$127,$DF35,FALSE)</f>
        <v>213720.40988760701</v>
      </c>
      <c r="BN35" s="157">
        <f>HLOOKUP(BN$1,[5]DatosVinculos!$B$1:$DH$127,$DF35,FALSE)</f>
        <v>72.453205960041885</v>
      </c>
      <c r="BO35" s="157">
        <f>HLOOKUP(BO$1,[5]DatosVinculos!$B$1:$DH$127,$DF35,FALSE)</f>
        <v>71.357622523868798</v>
      </c>
      <c r="BP35" s="157">
        <f>HLOOKUP(BP$1,[5]DatosVinculos!$B$1:$DH$127,$DF35,FALSE)</f>
        <v>309925.95214030251</v>
      </c>
      <c r="BQ35" s="157">
        <f>HLOOKUP(BQ$1,[5]DatosVinculos!$B$1:$DH$127,$DF35,FALSE)</f>
        <v>305239.48264455999</v>
      </c>
      <c r="BR35" s="157">
        <f>HLOOKUP(BR$1,[5]DatosVinculos!$B$1:$DH$127,$DF35,FALSE)</f>
        <v>29.713851053333332</v>
      </c>
      <c r="BS35" s="157">
        <f>HLOOKUP(BS$1,[5]DatosVinculos!$B$1:$DH$127,$DF35,FALSE)</f>
        <v>29.389044926050801</v>
      </c>
      <c r="BT35" s="157">
        <f>HLOOKUP(BT$1,[5]DatosVinculos!$B$1:$DH$127,$DF35,FALSE)</f>
        <v>127104.01779237072</v>
      </c>
      <c r="BU35" s="157">
        <f>HLOOKUP(BU$1,[5]DatosVinculos!$B$1:$DH$127,$DF35,FALSE)</f>
        <v>125714.62657176</v>
      </c>
      <c r="BV35" s="157">
        <f>HLOOKUP(BV$1,[5]DatosVinculos!$B$1:$DH$127,$DF35,FALSE)</f>
        <v>73.302118604196053</v>
      </c>
      <c r="BW35" s="157">
        <f>HLOOKUP(BW$1,[5]DatosVinculos!$B$1:$DH$127,$DF35,FALSE)</f>
        <v>72.982621520194996</v>
      </c>
      <c r="BX35" s="157">
        <f>HLOOKUP(BX$1,[5]DatosVinculos!$B$1:$DH$127,$DF35,FALSE)</f>
        <v>758461.29115473386</v>
      </c>
      <c r="BY35" s="157">
        <f>HLOOKUP(BY$1,[5]DatosVinculos!$B$1:$DH$127,$DF35,FALSE)</f>
        <v>755155.43621576403</v>
      </c>
      <c r="BZ35" s="157">
        <f>HLOOKUP(BZ$1,[5]DatosVinculos!$B$1:$DH$127,$DF35,FALSE)</f>
        <v>30.061999400000001</v>
      </c>
      <c r="CA35" s="157">
        <f>HLOOKUP(CA$1,[5]DatosVinculos!$B$1:$DH$127,$DF35,FALSE)</f>
        <v>30.0271451061849</v>
      </c>
      <c r="CB35" s="157">
        <f>HLOOKUP(CB$1,[5]DatosVinculos!$B$1:$DH$127,$DF35,FALSE)</f>
        <v>311053.25894784764</v>
      </c>
      <c r="CC35" s="157">
        <f>HLOOKUP(CC$1,[5]DatosVinculos!$B$1:$DH$127,$DF35,FALSE)</f>
        <v>310692.61953973101</v>
      </c>
      <c r="CD35" s="157">
        <f>HLOOKUP(CD$1,[5]DatosVinculos!$B$1:$DH$127,$DF35,FALSE)</f>
        <v>71.916062693391467</v>
      </c>
      <c r="CE35" s="157">
        <f>HLOOKUP(CE$1,[5]DatosVinculos!$B$1:$DH$127,$DF35,FALSE)</f>
        <v>70.696459552074899</v>
      </c>
      <c r="CF35" s="157">
        <f>HLOOKUP(CF$1,[5]DatosVinculos!$B$1:$DH$127,$DF35,FALSE)</f>
        <v>287776.27988897264</v>
      </c>
      <c r="CG35" s="157">
        <f>HLOOKUP(CG$1,[5]DatosVinculos!$B$1:$DH$127,$DF35,FALSE)</f>
        <v>282895.967455209</v>
      </c>
      <c r="CH35" s="157">
        <f>HLOOKUP(CH$1,[5]DatosVinculos!$B$1:$DH$127,$DF35,FALSE)</f>
        <v>29.493562733333334</v>
      </c>
      <c r="CI35" s="157">
        <f>HLOOKUP(CI$1,[5]DatosVinculos!$B$1:$DH$127,$DF35,FALSE)</f>
        <v>29.1138353553788</v>
      </c>
      <c r="CJ35" s="157">
        <f>HLOOKUP(CJ$1,[5]DatosVinculos!$B$1:$DH$127,$DF35,FALSE)</f>
        <v>118020.19529707439</v>
      </c>
      <c r="CK35" s="157">
        <f>HLOOKUP(CK$1,[5]DatosVinculos!$B$1:$DH$127,$DF35,FALSE)</f>
        <v>116500.694255177</v>
      </c>
      <c r="CL35" s="157">
        <f>HLOOKUP(CL$1,[5]DatosVinculos!$B$1:$DH$127,$DF35,FALSE)</f>
        <v>5202.3382579999998</v>
      </c>
      <c r="CM35" s="157">
        <f>HLOOKUP(CM$1,[5]DatosVinculos!$B$1:$DH$127,$DF35,FALSE)</f>
        <v>5195.3683503419497</v>
      </c>
      <c r="CN35" s="157">
        <f>HLOOKUP(CN$1,[5]DatosVinculos!$B$1:$DH$127,$DF35,FALSE)</f>
        <v>166.8478044</v>
      </c>
      <c r="CO35" s="157">
        <f>HLOOKUP(CO$1,[5]DatosVinculos!$B$1:$DH$127,$DF35,FALSE)</f>
        <v>168.12565539302699</v>
      </c>
      <c r="CP35" s="157">
        <f>HLOOKUP(CP$1,[5]DatosVinculos!$B$1:$DH$127,$DF35,FALSE)</f>
        <v>45.833416999999997</v>
      </c>
      <c r="CQ35" s="157">
        <f>HLOOKUP(CQ$1,[5]DatosVinculos!$B$1:$DH$127,$DF35,FALSE)</f>
        <v>45.932163915746301</v>
      </c>
      <c r="CR35" s="157">
        <f>HLOOKUP(CR$1,[5]DatosVinculos!$B$1:$DH$127,$DF35,FALSE)</f>
        <v>43.076729999999998</v>
      </c>
      <c r="CS35" s="157">
        <f>HLOOKUP(CS$1,[5]DatosVinculos!$B$1:$DH$127,$DF35,FALSE)</f>
        <v>43.269961771261698</v>
      </c>
      <c r="CT35" s="157">
        <f>HLOOKUP(CT$1,[5]DatosVinculos!$B$1:$DH$127,$DF35,FALSE)</f>
        <v>4935.2168140000003</v>
      </c>
      <c r="CU35" s="157">
        <f>HLOOKUP(CU$1,[5]DatosVinculos!$B$1:$DH$127,$DF35,FALSE)</f>
        <v>4931.8527632697596</v>
      </c>
      <c r="CV35" s="157">
        <f>HLOOKUP(CV$1,[5]DatosVinculos!$B$1:$DH$127,$DF35,FALSE)</f>
        <v>45.95103289</v>
      </c>
      <c r="CW35" s="157">
        <f>HLOOKUP(CW$1,[5]DatosVinculos!$B$1:$DH$127,$DF35,FALSE)</f>
        <v>45.990917319276399</v>
      </c>
      <c r="CX35" s="157">
        <f>HLOOKUP(CX$1,[5]DatosVinculos!$B$1:$DH$127,$DF35,FALSE)</f>
        <v>9616.7715740000003</v>
      </c>
      <c r="CY35" s="157">
        <f>HLOOKUP(CY$1,[5]DatosVinculos!$B$1:$DH$127,$DF35,FALSE)</f>
        <v>5583.362513</v>
      </c>
      <c r="CZ35" s="157">
        <f>HLOOKUP(CZ$1,[5]DatosVinculos!$B$1:$DH$127,$DF35,FALSE)</f>
        <v>5580.7589359229496</v>
      </c>
      <c r="DA35" s="157">
        <f>HLOOKUP(DA$1,[5]DatosVinculos!$B$1:$DH$127,$DF35,FALSE)</f>
        <v>6.8242793490000002</v>
      </c>
      <c r="DB35" s="157">
        <f>HLOOKUP(DB$1,[5]DatosVinculos!$B$1:$DH$127,$DF35,FALSE)</f>
        <v>6.80270966944438</v>
      </c>
      <c r="DC35" s="157">
        <f>HLOOKUP(DC$1,[5]DatosVinculos!$B$1:$DH$127,$DF35,FALSE)</f>
        <v>2.4214798821535881</v>
      </c>
      <c r="DD35" s="157">
        <f>HLOOKUP(DD$1,[5]DatosVinculos!$B$1:$DH$127,$DF35,FALSE)</f>
        <v>2.0485099498278498</v>
      </c>
      <c r="DF35">
        <v>35</v>
      </c>
    </row>
    <row r="36" spans="1:110">
      <c r="A36" t="s">
        <v>40</v>
      </c>
      <c r="B36" s="157">
        <f>HLOOKUP(B$1,[5]DatosVinculos!$B$1:$DH$127,$DF36,FALSE)</f>
        <v>11498937.470000001</v>
      </c>
      <c r="C36" s="157">
        <f>HLOOKUP(C$1,[5]DatosVinculos!$B$1:$DH$127,$DF36,FALSE)</f>
        <v>11374108.5101343</v>
      </c>
      <c r="D36" s="157">
        <f>HLOOKUP(D$1,[5]DatosVinculos!$B$1:$DH$127,$DF36,FALSE)</f>
        <v>4905559.358</v>
      </c>
      <c r="E36" s="157">
        <f>HLOOKUP(E$1,[5]DatosVinculos!$B$1:$DH$127,$DF36,FALSE)</f>
        <v>8384562.5279999999</v>
      </c>
      <c r="F36" s="157">
        <f>HLOOKUP(F$1,[5]DatosVinculos!$B$1:$DH$127,$DF36,FALSE)</f>
        <v>8266267.1060439199</v>
      </c>
      <c r="G36" s="157">
        <f>HLOOKUP(G$1,[5]DatosVinculos!$B$1:$DH$127,$DF36,FALSE)</f>
        <v>2348953.1120000002</v>
      </c>
      <c r="H36" s="157">
        <f>HLOOKUP(H$1,[5]DatosVinculos!$B$1:$DH$127,$DF36,FALSE)</f>
        <v>2321617.3523810701</v>
      </c>
      <c r="I36" s="157">
        <f>HLOOKUP(I$1,[5]DatosVinculos!$B$1:$DH$127,$DF36,FALSE)</f>
        <v>1729337.8689999999</v>
      </c>
      <c r="J36" s="157">
        <f>HLOOKUP(J$1,[5]DatosVinculos!$B$1:$DH$127,$DF36,FALSE)</f>
        <v>1762368.8968286701</v>
      </c>
      <c r="K36" s="157">
        <f>HLOOKUP(K$1,[5]DatosVinculos!$B$1:$DH$127,$DF36,FALSE)</f>
        <v>1488066.9588279016</v>
      </c>
      <c r="L36" s="157">
        <f>HLOOKUP(L$1,[5]DatosVinculos!$B$1:$DH$127,$DF36,FALSE)</f>
        <v>1508518.24393067</v>
      </c>
      <c r="M36" s="157">
        <f>HLOOKUP(M$1,[5]DatosVinculos!$B$1:$DH$127,$DF36,FALSE)</f>
        <v>7514467.2740395069</v>
      </c>
      <c r="N36" s="157">
        <f>HLOOKUP(N$1,[5]DatosVinculos!$B$1:$DH$127,$DF36,FALSE)</f>
        <v>7452287.8737161802</v>
      </c>
      <c r="O36" s="157">
        <f>HLOOKUP(O$1,[5]DatosVinculos!$B$1:$DH$127,$DF36,FALSE)</f>
        <v>1633678.2610332204</v>
      </c>
      <c r="P36" s="157">
        <f>HLOOKUP(P$1,[5]DatosVinculos!$B$1:$DH$127,$DF36,FALSE)</f>
        <v>1573432.2402938299</v>
      </c>
      <c r="Q36" s="157">
        <f>HLOOKUP(Q$1,[5]DatosVinculos!$B$1:$DH$127,$DF36,FALSE)</f>
        <v>5914222.9862052798</v>
      </c>
      <c r="R36" s="157">
        <f>HLOOKUP(R$1,[5]DatosVinculos!$B$1:$DH$127,$DF36,FALSE)</f>
        <v>5903206.2794574704</v>
      </c>
      <c r="S36" s="157">
        <f>HLOOKUP(S$1,[5]DatosVinculos!$B$1:$DH$127,$DF36,FALSE)</f>
        <v>259348.73970253184</v>
      </c>
      <c r="T36" s="157">
        <f>HLOOKUP(T$1,[5]DatosVinculos!$B$1:$DH$127,$DF36,FALSE)</f>
        <v>267076.75200264802</v>
      </c>
      <c r="U36" s="157">
        <f>HLOOKUP(U$1,[5]DatosVinculos!$B$1:$DH$127,$DF36,FALSE)</f>
        <v>5687835.9778413298</v>
      </c>
      <c r="V36" s="157">
        <f>HLOOKUP(V$1,[5]DatosVinculos!$B$1:$DH$127,$DF36,FALSE)</f>
        <v>5649357.2009307202</v>
      </c>
      <c r="W36" s="157">
        <f>HLOOKUP(W$1,[5]DatosVinculos!$B$1:$DH$127,$DF36,FALSE)</f>
        <v>1836254.1310000001</v>
      </c>
      <c r="X36" s="157">
        <f>HLOOKUP(X$1,[5]DatosVinculos!$B$1:$DH$127,$DF36,FALSE)</f>
        <v>1857910.78880316</v>
      </c>
      <c r="Y36" s="157">
        <f>HLOOKUP(Y$1,[5]DatosVinculos!$B$1:$DH$127,$DF36,FALSE)</f>
        <v>120138.13316992068</v>
      </c>
      <c r="Z36" s="157">
        <f>HLOOKUP(Z$1,[5]DatosVinculos!$B$1:$DH$127,$DF36,FALSE)</f>
        <v>1194563.6922422533</v>
      </c>
      <c r="AA36" s="157">
        <f>HLOOKUP(AA$1,[5]DatosVinculos!$B$1:$DH$127,$DF36,FALSE)</f>
        <v>-684.32173474351805</v>
      </c>
      <c r="AB36" s="157">
        <f>HLOOKUP(AB$1,[5]DatosVinculos!$B$1:$DH$127,$DF36,FALSE)</f>
        <v>42.274999932400412</v>
      </c>
      <c r="AC36" s="157">
        <f>HLOOKUP(AC$1,[5]DatosVinculos!$B$1:$DH$127,$DF36,FALSE)</f>
        <v>42.503918460191102</v>
      </c>
      <c r="AD36" s="157">
        <f>HLOOKUP(AD$1,[5]DatosVinculos!$B$1:$DH$127,$DF36,FALSE)</f>
        <v>46.435129359922236</v>
      </c>
      <c r="AE36" s="157">
        <f>HLOOKUP(AE$1,[5]DatosVinculos!$B$1:$DH$127,$DF36,FALSE)</f>
        <v>46.1875541832054</v>
      </c>
      <c r="AF36" s="157">
        <f>HLOOKUP(AF$1,[5]DatosVinculos!$B$1:$DH$127,$DF36,FALSE)</f>
        <v>86.716680106666672</v>
      </c>
      <c r="AG36" s="157">
        <f>HLOOKUP(AG$1,[5]DatosVinculos!$B$1:$DH$127,$DF36,FALSE)</f>
        <v>85.956635879958895</v>
      </c>
      <c r="AH36" s="157">
        <f>HLOOKUP(AH$1,[5]DatosVinculos!$B$1:$DH$127,$DF36,FALSE)</f>
        <v>32.324511626666663</v>
      </c>
      <c r="AI36" s="157">
        <f>HLOOKUP(AI$1,[5]DatosVinculos!$B$1:$DH$127,$DF36,FALSE)</f>
        <v>32.197322444634601</v>
      </c>
      <c r="AJ36" s="157">
        <f>HLOOKUP(AJ$1,[5]DatosVinculos!$B$1:$DH$127,$DF36,FALSE)</f>
        <v>13.041666666666671</v>
      </c>
      <c r="AK36" s="157">
        <f>HLOOKUP(AK$1,[5]DatosVinculos!$B$1:$DH$127,$DF36,FALSE)</f>
        <v>13.041666666666671</v>
      </c>
      <c r="AL36" s="157">
        <f>HLOOKUP(AL$1,[5]DatosVinculos!$B$1:$DH$127,$DF36,FALSE)</f>
        <v>0</v>
      </c>
      <c r="AM36" s="157">
        <f>HLOOKUP(AM$1,[5]DatosVinculos!$B$1:$DH$127,$DF36,FALSE)</f>
        <v>99.635460440000003</v>
      </c>
      <c r="AN36" s="157">
        <f>HLOOKUP(AN$1,[5]DatosVinculos!$B$1:$DH$127,$DF36,FALSE)</f>
        <v>403.125573770492</v>
      </c>
      <c r="AO36" s="157">
        <f>HLOOKUP(AO$1,[5]DatosVinculos!$B$1:$DH$127,$DF36,FALSE)</f>
        <v>0.84333333333333305</v>
      </c>
      <c r="AP36" s="157">
        <f>HLOOKUP(AP$1,[5]DatosVinculos!$B$1:$DH$127,$DF36,FALSE)</f>
        <v>19.766666666666701</v>
      </c>
      <c r="AQ36" s="157">
        <f>HLOOKUP(AQ$1,[5]DatosVinculos!$B$1:$DH$127,$DF36,FALSE)</f>
        <v>149.573105233333</v>
      </c>
      <c r="AR36" s="157">
        <f>HLOOKUP(AR$1,[5]DatosVinculos!$B$1:$DH$127,$DF36,FALSE)</f>
        <v>85.543936191448523</v>
      </c>
      <c r="AS36" s="157">
        <f>HLOOKUP(AS$1,[5]DatosVinculos!$B$1:$DH$127,$DF36,FALSE)</f>
        <v>3.27049180327869</v>
      </c>
      <c r="AT36" s="157">
        <f>HLOOKUP(AT$1,[5]DatosVinculos!$B$1:$DH$127,$DF36,FALSE)</f>
        <v>3</v>
      </c>
      <c r="AU36" s="157">
        <f>HLOOKUP(AU$1,[5]DatosVinculos!$B$1:$DH$127,$DF36,FALSE)</f>
        <v>74.5</v>
      </c>
      <c r="AV36" s="157">
        <f>HLOOKUP(AV$1,[5]DatosVinculos!$B$1:$DH$127,$DF36,FALSE)</f>
        <v>74.5</v>
      </c>
      <c r="AW36" s="157">
        <f>HLOOKUP(AW$1,[5]DatosVinculos!$B$1:$DH$127,$DF36,FALSE)</f>
        <v>52.824453885397929</v>
      </c>
      <c r="AX36" s="157">
        <f>HLOOKUP(AX$1,[5]DatosVinculos!$B$1:$DH$127,$DF36,FALSE)</f>
        <v>76.885000611805111</v>
      </c>
      <c r="AY36" s="157">
        <f>HLOOKUP(AY$1,[5]DatosVinculos!$B$1:$DH$127,$DF36,FALSE)</f>
        <v>76.420854322275304</v>
      </c>
      <c r="AZ36" s="157">
        <f>HLOOKUP(AZ$1,[5]DatosVinculos!$B$1:$DH$127,$DF36,FALSE)</f>
        <v>551940.61380600755</v>
      </c>
      <c r="BA36" s="157">
        <f>HLOOKUP(BA$1,[5]DatosVinculos!$B$1:$DH$127,$DF36,FALSE)</f>
        <v>548608.60904698295</v>
      </c>
      <c r="BB36" s="157">
        <f>HLOOKUP(BB$1,[5]DatosVinculos!$B$1:$DH$127,$DF36,FALSE)</f>
        <v>32.503133956666666</v>
      </c>
      <c r="BC36" s="157">
        <f>HLOOKUP(BC$1,[5]DatosVinculos!$B$1:$DH$127,$DF36,FALSE)</f>
        <v>32.4826691521898</v>
      </c>
      <c r="BD36" s="157">
        <f>HLOOKUP(BD$1,[5]DatosVinculos!$B$1:$DH$127,$DF36,FALSE)</f>
        <v>233332.89411338008</v>
      </c>
      <c r="BE36" s="157">
        <f>HLOOKUP(BE$1,[5]DatosVinculos!$B$1:$DH$127,$DF36,FALSE)</f>
        <v>233185.981754729</v>
      </c>
      <c r="BF36" s="157">
        <f>HLOOKUP(BF$1,[5]DatosVinculos!$B$1:$DH$127,$DF36,FALSE)</f>
        <v>78.608043910440472</v>
      </c>
      <c r="BG36" s="157">
        <f>HLOOKUP(BG$1,[5]DatosVinculos!$B$1:$DH$127,$DF36,FALSE)</f>
        <v>78.028543547628999</v>
      </c>
      <c r="BH36" s="157">
        <f>HLOOKUP(BH$1,[5]DatosVinculos!$B$1:$DH$127,$DF36,FALSE)</f>
        <v>525440.07518500171</v>
      </c>
      <c r="BI36" s="157">
        <f>HLOOKUP(BI$1,[5]DatosVinculos!$B$1:$DH$127,$DF36,FALSE)</f>
        <v>521566.51849757001</v>
      </c>
      <c r="BJ36" s="157">
        <f>HLOOKUP(BJ$1,[5]DatosVinculos!$B$1:$DH$127,$DF36,FALSE)</f>
        <v>33.231550509999998</v>
      </c>
      <c r="BK36" s="157">
        <f>HLOOKUP(BK$1,[5]DatosVinculos!$B$1:$DH$127,$DF36,FALSE)</f>
        <v>33.168130543395598</v>
      </c>
      <c r="BL36" s="157">
        <f>HLOOKUP(BL$1,[5]DatosVinculos!$B$1:$DH$127,$DF36,FALSE)</f>
        <v>222129.79142926412</v>
      </c>
      <c r="BM36" s="157">
        <f>HLOOKUP(BM$1,[5]DatosVinculos!$B$1:$DH$127,$DF36,FALSE)</f>
        <v>221705.87308216901</v>
      </c>
      <c r="BN36" s="157">
        <f>HLOOKUP(BN$1,[5]DatosVinculos!$B$1:$DH$127,$DF36,FALSE)</f>
        <v>72.164368110663077</v>
      </c>
      <c r="BO36" s="157">
        <f>HLOOKUP(BO$1,[5]DatosVinculos!$B$1:$DH$127,$DF36,FALSE)</f>
        <v>71.781695068337797</v>
      </c>
      <c r="BP36" s="157">
        <f>HLOOKUP(BP$1,[5]DatosVinculos!$B$1:$DH$127,$DF36,FALSE)</f>
        <v>308690.41888408951</v>
      </c>
      <c r="BQ36" s="157">
        <f>HLOOKUP(BQ$1,[5]DatosVinculos!$B$1:$DH$127,$DF36,FALSE)</f>
        <v>307053.49605301197</v>
      </c>
      <c r="BR36" s="157">
        <f>HLOOKUP(BR$1,[5]DatosVinculos!$B$1:$DH$127,$DF36,FALSE)</f>
        <v>30.507486570000001</v>
      </c>
      <c r="BS36" s="157">
        <f>HLOOKUP(BS$1,[5]DatosVinculos!$B$1:$DH$127,$DF36,FALSE)</f>
        <v>30.498538654777501</v>
      </c>
      <c r="BT36" s="157">
        <f>HLOOKUP(BT$1,[5]DatosVinculos!$B$1:$DH$127,$DF36,FALSE)</f>
        <v>130498.87437457539</v>
      </c>
      <c r="BU36" s="157">
        <f>HLOOKUP(BU$1,[5]DatosVinculos!$B$1:$DH$127,$DF36,FALSE)</f>
        <v>130460.59875816399</v>
      </c>
      <c r="BV36" s="157">
        <f>HLOOKUP(BV$1,[5]DatosVinculos!$B$1:$DH$127,$DF36,FALSE)</f>
        <v>70.520104090687084</v>
      </c>
      <c r="BW36" s="157">
        <f>HLOOKUP(BW$1,[5]DatosVinculos!$B$1:$DH$127,$DF36,FALSE)</f>
        <v>70.208169382414596</v>
      </c>
      <c r="BX36" s="157">
        <f>HLOOKUP(BX$1,[5]DatosVinculos!$B$1:$DH$127,$DF36,FALSE)</f>
        <v>729675.62492698536</v>
      </c>
      <c r="BY36" s="157">
        <f>HLOOKUP(BY$1,[5]DatosVinculos!$B$1:$DH$127,$DF36,FALSE)</f>
        <v>726448.01832987205</v>
      </c>
      <c r="BZ36" s="157">
        <f>HLOOKUP(BZ$1,[5]DatosVinculos!$B$1:$DH$127,$DF36,FALSE)</f>
        <v>29.812373956666665</v>
      </c>
      <c r="CA36" s="157">
        <f>HLOOKUP(CA$1,[5]DatosVinculos!$B$1:$DH$127,$DF36,FALSE)</f>
        <v>29.8336386376739</v>
      </c>
      <c r="CB36" s="157">
        <f>HLOOKUP(CB$1,[5]DatosVinculos!$B$1:$DH$127,$DF36,FALSE)</f>
        <v>308470.36994462536</v>
      </c>
      <c r="CC36" s="157">
        <f>HLOOKUP(CC$1,[5]DatosVinculos!$B$1:$DH$127,$DF36,FALSE)</f>
        <v>308690.39683772798</v>
      </c>
      <c r="CD36" s="157">
        <f>HLOOKUP(CD$1,[5]DatosVinculos!$B$1:$DH$127,$DF36,FALSE)</f>
        <v>72.794772606053144</v>
      </c>
      <c r="CE36" s="157">
        <f>HLOOKUP(CE$1,[5]DatosVinculos!$B$1:$DH$127,$DF36,FALSE)</f>
        <v>72.1981347698636</v>
      </c>
      <c r="CF36" s="157">
        <f>HLOOKUP(CF$1,[5]DatosVinculos!$B$1:$DH$127,$DF36,FALSE)</f>
        <v>291292.48837281915</v>
      </c>
      <c r="CG36" s="157">
        <f>HLOOKUP(CG$1,[5]DatosVinculos!$B$1:$DH$127,$DF36,FALSE)</f>
        <v>288905.007599779</v>
      </c>
      <c r="CH36" s="157">
        <f>HLOOKUP(CH$1,[5]DatosVinculos!$B$1:$DH$127,$DF36,FALSE)</f>
        <v>30.77399007</v>
      </c>
      <c r="CI36" s="157">
        <f>HLOOKUP(CI$1,[5]DatosVinculos!$B$1:$DH$127,$DF36,FALSE)</f>
        <v>30.688625593734798</v>
      </c>
      <c r="CJ36" s="157">
        <f>HLOOKUP(CJ$1,[5]DatosVinculos!$B$1:$DH$127,$DF36,FALSE)</f>
        <v>123143.89926269678</v>
      </c>
      <c r="CK36" s="157">
        <f>HLOOKUP(CK$1,[5]DatosVinculos!$B$1:$DH$127,$DF36,FALSE)</f>
        <v>122802.308378944</v>
      </c>
      <c r="CL36" s="157">
        <f>HLOOKUP(CL$1,[5]DatosVinculos!$B$1:$DH$127,$DF36,FALSE)</f>
        <v>5268.8430909999997</v>
      </c>
      <c r="CM36" s="157">
        <f>HLOOKUP(CM$1,[5]DatosVinculos!$B$1:$DH$127,$DF36,FALSE)</f>
        <v>5271.3779019625699</v>
      </c>
      <c r="CN36" s="157">
        <f>HLOOKUP(CN$1,[5]DatosVinculos!$B$1:$DH$127,$DF36,FALSE)</f>
        <v>171.72013759999999</v>
      </c>
      <c r="CO36" s="157">
        <f>HLOOKUP(CO$1,[5]DatosVinculos!$B$1:$DH$127,$DF36,FALSE)</f>
        <v>169.52506860539401</v>
      </c>
      <c r="CP36" s="157">
        <f>HLOOKUP(CP$1,[5]DatosVinculos!$B$1:$DH$127,$DF36,FALSE)</f>
        <v>45.137638000000003</v>
      </c>
      <c r="CQ36" s="157">
        <f>HLOOKUP(CQ$1,[5]DatosVinculos!$B$1:$DH$127,$DF36,FALSE)</f>
        <v>45.174911068053802</v>
      </c>
      <c r="CR36" s="157">
        <f>HLOOKUP(CR$1,[5]DatosVinculos!$B$1:$DH$127,$DF36,FALSE)</f>
        <v>42.879956999999997</v>
      </c>
      <c r="CS36" s="157">
        <f>HLOOKUP(CS$1,[5]DatosVinculos!$B$1:$DH$127,$DF36,FALSE)</f>
        <v>43.142791605526099</v>
      </c>
      <c r="CT36" s="157">
        <f>HLOOKUP(CT$1,[5]DatosVinculos!$B$1:$DH$127,$DF36,FALSE)</f>
        <v>4999.9536079999998</v>
      </c>
      <c r="CU36" s="157">
        <f>HLOOKUP(CU$1,[5]DatosVinculos!$B$1:$DH$127,$DF36,FALSE)</f>
        <v>5003.5534924016201</v>
      </c>
      <c r="CV36" s="157">
        <f>HLOOKUP(CV$1,[5]DatosVinculos!$B$1:$DH$127,$DF36,FALSE)</f>
        <v>45.198047559999999</v>
      </c>
      <c r="CW36" s="157">
        <f>HLOOKUP(CW$1,[5]DatosVinculos!$B$1:$DH$127,$DF36,FALSE)</f>
        <v>45.2683018477099</v>
      </c>
      <c r="CX36" s="157">
        <f>HLOOKUP(CX$1,[5]DatosVinculos!$B$1:$DH$127,$DF36,FALSE)</f>
        <v>9660.8115739999994</v>
      </c>
      <c r="CY36" s="157">
        <f>HLOOKUP(CY$1,[5]DatosVinculos!$B$1:$DH$127,$DF36,FALSE)</f>
        <v>5641.2936970000001</v>
      </c>
      <c r="CZ36" s="157">
        <f>HLOOKUP(CZ$1,[5]DatosVinculos!$B$1:$DH$127,$DF36,FALSE)</f>
        <v>5642.7753002645104</v>
      </c>
      <c r="DA36" s="157">
        <f>HLOOKUP(DA$1,[5]DatosVinculos!$B$1:$DH$127,$DF36,FALSE)</f>
        <v>6.6022197260000004</v>
      </c>
      <c r="DB36" s="157">
        <f>HLOOKUP(DB$1,[5]DatosVinculos!$B$1:$DH$127,$DF36,FALSE)</f>
        <v>6.6530402667608701</v>
      </c>
      <c r="DC36" s="157">
        <f>HLOOKUP(DC$1,[5]DatosVinculos!$B$1:$DH$127,$DF36,FALSE)</f>
        <v>2.016086015762943</v>
      </c>
      <c r="DD36" s="157">
        <f>HLOOKUP(DD$1,[5]DatosVinculos!$B$1:$DH$127,$DF36,FALSE)</f>
        <v>1.98250506872907</v>
      </c>
      <c r="DF36">
        <v>36</v>
      </c>
    </row>
    <row r="37" spans="1:110">
      <c r="A37" t="s">
        <v>41</v>
      </c>
      <c r="B37" s="157">
        <f>HLOOKUP(B$1,[5]DatosVinculos!$B$1:$DH$127,$DF37,FALSE)</f>
        <v>11347670.6</v>
      </c>
      <c r="C37" s="157">
        <f>HLOOKUP(C$1,[5]DatosVinculos!$B$1:$DH$127,$DF37,FALSE)</f>
        <v>11583467.229170199</v>
      </c>
      <c r="D37" s="157">
        <f>HLOOKUP(D$1,[5]DatosVinculos!$B$1:$DH$127,$DF37,FALSE)</f>
        <v>5055922.4539999999</v>
      </c>
      <c r="E37" s="157">
        <f>HLOOKUP(E$1,[5]DatosVinculos!$B$1:$DH$127,$DF37,FALSE)</f>
        <v>8146409.6500000004</v>
      </c>
      <c r="F37" s="157">
        <f>HLOOKUP(F$1,[5]DatosVinculos!$B$1:$DH$127,$DF37,FALSE)</f>
        <v>8440155.9042962696</v>
      </c>
      <c r="G37" s="157">
        <f>HLOOKUP(G$1,[5]DatosVinculos!$B$1:$DH$127,$DF37,FALSE)</f>
        <v>2420306.6979999999</v>
      </c>
      <c r="H37" s="157">
        <f>HLOOKUP(H$1,[5]DatosVinculos!$B$1:$DH$127,$DF37,FALSE)</f>
        <v>2372911.93863972</v>
      </c>
      <c r="I37" s="157">
        <f>HLOOKUP(I$1,[5]DatosVinculos!$B$1:$DH$127,$DF37,FALSE)</f>
        <v>1800932.73</v>
      </c>
      <c r="J37" s="157">
        <f>HLOOKUP(J$1,[5]DatosVinculos!$B$1:$DH$127,$DF37,FALSE)</f>
        <v>1769579.9034903101</v>
      </c>
      <c r="K37" s="157">
        <f>HLOOKUP(K$1,[5]DatosVinculos!$B$1:$DH$127,$DF37,FALSE)</f>
        <v>1562423.3274019535</v>
      </c>
      <c r="L37" s="157">
        <f>HLOOKUP(L$1,[5]DatosVinculos!$B$1:$DH$127,$DF37,FALSE)</f>
        <v>1516461.8187106301</v>
      </c>
      <c r="M37" s="157">
        <f>HLOOKUP(M$1,[5]DatosVinculos!$B$1:$DH$127,$DF37,FALSE)</f>
        <v>7509345.7219748655</v>
      </c>
      <c r="N37" s="157">
        <f>HLOOKUP(N$1,[5]DatosVinculos!$B$1:$DH$127,$DF37,FALSE)</f>
        <v>7604517.6254438199</v>
      </c>
      <c r="O37" s="157">
        <f>HLOOKUP(O$1,[5]DatosVinculos!$B$1:$DH$127,$DF37,FALSE)</f>
        <v>1614062.9388822496</v>
      </c>
      <c r="P37" s="157">
        <f>HLOOKUP(P$1,[5]DatosVinculos!$B$1:$DH$127,$DF37,FALSE)</f>
        <v>1582114.6996627599</v>
      </c>
      <c r="Q37" s="157">
        <f>HLOOKUP(Q$1,[5]DatosVinculos!$B$1:$DH$127,$DF37,FALSE)</f>
        <v>5931444.5791316088</v>
      </c>
      <c r="R37" s="157">
        <f>HLOOKUP(R$1,[5]DatosVinculos!$B$1:$DH$127,$DF37,FALSE)</f>
        <v>6045441.6688203998</v>
      </c>
      <c r="S37" s="157">
        <f>HLOOKUP(S$1,[5]DatosVinculos!$B$1:$DH$127,$DF37,FALSE)</f>
        <v>286556.25907268183</v>
      </c>
      <c r="T37" s="157">
        <f>HLOOKUP(T$1,[5]DatosVinculos!$B$1:$DH$127,$DF37,FALSE)</f>
        <v>290222.51509527402</v>
      </c>
      <c r="U37" s="157">
        <f>HLOOKUP(U$1,[5]DatosVinculos!$B$1:$DH$127,$DF37,FALSE)</f>
        <v>5622593.70649138</v>
      </c>
      <c r="V37" s="157">
        <f>HLOOKUP(V$1,[5]DatosVinculos!$B$1:$DH$127,$DF37,FALSE)</f>
        <v>5780812.13847763</v>
      </c>
      <c r="W37" s="157">
        <f>HLOOKUP(W$1,[5]DatosVinculos!$B$1:$DH$127,$DF37,FALSE)</f>
        <v>1859801.932</v>
      </c>
      <c r="X37" s="157">
        <f>HLOOKUP(X$1,[5]DatosVinculos!$B$1:$DH$127,$DF37,FALSE)</f>
        <v>1930747.54774053</v>
      </c>
      <c r="Y37" s="157">
        <f>HLOOKUP(Y$1,[5]DatosVinculos!$B$1:$DH$127,$DF37,FALSE)</f>
        <v>88415.398488055682</v>
      </c>
      <c r="Z37" s="157">
        <f>HLOOKUP(Z$1,[5]DatosVinculos!$B$1:$DH$127,$DF37,FALSE)</f>
        <v>1002894.2177326916</v>
      </c>
      <c r="AA37" s="157">
        <f>HLOOKUP(AA$1,[5]DatosVinculos!$B$1:$DH$127,$DF37,FALSE)</f>
        <v>-832.9898663095305</v>
      </c>
      <c r="AB37" s="157">
        <f>HLOOKUP(AB$1,[5]DatosVinculos!$B$1:$DH$127,$DF37,FALSE)</f>
        <v>43.82055593861957</v>
      </c>
      <c r="AC37" s="157">
        <f>HLOOKUP(AC$1,[5]DatosVinculos!$B$1:$DH$127,$DF37,FALSE)</f>
        <v>43.820930880738501</v>
      </c>
      <c r="AD37" s="157">
        <f>HLOOKUP(AD$1,[5]DatosVinculos!$B$1:$DH$127,$DF37,FALSE)</f>
        <v>47.632447653345565</v>
      </c>
      <c r="AE37" s="157">
        <f>HLOOKUP(AE$1,[5]DatosVinculos!$B$1:$DH$127,$DF37,FALSE)</f>
        <v>47.722193469416702</v>
      </c>
      <c r="AF37" s="157">
        <f>HLOOKUP(AF$1,[5]DatosVinculos!$B$1:$DH$127,$DF37,FALSE)</f>
        <v>87.634026399999996</v>
      </c>
      <c r="AG37" s="157">
        <f>HLOOKUP(AG$1,[5]DatosVinculos!$B$1:$DH$127,$DF37,FALSE)</f>
        <v>87.767228264174705</v>
      </c>
      <c r="AH37" s="157">
        <f>HLOOKUP(AH$1,[5]DatosVinculos!$B$1:$DH$127,$DF37,FALSE)</f>
        <v>33.419436226666669</v>
      </c>
      <c r="AI37" s="157">
        <f>HLOOKUP(AI$1,[5]DatosVinculos!$B$1:$DH$127,$DF37,FALSE)</f>
        <v>33.480031313422899</v>
      </c>
      <c r="AJ37" s="157">
        <f>HLOOKUP(AJ$1,[5]DatosVinculos!$B$1:$DH$127,$DF37,FALSE)</f>
        <v>12.16666666666667</v>
      </c>
      <c r="AK37" s="157">
        <f>HLOOKUP(AK$1,[5]DatosVinculos!$B$1:$DH$127,$DF37,FALSE)</f>
        <v>12.16666666666667</v>
      </c>
      <c r="AL37" s="157">
        <f>HLOOKUP(AL$1,[5]DatosVinculos!$B$1:$DH$127,$DF37,FALSE)</f>
        <v>0</v>
      </c>
      <c r="AM37" s="157">
        <f>HLOOKUP(AM$1,[5]DatosVinculos!$B$1:$DH$127,$DF37,FALSE)</f>
        <v>96.684344896666701</v>
      </c>
      <c r="AN37" s="157">
        <f>HLOOKUP(AN$1,[5]DatosVinculos!$B$1:$DH$127,$DF37,FALSE)</f>
        <v>406.881666666667</v>
      </c>
      <c r="AO37" s="157">
        <f>HLOOKUP(AO$1,[5]DatosVinculos!$B$1:$DH$127,$DF37,FALSE)</f>
        <v>0.86333333333333295</v>
      </c>
      <c r="AP37" s="157">
        <f>HLOOKUP(AP$1,[5]DatosVinculos!$B$1:$DH$127,$DF37,FALSE)</f>
        <v>17.8</v>
      </c>
      <c r="AQ37" s="157">
        <f>HLOOKUP(AQ$1,[5]DatosVinculos!$B$1:$DH$127,$DF37,FALSE)</f>
        <v>149.0997758</v>
      </c>
      <c r="AR37" s="157">
        <f>HLOOKUP(AR$1,[5]DatosVinculos!$B$1:$DH$127,$DF37,FALSE)</f>
        <v>86.188762157021074</v>
      </c>
      <c r="AS37" s="157">
        <f>HLOOKUP(AS$1,[5]DatosVinculos!$B$1:$DH$127,$DF37,FALSE)</f>
        <v>3.2557692307692299</v>
      </c>
      <c r="AT37" s="157">
        <f>HLOOKUP(AT$1,[5]DatosVinculos!$B$1:$DH$127,$DF37,FALSE)</f>
        <v>3.06</v>
      </c>
      <c r="AU37" s="157">
        <f>HLOOKUP(AU$1,[5]DatosVinculos!$B$1:$DH$127,$DF37,FALSE)</f>
        <v>148.17000000000002</v>
      </c>
      <c r="AV37" s="157">
        <f>HLOOKUP(AV$1,[5]DatosVinculos!$B$1:$DH$127,$DF37,FALSE)</f>
        <v>148.17000000000002</v>
      </c>
      <c r="AW37" s="157">
        <f>HLOOKUP(AW$1,[5]DatosVinculos!$B$1:$DH$127,$DF37,FALSE)</f>
        <v>61.957259936115847</v>
      </c>
      <c r="AX37" s="157">
        <f>HLOOKUP(AX$1,[5]DatosVinculos!$B$1:$DH$127,$DF37,FALSE)</f>
        <v>75.287739653992375</v>
      </c>
      <c r="AY37" s="157">
        <f>HLOOKUP(AY$1,[5]DatosVinculos!$B$1:$DH$127,$DF37,FALSE)</f>
        <v>76.212433876563594</v>
      </c>
      <c r="AZ37" s="157">
        <f>HLOOKUP(AZ$1,[5]DatosVinculos!$B$1:$DH$127,$DF37,FALSE)</f>
        <v>540474.22652047279</v>
      </c>
      <c r="BA37" s="157">
        <f>HLOOKUP(BA$1,[5]DatosVinculos!$B$1:$DH$127,$DF37,FALSE)</f>
        <v>547112.40422332997</v>
      </c>
      <c r="BB37" s="157">
        <f>HLOOKUP(BB$1,[5]DatosVinculos!$B$1:$DH$127,$DF37,FALSE)</f>
        <v>32.99150607</v>
      </c>
      <c r="BC37" s="157">
        <f>HLOOKUP(BC$1,[5]DatosVinculos!$B$1:$DH$127,$DF37,FALSE)</f>
        <v>33.306992418515698</v>
      </c>
      <c r="BD37" s="157">
        <f>HLOOKUP(BD$1,[5]DatosVinculos!$B$1:$DH$127,$DF37,FALSE)</f>
        <v>236838.81076622522</v>
      </c>
      <c r="BE37" s="157">
        <f>HLOOKUP(BE$1,[5]DatosVinculos!$B$1:$DH$127,$DF37,FALSE)</f>
        <v>239103.618302733</v>
      </c>
      <c r="BF37" s="157">
        <f>HLOOKUP(BF$1,[5]DatosVinculos!$B$1:$DH$127,$DF37,FALSE)</f>
        <v>76.975474433919118</v>
      </c>
      <c r="BG37" s="157">
        <f>HLOOKUP(BG$1,[5]DatosVinculos!$B$1:$DH$127,$DF37,FALSE)</f>
        <v>77.893235459255195</v>
      </c>
      <c r="BH37" s="157">
        <f>HLOOKUP(BH$1,[5]DatosVinculos!$B$1:$DH$127,$DF37,FALSE)</f>
        <v>514527.48423609772</v>
      </c>
      <c r="BI37" s="157">
        <f>HLOOKUP(BI$1,[5]DatosVinculos!$B$1:$DH$127,$DF37,FALSE)</f>
        <v>520662.07807848201</v>
      </c>
      <c r="BJ37" s="157">
        <f>HLOOKUP(BJ$1,[5]DatosVinculos!$B$1:$DH$127,$DF37,FALSE)</f>
        <v>33.731080833333337</v>
      </c>
      <c r="BK37" s="157">
        <f>HLOOKUP(BK$1,[5]DatosVinculos!$B$1:$DH$127,$DF37,FALSE)</f>
        <v>34.083746937702699</v>
      </c>
      <c r="BL37" s="157">
        <f>HLOOKUP(BL$1,[5]DatosVinculos!$B$1:$DH$127,$DF37,FALSE)</f>
        <v>225468.80404925119</v>
      </c>
      <c r="BM37" s="157">
        <f>HLOOKUP(BM$1,[5]DatosVinculos!$B$1:$DH$127,$DF37,FALSE)</f>
        <v>227826.13155894401</v>
      </c>
      <c r="BN37" s="157">
        <f>HLOOKUP(BN$1,[5]DatosVinculos!$B$1:$DH$127,$DF37,FALSE)</f>
        <v>71.956949939584263</v>
      </c>
      <c r="BO37" s="157">
        <f>HLOOKUP(BO$1,[5]DatosVinculos!$B$1:$DH$127,$DF37,FALSE)</f>
        <v>72.607507220685804</v>
      </c>
      <c r="BP37" s="157">
        <f>HLOOKUP(BP$1,[5]DatosVinculos!$B$1:$DH$127,$DF37,FALSE)</f>
        <v>307803.16657674155</v>
      </c>
      <c r="BQ37" s="157">
        <f>HLOOKUP(BQ$1,[5]DatosVinculos!$B$1:$DH$127,$DF37,FALSE)</f>
        <v>310585.991465047</v>
      </c>
      <c r="BR37" s="157">
        <f>HLOOKUP(BR$1,[5]DatosVinculos!$B$1:$DH$127,$DF37,FALSE)</f>
        <v>31.531935499999999</v>
      </c>
      <c r="BS37" s="157">
        <f>HLOOKUP(BS$1,[5]DatosVinculos!$B$1:$DH$127,$DF37,FALSE)</f>
        <v>31.792257931824199</v>
      </c>
      <c r="BT37" s="157">
        <f>HLOOKUP(BT$1,[5]DatosVinculos!$B$1:$DH$127,$DF37,FALSE)</f>
        <v>134881.05879060342</v>
      </c>
      <c r="BU37" s="157">
        <f>HLOOKUP(BU$1,[5]DatosVinculos!$B$1:$DH$127,$DF37,FALSE)</f>
        <v>135994.614450372</v>
      </c>
      <c r="BV37" s="157">
        <f>HLOOKUP(BV$1,[5]DatosVinculos!$B$1:$DH$127,$DF37,FALSE)</f>
        <v>70.070452315445024</v>
      </c>
      <c r="BW37" s="157">
        <f>HLOOKUP(BW$1,[5]DatosVinculos!$B$1:$DH$127,$DF37,FALSE)</f>
        <v>70.412527030372004</v>
      </c>
      <c r="BX37" s="157">
        <f>HLOOKUP(BX$1,[5]DatosVinculos!$B$1:$DH$127,$DF37,FALSE)</f>
        <v>725023.05181567313</v>
      </c>
      <c r="BY37" s="157">
        <f>HLOOKUP(BY$1,[5]DatosVinculos!$B$1:$DH$127,$DF37,FALSE)</f>
        <v>728562.51881798101</v>
      </c>
      <c r="BZ37" s="157">
        <f>HLOOKUP(BZ$1,[5]DatosVinculos!$B$1:$DH$127,$DF37,FALSE)</f>
        <v>30.705261753333335</v>
      </c>
      <c r="CA37" s="157">
        <f>HLOOKUP(CA$1,[5]DatosVinculos!$B$1:$DH$127,$DF37,FALSE)</f>
        <v>30.870691153462399</v>
      </c>
      <c r="CB37" s="157">
        <f>HLOOKUP(CB$1,[5]DatosVinculos!$B$1:$DH$127,$DF37,FALSE)</f>
        <v>317709.13198877376</v>
      </c>
      <c r="CC37" s="157">
        <f>HLOOKUP(CC$1,[5]DatosVinculos!$B$1:$DH$127,$DF37,FALSE)</f>
        <v>319420.83962866699</v>
      </c>
      <c r="CD37" s="157">
        <f>HLOOKUP(CD$1,[5]DatosVinculos!$B$1:$DH$127,$DF37,FALSE)</f>
        <v>72.484544904354905</v>
      </c>
      <c r="CE37" s="157">
        <f>HLOOKUP(CE$1,[5]DatosVinculos!$B$1:$DH$127,$DF37,FALSE)</f>
        <v>73.172014163921702</v>
      </c>
      <c r="CF37" s="157">
        <f>HLOOKUP(CF$1,[5]DatosVinculos!$B$1:$DH$127,$DF37,FALSE)</f>
        <v>290051.09430076263</v>
      </c>
      <c r="CG37" s="157">
        <f>HLOOKUP(CG$1,[5]DatosVinculos!$B$1:$DH$127,$DF37,FALSE)</f>
        <v>292802.04226238001</v>
      </c>
      <c r="CH37" s="157">
        <f>HLOOKUP(CH$1,[5]DatosVinculos!$B$1:$DH$127,$DF37,FALSE)</f>
        <v>31.763130546666666</v>
      </c>
      <c r="CI37" s="157">
        <f>HLOOKUP(CI$1,[5]DatosVinculos!$B$1:$DH$127,$DF37,FALSE)</f>
        <v>32.045120158072798</v>
      </c>
      <c r="CJ37" s="157">
        <f>HLOOKUP(CJ$1,[5]DatosVinculos!$B$1:$DH$127,$DF37,FALSE)</f>
        <v>127102.0020286439</v>
      </c>
      <c r="CK37" s="157">
        <f>HLOOKUP(CK$1,[5]DatosVinculos!$B$1:$DH$127,$DF37,FALSE)</f>
        <v>128230.399751266</v>
      </c>
      <c r="CL37" s="157">
        <f>HLOOKUP(CL$1,[5]DatosVinculos!$B$1:$DH$127,$DF37,FALSE)</f>
        <v>5389.2239680000002</v>
      </c>
      <c r="CM37" s="157">
        <f>HLOOKUP(CM$1,[5]DatosVinculos!$B$1:$DH$127,$DF37,FALSE)</f>
        <v>5395.4797375364096</v>
      </c>
      <c r="CN37" s="157">
        <f>HLOOKUP(CN$1,[5]DatosVinculos!$B$1:$DH$127,$DF37,FALSE)</f>
        <v>170.79212799999999</v>
      </c>
      <c r="CO37" s="157">
        <f>HLOOKUP(CO$1,[5]DatosVinculos!$B$1:$DH$127,$DF37,FALSE)</f>
        <v>167.425638432472</v>
      </c>
      <c r="CP37" s="157">
        <f>HLOOKUP(CP$1,[5]DatosVinculos!$B$1:$DH$127,$DF37,FALSE)</f>
        <v>45.907919</v>
      </c>
      <c r="CQ37" s="157">
        <f>HLOOKUP(CQ$1,[5]DatosVinculos!$B$1:$DH$127,$DF37,FALSE)</f>
        <v>46.028036158729201</v>
      </c>
      <c r="CR37" s="157">
        <f>HLOOKUP(CR$1,[5]DatosVinculos!$B$1:$DH$127,$DF37,FALSE)</f>
        <v>43.877481000000003</v>
      </c>
      <c r="CS37" s="157">
        <f>HLOOKUP(CS$1,[5]DatosVinculos!$B$1:$DH$127,$DF37,FALSE)</f>
        <v>43.630251427228998</v>
      </c>
      <c r="CT37" s="157">
        <f>HLOOKUP(CT$1,[5]DatosVinculos!$B$1:$DH$127,$DF37,FALSE)</f>
        <v>5120.4217490000001</v>
      </c>
      <c r="CU37" s="157">
        <f>HLOOKUP(CU$1,[5]DatosVinculos!$B$1:$DH$127,$DF37,FALSE)</f>
        <v>5127.0275951778203</v>
      </c>
      <c r="CV37" s="157">
        <f>HLOOKUP(CV$1,[5]DatosVinculos!$B$1:$DH$127,$DF37,FALSE)</f>
        <v>45.925580279999998</v>
      </c>
      <c r="CW37" s="157">
        <f>HLOOKUP(CW$1,[5]DatosVinculos!$B$1:$DH$127,$DF37,FALSE)</f>
        <v>46.054383285763699</v>
      </c>
      <c r="CX37" s="157">
        <f>HLOOKUP(CX$1,[5]DatosVinculos!$B$1:$DH$127,$DF37,FALSE)</f>
        <v>9704.4715739999992</v>
      </c>
      <c r="CY37" s="157">
        <f>HLOOKUP(CY$1,[5]DatosVinculos!$B$1:$DH$127,$DF37,FALSE)</f>
        <v>5777.4167719999996</v>
      </c>
      <c r="CZ37" s="157">
        <f>HLOOKUP(CZ$1,[5]DatosVinculos!$B$1:$DH$127,$DF37,FALSE)</f>
        <v>5780.1682012047804</v>
      </c>
      <c r="DA37" s="157">
        <f>HLOOKUP(DA$1,[5]DatosVinculos!$B$1:$DH$127,$DF37,FALSE)</f>
        <v>6.7191414319999998</v>
      </c>
      <c r="DB37" s="157">
        <f>HLOOKUP(DB$1,[5]DatosVinculos!$B$1:$DH$127,$DF37,FALSE)</f>
        <v>6.7410463095837203</v>
      </c>
      <c r="DC37" s="157">
        <f>HLOOKUP(DC$1,[5]DatosVinculos!$B$1:$DH$127,$DF37,FALSE)</f>
        <v>1.805882065475704</v>
      </c>
      <c r="DD37" s="157">
        <f>HLOOKUP(DD$1,[5]DatosVinculos!$B$1:$DH$127,$DF37,FALSE)</f>
        <v>2.00261166795103</v>
      </c>
      <c r="DF37">
        <v>37</v>
      </c>
    </row>
    <row r="38" spans="1:110">
      <c r="A38" t="s">
        <v>42</v>
      </c>
      <c r="B38" s="157">
        <f>HLOOKUP(B$1,[5]DatosVinculos!$B$1:$DH$127,$DF38,FALSE)</f>
        <v>11790473.27</v>
      </c>
      <c r="C38" s="157">
        <f>HLOOKUP(C$1,[5]DatosVinculos!$B$1:$DH$127,$DF38,FALSE)</f>
        <v>11678921.044760499</v>
      </c>
      <c r="D38" s="157">
        <f>HLOOKUP(D$1,[5]DatosVinculos!$B$1:$DH$127,$DF38,FALSE)</f>
        <v>5491078.8300000001</v>
      </c>
      <c r="E38" s="157">
        <f>HLOOKUP(E$1,[5]DatosVinculos!$B$1:$DH$127,$DF38,FALSE)</f>
        <v>8366737.7609999999</v>
      </c>
      <c r="F38" s="157">
        <f>HLOOKUP(F$1,[5]DatosVinculos!$B$1:$DH$127,$DF38,FALSE)</f>
        <v>8434975.38793738</v>
      </c>
      <c r="G38" s="157">
        <f>HLOOKUP(G$1,[5]DatosVinculos!$B$1:$DH$127,$DF38,FALSE)</f>
        <v>2311942.1469999999</v>
      </c>
      <c r="H38" s="157">
        <f>HLOOKUP(H$1,[5]DatosVinculos!$B$1:$DH$127,$DF38,FALSE)</f>
        <v>2356988.34023104</v>
      </c>
      <c r="I38" s="157">
        <f>HLOOKUP(I$1,[5]DatosVinculos!$B$1:$DH$127,$DF38,FALSE)</f>
        <v>1812804.7309999999</v>
      </c>
      <c r="J38" s="157">
        <f>HLOOKUP(J$1,[5]DatosVinculos!$B$1:$DH$127,$DF38,FALSE)</f>
        <v>1765752.0923321301</v>
      </c>
      <c r="K38" s="157">
        <f>HLOOKUP(K$1,[5]DatosVinculos!$B$1:$DH$127,$DF38,FALSE)</f>
        <v>1564872.5778866461</v>
      </c>
      <c r="L38" s="157">
        <f>HLOOKUP(L$1,[5]DatosVinculos!$B$1:$DH$127,$DF38,FALSE)</f>
        <v>1512700.3148753101</v>
      </c>
      <c r="M38" s="157">
        <f>HLOOKUP(M$1,[5]DatosVinculos!$B$1:$DH$127,$DF38,FALSE)</f>
        <v>8163094.1581692751</v>
      </c>
      <c r="N38" s="157">
        <f>HLOOKUP(N$1,[5]DatosVinculos!$B$1:$DH$127,$DF38,FALSE)</f>
        <v>7649266.3806461599</v>
      </c>
      <c r="O38" s="157">
        <f>HLOOKUP(O$1,[5]DatosVinculos!$B$1:$DH$127,$DF38,FALSE)</f>
        <v>1794882.6645243899</v>
      </c>
      <c r="P38" s="157">
        <f>HLOOKUP(P$1,[5]DatosVinculos!$B$1:$DH$127,$DF38,FALSE)</f>
        <v>1585650.37587742</v>
      </c>
      <c r="Q38" s="157">
        <f>HLOOKUP(Q$1,[5]DatosVinculos!$B$1:$DH$127,$DF38,FALSE)</f>
        <v>6416687.3939912515</v>
      </c>
      <c r="R38" s="157">
        <f>HLOOKUP(R$1,[5]DatosVinculos!$B$1:$DH$127,$DF38,FALSE)</f>
        <v>6086478.5238141399</v>
      </c>
      <c r="S38" s="157">
        <f>HLOOKUP(S$1,[5]DatosVinculos!$B$1:$DH$127,$DF38,FALSE)</f>
        <v>311588.90688577056</v>
      </c>
      <c r="T38" s="157">
        <f>HLOOKUP(T$1,[5]DatosVinculos!$B$1:$DH$127,$DF38,FALSE)</f>
        <v>274776.27099644498</v>
      </c>
      <c r="U38" s="157">
        <f>HLOOKUP(U$1,[5]DatosVinculos!$B$1:$DH$127,$DF38,FALSE)</f>
        <v>6142263.6618235596</v>
      </c>
      <c r="V38" s="157">
        <f>HLOOKUP(V$1,[5]DatosVinculos!$B$1:$DH$127,$DF38,FALSE)</f>
        <v>5847033.97912311</v>
      </c>
      <c r="W38" s="157">
        <f>HLOOKUP(W$1,[5]DatosVinculos!$B$1:$DH$127,$DF38,FALSE)</f>
        <v>1955428.8870000001</v>
      </c>
      <c r="X38" s="157">
        <f>HLOOKUP(X$1,[5]DatosVinculos!$B$1:$DH$127,$DF38,FALSE)</f>
        <v>1884860.73314584</v>
      </c>
      <c r="Y38" s="157">
        <f>HLOOKUP(Y$1,[5]DatosVinculos!$B$1:$DH$127,$DF38,FALSE)</f>
        <v>-223485.74367199297</v>
      </c>
      <c r="Z38" s="157">
        <f>HLOOKUP(Z$1,[5]DatosVinculos!$B$1:$DH$127,$DF38,FALSE)</f>
        <v>1085271.1311432731</v>
      </c>
      <c r="AA38" s="157">
        <f>HLOOKUP(AA$1,[5]DatosVinculos!$B$1:$DH$127,$DF38,FALSE)</f>
        <v>-709.65019930544895</v>
      </c>
      <c r="AB38" s="157">
        <f>HLOOKUP(AB$1,[5]DatosVinculos!$B$1:$DH$127,$DF38,FALSE)</f>
        <v>45.668815115257161</v>
      </c>
      <c r="AC38" s="157">
        <f>HLOOKUP(AC$1,[5]DatosVinculos!$B$1:$DH$127,$DF38,FALSE)</f>
        <v>45.3057174679005</v>
      </c>
      <c r="AD38" s="157">
        <f>HLOOKUP(AD$1,[5]DatosVinculos!$B$1:$DH$127,$DF38,FALSE)</f>
        <v>49.154458062817206</v>
      </c>
      <c r="AE38" s="157">
        <f>HLOOKUP(AE$1,[5]DatosVinculos!$B$1:$DH$127,$DF38,FALSE)</f>
        <v>49.323554260426803</v>
      </c>
      <c r="AF38" s="157">
        <f>HLOOKUP(AF$1,[5]DatosVinculos!$B$1:$DH$127,$DF38,FALSE)</f>
        <v>89.077297996666672</v>
      </c>
      <c r="AG38" s="157">
        <f>HLOOKUP(AG$1,[5]DatosVinculos!$B$1:$DH$127,$DF38,FALSE)</f>
        <v>89.033017576599804</v>
      </c>
      <c r="AH38" s="157">
        <f>HLOOKUP(AH$1,[5]DatosVinculos!$B$1:$DH$127,$DF38,FALSE)</f>
        <v>34.756333250000004</v>
      </c>
      <c r="AI38" s="157">
        <f>HLOOKUP(AI$1,[5]DatosVinculos!$B$1:$DH$127,$DF38,FALSE)</f>
        <v>34.953666717089597</v>
      </c>
      <c r="AJ38" s="157">
        <f>HLOOKUP(AJ$1,[5]DatosVinculos!$B$1:$DH$127,$DF38,FALSE)</f>
        <v>11.291666666666666</v>
      </c>
      <c r="AK38" s="157">
        <f>HLOOKUP(AK$1,[5]DatosVinculos!$B$1:$DH$127,$DF38,FALSE)</f>
        <v>11.291666666666666</v>
      </c>
      <c r="AL38" s="157">
        <f>HLOOKUP(AL$1,[5]DatosVinculos!$B$1:$DH$127,$DF38,FALSE)</f>
        <v>0</v>
      </c>
      <c r="AM38" s="157">
        <f>HLOOKUP(AM$1,[5]DatosVinculos!$B$1:$DH$127,$DF38,FALSE)</f>
        <v>94.461724520000004</v>
      </c>
      <c r="AN38" s="157">
        <f>HLOOKUP(AN$1,[5]DatosVinculos!$B$1:$DH$127,$DF38,FALSE)</f>
        <v>417.01193548387101</v>
      </c>
      <c r="AO38" s="157">
        <f>HLOOKUP(AO$1,[5]DatosVinculos!$B$1:$DH$127,$DF38,FALSE)</f>
        <v>0.75666666666666704</v>
      </c>
      <c r="AP38" s="157">
        <f>HLOOKUP(AP$1,[5]DatosVinculos!$B$1:$DH$127,$DF38,FALSE)</f>
        <v>16.466666666666701</v>
      </c>
      <c r="AQ38" s="157">
        <f>HLOOKUP(AQ$1,[5]DatosVinculos!$B$1:$DH$127,$DF38,FALSE)</f>
        <v>148.247145433333</v>
      </c>
      <c r="AR38" s="157">
        <f>HLOOKUP(AR$1,[5]DatosVinculos!$B$1:$DH$127,$DF38,FALSE)</f>
        <v>87.000827689299555</v>
      </c>
      <c r="AS38" s="157">
        <f>HLOOKUP(AS$1,[5]DatosVinculos!$B$1:$DH$127,$DF38,FALSE)</f>
        <v>3.4189453125</v>
      </c>
      <c r="AT38" s="157">
        <f>HLOOKUP(AT$1,[5]DatosVinculos!$B$1:$DH$127,$DF38,FALSE)</f>
        <v>2.9899999999999998</v>
      </c>
      <c r="AU38" s="157">
        <f>HLOOKUP(AU$1,[5]DatosVinculos!$B$1:$DH$127,$DF38,FALSE)</f>
        <v>189.67000000000002</v>
      </c>
      <c r="AV38" s="157">
        <f>HLOOKUP(AV$1,[5]DatosVinculos!$B$1:$DH$127,$DF38,FALSE)</f>
        <v>189.67000000000002</v>
      </c>
      <c r="AW38" s="157">
        <f>HLOOKUP(AW$1,[5]DatosVinculos!$B$1:$DH$127,$DF38,FALSE)</f>
        <v>57.231691660119111</v>
      </c>
      <c r="AX38" s="157">
        <f>HLOOKUP(AX$1,[5]DatosVinculos!$B$1:$DH$127,$DF38,FALSE)</f>
        <v>76.684659831036655</v>
      </c>
      <c r="AY38" s="157">
        <f>HLOOKUP(AY$1,[5]DatosVinculos!$B$1:$DH$127,$DF38,FALSE)</f>
        <v>77.198795045546404</v>
      </c>
      <c r="AZ38" s="157">
        <f>HLOOKUP(AZ$1,[5]DatosVinculos!$B$1:$DH$127,$DF38,FALSE)</f>
        <v>550502.41113152192</v>
      </c>
      <c r="BA38" s="157">
        <f>HLOOKUP(BA$1,[5]DatosVinculos!$B$1:$DH$127,$DF38,FALSE)</f>
        <v>554193.27545700502</v>
      </c>
      <c r="BB38" s="157">
        <f>HLOOKUP(BB$1,[5]DatosVinculos!$B$1:$DH$127,$DF38,FALSE)</f>
        <v>35.02097552</v>
      </c>
      <c r="BC38" s="157">
        <f>HLOOKUP(BC$1,[5]DatosVinculos!$B$1:$DH$127,$DF38,FALSE)</f>
        <v>35.0614972455163</v>
      </c>
      <c r="BD38" s="157">
        <f>HLOOKUP(BD$1,[5]DatosVinculos!$B$1:$DH$127,$DF38,FALSE)</f>
        <v>251407.92834468759</v>
      </c>
      <c r="BE38" s="157">
        <f>HLOOKUP(BE$1,[5]DatosVinculos!$B$1:$DH$127,$DF38,FALSE)</f>
        <v>251698.82495508599</v>
      </c>
      <c r="BF38" s="157">
        <f>HLOOKUP(BF$1,[5]DatosVinculos!$B$1:$DH$127,$DF38,FALSE)</f>
        <v>78.40782638283045</v>
      </c>
      <c r="BG38" s="157">
        <f>HLOOKUP(BG$1,[5]DatosVinculos!$B$1:$DH$127,$DF38,FALSE)</f>
        <v>79.329880086345298</v>
      </c>
      <c r="BH38" s="157">
        <f>HLOOKUP(BH$1,[5]DatosVinculos!$B$1:$DH$127,$DF38,FALSE)</f>
        <v>524101.76033161813</v>
      </c>
      <c r="BI38" s="157">
        <f>HLOOKUP(BI$1,[5]DatosVinculos!$B$1:$DH$127,$DF38,FALSE)</f>
        <v>530265.04774152895</v>
      </c>
      <c r="BJ38" s="157">
        <f>HLOOKUP(BJ$1,[5]DatosVinculos!$B$1:$DH$127,$DF38,FALSE)</f>
        <v>35.807925266666665</v>
      </c>
      <c r="BK38" s="157">
        <f>HLOOKUP(BK$1,[5]DatosVinculos!$B$1:$DH$127,$DF38,FALSE)</f>
        <v>35.985592628940402</v>
      </c>
      <c r="BL38" s="157">
        <f>HLOOKUP(BL$1,[5]DatosVinculos!$B$1:$DH$127,$DF38,FALSE)</f>
        <v>239351.06394165489</v>
      </c>
      <c r="BM38" s="157">
        <f>HLOOKUP(BM$1,[5]DatosVinculos!$B$1:$DH$127,$DF38,FALSE)</f>
        <v>240538.64663093301</v>
      </c>
      <c r="BN38" s="157">
        <f>HLOOKUP(BN$1,[5]DatosVinculos!$B$1:$DH$127,$DF38,FALSE)</f>
        <v>73.238714811380873</v>
      </c>
      <c r="BO38" s="157">
        <f>HLOOKUP(BO$1,[5]DatosVinculos!$B$1:$DH$127,$DF38,FALSE)</f>
        <v>74.003545484416094</v>
      </c>
      <c r="BP38" s="157">
        <f>HLOOKUP(BP$1,[5]DatosVinculos!$B$1:$DH$127,$DF38,FALSE)</f>
        <v>313286.04608562961</v>
      </c>
      <c r="BQ38" s="157">
        <f>HLOOKUP(BQ$1,[5]DatosVinculos!$B$1:$DH$127,$DF38,FALSE)</f>
        <v>316557.687021825</v>
      </c>
      <c r="BR38" s="157">
        <f>HLOOKUP(BR$1,[5]DatosVinculos!$B$1:$DH$127,$DF38,FALSE)</f>
        <v>33.447253259999997</v>
      </c>
      <c r="BS38" s="157">
        <f>HLOOKUP(BS$1,[5]DatosVinculos!$B$1:$DH$127,$DF38,FALSE)</f>
        <v>33.539305918341597</v>
      </c>
      <c r="BT38" s="157">
        <f>HLOOKUP(BT$1,[5]DatosVinculos!$B$1:$DH$127,$DF38,FALSE)</f>
        <v>143074.02516874555</v>
      </c>
      <c r="BU38" s="157">
        <f>HLOOKUP(BU$1,[5]DatosVinculos!$B$1:$DH$127,$DF38,FALSE)</f>
        <v>143467.78977073799</v>
      </c>
      <c r="BV38" s="157">
        <f>HLOOKUP(BV$1,[5]DatosVinculos!$B$1:$DH$127,$DF38,FALSE)</f>
        <v>71.36608756853478</v>
      </c>
      <c r="BW38" s="157">
        <f>HLOOKUP(BW$1,[5]DatosVinculos!$B$1:$DH$127,$DF38,FALSE)</f>
        <v>71.5841422617316</v>
      </c>
      <c r="BX38" s="157">
        <f>HLOOKUP(BX$1,[5]DatosVinculos!$B$1:$DH$127,$DF38,FALSE)</f>
        <v>738429.06525206764</v>
      </c>
      <c r="BY38" s="157">
        <f>HLOOKUP(BY$1,[5]DatosVinculos!$B$1:$DH$127,$DF38,FALSE)</f>
        <v>740685.28986475198</v>
      </c>
      <c r="BZ38" s="157">
        <f>HLOOKUP(BZ$1,[5]DatosVinculos!$B$1:$DH$127,$DF38,FALSE)</f>
        <v>32.592046586666669</v>
      </c>
      <c r="CA38" s="157">
        <f>HLOOKUP(CA$1,[5]DatosVinculos!$B$1:$DH$127,$DF38,FALSE)</f>
        <v>32.438631451575098</v>
      </c>
      <c r="CB38" s="157">
        <f>HLOOKUP(CB$1,[5]DatosVinculos!$B$1:$DH$127,$DF38,FALSE)</f>
        <v>337231.80456728843</v>
      </c>
      <c r="CC38" s="157">
        <f>HLOOKUP(CC$1,[5]DatosVinculos!$B$1:$DH$127,$DF38,FALSE)</f>
        <v>335644.409227375</v>
      </c>
      <c r="CD38" s="157">
        <f>HLOOKUP(CD$1,[5]DatosVinculos!$B$1:$DH$127,$DF38,FALSE)</f>
        <v>73.32181120857058</v>
      </c>
      <c r="CE38" s="157">
        <f>HLOOKUP(CE$1,[5]DatosVinculos!$B$1:$DH$127,$DF38,FALSE)</f>
        <v>74.398685929747501</v>
      </c>
      <c r="CF38" s="157">
        <f>HLOOKUP(CF$1,[5]DatosVinculos!$B$1:$DH$127,$DF38,FALSE)</f>
        <v>293401.46379096707</v>
      </c>
      <c r="CG38" s="157">
        <f>HLOOKUP(CG$1,[5]DatosVinculos!$B$1:$DH$127,$DF38,FALSE)</f>
        <v>297710.64020517701</v>
      </c>
      <c r="CH38" s="157">
        <f>HLOOKUP(CH$1,[5]DatosVinculos!$B$1:$DH$127,$DF38,FALSE)</f>
        <v>33.485202399999999</v>
      </c>
      <c r="CI38" s="157">
        <f>HLOOKUP(CI$1,[5]DatosVinculos!$B$1:$DH$127,$DF38,FALSE)</f>
        <v>33.697386648622299</v>
      </c>
      <c r="CJ38" s="157">
        <f>HLOOKUP(CJ$1,[5]DatosVinculos!$B$1:$DH$127,$DF38,FALSE)</f>
        <v>133992.97204415494</v>
      </c>
      <c r="CK38" s="157">
        <f>HLOOKUP(CK$1,[5]DatosVinculos!$B$1:$DH$127,$DF38,FALSE)</f>
        <v>134842.03957411699</v>
      </c>
      <c r="CL38" s="157">
        <f>HLOOKUP(CL$1,[5]DatosVinculos!$B$1:$DH$127,$DF38,FALSE)</f>
        <v>5359.6649209999996</v>
      </c>
      <c r="CM38" s="157">
        <f>HLOOKUP(CM$1,[5]DatosVinculos!$B$1:$DH$127,$DF38,FALSE)</f>
        <v>5357.5279616427697</v>
      </c>
      <c r="CN38" s="157">
        <f>HLOOKUP(CN$1,[5]DatosVinculos!$B$1:$DH$127,$DF38,FALSE)</f>
        <v>170.82696709999999</v>
      </c>
      <c r="CO38" s="157">
        <f>HLOOKUP(CO$1,[5]DatosVinculos!$B$1:$DH$127,$DF38,FALSE)</f>
        <v>175.36051903779</v>
      </c>
      <c r="CP38" s="157">
        <f>HLOOKUP(CP$1,[5]DatosVinculos!$B$1:$DH$127,$DF38,FALSE)</f>
        <v>45.095720999999998</v>
      </c>
      <c r="CQ38" s="157">
        <f>HLOOKUP(CQ$1,[5]DatosVinculos!$B$1:$DH$127,$DF38,FALSE)</f>
        <v>44.843896328610903</v>
      </c>
      <c r="CR38" s="157">
        <f>HLOOKUP(CR$1,[5]DatosVinculos!$B$1:$DH$127,$DF38,FALSE)</f>
        <v>42.956899</v>
      </c>
      <c r="CS38" s="157">
        <f>HLOOKUP(CS$1,[5]DatosVinculos!$B$1:$DH$127,$DF38,FALSE)</f>
        <v>42.749198349252602</v>
      </c>
      <c r="CT38" s="157">
        <f>HLOOKUP(CT$1,[5]DatosVinculos!$B$1:$DH$127,$DF38,FALSE)</f>
        <v>5091.5665499999996</v>
      </c>
      <c r="CU38" s="157">
        <f>HLOOKUP(CU$1,[5]DatosVinculos!$B$1:$DH$127,$DF38,FALSE)</f>
        <v>5084.81056772594</v>
      </c>
      <c r="CV38" s="157">
        <f>HLOOKUP(CV$1,[5]DatosVinculos!$B$1:$DH$127,$DF38,FALSE)</f>
        <v>45.147905350000002</v>
      </c>
      <c r="CW38" s="157">
        <f>HLOOKUP(CW$1,[5]DatosVinculos!$B$1:$DH$127,$DF38,FALSE)</f>
        <v>44.909562625427199</v>
      </c>
      <c r="CX38" s="157">
        <f>HLOOKUP(CX$1,[5]DatosVinculos!$B$1:$DH$127,$DF38,FALSE)</f>
        <v>9747.8315739999998</v>
      </c>
      <c r="CY38" s="157">
        <f>HLOOKUP(CY$1,[5]DatosVinculos!$B$1:$DH$127,$DF38,FALSE)</f>
        <v>5764.887643</v>
      </c>
      <c r="CZ38" s="157">
        <f>HLOOKUP(CZ$1,[5]DatosVinculos!$B$1:$DH$127,$DF38,FALSE)</f>
        <v>5762.8138877418796</v>
      </c>
      <c r="DA38" s="157">
        <f>HLOOKUP(DA$1,[5]DatosVinculos!$B$1:$DH$127,$DF38,FALSE)</f>
        <v>7.029152131</v>
      </c>
      <c r="DB38" s="157">
        <f>HLOOKUP(DB$1,[5]DatosVinculos!$B$1:$DH$127,$DF38,FALSE)</f>
        <v>6.9890239332076103</v>
      </c>
      <c r="DC38" s="157">
        <f>HLOOKUP(DC$1,[5]DatosVinculos!$B$1:$DH$127,$DF38,FALSE)</f>
        <v>1.5577059877140782</v>
      </c>
      <c r="DD38" s="157">
        <f>HLOOKUP(DD$1,[5]DatosVinculos!$B$1:$DH$127,$DF38,FALSE)</f>
        <v>1.7369731039246401</v>
      </c>
      <c r="DF38">
        <v>38</v>
      </c>
    </row>
    <row r="39" spans="1:110">
      <c r="A39" t="s">
        <v>43</v>
      </c>
      <c r="B39" s="157">
        <f>HLOOKUP(B$1,[5]DatosVinculos!$B$1:$DH$127,$DF39,FALSE)</f>
        <v>11734127.84</v>
      </c>
      <c r="C39" s="157">
        <f>HLOOKUP(C$1,[5]DatosVinculos!$B$1:$DH$127,$DF39,FALSE)</f>
        <v>11761771.1506219</v>
      </c>
      <c r="D39" s="157">
        <f>HLOOKUP(D$1,[5]DatosVinculos!$B$1:$DH$127,$DF39,FALSE)</f>
        <v>5737808.3499999996</v>
      </c>
      <c r="E39" s="157">
        <f>HLOOKUP(E$1,[5]DatosVinculos!$B$1:$DH$127,$DF39,FALSE)</f>
        <v>8688032.8819999993</v>
      </c>
      <c r="F39" s="157">
        <f>HLOOKUP(F$1,[5]DatosVinculos!$B$1:$DH$127,$DF39,FALSE)</f>
        <v>8480934.2274507303</v>
      </c>
      <c r="G39" s="157">
        <f>HLOOKUP(G$1,[5]DatosVinculos!$B$1:$DH$127,$DF39,FALSE)</f>
        <v>2436390.355</v>
      </c>
      <c r="H39" s="157">
        <f>HLOOKUP(H$1,[5]DatosVinculos!$B$1:$DH$127,$DF39,FALSE)</f>
        <v>2462347.3219971</v>
      </c>
      <c r="I39" s="157">
        <f>HLOOKUP(I$1,[5]DatosVinculos!$B$1:$DH$127,$DF39,FALSE)</f>
        <v>1827308.1310000001</v>
      </c>
      <c r="J39" s="157">
        <f>HLOOKUP(J$1,[5]DatosVinculos!$B$1:$DH$127,$DF39,FALSE)</f>
        <v>1881647.2566577101</v>
      </c>
      <c r="K39" s="157">
        <f>HLOOKUP(K$1,[5]DatosVinculos!$B$1:$DH$127,$DF39,FALSE)</f>
        <v>1513761.1233302052</v>
      </c>
      <c r="L39" s="157">
        <f>HLOOKUP(L$1,[5]DatosVinculos!$B$1:$DH$127,$DF39,FALSE)</f>
        <v>1598162.33851741</v>
      </c>
      <c r="M39" s="157">
        <f>HLOOKUP(M$1,[5]DatosVinculos!$B$1:$DH$127,$DF39,FALSE)</f>
        <v>7298338.5211398518</v>
      </c>
      <c r="N39" s="157">
        <f>HLOOKUP(N$1,[5]DatosVinculos!$B$1:$DH$127,$DF39,FALSE)</f>
        <v>7788481.1303150197</v>
      </c>
      <c r="O39" s="157">
        <f>HLOOKUP(O$1,[5]DatosVinculos!$B$1:$DH$127,$DF39,FALSE)</f>
        <v>1294210.1175170699</v>
      </c>
      <c r="P39" s="157">
        <f>HLOOKUP(P$1,[5]DatosVinculos!$B$1:$DH$127,$DF39,FALSE)</f>
        <v>1599944.45642696</v>
      </c>
      <c r="Q39" s="157">
        <f>HLOOKUP(Q$1,[5]DatosVinculos!$B$1:$DH$127,$DF39,FALSE)</f>
        <v>5981207.8613940729</v>
      </c>
      <c r="R39" s="157">
        <f>HLOOKUP(R$1,[5]DatosVinculos!$B$1:$DH$127,$DF39,FALSE)</f>
        <v>6215060.9963266701</v>
      </c>
      <c r="S39" s="157">
        <f>HLOOKUP(S$1,[5]DatosVinculos!$B$1:$DH$127,$DF39,FALSE)</f>
        <v>240900.51828714256</v>
      </c>
      <c r="T39" s="157">
        <f>HLOOKUP(T$1,[5]DatosVinculos!$B$1:$DH$127,$DF39,FALSE)</f>
        <v>265785.35697577102</v>
      </c>
      <c r="U39" s="157">
        <f>HLOOKUP(U$1,[5]DatosVinculos!$B$1:$DH$127,$DF39,FALSE)</f>
        <v>5808803.6639362704</v>
      </c>
      <c r="V39" s="157">
        <f>HLOOKUP(V$1,[5]DatosVinculos!$B$1:$DH$127,$DF39,FALSE)</f>
        <v>5989595.93433268</v>
      </c>
      <c r="W39" s="157">
        <f>HLOOKUP(W$1,[5]DatosVinculos!$B$1:$DH$127,$DF39,FALSE)</f>
        <v>1909078.18</v>
      </c>
      <c r="X39" s="157">
        <f>HLOOKUP(X$1,[5]DatosVinculos!$B$1:$DH$127,$DF39,FALSE)</f>
        <v>1886575.44457772</v>
      </c>
      <c r="Y39" s="157">
        <f>HLOOKUP(Y$1,[5]DatosVinculos!$B$1:$DH$127,$DF39,FALSE)</f>
        <v>300027.17744864913</v>
      </c>
      <c r="Z39" s="157">
        <f>HLOOKUP(Z$1,[5]DatosVinculos!$B$1:$DH$127,$DF39,FALSE)</f>
        <v>1141844.1262367934</v>
      </c>
      <c r="AA39" s="157">
        <f>HLOOKUP(AA$1,[5]DatosVinculos!$B$1:$DH$127,$DF39,FALSE)</f>
        <v>-250.02771871682751</v>
      </c>
      <c r="AB39" s="157">
        <f>HLOOKUP(AB$1,[5]DatosVinculos!$B$1:$DH$127,$DF39,FALSE)</f>
        <v>46.489043060907115</v>
      </c>
      <c r="AC39" s="157">
        <f>HLOOKUP(AC$1,[5]DatosVinculos!$B$1:$DH$127,$DF39,FALSE)</f>
        <v>46.653619734962</v>
      </c>
      <c r="AD39" s="157">
        <f>HLOOKUP(AD$1,[5]DatosVinculos!$B$1:$DH$127,$DF39,FALSE)</f>
        <v>51.027703301099599</v>
      </c>
      <c r="AE39" s="157">
        <f>HLOOKUP(AE$1,[5]DatosVinculos!$B$1:$DH$127,$DF39,FALSE)</f>
        <v>51.016451367047402</v>
      </c>
      <c r="AF39" s="157">
        <f>HLOOKUP(AF$1,[5]DatosVinculos!$B$1:$DH$127,$DF39,FALSE)</f>
        <v>90.429679136666664</v>
      </c>
      <c r="AG39" s="157">
        <f>HLOOKUP(AG$1,[5]DatosVinculos!$B$1:$DH$127,$DF39,FALSE)</f>
        <v>91.006082383107</v>
      </c>
      <c r="AH39" s="157">
        <f>HLOOKUP(AH$1,[5]DatosVinculos!$B$1:$DH$127,$DF39,FALSE)</f>
        <v>36.485804553333331</v>
      </c>
      <c r="AI39" s="157">
        <f>HLOOKUP(AI$1,[5]DatosVinculos!$B$1:$DH$127,$DF39,FALSE)</f>
        <v>36.363174903692403</v>
      </c>
      <c r="AJ39" s="157">
        <f>HLOOKUP(AJ$1,[5]DatosVinculos!$B$1:$DH$127,$DF39,FALSE)</f>
        <v>10.833333333333334</v>
      </c>
      <c r="AK39" s="157">
        <f>HLOOKUP(AK$1,[5]DatosVinculos!$B$1:$DH$127,$DF39,FALSE)</f>
        <v>10.833333333333334</v>
      </c>
      <c r="AL39" s="157">
        <f>HLOOKUP(AL$1,[5]DatosVinculos!$B$1:$DH$127,$DF39,FALSE)</f>
        <v>0</v>
      </c>
      <c r="AM39" s="157">
        <f>HLOOKUP(AM$1,[5]DatosVinculos!$B$1:$DH$127,$DF39,FALSE)</f>
        <v>96.023032639999997</v>
      </c>
      <c r="AN39" s="157">
        <f>HLOOKUP(AN$1,[5]DatosVinculos!$B$1:$DH$127,$DF39,FALSE)</f>
        <v>429.89953125</v>
      </c>
      <c r="AO39" s="157">
        <f>HLOOKUP(AO$1,[5]DatosVinculos!$B$1:$DH$127,$DF39,FALSE)</f>
        <v>0.84666666666666701</v>
      </c>
      <c r="AP39" s="157">
        <f>HLOOKUP(AP$1,[5]DatosVinculos!$B$1:$DH$127,$DF39,FALSE)</f>
        <v>14.8333333333333</v>
      </c>
      <c r="AQ39" s="157">
        <f>HLOOKUP(AQ$1,[5]DatosVinculos!$B$1:$DH$127,$DF39,FALSE)</f>
        <v>148.70474546666699</v>
      </c>
      <c r="AR39" s="157">
        <f>HLOOKUP(AR$1,[5]DatosVinculos!$B$1:$DH$127,$DF39,FALSE)</f>
        <v>87.659568602840395</v>
      </c>
      <c r="AS39" s="157">
        <f>HLOOKUP(AS$1,[5]DatosVinculos!$B$1:$DH$127,$DF39,FALSE)</f>
        <v>3.5833333333333299</v>
      </c>
      <c r="AT39" s="157">
        <f>HLOOKUP(AT$1,[5]DatosVinculos!$B$1:$DH$127,$DF39,FALSE)</f>
        <v>3.2133333333333334</v>
      </c>
      <c r="AU39" s="157">
        <f>HLOOKUP(AU$1,[5]DatosVinculos!$B$1:$DH$127,$DF39,FALSE)</f>
        <v>150</v>
      </c>
      <c r="AV39" s="157">
        <f>HLOOKUP(AV$1,[5]DatosVinculos!$B$1:$DH$127,$DF39,FALSE)</f>
        <v>150</v>
      </c>
      <c r="AW39" s="157">
        <f>HLOOKUP(AW$1,[5]DatosVinculos!$B$1:$DH$127,$DF39,FALSE)</f>
        <v>64.3726711361452</v>
      </c>
      <c r="AX39" s="157">
        <f>HLOOKUP(AX$1,[5]DatosVinculos!$B$1:$DH$127,$DF39,FALSE)</f>
        <v>79.402316258274027</v>
      </c>
      <c r="AY39" s="157">
        <f>HLOOKUP(AY$1,[5]DatosVinculos!$B$1:$DH$127,$DF39,FALSE)</f>
        <v>78.426042321108497</v>
      </c>
      <c r="AZ39" s="157">
        <f>HLOOKUP(AZ$1,[5]DatosVinculos!$B$1:$DH$127,$DF39,FALSE)</f>
        <v>570011.87259510066</v>
      </c>
      <c r="BA39" s="157">
        <f>HLOOKUP(BA$1,[5]DatosVinculos!$B$1:$DH$127,$DF39,FALSE)</f>
        <v>563003.415394785</v>
      </c>
      <c r="BB39" s="157">
        <f>HLOOKUP(BB$1,[5]DatosVinculos!$B$1:$DH$127,$DF39,FALSE)</f>
        <v>36.913376996666663</v>
      </c>
      <c r="BC39" s="157">
        <f>HLOOKUP(BC$1,[5]DatosVinculos!$B$1:$DH$127,$DF39,FALSE)</f>
        <v>36.580628020004603</v>
      </c>
      <c r="BD39" s="157">
        <f>HLOOKUP(BD$1,[5]DatosVinculos!$B$1:$DH$127,$DF39,FALSE)</f>
        <v>264993.06490301935</v>
      </c>
      <c r="BE39" s="157">
        <f>HLOOKUP(BE$1,[5]DatosVinculos!$B$1:$DH$127,$DF39,FALSE)</f>
        <v>262604.33273181599</v>
      </c>
      <c r="BF39" s="157">
        <f>HLOOKUP(BF$1,[5]DatosVinculos!$B$1:$DH$127,$DF39,FALSE)</f>
        <v>81.925671933996952</v>
      </c>
      <c r="BG39" s="157">
        <f>HLOOKUP(BG$1,[5]DatosVinculos!$B$1:$DH$127,$DF39,FALSE)</f>
        <v>80.649819722174399</v>
      </c>
      <c r="BH39" s="157">
        <f>HLOOKUP(BH$1,[5]DatosVinculos!$B$1:$DH$127,$DF39,FALSE)</f>
        <v>547616.1099953762</v>
      </c>
      <c r="BI39" s="157">
        <f>HLOOKUP(BI$1,[5]DatosVinculos!$B$1:$DH$127,$DF39,FALSE)</f>
        <v>539087.92574377498</v>
      </c>
      <c r="BJ39" s="157">
        <f>HLOOKUP(BJ$1,[5]DatosVinculos!$B$1:$DH$127,$DF39,FALSE)</f>
        <v>38.086460903333332</v>
      </c>
      <c r="BK39" s="157">
        <f>HLOOKUP(BK$1,[5]DatosVinculos!$B$1:$DH$127,$DF39,FALSE)</f>
        <v>37.6198139700304</v>
      </c>
      <c r="BL39" s="157">
        <f>HLOOKUP(BL$1,[5]DatosVinculos!$B$1:$DH$127,$DF39,FALSE)</f>
        <v>254581.48918421494</v>
      </c>
      <c r="BM39" s="157">
        <f>HLOOKUP(BM$1,[5]DatosVinculos!$B$1:$DH$127,$DF39,FALSE)</f>
        <v>251462.27914530601</v>
      </c>
      <c r="BN39" s="157">
        <f>HLOOKUP(BN$1,[5]DatosVinculos!$B$1:$DH$127,$DF39,FALSE)</f>
        <v>76.654099655221685</v>
      </c>
      <c r="BO39" s="157">
        <f>HLOOKUP(BO$1,[5]DatosVinculos!$B$1:$DH$127,$DF39,FALSE)</f>
        <v>75.582183987650794</v>
      </c>
      <c r="BP39" s="157">
        <f>HLOOKUP(BP$1,[5]DatosVinculos!$B$1:$DH$127,$DF39,FALSE)</f>
        <v>327895.7018714163</v>
      </c>
      <c r="BQ39" s="157">
        <f>HLOOKUP(BQ$1,[5]DatosVinculos!$B$1:$DH$127,$DF39,FALSE)</f>
        <v>323310.47366105602</v>
      </c>
      <c r="BR39" s="157">
        <f>HLOOKUP(BR$1,[5]DatosVinculos!$B$1:$DH$127,$DF39,FALSE)</f>
        <v>35.635757396666662</v>
      </c>
      <c r="BS39" s="157">
        <f>HLOOKUP(BS$1,[5]DatosVinculos!$B$1:$DH$127,$DF39,FALSE)</f>
        <v>35.282908777088402</v>
      </c>
      <c r="BT39" s="157">
        <f>HLOOKUP(BT$1,[5]DatosVinculos!$B$1:$DH$127,$DF39,FALSE)</f>
        <v>152435.57403786635</v>
      </c>
      <c r="BU39" s="157">
        <f>HLOOKUP(BU$1,[5]DatosVinculos!$B$1:$DH$127,$DF39,FALSE)</f>
        <v>150926.228206664</v>
      </c>
      <c r="BV39" s="157">
        <f>HLOOKUP(BV$1,[5]DatosVinculos!$B$1:$DH$127,$DF39,FALSE)</f>
        <v>71.304128315219103</v>
      </c>
      <c r="BW39" s="157">
        <f>HLOOKUP(BW$1,[5]DatosVinculos!$B$1:$DH$127,$DF39,FALSE)</f>
        <v>71.015393714240304</v>
      </c>
      <c r="BX39" s="157">
        <f>HLOOKUP(BX$1,[5]DatosVinculos!$B$1:$DH$127,$DF39,FALSE)</f>
        <v>737787.96924879216</v>
      </c>
      <c r="BY39" s="157">
        <f>HLOOKUP(BY$1,[5]DatosVinculos!$B$1:$DH$127,$DF39,FALSE)</f>
        <v>734800.41551389196</v>
      </c>
      <c r="BZ39" s="157">
        <f>HLOOKUP(BZ$1,[5]DatosVinculos!$B$1:$DH$127,$DF39,FALSE)</f>
        <v>33.148606916666672</v>
      </c>
      <c r="CA39" s="157">
        <f>HLOOKUP(CA$1,[5]DatosVinculos!$B$1:$DH$127,$DF39,FALSE)</f>
        <v>33.102291118809099</v>
      </c>
      <c r="CB39" s="157">
        <f>HLOOKUP(CB$1,[5]DatosVinculos!$B$1:$DH$127,$DF39,FALSE)</f>
        <v>342990.56672226312</v>
      </c>
      <c r="CC39" s="157">
        <f>HLOOKUP(CC$1,[5]DatosVinculos!$B$1:$DH$127,$DF39,FALSE)</f>
        <v>342511.334463468</v>
      </c>
      <c r="CD39" s="157">
        <f>HLOOKUP(CD$1,[5]DatosVinculos!$B$1:$DH$127,$DF39,FALSE)</f>
        <v>77.479699770996248</v>
      </c>
      <c r="CE39" s="157">
        <f>HLOOKUP(CE$1,[5]DatosVinculos!$B$1:$DH$127,$DF39,FALSE)</f>
        <v>76.258124087162102</v>
      </c>
      <c r="CF39" s="157">
        <f>HLOOKUP(CF$1,[5]DatosVinculos!$B$1:$DH$127,$DF39,FALSE)</f>
        <v>310039.49509962107</v>
      </c>
      <c r="CG39" s="157">
        <f>HLOOKUP(CG$1,[5]DatosVinculos!$B$1:$DH$127,$DF39,FALSE)</f>
        <v>305151.28942342801</v>
      </c>
      <c r="CH39" s="157">
        <f>HLOOKUP(CH$1,[5]DatosVinculos!$B$1:$DH$127,$DF39,FALSE)</f>
        <v>36.019570989999998</v>
      </c>
      <c r="CI39" s="157">
        <f>HLOOKUP(CI$1,[5]DatosVinculos!$B$1:$DH$127,$DF39,FALSE)</f>
        <v>35.6034822557463</v>
      </c>
      <c r="CJ39" s="157">
        <f>HLOOKUP(CJ$1,[5]DatosVinculos!$B$1:$DH$127,$DF39,FALSE)</f>
        <v>144134.39438268184</v>
      </c>
      <c r="CK39" s="157">
        <f>HLOOKUP(CK$1,[5]DatosVinculos!$B$1:$DH$127,$DF39,FALSE)</f>
        <v>142469.39127296201</v>
      </c>
      <c r="CL39" s="157">
        <f>HLOOKUP(CL$1,[5]DatosVinculos!$B$1:$DH$127,$DF39,FALSE)</f>
        <v>5363.7491019999998</v>
      </c>
      <c r="CM39" s="157">
        <f>HLOOKUP(CM$1,[5]DatosVinculos!$B$1:$DH$127,$DF39,FALSE)</f>
        <v>5358.5787820065298</v>
      </c>
      <c r="CN39" s="157">
        <f>HLOOKUP(CN$1,[5]DatosVinculos!$B$1:$DH$127,$DF39,FALSE)</f>
        <v>173.46665440000001</v>
      </c>
      <c r="CO39" s="157">
        <f>HLOOKUP(CO$1,[5]DatosVinculos!$B$1:$DH$127,$DF39,FALSE)</f>
        <v>174.562523838906</v>
      </c>
      <c r="CP39" s="157">
        <f>HLOOKUP(CP$1,[5]DatosVinculos!$B$1:$DH$127,$DF39,FALSE)</f>
        <v>44.563262000000002</v>
      </c>
      <c r="CQ39" s="157">
        <f>HLOOKUP(CQ$1,[5]DatosVinculos!$B$1:$DH$127,$DF39,FALSE)</f>
        <v>44.688181413165601</v>
      </c>
      <c r="CR39" s="157">
        <f>HLOOKUP(CR$1,[5]DatosVinculos!$B$1:$DH$127,$DF39,FALSE)</f>
        <v>42.350177000000002</v>
      </c>
      <c r="CS39" s="157">
        <f>HLOOKUP(CS$1,[5]DatosVinculos!$B$1:$DH$127,$DF39,FALSE)</f>
        <v>42.540841000990604</v>
      </c>
      <c r="CT39" s="157">
        <f>HLOOKUP(CT$1,[5]DatosVinculos!$B$1:$DH$127,$DF39,FALSE)</f>
        <v>5090.0947269999997</v>
      </c>
      <c r="CU39" s="157">
        <f>HLOOKUP(CU$1,[5]DatosVinculos!$B$1:$DH$127,$DF39,FALSE)</f>
        <v>5087.1243971249096</v>
      </c>
      <c r="CV39" s="157">
        <f>HLOOKUP(CV$1,[5]DatosVinculos!$B$1:$DH$127,$DF39,FALSE)</f>
        <v>44.671430200000003</v>
      </c>
      <c r="CW39" s="157">
        <f>HLOOKUP(CW$1,[5]DatosVinculos!$B$1:$DH$127,$DF39,FALSE)</f>
        <v>44.747480316257999</v>
      </c>
      <c r="CX39" s="157">
        <f>HLOOKUP(CX$1,[5]DatosVinculos!$B$1:$DH$127,$DF39,FALSE)</f>
        <v>9791.2415739999997</v>
      </c>
      <c r="CY39" s="157">
        <f>HLOOKUP(CY$1,[5]DatosVinculos!$B$1:$DH$127,$DF39,FALSE)</f>
        <v>5802.5125109999999</v>
      </c>
      <c r="CZ39" s="157">
        <f>HLOOKUP(CZ$1,[5]DatosVinculos!$B$1:$DH$127,$DF39,FALSE)</f>
        <v>5800.1481426913797</v>
      </c>
      <c r="DA39" s="157">
        <f>HLOOKUP(DA$1,[5]DatosVinculos!$B$1:$DH$127,$DF39,FALSE)</f>
        <v>7.5616107469999996</v>
      </c>
      <c r="DB39" s="157">
        <f>HLOOKUP(DB$1,[5]DatosVinculos!$B$1:$DH$127,$DF39,FALSE)</f>
        <v>7.50440967503837</v>
      </c>
      <c r="DC39" s="157">
        <f>HLOOKUP(DC$1,[5]DatosVinculos!$B$1:$DH$127,$DF39,FALSE)</f>
        <v>1.9571981353142258</v>
      </c>
      <c r="DD39" s="157">
        <f>HLOOKUP(DD$1,[5]DatosVinculos!$B$1:$DH$127,$DF39,FALSE)</f>
        <v>1.63498223794535</v>
      </c>
      <c r="DF39">
        <v>39</v>
      </c>
    </row>
    <row r="40" spans="1:110">
      <c r="A40" t="s">
        <v>44</v>
      </c>
      <c r="B40" s="157">
        <f>HLOOKUP(B$1,[5]DatosVinculos!$B$1:$DH$127,$DF40,FALSE)</f>
        <v>12135311.470000001</v>
      </c>
      <c r="C40" s="157">
        <f>HLOOKUP(C$1,[5]DatosVinculos!$B$1:$DH$127,$DF40,FALSE)</f>
        <v>11978146.214611899</v>
      </c>
      <c r="D40" s="157">
        <f>HLOOKUP(D$1,[5]DatosVinculos!$B$1:$DH$127,$DF40,FALSE)</f>
        <v>5847555.4239999996</v>
      </c>
      <c r="E40" s="157">
        <f>HLOOKUP(E$1,[5]DatosVinculos!$B$1:$DH$127,$DF40,FALSE)</f>
        <v>8822389.3819999993</v>
      </c>
      <c r="F40" s="157">
        <f>HLOOKUP(F$1,[5]DatosVinculos!$B$1:$DH$127,$DF40,FALSE)</f>
        <v>8676047.5089166705</v>
      </c>
      <c r="G40" s="157">
        <f>HLOOKUP(G$1,[5]DatosVinculos!$B$1:$DH$127,$DF40,FALSE)</f>
        <v>2519245.6529999999</v>
      </c>
      <c r="H40" s="157">
        <f>HLOOKUP(H$1,[5]DatosVinculos!$B$1:$DH$127,$DF40,FALSE)</f>
        <v>2492618.4329177001</v>
      </c>
      <c r="I40" s="157">
        <f>HLOOKUP(I$1,[5]DatosVinculos!$B$1:$DH$127,$DF40,FALSE)</f>
        <v>1839459.8740000001</v>
      </c>
      <c r="J40" s="157">
        <f>HLOOKUP(J$1,[5]DatosVinculos!$B$1:$DH$127,$DF40,FALSE)</f>
        <v>1862075.00897033</v>
      </c>
      <c r="K40" s="157">
        <f>HLOOKUP(K$1,[5]DatosVinculos!$B$1:$DH$127,$DF40,FALSE)</f>
        <v>1582825.1434590747</v>
      </c>
      <c r="L40" s="157">
        <f>HLOOKUP(L$1,[5]DatosVinculos!$B$1:$DH$127,$DF40,FALSE)</f>
        <v>1596167.9126472899</v>
      </c>
      <c r="M40" s="157">
        <f>HLOOKUP(M$1,[5]DatosVinculos!$B$1:$DH$127,$DF40,FALSE)</f>
        <v>8007257.7901072055</v>
      </c>
      <c r="N40" s="157">
        <f>HLOOKUP(N$1,[5]DatosVinculos!$B$1:$DH$127,$DF40,FALSE)</f>
        <v>7936290.77293198</v>
      </c>
      <c r="O40" s="157">
        <f>HLOOKUP(O$1,[5]DatosVinculos!$B$1:$DH$127,$DF40,FALSE)</f>
        <v>1660448.7617530802</v>
      </c>
      <c r="P40" s="157">
        <f>HLOOKUP(P$1,[5]DatosVinculos!$B$1:$DH$127,$DF40,FALSE)</f>
        <v>1599338.8606489799</v>
      </c>
      <c r="Q40" s="157">
        <f>HLOOKUP(Q$1,[5]DatosVinculos!$B$1:$DH$127,$DF40,FALSE)</f>
        <v>6382435.5648243437</v>
      </c>
      <c r="R40" s="157">
        <f>HLOOKUP(R$1,[5]DatosVinculos!$B$1:$DH$127,$DF40,FALSE)</f>
        <v>6363014.0381802004</v>
      </c>
      <c r="S40" s="157">
        <f>HLOOKUP(S$1,[5]DatosVinculos!$B$1:$DH$127,$DF40,FALSE)</f>
        <v>274387.12033964333</v>
      </c>
      <c r="T40" s="157">
        <f>HLOOKUP(T$1,[5]DatosVinculos!$B$1:$DH$127,$DF40,FALSE)</f>
        <v>281186.47757694998</v>
      </c>
      <c r="U40" s="157">
        <f>HLOOKUP(U$1,[5]DatosVinculos!$B$1:$DH$127,$DF40,FALSE)</f>
        <v>6148602.3046355201</v>
      </c>
      <c r="V40" s="157">
        <f>HLOOKUP(V$1,[5]DatosVinculos!$B$1:$DH$127,$DF40,FALSE)</f>
        <v>6111471.7896545297</v>
      </c>
      <c r="W40" s="157">
        <f>HLOOKUP(W$1,[5]DatosVinculos!$B$1:$DH$127,$DF40,FALSE)</f>
        <v>1883127.426</v>
      </c>
      <c r="X40" s="157">
        <f>HLOOKUP(X$1,[5]DatosVinculos!$B$1:$DH$127,$DF40,FALSE)</f>
        <v>1909910.84860125</v>
      </c>
      <c r="Y40" s="157">
        <f>HLOOKUP(Y$1,[5]DatosVinculos!$B$1:$DH$127,$DF40,FALSE)</f>
        <v>-167101.51084901229</v>
      </c>
      <c r="Z40" s="157">
        <f>HLOOKUP(Z$1,[5]DatosVinculos!$B$1:$DH$127,$DF40,FALSE)</f>
        <v>1295995.078585183</v>
      </c>
      <c r="AA40" s="157">
        <f>HLOOKUP(AA$1,[5]DatosVinculos!$B$1:$DH$127,$DF40,FALSE)</f>
        <v>-553.90042432523421</v>
      </c>
      <c r="AB40" s="157">
        <f>HLOOKUP(AB$1,[5]DatosVinculos!$B$1:$DH$127,$DF40,FALSE)</f>
        <v>47.648286351652736</v>
      </c>
      <c r="AC40" s="157">
        <f>HLOOKUP(AC$1,[5]DatosVinculos!$B$1:$DH$127,$DF40,FALSE)</f>
        <v>47.840085555144903</v>
      </c>
      <c r="AD40" s="157">
        <f>HLOOKUP(AD$1,[5]DatosVinculos!$B$1:$DH$127,$DF40,FALSE)</f>
        <v>52.790172055330139</v>
      </c>
      <c r="AE40" s="157">
        <f>HLOOKUP(AE$1,[5]DatosVinculos!$B$1:$DH$127,$DF40,FALSE)</f>
        <v>52.5394270098151</v>
      </c>
      <c r="AF40" s="157">
        <f>HLOOKUP(AF$1,[5]DatosVinculos!$B$1:$DH$127,$DF40,FALSE)</f>
        <v>93.257763360000013</v>
      </c>
      <c r="AG40" s="157">
        <f>HLOOKUP(AG$1,[5]DatosVinculos!$B$1:$DH$127,$DF40,FALSE)</f>
        <v>92.620907570113602</v>
      </c>
      <c r="AH40" s="157">
        <f>HLOOKUP(AH$1,[5]DatosVinculos!$B$1:$DH$127,$DF40,FALSE)</f>
        <v>37.804555106666669</v>
      </c>
      <c r="AI40" s="157">
        <f>HLOOKUP(AI$1,[5]DatosVinculos!$B$1:$DH$127,$DF40,FALSE)</f>
        <v>37.649657062504197</v>
      </c>
      <c r="AJ40" s="157">
        <f>HLOOKUP(AJ$1,[5]DatosVinculos!$B$1:$DH$127,$DF40,FALSE)</f>
        <v>10.583333333333334</v>
      </c>
      <c r="AK40" s="157">
        <f>HLOOKUP(AK$1,[5]DatosVinculos!$B$1:$DH$127,$DF40,FALSE)</f>
        <v>10.583333333333334</v>
      </c>
      <c r="AL40" s="157">
        <f>HLOOKUP(AL$1,[5]DatosVinculos!$B$1:$DH$127,$DF40,FALSE)</f>
        <v>0</v>
      </c>
      <c r="AM40" s="157">
        <f>HLOOKUP(AM$1,[5]DatosVinculos!$B$1:$DH$127,$DF40,FALSE)</f>
        <v>93.620878410000003</v>
      </c>
      <c r="AN40" s="157">
        <f>HLOOKUP(AN$1,[5]DatosVinculos!$B$1:$DH$127,$DF40,FALSE)</f>
        <v>423.32854838709699</v>
      </c>
      <c r="AO40" s="157">
        <f>HLOOKUP(AO$1,[5]DatosVinculos!$B$1:$DH$127,$DF40,FALSE)</f>
        <v>0.96666666666666701</v>
      </c>
      <c r="AP40" s="157">
        <f>HLOOKUP(AP$1,[5]DatosVinculos!$B$1:$DH$127,$DF40,FALSE)</f>
        <v>17.8</v>
      </c>
      <c r="AQ40" s="157">
        <f>HLOOKUP(AQ$1,[5]DatosVinculos!$B$1:$DH$127,$DF40,FALSE)</f>
        <v>150.88429043333301</v>
      </c>
      <c r="AR40" s="157">
        <f>HLOOKUP(AR$1,[5]DatosVinculos!$B$1:$DH$127,$DF40,FALSE)</f>
        <v>88.799702408570951</v>
      </c>
      <c r="AS40" s="157">
        <f>HLOOKUP(AS$1,[5]DatosVinculos!$B$1:$DH$127,$DF40,FALSE)</f>
        <v>4.4846311475409797</v>
      </c>
      <c r="AT40" s="157">
        <f>HLOOKUP(AT$1,[5]DatosVinculos!$B$1:$DH$127,$DF40,FALSE)</f>
        <v>3.94</v>
      </c>
      <c r="AU40" s="157">
        <f>HLOOKUP(AU$1,[5]DatosVinculos!$B$1:$DH$127,$DF40,FALSE)</f>
        <v>128.49999999999997</v>
      </c>
      <c r="AV40" s="157">
        <f>HLOOKUP(AV$1,[5]DatosVinculos!$B$1:$DH$127,$DF40,FALSE)</f>
        <v>128.49999999999997</v>
      </c>
      <c r="AW40" s="157">
        <f>HLOOKUP(AW$1,[5]DatosVinculos!$B$1:$DH$127,$DF40,FALSE)</f>
        <v>58.638527551853024</v>
      </c>
      <c r="AX40" s="157">
        <f>HLOOKUP(AX$1,[5]DatosVinculos!$B$1:$DH$127,$DF40,FALSE)</f>
        <v>79.718396620467615</v>
      </c>
      <c r="AY40" s="157">
        <f>HLOOKUP(AY$1,[5]DatosVinculos!$B$1:$DH$127,$DF40,FALSE)</f>
        <v>79.359581925597396</v>
      </c>
      <c r="AZ40" s="157">
        <f>HLOOKUP(AZ$1,[5]DatosVinculos!$B$1:$DH$127,$DF40,FALSE)</f>
        <v>572280.9444261851</v>
      </c>
      <c r="BA40" s="157">
        <f>HLOOKUP(BA$1,[5]DatosVinculos!$B$1:$DH$127,$DF40,FALSE)</f>
        <v>569705.09216144204</v>
      </c>
      <c r="BB40" s="157">
        <f>HLOOKUP(BB$1,[5]DatosVinculos!$B$1:$DH$127,$DF40,FALSE)</f>
        <v>37.984449896666668</v>
      </c>
      <c r="BC40" s="157">
        <f>HLOOKUP(BC$1,[5]DatosVinculos!$B$1:$DH$127,$DF40,FALSE)</f>
        <v>37.943567937864898</v>
      </c>
      <c r="BD40" s="157">
        <f>HLOOKUP(BD$1,[5]DatosVinculos!$B$1:$DH$127,$DF40,FALSE)</f>
        <v>272682.06313613133</v>
      </c>
      <c r="BE40" s="157">
        <f>HLOOKUP(BE$1,[5]DatosVinculos!$B$1:$DH$127,$DF40,FALSE)</f>
        <v>272388.58048967901</v>
      </c>
      <c r="BF40" s="157">
        <f>HLOOKUP(BF$1,[5]DatosVinculos!$B$1:$DH$127,$DF40,FALSE)</f>
        <v>81.998992796890164</v>
      </c>
      <c r="BG40" s="157">
        <f>HLOOKUP(BG$1,[5]DatosVinculos!$B$1:$DH$127,$DF40,FALSE)</f>
        <v>81.537930017351997</v>
      </c>
      <c r="BH40" s="157">
        <f>HLOOKUP(BH$1,[5]DatosVinculos!$B$1:$DH$127,$DF40,FALSE)</f>
        <v>548106.20894447551</v>
      </c>
      <c r="BI40" s="157">
        <f>HLOOKUP(BI$1,[5]DatosVinculos!$B$1:$DH$127,$DF40,FALSE)</f>
        <v>545024.325087126</v>
      </c>
      <c r="BJ40" s="157">
        <f>HLOOKUP(BJ$1,[5]DatosVinculos!$B$1:$DH$127,$DF40,FALSE)</f>
        <v>39.071114893333331</v>
      </c>
      <c r="BK40" s="157">
        <f>HLOOKUP(BK$1,[5]DatosVinculos!$B$1:$DH$127,$DF40,FALSE)</f>
        <v>39.005738859549901</v>
      </c>
      <c r="BL40" s="157">
        <f>HLOOKUP(BL$1,[5]DatosVinculos!$B$1:$DH$127,$DF40,FALSE)</f>
        <v>261163.21594905172</v>
      </c>
      <c r="BM40" s="157">
        <f>HLOOKUP(BM$1,[5]DatosVinculos!$B$1:$DH$127,$DF40,FALSE)</f>
        <v>260726.22265438901</v>
      </c>
      <c r="BN40" s="157">
        <f>HLOOKUP(BN$1,[5]DatosVinculos!$B$1:$DH$127,$DF40,FALSE)</f>
        <v>76.719973600334995</v>
      </c>
      <c r="BO40" s="157">
        <f>HLOOKUP(BO$1,[5]DatosVinculos!$B$1:$DH$127,$DF40,FALSE)</f>
        <v>76.435015151813204</v>
      </c>
      <c r="BP40" s="157">
        <f>HLOOKUP(BP$1,[5]DatosVinculos!$B$1:$DH$127,$DF40,FALSE)</f>
        <v>328177.48436661379</v>
      </c>
      <c r="BQ40" s="157">
        <f>HLOOKUP(BQ$1,[5]DatosVinculos!$B$1:$DH$127,$DF40,FALSE)</f>
        <v>326958.54564231302</v>
      </c>
      <c r="BR40" s="157">
        <f>HLOOKUP(BR$1,[5]DatosVinculos!$B$1:$DH$127,$DF40,FALSE)</f>
        <v>36.55575271</v>
      </c>
      <c r="BS40" s="157">
        <f>HLOOKUP(BS$1,[5]DatosVinculos!$B$1:$DH$127,$DF40,FALSE)</f>
        <v>36.542695754170403</v>
      </c>
      <c r="BT40" s="157">
        <f>HLOOKUP(BT$1,[5]DatosVinculos!$B$1:$DH$127,$DF40,FALSE)</f>
        <v>156370.94749265455</v>
      </c>
      <c r="BU40" s="157">
        <f>HLOOKUP(BU$1,[5]DatosVinculos!$B$1:$DH$127,$DF40,FALSE)</f>
        <v>156315.09503733501</v>
      </c>
      <c r="BV40" s="157">
        <f>HLOOKUP(BV$1,[5]DatosVinculos!$B$1:$DH$127,$DF40,FALSE)</f>
        <v>71.763698623509072</v>
      </c>
      <c r="BW40" s="157">
        <f>HLOOKUP(BW$1,[5]DatosVinculos!$B$1:$DH$127,$DF40,FALSE)</f>
        <v>71.553919271276001</v>
      </c>
      <c r="BX40" s="157">
        <f>HLOOKUP(BX$1,[5]DatosVinculos!$B$1:$DH$127,$DF40,FALSE)</f>
        <v>742543.16999932029</v>
      </c>
      <c r="BY40" s="157">
        <f>HLOOKUP(BY$1,[5]DatosVinculos!$B$1:$DH$127,$DF40,FALSE)</f>
        <v>740372.57082164497</v>
      </c>
      <c r="BZ40" s="157">
        <f>HLOOKUP(BZ$1,[5]DatosVinculos!$B$1:$DH$127,$DF40,FALSE)</f>
        <v>34.19417261666667</v>
      </c>
      <c r="CA40" s="157">
        <f>HLOOKUP(CA$1,[5]DatosVinculos!$B$1:$DH$127,$DF40,FALSE)</f>
        <v>34.234122063174297</v>
      </c>
      <c r="CB40" s="157">
        <f>HLOOKUP(CB$1,[5]DatosVinculos!$B$1:$DH$127,$DF40,FALSE)</f>
        <v>353809.0959259157</v>
      </c>
      <c r="CC40" s="157">
        <f>HLOOKUP(CC$1,[5]DatosVinculos!$B$1:$DH$127,$DF40,FALSE)</f>
        <v>354222.45517573401</v>
      </c>
      <c r="CD40" s="157">
        <f>HLOOKUP(CD$1,[5]DatosVinculos!$B$1:$DH$127,$DF40,FALSE)</f>
        <v>77.212357338129564</v>
      </c>
      <c r="CE40" s="157">
        <f>HLOOKUP(CE$1,[5]DatosVinculos!$B$1:$DH$127,$DF40,FALSE)</f>
        <v>76.746007642830307</v>
      </c>
      <c r="CF40" s="157">
        <f>HLOOKUP(CF$1,[5]DatosVinculos!$B$1:$DH$127,$DF40,FALSE)</f>
        <v>308969.70890853257</v>
      </c>
      <c r="CG40" s="157">
        <f>HLOOKUP(CG$1,[5]DatosVinculos!$B$1:$DH$127,$DF40,FALSE)</f>
        <v>307103.58365926601</v>
      </c>
      <c r="CH40" s="157">
        <f>HLOOKUP(CH$1,[5]DatosVinculos!$B$1:$DH$127,$DF40,FALSE)</f>
        <v>36.790365123333331</v>
      </c>
      <c r="CI40" s="157">
        <f>HLOOKUP(CI$1,[5]DatosVinculos!$B$1:$DH$127,$DF40,FALSE)</f>
        <v>36.696525401252501</v>
      </c>
      <c r="CJ40" s="157">
        <f>HLOOKUP(CJ$1,[5]DatosVinculos!$B$1:$DH$127,$DF40,FALSE)</f>
        <v>147218.77164060553</v>
      </c>
      <c r="CK40" s="157">
        <f>HLOOKUP(CK$1,[5]DatosVinculos!$B$1:$DH$127,$DF40,FALSE)</f>
        <v>146843.26657130299</v>
      </c>
      <c r="CL40" s="157">
        <f>HLOOKUP(CL$1,[5]DatosVinculos!$B$1:$DH$127,$DF40,FALSE)</f>
        <v>5344.8207910000001</v>
      </c>
      <c r="CM40" s="157">
        <f>HLOOKUP(CM$1,[5]DatosVinculos!$B$1:$DH$127,$DF40,FALSE)</f>
        <v>5345.8948729234098</v>
      </c>
      <c r="CN40" s="157">
        <f>HLOOKUP(CN$1,[5]DatosVinculos!$B$1:$DH$127,$DF40,FALSE)</f>
        <v>175.4184387</v>
      </c>
      <c r="CO40" s="157">
        <f>HLOOKUP(CO$1,[5]DatosVinculos!$B$1:$DH$127,$DF40,FALSE)</f>
        <v>173.49451039026499</v>
      </c>
      <c r="CP40" s="157">
        <f>HLOOKUP(CP$1,[5]DatosVinculos!$B$1:$DH$127,$DF40,FALSE)</f>
        <v>45.549562000000002</v>
      </c>
      <c r="CQ40" s="157">
        <f>HLOOKUP(CQ$1,[5]DatosVinculos!$B$1:$DH$127,$DF40,FALSE)</f>
        <v>45.5232406029508</v>
      </c>
      <c r="CR40" s="157">
        <f>HLOOKUP(CR$1,[5]DatosVinculos!$B$1:$DH$127,$DF40,FALSE)</f>
        <v>43.285808000000003</v>
      </c>
      <c r="CS40" s="157">
        <f>HLOOKUP(CS$1,[5]DatosVinculos!$B$1:$DH$127,$DF40,FALSE)</f>
        <v>43.5437541316089</v>
      </c>
      <c r="CT40" s="157">
        <f>HLOOKUP(CT$1,[5]DatosVinculos!$B$1:$DH$127,$DF40,FALSE)</f>
        <v>5068.2546400000001</v>
      </c>
      <c r="CU40" s="157">
        <f>HLOOKUP(CU$1,[5]DatosVinculos!$B$1:$DH$127,$DF40,FALSE)</f>
        <v>5071.7046058639498</v>
      </c>
      <c r="CV40" s="157">
        <f>HLOOKUP(CV$1,[5]DatosVinculos!$B$1:$DH$127,$DF40,FALSE)</f>
        <v>45.555720129999997</v>
      </c>
      <c r="CW40" s="157">
        <f>HLOOKUP(CW$1,[5]DatosVinculos!$B$1:$DH$127,$DF40,FALSE)</f>
        <v>45.551798655355199</v>
      </c>
      <c r="CX40" s="157">
        <f>HLOOKUP(CX$1,[5]DatosVinculos!$B$1:$DH$127,$DF40,FALSE)</f>
        <v>9834.6515739999995</v>
      </c>
      <c r="CY40" s="157">
        <f>HLOOKUP(CY$1,[5]DatosVinculos!$B$1:$DH$127,$DF40,FALSE)</f>
        <v>5806.4672739999996</v>
      </c>
      <c r="CZ40" s="157">
        <f>HLOOKUP(CZ$1,[5]DatosVinculos!$B$1:$DH$127,$DF40,FALSE)</f>
        <v>5808.3798995957104</v>
      </c>
      <c r="DA40" s="157">
        <f>HLOOKUP(DA$1,[5]DatosVinculos!$B$1:$DH$127,$DF40,FALSE)</f>
        <v>7.9505568809999998</v>
      </c>
      <c r="DB40" s="157">
        <f>HLOOKUP(DB$1,[5]DatosVinculos!$B$1:$DH$127,$DF40,FALSE)</f>
        <v>8.0229718379782398</v>
      </c>
      <c r="DC40" s="157">
        <f>HLOOKUP(DC$1,[5]DatosVinculos!$B$1:$DH$127,$DF40,FALSE)</f>
        <v>1.6533288739930647</v>
      </c>
      <c r="DD40" s="157">
        <f>HLOOKUP(DD$1,[5]DatosVinculos!$B$1:$DH$127,$DF40,FALSE)</f>
        <v>1.64442248457056</v>
      </c>
      <c r="DF40">
        <v>40</v>
      </c>
    </row>
    <row r="41" spans="1:110">
      <c r="A41" t="s">
        <v>45</v>
      </c>
      <c r="B41" s="157">
        <f>HLOOKUP(B$1,[5]DatosVinculos!$B$1:$DH$127,$DF41,FALSE)</f>
        <v>11859134.560000001</v>
      </c>
      <c r="C41" s="157">
        <f>HLOOKUP(C$1,[5]DatosVinculos!$B$1:$DH$127,$DF41,FALSE)</f>
        <v>12094349.943241701</v>
      </c>
      <c r="D41" s="157">
        <f>HLOOKUP(D$1,[5]DatosVinculos!$B$1:$DH$127,$DF41,FALSE)</f>
        <v>6087280.4450000003</v>
      </c>
      <c r="E41" s="157">
        <f>HLOOKUP(E$1,[5]DatosVinculos!$B$1:$DH$127,$DF41,FALSE)</f>
        <v>8447537.5040000007</v>
      </c>
      <c r="F41" s="157">
        <f>HLOOKUP(F$1,[5]DatosVinculos!$B$1:$DH$127,$DF41,FALSE)</f>
        <v>8720713.1214472</v>
      </c>
      <c r="G41" s="157">
        <f>HLOOKUP(G$1,[5]DatosVinculos!$B$1:$DH$127,$DF41,FALSE)</f>
        <v>2630712.8369999998</v>
      </c>
      <c r="H41" s="157">
        <f>HLOOKUP(H$1,[5]DatosVinculos!$B$1:$DH$127,$DF41,FALSE)</f>
        <v>2588239.8209507498</v>
      </c>
      <c r="I41" s="157">
        <f>HLOOKUP(I$1,[5]DatosVinculos!$B$1:$DH$127,$DF41,FALSE)</f>
        <v>2010884.263</v>
      </c>
      <c r="J41" s="157">
        <f>HLOOKUP(J$1,[5]DatosVinculos!$B$1:$DH$127,$DF41,FALSE)</f>
        <v>1977973.6582784301</v>
      </c>
      <c r="K41" s="157">
        <f>HLOOKUP(K$1,[5]DatosVinculos!$B$1:$DH$127,$DF41,FALSE)</f>
        <v>1744569.5937885949</v>
      </c>
      <c r="L41" s="157">
        <f>HLOOKUP(L$1,[5]DatosVinculos!$B$1:$DH$127,$DF41,FALSE)</f>
        <v>1696114.4109823599</v>
      </c>
      <c r="M41" s="157">
        <f>HLOOKUP(M$1,[5]DatosVinculos!$B$1:$DH$127,$DF41,FALSE)</f>
        <v>7953410.5553221442</v>
      </c>
      <c r="N41" s="157">
        <f>HLOOKUP(N$1,[5]DatosVinculos!$B$1:$DH$127,$DF41,FALSE)</f>
        <v>8054913.6810547598</v>
      </c>
      <c r="O41" s="157">
        <f>HLOOKUP(O$1,[5]DatosVinculos!$B$1:$DH$127,$DF41,FALSE)</f>
        <v>1641075.7973417996</v>
      </c>
      <c r="P41" s="157">
        <f>HLOOKUP(P$1,[5]DatosVinculos!$B$1:$DH$127,$DF41,FALSE)</f>
        <v>1606308.52877463</v>
      </c>
      <c r="Q41" s="157">
        <f>HLOOKUP(Q$1,[5]DatosVinculos!$B$1:$DH$127,$DF41,FALSE)</f>
        <v>6350634.9802562576</v>
      </c>
      <c r="R41" s="157">
        <f>HLOOKUP(R$1,[5]DatosVinculos!$B$1:$DH$127,$DF41,FALSE)</f>
        <v>6474813.62841311</v>
      </c>
      <c r="S41" s="157">
        <f>HLOOKUP(S$1,[5]DatosVinculos!$B$1:$DH$127,$DF41,FALSE)</f>
        <v>260965.99467621843</v>
      </c>
      <c r="T41" s="157">
        <f>HLOOKUP(T$1,[5]DatosVinculos!$B$1:$DH$127,$DF41,FALSE)</f>
        <v>264963.29657745501</v>
      </c>
      <c r="U41" s="157">
        <f>HLOOKUP(U$1,[5]DatosVinculos!$B$1:$DH$127,$DF41,FALSE)</f>
        <v>6105606.6473218603</v>
      </c>
      <c r="V41" s="157">
        <f>HLOOKUP(V$1,[5]DatosVinculos!$B$1:$DH$127,$DF41,FALSE)</f>
        <v>6261036.2747122897</v>
      </c>
      <c r="W41" s="157">
        <f>HLOOKUP(W$1,[5]DatosVinculos!$B$1:$DH$127,$DF41,FALSE)</f>
        <v>1878170.6980000001</v>
      </c>
      <c r="X41" s="157">
        <f>HLOOKUP(X$1,[5]DatosVinculos!$B$1:$DH$127,$DF41,FALSE)</f>
        <v>1952675.6359083699</v>
      </c>
      <c r="Y41" s="157">
        <f>HLOOKUP(Y$1,[5]DatosVinculos!$B$1:$DH$127,$DF41,FALSE)</f>
        <v>372582.75605517544</v>
      </c>
      <c r="Z41" s="157">
        <f>HLOOKUP(Z$1,[5]DatosVinculos!$B$1:$DH$127,$DF41,FALSE)</f>
        <v>1218871.1485140924</v>
      </c>
      <c r="AA41" s="157">
        <f>HLOOKUP(AA$1,[5]DatosVinculos!$B$1:$DH$127,$DF41,FALSE)</f>
        <v>-546.19773524579307</v>
      </c>
      <c r="AB41" s="157">
        <f>HLOOKUP(AB$1,[5]DatosVinculos!$B$1:$DH$127,$DF41,FALSE)</f>
        <v>48.767250591495902</v>
      </c>
      <c r="AC41" s="157">
        <f>HLOOKUP(AC$1,[5]DatosVinculos!$B$1:$DH$127,$DF41,FALSE)</f>
        <v>48.719649371488103</v>
      </c>
      <c r="AD41" s="157">
        <f>HLOOKUP(AD$1,[5]DatosVinculos!$B$1:$DH$127,$DF41,FALSE)</f>
        <v>53.541010252621533</v>
      </c>
      <c r="AE41" s="157">
        <f>HLOOKUP(AE$1,[5]DatosVinculos!$B$1:$DH$127,$DF41,FALSE)</f>
        <v>53.629180747064403</v>
      </c>
      <c r="AF41" s="157">
        <f>HLOOKUP(AF$1,[5]DatosVinculos!$B$1:$DH$127,$DF41,FALSE)</f>
        <v>93.630808786666663</v>
      </c>
      <c r="AG41" s="157">
        <f>HLOOKUP(AG$1,[5]DatosVinculos!$B$1:$DH$127,$DF41,FALSE)</f>
        <v>93.750101359576902</v>
      </c>
      <c r="AH41" s="157">
        <f>HLOOKUP(AH$1,[5]DatosVinculos!$B$1:$DH$127,$DF41,FALSE)</f>
        <v>38.531277149999994</v>
      </c>
      <c r="AI41" s="157">
        <f>HLOOKUP(AI$1,[5]DatosVinculos!$B$1:$DH$127,$DF41,FALSE)</f>
        <v>38.613066851585401</v>
      </c>
      <c r="AJ41" s="157">
        <f>HLOOKUP(AJ$1,[5]DatosVinculos!$B$1:$DH$127,$DF41,FALSE)</f>
        <v>10.333333333333334</v>
      </c>
      <c r="AK41" s="157">
        <f>HLOOKUP(AK$1,[5]DatosVinculos!$B$1:$DH$127,$DF41,FALSE)</f>
        <v>10.333333333333334</v>
      </c>
      <c r="AL41" s="157">
        <f>HLOOKUP(AL$1,[5]DatosVinculos!$B$1:$DH$127,$DF41,FALSE)</f>
        <v>0</v>
      </c>
      <c r="AM41" s="157">
        <f>HLOOKUP(AM$1,[5]DatosVinculos!$B$1:$DH$127,$DF41,FALSE)</f>
        <v>94.487796590000002</v>
      </c>
      <c r="AN41" s="157">
        <f>HLOOKUP(AN$1,[5]DatosVinculos!$B$1:$DH$127,$DF41,FALSE)</f>
        <v>418.28265625</v>
      </c>
      <c r="AO41" s="157">
        <f>HLOOKUP(AO$1,[5]DatosVinculos!$B$1:$DH$127,$DF41,FALSE)</f>
        <v>1.11666666666667</v>
      </c>
      <c r="AP41" s="157">
        <f>HLOOKUP(AP$1,[5]DatosVinculos!$B$1:$DH$127,$DF41,FALSE)</f>
        <v>18.533333333333299</v>
      </c>
      <c r="AQ41" s="157">
        <f>HLOOKUP(AQ$1,[5]DatosVinculos!$B$1:$DH$127,$DF41,FALSE)</f>
        <v>157.73822720000001</v>
      </c>
      <c r="AR41" s="157">
        <f>HLOOKUP(AR$1,[5]DatosVinculos!$B$1:$DH$127,$DF41,FALSE)</f>
        <v>89.649214889456189</v>
      </c>
      <c r="AS41" s="157">
        <f>HLOOKUP(AS$1,[5]DatosVinculos!$B$1:$DH$127,$DF41,FALSE)</f>
        <v>4.9692307692307702</v>
      </c>
      <c r="AT41" s="157">
        <f>HLOOKUP(AT$1,[5]DatosVinculos!$B$1:$DH$127,$DF41,FALSE)</f>
        <v>4.4866666666666672</v>
      </c>
      <c r="AU41" s="157">
        <f>HLOOKUP(AU$1,[5]DatosVinculos!$B$1:$DH$127,$DF41,FALSE)</f>
        <v>83.17</v>
      </c>
      <c r="AV41" s="157">
        <f>HLOOKUP(AV$1,[5]DatosVinculos!$B$1:$DH$127,$DF41,FALSE)</f>
        <v>83.17</v>
      </c>
      <c r="AW41" s="157">
        <f>HLOOKUP(AW$1,[5]DatosVinculos!$B$1:$DH$127,$DF41,FALSE)</f>
        <v>70.570584137597081</v>
      </c>
      <c r="AX41" s="157">
        <f>HLOOKUP(AX$1,[5]DatosVinculos!$B$1:$DH$127,$DF41,FALSE)</f>
        <v>79.98552117843208</v>
      </c>
      <c r="AY41" s="157">
        <f>HLOOKUP(AY$1,[5]DatosVinculos!$B$1:$DH$127,$DF41,FALSE)</f>
        <v>80.806445288162706</v>
      </c>
      <c r="AZ41" s="157">
        <f>HLOOKUP(AZ$1,[5]DatosVinculos!$B$1:$DH$127,$DF41,FALSE)</f>
        <v>574198.57323950832</v>
      </c>
      <c r="BA41" s="157">
        <f>HLOOKUP(BA$1,[5]DatosVinculos!$B$1:$DH$127,$DF41,FALSE)</f>
        <v>580091.80798558495</v>
      </c>
      <c r="BB41" s="157">
        <f>HLOOKUP(BB$1,[5]DatosVinculos!$B$1:$DH$127,$DF41,FALSE)</f>
        <v>39.006739549999999</v>
      </c>
      <c r="BC41" s="157">
        <f>HLOOKUP(BC$1,[5]DatosVinculos!$B$1:$DH$127,$DF41,FALSE)</f>
        <v>39.335180350933499</v>
      </c>
      <c r="BD41" s="157">
        <f>HLOOKUP(BD$1,[5]DatosVinculos!$B$1:$DH$127,$DF41,FALSE)</f>
        <v>280020.85710450512</v>
      </c>
      <c r="BE41" s="157">
        <f>HLOOKUP(BE$1,[5]DatosVinculos!$B$1:$DH$127,$DF41,FALSE)</f>
        <v>282378.66182410298</v>
      </c>
      <c r="BF41" s="157">
        <f>HLOOKUP(BF$1,[5]DatosVinculos!$B$1:$DH$127,$DF41,FALSE)</f>
        <v>82.09445387580395</v>
      </c>
      <c r="BG41" s="157">
        <f>HLOOKUP(BG$1,[5]DatosVinculos!$B$1:$DH$127,$DF41,FALSE)</f>
        <v>82.971255212945593</v>
      </c>
      <c r="BH41" s="157">
        <f>HLOOKUP(BH$1,[5]DatosVinculos!$B$1:$DH$127,$DF41,FALSE)</f>
        <v>548744.29983169877</v>
      </c>
      <c r="BI41" s="157">
        <f>HLOOKUP(BI$1,[5]DatosVinculos!$B$1:$DH$127,$DF41,FALSE)</f>
        <v>554605.10666006897</v>
      </c>
      <c r="BJ41" s="157">
        <f>HLOOKUP(BJ$1,[5]DatosVinculos!$B$1:$DH$127,$DF41,FALSE)</f>
        <v>40.035208043333334</v>
      </c>
      <c r="BK41" s="157">
        <f>HLOOKUP(BK$1,[5]DatosVinculos!$B$1:$DH$127,$DF41,FALSE)</f>
        <v>40.382900147230004</v>
      </c>
      <c r="BL41" s="157">
        <f>HLOOKUP(BL$1,[5]DatosVinculos!$B$1:$DH$127,$DF41,FALSE)</f>
        <v>267607.50780547416</v>
      </c>
      <c r="BM41" s="157">
        <f>HLOOKUP(BM$1,[5]DatosVinculos!$B$1:$DH$127,$DF41,FALSE)</f>
        <v>269931.587582924</v>
      </c>
      <c r="BN41" s="157">
        <f>HLOOKUP(BN$1,[5]DatosVinculos!$B$1:$DH$127,$DF41,FALSE)</f>
        <v>77.047967685139312</v>
      </c>
      <c r="BO41" s="157">
        <f>HLOOKUP(BO$1,[5]DatosVinculos!$B$1:$DH$127,$DF41,FALSE)</f>
        <v>77.672156679541999</v>
      </c>
      <c r="BP41" s="157">
        <f>HLOOKUP(BP$1,[5]DatosVinculos!$B$1:$DH$127,$DF41,FALSE)</f>
        <v>329580.51239943033</v>
      </c>
      <c r="BQ41" s="157">
        <f>HLOOKUP(BQ$1,[5]DatosVinculos!$B$1:$DH$127,$DF41,FALSE)</f>
        <v>332250.54426105402</v>
      </c>
      <c r="BR41" s="157">
        <f>HLOOKUP(BR$1,[5]DatosVinculos!$B$1:$DH$127,$DF41,FALSE)</f>
        <v>37.574175476666667</v>
      </c>
      <c r="BS41" s="157">
        <f>HLOOKUP(BS$1,[5]DatosVinculos!$B$1:$DH$127,$DF41,FALSE)</f>
        <v>37.832295620037101</v>
      </c>
      <c r="BT41" s="157">
        <f>HLOOKUP(BT$1,[5]DatosVinculos!$B$1:$DH$127,$DF41,FALSE)</f>
        <v>160727.35438256641</v>
      </c>
      <c r="BU41" s="157">
        <f>HLOOKUP(BU$1,[5]DatosVinculos!$B$1:$DH$127,$DF41,FALSE)</f>
        <v>161831.489529477</v>
      </c>
      <c r="BV41" s="157">
        <f>HLOOKUP(BV$1,[5]DatosVinculos!$B$1:$DH$127,$DF41,FALSE)</f>
        <v>71.895738051129925</v>
      </c>
      <c r="BW41" s="157">
        <f>HLOOKUP(BW$1,[5]DatosVinculos!$B$1:$DH$127,$DF41,FALSE)</f>
        <v>72.208289278673206</v>
      </c>
      <c r="BX41" s="157">
        <f>HLOOKUP(BX$1,[5]DatosVinculos!$B$1:$DH$127,$DF41,FALSE)</f>
        <v>743909.38964840584</v>
      </c>
      <c r="BY41" s="157">
        <f>HLOOKUP(BY$1,[5]DatosVinculos!$B$1:$DH$127,$DF41,FALSE)</f>
        <v>747143.37540603301</v>
      </c>
      <c r="BZ41" s="157">
        <f>HLOOKUP(BZ$1,[5]DatosVinculos!$B$1:$DH$127,$DF41,FALSE)</f>
        <v>35.061574740000005</v>
      </c>
      <c r="CA41" s="157">
        <f>HLOOKUP(CA$1,[5]DatosVinculos!$B$1:$DH$127,$DF41,FALSE)</f>
        <v>35.206250585590503</v>
      </c>
      <c r="CB41" s="157">
        <f>HLOOKUP(CB$1,[5]DatosVinculos!$B$1:$DH$127,$DF41,FALSE)</f>
        <v>362784.15622350579</v>
      </c>
      <c r="CC41" s="157">
        <f>HLOOKUP(CC$1,[5]DatosVinculos!$B$1:$DH$127,$DF41,FALSE)</f>
        <v>364281.12562553398</v>
      </c>
      <c r="CD41" s="157">
        <f>HLOOKUP(CD$1,[5]DatosVinculos!$B$1:$DH$127,$DF41,FALSE)</f>
        <v>77.506642862887247</v>
      </c>
      <c r="CE41" s="157">
        <f>HLOOKUP(CE$1,[5]DatosVinculos!$B$1:$DH$127,$DF41,FALSE)</f>
        <v>78.173686139165994</v>
      </c>
      <c r="CF41" s="157">
        <f>HLOOKUP(CF$1,[5]DatosVinculos!$B$1:$DH$127,$DF41,FALSE)</f>
        <v>310147.30943848653</v>
      </c>
      <c r="CG41" s="157">
        <f>HLOOKUP(CG$1,[5]DatosVinculos!$B$1:$DH$127,$DF41,FALSE)</f>
        <v>312816.52164728497</v>
      </c>
      <c r="CH41" s="157">
        <f>HLOOKUP(CH$1,[5]DatosVinculos!$B$1:$DH$127,$DF41,FALSE)</f>
        <v>37.797858749999996</v>
      </c>
      <c r="CI41" s="157">
        <f>HLOOKUP(CI$1,[5]DatosVinculos!$B$1:$DH$127,$DF41,FALSE)</f>
        <v>38.079401557098997</v>
      </c>
      <c r="CJ41" s="157">
        <f>HLOOKUP(CJ$1,[5]DatosVinculos!$B$1:$DH$127,$DF41,FALSE)</f>
        <v>151250.31559664896</v>
      </c>
      <c r="CK41" s="157">
        <f>HLOOKUP(CK$1,[5]DatosVinculos!$B$1:$DH$127,$DF41,FALSE)</f>
        <v>152376.92540614499</v>
      </c>
      <c r="CL41" s="157">
        <f>HLOOKUP(CL$1,[5]DatosVinculos!$B$1:$DH$127,$DF41,FALSE)</f>
        <v>5308.3303139999998</v>
      </c>
      <c r="CM41" s="157">
        <f>HLOOKUP(CM$1,[5]DatosVinculos!$B$1:$DH$127,$DF41,FALSE)</f>
        <v>5312.9080880998199</v>
      </c>
      <c r="CN41" s="157">
        <f>HLOOKUP(CN$1,[5]DatosVinculos!$B$1:$DH$127,$DF41,FALSE)</f>
        <v>177.63495459999999</v>
      </c>
      <c r="CO41" s="157">
        <f>HLOOKUP(CO$1,[5]DatosVinculos!$B$1:$DH$127,$DF41,FALSE)</f>
        <v>173.911072296604</v>
      </c>
      <c r="CP41" s="157">
        <f>HLOOKUP(CP$1,[5]DatosVinculos!$B$1:$DH$127,$DF41,FALSE)</f>
        <v>45.370257000000002</v>
      </c>
      <c r="CQ41" s="157">
        <f>HLOOKUP(CQ$1,[5]DatosVinculos!$B$1:$DH$127,$DF41,FALSE)</f>
        <v>45.531442601481103</v>
      </c>
      <c r="CR41" s="157">
        <f>HLOOKUP(CR$1,[5]DatosVinculos!$B$1:$DH$127,$DF41,FALSE)</f>
        <v>43.009677000000003</v>
      </c>
      <c r="CS41" s="157">
        <f>HLOOKUP(CS$1,[5]DatosVinculos!$B$1:$DH$127,$DF41,FALSE)</f>
        <v>42.786867203285702</v>
      </c>
      <c r="CT41" s="157">
        <f>HLOOKUP(CT$1,[5]DatosVinculos!$B$1:$DH$127,$DF41,FALSE)</f>
        <v>5025.4697699999997</v>
      </c>
      <c r="CU41" s="157">
        <f>HLOOKUP(CU$1,[5]DatosVinculos!$B$1:$DH$127,$DF41,FALSE)</f>
        <v>5030.9442560935104</v>
      </c>
      <c r="CV41" s="157">
        <f>HLOOKUP(CV$1,[5]DatosVinculos!$B$1:$DH$127,$DF41,FALSE)</f>
        <v>45.400546390000002</v>
      </c>
      <c r="CW41" s="157">
        <f>HLOOKUP(CW$1,[5]DatosVinculos!$B$1:$DH$127,$DF41,FALSE)</f>
        <v>45.575680912727996</v>
      </c>
      <c r="CX41" s="157">
        <f>HLOOKUP(CX$1,[5]DatosVinculos!$B$1:$DH$127,$DF41,FALSE)</f>
        <v>9877.3915739999993</v>
      </c>
      <c r="CY41" s="157">
        <f>HLOOKUP(CY$1,[5]DatosVinculos!$B$1:$DH$127,$DF41,FALSE)</f>
        <v>5777.4915350000001</v>
      </c>
      <c r="CZ41" s="157">
        <f>HLOOKUP(CZ$1,[5]DatosVinculos!$B$1:$DH$127,$DF41,FALSE)</f>
        <v>5780.5645540495498</v>
      </c>
      <c r="DA41" s="157">
        <f>HLOOKUP(DA$1,[5]DatosVinculos!$B$1:$DH$127,$DF41,FALSE)</f>
        <v>8.1205003649999998</v>
      </c>
      <c r="DB41" s="157">
        <f>HLOOKUP(DB$1,[5]DatosVinculos!$B$1:$DH$127,$DF41,FALSE)</f>
        <v>8.1624998836504794</v>
      </c>
      <c r="DC41" s="157">
        <f>HLOOKUP(DC$1,[5]DatosVinculos!$B$1:$DH$127,$DF41,FALSE)</f>
        <v>1.3708371448094212</v>
      </c>
      <c r="DD41" s="157">
        <f>HLOOKUP(DD$1,[5]DatosVinculos!$B$1:$DH$127,$DF41,FALSE)</f>
        <v>1.5400809829762601</v>
      </c>
      <c r="DF41">
        <v>41</v>
      </c>
    </row>
    <row r="42" spans="1:110">
      <c r="A42" t="s">
        <v>46</v>
      </c>
      <c r="B42" s="157">
        <f>HLOOKUP(B$1,[5]DatosVinculos!$B$1:$DH$127,$DF42,FALSE)</f>
        <v>12451297.23</v>
      </c>
      <c r="C42" s="157">
        <f>HLOOKUP(C$1,[5]DatosVinculos!$B$1:$DH$127,$DF42,FALSE)</f>
        <v>12330052.5207296</v>
      </c>
      <c r="D42" s="157">
        <f>HLOOKUP(D$1,[5]DatosVinculos!$B$1:$DH$127,$DF42,FALSE)</f>
        <v>6587146.7790000001</v>
      </c>
      <c r="E42" s="157">
        <f>HLOOKUP(E$1,[5]DatosVinculos!$B$1:$DH$127,$DF42,FALSE)</f>
        <v>8723031.8039999995</v>
      </c>
      <c r="F42" s="157">
        <f>HLOOKUP(F$1,[5]DatosVinculos!$B$1:$DH$127,$DF42,FALSE)</f>
        <v>8778421.4958137795</v>
      </c>
      <c r="G42" s="157">
        <f>HLOOKUP(G$1,[5]DatosVinculos!$B$1:$DH$127,$DF42,FALSE)</f>
        <v>2638375.1310000001</v>
      </c>
      <c r="H42" s="157">
        <f>HLOOKUP(H$1,[5]DatosVinculos!$B$1:$DH$127,$DF42,FALSE)</f>
        <v>2681376.6533840499</v>
      </c>
      <c r="I42" s="157">
        <f>HLOOKUP(I$1,[5]DatosVinculos!$B$1:$DH$127,$DF42,FALSE)</f>
        <v>2042065.8189999999</v>
      </c>
      <c r="J42" s="157">
        <f>HLOOKUP(J$1,[5]DatosVinculos!$B$1:$DH$127,$DF42,FALSE)</f>
        <v>1998260.89241906</v>
      </c>
      <c r="K42" s="157">
        <f>HLOOKUP(K$1,[5]DatosVinculos!$B$1:$DH$127,$DF42,FALSE)</f>
        <v>1762778.278182205</v>
      </c>
      <c r="L42" s="157">
        <f>HLOOKUP(L$1,[5]DatosVinculos!$B$1:$DH$127,$DF42,FALSE)</f>
        <v>1714356.68942697</v>
      </c>
      <c r="M42" s="157">
        <f>HLOOKUP(M$1,[5]DatosVinculos!$B$1:$DH$127,$DF42,FALSE)</f>
        <v>8777300.6804898586</v>
      </c>
      <c r="N42" s="157">
        <f>HLOOKUP(N$1,[5]DatosVinculos!$B$1:$DH$127,$DF42,FALSE)</f>
        <v>8241925.5515398895</v>
      </c>
      <c r="O42" s="157">
        <f>HLOOKUP(O$1,[5]DatosVinculos!$B$1:$DH$127,$DF42,FALSE)</f>
        <v>1835224.1644259901</v>
      </c>
      <c r="P42" s="157">
        <f>HLOOKUP(P$1,[5]DatosVinculos!$B$1:$DH$127,$DF42,FALSE)</f>
        <v>1620578.73247563</v>
      </c>
      <c r="Q42" s="157">
        <f>HLOOKUP(Q$1,[5]DatosVinculos!$B$1:$DH$127,$DF42,FALSE)</f>
        <v>6994199.8341081822</v>
      </c>
      <c r="R42" s="157">
        <f>HLOOKUP(R$1,[5]DatosVinculos!$B$1:$DH$127,$DF42,FALSE)</f>
        <v>6647417.9719848</v>
      </c>
      <c r="S42" s="157">
        <f>HLOOKUP(S$1,[5]DatosVinculos!$B$1:$DH$127,$DF42,FALSE)</f>
        <v>324393.48089979292</v>
      </c>
      <c r="T42" s="157">
        <f>HLOOKUP(T$1,[5]DatosVinculos!$B$1:$DH$127,$DF42,FALSE)</f>
        <v>286924.74444371997</v>
      </c>
      <c r="U42" s="157">
        <f>HLOOKUP(U$1,[5]DatosVinculos!$B$1:$DH$127,$DF42,FALSE)</f>
        <v>6724126.6531306403</v>
      </c>
      <c r="V42" s="157">
        <f>HLOOKUP(V$1,[5]DatosVinculos!$B$1:$DH$127,$DF42,FALSE)</f>
        <v>6414825.7978157196</v>
      </c>
      <c r="W42" s="157">
        <f>HLOOKUP(W$1,[5]DatosVinculos!$B$1:$DH$127,$DF42,FALSE)</f>
        <v>2170834.0410000002</v>
      </c>
      <c r="X42" s="157">
        <f>HLOOKUP(X$1,[5]DatosVinculos!$B$1:$DH$127,$DF42,FALSE)</f>
        <v>2079695.69265469</v>
      </c>
      <c r="Y42" s="157">
        <f>HLOOKUP(Y$1,[5]DatosVinculos!$B$1:$DH$127,$DF42,FALSE)</f>
        <v>-189038.17228208229</v>
      </c>
      <c r="Z42" s="157">
        <f>HLOOKUP(Z$1,[5]DatosVinculos!$B$1:$DH$127,$DF42,FALSE)</f>
        <v>1427190.5028680484</v>
      </c>
      <c r="AA42" s="157">
        <f>HLOOKUP(AA$1,[5]DatosVinculos!$B$1:$DH$127,$DF42,FALSE)</f>
        <v>-235.17412171214514</v>
      </c>
      <c r="AB42" s="157">
        <f>HLOOKUP(AB$1,[5]DatosVinculos!$B$1:$DH$127,$DF42,FALSE)</f>
        <v>49.641794226999174</v>
      </c>
      <c r="AC42" s="157">
        <f>HLOOKUP(AC$1,[5]DatosVinculos!$B$1:$DH$127,$DF42,FALSE)</f>
        <v>49.381998298416804</v>
      </c>
      <c r="AD42" s="157">
        <f>HLOOKUP(AD$1,[5]DatosVinculos!$B$1:$DH$127,$DF42,FALSE)</f>
        <v>54.514594146153797</v>
      </c>
      <c r="AE42" s="157">
        <f>HLOOKUP(AE$1,[5]DatosVinculos!$B$1:$DH$127,$DF42,FALSE)</f>
        <v>54.692965529456202</v>
      </c>
      <c r="AF42" s="157">
        <f>HLOOKUP(AF$1,[5]DatosVinculos!$B$1:$DH$127,$DF42,FALSE)</f>
        <v>94.797856699999997</v>
      </c>
      <c r="AG42" s="157">
        <f>HLOOKUP(AG$1,[5]DatosVinculos!$B$1:$DH$127,$DF42,FALSE)</f>
        <v>94.766770647899406</v>
      </c>
      <c r="AH42" s="157">
        <f>HLOOKUP(AH$1,[5]DatosVinculos!$B$1:$DH$127,$DF42,FALSE)</f>
        <v>39.338104926666666</v>
      </c>
      <c r="AI42" s="157">
        <f>HLOOKUP(AI$1,[5]DatosVinculos!$B$1:$DH$127,$DF42,FALSE)</f>
        <v>39.536444243947798</v>
      </c>
      <c r="AJ42" s="157">
        <f>HLOOKUP(AJ$1,[5]DatosVinculos!$B$1:$DH$127,$DF42,FALSE)</f>
        <v>10.083333333333334</v>
      </c>
      <c r="AK42" s="157">
        <f>HLOOKUP(AK$1,[5]DatosVinculos!$B$1:$DH$127,$DF42,FALSE)</f>
        <v>10.083333333333334</v>
      </c>
      <c r="AL42" s="157">
        <f>HLOOKUP(AL$1,[5]DatosVinculos!$B$1:$DH$127,$DF42,FALSE)</f>
        <v>0</v>
      </c>
      <c r="AM42" s="157">
        <f>HLOOKUP(AM$1,[5]DatosVinculos!$B$1:$DH$127,$DF42,FALSE)</f>
        <v>92.863089819999999</v>
      </c>
      <c r="AN42" s="157">
        <f>HLOOKUP(AN$1,[5]DatosVinculos!$B$1:$DH$127,$DF42,FALSE)</f>
        <v>409.25129032258099</v>
      </c>
      <c r="AO42" s="157">
        <f>HLOOKUP(AO$1,[5]DatosVinculos!$B$1:$DH$127,$DF42,FALSE)</f>
        <v>1.26</v>
      </c>
      <c r="AP42" s="157">
        <f>HLOOKUP(AP$1,[5]DatosVinculos!$B$1:$DH$127,$DF42,FALSE)</f>
        <v>17.6666666666667</v>
      </c>
      <c r="AQ42" s="157">
        <f>HLOOKUP(AQ$1,[5]DatosVinculos!$B$1:$DH$127,$DF42,FALSE)</f>
        <v>161.24665783333299</v>
      </c>
      <c r="AR42" s="157">
        <f>HLOOKUP(AR$1,[5]DatosVinculos!$B$1:$DH$127,$DF42,FALSE)</f>
        <v>90.62287343942964</v>
      </c>
      <c r="AS42" s="157">
        <f>HLOOKUP(AS$1,[5]DatosVinculos!$B$1:$DH$127,$DF42,FALSE)</f>
        <v>5.9553571428571397</v>
      </c>
      <c r="AT42" s="157">
        <f>HLOOKUP(AT$1,[5]DatosVinculos!$B$1:$DH$127,$DF42,FALSE)</f>
        <v>5.166666666666667</v>
      </c>
      <c r="AU42" s="157">
        <f>HLOOKUP(AU$1,[5]DatosVinculos!$B$1:$DH$127,$DF42,FALSE)</f>
        <v>52.835000000000001</v>
      </c>
      <c r="AV42" s="157">
        <f>HLOOKUP(AV$1,[5]DatosVinculos!$B$1:$DH$127,$DF42,FALSE)</f>
        <v>52.835000000000001</v>
      </c>
      <c r="AW42" s="157">
        <f>HLOOKUP(AW$1,[5]DatosVinculos!$B$1:$DH$127,$DF42,FALSE)</f>
        <v>70.097610785409046</v>
      </c>
      <c r="AX42" s="157">
        <f>HLOOKUP(AX$1,[5]DatosVinculos!$B$1:$DH$127,$DF42,FALSE)</f>
        <v>81.203624004808887</v>
      </c>
      <c r="AY42" s="157">
        <f>HLOOKUP(AY$1,[5]DatosVinculos!$B$1:$DH$127,$DF42,FALSE)</f>
        <v>81.560561119841594</v>
      </c>
      <c r="AZ42" s="157">
        <f>HLOOKUP(AZ$1,[5]DatosVinculos!$B$1:$DH$127,$DF42,FALSE)</f>
        <v>582943.06717615807</v>
      </c>
      <c r="BA42" s="157">
        <f>HLOOKUP(BA$1,[5]DatosVinculos!$B$1:$DH$127,$DF42,FALSE)</f>
        <v>585505.44070508901</v>
      </c>
      <c r="BB42" s="157">
        <f>HLOOKUP(BB$1,[5]DatosVinculos!$B$1:$DH$127,$DF42,FALSE)</f>
        <v>40.310935933333333</v>
      </c>
      <c r="BC42" s="157">
        <f>HLOOKUP(BC$1,[5]DatosVinculos!$B$1:$DH$127,$DF42,FALSE)</f>
        <v>40.349894306334498</v>
      </c>
      <c r="BD42" s="157">
        <f>HLOOKUP(BD$1,[5]DatosVinculos!$B$1:$DH$127,$DF42,FALSE)</f>
        <v>289383.39786814596</v>
      </c>
      <c r="BE42" s="157">
        <f>HLOOKUP(BE$1,[5]DatosVinculos!$B$1:$DH$127,$DF42,FALSE)</f>
        <v>289663.07151231199</v>
      </c>
      <c r="BF42" s="157">
        <f>HLOOKUP(BF$1,[5]DatosVinculos!$B$1:$DH$127,$DF42,FALSE)</f>
        <v>83.18564184277723</v>
      </c>
      <c r="BG42" s="157">
        <f>HLOOKUP(BG$1,[5]DatosVinculos!$B$1:$DH$127,$DF42,FALSE)</f>
        <v>83.818938019146103</v>
      </c>
      <c r="BH42" s="157">
        <f>HLOOKUP(BH$1,[5]DatosVinculos!$B$1:$DH$127,$DF42,FALSE)</f>
        <v>556038.1321023585</v>
      </c>
      <c r="BI42" s="157">
        <f>HLOOKUP(BI$1,[5]DatosVinculos!$B$1:$DH$127,$DF42,FALSE)</f>
        <v>560271.27637041197</v>
      </c>
      <c r="BJ42" s="157">
        <f>HLOOKUP(BJ$1,[5]DatosVinculos!$B$1:$DH$127,$DF42,FALSE)</f>
        <v>41.29484515</v>
      </c>
      <c r="BK42" s="157">
        <f>HLOOKUP(BK$1,[5]DatosVinculos!$B$1:$DH$127,$DF42,FALSE)</f>
        <v>41.4456255010654</v>
      </c>
      <c r="BL42" s="157">
        <f>HLOOKUP(BL$1,[5]DatosVinculos!$B$1:$DH$127,$DF42,FALSE)</f>
        <v>276027.30536190263</v>
      </c>
      <c r="BM42" s="157">
        <f>HLOOKUP(BM$1,[5]DatosVinculos!$B$1:$DH$127,$DF42,FALSE)</f>
        <v>277035.16709016397</v>
      </c>
      <c r="BN42" s="157">
        <f>HLOOKUP(BN$1,[5]DatosVinculos!$B$1:$DH$127,$DF42,FALSE)</f>
        <v>78.100259791940076</v>
      </c>
      <c r="BO42" s="157">
        <f>HLOOKUP(BO$1,[5]DatosVinculos!$B$1:$DH$127,$DF42,FALSE)</f>
        <v>78.7008811782446</v>
      </c>
      <c r="BP42" s="157">
        <f>HLOOKUP(BP$1,[5]DatosVinculos!$B$1:$DH$127,$DF42,FALSE)</f>
        <v>334081.79883401288</v>
      </c>
      <c r="BQ42" s="157">
        <f>HLOOKUP(BQ$1,[5]DatosVinculos!$B$1:$DH$127,$DF42,FALSE)</f>
        <v>336651.01785705902</v>
      </c>
      <c r="BR42" s="157">
        <f>HLOOKUP(BR$1,[5]DatosVinculos!$B$1:$DH$127,$DF42,FALSE)</f>
        <v>38.770370256666666</v>
      </c>
      <c r="BS42" s="157">
        <f>HLOOKUP(BS$1,[5]DatosVinculos!$B$1:$DH$127,$DF42,FALSE)</f>
        <v>38.884934332401599</v>
      </c>
      <c r="BT42" s="157">
        <f>HLOOKUP(BT$1,[5]DatosVinculos!$B$1:$DH$127,$DF42,FALSE)</f>
        <v>165844.19912703801</v>
      </c>
      <c r="BU42" s="157">
        <f>HLOOKUP(BU$1,[5]DatosVinculos!$B$1:$DH$127,$DF42,FALSE)</f>
        <v>166334.258604445</v>
      </c>
      <c r="BV42" s="157">
        <f>HLOOKUP(BV$1,[5]DatosVinculos!$B$1:$DH$127,$DF42,FALSE)</f>
        <v>72.721009501772997</v>
      </c>
      <c r="BW42" s="157">
        <f>HLOOKUP(BW$1,[5]DatosVinculos!$B$1:$DH$127,$DF42,FALSE)</f>
        <v>72.823903270574903</v>
      </c>
      <c r="BX42" s="157">
        <f>HLOOKUP(BX$1,[5]DatosVinculos!$B$1:$DH$127,$DF42,FALSE)</f>
        <v>752448.52142149571</v>
      </c>
      <c r="BY42" s="157">
        <f>HLOOKUP(BY$1,[5]DatosVinculos!$B$1:$DH$127,$DF42,FALSE)</f>
        <v>753513.16924014804</v>
      </c>
      <c r="BZ42" s="157">
        <f>HLOOKUP(BZ$1,[5]DatosVinculos!$B$1:$DH$127,$DF42,FALSE)</f>
        <v>36.100013896666667</v>
      </c>
      <c r="CA42" s="157">
        <f>HLOOKUP(CA$1,[5]DatosVinculos!$B$1:$DH$127,$DF42,FALSE)</f>
        <v>35.9642954308623</v>
      </c>
      <c r="CB42" s="157">
        <f>HLOOKUP(CB$1,[5]DatosVinculos!$B$1:$DH$127,$DF42,FALSE)</f>
        <v>373528.94666815666</v>
      </c>
      <c r="CC42" s="157">
        <f>HLOOKUP(CC$1,[5]DatosVinculos!$B$1:$DH$127,$DF42,FALSE)</f>
        <v>372124.65979640599</v>
      </c>
      <c r="CD42" s="157">
        <f>HLOOKUP(CD$1,[5]DatosVinculos!$B$1:$DH$127,$DF42,FALSE)</f>
        <v>78.486228442583894</v>
      </c>
      <c r="CE42" s="157">
        <f>HLOOKUP(CE$1,[5]DatosVinculos!$B$1:$DH$127,$DF42,FALSE)</f>
        <v>79.334867320723603</v>
      </c>
      <c r="CF42" s="157">
        <f>HLOOKUP(CF$1,[5]DatosVinculos!$B$1:$DH$127,$DF42,FALSE)</f>
        <v>314067.17773216456</v>
      </c>
      <c r="CG42" s="157">
        <f>HLOOKUP(CG$1,[5]DatosVinculos!$B$1:$DH$127,$DF42,FALSE)</f>
        <v>317463.05523378903</v>
      </c>
      <c r="CH42" s="157">
        <f>HLOOKUP(CH$1,[5]DatosVinculos!$B$1:$DH$127,$DF42,FALSE)</f>
        <v>38.961972019999997</v>
      </c>
      <c r="CI42" s="157">
        <f>HLOOKUP(CI$1,[5]DatosVinculos!$B$1:$DH$127,$DF42,FALSE)</f>
        <v>39.190530439609802</v>
      </c>
      <c r="CJ42" s="157">
        <f>HLOOKUP(CJ$1,[5]DatosVinculos!$B$1:$DH$127,$DF42,FALSE)</f>
        <v>155908.58210434491</v>
      </c>
      <c r="CK42" s="157">
        <f>HLOOKUP(CK$1,[5]DatosVinculos!$B$1:$DH$127,$DF42,FALSE)</f>
        <v>156823.17182536601</v>
      </c>
      <c r="CL42" s="157">
        <f>HLOOKUP(CL$1,[5]DatosVinculos!$B$1:$DH$127,$DF42,FALSE)</f>
        <v>5367.2688390000003</v>
      </c>
      <c r="CM42" s="157">
        <f>HLOOKUP(CM$1,[5]DatosVinculos!$B$1:$DH$127,$DF42,FALSE)</f>
        <v>5366.2167904273601</v>
      </c>
      <c r="CN42" s="157">
        <f>HLOOKUP(CN$1,[5]DatosVinculos!$B$1:$DH$127,$DF42,FALSE)</f>
        <v>166.19719319999999</v>
      </c>
      <c r="CO42" s="157">
        <f>HLOOKUP(CO$1,[5]DatosVinculos!$B$1:$DH$127,$DF42,FALSE)</f>
        <v>170.76927743373199</v>
      </c>
      <c r="CP42" s="157">
        <f>HLOOKUP(CP$1,[5]DatosVinculos!$B$1:$DH$127,$DF42,FALSE)</f>
        <v>45.834192999999999</v>
      </c>
      <c r="CQ42" s="157">
        <f>HLOOKUP(CQ$1,[5]DatosVinculos!$B$1:$DH$127,$DF42,FALSE)</f>
        <v>45.591236284860301</v>
      </c>
      <c r="CR42" s="157">
        <f>HLOOKUP(CR$1,[5]DatosVinculos!$B$1:$DH$127,$DF42,FALSE)</f>
        <v>43.195214999999997</v>
      </c>
      <c r="CS42" s="157">
        <f>HLOOKUP(CS$1,[5]DatosVinculos!$B$1:$DH$127,$DF42,FALSE)</f>
        <v>42.948007560686499</v>
      </c>
      <c r="CT42" s="157">
        <f>HLOOKUP(CT$1,[5]DatosVinculos!$B$1:$DH$127,$DF42,FALSE)</f>
        <v>5097.3346060000003</v>
      </c>
      <c r="CU42" s="157">
        <f>HLOOKUP(CU$1,[5]DatosVinculos!$B$1:$DH$127,$DF42,FALSE)</f>
        <v>5091.2434780082303</v>
      </c>
      <c r="CV42" s="157">
        <f>HLOOKUP(CV$1,[5]DatosVinculos!$B$1:$DH$127,$DF42,FALSE)</f>
        <v>45.884532620000002</v>
      </c>
      <c r="CW42" s="157">
        <f>HLOOKUP(CW$1,[5]DatosVinculos!$B$1:$DH$127,$DF42,FALSE)</f>
        <v>45.654679287712199</v>
      </c>
      <c r="CX42" s="157">
        <f>HLOOKUP(CX$1,[5]DatosVinculos!$B$1:$DH$127,$DF42,FALSE)</f>
        <v>9919.3615740000005</v>
      </c>
      <c r="CY42" s="157">
        <f>HLOOKUP(CY$1,[5]DatosVinculos!$B$1:$DH$127,$DF42,FALSE)</f>
        <v>5858.0095419999998</v>
      </c>
      <c r="CZ42" s="157">
        <f>HLOOKUP(CZ$1,[5]DatosVinculos!$B$1:$DH$127,$DF42,FALSE)</f>
        <v>5854.4013639183904</v>
      </c>
      <c r="DA42" s="157">
        <f>HLOOKUP(DA$1,[5]DatosVinculos!$B$1:$DH$127,$DF42,FALSE)</f>
        <v>8.3772602270000007</v>
      </c>
      <c r="DB42" s="157">
        <f>HLOOKUP(DB$1,[5]DatosVinculos!$B$1:$DH$127,$DF42,FALSE)</f>
        <v>8.3422493617149005</v>
      </c>
      <c r="DC42" s="157">
        <f>HLOOKUP(DC$1,[5]DatosVinculos!$B$1:$DH$127,$DF42,FALSE)</f>
        <v>1.4231227530265205</v>
      </c>
      <c r="DD42" s="157">
        <f>HLOOKUP(DD$1,[5]DatosVinculos!$B$1:$DH$127,$DF42,FALSE)</f>
        <v>1.56518817932359</v>
      </c>
      <c r="DF42">
        <v>42</v>
      </c>
    </row>
    <row r="43" spans="1:110">
      <c r="A43" t="s">
        <v>47</v>
      </c>
      <c r="B43" s="157">
        <f>HLOOKUP(B$1,[5]DatosVinculos!$B$1:$DH$127,$DF43,FALSE)</f>
        <v>12627185.84</v>
      </c>
      <c r="C43" s="157">
        <f>HLOOKUP(C$1,[5]DatosVinculos!$B$1:$DH$127,$DF43,FALSE)</f>
        <v>12695766.1830897</v>
      </c>
      <c r="D43" s="157">
        <f>HLOOKUP(D$1,[5]DatosVinculos!$B$1:$DH$127,$DF43,FALSE)</f>
        <v>6993914.8150000004</v>
      </c>
      <c r="E43" s="157">
        <f>HLOOKUP(E$1,[5]DatosVinculos!$B$1:$DH$127,$DF43,FALSE)</f>
        <v>9275686.4749999996</v>
      </c>
      <c r="F43" s="157">
        <f>HLOOKUP(F$1,[5]DatosVinculos!$B$1:$DH$127,$DF43,FALSE)</f>
        <v>9117933.2381180208</v>
      </c>
      <c r="G43" s="157">
        <f>HLOOKUP(G$1,[5]DatosVinculos!$B$1:$DH$127,$DF43,FALSE)</f>
        <v>2594170.281</v>
      </c>
      <c r="H43" s="157">
        <f>HLOOKUP(H$1,[5]DatosVinculos!$B$1:$DH$127,$DF43,FALSE)</f>
        <v>2625827.3397720102</v>
      </c>
      <c r="I43" s="157">
        <f>HLOOKUP(I$1,[5]DatosVinculos!$B$1:$DH$127,$DF43,FALSE)</f>
        <v>1894118.727</v>
      </c>
      <c r="J43" s="157">
        <f>HLOOKUP(J$1,[5]DatosVinculos!$B$1:$DH$127,$DF43,FALSE)</f>
        <v>1952623.6549231799</v>
      </c>
      <c r="K43" s="157">
        <f>HLOOKUP(K$1,[5]DatosVinculos!$B$1:$DH$127,$DF43,FALSE)</f>
        <v>1569107.7182123577</v>
      </c>
      <c r="L43" s="157">
        <f>HLOOKUP(L$1,[5]DatosVinculos!$B$1:$DH$127,$DF43,FALSE)</f>
        <v>1652247.2624320299</v>
      </c>
      <c r="M43" s="157">
        <f>HLOOKUP(M$1,[5]DatosVinculos!$B$1:$DH$127,$DF43,FALSE)</f>
        <v>7952694.0566215683</v>
      </c>
      <c r="N43" s="157">
        <f>HLOOKUP(N$1,[5]DatosVinculos!$B$1:$DH$127,$DF43,FALSE)</f>
        <v>8464424.5500516295</v>
      </c>
      <c r="O43" s="157">
        <f>HLOOKUP(O$1,[5]DatosVinculos!$B$1:$DH$127,$DF43,FALSE)</f>
        <v>1335363.6820805499</v>
      </c>
      <c r="P43" s="157">
        <f>HLOOKUP(P$1,[5]DatosVinculos!$B$1:$DH$127,$DF43,FALSE)</f>
        <v>1655883.7899221899</v>
      </c>
      <c r="Q43" s="157">
        <f>HLOOKUP(Q$1,[5]DatosVinculos!$B$1:$DH$127,$DF43,FALSE)</f>
        <v>6592354.8188859625</v>
      </c>
      <c r="R43" s="157">
        <f>HLOOKUP(R$1,[5]DatosVinculos!$B$1:$DH$127,$DF43,FALSE)</f>
        <v>6832811.5106624104</v>
      </c>
      <c r="S43" s="157">
        <f>HLOOKUP(S$1,[5]DatosVinculos!$B$1:$DH$127,$DF43,FALSE)</f>
        <v>275266.93977357016</v>
      </c>
      <c r="T43" s="157">
        <f>HLOOKUP(T$1,[5]DatosVinculos!$B$1:$DH$127,$DF43,FALSE)</f>
        <v>304503.39391160198</v>
      </c>
      <c r="U43" s="157">
        <f>HLOOKUP(U$1,[5]DatosVinculos!$B$1:$DH$127,$DF43,FALSE)</f>
        <v>6384766.0479794396</v>
      </c>
      <c r="V43" s="157">
        <f>HLOOKUP(V$1,[5]DatosVinculos!$B$1:$DH$127,$DF43,FALSE)</f>
        <v>6574713.8668268304</v>
      </c>
      <c r="W43" s="157">
        <f>HLOOKUP(W$1,[5]DatosVinculos!$B$1:$DH$127,$DF43,FALSE)</f>
        <v>2251496.0729999999</v>
      </c>
      <c r="X43" s="157">
        <f>HLOOKUP(X$1,[5]DatosVinculos!$B$1:$DH$127,$DF43,FALSE)</f>
        <v>2232711.5673697498</v>
      </c>
      <c r="Y43" s="157">
        <f>HLOOKUP(Y$1,[5]DatosVinculos!$B$1:$DH$127,$DF43,FALSE)</f>
        <v>132919.03011640397</v>
      </c>
      <c r="Z43" s="157">
        <f>HLOOKUP(Z$1,[5]DatosVinculos!$B$1:$DH$127,$DF43,FALSE)</f>
        <v>1240437.4993822007</v>
      </c>
      <c r="AA43" s="157">
        <f>HLOOKUP(AA$1,[5]DatosVinculos!$B$1:$DH$127,$DF43,FALSE)</f>
        <v>139.7954279812883</v>
      </c>
      <c r="AB43" s="157">
        <f>HLOOKUP(AB$1,[5]DatosVinculos!$B$1:$DH$127,$DF43,FALSE)</f>
        <v>50.421743121746687</v>
      </c>
      <c r="AC43" s="157">
        <f>HLOOKUP(AC$1,[5]DatosVinculos!$B$1:$DH$127,$DF43,FALSE)</f>
        <v>50.556720779429199</v>
      </c>
      <c r="AD43" s="157">
        <f>HLOOKUP(AD$1,[5]DatosVinculos!$B$1:$DH$127,$DF43,FALSE)</f>
        <v>55.681544499313596</v>
      </c>
      <c r="AE43" s="157">
        <f>HLOOKUP(AE$1,[5]DatosVinculos!$B$1:$DH$127,$DF43,FALSE)</f>
        <v>55.659939060715203</v>
      </c>
      <c r="AF43" s="157">
        <f>HLOOKUP(AF$1,[5]DatosVinculos!$B$1:$DH$127,$DF43,FALSE)</f>
        <v>95.239013279999995</v>
      </c>
      <c r="AG43" s="157">
        <f>HLOOKUP(AG$1,[5]DatosVinculos!$B$1:$DH$127,$DF43,FALSE)</f>
        <v>95.706935553676104</v>
      </c>
      <c r="AH43" s="157">
        <f>HLOOKUP(AH$1,[5]DatosVinculos!$B$1:$DH$127,$DF43,FALSE)</f>
        <v>40.495060293333331</v>
      </c>
      <c r="AI43" s="157">
        <f>HLOOKUP(AI$1,[5]DatosVinculos!$B$1:$DH$127,$DF43,FALSE)</f>
        <v>40.365393186935997</v>
      </c>
      <c r="AJ43" s="157">
        <f>HLOOKUP(AJ$1,[5]DatosVinculos!$B$1:$DH$127,$DF43,FALSE)</f>
        <v>9.8333333333333339</v>
      </c>
      <c r="AK43" s="157">
        <f>HLOOKUP(AK$1,[5]DatosVinculos!$B$1:$DH$127,$DF43,FALSE)</f>
        <v>9.8333333333333339</v>
      </c>
      <c r="AL43" s="157">
        <f>HLOOKUP(AL$1,[5]DatosVinculos!$B$1:$DH$127,$DF43,FALSE)</f>
        <v>0</v>
      </c>
      <c r="AM43" s="157">
        <f>HLOOKUP(AM$1,[5]DatosVinculos!$B$1:$DH$127,$DF43,FALSE)</f>
        <v>93.393406510000005</v>
      </c>
      <c r="AN43" s="157">
        <f>HLOOKUP(AN$1,[5]DatosVinculos!$B$1:$DH$127,$DF43,FALSE)</f>
        <v>409.39123076923102</v>
      </c>
      <c r="AO43" s="157">
        <f>HLOOKUP(AO$1,[5]DatosVinculos!$B$1:$DH$127,$DF43,FALSE)</f>
        <v>1.3333333333333299</v>
      </c>
      <c r="AP43" s="157">
        <f>HLOOKUP(AP$1,[5]DatosVinculos!$B$1:$DH$127,$DF43,FALSE)</f>
        <v>18.399999999999999</v>
      </c>
      <c r="AQ43" s="157">
        <f>HLOOKUP(AQ$1,[5]DatosVinculos!$B$1:$DH$127,$DF43,FALSE)</f>
        <v>164.66403913333301</v>
      </c>
      <c r="AR43" s="157">
        <f>HLOOKUP(AR$1,[5]DatosVinculos!$B$1:$DH$127,$DF43,FALSE)</f>
        <v>91.452547249627756</v>
      </c>
      <c r="AS43" s="157">
        <f>HLOOKUP(AS$1,[5]DatosVinculos!$B$1:$DH$127,$DF43,FALSE)</f>
        <v>6.2890626562499996</v>
      </c>
      <c r="AT43" s="157">
        <f>HLOOKUP(AT$1,[5]DatosVinculos!$B$1:$DH$127,$DF43,FALSE)</f>
        <v>5.81</v>
      </c>
      <c r="AU43" s="157">
        <f>HLOOKUP(AU$1,[5]DatosVinculos!$B$1:$DH$127,$DF43,FALSE)</f>
        <v>73.665000000000006</v>
      </c>
      <c r="AV43" s="157">
        <f>HLOOKUP(AV$1,[5]DatosVinculos!$B$1:$DH$127,$DF43,FALSE)</f>
        <v>73.665000000000006</v>
      </c>
      <c r="AW43" s="157">
        <f>HLOOKUP(AW$1,[5]DatosVinculos!$B$1:$DH$127,$DF43,FALSE)</f>
        <v>73.32391135428864</v>
      </c>
      <c r="AX43" s="157">
        <f>HLOOKUP(AX$1,[5]DatosVinculos!$B$1:$DH$127,$DF43,FALSE)</f>
        <v>82.375918195403756</v>
      </c>
      <c r="AY43" s="157">
        <f>HLOOKUP(AY$1,[5]DatosVinculos!$B$1:$DH$127,$DF43,FALSE)</f>
        <v>81.644414494297195</v>
      </c>
      <c r="AZ43" s="157">
        <f>HLOOKUP(AZ$1,[5]DatosVinculos!$B$1:$DH$127,$DF43,FALSE)</f>
        <v>591358.71092941822</v>
      </c>
      <c r="BA43" s="157">
        <f>HLOOKUP(BA$1,[5]DatosVinculos!$B$1:$DH$127,$DF43,FALSE)</f>
        <v>586107.40575165604</v>
      </c>
      <c r="BB43" s="157">
        <f>HLOOKUP(BB$1,[5]DatosVinculos!$B$1:$DH$127,$DF43,FALSE)</f>
        <v>41.535373866666667</v>
      </c>
      <c r="BC43" s="157">
        <f>HLOOKUP(BC$1,[5]DatosVinculos!$B$1:$DH$127,$DF43,FALSE)</f>
        <v>41.236862683234101</v>
      </c>
      <c r="BD43" s="157">
        <f>HLOOKUP(BD$1,[5]DatosVinculos!$B$1:$DH$127,$DF43,FALSE)</f>
        <v>298173.37015290384</v>
      </c>
      <c r="BE43" s="157">
        <f>HLOOKUP(BE$1,[5]DatosVinculos!$B$1:$DH$127,$DF43,FALSE)</f>
        <v>296030.42361563898</v>
      </c>
      <c r="BF43" s="157">
        <f>HLOOKUP(BF$1,[5]DatosVinculos!$B$1:$DH$127,$DF43,FALSE)</f>
        <v>85.129573042244033</v>
      </c>
      <c r="BG43" s="157">
        <f>HLOOKUP(BG$1,[5]DatosVinculos!$B$1:$DH$127,$DF43,FALSE)</f>
        <v>84.146657410044497</v>
      </c>
      <c r="BH43" s="157">
        <f>HLOOKUP(BH$1,[5]DatosVinculos!$B$1:$DH$127,$DF43,FALSE)</f>
        <v>569031.95951226109</v>
      </c>
      <c r="BI43" s="157">
        <f>HLOOKUP(BI$1,[5]DatosVinculos!$B$1:$DH$127,$DF43,FALSE)</f>
        <v>562461.85245974001</v>
      </c>
      <c r="BJ43" s="157">
        <f>HLOOKUP(BJ$1,[5]DatosVinculos!$B$1:$DH$127,$DF43,FALSE)</f>
        <v>42.923814640000003</v>
      </c>
      <c r="BK43" s="157">
        <f>HLOOKUP(BK$1,[5]DatosVinculos!$B$1:$DH$127,$DF43,FALSE)</f>
        <v>42.520196761197198</v>
      </c>
      <c r="BL43" s="157">
        <f>HLOOKUP(BL$1,[5]DatosVinculos!$B$1:$DH$127,$DF43,FALSE)</f>
        <v>286915.83290591388</v>
      </c>
      <c r="BM43" s="157">
        <f>HLOOKUP(BM$1,[5]DatosVinculos!$B$1:$DH$127,$DF43,FALSE)</f>
        <v>284217.92823849799</v>
      </c>
      <c r="BN43" s="157">
        <f>HLOOKUP(BN$1,[5]DatosVinculos!$B$1:$DH$127,$DF43,FALSE)</f>
        <v>80.131030534009483</v>
      </c>
      <c r="BO43" s="157">
        <f>HLOOKUP(BO$1,[5]DatosVinculos!$B$1:$DH$127,$DF43,FALSE)</f>
        <v>79.228200836322401</v>
      </c>
      <c r="BP43" s="157">
        <f>HLOOKUP(BP$1,[5]DatosVinculos!$B$1:$DH$127,$DF43,FALSE)</f>
        <v>342768.62707680505</v>
      </c>
      <c r="BQ43" s="157">
        <f>HLOOKUP(BQ$1,[5]DatosVinculos!$B$1:$DH$127,$DF43,FALSE)</f>
        <v>338906.681287807</v>
      </c>
      <c r="BR43" s="157">
        <f>HLOOKUP(BR$1,[5]DatosVinculos!$B$1:$DH$127,$DF43,FALSE)</f>
        <v>40.403462376666667</v>
      </c>
      <c r="BS43" s="157">
        <f>HLOOKUP(BS$1,[5]DatosVinculos!$B$1:$DH$127,$DF43,FALSE)</f>
        <v>40.058005246411902</v>
      </c>
      <c r="BT43" s="157">
        <f>HLOOKUP(BT$1,[5]DatosVinculos!$B$1:$DH$127,$DF43,FALSE)</f>
        <v>172829.91664660451</v>
      </c>
      <c r="BU43" s="157">
        <f>HLOOKUP(BU$1,[5]DatosVinculos!$B$1:$DH$127,$DF43,FALSE)</f>
        <v>171352.18866248601</v>
      </c>
      <c r="BV43" s="157">
        <f>HLOOKUP(BV$1,[5]DatosVinculos!$B$1:$DH$127,$DF43,FALSE)</f>
        <v>71.54680094966335</v>
      </c>
      <c r="BW43" s="157">
        <f>HLOOKUP(BW$1,[5]DatosVinculos!$B$1:$DH$127,$DF43,FALSE)</f>
        <v>71.368154663325001</v>
      </c>
      <c r="BX43" s="157">
        <f>HLOOKUP(BX$1,[5]DatosVinculos!$B$1:$DH$127,$DF43,FALSE)</f>
        <v>740298.91713342746</v>
      </c>
      <c r="BY43" s="157">
        <f>HLOOKUP(BY$1,[5]DatosVinculos!$B$1:$DH$127,$DF43,FALSE)</f>
        <v>738450.45360179199</v>
      </c>
      <c r="BZ43" s="157">
        <f>HLOOKUP(BZ$1,[5]DatosVinculos!$B$1:$DH$127,$DF43,FALSE)</f>
        <v>36.07514418666667</v>
      </c>
      <c r="CA43" s="157">
        <f>HLOOKUP(CA$1,[5]DatosVinculos!$B$1:$DH$127,$DF43,FALSE)</f>
        <v>36.045145306303198</v>
      </c>
      <c r="CB43" s="157">
        <f>HLOOKUP(CB$1,[5]DatosVinculos!$B$1:$DH$127,$DF43,FALSE)</f>
        <v>373271.6183300892</v>
      </c>
      <c r="CC43" s="157">
        <f>HLOOKUP(CC$1,[5]DatosVinculos!$B$1:$DH$127,$DF43,FALSE)</f>
        <v>372961.21816724801</v>
      </c>
      <c r="CD43" s="157">
        <f>HLOOKUP(CD$1,[5]DatosVinculos!$B$1:$DH$127,$DF43,FALSE)</f>
        <v>81.407817326390358</v>
      </c>
      <c r="CE43" s="157">
        <f>HLOOKUP(CE$1,[5]DatosVinculos!$B$1:$DH$127,$DF43,FALSE)</f>
        <v>80.364196440380894</v>
      </c>
      <c r="CF43" s="157">
        <f>HLOOKUP(CF$1,[5]DatosVinculos!$B$1:$DH$127,$DF43,FALSE)</f>
        <v>325758.08444839192</v>
      </c>
      <c r="CG43" s="157">
        <f>HLOOKUP(CG$1,[5]DatosVinculos!$B$1:$DH$127,$DF43,FALSE)</f>
        <v>321581.97517643002</v>
      </c>
      <c r="CH43" s="157">
        <f>HLOOKUP(CH$1,[5]DatosVinculos!$B$1:$DH$127,$DF43,FALSE)</f>
        <v>41.047240533333337</v>
      </c>
      <c r="CI43" s="157">
        <f>HLOOKUP(CI$1,[5]DatosVinculos!$B$1:$DH$127,$DF43,FALSE)</f>
        <v>40.634660118699401</v>
      </c>
      <c r="CJ43" s="157">
        <f>HLOOKUP(CJ$1,[5]DatosVinculos!$B$1:$DH$127,$DF43,FALSE)</f>
        <v>164252.90453889081</v>
      </c>
      <c r="CK43" s="157">
        <f>HLOOKUP(CK$1,[5]DatosVinculos!$B$1:$DH$127,$DF43,FALSE)</f>
        <v>162601.94017270501</v>
      </c>
      <c r="CL43" s="157">
        <f>HLOOKUP(CL$1,[5]DatosVinculos!$B$1:$DH$127,$DF43,FALSE)</f>
        <v>5395.9260729999996</v>
      </c>
      <c r="CM43" s="157">
        <f>HLOOKUP(CM$1,[5]DatosVinculos!$B$1:$DH$127,$DF43,FALSE)</f>
        <v>5393.7601216611702</v>
      </c>
      <c r="CN43" s="157">
        <f>HLOOKUP(CN$1,[5]DatosVinculos!$B$1:$DH$127,$DF43,FALSE)</f>
        <v>172.91816009999999</v>
      </c>
      <c r="CO43" s="157">
        <f>HLOOKUP(CO$1,[5]DatosVinculos!$B$1:$DH$127,$DF43,FALSE)</f>
        <v>173.73420528518801</v>
      </c>
      <c r="CP43" s="157">
        <f>HLOOKUP(CP$1,[5]DatosVinculos!$B$1:$DH$127,$DF43,FALSE)</f>
        <v>45.336004000000003</v>
      </c>
      <c r="CQ43" s="157">
        <f>HLOOKUP(CQ$1,[5]DatosVinculos!$B$1:$DH$127,$DF43,FALSE)</f>
        <v>45.457723861881298</v>
      </c>
      <c r="CR43" s="157">
        <f>HLOOKUP(CR$1,[5]DatosVinculos!$B$1:$DH$127,$DF43,FALSE)</f>
        <v>43.048457999999997</v>
      </c>
      <c r="CS43" s="157">
        <f>HLOOKUP(CS$1,[5]DatosVinculos!$B$1:$DH$127,$DF43,FALSE)</f>
        <v>43.292130639837602</v>
      </c>
      <c r="CT43" s="157">
        <f>HLOOKUP(CT$1,[5]DatosVinculos!$B$1:$DH$127,$DF43,FALSE)</f>
        <v>5116.2566120000001</v>
      </c>
      <c r="CU43" s="157">
        <f>HLOOKUP(CU$1,[5]DatosVinculos!$B$1:$DH$127,$DF43,FALSE)</f>
        <v>5113.9689224393796</v>
      </c>
      <c r="CV43" s="157">
        <f>HLOOKUP(CV$1,[5]DatosVinculos!$B$1:$DH$127,$DF43,FALSE)</f>
        <v>45.426933900000002</v>
      </c>
      <c r="CW43" s="157">
        <f>HLOOKUP(CW$1,[5]DatosVinculos!$B$1:$DH$127,$DF43,FALSE)</f>
        <v>45.504606688850899</v>
      </c>
      <c r="CX43" s="157">
        <f>HLOOKUP(CX$1,[5]DatosVinculos!$B$1:$DH$127,$DF43,FALSE)</f>
        <v>9961.4415740000004</v>
      </c>
      <c r="CY43" s="157">
        <f>HLOOKUP(CY$1,[5]DatosVinculos!$B$1:$DH$127,$DF43,FALSE)</f>
        <v>5855.7050870000003</v>
      </c>
      <c r="CZ43" s="157">
        <f>HLOOKUP(CZ$1,[5]DatosVinculos!$B$1:$DH$127,$DF43,FALSE)</f>
        <v>5854.4693522288599</v>
      </c>
      <c r="DA43" s="157">
        <f>HLOOKUP(DA$1,[5]DatosVinculos!$B$1:$DH$127,$DF43,FALSE)</f>
        <v>7.8518130189999997</v>
      </c>
      <c r="DB43" s="157">
        <f>HLOOKUP(DB$1,[5]DatosVinculos!$B$1:$DH$127,$DF43,FALSE)</f>
        <v>7.7641950840385698</v>
      </c>
      <c r="DC43" s="157">
        <f>HLOOKUP(DC$1,[5]DatosVinculos!$B$1:$DH$127,$DF43,FALSE)</f>
        <v>2.1045003377461473</v>
      </c>
      <c r="DD43" s="157">
        <f>HLOOKUP(DD$1,[5]DatosVinculos!$B$1:$DH$127,$DF43,FALSE)</f>
        <v>1.7469607112683301</v>
      </c>
      <c r="DF43">
        <v>43</v>
      </c>
    </row>
    <row r="44" spans="1:110">
      <c r="A44" t="s">
        <v>48</v>
      </c>
      <c r="B44" s="157">
        <f>HLOOKUP(B$1,[5]DatosVinculos!$B$1:$DH$127,$DF44,FALSE)</f>
        <v>13225805.34</v>
      </c>
      <c r="C44" s="157">
        <f>HLOOKUP(C$1,[5]DatosVinculos!$B$1:$DH$127,$DF44,FALSE)</f>
        <v>13029774.795050699</v>
      </c>
      <c r="D44" s="157">
        <f>HLOOKUP(D$1,[5]DatosVinculos!$B$1:$DH$127,$DF44,FALSE)</f>
        <v>7052649.5149999997</v>
      </c>
      <c r="E44" s="157">
        <f>HLOOKUP(E$1,[5]DatosVinculos!$B$1:$DH$127,$DF44,FALSE)</f>
        <v>9531878.2750000004</v>
      </c>
      <c r="F44" s="157">
        <f>HLOOKUP(F$1,[5]DatosVinculos!$B$1:$DH$127,$DF44,FALSE)</f>
        <v>9357351.7972257398</v>
      </c>
      <c r="G44" s="157">
        <f>HLOOKUP(G$1,[5]DatosVinculos!$B$1:$DH$127,$DF44,FALSE)</f>
        <v>2898557.699</v>
      </c>
      <c r="H44" s="157">
        <f>HLOOKUP(H$1,[5]DatosVinculos!$B$1:$DH$127,$DF44,FALSE)</f>
        <v>2852064.0679506799</v>
      </c>
      <c r="I44" s="157">
        <f>HLOOKUP(I$1,[5]DatosVinculos!$B$1:$DH$127,$DF44,FALSE)</f>
        <v>2133066.2110000001</v>
      </c>
      <c r="J44" s="157">
        <f>HLOOKUP(J$1,[5]DatosVinculos!$B$1:$DH$127,$DF44,FALSE)</f>
        <v>2141569.8026934001</v>
      </c>
      <c r="K44" s="157">
        <f>HLOOKUP(K$1,[5]DatosVinculos!$B$1:$DH$127,$DF44,FALSE)</f>
        <v>1835468.5955132609</v>
      </c>
      <c r="L44" s="157">
        <f>HLOOKUP(L$1,[5]DatosVinculos!$B$1:$DH$127,$DF44,FALSE)</f>
        <v>1836472.9328449301</v>
      </c>
      <c r="M44" s="157">
        <f>HLOOKUP(M$1,[5]DatosVinculos!$B$1:$DH$127,$DF44,FALSE)</f>
        <v>8662946.6039976608</v>
      </c>
      <c r="N44" s="157">
        <f>HLOOKUP(N$1,[5]DatosVinculos!$B$1:$DH$127,$DF44,FALSE)</f>
        <v>8591657.6339705996</v>
      </c>
      <c r="O44" s="157">
        <f>HLOOKUP(O$1,[5]DatosVinculos!$B$1:$DH$127,$DF44,FALSE)</f>
        <v>1727706.2785998103</v>
      </c>
      <c r="P44" s="157">
        <f>HLOOKUP(P$1,[5]DatosVinculos!$B$1:$DH$127,$DF44,FALSE)</f>
        <v>1663324.9296251901</v>
      </c>
      <c r="Q44" s="157">
        <f>HLOOKUP(Q$1,[5]DatosVinculos!$B$1:$DH$127,$DF44,FALSE)</f>
        <v>6973784.2053695293</v>
      </c>
      <c r="R44" s="157">
        <f>HLOOKUP(R$1,[5]DatosVinculos!$B$1:$DH$127,$DF44,FALSE)</f>
        <v>6956432.8718587002</v>
      </c>
      <c r="S44" s="157">
        <f>HLOOKUP(S$1,[5]DatosVinculos!$B$1:$DH$127,$DF44,FALSE)</f>
        <v>295720.31965346617</v>
      </c>
      <c r="T44" s="157">
        <f>HLOOKUP(T$1,[5]DatosVinculos!$B$1:$DH$127,$DF44,FALSE)</f>
        <v>300032.44120662299</v>
      </c>
      <c r="U44" s="157">
        <f>HLOOKUP(U$1,[5]DatosVinculos!$B$1:$DH$127,$DF44,FALSE)</f>
        <v>6726202.9270797595</v>
      </c>
      <c r="V44" s="157">
        <f>HLOOKUP(V$1,[5]DatosVinculos!$B$1:$DH$127,$DF44,FALSE)</f>
        <v>6695550.63369295</v>
      </c>
      <c r="W44" s="157">
        <f>HLOOKUP(W$1,[5]DatosVinculos!$B$1:$DH$127,$DF44,FALSE)</f>
        <v>2288135.128</v>
      </c>
      <c r="X44" s="157">
        <f>HLOOKUP(X$1,[5]DatosVinculos!$B$1:$DH$127,$DF44,FALSE)</f>
        <v>2322400.2491408102</v>
      </c>
      <c r="Y44" s="157">
        <f>HLOOKUP(Y$1,[5]DatosVinculos!$B$1:$DH$127,$DF44,FALSE)</f>
        <v>13768.653682436212</v>
      </c>
      <c r="Z44" s="157">
        <f>HLOOKUP(Z$1,[5]DatosVinculos!$B$1:$DH$127,$DF44,FALSE)</f>
        <v>1158854.73596536</v>
      </c>
      <c r="AA44" s="157">
        <f>HLOOKUP(AA$1,[5]DatosVinculos!$B$1:$DH$127,$DF44,FALSE)</f>
        <v>-437.67847167246998</v>
      </c>
      <c r="AB44" s="157">
        <f>HLOOKUP(AB$1,[5]DatosVinculos!$B$1:$DH$127,$DF44,FALSE)</f>
        <v>51.353959034678475</v>
      </c>
      <c r="AC44" s="157">
        <f>HLOOKUP(AC$1,[5]DatosVinculos!$B$1:$DH$127,$DF44,FALSE)</f>
        <v>51.508339893501201</v>
      </c>
      <c r="AD44" s="157">
        <f>HLOOKUP(AD$1,[5]DatosVinculos!$B$1:$DH$127,$DF44,FALSE)</f>
        <v>56.820531170403875</v>
      </c>
      <c r="AE44" s="157">
        <f>HLOOKUP(AE$1,[5]DatosVinculos!$B$1:$DH$127,$DF44,FALSE)</f>
        <v>56.5789586597257</v>
      </c>
      <c r="AF44" s="157">
        <f>HLOOKUP(AF$1,[5]DatosVinculos!$B$1:$DH$127,$DF44,FALSE)</f>
        <v>96.913950156666672</v>
      </c>
      <c r="AG44" s="157">
        <f>HLOOKUP(AG$1,[5]DatosVinculos!$B$1:$DH$127,$DF44,FALSE)</f>
        <v>96.398864930942395</v>
      </c>
      <c r="AH44" s="157">
        <f>HLOOKUP(AH$1,[5]DatosVinculos!$B$1:$DH$127,$DF44,FALSE)</f>
        <v>41.377572036666663</v>
      </c>
      <c r="AI44" s="157">
        <f>HLOOKUP(AI$1,[5]DatosVinculos!$B$1:$DH$127,$DF44,FALSE)</f>
        <v>41.232184986017799</v>
      </c>
      <c r="AJ44" s="157">
        <f>HLOOKUP(AJ$1,[5]DatosVinculos!$B$1:$DH$127,$DF44,FALSE)</f>
        <v>9.5833333333333339</v>
      </c>
      <c r="AK44" s="157">
        <f>HLOOKUP(AK$1,[5]DatosVinculos!$B$1:$DH$127,$DF44,FALSE)</f>
        <v>9.5833333333333339</v>
      </c>
      <c r="AL44" s="157">
        <f>HLOOKUP(AL$1,[5]DatosVinculos!$B$1:$DH$127,$DF44,FALSE)</f>
        <v>6</v>
      </c>
      <c r="AM44" s="157">
        <f>HLOOKUP(AM$1,[5]DatosVinculos!$B$1:$DH$127,$DF44,FALSE)</f>
        <v>88.348367249999995</v>
      </c>
      <c r="AN44" s="157">
        <f>HLOOKUP(AN$1,[5]DatosVinculos!$B$1:$DH$127,$DF44,FALSE)</f>
        <v>381.34049180327901</v>
      </c>
      <c r="AO44" s="157">
        <f>HLOOKUP(AO$1,[5]DatosVinculos!$B$1:$DH$127,$DF44,FALSE)</f>
        <v>1.3133333333333299</v>
      </c>
      <c r="AP44" s="157">
        <f>HLOOKUP(AP$1,[5]DatosVinculos!$B$1:$DH$127,$DF44,FALSE)</f>
        <v>19.3333333333333</v>
      </c>
      <c r="AQ44" s="157">
        <f>HLOOKUP(AQ$1,[5]DatosVinculos!$B$1:$DH$127,$DF44,FALSE)</f>
        <v>170.16071460000001</v>
      </c>
      <c r="AR44" s="157">
        <f>HLOOKUP(AR$1,[5]DatosVinculos!$B$1:$DH$127,$DF44,FALSE)</f>
        <v>91.844174866850523</v>
      </c>
      <c r="AS44" s="157">
        <f>HLOOKUP(AS$1,[5]DatosVinculos!$B$1:$DH$127,$DF44,FALSE)</f>
        <v>6.1127688524590198</v>
      </c>
      <c r="AT44" s="157">
        <f>HLOOKUP(AT$1,[5]DatosVinculos!$B$1:$DH$127,$DF44,FALSE)</f>
        <v>6.02</v>
      </c>
      <c r="AU44" s="157">
        <f>HLOOKUP(AU$1,[5]DatosVinculos!$B$1:$DH$127,$DF44,FALSE)</f>
        <v>106.16499999999999</v>
      </c>
      <c r="AV44" s="157">
        <f>HLOOKUP(AV$1,[5]DatosVinculos!$B$1:$DH$127,$DF44,FALSE)</f>
        <v>106.16499999999999</v>
      </c>
      <c r="AW44" s="157">
        <f>HLOOKUP(AW$1,[5]DatosVinculos!$B$1:$DH$127,$DF44,FALSE)</f>
        <v>68.995860257013618</v>
      </c>
      <c r="AX44" s="157">
        <f>HLOOKUP(AX$1,[5]DatosVinculos!$B$1:$DH$127,$DF44,FALSE)</f>
        <v>83.324775644082735</v>
      </c>
      <c r="AY44" s="157">
        <f>HLOOKUP(AY$1,[5]DatosVinculos!$B$1:$DH$127,$DF44,FALSE)</f>
        <v>82.986949476617994</v>
      </c>
      <c r="AZ44" s="157">
        <f>HLOOKUP(AZ$1,[5]DatosVinculos!$B$1:$DH$127,$DF44,FALSE)</f>
        <v>598170.35115144972</v>
      </c>
      <c r="BA44" s="157">
        <f>HLOOKUP(BA$1,[5]DatosVinculos!$B$1:$DH$127,$DF44,FALSE)</f>
        <v>595745.17093712406</v>
      </c>
      <c r="BB44" s="157">
        <f>HLOOKUP(BB$1,[5]DatosVinculos!$B$1:$DH$127,$DF44,FALSE)</f>
        <v>42.790571149999998</v>
      </c>
      <c r="BC44" s="157">
        <f>HLOOKUP(BC$1,[5]DatosVinculos!$B$1:$DH$127,$DF44,FALSE)</f>
        <v>42.732198674092203</v>
      </c>
      <c r="BD44" s="157">
        <f>HLOOKUP(BD$1,[5]DatosVinculos!$B$1:$DH$127,$DF44,FALSE)</f>
        <v>307184.15708790789</v>
      </c>
      <c r="BE44" s="157">
        <f>HLOOKUP(BE$1,[5]DatosVinculos!$B$1:$DH$127,$DF44,FALSE)</f>
        <v>306765.11384273798</v>
      </c>
      <c r="BF44" s="157">
        <f>HLOOKUP(BF$1,[5]DatosVinculos!$B$1:$DH$127,$DF44,FALSE)</f>
        <v>85.952358863302109</v>
      </c>
      <c r="BG44" s="157">
        <f>HLOOKUP(BG$1,[5]DatosVinculos!$B$1:$DH$127,$DF44,FALSE)</f>
        <v>85.581595474703903</v>
      </c>
      <c r="BH44" s="157">
        <f>HLOOKUP(BH$1,[5]DatosVinculos!$B$1:$DH$127,$DF44,FALSE)</f>
        <v>574531.7102015221</v>
      </c>
      <c r="BI44" s="157">
        <f>HLOOKUP(BI$1,[5]DatosVinculos!$B$1:$DH$127,$DF44,FALSE)</f>
        <v>572053.414939943</v>
      </c>
      <c r="BJ44" s="157">
        <f>HLOOKUP(BJ$1,[5]DatosVinculos!$B$1:$DH$127,$DF44,FALSE)</f>
        <v>44.139939159999997</v>
      </c>
      <c r="BK44" s="157">
        <f>HLOOKUP(BK$1,[5]DatosVinculos!$B$1:$DH$127,$DF44,FALSE)</f>
        <v>44.072241262643502</v>
      </c>
      <c r="BL44" s="157">
        <f>HLOOKUP(BL$1,[5]DatosVinculos!$B$1:$DH$127,$DF44,FALSE)</f>
        <v>295044.77909812733</v>
      </c>
      <c r="BM44" s="157">
        <f>HLOOKUP(BM$1,[5]DatosVinculos!$B$1:$DH$127,$DF44,FALSE)</f>
        <v>294592.265760832</v>
      </c>
      <c r="BN44" s="157">
        <f>HLOOKUP(BN$1,[5]DatosVinculos!$B$1:$DH$127,$DF44,FALSE)</f>
        <v>80.927514595844315</v>
      </c>
      <c r="BO44" s="157">
        <f>HLOOKUP(BO$1,[5]DatosVinculos!$B$1:$DH$127,$DF44,FALSE)</f>
        <v>80.700925937006005</v>
      </c>
      <c r="BP44" s="157">
        <f>HLOOKUP(BP$1,[5]DatosVinculos!$B$1:$DH$127,$DF44,FALSE)</f>
        <v>346175.66860047303</v>
      </c>
      <c r="BQ44" s="157">
        <f>HLOOKUP(BQ$1,[5]DatosVinculos!$B$1:$DH$127,$DF44,FALSE)</f>
        <v>345206.41258309601</v>
      </c>
      <c r="BR44" s="157">
        <f>HLOOKUP(BR$1,[5]DatosVinculos!$B$1:$DH$127,$DF44,FALSE)</f>
        <v>41.559482693333329</v>
      </c>
      <c r="BS44" s="157">
        <f>HLOOKUP(BS$1,[5]DatosVinculos!$B$1:$DH$127,$DF44,FALSE)</f>
        <v>41.540356308146102</v>
      </c>
      <c r="BT44" s="157">
        <f>HLOOKUP(BT$1,[5]DatosVinculos!$B$1:$DH$127,$DF44,FALSE)</f>
        <v>177774.91104111125</v>
      </c>
      <c r="BU44" s="157">
        <f>HLOOKUP(BU$1,[5]DatosVinculos!$B$1:$DH$127,$DF44,FALSE)</f>
        <v>177693.09598453299</v>
      </c>
      <c r="BV44" s="157">
        <f>HLOOKUP(BV$1,[5]DatosVinculos!$B$1:$DH$127,$DF44,FALSE)</f>
        <v>71.789769954129014</v>
      </c>
      <c r="BW44" s="157">
        <f>HLOOKUP(BW$1,[5]DatosVinculos!$B$1:$DH$127,$DF44,FALSE)</f>
        <v>71.625622520255504</v>
      </c>
      <c r="BX44" s="157">
        <f>HLOOKUP(BX$1,[5]DatosVinculos!$B$1:$DH$127,$DF44,FALSE)</f>
        <v>742812.93157593859</v>
      </c>
      <c r="BY44" s="157">
        <f>HLOOKUP(BY$1,[5]DatosVinculos!$B$1:$DH$127,$DF44,FALSE)</f>
        <v>741114.48851612594</v>
      </c>
      <c r="BZ44" s="157">
        <f>HLOOKUP(BZ$1,[5]DatosVinculos!$B$1:$DH$127,$DF44,FALSE)</f>
        <v>36.866889053333331</v>
      </c>
      <c r="CA44" s="157">
        <f>HLOOKUP(CA$1,[5]DatosVinculos!$B$1:$DH$127,$DF44,FALSE)</f>
        <v>36.894064840801597</v>
      </c>
      <c r="CB44" s="157">
        <f>HLOOKUP(CB$1,[5]DatosVinculos!$B$1:$DH$127,$DF44,FALSE)</f>
        <v>381463.84858580178</v>
      </c>
      <c r="CC44" s="157">
        <f>HLOOKUP(CC$1,[5]DatosVinculos!$B$1:$DH$127,$DF44,FALSE)</f>
        <v>381745.03804225498</v>
      </c>
      <c r="CD44" s="157">
        <f>HLOOKUP(CD$1,[5]DatosVinculos!$B$1:$DH$127,$DF44,FALSE)</f>
        <v>82.101720157924035</v>
      </c>
      <c r="CE44" s="157">
        <f>HLOOKUP(CE$1,[5]DatosVinculos!$B$1:$DH$127,$DF44,FALSE)</f>
        <v>81.756684213992997</v>
      </c>
      <c r="CF44" s="157">
        <f>HLOOKUP(CF$1,[5]DatosVinculos!$B$1:$DH$127,$DF44,FALSE)</f>
        <v>328534.77671969356</v>
      </c>
      <c r="CG44" s="157">
        <f>HLOOKUP(CG$1,[5]DatosVinculos!$B$1:$DH$127,$DF44,FALSE)</f>
        <v>327154.095455362</v>
      </c>
      <c r="CH44" s="157">
        <f>HLOOKUP(CH$1,[5]DatosVinculos!$B$1:$DH$127,$DF44,FALSE)</f>
        <v>42.162483736666665</v>
      </c>
      <c r="CI44" s="157">
        <f>HLOOKUP(CI$1,[5]DatosVinculos!$B$1:$DH$127,$DF44,FALSE)</f>
        <v>42.079998476084398</v>
      </c>
      <c r="CJ44" s="157">
        <f>HLOOKUP(CJ$1,[5]DatosVinculos!$B$1:$DH$127,$DF44,FALSE)</f>
        <v>168715.61465130383</v>
      </c>
      <c r="CK44" s="157">
        <f>HLOOKUP(CK$1,[5]DatosVinculos!$B$1:$DH$127,$DF44,FALSE)</f>
        <v>168385.545114799</v>
      </c>
      <c r="CL44" s="157">
        <f>HLOOKUP(CL$1,[5]DatosVinculos!$B$1:$DH$127,$DF44,FALSE)</f>
        <v>5392.8980680000004</v>
      </c>
      <c r="CM44" s="157">
        <f>HLOOKUP(CM$1,[5]DatosVinculos!$B$1:$DH$127,$DF44,FALSE)</f>
        <v>5391.2023905183496</v>
      </c>
      <c r="CN44" s="157">
        <f>HLOOKUP(CN$1,[5]DatosVinculos!$B$1:$DH$127,$DF44,FALSE)</f>
        <v>175.80703919999999</v>
      </c>
      <c r="CO44" s="157">
        <f>HLOOKUP(CO$1,[5]DatosVinculos!$B$1:$DH$127,$DF44,FALSE)</f>
        <v>174.18571290640401</v>
      </c>
      <c r="CP44" s="157">
        <f>HLOOKUP(CP$1,[5]DatosVinculos!$B$1:$DH$127,$DF44,FALSE)</f>
        <v>45.418230999999999</v>
      </c>
      <c r="CQ44" s="157">
        <f>HLOOKUP(CQ$1,[5]DatosVinculos!$B$1:$DH$127,$DF44,FALSE)</f>
        <v>45.326426139858597</v>
      </c>
      <c r="CR44" s="157">
        <f>HLOOKUP(CR$1,[5]DatosVinculos!$B$1:$DH$127,$DF44,FALSE)</f>
        <v>42.239866999999997</v>
      </c>
      <c r="CS44" s="157">
        <f>HLOOKUP(CS$1,[5]DatosVinculos!$B$1:$DH$127,$DF44,FALSE)</f>
        <v>42.439353683291102</v>
      </c>
      <c r="CT44" s="157">
        <f>HLOOKUP(CT$1,[5]DatosVinculos!$B$1:$DH$127,$DF44,FALSE)</f>
        <v>5118.143607</v>
      </c>
      <c r="CU44" s="157">
        <f>HLOOKUP(CU$1,[5]DatosVinculos!$B$1:$DH$127,$DF44,FALSE)</f>
        <v>5120.8588868527404</v>
      </c>
      <c r="CV44" s="157">
        <f>HLOOKUP(CV$1,[5]DatosVinculos!$B$1:$DH$127,$DF44,FALSE)</f>
        <v>45.486642250000003</v>
      </c>
      <c r="CW44" s="157">
        <f>HLOOKUP(CW$1,[5]DatosVinculos!$B$1:$DH$127,$DF44,FALSE)</f>
        <v>45.406021011621696</v>
      </c>
      <c r="CX44" s="157">
        <f>HLOOKUP(CX$1,[5]DatosVinculos!$B$1:$DH$127,$DF44,FALSE)</f>
        <v>10003.38157</v>
      </c>
      <c r="CY44" s="157">
        <f>HLOOKUP(CY$1,[5]DatosVinculos!$B$1:$DH$127,$DF44,FALSE)</f>
        <v>5842.0922710000004</v>
      </c>
      <c r="CZ44" s="157">
        <f>HLOOKUP(CZ$1,[5]DatosVinculos!$B$1:$DH$127,$DF44,FALSE)</f>
        <v>5844.3224198971502</v>
      </c>
      <c r="DA44" s="157">
        <f>HLOOKUP(DA$1,[5]DatosVinculos!$B$1:$DH$127,$DF44,FALSE)</f>
        <v>7.6889268890000002</v>
      </c>
      <c r="DB44" s="157">
        <f>HLOOKUP(DB$1,[5]DatosVinculos!$B$1:$DH$127,$DF44,FALSE)</f>
        <v>7.7549073597383096</v>
      </c>
      <c r="DC44" s="157">
        <f>HLOOKUP(DC$1,[5]DatosVinculos!$B$1:$DH$127,$DF44,FALSE)</f>
        <v>1.6238474550904036</v>
      </c>
      <c r="DD44" s="157">
        <f>HLOOKUP(DD$1,[5]DatosVinculos!$B$1:$DH$127,$DF44,FALSE)</f>
        <v>1.6308605204159601</v>
      </c>
      <c r="DF44">
        <v>44</v>
      </c>
    </row>
    <row r="45" spans="1:110">
      <c r="A45" t="s">
        <v>49</v>
      </c>
      <c r="B45" s="157">
        <f>HLOOKUP(B$1,[5]DatosVinculos!$B$1:$DH$127,$DF45,FALSE)</f>
        <v>13028176.220000001</v>
      </c>
      <c r="C45" s="157">
        <f>HLOOKUP(C$1,[5]DatosVinculos!$B$1:$DH$127,$DF45,FALSE)</f>
        <v>13284166.0386385</v>
      </c>
      <c r="D45" s="157">
        <f>HLOOKUP(D$1,[5]DatosVinculos!$B$1:$DH$127,$DF45,FALSE)</f>
        <v>7365677.4639999997</v>
      </c>
      <c r="E45" s="157">
        <f>HLOOKUP(E$1,[5]DatosVinculos!$B$1:$DH$127,$DF45,FALSE)</f>
        <v>9222473.9059999995</v>
      </c>
      <c r="F45" s="157">
        <f>HLOOKUP(F$1,[5]DatosVinculos!$B$1:$DH$127,$DF45,FALSE)</f>
        <v>9499094.6864932906</v>
      </c>
      <c r="G45" s="157">
        <f>HLOOKUP(G$1,[5]DatosVinculos!$B$1:$DH$127,$DF45,FALSE)</f>
        <v>2860072.0090000001</v>
      </c>
      <c r="H45" s="157">
        <f>HLOOKUP(H$1,[5]DatosVinculos!$B$1:$DH$127,$DF45,FALSE)</f>
        <v>2839845.3484392799</v>
      </c>
      <c r="I45" s="157">
        <f>HLOOKUP(I$1,[5]DatosVinculos!$B$1:$DH$127,$DF45,FALSE)</f>
        <v>2175304.139</v>
      </c>
      <c r="J45" s="157">
        <f>HLOOKUP(J$1,[5]DatosVinculos!$B$1:$DH$127,$DF45,FALSE)</f>
        <v>2146765.85662026</v>
      </c>
      <c r="K45" s="157">
        <f>HLOOKUP(K$1,[5]DatosVinculos!$B$1:$DH$127,$DF45,FALSE)</f>
        <v>1887214.2608944767</v>
      </c>
      <c r="L45" s="157">
        <f>HLOOKUP(L$1,[5]DatosVinculos!$B$1:$DH$127,$DF45,FALSE)</f>
        <v>1844952.28980389</v>
      </c>
      <c r="M45" s="157">
        <f>HLOOKUP(M$1,[5]DatosVinculos!$B$1:$DH$127,$DF45,FALSE)</f>
        <v>8626892.1958019305</v>
      </c>
      <c r="N45" s="157">
        <f>HLOOKUP(N$1,[5]DatosVinculos!$B$1:$DH$127,$DF45,FALSE)</f>
        <v>8738470.3015838899</v>
      </c>
      <c r="O45" s="157">
        <f>HLOOKUP(O$1,[5]DatosVinculos!$B$1:$DH$127,$DF45,FALSE)</f>
        <v>1715274.2503050198</v>
      </c>
      <c r="P45" s="157">
        <f>HLOOKUP(P$1,[5]DatosVinculos!$B$1:$DH$127,$DF45,FALSE)</f>
        <v>1676513.4823521201</v>
      </c>
      <c r="Q45" s="157">
        <f>HLOOKUP(Q$1,[5]DatosVinculos!$B$1:$DH$127,$DF45,FALSE)</f>
        <v>6953161.3671942623</v>
      </c>
      <c r="R45" s="157">
        <f>HLOOKUP(R$1,[5]DatosVinculos!$B$1:$DH$127,$DF45,FALSE)</f>
        <v>7091910.3036972303</v>
      </c>
      <c r="S45" s="157">
        <f>HLOOKUP(S$1,[5]DatosVinculos!$B$1:$DH$127,$DF45,FALSE)</f>
        <v>333793.13846425008</v>
      </c>
      <c r="T45" s="157">
        <f>HLOOKUP(T$1,[5]DatosVinculos!$B$1:$DH$127,$DF45,FALSE)</f>
        <v>339184.98907754401</v>
      </c>
      <c r="U45" s="157">
        <f>HLOOKUP(U$1,[5]DatosVinculos!$B$1:$DH$127,$DF45,FALSE)</f>
        <v>6592877.5906455498</v>
      </c>
      <c r="V45" s="157">
        <f>HLOOKUP(V$1,[5]DatosVinculos!$B$1:$DH$127,$DF45,FALSE)</f>
        <v>6752428.8668553699</v>
      </c>
      <c r="W45" s="157">
        <f>HLOOKUP(W$1,[5]DatosVinculos!$B$1:$DH$127,$DF45,FALSE)</f>
        <v>2396291.2779999999</v>
      </c>
      <c r="X45" s="157">
        <f>HLOOKUP(X$1,[5]DatosVinculos!$B$1:$DH$127,$DF45,FALSE)</f>
        <v>2495220.3459361298</v>
      </c>
      <c r="Y45" s="157">
        <f>HLOOKUP(Y$1,[5]DatosVinculos!$B$1:$DH$127,$DF45,FALSE)</f>
        <v>298617.20627332886</v>
      </c>
      <c r="Z45" s="157">
        <f>HLOOKUP(Z$1,[5]DatosVinculos!$B$1:$DH$127,$DF45,FALSE)</f>
        <v>851239.56169845373</v>
      </c>
      <c r="AA45" s="157">
        <f>HLOOKUP(AA$1,[5]DatosVinculos!$B$1:$DH$127,$DF45,FALSE)</f>
        <v>-710.95086542297042</v>
      </c>
      <c r="AB45" s="157">
        <f>HLOOKUP(AB$1,[5]DatosVinculos!$B$1:$DH$127,$DF45,FALSE)</f>
        <v>52.818346650442692</v>
      </c>
      <c r="AC45" s="157">
        <f>HLOOKUP(AC$1,[5]DatosVinculos!$B$1:$DH$127,$DF45,FALSE)</f>
        <v>52.754270091802901</v>
      </c>
      <c r="AD45" s="157">
        <f>HLOOKUP(AD$1,[5]DatosVinculos!$B$1:$DH$127,$DF45,FALSE)</f>
        <v>57.635706888851168</v>
      </c>
      <c r="AE45" s="157">
        <f>HLOOKUP(AE$1,[5]DatosVinculos!$B$1:$DH$127,$DF45,FALSE)</f>
        <v>57.722585045843303</v>
      </c>
      <c r="AF45" s="157">
        <f>HLOOKUP(AF$1,[5]DatosVinculos!$B$1:$DH$127,$DF45,FALSE)</f>
        <v>97.30957389999999</v>
      </c>
      <c r="AG45" s="157">
        <f>HLOOKUP(AG$1,[5]DatosVinculos!$B$1:$DH$127,$DF45,FALSE)</f>
        <v>97.407370550408203</v>
      </c>
      <c r="AH45" s="157">
        <f>HLOOKUP(AH$1,[5]DatosVinculos!$B$1:$DH$127,$DF45,FALSE)</f>
        <v>42.168426333333336</v>
      </c>
      <c r="AI45" s="157">
        <f>HLOOKUP(AI$1,[5]DatosVinculos!$B$1:$DH$127,$DF45,FALSE)</f>
        <v>42.246335388421898</v>
      </c>
      <c r="AJ45" s="157">
        <f>HLOOKUP(AJ$1,[5]DatosVinculos!$B$1:$DH$127,$DF45,FALSE)</f>
        <v>9.3333333333333339</v>
      </c>
      <c r="AK45" s="157">
        <f>HLOOKUP(AK$1,[5]DatosVinculos!$B$1:$DH$127,$DF45,FALSE)</f>
        <v>9.3333333333333339</v>
      </c>
      <c r="AL45" s="157">
        <f>HLOOKUP(AL$1,[5]DatosVinculos!$B$1:$DH$127,$DF45,FALSE)</f>
        <v>5.79</v>
      </c>
      <c r="AM45" s="157">
        <f>HLOOKUP(AM$1,[5]DatosVinculos!$B$1:$DH$127,$DF45,FALSE)</f>
        <v>85.722357336666704</v>
      </c>
      <c r="AN45" s="157">
        <f>HLOOKUP(AN$1,[5]DatosVinculos!$B$1:$DH$127,$DF45,FALSE)</f>
        <v>386.25557377049199</v>
      </c>
      <c r="AO45" s="157">
        <f>HLOOKUP(AO$1,[5]DatosVinculos!$B$1:$DH$127,$DF45,FALSE)</f>
        <v>1.36666666666667</v>
      </c>
      <c r="AP45" s="157">
        <f>HLOOKUP(AP$1,[5]DatosVinculos!$B$1:$DH$127,$DF45,FALSE)</f>
        <v>17.8333333333333</v>
      </c>
      <c r="AQ45" s="157">
        <f>HLOOKUP(AQ$1,[5]DatosVinculos!$B$1:$DH$127,$DF45,FALSE)</f>
        <v>167.69649213333301</v>
      </c>
      <c r="AR45" s="157">
        <f>HLOOKUP(AR$1,[5]DatosVinculos!$B$1:$DH$127,$DF45,FALSE)</f>
        <v>92.335065603125642</v>
      </c>
      <c r="AS45" s="157">
        <f>HLOOKUP(AS$1,[5]DatosVinculos!$B$1:$DH$127,$DF45,FALSE)</f>
        <v>5.8883057812499997</v>
      </c>
      <c r="AT45" s="157">
        <f>HLOOKUP(AT$1,[5]DatosVinculos!$B$1:$DH$127,$DF45,FALSE)</f>
        <v>5.7966666666666669</v>
      </c>
      <c r="AU45" s="157">
        <f>HLOOKUP(AU$1,[5]DatosVinculos!$B$1:$DH$127,$DF45,FALSE)</f>
        <v>103.83500000000001</v>
      </c>
      <c r="AV45" s="157">
        <f>HLOOKUP(AV$1,[5]DatosVinculos!$B$1:$DH$127,$DF45,FALSE)</f>
        <v>103.83500000000001</v>
      </c>
      <c r="AW45" s="157">
        <f>HLOOKUP(AW$1,[5]DatosVinculos!$B$1:$DH$127,$DF45,FALSE)</f>
        <v>81.424623581664662</v>
      </c>
      <c r="AX45" s="157">
        <f>HLOOKUP(AX$1,[5]DatosVinculos!$B$1:$DH$127,$DF45,FALSE)</f>
        <v>82.672590067339186</v>
      </c>
      <c r="AY45" s="157">
        <f>HLOOKUP(AY$1,[5]DatosVinculos!$B$1:$DH$127,$DF45,FALSE)</f>
        <v>83.357437460926505</v>
      </c>
      <c r="AZ45" s="157">
        <f>HLOOKUP(AZ$1,[5]DatosVinculos!$B$1:$DH$127,$DF45,FALSE)</f>
        <v>593488.45345126314</v>
      </c>
      <c r="BA45" s="157">
        <f>HLOOKUP(BA$1,[5]DatosVinculos!$B$1:$DH$127,$DF45,FALSE)</f>
        <v>598404.82319521694</v>
      </c>
      <c r="BB45" s="157">
        <f>HLOOKUP(BB$1,[5]DatosVinculos!$B$1:$DH$127,$DF45,FALSE)</f>
        <v>43.666295206666668</v>
      </c>
      <c r="BC45" s="157">
        <f>HLOOKUP(BC$1,[5]DatosVinculos!$B$1:$DH$127,$DF45,FALSE)</f>
        <v>43.965553996001702</v>
      </c>
      <c r="BD45" s="157">
        <f>HLOOKUP(BD$1,[5]DatosVinculos!$B$1:$DH$127,$DF45,FALSE)</f>
        <v>313470.78867423936</v>
      </c>
      <c r="BE45" s="157">
        <f>HLOOKUP(BE$1,[5]DatosVinculos!$B$1:$DH$127,$DF45,FALSE)</f>
        <v>315619.102110204</v>
      </c>
      <c r="BF45" s="157">
        <f>HLOOKUP(BF$1,[5]DatosVinculos!$B$1:$DH$127,$DF45,FALSE)</f>
        <v>85.381193543327285</v>
      </c>
      <c r="BG45" s="157">
        <f>HLOOKUP(BG$1,[5]DatosVinculos!$B$1:$DH$127,$DF45,FALSE)</f>
        <v>86.100474542016698</v>
      </c>
      <c r="BH45" s="157">
        <f>HLOOKUP(BH$1,[5]DatosVinculos!$B$1:$DH$127,$DF45,FALSE)</f>
        <v>570713.86747524131</v>
      </c>
      <c r="BI45" s="157">
        <f>HLOOKUP(BI$1,[5]DatosVinculos!$B$1:$DH$127,$DF45,FALSE)</f>
        <v>575521.76044919505</v>
      </c>
      <c r="BJ45" s="157">
        <f>HLOOKUP(BJ$1,[5]DatosVinculos!$B$1:$DH$127,$DF45,FALSE)</f>
        <v>45.096934779999998</v>
      </c>
      <c r="BK45" s="157">
        <f>HLOOKUP(BK$1,[5]DatosVinculos!$B$1:$DH$127,$DF45,FALSE)</f>
        <v>45.405841724822402</v>
      </c>
      <c r="BL45" s="157">
        <f>HLOOKUP(BL$1,[5]DatosVinculos!$B$1:$DH$127,$DF45,FALSE)</f>
        <v>301441.62890522106</v>
      </c>
      <c r="BM45" s="157">
        <f>HLOOKUP(BM$1,[5]DatosVinculos!$B$1:$DH$127,$DF45,FALSE)</f>
        <v>303506.45688236802</v>
      </c>
      <c r="BN45" s="157">
        <f>HLOOKUP(BN$1,[5]DatosVinculos!$B$1:$DH$127,$DF45,FALSE)</f>
        <v>80.611961853176396</v>
      </c>
      <c r="BO45" s="157">
        <f>HLOOKUP(BO$1,[5]DatosVinculos!$B$1:$DH$127,$DF45,FALSE)</f>
        <v>81.138784080447394</v>
      </c>
      <c r="BP45" s="157">
        <f>HLOOKUP(BP$1,[5]DatosVinculos!$B$1:$DH$127,$DF45,FALSE)</f>
        <v>344825.85967309767</v>
      </c>
      <c r="BQ45" s="157">
        <f>HLOOKUP(BQ$1,[5]DatosVinculos!$B$1:$DH$127,$DF45,FALSE)</f>
        <v>347079.39529262402</v>
      </c>
      <c r="BR45" s="157">
        <f>HLOOKUP(BR$1,[5]DatosVinculos!$B$1:$DH$127,$DF45,FALSE)</f>
        <v>42.577905453333337</v>
      </c>
      <c r="BS45" s="157">
        <f>HLOOKUP(BS$1,[5]DatosVinculos!$B$1:$DH$127,$DF45,FALSE)</f>
        <v>42.8063777859524</v>
      </c>
      <c r="BT45" s="157">
        <f>HLOOKUP(BT$1,[5]DatosVinculos!$B$1:$DH$127,$DF45,FALSE)</f>
        <v>182131.31790250578</v>
      </c>
      <c r="BU45" s="157">
        <f>HLOOKUP(BU$1,[5]DatosVinculos!$B$1:$DH$127,$DF45,FALSE)</f>
        <v>183108.63152603401</v>
      </c>
      <c r="BV45" s="157">
        <f>HLOOKUP(BV$1,[5]DatosVinculos!$B$1:$DH$127,$DF45,FALSE)</f>
        <v>70.992831370055242</v>
      </c>
      <c r="BW45" s="157">
        <f>HLOOKUP(BW$1,[5]DatosVinculos!$B$1:$DH$127,$DF45,FALSE)</f>
        <v>71.211487148459497</v>
      </c>
      <c r="BX45" s="157">
        <f>HLOOKUP(BX$1,[5]DatosVinculos!$B$1:$DH$127,$DF45,FALSE)</f>
        <v>734566.96162367298</v>
      </c>
      <c r="BY45" s="157">
        <f>HLOOKUP(BY$1,[5]DatosVinculos!$B$1:$DH$127,$DF45,FALSE)</f>
        <v>736829.40569949499</v>
      </c>
      <c r="BZ45" s="157">
        <f>HLOOKUP(BZ$1,[5]DatosVinculos!$B$1:$DH$127,$DF45,FALSE)</f>
        <v>37.49723977</v>
      </c>
      <c r="CA45" s="157">
        <f>HLOOKUP(CA$1,[5]DatosVinculos!$B$1:$DH$127,$DF45,FALSE)</f>
        <v>37.604552394411201</v>
      </c>
      <c r="CB45" s="157">
        <f>HLOOKUP(CB$1,[5]DatosVinculos!$B$1:$DH$127,$DF45,FALSE)</f>
        <v>387986.12417001592</v>
      </c>
      <c r="CC45" s="157">
        <f>HLOOKUP(CC$1,[5]DatosVinculos!$B$1:$DH$127,$DF45,FALSE)</f>
        <v>389096.49414554401</v>
      </c>
      <c r="CD45" s="157">
        <f>HLOOKUP(CD$1,[5]DatosVinculos!$B$1:$DH$127,$DF45,FALSE)</f>
        <v>81.49739408078554</v>
      </c>
      <c r="CE45" s="157">
        <f>HLOOKUP(CE$1,[5]DatosVinculos!$B$1:$DH$127,$DF45,FALSE)</f>
        <v>82.064490785996298</v>
      </c>
      <c r="CF45" s="157">
        <f>HLOOKUP(CF$1,[5]DatosVinculos!$B$1:$DH$127,$DF45,FALSE)</f>
        <v>326116.53100648947</v>
      </c>
      <c r="CG45" s="157">
        <f>HLOOKUP(CG$1,[5]DatosVinculos!$B$1:$DH$127,$DF45,FALSE)</f>
        <v>328385.801236581</v>
      </c>
      <c r="CH45" s="157">
        <f>HLOOKUP(CH$1,[5]DatosVinculos!$B$1:$DH$127,$DF45,FALSE)</f>
        <v>43.045576116666666</v>
      </c>
      <c r="CI45" s="157">
        <f>HLOOKUP(CI$1,[5]DatosVinculos!$B$1:$DH$127,$DF45,FALSE)</f>
        <v>43.2975928546186</v>
      </c>
      <c r="CJ45" s="157">
        <f>HLOOKUP(CJ$1,[5]DatosVinculos!$B$1:$DH$127,$DF45,FALSE)</f>
        <v>172249.35983140604</v>
      </c>
      <c r="CK45" s="157">
        <f>HLOOKUP(CK$1,[5]DatosVinculos!$B$1:$DH$127,$DF45,FALSE)</f>
        <v>173257.819368408</v>
      </c>
      <c r="CL45" s="157">
        <f>HLOOKUP(CL$1,[5]DatosVinculos!$B$1:$DH$127,$DF45,FALSE)</f>
        <v>5420.4199010000002</v>
      </c>
      <c r="CM45" s="157">
        <f>HLOOKUP(CM$1,[5]DatosVinculos!$B$1:$DH$127,$DF45,FALSE)</f>
        <v>5424.1700905280804</v>
      </c>
      <c r="CN45" s="157">
        <f>HLOOKUP(CN$1,[5]DatosVinculos!$B$1:$DH$127,$DF45,FALSE)</f>
        <v>178.29717740000001</v>
      </c>
      <c r="CO45" s="157">
        <f>HLOOKUP(CO$1,[5]DatosVinculos!$B$1:$DH$127,$DF45,FALSE)</f>
        <v>174.346141880223</v>
      </c>
      <c r="CP45" s="157">
        <f>HLOOKUP(CP$1,[5]DatosVinculos!$B$1:$DH$127,$DF45,FALSE)</f>
        <v>44.838267999999999</v>
      </c>
      <c r="CQ45" s="157">
        <f>HLOOKUP(CQ$1,[5]DatosVinculos!$B$1:$DH$127,$DF45,FALSE)</f>
        <v>45.073203480232301</v>
      </c>
      <c r="CR45" s="157">
        <f>HLOOKUP(CR$1,[5]DatosVinculos!$B$1:$DH$127,$DF45,FALSE)</f>
        <v>42.918373000000003</v>
      </c>
      <c r="CS45" s="157">
        <f>HLOOKUP(CS$1,[5]DatosVinculos!$B$1:$DH$127,$DF45,FALSE)</f>
        <v>42.761524803232902</v>
      </c>
      <c r="CT45" s="157">
        <f>HLOOKUP(CT$1,[5]DatosVinculos!$B$1:$DH$127,$DF45,FALSE)</f>
        <v>5140.9956860000002</v>
      </c>
      <c r="CU45" s="157">
        <f>HLOOKUP(CU$1,[5]DatosVinculos!$B$1:$DH$127,$DF45,FALSE)</f>
        <v>5146.7211951134695</v>
      </c>
      <c r="CV45" s="157">
        <f>HLOOKUP(CV$1,[5]DatosVinculos!$B$1:$DH$127,$DF45,FALSE)</f>
        <v>44.892280149999998</v>
      </c>
      <c r="CW45" s="157">
        <f>HLOOKUP(CW$1,[5]DatosVinculos!$B$1:$DH$127,$DF45,FALSE)</f>
        <v>45.146908924735598</v>
      </c>
      <c r="CX45" s="157">
        <f>HLOOKUP(CX$1,[5]DatosVinculos!$B$1:$DH$127,$DF45,FALSE)</f>
        <v>10046.771570000001</v>
      </c>
      <c r="CY45" s="157">
        <f>HLOOKUP(CY$1,[5]DatosVinculos!$B$1:$DH$127,$DF45,FALSE)</f>
        <v>5846.2587020000001</v>
      </c>
      <c r="CZ45" s="157">
        <f>HLOOKUP(CZ$1,[5]DatosVinculos!$B$1:$DH$127,$DF45,FALSE)</f>
        <v>5849.0384396028903</v>
      </c>
      <c r="DA45" s="157">
        <f>HLOOKUP(DA$1,[5]DatosVinculos!$B$1:$DH$127,$DF45,FALSE)</f>
        <v>7.2839540989999998</v>
      </c>
      <c r="DB45" s="157">
        <f>HLOOKUP(DB$1,[5]DatosVinculos!$B$1:$DH$127,$DF45,FALSE)</f>
        <v>7.3403953992405802</v>
      </c>
      <c r="DC45" s="157">
        <f>HLOOKUP(DC$1,[5]DatosVinculos!$B$1:$DH$127,$DF45,FALSE)</f>
        <v>1.4715964126579177</v>
      </c>
      <c r="DD45" s="157">
        <f>HLOOKUP(DD$1,[5]DatosVinculos!$B$1:$DH$127,$DF45,FALSE)</f>
        <v>1.66875777316262</v>
      </c>
      <c r="DF45">
        <v>45</v>
      </c>
    </row>
    <row r="46" spans="1:110">
      <c r="A46" t="s">
        <v>50</v>
      </c>
      <c r="B46" s="157">
        <f>HLOOKUP(B$1,[5]DatosVinculos!$B$1:$DH$127,$DF46,FALSE)</f>
        <v>13612762.949999999</v>
      </c>
      <c r="C46" s="157">
        <f>HLOOKUP(C$1,[5]DatosVinculos!$B$1:$DH$127,$DF46,FALSE)</f>
        <v>13463126.1390446</v>
      </c>
      <c r="D46" s="157">
        <f>HLOOKUP(D$1,[5]DatosVinculos!$B$1:$DH$127,$DF46,FALSE)</f>
        <v>7927085.7929999996</v>
      </c>
      <c r="E46" s="157">
        <f>HLOOKUP(E$1,[5]DatosVinculos!$B$1:$DH$127,$DF46,FALSE)</f>
        <v>9517791.6659999993</v>
      </c>
      <c r="F46" s="157">
        <f>HLOOKUP(F$1,[5]DatosVinculos!$B$1:$DH$127,$DF46,FALSE)</f>
        <v>9543056.8029176891</v>
      </c>
      <c r="G46" s="157">
        <f>HLOOKUP(G$1,[5]DatosVinculos!$B$1:$DH$127,$DF46,FALSE)</f>
        <v>2873397.2889999999</v>
      </c>
      <c r="H46" s="157">
        <f>HLOOKUP(H$1,[5]DatosVinculos!$B$1:$DH$127,$DF46,FALSE)</f>
        <v>2902988.6215443099</v>
      </c>
      <c r="I46" s="157">
        <f>HLOOKUP(I$1,[5]DatosVinculos!$B$1:$DH$127,$DF46,FALSE)</f>
        <v>2237469.0240000002</v>
      </c>
      <c r="J46" s="157">
        <f>HLOOKUP(J$1,[5]DatosVinculos!$B$1:$DH$127,$DF46,FALSE)</f>
        <v>2197348.3971033199</v>
      </c>
      <c r="K46" s="157">
        <f>HLOOKUP(K$1,[5]DatosVinculos!$B$1:$DH$127,$DF46,FALSE)</f>
        <v>1931456.7419497753</v>
      </c>
      <c r="L46" s="157">
        <f>HLOOKUP(L$1,[5]DatosVinculos!$B$1:$DH$127,$DF46,FALSE)</f>
        <v>1887752.68318721</v>
      </c>
      <c r="M46" s="157">
        <f>HLOOKUP(M$1,[5]DatosVinculos!$B$1:$DH$127,$DF46,FALSE)</f>
        <v>9577301.6750003994</v>
      </c>
      <c r="N46" s="157">
        <f>HLOOKUP(N$1,[5]DatosVinculos!$B$1:$DH$127,$DF46,FALSE)</f>
        <v>8997999.4319283701</v>
      </c>
      <c r="O46" s="157">
        <f>HLOOKUP(O$1,[5]DatosVinculos!$B$1:$DH$127,$DF46,FALSE)</f>
        <v>1921294.7269315501</v>
      </c>
      <c r="P46" s="157">
        <f>HLOOKUP(P$1,[5]DatosVinculos!$B$1:$DH$127,$DF46,FALSE)</f>
        <v>1695242.3756785099</v>
      </c>
      <c r="Q46" s="157">
        <f>HLOOKUP(Q$1,[5]DatosVinculos!$B$1:$DH$127,$DF46,FALSE)</f>
        <v>7712881.0098474966</v>
      </c>
      <c r="R46" s="157">
        <f>HLOOKUP(R$1,[5]DatosVinculos!$B$1:$DH$127,$DF46,FALSE)</f>
        <v>7333853.4722086601</v>
      </c>
      <c r="S46" s="157">
        <f>HLOOKUP(S$1,[5]DatosVinculos!$B$1:$DH$127,$DF46,FALSE)</f>
        <v>427042.73403616186</v>
      </c>
      <c r="T46" s="157">
        <f>HLOOKUP(T$1,[5]DatosVinculos!$B$1:$DH$127,$DF46,FALSE)</f>
        <v>380374.532204477</v>
      </c>
      <c r="U46" s="157">
        <f>HLOOKUP(U$1,[5]DatosVinculos!$B$1:$DH$127,$DF46,FALSE)</f>
        <v>7284940.3703525802</v>
      </c>
      <c r="V46" s="157">
        <f>HLOOKUP(V$1,[5]DatosVinculos!$B$1:$DH$127,$DF46,FALSE)</f>
        <v>6949109.7185103102</v>
      </c>
      <c r="W46" s="157">
        <f>HLOOKUP(W$1,[5]DatosVinculos!$B$1:$DH$127,$DF46,FALSE)</f>
        <v>2747951.537</v>
      </c>
      <c r="X46" s="157">
        <f>HLOOKUP(X$1,[5]DatosVinculos!$B$1:$DH$127,$DF46,FALSE)</f>
        <v>2619241.1933689099</v>
      </c>
      <c r="Y46" s="157">
        <f>HLOOKUP(Y$1,[5]DatosVinculos!$B$1:$DH$127,$DF46,FALSE)</f>
        <v>101432.70368386553</v>
      </c>
      <c r="Z46" s="157">
        <f>HLOOKUP(Z$1,[5]DatosVinculos!$B$1:$DH$127,$DF46,FALSE)</f>
        <v>1288929.0125495235</v>
      </c>
      <c r="AA46" s="157">
        <f>HLOOKUP(AA$1,[5]DatosVinculos!$B$1:$DH$127,$DF46,FALSE)</f>
        <v>-336.26609088584763</v>
      </c>
      <c r="AB46" s="157">
        <f>HLOOKUP(AB$1,[5]DatosVinculos!$B$1:$DH$127,$DF46,FALSE)</f>
        <v>53.803962820252735</v>
      </c>
      <c r="AC46" s="157">
        <f>HLOOKUP(AC$1,[5]DatosVinculos!$B$1:$DH$127,$DF46,FALSE)</f>
        <v>53.623920981765202</v>
      </c>
      <c r="AD46" s="157">
        <f>HLOOKUP(AD$1,[5]DatosVinculos!$B$1:$DH$127,$DF46,FALSE)</f>
        <v>58.6134051714373</v>
      </c>
      <c r="AE46" s="157">
        <f>HLOOKUP(AE$1,[5]DatosVinculos!$B$1:$DH$127,$DF46,FALSE)</f>
        <v>58.791314944736698</v>
      </c>
      <c r="AF46" s="157">
        <f>HLOOKUP(AF$1,[5]DatosVinculos!$B$1:$DH$127,$DF46,FALSE)</f>
        <v>97.931841726666676</v>
      </c>
      <c r="AG46" s="157">
        <f>HLOOKUP(AG$1,[5]DatosVinculos!$B$1:$DH$127,$DF46,FALSE)</f>
        <v>97.895234042119995</v>
      </c>
      <c r="AH46" s="157">
        <f>HLOOKUP(AH$1,[5]DatosVinculos!$B$1:$DH$127,$DF46,FALSE)</f>
        <v>43.087656000000003</v>
      </c>
      <c r="AI46" s="157">
        <f>HLOOKUP(AI$1,[5]DatosVinculos!$B$1:$DH$127,$DF46,FALSE)</f>
        <v>43.281546765737403</v>
      </c>
      <c r="AJ46" s="157">
        <f>HLOOKUP(AJ$1,[5]DatosVinculos!$B$1:$DH$127,$DF46,FALSE)</f>
        <v>9.0833333333333339</v>
      </c>
      <c r="AK46" s="157">
        <f>HLOOKUP(AK$1,[5]DatosVinculos!$B$1:$DH$127,$DF46,FALSE)</f>
        <v>9.0833333333333339</v>
      </c>
      <c r="AL46" s="157">
        <f>HLOOKUP(AL$1,[5]DatosVinculos!$B$1:$DH$127,$DF46,FALSE)</f>
        <v>6.52</v>
      </c>
      <c r="AM46" s="157">
        <f>HLOOKUP(AM$1,[5]DatosVinculos!$B$1:$DH$127,$DF46,FALSE)</f>
        <v>88.081120276666695</v>
      </c>
      <c r="AN46" s="157">
        <f>HLOOKUP(AN$1,[5]DatosVinculos!$B$1:$DH$127,$DF46,FALSE)</f>
        <v>409.31409836065598</v>
      </c>
      <c r="AO46" s="157">
        <f>HLOOKUP(AO$1,[5]DatosVinculos!$B$1:$DH$127,$DF46,FALSE)</f>
        <v>1.32</v>
      </c>
      <c r="AP46" s="157">
        <f>HLOOKUP(AP$1,[5]DatosVinculos!$B$1:$DH$127,$DF46,FALSE)</f>
        <v>18.133333333333301</v>
      </c>
      <c r="AQ46" s="157">
        <f>HLOOKUP(AQ$1,[5]DatosVinculos!$B$1:$DH$127,$DF46,FALSE)</f>
        <v>165.77642393333301</v>
      </c>
      <c r="AR46" s="157">
        <f>HLOOKUP(AR$1,[5]DatosVinculos!$B$1:$DH$127,$DF46,FALSE)</f>
        <v>92.990751425916542</v>
      </c>
      <c r="AS46" s="157">
        <f>HLOOKUP(AS$1,[5]DatosVinculos!$B$1:$DH$127,$DF46,FALSE)</f>
        <v>5.8645834920634901</v>
      </c>
      <c r="AT46" s="157">
        <f>HLOOKUP(AT$1,[5]DatosVinculos!$B$1:$DH$127,$DF46,FALSE)</f>
        <v>5.7199999999999989</v>
      </c>
      <c r="AU46" s="157">
        <f>HLOOKUP(AU$1,[5]DatosVinculos!$B$1:$DH$127,$DF46,FALSE)</f>
        <v>87</v>
      </c>
      <c r="AV46" s="157">
        <f>HLOOKUP(AV$1,[5]DatosVinculos!$B$1:$DH$127,$DF46,FALSE)</f>
        <v>87</v>
      </c>
      <c r="AW46" s="157">
        <f>HLOOKUP(AW$1,[5]DatosVinculos!$B$1:$DH$127,$DF46,FALSE)</f>
        <v>78.790451495229092</v>
      </c>
      <c r="AX46" s="157">
        <f>HLOOKUP(AX$1,[5]DatosVinculos!$B$1:$DH$127,$DF46,FALSE)</f>
        <v>84.118706846682912</v>
      </c>
      <c r="AY46" s="157">
        <f>HLOOKUP(AY$1,[5]DatosVinculos!$B$1:$DH$127,$DF46,FALSE)</f>
        <v>84.361662737306901</v>
      </c>
      <c r="AZ46" s="157">
        <f>HLOOKUP(AZ$1,[5]DatosVinculos!$B$1:$DH$127,$DF46,FALSE)</f>
        <v>603869.80971678661</v>
      </c>
      <c r="BA46" s="157">
        <f>HLOOKUP(BA$1,[5]DatosVinculos!$B$1:$DH$127,$DF46,FALSE)</f>
        <v>605613.93694990699</v>
      </c>
      <c r="BB46" s="157">
        <f>HLOOKUP(BB$1,[5]DatosVinculos!$B$1:$DH$127,$DF46,FALSE)</f>
        <v>45.259197756666666</v>
      </c>
      <c r="BC46" s="157">
        <f>HLOOKUP(BC$1,[5]DatosVinculos!$B$1:$DH$127,$DF46,FALSE)</f>
        <v>45.302133896834</v>
      </c>
      <c r="BD46" s="157">
        <f>HLOOKUP(BD$1,[5]DatosVinculos!$B$1:$DH$127,$DF46,FALSE)</f>
        <v>324905.88790275081</v>
      </c>
      <c r="BE46" s="157">
        <f>HLOOKUP(BE$1,[5]DatosVinculos!$B$1:$DH$127,$DF46,FALSE)</f>
        <v>325214.11706788698</v>
      </c>
      <c r="BF46" s="157">
        <f>HLOOKUP(BF$1,[5]DatosVinculos!$B$1:$DH$127,$DF46,FALSE)</f>
        <v>86.866459526051557</v>
      </c>
      <c r="BG46" s="157">
        <f>HLOOKUP(BG$1,[5]DatosVinculos!$B$1:$DH$127,$DF46,FALSE)</f>
        <v>87.308251919375095</v>
      </c>
      <c r="BH46" s="157">
        <f>HLOOKUP(BH$1,[5]DatosVinculos!$B$1:$DH$127,$DF46,FALSE)</f>
        <v>580641.83706727833</v>
      </c>
      <c r="BI46" s="157">
        <f>HLOOKUP(BI$1,[5]DatosVinculos!$B$1:$DH$127,$DF46,FALSE)</f>
        <v>583594.91180099302</v>
      </c>
      <c r="BJ46" s="157">
        <f>HLOOKUP(BJ$1,[5]DatosVinculos!$B$1:$DH$127,$DF46,FALSE)</f>
        <v>46.737597586666666</v>
      </c>
      <c r="BK46" s="157">
        <f>HLOOKUP(BK$1,[5]DatosVinculos!$B$1:$DH$127,$DF46,FALSE)</f>
        <v>46.868925428267602</v>
      </c>
      <c r="BL46" s="157">
        <f>HLOOKUP(BL$1,[5]DatosVinculos!$B$1:$DH$127,$DF46,FALSE)</f>
        <v>312408.31813451089</v>
      </c>
      <c r="BM46" s="157">
        <f>HLOOKUP(BM$1,[5]DatosVinculos!$B$1:$DH$127,$DF46,FALSE)</f>
        <v>313286.15337299003</v>
      </c>
      <c r="BN46" s="157">
        <f>HLOOKUP(BN$1,[5]DatosVinculos!$B$1:$DH$127,$DF46,FALSE)</f>
        <v>81.769181123289869</v>
      </c>
      <c r="BO46" s="157">
        <f>HLOOKUP(BO$1,[5]DatosVinculos!$B$1:$DH$127,$DF46,FALSE)</f>
        <v>82.244729522958195</v>
      </c>
      <c r="BP46" s="157">
        <f>HLOOKUP(BP$1,[5]DatosVinculos!$B$1:$DH$127,$DF46,FALSE)</f>
        <v>349775.98271282646</v>
      </c>
      <c r="BQ46" s="157">
        <f>HLOOKUP(BQ$1,[5]DatosVinculos!$B$1:$DH$127,$DF46,FALSE)</f>
        <v>351810.18932404101</v>
      </c>
      <c r="BR46" s="157">
        <f>HLOOKUP(BR$1,[5]DatosVinculos!$B$1:$DH$127,$DF46,FALSE)</f>
        <v>43.995059810000001</v>
      </c>
      <c r="BS46" s="157">
        <f>HLOOKUP(BS$1,[5]DatosVinculos!$B$1:$DH$127,$DF46,FALSE)</f>
        <v>44.1300952574097</v>
      </c>
      <c r="BT46" s="157">
        <f>HLOOKUP(BT$1,[5]DatosVinculos!$B$1:$DH$127,$DF46,FALSE)</f>
        <v>188193.33969298279</v>
      </c>
      <c r="BU46" s="157">
        <f>HLOOKUP(BU$1,[5]DatosVinculos!$B$1:$DH$127,$DF46,FALSE)</f>
        <v>188770.967543529</v>
      </c>
      <c r="BV46" s="157">
        <f>HLOOKUP(BV$1,[5]DatosVinculos!$B$1:$DH$127,$DF46,FALSE)</f>
        <v>70.943144158702637</v>
      </c>
      <c r="BW46" s="157">
        <f>HLOOKUP(BW$1,[5]DatosVinculos!$B$1:$DH$127,$DF46,FALSE)</f>
        <v>70.994804821206699</v>
      </c>
      <c r="BX46" s="157">
        <f>HLOOKUP(BX$1,[5]DatosVinculos!$B$1:$DH$127,$DF46,FALSE)</f>
        <v>734052.84515345388</v>
      </c>
      <c r="BY46" s="157">
        <f>HLOOKUP(BY$1,[5]DatosVinculos!$B$1:$DH$127,$DF46,FALSE)</f>
        <v>734587.38103722804</v>
      </c>
      <c r="BZ46" s="157">
        <f>HLOOKUP(BZ$1,[5]DatosVinculos!$B$1:$DH$127,$DF46,FALSE)</f>
        <v>38.170222906666666</v>
      </c>
      <c r="CA46" s="157">
        <f>HLOOKUP(CA$1,[5]DatosVinculos!$B$1:$DH$127,$DF46,FALSE)</f>
        <v>38.064155753119003</v>
      </c>
      <c r="CB46" s="157">
        <f>HLOOKUP(CB$1,[5]DatosVinculos!$B$1:$DH$127,$DF46,FALSE)</f>
        <v>394949.51988737169</v>
      </c>
      <c r="CC46" s="157">
        <f>HLOOKUP(CC$1,[5]DatosVinculos!$B$1:$DH$127,$DF46,FALSE)</f>
        <v>393852.03687053698</v>
      </c>
      <c r="CD46" s="157">
        <f>HLOOKUP(CD$1,[5]DatosVinculos!$B$1:$DH$127,$DF46,FALSE)</f>
        <v>82.647088471697174</v>
      </c>
      <c r="CE46" s="157">
        <f>HLOOKUP(CE$1,[5]DatosVinculos!$B$1:$DH$127,$DF46,FALSE)</f>
        <v>83.286812708255098</v>
      </c>
      <c r="CF46" s="157">
        <f>HLOOKUP(CF$1,[5]DatosVinculos!$B$1:$DH$127,$DF46,FALSE)</f>
        <v>330717.09953644843</v>
      </c>
      <c r="CG46" s="157">
        <f>HLOOKUP(CG$1,[5]DatosVinculos!$B$1:$DH$127,$DF46,FALSE)</f>
        <v>333276.99302938499</v>
      </c>
      <c r="CH46" s="157">
        <f>HLOOKUP(CH$1,[5]DatosVinculos!$B$1:$DH$127,$DF46,FALSE)</f>
        <v>44.467408753333331</v>
      </c>
      <c r="CI46" s="157">
        <f>HLOOKUP(CI$1,[5]DatosVinculos!$B$1:$DH$127,$DF46,FALSE)</f>
        <v>44.6964279990191</v>
      </c>
      <c r="CJ46" s="157">
        <f>HLOOKUP(CJ$1,[5]DatosVinculos!$B$1:$DH$127,$DF46,FALSE)</f>
        <v>177938.90527480893</v>
      </c>
      <c r="CK46" s="157">
        <f>HLOOKUP(CK$1,[5]DatosVinculos!$B$1:$DH$127,$DF46,FALSE)</f>
        <v>178855.33901864401</v>
      </c>
      <c r="CL46" s="157">
        <f>HLOOKUP(CL$1,[5]DatosVinculos!$B$1:$DH$127,$DF46,FALSE)</f>
        <v>5413.2224130000004</v>
      </c>
      <c r="CM46" s="157">
        <f>HLOOKUP(CM$1,[5]DatosVinculos!$B$1:$DH$127,$DF46,FALSE)</f>
        <v>5412.3692629377101</v>
      </c>
      <c r="CN46" s="157">
        <f>HLOOKUP(CN$1,[5]DatosVinculos!$B$1:$DH$127,$DF46,FALSE)</f>
        <v>170.41254609999999</v>
      </c>
      <c r="CO46" s="157">
        <f>HLOOKUP(CO$1,[5]DatosVinculos!$B$1:$DH$127,$DF46,FALSE)</f>
        <v>175.38358062338401</v>
      </c>
      <c r="CP46" s="157">
        <f>HLOOKUP(CP$1,[5]DatosVinculos!$B$1:$DH$127,$DF46,FALSE)</f>
        <v>45.381346000000001</v>
      </c>
      <c r="CQ46" s="157">
        <f>HLOOKUP(CQ$1,[5]DatosVinculos!$B$1:$DH$127,$DF46,FALSE)</f>
        <v>45.127355442742797</v>
      </c>
      <c r="CR46" s="157">
        <f>HLOOKUP(CR$1,[5]DatosVinculos!$B$1:$DH$127,$DF46,FALSE)</f>
        <v>43.061965999999998</v>
      </c>
      <c r="CS46" s="157">
        <f>HLOOKUP(CS$1,[5]DatosVinculos!$B$1:$DH$127,$DF46,FALSE)</f>
        <v>42.738882739785602</v>
      </c>
      <c r="CT46" s="157">
        <f>HLOOKUP(CT$1,[5]DatosVinculos!$B$1:$DH$127,$DF46,FALSE)</f>
        <v>5144.2275390000004</v>
      </c>
      <c r="CU46" s="157">
        <f>HLOOKUP(CU$1,[5]DatosVinculos!$B$1:$DH$127,$DF46,FALSE)</f>
        <v>5137.3948121342601</v>
      </c>
      <c r="CV46" s="157">
        <f>HLOOKUP(CV$1,[5]DatosVinculos!$B$1:$DH$127,$DF46,FALSE)</f>
        <v>45.427606859999997</v>
      </c>
      <c r="CW46" s="157">
        <f>HLOOKUP(CW$1,[5]DatosVinculos!$B$1:$DH$127,$DF46,FALSE)</f>
        <v>45.187629004479199</v>
      </c>
      <c r="CX46" s="157">
        <f>HLOOKUP(CX$1,[5]DatosVinculos!$B$1:$DH$127,$DF46,FALSE)</f>
        <v>10091.441570000001</v>
      </c>
      <c r="CY46" s="157">
        <f>HLOOKUP(CY$1,[5]DatosVinculos!$B$1:$DH$127,$DF46,FALSE)</f>
        <v>5837.9622820000004</v>
      </c>
      <c r="CZ46" s="157">
        <f>HLOOKUP(CZ$1,[5]DatosVinculos!$B$1:$DH$127,$DF46,FALSE)</f>
        <v>5833.1392349724701</v>
      </c>
      <c r="DA46" s="157">
        <f>HLOOKUP(DA$1,[5]DatosVinculos!$B$1:$DH$127,$DF46,FALSE)</f>
        <v>7.2754815519999996</v>
      </c>
      <c r="DB46" s="157">
        <f>HLOOKUP(DB$1,[5]DatosVinculos!$B$1:$DH$127,$DF46,FALSE)</f>
        <v>7.24696530168994</v>
      </c>
      <c r="DC46" s="157">
        <f>HLOOKUP(DC$1,[5]DatosVinculos!$B$1:$DH$127,$DF46,FALSE)</f>
        <v>1.6421254889270056</v>
      </c>
      <c r="DD46" s="157">
        <f>HLOOKUP(DD$1,[5]DatosVinculos!$B$1:$DH$127,$DF46,FALSE)</f>
        <v>1.7829638553059299</v>
      </c>
      <c r="DF46">
        <v>46</v>
      </c>
    </row>
    <row r="47" spans="1:110">
      <c r="A47" t="s">
        <v>51</v>
      </c>
      <c r="B47" s="157">
        <f>HLOOKUP(B$1,[5]DatosVinculos!$B$1:$DH$127,$DF47,FALSE)</f>
        <v>13632259.01</v>
      </c>
      <c r="C47" s="157">
        <f>HLOOKUP(C$1,[5]DatosVinculos!$B$1:$DH$127,$DF47,FALSE)</f>
        <v>13742650.325006699</v>
      </c>
      <c r="D47" s="157">
        <f>HLOOKUP(D$1,[5]DatosVinculos!$B$1:$DH$127,$DF47,FALSE)</f>
        <v>7840979.3739999998</v>
      </c>
      <c r="E47" s="157">
        <f>HLOOKUP(E$1,[5]DatosVinculos!$B$1:$DH$127,$DF47,FALSE)</f>
        <v>9872242.6530000009</v>
      </c>
      <c r="F47" s="157">
        <f>HLOOKUP(F$1,[5]DatosVinculos!$B$1:$DH$127,$DF47,FALSE)</f>
        <v>9764521.1115410104</v>
      </c>
      <c r="G47" s="157">
        <f>HLOOKUP(G$1,[5]DatosVinculos!$B$1:$DH$127,$DF47,FALSE)</f>
        <v>2967690.9389999998</v>
      </c>
      <c r="H47" s="157">
        <f>HLOOKUP(H$1,[5]DatosVinculos!$B$1:$DH$127,$DF47,FALSE)</f>
        <v>3009777.3888841802</v>
      </c>
      <c r="I47" s="157">
        <f>HLOOKUP(I$1,[5]DatosVinculos!$B$1:$DH$127,$DF47,FALSE)</f>
        <v>2233159.4440000001</v>
      </c>
      <c r="J47" s="157">
        <f>HLOOKUP(J$1,[5]DatosVinculos!$B$1:$DH$127,$DF47,FALSE)</f>
        <v>2305193.48260521</v>
      </c>
      <c r="K47" s="157">
        <f>HLOOKUP(K$1,[5]DatosVinculos!$B$1:$DH$127,$DF47,FALSE)</f>
        <v>1849972.5859999999</v>
      </c>
      <c r="L47" s="157">
        <f>HLOOKUP(L$1,[5]DatosVinculos!$B$1:$DH$127,$DF47,FALSE)</f>
        <v>1941219.2522849001</v>
      </c>
      <c r="M47" s="157">
        <f>HLOOKUP(M$1,[5]DatosVinculos!$B$1:$DH$127,$DF47,FALSE)</f>
        <v>8741113.7219403051</v>
      </c>
      <c r="N47" s="157">
        <f>HLOOKUP(N$1,[5]DatosVinculos!$B$1:$DH$127,$DF47,FALSE)</f>
        <v>9293510.3115496002</v>
      </c>
      <c r="O47" s="157">
        <f>HLOOKUP(O$1,[5]DatosVinculos!$B$1:$DH$127,$DF47,FALSE)</f>
        <v>1371475.665</v>
      </c>
      <c r="P47" s="157">
        <f>HLOOKUP(P$1,[5]DatosVinculos!$B$1:$DH$127,$DF47,FALSE)</f>
        <v>1706746.84549621</v>
      </c>
      <c r="Q47" s="157">
        <f>HLOOKUP(Q$1,[5]DatosVinculos!$B$1:$DH$127,$DF47,FALSE)</f>
        <v>7342186.4574383711</v>
      </c>
      <c r="R47" s="157">
        <f>HLOOKUP(R$1,[5]DatosVinculos!$B$1:$DH$127,$DF47,FALSE)</f>
        <v>7601163.5126537802</v>
      </c>
      <c r="S47" s="157">
        <f>HLOOKUP(S$1,[5]DatosVinculos!$B$1:$DH$127,$DF47,FALSE)</f>
        <v>369917.76850000012</v>
      </c>
      <c r="T47" s="157">
        <f>HLOOKUP(T$1,[5]DatosVinculos!$B$1:$DH$127,$DF47,FALSE)</f>
        <v>410214.77814317</v>
      </c>
      <c r="U47" s="157">
        <f>HLOOKUP(U$1,[5]DatosVinculos!$B$1:$DH$127,$DF47,FALSE)</f>
        <v>6972268.6885000002</v>
      </c>
      <c r="V47" s="157">
        <f>HLOOKUP(V$1,[5]DatosVinculos!$B$1:$DH$127,$DF47,FALSE)</f>
        <v>7176854.86625579</v>
      </c>
      <c r="W47" s="157">
        <f>HLOOKUP(W$1,[5]DatosVinculos!$B$1:$DH$127,$DF47,FALSE)</f>
        <v>2627411.8767162664</v>
      </c>
      <c r="X47" s="157">
        <f>HLOOKUP(X$1,[5]DatosVinculos!$B$1:$DH$127,$DF47,FALSE)</f>
        <v>2615417.4137742701</v>
      </c>
      <c r="Y47" s="157">
        <f>HLOOKUP(Y$1,[5]DatosVinculos!$B$1:$DH$127,$DF47,FALSE)</f>
        <v>81653.617812500001</v>
      </c>
      <c r="Z47" s="157">
        <f>HLOOKUP(Z$1,[5]DatosVinculos!$B$1:$DH$127,$DF47,FALSE)</f>
        <v>1102341.1467804001</v>
      </c>
      <c r="AA47" s="157">
        <f>HLOOKUP(AA$1,[5]DatosVinculos!$B$1:$DH$127,$DF47,FALSE)</f>
        <v>-150.5</v>
      </c>
      <c r="AB47" s="157">
        <f>HLOOKUP(AB$1,[5]DatosVinculos!$B$1:$DH$127,$DF47,FALSE)</f>
        <v>54.385567903738171</v>
      </c>
      <c r="AC47" s="157">
        <f>HLOOKUP(AC$1,[5]DatosVinculos!$B$1:$DH$127,$DF47,FALSE)</f>
        <v>54.479792916008002</v>
      </c>
      <c r="AD47" s="157">
        <f>HLOOKUP(AD$1,[5]DatosVinculos!$B$1:$DH$127,$DF47,FALSE)</f>
        <v>59.910684587442233</v>
      </c>
      <c r="AE47" s="157">
        <f>HLOOKUP(AE$1,[5]DatosVinculos!$B$1:$DH$127,$DF47,FALSE)</f>
        <v>59.881322164327401</v>
      </c>
      <c r="AF47" s="157">
        <f>HLOOKUP(AF$1,[5]DatosVinculos!$B$1:$DH$127,$DF47,FALSE)</f>
        <v>97.700450583333335</v>
      </c>
      <c r="AG47" s="157">
        <f>HLOOKUP(AG$1,[5]DatosVinculos!$B$1:$DH$127,$DF47,FALSE)</f>
        <v>98.096906232130493</v>
      </c>
      <c r="AH47" s="157">
        <f>HLOOKUP(AH$1,[5]DatosVinculos!$B$1:$DH$127,$DF47,FALSE)</f>
        <v>44.516939999999998</v>
      </c>
      <c r="AI47" s="157">
        <f>HLOOKUP(AI$1,[5]DatosVinculos!$B$1:$DH$127,$DF47,FALSE)</f>
        <v>44.391753326661998</v>
      </c>
      <c r="AJ47" s="157">
        <f>HLOOKUP(AJ$1,[5]DatosVinculos!$B$1:$DH$127,$DF47,FALSE)</f>
        <v>8.5833333333333321</v>
      </c>
      <c r="AK47" s="157">
        <f>HLOOKUP(AK$1,[5]DatosVinculos!$B$1:$DH$127,$DF47,FALSE)</f>
        <v>8.5833333333333321</v>
      </c>
      <c r="AL47" s="157">
        <f>HLOOKUP(AL$1,[5]DatosVinculos!$B$1:$DH$127,$DF47,FALSE)</f>
        <v>6.7</v>
      </c>
      <c r="AM47" s="157">
        <f>HLOOKUP(AM$1,[5]DatosVinculos!$B$1:$DH$127,$DF47,FALSE)</f>
        <v>86.888832716666698</v>
      </c>
      <c r="AN47" s="157">
        <f>HLOOKUP(AN$1,[5]DatosVinculos!$B$1:$DH$127,$DF47,FALSE)</f>
        <v>410.31968749999999</v>
      </c>
      <c r="AO47" s="157">
        <f>HLOOKUP(AO$1,[5]DatosVinculos!$B$1:$DH$127,$DF47,FALSE)</f>
        <v>1.1666666666666701</v>
      </c>
      <c r="AP47" s="157">
        <f>HLOOKUP(AP$1,[5]DatosVinculos!$B$1:$DH$127,$DF47,FALSE)</f>
        <v>19.766666666666701</v>
      </c>
      <c r="AQ47" s="157">
        <f>HLOOKUP(AQ$1,[5]DatosVinculos!$B$1:$DH$127,$DF47,FALSE)</f>
        <v>164.87727886666701</v>
      </c>
      <c r="AR47" s="157">
        <f>HLOOKUP(AR$1,[5]DatosVinculos!$B$1:$DH$127,$DF47,FALSE)</f>
        <v>93.858717874203663</v>
      </c>
      <c r="AS47" s="157">
        <f>HLOOKUP(AS$1,[5]DatosVinculos!$B$1:$DH$127,$DF47,FALSE)</f>
        <v>5.4061893750000003</v>
      </c>
      <c r="AT47" s="157">
        <f>HLOOKUP(AT$1,[5]DatosVinculos!$B$1:$DH$127,$DF47,FALSE)</f>
        <v>5.3633333333333333</v>
      </c>
      <c r="AU47" s="157">
        <f>HLOOKUP(AU$1,[5]DatosVinculos!$B$1:$DH$127,$DF47,FALSE)</f>
        <v>90.000000000000014</v>
      </c>
      <c r="AV47" s="157">
        <f>HLOOKUP(AV$1,[5]DatosVinculos!$B$1:$DH$127,$DF47,FALSE)</f>
        <v>90.000000000000014</v>
      </c>
      <c r="AW47" s="157">
        <f>HLOOKUP(AW$1,[5]DatosVinculos!$B$1:$DH$127,$DF47,FALSE)</f>
        <v>67.671994742639001</v>
      </c>
      <c r="AX47" s="157">
        <f>HLOOKUP(AX$1,[5]DatosVinculos!$B$1:$DH$127,$DF47,FALSE)</f>
        <v>85.584444349375588</v>
      </c>
      <c r="AY47" s="157">
        <f>HLOOKUP(AY$1,[5]DatosVinculos!$B$1:$DH$127,$DF47,FALSE)</f>
        <v>85.061415185252699</v>
      </c>
      <c r="AZ47" s="157">
        <f>HLOOKUP(AZ$1,[5]DatosVinculos!$B$1:$DH$127,$DF47,FALSE)</f>
        <v>614392.01886651851</v>
      </c>
      <c r="BA47" s="157">
        <f>HLOOKUP(BA$1,[5]DatosVinculos!$B$1:$DH$127,$DF47,FALSE)</f>
        <v>610637.30682195001</v>
      </c>
      <c r="BB47" s="157">
        <f>HLOOKUP(BB$1,[5]DatosVinculos!$B$1:$DH$127,$DF47,FALSE)</f>
        <v>46.545586096666668</v>
      </c>
      <c r="BC47" s="157">
        <f>HLOOKUP(BC$1,[5]DatosVinculos!$B$1:$DH$127,$DF47,FALSE)</f>
        <v>46.2920175013573</v>
      </c>
      <c r="BD47" s="157">
        <f>HLOOKUP(BD$1,[5]DatosVinculos!$B$1:$DH$127,$DF47,FALSE)</f>
        <v>334140.58861579827</v>
      </c>
      <c r="BE47" s="157">
        <f>HLOOKUP(BE$1,[5]DatosVinculos!$B$1:$DH$127,$DF47,FALSE)</f>
        <v>332320.27509518003</v>
      </c>
      <c r="BF47" s="157">
        <f>HLOOKUP(BF$1,[5]DatosVinculos!$B$1:$DH$127,$DF47,FALSE)</f>
        <v>88.614032755837286</v>
      </c>
      <c r="BG47" s="157">
        <f>HLOOKUP(BG$1,[5]DatosVinculos!$B$1:$DH$127,$DF47,FALSE)</f>
        <v>87.885945541733903</v>
      </c>
      <c r="BH47" s="157">
        <f>HLOOKUP(BH$1,[5]DatosVinculos!$B$1:$DH$127,$DF47,FALSE)</f>
        <v>592323.14808293071</v>
      </c>
      <c r="BI47" s="157">
        <f>HLOOKUP(BI$1,[5]DatosVinculos!$B$1:$DH$127,$DF47,FALSE)</f>
        <v>587456.39168659004</v>
      </c>
      <c r="BJ47" s="157">
        <f>HLOOKUP(BJ$1,[5]DatosVinculos!$B$1:$DH$127,$DF47,FALSE)</f>
        <v>48.193244956666668</v>
      </c>
      <c r="BK47" s="157">
        <f>HLOOKUP(BK$1,[5]DatosVinculos!$B$1:$DH$127,$DF47,FALSE)</f>
        <v>47.848025347828901</v>
      </c>
      <c r="BL47" s="157">
        <f>HLOOKUP(BL$1,[5]DatosVinculos!$B$1:$DH$127,$DF47,FALSE)</f>
        <v>322138.30791020184</v>
      </c>
      <c r="BM47" s="157">
        <f>HLOOKUP(BM$1,[5]DatosVinculos!$B$1:$DH$127,$DF47,FALSE)</f>
        <v>319830.75504135102</v>
      </c>
      <c r="BN47" s="157">
        <f>HLOOKUP(BN$1,[5]DatosVinculos!$B$1:$DH$127,$DF47,FALSE)</f>
        <v>83.786732368633736</v>
      </c>
      <c r="BO47" s="157">
        <f>HLOOKUP(BO$1,[5]DatosVinculos!$B$1:$DH$127,$DF47,FALSE)</f>
        <v>83.053097643096294</v>
      </c>
      <c r="BP47" s="157">
        <f>HLOOKUP(BP$1,[5]DatosVinculos!$B$1:$DH$127,$DF47,FALSE)</f>
        <v>358406.2632148363</v>
      </c>
      <c r="BQ47" s="157">
        <f>HLOOKUP(BQ$1,[5]DatosVinculos!$B$1:$DH$127,$DF47,FALSE)</f>
        <v>355268.06611502898</v>
      </c>
      <c r="BR47" s="157">
        <f>HLOOKUP(BR$1,[5]DatosVinculos!$B$1:$DH$127,$DF47,FALSE)</f>
        <v>45.56789022666667</v>
      </c>
      <c r="BS47" s="157">
        <f>HLOOKUP(BS$1,[5]DatosVinculos!$B$1:$DH$127,$DF47,FALSE)</f>
        <v>45.243018847907898</v>
      </c>
      <c r="BT47" s="157">
        <f>HLOOKUP(BT$1,[5]DatosVinculos!$B$1:$DH$127,$DF47,FALSE)</f>
        <v>194921.28165195536</v>
      </c>
      <c r="BU47" s="157">
        <f>HLOOKUP(BU$1,[5]DatosVinculos!$B$1:$DH$127,$DF47,FALSE)</f>
        <v>193531.61131171801</v>
      </c>
      <c r="BV47" s="157">
        <f>HLOOKUP(BV$1,[5]DatosVinculos!$B$1:$DH$127,$DF47,FALSE)</f>
        <v>73.115917444096041</v>
      </c>
      <c r="BW47" s="157">
        <f>HLOOKUP(BW$1,[5]DatosVinculos!$B$1:$DH$127,$DF47,FALSE)</f>
        <v>73.049218979300505</v>
      </c>
      <c r="BX47" s="157">
        <f>HLOOKUP(BX$1,[5]DatosVinculos!$B$1:$DH$127,$DF47,FALSE)</f>
        <v>756534.65690468554</v>
      </c>
      <c r="BY47" s="157">
        <f>HLOOKUP(BY$1,[5]DatosVinculos!$B$1:$DH$127,$DF47,FALSE)</f>
        <v>755844.52400478104</v>
      </c>
      <c r="BZ47" s="157">
        <f>HLOOKUP(BZ$1,[5]DatosVinculos!$B$1:$DH$127,$DF47,FALSE)</f>
        <v>39.764506929999996</v>
      </c>
      <c r="CA47" s="157">
        <f>HLOOKUP(CA$1,[5]DatosVinculos!$B$1:$DH$127,$DF47,FALSE)</f>
        <v>39.768252281863802</v>
      </c>
      <c r="CB47" s="157">
        <f>HLOOKUP(CB$1,[5]DatosVinculos!$B$1:$DH$127,$DF47,FALSE)</f>
        <v>411445.66954621038</v>
      </c>
      <c r="CC47" s="157">
        <f>HLOOKUP(CC$1,[5]DatosVinculos!$B$1:$DH$127,$DF47,FALSE)</f>
        <v>411484.422920115</v>
      </c>
      <c r="CD47" s="157">
        <f>HLOOKUP(CD$1,[5]DatosVinculos!$B$1:$DH$127,$DF47,FALSE)</f>
        <v>84.529475775698955</v>
      </c>
      <c r="CE47" s="157">
        <f>HLOOKUP(CE$1,[5]DatosVinculos!$B$1:$DH$127,$DF47,FALSE)</f>
        <v>83.687515881083499</v>
      </c>
      <c r="CF47" s="157">
        <f>HLOOKUP(CF$1,[5]DatosVinculos!$B$1:$DH$127,$DF47,FALSE)</f>
        <v>338249.58109019237</v>
      </c>
      <c r="CG47" s="157">
        <f>HLOOKUP(CG$1,[5]DatosVinculos!$B$1:$DH$127,$DF47,FALSE)</f>
        <v>334880.42992660298</v>
      </c>
      <c r="CH47" s="157">
        <f>HLOOKUP(CH$1,[5]DatosVinculos!$B$1:$DH$127,$DF47,FALSE)</f>
        <v>45.971835446666667</v>
      </c>
      <c r="CI47" s="157">
        <f>HLOOKUP(CI$1,[5]DatosVinculos!$B$1:$DH$127,$DF47,FALSE)</f>
        <v>45.585177579730797</v>
      </c>
      <c r="CJ47" s="157">
        <f>HLOOKUP(CJ$1,[5]DatosVinculos!$B$1:$DH$127,$DF47,FALSE)</f>
        <v>183958.95560791649</v>
      </c>
      <c r="CK47" s="157">
        <f>HLOOKUP(CK$1,[5]DatosVinculos!$B$1:$DH$127,$DF47,FALSE)</f>
        <v>182411.72181374501</v>
      </c>
      <c r="CL47" s="157">
        <f>HLOOKUP(CL$1,[5]DatosVinculos!$B$1:$DH$127,$DF47,FALSE)</f>
        <v>5457.2050129999998</v>
      </c>
      <c r="CM47" s="157">
        <f>HLOOKUP(CM$1,[5]DatosVinculos!$B$1:$DH$127,$DF47,FALSE)</f>
        <v>5457.0181624569104</v>
      </c>
      <c r="CN47" s="157">
        <f>HLOOKUP(CN$1,[5]DatosVinculos!$B$1:$DH$127,$DF47,FALSE)</f>
        <v>174.8160231</v>
      </c>
      <c r="CO47" s="157">
        <f>HLOOKUP(CO$1,[5]DatosVinculos!$B$1:$DH$127,$DF47,FALSE)</f>
        <v>175.271443843062</v>
      </c>
      <c r="CP47" s="157">
        <f>HLOOKUP(CP$1,[5]DatosVinculos!$B$1:$DH$127,$DF47,FALSE)</f>
        <v>45.183329000000001</v>
      </c>
      <c r="CQ47" s="157">
        <f>HLOOKUP(CQ$1,[5]DatosVinculos!$B$1:$DH$127,$DF47,FALSE)</f>
        <v>45.314770925633297</v>
      </c>
      <c r="CR47" s="157">
        <f>HLOOKUP(CR$1,[5]DatosVinculos!$B$1:$DH$127,$DF47,FALSE)</f>
        <v>43.572657</v>
      </c>
      <c r="CS47" s="157">
        <f>HLOOKUP(CS$1,[5]DatosVinculos!$B$1:$DH$127,$DF47,FALSE)</f>
        <v>43.885201977720499</v>
      </c>
      <c r="CT47" s="157">
        <f>HLOOKUP(CT$1,[5]DatosVinculos!$B$1:$DH$127,$DF47,FALSE)</f>
        <v>5175.2319289999996</v>
      </c>
      <c r="CU47" s="157">
        <f>HLOOKUP(CU$1,[5]DatosVinculos!$B$1:$DH$127,$DF47,FALSE)</f>
        <v>5174.1640374241897</v>
      </c>
      <c r="CV47" s="157">
        <f>HLOOKUP(CV$1,[5]DatosVinculos!$B$1:$DH$127,$DF47,FALSE)</f>
        <v>45.29263306</v>
      </c>
      <c r="CW47" s="157">
        <f>HLOOKUP(CW$1,[5]DatosVinculos!$B$1:$DH$127,$DF47,FALSE)</f>
        <v>45.3820034912738</v>
      </c>
      <c r="CX47" s="157">
        <f>HLOOKUP(CX$1,[5]DatosVinculos!$B$1:$DH$127,$DF47,FALSE)</f>
        <v>10136.101570000001</v>
      </c>
      <c r="CY47" s="157">
        <f>HLOOKUP(CY$1,[5]DatosVinculos!$B$1:$DH$127,$DF47,FALSE)</f>
        <v>5875.3142989999997</v>
      </c>
      <c r="CZ47" s="157">
        <f>HLOOKUP(CZ$1,[5]DatosVinculos!$B$1:$DH$127,$DF47,FALSE)</f>
        <v>5875.5311339856898</v>
      </c>
      <c r="DA47" s="157">
        <f>HLOOKUP(DA$1,[5]DatosVinculos!$B$1:$DH$127,$DF47,FALSE)</f>
        <v>7.1163730909999998</v>
      </c>
      <c r="DB47" s="157">
        <f>HLOOKUP(DB$1,[5]DatosVinculos!$B$1:$DH$127,$DF47,FALSE)</f>
        <v>7.03932256376038</v>
      </c>
      <c r="DC47" s="157">
        <f>HLOOKUP(DC$1,[5]DatosVinculos!$B$1:$DH$127,$DF47,FALSE)</f>
        <v>2.2540638099288399</v>
      </c>
      <c r="DD47" s="157">
        <f>HLOOKUP(DD$1,[5]DatosVinculos!$B$1:$DH$127,$DF47,FALSE)</f>
        <v>1.8650997397170299</v>
      </c>
      <c r="DF47">
        <v>47</v>
      </c>
    </row>
    <row r="48" spans="1:110">
      <c r="A48" t="s">
        <v>52</v>
      </c>
      <c r="B48" s="157">
        <f>HLOOKUP(B$1,[5]DatosVinculos!$B$1:$DH$127,$DF48,FALSE)</f>
        <v>14142959.640000001</v>
      </c>
      <c r="C48" s="157">
        <f>HLOOKUP(C$1,[5]DatosVinculos!$B$1:$DH$127,$DF48,FALSE)</f>
        <v>13924969.3475412</v>
      </c>
      <c r="D48" s="157">
        <f>HLOOKUP(D$1,[5]DatosVinculos!$B$1:$DH$127,$DF48,FALSE)</f>
        <v>8048401.6849999996</v>
      </c>
      <c r="E48" s="157">
        <f>HLOOKUP(E$1,[5]DatosVinculos!$B$1:$DH$127,$DF48,FALSE)</f>
        <v>10058295.84</v>
      </c>
      <c r="F48" s="157">
        <f>HLOOKUP(F$1,[5]DatosVinculos!$B$1:$DH$127,$DF48,FALSE)</f>
        <v>9877694.5371645596</v>
      </c>
      <c r="G48" s="157">
        <f>HLOOKUP(G$1,[5]DatosVinculos!$B$1:$DH$127,$DF48,FALSE)</f>
        <v>3139292.8820000002</v>
      </c>
      <c r="H48" s="157">
        <f>HLOOKUP(H$1,[5]DatosVinculos!$B$1:$DH$127,$DF48,FALSE)</f>
        <v>3073944.9482212299</v>
      </c>
      <c r="I48" s="157">
        <f>HLOOKUP(I$1,[5]DatosVinculos!$B$1:$DH$127,$DF48,FALSE)</f>
        <v>2397952.5780000002</v>
      </c>
      <c r="J48" s="157">
        <f>HLOOKUP(J$1,[5]DatosVinculos!$B$1:$DH$127,$DF48,FALSE)</f>
        <v>2384844.4474504599</v>
      </c>
      <c r="K48" s="157">
        <f>HLOOKUP(K$1,[5]DatosVinculos!$B$1:$DH$127,$DF48,FALSE)</f>
        <v>2063398.983</v>
      </c>
      <c r="L48" s="157">
        <f>HLOOKUP(L$1,[5]DatosVinculos!$B$1:$DH$127,$DF48,FALSE)</f>
        <v>2046691.2761379001</v>
      </c>
      <c r="M48" s="157">
        <f>HLOOKUP(M$1,[5]DatosVinculos!$B$1:$DH$127,$DF48,FALSE)</f>
        <v>9449613.3942821082</v>
      </c>
      <c r="N48" s="157">
        <f>HLOOKUP(N$1,[5]DatosVinculos!$B$1:$DH$127,$DF48,FALSE)</f>
        <v>9382889.5476918407</v>
      </c>
      <c r="O48" s="157">
        <f>HLOOKUP(O$1,[5]DatosVinculos!$B$1:$DH$127,$DF48,FALSE)</f>
        <v>1796509.6980000003</v>
      </c>
      <c r="P48" s="157">
        <f>HLOOKUP(P$1,[5]DatosVinculos!$B$1:$DH$127,$DF48,FALSE)</f>
        <v>1729256.6151286501</v>
      </c>
      <c r="Q48" s="157">
        <f>HLOOKUP(Q$1,[5]DatosVinculos!$B$1:$DH$127,$DF48,FALSE)</f>
        <v>7695147.6775218928</v>
      </c>
      <c r="R48" s="157">
        <f>HLOOKUP(R$1,[5]DatosVinculos!$B$1:$DH$127,$DF48,FALSE)</f>
        <v>7685855.5973975398</v>
      </c>
      <c r="S48" s="157">
        <f>HLOOKUP(S$1,[5]DatosVinculos!$B$1:$DH$127,$DF48,FALSE)</f>
        <v>419537.49520000006</v>
      </c>
      <c r="T48" s="157">
        <f>HLOOKUP(T$1,[5]DatosVinculos!$B$1:$DH$127,$DF48,FALSE)</f>
        <v>421172.86498153402</v>
      </c>
      <c r="U48" s="157">
        <f>HLOOKUP(U$1,[5]DatosVinculos!$B$1:$DH$127,$DF48,FALSE)</f>
        <v>7275610.1818000004</v>
      </c>
      <c r="V48" s="157">
        <f>HLOOKUP(V$1,[5]DatosVinculos!$B$1:$DH$127,$DF48,FALSE)</f>
        <v>7264602.7071204903</v>
      </c>
      <c r="W48" s="157">
        <f>HLOOKUP(W$1,[5]DatosVinculos!$B$1:$DH$127,$DF48,FALSE)</f>
        <v>2586638.2893599281</v>
      </c>
      <c r="X48" s="157">
        <f>HLOOKUP(X$1,[5]DatosVinculos!$B$1:$DH$127,$DF48,FALSE)</f>
        <v>2625270.9774031802</v>
      </c>
      <c r="Y48" s="157">
        <f>HLOOKUP(Y$1,[5]DatosVinculos!$B$1:$DH$127,$DF48,FALSE)</f>
        <v>149287.47754098353</v>
      </c>
      <c r="Z48" s="157">
        <f>HLOOKUP(Z$1,[5]DatosVinculos!$B$1:$DH$127,$DF48,FALSE)</f>
        <v>1514069.6158871129</v>
      </c>
      <c r="AA48" s="157">
        <f>HLOOKUP(AA$1,[5]DatosVinculos!$B$1:$DH$127,$DF48,FALSE)</f>
        <v>-254.1</v>
      </c>
      <c r="AB48" s="157">
        <f>HLOOKUP(AB$1,[5]DatosVinculos!$B$1:$DH$127,$DF48,FALSE)</f>
        <v>55.673276955316624</v>
      </c>
      <c r="AC48" s="157">
        <f>HLOOKUP(AC$1,[5]DatosVinculos!$B$1:$DH$127,$DF48,FALSE)</f>
        <v>55.786576828172997</v>
      </c>
      <c r="AD48" s="157">
        <f>HLOOKUP(AD$1,[5]DatosVinculos!$B$1:$DH$127,$DF48,FALSE)</f>
        <v>61.049409379114628</v>
      </c>
      <c r="AE48" s="157">
        <f>HLOOKUP(AE$1,[5]DatosVinculos!$B$1:$DH$127,$DF48,FALSE)</f>
        <v>60.820296306241403</v>
      </c>
      <c r="AF48" s="157">
        <f>HLOOKUP(AF$1,[5]DatosVinculos!$B$1:$DH$127,$DF48,FALSE)</f>
        <v>98.740224689999991</v>
      </c>
      <c r="AG48" s="157">
        <f>HLOOKUP(AG$1,[5]DatosVinculos!$B$1:$DH$127,$DF48,FALSE)</f>
        <v>98.287471001280593</v>
      </c>
      <c r="AH48" s="157">
        <f>HLOOKUP(AH$1,[5]DatosVinculos!$B$1:$DH$127,$DF48,FALSE)</f>
        <v>45.525107130000002</v>
      </c>
      <c r="AI48" s="157">
        <f>HLOOKUP(AI$1,[5]DatosVinculos!$B$1:$DH$127,$DF48,FALSE)</f>
        <v>45.3863720219058</v>
      </c>
      <c r="AJ48" s="157">
        <f>HLOOKUP(AJ$1,[5]DatosVinculos!$B$1:$DH$127,$DF48,FALSE)</f>
        <v>7.9583333333333313</v>
      </c>
      <c r="AK48" s="157">
        <f>HLOOKUP(AK$1,[5]DatosVinculos!$B$1:$DH$127,$DF48,FALSE)</f>
        <v>7.9583333333333313</v>
      </c>
      <c r="AL48" s="157">
        <f>HLOOKUP(AL$1,[5]DatosVinculos!$B$1:$DH$127,$DF48,FALSE)</f>
        <v>7.4366666666666701</v>
      </c>
      <c r="AM48" s="157">
        <f>HLOOKUP(AM$1,[5]DatosVinculos!$B$1:$DH$127,$DF48,FALSE)</f>
        <v>84.186495679999993</v>
      </c>
      <c r="AN48" s="157">
        <f>HLOOKUP(AN$1,[5]DatosVinculos!$B$1:$DH$127,$DF48,FALSE)</f>
        <v>408.11229508196698</v>
      </c>
      <c r="AO48" s="157">
        <f>HLOOKUP(AO$1,[5]DatosVinculos!$B$1:$DH$127,$DF48,FALSE)</f>
        <v>1.12666666666667</v>
      </c>
      <c r="AP48" s="157">
        <f>HLOOKUP(AP$1,[5]DatosVinculos!$B$1:$DH$127,$DF48,FALSE)</f>
        <v>21.733333333333299</v>
      </c>
      <c r="AQ48" s="157">
        <f>HLOOKUP(AQ$1,[5]DatosVinculos!$B$1:$DH$127,$DF48,FALSE)</f>
        <v>164.40529446666699</v>
      </c>
      <c r="AR48" s="157">
        <f>HLOOKUP(AR$1,[5]DatosVinculos!$B$1:$DH$127,$DF48,FALSE)</f>
        <v>94.792728109349696</v>
      </c>
      <c r="AS48" s="157">
        <f>HLOOKUP(AS$1,[5]DatosVinculos!$B$1:$DH$127,$DF48,FALSE)</f>
        <v>5.5197240983606504</v>
      </c>
      <c r="AT48" s="157">
        <f>HLOOKUP(AT$1,[5]DatosVinculos!$B$1:$DH$127,$DF48,FALSE)</f>
        <v>5.2433333333333332</v>
      </c>
      <c r="AU48" s="157">
        <f>HLOOKUP(AU$1,[5]DatosVinculos!$B$1:$DH$127,$DF48,FALSE)</f>
        <v>77.834999999999994</v>
      </c>
      <c r="AV48" s="157">
        <f>HLOOKUP(AV$1,[5]DatosVinculos!$B$1:$DH$127,$DF48,FALSE)</f>
        <v>77.834999999999994</v>
      </c>
      <c r="AW48" s="157">
        <f>HLOOKUP(AW$1,[5]DatosVinculos!$B$1:$DH$127,$DF48,FALSE)</f>
        <v>65.254046226140005</v>
      </c>
      <c r="AX48" s="157">
        <f>HLOOKUP(AX$1,[5]DatosVinculos!$B$1:$DH$127,$DF48,FALSE)</f>
        <v>86.00990954499072</v>
      </c>
      <c r="AY48" s="157">
        <f>HLOOKUP(AY$1,[5]DatosVinculos!$B$1:$DH$127,$DF48,FALSE)</f>
        <v>85.736867837008802</v>
      </c>
      <c r="AZ48" s="157">
        <f>HLOOKUP(AZ$1,[5]DatosVinculos!$B$1:$DH$127,$DF48,FALSE)</f>
        <v>617446.34050731012</v>
      </c>
      <c r="BA48" s="157">
        <f>HLOOKUP(BA$1,[5]DatosVinculos!$B$1:$DH$127,$DF48,FALSE)</f>
        <v>615486.23376715998</v>
      </c>
      <c r="BB48" s="157">
        <f>HLOOKUP(BB$1,[5]DatosVinculos!$B$1:$DH$127,$DF48,FALSE)</f>
        <v>47.884535149999998</v>
      </c>
      <c r="BC48" s="157">
        <f>HLOOKUP(BC$1,[5]DatosVinculos!$B$1:$DH$127,$DF48,FALSE)</f>
        <v>47.808458699977997</v>
      </c>
      <c r="BD48" s="157">
        <f>HLOOKUP(BD$1,[5]DatosVinculos!$B$1:$DH$127,$DF48,FALSE)</f>
        <v>343752.61120110209</v>
      </c>
      <c r="BE48" s="157">
        <f>HLOOKUP(BE$1,[5]DatosVinculos!$B$1:$DH$127,$DF48,FALSE)</f>
        <v>343206.47499530402</v>
      </c>
      <c r="BF48" s="157">
        <f>HLOOKUP(BF$1,[5]DatosVinculos!$B$1:$DH$127,$DF48,FALSE)</f>
        <v>88.595132004870663</v>
      </c>
      <c r="BG48" s="157">
        <f>HLOOKUP(BG$1,[5]DatosVinculos!$B$1:$DH$127,$DF48,FALSE)</f>
        <v>88.331782140485799</v>
      </c>
      <c r="BH48" s="157">
        <f>HLOOKUP(BH$1,[5]DatosVinculos!$B$1:$DH$127,$DF48,FALSE)</f>
        <v>592196.80971455364</v>
      </c>
      <c r="BI48" s="157">
        <f>HLOOKUP(BI$1,[5]DatosVinculos!$B$1:$DH$127,$DF48,FALSE)</f>
        <v>590436.49911980599</v>
      </c>
      <c r="BJ48" s="157">
        <f>HLOOKUP(BJ$1,[5]DatosVinculos!$B$1:$DH$127,$DF48,FALSE)</f>
        <v>49.323813209999997</v>
      </c>
      <c r="BK48" s="157">
        <f>HLOOKUP(BK$1,[5]DatosVinculos!$B$1:$DH$127,$DF48,FALSE)</f>
        <v>49.259787091274802</v>
      </c>
      <c r="BL48" s="157">
        <f>HLOOKUP(BL$1,[5]DatosVinculos!$B$1:$DH$127,$DF48,FALSE)</f>
        <v>329695.36999293283</v>
      </c>
      <c r="BM48" s="157">
        <f>HLOOKUP(BM$1,[5]DatosVinculos!$B$1:$DH$127,$DF48,FALSE)</f>
        <v>329267.39994102402</v>
      </c>
      <c r="BN48" s="157">
        <f>HLOOKUP(BN$1,[5]DatosVinculos!$B$1:$DH$127,$DF48,FALSE)</f>
        <v>83.669030686636518</v>
      </c>
      <c r="BO48" s="157">
        <f>HLOOKUP(BO$1,[5]DatosVinculos!$B$1:$DH$127,$DF48,FALSE)</f>
        <v>83.522937817826602</v>
      </c>
      <c r="BP48" s="157">
        <f>HLOOKUP(BP$1,[5]DatosVinculos!$B$1:$DH$127,$DF48,FALSE)</f>
        <v>357902.78230770264</v>
      </c>
      <c r="BQ48" s="157">
        <f>HLOOKUP(BQ$1,[5]DatosVinculos!$B$1:$DH$127,$DF48,FALSE)</f>
        <v>357277.85521398898</v>
      </c>
      <c r="BR48" s="157">
        <f>HLOOKUP(BR$1,[5]DatosVinculos!$B$1:$DH$127,$DF48,FALSE)</f>
        <v>46.581291180000001</v>
      </c>
      <c r="BS48" s="157">
        <f>HLOOKUP(BS$1,[5]DatosVinculos!$B$1:$DH$127,$DF48,FALSE)</f>
        <v>46.553758490794102</v>
      </c>
      <c r="BT48" s="157">
        <f>HLOOKUP(BT$1,[5]DatosVinculos!$B$1:$DH$127,$DF48,FALSE)</f>
        <v>199256.20722495124</v>
      </c>
      <c r="BU48" s="157">
        <f>HLOOKUP(BU$1,[5]DatosVinculos!$B$1:$DH$127,$DF48,FALSE)</f>
        <v>199138.43334857901</v>
      </c>
      <c r="BV48" s="157">
        <f>HLOOKUP(BV$1,[5]DatosVinculos!$B$1:$DH$127,$DF48,FALSE)</f>
        <v>73.831684669212407</v>
      </c>
      <c r="BW48" s="157">
        <f>HLOOKUP(BW$1,[5]DatosVinculos!$B$1:$DH$127,$DF48,FALSE)</f>
        <v>73.665855719208295</v>
      </c>
      <c r="BX48" s="157">
        <f>HLOOKUP(BX$1,[5]DatosVinculos!$B$1:$DH$127,$DF48,FALSE)</f>
        <v>763940.74207746703</v>
      </c>
      <c r="BY48" s="157">
        <f>HLOOKUP(BY$1,[5]DatosVinculos!$B$1:$DH$127,$DF48,FALSE)</f>
        <v>762224.900271522</v>
      </c>
      <c r="BZ48" s="157">
        <f>HLOOKUP(BZ$1,[5]DatosVinculos!$B$1:$DH$127,$DF48,FALSE)</f>
        <v>41.104518286666668</v>
      </c>
      <c r="CA48" s="157">
        <f>HLOOKUP(CA$1,[5]DatosVinculos!$B$1:$DH$127,$DF48,FALSE)</f>
        <v>41.097679597296597</v>
      </c>
      <c r="CB48" s="157">
        <f>HLOOKUP(CB$1,[5]DatosVinculos!$B$1:$DH$127,$DF48,FALSE)</f>
        <v>425310.84511128924</v>
      </c>
      <c r="CC48" s="157">
        <f>HLOOKUP(CC$1,[5]DatosVinculos!$B$1:$DH$127,$DF48,FALSE)</f>
        <v>425240.08479331201</v>
      </c>
      <c r="CD48" s="157">
        <f>HLOOKUP(CD$1,[5]DatosVinculos!$B$1:$DH$127,$DF48,FALSE)</f>
        <v>84.364060698331173</v>
      </c>
      <c r="CE48" s="157">
        <f>HLOOKUP(CE$1,[5]DatosVinculos!$B$1:$DH$127,$DF48,FALSE)</f>
        <v>84.167380854550601</v>
      </c>
      <c r="CF48" s="157">
        <f>HLOOKUP(CF$1,[5]DatosVinculos!$B$1:$DH$127,$DF48,FALSE)</f>
        <v>337587.66310108616</v>
      </c>
      <c r="CG48" s="157">
        <f>HLOOKUP(CG$1,[5]DatosVinculos!$B$1:$DH$127,$DF48,FALSE)</f>
        <v>336800.63734263898</v>
      </c>
      <c r="CH48" s="157">
        <f>HLOOKUP(CH$1,[5]DatosVinculos!$B$1:$DH$127,$DF48,FALSE)</f>
        <v>46.968237163333335</v>
      </c>
      <c r="CI48" s="157">
        <f>HLOOKUP(CI$1,[5]DatosVinculos!$B$1:$DH$127,$DF48,FALSE)</f>
        <v>46.899881753796201</v>
      </c>
      <c r="CJ48" s="157">
        <f>HLOOKUP(CJ$1,[5]DatosVinculos!$B$1:$DH$127,$DF48,FALSE)</f>
        <v>187946.11464524892</v>
      </c>
      <c r="CK48" s="157">
        <f>HLOOKUP(CK$1,[5]DatosVinculos!$B$1:$DH$127,$DF48,FALSE)</f>
        <v>187672.58652443299</v>
      </c>
      <c r="CL48" s="157">
        <f>HLOOKUP(CL$1,[5]DatosVinculos!$B$1:$DH$127,$DF48,FALSE)</f>
        <v>5516.108964</v>
      </c>
      <c r="CM48" s="157">
        <f>HLOOKUP(CM$1,[5]DatosVinculos!$B$1:$DH$127,$DF48,FALSE)</f>
        <v>5515.3531371978897</v>
      </c>
      <c r="CN48" s="157">
        <f>HLOOKUP(CN$1,[5]DatosVinculos!$B$1:$DH$127,$DF48,FALSE)</f>
        <v>177.67421680000001</v>
      </c>
      <c r="CO48" s="157">
        <f>HLOOKUP(CO$1,[5]DatosVinculos!$B$1:$DH$127,$DF48,FALSE)</f>
        <v>176.15992740259199</v>
      </c>
      <c r="CP48" s="157">
        <f>HLOOKUP(CP$1,[5]DatosVinculos!$B$1:$DH$127,$DF48,FALSE)</f>
        <v>45.104782999999998</v>
      </c>
      <c r="CQ48" s="157">
        <f>HLOOKUP(CQ$1,[5]DatosVinculos!$B$1:$DH$127,$DF48,FALSE)</f>
        <v>44.935816712861602</v>
      </c>
      <c r="CR48" s="157">
        <f>HLOOKUP(CR$1,[5]DatosVinculos!$B$1:$DH$127,$DF48,FALSE)</f>
        <v>42.444372999999999</v>
      </c>
      <c r="CS48" s="157">
        <f>HLOOKUP(CS$1,[5]DatosVinculos!$B$1:$DH$127,$DF48,FALSE)</f>
        <v>42.5861590808275</v>
      </c>
      <c r="CT48" s="157">
        <f>HLOOKUP(CT$1,[5]DatosVinculos!$B$1:$DH$127,$DF48,FALSE)</f>
        <v>5229.4976969999998</v>
      </c>
      <c r="CU48" s="157">
        <f>HLOOKUP(CU$1,[5]DatosVinculos!$B$1:$DH$127,$DF48,FALSE)</f>
        <v>5232.0737023592101</v>
      </c>
      <c r="CV48" s="157">
        <f>HLOOKUP(CV$1,[5]DatosVinculos!$B$1:$DH$127,$DF48,FALSE)</f>
        <v>45.128200360000001</v>
      </c>
      <c r="CW48" s="157">
        <f>HLOOKUP(CW$1,[5]DatosVinculos!$B$1:$DH$127,$DF48,FALSE)</f>
        <v>44.964705960127702</v>
      </c>
      <c r="CX48" s="157">
        <f>HLOOKUP(CX$1,[5]DatosVinculos!$B$1:$DH$127,$DF48,FALSE)</f>
        <v>10180.791569999999</v>
      </c>
      <c r="CY48" s="157">
        <f>HLOOKUP(CY$1,[5]DatosVinculos!$B$1:$DH$127,$DF48,FALSE)</f>
        <v>5883.1383750000005</v>
      </c>
      <c r="CZ48" s="157">
        <f>HLOOKUP(CZ$1,[5]DatosVinculos!$B$1:$DH$127,$DF48,FALSE)</f>
        <v>5885.8738056798702</v>
      </c>
      <c r="DA48" s="157">
        <f>HLOOKUP(DA$1,[5]DatosVinculos!$B$1:$DH$127,$DF48,FALSE)</f>
        <v>6.2386669850000001</v>
      </c>
      <c r="DB48" s="157">
        <f>HLOOKUP(DB$1,[5]DatosVinculos!$B$1:$DH$127,$DF48,FALSE)</f>
        <v>6.2727827789137702</v>
      </c>
      <c r="DC48" s="157">
        <f>HLOOKUP(DC$1,[5]DatosVinculos!$B$1:$DH$127,$DF48,FALSE)</f>
        <v>1.8193237437379388</v>
      </c>
      <c r="DD48" s="157">
        <f>HLOOKUP(DD$1,[5]DatosVinculos!$B$1:$DH$127,$DF48,FALSE)</f>
        <v>1.84552910678493</v>
      </c>
      <c r="DF48">
        <v>48</v>
      </c>
    </row>
    <row r="49" spans="1:110">
      <c r="A49" t="s">
        <v>53</v>
      </c>
      <c r="B49" s="157">
        <f>HLOOKUP(B$1,[5]DatosVinculos!$B$1:$DH$127,$DF49,FALSE)</f>
        <v>13819141.35</v>
      </c>
      <c r="C49" s="157">
        <f>HLOOKUP(C$1,[5]DatosVinculos!$B$1:$DH$127,$DF49,FALSE)</f>
        <v>14088600.192273101</v>
      </c>
      <c r="D49" s="157">
        <f>HLOOKUP(D$1,[5]DatosVinculos!$B$1:$DH$127,$DF49,FALSE)</f>
        <v>7778034.0020000003</v>
      </c>
      <c r="E49" s="157">
        <f>HLOOKUP(E$1,[5]DatosVinculos!$B$1:$DH$127,$DF49,FALSE)</f>
        <v>9681613.7689999994</v>
      </c>
      <c r="F49" s="157">
        <f>HLOOKUP(F$1,[5]DatosVinculos!$B$1:$DH$127,$DF49,FALSE)</f>
        <v>9952357.8259970192</v>
      </c>
      <c r="G49" s="157">
        <f>HLOOKUP(G$1,[5]DatosVinculos!$B$1:$DH$127,$DF49,FALSE)</f>
        <v>3129578.0720000002</v>
      </c>
      <c r="H49" s="157">
        <f>HLOOKUP(H$1,[5]DatosVinculos!$B$1:$DH$127,$DF49,FALSE)</f>
        <v>3137722.3575468399</v>
      </c>
      <c r="I49" s="157">
        <f>HLOOKUP(I$1,[5]DatosVinculos!$B$1:$DH$127,$DF49,FALSE)</f>
        <v>2518575.2200000002</v>
      </c>
      <c r="J49" s="157">
        <f>HLOOKUP(J$1,[5]DatosVinculos!$B$1:$DH$127,$DF49,FALSE)</f>
        <v>2501671.8649139199</v>
      </c>
      <c r="K49" s="157">
        <f>HLOOKUP(K$1,[5]DatosVinculos!$B$1:$DH$127,$DF49,FALSE)</f>
        <v>2185023.6880000001</v>
      </c>
      <c r="L49" s="157">
        <f>HLOOKUP(L$1,[5]DatosVinculos!$B$1:$DH$127,$DF49,FALSE)</f>
        <v>2155223.34993141</v>
      </c>
      <c r="M49" s="157">
        <f>HLOOKUP(M$1,[5]DatosVinculos!$B$1:$DH$127,$DF49,FALSE)</f>
        <v>9364488.6112962123</v>
      </c>
      <c r="N49" s="157">
        <f>HLOOKUP(N$1,[5]DatosVinculos!$B$1:$DH$127,$DF49,FALSE)</f>
        <v>9473097.5723731797</v>
      </c>
      <c r="O49" s="157">
        <f>HLOOKUP(O$1,[5]DatosVinculos!$B$1:$DH$127,$DF49,FALSE)</f>
        <v>1795337.5159999998</v>
      </c>
      <c r="P49" s="157">
        <f>HLOOKUP(P$1,[5]DatosVinculos!$B$1:$DH$127,$DF49,FALSE)</f>
        <v>1751322.5487885301</v>
      </c>
      <c r="Q49" s="157">
        <f>HLOOKUP(Q$1,[5]DatosVinculos!$B$1:$DH$127,$DF49,FALSE)</f>
        <v>7614246.4657389699</v>
      </c>
      <c r="R49" s="157">
        <f>HLOOKUP(R$1,[5]DatosVinculos!$B$1:$DH$127,$DF49,FALSE)</f>
        <v>7755900.8750358</v>
      </c>
      <c r="S49" s="157">
        <f>HLOOKUP(S$1,[5]DatosVinculos!$B$1:$DH$127,$DF49,FALSE)</f>
        <v>399267.67860000004</v>
      </c>
      <c r="T49" s="157">
        <f>HLOOKUP(T$1,[5]DatosVinculos!$B$1:$DH$127,$DF49,FALSE)</f>
        <v>405285.32390398398</v>
      </c>
      <c r="U49" s="157">
        <f>HLOOKUP(U$1,[5]DatosVinculos!$B$1:$DH$127,$DF49,FALSE)</f>
        <v>7214978.7873999998</v>
      </c>
      <c r="V49" s="157">
        <f>HLOOKUP(V$1,[5]DatosVinculos!$B$1:$DH$127,$DF49,FALSE)</f>
        <v>7364591.9178876597</v>
      </c>
      <c r="W49" s="157">
        <f>HLOOKUP(W$1,[5]DatosVinculos!$B$1:$DH$127,$DF49,FALSE)</f>
        <v>2502023.3594227317</v>
      </c>
      <c r="X49" s="157">
        <f>HLOOKUP(X$1,[5]DatosVinculos!$B$1:$DH$127,$DF49,FALSE)</f>
        <v>2606540.8856756701</v>
      </c>
      <c r="Y49" s="157">
        <f>HLOOKUP(Y$1,[5]DatosVinculos!$B$1:$DH$127,$DF49,FALSE)</f>
        <v>-263481.87019354821</v>
      </c>
      <c r="Z49" s="157">
        <f>HLOOKUP(Z$1,[5]DatosVinculos!$B$1:$DH$127,$DF49,FALSE)</f>
        <v>1349825.31802106</v>
      </c>
      <c r="AA49" s="157">
        <f>HLOOKUP(AA$1,[5]DatosVinculos!$B$1:$DH$127,$DF49,FALSE)</f>
        <v>-1200.3</v>
      </c>
      <c r="AB49" s="157">
        <f>HLOOKUP(AB$1,[5]DatosVinculos!$B$1:$DH$127,$DF49,FALSE)</f>
        <v>56.393417562360504</v>
      </c>
      <c r="AC49" s="157">
        <f>HLOOKUP(AC$1,[5]DatosVinculos!$B$1:$DH$127,$DF49,FALSE)</f>
        <v>56.368630991511303</v>
      </c>
      <c r="AD49" s="157">
        <f>HLOOKUP(AD$1,[5]DatosVinculos!$B$1:$DH$127,$DF49,FALSE)</f>
        <v>61.775317681423502</v>
      </c>
      <c r="AE49" s="157">
        <f>HLOOKUP(AE$1,[5]DatosVinculos!$B$1:$DH$127,$DF49,FALSE)</f>
        <v>61.8549532489954</v>
      </c>
      <c r="AF49" s="157">
        <f>HLOOKUP(AF$1,[5]DatosVinculos!$B$1:$DH$127,$DF49,FALSE)</f>
        <v>98.841255489999995</v>
      </c>
      <c r="AG49" s="157">
        <f>HLOOKUP(AG$1,[5]DatosVinculos!$B$1:$DH$127,$DF49,FALSE)</f>
        <v>98.974748181382793</v>
      </c>
      <c r="AH49" s="157">
        <f>HLOOKUP(AH$1,[5]DatosVinculos!$B$1:$DH$127,$DF49,FALSE)</f>
        <v>46.279176929999998</v>
      </c>
      <c r="AI49" s="157">
        <f>HLOOKUP(AI$1,[5]DatosVinculos!$B$1:$DH$127,$DF49,FALSE)</f>
        <v>46.340570917461903</v>
      </c>
      <c r="AJ49" s="157">
        <f>HLOOKUP(AJ$1,[5]DatosVinculos!$B$1:$DH$127,$DF49,FALSE)</f>
        <v>7.3333333333333304</v>
      </c>
      <c r="AK49" s="157">
        <f>HLOOKUP(AK$1,[5]DatosVinculos!$B$1:$DH$127,$DF49,FALSE)</f>
        <v>7.3333333333333304</v>
      </c>
      <c r="AL49" s="157">
        <f>HLOOKUP(AL$1,[5]DatosVinculos!$B$1:$DH$127,$DF49,FALSE)</f>
        <v>7.5</v>
      </c>
      <c r="AM49" s="157">
        <f>HLOOKUP(AM$1,[5]DatosVinculos!$B$1:$DH$127,$DF49,FALSE)</f>
        <v>83.808875599999993</v>
      </c>
      <c r="AN49" s="157">
        <f>HLOOKUP(AN$1,[5]DatosVinculos!$B$1:$DH$127,$DF49,FALSE)</f>
        <v>411.17645161290301</v>
      </c>
      <c r="AO49" s="157">
        <f>HLOOKUP(AO$1,[5]DatosVinculos!$B$1:$DH$127,$DF49,FALSE)</f>
        <v>0.89666666666666694</v>
      </c>
      <c r="AP49" s="157">
        <f>HLOOKUP(AP$1,[5]DatosVinculos!$B$1:$DH$127,$DF49,FALSE)</f>
        <v>22.4</v>
      </c>
      <c r="AQ49" s="157">
        <f>HLOOKUP(AQ$1,[5]DatosVinculos!$B$1:$DH$127,$DF49,FALSE)</f>
        <v>164.55574293333299</v>
      </c>
      <c r="AR49" s="157">
        <f>HLOOKUP(AR$1,[5]DatosVinculos!$B$1:$DH$127,$DF49,FALSE)</f>
        <v>95.889865608440758</v>
      </c>
      <c r="AS49" s="157">
        <f>HLOOKUP(AS$1,[5]DatosVinculos!$B$1:$DH$127,$DF49,FALSE)</f>
        <v>5.5965146153846197</v>
      </c>
      <c r="AT49" s="157">
        <f>HLOOKUP(AT$1,[5]DatosVinculos!$B$1:$DH$127,$DF49,FALSE)</f>
        <v>5.3066666666666675</v>
      </c>
      <c r="AU49" s="157">
        <f>HLOOKUP(AU$1,[5]DatosVinculos!$B$1:$DH$127,$DF49,FALSE)</f>
        <v>118.16500000000001</v>
      </c>
      <c r="AV49" s="157">
        <f>HLOOKUP(AV$1,[5]DatosVinculos!$B$1:$DH$127,$DF49,FALSE)</f>
        <v>118.16500000000001</v>
      </c>
      <c r="AW49" s="157">
        <f>HLOOKUP(AW$1,[5]DatosVinculos!$B$1:$DH$127,$DF49,FALSE)</f>
        <v>64.390841154029999</v>
      </c>
      <c r="AX49" s="157">
        <f>HLOOKUP(AX$1,[5]DatosVinculos!$B$1:$DH$127,$DF49,FALSE)</f>
        <v>86.438614813090737</v>
      </c>
      <c r="AY49" s="157">
        <f>HLOOKUP(AY$1,[5]DatosVinculos!$B$1:$DH$127,$DF49,FALSE)</f>
        <v>86.892278832959207</v>
      </c>
      <c r="AZ49" s="157">
        <f>HLOOKUP(AZ$1,[5]DatosVinculos!$B$1:$DH$127,$DF49,FALSE)</f>
        <v>620523.92192025296</v>
      </c>
      <c r="BA49" s="157">
        <f>HLOOKUP(BA$1,[5]DatosVinculos!$B$1:$DH$127,$DF49,FALSE)</f>
        <v>623780.67675622005</v>
      </c>
      <c r="BB49" s="157">
        <f>HLOOKUP(BB$1,[5]DatosVinculos!$B$1:$DH$127,$DF49,FALSE)</f>
        <v>48.745688986666664</v>
      </c>
      <c r="BC49" s="157">
        <f>HLOOKUP(BC$1,[5]DatosVinculos!$B$1:$DH$127,$DF49,FALSE)</f>
        <v>49.010462727568097</v>
      </c>
      <c r="BD49" s="157">
        <f>HLOOKUP(BD$1,[5]DatosVinculos!$B$1:$DH$127,$DF49,FALSE)</f>
        <v>349934.64636282407</v>
      </c>
      <c r="BE49" s="157">
        <f>HLOOKUP(BE$1,[5]DatosVinculos!$B$1:$DH$127,$DF49,FALSE)</f>
        <v>351835.399174241</v>
      </c>
      <c r="BF49" s="157">
        <f>HLOOKUP(BF$1,[5]DatosVinculos!$B$1:$DH$127,$DF49,FALSE)</f>
        <v>89.208163088128757</v>
      </c>
      <c r="BG49" s="157">
        <f>HLOOKUP(BG$1,[5]DatosVinculos!$B$1:$DH$127,$DF49,FALSE)</f>
        <v>89.661534132139906</v>
      </c>
      <c r="BH49" s="157">
        <f>HLOOKUP(BH$1,[5]DatosVinculos!$B$1:$DH$127,$DF49,FALSE)</f>
        <v>596294.49593665148</v>
      </c>
      <c r="BI49" s="157">
        <f>HLOOKUP(BI$1,[5]DatosVinculos!$B$1:$DH$127,$DF49,FALSE)</f>
        <v>599324.965894202</v>
      </c>
      <c r="BJ49" s="157">
        <f>HLOOKUP(BJ$1,[5]DatosVinculos!$B$1:$DH$127,$DF49,FALSE)</f>
        <v>50.307531910000002</v>
      </c>
      <c r="BK49" s="157">
        <f>HLOOKUP(BK$1,[5]DatosVinculos!$B$1:$DH$127,$DF49,FALSE)</f>
        <v>50.554200391681597</v>
      </c>
      <c r="BL49" s="157">
        <f>HLOOKUP(BL$1,[5]DatosVinculos!$B$1:$DH$127,$DF49,FALSE)</f>
        <v>336270.84499492869</v>
      </c>
      <c r="BM49" s="157">
        <f>HLOOKUP(BM$1,[5]DatosVinculos!$B$1:$DH$127,$DF49,FALSE)</f>
        <v>337919.65215399797</v>
      </c>
      <c r="BN49" s="157">
        <f>HLOOKUP(BN$1,[5]DatosVinculos!$B$1:$DH$127,$DF49,FALSE)</f>
        <v>84.443907808933588</v>
      </c>
      <c r="BO49" s="157">
        <f>HLOOKUP(BO$1,[5]DatosVinculos!$B$1:$DH$127,$DF49,FALSE)</f>
        <v>84.774225644439994</v>
      </c>
      <c r="BP49" s="157">
        <f>HLOOKUP(BP$1,[5]DatosVinculos!$B$1:$DH$127,$DF49,FALSE)</f>
        <v>361217.39795151702</v>
      </c>
      <c r="BQ49" s="157">
        <f>HLOOKUP(BQ$1,[5]DatosVinculos!$B$1:$DH$127,$DF49,FALSE)</f>
        <v>362630.36606467102</v>
      </c>
      <c r="BR49" s="157">
        <f>HLOOKUP(BR$1,[5]DatosVinculos!$B$1:$DH$127,$DF49,FALSE)</f>
        <v>47.620805536666673</v>
      </c>
      <c r="BS49" s="157">
        <f>HLOOKUP(BS$1,[5]DatosVinculos!$B$1:$DH$127,$DF49,FALSE)</f>
        <v>47.816372929450999</v>
      </c>
      <c r="BT49" s="157">
        <f>HLOOKUP(BT$1,[5]DatosVinculos!$B$1:$DH$127,$DF49,FALSE)</f>
        <v>203702.83553469242</v>
      </c>
      <c r="BU49" s="157">
        <f>HLOOKUP(BU$1,[5]DatosVinculos!$B$1:$DH$127,$DF49,FALSE)</f>
        <v>204539.39493337</v>
      </c>
      <c r="BV49" s="157">
        <f>HLOOKUP(BV$1,[5]DatosVinculos!$B$1:$DH$127,$DF49,FALSE)</f>
        <v>74.223773008697364</v>
      </c>
      <c r="BW49" s="157">
        <f>HLOOKUP(BW$1,[5]DatosVinculos!$B$1:$DH$127,$DF49,FALSE)</f>
        <v>74.369795369771595</v>
      </c>
      <c r="BX49" s="157">
        <f>HLOOKUP(BX$1,[5]DatosVinculos!$B$1:$DH$127,$DF49,FALSE)</f>
        <v>767997.702965845</v>
      </c>
      <c r="BY49" s="157">
        <f>HLOOKUP(BY$1,[5]DatosVinculos!$B$1:$DH$127,$DF49,FALSE)</f>
        <v>769508.60484185501</v>
      </c>
      <c r="BZ49" s="157">
        <f>HLOOKUP(BZ$1,[5]DatosVinculos!$B$1:$DH$127,$DF49,FALSE)</f>
        <v>41.857322243333336</v>
      </c>
      <c r="CA49" s="157">
        <f>HLOOKUP(CA$1,[5]DatosVinculos!$B$1:$DH$127,$DF49,FALSE)</f>
        <v>41.941700182214703</v>
      </c>
      <c r="CB49" s="157">
        <f>HLOOKUP(CB$1,[5]DatosVinculos!$B$1:$DH$127,$DF49,FALSE)</f>
        <v>433100.15150286612</v>
      </c>
      <c r="CC49" s="157">
        <f>HLOOKUP(CC$1,[5]DatosVinculos!$B$1:$DH$127,$DF49,FALSE)</f>
        <v>433973.21495176101</v>
      </c>
      <c r="CD49" s="157">
        <f>HLOOKUP(CD$1,[5]DatosVinculos!$B$1:$DH$127,$DF49,FALSE)</f>
        <v>85.163401922854447</v>
      </c>
      <c r="CE49" s="157">
        <f>HLOOKUP(CE$1,[5]DatosVinculos!$B$1:$DH$127,$DF49,FALSE)</f>
        <v>85.5217502953344</v>
      </c>
      <c r="CF49" s="157">
        <f>HLOOKUP(CF$1,[5]DatosVinculos!$B$1:$DH$127,$DF49,FALSE)</f>
        <v>340786.27319374273</v>
      </c>
      <c r="CG49" s="157">
        <f>HLOOKUP(CG$1,[5]DatosVinculos!$B$1:$DH$127,$DF49,FALSE)</f>
        <v>342220.22491037397</v>
      </c>
      <c r="CH49" s="157">
        <f>HLOOKUP(CH$1,[5]DatosVinculos!$B$1:$DH$127,$DF49,FALSE)</f>
        <v>48.026552856666669</v>
      </c>
      <c r="CI49" s="157">
        <f>HLOOKUP(CI$1,[5]DatosVinculos!$B$1:$DH$127,$DF49,FALSE)</f>
        <v>48.243144603601699</v>
      </c>
      <c r="CJ49" s="157">
        <f>HLOOKUP(CJ$1,[5]DatosVinculos!$B$1:$DH$127,$DF49,FALSE)</f>
        <v>192181.02603735396</v>
      </c>
      <c r="CK49" s="157">
        <f>HLOOKUP(CK$1,[5]DatosVinculos!$B$1:$DH$127,$DF49,FALSE)</f>
        <v>193047.73042612601</v>
      </c>
      <c r="CL49" s="157">
        <f>HLOOKUP(CL$1,[5]DatosVinculos!$B$1:$DH$127,$DF49,FALSE)</f>
        <v>5462.7360589999998</v>
      </c>
      <c r="CM49" s="157">
        <f>HLOOKUP(CM$1,[5]DatosVinculos!$B$1:$DH$127,$DF49,FALSE)</f>
        <v>5462.5422593621697</v>
      </c>
      <c r="CN49" s="157">
        <f>HLOOKUP(CN$1,[5]DatosVinculos!$B$1:$DH$127,$DF49,FALSE)</f>
        <v>183.92809600000001</v>
      </c>
      <c r="CO49" s="157">
        <f>HLOOKUP(CO$1,[5]DatosVinculos!$B$1:$DH$127,$DF49,FALSE)</f>
        <v>180.03412542707301</v>
      </c>
      <c r="CP49" s="157">
        <f>HLOOKUP(CP$1,[5]DatosVinculos!$B$1:$DH$127,$DF49,FALSE)</f>
        <v>44.328034000000002</v>
      </c>
      <c r="CQ49" s="157">
        <f>HLOOKUP(CQ$1,[5]DatosVinculos!$B$1:$DH$127,$DF49,FALSE)</f>
        <v>44.639293012524</v>
      </c>
      <c r="CR49" s="157">
        <f>HLOOKUP(CR$1,[5]DatosVinculos!$B$1:$DH$127,$DF49,FALSE)</f>
        <v>43.227209999999999</v>
      </c>
      <c r="CS49" s="157">
        <f>HLOOKUP(CS$1,[5]DatosVinculos!$B$1:$DH$127,$DF49,FALSE)</f>
        <v>43.147564358034202</v>
      </c>
      <c r="CT49" s="157">
        <f>HLOOKUP(CT$1,[5]DatosVinculos!$B$1:$DH$127,$DF49,FALSE)</f>
        <v>5171.7015799999999</v>
      </c>
      <c r="CU49" s="157">
        <f>HLOOKUP(CU$1,[5]DatosVinculos!$B$1:$DH$127,$DF49,FALSE)</f>
        <v>5176.9150199669102</v>
      </c>
      <c r="CV49" s="157">
        <f>HLOOKUP(CV$1,[5]DatosVinculos!$B$1:$DH$127,$DF49,FALSE)</f>
        <v>44.30050876</v>
      </c>
      <c r="CW49" s="157">
        <f>HLOOKUP(CW$1,[5]DatosVinculos!$B$1:$DH$127,$DF49,FALSE)</f>
        <v>44.631579063684697</v>
      </c>
      <c r="CX49" s="157">
        <f>HLOOKUP(CX$1,[5]DatosVinculos!$B$1:$DH$127,$DF49,FALSE)</f>
        <v>10224.92157</v>
      </c>
      <c r="CY49" s="157">
        <f>HLOOKUP(CY$1,[5]DatosVinculos!$B$1:$DH$127,$DF49,FALSE)</f>
        <v>5823.8425939999997</v>
      </c>
      <c r="CZ49" s="157">
        <f>HLOOKUP(CZ$1,[5]DatosVinculos!$B$1:$DH$127,$DF49,FALSE)</f>
        <v>5825.1480775084101</v>
      </c>
      <c r="DA49" s="157">
        <f>HLOOKUP(DA$1,[5]DatosVinculos!$B$1:$DH$127,$DF49,FALSE)</f>
        <v>6.200485832</v>
      </c>
      <c r="DB49" s="157">
        <f>HLOOKUP(DB$1,[5]DatosVinculos!$B$1:$DH$127,$DF49,FALSE)</f>
        <v>6.2560508063252396</v>
      </c>
      <c r="DC49" s="157">
        <f>HLOOKUP(DC$1,[5]DatosVinculos!$B$1:$DH$127,$DF49,FALSE)</f>
        <v>1.6558368770592042</v>
      </c>
      <c r="DD49" s="157">
        <f>HLOOKUP(DD$1,[5]DatosVinculos!$B$1:$DH$127,$DF49,FALSE)</f>
        <v>1.8844010884912401</v>
      </c>
      <c r="DF49">
        <v>49</v>
      </c>
    </row>
    <row r="50" spans="1:110">
      <c r="A50" t="s">
        <v>54</v>
      </c>
      <c r="B50" s="157">
        <f>HLOOKUP(B$1,[5]DatosVinculos!$B$1:$DH$127,$DF50,FALSE)</f>
        <v>14476359.109999999</v>
      </c>
      <c r="C50" s="157">
        <f>HLOOKUP(C$1,[5]DatosVinculos!$B$1:$DH$127,$DF50,FALSE)</f>
        <v>14283084.058637099</v>
      </c>
      <c r="D50" s="157">
        <f>HLOOKUP(D$1,[5]DatosVinculos!$B$1:$DH$127,$DF50,FALSE)</f>
        <v>8382238.0170000009</v>
      </c>
      <c r="E50" s="157">
        <f>HLOOKUP(E$1,[5]DatosVinculos!$B$1:$DH$127,$DF50,FALSE)</f>
        <v>10120981.67</v>
      </c>
      <c r="F50" s="157">
        <f>HLOOKUP(F$1,[5]DatosVinculos!$B$1:$DH$127,$DF50,FALSE)</f>
        <v>10090932.395491</v>
      </c>
      <c r="G50" s="157">
        <f>HLOOKUP(G$1,[5]DatosVinculos!$B$1:$DH$127,$DF50,FALSE)</f>
        <v>3207869.7990000001</v>
      </c>
      <c r="H50" s="157">
        <f>HLOOKUP(H$1,[5]DatosVinculos!$B$1:$DH$127,$DF50,FALSE)</f>
        <v>3214165.9905463299</v>
      </c>
      <c r="I50" s="157">
        <f>HLOOKUP(I$1,[5]DatosVinculos!$B$1:$DH$127,$DF50,FALSE)</f>
        <v>2621710.148</v>
      </c>
      <c r="J50" s="157">
        <f>HLOOKUP(J$1,[5]DatosVinculos!$B$1:$DH$127,$DF50,FALSE)</f>
        <v>2577379.5071616201</v>
      </c>
      <c r="K50" s="157">
        <f>HLOOKUP(K$1,[5]DatosVinculos!$B$1:$DH$127,$DF50,FALSE)</f>
        <v>2263146.2990000001</v>
      </c>
      <c r="L50" s="157">
        <f>HLOOKUP(L$1,[5]DatosVinculos!$B$1:$DH$127,$DF50,FALSE)</f>
        <v>2216331.4911045502</v>
      </c>
      <c r="M50" s="157">
        <f>HLOOKUP(M$1,[5]DatosVinculos!$B$1:$DH$127,$DF50,FALSE)</f>
        <v>10185061.087481372</v>
      </c>
      <c r="N50" s="157">
        <f>HLOOKUP(N$1,[5]DatosVinculos!$B$1:$DH$127,$DF50,FALSE)</f>
        <v>9570730.7457522899</v>
      </c>
      <c r="O50" s="157">
        <f>HLOOKUP(O$1,[5]DatosVinculos!$B$1:$DH$127,$DF50,FALSE)</f>
        <v>2002704.3640000001</v>
      </c>
      <c r="P50" s="157">
        <f>HLOOKUP(P$1,[5]DatosVinculos!$B$1:$DH$127,$DF50,FALSE)</f>
        <v>1766485.29586419</v>
      </c>
      <c r="Q50" s="157">
        <f>HLOOKUP(Q$1,[5]DatosVinculos!$B$1:$DH$127,$DF50,FALSE)</f>
        <v>8242839.9173007607</v>
      </c>
      <c r="R50" s="157">
        <f>HLOOKUP(R$1,[5]DatosVinculos!$B$1:$DH$127,$DF50,FALSE)</f>
        <v>7837923.0274973297</v>
      </c>
      <c r="S50" s="157">
        <f>HLOOKUP(S$1,[5]DatosVinculos!$B$1:$DH$127,$DF50,FALSE)</f>
        <v>455797.36880000011</v>
      </c>
      <c r="T50" s="157">
        <f>HLOOKUP(T$1,[5]DatosVinculos!$B$1:$DH$127,$DF50,FALSE)</f>
        <v>409470.88344217202</v>
      </c>
      <c r="U50" s="157">
        <f>HLOOKUP(U$1,[5]DatosVinculos!$B$1:$DH$127,$DF50,FALSE)</f>
        <v>7787042.5492000002</v>
      </c>
      <c r="V50" s="157">
        <f>HLOOKUP(V$1,[5]DatosVinculos!$B$1:$DH$127,$DF50,FALSE)</f>
        <v>7426286.9468854498</v>
      </c>
      <c r="W50" s="157">
        <f>HLOOKUP(W$1,[5]DatosVinculos!$B$1:$DH$127,$DF50,FALSE)</f>
        <v>2831480.787501073</v>
      </c>
      <c r="X50" s="157">
        <f>HLOOKUP(X$1,[5]DatosVinculos!$B$1:$DH$127,$DF50,FALSE)</f>
        <v>2689335.0209220699</v>
      </c>
      <c r="Y50" s="157">
        <f>HLOOKUP(Y$1,[5]DatosVinculos!$B$1:$DH$127,$DF50,FALSE)</f>
        <v>-417390.51838095195</v>
      </c>
      <c r="Z50" s="157">
        <f>HLOOKUP(Z$1,[5]DatosVinculos!$B$1:$DH$127,$DF50,FALSE)</f>
        <v>1296194.9129624164</v>
      </c>
      <c r="AA50" s="157">
        <f>HLOOKUP(AA$1,[5]DatosVinculos!$B$1:$DH$127,$DF50,FALSE)</f>
        <v>-1477.8</v>
      </c>
      <c r="AB50" s="157">
        <f>HLOOKUP(AB$1,[5]DatosVinculos!$B$1:$DH$127,$DF50,FALSE)</f>
        <v>57.281997836814639</v>
      </c>
      <c r="AC50" s="157">
        <f>HLOOKUP(AC$1,[5]DatosVinculos!$B$1:$DH$127,$DF50,FALSE)</f>
        <v>57.135104874168</v>
      </c>
      <c r="AD50" s="157">
        <f>HLOOKUP(AD$1,[5]DatosVinculos!$B$1:$DH$127,$DF50,FALSE)</f>
        <v>62.703465372145132</v>
      </c>
      <c r="AE50" s="157">
        <f>HLOOKUP(AE$1,[5]DatosVinculos!$B$1:$DH$127,$DF50,FALSE)</f>
        <v>62.880897597622898</v>
      </c>
      <c r="AF50" s="157">
        <f>HLOOKUP(AF$1,[5]DatosVinculos!$B$1:$DH$127,$DF50,FALSE)</f>
        <v>100.10117589333333</v>
      </c>
      <c r="AG50" s="157">
        <f>HLOOKUP(AG$1,[5]DatosVinculos!$B$1:$DH$127,$DF50,FALSE)</f>
        <v>100.0360428362</v>
      </c>
      <c r="AH50" s="157">
        <f>HLOOKUP(AH$1,[5]DatosVinculos!$B$1:$DH$127,$DF50,FALSE)</f>
        <v>47.019138023333333</v>
      </c>
      <c r="AI50" s="157">
        <f>HLOOKUP(AI$1,[5]DatosVinculos!$B$1:$DH$127,$DF50,FALSE)</f>
        <v>47.2152413174245</v>
      </c>
      <c r="AJ50" s="157">
        <f>HLOOKUP(AJ$1,[5]DatosVinculos!$B$1:$DH$127,$DF50,FALSE)</f>
        <v>6.708333333333333</v>
      </c>
      <c r="AK50" s="157">
        <f>HLOOKUP(AK$1,[5]DatosVinculos!$B$1:$DH$127,$DF50,FALSE)</f>
        <v>6.708333333333333</v>
      </c>
      <c r="AL50" s="157">
        <f>HLOOKUP(AL$1,[5]DatosVinculos!$B$1:$DH$127,$DF50,FALSE)</f>
        <v>7.5</v>
      </c>
      <c r="AM50" s="157">
        <f>HLOOKUP(AM$1,[5]DatosVinculos!$B$1:$DH$127,$DF50,FALSE)</f>
        <v>83.76482378</v>
      </c>
      <c r="AN50" s="157">
        <f>HLOOKUP(AN$1,[5]DatosVinculos!$B$1:$DH$127,$DF50,FALSE)</f>
        <v>419.15095238095199</v>
      </c>
      <c r="AO50" s="157">
        <f>HLOOKUP(AO$1,[5]DatosVinculos!$B$1:$DH$127,$DF50,FALSE)</f>
        <v>0.97666666666666702</v>
      </c>
      <c r="AP50" s="157">
        <f>HLOOKUP(AP$1,[5]DatosVinculos!$B$1:$DH$127,$DF50,FALSE)</f>
        <v>24.633333333333301</v>
      </c>
      <c r="AQ50" s="157">
        <f>HLOOKUP(AQ$1,[5]DatosVinculos!$B$1:$DH$127,$DF50,FALSE)</f>
        <v>163.83240319999999</v>
      </c>
      <c r="AR50" s="157">
        <f>HLOOKUP(AR$1,[5]DatosVinculos!$B$1:$DH$127,$DF50,FALSE)</f>
        <v>96.813646263331151</v>
      </c>
      <c r="AS50" s="157">
        <f>HLOOKUP(AS$1,[5]DatosVinculos!$B$1:$DH$127,$DF50,FALSE)</f>
        <v>5.5322879687500004</v>
      </c>
      <c r="AT50" s="157">
        <f>HLOOKUP(AT$1,[5]DatosVinculos!$B$1:$DH$127,$DF50,FALSE)</f>
        <v>5.28</v>
      </c>
      <c r="AU50" s="157">
        <f>HLOOKUP(AU$1,[5]DatosVinculos!$B$1:$DH$127,$DF50,FALSE)</f>
        <v>113.16500000000001</v>
      </c>
      <c r="AV50" s="157">
        <f>HLOOKUP(AV$1,[5]DatosVinculos!$B$1:$DH$127,$DF50,FALSE)</f>
        <v>113.16500000000001</v>
      </c>
      <c r="AW50" s="157">
        <f>HLOOKUP(AW$1,[5]DatosVinculos!$B$1:$DH$127,$DF50,FALSE)</f>
        <v>66.162717755656999</v>
      </c>
      <c r="AX50" s="157">
        <f>HLOOKUP(AX$1,[5]DatosVinculos!$B$1:$DH$127,$DF50,FALSE)</f>
        <v>87.032385116915975</v>
      </c>
      <c r="AY50" s="157">
        <f>HLOOKUP(AY$1,[5]DatosVinculos!$B$1:$DH$127,$DF50,FALSE)</f>
        <v>87.300459151991703</v>
      </c>
      <c r="AZ50" s="157">
        <f>HLOOKUP(AZ$1,[5]DatosVinculos!$B$1:$DH$127,$DF50,FALSE)</f>
        <v>624786.46914461709</v>
      </c>
      <c r="BA50" s="157">
        <f>HLOOKUP(BA$1,[5]DatosVinculos!$B$1:$DH$127,$DF50,FALSE)</f>
        <v>626710.914046822</v>
      </c>
      <c r="BB50" s="157">
        <f>HLOOKUP(BB$1,[5]DatosVinculos!$B$1:$DH$127,$DF50,FALSE)</f>
        <v>49.853888959999999</v>
      </c>
      <c r="BC50" s="157">
        <f>HLOOKUP(BC$1,[5]DatosVinculos!$B$1:$DH$127,$DF50,FALSE)</f>
        <v>49.899903469614401</v>
      </c>
      <c r="BD50" s="157">
        <f>HLOOKUP(BD$1,[5]DatosVinculos!$B$1:$DH$127,$DF50,FALSE)</f>
        <v>357890.17174013011</v>
      </c>
      <c r="BE50" s="157">
        <f>HLOOKUP(BE$1,[5]DatosVinculos!$B$1:$DH$127,$DF50,FALSE)</f>
        <v>358220.49984656298</v>
      </c>
      <c r="BF50" s="157">
        <f>HLOOKUP(BF$1,[5]DatosVinculos!$B$1:$DH$127,$DF50,FALSE)</f>
        <v>89.727171090915746</v>
      </c>
      <c r="BG50" s="157">
        <f>HLOOKUP(BG$1,[5]DatosVinculos!$B$1:$DH$127,$DF50,FALSE)</f>
        <v>90.160376840027197</v>
      </c>
      <c r="BH50" s="157">
        <f>HLOOKUP(BH$1,[5]DatosVinculos!$B$1:$DH$127,$DF50,FALSE)</f>
        <v>599763.70329050347</v>
      </c>
      <c r="BI50" s="157">
        <f>HLOOKUP(BI$1,[5]DatosVinculos!$B$1:$DH$127,$DF50,FALSE)</f>
        <v>602659.38228377595</v>
      </c>
      <c r="BJ50" s="157">
        <f>HLOOKUP(BJ$1,[5]DatosVinculos!$B$1:$DH$127,$DF50,FALSE)</f>
        <v>51.397516203333332</v>
      </c>
      <c r="BK50" s="157">
        <f>HLOOKUP(BK$1,[5]DatosVinculos!$B$1:$DH$127,$DF50,FALSE)</f>
        <v>51.542248791555799</v>
      </c>
      <c r="BL50" s="157">
        <f>HLOOKUP(BL$1,[5]DatosVinculos!$B$1:$DH$127,$DF50,FALSE)</f>
        <v>343556.63154486561</v>
      </c>
      <c r="BM50" s="157">
        <f>HLOOKUP(BM$1,[5]DatosVinculos!$B$1:$DH$127,$DF50,FALSE)</f>
        <v>344524.06818714301</v>
      </c>
      <c r="BN50" s="157">
        <f>HLOOKUP(BN$1,[5]DatosVinculos!$B$1:$DH$127,$DF50,FALSE)</f>
        <v>84.889098552730729</v>
      </c>
      <c r="BO50" s="157">
        <f>HLOOKUP(BO$1,[5]DatosVinculos!$B$1:$DH$127,$DF50,FALSE)</f>
        <v>85.350132119738305</v>
      </c>
      <c r="BP50" s="157">
        <f>HLOOKUP(BP$1,[5]DatosVinculos!$B$1:$DH$127,$DF50,FALSE)</f>
        <v>363121.74660423875</v>
      </c>
      <c r="BQ50" s="157">
        <f>HLOOKUP(BQ$1,[5]DatosVinculos!$B$1:$DH$127,$DF50,FALSE)</f>
        <v>365093.86454340402</v>
      </c>
      <c r="BR50" s="157">
        <f>HLOOKUP(BR$1,[5]DatosVinculos!$B$1:$DH$127,$DF50,FALSE)</f>
        <v>48.626171596666666</v>
      </c>
      <c r="BS50" s="157">
        <f>HLOOKUP(BS$1,[5]DatosVinculos!$B$1:$DH$127,$DF50,FALSE)</f>
        <v>48.773003204302299</v>
      </c>
      <c r="BT50" s="157">
        <f>HLOOKUP(BT$1,[5]DatosVinculos!$B$1:$DH$127,$DF50,FALSE)</f>
        <v>208003.39103484357</v>
      </c>
      <c r="BU50" s="157">
        <f>HLOOKUP(BU$1,[5]DatosVinculos!$B$1:$DH$127,$DF50,FALSE)</f>
        <v>208631.47815963201</v>
      </c>
      <c r="BV50" s="157">
        <f>HLOOKUP(BV$1,[5]DatosVinculos!$B$1:$DH$127,$DF50,FALSE)</f>
        <v>74.471723125870966</v>
      </c>
      <c r="BW50" s="157">
        <f>HLOOKUP(BW$1,[5]DatosVinculos!$B$1:$DH$127,$DF50,FALSE)</f>
        <v>74.519555047220607</v>
      </c>
      <c r="BX50" s="157">
        <f>HLOOKUP(BX$1,[5]DatosVinculos!$B$1:$DH$127,$DF50,FALSE)</f>
        <v>770563.25727170228</v>
      </c>
      <c r="BY50" s="157">
        <f>HLOOKUP(BY$1,[5]DatosVinculos!$B$1:$DH$127,$DF50,FALSE)</f>
        <v>771058.17694816296</v>
      </c>
      <c r="BZ50" s="157">
        <f>HLOOKUP(BZ$1,[5]DatosVinculos!$B$1:$DH$127,$DF50,FALSE)</f>
        <v>42.658890829999997</v>
      </c>
      <c r="CA50" s="157">
        <f>HLOOKUP(CA$1,[5]DatosVinculos!$B$1:$DH$127,$DF50,FALSE)</f>
        <v>42.580479722468098</v>
      </c>
      <c r="CB50" s="157">
        <f>HLOOKUP(CB$1,[5]DatosVinculos!$B$1:$DH$127,$DF50,FALSE)</f>
        <v>441394.02836166497</v>
      </c>
      <c r="CC50" s="157">
        <f>HLOOKUP(CC$1,[5]DatosVinculos!$B$1:$DH$127,$DF50,FALSE)</f>
        <v>440582.70406498201</v>
      </c>
      <c r="CD50" s="157">
        <f>HLOOKUP(CD$1,[5]DatosVinculos!$B$1:$DH$127,$DF50,FALSE)</f>
        <v>85.621432193039624</v>
      </c>
      <c r="CE50" s="157">
        <f>HLOOKUP(CE$1,[5]DatosVinculos!$B$1:$DH$127,$DF50,FALSE)</f>
        <v>86.168770729272694</v>
      </c>
      <c r="CF50" s="157">
        <f>HLOOKUP(CF$1,[5]DatosVinculos!$B$1:$DH$127,$DF50,FALSE)</f>
        <v>342619.10778303875</v>
      </c>
      <c r="CG50" s="157">
        <f>HLOOKUP(CG$1,[5]DatosVinculos!$B$1:$DH$127,$DF50,FALSE)</f>
        <v>344809.31455904897</v>
      </c>
      <c r="CH50" s="157">
        <f>HLOOKUP(CH$1,[5]DatosVinculos!$B$1:$DH$127,$DF50,FALSE)</f>
        <v>49.04566693666667</v>
      </c>
      <c r="CI50" s="157">
        <f>HLOOKUP(CI$1,[5]DatosVinculos!$B$1:$DH$127,$DF50,FALSE)</f>
        <v>49.261150987329401</v>
      </c>
      <c r="CJ50" s="157">
        <f>HLOOKUP(CJ$1,[5]DatosVinculos!$B$1:$DH$127,$DF50,FALSE)</f>
        <v>196259.06990879387</v>
      </c>
      <c r="CK50" s="157">
        <f>HLOOKUP(CK$1,[5]DatosVinculos!$B$1:$DH$127,$DF50,FALSE)</f>
        <v>197121.341787474</v>
      </c>
      <c r="CL50" s="157">
        <f>HLOOKUP(CL$1,[5]DatosVinculos!$B$1:$DH$127,$DF50,FALSE)</f>
        <v>5530.1494890000004</v>
      </c>
      <c r="CM50" s="157">
        <f>HLOOKUP(CM$1,[5]DatosVinculos!$B$1:$DH$127,$DF50,FALSE)</f>
        <v>5530.7145955567803</v>
      </c>
      <c r="CN50" s="157">
        <f>HLOOKUP(CN$1,[5]DatosVinculos!$B$1:$DH$127,$DF50,FALSE)</f>
        <v>172.9792874</v>
      </c>
      <c r="CO50" s="157">
        <f>HLOOKUP(CO$1,[5]DatosVinculos!$B$1:$DH$127,$DF50,FALSE)</f>
        <v>177.94005458594799</v>
      </c>
      <c r="CP50" s="157">
        <f>HLOOKUP(CP$1,[5]DatosVinculos!$B$1:$DH$127,$DF50,FALSE)</f>
        <v>45.287210999999999</v>
      </c>
      <c r="CQ50" s="157">
        <f>HLOOKUP(CQ$1,[5]DatosVinculos!$B$1:$DH$127,$DF50,FALSE)</f>
        <v>45.035890662992301</v>
      </c>
      <c r="CR50" s="157">
        <f>HLOOKUP(CR$1,[5]DatosVinculos!$B$1:$DH$127,$DF50,FALSE)</f>
        <v>43.704920999999999</v>
      </c>
      <c r="CS50" s="157">
        <f>HLOOKUP(CS$1,[5]DatosVinculos!$B$1:$DH$127,$DF50,FALSE)</f>
        <v>43.300494305016798</v>
      </c>
      <c r="CT50" s="157">
        <f>HLOOKUP(CT$1,[5]DatosVinculos!$B$1:$DH$127,$DF50,FALSE)</f>
        <v>5247.2383540000001</v>
      </c>
      <c r="CU50" s="157">
        <f>HLOOKUP(CU$1,[5]DatosVinculos!$B$1:$DH$127,$DF50,FALSE)</f>
        <v>5239.6941063719396</v>
      </c>
      <c r="CV50" s="157">
        <f>HLOOKUP(CV$1,[5]DatosVinculos!$B$1:$DH$127,$DF50,FALSE)</f>
        <v>45.257823510000001</v>
      </c>
      <c r="CW50" s="157">
        <f>HLOOKUP(CW$1,[5]DatosVinculos!$B$1:$DH$127,$DF50,FALSE)</f>
        <v>45.026739793919099</v>
      </c>
      <c r="CX50" s="157">
        <f>HLOOKUP(CX$1,[5]DatosVinculos!$B$1:$DH$127,$DF50,FALSE)</f>
        <v>10268.565070000001</v>
      </c>
      <c r="CY50" s="157">
        <f>HLOOKUP(CY$1,[5]DatosVinculos!$B$1:$DH$127,$DF50,FALSE)</f>
        <v>5878.2192869999999</v>
      </c>
      <c r="CZ50" s="157">
        <f>HLOOKUP(CZ$1,[5]DatosVinculos!$B$1:$DH$127,$DF50,FALSE)</f>
        <v>5873.3577294418801</v>
      </c>
      <c r="DA50" s="157">
        <f>HLOOKUP(DA$1,[5]DatosVinculos!$B$1:$DH$127,$DF50,FALSE)</f>
        <v>5.9213476229999999</v>
      </c>
      <c r="DB50" s="157">
        <f>HLOOKUP(DB$1,[5]DatosVinculos!$B$1:$DH$127,$DF50,FALSE)</f>
        <v>5.8989082056197297</v>
      </c>
      <c r="DC50" s="157">
        <f>HLOOKUP(DC$1,[5]DatosVinculos!$B$1:$DH$127,$DF50,FALSE)</f>
        <v>1.8934305538098242</v>
      </c>
      <c r="DD50" s="157">
        <f>HLOOKUP(DD$1,[5]DatosVinculos!$B$1:$DH$127,$DF50,FALSE)</f>
        <v>2.0303873664884602</v>
      </c>
      <c r="DF50">
        <v>50</v>
      </c>
    </row>
    <row r="51" spans="1:110">
      <c r="A51" t="s">
        <v>55</v>
      </c>
      <c r="B51" s="157">
        <f>HLOOKUP(B$1,[5]DatosVinculos!$B$1:$DH$127,$DF51,FALSE)</f>
        <v>14329722.060000001</v>
      </c>
      <c r="C51" s="157">
        <f>HLOOKUP(C$1,[5]DatosVinculos!$B$1:$DH$127,$DF51,FALSE)</f>
        <v>14478932.690382799</v>
      </c>
      <c r="D51" s="157">
        <f>HLOOKUP(D$1,[5]DatosVinculos!$B$1:$DH$127,$DF51,FALSE)</f>
        <v>8635531.1040000003</v>
      </c>
      <c r="E51" s="157">
        <f>HLOOKUP(E$1,[5]DatosVinculos!$B$1:$DH$127,$DF51,FALSE)</f>
        <v>10134670.779999999</v>
      </c>
      <c r="F51" s="157">
        <f>HLOOKUP(F$1,[5]DatosVinculos!$B$1:$DH$127,$DF51,FALSE)</f>
        <v>10086307.1320638</v>
      </c>
      <c r="G51" s="157">
        <f>HLOOKUP(G$1,[5]DatosVinculos!$B$1:$DH$127,$DF51,FALSE)</f>
        <v>3220736.031</v>
      </c>
      <c r="H51" s="157">
        <f>HLOOKUP(H$1,[5]DatosVinculos!$B$1:$DH$127,$DF51,FALSE)</f>
        <v>3277092.61964003</v>
      </c>
      <c r="I51" s="157">
        <f>HLOOKUP(I$1,[5]DatosVinculos!$B$1:$DH$127,$DF51,FALSE)</f>
        <v>2561223.15</v>
      </c>
      <c r="J51" s="157">
        <f>HLOOKUP(J$1,[5]DatosVinculos!$B$1:$DH$127,$DF51,FALSE)</f>
        <v>2642132.7491871901</v>
      </c>
      <c r="K51" s="157">
        <f>HLOOKUP(K$1,[5]DatosVinculos!$B$1:$DH$127,$DF51,FALSE)</f>
        <v>2197333.719</v>
      </c>
      <c r="L51" s="157">
        <f>HLOOKUP(L$1,[5]DatosVinculos!$B$1:$DH$127,$DF51,FALSE)</f>
        <v>2295959.9025258799</v>
      </c>
      <c r="M51" s="157">
        <f>HLOOKUP(M$1,[5]DatosVinculos!$B$1:$DH$127,$DF51,FALSE)</f>
        <v>9142085.6170290392</v>
      </c>
      <c r="N51" s="157">
        <f>HLOOKUP(N$1,[5]DatosVinculos!$B$1:$DH$127,$DF51,FALSE)</f>
        <v>9720920.5360063799</v>
      </c>
      <c r="O51" s="157">
        <f>HLOOKUP(O$1,[5]DatosVinculos!$B$1:$DH$127,$DF51,FALSE)</f>
        <v>1437757.8070000003</v>
      </c>
      <c r="P51" s="157">
        <f>HLOOKUP(P$1,[5]DatosVinculos!$B$1:$DH$127,$DF51,FALSE)</f>
        <v>1794259.0227428901</v>
      </c>
      <c r="Q51" s="157">
        <f>HLOOKUP(Q$1,[5]DatosVinculos!$B$1:$DH$127,$DF51,FALSE)</f>
        <v>7676386.983180128</v>
      </c>
      <c r="R51" s="157">
        <f>HLOOKUP(R$1,[5]DatosVinculos!$B$1:$DH$127,$DF51,FALSE)</f>
        <v>7949457.5266035097</v>
      </c>
      <c r="S51" s="157">
        <f>HLOOKUP(S$1,[5]DatosVinculos!$B$1:$DH$127,$DF51,FALSE)</f>
        <v>376419.16280000005</v>
      </c>
      <c r="T51" s="157">
        <f>HLOOKUP(T$1,[5]DatosVinculos!$B$1:$DH$127,$DF51,FALSE)</f>
        <v>418719.71647594299</v>
      </c>
      <c r="U51" s="157">
        <f>HLOOKUP(U$1,[5]DatosVinculos!$B$1:$DH$127,$DF51,FALSE)</f>
        <v>7299967.8212000001</v>
      </c>
      <c r="V51" s="157">
        <f>HLOOKUP(V$1,[5]DatosVinculos!$B$1:$DH$127,$DF51,FALSE)</f>
        <v>7521400.1838701703</v>
      </c>
      <c r="W51" s="157">
        <f>HLOOKUP(W$1,[5]DatosVinculos!$B$1:$DH$127,$DF51,FALSE)</f>
        <v>2761075.8533887691</v>
      </c>
      <c r="X51" s="157">
        <f>HLOOKUP(X$1,[5]DatosVinculos!$B$1:$DH$127,$DF51,FALSE)</f>
        <v>2759744.3506724602</v>
      </c>
      <c r="Y51" s="157">
        <f>HLOOKUP(Y$1,[5]DatosVinculos!$B$1:$DH$127,$DF51,FALSE)</f>
        <v>271202.07241935516</v>
      </c>
      <c r="Z51" s="157">
        <f>HLOOKUP(Z$1,[5]DatosVinculos!$B$1:$DH$127,$DF51,FALSE)</f>
        <v>1561068.1364293543</v>
      </c>
      <c r="AA51" s="157">
        <f>HLOOKUP(AA$1,[5]DatosVinculos!$B$1:$DH$127,$DF51,FALSE)</f>
        <v>445.9</v>
      </c>
      <c r="AB51" s="157">
        <f>HLOOKUP(AB$1,[5]DatosVinculos!$B$1:$DH$127,$DF51,FALSE)</f>
        <v>58.168442100993637</v>
      </c>
      <c r="AC51" s="157">
        <f>HLOOKUP(AC$1,[5]DatosVinculos!$B$1:$DH$127,$DF51,FALSE)</f>
        <v>58.218698650980599</v>
      </c>
      <c r="AD51" s="157">
        <f>HLOOKUP(AD$1,[5]DatosVinculos!$B$1:$DH$127,$DF51,FALSE)</f>
        <v>63.636508007997008</v>
      </c>
      <c r="AE51" s="157">
        <f>HLOOKUP(AE$1,[5]DatosVinculos!$B$1:$DH$127,$DF51,FALSE)</f>
        <v>63.607539332316001</v>
      </c>
      <c r="AF51" s="157">
        <f>HLOOKUP(AF$1,[5]DatosVinculos!$B$1:$DH$127,$DF51,FALSE)</f>
        <v>100.07377735666667</v>
      </c>
      <c r="AG51" s="157">
        <f>HLOOKUP(AG$1,[5]DatosVinculos!$B$1:$DH$127,$DF51,FALSE)</f>
        <v>100.436804079786</v>
      </c>
      <c r="AH51" s="157">
        <f>HLOOKUP(AH$1,[5]DatosVinculos!$B$1:$DH$127,$DF51,FALSE)</f>
        <v>48.019557676666665</v>
      </c>
      <c r="AI51" s="157">
        <f>HLOOKUP(AI$1,[5]DatosVinculos!$B$1:$DH$127,$DF51,FALSE)</f>
        <v>47.907405095439401</v>
      </c>
      <c r="AJ51" s="157">
        <f>HLOOKUP(AJ$1,[5]DatosVinculos!$B$1:$DH$127,$DF51,FALSE)</f>
        <v>6.4166666666666661</v>
      </c>
      <c r="AK51" s="157">
        <f>HLOOKUP(AK$1,[5]DatosVinculos!$B$1:$DH$127,$DF51,FALSE)</f>
        <v>6.4166666666666661</v>
      </c>
      <c r="AL51" s="157">
        <f>HLOOKUP(AL$1,[5]DatosVinculos!$B$1:$DH$127,$DF51,FALSE)</f>
        <v>7.3533333333333299</v>
      </c>
      <c r="AM51" s="157">
        <f>HLOOKUP(AM$1,[5]DatosVinculos!$B$1:$DH$127,$DF51,FALSE)</f>
        <v>80.482798033333296</v>
      </c>
      <c r="AN51" s="157">
        <f>HLOOKUP(AN$1,[5]DatosVinculos!$B$1:$DH$127,$DF51,FALSE)</f>
        <v>418.19903225806502</v>
      </c>
      <c r="AO51" s="157">
        <f>HLOOKUP(AO$1,[5]DatosVinculos!$B$1:$DH$127,$DF51,FALSE)</f>
        <v>1.09666666666667</v>
      </c>
      <c r="AP51" s="157">
        <f>HLOOKUP(AP$1,[5]DatosVinculos!$B$1:$DH$127,$DF51,FALSE)</f>
        <v>22.8</v>
      </c>
      <c r="AQ51" s="157">
        <f>HLOOKUP(AQ$1,[5]DatosVinculos!$B$1:$DH$127,$DF51,FALSE)</f>
        <v>160.31565879999999</v>
      </c>
      <c r="AR51" s="157">
        <f>HLOOKUP(AR$1,[5]DatosVinculos!$B$1:$DH$127,$DF51,FALSE)</f>
        <v>97.690738339999996</v>
      </c>
      <c r="AS51" s="157">
        <f>HLOOKUP(AS$1,[5]DatosVinculos!$B$1:$DH$127,$DF51,FALSE)</f>
        <v>5.5657024590163902</v>
      </c>
      <c r="AT51" s="157">
        <f>HLOOKUP(AT$1,[5]DatosVinculos!$B$1:$DH$127,$DF51,FALSE)</f>
        <v>5.2766666666666673</v>
      </c>
      <c r="AU51" s="157">
        <f>HLOOKUP(AU$1,[5]DatosVinculos!$B$1:$DH$127,$DF51,FALSE)</f>
        <v>39.164999999999999</v>
      </c>
      <c r="AV51" s="157">
        <f>HLOOKUP(AV$1,[5]DatosVinculos!$B$1:$DH$127,$DF51,FALSE)</f>
        <v>39.164999999999999</v>
      </c>
      <c r="AW51" s="157">
        <f>HLOOKUP(AW$1,[5]DatosVinculos!$B$1:$DH$127,$DF51,FALSE)</f>
        <v>66.475254377731005</v>
      </c>
      <c r="AX51" s="157">
        <f>HLOOKUP(AX$1,[5]DatosVinculos!$B$1:$DH$127,$DF51,FALSE)</f>
        <v>88.047629699985492</v>
      </c>
      <c r="AY51" s="157">
        <f>HLOOKUP(AY$1,[5]DatosVinculos!$B$1:$DH$127,$DF51,FALSE)</f>
        <v>87.666762862325697</v>
      </c>
      <c r="AZ51" s="157">
        <f>HLOOKUP(AZ$1,[5]DatosVinculos!$B$1:$DH$127,$DF51,FALSE)</f>
        <v>632074.68809348403</v>
      </c>
      <c r="BA51" s="157">
        <f>HLOOKUP(BA$1,[5]DatosVinculos!$B$1:$DH$127,$DF51,FALSE)</f>
        <v>629340.52831573796</v>
      </c>
      <c r="BB51" s="157">
        <f>HLOOKUP(BB$1,[5]DatosVinculos!$B$1:$DH$127,$DF51,FALSE)</f>
        <v>51.215934503333337</v>
      </c>
      <c r="BC51" s="157">
        <f>HLOOKUP(BC$1,[5]DatosVinculos!$B$1:$DH$127,$DF51,FALSE)</f>
        <v>51.010960445260999</v>
      </c>
      <c r="BD51" s="157">
        <f>HLOOKUP(BD$1,[5]DatosVinculos!$B$1:$DH$127,$DF51,FALSE)</f>
        <v>367667.99897869438</v>
      </c>
      <c r="BE51" s="157">
        <f>HLOOKUP(BE$1,[5]DatosVinculos!$B$1:$DH$127,$DF51,FALSE)</f>
        <v>366196.53501966503</v>
      </c>
      <c r="BF51" s="157">
        <f>HLOOKUP(BF$1,[5]DatosVinculos!$B$1:$DH$127,$DF51,FALSE)</f>
        <v>90.904746451449839</v>
      </c>
      <c r="BG51" s="157">
        <f>HLOOKUP(BG$1,[5]DatosVinculos!$B$1:$DH$127,$DF51,FALSE)</f>
        <v>90.365306562479006</v>
      </c>
      <c r="BH51" s="157">
        <f>HLOOKUP(BH$1,[5]DatosVinculos!$B$1:$DH$127,$DF51,FALSE)</f>
        <v>607634.97517560469</v>
      </c>
      <c r="BI51" s="157">
        <f>HLOOKUP(BI$1,[5]DatosVinculos!$B$1:$DH$127,$DF51,FALSE)</f>
        <v>604029.19488034595</v>
      </c>
      <c r="BJ51" s="157">
        <f>HLOOKUP(BJ$1,[5]DatosVinculos!$B$1:$DH$127,$DF51,FALSE)</f>
        <v>52.877874806666668</v>
      </c>
      <c r="BK51" s="157">
        <f>HLOOKUP(BK$1,[5]DatosVinculos!$B$1:$DH$127,$DF51,FALSE)</f>
        <v>52.582668742141003</v>
      </c>
      <c r="BL51" s="157">
        <f>HLOOKUP(BL$1,[5]DatosVinculos!$B$1:$DH$127,$DF51,FALSE)</f>
        <v>353451.79872040864</v>
      </c>
      <c r="BM51" s="157">
        <f>HLOOKUP(BM$1,[5]DatosVinculos!$B$1:$DH$127,$DF51,FALSE)</f>
        <v>351478.55159386701</v>
      </c>
      <c r="BN51" s="157">
        <f>HLOOKUP(BN$1,[5]DatosVinculos!$B$1:$DH$127,$DF51,FALSE)</f>
        <v>86.147430416530526</v>
      </c>
      <c r="BO51" s="157">
        <f>HLOOKUP(BO$1,[5]DatosVinculos!$B$1:$DH$127,$DF51,FALSE)</f>
        <v>85.572617138813399</v>
      </c>
      <c r="BP51" s="157">
        <f>HLOOKUP(BP$1,[5]DatosVinculos!$B$1:$DH$127,$DF51,FALSE)</f>
        <v>368504.38903985039</v>
      </c>
      <c r="BQ51" s="157">
        <f>HLOOKUP(BQ$1,[5]DatosVinculos!$B$1:$DH$127,$DF51,FALSE)</f>
        <v>366045.56682452298</v>
      </c>
      <c r="BR51" s="157">
        <f>HLOOKUP(BR$1,[5]DatosVinculos!$B$1:$DH$127,$DF51,FALSE)</f>
        <v>50.110618183333337</v>
      </c>
      <c r="BS51" s="157">
        <f>HLOOKUP(BS$1,[5]DatosVinculos!$B$1:$DH$127,$DF51,FALSE)</f>
        <v>49.818945970925498</v>
      </c>
      <c r="BT51" s="157">
        <f>HLOOKUP(BT$1,[5]DatosVinculos!$B$1:$DH$127,$DF51,FALSE)</f>
        <v>214353.26217826572</v>
      </c>
      <c r="BU51" s="157">
        <f>HLOOKUP(BU$1,[5]DatosVinculos!$B$1:$DH$127,$DF51,FALSE)</f>
        <v>213105.604646205</v>
      </c>
      <c r="BV51" s="157">
        <f>HLOOKUP(BV$1,[5]DatosVinculos!$B$1:$DH$127,$DF51,FALSE)</f>
        <v>75.1933911072596</v>
      </c>
      <c r="BW51" s="157">
        <f>HLOOKUP(BW$1,[5]DatosVinculos!$B$1:$DH$127,$DF51,FALSE)</f>
        <v>75.197871028736202</v>
      </c>
      <c r="BX51" s="157">
        <f>HLOOKUP(BX$1,[5]DatosVinculos!$B$1:$DH$127,$DF51,FALSE)</f>
        <v>778030.39791336074</v>
      </c>
      <c r="BY51" s="157">
        <f>HLOOKUP(BY$1,[5]DatosVinculos!$B$1:$DH$127,$DF51,FALSE)</f>
        <v>778076.75192137598</v>
      </c>
      <c r="BZ51" s="157">
        <f>HLOOKUP(BZ$1,[5]DatosVinculos!$B$1:$DH$127,$DF51,FALSE)</f>
        <v>43.738824170000001</v>
      </c>
      <c r="CA51" s="157">
        <f>HLOOKUP(CA$1,[5]DatosVinculos!$B$1:$DH$127,$DF51,FALSE)</f>
        <v>43.767352677476097</v>
      </c>
      <c r="CB51" s="157">
        <f>HLOOKUP(CB$1,[5]DatosVinculos!$B$1:$DH$127,$DF51,FALSE)</f>
        <v>452568.16153836361</v>
      </c>
      <c r="CC51" s="157">
        <f>HLOOKUP(CC$1,[5]DatosVinculos!$B$1:$DH$127,$DF51,FALSE)</f>
        <v>452863.34766688</v>
      </c>
      <c r="CD51" s="157">
        <f>HLOOKUP(CD$1,[5]DatosVinculos!$B$1:$DH$127,$DF51,FALSE)</f>
        <v>86.933661982676441</v>
      </c>
      <c r="CE51" s="157">
        <f>HLOOKUP(CE$1,[5]DatosVinculos!$B$1:$DH$127,$DF51,FALSE)</f>
        <v>86.290795946144598</v>
      </c>
      <c r="CF51" s="157">
        <f>HLOOKUP(CF$1,[5]DatosVinculos!$B$1:$DH$127,$DF51,FALSE)</f>
        <v>347870.07110163925</v>
      </c>
      <c r="CG51" s="157">
        <f>HLOOKUP(CG$1,[5]DatosVinculos!$B$1:$DH$127,$DF51,FALSE)</f>
        <v>345297.60551439802</v>
      </c>
      <c r="CH51" s="157">
        <f>HLOOKUP(CH$1,[5]DatosVinculos!$B$1:$DH$127,$DF51,FALSE)</f>
        <v>50.567956836666667</v>
      </c>
      <c r="CI51" s="157">
        <f>HLOOKUP(CI$1,[5]DatosVinculos!$B$1:$DH$127,$DF51,FALSE)</f>
        <v>50.2177452303021</v>
      </c>
      <c r="CJ51" s="157">
        <f>HLOOKUP(CJ$1,[5]DatosVinculos!$B$1:$DH$127,$DF51,FALSE)</f>
        <v>202350.60089544245</v>
      </c>
      <c r="CK51" s="157">
        <f>HLOOKUP(CK$1,[5]DatosVinculos!$B$1:$DH$127,$DF51,FALSE)</f>
        <v>200949.208918116</v>
      </c>
      <c r="CL51" s="157">
        <f>HLOOKUP(CL$1,[5]DatosVinculos!$B$1:$DH$127,$DF51,FALSE)</f>
        <v>5522.6911270000001</v>
      </c>
      <c r="CM51" s="157">
        <f>HLOOKUP(CM$1,[5]DatosVinculos!$B$1:$DH$127,$DF51,FALSE)</f>
        <v>5523.7141276420498</v>
      </c>
      <c r="CN51" s="157">
        <f>HLOOKUP(CN$1,[5]DatosVinculos!$B$1:$DH$127,$DF51,FALSE)</f>
        <v>177.353916</v>
      </c>
      <c r="CO51" s="157">
        <f>HLOOKUP(CO$1,[5]DatosVinculos!$B$1:$DH$127,$DF51,FALSE)</f>
        <v>177.720095984674</v>
      </c>
      <c r="CP51" s="157">
        <f>HLOOKUP(CP$1,[5]DatosVinculos!$B$1:$DH$127,$DF51,FALSE)</f>
        <v>43.582517000000003</v>
      </c>
      <c r="CQ51" s="157">
        <f>HLOOKUP(CQ$1,[5]DatosVinculos!$B$1:$DH$127,$DF51,FALSE)</f>
        <v>43.677781120051002</v>
      </c>
      <c r="CR51" s="157">
        <f>HLOOKUP(CR$1,[5]DatosVinculos!$B$1:$DH$127,$DF51,FALSE)</f>
        <v>41.896827999999999</v>
      </c>
      <c r="CS51" s="157">
        <f>HLOOKUP(CS$1,[5]DatosVinculos!$B$1:$DH$127,$DF51,FALSE)</f>
        <v>42.247648070140897</v>
      </c>
      <c r="CT51" s="157">
        <f>HLOOKUP(CT$1,[5]DatosVinculos!$B$1:$DH$127,$DF51,FALSE)</f>
        <v>5235.8337979999997</v>
      </c>
      <c r="CU51" s="157">
        <f>HLOOKUP(CU$1,[5]DatosVinculos!$B$1:$DH$127,$DF51,FALSE)</f>
        <v>5236.3387866896201</v>
      </c>
      <c r="CV51" s="157">
        <f>HLOOKUP(CV$1,[5]DatosVinculos!$B$1:$DH$127,$DF51,FALSE)</f>
        <v>43.642588420000003</v>
      </c>
      <c r="CW51" s="157">
        <f>HLOOKUP(CW$1,[5]DatosVinculos!$B$1:$DH$127,$DF51,FALSE)</f>
        <v>43.692535944993502</v>
      </c>
      <c r="CX51" s="157">
        <f>HLOOKUP(CX$1,[5]DatosVinculos!$B$1:$DH$127,$DF51,FALSE)</f>
        <v>10312.091570000001</v>
      </c>
      <c r="CY51" s="157">
        <f>HLOOKUP(CY$1,[5]DatosVinculos!$B$1:$DH$127,$DF51,FALSE)</f>
        <v>5895.4355509999996</v>
      </c>
      <c r="CZ51" s="157">
        <f>HLOOKUP(CZ$1,[5]DatosVinculos!$B$1:$DH$127,$DF51,FALSE)</f>
        <v>5897.0062368389499</v>
      </c>
      <c r="DA51" s="157">
        <f>HLOOKUP(DA$1,[5]DatosVinculos!$B$1:$DH$127,$DF51,FALSE)</f>
        <v>6.3225934840000004</v>
      </c>
      <c r="DB51" s="157">
        <f>HLOOKUP(DB$1,[5]DatosVinculos!$B$1:$DH$127,$DF51,FALSE)</f>
        <v>6.2688784301226796</v>
      </c>
      <c r="DC51" s="157">
        <f>HLOOKUP(DC$1,[5]DatosVinculos!$B$1:$DH$127,$DF51,FALSE)</f>
        <v>2.4357827128759326</v>
      </c>
      <c r="DD51" s="157">
        <f>HLOOKUP(DD$1,[5]DatosVinculos!$B$1:$DH$127,$DF51,FALSE)</f>
        <v>2.0165440637737699</v>
      </c>
      <c r="DF51">
        <v>51</v>
      </c>
    </row>
    <row r="52" spans="1:110">
      <c r="A52" t="s">
        <v>56</v>
      </c>
      <c r="B52" s="157">
        <f>HLOOKUP(B$1,[5]DatosVinculos!$B$1:$DH$127,$DF52,FALSE)</f>
        <v>15070313.76</v>
      </c>
      <c r="C52" s="157">
        <f>HLOOKUP(C$1,[5]DatosVinculos!$B$1:$DH$127,$DF52,FALSE)</f>
        <v>14855507.938080201</v>
      </c>
      <c r="D52" s="157">
        <f>HLOOKUP(D$1,[5]DatosVinculos!$B$1:$DH$127,$DF52,FALSE)</f>
        <v>8863926.2280000001</v>
      </c>
      <c r="E52" s="157">
        <f>HLOOKUP(E$1,[5]DatosVinculos!$B$1:$DH$127,$DF52,FALSE)</f>
        <v>10652532.810000001</v>
      </c>
      <c r="F52" s="157">
        <f>HLOOKUP(F$1,[5]DatosVinculos!$B$1:$DH$127,$DF52,FALSE)</f>
        <v>10485670.346255399</v>
      </c>
      <c r="G52" s="157">
        <f>HLOOKUP(G$1,[5]DatosVinculos!$B$1:$DH$127,$DF52,FALSE)</f>
        <v>3475811.2719999999</v>
      </c>
      <c r="H52" s="157">
        <f>HLOOKUP(H$1,[5]DatosVinculos!$B$1:$DH$127,$DF52,FALSE)</f>
        <v>3393380.6812899001</v>
      </c>
      <c r="I52" s="157">
        <f>HLOOKUP(I$1,[5]DatosVinculos!$B$1:$DH$127,$DF52,FALSE)</f>
        <v>2760971.2960000001</v>
      </c>
      <c r="J52" s="157">
        <f>HLOOKUP(J$1,[5]DatosVinculos!$B$1:$DH$127,$DF52,FALSE)</f>
        <v>2733547.0903165801</v>
      </c>
      <c r="K52" s="157">
        <f>HLOOKUP(K$1,[5]DatosVinculos!$B$1:$DH$127,$DF52,FALSE)</f>
        <v>2373627.1039999998</v>
      </c>
      <c r="L52" s="157">
        <f>HLOOKUP(L$1,[5]DatosVinculos!$B$1:$DH$127,$DF52,FALSE)</f>
        <v>2342164.3707415401</v>
      </c>
      <c r="M52" s="157">
        <f>HLOOKUP(M$1,[5]DatosVinculos!$B$1:$DH$127,$DF52,FALSE)</f>
        <v>9976986.0221358668</v>
      </c>
      <c r="N52" s="157">
        <f>HLOOKUP(N$1,[5]DatosVinculos!$B$1:$DH$127,$DF52,FALSE)</f>
        <v>9926667.8056712598</v>
      </c>
      <c r="O52" s="157">
        <f>HLOOKUP(O$1,[5]DatosVinculos!$B$1:$DH$127,$DF52,FALSE)</f>
        <v>1899211.8500000003</v>
      </c>
      <c r="P52" s="157">
        <f>HLOOKUP(P$1,[5]DatosVinculos!$B$1:$DH$127,$DF52,FALSE)</f>
        <v>1828260.5639695399</v>
      </c>
      <c r="Q52" s="157">
        <f>HLOOKUP(Q$1,[5]DatosVinculos!$B$1:$DH$127,$DF52,FALSE)</f>
        <v>8122722.3374366816</v>
      </c>
      <c r="R52" s="157">
        <f>HLOOKUP(R$1,[5]DatosVinculos!$B$1:$DH$127,$DF52,FALSE)</f>
        <v>8130637.4729411602</v>
      </c>
      <c r="S52" s="157">
        <f>HLOOKUP(S$1,[5]DatosVinculos!$B$1:$DH$127,$DF52,FALSE)</f>
        <v>461897.30920000008</v>
      </c>
      <c r="T52" s="157">
        <f>HLOOKUP(T$1,[5]DatosVinculos!$B$1:$DH$127,$DF52,FALSE)</f>
        <v>458267.79773693398</v>
      </c>
      <c r="U52" s="157">
        <f>HLOOKUP(U$1,[5]DatosVinculos!$B$1:$DH$127,$DF52,FALSE)</f>
        <v>7660825.0288000004</v>
      </c>
      <c r="V52" s="157">
        <f>HLOOKUP(V$1,[5]DatosVinculos!$B$1:$DH$127,$DF52,FALSE)</f>
        <v>7673773.5566211604</v>
      </c>
      <c r="W52" s="157">
        <f>HLOOKUP(W$1,[5]DatosVinculos!$B$1:$DH$127,$DF52,FALSE)</f>
        <v>2790528.4661652017</v>
      </c>
      <c r="X52" s="157">
        <f>HLOOKUP(X$1,[5]DatosVinculos!$B$1:$DH$127,$DF52,FALSE)</f>
        <v>2828817.3527566399</v>
      </c>
      <c r="Y52" s="157">
        <f>HLOOKUP(Y$1,[5]DatosVinculos!$B$1:$DH$127,$DF52,FALSE)</f>
        <v>46672.673951612873</v>
      </c>
      <c r="Z52" s="157">
        <f>HLOOKUP(Z$1,[5]DatosVinculos!$B$1:$DH$127,$DF52,FALSE)</f>
        <v>1509670.966306777</v>
      </c>
      <c r="AA52" s="157">
        <f>HLOOKUP(AA$1,[5]DatosVinculos!$B$1:$DH$127,$DF52,FALSE)</f>
        <v>-601.79999999999995</v>
      </c>
      <c r="AB52" s="157">
        <f>HLOOKUP(AB$1,[5]DatosVinculos!$B$1:$DH$127,$DF52,FALSE)</f>
        <v>58.781477049955974</v>
      </c>
      <c r="AC52" s="157">
        <f>HLOOKUP(AC$1,[5]DatosVinculos!$B$1:$DH$127,$DF52,FALSE)</f>
        <v>58.867560916755401</v>
      </c>
      <c r="AD52" s="157">
        <f>HLOOKUP(AD$1,[5]DatosVinculos!$B$1:$DH$127,$DF52,FALSE)</f>
        <v>64.522654064737338</v>
      </c>
      <c r="AE52" s="157">
        <f>HLOOKUP(AE$1,[5]DatosVinculos!$B$1:$DH$127,$DF52,FALSE)</f>
        <v>64.299248385195199</v>
      </c>
      <c r="AF52" s="157">
        <f>HLOOKUP(AF$1,[5]DatosVinculos!$B$1:$DH$127,$DF52,FALSE)</f>
        <v>101.27321383333333</v>
      </c>
      <c r="AG52" s="157">
        <f>HLOOKUP(AG$1,[5]DatosVinculos!$B$1:$DH$127,$DF52,FALSE)</f>
        <v>100.818832293646</v>
      </c>
      <c r="AH52" s="157">
        <f>HLOOKUP(AH$1,[5]DatosVinculos!$B$1:$DH$127,$DF52,FALSE)</f>
        <v>48.726720886666669</v>
      </c>
      <c r="AI52" s="157">
        <f>HLOOKUP(AI$1,[5]DatosVinculos!$B$1:$DH$127,$DF52,FALSE)</f>
        <v>48.5913245111051</v>
      </c>
      <c r="AJ52" s="157">
        <f>HLOOKUP(AJ$1,[5]DatosVinculos!$B$1:$DH$127,$DF52,FALSE)</f>
        <v>6.1666666666666679</v>
      </c>
      <c r="AK52" s="157">
        <f>HLOOKUP(AK$1,[5]DatosVinculos!$B$1:$DH$127,$DF52,FALSE)</f>
        <v>6.1666666666666679</v>
      </c>
      <c r="AL52" s="157">
        <f>HLOOKUP(AL$1,[5]DatosVinculos!$B$1:$DH$127,$DF52,FALSE)</f>
        <v>6.9666666666666703</v>
      </c>
      <c r="AM52" s="157">
        <f>HLOOKUP(AM$1,[5]DatosVinculos!$B$1:$DH$127,$DF52,FALSE)</f>
        <v>79.072382869999998</v>
      </c>
      <c r="AN52" s="157">
        <f>HLOOKUP(AN$1,[5]DatosVinculos!$B$1:$DH$127,$DF52,FALSE)</f>
        <v>417.83951612903201</v>
      </c>
      <c r="AO52" s="157">
        <f>HLOOKUP(AO$1,[5]DatosVinculos!$B$1:$DH$127,$DF52,FALSE)</f>
        <v>1.13666666666667</v>
      </c>
      <c r="AP52" s="157">
        <f>HLOOKUP(AP$1,[5]DatosVinculos!$B$1:$DH$127,$DF52,FALSE)</f>
        <v>19.899999999999999</v>
      </c>
      <c r="AQ52" s="157">
        <f>HLOOKUP(AQ$1,[5]DatosVinculos!$B$1:$DH$127,$DF52,FALSE)</f>
        <v>159.257009433333</v>
      </c>
      <c r="AR52" s="157">
        <f>HLOOKUP(AR$1,[5]DatosVinculos!$B$1:$DH$127,$DF52,FALSE)</f>
        <v>99.253226429999998</v>
      </c>
      <c r="AS52" s="157">
        <f>HLOOKUP(AS$1,[5]DatosVinculos!$B$1:$DH$127,$DF52,FALSE)</f>
        <v>5.8147325396825398</v>
      </c>
      <c r="AT52" s="157">
        <f>HLOOKUP(AT$1,[5]DatosVinculos!$B$1:$DH$127,$DF52,FALSE)</f>
        <v>5.5233333333333334</v>
      </c>
      <c r="AU52" s="157">
        <f>HLOOKUP(AU$1,[5]DatosVinculos!$B$1:$DH$127,$DF52,FALSE)</f>
        <v>79.664999999999992</v>
      </c>
      <c r="AV52" s="157">
        <f>HLOOKUP(AV$1,[5]DatosVinculos!$B$1:$DH$127,$DF52,FALSE)</f>
        <v>79.664999999999992</v>
      </c>
      <c r="AW52" s="157">
        <f>HLOOKUP(AW$1,[5]DatosVinculos!$B$1:$DH$127,$DF52,FALSE)</f>
        <v>66.880882058107005</v>
      </c>
      <c r="AX52" s="157">
        <f>HLOOKUP(AX$1,[5]DatosVinculos!$B$1:$DH$127,$DF52,FALSE)</f>
        <v>88.634962817263357</v>
      </c>
      <c r="AY52" s="157">
        <f>HLOOKUP(AY$1,[5]DatosVinculos!$B$1:$DH$127,$DF52,FALSE)</f>
        <v>88.381063792440401</v>
      </c>
      <c r="AZ52" s="157">
        <f>HLOOKUP(AZ$1,[5]DatosVinculos!$B$1:$DH$127,$DF52,FALSE)</f>
        <v>636291.02416267002</v>
      </c>
      <c r="BA52" s="157">
        <f>HLOOKUP(BA$1,[5]DatosVinculos!$B$1:$DH$127,$DF52,FALSE)</f>
        <v>634468.33856104605</v>
      </c>
      <c r="BB52" s="157">
        <f>HLOOKUP(BB$1,[5]DatosVinculos!$B$1:$DH$127,$DF52,FALSE)</f>
        <v>52.100940326666667</v>
      </c>
      <c r="BC52" s="157">
        <f>HLOOKUP(BC$1,[5]DatosVinculos!$B$1:$DH$127,$DF52,FALSE)</f>
        <v>52.0202270496832</v>
      </c>
      <c r="BD52" s="157">
        <f>HLOOKUP(BD$1,[5]DatosVinculos!$B$1:$DH$127,$DF52,FALSE)</f>
        <v>374021.26233910967</v>
      </c>
      <c r="BE52" s="157">
        <f>HLOOKUP(BE$1,[5]DatosVinculos!$B$1:$DH$127,$DF52,FALSE)</f>
        <v>373441.83936581702</v>
      </c>
      <c r="BF52" s="157">
        <f>HLOOKUP(BF$1,[5]DatosVinculos!$B$1:$DH$127,$DF52,FALSE)</f>
        <v>91.114923863656315</v>
      </c>
      <c r="BG52" s="157">
        <f>HLOOKUP(BG$1,[5]DatosVinculos!$B$1:$DH$127,$DF52,FALSE)</f>
        <v>90.869524764206602</v>
      </c>
      <c r="BH52" s="157">
        <f>HLOOKUP(BH$1,[5]DatosVinculos!$B$1:$DH$127,$DF52,FALSE)</f>
        <v>609039.86492706288</v>
      </c>
      <c r="BI52" s="157">
        <f>HLOOKUP(BI$1,[5]DatosVinculos!$B$1:$DH$127,$DF52,FALSE)</f>
        <v>607399.54270452203</v>
      </c>
      <c r="BJ52" s="157">
        <f>HLOOKUP(BJ$1,[5]DatosVinculos!$B$1:$DH$127,$DF52,FALSE)</f>
        <v>53.558698059999998</v>
      </c>
      <c r="BK52" s="157">
        <f>HLOOKUP(BK$1,[5]DatosVinculos!$B$1:$DH$127,$DF52,FALSE)</f>
        <v>53.479286100357598</v>
      </c>
      <c r="BL52" s="157">
        <f>HLOOKUP(BL$1,[5]DatosVinculos!$B$1:$DH$127,$DF52,FALSE)</f>
        <v>358002.62842718436</v>
      </c>
      <c r="BM52" s="157">
        <f>HLOOKUP(BM$1,[5]DatosVinculos!$B$1:$DH$127,$DF52,FALSE)</f>
        <v>357471.81473449297</v>
      </c>
      <c r="BN52" s="157">
        <f>HLOOKUP(BN$1,[5]DatosVinculos!$B$1:$DH$127,$DF52,FALSE)</f>
        <v>86.233169132947623</v>
      </c>
      <c r="BO52" s="157">
        <f>HLOOKUP(BO$1,[5]DatosVinculos!$B$1:$DH$127,$DF52,FALSE)</f>
        <v>86.100066455861395</v>
      </c>
      <c r="BP52" s="157">
        <f>HLOOKUP(BP$1,[5]DatosVinculos!$B$1:$DH$127,$DF52,FALSE)</f>
        <v>368871.14511321881</v>
      </c>
      <c r="BQ52" s="157">
        <f>HLOOKUP(BQ$1,[5]DatosVinculos!$B$1:$DH$127,$DF52,FALSE)</f>
        <v>368301.78488445398</v>
      </c>
      <c r="BR52" s="157">
        <f>HLOOKUP(BR$1,[5]DatosVinculos!$B$1:$DH$127,$DF52,FALSE)</f>
        <v>50.689130523333333</v>
      </c>
      <c r="BS52" s="157">
        <f>HLOOKUP(BS$1,[5]DatosVinculos!$B$1:$DH$127,$DF52,FALSE)</f>
        <v>50.654250916435501</v>
      </c>
      <c r="BT52" s="157">
        <f>HLOOKUP(BT$1,[5]DatosVinculos!$B$1:$DH$127,$DF52,FALSE)</f>
        <v>216827.90750863653</v>
      </c>
      <c r="BU52" s="157">
        <f>HLOOKUP(BU$1,[5]DatosVinculos!$B$1:$DH$127,$DF52,FALSE)</f>
        <v>216678.70644559999</v>
      </c>
      <c r="BV52" s="157">
        <f>HLOOKUP(BV$1,[5]DatosVinculos!$B$1:$DH$127,$DF52,FALSE)</f>
        <v>75.428902014465251</v>
      </c>
      <c r="BW52" s="157">
        <f>HLOOKUP(BW$1,[5]DatosVinculos!$B$1:$DH$127,$DF52,FALSE)</f>
        <v>75.274508006595596</v>
      </c>
      <c r="BX52" s="157">
        <f>HLOOKUP(BX$1,[5]DatosVinculos!$B$1:$DH$127,$DF52,FALSE)</f>
        <v>780467.24298907723</v>
      </c>
      <c r="BY52" s="157">
        <f>HLOOKUP(BY$1,[5]DatosVinculos!$B$1:$DH$127,$DF52,FALSE)</f>
        <v>778869.71919538802</v>
      </c>
      <c r="BZ52" s="157">
        <f>HLOOKUP(BZ$1,[5]DatosVinculos!$B$1:$DH$127,$DF52,FALSE)</f>
        <v>44.338222726666672</v>
      </c>
      <c r="CA52" s="157">
        <f>HLOOKUP(CA$1,[5]DatosVinculos!$B$1:$DH$127,$DF52,FALSE)</f>
        <v>44.302920477067602</v>
      </c>
      <c r="CB52" s="157">
        <f>HLOOKUP(CB$1,[5]DatosVinculos!$B$1:$DH$127,$DF52,FALSE)</f>
        <v>458770.17332004855</v>
      </c>
      <c r="CC52" s="157">
        <f>HLOOKUP(CC$1,[5]DatosVinculos!$B$1:$DH$127,$DF52,FALSE)</f>
        <v>458404.89888658701</v>
      </c>
      <c r="CD52" s="157">
        <f>HLOOKUP(CD$1,[5]DatosVinculos!$B$1:$DH$127,$DF52,FALSE)</f>
        <v>87.01395866002369</v>
      </c>
      <c r="CE52" s="157">
        <f>HLOOKUP(CE$1,[5]DatosVinculos!$B$1:$DH$127,$DF52,FALSE)</f>
        <v>86.859359970732001</v>
      </c>
      <c r="CF52" s="157">
        <f>HLOOKUP(CF$1,[5]DatosVinculos!$B$1:$DH$127,$DF52,FALSE)</f>
        <v>348191.3828952639</v>
      </c>
      <c r="CG52" s="157">
        <f>HLOOKUP(CG$1,[5]DatosVinculos!$B$1:$DH$127,$DF52,FALSE)</f>
        <v>347572.74730766</v>
      </c>
      <c r="CH52" s="157">
        <f>HLOOKUP(CH$1,[5]DatosVinculos!$B$1:$DH$127,$DF52,FALSE)</f>
        <v>51.148090140000001</v>
      </c>
      <c r="CI52" s="157">
        <f>HLOOKUP(CI$1,[5]DatosVinculos!$B$1:$DH$127,$DF52,FALSE)</f>
        <v>51.096345199030203</v>
      </c>
      <c r="CJ52" s="157">
        <f>HLOOKUP(CJ$1,[5]DatosVinculos!$B$1:$DH$127,$DF52,FALSE)</f>
        <v>204672.03782650389</v>
      </c>
      <c r="CK52" s="157">
        <f>HLOOKUP(CK$1,[5]DatosVinculos!$B$1:$DH$127,$DF52,FALSE)</f>
        <v>204464.97745600701</v>
      </c>
      <c r="CL52" s="157">
        <f>HLOOKUP(CL$1,[5]DatosVinculos!$B$1:$DH$127,$DF52,FALSE)</f>
        <v>5572.3301490000003</v>
      </c>
      <c r="CM52" s="157">
        <f>HLOOKUP(CM$1,[5]DatosVinculos!$B$1:$DH$127,$DF52,FALSE)</f>
        <v>5571.7471189591197</v>
      </c>
      <c r="CN52" s="157">
        <f>HLOOKUP(CN$1,[5]DatosVinculos!$B$1:$DH$127,$DF52,FALSE)</f>
        <v>178.19171170000001</v>
      </c>
      <c r="CO52" s="157">
        <f>HLOOKUP(CO$1,[5]DatosVinculos!$B$1:$DH$127,$DF52,FALSE)</f>
        <v>176.58130045953001</v>
      </c>
      <c r="CP52" s="157">
        <f>HLOOKUP(CP$1,[5]DatosVinculos!$B$1:$DH$127,$DF52,FALSE)</f>
        <v>44.356209</v>
      </c>
      <c r="CQ52" s="157">
        <f>HLOOKUP(CQ$1,[5]DatosVinculos!$B$1:$DH$127,$DF52,FALSE)</f>
        <v>44.179885090057397</v>
      </c>
      <c r="CR52" s="157">
        <f>HLOOKUP(CR$1,[5]DatosVinculos!$B$1:$DH$127,$DF52,FALSE)</f>
        <v>42.452779999999997</v>
      </c>
      <c r="CS52" s="157">
        <f>HLOOKUP(CS$1,[5]DatosVinculos!$B$1:$DH$127,$DF52,FALSE)</f>
        <v>42.551226815879403</v>
      </c>
      <c r="CT52" s="157">
        <f>HLOOKUP(CT$1,[5]DatosVinculos!$B$1:$DH$127,$DF52,FALSE)</f>
        <v>5286.9044329999997</v>
      </c>
      <c r="CU52" s="157">
        <f>HLOOKUP(CU$1,[5]DatosVinculos!$B$1:$DH$127,$DF52,FALSE)</f>
        <v>5288.7496172946503</v>
      </c>
      <c r="CV52" s="157">
        <f>HLOOKUP(CV$1,[5]DatosVinculos!$B$1:$DH$127,$DF52,FALSE)</f>
        <v>44.332283019999998</v>
      </c>
      <c r="CW52" s="157">
        <f>HLOOKUP(CW$1,[5]DatosVinculos!$B$1:$DH$127,$DF52,FALSE)</f>
        <v>44.161426909097699</v>
      </c>
      <c r="CX52" s="157">
        <f>HLOOKUP(CX$1,[5]DatosVinculos!$B$1:$DH$127,$DF52,FALSE)</f>
        <v>10355.761570000001</v>
      </c>
      <c r="CY52" s="157">
        <f>HLOOKUP(CY$1,[5]DatosVinculos!$B$1:$DH$127,$DF52,FALSE)</f>
        <v>5945.0510109999996</v>
      </c>
      <c r="CZ52" s="157">
        <f>HLOOKUP(CZ$1,[5]DatosVinculos!$B$1:$DH$127,$DF52,FALSE)</f>
        <v>5947.0766750079802</v>
      </c>
      <c r="DA52" s="157">
        <f>HLOOKUP(DA$1,[5]DatosVinculos!$B$1:$DH$127,$DF52,FALSE)</f>
        <v>6.2694308459999997</v>
      </c>
      <c r="DB52" s="157">
        <f>HLOOKUP(DB$1,[5]DatosVinculos!$B$1:$DH$127,$DF52,FALSE)</f>
        <v>6.2958693108307404</v>
      </c>
      <c r="DC52" s="157">
        <f>HLOOKUP(DC$1,[5]DatosVinculos!$B$1:$DH$127,$DF52,FALSE)</f>
        <v>2.0011042200738931</v>
      </c>
      <c r="DD52" s="157">
        <f>HLOOKUP(DD$1,[5]DatosVinculos!$B$1:$DH$127,$DF52,FALSE)</f>
        <v>2.0536988424108999</v>
      </c>
      <c r="DF52">
        <v>52</v>
      </c>
    </row>
    <row r="53" spans="1:110">
      <c r="A53" t="s">
        <v>57</v>
      </c>
      <c r="B53" s="157">
        <f>HLOOKUP(B$1,[5]DatosVinculos!$B$1:$DH$127,$DF53,FALSE)</f>
        <v>14900275.140000001</v>
      </c>
      <c r="C53" s="157">
        <f>HLOOKUP(C$1,[5]DatosVinculos!$B$1:$DH$127,$DF53,FALSE)</f>
        <v>15181393.949076699</v>
      </c>
      <c r="D53" s="157">
        <f>HLOOKUP(D$1,[5]DatosVinculos!$B$1:$DH$127,$DF53,FALSE)</f>
        <v>8695597.2780000009</v>
      </c>
      <c r="E53" s="157">
        <f>HLOOKUP(E$1,[5]DatosVinculos!$B$1:$DH$127,$DF53,FALSE)</f>
        <v>10480782.75</v>
      </c>
      <c r="F53" s="157">
        <f>HLOOKUP(F$1,[5]DatosVinculos!$B$1:$DH$127,$DF53,FALSE)</f>
        <v>10743147.90862</v>
      </c>
      <c r="G53" s="157">
        <f>HLOOKUP(G$1,[5]DatosVinculos!$B$1:$DH$127,$DF53,FALSE)</f>
        <v>3428888.4440000001</v>
      </c>
      <c r="H53" s="157">
        <f>HLOOKUP(H$1,[5]DatosVinculos!$B$1:$DH$127,$DF53,FALSE)</f>
        <v>3464101.9186333101</v>
      </c>
      <c r="I53" s="157">
        <f>HLOOKUP(I$1,[5]DatosVinculos!$B$1:$DH$127,$DF53,FALSE)</f>
        <v>2695620.2069999999</v>
      </c>
      <c r="J53" s="157">
        <f>HLOOKUP(J$1,[5]DatosVinculos!$B$1:$DH$127,$DF53,FALSE)</f>
        <v>2691699.1372888898</v>
      </c>
      <c r="K53" s="157">
        <f>HLOOKUP(K$1,[5]DatosVinculos!$B$1:$DH$127,$DF53,FALSE)</f>
        <v>2329313.213</v>
      </c>
      <c r="L53" s="157">
        <f>HLOOKUP(L$1,[5]DatosVinculos!$B$1:$DH$127,$DF53,FALSE)</f>
        <v>2317294.7774361302</v>
      </c>
      <c r="M53" s="157">
        <f>HLOOKUP(M$1,[5]DatosVinculos!$B$1:$DH$127,$DF53,FALSE)</f>
        <v>10134030.593950996</v>
      </c>
      <c r="N53" s="157">
        <f>HLOOKUP(N$1,[5]DatosVinculos!$B$1:$DH$127,$DF53,FALSE)</f>
        <v>10226972.6324447</v>
      </c>
      <c r="O53" s="157">
        <f>HLOOKUP(O$1,[5]DatosVinculos!$B$1:$DH$127,$DF53,FALSE)</f>
        <v>1892960.7940000007</v>
      </c>
      <c r="P53" s="157">
        <f>HLOOKUP(P$1,[5]DatosVinculos!$B$1:$DH$127,$DF53,FALSE)</f>
        <v>1843659.4324359901</v>
      </c>
      <c r="Q53" s="157">
        <f>HLOOKUP(Q$1,[5]DatosVinculos!$B$1:$DH$127,$DF53,FALSE)</f>
        <v>8278465.9991093166</v>
      </c>
      <c r="R53" s="157">
        <f>HLOOKUP(R$1,[5]DatosVinculos!$B$1:$DH$127,$DF53,FALSE)</f>
        <v>8409710.9271134008</v>
      </c>
      <c r="S53" s="157">
        <f>HLOOKUP(S$1,[5]DatosVinculos!$B$1:$DH$127,$DF53,FALSE)</f>
        <v>499804.98660000012</v>
      </c>
      <c r="T53" s="157">
        <f>HLOOKUP(T$1,[5]DatosVinculos!$B$1:$DH$127,$DF53,FALSE)</f>
        <v>507159.98589389201</v>
      </c>
      <c r="U53" s="157">
        <f>HLOOKUP(U$1,[5]DatosVinculos!$B$1:$DH$127,$DF53,FALSE)</f>
        <v>7778661.0124000004</v>
      </c>
      <c r="V53" s="157">
        <f>HLOOKUP(V$1,[5]DatosVinculos!$B$1:$DH$127,$DF53,FALSE)</f>
        <v>7908981.3434349</v>
      </c>
      <c r="W53" s="157">
        <f>HLOOKUP(W$1,[5]DatosVinculos!$B$1:$DH$127,$DF53,FALSE)</f>
        <v>2864994.7724952712</v>
      </c>
      <c r="X53" s="157">
        <f>HLOOKUP(X$1,[5]DatosVinculos!$B$1:$DH$127,$DF53,FALSE)</f>
        <v>2983452.5732325902</v>
      </c>
      <c r="Y53" s="157">
        <f>HLOOKUP(Y$1,[5]DatosVinculos!$B$1:$DH$127,$DF53,FALSE)</f>
        <v>-373467.63638709672</v>
      </c>
      <c r="Z53" s="157">
        <f>HLOOKUP(Z$1,[5]DatosVinculos!$B$1:$DH$127,$DF53,FALSE)</f>
        <v>1343974.3269960559</v>
      </c>
      <c r="AA53" s="157">
        <f>HLOOKUP(AA$1,[5]DatosVinculos!$B$1:$DH$127,$DF53,FALSE)</f>
        <v>-1533.4</v>
      </c>
      <c r="AB53" s="157">
        <f>HLOOKUP(AB$1,[5]DatosVinculos!$B$1:$DH$127,$DF53,FALSE)</f>
        <v>59.620013655107066</v>
      </c>
      <c r="AC53" s="157">
        <f>HLOOKUP(AC$1,[5]DatosVinculos!$B$1:$DH$127,$DF53,FALSE)</f>
        <v>59.654441748745</v>
      </c>
      <c r="AD53" s="157">
        <f>HLOOKUP(AD$1,[5]DatosVinculos!$B$1:$DH$127,$DF53,FALSE)</f>
        <v>65.148283366700738</v>
      </c>
      <c r="AE53" s="157">
        <f>HLOOKUP(AE$1,[5]DatosVinculos!$B$1:$DH$127,$DF53,FALSE)</f>
        <v>65.229137777195604</v>
      </c>
      <c r="AF53" s="157">
        <f>HLOOKUP(AF$1,[5]DatosVinculos!$B$1:$DH$127,$DF53,FALSE)</f>
        <v>101.28855696666666</v>
      </c>
      <c r="AG53" s="157">
        <f>HLOOKUP(AG$1,[5]DatosVinculos!$B$1:$DH$127,$DF53,FALSE)</f>
        <v>101.452779057203</v>
      </c>
      <c r="AH53" s="157">
        <f>HLOOKUP(AH$1,[5]DatosVinculos!$B$1:$DH$127,$DF53,FALSE)</f>
        <v>49.390843586666669</v>
      </c>
      <c r="AI53" s="157">
        <f>HLOOKUP(AI$1,[5]DatosVinculos!$B$1:$DH$127,$DF53,FALSE)</f>
        <v>49.431741331887999</v>
      </c>
      <c r="AJ53" s="157">
        <f>HLOOKUP(AJ$1,[5]DatosVinculos!$B$1:$DH$127,$DF53,FALSE)</f>
        <v>5.9166666666666679</v>
      </c>
      <c r="AK53" s="157">
        <f>HLOOKUP(AK$1,[5]DatosVinculos!$B$1:$DH$127,$DF53,FALSE)</f>
        <v>5.9166666666666679</v>
      </c>
      <c r="AL53" s="157">
        <f>HLOOKUP(AL$1,[5]DatosVinculos!$B$1:$DH$127,$DF53,FALSE)</f>
        <v>6.6766666666666703</v>
      </c>
      <c r="AM53" s="157">
        <f>HLOOKUP(AM$1,[5]DatosVinculos!$B$1:$DH$127,$DF53,FALSE)</f>
        <v>76.787387503333306</v>
      </c>
      <c r="AN53" s="157">
        <f>HLOOKUP(AN$1,[5]DatosVinculos!$B$1:$DH$127,$DF53,FALSE)</f>
        <v>415.51806451612902</v>
      </c>
      <c r="AO53" s="157">
        <f>HLOOKUP(AO$1,[5]DatosVinculos!$B$1:$DH$127,$DF53,FALSE)</f>
        <v>1.03</v>
      </c>
      <c r="AP53" s="157">
        <f>HLOOKUP(AP$1,[5]DatosVinculos!$B$1:$DH$127,$DF53,FALSE)</f>
        <v>19.766666666666701</v>
      </c>
      <c r="AQ53" s="157">
        <f>HLOOKUP(AQ$1,[5]DatosVinculos!$B$1:$DH$127,$DF53,FALSE)</f>
        <v>157.764858333333</v>
      </c>
      <c r="AR53" s="157">
        <f>HLOOKUP(AR$1,[5]DatosVinculos!$B$1:$DH$127,$DF53,FALSE)</f>
        <v>100.0418555</v>
      </c>
      <c r="AS53" s="157">
        <f>HLOOKUP(AS$1,[5]DatosVinculos!$B$1:$DH$127,$DF53,FALSE)</f>
        <v>5.7318509230769203</v>
      </c>
      <c r="AT53" s="157">
        <f>HLOOKUP(AT$1,[5]DatosVinculos!$B$1:$DH$127,$DF53,FALSE)</f>
        <v>5.5333333333333323</v>
      </c>
      <c r="AU53" s="157">
        <f>HLOOKUP(AU$1,[5]DatosVinculos!$B$1:$DH$127,$DF53,FALSE)</f>
        <v>127.49999999999999</v>
      </c>
      <c r="AV53" s="157">
        <f>HLOOKUP(AV$1,[5]DatosVinculos!$B$1:$DH$127,$DF53,FALSE)</f>
        <v>127.49999999999999</v>
      </c>
      <c r="AW53" s="157">
        <f>HLOOKUP(AW$1,[5]DatosVinculos!$B$1:$DH$127,$DF53,FALSE)</f>
        <v>65.816460785862006</v>
      </c>
      <c r="AX53" s="157">
        <f>HLOOKUP(AX$1,[5]DatosVinculos!$B$1:$DH$127,$DF53,FALSE)</f>
        <v>88.33691474477196</v>
      </c>
      <c r="AY53" s="157">
        <f>HLOOKUP(AY$1,[5]DatosVinculos!$B$1:$DH$127,$DF53,FALSE)</f>
        <v>88.621304778901504</v>
      </c>
      <c r="AZ53" s="157">
        <f>HLOOKUP(AZ$1,[5]DatosVinculos!$B$1:$DH$127,$DF53,FALSE)</f>
        <v>634151.40219784516</v>
      </c>
      <c r="BA53" s="157">
        <f>HLOOKUP(BA$1,[5]DatosVinculos!$B$1:$DH$127,$DF53,FALSE)</f>
        <v>636192.97609064204</v>
      </c>
      <c r="BB53" s="157">
        <f>HLOOKUP(BB$1,[5]DatosVinculos!$B$1:$DH$127,$DF53,FALSE)</f>
        <v>52.666480633333336</v>
      </c>
      <c r="BC53" s="157">
        <f>HLOOKUP(BC$1,[5]DatosVinculos!$B$1:$DH$127,$DF53,FALSE)</f>
        <v>52.868658625239298</v>
      </c>
      <c r="BD53" s="157">
        <f>HLOOKUP(BD$1,[5]DatosVinculos!$B$1:$DH$127,$DF53,FALSE)</f>
        <v>378081.15258440824</v>
      </c>
      <c r="BE53" s="157">
        <f>HLOOKUP(BE$1,[5]DatosVinculos!$B$1:$DH$127,$DF53,FALSE)</f>
        <v>379532.54419582302</v>
      </c>
      <c r="BF53" s="157">
        <f>HLOOKUP(BF$1,[5]DatosVinculos!$B$1:$DH$127,$DF53,FALSE)</f>
        <v>91.132301167035735</v>
      </c>
      <c r="BG53" s="157">
        <f>HLOOKUP(BG$1,[5]DatosVinculos!$B$1:$DH$127,$DF53,FALSE)</f>
        <v>91.388992771461005</v>
      </c>
      <c r="BH53" s="157">
        <f>HLOOKUP(BH$1,[5]DatosVinculos!$B$1:$DH$127,$DF53,FALSE)</f>
        <v>609156.02010839013</v>
      </c>
      <c r="BI53" s="157">
        <f>HLOOKUP(BI$1,[5]DatosVinculos!$B$1:$DH$127,$DF53,FALSE)</f>
        <v>610871.82486845495</v>
      </c>
      <c r="BJ53" s="157">
        <f>HLOOKUP(BJ$1,[5]DatosVinculos!$B$1:$DH$127,$DF53,FALSE)</f>
        <v>54.333090400000003</v>
      </c>
      <c r="BK53" s="157">
        <f>HLOOKUP(BK$1,[5]DatosVinculos!$B$1:$DH$127,$DF53,FALSE)</f>
        <v>54.5299437332908</v>
      </c>
      <c r="BL53" s="157">
        <f>HLOOKUP(BL$1,[5]DatosVinculos!$B$1:$DH$127,$DF53,FALSE)</f>
        <v>363178.90236952895</v>
      </c>
      <c r="BM53" s="157">
        <f>HLOOKUP(BM$1,[5]DatosVinculos!$B$1:$DH$127,$DF53,FALSE)</f>
        <v>364494.729925133</v>
      </c>
      <c r="BN53" s="157">
        <f>HLOOKUP(BN$1,[5]DatosVinculos!$B$1:$DH$127,$DF53,FALSE)</f>
        <v>86.376433912342847</v>
      </c>
      <c r="BO53" s="157">
        <f>HLOOKUP(BO$1,[5]DatosVinculos!$B$1:$DH$127,$DF53,FALSE)</f>
        <v>86.555376597686802</v>
      </c>
      <c r="BP53" s="157">
        <f>HLOOKUP(BP$1,[5]DatosVinculos!$B$1:$DH$127,$DF53,FALSE)</f>
        <v>369483.97476753005</v>
      </c>
      <c r="BQ53" s="157">
        <f>HLOOKUP(BQ$1,[5]DatosVinculos!$B$1:$DH$127,$DF53,FALSE)</f>
        <v>370249.42029106797</v>
      </c>
      <c r="BR53" s="157">
        <f>HLOOKUP(BR$1,[5]DatosVinculos!$B$1:$DH$127,$DF53,FALSE)</f>
        <v>51.497641693333335</v>
      </c>
      <c r="BS53" s="157">
        <f>HLOOKUP(BS$1,[5]DatosVinculos!$B$1:$DH$127,$DF53,FALSE)</f>
        <v>51.6527406362896</v>
      </c>
      <c r="BT53" s="157">
        <f>HLOOKUP(BT$1,[5]DatosVinculos!$B$1:$DH$127,$DF53,FALSE)</f>
        <v>220286.39620983377</v>
      </c>
      <c r="BU53" s="157">
        <f>HLOOKUP(BU$1,[5]DatosVinculos!$B$1:$DH$127,$DF53,FALSE)</f>
        <v>220949.84770160401</v>
      </c>
      <c r="BV53" s="157">
        <f>HLOOKUP(BV$1,[5]DatosVinculos!$B$1:$DH$127,$DF53,FALSE)</f>
        <v>74.959309159498062</v>
      </c>
      <c r="BW53" s="157">
        <f>HLOOKUP(BW$1,[5]DatosVinculos!$B$1:$DH$127,$DF53,FALSE)</f>
        <v>75.016994145943599</v>
      </c>
      <c r="BX53" s="157">
        <f>HLOOKUP(BX$1,[5]DatosVinculos!$B$1:$DH$127,$DF53,FALSE)</f>
        <v>775608.33836425154</v>
      </c>
      <c r="BY53" s="157">
        <f>HLOOKUP(BY$1,[5]DatosVinculos!$B$1:$DH$127,$DF53,FALSE)</f>
        <v>776205.20827886299</v>
      </c>
      <c r="BZ53" s="157">
        <f>HLOOKUP(BZ$1,[5]DatosVinculos!$B$1:$DH$127,$DF53,FALSE)</f>
        <v>44.690750356666669</v>
      </c>
      <c r="CA53" s="157">
        <f>HLOOKUP(CA$1,[5]DatosVinculos!$B$1:$DH$127,$DF53,FALSE)</f>
        <v>44.750230793177401</v>
      </c>
      <c r="CB53" s="157">
        <f>HLOOKUP(CB$1,[5]DatosVinculos!$B$1:$DH$127,$DF53,FALSE)</f>
        <v>462417.79724291578</v>
      </c>
      <c r="CC53" s="157">
        <f>HLOOKUP(CC$1,[5]DatosVinculos!$B$1:$DH$127,$DF53,FALSE)</f>
        <v>463033.24478379497</v>
      </c>
      <c r="CD53" s="157">
        <f>HLOOKUP(CD$1,[5]DatosVinculos!$B$1:$DH$127,$DF53,FALSE)</f>
        <v>87.20565715415546</v>
      </c>
      <c r="CE53" s="157">
        <f>HLOOKUP(CE$1,[5]DatosVinculos!$B$1:$DH$127,$DF53,FALSE)</f>
        <v>87.4003049070039</v>
      </c>
      <c r="CF53" s="157">
        <f>HLOOKUP(CF$1,[5]DatosVinculos!$B$1:$DH$127,$DF53,FALSE)</f>
        <v>348958.47549510159</v>
      </c>
      <c r="CG53" s="157">
        <f>HLOOKUP(CG$1,[5]DatosVinculos!$B$1:$DH$127,$DF53,FALSE)</f>
        <v>349737.36972394702</v>
      </c>
      <c r="CH53" s="157">
        <f>HLOOKUP(CH$1,[5]DatosVinculos!$B$1:$DH$127,$DF53,FALSE)</f>
        <v>51.992024703333335</v>
      </c>
      <c r="CI53" s="157">
        <f>HLOOKUP(CI$1,[5]DatosVinculos!$B$1:$DH$127,$DF53,FALSE)</f>
        <v>52.164547537614098</v>
      </c>
      <c r="CJ53" s="157">
        <f>HLOOKUP(CJ$1,[5]DatosVinculos!$B$1:$DH$127,$DF53,FALSE)</f>
        <v>208049.09074083299</v>
      </c>
      <c r="CK53" s="157">
        <f>HLOOKUP(CK$1,[5]DatosVinculos!$B$1:$DH$127,$DF53,FALSE)</f>
        <v>208739.45083027199</v>
      </c>
      <c r="CL53" s="157">
        <f>HLOOKUP(CL$1,[5]DatosVinculos!$B$1:$DH$127,$DF53,FALSE)</f>
        <v>5671.9195390000004</v>
      </c>
      <c r="CM53" s="157">
        <f>HLOOKUP(CM$1,[5]DatosVinculos!$B$1:$DH$127,$DF53,FALSE)</f>
        <v>5671.1517684794399</v>
      </c>
      <c r="CN53" s="157">
        <f>HLOOKUP(CN$1,[5]DatosVinculos!$B$1:$DH$127,$DF53,FALSE)</f>
        <v>184.18270329999999</v>
      </c>
      <c r="CO53" s="157">
        <f>HLOOKUP(CO$1,[5]DatosVinculos!$B$1:$DH$127,$DF53,FALSE)</f>
        <v>180.570246661597</v>
      </c>
      <c r="CP53" s="157">
        <f>HLOOKUP(CP$1,[5]DatosVinculos!$B$1:$DH$127,$DF53,FALSE)</f>
        <v>43.070197999999998</v>
      </c>
      <c r="CQ53" s="157">
        <f>HLOOKUP(CQ$1,[5]DatosVinculos!$B$1:$DH$127,$DF53,FALSE)</f>
        <v>43.397432673695</v>
      </c>
      <c r="CR53" s="157">
        <f>HLOOKUP(CR$1,[5]DatosVinculos!$B$1:$DH$127,$DF53,FALSE)</f>
        <v>42.405214999999998</v>
      </c>
      <c r="CS53" s="157">
        <f>HLOOKUP(CS$1,[5]DatosVinculos!$B$1:$DH$127,$DF53,FALSE)</f>
        <v>42.382472831947901</v>
      </c>
      <c r="CT53" s="157">
        <f>HLOOKUP(CT$1,[5]DatosVinculos!$B$1:$DH$127,$DF53,FALSE)</f>
        <v>5381.5107989999997</v>
      </c>
      <c r="CU53" s="157">
        <f>HLOOKUP(CU$1,[5]DatosVinculos!$B$1:$DH$127,$DF53,FALSE)</f>
        <v>5386.5114117782296</v>
      </c>
      <c r="CV53" s="157">
        <f>HLOOKUP(CV$1,[5]DatosVinculos!$B$1:$DH$127,$DF53,FALSE)</f>
        <v>43.076655279999997</v>
      </c>
      <c r="CW53" s="157">
        <f>HLOOKUP(CW$1,[5]DatosVinculos!$B$1:$DH$127,$DF53,FALSE)</f>
        <v>43.423683233214398</v>
      </c>
      <c r="CX53" s="157">
        <f>HLOOKUP(CX$1,[5]DatosVinculos!$B$1:$DH$127,$DF53,FALSE)</f>
        <v>10398.951569999999</v>
      </c>
      <c r="CY53" s="157">
        <f>HLOOKUP(CY$1,[5]DatosVinculos!$B$1:$DH$127,$DF53,FALSE)</f>
        <v>6040.9813949999998</v>
      </c>
      <c r="CZ53" s="157">
        <f>HLOOKUP(CZ$1,[5]DatosVinculos!$B$1:$DH$127,$DF53,FALSE)</f>
        <v>6041.7123214162802</v>
      </c>
      <c r="DA53" s="157">
        <f>HLOOKUP(DA$1,[5]DatosVinculos!$B$1:$DH$127,$DF53,FALSE)</f>
        <v>6.1093029809999999</v>
      </c>
      <c r="DB53" s="157">
        <f>HLOOKUP(DB$1,[5]DatosVinculos!$B$1:$DH$127,$DF53,FALSE)</f>
        <v>6.1450035645573404</v>
      </c>
      <c r="DC53" s="157">
        <f>HLOOKUP(DC$1,[5]DatosVinculos!$B$1:$DH$127,$DF53,FALSE)</f>
        <v>1.813171174868903</v>
      </c>
      <c r="DD53" s="157">
        <f>HLOOKUP(DD$1,[5]DatosVinculos!$B$1:$DH$127,$DF53,FALSE)</f>
        <v>2.0537323029821501</v>
      </c>
      <c r="DF53">
        <v>53</v>
      </c>
    </row>
    <row r="54" spans="1:110">
      <c r="A54" t="s">
        <v>58</v>
      </c>
      <c r="B54" s="157">
        <f>HLOOKUP(B$1,[5]DatosVinculos!$B$1:$DH$127,$DF54,FALSE)</f>
        <v>15769363</v>
      </c>
      <c r="C54" s="157">
        <f>HLOOKUP(C$1,[5]DatosVinculos!$B$1:$DH$127,$DF54,FALSE)</f>
        <v>15513494.246671399</v>
      </c>
      <c r="D54" s="157">
        <f>HLOOKUP(D$1,[5]DatosVinculos!$B$1:$DH$127,$DF54,FALSE)</f>
        <v>9398590.727</v>
      </c>
      <c r="E54" s="157">
        <f>HLOOKUP(E$1,[5]DatosVinculos!$B$1:$DH$127,$DF54,FALSE)</f>
        <v>11072756.65</v>
      </c>
      <c r="F54" s="157">
        <f>HLOOKUP(F$1,[5]DatosVinculos!$B$1:$DH$127,$DF54,FALSE)</f>
        <v>10977093.534112001</v>
      </c>
      <c r="G54" s="157">
        <f>HLOOKUP(G$1,[5]DatosVinculos!$B$1:$DH$127,$DF54,FALSE)</f>
        <v>3555160.75</v>
      </c>
      <c r="H54" s="157">
        <f>HLOOKUP(H$1,[5]DatosVinculos!$B$1:$DH$127,$DF54,FALSE)</f>
        <v>3535433.4290889502</v>
      </c>
      <c r="I54" s="157">
        <f>HLOOKUP(I$1,[5]DatosVinculos!$B$1:$DH$127,$DF54,FALSE)</f>
        <v>2838771.3829999999</v>
      </c>
      <c r="J54" s="157">
        <f>HLOOKUP(J$1,[5]DatosVinculos!$B$1:$DH$127,$DF54,FALSE)</f>
        <v>2785560.4611217799</v>
      </c>
      <c r="K54" s="157">
        <f>HLOOKUP(K$1,[5]DatosVinculos!$B$1:$DH$127,$DF54,FALSE)</f>
        <v>2435475.9550000001</v>
      </c>
      <c r="L54" s="157">
        <f>HLOOKUP(L$1,[5]DatosVinculos!$B$1:$DH$127,$DF54,FALSE)</f>
        <v>2381946.32888665</v>
      </c>
      <c r="M54" s="157">
        <f>HLOOKUP(M$1,[5]DatosVinculos!$B$1:$DH$127,$DF54,FALSE)</f>
        <v>11115782.019463452</v>
      </c>
      <c r="N54" s="157">
        <f>HLOOKUP(N$1,[5]DatosVinculos!$B$1:$DH$127,$DF54,FALSE)</f>
        <v>10440240.8720649</v>
      </c>
      <c r="O54" s="157">
        <f>HLOOKUP(O$1,[5]DatosVinculos!$B$1:$DH$127,$DF54,FALSE)</f>
        <v>2099059.2580000004</v>
      </c>
      <c r="P54" s="157">
        <f>HLOOKUP(P$1,[5]DatosVinculos!$B$1:$DH$127,$DF54,FALSE)</f>
        <v>1850679.47789873</v>
      </c>
      <c r="Q54" s="157">
        <f>HLOOKUP(Q$1,[5]DatosVinculos!$B$1:$DH$127,$DF54,FALSE)</f>
        <v>9062932.1664551217</v>
      </c>
      <c r="R54" s="157">
        <f>HLOOKUP(R$1,[5]DatosVinculos!$B$1:$DH$127,$DF54,FALSE)</f>
        <v>8613412.1818618495</v>
      </c>
      <c r="S54" s="157">
        <f>HLOOKUP(S$1,[5]DatosVinculos!$B$1:$DH$127,$DF54,FALSE)</f>
        <v>593297.62329999998</v>
      </c>
      <c r="T54" s="157">
        <f>HLOOKUP(T$1,[5]DatosVinculos!$B$1:$DH$127,$DF54,FALSE)</f>
        <v>537461.09131890303</v>
      </c>
      <c r="U54" s="157">
        <f>HLOOKUP(U$1,[5]DatosVinculos!$B$1:$DH$127,$DF54,FALSE)</f>
        <v>8469634.5437000003</v>
      </c>
      <c r="V54" s="157">
        <f>HLOOKUP(V$1,[5]DatosVinculos!$B$1:$DH$127,$DF54,FALSE)</f>
        <v>8071782.3278390802</v>
      </c>
      <c r="W54" s="157">
        <f>HLOOKUP(W$1,[5]DatosVinculos!$B$1:$DH$127,$DF54,FALSE)</f>
        <v>3315512.0481082983</v>
      </c>
      <c r="X54" s="157">
        <f>HLOOKUP(X$1,[5]DatosVinculos!$B$1:$DH$127,$DF54,FALSE)</f>
        <v>3144519.5632554898</v>
      </c>
      <c r="Y54" s="157">
        <f>HLOOKUP(Y$1,[5]DatosVinculos!$B$1:$DH$127,$DF54,FALSE)</f>
        <v>-548306.20323809586</v>
      </c>
      <c r="Z54" s="157">
        <f>HLOOKUP(Z$1,[5]DatosVinculos!$B$1:$DH$127,$DF54,FALSE)</f>
        <v>1368748.204347502</v>
      </c>
      <c r="AA54" s="157">
        <f>HLOOKUP(AA$1,[5]DatosVinculos!$B$1:$DH$127,$DF54,FALSE)</f>
        <v>-1970.9</v>
      </c>
      <c r="AB54" s="157">
        <f>HLOOKUP(AB$1,[5]DatosVinculos!$B$1:$DH$127,$DF54,FALSE)</f>
        <v>60.88788832555931</v>
      </c>
      <c r="AC54" s="157">
        <f>HLOOKUP(AC$1,[5]DatosVinculos!$B$1:$DH$127,$DF54,FALSE)</f>
        <v>60.726130695184999</v>
      </c>
      <c r="AD54" s="157">
        <f>HLOOKUP(AD$1,[5]DatosVinculos!$B$1:$DH$127,$DF54,FALSE)</f>
        <v>65.837417589549972</v>
      </c>
      <c r="AE54" s="157">
        <f>HLOOKUP(AE$1,[5]DatosVinculos!$B$1:$DH$127,$DF54,FALSE)</f>
        <v>66.000463257848395</v>
      </c>
      <c r="AF54" s="157">
        <f>HLOOKUP(AF$1,[5]DatosVinculos!$B$1:$DH$127,$DF54,FALSE)</f>
        <v>101.31276983333333</v>
      </c>
      <c r="AG54" s="157">
        <f>HLOOKUP(AG$1,[5]DatosVinculos!$B$1:$DH$127,$DF54,FALSE)</f>
        <v>101.283820489505</v>
      </c>
      <c r="AH54" s="157">
        <f>HLOOKUP(AH$1,[5]DatosVinculos!$B$1:$DH$127,$DF54,FALSE)</f>
        <v>50.120928676666665</v>
      </c>
      <c r="AI54" s="157">
        <f>HLOOKUP(AI$1,[5]DatosVinculos!$B$1:$DH$127,$DF54,FALSE)</f>
        <v>50.321812904543002</v>
      </c>
      <c r="AJ54" s="157">
        <f>HLOOKUP(AJ$1,[5]DatosVinculos!$B$1:$DH$127,$DF54,FALSE)</f>
        <v>5.666666666666667</v>
      </c>
      <c r="AK54" s="157">
        <f>HLOOKUP(AK$1,[5]DatosVinculos!$B$1:$DH$127,$DF54,FALSE)</f>
        <v>5.666666666666667</v>
      </c>
      <c r="AL54" s="157">
        <f>HLOOKUP(AL$1,[5]DatosVinculos!$B$1:$DH$127,$DF54,FALSE)</f>
        <v>6.5</v>
      </c>
      <c r="AM54" s="157">
        <f>HLOOKUP(AM$1,[5]DatosVinculos!$B$1:$DH$127,$DF54,FALSE)</f>
        <v>76.286067826666695</v>
      </c>
      <c r="AN54" s="157">
        <f>HLOOKUP(AN$1,[5]DatosVinculos!$B$1:$DH$127,$DF54,FALSE)</f>
        <v>425.34031746031798</v>
      </c>
      <c r="AO54" s="157">
        <f>HLOOKUP(AO$1,[5]DatosVinculos!$B$1:$DH$127,$DF54,FALSE)</f>
        <v>0.86666666666666703</v>
      </c>
      <c r="AP54" s="157">
        <f>HLOOKUP(AP$1,[5]DatosVinculos!$B$1:$DH$127,$DF54,FALSE)</f>
        <v>19.899999999999999</v>
      </c>
      <c r="AQ54" s="157">
        <f>HLOOKUP(AQ$1,[5]DatosVinculos!$B$1:$DH$127,$DF54,FALSE)</f>
        <v>156.20098820000001</v>
      </c>
      <c r="AR54" s="157">
        <f>HLOOKUP(AR$1,[5]DatosVinculos!$B$1:$DH$127,$DF54,FALSE)</f>
        <v>100.80081010000001</v>
      </c>
      <c r="AS54" s="157">
        <f>HLOOKUP(AS$1,[5]DatosVinculos!$B$1:$DH$127,$DF54,FALSE)</f>
        <v>5.8356934374999998</v>
      </c>
      <c r="AT54" s="157">
        <f>HLOOKUP(AT$1,[5]DatosVinculos!$B$1:$DH$127,$DF54,FALSE)</f>
        <v>5.5066666666666668</v>
      </c>
      <c r="AU54" s="157">
        <f>HLOOKUP(AU$1,[5]DatosVinculos!$B$1:$DH$127,$DF54,FALSE)</f>
        <v>70.835000000000008</v>
      </c>
      <c r="AV54" s="157">
        <f>HLOOKUP(AV$1,[5]DatosVinculos!$B$1:$DH$127,$DF54,FALSE)</f>
        <v>70.835000000000008</v>
      </c>
      <c r="AW54" s="157">
        <f>HLOOKUP(AW$1,[5]DatosVinculos!$B$1:$DH$127,$DF54,FALSE)</f>
        <v>63.489532019278002</v>
      </c>
      <c r="AX54" s="157">
        <f>HLOOKUP(AX$1,[5]DatosVinculos!$B$1:$DH$127,$DF54,FALSE)</f>
        <v>88.736211649259928</v>
      </c>
      <c r="AY54" s="157">
        <f>HLOOKUP(AY$1,[5]DatosVinculos!$B$1:$DH$127,$DF54,FALSE)</f>
        <v>89.055603685511201</v>
      </c>
      <c r="AZ54" s="157">
        <f>HLOOKUP(AZ$1,[5]DatosVinculos!$B$1:$DH$127,$DF54,FALSE)</f>
        <v>637017.86739652115</v>
      </c>
      <c r="BA54" s="157">
        <f>HLOOKUP(BA$1,[5]DatosVinculos!$B$1:$DH$127,$DF54,FALSE)</f>
        <v>639310.71301173605</v>
      </c>
      <c r="BB54" s="157">
        <f>HLOOKUP(BB$1,[5]DatosVinculos!$B$1:$DH$127,$DF54,FALSE)</f>
        <v>54.029605453333332</v>
      </c>
      <c r="BC54" s="157">
        <f>HLOOKUP(BC$1,[5]DatosVinculos!$B$1:$DH$127,$DF54,FALSE)</f>
        <v>54.100030903226802</v>
      </c>
      <c r="BD54" s="157">
        <f>HLOOKUP(BD$1,[5]DatosVinculos!$B$1:$DH$127,$DF54,FALSE)</f>
        <v>387866.7277142533</v>
      </c>
      <c r="BE54" s="157">
        <f>HLOOKUP(BE$1,[5]DatosVinculos!$B$1:$DH$127,$DF54,FALSE)</f>
        <v>388372.29662539199</v>
      </c>
      <c r="BF54" s="157">
        <f>HLOOKUP(BF$1,[5]DatosVinculos!$B$1:$DH$127,$DF54,FALSE)</f>
        <v>91.083579512785192</v>
      </c>
      <c r="BG54" s="157">
        <f>HLOOKUP(BG$1,[5]DatosVinculos!$B$1:$DH$127,$DF54,FALSE)</f>
        <v>91.573005856274804</v>
      </c>
      <c r="BH54" s="157">
        <f>HLOOKUP(BH$1,[5]DatosVinculos!$B$1:$DH$127,$DF54,FALSE)</f>
        <v>608830.34975203685</v>
      </c>
      <c r="BI54" s="157">
        <f>HLOOKUP(BI$1,[5]DatosVinculos!$B$1:$DH$127,$DF54,FALSE)</f>
        <v>612101.82429762499</v>
      </c>
      <c r="BJ54" s="157">
        <f>HLOOKUP(BJ$1,[5]DatosVinculos!$B$1:$DH$127,$DF54,FALSE)</f>
        <v>55.45886817666667</v>
      </c>
      <c r="BK54" s="157">
        <f>HLOOKUP(BK$1,[5]DatosVinculos!$B$1:$DH$127,$DF54,FALSE)</f>
        <v>55.62593062853</v>
      </c>
      <c r="BL54" s="157">
        <f>HLOOKUP(BL$1,[5]DatosVinculos!$B$1:$DH$127,$DF54,FALSE)</f>
        <v>370703.94344913238</v>
      </c>
      <c r="BM54" s="157">
        <f>HLOOKUP(BM$1,[5]DatosVinculos!$B$1:$DH$127,$DF54,FALSE)</f>
        <v>371820.63969129801</v>
      </c>
      <c r="BN54" s="157">
        <f>HLOOKUP(BN$1,[5]DatosVinculos!$B$1:$DH$127,$DF54,FALSE)</f>
        <v>86.111868082841255</v>
      </c>
      <c r="BO54" s="157">
        <f>HLOOKUP(BO$1,[5]DatosVinculos!$B$1:$DH$127,$DF54,FALSE)</f>
        <v>86.593461400795206</v>
      </c>
      <c r="BP54" s="157">
        <f>HLOOKUP(BP$1,[5]DatosVinculos!$B$1:$DH$127,$DF54,FALSE)</f>
        <v>368352.26754318317</v>
      </c>
      <c r="BQ54" s="157">
        <f>HLOOKUP(BQ$1,[5]DatosVinculos!$B$1:$DH$127,$DF54,FALSE)</f>
        <v>370412.33190668799</v>
      </c>
      <c r="BR54" s="157">
        <f>HLOOKUP(BR$1,[5]DatosVinculos!$B$1:$DH$127,$DF54,FALSE)</f>
        <v>52.431698073333337</v>
      </c>
      <c r="BS54" s="157">
        <f>HLOOKUP(BS$1,[5]DatosVinculos!$B$1:$DH$127,$DF54,FALSE)</f>
        <v>52.590382812786999</v>
      </c>
      <c r="BT54" s="157">
        <f>HLOOKUP(BT$1,[5]DatosVinculos!$B$1:$DH$127,$DF54,FALSE)</f>
        <v>224281.91730635884</v>
      </c>
      <c r="BU54" s="157">
        <f>HLOOKUP(BU$1,[5]DatosVinculos!$B$1:$DH$127,$DF54,FALSE)</f>
        <v>224960.707406937</v>
      </c>
      <c r="BV54" s="157">
        <f>HLOOKUP(BV$1,[5]DatosVinculos!$B$1:$DH$127,$DF54,FALSE)</f>
        <v>75.243812745982311</v>
      </c>
      <c r="BW54" s="157">
        <f>HLOOKUP(BW$1,[5]DatosVinculos!$B$1:$DH$127,$DF54,FALSE)</f>
        <v>75.324750224293297</v>
      </c>
      <c r="BX54" s="157">
        <f>HLOOKUP(BX$1,[5]DatosVinculos!$B$1:$DH$127,$DF54,FALSE)</f>
        <v>778552.11354635982</v>
      </c>
      <c r="BY54" s="157">
        <f>HLOOKUP(BY$1,[5]DatosVinculos!$B$1:$DH$127,$DF54,FALSE)</f>
        <v>779389.57834858098</v>
      </c>
      <c r="BZ54" s="157">
        <f>HLOOKUP(BZ$1,[5]DatosVinculos!$B$1:$DH$127,$DF54,FALSE)</f>
        <v>45.814368676666668</v>
      </c>
      <c r="CA54" s="157">
        <f>HLOOKUP(CA$1,[5]DatosVinculos!$B$1:$DH$127,$DF54,FALSE)</f>
        <v>45.769746176237</v>
      </c>
      <c r="CB54" s="157">
        <f>HLOOKUP(CB$1,[5]DatosVinculos!$B$1:$DH$127,$DF54,FALSE)</f>
        <v>474043.94145238923</v>
      </c>
      <c r="CC54" s="157">
        <f>HLOOKUP(CC$1,[5]DatosVinculos!$B$1:$DH$127,$DF54,FALSE)</f>
        <v>473582.22984048701</v>
      </c>
      <c r="CD54" s="157">
        <f>HLOOKUP(CD$1,[5]DatosVinculos!$B$1:$DH$127,$DF54,FALSE)</f>
        <v>86.909391876194476</v>
      </c>
      <c r="CE54" s="157">
        <f>HLOOKUP(CE$1,[5]DatosVinculos!$B$1:$DH$127,$DF54,FALSE)</f>
        <v>87.442028871400595</v>
      </c>
      <c r="CF54" s="157">
        <f>HLOOKUP(CF$1,[5]DatosVinculos!$B$1:$DH$127,$DF54,FALSE)</f>
        <v>347772.95286832238</v>
      </c>
      <c r="CG54" s="157">
        <f>HLOOKUP(CG$1,[5]DatosVinculos!$B$1:$DH$127,$DF54,FALSE)</f>
        <v>349904.33057804097</v>
      </c>
      <c r="CH54" s="157">
        <f>HLOOKUP(CH$1,[5]DatosVinculos!$B$1:$DH$127,$DF54,FALSE)</f>
        <v>52.917293470000004</v>
      </c>
      <c r="CI54" s="157">
        <f>HLOOKUP(CI$1,[5]DatosVinculos!$B$1:$DH$127,$DF54,FALSE)</f>
        <v>53.118620329563598</v>
      </c>
      <c r="CJ54" s="157">
        <f>HLOOKUP(CJ$1,[5]DatosVinculos!$B$1:$DH$127,$DF54,FALSE)</f>
        <v>211751.60716896414</v>
      </c>
      <c r="CK54" s="157">
        <f>HLOOKUP(CK$1,[5]DatosVinculos!$B$1:$DH$127,$DF54,FALSE)</f>
        <v>212557.228229448</v>
      </c>
      <c r="CL54" s="157">
        <f>HLOOKUP(CL$1,[5]DatosVinculos!$B$1:$DH$127,$DF54,FALSE)</f>
        <v>5608.2444859999996</v>
      </c>
      <c r="CM54" s="157">
        <f>HLOOKUP(CM$1,[5]DatosVinculos!$B$1:$DH$127,$DF54,FALSE)</f>
        <v>5606.8290147734697</v>
      </c>
      <c r="CN54" s="157">
        <f>HLOOKUP(CN$1,[5]DatosVinculos!$B$1:$DH$127,$DF54,FALSE)</f>
        <v>170.11424880000001</v>
      </c>
      <c r="CO54" s="157">
        <f>HLOOKUP(CO$1,[5]DatosVinculos!$B$1:$DH$127,$DF54,FALSE)</f>
        <v>174.836849796666</v>
      </c>
      <c r="CP54" s="157">
        <f>HLOOKUP(CP$1,[5]DatosVinculos!$B$1:$DH$127,$DF54,FALSE)</f>
        <v>44.571905000000001</v>
      </c>
      <c r="CQ54" s="157">
        <f>HLOOKUP(CQ$1,[5]DatosVinculos!$B$1:$DH$127,$DF54,FALSE)</f>
        <v>44.333371930729697</v>
      </c>
      <c r="CR54" s="157">
        <f>HLOOKUP(CR$1,[5]DatosVinculos!$B$1:$DH$127,$DF54,FALSE)</f>
        <v>43.188876</v>
      </c>
      <c r="CS54" s="157">
        <f>HLOOKUP(CS$1,[5]DatosVinculos!$B$1:$DH$127,$DF54,FALSE)</f>
        <v>42.7257078023463</v>
      </c>
      <c r="CT54" s="157">
        <f>HLOOKUP(CT$1,[5]DatosVinculos!$B$1:$DH$127,$DF54,FALSE)</f>
        <v>5338.7889020000002</v>
      </c>
      <c r="CU54" s="157">
        <f>HLOOKUP(CU$1,[5]DatosVinculos!$B$1:$DH$127,$DF54,FALSE)</f>
        <v>5331.0418536570196</v>
      </c>
      <c r="CV54" s="157">
        <f>HLOOKUP(CV$1,[5]DatosVinculos!$B$1:$DH$127,$DF54,FALSE)</f>
        <v>44.53856055</v>
      </c>
      <c r="CW54" s="157">
        <f>HLOOKUP(CW$1,[5]DatosVinculos!$B$1:$DH$127,$DF54,FALSE)</f>
        <v>44.3231722793656</v>
      </c>
      <c r="CX54" s="157">
        <f>HLOOKUP(CX$1,[5]DatosVinculos!$B$1:$DH$127,$DF54,FALSE)</f>
        <v>10441.621569999999</v>
      </c>
      <c r="CY54" s="157">
        <f>HLOOKUP(CY$1,[5]DatosVinculos!$B$1:$DH$127,$DF54,FALSE)</f>
        <v>5957.1479730000001</v>
      </c>
      <c r="CZ54" s="157">
        <f>HLOOKUP(CZ$1,[5]DatosVinculos!$B$1:$DH$127,$DF54,FALSE)</f>
        <v>5953.0362888688796</v>
      </c>
      <c r="DA54" s="157">
        <f>HLOOKUP(DA$1,[5]DatosVinculos!$B$1:$DH$127,$DF54,FALSE)</f>
        <v>5.8568880300000004</v>
      </c>
      <c r="DB54" s="157">
        <f>HLOOKUP(DB$1,[5]DatosVinculos!$B$1:$DH$127,$DF54,FALSE)</f>
        <v>5.84193280608135</v>
      </c>
      <c r="DC54" s="157">
        <f>HLOOKUP(DC$1,[5]DatosVinculos!$B$1:$DH$127,$DF54,FALSE)</f>
        <v>1.9634675384395843</v>
      </c>
      <c r="DD54" s="157">
        <f>HLOOKUP(DD$1,[5]DatosVinculos!$B$1:$DH$127,$DF54,FALSE)</f>
        <v>2.08201531866092</v>
      </c>
      <c r="DF54">
        <v>54</v>
      </c>
    </row>
    <row r="55" spans="1:110">
      <c r="A55" t="s">
        <v>59</v>
      </c>
      <c r="B55" s="157">
        <f>HLOOKUP(B$1,[5]DatosVinculos!$B$1:$DH$127,$DF55,FALSE)</f>
        <v>15420393.109999999</v>
      </c>
      <c r="C55" s="157">
        <f>HLOOKUP(C$1,[5]DatosVinculos!$B$1:$DH$127,$DF55,FALSE)</f>
        <v>15604136.3796211</v>
      </c>
      <c r="D55" s="157">
        <f>HLOOKUP(D$1,[5]DatosVinculos!$B$1:$DH$127,$DF55,FALSE)</f>
        <v>9364270.9299999997</v>
      </c>
      <c r="E55" s="157">
        <f>HLOOKUP(E$1,[5]DatosVinculos!$B$1:$DH$127,$DF55,FALSE)</f>
        <v>10868324.92</v>
      </c>
      <c r="F55" s="157">
        <f>HLOOKUP(F$1,[5]DatosVinculos!$B$1:$DH$127,$DF55,FALSE)</f>
        <v>10876009.807158999</v>
      </c>
      <c r="G55" s="157">
        <f>HLOOKUP(G$1,[5]DatosVinculos!$B$1:$DH$127,$DF55,FALSE)</f>
        <v>3516316.7319999998</v>
      </c>
      <c r="H55" s="157">
        <f>HLOOKUP(H$1,[5]DatosVinculos!$B$1:$DH$127,$DF55,FALSE)</f>
        <v>3580036.2618476599</v>
      </c>
      <c r="I55" s="157">
        <f>HLOOKUP(I$1,[5]DatosVinculos!$B$1:$DH$127,$DF55,FALSE)</f>
        <v>2751638.3489999999</v>
      </c>
      <c r="J55" s="157">
        <f>HLOOKUP(J$1,[5]DatosVinculos!$B$1:$DH$127,$DF55,FALSE)</f>
        <v>2837973.6655929498</v>
      </c>
      <c r="K55" s="157">
        <f>HLOOKUP(K$1,[5]DatosVinculos!$B$1:$DH$127,$DF55,FALSE)</f>
        <v>2363762.2749999999</v>
      </c>
      <c r="L55" s="157">
        <f>HLOOKUP(L$1,[5]DatosVinculos!$B$1:$DH$127,$DF55,FALSE)</f>
        <v>2461789.8256887998</v>
      </c>
      <c r="M55" s="157">
        <f>HLOOKUP(M$1,[5]DatosVinculos!$B$1:$DH$127,$DF55,FALSE)</f>
        <v>9945344.4293810166</v>
      </c>
      <c r="N55" s="157">
        <f>HLOOKUP(N$1,[5]DatosVinculos!$B$1:$DH$127,$DF55,FALSE)</f>
        <v>10587715.38205</v>
      </c>
      <c r="O55" s="157">
        <f>HLOOKUP(O$1,[5]DatosVinculos!$B$1:$DH$127,$DF55,FALSE)</f>
        <v>1475662.2309999999</v>
      </c>
      <c r="P55" s="157">
        <f>HLOOKUP(P$1,[5]DatosVinculos!$B$1:$DH$127,$DF55,FALSE)</f>
        <v>1845002.4196194799</v>
      </c>
      <c r="Q55" s="157">
        <f>HLOOKUP(Q$1,[5]DatosVinculos!$B$1:$DH$127,$DF55,FALSE)</f>
        <v>8424314.7522553299</v>
      </c>
      <c r="R55" s="157">
        <f>HLOOKUP(R$1,[5]DatosVinculos!$B$1:$DH$127,$DF55,FALSE)</f>
        <v>8735618.7829311304</v>
      </c>
      <c r="S55" s="157">
        <f>HLOOKUP(S$1,[5]DatosVinculos!$B$1:$DH$127,$DF55,FALSE)</f>
        <v>500103.48149999999</v>
      </c>
      <c r="T55" s="157">
        <f>HLOOKUP(T$1,[5]DatosVinculos!$B$1:$DH$127,$DF55,FALSE)</f>
        <v>557103.69611504395</v>
      </c>
      <c r="U55" s="157">
        <f>HLOOKUP(U$1,[5]DatosVinculos!$B$1:$DH$127,$DF55,FALSE)</f>
        <v>7924211.2714999998</v>
      </c>
      <c r="V55" s="157">
        <f>HLOOKUP(V$1,[5]DatosVinculos!$B$1:$DH$127,$DF55,FALSE)</f>
        <v>8176766.9735145196</v>
      </c>
      <c r="W55" s="157">
        <f>HLOOKUP(W$1,[5]DatosVinculos!$B$1:$DH$127,$DF55,FALSE)</f>
        <v>3088211.3137638634</v>
      </c>
      <c r="X55" s="157">
        <f>HLOOKUP(X$1,[5]DatosVinculos!$B$1:$DH$127,$DF55,FALSE)</f>
        <v>3095839.64096998</v>
      </c>
      <c r="Y55" s="157">
        <f>HLOOKUP(Y$1,[5]DatosVinculos!$B$1:$DH$127,$DF55,FALSE)</f>
        <v>-238010.58266666636</v>
      </c>
      <c r="Z55" s="157">
        <f>HLOOKUP(Z$1,[5]DatosVinculos!$B$1:$DH$127,$DF55,FALSE)</f>
        <v>1277639.9103730118</v>
      </c>
      <c r="AA55" s="157">
        <f>HLOOKUP(AA$1,[5]DatosVinculos!$B$1:$DH$127,$DF55,FALSE)</f>
        <v>-783.4</v>
      </c>
      <c r="AB55" s="157">
        <f>HLOOKUP(AB$1,[5]DatosVinculos!$B$1:$DH$127,$DF55,FALSE)</f>
        <v>61.424026904616966</v>
      </c>
      <c r="AC55" s="157">
        <f>HLOOKUP(AC$1,[5]DatosVinculos!$B$1:$DH$127,$DF55,FALSE)</f>
        <v>61.472303844426897</v>
      </c>
      <c r="AD55" s="157">
        <f>HLOOKUP(AD$1,[5]DatosVinculos!$B$1:$DH$127,$DF55,FALSE)</f>
        <v>67.213657711164274</v>
      </c>
      <c r="AE55" s="157">
        <f>HLOOKUP(AE$1,[5]DatosVinculos!$B$1:$DH$127,$DF55,FALSE)</f>
        <v>67.190502971003596</v>
      </c>
      <c r="AF55" s="157">
        <f>HLOOKUP(AF$1,[5]DatosVinculos!$B$1:$DH$127,$DF55,FALSE)</f>
        <v>102.49628463333333</v>
      </c>
      <c r="AG55" s="157">
        <f>HLOOKUP(AG$1,[5]DatosVinculos!$B$1:$DH$127,$DF55,FALSE)</f>
        <v>102.80094137203299</v>
      </c>
      <c r="AH55" s="157">
        <f>HLOOKUP(AH$1,[5]DatosVinculos!$B$1:$DH$127,$DF55,FALSE)</f>
        <v>51.353880096666671</v>
      </c>
      <c r="AI55" s="157">
        <f>HLOOKUP(AI$1,[5]DatosVinculos!$B$1:$DH$127,$DF55,FALSE)</f>
        <v>51.263912217694902</v>
      </c>
      <c r="AJ55" s="157">
        <f>HLOOKUP(AJ$1,[5]DatosVinculos!$B$1:$DH$127,$DF55,FALSE)</f>
        <v>5.3333333333333348</v>
      </c>
      <c r="AK55" s="157">
        <f>HLOOKUP(AK$1,[5]DatosVinculos!$B$1:$DH$127,$DF55,FALSE)</f>
        <v>5.3333333333333348</v>
      </c>
      <c r="AL55" s="157">
        <f>HLOOKUP(AL$1,[5]DatosVinculos!$B$1:$DH$127,$DF55,FALSE)</f>
        <v>7.91</v>
      </c>
      <c r="AM55" s="157">
        <f>HLOOKUP(AM$1,[5]DatosVinculos!$B$1:$DH$127,$DF55,FALSE)</f>
        <v>77.8207092166667</v>
      </c>
      <c r="AN55" s="157">
        <f>HLOOKUP(AN$1,[5]DatosVinculos!$B$1:$DH$127,$DF55,FALSE)</f>
        <v>451.54730158730098</v>
      </c>
      <c r="AO55" s="157">
        <f>HLOOKUP(AO$1,[5]DatosVinculos!$B$1:$DH$127,$DF55,FALSE)</f>
        <v>0.77166666666666694</v>
      </c>
      <c r="AP55" s="157">
        <f>HLOOKUP(AP$1,[5]DatosVinculos!$B$1:$DH$127,$DF55,FALSE)</f>
        <v>15.966666666666701</v>
      </c>
      <c r="AQ55" s="157">
        <f>HLOOKUP(AQ$1,[5]DatosVinculos!$B$1:$DH$127,$DF55,FALSE)</f>
        <v>151.58839106666699</v>
      </c>
      <c r="AR55" s="157">
        <f>HLOOKUP(AR$1,[5]DatosVinculos!$B$1:$DH$127,$DF55,FALSE)</f>
        <v>100</v>
      </c>
      <c r="AS55" s="157">
        <f>HLOOKUP(AS$1,[5]DatosVinculos!$B$1:$DH$127,$DF55,FALSE)</f>
        <v>5.6579244444444399</v>
      </c>
      <c r="AT55" s="157">
        <f>HLOOKUP(AT$1,[5]DatosVinculos!$B$1:$DH$127,$DF55,FALSE)</f>
        <v>5.5200000000000005</v>
      </c>
      <c r="AU55" s="157">
        <f>HLOOKUP(AU$1,[5]DatosVinculos!$B$1:$DH$127,$DF55,FALSE)</f>
        <v>58.335000000000001</v>
      </c>
      <c r="AV55" s="157">
        <f>HLOOKUP(AV$1,[5]DatosVinculos!$B$1:$DH$127,$DF55,FALSE)</f>
        <v>58.335000000000001</v>
      </c>
      <c r="AW55" s="157">
        <f>HLOOKUP(AW$1,[5]DatosVinculos!$B$1:$DH$127,$DF55,FALSE)</f>
        <v>63.005558437677998</v>
      </c>
      <c r="AX55" s="157">
        <f>HLOOKUP(AX$1,[5]DatosVinculos!$B$1:$DH$127,$DF55,FALSE)</f>
        <v>90.201968798578946</v>
      </c>
      <c r="AY55" s="157">
        <f>HLOOKUP(AY$1,[5]DatosVinculos!$B$1:$DH$127,$DF55,FALSE)</f>
        <v>89.860958914871404</v>
      </c>
      <c r="AZ55" s="157">
        <f>HLOOKUP(AZ$1,[5]DatosVinculos!$B$1:$DH$127,$DF55,FALSE)</f>
        <v>647540.21758508938</v>
      </c>
      <c r="BA55" s="157">
        <f>HLOOKUP(BA$1,[5]DatosVinculos!$B$1:$DH$127,$DF55,FALSE)</f>
        <v>645092.18216807605</v>
      </c>
      <c r="BB55" s="157">
        <f>HLOOKUP(BB$1,[5]DatosVinculos!$B$1:$DH$127,$DF55,FALSE)</f>
        <v>55.405681583333333</v>
      </c>
      <c r="BC55" s="157">
        <f>HLOOKUP(BC$1,[5]DatosVinculos!$B$1:$DH$127,$DF55,FALSE)</f>
        <v>55.2370435527518</v>
      </c>
      <c r="BD55" s="157">
        <f>HLOOKUP(BD$1,[5]DatosVinculos!$B$1:$DH$127,$DF55,FALSE)</f>
        <v>397745.27746768051</v>
      </c>
      <c r="BE55" s="157">
        <f>HLOOKUP(BE$1,[5]DatosVinculos!$B$1:$DH$127,$DF55,FALSE)</f>
        <v>396534.661907673</v>
      </c>
      <c r="BF55" s="157">
        <f>HLOOKUP(BF$1,[5]DatosVinculos!$B$1:$DH$127,$DF55,FALSE)</f>
        <v>92.97157238162265</v>
      </c>
      <c r="BG55" s="157">
        <f>HLOOKUP(BG$1,[5]DatosVinculos!$B$1:$DH$127,$DF55,FALSE)</f>
        <v>92.506715765373201</v>
      </c>
      <c r="BH55" s="157">
        <f>HLOOKUP(BH$1,[5]DatosVinculos!$B$1:$DH$127,$DF55,FALSE)</f>
        <v>621450.26834562165</v>
      </c>
      <c r="BI55" s="157">
        <f>HLOOKUP(BI$1,[5]DatosVinculos!$B$1:$DH$127,$DF55,FALSE)</f>
        <v>618343.02533046703</v>
      </c>
      <c r="BJ55" s="157">
        <f>HLOOKUP(BJ$1,[5]DatosVinculos!$B$1:$DH$127,$DF55,FALSE)</f>
        <v>57.106883633333332</v>
      </c>
      <c r="BK55" s="157">
        <f>HLOOKUP(BK$1,[5]DatosVinculos!$B$1:$DH$127,$DF55,FALSE)</f>
        <v>56.853842968940697</v>
      </c>
      <c r="BL55" s="157">
        <f>HLOOKUP(BL$1,[5]DatosVinculos!$B$1:$DH$127,$DF55,FALSE)</f>
        <v>381719.78002742899</v>
      </c>
      <c r="BM55" s="157">
        <f>HLOOKUP(BM$1,[5]DatosVinculos!$B$1:$DH$127,$DF55,FALSE)</f>
        <v>380028.37926099298</v>
      </c>
      <c r="BN55" s="157">
        <f>HLOOKUP(BN$1,[5]DatosVinculos!$B$1:$DH$127,$DF55,FALSE)</f>
        <v>87.937204427420284</v>
      </c>
      <c r="BO55" s="157">
        <f>HLOOKUP(BO$1,[5]DatosVinculos!$B$1:$DH$127,$DF55,FALSE)</f>
        <v>87.437036368349894</v>
      </c>
      <c r="BP55" s="157">
        <f>HLOOKUP(BP$1,[5]DatosVinculos!$B$1:$DH$127,$DF55,FALSE)</f>
        <v>376160.32927176909</v>
      </c>
      <c r="BQ55" s="157">
        <f>HLOOKUP(BQ$1,[5]DatosVinculos!$B$1:$DH$127,$DF55,FALSE)</f>
        <v>374020.80956572999</v>
      </c>
      <c r="BR55" s="157">
        <f>HLOOKUP(BR$1,[5]DatosVinculos!$B$1:$DH$127,$DF55,FALSE)</f>
        <v>54.014572106666662</v>
      </c>
      <c r="BS55" s="157">
        <f>HLOOKUP(BS$1,[5]DatosVinculos!$B$1:$DH$127,$DF55,FALSE)</f>
        <v>53.752424041985797</v>
      </c>
      <c r="BT55" s="157">
        <f>HLOOKUP(BT$1,[5]DatosVinculos!$B$1:$DH$127,$DF55,FALSE)</f>
        <v>231052.82185638722</v>
      </c>
      <c r="BU55" s="157">
        <f>HLOOKUP(BU$1,[5]DatosVinculos!$B$1:$DH$127,$DF55,FALSE)</f>
        <v>229931.45686642799</v>
      </c>
      <c r="BV55" s="157">
        <f>HLOOKUP(BV$1,[5]DatosVinculos!$B$1:$DH$127,$DF55,FALSE)</f>
        <v>75.027002166806326</v>
      </c>
      <c r="BW55" s="157">
        <f>HLOOKUP(BW$1,[5]DatosVinculos!$B$1:$DH$127,$DF55,FALSE)</f>
        <v>75.043102689917504</v>
      </c>
      <c r="BX55" s="157">
        <f>HLOOKUP(BX$1,[5]DatosVinculos!$B$1:$DH$127,$DF55,FALSE)</f>
        <v>776308.76185408817</v>
      </c>
      <c r="BY55" s="157">
        <f>HLOOKUP(BY$1,[5]DatosVinculos!$B$1:$DH$127,$DF55,FALSE)</f>
        <v>776475.35490481998</v>
      </c>
      <c r="BZ55" s="157">
        <f>HLOOKUP(BZ$1,[5]DatosVinculos!$B$1:$DH$127,$DF55,FALSE)</f>
        <v>46.084605996666667</v>
      </c>
      <c r="CA55" s="157">
        <f>HLOOKUP(CA$1,[5]DatosVinculos!$B$1:$DH$127,$DF55,FALSE)</f>
        <v>46.111976637095601</v>
      </c>
      <c r="CB55" s="157">
        <f>HLOOKUP(CB$1,[5]DatosVinculos!$B$1:$DH$127,$DF55,FALSE)</f>
        <v>476840.10274415393</v>
      </c>
      <c r="CC55" s="157">
        <f>HLOOKUP(CC$1,[5]DatosVinculos!$B$1:$DH$127,$DF55,FALSE)</f>
        <v>477123.30835473601</v>
      </c>
      <c r="CD55" s="157">
        <f>HLOOKUP(CD$1,[5]DatosVinculos!$B$1:$DH$127,$DF55,FALSE)</f>
        <v>88.907652469832612</v>
      </c>
      <c r="CE55" s="157">
        <f>HLOOKUP(CE$1,[5]DatosVinculos!$B$1:$DH$127,$DF55,FALSE)</f>
        <v>88.359358797248106</v>
      </c>
      <c r="CF55" s="157">
        <f>HLOOKUP(CF$1,[5]DatosVinculos!$B$1:$DH$127,$DF55,FALSE)</f>
        <v>355769.10808523971</v>
      </c>
      <c r="CG55" s="157">
        <f>HLOOKUP(CG$1,[5]DatosVinculos!$B$1:$DH$127,$DF55,FALSE)</f>
        <v>353575.07927593699</v>
      </c>
      <c r="CH55" s="157">
        <f>HLOOKUP(CH$1,[5]DatosVinculos!$B$1:$DH$127,$DF55,FALSE)</f>
        <v>54.610660373333332</v>
      </c>
      <c r="CI55" s="157">
        <f>HLOOKUP(CI$1,[5]DatosVinculos!$B$1:$DH$127,$DF55,FALSE)</f>
        <v>54.3028470192775</v>
      </c>
      <c r="CJ55" s="157">
        <f>HLOOKUP(CJ$1,[5]DatosVinculos!$B$1:$DH$127,$DF55,FALSE)</f>
        <v>218527.71266859345</v>
      </c>
      <c r="CK55" s="157">
        <f>HLOOKUP(CK$1,[5]DatosVinculos!$B$1:$DH$127,$DF55,FALSE)</f>
        <v>217295.979748621</v>
      </c>
      <c r="CL55" s="157">
        <f>HLOOKUP(CL$1,[5]DatosVinculos!$B$1:$DH$127,$DF55,FALSE)</f>
        <v>5656.4799409999996</v>
      </c>
      <c r="CM55" s="157">
        <f>HLOOKUP(CM$1,[5]DatosVinculos!$B$1:$DH$127,$DF55,FALSE)</f>
        <v>5659.0662210828896</v>
      </c>
      <c r="CN55" s="157">
        <f>HLOOKUP(CN$1,[5]DatosVinculos!$B$1:$DH$127,$DF55,FALSE)</f>
        <v>174.29245230000001</v>
      </c>
      <c r="CO55" s="157">
        <f>HLOOKUP(CO$1,[5]DatosVinculos!$B$1:$DH$127,$DF55,FALSE)</f>
        <v>174.75794590446301</v>
      </c>
      <c r="CP55" s="157">
        <f>HLOOKUP(CP$1,[5]DatosVinculos!$B$1:$DH$127,$DF55,FALSE)</f>
        <v>44.751496000000003</v>
      </c>
      <c r="CQ55" s="157">
        <f>HLOOKUP(CQ$1,[5]DatosVinculos!$B$1:$DH$127,$DF55,FALSE)</f>
        <v>44.821170832374499</v>
      </c>
      <c r="CR55" s="157">
        <f>HLOOKUP(CR$1,[5]DatosVinculos!$B$1:$DH$127,$DF55,FALSE)</f>
        <v>42.251339999999999</v>
      </c>
      <c r="CS55" s="157">
        <f>HLOOKUP(CS$1,[5]DatosVinculos!$B$1:$DH$127,$DF55,FALSE)</f>
        <v>42.667612746972999</v>
      </c>
      <c r="CT55" s="157">
        <f>HLOOKUP(CT$1,[5]DatosVinculos!$B$1:$DH$127,$DF55,FALSE)</f>
        <v>5380.7399889999997</v>
      </c>
      <c r="CU55" s="157">
        <f>HLOOKUP(CU$1,[5]DatosVinculos!$B$1:$DH$127,$DF55,FALSE)</f>
        <v>5382.2395203574397</v>
      </c>
      <c r="CV55" s="157">
        <f>HLOOKUP(CV$1,[5]DatosVinculos!$B$1:$DH$127,$DF55,FALSE)</f>
        <v>44.823346530000002</v>
      </c>
      <c r="CW55" s="157">
        <f>HLOOKUP(CW$1,[5]DatosVinculos!$B$1:$DH$127,$DF55,FALSE)</f>
        <v>44.841891229042098</v>
      </c>
      <c r="CX55" s="157">
        <f>HLOOKUP(CX$1,[5]DatosVinculos!$B$1:$DH$127,$DF55,FALSE)</f>
        <v>10488.01784</v>
      </c>
      <c r="CY55" s="157">
        <f>HLOOKUP(CY$1,[5]DatosVinculos!$B$1:$DH$127,$DF55,FALSE)</f>
        <v>6005.7383330000002</v>
      </c>
      <c r="CZ55" s="157">
        <f>HLOOKUP(CZ$1,[5]DatosVinculos!$B$1:$DH$127,$DF55,FALSE)</f>
        <v>6007.6561251823896</v>
      </c>
      <c r="DA55" s="157">
        <f>HLOOKUP(DA$1,[5]DatosVinculos!$B$1:$DH$127,$DF55,FALSE)</f>
        <v>5.8154113909999996</v>
      </c>
      <c r="DB55" s="157">
        <f>HLOOKUP(DB$1,[5]DatosVinculos!$B$1:$DH$127,$DF55,FALSE)</f>
        <v>5.7895860096940197</v>
      </c>
      <c r="DC55" s="157">
        <f>HLOOKUP(DC$1,[5]DatosVinculos!$B$1:$DH$127,$DF55,FALSE)</f>
        <v>2.3527498563097984</v>
      </c>
      <c r="DD55" s="157">
        <f>HLOOKUP(DD$1,[5]DatosVinculos!$B$1:$DH$127,$DF55,FALSE)</f>
        <v>1.9576813765619001</v>
      </c>
      <c r="DF55">
        <v>55</v>
      </c>
    </row>
    <row r="56" spans="1:110">
      <c r="A56" t="s">
        <v>60</v>
      </c>
      <c r="B56" s="157">
        <f>HLOOKUP(B$1,[5]DatosVinculos!$B$1:$DH$127,$DF56,FALSE)</f>
        <v>16055664.23</v>
      </c>
      <c r="C56" s="157">
        <f>HLOOKUP(C$1,[5]DatosVinculos!$B$1:$DH$127,$DF56,FALSE)</f>
        <v>15865622.0431906</v>
      </c>
      <c r="D56" s="157">
        <f>HLOOKUP(D$1,[5]DatosVinculos!$B$1:$DH$127,$DF56,FALSE)</f>
        <v>9540268.6229999997</v>
      </c>
      <c r="E56" s="157">
        <f>HLOOKUP(E$1,[5]DatosVinculos!$B$1:$DH$127,$DF56,FALSE)</f>
        <v>11292006.460000001</v>
      </c>
      <c r="F56" s="157">
        <f>HLOOKUP(F$1,[5]DatosVinculos!$B$1:$DH$127,$DF56,FALSE)</f>
        <v>11146648.4741535</v>
      </c>
      <c r="G56" s="157">
        <f>HLOOKUP(G$1,[5]DatosVinculos!$B$1:$DH$127,$DF56,FALSE)</f>
        <v>3708261.87</v>
      </c>
      <c r="H56" s="157">
        <f>HLOOKUP(H$1,[5]DatosVinculos!$B$1:$DH$127,$DF56,FALSE)</f>
        <v>3629289.6445032801</v>
      </c>
      <c r="I56" s="157">
        <f>HLOOKUP(I$1,[5]DatosVinculos!$B$1:$DH$127,$DF56,FALSE)</f>
        <v>2980458.46</v>
      </c>
      <c r="J56" s="157">
        <f>HLOOKUP(J$1,[5]DatosVinculos!$B$1:$DH$127,$DF56,FALSE)</f>
        <v>2947623.11822118</v>
      </c>
      <c r="K56" s="157">
        <f>HLOOKUP(K$1,[5]DatosVinculos!$B$1:$DH$127,$DF56,FALSE)</f>
        <v>2578788.1529999999</v>
      </c>
      <c r="L56" s="157">
        <f>HLOOKUP(L$1,[5]DatosVinculos!$B$1:$DH$127,$DF56,FALSE)</f>
        <v>2541087.88370232</v>
      </c>
      <c r="M56" s="157">
        <f>HLOOKUP(M$1,[5]DatosVinculos!$B$1:$DH$127,$DF56,FALSE)</f>
        <v>10765385.617027394</v>
      </c>
      <c r="N56" s="157">
        <f>HLOOKUP(N$1,[5]DatosVinculos!$B$1:$DH$127,$DF56,FALSE)</f>
        <v>10728848.4400289</v>
      </c>
      <c r="O56" s="157">
        <f>HLOOKUP(O$1,[5]DatosVinculos!$B$1:$DH$127,$DF56,FALSE)</f>
        <v>1930371.5600000003</v>
      </c>
      <c r="P56" s="157">
        <f>HLOOKUP(P$1,[5]DatosVinculos!$B$1:$DH$127,$DF56,FALSE)</f>
        <v>1859129.6629818601</v>
      </c>
      <c r="Q56" s="157">
        <f>HLOOKUP(Q$1,[5]DatosVinculos!$B$1:$DH$127,$DF56,FALSE)</f>
        <v>8856722.6821586285</v>
      </c>
      <c r="R56" s="157">
        <f>HLOOKUP(R$1,[5]DatosVinculos!$B$1:$DH$127,$DF56,FALSE)</f>
        <v>8881135.9121078607</v>
      </c>
      <c r="S56" s="157">
        <f>HLOOKUP(S$1,[5]DatosVinculos!$B$1:$DH$127,$DF56,FALSE)</f>
        <v>594575.63399999985</v>
      </c>
      <c r="T56" s="157">
        <f>HLOOKUP(T$1,[5]DatosVinculos!$B$1:$DH$127,$DF56,FALSE)</f>
        <v>584894.21504590404</v>
      </c>
      <c r="U56" s="157">
        <f>HLOOKUP(U$1,[5]DatosVinculos!$B$1:$DH$127,$DF56,FALSE)</f>
        <v>8262147.0489999996</v>
      </c>
      <c r="V56" s="157">
        <f>HLOOKUP(V$1,[5]DatosVinculos!$B$1:$DH$127,$DF56,FALSE)</f>
        <v>8299864.3178198496</v>
      </c>
      <c r="W56" s="157">
        <f>HLOOKUP(W$1,[5]DatosVinculos!$B$1:$DH$127,$DF56,FALSE)</f>
        <v>3206073.4939662153</v>
      </c>
      <c r="X56" s="157">
        <f>HLOOKUP(X$1,[5]DatosVinculos!$B$1:$DH$127,$DF56,FALSE)</f>
        <v>3248430.61464633</v>
      </c>
      <c r="Y56" s="157">
        <f>HLOOKUP(Y$1,[5]DatosVinculos!$B$1:$DH$127,$DF56,FALSE)</f>
        <v>-213366.38774999999</v>
      </c>
      <c r="Z56" s="157">
        <f>HLOOKUP(Z$1,[5]DatosVinculos!$B$1:$DH$127,$DF56,FALSE)</f>
        <v>1672907.8567735655</v>
      </c>
      <c r="AA56" s="157">
        <f>HLOOKUP(AA$1,[5]DatosVinculos!$B$1:$DH$127,$DF56,FALSE)</f>
        <v>-1058.5</v>
      </c>
      <c r="AB56" s="157">
        <f>HLOOKUP(AB$1,[5]DatosVinculos!$B$1:$DH$127,$DF56,FALSE)</f>
        <v>61.947349422023855</v>
      </c>
      <c r="AC56" s="157">
        <f>HLOOKUP(AC$1,[5]DatosVinculos!$B$1:$DH$127,$DF56,FALSE)</f>
        <v>61.994581152133399</v>
      </c>
      <c r="AD56" s="157">
        <f>HLOOKUP(AD$1,[5]DatosVinculos!$B$1:$DH$127,$DF56,FALSE)</f>
        <v>68.986261286255129</v>
      </c>
      <c r="AE56" s="157">
        <f>HLOOKUP(AE$1,[5]DatosVinculos!$B$1:$DH$127,$DF56,FALSE)</f>
        <v>68.768956861282206</v>
      </c>
      <c r="AF56" s="157">
        <f>HLOOKUP(AF$1,[5]DatosVinculos!$B$1:$DH$127,$DF56,FALSE)</f>
        <v>104.7496852</v>
      </c>
      <c r="AG56" s="157">
        <f>HLOOKUP(AG$1,[5]DatosVinculos!$B$1:$DH$127,$DF56,FALSE)</f>
        <v>104.26143407877299</v>
      </c>
      <c r="AH56" s="157">
        <f>HLOOKUP(AH$1,[5]DatosVinculos!$B$1:$DH$127,$DF56,FALSE)</f>
        <v>52.797381693333335</v>
      </c>
      <c r="AI56" s="157">
        <f>HLOOKUP(AI$1,[5]DatosVinculos!$B$1:$DH$127,$DF56,FALSE)</f>
        <v>52.640537029704902</v>
      </c>
      <c r="AJ56" s="157">
        <f>HLOOKUP(AJ$1,[5]DatosVinculos!$B$1:$DH$127,$DF56,FALSE)</f>
        <v>5.083333333333333</v>
      </c>
      <c r="AK56" s="157">
        <f>HLOOKUP(AK$1,[5]DatosVinculos!$B$1:$DH$127,$DF56,FALSE)</f>
        <v>5.083333333333333</v>
      </c>
      <c r="AL56" s="157">
        <f>HLOOKUP(AL$1,[5]DatosVinculos!$B$1:$DH$127,$DF56,FALSE)</f>
        <v>8.5</v>
      </c>
      <c r="AM56" s="157">
        <f>HLOOKUP(AM$1,[5]DatosVinculos!$B$1:$DH$127,$DF56,FALSE)</f>
        <v>77.581767499999998</v>
      </c>
      <c r="AN56" s="157">
        <f>HLOOKUP(AN$1,[5]DatosVinculos!$B$1:$DH$127,$DF56,FALSE)</f>
        <v>454.4545</v>
      </c>
      <c r="AO56" s="157">
        <f>HLOOKUP(AO$1,[5]DatosVinculos!$B$1:$DH$127,$DF56,FALSE)</f>
        <v>0.78666666666666696</v>
      </c>
      <c r="AP56" s="157">
        <f>HLOOKUP(AP$1,[5]DatosVinculos!$B$1:$DH$127,$DF56,FALSE)</f>
        <v>14.633333333333301</v>
      </c>
      <c r="AQ56" s="157">
        <f>HLOOKUP(AQ$1,[5]DatosVinculos!$B$1:$DH$127,$DF56,FALSE)</f>
        <v>151.415734566667</v>
      </c>
      <c r="AR56" s="157">
        <f>HLOOKUP(AR$1,[5]DatosVinculos!$B$1:$DH$127,$DF56,FALSE)</f>
        <v>100.6651222</v>
      </c>
      <c r="AS56" s="157">
        <f>HLOOKUP(AS$1,[5]DatosVinculos!$B$1:$DH$127,$DF56,FALSE)</f>
        <v>5.6897416393442599</v>
      </c>
      <c r="AT56" s="157">
        <f>HLOOKUP(AT$1,[5]DatosVinculos!$B$1:$DH$127,$DF56,FALSE)</f>
        <v>5.5</v>
      </c>
      <c r="AU56" s="157">
        <f>HLOOKUP(AU$1,[5]DatosVinculos!$B$1:$DH$127,$DF56,FALSE)</f>
        <v>68.164999999999992</v>
      </c>
      <c r="AV56" s="157">
        <f>HLOOKUP(AV$1,[5]DatosVinculos!$B$1:$DH$127,$DF56,FALSE)</f>
        <v>68.164999999999992</v>
      </c>
      <c r="AW56" s="157">
        <f>HLOOKUP(AW$1,[5]DatosVinculos!$B$1:$DH$127,$DF56,FALSE)</f>
        <v>63.761409553096001</v>
      </c>
      <c r="AX56" s="157">
        <f>HLOOKUP(AX$1,[5]DatosVinculos!$B$1:$DH$127,$DF56,FALSE)</f>
        <v>90.78322710286298</v>
      </c>
      <c r="AY56" s="157">
        <f>HLOOKUP(AY$1,[5]DatosVinculos!$B$1:$DH$127,$DF56,FALSE)</f>
        <v>90.6085071987833</v>
      </c>
      <c r="AZ56" s="157">
        <f>HLOOKUP(AZ$1,[5]DatosVinculos!$B$1:$DH$127,$DF56,FALSE)</f>
        <v>651712.94389963022</v>
      </c>
      <c r="BA56" s="157">
        <f>HLOOKUP(BA$1,[5]DatosVinculos!$B$1:$DH$127,$DF56,FALSE)</f>
        <v>650458.66789873503</v>
      </c>
      <c r="BB56" s="157">
        <f>HLOOKUP(BB$1,[5]DatosVinculos!$B$1:$DH$127,$DF56,FALSE)</f>
        <v>56.237802909999999</v>
      </c>
      <c r="BC56" s="157">
        <f>HLOOKUP(BC$1,[5]DatosVinculos!$B$1:$DH$127,$DF56,FALSE)</f>
        <v>56.149293465395502</v>
      </c>
      <c r="BD56" s="157">
        <f>HLOOKUP(BD$1,[5]DatosVinculos!$B$1:$DH$127,$DF56,FALSE)</f>
        <v>403718.89458606223</v>
      </c>
      <c r="BE56" s="157">
        <f>HLOOKUP(BE$1,[5]DatosVinculos!$B$1:$DH$127,$DF56,FALSE)</f>
        <v>403083.50462978298</v>
      </c>
      <c r="BF56" s="157">
        <f>HLOOKUP(BF$1,[5]DatosVinculos!$B$1:$DH$127,$DF56,FALSE)</f>
        <v>93.808645619532712</v>
      </c>
      <c r="BG56" s="157">
        <f>HLOOKUP(BG$1,[5]DatosVinculos!$B$1:$DH$127,$DF56,FALSE)</f>
        <v>93.590834031953904</v>
      </c>
      <c r="BH56" s="157">
        <f>HLOOKUP(BH$1,[5]DatosVinculos!$B$1:$DH$127,$DF56,FALSE)</f>
        <v>627045.52047483029</v>
      </c>
      <c r="BI56" s="157">
        <f>HLOOKUP(BI$1,[5]DatosVinculos!$B$1:$DH$127,$DF56,FALSE)</f>
        <v>625589.60157350695</v>
      </c>
      <c r="BJ56" s="157">
        <f>HLOOKUP(BJ$1,[5]DatosVinculos!$B$1:$DH$127,$DF56,FALSE)</f>
        <v>58.11196949</v>
      </c>
      <c r="BK56" s="157">
        <f>HLOOKUP(BK$1,[5]DatosVinculos!$B$1:$DH$127,$DF56,FALSE)</f>
        <v>58.0103761200766</v>
      </c>
      <c r="BL56" s="157">
        <f>HLOOKUP(BL$1,[5]DatosVinculos!$B$1:$DH$127,$DF56,FALSE)</f>
        <v>388438.07960369124</v>
      </c>
      <c r="BM56" s="157">
        <f>HLOOKUP(BM$1,[5]DatosVinculos!$B$1:$DH$127,$DF56,FALSE)</f>
        <v>387758.99861827702</v>
      </c>
      <c r="BN56" s="157">
        <f>HLOOKUP(BN$1,[5]DatosVinculos!$B$1:$DH$127,$DF56,FALSE)</f>
        <v>88.57244104646</v>
      </c>
      <c r="BO56" s="157">
        <f>HLOOKUP(BO$1,[5]DatosVinculos!$B$1:$DH$127,$DF56,FALSE)</f>
        <v>88.468233251608495</v>
      </c>
      <c r="BP56" s="157">
        <f>HLOOKUP(BP$1,[5]DatosVinculos!$B$1:$DH$127,$DF56,FALSE)</f>
        <v>378877.61847079848</v>
      </c>
      <c r="BQ56" s="157">
        <f>HLOOKUP(BQ$1,[5]DatosVinculos!$B$1:$DH$127,$DF56,FALSE)</f>
        <v>378431.85903749301</v>
      </c>
      <c r="BR56" s="157">
        <f>HLOOKUP(BR$1,[5]DatosVinculos!$B$1:$DH$127,$DF56,FALSE)</f>
        <v>54.868279546666663</v>
      </c>
      <c r="BS56" s="157">
        <f>HLOOKUP(BS$1,[5]DatosVinculos!$B$1:$DH$127,$DF56,FALSE)</f>
        <v>54.827260625427499</v>
      </c>
      <c r="BT56" s="157">
        <f>HLOOKUP(BT$1,[5]DatosVinculos!$B$1:$DH$127,$DF56,FALSE)</f>
        <v>234704.6421959479</v>
      </c>
      <c r="BU56" s="157">
        <f>HLOOKUP(BU$1,[5]DatosVinculos!$B$1:$DH$127,$DF56,FALSE)</f>
        <v>234529.179591238</v>
      </c>
      <c r="BV56" s="157">
        <f>HLOOKUP(BV$1,[5]DatosVinculos!$B$1:$DH$127,$DF56,FALSE)</f>
        <v>75.5756166973121</v>
      </c>
      <c r="BW56" s="157">
        <f>HLOOKUP(BW$1,[5]DatosVinculos!$B$1:$DH$127,$DF56,FALSE)</f>
        <v>75.455723111840101</v>
      </c>
      <c r="BX56" s="157">
        <f>HLOOKUP(BX$1,[5]DatosVinculos!$B$1:$DH$127,$DF56,FALSE)</f>
        <v>781985.30835884146</v>
      </c>
      <c r="BY56" s="157">
        <f>HLOOKUP(BY$1,[5]DatosVinculos!$B$1:$DH$127,$DF56,FALSE)</f>
        <v>780744.76244618103</v>
      </c>
      <c r="BZ56" s="157">
        <f>HLOOKUP(BZ$1,[5]DatosVinculos!$B$1:$DH$127,$DF56,FALSE)</f>
        <v>46.817091353333332</v>
      </c>
      <c r="CA56" s="157">
        <f>HLOOKUP(CA$1,[5]DatosVinculos!$B$1:$DH$127,$DF56,FALSE)</f>
        <v>46.777361474798099</v>
      </c>
      <c r="CB56" s="157">
        <f>HLOOKUP(CB$1,[5]DatosVinculos!$B$1:$DH$127,$DF56,FALSE)</f>
        <v>484419.17139794223</v>
      </c>
      <c r="CC56" s="157">
        <f>HLOOKUP(CC$1,[5]DatosVinculos!$B$1:$DH$127,$DF56,FALSE)</f>
        <v>484008.08403079299</v>
      </c>
      <c r="CD56" s="157">
        <f>HLOOKUP(CD$1,[5]DatosVinculos!$B$1:$DH$127,$DF56,FALSE)</f>
        <v>89.553685413391008</v>
      </c>
      <c r="CE56" s="157">
        <f>HLOOKUP(CE$1,[5]DatosVinculos!$B$1:$DH$127,$DF56,FALSE)</f>
        <v>89.442398460340101</v>
      </c>
      <c r="CF56" s="157">
        <f>HLOOKUP(CF$1,[5]DatosVinculos!$B$1:$DH$127,$DF56,FALSE)</f>
        <v>358354.24623407837</v>
      </c>
      <c r="CG56" s="157">
        <f>HLOOKUP(CG$1,[5]DatosVinculos!$B$1:$DH$127,$DF56,FALSE)</f>
        <v>357908.925061477</v>
      </c>
      <c r="CH56" s="157">
        <f>HLOOKUP(CH$1,[5]DatosVinculos!$B$1:$DH$127,$DF56,FALSE)</f>
        <v>55.476134423333335</v>
      </c>
      <c r="CI56" s="157">
        <f>HLOOKUP(CI$1,[5]DatosVinculos!$B$1:$DH$127,$DF56,FALSE)</f>
        <v>55.429694194655397</v>
      </c>
      <c r="CJ56" s="157">
        <f>HLOOKUP(CJ$1,[5]DatosVinculos!$B$1:$DH$127,$DF56,FALSE)</f>
        <v>221990.95708328427</v>
      </c>
      <c r="CK56" s="157">
        <f>HLOOKUP(CK$1,[5]DatosVinculos!$B$1:$DH$127,$DF56,FALSE)</f>
        <v>221805.12382486201</v>
      </c>
      <c r="CL56" s="157">
        <f>HLOOKUP(CL$1,[5]DatosVinculos!$B$1:$DH$127,$DF56,FALSE)</f>
        <v>5724.9725399999998</v>
      </c>
      <c r="CM56" s="157">
        <f>HLOOKUP(CM$1,[5]DatosVinculos!$B$1:$DH$127,$DF56,FALSE)</f>
        <v>5726.4714695334997</v>
      </c>
      <c r="CN56" s="157">
        <f>HLOOKUP(CN$1,[5]DatosVinculos!$B$1:$DH$127,$DF56,FALSE)</f>
        <v>175.1335507</v>
      </c>
      <c r="CO56" s="157">
        <f>HLOOKUP(CO$1,[5]DatosVinculos!$B$1:$DH$127,$DF56,FALSE)</f>
        <v>173.15751431825399</v>
      </c>
      <c r="CP56" s="157">
        <f>HLOOKUP(CP$1,[5]DatosVinculos!$B$1:$DH$127,$DF56,FALSE)</f>
        <v>44.898105000000001</v>
      </c>
      <c r="CQ56" s="157">
        <f>HLOOKUP(CQ$1,[5]DatosVinculos!$B$1:$DH$127,$DF56,FALSE)</f>
        <v>44.735283446707498</v>
      </c>
      <c r="CR56" s="157">
        <f>HLOOKUP(CR$1,[5]DatosVinculos!$B$1:$DH$127,$DF56,FALSE)</f>
        <v>43.639879000000001</v>
      </c>
      <c r="CS56" s="157">
        <f>HLOOKUP(CS$1,[5]DatosVinculos!$B$1:$DH$127,$DF56,FALSE)</f>
        <v>43.6851526836668</v>
      </c>
      <c r="CT56" s="157">
        <f>HLOOKUP(CT$1,[5]DatosVinculos!$B$1:$DH$127,$DF56,FALSE)</f>
        <v>5448.5593699999999</v>
      </c>
      <c r="CU56" s="157">
        <f>HLOOKUP(CU$1,[5]DatosVinculos!$B$1:$DH$127,$DF56,FALSE)</f>
        <v>5450.4044894690896</v>
      </c>
      <c r="CV56" s="157">
        <f>HLOOKUP(CV$1,[5]DatosVinculos!$B$1:$DH$127,$DF56,FALSE)</f>
        <v>44.925351290000002</v>
      </c>
      <c r="CW56" s="157">
        <f>HLOOKUP(CW$1,[5]DatosVinculos!$B$1:$DH$127,$DF56,FALSE)</f>
        <v>44.7700516446912</v>
      </c>
      <c r="CX56" s="157">
        <f>HLOOKUP(CX$1,[5]DatosVinculos!$B$1:$DH$127,$DF56,FALSE)</f>
        <v>10542.48049</v>
      </c>
      <c r="CY56" s="157">
        <f>HLOOKUP(CY$1,[5]DatosVinculos!$B$1:$DH$127,$DF56,FALSE)</f>
        <v>6081.6157709999998</v>
      </c>
      <c r="CZ56" s="157">
        <f>HLOOKUP(CZ$1,[5]DatosVinculos!$B$1:$DH$127,$DF56,FALSE)</f>
        <v>6082.9234178753304</v>
      </c>
      <c r="DA56" s="157">
        <f>HLOOKUP(DA$1,[5]DatosVinculos!$B$1:$DH$127,$DF56,FALSE)</f>
        <v>5.8642841600000004</v>
      </c>
      <c r="DB56" s="157">
        <f>HLOOKUP(DB$1,[5]DatosVinculos!$B$1:$DH$127,$DF56,FALSE)</f>
        <v>5.8804368693758597</v>
      </c>
      <c r="DC56" s="157">
        <f>HLOOKUP(DC$1,[5]DatosVinculos!$B$1:$DH$127,$DF56,FALSE)</f>
        <v>1.8492892497905005</v>
      </c>
      <c r="DD56" s="157">
        <f>HLOOKUP(DD$1,[5]DatosVinculos!$B$1:$DH$127,$DF56,FALSE)</f>
        <v>1.9225538587123401</v>
      </c>
      <c r="DF56">
        <v>56</v>
      </c>
    </row>
    <row r="57" spans="1:110">
      <c r="A57" t="s">
        <v>61</v>
      </c>
      <c r="B57" s="157">
        <f>HLOOKUP(B$1,[5]DatosVinculos!$B$1:$DH$127,$DF57,FALSE)</f>
        <v>15511187.949999999</v>
      </c>
      <c r="C57" s="157">
        <f>HLOOKUP(C$1,[5]DatosVinculos!$B$1:$DH$127,$DF57,FALSE)</f>
        <v>15789060.4535657</v>
      </c>
      <c r="D57" s="157">
        <f>HLOOKUP(D$1,[5]DatosVinculos!$B$1:$DH$127,$DF57,FALSE)</f>
        <v>9263986.8269999996</v>
      </c>
      <c r="E57" s="157">
        <f>HLOOKUP(E$1,[5]DatosVinculos!$B$1:$DH$127,$DF57,FALSE)</f>
        <v>10888079.5</v>
      </c>
      <c r="F57" s="157">
        <f>HLOOKUP(F$1,[5]DatosVinculos!$B$1:$DH$127,$DF57,FALSE)</f>
        <v>11130378.4811357</v>
      </c>
      <c r="G57" s="157">
        <f>HLOOKUP(G$1,[5]DatosVinculos!$B$1:$DH$127,$DF57,FALSE)</f>
        <v>3555511.7510000002</v>
      </c>
      <c r="H57" s="157">
        <f>HLOOKUP(H$1,[5]DatosVinculos!$B$1:$DH$127,$DF57,FALSE)</f>
        <v>3605279.9081763998</v>
      </c>
      <c r="I57" s="157">
        <f>HLOOKUP(I$1,[5]DatosVinculos!$B$1:$DH$127,$DF57,FALSE)</f>
        <v>2952504.94</v>
      </c>
      <c r="J57" s="157">
        <f>HLOOKUP(J$1,[5]DatosVinculos!$B$1:$DH$127,$DF57,FALSE)</f>
        <v>2959793.4009177298</v>
      </c>
      <c r="K57" s="157">
        <f>HLOOKUP(K$1,[5]DatosVinculos!$B$1:$DH$127,$DF57,FALSE)</f>
        <v>2523137.227</v>
      </c>
      <c r="L57" s="157">
        <f>HLOOKUP(L$1,[5]DatosVinculos!$B$1:$DH$127,$DF57,FALSE)</f>
        <v>2524562.12936481</v>
      </c>
      <c r="M57" s="157">
        <f>HLOOKUP(M$1,[5]DatosVinculos!$B$1:$DH$127,$DF57,FALSE)</f>
        <v>10513847.265975406</v>
      </c>
      <c r="N57" s="157">
        <f>HLOOKUP(N$1,[5]DatosVinculos!$B$1:$DH$127,$DF57,FALSE)</f>
        <v>10588001.9606776</v>
      </c>
      <c r="O57" s="157">
        <f>HLOOKUP(O$1,[5]DatosVinculos!$B$1:$DH$127,$DF57,FALSE)</f>
        <v>1921498.469</v>
      </c>
      <c r="P57" s="157">
        <f>HLOOKUP(P$1,[5]DatosVinculos!$B$1:$DH$127,$DF57,FALSE)</f>
        <v>1869122.4179171601</v>
      </c>
      <c r="Q57" s="157">
        <f>HLOOKUP(Q$1,[5]DatosVinculos!$B$1:$DH$127,$DF57,FALSE)</f>
        <v>8621254.3950857315</v>
      </c>
      <c r="R57" s="157">
        <f>HLOOKUP(R$1,[5]DatosVinculos!$B$1:$DH$127,$DF57,FALSE)</f>
        <v>8736914.8563370891</v>
      </c>
      <c r="S57" s="157">
        <f>HLOOKUP(S$1,[5]DatosVinculos!$B$1:$DH$127,$DF57,FALSE)</f>
        <v>514319.94750000007</v>
      </c>
      <c r="T57" s="157">
        <f>HLOOKUP(T$1,[5]DatosVinculos!$B$1:$DH$127,$DF57,FALSE)</f>
        <v>521335.07295037003</v>
      </c>
      <c r="U57" s="157">
        <f>HLOOKUP(U$1,[5]DatosVinculos!$B$1:$DH$127,$DF57,FALSE)</f>
        <v>8106934.4484999999</v>
      </c>
      <c r="V57" s="157">
        <f>HLOOKUP(V$1,[5]DatosVinculos!$B$1:$DH$127,$DF57,FALSE)</f>
        <v>8214601.6094973097</v>
      </c>
      <c r="W57" s="157">
        <f>HLOOKUP(W$1,[5]DatosVinculos!$B$1:$DH$127,$DF57,FALSE)</f>
        <v>2933219.8534953697</v>
      </c>
      <c r="X57" s="157">
        <f>HLOOKUP(X$1,[5]DatosVinculos!$B$1:$DH$127,$DF57,FALSE)</f>
        <v>3047667.0748213902</v>
      </c>
      <c r="Y57" s="157">
        <f>HLOOKUP(Y$1,[5]DatosVinculos!$B$1:$DH$127,$DF57,FALSE)</f>
        <v>-438274.17375000002</v>
      </c>
      <c r="Z57" s="157">
        <f>HLOOKUP(Z$1,[5]DatosVinculos!$B$1:$DH$127,$DF57,FALSE)</f>
        <v>1504644.0346914437</v>
      </c>
      <c r="AA57" s="157">
        <f>HLOOKUP(AA$1,[5]DatosVinculos!$B$1:$DH$127,$DF57,FALSE)</f>
        <v>-1506.2</v>
      </c>
      <c r="AB57" s="157">
        <f>HLOOKUP(AB$1,[5]DatosVinculos!$B$1:$DH$127,$DF57,FALSE)</f>
        <v>62.641247617116136</v>
      </c>
      <c r="AC57" s="157">
        <f>HLOOKUP(AC$1,[5]DatosVinculos!$B$1:$DH$127,$DF57,FALSE)</f>
        <v>62.716358912944003</v>
      </c>
      <c r="AD57" s="157">
        <f>HLOOKUP(AD$1,[5]DatosVinculos!$B$1:$DH$127,$DF57,FALSE)</f>
        <v>69.75315012886837</v>
      </c>
      <c r="AE57" s="157">
        <f>HLOOKUP(AE$1,[5]DatosVinculos!$B$1:$DH$127,$DF57,FALSE)</f>
        <v>69.833706181028901</v>
      </c>
      <c r="AF57" s="157">
        <f>HLOOKUP(AF$1,[5]DatosVinculos!$B$1:$DH$127,$DF57,FALSE)</f>
        <v>104.79835046666666</v>
      </c>
      <c r="AG57" s="157">
        <f>HLOOKUP(AG$1,[5]DatosVinculos!$B$1:$DH$127,$DF57,FALSE)</f>
        <v>105.03468869850199</v>
      </c>
      <c r="AH57" s="157">
        <f>HLOOKUP(AH$1,[5]DatosVinculos!$B$1:$DH$127,$DF57,FALSE)</f>
        <v>53.605535316666668</v>
      </c>
      <c r="AI57" s="157">
        <f>HLOOKUP(AI$1,[5]DatosVinculos!$B$1:$DH$127,$DF57,FALSE)</f>
        <v>53.649267776401203</v>
      </c>
      <c r="AJ57" s="157">
        <f>HLOOKUP(AJ$1,[5]DatosVinculos!$B$1:$DH$127,$DF57,FALSE)</f>
        <v>4.833333333333333</v>
      </c>
      <c r="AK57" s="157">
        <f>HLOOKUP(AK$1,[5]DatosVinculos!$B$1:$DH$127,$DF57,FALSE)</f>
        <v>4.833333333333333</v>
      </c>
      <c r="AL57" s="157">
        <f>HLOOKUP(AL$1,[5]DatosVinculos!$B$1:$DH$127,$DF57,FALSE)</f>
        <v>9.3249999999999993</v>
      </c>
      <c r="AM57" s="157">
        <f>HLOOKUP(AM$1,[5]DatosVinculos!$B$1:$DH$127,$DF57,FALSE)</f>
        <v>78.392978373333307</v>
      </c>
      <c r="AN57" s="157">
        <f>HLOOKUP(AN$1,[5]DatosVinculos!$B$1:$DH$127,$DF57,FALSE)</f>
        <v>468.64218749999998</v>
      </c>
      <c r="AO57" s="157">
        <f>HLOOKUP(AO$1,[5]DatosVinculos!$B$1:$DH$127,$DF57,FALSE)</f>
        <v>0.74666666666666703</v>
      </c>
      <c r="AP57" s="157">
        <f>HLOOKUP(AP$1,[5]DatosVinculos!$B$1:$DH$127,$DF57,FALSE)</f>
        <v>14.1666666666667</v>
      </c>
      <c r="AQ57" s="157">
        <f>HLOOKUP(AQ$1,[5]DatosVinculos!$B$1:$DH$127,$DF57,FALSE)</f>
        <v>149.97924486666699</v>
      </c>
      <c r="AR57" s="157">
        <f>HLOOKUP(AR$1,[5]DatosVinculos!$B$1:$DH$127,$DF57,FALSE)</f>
        <v>101.52843180000001</v>
      </c>
      <c r="AS57" s="157">
        <f>HLOOKUP(AS$1,[5]DatosVinculos!$B$1:$DH$127,$DF57,FALSE)</f>
        <v>5.6219952307692296</v>
      </c>
      <c r="AT57" s="157">
        <f>HLOOKUP(AT$1,[5]DatosVinculos!$B$1:$DH$127,$DF57,FALSE)</f>
        <v>5.5333333333333341</v>
      </c>
      <c r="AU57" s="157">
        <f>HLOOKUP(AU$1,[5]DatosVinculos!$B$1:$DH$127,$DF57,FALSE)</f>
        <v>56.000000000000007</v>
      </c>
      <c r="AV57" s="157">
        <f>HLOOKUP(AV$1,[5]DatosVinculos!$B$1:$DH$127,$DF57,FALSE)</f>
        <v>56.000000000000007</v>
      </c>
      <c r="AW57" s="157">
        <f>HLOOKUP(AW$1,[5]DatosVinculos!$B$1:$DH$127,$DF57,FALSE)</f>
        <v>64.310891922194998</v>
      </c>
      <c r="AX57" s="157">
        <f>HLOOKUP(AX$1,[5]DatosVinculos!$B$1:$DH$127,$DF57,FALSE)</f>
        <v>91.123212198607661</v>
      </c>
      <c r="AY57" s="157">
        <f>HLOOKUP(AY$1,[5]DatosVinculos!$B$1:$DH$127,$DF57,FALSE)</f>
        <v>91.253106303794695</v>
      </c>
      <c r="AZ57" s="157">
        <f>HLOOKUP(AZ$1,[5]DatosVinculos!$B$1:$DH$127,$DF57,FALSE)</f>
        <v>654153.62258776173</v>
      </c>
      <c r="BA57" s="157">
        <f>HLOOKUP(BA$1,[5]DatosVinculos!$B$1:$DH$127,$DF57,FALSE)</f>
        <v>655086.10397704004</v>
      </c>
      <c r="BB57" s="157">
        <f>HLOOKUP(BB$1,[5]DatosVinculos!$B$1:$DH$127,$DF57,FALSE)</f>
        <v>57.080716989999999</v>
      </c>
      <c r="BC57" s="157">
        <f>HLOOKUP(BC$1,[5]DatosVinculos!$B$1:$DH$127,$DF57,FALSE)</f>
        <v>57.239980272593897</v>
      </c>
      <c r="BD57" s="157">
        <f>HLOOKUP(BD$1,[5]DatosVinculos!$B$1:$DH$127,$DF57,FALSE)</f>
        <v>409769.99052153516</v>
      </c>
      <c r="BE57" s="157">
        <f>HLOOKUP(BE$1,[5]DatosVinculos!$B$1:$DH$127,$DF57,FALSE)</f>
        <v>410913.30681569898</v>
      </c>
      <c r="BF57" s="157">
        <f>HLOOKUP(BF$1,[5]DatosVinculos!$B$1:$DH$127,$DF57,FALSE)</f>
        <v>93.71571244688856</v>
      </c>
      <c r="BG57" s="157">
        <f>HLOOKUP(BG$1,[5]DatosVinculos!$B$1:$DH$127,$DF57,FALSE)</f>
        <v>93.848784527567901</v>
      </c>
      <c r="BH57" s="157">
        <f>HLOOKUP(BH$1,[5]DatosVinculos!$B$1:$DH$127,$DF57,FALSE)</f>
        <v>626424.32688200974</v>
      </c>
      <c r="BI57" s="157">
        <f>HLOOKUP(BI$1,[5]DatosVinculos!$B$1:$DH$127,$DF57,FALSE)</f>
        <v>627313.82114489703</v>
      </c>
      <c r="BJ57" s="157">
        <f>HLOOKUP(BJ$1,[5]DatosVinculos!$B$1:$DH$127,$DF57,FALSE)</f>
        <v>58.704691489999995</v>
      </c>
      <c r="BK57" s="157">
        <f>HLOOKUP(BK$1,[5]DatosVinculos!$B$1:$DH$127,$DF57,FALSE)</f>
        <v>58.858313301819997</v>
      </c>
      <c r="BL57" s="157">
        <f>HLOOKUP(BL$1,[5]DatosVinculos!$B$1:$DH$127,$DF57,FALSE)</f>
        <v>392400.01373601274</v>
      </c>
      <c r="BM57" s="157">
        <f>HLOOKUP(BM$1,[5]DatosVinculos!$B$1:$DH$127,$DF57,FALSE)</f>
        <v>393426.868652237</v>
      </c>
      <c r="BN57" s="157">
        <f>HLOOKUP(BN$1,[5]DatosVinculos!$B$1:$DH$127,$DF57,FALSE)</f>
        <v>88.72807312692558</v>
      </c>
      <c r="BO57" s="157">
        <f>HLOOKUP(BO$1,[5]DatosVinculos!$B$1:$DH$127,$DF57,FALSE)</f>
        <v>88.822332050317101</v>
      </c>
      <c r="BP57" s="157">
        <f>HLOOKUP(BP$1,[5]DatosVinculos!$B$1:$DH$127,$DF57,FALSE)</f>
        <v>379543.35051236564</v>
      </c>
      <c r="BQ57" s="157">
        <f>HLOOKUP(BQ$1,[5]DatosVinculos!$B$1:$DH$127,$DF57,FALSE)</f>
        <v>379946.55263652699</v>
      </c>
      <c r="BR57" s="157">
        <f>HLOOKUP(BR$1,[5]DatosVinculos!$B$1:$DH$127,$DF57,FALSE)</f>
        <v>55.58037199333333</v>
      </c>
      <c r="BS57" s="157">
        <f>HLOOKUP(BS$1,[5]DatosVinculos!$B$1:$DH$127,$DF57,FALSE)</f>
        <v>55.708513666346803</v>
      </c>
      <c r="BT57" s="157">
        <f>HLOOKUP(BT$1,[5]DatosVinculos!$B$1:$DH$127,$DF57,FALSE)</f>
        <v>237750.69000874998</v>
      </c>
      <c r="BU57" s="157">
        <f>HLOOKUP(BU$1,[5]DatosVinculos!$B$1:$DH$127,$DF57,FALSE)</f>
        <v>238298.82903875501</v>
      </c>
      <c r="BV57" s="157">
        <f>HLOOKUP(BV$1,[5]DatosVinculos!$B$1:$DH$127,$DF57,FALSE)</f>
        <v>76.571099418674393</v>
      </c>
      <c r="BW57" s="157">
        <f>HLOOKUP(BW$1,[5]DatosVinculos!$B$1:$DH$127,$DF57,FALSE)</f>
        <v>76.580061565062195</v>
      </c>
      <c r="BX57" s="157">
        <f>HLOOKUP(BX$1,[5]DatosVinculos!$B$1:$DH$127,$DF57,FALSE)</f>
        <v>792285.62606512185</v>
      </c>
      <c r="BY57" s="157">
        <f>HLOOKUP(BY$1,[5]DatosVinculos!$B$1:$DH$127,$DF57,FALSE)</f>
        <v>792378.357915389</v>
      </c>
      <c r="BZ57" s="157">
        <f>HLOOKUP(BZ$1,[5]DatosVinculos!$B$1:$DH$127,$DF57,FALSE)</f>
        <v>47.965091989999998</v>
      </c>
      <c r="CA57" s="157">
        <f>HLOOKUP(CA$1,[5]DatosVinculos!$B$1:$DH$127,$DF57,FALSE)</f>
        <v>48.017814884734896</v>
      </c>
      <c r="CB57" s="157">
        <f>HLOOKUP(CB$1,[5]DatosVinculos!$B$1:$DH$127,$DF57,FALSE)</f>
        <v>496297.60085827182</v>
      </c>
      <c r="CC57" s="157">
        <f>HLOOKUP(CC$1,[5]DatosVinculos!$B$1:$DH$127,$DF57,FALSE)</f>
        <v>496843.12772077502</v>
      </c>
      <c r="CD57" s="157">
        <f>HLOOKUP(CD$1,[5]DatosVinculos!$B$1:$DH$127,$DF57,FALSE)</f>
        <v>89.69085594646063</v>
      </c>
      <c r="CE57" s="157">
        <f>HLOOKUP(CE$1,[5]DatosVinculos!$B$1:$DH$127,$DF57,FALSE)</f>
        <v>89.788863584328297</v>
      </c>
      <c r="CF57" s="157">
        <f>HLOOKUP(CF$1,[5]DatosVinculos!$B$1:$DH$127,$DF57,FALSE)</f>
        <v>358903.1420473191</v>
      </c>
      <c r="CG57" s="157">
        <f>HLOOKUP(CG$1,[5]DatosVinculos!$B$1:$DH$127,$DF57,FALSE)</f>
        <v>359295.325272455</v>
      </c>
      <c r="CH57" s="157">
        <f>HLOOKUP(CH$1,[5]DatosVinculos!$B$1:$DH$127,$DF57,FALSE)</f>
        <v>56.18347116333333</v>
      </c>
      <c r="CI57" s="157">
        <f>HLOOKUP(CI$1,[5]DatosVinculos!$B$1:$DH$127,$DF57,FALSE)</f>
        <v>56.323896723380003</v>
      </c>
      <c r="CJ57" s="157">
        <f>HLOOKUP(CJ$1,[5]DatosVinculos!$B$1:$DH$127,$DF57,FALSE)</f>
        <v>224821.4059154712</v>
      </c>
      <c r="CK57" s="157">
        <f>HLOOKUP(CK$1,[5]DatosVinculos!$B$1:$DH$127,$DF57,FALSE)</f>
        <v>225383.326906934</v>
      </c>
      <c r="CL57" s="157">
        <f>HLOOKUP(CL$1,[5]DatosVinculos!$B$1:$DH$127,$DF57,FALSE)</f>
        <v>5749.115906</v>
      </c>
      <c r="CM57" s="157">
        <f>HLOOKUP(CM$1,[5]DatosVinculos!$B$1:$DH$127,$DF57,FALSE)</f>
        <v>5746.4874107162505</v>
      </c>
      <c r="CN57" s="157">
        <f>HLOOKUP(CN$1,[5]DatosVinculos!$B$1:$DH$127,$DF57,FALSE)</f>
        <v>173.57082209999999</v>
      </c>
      <c r="CO57" s="157">
        <f>HLOOKUP(CO$1,[5]DatosVinculos!$B$1:$DH$127,$DF57,FALSE)</f>
        <v>170.70098501899699</v>
      </c>
      <c r="CP57" s="157">
        <f>HLOOKUP(CP$1,[5]DatosVinculos!$B$1:$DH$127,$DF57,FALSE)</f>
        <v>44.676456000000002</v>
      </c>
      <c r="CQ57" s="157">
        <f>HLOOKUP(CQ$1,[5]DatosVinculos!$B$1:$DH$127,$DF57,FALSE)</f>
        <v>44.999563057152002</v>
      </c>
      <c r="CR57" s="157">
        <f>HLOOKUP(CR$1,[5]DatosVinculos!$B$1:$DH$127,$DF57,FALSE)</f>
        <v>43.497151000000002</v>
      </c>
      <c r="CS57" s="157">
        <f>HLOOKUP(CS$1,[5]DatosVinculos!$B$1:$DH$127,$DF57,FALSE)</f>
        <v>43.522518105034997</v>
      </c>
      <c r="CT57" s="157">
        <f>HLOOKUP(CT$1,[5]DatosVinculos!$B$1:$DH$127,$DF57,FALSE)</f>
        <v>5474.6900720000003</v>
      </c>
      <c r="CU57" s="157">
        <f>HLOOKUP(CU$1,[5]DatosVinculos!$B$1:$DH$127,$DF57,FALSE)</f>
        <v>5478.4080066366896</v>
      </c>
      <c r="CV57" s="157">
        <f>HLOOKUP(CV$1,[5]DatosVinculos!$B$1:$DH$127,$DF57,FALSE)</f>
        <v>44.702922309999998</v>
      </c>
      <c r="CW57" s="157">
        <f>HLOOKUP(CW$1,[5]DatosVinculos!$B$1:$DH$127,$DF57,FALSE)</f>
        <v>45.047729371157097</v>
      </c>
      <c r="CX57" s="157">
        <f>HLOOKUP(CX$1,[5]DatosVinculos!$B$1:$DH$127,$DF57,FALSE)</f>
        <v>10597.518969999999</v>
      </c>
      <c r="CY57" s="157">
        <f>HLOOKUP(CY$1,[5]DatosVinculos!$B$1:$DH$127,$DF57,FALSE)</f>
        <v>6132.95399</v>
      </c>
      <c r="CZ57" s="157">
        <f>HLOOKUP(CZ$1,[5]DatosVinculos!$B$1:$DH$127,$DF57,FALSE)</f>
        <v>6132.99794722567</v>
      </c>
      <c r="DA57" s="157">
        <f>HLOOKUP(DA$1,[5]DatosVinculos!$B$1:$DH$127,$DF57,FALSE)</f>
        <v>6.2586167159999997</v>
      </c>
      <c r="DB57" s="157">
        <f>HLOOKUP(DB$1,[5]DatosVinculos!$B$1:$DH$127,$DF57,FALSE)</f>
        <v>6.2616534047784604</v>
      </c>
      <c r="DC57" s="157">
        <f>HLOOKUP(DC$1,[5]DatosVinculos!$B$1:$DH$127,$DF57,FALSE)</f>
        <v>1.4636774841786586</v>
      </c>
      <c r="DD57" s="157">
        <f>HLOOKUP(DD$1,[5]DatosVinculos!$B$1:$DH$127,$DF57,FALSE)</f>
        <v>1.6344133301702199</v>
      </c>
      <c r="DF57">
        <v>57</v>
      </c>
    </row>
    <row r="58" spans="1:110">
      <c r="A58" t="s">
        <v>62</v>
      </c>
      <c r="B58" s="157">
        <f>HLOOKUP(B$1,[5]DatosVinculos!$B$1:$DH$127,$DF58,FALSE)</f>
        <v>15542852.82</v>
      </c>
      <c r="C58" s="157">
        <f>HLOOKUP(C$1,[5]DatosVinculos!$B$1:$DH$127,$DF58,FALSE)</f>
        <v>15251892.069845799</v>
      </c>
      <c r="D58" s="157">
        <f>HLOOKUP(D$1,[5]DatosVinculos!$B$1:$DH$127,$DF58,FALSE)</f>
        <v>9374364.0629999992</v>
      </c>
      <c r="E58" s="157">
        <f>HLOOKUP(E$1,[5]DatosVinculos!$B$1:$DH$127,$DF58,FALSE)</f>
        <v>10918017.83</v>
      </c>
      <c r="F58" s="157">
        <f>HLOOKUP(F$1,[5]DatosVinculos!$B$1:$DH$127,$DF58,FALSE)</f>
        <v>10773880.936752699</v>
      </c>
      <c r="G58" s="157">
        <f>HLOOKUP(G$1,[5]DatosVinculos!$B$1:$DH$127,$DF58,FALSE)</f>
        <v>3599957.48</v>
      </c>
      <c r="H58" s="157">
        <f>HLOOKUP(H$1,[5]DatosVinculos!$B$1:$DH$127,$DF58,FALSE)</f>
        <v>3552151.44707178</v>
      </c>
      <c r="I58" s="157">
        <f>HLOOKUP(I$1,[5]DatosVinculos!$B$1:$DH$127,$DF58,FALSE)</f>
        <v>3077672.767</v>
      </c>
      <c r="J58" s="157">
        <f>HLOOKUP(J$1,[5]DatosVinculos!$B$1:$DH$127,$DF58,FALSE)</f>
        <v>3007971.9449661798</v>
      </c>
      <c r="K58" s="157">
        <f>HLOOKUP(K$1,[5]DatosVinculos!$B$1:$DH$127,$DF58,FALSE)</f>
        <v>2639793.6979999999</v>
      </c>
      <c r="L58" s="157">
        <f>HLOOKUP(L$1,[5]DatosVinculos!$B$1:$DH$127,$DF58,FALSE)</f>
        <v>2574259.6741855498</v>
      </c>
      <c r="M58" s="157">
        <f>HLOOKUP(M$1,[5]DatosVinculos!$B$1:$DH$127,$DF58,FALSE)</f>
        <v>11030912.337107873</v>
      </c>
      <c r="N58" s="157">
        <f>HLOOKUP(N$1,[5]DatosVinculos!$B$1:$DH$127,$DF58,FALSE)</f>
        <v>10354931.3172672</v>
      </c>
      <c r="O58" s="157">
        <f>HLOOKUP(O$1,[5]DatosVinculos!$B$1:$DH$127,$DF58,FALSE)</f>
        <v>2129216.8050000006</v>
      </c>
      <c r="P58" s="157">
        <f>HLOOKUP(P$1,[5]DatosVinculos!$B$1:$DH$127,$DF58,FALSE)</f>
        <v>1876928.0817253599</v>
      </c>
      <c r="Q58" s="157">
        <f>HLOOKUP(Q$1,[5]DatosVinculos!$B$1:$DH$127,$DF58,FALSE)</f>
        <v>8956097.9890044089</v>
      </c>
      <c r="R58" s="157">
        <f>HLOOKUP(R$1,[5]DatosVinculos!$B$1:$DH$127,$DF58,FALSE)</f>
        <v>8508298.3832396809</v>
      </c>
      <c r="S58" s="157">
        <f>HLOOKUP(S$1,[5]DatosVinculos!$B$1:$DH$127,$DF58,FALSE)</f>
        <v>471526.63059999997</v>
      </c>
      <c r="T58" s="157">
        <f>HLOOKUP(T$1,[5]DatosVinculos!$B$1:$DH$127,$DF58,FALSE)</f>
        <v>430288.07131333603</v>
      </c>
      <c r="U58" s="157">
        <f>HLOOKUP(U$1,[5]DatosVinculos!$B$1:$DH$127,$DF58,FALSE)</f>
        <v>8484571.3584000003</v>
      </c>
      <c r="V58" s="157">
        <f>HLOOKUP(V$1,[5]DatosVinculos!$B$1:$DH$127,$DF58,FALSE)</f>
        <v>8081020.1855854001</v>
      </c>
      <c r="W58" s="157">
        <f>HLOOKUP(W$1,[5]DatosVinculos!$B$1:$DH$127,$DF58,FALSE)</f>
        <v>2787161.9129602229</v>
      </c>
      <c r="X58" s="157">
        <f>HLOOKUP(X$1,[5]DatosVinculos!$B$1:$DH$127,$DF58,FALSE)</f>
        <v>2645416.0199337001</v>
      </c>
      <c r="Y58" s="157">
        <f>HLOOKUP(Y$1,[5]DatosVinculos!$B$1:$DH$127,$DF58,FALSE)</f>
        <v>-50595.579999999965</v>
      </c>
      <c r="Z58" s="157">
        <f>HLOOKUP(Z$1,[5]DatosVinculos!$B$1:$DH$127,$DF58,FALSE)</f>
        <v>2037274.2958479922</v>
      </c>
      <c r="AA58" s="157">
        <f>HLOOKUP(AA$1,[5]DatosVinculos!$B$1:$DH$127,$DF58,FALSE)</f>
        <v>-570.29999999999995</v>
      </c>
      <c r="AB58" s="157">
        <f>HLOOKUP(AB$1,[5]DatosVinculos!$B$1:$DH$127,$DF58,FALSE)</f>
        <v>63.579871560873336</v>
      </c>
      <c r="AC58" s="157">
        <f>HLOOKUP(AC$1,[5]DatosVinculos!$B$1:$DH$127,$DF58,FALSE)</f>
        <v>63.412290402289997</v>
      </c>
      <c r="AD58" s="157">
        <f>HLOOKUP(AD$1,[5]DatosVinculos!$B$1:$DH$127,$DF58,FALSE)</f>
        <v>70.773856221452434</v>
      </c>
      <c r="AE58" s="157">
        <f>HLOOKUP(AE$1,[5]DatosVinculos!$B$1:$DH$127,$DF58,FALSE)</f>
        <v>70.924006551628594</v>
      </c>
      <c r="AF58" s="157">
        <f>HLOOKUP(AF$1,[5]DatosVinculos!$B$1:$DH$127,$DF58,FALSE)</f>
        <v>107.0356972</v>
      </c>
      <c r="AG58" s="157">
        <f>HLOOKUP(AG$1,[5]DatosVinculos!$B$1:$DH$127,$DF58,FALSE)</f>
        <v>107.021093262337</v>
      </c>
      <c r="AH58" s="157">
        <f>HLOOKUP(AH$1,[5]DatosVinculos!$B$1:$DH$127,$DF58,FALSE)</f>
        <v>54.250404010000004</v>
      </c>
      <c r="AI58" s="157">
        <f>HLOOKUP(AI$1,[5]DatosVinculos!$B$1:$DH$127,$DF58,FALSE)</f>
        <v>54.444959809850097</v>
      </c>
      <c r="AJ58" s="157">
        <f>HLOOKUP(AJ$1,[5]DatosVinculos!$B$1:$DH$127,$DF58,FALSE)</f>
        <v>4.5972222222166668</v>
      </c>
      <c r="AK58" s="157">
        <f>HLOOKUP(AK$1,[5]DatosVinculos!$B$1:$DH$127,$DF58,FALSE)</f>
        <v>4.5972222222166668</v>
      </c>
      <c r="AL58" s="157">
        <f>HLOOKUP(AL$1,[5]DatosVinculos!$B$1:$DH$127,$DF58,FALSE)</f>
        <v>10.298809523809499</v>
      </c>
      <c r="AM58" s="157">
        <f>HLOOKUP(AM$1,[5]DatosVinculos!$B$1:$DH$127,$DF58,FALSE)</f>
        <v>78.24356822</v>
      </c>
      <c r="AN58" s="157">
        <f>HLOOKUP(AN$1,[5]DatosVinculos!$B$1:$DH$127,$DF58,FALSE)</f>
        <v>466.31870967741901</v>
      </c>
      <c r="AO58" s="157">
        <f>HLOOKUP(AO$1,[5]DatosVinculos!$B$1:$DH$127,$DF58,FALSE)</f>
        <v>0.7</v>
      </c>
      <c r="AP58" s="157">
        <f>HLOOKUP(AP$1,[5]DatosVinculos!$B$1:$DH$127,$DF58,FALSE)</f>
        <v>12.9</v>
      </c>
      <c r="AQ58" s="157">
        <f>HLOOKUP(AQ$1,[5]DatosVinculos!$B$1:$DH$127,$DF58,FALSE)</f>
        <v>152.71046290000001</v>
      </c>
      <c r="AR58" s="157">
        <f>HLOOKUP(AR$1,[5]DatosVinculos!$B$1:$DH$127,$DF58,FALSE)</f>
        <v>102.2199892</v>
      </c>
      <c r="AS58" s="157">
        <f>HLOOKUP(AS$1,[5]DatosVinculos!$B$1:$DH$127,$DF58,FALSE)</f>
        <v>5.2746273437499998</v>
      </c>
      <c r="AT58" s="157">
        <f>HLOOKUP(AT$1,[5]DatosVinculos!$B$1:$DH$127,$DF58,FALSE)</f>
        <v>4.8600000000000003</v>
      </c>
      <c r="AU58" s="157">
        <f>HLOOKUP(AU$1,[5]DatosVinculos!$B$1:$DH$127,$DF58,FALSE)</f>
        <v>122.33499999999999</v>
      </c>
      <c r="AV58" s="157">
        <f>HLOOKUP(AV$1,[5]DatosVinculos!$B$1:$DH$127,$DF58,FALSE)</f>
        <v>122.33499999999999</v>
      </c>
      <c r="AW58" s="157">
        <f>HLOOKUP(AW$1,[5]DatosVinculos!$B$1:$DH$127,$DF58,FALSE)</f>
        <v>63.235872042436</v>
      </c>
      <c r="AX58" s="157">
        <f>HLOOKUP(AX$1,[5]DatosVinculos!$B$1:$DH$127,$DF58,FALSE)</f>
        <v>91.3057284035024</v>
      </c>
      <c r="AY58" s="157">
        <f>HLOOKUP(AY$1,[5]DatosVinculos!$B$1:$DH$127,$DF58,FALSE)</f>
        <v>91.669868097129196</v>
      </c>
      <c r="AZ58" s="157">
        <f>HLOOKUP(AZ$1,[5]DatosVinculos!$B$1:$DH$127,$DF58,FALSE)</f>
        <v>655463.86652816017</v>
      </c>
      <c r="BA58" s="157">
        <f>HLOOKUP(BA$1,[5]DatosVinculos!$B$1:$DH$127,$DF58,FALSE)</f>
        <v>658077.94579435803</v>
      </c>
      <c r="BB58" s="157">
        <f>HLOOKUP(BB$1,[5]DatosVinculos!$B$1:$DH$127,$DF58,FALSE)</f>
        <v>58.052064846666667</v>
      </c>
      <c r="BC58" s="157">
        <f>HLOOKUP(BC$1,[5]DatosVinculos!$B$1:$DH$127,$DF58,FALSE)</f>
        <v>58.144282870302298</v>
      </c>
      <c r="BD58" s="157">
        <f>HLOOKUP(BD$1,[5]DatosVinculos!$B$1:$DH$127,$DF58,FALSE)</f>
        <v>416743.08446653845</v>
      </c>
      <c r="BE58" s="157">
        <f>HLOOKUP(BE$1,[5]DatosVinculos!$B$1:$DH$127,$DF58,FALSE)</f>
        <v>417405.09750141698</v>
      </c>
      <c r="BF58" s="157">
        <f>HLOOKUP(BF$1,[5]DatosVinculos!$B$1:$DH$127,$DF58,FALSE)</f>
        <v>93.764199753464325</v>
      </c>
      <c r="BG58" s="157">
        <f>HLOOKUP(BG$1,[5]DatosVinculos!$B$1:$DH$127,$DF58,FALSE)</f>
        <v>94.2848180024626</v>
      </c>
      <c r="BH58" s="157">
        <f>HLOOKUP(BH$1,[5]DatosVinculos!$B$1:$DH$127,$DF58,FALSE)</f>
        <v>626748.43078722479</v>
      </c>
      <c r="BI58" s="157">
        <f>HLOOKUP(BI$1,[5]DatosVinculos!$B$1:$DH$127,$DF58,FALSE)</f>
        <v>630228.40151643497</v>
      </c>
      <c r="BJ58" s="157">
        <f>HLOOKUP(BJ$1,[5]DatosVinculos!$B$1:$DH$127,$DF58,FALSE)</f>
        <v>59.61515777333333</v>
      </c>
      <c r="BK58" s="157">
        <f>HLOOKUP(BK$1,[5]DatosVinculos!$B$1:$DH$127,$DF58,FALSE)</f>
        <v>59.803371180218697</v>
      </c>
      <c r="BL58" s="157">
        <f>HLOOKUP(BL$1,[5]DatosVinculos!$B$1:$DH$127,$DF58,FALSE)</f>
        <v>398485.84730430663</v>
      </c>
      <c r="BM58" s="157">
        <f>HLOOKUP(BM$1,[5]DatosVinculos!$B$1:$DH$127,$DF58,FALSE)</f>
        <v>399743.922963508</v>
      </c>
      <c r="BN58" s="157">
        <f>HLOOKUP(BN$1,[5]DatosVinculos!$B$1:$DH$127,$DF58,FALSE)</f>
        <v>88.800412914661024</v>
      </c>
      <c r="BO58" s="157">
        <f>HLOOKUP(BO$1,[5]DatosVinculos!$B$1:$DH$127,$DF58,FALSE)</f>
        <v>89.265740834441601</v>
      </c>
      <c r="BP58" s="157">
        <f>HLOOKUP(BP$1,[5]DatosVinculos!$B$1:$DH$127,$DF58,FALSE)</f>
        <v>379852.7913065232</v>
      </c>
      <c r="BQ58" s="157">
        <f>HLOOKUP(BQ$1,[5]DatosVinculos!$B$1:$DH$127,$DF58,FALSE)</f>
        <v>381843.27877654502</v>
      </c>
      <c r="BR58" s="157">
        <f>HLOOKUP(BR$1,[5]DatosVinculos!$B$1:$DH$127,$DF58,FALSE)</f>
        <v>56.459188476666661</v>
      </c>
      <c r="BS58" s="157">
        <f>HLOOKUP(BS$1,[5]DatosVinculos!$B$1:$DH$127,$DF58,FALSE)</f>
        <v>56.628044142003901</v>
      </c>
      <c r="BT58" s="157">
        <f>HLOOKUP(BT$1,[5]DatosVinculos!$B$1:$DH$127,$DF58,FALSE)</f>
        <v>241509.91683307968</v>
      </c>
      <c r="BU58" s="157">
        <f>HLOOKUP(BU$1,[5]DatosVinculos!$B$1:$DH$127,$DF58,FALSE)</f>
        <v>242232.214102798</v>
      </c>
      <c r="BV58" s="157">
        <f>HLOOKUP(BV$1,[5]DatosVinculos!$B$1:$DH$127,$DF58,FALSE)</f>
        <v>76.917127846839563</v>
      </c>
      <c r="BW58" s="157">
        <f>HLOOKUP(BW$1,[5]DatosVinculos!$B$1:$DH$127,$DF58,FALSE)</f>
        <v>76.999466299993202</v>
      </c>
      <c r="BX58" s="157">
        <f>HLOOKUP(BX$1,[5]DatosVinculos!$B$1:$DH$127,$DF58,FALSE)</f>
        <v>795866.00236801605</v>
      </c>
      <c r="BY58" s="157">
        <f>HLOOKUP(BY$1,[5]DatosVinculos!$B$1:$DH$127,$DF58,FALSE)</f>
        <v>796717.96313946601</v>
      </c>
      <c r="BZ58" s="157">
        <f>HLOOKUP(BZ$1,[5]DatosVinculos!$B$1:$DH$127,$DF58,FALSE)</f>
        <v>48.903811093333331</v>
      </c>
      <c r="CA58" s="157">
        <f>HLOOKUP(CA$1,[5]DatosVinculos!$B$1:$DH$127,$DF58,FALSE)</f>
        <v>48.8546355432007</v>
      </c>
      <c r="CB58" s="157">
        <f>HLOOKUP(CB$1,[5]DatosVinculos!$B$1:$DH$127,$DF58,FALSE)</f>
        <v>506010.58210224175</v>
      </c>
      <c r="CC58" s="157">
        <f>HLOOKUP(CC$1,[5]DatosVinculos!$B$1:$DH$127,$DF58,FALSE)</f>
        <v>505501.759820648</v>
      </c>
      <c r="CD58" s="157">
        <f>HLOOKUP(CD$1,[5]DatosVinculos!$B$1:$DH$127,$DF58,FALSE)</f>
        <v>89.685983346797343</v>
      </c>
      <c r="CE58" s="157">
        <f>HLOOKUP(CE$1,[5]DatosVinculos!$B$1:$DH$127,$DF58,FALSE)</f>
        <v>90.202356579281798</v>
      </c>
      <c r="CF58" s="157">
        <f>HLOOKUP(CF$1,[5]DatosVinculos!$B$1:$DH$127,$DF58,FALSE)</f>
        <v>358883.64405824721</v>
      </c>
      <c r="CG58" s="157">
        <f>HLOOKUP(CG$1,[5]DatosVinculos!$B$1:$DH$127,$DF58,FALSE)</f>
        <v>360949.94138183998</v>
      </c>
      <c r="CH58" s="157">
        <f>HLOOKUP(CH$1,[5]DatosVinculos!$B$1:$DH$127,$DF58,FALSE)</f>
        <v>57.022233020000002</v>
      </c>
      <c r="CI58" s="157">
        <f>HLOOKUP(CI$1,[5]DatosVinculos!$B$1:$DH$127,$DF58,FALSE)</f>
        <v>57.219469998348401</v>
      </c>
      <c r="CJ58" s="157">
        <f>HLOOKUP(CJ$1,[5]DatosVinculos!$B$1:$DH$127,$DF58,FALSE)</f>
        <v>228177.75994521542</v>
      </c>
      <c r="CK58" s="157">
        <f>HLOOKUP(CK$1,[5]DatosVinculos!$B$1:$DH$127,$DF58,FALSE)</f>
        <v>228967.01510951199</v>
      </c>
      <c r="CL58" s="157">
        <f>HLOOKUP(CL$1,[5]DatosVinculos!$B$1:$DH$127,$DF58,FALSE)</f>
        <v>5691.0201820000002</v>
      </c>
      <c r="CM58" s="157">
        <f>HLOOKUP(CM$1,[5]DatosVinculos!$B$1:$DH$127,$DF58,FALSE)</f>
        <v>5688.2911587369199</v>
      </c>
      <c r="CN58" s="157">
        <f>HLOOKUP(CN$1,[5]DatosVinculos!$B$1:$DH$127,$DF58,FALSE)</f>
        <v>166.50717080000001</v>
      </c>
      <c r="CO58" s="157">
        <f>HLOOKUP(CO$1,[5]DatosVinculos!$B$1:$DH$127,$DF58,FALSE)</f>
        <v>170.74283233924899</v>
      </c>
      <c r="CP58" s="157">
        <f>HLOOKUP(CP$1,[5]DatosVinculos!$B$1:$DH$127,$DF58,FALSE)</f>
        <v>44.611969000000002</v>
      </c>
      <c r="CQ58" s="157">
        <f>HLOOKUP(CQ$1,[5]DatosVinculos!$B$1:$DH$127,$DF58,FALSE)</f>
        <v>44.393659303936701</v>
      </c>
      <c r="CR58" s="157">
        <f>HLOOKUP(CR$1,[5]DatosVinculos!$B$1:$DH$127,$DF58,FALSE)</f>
        <v>43.591157000000003</v>
      </c>
      <c r="CS58" s="157">
        <f>HLOOKUP(CS$1,[5]DatosVinculos!$B$1:$DH$127,$DF58,FALSE)</f>
        <v>43.068002439767703</v>
      </c>
      <c r="CT58" s="157">
        <f>HLOOKUP(CT$1,[5]DatosVinculos!$B$1:$DH$127,$DF58,FALSE)</f>
        <v>5420.5375590000003</v>
      </c>
      <c r="CU58" s="157">
        <f>HLOOKUP(CU$1,[5]DatosVinculos!$B$1:$DH$127,$DF58,FALSE)</f>
        <v>5413.6096660181302</v>
      </c>
      <c r="CV58" s="157">
        <f>HLOOKUP(CV$1,[5]DatosVinculos!$B$1:$DH$127,$DF58,FALSE)</f>
        <v>44.623281990000002</v>
      </c>
      <c r="CW58" s="157">
        <f>HLOOKUP(CW$1,[5]DatosVinculos!$B$1:$DH$127,$DF58,FALSE)</f>
        <v>44.428145723047599</v>
      </c>
      <c r="CX58" s="157">
        <f>HLOOKUP(CX$1,[5]DatosVinculos!$B$1:$DH$127,$DF58,FALSE)</f>
        <v>10654.880209999999</v>
      </c>
      <c r="CY58" s="157">
        <f>HLOOKUP(CY$1,[5]DatosVinculos!$B$1:$DH$127,$DF58,FALSE)</f>
        <v>6180.0569329999998</v>
      </c>
      <c r="CZ58" s="157">
        <f>HLOOKUP(CZ$1,[5]DatosVinculos!$B$1:$DH$127,$DF58,FALSE)</f>
        <v>6177.5437438829003</v>
      </c>
      <c r="DA58" s="157">
        <f>HLOOKUP(DA$1,[5]DatosVinculos!$B$1:$DH$127,$DF58,FALSE)</f>
        <v>7.9131431360000004</v>
      </c>
      <c r="DB58" s="157">
        <f>HLOOKUP(DB$1,[5]DatosVinculos!$B$1:$DH$127,$DF58,FALSE)</f>
        <v>7.9198650230223198</v>
      </c>
      <c r="DC58" s="157">
        <f>HLOOKUP(DC$1,[5]DatosVinculos!$B$1:$DH$127,$DF58,FALSE)</f>
        <v>1.3279273565984584</v>
      </c>
      <c r="DD58" s="157">
        <f>HLOOKUP(DD$1,[5]DatosVinculos!$B$1:$DH$127,$DF58,FALSE)</f>
        <v>1.39723512547054</v>
      </c>
      <c r="DF58">
        <v>58</v>
      </c>
    </row>
    <row r="59" spans="1:110">
      <c r="A59" t="s">
        <v>63</v>
      </c>
      <c r="B59" s="157">
        <f>HLOOKUP(B$1,[5]DatosVinculos!$B$1:$DH$127,$DF59,FALSE)</f>
        <v>15062649.859999999</v>
      </c>
      <c r="C59" s="157">
        <f>HLOOKUP(C$1,[5]DatosVinculos!$B$1:$DH$127,$DF59,FALSE)</f>
        <v>15248765.4237593</v>
      </c>
      <c r="D59" s="157">
        <f>HLOOKUP(D$1,[5]DatosVinculos!$B$1:$DH$127,$DF59,FALSE)</f>
        <v>9250919.0730000008</v>
      </c>
      <c r="E59" s="157">
        <f>HLOOKUP(E$1,[5]DatosVinculos!$B$1:$DH$127,$DF59,FALSE)</f>
        <v>10619302.09</v>
      </c>
      <c r="F59" s="157">
        <f>HLOOKUP(F$1,[5]DatosVinculos!$B$1:$DH$127,$DF59,FALSE)</f>
        <v>10668137.4097805</v>
      </c>
      <c r="G59" s="157">
        <f>HLOOKUP(G$1,[5]DatosVinculos!$B$1:$DH$127,$DF59,FALSE)</f>
        <v>3634372.1469999999</v>
      </c>
      <c r="H59" s="157">
        <f>HLOOKUP(H$1,[5]DatosVinculos!$B$1:$DH$127,$DF59,FALSE)</f>
        <v>3705328.3344652299</v>
      </c>
      <c r="I59" s="157">
        <f>HLOOKUP(I$1,[5]DatosVinculos!$B$1:$DH$127,$DF59,FALSE)</f>
        <v>3118093.27</v>
      </c>
      <c r="J59" s="157">
        <f>HLOOKUP(J$1,[5]DatosVinculos!$B$1:$DH$127,$DF59,FALSE)</f>
        <v>3215236.0735335601</v>
      </c>
      <c r="K59" s="157">
        <f>HLOOKUP(K$1,[5]DatosVinculos!$B$1:$DH$127,$DF59,FALSE)</f>
        <v>2819144.2179999999</v>
      </c>
      <c r="L59" s="157">
        <f>HLOOKUP(L$1,[5]DatosVinculos!$B$1:$DH$127,$DF59,FALSE)</f>
        <v>2929651.1714771399</v>
      </c>
      <c r="M59" s="157">
        <f>HLOOKUP(M$1,[5]DatosVinculos!$B$1:$DH$127,$DF59,FALSE)</f>
        <v>9735938.6886796542</v>
      </c>
      <c r="N59" s="157">
        <f>HLOOKUP(N$1,[5]DatosVinculos!$B$1:$DH$127,$DF59,FALSE)</f>
        <v>10371043.8951224</v>
      </c>
      <c r="O59" s="157">
        <f>HLOOKUP(O$1,[5]DatosVinculos!$B$1:$DH$127,$DF59,FALSE)</f>
        <v>1502191.5240000004</v>
      </c>
      <c r="P59" s="157">
        <f>HLOOKUP(P$1,[5]DatosVinculos!$B$1:$DH$127,$DF59,FALSE)</f>
        <v>1879955.0983874199</v>
      </c>
      <c r="Q59" s="157">
        <f>HLOOKUP(Q$1,[5]DatosVinculos!$B$1:$DH$127,$DF59,FALSE)</f>
        <v>8207033.1825789595</v>
      </c>
      <c r="R59" s="157">
        <f>HLOOKUP(R$1,[5]DatosVinculos!$B$1:$DH$127,$DF59,FALSE)</f>
        <v>8514291.7720439993</v>
      </c>
      <c r="S59" s="157">
        <f>HLOOKUP(S$1,[5]DatosVinculos!$B$1:$DH$127,$DF59,FALSE)</f>
        <v>368455.81739999994</v>
      </c>
      <c r="T59" s="157">
        <f>HLOOKUP(T$1,[5]DatosVinculos!$B$1:$DH$127,$DF59,FALSE)</f>
        <v>410830.76749762997</v>
      </c>
      <c r="U59" s="157">
        <f>HLOOKUP(U$1,[5]DatosVinculos!$B$1:$DH$127,$DF59,FALSE)</f>
        <v>7838577.3656000001</v>
      </c>
      <c r="V59" s="157">
        <f>HLOOKUP(V$1,[5]DatosVinculos!$B$1:$DH$127,$DF59,FALSE)</f>
        <v>8096495.4642503401</v>
      </c>
      <c r="W59" s="157">
        <f>HLOOKUP(W$1,[5]DatosVinculos!$B$1:$DH$127,$DF59,FALSE)</f>
        <v>2516801.6313186665</v>
      </c>
      <c r="X59" s="157">
        <f>HLOOKUP(X$1,[5]DatosVinculos!$B$1:$DH$127,$DF59,FALSE)</f>
        <v>2527778.4023442101</v>
      </c>
      <c r="Y59" s="157">
        <f>HLOOKUP(Y$1,[5]DatosVinculos!$B$1:$DH$127,$DF59,FALSE)</f>
        <v>393913.34752380999</v>
      </c>
      <c r="Z59" s="157">
        <f>HLOOKUP(Z$1,[5]DatosVinculos!$B$1:$DH$127,$DF59,FALSE)</f>
        <v>2130138.724252766</v>
      </c>
      <c r="AA59" s="157">
        <f>HLOOKUP(AA$1,[5]DatosVinculos!$B$1:$DH$127,$DF59,FALSE)</f>
        <v>491.8</v>
      </c>
      <c r="AB59" s="157">
        <f>HLOOKUP(AB$1,[5]DatosVinculos!$B$1:$DH$127,$DF59,FALSE)</f>
        <v>63.768755898059844</v>
      </c>
      <c r="AC59" s="157">
        <f>HLOOKUP(AC$1,[5]DatosVinculos!$B$1:$DH$127,$DF59,FALSE)</f>
        <v>63.833051222871802</v>
      </c>
      <c r="AD59" s="157">
        <f>HLOOKUP(AD$1,[5]DatosVinculos!$B$1:$DH$127,$DF59,FALSE)</f>
        <v>71.743149053013667</v>
      </c>
      <c r="AE59" s="157">
        <f>HLOOKUP(AE$1,[5]DatosVinculos!$B$1:$DH$127,$DF59,FALSE)</f>
        <v>71.728373434894806</v>
      </c>
      <c r="AF59" s="157">
        <f>HLOOKUP(AF$1,[5]DatosVinculos!$B$1:$DH$127,$DF59,FALSE)</f>
        <v>107.95895796666666</v>
      </c>
      <c r="AG59" s="157">
        <f>HLOOKUP(AG$1,[5]DatosVinculos!$B$1:$DH$127,$DF59,FALSE)</f>
        <v>108.185692368952</v>
      </c>
      <c r="AH59" s="157">
        <f>HLOOKUP(AH$1,[5]DatosVinculos!$B$1:$DH$127,$DF59,FALSE)</f>
        <v>55.258764426666666</v>
      </c>
      <c r="AI59" s="157">
        <f>HLOOKUP(AI$1,[5]DatosVinculos!$B$1:$DH$127,$DF59,FALSE)</f>
        <v>55.180171411618197</v>
      </c>
      <c r="AJ59" s="157">
        <f>HLOOKUP(AJ$1,[5]DatosVinculos!$B$1:$DH$127,$DF59,FALSE)</f>
        <v>4.458333333333333</v>
      </c>
      <c r="AK59" s="157">
        <f>HLOOKUP(AK$1,[5]DatosVinculos!$B$1:$DH$127,$DF59,FALSE)</f>
        <v>4.458333333333333</v>
      </c>
      <c r="AL59" s="157">
        <f>HLOOKUP(AL$1,[5]DatosVinculos!$B$1:$DH$127,$DF59,FALSE)</f>
        <v>7.3954166666666703</v>
      </c>
      <c r="AM59" s="157">
        <f>HLOOKUP(AM$1,[5]DatosVinculos!$B$1:$DH$127,$DF59,FALSE)</f>
        <v>79.003184383333306</v>
      </c>
      <c r="AN59" s="157">
        <f>HLOOKUP(AN$1,[5]DatosVinculos!$B$1:$DH$127,$DF59,FALSE)</f>
        <v>487.45619047619101</v>
      </c>
      <c r="AO59" s="157">
        <f>HLOOKUP(AO$1,[5]DatosVinculos!$B$1:$DH$127,$DF59,FALSE)</f>
        <v>0.64</v>
      </c>
      <c r="AP59" s="157">
        <f>HLOOKUP(AP$1,[5]DatosVinculos!$B$1:$DH$127,$DF59,FALSE)</f>
        <v>13.0666666666667</v>
      </c>
      <c r="AQ59" s="157">
        <f>HLOOKUP(AQ$1,[5]DatosVinculos!$B$1:$DH$127,$DF59,FALSE)</f>
        <v>148.06775033333301</v>
      </c>
      <c r="AR59" s="157">
        <f>HLOOKUP(AR$1,[5]DatosVinculos!$B$1:$DH$127,$DF59,FALSE)</f>
        <v>102.1042958</v>
      </c>
      <c r="AS59" s="157">
        <f>HLOOKUP(AS$1,[5]DatosVinculos!$B$1:$DH$127,$DF59,FALSE)</f>
        <v>5.0037179365079396</v>
      </c>
      <c r="AT59" s="157">
        <f>HLOOKUP(AT$1,[5]DatosVinculos!$B$1:$DH$127,$DF59,FALSE)</f>
        <v>4.7333333333333334</v>
      </c>
      <c r="AU59" s="157">
        <f>HLOOKUP(AU$1,[5]DatosVinculos!$B$1:$DH$127,$DF59,FALSE)</f>
        <v>195.83333333333331</v>
      </c>
      <c r="AV59" s="157">
        <f>HLOOKUP(AV$1,[5]DatosVinculos!$B$1:$DH$127,$DF59,FALSE)</f>
        <v>195.83333333333331</v>
      </c>
      <c r="AW59" s="157">
        <f>HLOOKUP(AW$1,[5]DatosVinculos!$B$1:$DH$127,$DF59,FALSE)</f>
        <v>64.332671510630007</v>
      </c>
      <c r="AX59" s="157">
        <f>HLOOKUP(AX$1,[5]DatosVinculos!$B$1:$DH$127,$DF59,FALSE)</f>
        <v>92.727762063488939</v>
      </c>
      <c r="AY59" s="157">
        <f>HLOOKUP(AY$1,[5]DatosVinculos!$B$1:$DH$127,$DF59,FALSE)</f>
        <v>92.414715788773606</v>
      </c>
      <c r="AZ59" s="157">
        <f>HLOOKUP(AZ$1,[5]DatosVinculos!$B$1:$DH$127,$DF59,FALSE)</f>
        <v>665672.33534392621</v>
      </c>
      <c r="BA59" s="157">
        <f>HLOOKUP(BA$1,[5]DatosVinculos!$B$1:$DH$127,$DF59,FALSE)</f>
        <v>663425.04456369299</v>
      </c>
      <c r="BB59" s="157">
        <f>HLOOKUP(BB$1,[5]DatosVinculos!$B$1:$DH$127,$DF59,FALSE)</f>
        <v>59.13134024</v>
      </c>
      <c r="BC59" s="157">
        <f>HLOOKUP(BC$1,[5]DatosVinculos!$B$1:$DH$127,$DF59,FALSE)</f>
        <v>58.980827248524697</v>
      </c>
      <c r="BD59" s="157">
        <f>HLOOKUP(BD$1,[5]DatosVinculos!$B$1:$DH$127,$DF59,FALSE)</f>
        <v>424490.96660638269</v>
      </c>
      <c r="BE59" s="157">
        <f>HLOOKUP(BE$1,[5]DatosVinculos!$B$1:$DH$127,$DF59,FALSE)</f>
        <v>423410.46673942899</v>
      </c>
      <c r="BF59" s="157">
        <f>HLOOKUP(BF$1,[5]DatosVinculos!$B$1:$DH$127,$DF59,FALSE)</f>
        <v>95.45018023764186</v>
      </c>
      <c r="BG59" s="157">
        <f>HLOOKUP(BG$1,[5]DatosVinculos!$B$1:$DH$127,$DF59,FALSE)</f>
        <v>95.027666454103496</v>
      </c>
      <c r="BH59" s="157">
        <f>HLOOKUP(BH$1,[5]DatosVinculos!$B$1:$DH$127,$DF59,FALSE)</f>
        <v>638018.03715697478</v>
      </c>
      <c r="BI59" s="157">
        <f>HLOOKUP(BI$1,[5]DatosVinculos!$B$1:$DH$127,$DF59,FALSE)</f>
        <v>635193.82651443395</v>
      </c>
      <c r="BJ59" s="157">
        <f>HLOOKUP(BJ$1,[5]DatosVinculos!$B$1:$DH$127,$DF59,FALSE)</f>
        <v>60.867392439999996</v>
      </c>
      <c r="BK59" s="157">
        <f>HLOOKUP(BK$1,[5]DatosVinculos!$B$1:$DH$127,$DF59,FALSE)</f>
        <v>60.657649742694502</v>
      </c>
      <c r="BL59" s="157">
        <f>HLOOKUP(BL$1,[5]DatosVinculos!$B$1:$DH$127,$DF59,FALSE)</f>
        <v>406856.16470022401</v>
      </c>
      <c r="BM59" s="157">
        <f>HLOOKUP(BM$1,[5]DatosVinculos!$B$1:$DH$127,$DF59,FALSE)</f>
        <v>405454.18071542698</v>
      </c>
      <c r="BN59" s="157">
        <f>HLOOKUP(BN$1,[5]DatosVinculos!$B$1:$DH$127,$DF59,FALSE)</f>
        <v>90.287215919196541</v>
      </c>
      <c r="BO59" s="157">
        <f>HLOOKUP(BO$1,[5]DatosVinculos!$B$1:$DH$127,$DF59,FALSE)</f>
        <v>89.843928367521798</v>
      </c>
      <c r="BP59" s="157">
        <f>HLOOKUP(BP$1,[5]DatosVinculos!$B$1:$DH$127,$DF59,FALSE)</f>
        <v>386212.74226686941</v>
      </c>
      <c r="BQ59" s="157">
        <f>HLOOKUP(BQ$1,[5]DatosVinculos!$B$1:$DH$127,$DF59,FALSE)</f>
        <v>384316.534712027</v>
      </c>
      <c r="BR59" s="157">
        <f>HLOOKUP(BR$1,[5]DatosVinculos!$B$1:$DH$127,$DF59,FALSE)</f>
        <v>57.575034326666668</v>
      </c>
      <c r="BS59" s="157">
        <f>HLOOKUP(BS$1,[5]DatosVinculos!$B$1:$DH$127,$DF59,FALSE)</f>
        <v>57.328911452393001</v>
      </c>
      <c r="BT59" s="157">
        <f>HLOOKUP(BT$1,[5]DatosVinculos!$B$1:$DH$127,$DF59,FALSE)</f>
        <v>246283.06086336295</v>
      </c>
      <c r="BU59" s="157">
        <f>HLOOKUP(BU$1,[5]DatosVinculos!$B$1:$DH$127,$DF59,FALSE)</f>
        <v>245230.24525402801</v>
      </c>
      <c r="BV59" s="157">
        <f>HLOOKUP(BV$1,[5]DatosVinculos!$B$1:$DH$127,$DF59,FALSE)</f>
        <v>77.266016833434477</v>
      </c>
      <c r="BW59" s="157">
        <f>HLOOKUP(BW$1,[5]DatosVinculos!$B$1:$DH$127,$DF59,FALSE)</f>
        <v>77.285608567500006</v>
      </c>
      <c r="BX59" s="157">
        <f>HLOOKUP(BX$1,[5]DatosVinculos!$B$1:$DH$127,$DF59,FALSE)</f>
        <v>799475.97703561455</v>
      </c>
      <c r="BY59" s="157">
        <f>HLOOKUP(BY$1,[5]DatosVinculos!$B$1:$DH$127,$DF59,FALSE)</f>
        <v>799678.69385013205</v>
      </c>
      <c r="BZ59" s="157">
        <f>HLOOKUP(BZ$1,[5]DatosVinculos!$B$1:$DH$127,$DF59,FALSE)</f>
        <v>49.271577666666666</v>
      </c>
      <c r="CA59" s="157">
        <f>HLOOKUP(CA$1,[5]DatosVinculos!$B$1:$DH$127,$DF59,FALSE)</f>
        <v>49.313074932183802</v>
      </c>
      <c r="CB59" s="157">
        <f>HLOOKUP(CB$1,[5]DatosVinculos!$B$1:$DH$127,$DF59,FALSE)</f>
        <v>509815.88425947004</v>
      </c>
      <c r="CC59" s="157">
        <f>HLOOKUP(CC$1,[5]DatosVinculos!$B$1:$DH$127,$DF59,FALSE)</f>
        <v>510245.25888238603</v>
      </c>
      <c r="CD59" s="157">
        <f>HLOOKUP(CD$1,[5]DatosVinculos!$B$1:$DH$127,$DF59,FALSE)</f>
        <v>91.268904534334951</v>
      </c>
      <c r="CE59" s="157">
        <f>HLOOKUP(CE$1,[5]DatosVinculos!$B$1:$DH$127,$DF59,FALSE)</f>
        <v>90.770279862300598</v>
      </c>
      <c r="CF59" s="157">
        <f>HLOOKUP(CF$1,[5]DatosVinculos!$B$1:$DH$127,$DF59,FALSE)</f>
        <v>365217.79464500997</v>
      </c>
      <c r="CG59" s="157">
        <f>HLOOKUP(CG$1,[5]DatosVinculos!$B$1:$DH$127,$DF59,FALSE)</f>
        <v>363222.51921129902</v>
      </c>
      <c r="CH59" s="157">
        <f>HLOOKUP(CH$1,[5]DatosVinculos!$B$1:$DH$127,$DF59,FALSE)</f>
        <v>58.201044943333329</v>
      </c>
      <c r="CI59" s="157">
        <f>HLOOKUP(CI$1,[5]DatosVinculos!$B$1:$DH$127,$DF59,FALSE)</f>
        <v>57.920415460345303</v>
      </c>
      <c r="CJ59" s="157">
        <f>HLOOKUP(CJ$1,[5]DatosVinculos!$B$1:$DH$127,$DF59,FALSE)</f>
        <v>232894.84396345387</v>
      </c>
      <c r="CK59" s="157">
        <f>HLOOKUP(CK$1,[5]DatosVinculos!$B$1:$DH$127,$DF59,FALSE)</f>
        <v>231771.88887325901</v>
      </c>
      <c r="CL59" s="157">
        <f>HLOOKUP(CL$1,[5]DatosVinculos!$B$1:$DH$127,$DF59,FALSE)</f>
        <v>5640.8415320000004</v>
      </c>
      <c r="CM59" s="157">
        <f>HLOOKUP(CM$1,[5]DatosVinculos!$B$1:$DH$127,$DF59,FALSE)</f>
        <v>5644.4510542784901</v>
      </c>
      <c r="CN59" s="157">
        <f>HLOOKUP(CN$1,[5]DatosVinculos!$B$1:$DH$127,$DF59,FALSE)</f>
        <v>169.006428</v>
      </c>
      <c r="CO59" s="157">
        <f>HLOOKUP(CO$1,[5]DatosVinculos!$B$1:$DH$127,$DF59,FALSE)</f>
        <v>169.832329210815</v>
      </c>
      <c r="CP59" s="157">
        <f>HLOOKUP(CP$1,[5]DatosVinculos!$B$1:$DH$127,$DF59,FALSE)</f>
        <v>44.366920999999998</v>
      </c>
      <c r="CQ59" s="157">
        <f>HLOOKUP(CQ$1,[5]DatosVinculos!$B$1:$DH$127,$DF59,FALSE)</f>
        <v>44.431693447367699</v>
      </c>
      <c r="CR59" s="157">
        <f>HLOOKUP(CR$1,[5]DatosVinculos!$B$1:$DH$127,$DF59,FALSE)</f>
        <v>42.842095</v>
      </c>
      <c r="CS59" s="157">
        <f>HLOOKUP(CS$1,[5]DatosVinculos!$B$1:$DH$127,$DF59,FALSE)</f>
        <v>43.336867728133797</v>
      </c>
      <c r="CT59" s="157">
        <f>HLOOKUP(CT$1,[5]DatosVinculos!$B$1:$DH$127,$DF59,FALSE)</f>
        <v>5368.8088760000001</v>
      </c>
      <c r="CU59" s="157">
        <f>HLOOKUP(CU$1,[5]DatosVinculos!$B$1:$DH$127,$DF59,FALSE)</f>
        <v>5370.5111387358602</v>
      </c>
      <c r="CV59" s="157">
        <f>HLOOKUP(CV$1,[5]DatosVinculos!$B$1:$DH$127,$DF59,FALSE)</f>
        <v>44.484855420000002</v>
      </c>
      <c r="CW59" s="157">
        <f>HLOOKUP(CW$1,[5]DatosVinculos!$B$1:$DH$127,$DF59,FALSE)</f>
        <v>44.493685143703999</v>
      </c>
      <c r="CX59" s="157">
        <f>HLOOKUP(CX$1,[5]DatosVinculos!$B$1:$DH$127,$DF59,FALSE)</f>
        <v>10711.900030000001</v>
      </c>
      <c r="CY59" s="157">
        <f>HLOOKUP(CY$1,[5]DatosVinculos!$B$1:$DH$127,$DF59,FALSE)</f>
        <v>6194.5880850000003</v>
      </c>
      <c r="CZ59" s="157">
        <f>HLOOKUP(CZ$1,[5]DatosVinculos!$B$1:$DH$127,$DF59,FALSE)</f>
        <v>6196.1938726953304</v>
      </c>
      <c r="DA59" s="157">
        <f>HLOOKUP(DA$1,[5]DatosVinculos!$B$1:$DH$127,$DF59,FALSE)</f>
        <v>8.9391989420000009</v>
      </c>
      <c r="DB59" s="157">
        <f>HLOOKUP(DB$1,[5]DatosVinculos!$B$1:$DH$127,$DF59,FALSE)</f>
        <v>8.9203609304951001</v>
      </c>
      <c r="DC59" s="157">
        <f>HLOOKUP(DC$1,[5]DatosVinculos!$B$1:$DH$127,$DF59,FALSE)</f>
        <v>1.6363746108013679</v>
      </c>
      <c r="DD59" s="157">
        <f>HLOOKUP(DD$1,[5]DatosVinculos!$B$1:$DH$127,$DF59,FALSE)</f>
        <v>1.3753212687104901</v>
      </c>
      <c r="DF59">
        <v>59</v>
      </c>
    </row>
    <row r="60" spans="1:110">
      <c r="A60" t="s">
        <v>64</v>
      </c>
      <c r="B60" s="157">
        <f>HLOOKUP(B$1,[5]DatosVinculos!$B$1:$DH$127,$DF60,FALSE)</f>
        <v>15431265.310000001</v>
      </c>
      <c r="C60" s="157">
        <f>HLOOKUP(C$1,[5]DatosVinculos!$B$1:$DH$127,$DF60,FALSE)</f>
        <v>15293593.283570999</v>
      </c>
      <c r="D60" s="157">
        <f>HLOOKUP(D$1,[5]DatosVinculos!$B$1:$DH$127,$DF60,FALSE)</f>
        <v>9330493.898</v>
      </c>
      <c r="E60" s="157">
        <f>HLOOKUP(E$1,[5]DatosVinculos!$B$1:$DH$127,$DF60,FALSE)</f>
        <v>10870766.189999999</v>
      </c>
      <c r="F60" s="157">
        <f>HLOOKUP(F$1,[5]DatosVinculos!$B$1:$DH$127,$DF60,FALSE)</f>
        <v>10759530.239727801</v>
      </c>
      <c r="G60" s="157">
        <f>HLOOKUP(G$1,[5]DatosVinculos!$B$1:$DH$127,$DF60,FALSE)</f>
        <v>3728026.352</v>
      </c>
      <c r="H60" s="157">
        <f>HLOOKUP(H$1,[5]DatosVinculos!$B$1:$DH$127,$DF60,FALSE)</f>
        <v>3667493.0817026999</v>
      </c>
      <c r="I60" s="157">
        <f>HLOOKUP(I$1,[5]DatosVinculos!$B$1:$DH$127,$DF60,FALSE)</f>
        <v>3234452.3029999998</v>
      </c>
      <c r="J60" s="157">
        <f>HLOOKUP(J$1,[5]DatosVinculos!$B$1:$DH$127,$DF60,FALSE)</f>
        <v>3208271.1003485001</v>
      </c>
      <c r="K60" s="157">
        <f>HLOOKUP(K$1,[5]DatosVinculos!$B$1:$DH$127,$DF60,FALSE)</f>
        <v>2932162.8309999998</v>
      </c>
      <c r="L60" s="157">
        <f>HLOOKUP(L$1,[5]DatosVinculos!$B$1:$DH$127,$DF60,FALSE)</f>
        <v>2895107.3035594798</v>
      </c>
      <c r="M60" s="157">
        <f>HLOOKUP(M$1,[5]DatosVinculos!$B$1:$DH$127,$DF60,FALSE)</f>
        <v>10372336.739113411</v>
      </c>
      <c r="N60" s="157">
        <f>HLOOKUP(N$1,[5]DatosVinculos!$B$1:$DH$127,$DF60,FALSE)</f>
        <v>10356696.5842715</v>
      </c>
      <c r="O60" s="157">
        <f>HLOOKUP(O$1,[5]DatosVinculos!$B$1:$DH$127,$DF60,FALSE)</f>
        <v>1968278.97</v>
      </c>
      <c r="P60" s="157">
        <f>HLOOKUP(P$1,[5]DatosVinculos!$B$1:$DH$127,$DF60,FALSE)</f>
        <v>1896087.50998606</v>
      </c>
      <c r="Q60" s="157">
        <f>HLOOKUP(Q$1,[5]DatosVinculos!$B$1:$DH$127,$DF60,FALSE)</f>
        <v>8444540.2319353968</v>
      </c>
      <c r="R60" s="157">
        <f>HLOOKUP(R$1,[5]DatosVinculos!$B$1:$DH$127,$DF60,FALSE)</f>
        <v>8485849.0596843697</v>
      </c>
      <c r="S60" s="157">
        <f>HLOOKUP(S$1,[5]DatosVinculos!$B$1:$DH$127,$DF60,FALSE)</f>
        <v>397377.27510000003</v>
      </c>
      <c r="T60" s="157">
        <f>HLOOKUP(T$1,[5]DatosVinculos!$B$1:$DH$127,$DF60,FALSE)</f>
        <v>387745.79969444202</v>
      </c>
      <c r="U60" s="157">
        <f>HLOOKUP(U$1,[5]DatosVinculos!$B$1:$DH$127,$DF60,FALSE)</f>
        <v>8047162.9568999996</v>
      </c>
      <c r="V60" s="157">
        <f>HLOOKUP(V$1,[5]DatosVinculos!$B$1:$DH$127,$DF60,FALSE)</f>
        <v>8102357.87272825</v>
      </c>
      <c r="W60" s="157">
        <f>HLOOKUP(W$1,[5]DatosVinculos!$B$1:$DH$127,$DF60,FALSE)</f>
        <v>2443438.3138492731</v>
      </c>
      <c r="X60" s="157">
        <f>HLOOKUP(X$1,[5]DatosVinculos!$B$1:$DH$127,$DF60,FALSE)</f>
        <v>2473349.3697044202</v>
      </c>
      <c r="Y60" s="157">
        <f>HLOOKUP(Y$1,[5]DatosVinculos!$B$1:$DH$127,$DF60,FALSE)</f>
        <v>340062.13718032773</v>
      </c>
      <c r="Z60" s="157">
        <f>HLOOKUP(Z$1,[5]DatosVinculos!$B$1:$DH$127,$DF60,FALSE)</f>
        <v>2553781.4015543219</v>
      </c>
      <c r="AA60" s="157">
        <f>HLOOKUP(AA$1,[5]DatosVinculos!$B$1:$DH$127,$DF60,FALSE)</f>
        <v>-57.8</v>
      </c>
      <c r="AB60" s="157">
        <f>HLOOKUP(AB$1,[5]DatosVinculos!$B$1:$DH$127,$DF60,FALSE)</f>
        <v>64.375077671871779</v>
      </c>
      <c r="AC60" s="157">
        <f>HLOOKUP(AC$1,[5]DatosVinculos!$B$1:$DH$127,$DF60,FALSE)</f>
        <v>64.388661484663899</v>
      </c>
      <c r="AD60" s="157">
        <f>HLOOKUP(AD$1,[5]DatosVinculos!$B$1:$DH$127,$DF60,FALSE)</f>
        <v>72.544956962181033</v>
      </c>
      <c r="AE60" s="157">
        <f>HLOOKUP(AE$1,[5]DatosVinculos!$B$1:$DH$127,$DF60,FALSE)</f>
        <v>72.339170284606695</v>
      </c>
      <c r="AF60" s="157">
        <f>HLOOKUP(AF$1,[5]DatosVinculos!$B$1:$DH$127,$DF60,FALSE)</f>
        <v>109.51282106666667</v>
      </c>
      <c r="AG60" s="157">
        <f>HLOOKUP(AG$1,[5]DatosVinculos!$B$1:$DH$127,$DF60,FALSE)</f>
        <v>109.057995286863</v>
      </c>
      <c r="AH60" s="157">
        <f>HLOOKUP(AH$1,[5]DatosVinculos!$B$1:$DH$127,$DF60,FALSE)</f>
        <v>55.758957783333337</v>
      </c>
      <c r="AI60" s="157">
        <f>HLOOKUP(AI$1,[5]DatosVinculos!$B$1:$DH$127,$DF60,FALSE)</f>
        <v>55.606815695106498</v>
      </c>
      <c r="AJ60" s="157">
        <f>HLOOKUP(AJ$1,[5]DatosVinculos!$B$1:$DH$127,$DF60,FALSE)</f>
        <v>4.4083333333333323</v>
      </c>
      <c r="AK60" s="157">
        <f>HLOOKUP(AK$1,[5]DatosVinculos!$B$1:$DH$127,$DF60,FALSE)</f>
        <v>4.4083333333333323</v>
      </c>
      <c r="AL60" s="157">
        <f>HLOOKUP(AL$1,[5]DatosVinculos!$B$1:$DH$127,$DF60,FALSE)</f>
        <v>6.0696428571428598</v>
      </c>
      <c r="AM60" s="157">
        <f>HLOOKUP(AM$1,[5]DatosVinculos!$B$1:$DH$127,$DF60,FALSE)</f>
        <v>78.759715043333301</v>
      </c>
      <c r="AN60" s="157">
        <f>HLOOKUP(AN$1,[5]DatosVinculos!$B$1:$DH$127,$DF60,FALSE)</f>
        <v>489.72081967213097</v>
      </c>
      <c r="AO60" s="157">
        <f>HLOOKUP(AO$1,[5]DatosVinculos!$B$1:$DH$127,$DF60,FALSE)</f>
        <v>0.66666666666666696</v>
      </c>
      <c r="AP60" s="157">
        <f>HLOOKUP(AP$1,[5]DatosVinculos!$B$1:$DH$127,$DF60,FALSE)</f>
        <v>17.6666666666667</v>
      </c>
      <c r="AQ60" s="157">
        <f>HLOOKUP(AQ$1,[5]DatosVinculos!$B$1:$DH$127,$DF60,FALSE)</f>
        <v>148.15340866666699</v>
      </c>
      <c r="AR60" s="157">
        <f>HLOOKUP(AR$1,[5]DatosVinculos!$B$1:$DH$127,$DF60,FALSE)</f>
        <v>102.9781967</v>
      </c>
      <c r="AS60" s="157">
        <f>HLOOKUP(AS$1,[5]DatosVinculos!$B$1:$DH$127,$DF60,FALSE)</f>
        <v>5.0714242622950803</v>
      </c>
      <c r="AT60" s="157">
        <f>HLOOKUP(AT$1,[5]DatosVinculos!$B$1:$DH$127,$DF60,FALSE)</f>
        <v>4.746666666666667</v>
      </c>
      <c r="AU60" s="157">
        <f>HLOOKUP(AU$1,[5]DatosVinculos!$B$1:$DH$127,$DF60,FALSE)</f>
        <v>190</v>
      </c>
      <c r="AV60" s="157">
        <f>HLOOKUP(AV$1,[5]DatosVinculos!$B$1:$DH$127,$DF60,FALSE)</f>
        <v>190</v>
      </c>
      <c r="AW60" s="157">
        <f>HLOOKUP(AW$1,[5]DatosVinculos!$B$1:$DH$127,$DF60,FALSE)</f>
        <v>65.293679755439996</v>
      </c>
      <c r="AX60" s="157">
        <f>HLOOKUP(AX$1,[5]DatosVinculos!$B$1:$DH$127,$DF60,FALSE)</f>
        <v>93.319696228109052</v>
      </c>
      <c r="AY60" s="157">
        <f>HLOOKUP(AY$1,[5]DatosVinculos!$B$1:$DH$127,$DF60,FALSE)</f>
        <v>93.180136698922595</v>
      </c>
      <c r="AZ60" s="157">
        <f>HLOOKUP(AZ$1,[5]DatosVinculos!$B$1:$DH$127,$DF60,FALSE)</f>
        <v>669921.70132628165</v>
      </c>
      <c r="BA60" s="157">
        <f>HLOOKUP(BA$1,[5]DatosVinculos!$B$1:$DH$127,$DF60,FALSE)</f>
        <v>668919.83397095103</v>
      </c>
      <c r="BB60" s="157">
        <f>HLOOKUP(BB$1,[5]DatosVinculos!$B$1:$DH$127,$DF60,FALSE)</f>
        <v>60.074626930000001</v>
      </c>
      <c r="BC60" s="157">
        <f>HLOOKUP(BC$1,[5]DatosVinculos!$B$1:$DH$127,$DF60,FALSE)</f>
        <v>59.9945449604147</v>
      </c>
      <c r="BD60" s="157">
        <f>HLOOKUP(BD$1,[5]DatosVinculos!$B$1:$DH$127,$DF60,FALSE)</f>
        <v>431262.61556951865</v>
      </c>
      <c r="BE60" s="157">
        <f>HLOOKUP(BE$1,[5]DatosVinculos!$B$1:$DH$127,$DF60,FALSE)</f>
        <v>430687.724614857</v>
      </c>
      <c r="BF60" s="157">
        <f>HLOOKUP(BF$1,[5]DatosVinculos!$B$1:$DH$127,$DF60,FALSE)</f>
        <v>95.905815453449321</v>
      </c>
      <c r="BG60" s="157">
        <f>HLOOKUP(BG$1,[5]DatosVinculos!$B$1:$DH$127,$DF60,FALSE)</f>
        <v>95.708333093429403</v>
      </c>
      <c r="BH60" s="157">
        <f>HLOOKUP(BH$1,[5]DatosVinculos!$B$1:$DH$127,$DF60,FALSE)</f>
        <v>641063.64152697497</v>
      </c>
      <c r="BI60" s="157">
        <f>HLOOKUP(BI$1,[5]DatosVinculos!$B$1:$DH$127,$DF60,FALSE)</f>
        <v>639743.60936604103</v>
      </c>
      <c r="BJ60" s="157">
        <f>HLOOKUP(BJ$1,[5]DatosVinculos!$B$1:$DH$127,$DF60,FALSE)</f>
        <v>61.739443190000003</v>
      </c>
      <c r="BK60" s="157">
        <f>HLOOKUP(BK$1,[5]DatosVinculos!$B$1:$DH$127,$DF60,FALSE)</f>
        <v>61.6193170591635</v>
      </c>
      <c r="BL60" s="157">
        <f>HLOOKUP(BL$1,[5]DatosVinculos!$B$1:$DH$127,$DF60,FALSE)</f>
        <v>412685.21715911978</v>
      </c>
      <c r="BM60" s="157">
        <f>HLOOKUP(BM$1,[5]DatosVinculos!$B$1:$DH$127,$DF60,FALSE)</f>
        <v>411882.25756221497</v>
      </c>
      <c r="BN60" s="157">
        <f>HLOOKUP(BN$1,[5]DatosVinculos!$B$1:$DH$127,$DF60,FALSE)</f>
        <v>90.410385708573955</v>
      </c>
      <c r="BO60" s="157">
        <f>HLOOKUP(BO$1,[5]DatosVinculos!$B$1:$DH$127,$DF60,FALSE)</f>
        <v>90.323546249574704</v>
      </c>
      <c r="BP60" s="157">
        <f>HLOOKUP(BP$1,[5]DatosVinculos!$B$1:$DH$127,$DF60,FALSE)</f>
        <v>386739.61355906265</v>
      </c>
      <c r="BQ60" s="157">
        <f>HLOOKUP(BQ$1,[5]DatosVinculos!$B$1:$DH$127,$DF60,FALSE)</f>
        <v>386368.148947371</v>
      </c>
      <c r="BR60" s="157">
        <f>HLOOKUP(BR$1,[5]DatosVinculos!$B$1:$DH$127,$DF60,FALSE)</f>
        <v>58.201756023333338</v>
      </c>
      <c r="BS60" s="157">
        <f>HLOOKUP(BS$1,[5]DatosVinculos!$B$1:$DH$127,$DF60,FALSE)</f>
        <v>58.159917778398203</v>
      </c>
      <c r="BT60" s="157">
        <f>HLOOKUP(BT$1,[5]DatosVinculos!$B$1:$DH$127,$DF60,FALSE)</f>
        <v>248963.92661654335</v>
      </c>
      <c r="BU60" s="157">
        <f>HLOOKUP(BU$1,[5]DatosVinculos!$B$1:$DH$127,$DF60,FALSE)</f>
        <v>248784.95927214899</v>
      </c>
      <c r="BV60" s="157">
        <f>HLOOKUP(BV$1,[5]DatosVinculos!$B$1:$DH$127,$DF60,FALSE)</f>
        <v>78.884977017830622</v>
      </c>
      <c r="BW60" s="157">
        <f>HLOOKUP(BW$1,[5]DatosVinculos!$B$1:$DH$127,$DF60,FALSE)</f>
        <v>78.804190649617993</v>
      </c>
      <c r="BX60" s="157">
        <f>HLOOKUP(BX$1,[5]DatosVinculos!$B$1:$DH$127,$DF60,FALSE)</f>
        <v>816227.45237039321</v>
      </c>
      <c r="BY60" s="157">
        <f>HLOOKUP(BY$1,[5]DatosVinculos!$B$1:$DH$127,$DF60,FALSE)</f>
        <v>815391.55111250503</v>
      </c>
      <c r="BZ60" s="157">
        <f>HLOOKUP(BZ$1,[5]DatosVinculos!$B$1:$DH$127,$DF60,FALSE)</f>
        <v>50.782265226666667</v>
      </c>
      <c r="CA60" s="157">
        <f>HLOOKUP(CA$1,[5]DatosVinculos!$B$1:$DH$127,$DF60,FALSE)</f>
        <v>50.746811958773399</v>
      </c>
      <c r="CB60" s="157">
        <f>HLOOKUP(CB$1,[5]DatosVinculos!$B$1:$DH$127,$DF60,FALSE)</f>
        <v>525447.05644258088</v>
      </c>
      <c r="CC60" s="157">
        <f>HLOOKUP(CC$1,[5]DatosVinculos!$B$1:$DH$127,$DF60,FALSE)</f>
        <v>525080.21941456199</v>
      </c>
      <c r="CD60" s="157">
        <f>HLOOKUP(CD$1,[5]DatosVinculos!$B$1:$DH$127,$DF60,FALSE)</f>
        <v>91.26182335570266</v>
      </c>
      <c r="CE60" s="157">
        <f>HLOOKUP(CE$1,[5]DatosVinculos!$B$1:$DH$127,$DF60,FALSE)</f>
        <v>91.179577381332507</v>
      </c>
      <c r="CF60" s="157">
        <f>HLOOKUP(CF$1,[5]DatosVinculos!$B$1:$DH$127,$DF60,FALSE)</f>
        <v>365189.45889959071</v>
      </c>
      <c r="CG60" s="157">
        <f>HLOOKUP(CG$1,[5]DatosVinculos!$B$1:$DH$127,$DF60,FALSE)</f>
        <v>364860.34688156599</v>
      </c>
      <c r="CH60" s="157">
        <f>HLOOKUP(CH$1,[5]DatosVinculos!$B$1:$DH$127,$DF60,FALSE)</f>
        <v>58.749869670000002</v>
      </c>
      <c r="CI60" s="157">
        <f>HLOOKUP(CI$1,[5]DatosVinculos!$B$1:$DH$127,$DF60,FALSE)</f>
        <v>58.708001465791199</v>
      </c>
      <c r="CJ60" s="157">
        <f>HLOOKUP(CJ$1,[5]DatosVinculos!$B$1:$DH$127,$DF60,FALSE)</f>
        <v>235090.99781609979</v>
      </c>
      <c r="CK60" s="157">
        <f>HLOOKUP(CK$1,[5]DatosVinculos!$B$1:$DH$127,$DF60,FALSE)</f>
        <v>234923.459777802</v>
      </c>
      <c r="CL60" s="157">
        <f>HLOOKUP(CL$1,[5]DatosVinculos!$B$1:$DH$127,$DF60,FALSE)</f>
        <v>5568.2072049999997</v>
      </c>
      <c r="CM60" s="157">
        <f>HLOOKUP(CM$1,[5]DatosVinculos!$B$1:$DH$127,$DF60,FALSE)</f>
        <v>5570.2504571499603</v>
      </c>
      <c r="CN60" s="157">
        <f>HLOOKUP(CN$1,[5]DatosVinculos!$B$1:$DH$127,$DF60,FALSE)</f>
        <v>166.29101979999999</v>
      </c>
      <c r="CO60" s="157">
        <f>HLOOKUP(CO$1,[5]DatosVinculos!$B$1:$DH$127,$DF60,FALSE)</f>
        <v>163.84730973510099</v>
      </c>
      <c r="CP60" s="157">
        <f>HLOOKUP(CP$1,[5]DatosVinculos!$B$1:$DH$127,$DF60,FALSE)</f>
        <v>44.459609999999998</v>
      </c>
      <c r="CQ60" s="157">
        <f>HLOOKUP(CQ$1,[5]DatosVinculos!$B$1:$DH$127,$DF60,FALSE)</f>
        <v>44.310491819894402</v>
      </c>
      <c r="CR60" s="157">
        <f>HLOOKUP(CR$1,[5]DatosVinculos!$B$1:$DH$127,$DF60,FALSE)</f>
        <v>42.683115000000001</v>
      </c>
      <c r="CS60" s="157">
        <f>HLOOKUP(CS$1,[5]DatosVinculos!$B$1:$DH$127,$DF60,FALSE)</f>
        <v>42.671184362080602</v>
      </c>
      <c r="CT60" s="157">
        <f>HLOOKUP(CT$1,[5]DatosVinculos!$B$1:$DH$127,$DF60,FALSE)</f>
        <v>5301.7373729999999</v>
      </c>
      <c r="CU60" s="157">
        <f>HLOOKUP(CU$1,[5]DatosVinculos!$B$1:$DH$127,$DF60,FALSE)</f>
        <v>5303.17902189303</v>
      </c>
      <c r="CV60" s="157">
        <f>HLOOKUP(CV$1,[5]DatosVinculos!$B$1:$DH$127,$DF60,FALSE)</f>
        <v>44.513315910000003</v>
      </c>
      <c r="CW60" s="157">
        <f>HLOOKUP(CW$1,[5]DatosVinculos!$B$1:$DH$127,$DF60,FALSE)</f>
        <v>44.377333203666801</v>
      </c>
      <c r="CX60" s="157">
        <f>HLOOKUP(CX$1,[5]DatosVinculos!$B$1:$DH$127,$DF60,FALSE)</f>
        <v>10772.936460000001</v>
      </c>
      <c r="CY60" s="157">
        <f>HLOOKUP(CY$1,[5]DatosVinculos!$B$1:$DH$127,$DF60,FALSE)</f>
        <v>6207.3215049999999</v>
      </c>
      <c r="CZ60" s="157">
        <f>HLOOKUP(CZ$1,[5]DatosVinculos!$B$1:$DH$127,$DF60,FALSE)</f>
        <v>6207.3867395056504</v>
      </c>
      <c r="DA60" s="157">
        <f>HLOOKUP(DA$1,[5]DatosVinculos!$B$1:$DH$127,$DF60,FALSE)</f>
        <v>10.296136580000001</v>
      </c>
      <c r="DB60" s="157">
        <f>HLOOKUP(DB$1,[5]DatosVinculos!$B$1:$DH$127,$DF60,FALSE)</f>
        <v>10.3185606121286</v>
      </c>
      <c r="DC60" s="157">
        <f>HLOOKUP(DC$1,[5]DatosVinculos!$B$1:$DH$127,$DF60,FALSE)</f>
        <v>1.2555066347144741</v>
      </c>
      <c r="DD60" s="157">
        <f>HLOOKUP(DD$1,[5]DatosVinculos!$B$1:$DH$127,$DF60,FALSE)</f>
        <v>1.31358951001264</v>
      </c>
      <c r="DF60">
        <v>60</v>
      </c>
    </row>
    <row r="61" spans="1:110">
      <c r="A61" t="s">
        <v>65</v>
      </c>
      <c r="B61" s="157">
        <f>HLOOKUP(B$1,[5]DatosVinculos!$B$1:$DH$127,$DF61,FALSE)</f>
        <v>15357716.789999999</v>
      </c>
      <c r="C61" s="157">
        <f>HLOOKUP(C$1,[5]DatosVinculos!$B$1:$DH$127,$DF61,FALSE)</f>
        <v>15623495.2426877</v>
      </c>
      <c r="D61" s="157">
        <f>HLOOKUP(D$1,[5]DatosVinculos!$B$1:$DH$127,$DF61,FALSE)</f>
        <v>9405251.7819999997</v>
      </c>
      <c r="E61" s="157">
        <f>HLOOKUP(E$1,[5]DatosVinculos!$B$1:$DH$127,$DF61,FALSE)</f>
        <v>10786633.970000001</v>
      </c>
      <c r="F61" s="157">
        <f>HLOOKUP(F$1,[5]DatosVinculos!$B$1:$DH$127,$DF61,FALSE)</f>
        <v>11007274.188941</v>
      </c>
      <c r="G61" s="157">
        <f>HLOOKUP(G$1,[5]DatosVinculos!$B$1:$DH$127,$DF61,FALSE)</f>
        <v>3656332.1839999999</v>
      </c>
      <c r="H61" s="157">
        <f>HLOOKUP(H$1,[5]DatosVinculos!$B$1:$DH$127,$DF61,FALSE)</f>
        <v>3707208.0484547699</v>
      </c>
      <c r="I61" s="157">
        <f>HLOOKUP(I$1,[5]DatosVinculos!$B$1:$DH$127,$DF61,FALSE)</f>
        <v>3231580.2250000001</v>
      </c>
      <c r="J61" s="157">
        <f>HLOOKUP(J$1,[5]DatosVinculos!$B$1:$DH$127,$DF61,FALSE)</f>
        <v>3243861.8254861501</v>
      </c>
      <c r="K61" s="157">
        <f>HLOOKUP(K$1,[5]DatosVinculos!$B$1:$DH$127,$DF61,FALSE)</f>
        <v>2924077.5240000002</v>
      </c>
      <c r="L61" s="157">
        <f>HLOOKUP(L$1,[5]DatosVinculos!$B$1:$DH$127,$DF61,FALSE)</f>
        <v>2934404.0515490398</v>
      </c>
      <c r="M61" s="157">
        <f>HLOOKUP(M$1,[5]DatosVinculos!$B$1:$DH$127,$DF61,FALSE)</f>
        <v>10529135.301121695</v>
      </c>
      <c r="N61" s="157">
        <f>HLOOKUP(N$1,[5]DatosVinculos!$B$1:$DH$127,$DF61,FALSE)</f>
        <v>10591171.3732883</v>
      </c>
      <c r="O61" s="157">
        <f>HLOOKUP(O$1,[5]DatosVinculos!$B$1:$DH$127,$DF61,FALSE)</f>
        <v>1965352.7610000002</v>
      </c>
      <c r="P61" s="157">
        <f>HLOOKUP(P$1,[5]DatosVinculos!$B$1:$DH$127,$DF61,FALSE)</f>
        <v>1910821.4472882301</v>
      </c>
      <c r="Q61" s="157">
        <f>HLOOKUP(Q$1,[5]DatosVinculos!$B$1:$DH$127,$DF61,FALSE)</f>
        <v>8598752.7043338083</v>
      </c>
      <c r="R61" s="157">
        <f>HLOOKUP(R$1,[5]DatosVinculos!$B$1:$DH$127,$DF61,FALSE)</f>
        <v>8703342.4619589001</v>
      </c>
      <c r="S61" s="157">
        <f>HLOOKUP(S$1,[5]DatosVinculos!$B$1:$DH$127,$DF61,FALSE)</f>
        <v>388981.23060000001</v>
      </c>
      <c r="T61" s="157">
        <f>HLOOKUP(T$1,[5]DatosVinculos!$B$1:$DH$127,$DF61,FALSE)</f>
        <v>394731.38087460602</v>
      </c>
      <c r="U61" s="157">
        <f>HLOOKUP(U$1,[5]DatosVinculos!$B$1:$DH$127,$DF61,FALSE)</f>
        <v>8209771.4743999997</v>
      </c>
      <c r="V61" s="157">
        <f>HLOOKUP(V$1,[5]DatosVinculos!$B$1:$DH$127,$DF61,FALSE)</f>
        <v>8304692.87020123</v>
      </c>
      <c r="W61" s="157">
        <f>HLOOKUP(W$1,[5]DatosVinculos!$B$1:$DH$127,$DF61,FALSE)</f>
        <v>2394422.5160852959</v>
      </c>
      <c r="X61" s="157">
        <f>HLOOKUP(X$1,[5]DatosVinculos!$B$1:$DH$127,$DF61,FALSE)</f>
        <v>2481619.5765875001</v>
      </c>
      <c r="Y61" s="157">
        <f>HLOOKUP(Y$1,[5]DatosVinculos!$B$1:$DH$127,$DF61,FALSE)</f>
        <v>124425.37378461524</v>
      </c>
      <c r="Z61" s="157">
        <f>HLOOKUP(Z$1,[5]DatosVinculos!$B$1:$DH$127,$DF61,FALSE)</f>
        <v>2322573.8607761175</v>
      </c>
      <c r="AA61" s="157">
        <f>HLOOKUP(AA$1,[5]DatosVinculos!$B$1:$DH$127,$DF61,FALSE)</f>
        <v>-344.1</v>
      </c>
      <c r="AB61" s="157">
        <f>HLOOKUP(AB$1,[5]DatosVinculos!$B$1:$DH$127,$DF61,FALSE)</f>
        <v>64.638722368687823</v>
      </c>
      <c r="AC61" s="157">
        <f>HLOOKUP(AC$1,[5]DatosVinculos!$B$1:$DH$127,$DF61,FALSE)</f>
        <v>64.716319871884707</v>
      </c>
      <c r="AD61" s="157">
        <f>HLOOKUP(AD$1,[5]DatosVinculos!$B$1:$DH$127,$DF61,FALSE)</f>
        <v>72.564285665760039</v>
      </c>
      <c r="AE61" s="157">
        <f>HLOOKUP(AE$1,[5]DatosVinculos!$B$1:$DH$127,$DF61,FALSE)</f>
        <v>72.645775381333294</v>
      </c>
      <c r="AF61" s="157">
        <f>HLOOKUP(AF$1,[5]DatosVinculos!$B$1:$DH$127,$DF61,FALSE)</f>
        <v>108.78074796666668</v>
      </c>
      <c r="AG61" s="157">
        <f>HLOOKUP(AG$1,[5]DatosVinculos!$B$1:$DH$127,$DF61,FALSE)</f>
        <v>109.029290229171</v>
      </c>
      <c r="AH61" s="157">
        <f>HLOOKUP(AH$1,[5]DatosVinculos!$B$1:$DH$127,$DF61,FALSE)</f>
        <v>56.031105679999996</v>
      </c>
      <c r="AI61" s="157">
        <f>HLOOKUP(AI$1,[5]DatosVinculos!$B$1:$DH$127,$DF61,FALSE)</f>
        <v>56.081832209045402</v>
      </c>
      <c r="AJ61" s="157">
        <f>HLOOKUP(AJ$1,[5]DatosVinculos!$B$1:$DH$127,$DF61,FALSE)</f>
        <v>4.3583333333333334</v>
      </c>
      <c r="AK61" s="157">
        <f>HLOOKUP(AK$1,[5]DatosVinculos!$B$1:$DH$127,$DF61,FALSE)</f>
        <v>4.3583333333333334</v>
      </c>
      <c r="AL61" s="157">
        <f>HLOOKUP(AL$1,[5]DatosVinculos!$B$1:$DH$127,$DF61,FALSE)</f>
        <v>5</v>
      </c>
      <c r="AM61" s="157">
        <f>HLOOKUP(AM$1,[5]DatosVinculos!$B$1:$DH$127,$DF61,FALSE)</f>
        <v>83.643016043333304</v>
      </c>
      <c r="AN61" s="157">
        <f>HLOOKUP(AN$1,[5]DatosVinculos!$B$1:$DH$127,$DF61,FALSE)</f>
        <v>518.00738461538401</v>
      </c>
      <c r="AO61" s="157">
        <f>HLOOKUP(AO$1,[5]DatosVinculos!$B$1:$DH$127,$DF61,FALSE)</f>
        <v>0.76</v>
      </c>
      <c r="AP61" s="157">
        <f>HLOOKUP(AP$1,[5]DatosVinculos!$B$1:$DH$127,$DF61,FALSE)</f>
        <v>21.766666666666701</v>
      </c>
      <c r="AQ61" s="157">
        <f>HLOOKUP(AQ$1,[5]DatosVinculos!$B$1:$DH$127,$DF61,FALSE)</f>
        <v>149.341769766667</v>
      </c>
      <c r="AR61" s="157">
        <f>HLOOKUP(AR$1,[5]DatosVinculos!$B$1:$DH$127,$DF61,FALSE)</f>
        <v>104.17783799999999</v>
      </c>
      <c r="AS61" s="157">
        <f>HLOOKUP(AS$1,[5]DatosVinculos!$B$1:$DH$127,$DF61,FALSE)</f>
        <v>5.4415483076923099</v>
      </c>
      <c r="AT61" s="157">
        <f>HLOOKUP(AT$1,[5]DatosVinculos!$B$1:$DH$127,$DF61,FALSE)</f>
        <v>5.0933333333333337</v>
      </c>
      <c r="AU61" s="157">
        <f>HLOOKUP(AU$1,[5]DatosVinculos!$B$1:$DH$127,$DF61,FALSE)</f>
        <v>187.666666666667</v>
      </c>
      <c r="AV61" s="157">
        <f>HLOOKUP(AV$1,[5]DatosVinculos!$B$1:$DH$127,$DF61,FALSE)</f>
        <v>187.666666666667</v>
      </c>
      <c r="AW61" s="157">
        <f>HLOOKUP(AW$1,[5]DatosVinculos!$B$1:$DH$127,$DF61,FALSE)</f>
        <v>66.648189913218999</v>
      </c>
      <c r="AX61" s="157">
        <f>HLOOKUP(AX$1,[5]DatosVinculos!$B$1:$DH$127,$DF61,FALSE)</f>
        <v>93.949240204584996</v>
      </c>
      <c r="AY61" s="157">
        <f>HLOOKUP(AY$1,[5]DatosVinculos!$B$1:$DH$127,$DF61,FALSE)</f>
        <v>94.017677882129405</v>
      </c>
      <c r="AZ61" s="157">
        <f>HLOOKUP(AZ$1,[5]DatosVinculos!$B$1:$DH$127,$DF61,FALSE)</f>
        <v>674441.05992716656</v>
      </c>
      <c r="BA61" s="157">
        <f>HLOOKUP(BA$1,[5]DatosVinculos!$B$1:$DH$127,$DF61,FALSE)</f>
        <v>674932.35905527498</v>
      </c>
      <c r="BB61" s="157">
        <f>HLOOKUP(BB$1,[5]DatosVinculos!$B$1:$DH$127,$DF61,FALSE)</f>
        <v>60.727588543333333</v>
      </c>
      <c r="BC61" s="157">
        <f>HLOOKUP(BC$1,[5]DatosVinculos!$B$1:$DH$127,$DF61,FALSE)</f>
        <v>60.8413410610478</v>
      </c>
      <c r="BD61" s="157">
        <f>HLOOKUP(BD$1,[5]DatosVinculos!$B$1:$DH$127,$DF61,FALSE)</f>
        <v>435950.08426675666</v>
      </c>
      <c r="BE61" s="157">
        <f>HLOOKUP(BE$1,[5]DatosVinculos!$B$1:$DH$127,$DF61,FALSE)</f>
        <v>436766.68872757698</v>
      </c>
      <c r="BF61" s="157">
        <f>HLOOKUP(BF$1,[5]DatosVinculos!$B$1:$DH$127,$DF61,FALSE)</f>
        <v>96.474486940367285</v>
      </c>
      <c r="BG61" s="157">
        <f>HLOOKUP(BG$1,[5]DatosVinculos!$B$1:$DH$127,$DF61,FALSE)</f>
        <v>96.567591013084595</v>
      </c>
      <c r="BH61" s="157">
        <f>HLOOKUP(BH$1,[5]DatosVinculos!$B$1:$DH$127,$DF61,FALSE)</f>
        <v>644864.814714571</v>
      </c>
      <c r="BI61" s="157">
        <f>HLOOKUP(BI$1,[5]DatosVinculos!$B$1:$DH$127,$DF61,FALSE)</f>
        <v>645487.15065577801</v>
      </c>
      <c r="BJ61" s="157">
        <f>HLOOKUP(BJ$1,[5]DatosVinculos!$B$1:$DH$127,$DF61,FALSE)</f>
        <v>62.359875770000002</v>
      </c>
      <c r="BK61" s="157">
        <f>HLOOKUP(BK$1,[5]DatosVinculos!$B$1:$DH$127,$DF61,FALSE)</f>
        <v>62.4786924393498</v>
      </c>
      <c r="BL61" s="157">
        <f>HLOOKUP(BL$1,[5]DatosVinculos!$B$1:$DH$127,$DF61,FALSE)</f>
        <v>416832.37723670469</v>
      </c>
      <c r="BM61" s="157">
        <f>HLOOKUP(BM$1,[5]DatosVinculos!$B$1:$DH$127,$DF61,FALSE)</f>
        <v>417626.58399465098</v>
      </c>
      <c r="BN61" s="157">
        <f>HLOOKUP(BN$1,[5]DatosVinculos!$B$1:$DH$127,$DF61,FALSE)</f>
        <v>90.877573788683691</v>
      </c>
      <c r="BO61" s="157">
        <f>HLOOKUP(BO$1,[5]DatosVinculos!$B$1:$DH$127,$DF61,FALSE)</f>
        <v>90.949929065428094</v>
      </c>
      <c r="BP61" s="157">
        <f>HLOOKUP(BP$1,[5]DatosVinculos!$B$1:$DH$127,$DF61,FALSE)</f>
        <v>388738.05805351981</v>
      </c>
      <c r="BQ61" s="157">
        <f>HLOOKUP(BQ$1,[5]DatosVinculos!$B$1:$DH$127,$DF61,FALSE)</f>
        <v>389047.565103559</v>
      </c>
      <c r="BR61" s="157">
        <f>HLOOKUP(BR$1,[5]DatosVinculos!$B$1:$DH$127,$DF61,FALSE)</f>
        <v>58.742102616666671</v>
      </c>
      <c r="BS61" s="157">
        <f>HLOOKUP(BS$1,[5]DatosVinculos!$B$1:$DH$127,$DF61,FALSE)</f>
        <v>58.8535554480586</v>
      </c>
      <c r="BT61" s="157">
        <f>HLOOKUP(BT$1,[5]DatosVinculos!$B$1:$DH$127,$DF61,FALSE)</f>
        <v>251275.31408664316</v>
      </c>
      <c r="BU61" s="157">
        <f>HLOOKUP(BU$1,[5]DatosVinculos!$B$1:$DH$127,$DF61,FALSE)</f>
        <v>251752.064900364</v>
      </c>
      <c r="BV61" s="157">
        <f>HLOOKUP(BV$1,[5]DatosVinculos!$B$1:$DH$127,$DF61,FALSE)</f>
        <v>79.410374296318793</v>
      </c>
      <c r="BW61" s="157">
        <f>HLOOKUP(BW$1,[5]DatosVinculos!$B$1:$DH$127,$DF61,FALSE)</f>
        <v>79.3841351079991</v>
      </c>
      <c r="BX61" s="157">
        <f>HLOOKUP(BX$1,[5]DatosVinculos!$B$1:$DH$127,$DF61,FALSE)</f>
        <v>821663.76861608098</v>
      </c>
      <c r="BY61" s="157">
        <f>HLOOKUP(BY$1,[5]DatosVinculos!$B$1:$DH$127,$DF61,FALSE)</f>
        <v>821392.27020612406</v>
      </c>
      <c r="BZ61" s="157">
        <f>HLOOKUP(BZ$1,[5]DatosVinculos!$B$1:$DH$127,$DF61,FALSE)</f>
        <v>51.329851373333334</v>
      </c>
      <c r="CA61" s="157">
        <f>HLOOKUP(CA$1,[5]DatosVinculos!$B$1:$DH$127,$DF61,FALSE)</f>
        <v>51.370056362517801</v>
      </c>
      <c r="CB61" s="157">
        <f>HLOOKUP(CB$1,[5]DatosVinculos!$B$1:$DH$127,$DF61,FALSE)</f>
        <v>531112.96219984605</v>
      </c>
      <c r="CC61" s="157">
        <f>HLOOKUP(CC$1,[5]DatosVinculos!$B$1:$DH$127,$DF61,FALSE)</f>
        <v>531528.96556524199</v>
      </c>
      <c r="CD61" s="157">
        <f>HLOOKUP(CD$1,[5]DatosVinculos!$B$1:$DH$127,$DF61,FALSE)</f>
        <v>91.729995056424556</v>
      </c>
      <c r="CE61" s="157">
        <f>HLOOKUP(CE$1,[5]DatosVinculos!$B$1:$DH$127,$DF61,FALSE)</f>
        <v>91.806059526602596</v>
      </c>
      <c r="CF61" s="157">
        <f>HLOOKUP(CF$1,[5]DatosVinculos!$B$1:$DH$127,$DF61,FALSE)</f>
        <v>367062.87500911066</v>
      </c>
      <c r="CG61" s="157">
        <f>HLOOKUP(CG$1,[5]DatosVinculos!$B$1:$DH$127,$DF61,FALSE)</f>
        <v>367367.25138148799</v>
      </c>
      <c r="CH61" s="157">
        <f>HLOOKUP(CH$1,[5]DatosVinculos!$B$1:$DH$127,$DF61,FALSE)</f>
        <v>59.293096833333337</v>
      </c>
      <c r="CI61" s="157">
        <f>HLOOKUP(CI$1,[5]DatosVinculos!$B$1:$DH$127,$DF61,FALSE)</f>
        <v>59.410145141768197</v>
      </c>
      <c r="CJ61" s="157">
        <f>HLOOKUP(CJ$1,[5]DatosVinculos!$B$1:$DH$127,$DF61,FALSE)</f>
        <v>237264.75269566264</v>
      </c>
      <c r="CK61" s="157">
        <f>HLOOKUP(CK$1,[5]DatosVinculos!$B$1:$DH$127,$DF61,FALSE)</f>
        <v>237733.12826494101</v>
      </c>
      <c r="CL61" s="157">
        <f>HLOOKUP(CL$1,[5]DatosVinculos!$B$1:$DH$127,$DF61,FALSE)</f>
        <v>5603.9687649999996</v>
      </c>
      <c r="CM61" s="157">
        <f>HLOOKUP(CM$1,[5]DatosVinculos!$B$1:$DH$127,$DF61,FALSE)</f>
        <v>5601.8683943229398</v>
      </c>
      <c r="CN61" s="157">
        <f>HLOOKUP(CN$1,[5]DatosVinculos!$B$1:$DH$127,$DF61,FALSE)</f>
        <v>162.00585330000001</v>
      </c>
      <c r="CO61" s="157">
        <f>HLOOKUP(CO$1,[5]DatosVinculos!$B$1:$DH$127,$DF61,FALSE)</f>
        <v>159.85810414492099</v>
      </c>
      <c r="CP61" s="157">
        <f>HLOOKUP(CP$1,[5]DatosVinculos!$B$1:$DH$127,$DF61,FALSE)</f>
        <v>44.384928000000002</v>
      </c>
      <c r="CQ61" s="157">
        <f>HLOOKUP(CQ$1,[5]DatosVinculos!$B$1:$DH$127,$DF61,FALSE)</f>
        <v>44.678307309601699</v>
      </c>
      <c r="CR61" s="157">
        <f>HLOOKUP(CR$1,[5]DatosVinculos!$B$1:$DH$127,$DF61,FALSE)</f>
        <v>42.276833000000003</v>
      </c>
      <c r="CS61" s="157">
        <f>HLOOKUP(CS$1,[5]DatosVinculos!$B$1:$DH$127,$DF61,FALSE)</f>
        <v>42.326264398354297</v>
      </c>
      <c r="CT61" s="157">
        <f>HLOOKUP(CT$1,[5]DatosVinculos!$B$1:$DH$127,$DF61,FALSE)</f>
        <v>5342.9656059999998</v>
      </c>
      <c r="CU61" s="157">
        <f>HLOOKUP(CU$1,[5]DatosVinculos!$B$1:$DH$127,$DF61,FALSE)</f>
        <v>5346.6534797929598</v>
      </c>
      <c r="CV61" s="157">
        <f>HLOOKUP(CV$1,[5]DatosVinculos!$B$1:$DH$127,$DF61,FALSE)</f>
        <v>44.445852019999997</v>
      </c>
      <c r="CW61" s="157">
        <f>HLOOKUP(CW$1,[5]DatosVinculos!$B$1:$DH$127,$DF61,FALSE)</f>
        <v>44.7606417970661</v>
      </c>
      <c r="CX61" s="157">
        <f>HLOOKUP(CX$1,[5]DatosVinculos!$B$1:$DH$127,$DF61,FALSE)</f>
        <v>10828.66663</v>
      </c>
      <c r="CY61" s="157">
        <f>HLOOKUP(CY$1,[5]DatosVinculos!$B$1:$DH$127,$DF61,FALSE)</f>
        <v>6263.4290929999997</v>
      </c>
      <c r="CZ61" s="157">
        <f>HLOOKUP(CZ$1,[5]DatosVinculos!$B$1:$DH$127,$DF61,FALSE)</f>
        <v>6264.1862296134695</v>
      </c>
      <c r="DA61" s="157">
        <f>HLOOKUP(DA$1,[5]DatosVinculos!$B$1:$DH$127,$DF61,FALSE)</f>
        <v>10.52874263</v>
      </c>
      <c r="DB61" s="157">
        <f>HLOOKUP(DB$1,[5]DatosVinculos!$B$1:$DH$127,$DF61,FALSE)</f>
        <v>10.4937056174877</v>
      </c>
      <c r="DC61" s="157">
        <f>HLOOKUP(DC$1,[5]DatosVinculos!$B$1:$DH$127,$DF61,FALSE)</f>
        <v>1.3070582495802621</v>
      </c>
      <c r="DD61" s="157">
        <f>HLOOKUP(DD$1,[5]DatosVinculos!$B$1:$DH$127,$DF61,FALSE)</f>
        <v>1.4420859711206899</v>
      </c>
      <c r="DF61">
        <v>61</v>
      </c>
    </row>
    <row r="62" spans="1:110">
      <c r="A62" t="s">
        <v>66</v>
      </c>
      <c r="B62" s="157">
        <f>HLOOKUP(B$1,[5]DatosVinculos!$B$1:$DH$127,$DF62,FALSE)</f>
        <v>16336809.65</v>
      </c>
      <c r="C62" s="157">
        <f>HLOOKUP(C$1,[5]DatosVinculos!$B$1:$DH$127,$DF62,FALSE)</f>
        <v>15991227.809039</v>
      </c>
      <c r="D62" s="157">
        <f>HLOOKUP(D$1,[5]DatosVinculos!$B$1:$DH$127,$DF62,FALSE)</f>
        <v>10319981.789999999</v>
      </c>
      <c r="E62" s="157">
        <f>HLOOKUP(E$1,[5]DatosVinculos!$B$1:$DH$127,$DF62,FALSE)</f>
        <v>11448967.1</v>
      </c>
      <c r="F62" s="157">
        <f>HLOOKUP(F$1,[5]DatosVinculos!$B$1:$DH$127,$DF62,FALSE)</f>
        <v>11257942.4052459</v>
      </c>
      <c r="G62" s="157">
        <f>HLOOKUP(G$1,[5]DatosVinculos!$B$1:$DH$127,$DF62,FALSE)</f>
        <v>3901814.1519999998</v>
      </c>
      <c r="H62" s="157">
        <f>HLOOKUP(H$1,[5]DatosVinculos!$B$1:$DH$127,$DF62,FALSE)</f>
        <v>3823042.7480770801</v>
      </c>
      <c r="I62" s="157">
        <f>HLOOKUP(I$1,[5]DatosVinculos!$B$1:$DH$127,$DF62,FALSE)</f>
        <v>3340130.9350000001</v>
      </c>
      <c r="J62" s="157">
        <f>HLOOKUP(J$1,[5]DatosVinculos!$B$1:$DH$127,$DF62,FALSE)</f>
        <v>3246565.1002917201</v>
      </c>
      <c r="K62" s="157">
        <f>HLOOKUP(K$1,[5]DatosVinculos!$B$1:$DH$127,$DF62,FALSE)</f>
        <v>3015954.5890000002</v>
      </c>
      <c r="L62" s="157">
        <f>HLOOKUP(L$1,[5]DatosVinculos!$B$1:$DH$127,$DF62,FALSE)</f>
        <v>2927068.5543710799</v>
      </c>
      <c r="M62" s="157">
        <f>HLOOKUP(M$1,[5]DatosVinculos!$B$1:$DH$127,$DF62,FALSE)</f>
        <v>11555691.475665584</v>
      </c>
      <c r="N62" s="157">
        <f>HLOOKUP(N$1,[5]DatosVinculos!$B$1:$DH$127,$DF62,FALSE)</f>
        <v>10832369.6106939</v>
      </c>
      <c r="O62" s="157">
        <f>HLOOKUP(O$1,[5]DatosVinculos!$B$1:$DH$127,$DF62,FALSE)</f>
        <v>2179791.31</v>
      </c>
      <c r="P62" s="157">
        <f>HLOOKUP(P$1,[5]DatosVinculos!$B$1:$DH$127,$DF62,FALSE)</f>
        <v>1921160.06645057</v>
      </c>
      <c r="Q62" s="157">
        <f>HLOOKUP(Q$1,[5]DatosVinculos!$B$1:$DH$127,$DF62,FALSE)</f>
        <v>9418556.7945801429</v>
      </c>
      <c r="R62" s="157">
        <f>HLOOKUP(R$1,[5]DatosVinculos!$B$1:$DH$127,$DF62,FALSE)</f>
        <v>8934523.8432839606</v>
      </c>
      <c r="S62" s="157">
        <f>HLOOKUP(S$1,[5]DatosVinculos!$B$1:$DH$127,$DF62,FALSE)</f>
        <v>457362.21610000002</v>
      </c>
      <c r="T62" s="157">
        <f>HLOOKUP(T$1,[5]DatosVinculos!$B$1:$DH$127,$DF62,FALSE)</f>
        <v>419887.31041875301</v>
      </c>
      <c r="U62" s="157">
        <f>HLOOKUP(U$1,[5]DatosVinculos!$B$1:$DH$127,$DF62,FALSE)</f>
        <v>8961194.5789000001</v>
      </c>
      <c r="V62" s="157">
        <f>HLOOKUP(V$1,[5]DatosVinculos!$B$1:$DH$127,$DF62,FALSE)</f>
        <v>8522879.3911589608</v>
      </c>
      <c r="W62" s="157">
        <f>HLOOKUP(W$1,[5]DatosVinculos!$B$1:$DH$127,$DF62,FALSE)</f>
        <v>2721786.6818507924</v>
      </c>
      <c r="X62" s="157">
        <f>HLOOKUP(X$1,[5]DatosVinculos!$B$1:$DH$127,$DF62,FALSE)</f>
        <v>2590367.9357132502</v>
      </c>
      <c r="Y62" s="157">
        <f>HLOOKUP(Y$1,[5]DatosVinculos!$B$1:$DH$127,$DF62,FALSE)</f>
        <v>369630.22080645151</v>
      </c>
      <c r="Z62" s="157">
        <f>HLOOKUP(Z$1,[5]DatosVinculos!$B$1:$DH$127,$DF62,FALSE)</f>
        <v>2688233.79693622</v>
      </c>
      <c r="AA62" s="157">
        <f>HLOOKUP(AA$1,[5]DatosVinculos!$B$1:$DH$127,$DF62,FALSE)</f>
        <v>9.6</v>
      </c>
      <c r="AB62" s="157">
        <f>HLOOKUP(AB$1,[5]DatosVinculos!$B$1:$DH$127,$DF62,FALSE)</f>
        <v>65.138548773068294</v>
      </c>
      <c r="AC62" s="157">
        <f>HLOOKUP(AC$1,[5]DatosVinculos!$B$1:$DH$127,$DF62,FALSE)</f>
        <v>64.979401020982607</v>
      </c>
      <c r="AD62" s="157">
        <f>HLOOKUP(AD$1,[5]DatosVinculos!$B$1:$DH$127,$DF62,FALSE)</f>
        <v>72.785926078809538</v>
      </c>
      <c r="AE62" s="157">
        <f>HLOOKUP(AE$1,[5]DatosVinculos!$B$1:$DH$127,$DF62,FALSE)</f>
        <v>72.901583007580996</v>
      </c>
      <c r="AF62" s="157">
        <f>HLOOKUP(AF$1,[5]DatosVinculos!$B$1:$DH$127,$DF62,FALSE)</f>
        <v>108.7469579</v>
      </c>
      <c r="AG62" s="157">
        <f>HLOOKUP(AG$1,[5]DatosVinculos!$B$1:$DH$127,$DF62,FALSE)</f>
        <v>108.75875271313799</v>
      </c>
      <c r="AH62" s="157">
        <f>HLOOKUP(AH$1,[5]DatosVinculos!$B$1:$DH$127,$DF62,FALSE)</f>
        <v>56.32596659</v>
      </c>
      <c r="AI62" s="157">
        <f>HLOOKUP(AI$1,[5]DatosVinculos!$B$1:$DH$127,$DF62,FALSE)</f>
        <v>56.476117905764497</v>
      </c>
      <c r="AJ62" s="157">
        <f>HLOOKUP(AJ$1,[5]DatosVinculos!$B$1:$DH$127,$DF62,FALSE)</f>
        <v>4.3083333333333327</v>
      </c>
      <c r="AK62" s="157">
        <f>HLOOKUP(AK$1,[5]DatosVinculos!$B$1:$DH$127,$DF62,FALSE)</f>
        <v>4.3083333333333327</v>
      </c>
      <c r="AL62" s="157">
        <f>HLOOKUP(AL$1,[5]DatosVinculos!$B$1:$DH$127,$DF62,FALSE)</f>
        <v>5</v>
      </c>
      <c r="AM62" s="157">
        <f>HLOOKUP(AM$1,[5]DatosVinculos!$B$1:$DH$127,$DF62,FALSE)</f>
        <v>87.753102606666701</v>
      </c>
      <c r="AN62" s="157">
        <f>HLOOKUP(AN$1,[5]DatosVinculos!$B$1:$DH$127,$DF62,FALSE)</f>
        <v>540.00032258064505</v>
      </c>
      <c r="AO62" s="157">
        <f>HLOOKUP(AO$1,[5]DatosVinculos!$B$1:$DH$127,$DF62,FALSE)</f>
        <v>0.78666666666666696</v>
      </c>
      <c r="AP62" s="157">
        <f>HLOOKUP(AP$1,[5]DatosVinculos!$B$1:$DH$127,$DF62,FALSE)</f>
        <v>24.533333333333299</v>
      </c>
      <c r="AQ62" s="157">
        <f>HLOOKUP(AQ$1,[5]DatosVinculos!$B$1:$DH$127,$DF62,FALSE)</f>
        <v>151.517840233333</v>
      </c>
      <c r="AR62" s="157">
        <f>HLOOKUP(AR$1,[5]DatosVinculos!$B$1:$DH$127,$DF62,FALSE)</f>
        <v>105.68015680000001</v>
      </c>
      <c r="AS62" s="157">
        <f>HLOOKUP(AS$1,[5]DatosVinculos!$B$1:$DH$127,$DF62,FALSE)</f>
        <v>6.1367065079365002</v>
      </c>
      <c r="AT62" s="157">
        <f>HLOOKUP(AT$1,[5]DatosVinculos!$B$1:$DH$127,$DF62,FALSE)</f>
        <v>5.3066666666666675</v>
      </c>
      <c r="AU62" s="157">
        <f>HLOOKUP(AU$1,[5]DatosVinculos!$B$1:$DH$127,$DF62,FALSE)</f>
        <v>153.333333333333</v>
      </c>
      <c r="AV62" s="157">
        <f>HLOOKUP(AV$1,[5]DatosVinculos!$B$1:$DH$127,$DF62,FALSE)</f>
        <v>153.333333333333</v>
      </c>
      <c r="AW62" s="157">
        <f>HLOOKUP(AW$1,[5]DatosVinculos!$B$1:$DH$127,$DF62,FALSE)</f>
        <v>67.466822348712995</v>
      </c>
      <c r="AX62" s="157">
        <f>HLOOKUP(AX$1,[5]DatosVinculos!$B$1:$DH$127,$DF62,FALSE)</f>
        <v>94.053473466385967</v>
      </c>
      <c r="AY62" s="157">
        <f>HLOOKUP(AY$1,[5]DatosVinculos!$B$1:$DH$127,$DF62,FALSE)</f>
        <v>94.437797094401802</v>
      </c>
      <c r="AZ62" s="157">
        <f>HLOOKUP(AZ$1,[5]DatosVinculos!$B$1:$DH$127,$DF62,FALSE)</f>
        <v>675189.32773024449</v>
      </c>
      <c r="BA62" s="157">
        <f>HLOOKUP(BA$1,[5]DatosVinculos!$B$1:$DH$127,$DF62,FALSE)</f>
        <v>677948.30304927798</v>
      </c>
      <c r="BB62" s="157">
        <f>HLOOKUP(BB$1,[5]DatosVinculos!$B$1:$DH$127,$DF62,FALSE)</f>
        <v>61.265067686666669</v>
      </c>
      <c r="BC62" s="157">
        <f>HLOOKUP(BC$1,[5]DatosVinculos!$B$1:$DH$127,$DF62,FALSE)</f>
        <v>61.375477957012897</v>
      </c>
      <c r="BD62" s="157">
        <f>HLOOKUP(BD$1,[5]DatosVinculos!$B$1:$DH$127,$DF62,FALSE)</f>
        <v>439808.52955411718</v>
      </c>
      <c r="BE62" s="157">
        <f>HLOOKUP(BE$1,[5]DatosVinculos!$B$1:$DH$127,$DF62,FALSE)</f>
        <v>440601.14075110399</v>
      </c>
      <c r="BF62" s="157">
        <f>HLOOKUP(BF$1,[5]DatosVinculos!$B$1:$DH$127,$DF62,FALSE)</f>
        <v>96.443448966285843</v>
      </c>
      <c r="BG62" s="157">
        <f>HLOOKUP(BG$1,[5]DatosVinculos!$B$1:$DH$127,$DF62,FALSE)</f>
        <v>96.957494894012896</v>
      </c>
      <c r="BH62" s="157">
        <f>HLOOKUP(BH$1,[5]DatosVinculos!$B$1:$DH$127,$DF62,FALSE)</f>
        <v>644657.34745519573</v>
      </c>
      <c r="BI62" s="157">
        <f>HLOOKUP(BI$1,[5]DatosVinculos!$B$1:$DH$127,$DF62,FALSE)</f>
        <v>648093.38679032796</v>
      </c>
      <c r="BJ62" s="157">
        <f>HLOOKUP(BJ$1,[5]DatosVinculos!$B$1:$DH$127,$DF62,FALSE)</f>
        <v>62.82186304333333</v>
      </c>
      <c r="BK62" s="157">
        <f>HLOOKUP(BK$1,[5]DatosVinculos!$B$1:$DH$127,$DF62,FALSE)</f>
        <v>63.024037031990403</v>
      </c>
      <c r="BL62" s="157">
        <f>HLOOKUP(BL$1,[5]DatosVinculos!$B$1:$DH$127,$DF62,FALSE)</f>
        <v>419920.44069127104</v>
      </c>
      <c r="BM62" s="157">
        <f>HLOOKUP(BM$1,[5]DatosVinculos!$B$1:$DH$127,$DF62,FALSE)</f>
        <v>421271.83312537998</v>
      </c>
      <c r="BN62" s="157">
        <f>HLOOKUP(BN$1,[5]DatosVinculos!$B$1:$DH$127,$DF62,FALSE)</f>
        <v>91.040616593920987</v>
      </c>
      <c r="BO62" s="157">
        <f>HLOOKUP(BO$1,[5]DatosVinculos!$B$1:$DH$127,$DF62,FALSE)</f>
        <v>91.478790557073097</v>
      </c>
      <c r="BP62" s="157">
        <f>HLOOKUP(BP$1,[5]DatosVinculos!$B$1:$DH$127,$DF62,FALSE)</f>
        <v>389435.49022347323</v>
      </c>
      <c r="BQ62" s="157">
        <f>HLOOKUP(BQ$1,[5]DatosVinculos!$B$1:$DH$127,$DF62,FALSE)</f>
        <v>391309.82388366002</v>
      </c>
      <c r="BR62" s="157">
        <f>HLOOKUP(BR$1,[5]DatosVinculos!$B$1:$DH$127,$DF62,FALSE)</f>
        <v>59.302536443333331</v>
      </c>
      <c r="BS62" s="157">
        <f>HLOOKUP(BS$1,[5]DatosVinculos!$B$1:$DH$127,$DF62,FALSE)</f>
        <v>59.471959837316</v>
      </c>
      <c r="BT62" s="157">
        <f>HLOOKUP(BT$1,[5]DatosVinculos!$B$1:$DH$127,$DF62,FALSE)</f>
        <v>253672.62673885471</v>
      </c>
      <c r="BU62" s="157">
        <f>HLOOKUP(BU$1,[5]DatosVinculos!$B$1:$DH$127,$DF62,FALSE)</f>
        <v>254397.352526059</v>
      </c>
      <c r="BV62" s="157">
        <f>HLOOKUP(BV$1,[5]DatosVinculos!$B$1:$DH$127,$DF62,FALSE)</f>
        <v>79.869392609971982</v>
      </c>
      <c r="BW62" s="157">
        <f>HLOOKUP(BW$1,[5]DatosVinculos!$B$1:$DH$127,$DF62,FALSE)</f>
        <v>79.943115928789396</v>
      </c>
      <c r="BX62" s="157">
        <f>HLOOKUP(BX$1,[5]DatosVinculos!$B$1:$DH$127,$DF62,FALSE)</f>
        <v>826413.25784594787</v>
      </c>
      <c r="BY62" s="157">
        <f>HLOOKUP(BY$1,[5]DatosVinculos!$B$1:$DH$127,$DF62,FALSE)</f>
        <v>827176.07731989597</v>
      </c>
      <c r="BZ62" s="157">
        <f>HLOOKUP(BZ$1,[5]DatosVinculos!$B$1:$DH$127,$DF62,FALSE)</f>
        <v>52.025763259999998</v>
      </c>
      <c r="CA62" s="157">
        <f>HLOOKUP(CA$1,[5]DatosVinculos!$B$1:$DH$127,$DF62,FALSE)</f>
        <v>51.963232560268203</v>
      </c>
      <c r="CB62" s="157">
        <f>HLOOKUP(CB$1,[5]DatosVinculos!$B$1:$DH$127,$DF62,FALSE)</f>
        <v>538313.60302908544</v>
      </c>
      <c r="CC62" s="157">
        <f>HLOOKUP(CC$1,[5]DatosVinculos!$B$1:$DH$127,$DF62,FALSE)</f>
        <v>537666.59423641197</v>
      </c>
      <c r="CD62" s="157">
        <f>HLOOKUP(CD$1,[5]DatosVinculos!$B$1:$DH$127,$DF62,FALSE)</f>
        <v>91.885689432818694</v>
      </c>
      <c r="CE62" s="157">
        <f>HLOOKUP(CE$1,[5]DatosVinculos!$B$1:$DH$127,$DF62,FALSE)</f>
        <v>92.367899770938095</v>
      </c>
      <c r="CF62" s="157">
        <f>HLOOKUP(CF$1,[5]DatosVinculos!$B$1:$DH$127,$DF62,FALSE)</f>
        <v>367685.89505164779</v>
      </c>
      <c r="CG62" s="157">
        <f>HLOOKUP(CG$1,[5]DatosVinculos!$B$1:$DH$127,$DF62,FALSE)</f>
        <v>369615.487580285</v>
      </c>
      <c r="CH62" s="157">
        <f>HLOOKUP(CH$1,[5]DatosVinculos!$B$1:$DH$127,$DF62,FALSE)</f>
        <v>59.853004626666667</v>
      </c>
      <c r="CI62" s="157">
        <f>HLOOKUP(CI$1,[5]DatosVinculos!$B$1:$DH$127,$DF62,FALSE)</f>
        <v>60.048166124986203</v>
      </c>
      <c r="CJ62" s="157">
        <f>HLOOKUP(CJ$1,[5]DatosVinculos!$B$1:$DH$127,$DF62,FALSE)</f>
        <v>239505.25607991029</v>
      </c>
      <c r="CK62" s="157">
        <f>HLOOKUP(CK$1,[5]DatosVinculos!$B$1:$DH$127,$DF62,FALSE)</f>
        <v>240286.206091178</v>
      </c>
      <c r="CL62" s="157">
        <f>HLOOKUP(CL$1,[5]DatosVinculos!$B$1:$DH$127,$DF62,FALSE)</f>
        <v>5696.4458919999997</v>
      </c>
      <c r="CM62" s="157">
        <f>HLOOKUP(CM$1,[5]DatosVinculos!$B$1:$DH$127,$DF62,FALSE)</f>
        <v>5692.6106687408101</v>
      </c>
      <c r="CN62" s="157">
        <f>HLOOKUP(CN$1,[5]DatosVinculos!$B$1:$DH$127,$DF62,FALSE)</f>
        <v>159.36924859999999</v>
      </c>
      <c r="CO62" s="157">
        <f>HLOOKUP(CO$1,[5]DatosVinculos!$B$1:$DH$127,$DF62,FALSE)</f>
        <v>163.04561437362099</v>
      </c>
      <c r="CP62" s="157">
        <f>HLOOKUP(CP$1,[5]DatosVinculos!$B$1:$DH$127,$DF62,FALSE)</f>
        <v>43.989319000000002</v>
      </c>
      <c r="CQ62" s="157">
        <f>HLOOKUP(CQ$1,[5]DatosVinculos!$B$1:$DH$127,$DF62,FALSE)</f>
        <v>43.753957566569603</v>
      </c>
      <c r="CR62" s="157">
        <f>HLOOKUP(CR$1,[5]DatosVinculos!$B$1:$DH$127,$DF62,FALSE)</f>
        <v>43.631213000000002</v>
      </c>
      <c r="CS62" s="157">
        <f>HLOOKUP(CS$1,[5]DatosVinculos!$B$1:$DH$127,$DF62,FALSE)</f>
        <v>43.080158545013099</v>
      </c>
      <c r="CT62" s="157">
        <f>HLOOKUP(CT$1,[5]DatosVinculos!$B$1:$DH$127,$DF62,FALSE)</f>
        <v>5442.8187470000003</v>
      </c>
      <c r="CU62" s="157">
        <f>HLOOKUP(CU$1,[5]DatosVinculos!$B$1:$DH$127,$DF62,FALSE)</f>
        <v>5435.75032565729</v>
      </c>
      <c r="CV62" s="157">
        <f>HLOOKUP(CV$1,[5]DatosVinculos!$B$1:$DH$127,$DF62,FALSE)</f>
        <v>44.00387104</v>
      </c>
      <c r="CW62" s="157">
        <f>HLOOKUP(CW$1,[5]DatosVinculos!$B$1:$DH$127,$DF62,FALSE)</f>
        <v>43.789487466338997</v>
      </c>
      <c r="CX62" s="157">
        <f>HLOOKUP(CX$1,[5]DatosVinculos!$B$1:$DH$127,$DF62,FALSE)</f>
        <v>10881.17123</v>
      </c>
      <c r="CY62" s="157">
        <f>HLOOKUP(CY$1,[5]DatosVinculos!$B$1:$DH$127,$DF62,FALSE)</f>
        <v>6328.3960310000002</v>
      </c>
      <c r="CZ62" s="157">
        <f>HLOOKUP(CZ$1,[5]DatosVinculos!$B$1:$DH$127,$DF62,FALSE)</f>
        <v>6326.1210682740702</v>
      </c>
      <c r="DA62" s="157">
        <f>HLOOKUP(DA$1,[5]DatosVinculos!$B$1:$DH$127,$DF62,FALSE)</f>
        <v>9.9859448820000001</v>
      </c>
      <c r="DB62" s="157">
        <f>HLOOKUP(DB$1,[5]DatosVinculos!$B$1:$DH$127,$DF62,FALSE)</f>
        <v>10.016154329810901</v>
      </c>
      <c r="DC62" s="157">
        <f>HLOOKUP(DC$1,[5]DatosVinculos!$B$1:$DH$127,$DF62,FALSE)</f>
        <v>1.4237414908713064</v>
      </c>
      <c r="DD62" s="157">
        <f>HLOOKUP(DD$1,[5]DatosVinculos!$B$1:$DH$127,$DF62,FALSE)</f>
        <v>1.48804357344134</v>
      </c>
      <c r="DF62">
        <v>62</v>
      </c>
    </row>
    <row r="63" spans="1:110">
      <c r="A63" t="s">
        <v>67</v>
      </c>
      <c r="B63" s="157">
        <f>HLOOKUP(B$1,[5]DatosVinculos!$B$1:$DH$127,$DF63,FALSE)</f>
        <v>15949218.49</v>
      </c>
      <c r="C63" s="157">
        <f>HLOOKUP(C$1,[5]DatosVinculos!$B$1:$DH$127,$DF63,FALSE)</f>
        <v>16152864.2849997</v>
      </c>
      <c r="D63" s="157">
        <f>HLOOKUP(D$1,[5]DatosVinculos!$B$1:$DH$127,$DF63,FALSE)</f>
        <v>10247570.52</v>
      </c>
      <c r="E63" s="157">
        <f>HLOOKUP(E$1,[5]DatosVinculos!$B$1:$DH$127,$DF63,FALSE)</f>
        <v>11248068.289999999</v>
      </c>
      <c r="F63" s="157">
        <f>HLOOKUP(F$1,[5]DatosVinculos!$B$1:$DH$127,$DF63,FALSE)</f>
        <v>11327202.3975363</v>
      </c>
      <c r="G63" s="157">
        <f>HLOOKUP(G$1,[5]DatosVinculos!$B$1:$DH$127,$DF63,FALSE)</f>
        <v>3794248.8020000001</v>
      </c>
      <c r="H63" s="157">
        <f>HLOOKUP(H$1,[5]DatosVinculos!$B$1:$DH$127,$DF63,FALSE)</f>
        <v>3877509.75224191</v>
      </c>
      <c r="I63" s="157">
        <f>HLOOKUP(I$1,[5]DatosVinculos!$B$1:$DH$127,$DF63,FALSE)</f>
        <v>3197309.9670000002</v>
      </c>
      <c r="J63" s="157">
        <f>HLOOKUP(J$1,[5]DatosVinculos!$B$1:$DH$127,$DF63,FALSE)</f>
        <v>3302273.9543733001</v>
      </c>
      <c r="K63" s="157">
        <f>HLOOKUP(K$1,[5]DatosVinculos!$B$1:$DH$127,$DF63,FALSE)</f>
        <v>2873536.923</v>
      </c>
      <c r="L63" s="157">
        <f>HLOOKUP(L$1,[5]DatosVinculos!$B$1:$DH$127,$DF63,FALSE)</f>
        <v>2986478.31902869</v>
      </c>
      <c r="M63" s="157">
        <f>HLOOKUP(M$1,[5]DatosVinculos!$B$1:$DH$127,$DF63,FALSE)</f>
        <v>10172812.589688273</v>
      </c>
      <c r="N63" s="157">
        <f>HLOOKUP(N$1,[5]DatosVinculos!$B$1:$DH$127,$DF63,FALSE)</f>
        <v>10850422.702067399</v>
      </c>
      <c r="O63" s="157">
        <f>HLOOKUP(O$1,[5]DatosVinculos!$B$1:$DH$127,$DF63,FALSE)</f>
        <v>1541981.3580000005</v>
      </c>
      <c r="P63" s="157">
        <f>HLOOKUP(P$1,[5]DatosVinculos!$B$1:$DH$127,$DF63,FALSE)</f>
        <v>1930727.4935917</v>
      </c>
      <c r="Q63" s="157">
        <f>HLOOKUP(Q$1,[5]DatosVinculos!$B$1:$DH$127,$DF63,FALSE)</f>
        <v>8608861.1254528221</v>
      </c>
      <c r="R63" s="157">
        <f>HLOOKUP(R$1,[5]DatosVinculos!$B$1:$DH$127,$DF63,FALSE)</f>
        <v>8941461.7422569804</v>
      </c>
      <c r="S63" s="157">
        <f>HLOOKUP(S$1,[5]DatosVinculos!$B$1:$DH$127,$DF63,FALSE)</f>
        <v>399495.94809999998</v>
      </c>
      <c r="T63" s="157">
        <f>HLOOKUP(T$1,[5]DatosVinculos!$B$1:$DH$127,$DF63,FALSE)</f>
        <v>443951.33641601598</v>
      </c>
      <c r="U63" s="157">
        <f>HLOOKUP(U$1,[5]DatosVinculos!$B$1:$DH$127,$DF63,FALSE)</f>
        <v>8209365.1778999995</v>
      </c>
      <c r="V63" s="157">
        <f>HLOOKUP(V$1,[5]DatosVinculos!$B$1:$DH$127,$DF63,FALSE)</f>
        <v>8490761.5789202191</v>
      </c>
      <c r="W63" s="157">
        <f>HLOOKUP(W$1,[5]DatosVinculos!$B$1:$DH$127,$DF63,FALSE)</f>
        <v>2627420.5201007915</v>
      </c>
      <c r="X63" s="157">
        <f>HLOOKUP(X$1,[5]DatosVinculos!$B$1:$DH$127,$DF63,FALSE)</f>
        <v>2637966.1692777299</v>
      </c>
      <c r="Y63" s="157">
        <f>HLOOKUP(Y$1,[5]DatosVinculos!$B$1:$DH$127,$DF63,FALSE)</f>
        <v>531570.78079999995</v>
      </c>
      <c r="Z63" s="157">
        <f>HLOOKUP(Z$1,[5]DatosVinculos!$B$1:$DH$127,$DF63,FALSE)</f>
        <v>2303084.0842924439</v>
      </c>
      <c r="AA63" s="157">
        <f>HLOOKUP(AA$1,[5]DatosVinculos!$B$1:$DH$127,$DF63,FALSE)</f>
        <v>680.2</v>
      </c>
      <c r="AB63" s="157">
        <f>HLOOKUP(AB$1,[5]DatosVinculos!$B$1:$DH$127,$DF63,FALSE)</f>
        <v>65.806509700533979</v>
      </c>
      <c r="AC63" s="157">
        <f>HLOOKUP(AC$1,[5]DatosVinculos!$B$1:$DH$127,$DF63,FALSE)</f>
        <v>65.900986805394595</v>
      </c>
      <c r="AD63" s="157">
        <f>HLOOKUP(AD$1,[5]DatosVinculos!$B$1:$DH$127,$DF63,FALSE)</f>
        <v>73.672165078321726</v>
      </c>
      <c r="AE63" s="157">
        <f>HLOOKUP(AE$1,[5]DatosVinculos!$B$1:$DH$127,$DF63,FALSE)</f>
        <v>73.672383097005493</v>
      </c>
      <c r="AF63" s="157">
        <f>HLOOKUP(AF$1,[5]DatosVinculos!$B$1:$DH$127,$DF63,FALSE)</f>
        <v>108.09795370000001</v>
      </c>
      <c r="AG63" s="157">
        <f>HLOOKUP(AG$1,[5]DatosVinculos!$B$1:$DH$127,$DF63,FALSE)</f>
        <v>108.221641331676</v>
      </c>
      <c r="AH63" s="157">
        <f>HLOOKUP(AH$1,[5]DatosVinculos!$B$1:$DH$127,$DF63,FALSE)</f>
        <v>57.678669176666666</v>
      </c>
      <c r="AI63" s="157">
        <f>HLOOKUP(AI$1,[5]DatosVinculos!$B$1:$DH$127,$DF63,FALSE)</f>
        <v>57.626559173976403</v>
      </c>
      <c r="AJ63" s="157">
        <f>HLOOKUP(AJ$1,[5]DatosVinculos!$B$1:$DH$127,$DF63,FALSE)</f>
        <v>4.1833333333333336</v>
      </c>
      <c r="AK63" s="157">
        <f>HLOOKUP(AK$1,[5]DatosVinculos!$B$1:$DH$127,$DF63,FALSE)</f>
        <v>4.1833333333333336</v>
      </c>
      <c r="AL63" s="157">
        <f>HLOOKUP(AL$1,[5]DatosVinculos!$B$1:$DH$127,$DF63,FALSE)</f>
        <v>5.2144582470669398</v>
      </c>
      <c r="AM63" s="157">
        <f>HLOOKUP(AM$1,[5]DatosVinculos!$B$1:$DH$127,$DF63,FALSE)</f>
        <v>83.045629586666706</v>
      </c>
      <c r="AN63" s="157">
        <f>HLOOKUP(AN$1,[5]DatosVinculos!$B$1:$DH$127,$DF63,FALSE)</f>
        <v>512.30799999999999</v>
      </c>
      <c r="AO63" s="157">
        <f>HLOOKUP(AO$1,[5]DatosVinculos!$B$1:$DH$127,$DF63,FALSE)</f>
        <v>0.81408418760773005</v>
      </c>
      <c r="AP63" s="157">
        <f>HLOOKUP(AP$1,[5]DatosVinculos!$B$1:$DH$127,$DF63,FALSE)</f>
        <v>28.866666666666699</v>
      </c>
      <c r="AQ63" s="157">
        <f>HLOOKUP(AQ$1,[5]DatosVinculos!$B$1:$DH$127,$DF63,FALSE)</f>
        <v>152.71696723333301</v>
      </c>
      <c r="AR63" s="157">
        <f>HLOOKUP(AR$1,[5]DatosVinculos!$B$1:$DH$127,$DF63,FALSE)</f>
        <v>106.9248091</v>
      </c>
      <c r="AS63" s="157">
        <f>HLOOKUP(AS$1,[5]DatosVinculos!$B$1:$DH$127,$DF63,FALSE)</f>
        <v>6.11578140625</v>
      </c>
      <c r="AT63" s="157">
        <f>HLOOKUP(AT$1,[5]DatosVinculos!$B$1:$DH$127,$DF63,FALSE)</f>
        <v>5.6766666666666667</v>
      </c>
      <c r="AU63" s="157">
        <f>HLOOKUP(AU$1,[5]DatosVinculos!$B$1:$DH$127,$DF63,FALSE)</f>
        <v>161</v>
      </c>
      <c r="AV63" s="157">
        <f>HLOOKUP(AV$1,[5]DatosVinculos!$B$1:$DH$127,$DF63,FALSE)</f>
        <v>161</v>
      </c>
      <c r="AW63" s="157">
        <f>HLOOKUP(AW$1,[5]DatosVinculos!$B$1:$DH$127,$DF63,FALSE)</f>
        <v>66.753121613413001</v>
      </c>
      <c r="AX63" s="157">
        <f>HLOOKUP(AX$1,[5]DatosVinculos!$B$1:$DH$127,$DF63,FALSE)</f>
        <v>94.156642864007154</v>
      </c>
      <c r="AY63" s="157">
        <f>HLOOKUP(AY$1,[5]DatosVinculos!$B$1:$DH$127,$DF63,FALSE)</f>
        <v>93.826064720772095</v>
      </c>
      <c r="AZ63" s="157">
        <f>HLOOKUP(AZ$1,[5]DatosVinculos!$B$1:$DH$127,$DF63,FALSE)</f>
        <v>675929.95828491589</v>
      </c>
      <c r="BA63" s="157">
        <f>HLOOKUP(BA$1,[5]DatosVinculos!$B$1:$DH$127,$DF63,FALSE)</f>
        <v>673556.81005283701</v>
      </c>
      <c r="BB63" s="157">
        <f>HLOOKUP(BB$1,[5]DatosVinculos!$B$1:$DH$127,$DF63,FALSE)</f>
        <v>61.961200320000003</v>
      </c>
      <c r="BC63" s="157">
        <f>HLOOKUP(BC$1,[5]DatosVinculos!$B$1:$DH$127,$DF63,FALSE)</f>
        <v>61.828645107380403</v>
      </c>
      <c r="BD63" s="157">
        <f>HLOOKUP(BD$1,[5]DatosVinculos!$B$1:$DH$127,$DF63,FALSE)</f>
        <v>444805.91356757842</v>
      </c>
      <c r="BE63" s="157">
        <f>HLOOKUP(BE$1,[5]DatosVinculos!$B$1:$DH$127,$DF63,FALSE)</f>
        <v>443854.32867067499</v>
      </c>
      <c r="BF63" s="157">
        <f>HLOOKUP(BF$1,[5]DatosVinculos!$B$1:$DH$127,$DF63,FALSE)</f>
        <v>96.969752891810842</v>
      </c>
      <c r="BG63" s="157">
        <f>HLOOKUP(BG$1,[5]DatosVinculos!$B$1:$DH$127,$DF63,FALSE)</f>
        <v>96.541691168345693</v>
      </c>
      <c r="BH63" s="157">
        <f>HLOOKUP(BH$1,[5]DatosVinculos!$B$1:$DH$127,$DF63,FALSE)</f>
        <v>648175.32297578105</v>
      </c>
      <c r="BI63" s="157">
        <f>HLOOKUP(BI$1,[5]DatosVinculos!$B$1:$DH$127,$DF63,FALSE)</f>
        <v>645314.02821493801</v>
      </c>
      <c r="BJ63" s="157">
        <f>HLOOKUP(BJ$1,[5]DatosVinculos!$B$1:$DH$127,$DF63,FALSE)</f>
        <v>63.812409843333334</v>
      </c>
      <c r="BK63" s="157">
        <f>HLOOKUP(BK$1,[5]DatosVinculos!$B$1:$DH$127,$DF63,FALSE)</f>
        <v>63.621675388056403</v>
      </c>
      <c r="BL63" s="157">
        <f>HLOOKUP(BL$1,[5]DatosVinculos!$B$1:$DH$127,$DF63,FALSE)</f>
        <v>426541.5567905248</v>
      </c>
      <c r="BM63" s="157">
        <f>HLOOKUP(BM$1,[5]DatosVinculos!$B$1:$DH$127,$DF63,FALSE)</f>
        <v>425266.62967794598</v>
      </c>
      <c r="BN63" s="157">
        <f>HLOOKUP(BN$1,[5]DatosVinculos!$B$1:$DH$127,$DF63,FALSE)</f>
        <v>91.848796188081181</v>
      </c>
      <c r="BO63" s="157">
        <f>HLOOKUP(BO$1,[5]DatosVinculos!$B$1:$DH$127,$DF63,FALSE)</f>
        <v>91.4080230229346</v>
      </c>
      <c r="BP63" s="157">
        <f>HLOOKUP(BP$1,[5]DatosVinculos!$B$1:$DH$127,$DF63,FALSE)</f>
        <v>392892.56057531654</v>
      </c>
      <c r="BQ63" s="157">
        <f>HLOOKUP(BQ$1,[5]DatosVinculos!$B$1:$DH$127,$DF63,FALSE)</f>
        <v>391007.10856390599</v>
      </c>
      <c r="BR63" s="157">
        <f>HLOOKUP(BR$1,[5]DatosVinculos!$B$1:$DH$127,$DF63,FALSE)</f>
        <v>60.442486973333331</v>
      </c>
      <c r="BS63" s="157">
        <f>HLOOKUP(BS$1,[5]DatosVinculos!$B$1:$DH$127,$DF63,FALSE)</f>
        <v>60.208001447925703</v>
      </c>
      <c r="BT63" s="157">
        <f>HLOOKUP(BT$1,[5]DatosVinculos!$B$1:$DH$127,$DF63,FALSE)</f>
        <v>258548.88098767205</v>
      </c>
      <c r="BU63" s="157">
        <f>HLOOKUP(BU$1,[5]DatosVinculos!$B$1:$DH$127,$DF63,FALSE)</f>
        <v>257545.845321751</v>
      </c>
      <c r="BV63" s="157">
        <f>HLOOKUP(BV$1,[5]DatosVinculos!$B$1:$DH$127,$DF63,FALSE)</f>
        <v>79.511025456460928</v>
      </c>
      <c r="BW63" s="157">
        <f>HLOOKUP(BW$1,[5]DatosVinculos!$B$1:$DH$127,$DF63,FALSE)</f>
        <v>79.538551213400595</v>
      </c>
      <c r="BX63" s="157">
        <f>HLOOKUP(BX$1,[5]DatosVinculos!$B$1:$DH$127,$DF63,FALSE)</f>
        <v>822705.21203315095</v>
      </c>
      <c r="BY63" s="157">
        <f>HLOOKUP(BY$1,[5]DatosVinculos!$B$1:$DH$127,$DF63,FALSE)</f>
        <v>822990.02264314995</v>
      </c>
      <c r="BZ63" s="157">
        <f>HLOOKUP(BZ$1,[5]DatosVinculos!$B$1:$DH$127,$DF63,FALSE)</f>
        <v>52.323430680000001</v>
      </c>
      <c r="CA63" s="157">
        <f>HLOOKUP(CA$1,[5]DatosVinculos!$B$1:$DH$127,$DF63,FALSE)</f>
        <v>52.3911208311942</v>
      </c>
      <c r="CB63" s="157">
        <f>HLOOKUP(CB$1,[5]DatosVinculos!$B$1:$DH$127,$DF63,FALSE)</f>
        <v>541393.58516339411</v>
      </c>
      <c r="CC63" s="157">
        <f>HLOOKUP(CC$1,[5]DatosVinculos!$B$1:$DH$127,$DF63,FALSE)</f>
        <v>542093.97910058498</v>
      </c>
      <c r="CD63" s="157">
        <f>HLOOKUP(CD$1,[5]DatosVinculos!$B$1:$DH$127,$DF63,FALSE)</f>
        <v>92.801613808789796</v>
      </c>
      <c r="CE63" s="157">
        <f>HLOOKUP(CE$1,[5]DatosVinculos!$B$1:$DH$127,$DF63,FALSE)</f>
        <v>92.306961507437506</v>
      </c>
      <c r="CF63" s="157">
        <f>HLOOKUP(CF$1,[5]DatosVinculos!$B$1:$DH$127,$DF63,FALSE)</f>
        <v>371351.0193605292</v>
      </c>
      <c r="CG63" s="157">
        <f>HLOOKUP(CG$1,[5]DatosVinculos!$B$1:$DH$127,$DF63,FALSE)</f>
        <v>369371.63959790202</v>
      </c>
      <c r="CH63" s="157">
        <f>HLOOKUP(CH$1,[5]DatosVinculos!$B$1:$DH$127,$DF63,FALSE)</f>
        <v>61.069502993333337</v>
      </c>
      <c r="CI63" s="157">
        <f>HLOOKUP(CI$1,[5]DatosVinculos!$B$1:$DH$127,$DF63,FALSE)</f>
        <v>60.8038624441092</v>
      </c>
      <c r="CJ63" s="157">
        <f>HLOOKUP(CJ$1,[5]DatosVinculos!$B$1:$DH$127,$DF63,FALSE)</f>
        <v>244373.14457851846</v>
      </c>
      <c r="CK63" s="157">
        <f>HLOOKUP(CK$1,[5]DatosVinculos!$B$1:$DH$127,$DF63,FALSE)</f>
        <v>243310.16857366401</v>
      </c>
      <c r="CL63" s="157">
        <f>HLOOKUP(CL$1,[5]DatosVinculos!$B$1:$DH$127,$DF63,FALSE)</f>
        <v>5747.2419410000002</v>
      </c>
      <c r="CM63" s="157">
        <f>HLOOKUP(CM$1,[5]DatosVinculos!$B$1:$DH$127,$DF63,FALSE)</f>
        <v>5750.2293180714296</v>
      </c>
      <c r="CN63" s="157">
        <f>HLOOKUP(CN$1,[5]DatosVinculos!$B$1:$DH$127,$DF63,FALSE)</f>
        <v>160.14642610000001</v>
      </c>
      <c r="CO63" s="157">
        <f>HLOOKUP(CO$1,[5]DatosVinculos!$B$1:$DH$127,$DF63,FALSE)</f>
        <v>161.35154226090401</v>
      </c>
      <c r="CP63" s="157">
        <f>HLOOKUP(CP$1,[5]DatosVinculos!$B$1:$DH$127,$DF63,FALSE)</f>
        <v>43.945466000000003</v>
      </c>
      <c r="CQ63" s="157">
        <f>HLOOKUP(CQ$1,[5]DatosVinculos!$B$1:$DH$127,$DF63,FALSE)</f>
        <v>44.0666621301975</v>
      </c>
      <c r="CR63" s="157">
        <f>HLOOKUP(CR$1,[5]DatosVinculos!$B$1:$DH$127,$DF63,FALSE)</f>
        <v>43.574919999999999</v>
      </c>
      <c r="CS63" s="157">
        <f>HLOOKUP(CS$1,[5]DatosVinculos!$B$1:$DH$127,$DF63,FALSE)</f>
        <v>44.124464638026097</v>
      </c>
      <c r="CT63" s="157">
        <f>HLOOKUP(CT$1,[5]DatosVinculos!$B$1:$DH$127,$DF63,FALSE)</f>
        <v>5488.9866519999996</v>
      </c>
      <c r="CU63" s="157">
        <f>HLOOKUP(CU$1,[5]DatosVinculos!$B$1:$DH$127,$DF63,FALSE)</f>
        <v>5490.7856092604097</v>
      </c>
      <c r="CV63" s="157">
        <f>HLOOKUP(CV$1,[5]DatosVinculos!$B$1:$DH$127,$DF63,FALSE)</f>
        <v>44.068404110000003</v>
      </c>
      <c r="CW63" s="157">
        <f>HLOOKUP(CW$1,[5]DatosVinculos!$B$1:$DH$127,$DF63,FALSE)</f>
        <v>44.131702000294801</v>
      </c>
      <c r="CX63" s="157">
        <f>HLOOKUP(CX$1,[5]DatosVinculos!$B$1:$DH$127,$DF63,FALSE)</f>
        <v>10932.91344</v>
      </c>
      <c r="CY63" s="157">
        <f>HLOOKUP(CY$1,[5]DatosVinculos!$B$1:$DH$127,$DF63,FALSE)</f>
        <v>6323.6807150000004</v>
      </c>
      <c r="CZ63" s="157">
        <f>HLOOKUP(CZ$1,[5]DatosVinculos!$B$1:$DH$127,$DF63,FALSE)</f>
        <v>6325.5645355810002</v>
      </c>
      <c r="DA63" s="157">
        <f>HLOOKUP(DA$1,[5]DatosVinculos!$B$1:$DH$127,$DF63,FALSE)</f>
        <v>9.1155578570000007</v>
      </c>
      <c r="DB63" s="157">
        <f>HLOOKUP(DB$1,[5]DatosVinculos!$B$1:$DH$127,$DF63,FALSE)</f>
        <v>9.1126099951706898</v>
      </c>
      <c r="DC63" s="157">
        <f>HLOOKUP(DC$1,[5]DatosVinculos!$B$1:$DH$127,$DF63,FALSE)</f>
        <v>1.8169797808964809</v>
      </c>
      <c r="DD63" s="157">
        <f>HLOOKUP(DD$1,[5]DatosVinculos!$B$1:$DH$127,$DF63,FALSE)</f>
        <v>1.5394462497836801</v>
      </c>
      <c r="DF63">
        <v>63</v>
      </c>
    </row>
    <row r="64" spans="1:110">
      <c r="A64" t="s">
        <v>68</v>
      </c>
      <c r="B64" s="157">
        <f>HLOOKUP(B$1,[5]DatosVinculos!$B$1:$DH$127,$DF64,FALSE)</f>
        <v>16334026.82</v>
      </c>
      <c r="C64" s="157">
        <f>HLOOKUP(C$1,[5]DatosVinculos!$B$1:$DH$127,$DF64,FALSE)</f>
        <v>16223272.2342002</v>
      </c>
      <c r="D64" s="157">
        <f>HLOOKUP(D$1,[5]DatosVinculos!$B$1:$DH$127,$DF64,FALSE)</f>
        <v>10322274.529999999</v>
      </c>
      <c r="E64" s="157">
        <f>HLOOKUP(E$1,[5]DatosVinculos!$B$1:$DH$127,$DF64,FALSE)</f>
        <v>11490453.539999999</v>
      </c>
      <c r="F64" s="157">
        <f>HLOOKUP(F$1,[5]DatosVinculos!$B$1:$DH$127,$DF64,FALSE)</f>
        <v>11393912.7998973</v>
      </c>
      <c r="G64" s="157">
        <f>HLOOKUP(G$1,[5]DatosVinculos!$B$1:$DH$127,$DF64,FALSE)</f>
        <v>3899495.5159999998</v>
      </c>
      <c r="H64" s="157">
        <f>HLOOKUP(H$1,[5]DatosVinculos!$B$1:$DH$127,$DF64,FALSE)</f>
        <v>3859678.5051682801</v>
      </c>
      <c r="I64" s="157">
        <f>HLOOKUP(I$1,[5]DatosVinculos!$B$1:$DH$127,$DF64,FALSE)</f>
        <v>3273036.41</v>
      </c>
      <c r="J64" s="157">
        <f>HLOOKUP(J$1,[5]DatosVinculos!$B$1:$DH$127,$DF64,FALSE)</f>
        <v>3258862.419495</v>
      </c>
      <c r="K64" s="157">
        <f>HLOOKUP(K$1,[5]DatosVinculos!$B$1:$DH$127,$DF64,FALSE)</f>
        <v>2986229.139</v>
      </c>
      <c r="L64" s="157">
        <f>HLOOKUP(L$1,[5]DatosVinculos!$B$1:$DH$127,$DF64,FALSE)</f>
        <v>2960295.0143652898</v>
      </c>
      <c r="M64" s="157">
        <f>HLOOKUP(M$1,[5]DatosVinculos!$B$1:$DH$127,$DF64,FALSE)</f>
        <v>10895770.218796456</v>
      </c>
      <c r="N64" s="157">
        <f>HLOOKUP(N$1,[5]DatosVinculos!$B$1:$DH$127,$DF64,FALSE)</f>
        <v>10888337.1624531</v>
      </c>
      <c r="O64" s="157">
        <f>HLOOKUP(O$1,[5]DatosVinculos!$B$1:$DH$127,$DF64,FALSE)</f>
        <v>2015355.6390000004</v>
      </c>
      <c r="P64" s="157">
        <f>HLOOKUP(P$1,[5]DatosVinculos!$B$1:$DH$127,$DF64,FALSE)</f>
        <v>1941507.4327108101</v>
      </c>
      <c r="Q64" s="157">
        <f>HLOOKUP(Q$1,[5]DatosVinculos!$B$1:$DH$127,$DF64,FALSE)</f>
        <v>8911306.3462396767</v>
      </c>
      <c r="R64" s="157">
        <f>HLOOKUP(R$1,[5]DatosVinculos!$B$1:$DH$127,$DF64,FALSE)</f>
        <v>8963985.9794179499</v>
      </c>
      <c r="S64" s="157">
        <f>HLOOKUP(S$1,[5]DatosVinculos!$B$1:$DH$127,$DF64,FALSE)</f>
        <v>469355.11040000001</v>
      </c>
      <c r="T64" s="157">
        <f>HLOOKUP(T$1,[5]DatosVinculos!$B$1:$DH$127,$DF64,FALSE)</f>
        <v>456832.54201527999</v>
      </c>
      <c r="U64" s="157">
        <f>HLOOKUP(U$1,[5]DatosVinculos!$B$1:$DH$127,$DF64,FALSE)</f>
        <v>8441951.2356000002</v>
      </c>
      <c r="V64" s="157">
        <f>HLOOKUP(V$1,[5]DatosVinculos!$B$1:$DH$127,$DF64,FALSE)</f>
        <v>8508619.9181253593</v>
      </c>
      <c r="W64" s="157">
        <f>HLOOKUP(W$1,[5]DatosVinculos!$B$1:$DH$127,$DF64,FALSE)</f>
        <v>2658639.2045746371</v>
      </c>
      <c r="X64" s="157">
        <f>HLOOKUP(X$1,[5]DatosVinculos!$B$1:$DH$127,$DF64,FALSE)</f>
        <v>2691118.68378971</v>
      </c>
      <c r="Y64" s="157">
        <f>HLOOKUP(Y$1,[5]DatosVinculos!$B$1:$DH$127,$DF64,FALSE)</f>
        <v>158366.10713114752</v>
      </c>
      <c r="Z64" s="157">
        <f>HLOOKUP(Z$1,[5]DatosVinculos!$B$1:$DH$127,$DF64,FALSE)</f>
        <v>2421161.4878744367</v>
      </c>
      <c r="AA64" s="157">
        <f>HLOOKUP(AA$1,[5]DatosVinculos!$B$1:$DH$127,$DF64,FALSE)</f>
        <v>-530.9</v>
      </c>
      <c r="AB64" s="157">
        <f>HLOOKUP(AB$1,[5]DatosVinculos!$B$1:$DH$127,$DF64,FALSE)</f>
        <v>66.710652335564063</v>
      </c>
      <c r="AC64" s="157">
        <f>HLOOKUP(AC$1,[5]DatosVinculos!$B$1:$DH$127,$DF64,FALSE)</f>
        <v>66.698303394920401</v>
      </c>
      <c r="AD64" s="157">
        <f>HLOOKUP(AD$1,[5]DatosVinculos!$B$1:$DH$127,$DF64,FALSE)</f>
        <v>74.621729980778099</v>
      </c>
      <c r="AE64" s="157">
        <f>HLOOKUP(AE$1,[5]DatosVinculos!$B$1:$DH$127,$DF64,FALSE)</f>
        <v>74.446436858456906</v>
      </c>
      <c r="AF64" s="157">
        <f>HLOOKUP(AF$1,[5]DatosVinculos!$B$1:$DH$127,$DF64,FALSE)</f>
        <v>107.91135689999999</v>
      </c>
      <c r="AG64" s="157">
        <f>HLOOKUP(AG$1,[5]DatosVinculos!$B$1:$DH$127,$DF64,FALSE)</f>
        <v>107.572788427661</v>
      </c>
      <c r="AH64" s="157">
        <f>HLOOKUP(AH$1,[5]DatosVinculos!$B$1:$DH$127,$DF64,FALSE)</f>
        <v>58.95606801666667</v>
      </c>
      <c r="AI64" s="157">
        <f>HLOOKUP(AI$1,[5]DatosVinculos!$B$1:$DH$127,$DF64,FALSE)</f>
        <v>58.823614612752102</v>
      </c>
      <c r="AJ64" s="157">
        <f>HLOOKUP(AJ$1,[5]DatosVinculos!$B$1:$DH$127,$DF64,FALSE)</f>
        <v>4.0083333333333329</v>
      </c>
      <c r="AK64" s="157">
        <f>HLOOKUP(AK$1,[5]DatosVinculos!$B$1:$DH$127,$DF64,FALSE)</f>
        <v>4.0083333333333329</v>
      </c>
      <c r="AL64" s="157">
        <f>HLOOKUP(AL$1,[5]DatosVinculos!$B$1:$DH$127,$DF64,FALSE)</f>
        <v>5.5</v>
      </c>
      <c r="AM64" s="157">
        <f>HLOOKUP(AM$1,[5]DatosVinculos!$B$1:$DH$127,$DF64,FALSE)</f>
        <v>82.963746926666701</v>
      </c>
      <c r="AN64" s="157">
        <f>HLOOKUP(AN$1,[5]DatosVinculos!$B$1:$DH$127,$DF64,FALSE)</f>
        <v>520.08573770491796</v>
      </c>
      <c r="AO64" s="157">
        <f>HLOOKUP(AO$1,[5]DatosVinculos!$B$1:$DH$127,$DF64,FALSE)</f>
        <v>0.78888838489219504</v>
      </c>
      <c r="AP64" s="157">
        <f>HLOOKUP(AP$1,[5]DatosVinculos!$B$1:$DH$127,$DF64,FALSE)</f>
        <v>28.8333333333333</v>
      </c>
      <c r="AQ64" s="157">
        <f>HLOOKUP(AQ$1,[5]DatosVinculos!$B$1:$DH$127,$DF64,FALSE)</f>
        <v>152.472007433333</v>
      </c>
      <c r="AR64" s="157">
        <f>HLOOKUP(AR$1,[5]DatosVinculos!$B$1:$DH$127,$DF64,FALSE)</f>
        <v>107.7201061</v>
      </c>
      <c r="AS64" s="157">
        <f>HLOOKUP(AS$1,[5]DatosVinculos!$B$1:$DH$127,$DF64,FALSE)</f>
        <v>6.6371519672131098</v>
      </c>
      <c r="AT64" s="157">
        <f>HLOOKUP(AT$1,[5]DatosVinculos!$B$1:$DH$127,$DF64,FALSE)</f>
        <v>6.2733333333333334</v>
      </c>
      <c r="AU64" s="157">
        <f>HLOOKUP(AU$1,[5]DatosVinculos!$B$1:$DH$127,$DF64,FALSE)</f>
        <v>202</v>
      </c>
      <c r="AV64" s="157">
        <f>HLOOKUP(AV$1,[5]DatosVinculos!$B$1:$DH$127,$DF64,FALSE)</f>
        <v>202</v>
      </c>
      <c r="AW64" s="157">
        <f>HLOOKUP(AW$1,[5]DatosVinculos!$B$1:$DH$127,$DF64,FALSE)</f>
        <v>67.256996059879</v>
      </c>
      <c r="AX64" s="157">
        <f>HLOOKUP(AX$1,[5]DatosVinculos!$B$1:$DH$127,$DF64,FALSE)</f>
        <v>94.262159497941539</v>
      </c>
      <c r="AY64" s="157">
        <f>HLOOKUP(AY$1,[5]DatosVinculos!$B$1:$DH$127,$DF64,FALSE)</f>
        <v>94.165173988599804</v>
      </c>
      <c r="AZ64" s="157">
        <f>HLOOKUP(AZ$1,[5]DatosVinculos!$B$1:$DH$127,$DF64,FALSE)</f>
        <v>676687.43913601886</v>
      </c>
      <c r="BA64" s="157">
        <f>HLOOKUP(BA$1,[5]DatosVinculos!$B$1:$DH$127,$DF64,FALSE)</f>
        <v>675991.201363698</v>
      </c>
      <c r="BB64" s="157">
        <f>HLOOKUP(BB$1,[5]DatosVinculos!$B$1:$DH$127,$DF64,FALSE)</f>
        <v>62.882901506666663</v>
      </c>
      <c r="BC64" s="157">
        <f>HLOOKUP(BC$1,[5]DatosVinculos!$B$1:$DH$127,$DF64,FALSE)</f>
        <v>62.804977006098703</v>
      </c>
      <c r="BD64" s="157">
        <f>HLOOKUP(BD$1,[5]DatosVinculos!$B$1:$DH$127,$DF64,FALSE)</f>
        <v>451422.60492046119</v>
      </c>
      <c r="BE64" s="157">
        <f>HLOOKUP(BE$1,[5]DatosVinculos!$B$1:$DH$127,$DF64,FALSE)</f>
        <v>450863.20196303801</v>
      </c>
      <c r="BF64" s="157">
        <f>HLOOKUP(BF$1,[5]DatosVinculos!$B$1:$DH$127,$DF64,FALSE)</f>
        <v>96.927924081366669</v>
      </c>
      <c r="BG64" s="157">
        <f>HLOOKUP(BG$1,[5]DatosVinculos!$B$1:$DH$127,$DF64,FALSE)</f>
        <v>96.773042618387393</v>
      </c>
      <c r="BH64" s="157">
        <f>HLOOKUP(BH$1,[5]DatosVinculos!$B$1:$DH$127,$DF64,FALSE)</f>
        <v>647895.72648398019</v>
      </c>
      <c r="BI64" s="157">
        <f>HLOOKUP(BI$1,[5]DatosVinculos!$B$1:$DH$127,$DF64,FALSE)</f>
        <v>646860.45167604403</v>
      </c>
      <c r="BJ64" s="157">
        <f>HLOOKUP(BJ$1,[5]DatosVinculos!$B$1:$DH$127,$DF64,FALSE)</f>
        <v>64.661250449999997</v>
      </c>
      <c r="BK64" s="157">
        <f>HLOOKUP(BK$1,[5]DatosVinculos!$B$1:$DH$127,$DF64,FALSE)</f>
        <v>64.542944121025201</v>
      </c>
      <c r="BL64" s="157">
        <f>HLOOKUP(BL$1,[5]DatosVinculos!$B$1:$DH$127,$DF64,FALSE)</f>
        <v>432215.46559170505</v>
      </c>
      <c r="BM64" s="157">
        <f>HLOOKUP(BM$1,[5]DatosVinculos!$B$1:$DH$127,$DF64,FALSE)</f>
        <v>431424.67010426201</v>
      </c>
      <c r="BN64" s="157">
        <f>HLOOKUP(BN$1,[5]DatosVinculos!$B$1:$DH$127,$DF64,FALSE)</f>
        <v>91.633746985179229</v>
      </c>
      <c r="BO64" s="157">
        <f>HLOOKUP(BO$1,[5]DatosVinculos!$B$1:$DH$127,$DF64,FALSE)</f>
        <v>91.580475440082495</v>
      </c>
      <c r="BP64" s="157">
        <f>HLOOKUP(BP$1,[5]DatosVinculos!$B$1:$DH$127,$DF64,FALSE)</f>
        <v>391972.66575377947</v>
      </c>
      <c r="BQ64" s="157">
        <f>HLOOKUP(BQ$1,[5]DatosVinculos!$B$1:$DH$127,$DF64,FALSE)</f>
        <v>391744.79130570998</v>
      </c>
      <c r="BR64" s="157">
        <f>HLOOKUP(BR$1,[5]DatosVinculos!$B$1:$DH$127,$DF64,FALSE)</f>
        <v>61.129470373333334</v>
      </c>
      <c r="BS64" s="157">
        <f>HLOOKUP(BS$1,[5]DatosVinculos!$B$1:$DH$127,$DF64,FALSE)</f>
        <v>61.087812901890203</v>
      </c>
      <c r="BT64" s="157">
        <f>HLOOKUP(BT$1,[5]DatosVinculos!$B$1:$DH$127,$DF64,FALSE)</f>
        <v>261487.52230144641</v>
      </c>
      <c r="BU64" s="157">
        <f>HLOOKUP(BU$1,[5]DatosVinculos!$B$1:$DH$127,$DF64,FALSE)</f>
        <v>261309.32823314201</v>
      </c>
      <c r="BV64" s="157">
        <f>HLOOKUP(BV$1,[5]DatosVinculos!$B$1:$DH$127,$DF64,FALSE)</f>
        <v>79.22834535350988</v>
      </c>
      <c r="BW64" s="157">
        <f>HLOOKUP(BW$1,[5]DatosVinculos!$B$1:$DH$127,$DF64,FALSE)</f>
        <v>79.160448368321497</v>
      </c>
      <c r="BX64" s="157">
        <f>HLOOKUP(BX$1,[5]DatosVinculos!$B$1:$DH$127,$DF64,FALSE)</f>
        <v>819780.30454138119</v>
      </c>
      <c r="BY64" s="157">
        <f>HLOOKUP(BY$1,[5]DatosVinculos!$B$1:$DH$127,$DF64,FALSE)</f>
        <v>819077.77048037597</v>
      </c>
      <c r="BZ64" s="157">
        <f>HLOOKUP(BZ$1,[5]DatosVinculos!$B$1:$DH$127,$DF64,FALSE)</f>
        <v>52.853746019999996</v>
      </c>
      <c r="CA64" s="157">
        <f>HLOOKUP(CA$1,[5]DatosVinculos!$B$1:$DH$127,$DF64,FALSE)</f>
        <v>52.816687056216402</v>
      </c>
      <c r="CB64" s="157">
        <f>HLOOKUP(CB$1,[5]DatosVinculos!$B$1:$DH$127,$DF64,FALSE)</f>
        <v>546880.7888780291</v>
      </c>
      <c r="CC64" s="157">
        <f>HLOOKUP(CC$1,[5]DatosVinculos!$B$1:$DH$127,$DF64,FALSE)</f>
        <v>546497.337620985</v>
      </c>
      <c r="CD64" s="157">
        <f>HLOOKUP(CD$1,[5]DatosVinculos!$B$1:$DH$127,$DF64,FALSE)</f>
        <v>92.59291847818362</v>
      </c>
      <c r="CE64" s="157">
        <f>HLOOKUP(CE$1,[5]DatosVinculos!$B$1:$DH$127,$DF64,FALSE)</f>
        <v>92.545653741139006</v>
      </c>
      <c r="CF64" s="157">
        <f>HLOOKUP(CF$1,[5]DatosVinculos!$B$1:$DH$127,$DF64,FALSE)</f>
        <v>370515.9129375302</v>
      </c>
      <c r="CG64" s="157">
        <f>HLOOKUP(CG$1,[5]DatosVinculos!$B$1:$DH$127,$DF64,FALSE)</f>
        <v>370326.780361732</v>
      </c>
      <c r="CH64" s="157">
        <f>HLOOKUP(CH$1,[5]DatosVinculos!$B$1:$DH$127,$DF64,FALSE)</f>
        <v>61.769339933333328</v>
      </c>
      <c r="CI64" s="157">
        <f>HLOOKUP(CI$1,[5]DatosVinculos!$B$1:$DH$127,$DF64,FALSE)</f>
        <v>61.728616433829401</v>
      </c>
      <c r="CJ64" s="157">
        <f>HLOOKUP(CJ$1,[5]DatosVinculos!$B$1:$DH$127,$DF64,FALSE)</f>
        <v>247173.58252769703</v>
      </c>
      <c r="CK64" s="157">
        <f>HLOOKUP(CK$1,[5]DatosVinculos!$B$1:$DH$127,$DF64,FALSE)</f>
        <v>247010.62509198399</v>
      </c>
      <c r="CL64" s="157">
        <f>HLOOKUP(CL$1,[5]DatosVinculos!$B$1:$DH$127,$DF64,FALSE)</f>
        <v>5744.3602469999996</v>
      </c>
      <c r="CM64" s="157">
        <f>HLOOKUP(CM$1,[5]DatosVinculos!$B$1:$DH$127,$DF64,FALSE)</f>
        <v>5747.1058104399599</v>
      </c>
      <c r="CN64" s="157">
        <f>HLOOKUP(CN$1,[5]DatosVinculos!$B$1:$DH$127,$DF64,FALSE)</f>
        <v>166.49454119999999</v>
      </c>
      <c r="CO64" s="157">
        <f>HLOOKUP(CO$1,[5]DatosVinculos!$B$1:$DH$127,$DF64,FALSE)</f>
        <v>163.435507886978</v>
      </c>
      <c r="CP64" s="157">
        <f>HLOOKUP(CP$1,[5]DatosVinculos!$B$1:$DH$127,$DF64,FALSE)</f>
        <v>43.984903000000003</v>
      </c>
      <c r="CQ64" s="157">
        <f>HLOOKUP(CQ$1,[5]DatosVinculos!$B$1:$DH$127,$DF64,FALSE)</f>
        <v>43.837570352791801</v>
      </c>
      <c r="CR64" s="157">
        <f>HLOOKUP(CR$1,[5]DatosVinculos!$B$1:$DH$127,$DF64,FALSE)</f>
        <v>43.236595999999999</v>
      </c>
      <c r="CS64" s="157">
        <f>HLOOKUP(CS$1,[5]DatosVinculos!$B$1:$DH$127,$DF64,FALSE)</f>
        <v>43.190225466408698</v>
      </c>
      <c r="CT64" s="157">
        <f>HLOOKUP(CT$1,[5]DatosVinculos!$B$1:$DH$127,$DF64,FALSE)</f>
        <v>5479.3226530000002</v>
      </c>
      <c r="CU64" s="157">
        <f>HLOOKUP(CU$1,[5]DatosVinculos!$B$1:$DH$127,$DF64,FALSE)</f>
        <v>5481.3725656427296</v>
      </c>
      <c r="CV64" s="157">
        <f>HLOOKUP(CV$1,[5]DatosVinculos!$B$1:$DH$127,$DF64,FALSE)</f>
        <v>44.003069410000002</v>
      </c>
      <c r="CW64" s="157">
        <f>HLOOKUP(CW$1,[5]DatosVinculos!$B$1:$DH$127,$DF64,FALSE)</f>
        <v>43.874349089291101</v>
      </c>
      <c r="CX64" s="157">
        <f>HLOOKUP(CX$1,[5]DatosVinculos!$B$1:$DH$127,$DF64,FALSE)</f>
        <v>10988.979160000001</v>
      </c>
      <c r="CY64" s="157">
        <f>HLOOKUP(CY$1,[5]DatosVinculos!$B$1:$DH$127,$DF64,FALSE)</f>
        <v>6330.5664530000004</v>
      </c>
      <c r="CZ64" s="157">
        <f>HLOOKUP(CZ$1,[5]DatosVinculos!$B$1:$DH$127,$DF64,FALSE)</f>
        <v>6330.4422900310201</v>
      </c>
      <c r="DA64" s="157">
        <f>HLOOKUP(DA$1,[5]DatosVinculos!$B$1:$DH$127,$DF64,FALSE)</f>
        <v>9.2599328950000004</v>
      </c>
      <c r="DB64" s="157">
        <f>HLOOKUP(DB$1,[5]DatosVinculos!$B$1:$DH$127,$DF64,FALSE)</f>
        <v>9.2722813698970796</v>
      </c>
      <c r="DC64" s="157">
        <f>HLOOKUP(DC$1,[5]DatosVinculos!$B$1:$DH$127,$DF64,FALSE)</f>
        <v>1.3995588018511873</v>
      </c>
      <c r="DD64" s="157">
        <f>HLOOKUP(DD$1,[5]DatosVinculos!$B$1:$DH$127,$DF64,FALSE)</f>
        <v>1.4755396983801401</v>
      </c>
      <c r="DF64">
        <v>64</v>
      </c>
    </row>
    <row r="65" spans="1:110">
      <c r="A65" t="s">
        <v>69</v>
      </c>
      <c r="B65" s="157">
        <f>HLOOKUP(B$1,[5]DatosVinculos!$B$1:$DH$127,$DF65,FALSE)</f>
        <v>16137128.98</v>
      </c>
      <c r="C65" s="157">
        <f>HLOOKUP(C$1,[5]DatosVinculos!$B$1:$DH$127,$DF65,FALSE)</f>
        <v>16409630.699656</v>
      </c>
      <c r="D65" s="157">
        <f>HLOOKUP(D$1,[5]DatosVinculos!$B$1:$DH$127,$DF65,FALSE)</f>
        <v>10342936.859999999</v>
      </c>
      <c r="E65" s="157">
        <f>HLOOKUP(E$1,[5]DatosVinculos!$B$1:$DH$127,$DF65,FALSE)</f>
        <v>11308411.390000001</v>
      </c>
      <c r="F65" s="157">
        <f>HLOOKUP(F$1,[5]DatosVinculos!$B$1:$DH$127,$DF65,FALSE)</f>
        <v>11527657.1197406</v>
      </c>
      <c r="G65" s="157">
        <f>HLOOKUP(G$1,[5]DatosVinculos!$B$1:$DH$127,$DF65,FALSE)</f>
        <v>3882105.1850000001</v>
      </c>
      <c r="H65" s="157">
        <f>HLOOKUP(H$1,[5]DatosVinculos!$B$1:$DH$127,$DF65,FALSE)</f>
        <v>3925280.6985762399</v>
      </c>
      <c r="I65" s="157">
        <f>HLOOKUP(I$1,[5]DatosVinculos!$B$1:$DH$127,$DF65,FALSE)</f>
        <v>3341487.2480000001</v>
      </c>
      <c r="J65" s="157">
        <f>HLOOKUP(J$1,[5]DatosVinculos!$B$1:$DH$127,$DF65,FALSE)</f>
        <v>3353278.84371089</v>
      </c>
      <c r="K65" s="157">
        <f>HLOOKUP(K$1,[5]DatosVinculos!$B$1:$DH$127,$DF65,FALSE)</f>
        <v>3041210.537</v>
      </c>
      <c r="L65" s="157">
        <f>HLOOKUP(L$1,[5]DatosVinculos!$B$1:$DH$127,$DF65,FALSE)</f>
        <v>3050384.4321333999</v>
      </c>
      <c r="M65" s="157">
        <f>HLOOKUP(M$1,[5]DatosVinculos!$B$1:$DH$127,$DF65,FALSE)</f>
        <v>10924375.606623674</v>
      </c>
      <c r="N65" s="157">
        <f>HLOOKUP(N$1,[5]DatosVinculos!$B$1:$DH$127,$DF65,FALSE)</f>
        <v>10974545.6112625</v>
      </c>
      <c r="O65" s="157">
        <f>HLOOKUP(O$1,[5]DatosVinculos!$B$1:$DH$127,$DF65,FALSE)</f>
        <v>2007532.5170000002</v>
      </c>
      <c r="P65" s="157">
        <f>HLOOKUP(P$1,[5]DatosVinculos!$B$1:$DH$127,$DF65,FALSE)</f>
        <v>1951315.1200160901</v>
      </c>
      <c r="Q65" s="157">
        <f>HLOOKUP(Q$1,[5]DatosVinculos!$B$1:$DH$127,$DF65,FALSE)</f>
        <v>8945854.0659183934</v>
      </c>
      <c r="R65" s="157">
        <f>HLOOKUP(R$1,[5]DatosVinculos!$B$1:$DH$127,$DF65,FALSE)</f>
        <v>9042419.5891327802</v>
      </c>
      <c r="S65" s="157">
        <f>HLOOKUP(S$1,[5]DatosVinculos!$B$1:$DH$127,$DF65,FALSE)</f>
        <v>444578.76940000005</v>
      </c>
      <c r="T65" s="157">
        <f>HLOOKUP(T$1,[5]DatosVinculos!$B$1:$DH$127,$DF65,FALSE)</f>
        <v>451617.57387563499</v>
      </c>
      <c r="U65" s="157">
        <f>HLOOKUP(U$1,[5]DatosVinculos!$B$1:$DH$127,$DF65,FALSE)</f>
        <v>8501275.2975999992</v>
      </c>
      <c r="V65" s="157">
        <f>HLOOKUP(V$1,[5]DatosVinculos!$B$1:$DH$127,$DF65,FALSE)</f>
        <v>8588531.6811049394</v>
      </c>
      <c r="W65" s="157">
        <f>HLOOKUP(W$1,[5]DatosVinculos!$B$1:$DH$127,$DF65,FALSE)</f>
        <v>2686732.3625382185</v>
      </c>
      <c r="X65" s="157">
        <f>HLOOKUP(X$1,[5]DatosVinculos!$B$1:$DH$127,$DF65,FALSE)</f>
        <v>2778685.5484952498</v>
      </c>
      <c r="Y65" s="157">
        <f>HLOOKUP(Y$1,[5]DatosVinculos!$B$1:$DH$127,$DF65,FALSE)</f>
        <v>155598.49547540984</v>
      </c>
      <c r="Z65" s="157">
        <f>HLOOKUP(Z$1,[5]DatosVinculos!$B$1:$DH$127,$DF65,FALSE)</f>
        <v>2694621.2766877348</v>
      </c>
      <c r="AA65" s="157">
        <f>HLOOKUP(AA$1,[5]DatosVinculos!$B$1:$DH$127,$DF65,FALSE)</f>
        <v>-523.79999999999995</v>
      </c>
      <c r="AB65" s="157">
        <f>HLOOKUP(AB$1,[5]DatosVinculos!$B$1:$DH$127,$DF65,FALSE)</f>
        <v>67.199798688568862</v>
      </c>
      <c r="AC65" s="157">
        <f>HLOOKUP(AC$1,[5]DatosVinculos!$B$1:$DH$127,$DF65,FALSE)</f>
        <v>67.260758506398602</v>
      </c>
      <c r="AD65" s="157">
        <f>HLOOKUP(AD$1,[5]DatosVinculos!$B$1:$DH$127,$DF65,FALSE)</f>
        <v>74.875132071733958</v>
      </c>
      <c r="AE65" s="157">
        <f>HLOOKUP(AE$1,[5]DatosVinculos!$B$1:$DH$127,$DF65,FALSE)</f>
        <v>74.942429499670098</v>
      </c>
      <c r="AF65" s="157">
        <f>HLOOKUP(AF$1,[5]DatosVinculos!$B$1:$DH$127,$DF65,FALSE)</f>
        <v>107.04434236666667</v>
      </c>
      <c r="AG65" s="157">
        <f>HLOOKUP(AG$1,[5]DatosVinculos!$B$1:$DH$127,$DF65,FALSE)</f>
        <v>107.256578139806</v>
      </c>
      <c r="AH65" s="157">
        <f>HLOOKUP(AH$1,[5]DatosVinculos!$B$1:$DH$127,$DF65,FALSE)</f>
        <v>59.573164133333336</v>
      </c>
      <c r="AI65" s="157">
        <f>HLOOKUP(AI$1,[5]DatosVinculos!$B$1:$DH$127,$DF65,FALSE)</f>
        <v>59.628150493723098</v>
      </c>
      <c r="AJ65" s="157">
        <f>HLOOKUP(AJ$1,[5]DatosVinculos!$B$1:$DH$127,$DF65,FALSE)</f>
        <v>3.8333333333333321</v>
      </c>
      <c r="AK65" s="157">
        <f>HLOOKUP(AK$1,[5]DatosVinculos!$B$1:$DH$127,$DF65,FALSE)</f>
        <v>3.8333333333333321</v>
      </c>
      <c r="AL65" s="157">
        <f>HLOOKUP(AL$1,[5]DatosVinculos!$B$1:$DH$127,$DF65,FALSE)</f>
        <v>5.3106060606060597</v>
      </c>
      <c r="AM65" s="157">
        <f>HLOOKUP(AM$1,[5]DatosVinculos!$B$1:$DH$127,$DF65,FALSE)</f>
        <v>88.377872859999997</v>
      </c>
      <c r="AN65" s="157">
        <f>HLOOKUP(AN$1,[5]DatosVinculos!$B$1:$DH$127,$DF65,FALSE)</f>
        <v>552.55147540983603</v>
      </c>
      <c r="AO65" s="157">
        <f>HLOOKUP(AO$1,[5]DatosVinculos!$B$1:$DH$127,$DF65,FALSE)</f>
        <v>0.84907617406029801</v>
      </c>
      <c r="AP65" s="157">
        <f>HLOOKUP(AP$1,[5]DatosVinculos!$B$1:$DH$127,$DF65,FALSE)</f>
        <v>31.633333333333301</v>
      </c>
      <c r="AQ65" s="157">
        <f>HLOOKUP(AQ$1,[5]DatosVinculos!$B$1:$DH$127,$DF65,FALSE)</f>
        <v>153.705899433333</v>
      </c>
      <c r="AR65" s="157">
        <f>HLOOKUP(AR$1,[5]DatosVinculos!$B$1:$DH$127,$DF65,FALSE)</f>
        <v>108.41469069999999</v>
      </c>
      <c r="AS65" s="157">
        <f>HLOOKUP(AS$1,[5]DatosVinculos!$B$1:$DH$127,$DF65,FALSE)</f>
        <v>6.69906281250001</v>
      </c>
      <c r="AT65" s="157">
        <f>HLOOKUP(AT$1,[5]DatosVinculos!$B$1:$DH$127,$DF65,FALSE)</f>
        <v>6.52</v>
      </c>
      <c r="AU65" s="157">
        <f>HLOOKUP(AU$1,[5]DatosVinculos!$B$1:$DH$127,$DF65,FALSE)</f>
        <v>202.333333333333</v>
      </c>
      <c r="AV65" s="157">
        <f>HLOOKUP(AV$1,[5]DatosVinculos!$B$1:$DH$127,$DF65,FALSE)</f>
        <v>202.333333333333</v>
      </c>
      <c r="AW65" s="157">
        <f>HLOOKUP(AW$1,[5]DatosVinculos!$B$1:$DH$127,$DF65,FALSE)</f>
        <v>67.921273519457003</v>
      </c>
      <c r="AX65" s="157">
        <f>HLOOKUP(AX$1,[5]DatosVinculos!$B$1:$DH$127,$DF65,FALSE)</f>
        <v>94.501122581689941</v>
      </c>
      <c r="AY65" s="157">
        <f>HLOOKUP(AY$1,[5]DatosVinculos!$B$1:$DH$127,$DF65,FALSE)</f>
        <v>94.549692413450799</v>
      </c>
      <c r="AZ65" s="157">
        <f>HLOOKUP(AZ$1,[5]DatosVinculos!$B$1:$DH$127,$DF65,FALSE)</f>
        <v>678402.90288150287</v>
      </c>
      <c r="BA65" s="157">
        <f>HLOOKUP(BA$1,[5]DatosVinculos!$B$1:$DH$127,$DF65,FALSE)</f>
        <v>678751.57508833695</v>
      </c>
      <c r="BB65" s="157">
        <f>HLOOKUP(BB$1,[5]DatosVinculos!$B$1:$DH$127,$DF65,FALSE)</f>
        <v>63.504564133333332</v>
      </c>
      <c r="BC65" s="157">
        <f>HLOOKUP(BC$1,[5]DatosVinculos!$B$1:$DH$127,$DF65,FALSE)</f>
        <v>63.592467167282898</v>
      </c>
      <c r="BD65" s="157">
        <f>HLOOKUP(BD$1,[5]DatosVinculos!$B$1:$DH$127,$DF65,FALSE)</f>
        <v>455885.38503377727</v>
      </c>
      <c r="BE65" s="157">
        <f>HLOOKUP(BE$1,[5]DatosVinculos!$B$1:$DH$127,$DF65,FALSE)</f>
        <v>456516.42170084501</v>
      </c>
      <c r="BF65" s="157">
        <f>HLOOKUP(BF$1,[5]DatosVinculos!$B$1:$DH$127,$DF65,FALSE)</f>
        <v>97.096045514045827</v>
      </c>
      <c r="BG65" s="157">
        <f>HLOOKUP(BG$1,[5]DatosVinculos!$B$1:$DH$127,$DF65,FALSE)</f>
        <v>97.193811284538896</v>
      </c>
      <c r="BH65" s="157">
        <f>HLOOKUP(BH$1,[5]DatosVinculos!$B$1:$DH$127,$DF65,FALSE)</f>
        <v>649019.50127638935</v>
      </c>
      <c r="BI65" s="157">
        <f>HLOOKUP(BI$1,[5]DatosVinculos!$B$1:$DH$127,$DF65,FALSE)</f>
        <v>649672.99742328201</v>
      </c>
      <c r="BJ65" s="157">
        <f>HLOOKUP(BJ$1,[5]DatosVinculos!$B$1:$DH$127,$DF65,FALSE)</f>
        <v>65.248347119999991</v>
      </c>
      <c r="BK65" s="157">
        <f>HLOOKUP(BK$1,[5]DatosVinculos!$B$1:$DH$127,$DF65,FALSE)</f>
        <v>65.352799700146505</v>
      </c>
      <c r="BL65" s="157">
        <f>HLOOKUP(BL$1,[5]DatosVinculos!$B$1:$DH$127,$DF65,FALSE)</f>
        <v>436139.79830728722</v>
      </c>
      <c r="BM65" s="157">
        <f>HLOOKUP(BM$1,[5]DatosVinculos!$B$1:$DH$127,$DF65,FALSE)</f>
        <v>436837.99112350499</v>
      </c>
      <c r="BN65" s="157">
        <f>HLOOKUP(BN$1,[5]DatosVinculos!$B$1:$DH$127,$DF65,FALSE)</f>
        <v>92.104129527988022</v>
      </c>
      <c r="BO65" s="157">
        <f>HLOOKUP(BO$1,[5]DatosVinculos!$B$1:$DH$127,$DF65,FALSE)</f>
        <v>92.183000784220098</v>
      </c>
      <c r="BP65" s="157">
        <f>HLOOKUP(BP$1,[5]DatosVinculos!$B$1:$DH$127,$DF65,FALSE)</f>
        <v>393984.77488709503</v>
      </c>
      <c r="BQ65" s="157">
        <f>HLOOKUP(BQ$1,[5]DatosVinculos!$B$1:$DH$127,$DF65,FALSE)</f>
        <v>394322.154700985</v>
      </c>
      <c r="BR65" s="157">
        <f>HLOOKUP(BR$1,[5]DatosVinculos!$B$1:$DH$127,$DF65,FALSE)</f>
        <v>61.89378962666666</v>
      </c>
      <c r="BS65" s="157">
        <f>HLOOKUP(BS$1,[5]DatosVinculos!$B$1:$DH$127,$DF65,FALSE)</f>
        <v>61.9999942848521</v>
      </c>
      <c r="BT65" s="157">
        <f>HLOOKUP(BT$1,[5]DatosVinculos!$B$1:$DH$127,$DF65,FALSE)</f>
        <v>264756.97558773909</v>
      </c>
      <c r="BU65" s="157">
        <f>HLOOKUP(BU$1,[5]DatosVinculos!$B$1:$DH$127,$DF65,FALSE)</f>
        <v>265211.27680716198</v>
      </c>
      <c r="BV65" s="157">
        <f>HLOOKUP(BV$1,[5]DatosVinculos!$B$1:$DH$127,$DF65,FALSE)</f>
        <v>79.338002747721376</v>
      </c>
      <c r="BW65" s="157">
        <f>HLOOKUP(BW$1,[5]DatosVinculos!$B$1:$DH$127,$DF65,FALSE)</f>
        <v>79.309200386911897</v>
      </c>
      <c r="BX65" s="157">
        <f>HLOOKUP(BX$1,[5]DatosVinculos!$B$1:$DH$127,$DF65,FALSE)</f>
        <v>820914.9359869936</v>
      </c>
      <c r="BY65" s="157">
        <f>HLOOKUP(BY$1,[5]DatosVinculos!$B$1:$DH$127,$DF65,FALSE)</f>
        <v>820616.91628208896</v>
      </c>
      <c r="BZ65" s="157">
        <f>HLOOKUP(BZ$1,[5]DatosVinculos!$B$1:$DH$127,$DF65,FALSE)</f>
        <v>53.31497813</v>
      </c>
      <c r="CA65" s="157">
        <f>HLOOKUP(CA$1,[5]DatosVinculos!$B$1:$DH$127,$DF65,FALSE)</f>
        <v>53.334311896046998</v>
      </c>
      <c r="CB65" s="157">
        <f>HLOOKUP(CB$1,[5]DatosVinculos!$B$1:$DH$127,$DF65,FALSE)</f>
        <v>551653.1843876536</v>
      </c>
      <c r="CC65" s="157">
        <f>HLOOKUP(CC$1,[5]DatosVinculos!$B$1:$DH$127,$DF65,FALSE)</f>
        <v>551853.23199137603</v>
      </c>
      <c r="CD65" s="157">
        <f>HLOOKUP(CD$1,[5]DatosVinculos!$B$1:$DH$127,$DF65,FALSE)</f>
        <v>93.0908424888501</v>
      </c>
      <c r="CE65" s="157">
        <f>HLOOKUP(CE$1,[5]DatosVinculos!$B$1:$DH$127,$DF65,FALSE)</f>
        <v>93.177656221956099</v>
      </c>
      <c r="CF65" s="157">
        <f>HLOOKUP(CF$1,[5]DatosVinculos!$B$1:$DH$127,$DF65,FALSE)</f>
        <v>372508.38463426242</v>
      </c>
      <c r="CG65" s="157">
        <f>HLOOKUP(CG$1,[5]DatosVinculos!$B$1:$DH$127,$DF65,FALSE)</f>
        <v>372855.77480286598</v>
      </c>
      <c r="CH65" s="157">
        <f>HLOOKUP(CH$1,[5]DatosVinculos!$B$1:$DH$127,$DF65,FALSE)</f>
        <v>62.556858749999996</v>
      </c>
      <c r="CI65" s="157">
        <f>HLOOKUP(CI$1,[5]DatosVinculos!$B$1:$DH$127,$DF65,FALSE)</f>
        <v>62.668702597293397</v>
      </c>
      <c r="CJ65" s="157">
        <f>HLOOKUP(CJ$1,[5]DatosVinculos!$B$1:$DH$127,$DF65,FALSE)</f>
        <v>250324.88457226413</v>
      </c>
      <c r="CK65" s="157">
        <f>HLOOKUP(CK$1,[5]DatosVinculos!$B$1:$DH$127,$DF65,FALSE)</f>
        <v>250772.434188827</v>
      </c>
      <c r="CL65" s="157">
        <f>HLOOKUP(CL$1,[5]DatosVinculos!$B$1:$DH$127,$DF65,FALSE)</f>
        <v>5700.7568920000003</v>
      </c>
      <c r="CM65" s="157">
        <f>HLOOKUP(CM$1,[5]DatosVinculos!$B$1:$DH$127,$DF65,FALSE)</f>
        <v>5699.7970958697097</v>
      </c>
      <c r="CN65" s="157">
        <f>HLOOKUP(CN$1,[5]DatosVinculos!$B$1:$DH$127,$DF65,FALSE)</f>
        <v>169.30690569999999</v>
      </c>
      <c r="CO65" s="157">
        <f>HLOOKUP(CO$1,[5]DatosVinculos!$B$1:$DH$127,$DF65,FALSE)</f>
        <v>167.68278741201101</v>
      </c>
      <c r="CP65" s="157">
        <f>HLOOKUP(CP$1,[5]DatosVinculos!$B$1:$DH$127,$DF65,FALSE)</f>
        <v>43.587147999999999</v>
      </c>
      <c r="CQ65" s="157">
        <f>HLOOKUP(CQ$1,[5]DatosVinculos!$B$1:$DH$127,$DF65,FALSE)</f>
        <v>43.832333494996298</v>
      </c>
      <c r="CR65" s="157">
        <f>HLOOKUP(CR$1,[5]DatosVinculos!$B$1:$DH$127,$DF65,FALSE)</f>
        <v>44.093229999999998</v>
      </c>
      <c r="CS65" s="157">
        <f>HLOOKUP(CS$1,[5]DatosVinculos!$B$1:$DH$127,$DF65,FALSE)</f>
        <v>44.165850709258997</v>
      </c>
      <c r="CT65" s="157">
        <f>HLOOKUP(CT$1,[5]DatosVinculos!$B$1:$DH$127,$DF65,FALSE)</f>
        <v>5435.4125320000003</v>
      </c>
      <c r="CU65" s="157">
        <f>HLOOKUP(CU$1,[5]DatosVinculos!$B$1:$DH$127,$DF65,FALSE)</f>
        <v>5438.1812061453202</v>
      </c>
      <c r="CV65" s="157">
        <f>HLOOKUP(CV$1,[5]DatosVinculos!$B$1:$DH$127,$DF65,FALSE)</f>
        <v>43.625049089999997</v>
      </c>
      <c r="CW65" s="157">
        <f>HLOOKUP(CW$1,[5]DatosVinculos!$B$1:$DH$127,$DF65,FALSE)</f>
        <v>43.888477930316498</v>
      </c>
      <c r="CX65" s="157">
        <f>HLOOKUP(CX$1,[5]DatosVinculos!$B$1:$DH$127,$DF65,FALSE)</f>
        <v>11051.462879999999</v>
      </c>
      <c r="CY65" s="157">
        <f>HLOOKUP(CY$1,[5]DatosVinculos!$B$1:$DH$127,$DF65,FALSE)</f>
        <v>6342.7044980000001</v>
      </c>
      <c r="CZ65" s="157">
        <f>HLOOKUP(CZ$1,[5]DatosVinculos!$B$1:$DH$127,$DF65,FALSE)</f>
        <v>6342.04778916136</v>
      </c>
      <c r="DA65" s="157">
        <f>HLOOKUP(DA$1,[5]DatosVinculos!$B$1:$DH$127,$DF65,FALSE)</f>
        <v>10.12103916</v>
      </c>
      <c r="DB65" s="157">
        <f>HLOOKUP(DB$1,[5]DatosVinculos!$B$1:$DH$127,$DF65,FALSE)</f>
        <v>10.059592484910301</v>
      </c>
      <c r="DC65" s="157">
        <f>HLOOKUP(DC$1,[5]DatosVinculos!$B$1:$DH$127,$DF65,FALSE)</f>
        <v>1.3380201882876155</v>
      </c>
      <c r="DD65" s="157">
        <f>HLOOKUP(DD$1,[5]DatosVinculos!$B$1:$DH$127,$DF65,FALSE)</f>
        <v>1.4638512066498299</v>
      </c>
      <c r="DF65">
        <v>65</v>
      </c>
    </row>
    <row r="66" spans="1:110">
      <c r="A66" t="s">
        <v>70</v>
      </c>
      <c r="B66" s="157">
        <f>HLOOKUP(B$1,[5]DatosVinculos!$B$1:$DH$127,$DF66,FALSE)</f>
        <v>16952279.239999998</v>
      </c>
      <c r="C66" s="157">
        <f>HLOOKUP(C$1,[5]DatosVinculos!$B$1:$DH$127,$DF66,FALSE)</f>
        <v>16561400.3001462</v>
      </c>
      <c r="D66" s="157">
        <f>HLOOKUP(D$1,[5]DatosVinculos!$B$1:$DH$127,$DF66,FALSE)</f>
        <v>11182206.9</v>
      </c>
      <c r="E66" s="157">
        <f>HLOOKUP(E$1,[5]DatosVinculos!$B$1:$DH$127,$DF66,FALSE)</f>
        <v>11869283.57</v>
      </c>
      <c r="F66" s="157">
        <f>HLOOKUP(F$1,[5]DatosVinculos!$B$1:$DH$127,$DF66,FALSE)</f>
        <v>11646805.9322474</v>
      </c>
      <c r="G66" s="157">
        <f>HLOOKUP(G$1,[5]DatosVinculos!$B$1:$DH$127,$DF66,FALSE)</f>
        <v>4036517.86</v>
      </c>
      <c r="H66" s="157">
        <f>HLOOKUP(H$1,[5]DatosVinculos!$B$1:$DH$127,$DF66,FALSE)</f>
        <v>3930269.1654143101</v>
      </c>
      <c r="I66" s="157">
        <f>HLOOKUP(I$1,[5]DatosVinculos!$B$1:$DH$127,$DF66,FALSE)</f>
        <v>3527461.9270000001</v>
      </c>
      <c r="J66" s="157">
        <f>HLOOKUP(J$1,[5]DatosVinculos!$B$1:$DH$127,$DF66,FALSE)</f>
        <v>3409592.0129289799</v>
      </c>
      <c r="K66" s="157">
        <f>HLOOKUP(K$1,[5]DatosVinculos!$B$1:$DH$127,$DF66,FALSE)</f>
        <v>3242857.5449999999</v>
      </c>
      <c r="L66" s="157">
        <f>HLOOKUP(L$1,[5]DatosVinculos!$B$1:$DH$127,$DF66,FALSE)</f>
        <v>3132921.4376640501</v>
      </c>
      <c r="M66" s="157">
        <f>HLOOKUP(M$1,[5]DatosVinculos!$B$1:$DH$127,$DF66,FALSE)</f>
        <v>11779543.615662489</v>
      </c>
      <c r="N66" s="157">
        <f>HLOOKUP(N$1,[5]DatosVinculos!$B$1:$DH$127,$DF66,FALSE)</f>
        <v>11042202.094425799</v>
      </c>
      <c r="O66" s="157">
        <f>HLOOKUP(O$1,[5]DatosVinculos!$B$1:$DH$127,$DF66,FALSE)</f>
        <v>2226549.3170000003</v>
      </c>
      <c r="P66" s="157">
        <f>HLOOKUP(P$1,[5]DatosVinculos!$B$1:$DH$127,$DF66,FALSE)</f>
        <v>1962430.3346144201</v>
      </c>
      <c r="Q66" s="157">
        <f>HLOOKUP(Q$1,[5]DatosVinculos!$B$1:$DH$127,$DF66,FALSE)</f>
        <v>9593531.4445712287</v>
      </c>
      <c r="R66" s="157">
        <f>HLOOKUP(R$1,[5]DatosVinculos!$B$1:$DH$127,$DF66,FALSE)</f>
        <v>9100502.3611258809</v>
      </c>
      <c r="S66" s="157">
        <f>HLOOKUP(S$1,[5]DatosVinculos!$B$1:$DH$127,$DF66,FALSE)</f>
        <v>492568.4535</v>
      </c>
      <c r="T66" s="157">
        <f>HLOOKUP(T$1,[5]DatosVinculos!$B$1:$DH$127,$DF66,FALSE)</f>
        <v>453801.75399673602</v>
      </c>
      <c r="U66" s="157">
        <f>HLOOKUP(U$1,[5]DatosVinculos!$B$1:$DH$127,$DF66,FALSE)</f>
        <v>9100962.9924999997</v>
      </c>
      <c r="V66" s="157">
        <f>HLOOKUP(V$1,[5]DatosVinculos!$B$1:$DH$127,$DF66,FALSE)</f>
        <v>8653186.5677605607</v>
      </c>
      <c r="W66" s="157">
        <f>HLOOKUP(W$1,[5]DatosVinculos!$B$1:$DH$127,$DF66,FALSE)</f>
        <v>3021135.5372718056</v>
      </c>
      <c r="X66" s="157">
        <f>HLOOKUP(X$1,[5]DatosVinculos!$B$1:$DH$127,$DF66,FALSE)</f>
        <v>2881207.5593765001</v>
      </c>
      <c r="Y66" s="157">
        <f>HLOOKUP(Y$1,[5]DatosVinculos!$B$1:$DH$127,$DF66,FALSE)</f>
        <v>283393.62426229526</v>
      </c>
      <c r="Z66" s="157">
        <f>HLOOKUP(Z$1,[5]DatosVinculos!$B$1:$DH$127,$DF66,FALSE)</f>
        <v>2830624.9981035646</v>
      </c>
      <c r="AA66" s="157">
        <f>HLOOKUP(AA$1,[5]DatosVinculos!$B$1:$DH$127,$DF66,FALSE)</f>
        <v>-522.9</v>
      </c>
      <c r="AB66" s="157">
        <f>HLOOKUP(AB$1,[5]DatosVinculos!$B$1:$DH$127,$DF66,FALSE)</f>
        <v>68.116757385249741</v>
      </c>
      <c r="AC66" s="157">
        <f>HLOOKUP(AC$1,[5]DatosVinculos!$B$1:$DH$127,$DF66,FALSE)</f>
        <v>67.963054423368305</v>
      </c>
      <c r="AD66" s="157">
        <f>HLOOKUP(AD$1,[5]DatosVinculos!$B$1:$DH$127,$DF66,FALSE)</f>
        <v>75.604144843537895</v>
      </c>
      <c r="AE66" s="157">
        <f>HLOOKUP(AE$1,[5]DatosVinculos!$B$1:$DH$127,$DF66,FALSE)</f>
        <v>75.680963396056896</v>
      </c>
      <c r="AF66" s="157">
        <f>HLOOKUP(AF$1,[5]DatosVinculos!$B$1:$DH$127,$DF66,FALSE)</f>
        <v>107.19144546666666</v>
      </c>
      <c r="AG66" s="157">
        <f>HLOOKUP(AG$1,[5]DatosVinculos!$B$1:$DH$127,$DF66,FALSE)</f>
        <v>107.190119821799</v>
      </c>
      <c r="AH66" s="157">
        <f>HLOOKUP(AH$1,[5]DatosVinculos!$B$1:$DH$127,$DF66,FALSE)</f>
        <v>60.455728763333333</v>
      </c>
      <c r="AI66" s="157">
        <f>HLOOKUP(AI$1,[5]DatosVinculos!$B$1:$DH$127,$DF66,FALSE)</f>
        <v>60.546729861101099</v>
      </c>
      <c r="AJ66" s="157">
        <f>HLOOKUP(AJ$1,[5]DatosVinculos!$B$1:$DH$127,$DF66,FALSE)</f>
        <v>3.6416666666666662</v>
      </c>
      <c r="AK66" s="157">
        <f>HLOOKUP(AK$1,[5]DatosVinculos!$B$1:$DH$127,$DF66,FALSE)</f>
        <v>3.6416666666666662</v>
      </c>
      <c r="AL66" s="157">
        <f>HLOOKUP(AL$1,[5]DatosVinculos!$B$1:$DH$127,$DF66,FALSE)</f>
        <v>5</v>
      </c>
      <c r="AM66" s="157">
        <f>HLOOKUP(AM$1,[5]DatosVinculos!$B$1:$DH$127,$DF66,FALSE)</f>
        <v>89.688116436666604</v>
      </c>
      <c r="AN66" s="157">
        <f>HLOOKUP(AN$1,[5]DatosVinculos!$B$1:$DH$127,$DF66,FALSE)</f>
        <v>572.28114754098397</v>
      </c>
      <c r="AO66" s="157">
        <f>HLOOKUP(AO$1,[5]DatosVinculos!$B$1:$DH$127,$DF66,FALSE)</f>
        <v>0.83828207686957601</v>
      </c>
      <c r="AP66" s="157">
        <f>HLOOKUP(AP$1,[5]DatosVinculos!$B$1:$DH$127,$DF66,FALSE)</f>
        <v>31.966666666666701</v>
      </c>
      <c r="AQ66" s="157">
        <f>HLOOKUP(AQ$1,[5]DatosVinculos!$B$1:$DH$127,$DF66,FALSE)</f>
        <v>152.774170266667</v>
      </c>
      <c r="AR66" s="157">
        <f>HLOOKUP(AR$1,[5]DatosVinculos!$B$1:$DH$127,$DF66,FALSE)</f>
        <v>109.0828854</v>
      </c>
      <c r="AS66" s="157">
        <f>HLOOKUP(AS$1,[5]DatosVinculos!$B$1:$DH$127,$DF66,FALSE)</f>
        <v>6.6987214285714201</v>
      </c>
      <c r="AT66" s="157">
        <f>HLOOKUP(AT$1,[5]DatosVinculos!$B$1:$DH$127,$DF66,FALSE)</f>
        <v>6.4733333333333336</v>
      </c>
      <c r="AU66" s="157">
        <f>HLOOKUP(AU$1,[5]DatosVinculos!$B$1:$DH$127,$DF66,FALSE)</f>
        <v>223.666666666667</v>
      </c>
      <c r="AV66" s="157">
        <f>HLOOKUP(AV$1,[5]DatosVinculos!$B$1:$DH$127,$DF66,FALSE)</f>
        <v>223.666666666667</v>
      </c>
      <c r="AW66" s="157">
        <f>HLOOKUP(AW$1,[5]DatosVinculos!$B$1:$DH$127,$DF66,FALSE)</f>
        <v>68.133538761178997</v>
      </c>
      <c r="AX66" s="157">
        <f>HLOOKUP(AX$1,[5]DatosVinculos!$B$1:$DH$127,$DF66,FALSE)</f>
        <v>94.198671716613276</v>
      </c>
      <c r="AY66" s="157">
        <f>HLOOKUP(AY$1,[5]DatosVinculos!$B$1:$DH$127,$DF66,FALSE)</f>
        <v>94.589854436434706</v>
      </c>
      <c r="AZ66" s="157">
        <f>HLOOKUP(AZ$1,[5]DatosVinculos!$B$1:$DH$127,$DF66,FALSE)</f>
        <v>676231.67423107428</v>
      </c>
      <c r="BA66" s="157">
        <f>HLOOKUP(BA$1,[5]DatosVinculos!$B$1:$DH$127,$DF66,FALSE)</f>
        <v>679039.88947119401</v>
      </c>
      <c r="BB66" s="157">
        <f>HLOOKUP(BB$1,[5]DatosVinculos!$B$1:$DH$127,$DF66,FALSE)</f>
        <v>64.165080673333335</v>
      </c>
      <c r="BC66" s="157">
        <f>HLOOKUP(BC$1,[5]DatosVinculos!$B$1:$DH$127,$DF66,FALSE)</f>
        <v>64.285493205193703</v>
      </c>
      <c r="BD66" s="157">
        <f>HLOOKUP(BD$1,[5]DatosVinculos!$B$1:$DH$127,$DF66,FALSE)</f>
        <v>460627.08889819327</v>
      </c>
      <c r="BE66" s="157">
        <f>HLOOKUP(BE$1,[5]DatosVinculos!$B$1:$DH$127,$DF66,FALSE)</f>
        <v>461491.50414469099</v>
      </c>
      <c r="BF66" s="157">
        <f>HLOOKUP(BF$1,[5]DatosVinculos!$B$1:$DH$127,$DF66,FALSE)</f>
        <v>96.753079662799678</v>
      </c>
      <c r="BG66" s="157">
        <f>HLOOKUP(BG$1,[5]DatosVinculos!$B$1:$DH$127,$DF66,FALSE)</f>
        <v>97.232305725838103</v>
      </c>
      <c r="BH66" s="157">
        <f>HLOOKUP(BH$1,[5]DatosVinculos!$B$1:$DH$127,$DF66,FALSE)</f>
        <v>646727.01320901059</v>
      </c>
      <c r="BI66" s="157">
        <f>HLOOKUP(BI$1,[5]DatosVinculos!$B$1:$DH$127,$DF66,FALSE)</f>
        <v>649930.30597803998</v>
      </c>
      <c r="BJ66" s="157">
        <f>HLOOKUP(BJ$1,[5]DatosVinculos!$B$1:$DH$127,$DF66,FALSE)</f>
        <v>65.905060536666667</v>
      </c>
      <c r="BK66" s="157">
        <f>HLOOKUP(BK$1,[5]DatosVinculos!$B$1:$DH$127,$DF66,FALSE)</f>
        <v>66.106793689457405</v>
      </c>
      <c r="BL66" s="157">
        <f>HLOOKUP(BL$1,[5]DatosVinculos!$B$1:$DH$127,$DF66,FALSE)</f>
        <v>440529.47053245379</v>
      </c>
      <c r="BM66" s="157">
        <f>HLOOKUP(BM$1,[5]DatosVinculos!$B$1:$DH$127,$DF66,FALSE)</f>
        <v>441877.916284982</v>
      </c>
      <c r="BN66" s="157">
        <f>HLOOKUP(BN$1,[5]DatosVinculos!$B$1:$DH$127,$DF66,FALSE)</f>
        <v>92.042365236805125</v>
      </c>
      <c r="BO66" s="157">
        <f>HLOOKUP(BO$1,[5]DatosVinculos!$B$1:$DH$127,$DF66,FALSE)</f>
        <v>92.462172205352701</v>
      </c>
      <c r="BP66" s="157">
        <f>HLOOKUP(BP$1,[5]DatosVinculos!$B$1:$DH$127,$DF66,FALSE)</f>
        <v>393720.57185426186</v>
      </c>
      <c r="BQ66" s="157">
        <f>HLOOKUP(BQ$1,[5]DatosVinculos!$B$1:$DH$127,$DF66,FALSE)</f>
        <v>395516.33882859902</v>
      </c>
      <c r="BR66" s="157">
        <f>HLOOKUP(BR$1,[5]DatosVinculos!$B$1:$DH$127,$DF66,FALSE)</f>
        <v>62.696274619999997</v>
      </c>
      <c r="BS66" s="157">
        <f>HLOOKUP(BS$1,[5]DatosVinculos!$B$1:$DH$127,$DF66,FALSE)</f>
        <v>62.864684027355601</v>
      </c>
      <c r="BT66" s="157">
        <f>HLOOKUP(BT$1,[5]DatosVinculos!$B$1:$DH$127,$DF66,FALSE)</f>
        <v>268189.68670578545</v>
      </c>
      <c r="BU66" s="157">
        <f>HLOOKUP(BU$1,[5]DatosVinculos!$B$1:$DH$127,$DF66,FALSE)</f>
        <v>268910.075062041</v>
      </c>
      <c r="BV66" s="157">
        <f>HLOOKUP(BV$1,[5]DatosVinculos!$B$1:$DH$127,$DF66,FALSE)</f>
        <v>79.652565843387663</v>
      </c>
      <c r="BW66" s="157">
        <f>HLOOKUP(BW$1,[5]DatosVinculos!$B$1:$DH$127,$DF66,FALSE)</f>
        <v>79.740338070700403</v>
      </c>
      <c r="BX66" s="157">
        <f>HLOOKUP(BX$1,[5]DatosVinculos!$B$1:$DH$127,$DF66,FALSE)</f>
        <v>824169.73866161914</v>
      </c>
      <c r="BY66" s="157">
        <f>HLOOKUP(BY$1,[5]DatosVinculos!$B$1:$DH$127,$DF66,FALSE)</f>
        <v>825077.92301056103</v>
      </c>
      <c r="BZ66" s="157">
        <f>HLOOKUP(BZ$1,[5]DatosVinculos!$B$1:$DH$127,$DF66,FALSE)</f>
        <v>54.256745026666671</v>
      </c>
      <c r="CA66" s="157">
        <f>HLOOKUP(CA$1,[5]DatosVinculos!$B$1:$DH$127,$DF66,FALSE)</f>
        <v>54.208153431348101</v>
      </c>
      <c r="CB66" s="157">
        <f>HLOOKUP(CB$1,[5]DatosVinculos!$B$1:$DH$127,$DF66,FALSE)</f>
        <v>561397.701326782</v>
      </c>
      <c r="CC66" s="157">
        <f>HLOOKUP(CC$1,[5]DatosVinculos!$B$1:$DH$127,$DF66,FALSE)</f>
        <v>560894.92125940497</v>
      </c>
      <c r="CD66" s="157">
        <f>HLOOKUP(CD$1,[5]DatosVinculos!$B$1:$DH$127,$DF66,FALSE)</f>
        <v>92.989082131082384</v>
      </c>
      <c r="CE66" s="157">
        <f>HLOOKUP(CE$1,[5]DatosVinculos!$B$1:$DH$127,$DF66,FALSE)</f>
        <v>93.447744298550901</v>
      </c>
      <c r="CF66" s="157">
        <f>HLOOKUP(CF$1,[5]DatosVinculos!$B$1:$DH$127,$DF66,FALSE)</f>
        <v>372101.18468334997</v>
      </c>
      <c r="CG66" s="157">
        <f>HLOOKUP(CG$1,[5]DatosVinculos!$B$1:$DH$127,$DF66,FALSE)</f>
        <v>373936.54784574098</v>
      </c>
      <c r="CH66" s="157">
        <f>HLOOKUP(CH$1,[5]DatosVinculos!$B$1:$DH$127,$DF66,FALSE)</f>
        <v>63.341147470000003</v>
      </c>
      <c r="CI66" s="157">
        <f>HLOOKUP(CI$1,[5]DatosVinculos!$B$1:$DH$127,$DF66,FALSE)</f>
        <v>63.532133705173202</v>
      </c>
      <c r="CJ66" s="157">
        <f>HLOOKUP(CJ$1,[5]DatosVinculos!$B$1:$DH$127,$DF66,FALSE)</f>
        <v>253463.26119839755</v>
      </c>
      <c r="CK66" s="157">
        <f>HLOOKUP(CK$1,[5]DatosVinculos!$B$1:$DH$127,$DF66,FALSE)</f>
        <v>254227.503652638</v>
      </c>
      <c r="CL66" s="157">
        <f>HLOOKUP(CL$1,[5]DatosVinculos!$B$1:$DH$127,$DF66,FALSE)</f>
        <v>5706.5883700000004</v>
      </c>
      <c r="CM66" s="157">
        <f>HLOOKUP(CM$1,[5]DatosVinculos!$B$1:$DH$127,$DF66,FALSE)</f>
        <v>5702.8246480206999</v>
      </c>
      <c r="CN66" s="157">
        <f>HLOOKUP(CN$1,[5]DatosVinculos!$B$1:$DH$127,$DF66,FALSE)</f>
        <v>158.01714770000001</v>
      </c>
      <c r="CO66" s="157">
        <f>HLOOKUP(CO$1,[5]DatosVinculos!$B$1:$DH$127,$DF66,FALSE)</f>
        <v>161.21156380945101</v>
      </c>
      <c r="CP66" s="157">
        <f>HLOOKUP(CP$1,[5]DatosVinculos!$B$1:$DH$127,$DF66,FALSE)</f>
        <v>44.598165999999999</v>
      </c>
      <c r="CQ66" s="157">
        <f>HLOOKUP(CQ$1,[5]DatosVinculos!$B$1:$DH$127,$DF66,FALSE)</f>
        <v>44.335753084462702</v>
      </c>
      <c r="CR66" s="157">
        <f>HLOOKUP(CR$1,[5]DatosVinculos!$B$1:$DH$127,$DF66,FALSE)</f>
        <v>43.853458000000003</v>
      </c>
      <c r="CS66" s="157">
        <f>HLOOKUP(CS$1,[5]DatosVinculos!$B$1:$DH$127,$DF66,FALSE)</f>
        <v>43.269303649814603</v>
      </c>
      <c r="CT66" s="157">
        <f>HLOOKUP(CT$1,[5]DatosVinculos!$B$1:$DH$127,$DF66,FALSE)</f>
        <v>5455.4169760000004</v>
      </c>
      <c r="CU66" s="157">
        <f>HLOOKUP(CU$1,[5]DatosVinculos!$B$1:$DH$127,$DF66,FALSE)</f>
        <v>5449.2443111639705</v>
      </c>
      <c r="CV66" s="157">
        <f>HLOOKUP(CV$1,[5]DatosVinculos!$B$1:$DH$127,$DF66,FALSE)</f>
        <v>44.678905120000003</v>
      </c>
      <c r="CW66" s="157">
        <f>HLOOKUP(CW$1,[5]DatosVinculos!$B$1:$DH$127,$DF66,FALSE)</f>
        <v>44.437266212663197</v>
      </c>
      <c r="CX66" s="157">
        <f>HLOOKUP(CX$1,[5]DatosVinculos!$B$1:$DH$127,$DF66,FALSE)</f>
        <v>11107.781080000001</v>
      </c>
      <c r="CY66" s="157">
        <f>HLOOKUP(CY$1,[5]DatosVinculos!$B$1:$DH$127,$DF66,FALSE)</f>
        <v>6319.4773139999998</v>
      </c>
      <c r="CZ66" s="157">
        <f>HLOOKUP(CZ$1,[5]DatosVinculos!$B$1:$DH$127,$DF66,FALSE)</f>
        <v>6318.9999816954396</v>
      </c>
      <c r="DA66" s="157">
        <f>HLOOKUP(DA$1,[5]DatosVinculos!$B$1:$DH$127,$DF66,FALSE)</f>
        <v>9.6984119750000009</v>
      </c>
      <c r="DB66" s="157">
        <f>HLOOKUP(DB$1,[5]DatosVinculos!$B$1:$DH$127,$DF66,FALSE)</f>
        <v>9.7558677028866292</v>
      </c>
      <c r="DC66" s="157">
        <f>HLOOKUP(DC$1,[5]DatosVinculos!$B$1:$DH$127,$DF66,FALSE)</f>
        <v>1.3793334849633843</v>
      </c>
      <c r="DD66" s="157">
        <f>HLOOKUP(DD$1,[5]DatosVinculos!$B$1:$DH$127,$DF66,FALSE)</f>
        <v>1.42694786841239</v>
      </c>
      <c r="DF66">
        <v>66</v>
      </c>
    </row>
    <row r="67" spans="1:110">
      <c r="A67" t="s">
        <v>71</v>
      </c>
      <c r="B67" s="157">
        <f>HLOOKUP(B$1,[5]DatosVinculos!$B$1:$DH$127,$DF67,FALSE)</f>
        <v>16558927.130000001</v>
      </c>
      <c r="C67" s="157">
        <f>HLOOKUP(C$1,[5]DatosVinculos!$B$1:$DH$127,$DF67,FALSE)</f>
        <v>16786215.218788501</v>
      </c>
      <c r="D67" s="157">
        <f>HLOOKUP(D$1,[5]DatosVinculos!$B$1:$DH$127,$DF67,FALSE)</f>
        <v>11012583.6</v>
      </c>
      <c r="E67" s="157">
        <f>HLOOKUP(E$1,[5]DatosVinculos!$B$1:$DH$127,$DF67,FALSE)</f>
        <v>11695353.689999999</v>
      </c>
      <c r="F67" s="157">
        <f>HLOOKUP(F$1,[5]DatosVinculos!$B$1:$DH$127,$DF67,FALSE)</f>
        <v>11795394.8434701</v>
      </c>
      <c r="G67" s="157">
        <f>HLOOKUP(G$1,[5]DatosVinculos!$B$1:$DH$127,$DF67,FALSE)</f>
        <v>3871217.9530000002</v>
      </c>
      <c r="H67" s="157">
        <f>HLOOKUP(H$1,[5]DatosVinculos!$B$1:$DH$127,$DF67,FALSE)</f>
        <v>3976025.49658451</v>
      </c>
      <c r="I67" s="157">
        <f>HLOOKUP(I$1,[5]DatosVinculos!$B$1:$DH$127,$DF67,FALSE)</f>
        <v>3297028.6839999999</v>
      </c>
      <c r="J67" s="157">
        <f>HLOOKUP(J$1,[5]DatosVinculos!$B$1:$DH$127,$DF67,FALSE)</f>
        <v>3414435.06503679</v>
      </c>
      <c r="K67" s="157">
        <f>HLOOKUP(K$1,[5]DatosVinculos!$B$1:$DH$127,$DF67,FALSE)</f>
        <v>2995450.72</v>
      </c>
      <c r="L67" s="157">
        <f>HLOOKUP(L$1,[5]DatosVinculos!$B$1:$DH$127,$DF67,FALSE)</f>
        <v>3119777.4643533002</v>
      </c>
      <c r="M67" s="157">
        <f>HLOOKUP(M$1,[5]DatosVinculos!$B$1:$DH$127,$DF67,FALSE)</f>
        <v>10432222.354597667</v>
      </c>
      <c r="N67" s="157">
        <f>HLOOKUP(N$1,[5]DatosVinculos!$B$1:$DH$127,$DF67,FALSE)</f>
        <v>11135921.7206716</v>
      </c>
      <c r="O67" s="157">
        <f>HLOOKUP(O$1,[5]DatosVinculos!$B$1:$DH$127,$DF67,FALSE)</f>
        <v>1577587.4970000004</v>
      </c>
      <c r="P67" s="157">
        <f>HLOOKUP(P$1,[5]DatosVinculos!$B$1:$DH$127,$DF67,FALSE)</f>
        <v>1975984.02369086</v>
      </c>
      <c r="Q67" s="157">
        <f>HLOOKUP(Q$1,[5]DatosVinculos!$B$1:$DH$127,$DF67,FALSE)</f>
        <v>8836082.7237716429</v>
      </c>
      <c r="R67" s="157">
        <f>HLOOKUP(R$1,[5]DatosVinculos!$B$1:$DH$127,$DF67,FALSE)</f>
        <v>9183734.1884352192</v>
      </c>
      <c r="S67" s="157">
        <f>HLOOKUP(S$1,[5]DatosVinculos!$B$1:$DH$127,$DF67,FALSE)</f>
        <v>411467.24829999998</v>
      </c>
      <c r="T67" s="157">
        <f>HLOOKUP(T$1,[5]DatosVinculos!$B$1:$DH$127,$DF67,FALSE)</f>
        <v>455411.11930449202</v>
      </c>
      <c r="U67" s="157">
        <f>HLOOKUP(U$1,[5]DatosVinculos!$B$1:$DH$127,$DF67,FALSE)</f>
        <v>8424615.4757000003</v>
      </c>
      <c r="V67" s="157">
        <f>HLOOKUP(V$1,[5]DatosVinculos!$B$1:$DH$127,$DF67,FALSE)</f>
        <v>8721720.6421919204</v>
      </c>
      <c r="W67" s="157">
        <f>HLOOKUP(W$1,[5]DatosVinculos!$B$1:$DH$127,$DF67,FALSE)</f>
        <v>2888976.5279428908</v>
      </c>
      <c r="X67" s="157">
        <f>HLOOKUP(X$1,[5]DatosVinculos!$B$1:$DH$127,$DF67,FALSE)</f>
        <v>2900477.8028564798</v>
      </c>
      <c r="Y67" s="157">
        <f>HLOOKUP(Y$1,[5]DatosVinculos!$B$1:$DH$127,$DF67,FALSE)</f>
        <v>375740.07665625005</v>
      </c>
      <c r="Z67" s="157">
        <f>HLOOKUP(Z$1,[5]DatosVinculos!$B$1:$DH$127,$DF67,FALSE)</f>
        <v>2542163.5274273599</v>
      </c>
      <c r="AA67" s="157">
        <f>HLOOKUP(AA$1,[5]DatosVinculos!$B$1:$DH$127,$DF67,FALSE)</f>
        <v>-176.9</v>
      </c>
      <c r="AB67" s="157">
        <f>HLOOKUP(AB$1,[5]DatosVinculos!$B$1:$DH$127,$DF67,FALSE)</f>
        <v>68.442346380044583</v>
      </c>
      <c r="AC67" s="157">
        <f>HLOOKUP(AC$1,[5]DatosVinculos!$B$1:$DH$127,$DF67,FALSE)</f>
        <v>68.566787336859406</v>
      </c>
      <c r="AD67" s="157">
        <f>HLOOKUP(AD$1,[5]DatosVinculos!$B$1:$DH$127,$DF67,FALSE)</f>
        <v>76.246061354103645</v>
      </c>
      <c r="AE67" s="157">
        <f>HLOOKUP(AE$1,[5]DatosVinculos!$B$1:$DH$127,$DF67,FALSE)</f>
        <v>76.275523933155</v>
      </c>
      <c r="AF67" s="157">
        <f>HLOOKUP(AF$1,[5]DatosVinculos!$B$1:$DH$127,$DF67,FALSE)</f>
        <v>107.2014176</v>
      </c>
      <c r="AG67" s="157">
        <f>HLOOKUP(AG$1,[5]DatosVinculos!$B$1:$DH$127,$DF67,FALSE)</f>
        <v>107.282890249395</v>
      </c>
      <c r="AH67" s="157">
        <f>HLOOKUP(AH$1,[5]DatosVinculos!$B$1:$DH$127,$DF67,FALSE)</f>
        <v>61.273260313333338</v>
      </c>
      <c r="AI67" s="157">
        <f>HLOOKUP(AI$1,[5]DatosVinculos!$B$1:$DH$127,$DF67,FALSE)</f>
        <v>61.247653673197199</v>
      </c>
      <c r="AJ67" s="157">
        <f>HLOOKUP(AJ$1,[5]DatosVinculos!$B$1:$DH$127,$DF67,FALSE)</f>
        <v>3</v>
      </c>
      <c r="AK67" s="157">
        <f>HLOOKUP(AK$1,[5]DatosVinculos!$B$1:$DH$127,$DF67,FALSE)</f>
        <v>3</v>
      </c>
      <c r="AL67" s="157">
        <f>HLOOKUP(AL$1,[5]DatosVinculos!$B$1:$DH$127,$DF67,FALSE)</f>
        <v>4.5409090909090901</v>
      </c>
      <c r="AM67" s="157">
        <f>HLOOKUP(AM$1,[5]DatosVinculos!$B$1:$DH$127,$DF67,FALSE)</f>
        <v>89.807629293333306</v>
      </c>
      <c r="AN67" s="157">
        <f>HLOOKUP(AN$1,[5]DatosVinculos!$B$1:$DH$127,$DF67,FALSE)</f>
        <v>574.35046875</v>
      </c>
      <c r="AO67" s="157">
        <f>HLOOKUP(AO$1,[5]DatosVinculos!$B$1:$DH$127,$DF67,FALSE)</f>
        <v>0.80013305512715804</v>
      </c>
      <c r="AP67" s="157">
        <f>HLOOKUP(AP$1,[5]DatosVinculos!$B$1:$DH$127,$DF67,FALSE)</f>
        <v>28.766666666666701</v>
      </c>
      <c r="AQ67" s="157">
        <f>HLOOKUP(AQ$1,[5]DatosVinculos!$B$1:$DH$127,$DF67,FALSE)</f>
        <v>153.250199866667</v>
      </c>
      <c r="AR67" s="157">
        <f>HLOOKUP(AR$1,[5]DatosVinculos!$B$1:$DH$127,$DF67,FALSE)</f>
        <v>109.40244250000001</v>
      </c>
      <c r="AS67" s="157">
        <f>HLOOKUP(AS$1,[5]DatosVinculos!$B$1:$DH$127,$DF67,FALSE)</f>
        <v>5.3364160937499996</v>
      </c>
      <c r="AT67" s="157">
        <f>HLOOKUP(AT$1,[5]DatosVinculos!$B$1:$DH$127,$DF67,FALSE)</f>
        <v>5.5933333333333337</v>
      </c>
      <c r="AU67" s="157">
        <f>HLOOKUP(AU$1,[5]DatosVinculos!$B$1:$DH$127,$DF67,FALSE)</f>
        <v>196.666666666667</v>
      </c>
      <c r="AV67" s="157">
        <f>HLOOKUP(AV$1,[5]DatosVinculos!$B$1:$DH$127,$DF67,FALSE)</f>
        <v>196.666666666667</v>
      </c>
      <c r="AW67" s="157">
        <f>HLOOKUP(AW$1,[5]DatosVinculos!$B$1:$DH$127,$DF67,FALSE)</f>
        <v>66.633523208769006</v>
      </c>
      <c r="AX67" s="157">
        <f>HLOOKUP(AX$1,[5]DatosVinculos!$B$1:$DH$127,$DF67,FALSE)</f>
        <v>95.187123176022965</v>
      </c>
      <c r="AY67" s="157">
        <f>HLOOKUP(AY$1,[5]DatosVinculos!$B$1:$DH$127,$DF67,FALSE)</f>
        <v>94.820013223203603</v>
      </c>
      <c r="AZ67" s="157">
        <f>HLOOKUP(AZ$1,[5]DatosVinculos!$B$1:$DH$127,$DF67,FALSE)</f>
        <v>683327.55120165017</v>
      </c>
      <c r="BA67" s="157">
        <f>HLOOKUP(BA$1,[5]DatosVinculos!$B$1:$DH$127,$DF67,FALSE)</f>
        <v>680692.14909406402</v>
      </c>
      <c r="BB67" s="157">
        <f>HLOOKUP(BB$1,[5]DatosVinculos!$B$1:$DH$127,$DF67,FALSE)</f>
        <v>65.148300553333328</v>
      </c>
      <c r="BC67" s="157">
        <f>HLOOKUP(BC$1,[5]DatosVinculos!$B$1:$DH$127,$DF67,FALSE)</f>
        <v>65.018286116654295</v>
      </c>
      <c r="BD67" s="157">
        <f>HLOOKUP(BD$1,[5]DatosVinculos!$B$1:$DH$127,$DF67,FALSE)</f>
        <v>467685.40950370993</v>
      </c>
      <c r="BE67" s="157">
        <f>HLOOKUP(BE$1,[5]DatosVinculos!$B$1:$DH$127,$DF67,FALSE)</f>
        <v>466752.06428206799</v>
      </c>
      <c r="BF67" s="157">
        <f>HLOOKUP(BF$1,[5]DatosVinculos!$B$1:$DH$127,$DF67,FALSE)</f>
        <v>97.749196857127217</v>
      </c>
      <c r="BG67" s="157">
        <f>HLOOKUP(BG$1,[5]DatosVinculos!$B$1:$DH$127,$DF67,FALSE)</f>
        <v>97.291579291547293</v>
      </c>
      <c r="BH67" s="157">
        <f>HLOOKUP(BH$1,[5]DatosVinculos!$B$1:$DH$127,$DF67,FALSE)</f>
        <v>653385.36351825949</v>
      </c>
      <c r="BI67" s="157">
        <f>HLOOKUP(BI$1,[5]DatosVinculos!$B$1:$DH$127,$DF67,FALSE)</f>
        <v>650326.508518107</v>
      </c>
      <c r="BJ67" s="157">
        <f>HLOOKUP(BJ$1,[5]DatosVinculos!$B$1:$DH$127,$DF67,FALSE)</f>
        <v>66.901843896666662</v>
      </c>
      <c r="BK67" s="157">
        <f>HLOOKUP(BK$1,[5]DatosVinculos!$B$1:$DH$127,$DF67,FALSE)</f>
        <v>66.7023273079798</v>
      </c>
      <c r="BL67" s="157">
        <f>HLOOKUP(BL$1,[5]DatosVinculos!$B$1:$DH$127,$DF67,FALSE)</f>
        <v>447192.2736956806</v>
      </c>
      <c r="BM67" s="157">
        <f>HLOOKUP(BM$1,[5]DatosVinculos!$B$1:$DH$127,$DF67,FALSE)</f>
        <v>445858.64413143898</v>
      </c>
      <c r="BN67" s="157">
        <f>HLOOKUP(BN$1,[5]DatosVinculos!$B$1:$DH$127,$DF67,FALSE)</f>
        <v>93.1071834477316</v>
      </c>
      <c r="BO67" s="157">
        <f>HLOOKUP(BO$1,[5]DatosVinculos!$B$1:$DH$127,$DF67,FALSE)</f>
        <v>92.629635513020702</v>
      </c>
      <c r="BP67" s="157">
        <f>HLOOKUP(BP$1,[5]DatosVinculos!$B$1:$DH$127,$DF67,FALSE)</f>
        <v>398275.4399723094</v>
      </c>
      <c r="BQ67" s="157">
        <f>HLOOKUP(BQ$1,[5]DatosVinculos!$B$1:$DH$127,$DF67,FALSE)</f>
        <v>396232.68014673499</v>
      </c>
      <c r="BR67" s="157">
        <f>HLOOKUP(BR$1,[5]DatosVinculos!$B$1:$DH$127,$DF67,FALSE)</f>
        <v>63.724741000000002</v>
      </c>
      <c r="BS67" s="157">
        <f>HLOOKUP(BS$1,[5]DatosVinculos!$B$1:$DH$127,$DF67,FALSE)</f>
        <v>63.491084394893903</v>
      </c>
      <c r="BT67" s="157">
        <f>HLOOKUP(BT$1,[5]DatosVinculos!$B$1:$DH$127,$DF67,FALSE)</f>
        <v>272589.05617249454</v>
      </c>
      <c r="BU67" s="157">
        <f>HLOOKUP(BU$1,[5]DatosVinculos!$B$1:$DH$127,$DF67,FALSE)</f>
        <v>271589.56629638298</v>
      </c>
      <c r="BV67" s="157">
        <f>HLOOKUP(BV$1,[5]DatosVinculos!$B$1:$DH$127,$DF67,FALSE)</f>
        <v>80.412151342286407</v>
      </c>
      <c r="BW67" s="157">
        <f>HLOOKUP(BW$1,[5]DatosVinculos!$B$1:$DH$127,$DF67,FALSE)</f>
        <v>80.402350406337504</v>
      </c>
      <c r="BX67" s="157">
        <f>HLOOKUP(BX$1,[5]DatosVinculos!$B$1:$DH$127,$DF67,FALSE)</f>
        <v>832029.21406570659</v>
      </c>
      <c r="BY67" s="157">
        <f>HLOOKUP(BY$1,[5]DatosVinculos!$B$1:$DH$127,$DF67,FALSE)</f>
        <v>831927.80321076303</v>
      </c>
      <c r="BZ67" s="157">
        <f>HLOOKUP(BZ$1,[5]DatosVinculos!$B$1:$DH$127,$DF67,FALSE)</f>
        <v>55.035963153333334</v>
      </c>
      <c r="CA67" s="157">
        <f>HLOOKUP(CA$1,[5]DatosVinculos!$B$1:$DH$127,$DF67,FALSE)</f>
        <v>55.110401853552503</v>
      </c>
      <c r="CB67" s="157">
        <f>HLOOKUP(CB$1,[5]DatosVinculos!$B$1:$DH$127,$DF67,FALSE)</f>
        <v>569460.31667401351</v>
      </c>
      <c r="CC67" s="157">
        <f>HLOOKUP(CC$1,[5]DatosVinculos!$B$1:$DH$127,$DF67,FALSE)</f>
        <v>570230.53824174404</v>
      </c>
      <c r="CD67" s="157">
        <f>HLOOKUP(CD$1,[5]DatosVinculos!$B$1:$DH$127,$DF67,FALSE)</f>
        <v>94.081148882763827</v>
      </c>
      <c r="CE67" s="157">
        <f>HLOOKUP(CE$1,[5]DatosVinculos!$B$1:$DH$127,$DF67,FALSE)</f>
        <v>93.549985043951295</v>
      </c>
      <c r="CF67" s="157">
        <f>HLOOKUP(CF$1,[5]DatosVinculos!$B$1:$DH$127,$DF67,FALSE)</f>
        <v>376471.15288543567</v>
      </c>
      <c r="CG67" s="157">
        <f>HLOOKUP(CG$1,[5]DatosVinculos!$B$1:$DH$127,$DF67,FALSE)</f>
        <v>374345.67009514198</v>
      </c>
      <c r="CH67" s="157">
        <f>HLOOKUP(CH$1,[5]DatosVinculos!$B$1:$DH$127,$DF67,FALSE)</f>
        <v>64.39134579666667</v>
      </c>
      <c r="CI67" s="157">
        <f>HLOOKUP(CI$1,[5]DatosVinculos!$B$1:$DH$127,$DF67,FALSE)</f>
        <v>64.129427342891603</v>
      </c>
      <c r="CJ67" s="157">
        <f>HLOOKUP(CJ$1,[5]DatosVinculos!$B$1:$DH$127,$DF67,FALSE)</f>
        <v>257665.6904787971</v>
      </c>
      <c r="CK67" s="157">
        <f>HLOOKUP(CK$1,[5]DatosVinculos!$B$1:$DH$127,$DF67,FALSE)</f>
        <v>256617.608653339</v>
      </c>
      <c r="CL67" s="157">
        <f>HLOOKUP(CL$1,[5]DatosVinculos!$B$1:$DH$127,$DF67,FALSE)</f>
        <v>5682.511262</v>
      </c>
      <c r="CM67" s="157">
        <f>HLOOKUP(CM$1,[5]DatosVinculos!$B$1:$DH$127,$DF67,FALSE)</f>
        <v>5683.87325790675</v>
      </c>
      <c r="CN67" s="157">
        <f>HLOOKUP(CN$1,[5]DatosVinculos!$B$1:$DH$127,$DF67,FALSE)</f>
        <v>160.68330950000001</v>
      </c>
      <c r="CO67" s="157">
        <f>HLOOKUP(CO$1,[5]DatosVinculos!$B$1:$DH$127,$DF67,FALSE)</f>
        <v>162.24790902463999</v>
      </c>
      <c r="CP67" s="157">
        <f>HLOOKUP(CP$1,[5]DatosVinculos!$B$1:$DH$127,$DF67,FALSE)</f>
        <v>44.067802</v>
      </c>
      <c r="CQ67" s="157">
        <f>HLOOKUP(CQ$1,[5]DatosVinculos!$B$1:$DH$127,$DF67,FALSE)</f>
        <v>44.265304768948603</v>
      </c>
      <c r="CR67" s="157">
        <f>HLOOKUP(CR$1,[5]DatosVinculos!$B$1:$DH$127,$DF67,FALSE)</f>
        <v>42.003774999999997</v>
      </c>
      <c r="CS67" s="157">
        <f>HLOOKUP(CS$1,[5]DatosVinculos!$B$1:$DH$127,$DF67,FALSE)</f>
        <v>42.559390047254801</v>
      </c>
      <c r="CT67" s="157">
        <f>HLOOKUP(CT$1,[5]DatosVinculos!$B$1:$DH$127,$DF67,FALSE)</f>
        <v>5428.0532409999996</v>
      </c>
      <c r="CU67" s="157">
        <f>HLOOKUP(CU$1,[5]DatosVinculos!$B$1:$DH$127,$DF67,FALSE)</f>
        <v>5428.81834503968</v>
      </c>
      <c r="CV67" s="157">
        <f>HLOOKUP(CV$1,[5]DatosVinculos!$B$1:$DH$127,$DF67,FALSE)</f>
        <v>44.238087450000002</v>
      </c>
      <c r="CW67" s="157">
        <f>HLOOKUP(CW$1,[5]DatosVinculos!$B$1:$DH$127,$DF67,FALSE)</f>
        <v>44.375131717684297</v>
      </c>
      <c r="CX67" s="157">
        <f>HLOOKUP(CX$1,[5]DatosVinculos!$B$1:$DH$127,$DF67,FALSE)</f>
        <v>11168.57627</v>
      </c>
      <c r="CY67" s="157">
        <f>HLOOKUP(CY$1,[5]DatosVinculos!$B$1:$DH$127,$DF67,FALSE)</f>
        <v>6314.2414390000004</v>
      </c>
      <c r="CZ67" s="157">
        <f>HLOOKUP(CZ$1,[5]DatosVinculos!$B$1:$DH$127,$DF67,FALSE)</f>
        <v>6315.6116893594399</v>
      </c>
      <c r="DA67" s="157">
        <f>HLOOKUP(DA$1,[5]DatosVinculos!$B$1:$DH$127,$DF67,FALSE)</f>
        <v>10.0048467</v>
      </c>
      <c r="DB67" s="157">
        <f>HLOOKUP(DB$1,[5]DatosVinculos!$B$1:$DH$127,$DF67,FALSE)</f>
        <v>9.9952228165289903</v>
      </c>
      <c r="DC67" s="157">
        <f>HLOOKUP(DC$1,[5]DatosVinculos!$B$1:$DH$127,$DF67,FALSE)</f>
        <v>1.4971447361744341</v>
      </c>
      <c r="DD67" s="157">
        <f>HLOOKUP(DD$1,[5]DatosVinculos!$B$1:$DH$127,$DF67,FALSE)</f>
        <v>1.2782470784181901</v>
      </c>
      <c r="DF67">
        <v>67</v>
      </c>
    </row>
    <row r="68" spans="1:110">
      <c r="A68" t="s">
        <v>72</v>
      </c>
      <c r="B68" s="157">
        <f>HLOOKUP(B$1,[5]DatosVinculos!$B$1:$DH$127,$DF68,FALSE)</f>
        <v>17043467.43</v>
      </c>
      <c r="C68" s="157">
        <f>HLOOKUP(C$1,[5]DatosVinculos!$B$1:$DH$127,$DF68,FALSE)</f>
        <v>16945961.5605052</v>
      </c>
      <c r="D68" s="157">
        <f>HLOOKUP(D$1,[5]DatosVinculos!$B$1:$DH$127,$DF68,FALSE)</f>
        <v>11255626.26</v>
      </c>
      <c r="E68" s="157">
        <f>HLOOKUP(E$1,[5]DatosVinculos!$B$1:$DH$127,$DF68,FALSE)</f>
        <v>11999833.33</v>
      </c>
      <c r="F68" s="157">
        <f>HLOOKUP(F$1,[5]DatosVinculos!$B$1:$DH$127,$DF68,FALSE)</f>
        <v>11909564.484664399</v>
      </c>
      <c r="G68" s="157">
        <f>HLOOKUP(G$1,[5]DatosVinculos!$B$1:$DH$127,$DF68,FALSE)</f>
        <v>4086452.5019999999</v>
      </c>
      <c r="H68" s="157">
        <f>HLOOKUP(H$1,[5]DatosVinculos!$B$1:$DH$127,$DF68,FALSE)</f>
        <v>4059292.5472174301</v>
      </c>
      <c r="I68" s="157">
        <f>HLOOKUP(I$1,[5]DatosVinculos!$B$1:$DH$127,$DF68,FALSE)</f>
        <v>3476741.0690000001</v>
      </c>
      <c r="J68" s="157">
        <f>HLOOKUP(J$1,[5]DatosVinculos!$B$1:$DH$127,$DF68,FALSE)</f>
        <v>3475519.4288423099</v>
      </c>
      <c r="K68" s="157">
        <f>HLOOKUP(K$1,[5]DatosVinculos!$B$1:$DH$127,$DF68,FALSE)</f>
        <v>3179733.7829999998</v>
      </c>
      <c r="L68" s="157">
        <f>HLOOKUP(L$1,[5]DatosVinculos!$B$1:$DH$127,$DF68,FALSE)</f>
        <v>3164534.1552221798</v>
      </c>
      <c r="M68" s="157">
        <f>HLOOKUP(M$1,[5]DatosVinculos!$B$1:$DH$127,$DF68,FALSE)</f>
        <v>11280560.164105071</v>
      </c>
      <c r="N68" s="157">
        <f>HLOOKUP(N$1,[5]DatosVinculos!$B$1:$DH$127,$DF68,FALSE)</f>
        <v>11276250.407880399</v>
      </c>
      <c r="O68" s="157">
        <f>HLOOKUP(O$1,[5]DatosVinculos!$B$1:$DH$127,$DF68,FALSE)</f>
        <v>2064290.9440000006</v>
      </c>
      <c r="P68" s="157">
        <f>HLOOKUP(P$1,[5]DatosVinculos!$B$1:$DH$127,$DF68,FALSE)</f>
        <v>1988201.8834821701</v>
      </c>
      <c r="Q68" s="157">
        <f>HLOOKUP(Q$1,[5]DatosVinculos!$B$1:$DH$127,$DF68,FALSE)</f>
        <v>9244010.0723950639</v>
      </c>
      <c r="R68" s="157">
        <f>HLOOKUP(R$1,[5]DatosVinculos!$B$1:$DH$127,$DF68,FALSE)</f>
        <v>9302800.8404167797</v>
      </c>
      <c r="S68" s="157">
        <f>HLOOKUP(S$1,[5]DatosVinculos!$B$1:$DH$127,$DF68,FALSE)</f>
        <v>487927.42340000003</v>
      </c>
      <c r="T68" s="157">
        <f>HLOOKUP(T$1,[5]DatosVinculos!$B$1:$DH$127,$DF68,FALSE)</f>
        <v>474537.95064500102</v>
      </c>
      <c r="U68" s="157">
        <f>HLOOKUP(U$1,[5]DatosVinculos!$B$1:$DH$127,$DF68,FALSE)</f>
        <v>8756082.6495999992</v>
      </c>
      <c r="V68" s="157">
        <f>HLOOKUP(V$1,[5]DatosVinculos!$B$1:$DH$127,$DF68,FALSE)</f>
        <v>8827704.6840159595</v>
      </c>
      <c r="W68" s="157">
        <f>HLOOKUP(W$1,[5]DatosVinculos!$B$1:$DH$127,$DF68,FALSE)</f>
        <v>2817513.7292919429</v>
      </c>
      <c r="X68" s="157">
        <f>HLOOKUP(X$1,[5]DatosVinculos!$B$1:$DH$127,$DF68,FALSE)</f>
        <v>2851603.8547073398</v>
      </c>
      <c r="Y68" s="157">
        <f>HLOOKUP(Y$1,[5]DatosVinculos!$B$1:$DH$127,$DF68,FALSE)</f>
        <v>417419.23967213108</v>
      </c>
      <c r="Z68" s="157">
        <f>HLOOKUP(Z$1,[5]DatosVinculos!$B$1:$DH$127,$DF68,FALSE)</f>
        <v>3405596.1491081538</v>
      </c>
      <c r="AA68" s="157">
        <f>HLOOKUP(AA$1,[5]DatosVinculos!$B$1:$DH$127,$DF68,FALSE)</f>
        <v>-164.8</v>
      </c>
      <c r="AB68" s="157">
        <f>HLOOKUP(AB$1,[5]DatosVinculos!$B$1:$DH$127,$DF68,FALSE)</f>
        <v>69.114274183735532</v>
      </c>
      <c r="AC68" s="157">
        <f>HLOOKUP(AC$1,[5]DatosVinculos!$B$1:$DH$127,$DF68,FALSE)</f>
        <v>69.1010258351169</v>
      </c>
      <c r="AD68" s="157">
        <f>HLOOKUP(AD$1,[5]DatosVinculos!$B$1:$DH$127,$DF68,FALSE)</f>
        <v>76.84048551019626</v>
      </c>
      <c r="AE68" s="157">
        <f>HLOOKUP(AE$1,[5]DatosVinculos!$B$1:$DH$127,$DF68,FALSE)</f>
        <v>76.696648060925199</v>
      </c>
      <c r="AF68" s="157">
        <f>HLOOKUP(AF$1,[5]DatosVinculos!$B$1:$DH$127,$DF68,FALSE)</f>
        <v>107.45010576666665</v>
      </c>
      <c r="AG68" s="157">
        <f>HLOOKUP(AG$1,[5]DatosVinculos!$B$1:$DH$127,$DF68,FALSE)</f>
        <v>107.216212460077</v>
      </c>
      <c r="AH68" s="157">
        <f>HLOOKUP(AH$1,[5]DatosVinculos!$B$1:$DH$127,$DF68,FALSE)</f>
        <v>61.949374779999999</v>
      </c>
      <c r="AI68" s="157">
        <f>HLOOKUP(AI$1,[5]DatosVinculos!$B$1:$DH$127,$DF68,FALSE)</f>
        <v>61.867419981443703</v>
      </c>
      <c r="AJ68" s="157">
        <f>HLOOKUP(AJ$1,[5]DatosVinculos!$B$1:$DH$127,$DF68,FALSE)</f>
        <v>3</v>
      </c>
      <c r="AK68" s="157">
        <f>HLOOKUP(AK$1,[5]DatosVinculos!$B$1:$DH$127,$DF68,FALSE)</f>
        <v>3</v>
      </c>
      <c r="AL68" s="157">
        <f>HLOOKUP(AL$1,[5]DatosVinculos!$B$1:$DH$127,$DF68,FALSE)</f>
        <v>3.7266666666666701</v>
      </c>
      <c r="AM68" s="157">
        <f>HLOOKUP(AM$1,[5]DatosVinculos!$B$1:$DH$127,$DF68,FALSE)</f>
        <v>91.981607546666694</v>
      </c>
      <c r="AN68" s="157">
        <f>HLOOKUP(AN$1,[5]DatosVinculos!$B$1:$DH$127,$DF68,FALSE)</f>
        <v>606.36147540983598</v>
      </c>
      <c r="AO68" s="157">
        <f>HLOOKUP(AO$1,[5]DatosVinculos!$B$1:$DH$127,$DF68,FALSE)</f>
        <v>0.74916386948501601</v>
      </c>
      <c r="AP68" s="157">
        <f>HLOOKUP(AP$1,[5]DatosVinculos!$B$1:$DH$127,$DF68,FALSE)</f>
        <v>27.866666666666699</v>
      </c>
      <c r="AQ68" s="157">
        <f>HLOOKUP(AQ$1,[5]DatosVinculos!$B$1:$DH$127,$DF68,FALSE)</f>
        <v>150.02905799999999</v>
      </c>
      <c r="AR68" s="157">
        <f>HLOOKUP(AR$1,[5]DatosVinculos!$B$1:$DH$127,$DF68,FALSE)</f>
        <v>109.7609265</v>
      </c>
      <c r="AS68" s="157">
        <f>HLOOKUP(AS$1,[5]DatosVinculos!$B$1:$DH$127,$DF68,FALSE)</f>
        <v>4.1697749180327897</v>
      </c>
      <c r="AT68" s="157">
        <f>HLOOKUP(AT$1,[5]DatosVinculos!$B$1:$DH$127,$DF68,FALSE)</f>
        <v>4.3266666666666671</v>
      </c>
      <c r="AU68" s="157">
        <f>HLOOKUP(AU$1,[5]DatosVinculos!$B$1:$DH$127,$DF68,FALSE)</f>
        <v>177.666666666667</v>
      </c>
      <c r="AV68" s="157">
        <f>HLOOKUP(AV$1,[5]DatosVinculos!$B$1:$DH$127,$DF68,FALSE)</f>
        <v>177.666666666667</v>
      </c>
      <c r="AW68" s="157">
        <f>HLOOKUP(AW$1,[5]DatosVinculos!$B$1:$DH$127,$DF68,FALSE)</f>
        <v>66.091873383717001</v>
      </c>
      <c r="AX68" s="157">
        <f>HLOOKUP(AX$1,[5]DatosVinculos!$B$1:$DH$127,$DF68,FALSE)</f>
        <v>95.485995104125138</v>
      </c>
      <c r="AY68" s="157">
        <f>HLOOKUP(AY$1,[5]DatosVinculos!$B$1:$DH$127,$DF68,FALSE)</f>
        <v>95.393139251503499</v>
      </c>
      <c r="AZ68" s="157">
        <f>HLOOKUP(AZ$1,[5]DatosVinculos!$B$1:$DH$127,$DF68,FALSE)</f>
        <v>685473.08744582592</v>
      </c>
      <c r="BA68" s="157">
        <f>HLOOKUP(BA$1,[5]DatosVinculos!$B$1:$DH$127,$DF68,FALSE)</f>
        <v>684806.49557658494</v>
      </c>
      <c r="BB68" s="157">
        <f>HLOOKUP(BB$1,[5]DatosVinculos!$B$1:$DH$127,$DF68,FALSE)</f>
        <v>65.994452463333332</v>
      </c>
      <c r="BC68" s="157">
        <f>HLOOKUP(BC$1,[5]DatosVinculos!$B$1:$DH$127,$DF68,FALSE)</f>
        <v>65.925186508774104</v>
      </c>
      <c r="BD68" s="157">
        <f>HLOOKUP(BD$1,[5]DatosVinculos!$B$1:$DH$127,$DF68,FALSE)</f>
        <v>473759.74911302532</v>
      </c>
      <c r="BE68" s="157">
        <f>HLOOKUP(BE$1,[5]DatosVinculos!$B$1:$DH$127,$DF68,FALSE)</f>
        <v>473262.50396563997</v>
      </c>
      <c r="BF68" s="157">
        <f>HLOOKUP(BF$1,[5]DatosVinculos!$B$1:$DH$127,$DF68,FALSE)</f>
        <v>98.004927004316741</v>
      </c>
      <c r="BG68" s="157">
        <f>HLOOKUP(BG$1,[5]DatosVinculos!$B$1:$DH$127,$DF68,FALSE)</f>
        <v>97.877754641329005</v>
      </c>
      <c r="BH68" s="157">
        <f>HLOOKUP(BH$1,[5]DatosVinculos!$B$1:$DH$127,$DF68,FALSE)</f>
        <v>655094.74160581781</v>
      </c>
      <c r="BI68" s="157">
        <f>HLOOKUP(BI$1,[5]DatosVinculos!$B$1:$DH$127,$DF68,FALSE)</f>
        <v>654244.68285098101</v>
      </c>
      <c r="BJ68" s="157">
        <f>HLOOKUP(BJ$1,[5]DatosVinculos!$B$1:$DH$127,$DF68,FALSE)</f>
        <v>67.735393963333337</v>
      </c>
      <c r="BK68" s="157">
        <f>HLOOKUP(BK$1,[5]DatosVinculos!$B$1:$DH$127,$DF68,FALSE)</f>
        <v>67.636101910723298</v>
      </c>
      <c r="BL68" s="157">
        <f>HLOOKUP(BL$1,[5]DatosVinculos!$B$1:$DH$127,$DF68,FALSE)</f>
        <v>452763.97587667871</v>
      </c>
      <c r="BM68" s="157">
        <f>HLOOKUP(BM$1,[5]DatosVinculos!$B$1:$DH$127,$DF68,FALSE)</f>
        <v>452100.27759617602</v>
      </c>
      <c r="BN68" s="157">
        <f>HLOOKUP(BN$1,[5]DatosVinculos!$B$1:$DH$127,$DF68,FALSE)</f>
        <v>93.210510825504983</v>
      </c>
      <c r="BO68" s="157">
        <f>HLOOKUP(BO$1,[5]DatosVinculos!$B$1:$DH$127,$DF68,FALSE)</f>
        <v>93.176272511630202</v>
      </c>
      <c r="BP68" s="157">
        <f>HLOOKUP(BP$1,[5]DatosVinculos!$B$1:$DH$127,$DF68,FALSE)</f>
        <v>398717.43333222007</v>
      </c>
      <c r="BQ68" s="157">
        <f>HLOOKUP(BQ$1,[5]DatosVinculos!$B$1:$DH$127,$DF68,FALSE)</f>
        <v>398570.97546474199</v>
      </c>
      <c r="BR68" s="157">
        <f>HLOOKUP(BR$1,[5]DatosVinculos!$B$1:$DH$127,$DF68,FALSE)</f>
        <v>64.421768020000002</v>
      </c>
      <c r="BS68" s="157">
        <f>HLOOKUP(BS$1,[5]DatosVinculos!$B$1:$DH$127,$DF68,FALSE)</f>
        <v>64.383322686789796</v>
      </c>
      <c r="BT68" s="157">
        <f>HLOOKUP(BT$1,[5]DatosVinculos!$B$1:$DH$127,$DF68,FALSE)</f>
        <v>275570.6600915835</v>
      </c>
      <c r="BU68" s="157">
        <f>HLOOKUP(BU$1,[5]DatosVinculos!$B$1:$DH$127,$DF68,FALSE)</f>
        <v>275406.20627178601</v>
      </c>
      <c r="BV68" s="157">
        <f>HLOOKUP(BV$1,[5]DatosVinculos!$B$1:$DH$127,$DF68,FALSE)</f>
        <v>80.993008619107727</v>
      </c>
      <c r="BW68" s="157">
        <f>HLOOKUP(BW$1,[5]DatosVinculos!$B$1:$DH$127,$DF68,FALSE)</f>
        <v>80.924969467366907</v>
      </c>
      <c r="BX68" s="157">
        <f>HLOOKUP(BX$1,[5]DatosVinculos!$B$1:$DH$127,$DF68,FALSE)</f>
        <v>838039.37814477447</v>
      </c>
      <c r="BY68" s="157">
        <f>HLOOKUP(BY$1,[5]DatosVinculos!$B$1:$DH$127,$DF68,FALSE)</f>
        <v>837335.37307881599</v>
      </c>
      <c r="BZ68" s="157">
        <f>HLOOKUP(BZ$1,[5]DatosVinculos!$B$1:$DH$127,$DF68,FALSE)</f>
        <v>55.977730046666665</v>
      </c>
      <c r="CA68" s="157">
        <f>HLOOKUP(CA$1,[5]DatosVinculos!$B$1:$DH$127,$DF68,FALSE)</f>
        <v>55.931169260850403</v>
      </c>
      <c r="CB68" s="157">
        <f>HLOOKUP(CB$1,[5]DatosVinculos!$B$1:$DH$127,$DF68,FALSE)</f>
        <v>579204.83357865165</v>
      </c>
      <c r="CC68" s="157">
        <f>HLOOKUP(CC$1,[5]DatosVinculos!$B$1:$DH$127,$DF68,FALSE)</f>
        <v>578723.06641556497</v>
      </c>
      <c r="CD68" s="157">
        <f>HLOOKUP(CD$1,[5]DatosVinculos!$B$1:$DH$127,$DF68,FALSE)</f>
        <v>94.154884069732617</v>
      </c>
      <c r="CE68" s="157">
        <f>HLOOKUP(CE$1,[5]DatosVinculos!$B$1:$DH$127,$DF68,FALSE)</f>
        <v>94.126470238418094</v>
      </c>
      <c r="CF68" s="157">
        <f>HLOOKUP(CF$1,[5]DatosVinculos!$B$1:$DH$127,$DF68,FALSE)</f>
        <v>376766.20849621436</v>
      </c>
      <c r="CG68" s="157">
        <f>HLOOKUP(CG$1,[5]DatosVinculos!$B$1:$DH$127,$DF68,FALSE)</f>
        <v>376652.508908391</v>
      </c>
      <c r="CH68" s="157">
        <f>HLOOKUP(CH$1,[5]DatosVinculos!$B$1:$DH$127,$DF68,FALSE)</f>
        <v>65.074464733333329</v>
      </c>
      <c r="CI68" s="157">
        <f>HLOOKUP(CI$1,[5]DatosVinculos!$B$1:$DH$127,$DF68,FALSE)</f>
        <v>65.036662571576599</v>
      </c>
      <c r="CJ68" s="157">
        <f>HLOOKUP(CJ$1,[5]DatosVinculos!$B$1:$DH$127,$DF68,FALSE)</f>
        <v>260399.23037173826</v>
      </c>
      <c r="CK68" s="157">
        <f>HLOOKUP(CK$1,[5]DatosVinculos!$B$1:$DH$127,$DF68,FALSE)</f>
        <v>260247.962837784</v>
      </c>
      <c r="CL68" s="157">
        <f>HLOOKUP(CL$1,[5]DatosVinculos!$B$1:$DH$127,$DF68,FALSE)</f>
        <v>5758.7140049999998</v>
      </c>
      <c r="CM68" s="157">
        <f>HLOOKUP(CM$1,[5]DatosVinculos!$B$1:$DH$127,$DF68,FALSE)</f>
        <v>5760.2405226400597</v>
      </c>
      <c r="CN68" s="157">
        <f>HLOOKUP(CN$1,[5]DatosVinculos!$B$1:$DH$127,$DF68,FALSE)</f>
        <v>167.13264820000001</v>
      </c>
      <c r="CO68" s="157">
        <f>HLOOKUP(CO$1,[5]DatosVinculos!$B$1:$DH$127,$DF68,FALSE)</f>
        <v>163.73485820124299</v>
      </c>
      <c r="CP68" s="157">
        <f>HLOOKUP(CP$1,[5]DatosVinculos!$B$1:$DH$127,$DF68,FALSE)</f>
        <v>43.946810999999997</v>
      </c>
      <c r="CQ68" s="157">
        <f>HLOOKUP(CQ$1,[5]DatosVinculos!$B$1:$DH$127,$DF68,FALSE)</f>
        <v>43.790008138277997</v>
      </c>
      <c r="CR68" s="157">
        <f>HLOOKUP(CR$1,[5]DatosVinculos!$B$1:$DH$127,$DF68,FALSE)</f>
        <v>43.373457000000002</v>
      </c>
      <c r="CS68" s="157">
        <f>HLOOKUP(CS$1,[5]DatosVinculos!$B$1:$DH$127,$DF68,FALSE)</f>
        <v>43.347206156002997</v>
      </c>
      <c r="CT68" s="157">
        <f>HLOOKUP(CT$1,[5]DatosVinculos!$B$1:$DH$127,$DF68,FALSE)</f>
        <v>5496.8275130000002</v>
      </c>
      <c r="CU68" s="157">
        <f>HLOOKUP(CU$1,[5]DatosVinculos!$B$1:$DH$127,$DF68,FALSE)</f>
        <v>5499.6826273280003</v>
      </c>
      <c r="CV68" s="157">
        <f>HLOOKUP(CV$1,[5]DatosVinculos!$B$1:$DH$127,$DF68,FALSE)</f>
        <v>44.034159080000002</v>
      </c>
      <c r="CW68" s="157">
        <f>HLOOKUP(CW$1,[5]DatosVinculos!$B$1:$DH$127,$DF68,FALSE)</f>
        <v>43.901001202323002</v>
      </c>
      <c r="CX68" s="157">
        <f>HLOOKUP(CX$1,[5]DatosVinculos!$B$1:$DH$127,$DF68,FALSE)</f>
        <v>11230.630859999999</v>
      </c>
      <c r="CY68" s="157">
        <f>HLOOKUP(CY$1,[5]DatosVinculos!$B$1:$DH$127,$DF68,FALSE)</f>
        <v>6379.097154</v>
      </c>
      <c r="CZ68" s="157">
        <f>HLOOKUP(CZ$1,[5]DatosVinculos!$B$1:$DH$127,$DF68,FALSE)</f>
        <v>6379.0902093603499</v>
      </c>
      <c r="DA68" s="157">
        <f>HLOOKUP(DA$1,[5]DatosVinculos!$B$1:$DH$127,$DF68,FALSE)</f>
        <v>9.7252500449999992</v>
      </c>
      <c r="DB68" s="157">
        <f>HLOOKUP(DB$1,[5]DatosVinculos!$B$1:$DH$127,$DF68,FALSE)</f>
        <v>9.7406219446272608</v>
      </c>
      <c r="DC68" s="157">
        <f>HLOOKUP(DC$1,[5]DatosVinculos!$B$1:$DH$127,$DF68,FALSE)</f>
        <v>1.3601715818399129</v>
      </c>
      <c r="DD68" s="157">
        <f>HLOOKUP(DD$1,[5]DatosVinculos!$B$1:$DH$127,$DF68,FALSE)</f>
        <v>1.4430760462654999</v>
      </c>
      <c r="DF68">
        <v>68</v>
      </c>
    </row>
    <row r="69" spans="1:110">
      <c r="A69" t="s">
        <v>73</v>
      </c>
      <c r="B69" s="157">
        <f>HLOOKUP(B$1,[5]DatosVinculos!$B$1:$DH$127,$DF69,FALSE)</f>
        <v>16547366.460000001</v>
      </c>
      <c r="C69" s="157">
        <f>HLOOKUP(C$1,[5]DatosVinculos!$B$1:$DH$127,$DF69,FALSE)</f>
        <v>16823571.759874299</v>
      </c>
      <c r="D69" s="157">
        <f>HLOOKUP(D$1,[5]DatosVinculos!$B$1:$DH$127,$DF69,FALSE)</f>
        <v>11096118.9</v>
      </c>
      <c r="E69" s="157">
        <f>HLOOKUP(E$1,[5]DatosVinculos!$B$1:$DH$127,$DF69,FALSE)</f>
        <v>11572903.039999999</v>
      </c>
      <c r="F69" s="157">
        <f>HLOOKUP(F$1,[5]DatosVinculos!$B$1:$DH$127,$DF69,FALSE)</f>
        <v>11793865.9362763</v>
      </c>
      <c r="G69" s="157">
        <f>HLOOKUP(G$1,[5]DatosVinculos!$B$1:$DH$127,$DF69,FALSE)</f>
        <v>4051161.1269999999</v>
      </c>
      <c r="H69" s="157">
        <f>HLOOKUP(H$1,[5]DatosVinculos!$B$1:$DH$127,$DF69,FALSE)</f>
        <v>4083628.1427309099</v>
      </c>
      <c r="I69" s="157">
        <f>HLOOKUP(I$1,[5]DatosVinculos!$B$1:$DH$127,$DF69,FALSE)</f>
        <v>3505059.1310000001</v>
      </c>
      <c r="J69" s="157">
        <f>HLOOKUP(J$1,[5]DatosVinculos!$B$1:$DH$127,$DF69,FALSE)</f>
        <v>3513252.2854078701</v>
      </c>
      <c r="K69" s="157">
        <f>HLOOKUP(K$1,[5]DatosVinculos!$B$1:$DH$127,$DF69,FALSE)</f>
        <v>3205472.4029999999</v>
      </c>
      <c r="L69" s="157">
        <f>HLOOKUP(L$1,[5]DatosVinculos!$B$1:$DH$127,$DF69,FALSE)</f>
        <v>3209870.2918545702</v>
      </c>
      <c r="M69" s="157">
        <f>HLOOKUP(M$1,[5]DatosVinculos!$B$1:$DH$127,$DF69,FALSE)</f>
        <v>11164424.502575193</v>
      </c>
      <c r="N69" s="157">
        <f>HLOOKUP(N$1,[5]DatosVinculos!$B$1:$DH$127,$DF69,FALSE)</f>
        <v>11201745.171731601</v>
      </c>
      <c r="O69" s="157">
        <f>HLOOKUP(O$1,[5]DatosVinculos!$B$1:$DH$127,$DF69,FALSE)</f>
        <v>2055103.4070000001</v>
      </c>
      <c r="P69" s="157">
        <f>HLOOKUP(P$1,[5]DatosVinculos!$B$1:$DH$127,$DF69,FALSE)</f>
        <v>1997480.9070964199</v>
      </c>
      <c r="Q69" s="157">
        <f>HLOOKUP(Q$1,[5]DatosVinculos!$B$1:$DH$127,$DF69,FALSE)</f>
        <v>9138385.4180429783</v>
      </c>
      <c r="R69" s="157">
        <f>HLOOKUP(R$1,[5]DatosVinculos!$B$1:$DH$127,$DF69,FALSE)</f>
        <v>9225098.4257512894</v>
      </c>
      <c r="S69" s="157">
        <f>HLOOKUP(S$1,[5]DatosVinculos!$B$1:$DH$127,$DF69,FALSE)</f>
        <v>443660.18890000001</v>
      </c>
      <c r="T69" s="157">
        <f>HLOOKUP(T$1,[5]DatosVinculos!$B$1:$DH$127,$DF69,FALSE)</f>
        <v>451811.67317097698</v>
      </c>
      <c r="U69" s="157">
        <f>HLOOKUP(U$1,[5]DatosVinculos!$B$1:$DH$127,$DF69,FALSE)</f>
        <v>8694725.2291000001</v>
      </c>
      <c r="V69" s="157">
        <f>HLOOKUP(V$1,[5]DatosVinculos!$B$1:$DH$127,$DF69,FALSE)</f>
        <v>8774221.01153698</v>
      </c>
      <c r="W69" s="157">
        <f>HLOOKUP(W$1,[5]DatosVinculos!$B$1:$DH$127,$DF69,FALSE)</f>
        <v>2753977.2753455481</v>
      </c>
      <c r="X69" s="157">
        <f>HLOOKUP(X$1,[5]DatosVinculos!$B$1:$DH$127,$DF69,FALSE)</f>
        <v>2842686.0501317098</v>
      </c>
      <c r="Y69" s="157">
        <f>HLOOKUP(Y$1,[5]DatosVinculos!$B$1:$DH$127,$DF69,FALSE)</f>
        <v>-79773.477749999991</v>
      </c>
      <c r="Z69" s="157">
        <f>HLOOKUP(Z$1,[5]DatosVinculos!$B$1:$DH$127,$DF69,FALSE)</f>
        <v>3435144.8016111385</v>
      </c>
      <c r="AA69" s="157">
        <f>HLOOKUP(AA$1,[5]DatosVinculos!$B$1:$DH$127,$DF69,FALSE)</f>
        <v>-741.1</v>
      </c>
      <c r="AB69" s="157">
        <f>HLOOKUP(AB$1,[5]DatosVinculos!$B$1:$DH$127,$DF69,FALSE)</f>
        <v>69.646140742242935</v>
      </c>
      <c r="AC69" s="157">
        <f>HLOOKUP(AC$1,[5]DatosVinculos!$B$1:$DH$127,$DF69,FALSE)</f>
        <v>69.660907719703999</v>
      </c>
      <c r="AD69" s="157">
        <f>HLOOKUP(AD$1,[5]DatosVinculos!$B$1:$DH$127,$DF69,FALSE)</f>
        <v>77.478445481791766</v>
      </c>
      <c r="AE69" s="157">
        <f>HLOOKUP(AE$1,[5]DatosVinculos!$B$1:$DH$127,$DF69,FALSE)</f>
        <v>77.522996916396494</v>
      </c>
      <c r="AF69" s="157">
        <f>HLOOKUP(AF$1,[5]DatosVinculos!$B$1:$DH$127,$DF69,FALSE)</f>
        <v>107.71397783333333</v>
      </c>
      <c r="AG69" s="157">
        <f>HLOOKUP(AG$1,[5]DatosVinculos!$B$1:$DH$127,$DF69,FALSE)</f>
        <v>107.859809604446</v>
      </c>
      <c r="AH69" s="157">
        <f>HLOOKUP(AH$1,[5]DatosVinculos!$B$1:$DH$127,$DF69,FALSE)</f>
        <v>62.676032190000001</v>
      </c>
      <c r="AI69" s="157">
        <f>HLOOKUP(AI$1,[5]DatosVinculos!$B$1:$DH$127,$DF69,FALSE)</f>
        <v>62.7021045413968</v>
      </c>
      <c r="AJ69" s="157">
        <f>HLOOKUP(AJ$1,[5]DatosVinculos!$B$1:$DH$127,$DF69,FALSE)</f>
        <v>3</v>
      </c>
      <c r="AK69" s="157">
        <f>HLOOKUP(AK$1,[5]DatosVinculos!$B$1:$DH$127,$DF69,FALSE)</f>
        <v>3</v>
      </c>
      <c r="AL69" s="157">
        <f>HLOOKUP(AL$1,[5]DatosVinculos!$B$1:$DH$127,$DF69,FALSE)</f>
        <v>5.5</v>
      </c>
      <c r="AM69" s="157">
        <f>HLOOKUP(AM$1,[5]DatosVinculos!$B$1:$DH$127,$DF69,FALSE)</f>
        <v>100.19087841</v>
      </c>
      <c r="AN69" s="157">
        <f>HLOOKUP(AN$1,[5]DatosVinculos!$B$1:$DH$127,$DF69,FALSE)</f>
        <v>669.80250000000001</v>
      </c>
      <c r="AO69" s="157">
        <f>HLOOKUP(AO$1,[5]DatosVinculos!$B$1:$DH$127,$DF69,FALSE)</f>
        <v>0.66768877196165599</v>
      </c>
      <c r="AP69" s="157">
        <f>HLOOKUP(AP$1,[5]DatosVinculos!$B$1:$DH$127,$DF69,FALSE)</f>
        <v>26.7</v>
      </c>
      <c r="AQ69" s="157">
        <f>HLOOKUP(AQ$1,[5]DatosVinculos!$B$1:$DH$127,$DF69,FALSE)</f>
        <v>148.93190720000001</v>
      </c>
      <c r="AR69" s="157">
        <f>HLOOKUP(AR$1,[5]DatosVinculos!$B$1:$DH$127,$DF69,FALSE)</f>
        <v>109.728396</v>
      </c>
      <c r="AS69" s="157">
        <f>HLOOKUP(AS$1,[5]DatosVinculos!$B$1:$DH$127,$DF69,FALSE)</f>
        <v>3.4635743749999999</v>
      </c>
      <c r="AT69" s="157">
        <f>HLOOKUP(AT$1,[5]DatosVinculos!$B$1:$DH$127,$DF69,FALSE)</f>
        <v>3.4966666666666666</v>
      </c>
      <c r="AU69" s="157">
        <f>HLOOKUP(AU$1,[5]DatosVinculos!$B$1:$DH$127,$DF69,FALSE)</f>
        <v>192.666666666667</v>
      </c>
      <c r="AV69" s="157">
        <f>HLOOKUP(AV$1,[5]DatosVinculos!$B$1:$DH$127,$DF69,FALSE)</f>
        <v>192.666666666667</v>
      </c>
      <c r="AW69" s="157">
        <f>HLOOKUP(AW$1,[5]DatosVinculos!$B$1:$DH$127,$DF69,FALSE)</f>
        <v>63.490612348569002</v>
      </c>
      <c r="AX69" s="157">
        <f>HLOOKUP(AX$1,[5]DatosVinculos!$B$1:$DH$127,$DF69,FALSE)</f>
        <v>95.771821863791857</v>
      </c>
      <c r="AY69" s="157">
        <f>HLOOKUP(AY$1,[5]DatosVinculos!$B$1:$DH$127,$DF69,FALSE)</f>
        <v>95.876415419897697</v>
      </c>
      <c r="AZ69" s="157">
        <f>HLOOKUP(AZ$1,[5]DatosVinculos!$B$1:$DH$127,$DF69,FALSE)</f>
        <v>687524.97527722712</v>
      </c>
      <c r="BA69" s="157">
        <f>HLOOKUP(BA$1,[5]DatosVinculos!$B$1:$DH$127,$DF69,FALSE)</f>
        <v>688275.82955470297</v>
      </c>
      <c r="BB69" s="157">
        <f>HLOOKUP(BB$1,[5]DatosVinculos!$B$1:$DH$127,$DF69,FALSE)</f>
        <v>66.701377846666674</v>
      </c>
      <c r="BC69" s="157">
        <f>HLOOKUP(BC$1,[5]DatosVinculos!$B$1:$DH$127,$DF69,FALSE)</f>
        <v>66.774961642710593</v>
      </c>
      <c r="BD69" s="157">
        <f>HLOOKUP(BD$1,[5]DatosVinculos!$B$1:$DH$127,$DF69,FALSE)</f>
        <v>478834.61191964848</v>
      </c>
      <c r="BE69" s="157">
        <f>HLOOKUP(BE$1,[5]DatosVinculos!$B$1:$DH$127,$DF69,FALSE)</f>
        <v>479362.853907421</v>
      </c>
      <c r="BF69" s="157">
        <f>HLOOKUP(BF$1,[5]DatosVinculos!$B$1:$DH$127,$DF69,FALSE)</f>
        <v>98.232622081963612</v>
      </c>
      <c r="BG69" s="157">
        <f>HLOOKUP(BG$1,[5]DatosVinculos!$B$1:$DH$127,$DF69,FALSE)</f>
        <v>98.388547549800506</v>
      </c>
      <c r="BH69" s="157">
        <f>HLOOKUP(BH$1,[5]DatosVinculos!$B$1:$DH$127,$DF69,FALSE)</f>
        <v>656616.7247613119</v>
      </c>
      <c r="BI69" s="157">
        <f>HLOOKUP(BI$1,[5]DatosVinculos!$B$1:$DH$127,$DF69,FALSE)</f>
        <v>657658.97801518103</v>
      </c>
      <c r="BJ69" s="157">
        <f>HLOOKUP(BJ$1,[5]DatosVinculos!$B$1:$DH$127,$DF69,FALSE)</f>
        <v>68.415230229999992</v>
      </c>
      <c r="BK69" s="157">
        <f>HLOOKUP(BK$1,[5]DatosVinculos!$B$1:$DH$127,$DF69,FALSE)</f>
        <v>68.525223608678303</v>
      </c>
      <c r="BL69" s="157">
        <f>HLOOKUP(BL$1,[5]DatosVinculos!$B$1:$DH$127,$DF69,FALSE)</f>
        <v>457308.20826436917</v>
      </c>
      <c r="BM69" s="157">
        <f>HLOOKUP(BM$1,[5]DatosVinculos!$B$1:$DH$127,$DF69,FALSE)</f>
        <v>458043.43746326998</v>
      </c>
      <c r="BN69" s="157">
        <f>HLOOKUP(BN$1,[5]DatosVinculos!$B$1:$DH$127,$DF69,FALSE)</f>
        <v>93.568722835406874</v>
      </c>
      <c r="BO69" s="157">
        <f>HLOOKUP(BO$1,[5]DatosVinculos!$B$1:$DH$127,$DF69,FALSE)</f>
        <v>93.695243642745197</v>
      </c>
      <c r="BP69" s="157">
        <f>HLOOKUP(BP$1,[5]DatosVinculos!$B$1:$DH$127,$DF69,FALSE)</f>
        <v>400249.72161078377</v>
      </c>
      <c r="BQ69" s="157">
        <f>HLOOKUP(BQ$1,[5]DatosVinculos!$B$1:$DH$127,$DF69,FALSE)</f>
        <v>400790.92722269602</v>
      </c>
      <c r="BR69" s="157">
        <f>HLOOKUP(BR$1,[5]DatosVinculos!$B$1:$DH$127,$DF69,FALSE)</f>
        <v>65.16700439666667</v>
      </c>
      <c r="BS69" s="157">
        <f>HLOOKUP(BS$1,[5]DatosVinculos!$B$1:$DH$127,$DF69,FALSE)</f>
        <v>65.272784146349906</v>
      </c>
      <c r="BT69" s="157">
        <f>HLOOKUP(BT$1,[5]DatosVinculos!$B$1:$DH$127,$DF69,FALSE)</f>
        <v>278758.48443348199</v>
      </c>
      <c r="BU69" s="157">
        <f>HLOOKUP(BU$1,[5]DatosVinculos!$B$1:$DH$127,$DF69,FALSE)</f>
        <v>279210.96806289197</v>
      </c>
      <c r="BV69" s="157">
        <f>HLOOKUP(BV$1,[5]DatosVinculos!$B$1:$DH$127,$DF69,FALSE)</f>
        <v>81.391204862006035</v>
      </c>
      <c r="BW69" s="157">
        <f>HLOOKUP(BW$1,[5]DatosVinculos!$B$1:$DH$127,$DF69,FALSE)</f>
        <v>81.387119857559895</v>
      </c>
      <c r="BX69" s="157">
        <f>HLOOKUP(BX$1,[5]DatosVinculos!$B$1:$DH$127,$DF69,FALSE)</f>
        <v>842159.53786556493</v>
      </c>
      <c r="BY69" s="157">
        <f>HLOOKUP(BY$1,[5]DatosVinculos!$B$1:$DH$127,$DF69,FALSE)</f>
        <v>842117.27008704201</v>
      </c>
      <c r="BZ69" s="157">
        <f>HLOOKUP(BZ$1,[5]DatosVinculos!$B$1:$DH$127,$DF69,FALSE)</f>
        <v>56.685833089999996</v>
      </c>
      <c r="CA69" s="157">
        <f>HLOOKUP(CA$1,[5]DatosVinculos!$B$1:$DH$127,$DF69,FALSE)</f>
        <v>56.691492281556499</v>
      </c>
      <c r="CB69" s="157">
        <f>HLOOKUP(CB$1,[5]DatosVinculos!$B$1:$DH$127,$DF69,FALSE)</f>
        <v>586531.61701607401</v>
      </c>
      <c r="CC69" s="157">
        <f>HLOOKUP(CC$1,[5]DatosVinculos!$B$1:$DH$127,$DF69,FALSE)</f>
        <v>586590.17300063302</v>
      </c>
      <c r="CD69" s="157">
        <f>HLOOKUP(CD$1,[5]DatosVinculos!$B$1:$DH$127,$DF69,FALSE)</f>
        <v>94.513253788099945</v>
      </c>
      <c r="CE69" s="157">
        <f>HLOOKUP(CE$1,[5]DatosVinculos!$B$1:$DH$127,$DF69,FALSE)</f>
        <v>94.653016594771898</v>
      </c>
      <c r="CF69" s="157">
        <f>HLOOKUP(CF$1,[5]DatosVinculos!$B$1:$DH$127,$DF69,FALSE)</f>
        <v>378200.24562942475</v>
      </c>
      <c r="CG69" s="157">
        <f>HLOOKUP(CG$1,[5]DatosVinculos!$B$1:$DH$127,$DF69,FALSE)</f>
        <v>378759.51457509701</v>
      </c>
      <c r="CH69" s="157">
        <f>HLOOKUP(CH$1,[5]DatosVinculos!$B$1:$DH$127,$DF69,FALSE)</f>
        <v>65.824833753333337</v>
      </c>
      <c r="CI69" s="157">
        <f>HLOOKUP(CI$1,[5]DatosVinculos!$B$1:$DH$127,$DF69,FALSE)</f>
        <v>65.937071853267696</v>
      </c>
      <c r="CJ69" s="157">
        <f>HLOOKUP(CJ$1,[5]DatosVinculos!$B$1:$DH$127,$DF69,FALSE)</f>
        <v>263401.87535857764</v>
      </c>
      <c r="CK69" s="157">
        <f>HLOOKUP(CK$1,[5]DatosVinculos!$B$1:$DH$127,$DF69,FALSE)</f>
        <v>263851.00260072201</v>
      </c>
      <c r="CL69" s="157">
        <f>HLOOKUP(CL$1,[5]DatosVinculos!$B$1:$DH$127,$DF69,FALSE)</f>
        <v>5832.2012789999999</v>
      </c>
      <c r="CM69" s="157">
        <f>HLOOKUP(CM$1,[5]DatosVinculos!$B$1:$DH$127,$DF69,FALSE)</f>
        <v>5834.4025005924896</v>
      </c>
      <c r="CN69" s="157">
        <f>HLOOKUP(CN$1,[5]DatosVinculos!$B$1:$DH$127,$DF69,FALSE)</f>
        <v>164.9013325</v>
      </c>
      <c r="CO69" s="157">
        <f>HLOOKUP(CO$1,[5]DatosVinculos!$B$1:$DH$127,$DF69,FALSE)</f>
        <v>163.64688629408101</v>
      </c>
      <c r="CP69" s="157">
        <f>HLOOKUP(CP$1,[5]DatosVinculos!$B$1:$DH$127,$DF69,FALSE)</f>
        <v>42.207746999999998</v>
      </c>
      <c r="CQ69" s="157">
        <f>HLOOKUP(CQ$1,[5]DatosVinculos!$B$1:$DH$127,$DF69,FALSE)</f>
        <v>42.4282076493894</v>
      </c>
      <c r="CR69" s="157">
        <f>HLOOKUP(CR$1,[5]DatosVinculos!$B$1:$DH$127,$DF69,FALSE)</f>
        <v>42.681564999999999</v>
      </c>
      <c r="CS69" s="157">
        <f>HLOOKUP(CS$1,[5]DatosVinculos!$B$1:$DH$127,$DF69,FALSE)</f>
        <v>42.724887843763497</v>
      </c>
      <c r="CT69" s="157">
        <f>HLOOKUP(CT$1,[5]DatosVinculos!$B$1:$DH$127,$DF69,FALSE)</f>
        <v>5570.7414019999997</v>
      </c>
      <c r="CU69" s="157">
        <f>HLOOKUP(CU$1,[5]DatosVinculos!$B$1:$DH$127,$DF69,FALSE)</f>
        <v>5573.4028056239804</v>
      </c>
      <c r="CV69" s="157">
        <f>HLOOKUP(CV$1,[5]DatosVinculos!$B$1:$DH$127,$DF69,FALSE)</f>
        <v>42.307378409999998</v>
      </c>
      <c r="CW69" s="157">
        <f>HLOOKUP(CW$1,[5]DatosVinculos!$B$1:$DH$127,$DF69,FALSE)</f>
        <v>42.5415034699272</v>
      </c>
      <c r="CX69" s="157">
        <f>HLOOKUP(CX$1,[5]DatosVinculos!$B$1:$DH$127,$DF69,FALSE)</f>
        <v>11293.330260000001</v>
      </c>
      <c r="CY69" s="157">
        <f>HLOOKUP(CY$1,[5]DatosVinculos!$B$1:$DH$127,$DF69,FALSE)</f>
        <v>6463.7559639999999</v>
      </c>
      <c r="CZ69" s="157">
        <f>HLOOKUP(CZ$1,[5]DatosVinculos!$B$1:$DH$127,$DF69,FALSE)</f>
        <v>6461.7453576804201</v>
      </c>
      <c r="DA69" s="157">
        <f>HLOOKUP(DA$1,[5]DatosVinculos!$B$1:$DH$127,$DF69,FALSE)</f>
        <v>9.7707074540000001</v>
      </c>
      <c r="DB69" s="157">
        <f>HLOOKUP(DB$1,[5]DatosVinculos!$B$1:$DH$127,$DF69,FALSE)</f>
        <v>9.6920569999324595</v>
      </c>
      <c r="DC69" s="157">
        <f>HLOOKUP(DC$1,[5]DatosVinculos!$B$1:$DH$127,$DF69,FALSE)</f>
        <v>1.466639528595916</v>
      </c>
      <c r="DD69" s="157">
        <f>HLOOKUP(DD$1,[5]DatosVinculos!$B$1:$DH$127,$DF69,FALSE)</f>
        <v>1.60283354833782</v>
      </c>
      <c r="DF69">
        <v>69</v>
      </c>
    </row>
    <row r="70" spans="1:110">
      <c r="A70" t="s">
        <v>74</v>
      </c>
      <c r="B70" s="157">
        <f>HLOOKUP(B$1,[5]DatosVinculos!$B$1:$DH$127,$DF70,FALSE)</f>
        <v>17359189.75</v>
      </c>
      <c r="C70" s="157">
        <f>HLOOKUP(C$1,[5]DatosVinculos!$B$1:$DH$127,$DF70,FALSE)</f>
        <v>16925924.818692598</v>
      </c>
      <c r="D70" s="157">
        <f>HLOOKUP(D$1,[5]DatosVinculos!$B$1:$DH$127,$DF70,FALSE)</f>
        <v>11923615.810000001</v>
      </c>
      <c r="E70" s="157">
        <f>HLOOKUP(E$1,[5]DatosVinculos!$B$1:$DH$127,$DF70,FALSE)</f>
        <v>12167090.380000001</v>
      </c>
      <c r="F70" s="157">
        <f>HLOOKUP(F$1,[5]DatosVinculos!$B$1:$DH$127,$DF70,FALSE)</f>
        <v>11919490.7282492</v>
      </c>
      <c r="G70" s="157">
        <f>HLOOKUP(G$1,[5]DatosVinculos!$B$1:$DH$127,$DF70,FALSE)</f>
        <v>4145279.7910000002</v>
      </c>
      <c r="H70" s="157">
        <f>HLOOKUP(H$1,[5]DatosVinculos!$B$1:$DH$127,$DF70,FALSE)</f>
        <v>4016078.1655910001</v>
      </c>
      <c r="I70" s="157">
        <f>HLOOKUP(I$1,[5]DatosVinculos!$B$1:$DH$127,$DF70,FALSE)</f>
        <v>3607162.82</v>
      </c>
      <c r="J70" s="157">
        <f>HLOOKUP(J$1,[5]DatosVinculos!$B$1:$DH$127,$DF70,FALSE)</f>
        <v>3466265.4759680699</v>
      </c>
      <c r="K70" s="157">
        <f>HLOOKUP(K$1,[5]DatosVinculos!$B$1:$DH$127,$DF70,FALSE)</f>
        <v>3234460.5619999999</v>
      </c>
      <c r="L70" s="157">
        <f>HLOOKUP(L$1,[5]DatosVinculos!$B$1:$DH$127,$DF70,FALSE)</f>
        <v>3109365.4146676799</v>
      </c>
      <c r="M70" s="157">
        <f>HLOOKUP(M$1,[5]DatosVinculos!$B$1:$DH$127,$DF70,FALSE)</f>
        <v>12058698.214834312</v>
      </c>
      <c r="N70" s="157">
        <f>HLOOKUP(N$1,[5]DatosVinculos!$B$1:$DH$127,$DF70,FALSE)</f>
        <v>11305506.3816175</v>
      </c>
      <c r="O70" s="157">
        <f>HLOOKUP(O$1,[5]DatosVinculos!$B$1:$DH$127,$DF70,FALSE)</f>
        <v>2281628.1710000006</v>
      </c>
      <c r="P70" s="157">
        <f>HLOOKUP(P$1,[5]DatosVinculos!$B$1:$DH$127,$DF70,FALSE)</f>
        <v>2010955.1046336801</v>
      </c>
      <c r="Q70" s="157">
        <f>HLOOKUP(Q$1,[5]DatosVinculos!$B$1:$DH$127,$DF70,FALSE)</f>
        <v>9816719.3677592855</v>
      </c>
      <c r="R70" s="157">
        <f>HLOOKUP(R$1,[5]DatosVinculos!$B$1:$DH$127,$DF70,FALSE)</f>
        <v>9312334.4070357792</v>
      </c>
      <c r="S70" s="157">
        <f>HLOOKUP(S$1,[5]DatosVinculos!$B$1:$DH$127,$DF70,FALSE)</f>
        <v>491157.76900000003</v>
      </c>
      <c r="T70" s="157">
        <f>HLOOKUP(T$1,[5]DatosVinculos!$B$1:$DH$127,$DF70,FALSE)</f>
        <v>452588.93923401798</v>
      </c>
      <c r="U70" s="157">
        <f>HLOOKUP(U$1,[5]DatosVinculos!$B$1:$DH$127,$DF70,FALSE)</f>
        <v>9325561.5989999995</v>
      </c>
      <c r="V70" s="157">
        <f>HLOOKUP(V$1,[5]DatosVinculos!$B$1:$DH$127,$DF70,FALSE)</f>
        <v>8866488.2297571693</v>
      </c>
      <c r="W70" s="157">
        <f>HLOOKUP(W$1,[5]DatosVinculos!$B$1:$DH$127,$DF70,FALSE)</f>
        <v>2916854.9691483611</v>
      </c>
      <c r="X70" s="157">
        <f>HLOOKUP(X$1,[5]DatosVinculos!$B$1:$DH$127,$DF70,FALSE)</f>
        <v>2785832.2858326999</v>
      </c>
      <c r="Y70" s="157">
        <f>HLOOKUP(Y$1,[5]DatosVinculos!$B$1:$DH$127,$DF70,FALSE)</f>
        <v>427623.11740322545</v>
      </c>
      <c r="Z70" s="157">
        <f>HLOOKUP(Z$1,[5]DatosVinculos!$B$1:$DH$127,$DF70,FALSE)</f>
        <v>3902953.4327205615</v>
      </c>
      <c r="AA70" s="157">
        <f>HLOOKUP(AA$1,[5]DatosVinculos!$B$1:$DH$127,$DF70,FALSE)</f>
        <v>-17.5</v>
      </c>
      <c r="AB70" s="157">
        <f>HLOOKUP(AB$1,[5]DatosVinculos!$B$1:$DH$127,$DF70,FALSE)</f>
        <v>70.190213073751067</v>
      </c>
      <c r="AC70" s="157">
        <f>HLOOKUP(AC$1,[5]DatosVinculos!$B$1:$DH$127,$DF70,FALSE)</f>
        <v>70.046037805252098</v>
      </c>
      <c r="AD70" s="157">
        <f>HLOOKUP(AD$1,[5]DatosVinculos!$B$1:$DH$127,$DF70,FALSE)</f>
        <v>78.227861107942644</v>
      </c>
      <c r="AE70" s="157">
        <f>HLOOKUP(AE$1,[5]DatosVinculos!$B$1:$DH$127,$DF70,FALSE)</f>
        <v>78.257707409752797</v>
      </c>
      <c r="AF70" s="157">
        <f>HLOOKUP(AF$1,[5]DatosVinculos!$B$1:$DH$127,$DF70,FALSE)</f>
        <v>108.48042066666666</v>
      </c>
      <c r="AG70" s="157">
        <f>HLOOKUP(AG$1,[5]DatosVinculos!$B$1:$DH$127,$DF70,FALSE)</f>
        <v>108.457308448465</v>
      </c>
      <c r="AH70" s="157">
        <f>HLOOKUP(AH$1,[5]DatosVinculos!$B$1:$DH$127,$DF70,FALSE)</f>
        <v>63.375361023333333</v>
      </c>
      <c r="AI70" s="157">
        <f>HLOOKUP(AI$1,[5]DatosVinculos!$B$1:$DH$127,$DF70,FALSE)</f>
        <v>63.411067316573799</v>
      </c>
      <c r="AJ70" s="157">
        <f>HLOOKUP(AJ$1,[5]DatosVinculos!$B$1:$DH$127,$DF70,FALSE)</f>
        <v>3</v>
      </c>
      <c r="AK70" s="157">
        <f>HLOOKUP(AK$1,[5]DatosVinculos!$B$1:$DH$127,$DF70,FALSE)</f>
        <v>3</v>
      </c>
      <c r="AL70" s="157">
        <f>HLOOKUP(AL$1,[5]DatosVinculos!$B$1:$DH$127,$DF70,FALSE)</f>
        <v>6.5</v>
      </c>
      <c r="AM70" s="157">
        <f>HLOOKUP(AM$1,[5]DatosVinculos!$B$1:$DH$127,$DF70,FALSE)</f>
        <v>101.024328383333</v>
      </c>
      <c r="AN70" s="157">
        <f>HLOOKUP(AN$1,[5]DatosVinculos!$B$1:$DH$127,$DF70,FALSE)</f>
        <v>689.82596774193496</v>
      </c>
      <c r="AO70" s="157">
        <f>HLOOKUP(AO$1,[5]DatosVinculos!$B$1:$DH$127,$DF70,FALSE)</f>
        <v>0.64664035803925102</v>
      </c>
      <c r="AP70" s="157">
        <f>HLOOKUP(AP$1,[5]DatosVinculos!$B$1:$DH$127,$DF70,FALSE)</f>
        <v>20.366666666666699</v>
      </c>
      <c r="AQ70" s="157">
        <f>HLOOKUP(AQ$1,[5]DatosVinculos!$B$1:$DH$127,$DF70,FALSE)</f>
        <v>147.30119186666701</v>
      </c>
      <c r="AR70" s="157">
        <f>HLOOKUP(AR$1,[5]DatosVinculos!$B$1:$DH$127,$DF70,FALSE)</f>
        <v>110.1602371</v>
      </c>
      <c r="AS70" s="157">
        <f>HLOOKUP(AS$1,[5]DatosVinculos!$B$1:$DH$127,$DF70,FALSE)</f>
        <v>2.1566995312500001</v>
      </c>
      <c r="AT70" s="157">
        <f>HLOOKUP(AT$1,[5]DatosVinculos!$B$1:$DH$127,$DF70,FALSE)</f>
        <v>2.1333333333333333</v>
      </c>
      <c r="AU70" s="157">
        <f>HLOOKUP(AU$1,[5]DatosVinculos!$B$1:$DH$127,$DF70,FALSE)</f>
        <v>202</v>
      </c>
      <c r="AV70" s="157">
        <f>HLOOKUP(AV$1,[5]DatosVinculos!$B$1:$DH$127,$DF70,FALSE)</f>
        <v>202</v>
      </c>
      <c r="AW70" s="157">
        <f>HLOOKUP(AW$1,[5]DatosVinculos!$B$1:$DH$127,$DF70,FALSE)</f>
        <v>65.878785006315994</v>
      </c>
      <c r="AX70" s="157">
        <f>HLOOKUP(AX$1,[5]DatosVinculos!$B$1:$DH$127,$DF70,FALSE)</f>
        <v>96.050451695445204</v>
      </c>
      <c r="AY70" s="157">
        <f>HLOOKUP(AY$1,[5]DatosVinculos!$B$1:$DH$127,$DF70,FALSE)</f>
        <v>96.444718379734397</v>
      </c>
      <c r="AZ70" s="157">
        <f>HLOOKUP(AZ$1,[5]DatosVinculos!$B$1:$DH$127,$DF70,FALSE)</f>
        <v>689525.19793553045</v>
      </c>
      <c r="BA70" s="157">
        <f>HLOOKUP(BA$1,[5]DatosVinculos!$B$1:$DH$127,$DF70,FALSE)</f>
        <v>692355.552283147</v>
      </c>
      <c r="BB70" s="157">
        <f>HLOOKUP(BB$1,[5]DatosVinculos!$B$1:$DH$127,$DF70,FALSE)</f>
        <v>67.418016703333336</v>
      </c>
      <c r="BC70" s="157">
        <f>HLOOKUP(BC$1,[5]DatosVinculos!$B$1:$DH$127,$DF70,FALSE)</f>
        <v>67.545710784232497</v>
      </c>
      <c r="BD70" s="157">
        <f>HLOOKUP(BD$1,[5]DatosVinculos!$B$1:$DH$127,$DF70,FALSE)</f>
        <v>483979.20562815265</v>
      </c>
      <c r="BE70" s="157">
        <f>HLOOKUP(BE$1,[5]DatosVinculos!$B$1:$DH$127,$DF70,FALSE)</f>
        <v>484895.89352362399</v>
      </c>
      <c r="BF70" s="157">
        <f>HLOOKUP(BF$1,[5]DatosVinculos!$B$1:$DH$127,$DF70,FALSE)</f>
        <v>98.540599182004556</v>
      </c>
      <c r="BG70" s="157">
        <f>HLOOKUP(BG$1,[5]DatosVinculos!$B$1:$DH$127,$DF70,FALSE)</f>
        <v>98.998328631119193</v>
      </c>
      <c r="BH70" s="157">
        <f>HLOOKUP(BH$1,[5]DatosVinculos!$B$1:$DH$127,$DF70,FALSE)</f>
        <v>658675.33737333841</v>
      </c>
      <c r="BI70" s="157">
        <f>HLOOKUP(BI$1,[5]DatosVinculos!$B$1:$DH$127,$DF70,FALSE)</f>
        <v>661734.94023589103</v>
      </c>
      <c r="BJ70" s="157">
        <f>HLOOKUP(BJ$1,[5]DatosVinculos!$B$1:$DH$127,$DF70,FALSE)</f>
        <v>69.165856529999999</v>
      </c>
      <c r="BK70" s="157">
        <f>HLOOKUP(BK$1,[5]DatosVinculos!$B$1:$DH$127,$DF70,FALSE)</f>
        <v>69.360022815159397</v>
      </c>
      <c r="BL70" s="157">
        <f>HLOOKUP(BL$1,[5]DatosVinculos!$B$1:$DH$127,$DF70,FALSE)</f>
        <v>462325.62276659493</v>
      </c>
      <c r="BM70" s="157">
        <f>HLOOKUP(BM$1,[5]DatosVinculos!$B$1:$DH$127,$DF70,FALSE)</f>
        <v>463623.48927540699</v>
      </c>
      <c r="BN70" s="157">
        <f>HLOOKUP(BN$1,[5]DatosVinculos!$B$1:$DH$127,$DF70,FALSE)</f>
        <v>93.699121021657589</v>
      </c>
      <c r="BO70" s="157">
        <f>HLOOKUP(BO$1,[5]DatosVinculos!$B$1:$DH$127,$DF70,FALSE)</f>
        <v>94.125252513766796</v>
      </c>
      <c r="BP70" s="157">
        <f>HLOOKUP(BP$1,[5]DatosVinculos!$B$1:$DH$127,$DF70,FALSE)</f>
        <v>400807.51310524723</v>
      </c>
      <c r="BQ70" s="157">
        <f>HLOOKUP(BQ$1,[5]DatosVinculos!$B$1:$DH$127,$DF70,FALSE)</f>
        <v>402630.33387179702</v>
      </c>
      <c r="BR70" s="157">
        <f>HLOOKUP(BR$1,[5]DatosVinculos!$B$1:$DH$127,$DF70,FALSE)</f>
        <v>65.767612693333334</v>
      </c>
      <c r="BS70" s="157">
        <f>HLOOKUP(BS$1,[5]DatosVinculos!$B$1:$DH$127,$DF70,FALSE)</f>
        <v>65.934822834519295</v>
      </c>
      <c r="BT70" s="157">
        <f>HLOOKUP(BT$1,[5]DatosVinculos!$B$1:$DH$127,$DF70,FALSE)</f>
        <v>281327.64746417577</v>
      </c>
      <c r="BU70" s="157">
        <f>HLOOKUP(BU$1,[5]DatosVinculos!$B$1:$DH$127,$DF70,FALSE)</f>
        <v>282042.90583723999</v>
      </c>
      <c r="BV70" s="157">
        <f>HLOOKUP(BV$1,[5]DatosVinculos!$B$1:$DH$127,$DF70,FALSE)</f>
        <v>81.200317310307298</v>
      </c>
      <c r="BW70" s="157">
        <f>HLOOKUP(BW$1,[5]DatosVinculos!$B$1:$DH$127,$DF70,FALSE)</f>
        <v>81.332660067830602</v>
      </c>
      <c r="BX70" s="157">
        <f>HLOOKUP(BX$1,[5]DatosVinculos!$B$1:$DH$127,$DF70,FALSE)</f>
        <v>840184.41324865504</v>
      </c>
      <c r="BY70" s="157">
        <f>HLOOKUP(BY$1,[5]DatosVinculos!$B$1:$DH$127,$DF70,FALSE)</f>
        <v>841553.77147009899</v>
      </c>
      <c r="BZ70" s="157">
        <f>HLOOKUP(BZ$1,[5]DatosVinculos!$B$1:$DH$127,$DF70,FALSE)</f>
        <v>56.994675736666665</v>
      </c>
      <c r="CA70" s="157">
        <f>HLOOKUP(CA$1,[5]DatosVinculos!$B$1:$DH$127,$DF70,FALSE)</f>
        <v>56.982825080358602</v>
      </c>
      <c r="CB70" s="157">
        <f>HLOOKUP(CB$1,[5]DatosVinculos!$B$1:$DH$127,$DF70,FALSE)</f>
        <v>589727.22987167619</v>
      </c>
      <c r="CC70" s="157">
        <f>HLOOKUP(CC$1,[5]DatosVinculos!$B$1:$DH$127,$DF70,FALSE)</f>
        <v>589604.61044055305</v>
      </c>
      <c r="CD70" s="157">
        <f>HLOOKUP(CD$1,[5]DatosVinculos!$B$1:$DH$127,$DF70,FALSE)</f>
        <v>94.671290630664188</v>
      </c>
      <c r="CE70" s="157">
        <f>HLOOKUP(CE$1,[5]DatosVinculos!$B$1:$DH$127,$DF70,FALSE)</f>
        <v>95.130392581478205</v>
      </c>
      <c r="CF70" s="157">
        <f>HLOOKUP(CF$1,[5]DatosVinculos!$B$1:$DH$127,$DF70,FALSE)</f>
        <v>378832.63918567984</v>
      </c>
      <c r="CG70" s="157">
        <f>HLOOKUP(CG$1,[5]DatosVinculos!$B$1:$DH$127,$DF70,FALSE)</f>
        <v>380669.76216711599</v>
      </c>
      <c r="CH70" s="157">
        <f>HLOOKUP(CH$1,[5]DatosVinculos!$B$1:$DH$127,$DF70,FALSE)</f>
        <v>66.449980613333324</v>
      </c>
      <c r="CI70" s="157">
        <f>HLOOKUP(CI$1,[5]DatosVinculos!$B$1:$DH$127,$DF70,FALSE)</f>
        <v>66.635617975522905</v>
      </c>
      <c r="CJ70" s="157">
        <f>HLOOKUP(CJ$1,[5]DatosVinculos!$B$1:$DH$127,$DF70,FALSE)</f>
        <v>265903.43663734326</v>
      </c>
      <c r="CK70" s="157">
        <f>HLOOKUP(CK$1,[5]DatosVinculos!$B$1:$DH$127,$DF70,FALSE)</f>
        <v>266646.27526743198</v>
      </c>
      <c r="CL70" s="157">
        <f>HLOOKUP(CL$1,[5]DatosVinculos!$B$1:$DH$127,$DF70,FALSE)</f>
        <v>5853.7068289999997</v>
      </c>
      <c r="CM70" s="157">
        <f>HLOOKUP(CM$1,[5]DatosVinculos!$B$1:$DH$127,$DF70,FALSE)</f>
        <v>5849.32089830513</v>
      </c>
      <c r="CN70" s="157">
        <f>HLOOKUP(CN$1,[5]DatosVinculos!$B$1:$DH$127,$DF70,FALSE)</f>
        <v>161.0413485</v>
      </c>
      <c r="CO70" s="157">
        <f>HLOOKUP(CO$1,[5]DatosVinculos!$B$1:$DH$127,$DF70,FALSE)</f>
        <v>163.98840464900499</v>
      </c>
      <c r="CP70" s="157">
        <f>HLOOKUP(CP$1,[5]DatosVinculos!$B$1:$DH$127,$DF70,FALSE)</f>
        <v>44.227775000000001</v>
      </c>
      <c r="CQ70" s="157">
        <f>HLOOKUP(CQ$1,[5]DatosVinculos!$B$1:$DH$127,$DF70,FALSE)</f>
        <v>43.875466212501301</v>
      </c>
      <c r="CR70" s="157">
        <f>HLOOKUP(CR$1,[5]DatosVinculos!$B$1:$DH$127,$DF70,FALSE)</f>
        <v>44.121873000000001</v>
      </c>
      <c r="CS70" s="157">
        <f>HLOOKUP(CS$1,[5]DatosVinculos!$B$1:$DH$127,$DF70,FALSE)</f>
        <v>43.478151188199099</v>
      </c>
      <c r="CT70" s="157">
        <f>HLOOKUP(CT$1,[5]DatosVinculos!$B$1:$DH$127,$DF70,FALSE)</f>
        <v>5595.1183940000001</v>
      </c>
      <c r="CU70" s="157">
        <f>HLOOKUP(CU$1,[5]DatosVinculos!$B$1:$DH$127,$DF70,FALSE)</f>
        <v>5589.5474119999499</v>
      </c>
      <c r="CV70" s="157">
        <f>HLOOKUP(CV$1,[5]DatosVinculos!$B$1:$DH$127,$DF70,FALSE)</f>
        <v>44.329994579999997</v>
      </c>
      <c r="CW70" s="157">
        <f>HLOOKUP(CW$1,[5]DatosVinculos!$B$1:$DH$127,$DF70,FALSE)</f>
        <v>44.000601445354803</v>
      </c>
      <c r="CX70" s="157">
        <f>HLOOKUP(CX$1,[5]DatosVinculos!$B$1:$DH$127,$DF70,FALSE)</f>
        <v>11352.77303</v>
      </c>
      <c r="CY70" s="157">
        <f>HLOOKUP(CY$1,[5]DatosVinculos!$B$1:$DH$127,$DF70,FALSE)</f>
        <v>6460.5100860000002</v>
      </c>
      <c r="CZ70" s="157">
        <f>HLOOKUP(CZ$1,[5]DatosVinculos!$B$1:$DH$127,$DF70,FALSE)</f>
        <v>6462.4806732736397</v>
      </c>
      <c r="DA70" s="157">
        <f>HLOOKUP(DA$1,[5]DatosVinculos!$B$1:$DH$127,$DF70,FALSE)</f>
        <v>9.3924976299999994</v>
      </c>
      <c r="DB70" s="157">
        <f>HLOOKUP(DB$1,[5]DatosVinculos!$B$1:$DH$127,$DF70,FALSE)</f>
        <v>9.4813962610196096</v>
      </c>
      <c r="DC70" s="157">
        <f>HLOOKUP(DC$1,[5]DatosVinculos!$B$1:$DH$127,$DF70,FALSE)</f>
        <v>1.4333233563192671</v>
      </c>
      <c r="DD70" s="157">
        <f>HLOOKUP(DD$1,[5]DatosVinculos!$B$1:$DH$127,$DF70,FALSE)</f>
        <v>1.46040248492345</v>
      </c>
      <c r="DF70">
        <v>70</v>
      </c>
    </row>
    <row r="71" spans="1:110">
      <c r="A71" t="s">
        <v>75</v>
      </c>
      <c r="B71" s="157">
        <f>HLOOKUP(B$1,[5]DatosVinculos!$B$1:$DH$127,$DF71,FALSE)</f>
        <v>16755954.699999999</v>
      </c>
      <c r="C71" s="157">
        <f>HLOOKUP(C$1,[5]DatosVinculos!$B$1:$DH$127,$DF71,FALSE)</f>
        <v>17009968.071138199</v>
      </c>
      <c r="D71" s="157">
        <f>HLOOKUP(D$1,[5]DatosVinculos!$B$1:$DH$127,$DF71,FALSE)</f>
        <v>11608145.18</v>
      </c>
      <c r="E71" s="157">
        <f>HLOOKUP(E$1,[5]DatosVinculos!$B$1:$DH$127,$DF71,FALSE)</f>
        <v>11882626.720000001</v>
      </c>
      <c r="F71" s="157">
        <f>HLOOKUP(F$1,[5]DatosVinculos!$B$1:$DH$127,$DF71,FALSE)</f>
        <v>11995456.8873518</v>
      </c>
      <c r="G71" s="157">
        <f>HLOOKUP(G$1,[5]DatosVinculos!$B$1:$DH$127,$DF71,FALSE)</f>
        <v>3824488.28</v>
      </c>
      <c r="H71" s="157">
        <f>HLOOKUP(H$1,[5]DatosVinculos!$B$1:$DH$127,$DF71,FALSE)</f>
        <v>3950839.0062308698</v>
      </c>
      <c r="I71" s="157">
        <f>HLOOKUP(I$1,[5]DatosVinculos!$B$1:$DH$127,$DF71,FALSE)</f>
        <v>3216705.0240000002</v>
      </c>
      <c r="J71" s="157">
        <f>HLOOKUP(J$1,[5]DatosVinculos!$B$1:$DH$127,$DF71,FALSE)</f>
        <v>3346724.9943813598</v>
      </c>
      <c r="K71" s="157">
        <f>HLOOKUP(K$1,[5]DatosVinculos!$B$1:$DH$127,$DF71,FALSE)</f>
        <v>2886784.3259999999</v>
      </c>
      <c r="L71" s="157">
        <f>HLOOKUP(L$1,[5]DatosVinculos!$B$1:$DH$127,$DF71,FALSE)</f>
        <v>3018555.6235990198</v>
      </c>
      <c r="M71" s="157">
        <f>HLOOKUP(M$1,[5]DatosVinculos!$B$1:$DH$127,$DF71,FALSE)</f>
        <v>10689466.43178924</v>
      </c>
      <c r="N71" s="157">
        <f>HLOOKUP(N$1,[5]DatosVinculos!$B$1:$DH$127,$DF71,FALSE)</f>
        <v>11423257.733816599</v>
      </c>
      <c r="O71" s="157">
        <f>HLOOKUP(O$1,[5]DatosVinculos!$B$1:$DH$127,$DF71,FALSE)</f>
        <v>1622540.6910000006</v>
      </c>
      <c r="P71" s="157">
        <f>HLOOKUP(P$1,[5]DatosVinculos!$B$1:$DH$127,$DF71,FALSE)</f>
        <v>2033071.72024704</v>
      </c>
      <c r="Q71" s="157">
        <f>HLOOKUP(Q$1,[5]DatosVinculos!$B$1:$DH$127,$DF71,FALSE)</f>
        <v>9050631.9329720978</v>
      </c>
      <c r="R71" s="157">
        <f>HLOOKUP(R$1,[5]DatosVinculos!$B$1:$DH$127,$DF71,FALSE)</f>
        <v>9417897.2517901808</v>
      </c>
      <c r="S71" s="157">
        <f>HLOOKUP(S$1,[5]DatosVinculos!$B$1:$DH$127,$DF71,FALSE)</f>
        <v>412419.21539999993</v>
      </c>
      <c r="T71" s="157">
        <f>HLOOKUP(T$1,[5]DatosVinculos!$B$1:$DH$127,$DF71,FALSE)</f>
        <v>454923.11796332902</v>
      </c>
      <c r="U71" s="157">
        <f>HLOOKUP(U$1,[5]DatosVinculos!$B$1:$DH$127,$DF71,FALSE)</f>
        <v>8638212.7175999992</v>
      </c>
      <c r="V71" s="157">
        <f>HLOOKUP(V$1,[5]DatosVinculos!$B$1:$DH$127,$DF71,FALSE)</f>
        <v>8951966.4592605904</v>
      </c>
      <c r="W71" s="157">
        <f>HLOOKUP(W$1,[5]DatosVinculos!$B$1:$DH$127,$DF71,FALSE)</f>
        <v>2836916.6911556791</v>
      </c>
      <c r="X71" s="157">
        <f>HLOOKUP(X$1,[5]DatosVinculos!$B$1:$DH$127,$DF71,FALSE)</f>
        <v>2849688.3395324899</v>
      </c>
      <c r="Y71" s="157">
        <f>HLOOKUP(Y$1,[5]DatosVinculos!$B$1:$DH$127,$DF71,FALSE)</f>
        <v>629931.65335483849</v>
      </c>
      <c r="Z71" s="157">
        <f>HLOOKUP(Z$1,[5]DatosVinculos!$B$1:$DH$127,$DF71,FALSE)</f>
        <v>3202187.3968181238</v>
      </c>
      <c r="AA71" s="157">
        <f>HLOOKUP(AA$1,[5]DatosVinculos!$B$1:$DH$127,$DF71,FALSE)</f>
        <v>286.10000000000002</v>
      </c>
      <c r="AB71" s="157">
        <f>HLOOKUP(AB$1,[5]DatosVinculos!$B$1:$DH$127,$DF71,FALSE)</f>
        <v>70.114232136821457</v>
      </c>
      <c r="AC71" s="157">
        <f>HLOOKUP(AC$1,[5]DatosVinculos!$B$1:$DH$127,$DF71,FALSE)</f>
        <v>70.280935455458007</v>
      </c>
      <c r="AD71" s="157">
        <f>HLOOKUP(AD$1,[5]DatosVinculos!$B$1:$DH$127,$DF71,FALSE)</f>
        <v>78.688254949609743</v>
      </c>
      <c r="AE71" s="157">
        <f>HLOOKUP(AE$1,[5]DatosVinculos!$B$1:$DH$127,$DF71,FALSE)</f>
        <v>78.761509730628504</v>
      </c>
      <c r="AF71" s="157">
        <f>HLOOKUP(AF$1,[5]DatosVinculos!$B$1:$DH$127,$DF71,FALSE)</f>
        <v>109.24840863333334</v>
      </c>
      <c r="AG71" s="157">
        <f>HLOOKUP(AG$1,[5]DatosVinculos!$B$1:$DH$127,$DF71,FALSE)</f>
        <v>109.36239835663901</v>
      </c>
      <c r="AH71" s="157">
        <f>HLOOKUP(AH$1,[5]DatosVinculos!$B$1:$DH$127,$DF71,FALSE)</f>
        <v>63.704557946666661</v>
      </c>
      <c r="AI71" s="157">
        <f>HLOOKUP(AI$1,[5]DatosVinculos!$B$1:$DH$127,$DF71,FALSE)</f>
        <v>63.732907576613798</v>
      </c>
      <c r="AJ71" s="157">
        <f>HLOOKUP(AJ$1,[5]DatosVinculos!$B$1:$DH$127,$DF71,FALSE)</f>
        <v>3</v>
      </c>
      <c r="AK71" s="157">
        <f>HLOOKUP(AK$1,[5]DatosVinculos!$B$1:$DH$127,$DF71,FALSE)</f>
        <v>3</v>
      </c>
      <c r="AL71" s="157">
        <f>HLOOKUP(AL$1,[5]DatosVinculos!$B$1:$DH$127,$DF71,FALSE)</f>
        <v>5.68</v>
      </c>
      <c r="AM71" s="157">
        <f>HLOOKUP(AM$1,[5]DatosVinculos!$B$1:$DH$127,$DF71,FALSE)</f>
        <v>94.106552406666694</v>
      </c>
      <c r="AN71" s="157">
        <f>HLOOKUP(AN$1,[5]DatosVinculos!$B$1:$DH$127,$DF71,FALSE)</f>
        <v>669.71258064516098</v>
      </c>
      <c r="AO71" s="157">
        <f>HLOOKUP(AO$1,[5]DatosVinculos!$B$1:$DH$127,$DF71,FALSE)</f>
        <v>0.70620974326408403</v>
      </c>
      <c r="AP71" s="157">
        <f>HLOOKUP(AP$1,[5]DatosVinculos!$B$1:$DH$127,$DF71,FALSE)</f>
        <v>21.6</v>
      </c>
      <c r="AQ71" s="157">
        <f>HLOOKUP(AQ$1,[5]DatosVinculos!$B$1:$DH$127,$DF71,FALSE)</f>
        <v>140.96831473333299</v>
      </c>
      <c r="AR71" s="157">
        <f>HLOOKUP(AR$1,[5]DatosVinculos!$B$1:$DH$127,$DF71,FALSE)</f>
        <v>110.3892547</v>
      </c>
      <c r="AS71" s="157">
        <f>HLOOKUP(AS$1,[5]DatosVinculos!$B$1:$DH$127,$DF71,FALSE)</f>
        <v>1.90119983870968</v>
      </c>
      <c r="AT71" s="157">
        <f>HLOOKUP(AT$1,[5]DatosVinculos!$B$1:$DH$127,$DF71,FALSE)</f>
        <v>1.7333333333333332</v>
      </c>
      <c r="AU71" s="157">
        <f>HLOOKUP(AU$1,[5]DatosVinculos!$B$1:$DH$127,$DF71,FALSE)</f>
        <v>159.666666666667</v>
      </c>
      <c r="AV71" s="157">
        <f>HLOOKUP(AV$1,[5]DatosVinculos!$B$1:$DH$127,$DF71,FALSE)</f>
        <v>159.666666666667</v>
      </c>
      <c r="AW71" s="157">
        <f>HLOOKUP(AW$1,[5]DatosVinculos!$B$1:$DH$127,$DF71,FALSE)</f>
        <v>65.951089464578004</v>
      </c>
      <c r="AX71" s="157">
        <f>HLOOKUP(AX$1,[5]DatosVinculos!$B$1:$DH$127,$DF71,FALSE)</f>
        <v>97.924745539086288</v>
      </c>
      <c r="AY71" s="157">
        <f>HLOOKUP(AY$1,[5]DatosVinculos!$B$1:$DH$127,$DF71,FALSE)</f>
        <v>97.461928978075406</v>
      </c>
      <c r="AZ71" s="157">
        <f>HLOOKUP(AZ$1,[5]DatosVinculos!$B$1:$DH$127,$DF71,FALSE)</f>
        <v>702980.34375435277</v>
      </c>
      <c r="BA71" s="157">
        <f>HLOOKUP(BA$1,[5]DatosVinculos!$B$1:$DH$127,$DF71,FALSE)</f>
        <v>699657.884825291</v>
      </c>
      <c r="BB71" s="157">
        <f>HLOOKUP(BB$1,[5]DatosVinculos!$B$1:$DH$127,$DF71,FALSE)</f>
        <v>68.659183406666671</v>
      </c>
      <c r="BC71" s="157">
        <f>HLOOKUP(BC$1,[5]DatosVinculos!$B$1:$DH$127,$DF71,FALSE)</f>
        <v>68.522137061179905</v>
      </c>
      <c r="BD71" s="157">
        <f>HLOOKUP(BD$1,[5]DatosVinculos!$B$1:$DH$127,$DF71,FALSE)</f>
        <v>492889.27009615238</v>
      </c>
      <c r="BE71" s="157">
        <f>HLOOKUP(BE$1,[5]DatosVinculos!$B$1:$DH$127,$DF71,FALSE)</f>
        <v>491905.44433729397</v>
      </c>
      <c r="BF71" s="157">
        <f>HLOOKUP(BF$1,[5]DatosVinculos!$B$1:$DH$127,$DF71,FALSE)</f>
        <v>100.47793368949397</v>
      </c>
      <c r="BG71" s="157">
        <f>HLOOKUP(BG$1,[5]DatosVinculos!$B$1:$DH$127,$DF71,FALSE)</f>
        <v>99.926187322607703</v>
      </c>
      <c r="BH71" s="157">
        <f>HLOOKUP(BH$1,[5]DatosVinculos!$B$1:$DH$127,$DF71,FALSE)</f>
        <v>671625.07048759202</v>
      </c>
      <c r="BI71" s="157">
        <f>HLOOKUP(BI$1,[5]DatosVinculos!$B$1:$DH$127,$DF71,FALSE)</f>
        <v>667937.02995237196</v>
      </c>
      <c r="BJ71" s="157">
        <f>HLOOKUP(BJ$1,[5]DatosVinculos!$B$1:$DH$127,$DF71,FALSE)</f>
        <v>70.449331673333333</v>
      </c>
      <c r="BK71" s="157">
        <f>HLOOKUP(BK$1,[5]DatosVinculos!$B$1:$DH$127,$DF71,FALSE)</f>
        <v>70.220073089295695</v>
      </c>
      <c r="BL71" s="157">
        <f>HLOOKUP(BL$1,[5]DatosVinculos!$B$1:$DH$127,$DF71,FALSE)</f>
        <v>470904.76101076102</v>
      </c>
      <c r="BM71" s="157">
        <f>HLOOKUP(BM$1,[5]DatosVinculos!$B$1:$DH$127,$DF71,FALSE)</f>
        <v>469372.326903418</v>
      </c>
      <c r="BN71" s="157">
        <f>HLOOKUP(BN$1,[5]DatosVinculos!$B$1:$DH$127,$DF71,FALSE)</f>
        <v>95.575484169745877</v>
      </c>
      <c r="BO71" s="157">
        <f>HLOOKUP(BO$1,[5]DatosVinculos!$B$1:$DH$127,$DF71,FALSE)</f>
        <v>95.005125121885399</v>
      </c>
      <c r="BP71" s="157">
        <f>HLOOKUP(BP$1,[5]DatosVinculos!$B$1:$DH$127,$DF71,FALSE)</f>
        <v>408833.84717185784</v>
      </c>
      <c r="BQ71" s="157">
        <f>HLOOKUP(BQ$1,[5]DatosVinculos!$B$1:$DH$127,$DF71,FALSE)</f>
        <v>406394.07837756199</v>
      </c>
      <c r="BR71" s="157">
        <f>HLOOKUP(BR$1,[5]DatosVinculos!$B$1:$DH$127,$DF71,FALSE)</f>
        <v>67.012016836666675</v>
      </c>
      <c r="BS71" s="157">
        <f>HLOOKUP(BS$1,[5]DatosVinculos!$B$1:$DH$127,$DF71,FALSE)</f>
        <v>66.772903351012204</v>
      </c>
      <c r="BT71" s="157">
        <f>HLOOKUP(BT$1,[5]DatosVinculos!$B$1:$DH$127,$DF71,FALSE)</f>
        <v>286650.71265997429</v>
      </c>
      <c r="BU71" s="157">
        <f>HLOOKUP(BU$1,[5]DatosVinculos!$B$1:$DH$127,$DF71,FALSE)</f>
        <v>285627.88042305497</v>
      </c>
      <c r="BV71" s="157">
        <f>HLOOKUP(BV$1,[5]DatosVinculos!$B$1:$DH$127,$DF71,FALSE)</f>
        <v>82.086690941273929</v>
      </c>
      <c r="BW71" s="157">
        <f>HLOOKUP(BW$1,[5]DatosVinculos!$B$1:$DH$127,$DF71,FALSE)</f>
        <v>81.9960113565634</v>
      </c>
      <c r="BX71" s="157">
        <f>HLOOKUP(BX$1,[5]DatosVinculos!$B$1:$DH$127,$DF71,FALSE)</f>
        <v>849355.7728408454</v>
      </c>
      <c r="BY71" s="157">
        <f>HLOOKUP(BY$1,[5]DatosVinculos!$B$1:$DH$127,$DF71,FALSE)</f>
        <v>848417.50589558599</v>
      </c>
      <c r="BZ71" s="157">
        <f>HLOOKUP(BZ$1,[5]DatosVinculos!$B$1:$DH$127,$DF71,FALSE)</f>
        <v>57.554453039999999</v>
      </c>
      <c r="CA71" s="157">
        <f>HLOOKUP(CA$1,[5]DatosVinculos!$B$1:$DH$127,$DF71,FALSE)</f>
        <v>57.598180344224801</v>
      </c>
      <c r="CB71" s="157">
        <f>HLOOKUP(CB$1,[5]DatosVinculos!$B$1:$DH$127,$DF71,FALSE)</f>
        <v>595519.27823712432</v>
      </c>
      <c r="CC71" s="157">
        <f>HLOOKUP(CC$1,[5]DatosVinculos!$B$1:$DH$127,$DF71,FALSE)</f>
        <v>595971.72720100998</v>
      </c>
      <c r="CD71" s="157">
        <f>HLOOKUP(CD$1,[5]DatosVinculos!$B$1:$DH$127,$DF71,FALSE)</f>
        <v>96.627128209567147</v>
      </c>
      <c r="CE71" s="157">
        <f>HLOOKUP(CE$1,[5]DatosVinculos!$B$1:$DH$127,$DF71,FALSE)</f>
        <v>96.005430984311403</v>
      </c>
      <c r="CF71" s="157">
        <f>HLOOKUP(CF$1,[5]DatosVinculos!$B$1:$DH$127,$DF71,FALSE)</f>
        <v>386659.03625810286</v>
      </c>
      <c r="CG71" s="157">
        <f>HLOOKUP(CG$1,[5]DatosVinculos!$B$1:$DH$127,$DF71,FALSE)</f>
        <v>384171.278891653</v>
      </c>
      <c r="CH71" s="157">
        <f>HLOOKUP(CH$1,[5]DatosVinculos!$B$1:$DH$127,$DF71,FALSE)</f>
        <v>67.74936898</v>
      </c>
      <c r="CI71" s="157">
        <f>HLOOKUP(CI$1,[5]DatosVinculos!$B$1:$DH$127,$DF71,FALSE)</f>
        <v>67.486711780030902</v>
      </c>
      <c r="CJ71" s="157">
        <f>HLOOKUP(CJ$1,[5]DatosVinculos!$B$1:$DH$127,$DF71,FALSE)</f>
        <v>271103.01426000288</v>
      </c>
      <c r="CK71" s="157">
        <f>HLOOKUP(CK$1,[5]DatosVinculos!$B$1:$DH$127,$DF71,FALSE)</f>
        <v>270051.97629891301</v>
      </c>
      <c r="CL71" s="157">
        <f>HLOOKUP(CL$1,[5]DatosVinculos!$B$1:$DH$127,$DF71,FALSE)</f>
        <v>5837.7705109999997</v>
      </c>
      <c r="CM71" s="157">
        <f>HLOOKUP(CM$1,[5]DatosVinculos!$B$1:$DH$127,$DF71,FALSE)</f>
        <v>5838.6063368519399</v>
      </c>
      <c r="CN71" s="157">
        <f>HLOOKUP(CN$1,[5]DatosVinculos!$B$1:$DH$127,$DF71,FALSE)</f>
        <v>163.8086429</v>
      </c>
      <c r="CO71" s="157">
        <f>HLOOKUP(CO$1,[5]DatosVinculos!$B$1:$DH$127,$DF71,FALSE)</f>
        <v>165.52945675701699</v>
      </c>
      <c r="CP71" s="157">
        <f>HLOOKUP(CP$1,[5]DatosVinculos!$B$1:$DH$127,$DF71,FALSE)</f>
        <v>43.118530999999997</v>
      </c>
      <c r="CQ71" s="157">
        <f>HLOOKUP(CQ$1,[5]DatosVinculos!$B$1:$DH$127,$DF71,FALSE)</f>
        <v>43.452627357860599</v>
      </c>
      <c r="CR71" s="157">
        <f>HLOOKUP(CR$1,[5]DatosVinculos!$B$1:$DH$127,$DF71,FALSE)</f>
        <v>42.717807999999998</v>
      </c>
      <c r="CS71" s="157">
        <f>HLOOKUP(CS$1,[5]DatosVinculos!$B$1:$DH$127,$DF71,FALSE)</f>
        <v>43.390406045214199</v>
      </c>
      <c r="CT71" s="157">
        <f>HLOOKUP(CT$1,[5]DatosVinculos!$B$1:$DH$127,$DF71,FALSE)</f>
        <v>5575.6674380000004</v>
      </c>
      <c r="CU71" s="157">
        <f>HLOOKUP(CU$1,[5]DatosVinculos!$B$1:$DH$127,$DF71,FALSE)</f>
        <v>5574.8305324091698</v>
      </c>
      <c r="CV71" s="157">
        <f>HLOOKUP(CV$1,[5]DatosVinculos!$B$1:$DH$127,$DF71,FALSE)</f>
        <v>43.306432690000001</v>
      </c>
      <c r="CW71" s="157">
        <f>HLOOKUP(CW$1,[5]DatosVinculos!$B$1:$DH$127,$DF71,FALSE)</f>
        <v>43.578935633055302</v>
      </c>
      <c r="CX71" s="157">
        <f>HLOOKUP(CX$1,[5]DatosVinculos!$B$1:$DH$127,$DF71,FALSE)</f>
        <v>11415.45637</v>
      </c>
      <c r="CY71" s="157">
        <f>HLOOKUP(CY$1,[5]DatosVinculos!$B$1:$DH$127,$DF71,FALSE)</f>
        <v>6489.1350590000002</v>
      </c>
      <c r="CZ71" s="157">
        <f>HLOOKUP(CZ$1,[5]DatosVinculos!$B$1:$DH$127,$DF71,FALSE)</f>
        <v>6488.5747753895403</v>
      </c>
      <c r="DA71" s="157">
        <f>HLOOKUP(DA$1,[5]DatosVinculos!$B$1:$DH$127,$DF71,FALSE)</f>
        <v>10.03777148</v>
      </c>
      <c r="DB71" s="157">
        <f>HLOOKUP(DB$1,[5]DatosVinculos!$B$1:$DH$127,$DF71,FALSE)</f>
        <v>10.008967076050901</v>
      </c>
      <c r="DC71" s="157">
        <f>HLOOKUP(DC$1,[5]DatosVinculos!$B$1:$DH$127,$DF71,FALSE)</f>
        <v>1.7788708708294638</v>
      </c>
      <c r="DD71" s="157">
        <f>HLOOKUP(DD$1,[5]DatosVinculos!$B$1:$DH$127,$DF71,FALSE)</f>
        <v>1.52949525469391</v>
      </c>
      <c r="DF71">
        <v>71</v>
      </c>
    </row>
    <row r="72" spans="1:110">
      <c r="A72" t="s">
        <v>76</v>
      </c>
      <c r="B72" s="157">
        <f>HLOOKUP(B$1,[5]DatosVinculos!$B$1:$DH$127,$DF72,FALSE)</f>
        <v>17316766.210000001</v>
      </c>
      <c r="C72" s="157">
        <f>HLOOKUP(C$1,[5]DatosVinculos!$B$1:$DH$127,$DF72,FALSE)</f>
        <v>17237180.079753</v>
      </c>
      <c r="D72" s="157">
        <f>HLOOKUP(D$1,[5]DatosVinculos!$B$1:$DH$127,$DF72,FALSE)</f>
        <v>11818520.52</v>
      </c>
      <c r="E72" s="157">
        <f>HLOOKUP(E$1,[5]DatosVinculos!$B$1:$DH$127,$DF72,FALSE)</f>
        <v>12258677.689999999</v>
      </c>
      <c r="F72" s="157">
        <f>HLOOKUP(F$1,[5]DatosVinculos!$B$1:$DH$127,$DF72,FALSE)</f>
        <v>12180504.3500599</v>
      </c>
      <c r="G72" s="157">
        <f>HLOOKUP(G$1,[5]DatosVinculos!$B$1:$DH$127,$DF72,FALSE)</f>
        <v>3957766.99</v>
      </c>
      <c r="H72" s="157">
        <f>HLOOKUP(H$1,[5]DatosVinculos!$B$1:$DH$127,$DF72,FALSE)</f>
        <v>3937706.9360010698</v>
      </c>
      <c r="I72" s="157">
        <f>HLOOKUP(I$1,[5]DatosVinculos!$B$1:$DH$127,$DF72,FALSE)</f>
        <v>3323446.909</v>
      </c>
      <c r="J72" s="157">
        <f>HLOOKUP(J$1,[5]DatosVinculos!$B$1:$DH$127,$DF72,FALSE)</f>
        <v>3328945.3345535998</v>
      </c>
      <c r="K72" s="157">
        <f>HLOOKUP(K$1,[5]DatosVinculos!$B$1:$DH$127,$DF72,FALSE)</f>
        <v>3017805.2280000001</v>
      </c>
      <c r="L72" s="157">
        <f>HLOOKUP(L$1,[5]DatosVinculos!$B$1:$DH$127,$DF72,FALSE)</f>
        <v>3010920.7437698599</v>
      </c>
      <c r="M72" s="157">
        <f>HLOOKUP(M$1,[5]DatosVinculos!$B$1:$DH$127,$DF72,FALSE)</f>
        <v>11496091.042208005</v>
      </c>
      <c r="N72" s="157">
        <f>HLOOKUP(N$1,[5]DatosVinculos!$B$1:$DH$127,$DF72,FALSE)</f>
        <v>11495075.6349374</v>
      </c>
      <c r="O72" s="157">
        <f>HLOOKUP(O$1,[5]DatosVinculos!$B$1:$DH$127,$DF72,FALSE)</f>
        <v>2117745.3710000007</v>
      </c>
      <c r="P72" s="157">
        <f>HLOOKUP(P$1,[5]DatosVinculos!$B$1:$DH$127,$DF72,FALSE)</f>
        <v>2039334.58203121</v>
      </c>
      <c r="Q72" s="157">
        <f>HLOOKUP(Q$1,[5]DatosVinculos!$B$1:$DH$127,$DF72,FALSE)</f>
        <v>9407955.006305417</v>
      </c>
      <c r="R72" s="157">
        <f>HLOOKUP(R$1,[5]DatosVinculos!$B$1:$DH$127,$DF72,FALSE)</f>
        <v>9472514.8095809408</v>
      </c>
      <c r="S72" s="157">
        <f>HLOOKUP(S$1,[5]DatosVinculos!$B$1:$DH$127,$DF72,FALSE)</f>
        <v>479464.79309999995</v>
      </c>
      <c r="T72" s="157">
        <f>HLOOKUP(T$1,[5]DatosVinculos!$B$1:$DH$127,$DF72,FALSE)</f>
        <v>467367.48353687098</v>
      </c>
      <c r="U72" s="157">
        <f>HLOOKUP(U$1,[5]DatosVinculos!$B$1:$DH$127,$DF72,FALSE)</f>
        <v>8928490.2138999999</v>
      </c>
      <c r="V72" s="157">
        <f>HLOOKUP(V$1,[5]DatosVinculos!$B$1:$DH$127,$DF72,FALSE)</f>
        <v>9006709.5719055403</v>
      </c>
      <c r="W72" s="157">
        <f>HLOOKUP(W$1,[5]DatosVinculos!$B$1:$DH$127,$DF72,FALSE)</f>
        <v>2863469.3354715356</v>
      </c>
      <c r="X72" s="157">
        <f>HLOOKUP(X$1,[5]DatosVinculos!$B$1:$DH$127,$DF72,FALSE)</f>
        <v>2899492.09871714</v>
      </c>
      <c r="Y72" s="157">
        <f>HLOOKUP(Y$1,[5]DatosVinculos!$B$1:$DH$127,$DF72,FALSE)</f>
        <v>532297.75470491813</v>
      </c>
      <c r="Z72" s="157">
        <f>HLOOKUP(Z$1,[5]DatosVinculos!$B$1:$DH$127,$DF72,FALSE)</f>
        <v>3824594.6335987053</v>
      </c>
      <c r="AA72" s="157">
        <f>HLOOKUP(AA$1,[5]DatosVinculos!$B$1:$DH$127,$DF72,FALSE)</f>
        <v>13.5</v>
      </c>
      <c r="AB72" s="157">
        <f>HLOOKUP(AB$1,[5]DatosVinculos!$B$1:$DH$127,$DF72,FALSE)</f>
        <v>70.637554654228367</v>
      </c>
      <c r="AC72" s="157">
        <f>HLOOKUP(AC$1,[5]DatosVinculos!$B$1:$DH$127,$DF72,FALSE)</f>
        <v>70.630651347163095</v>
      </c>
      <c r="AD72" s="157">
        <f>HLOOKUP(AD$1,[5]DatosVinculos!$B$1:$DH$127,$DF72,FALSE)</f>
        <v>79.174583925971135</v>
      </c>
      <c r="AE72" s="157">
        <f>HLOOKUP(AE$1,[5]DatosVinculos!$B$1:$DH$127,$DF72,FALSE)</f>
        <v>79.064222566820007</v>
      </c>
      <c r="AF72" s="157">
        <f>HLOOKUP(AF$1,[5]DatosVinculos!$B$1:$DH$127,$DF72,FALSE)</f>
        <v>110.01629813333334</v>
      </c>
      <c r="AG72" s="157">
        <f>HLOOKUP(AG$1,[5]DatosVinculos!$B$1:$DH$127,$DF72,FALSE)</f>
        <v>109.819471488294</v>
      </c>
      <c r="AH72" s="157">
        <f>HLOOKUP(AH$1,[5]DatosVinculos!$B$1:$DH$127,$DF72,FALSE)</f>
        <v>64.066954780000003</v>
      </c>
      <c r="AI72" s="157">
        <f>HLOOKUP(AI$1,[5]DatosVinculos!$B$1:$DH$127,$DF72,FALSE)</f>
        <v>64.014397545323504</v>
      </c>
      <c r="AJ72" s="157">
        <f>HLOOKUP(AJ$1,[5]DatosVinculos!$B$1:$DH$127,$DF72,FALSE)</f>
        <v>3</v>
      </c>
      <c r="AK72" s="157">
        <f>HLOOKUP(AK$1,[5]DatosVinculos!$B$1:$DH$127,$DF72,FALSE)</f>
        <v>3</v>
      </c>
      <c r="AL72" s="157">
        <f>HLOOKUP(AL$1,[5]DatosVinculos!$B$1:$DH$127,$DF72,FALSE)</f>
        <v>4.3266666666666698</v>
      </c>
      <c r="AM72" s="157">
        <f>HLOOKUP(AM$1,[5]DatosVinculos!$B$1:$DH$127,$DF72,FALSE)</f>
        <v>92.694273666666703</v>
      </c>
      <c r="AN72" s="157">
        <f>HLOOKUP(AN$1,[5]DatosVinculos!$B$1:$DH$127,$DF72,FALSE)</f>
        <v>659.35557377049201</v>
      </c>
      <c r="AO72" s="157">
        <f>HLOOKUP(AO$1,[5]DatosVinculos!$B$1:$DH$127,$DF72,FALSE)</f>
        <v>0.730826453778463</v>
      </c>
      <c r="AP72" s="157">
        <f>HLOOKUP(AP$1,[5]DatosVinculos!$B$1:$DH$127,$DF72,FALSE)</f>
        <v>26.233333333333299</v>
      </c>
      <c r="AQ72" s="157">
        <f>HLOOKUP(AQ$1,[5]DatosVinculos!$B$1:$DH$127,$DF72,FALSE)</f>
        <v>142.06648290000001</v>
      </c>
      <c r="AR72" s="157">
        <f>HLOOKUP(AR$1,[5]DatosVinculos!$B$1:$DH$127,$DF72,FALSE)</f>
        <v>111.97965979999999</v>
      </c>
      <c r="AS72" s="157">
        <f>HLOOKUP(AS$1,[5]DatosVinculos!$B$1:$DH$127,$DF72,FALSE)</f>
        <v>1.91808442622951</v>
      </c>
      <c r="AT72" s="157">
        <f>HLOOKUP(AT$1,[5]DatosVinculos!$B$1:$DH$127,$DF72,FALSE)</f>
        <v>1.75</v>
      </c>
      <c r="AU72" s="157">
        <f>HLOOKUP(AU$1,[5]DatosVinculos!$B$1:$DH$127,$DF72,FALSE)</f>
        <v>144.666666666667</v>
      </c>
      <c r="AV72" s="157">
        <f>HLOOKUP(AV$1,[5]DatosVinculos!$B$1:$DH$127,$DF72,FALSE)</f>
        <v>144.666666666667</v>
      </c>
      <c r="AW72" s="157">
        <f>HLOOKUP(AW$1,[5]DatosVinculos!$B$1:$DH$127,$DF72,FALSE)</f>
        <v>66.924313559585002</v>
      </c>
      <c r="AX72" s="157">
        <f>HLOOKUP(AX$1,[5]DatosVinculos!$B$1:$DH$127,$DF72,FALSE)</f>
        <v>97.947938159349064</v>
      </c>
      <c r="AY72" s="157">
        <f>HLOOKUP(AY$1,[5]DatosVinculos!$B$1:$DH$127,$DF72,FALSE)</f>
        <v>97.873375242826995</v>
      </c>
      <c r="AZ72" s="157">
        <f>HLOOKUP(AZ$1,[5]DatosVinculos!$B$1:$DH$127,$DF72,FALSE)</f>
        <v>703146.83850575751</v>
      </c>
      <c r="BA72" s="157">
        <f>HLOOKUP(BA$1,[5]DatosVinculos!$B$1:$DH$127,$DF72,FALSE)</f>
        <v>702611.56762658397</v>
      </c>
      <c r="BB72" s="157">
        <f>HLOOKUP(BB$1,[5]DatosVinculos!$B$1:$DH$127,$DF72,FALSE)</f>
        <v>69.188028349999996</v>
      </c>
      <c r="BC72" s="157">
        <f>HLOOKUP(BC$1,[5]DatosVinculos!$B$1:$DH$127,$DF72,FALSE)</f>
        <v>69.123890142617796</v>
      </c>
      <c r="BD72" s="157">
        <f>HLOOKUP(BD$1,[5]DatosVinculos!$B$1:$DH$127,$DF72,FALSE)</f>
        <v>496685.73234898329</v>
      </c>
      <c r="BE72" s="157">
        <f>HLOOKUP(BE$1,[5]DatosVinculos!$B$1:$DH$127,$DF72,FALSE)</f>
        <v>496225.29817749298</v>
      </c>
      <c r="BF72" s="157">
        <f>HLOOKUP(BF$1,[5]DatosVinculos!$B$1:$DH$127,$DF72,FALSE)</f>
        <v>100.34810075222535</v>
      </c>
      <c r="BG72" s="157">
        <f>HLOOKUP(BG$1,[5]DatosVinculos!$B$1:$DH$127,$DF72,FALSE)</f>
        <v>100.24999321963701</v>
      </c>
      <c r="BH72" s="157">
        <f>HLOOKUP(BH$1,[5]DatosVinculos!$B$1:$DH$127,$DF72,FALSE)</f>
        <v>670757.2276444647</v>
      </c>
      <c r="BI72" s="157">
        <f>HLOOKUP(BI$1,[5]DatosVinculos!$B$1:$DH$127,$DF72,FALSE)</f>
        <v>670101.447057585</v>
      </c>
      <c r="BJ72" s="157">
        <f>HLOOKUP(BJ$1,[5]DatosVinculos!$B$1:$DH$127,$DF72,FALSE)</f>
        <v>70.88344451333333</v>
      </c>
      <c r="BK72" s="157">
        <f>HLOOKUP(BK$1,[5]DatosVinculos!$B$1:$DH$127,$DF72,FALSE)</f>
        <v>70.809905540923694</v>
      </c>
      <c r="BL72" s="157">
        <f>HLOOKUP(BL$1,[5]DatosVinculos!$B$1:$DH$127,$DF72,FALSE)</f>
        <v>473806.50327454577</v>
      </c>
      <c r="BM72" s="157">
        <f>HLOOKUP(BM$1,[5]DatosVinculos!$B$1:$DH$127,$DF72,FALSE)</f>
        <v>473314.946415485</v>
      </c>
      <c r="BN72" s="157">
        <f>HLOOKUP(BN$1,[5]DatosVinculos!$B$1:$DH$127,$DF72,FALSE)</f>
        <v>95.481647715791496</v>
      </c>
      <c r="BO72" s="157">
        <f>HLOOKUP(BO$1,[5]DatosVinculos!$B$1:$DH$127,$DF72,FALSE)</f>
        <v>95.452553648716105</v>
      </c>
      <c r="BP72" s="157">
        <f>HLOOKUP(BP$1,[5]DatosVinculos!$B$1:$DH$127,$DF72,FALSE)</f>
        <v>408432.45220317523</v>
      </c>
      <c r="BQ72" s="157">
        <f>HLOOKUP(BQ$1,[5]DatosVinculos!$B$1:$DH$127,$DF72,FALSE)</f>
        <v>408307.99937411101</v>
      </c>
      <c r="BR72" s="157">
        <f>HLOOKUP(BR$1,[5]DatosVinculos!$B$1:$DH$127,$DF72,FALSE)</f>
        <v>67.445901090000007</v>
      </c>
      <c r="BS72" s="157">
        <f>HLOOKUP(BS$1,[5]DatosVinculos!$B$1:$DH$127,$DF72,FALSE)</f>
        <v>67.415711655116596</v>
      </c>
      <c r="BT72" s="157">
        <f>HLOOKUP(BT$1,[5]DatosVinculos!$B$1:$DH$127,$DF72,FALSE)</f>
        <v>288506.69665062305</v>
      </c>
      <c r="BU72" s="157">
        <f>HLOOKUP(BU$1,[5]DatosVinculos!$B$1:$DH$127,$DF72,FALSE)</f>
        <v>288377.55827497703</v>
      </c>
      <c r="BV72" s="157">
        <f>HLOOKUP(BV$1,[5]DatosVinculos!$B$1:$DH$127,$DF72,FALSE)</f>
        <v>82.529892187470182</v>
      </c>
      <c r="BW72" s="157">
        <f>HLOOKUP(BW$1,[5]DatosVinculos!$B$1:$DH$127,$DF72,FALSE)</f>
        <v>82.439469104939107</v>
      </c>
      <c r="BX72" s="157">
        <f>HLOOKUP(BX$1,[5]DatosVinculos!$B$1:$DH$127,$DF72,FALSE)</f>
        <v>853941.60195236804</v>
      </c>
      <c r="BY72" s="157">
        <f>HLOOKUP(BY$1,[5]DatosVinculos!$B$1:$DH$127,$DF72,FALSE)</f>
        <v>853005.98904972104</v>
      </c>
      <c r="BZ72" s="157">
        <f>HLOOKUP(BZ$1,[5]DatosVinculos!$B$1:$DH$127,$DF72,FALSE)</f>
        <v>58.297097700000002</v>
      </c>
      <c r="CA72" s="157">
        <f>HLOOKUP(CA$1,[5]DatosVinculos!$B$1:$DH$127,$DF72,FALSE)</f>
        <v>58.252471864864297</v>
      </c>
      <c r="CB72" s="157">
        <f>HLOOKUP(CB$1,[5]DatosVinculos!$B$1:$DH$127,$DF72,FALSE)</f>
        <v>603203.46579429717</v>
      </c>
      <c r="CC72" s="157">
        <f>HLOOKUP(CC$1,[5]DatosVinculos!$B$1:$DH$127,$DF72,FALSE)</f>
        <v>602741.71967828099</v>
      </c>
      <c r="CD72" s="157">
        <f>HLOOKUP(CD$1,[5]DatosVinculos!$B$1:$DH$127,$DF72,FALSE)</f>
        <v>96.486530595455051</v>
      </c>
      <c r="CE72" s="157">
        <f>HLOOKUP(CE$1,[5]DatosVinculos!$B$1:$DH$127,$DF72,FALSE)</f>
        <v>96.460981561773593</v>
      </c>
      <c r="CF72" s="157">
        <f>HLOOKUP(CF$1,[5]DatosVinculos!$B$1:$DH$127,$DF72,FALSE)</f>
        <v>386096.42678206757</v>
      </c>
      <c r="CG72" s="157">
        <f>HLOOKUP(CG$1,[5]DatosVinculos!$B$1:$DH$127,$DF72,FALSE)</f>
        <v>385994.19084738102</v>
      </c>
      <c r="CH72" s="157">
        <f>HLOOKUP(CH$1,[5]DatosVinculos!$B$1:$DH$127,$DF72,FALSE)</f>
        <v>68.155725783333338</v>
      </c>
      <c r="CI72" s="157">
        <f>HLOOKUP(CI$1,[5]DatosVinculos!$B$1:$DH$127,$DF72,FALSE)</f>
        <v>68.1243341051876</v>
      </c>
      <c r="CJ72" s="157">
        <f>HLOOKUP(CJ$1,[5]DatosVinculos!$B$1:$DH$127,$DF72,FALSE)</f>
        <v>272729.07448620582</v>
      </c>
      <c r="CK72" s="157">
        <f>HLOOKUP(CK$1,[5]DatosVinculos!$B$1:$DH$127,$DF72,FALSE)</f>
        <v>272603.45887233602</v>
      </c>
      <c r="CL72" s="157">
        <f>HLOOKUP(CL$1,[5]DatosVinculos!$B$1:$DH$127,$DF72,FALSE)</f>
        <v>5852.2893949999998</v>
      </c>
      <c r="CM72" s="157">
        <f>HLOOKUP(CM$1,[5]DatosVinculos!$B$1:$DH$127,$DF72,FALSE)</f>
        <v>5852.1921689003502</v>
      </c>
      <c r="CN72" s="157">
        <f>HLOOKUP(CN$1,[5]DatosVinculos!$B$1:$DH$127,$DF72,FALSE)</f>
        <v>172.11631310000001</v>
      </c>
      <c r="CO72" s="157">
        <f>HLOOKUP(CO$1,[5]DatosVinculos!$B$1:$DH$127,$DF72,FALSE)</f>
        <v>168.65357269993299</v>
      </c>
      <c r="CP72" s="157">
        <f>HLOOKUP(CP$1,[5]DatosVinculos!$B$1:$DH$127,$DF72,FALSE)</f>
        <v>44.082923000000001</v>
      </c>
      <c r="CQ72" s="157">
        <f>HLOOKUP(CQ$1,[5]DatosVinculos!$B$1:$DH$127,$DF72,FALSE)</f>
        <v>43.8880872855473</v>
      </c>
      <c r="CR72" s="157">
        <f>HLOOKUP(CR$1,[5]DatosVinculos!$B$1:$DH$127,$DF72,FALSE)</f>
        <v>43.256467999999998</v>
      </c>
      <c r="CS72" s="157">
        <f>HLOOKUP(CS$1,[5]DatosVinculos!$B$1:$DH$127,$DF72,FALSE)</f>
        <v>43.190477954404798</v>
      </c>
      <c r="CT72" s="157">
        <f>HLOOKUP(CT$1,[5]DatosVinculos!$B$1:$DH$127,$DF72,FALSE)</f>
        <v>5583.6784770000004</v>
      </c>
      <c r="CU72" s="157">
        <f>HLOOKUP(CU$1,[5]DatosVinculos!$B$1:$DH$127,$DF72,FALSE)</f>
        <v>5587.1905575323699</v>
      </c>
      <c r="CV72" s="157">
        <f>HLOOKUP(CV$1,[5]DatosVinculos!$B$1:$DH$127,$DF72,FALSE)</f>
        <v>44.209893610000002</v>
      </c>
      <c r="CW72" s="157">
        <f>HLOOKUP(CW$1,[5]DatosVinculos!$B$1:$DH$127,$DF72,FALSE)</f>
        <v>44.042766952249302</v>
      </c>
      <c r="CX72" s="157">
        <f>HLOOKUP(CX$1,[5]DatosVinculos!$B$1:$DH$127,$DF72,FALSE)</f>
        <v>11468.056130000001</v>
      </c>
      <c r="CY72" s="157">
        <f>HLOOKUP(CY$1,[5]DatosVinculos!$B$1:$DH$127,$DF72,FALSE)</f>
        <v>6473.0350639999997</v>
      </c>
      <c r="CZ72" s="157">
        <f>HLOOKUP(CZ$1,[5]DatosVinculos!$B$1:$DH$127,$DF72,FALSE)</f>
        <v>6473.7550630713104</v>
      </c>
      <c r="DA72" s="157">
        <f>HLOOKUP(DA$1,[5]DatosVinculos!$B$1:$DH$127,$DF72,FALSE)</f>
        <v>9.5897158349999998</v>
      </c>
      <c r="DB72" s="157">
        <f>HLOOKUP(DB$1,[5]DatosVinculos!$B$1:$DH$127,$DF72,FALSE)</f>
        <v>9.5973785645285101</v>
      </c>
      <c r="DC72" s="157">
        <f>HLOOKUP(DC$1,[5]DatosVinculos!$B$1:$DH$127,$DF72,FALSE)</f>
        <v>1.5598041053136902</v>
      </c>
      <c r="DD72" s="157">
        <f>HLOOKUP(DD$1,[5]DatosVinculos!$B$1:$DH$127,$DF72,FALSE)</f>
        <v>1.6660743321062399</v>
      </c>
      <c r="DF72">
        <v>72</v>
      </c>
    </row>
    <row r="73" spans="1:110">
      <c r="A73" t="s">
        <v>77</v>
      </c>
      <c r="B73" s="157">
        <f>HLOOKUP(B$1,[5]DatosVinculos!$B$1:$DH$127,$DF73,FALSE)</f>
        <v>17149447.079999998</v>
      </c>
      <c r="C73" s="157">
        <f>HLOOKUP(C$1,[5]DatosVinculos!$B$1:$DH$127,$DF73,FALSE)</f>
        <v>17422552.841627799</v>
      </c>
      <c r="D73" s="157">
        <f>HLOOKUP(D$1,[5]DatosVinculos!$B$1:$DH$127,$DF73,FALSE)</f>
        <v>11940778.75</v>
      </c>
      <c r="E73" s="157">
        <f>HLOOKUP(E$1,[5]DatosVinculos!$B$1:$DH$127,$DF73,FALSE)</f>
        <v>12118190.52</v>
      </c>
      <c r="F73" s="157">
        <f>HLOOKUP(F$1,[5]DatosVinculos!$B$1:$DH$127,$DF73,FALSE)</f>
        <v>12341272.2748456</v>
      </c>
      <c r="G73" s="157">
        <f>HLOOKUP(G$1,[5]DatosVinculos!$B$1:$DH$127,$DF73,FALSE)</f>
        <v>3871412.9360000002</v>
      </c>
      <c r="H73" s="157">
        <f>HLOOKUP(H$1,[5]DatosVinculos!$B$1:$DH$127,$DF73,FALSE)</f>
        <v>3895201.8006041399</v>
      </c>
      <c r="I73" s="157">
        <f>HLOOKUP(I$1,[5]DatosVinculos!$B$1:$DH$127,$DF73,FALSE)</f>
        <v>3242209.5869999998</v>
      </c>
      <c r="J73" s="157">
        <f>HLOOKUP(J$1,[5]DatosVinculos!$B$1:$DH$127,$DF73,FALSE)</f>
        <v>3248674.9652218102</v>
      </c>
      <c r="K73" s="157">
        <f>HLOOKUP(K$1,[5]DatosVinculos!$B$1:$DH$127,$DF73,FALSE)</f>
        <v>2936942.0639999998</v>
      </c>
      <c r="L73" s="157">
        <f>HLOOKUP(L$1,[5]DatosVinculos!$B$1:$DH$127,$DF73,FALSE)</f>
        <v>2937205.53930633</v>
      </c>
      <c r="M73" s="157">
        <f>HLOOKUP(M$1,[5]DatosVinculos!$B$1:$DH$127,$DF73,FALSE)</f>
        <v>11597430.720497295</v>
      </c>
      <c r="N73" s="157">
        <f>HLOOKUP(N$1,[5]DatosVinculos!$B$1:$DH$127,$DF73,FALSE)</f>
        <v>11613042.8765215</v>
      </c>
      <c r="O73" s="157">
        <f>HLOOKUP(O$1,[5]DatosVinculos!$B$1:$DH$127,$DF73,FALSE)</f>
        <v>2104322.5370000005</v>
      </c>
      <c r="P73" s="157">
        <f>HLOOKUP(P$1,[5]DatosVinculos!$B$1:$DH$127,$DF73,FALSE)</f>
        <v>2044870.80174794</v>
      </c>
      <c r="Q73" s="157">
        <f>HLOOKUP(Q$1,[5]DatosVinculos!$B$1:$DH$127,$DF73,FALSE)</f>
        <v>9518920.9469248746</v>
      </c>
      <c r="R73" s="157">
        <f>HLOOKUP(R$1,[5]DatosVinculos!$B$1:$DH$127,$DF73,FALSE)</f>
        <v>9587437.1624406297</v>
      </c>
      <c r="S73" s="157">
        <f>HLOOKUP(S$1,[5]DatosVinculos!$B$1:$DH$127,$DF73,FALSE)</f>
        <v>474189.21870000008</v>
      </c>
      <c r="T73" s="157">
        <f>HLOOKUP(T$1,[5]DatosVinculos!$B$1:$DH$127,$DF73,FALSE)</f>
        <v>483625.12826484401</v>
      </c>
      <c r="U73" s="157">
        <f>HLOOKUP(U$1,[5]DatosVinculos!$B$1:$DH$127,$DF73,FALSE)</f>
        <v>9044731.7282999996</v>
      </c>
      <c r="V73" s="157">
        <f>HLOOKUP(V$1,[5]DatosVinculos!$B$1:$DH$127,$DF73,FALSE)</f>
        <v>9107008.5588079393</v>
      </c>
      <c r="W73" s="157">
        <f>HLOOKUP(W$1,[5]DatosVinculos!$B$1:$DH$127,$DF73,FALSE)</f>
        <v>2850754.8519938593</v>
      </c>
      <c r="X73" s="157">
        <f>HLOOKUP(X$1,[5]DatosVinculos!$B$1:$DH$127,$DF73,FALSE)</f>
        <v>2935461.8173148199</v>
      </c>
      <c r="Y73" s="157">
        <f>HLOOKUP(Y$1,[5]DatosVinculos!$B$1:$DH$127,$DF73,FALSE)</f>
        <v>-83563.604587301583</v>
      </c>
      <c r="Z73" s="157">
        <f>HLOOKUP(Z$1,[5]DatosVinculos!$B$1:$DH$127,$DF73,FALSE)</f>
        <v>3344546.4134083893</v>
      </c>
      <c r="AA73" s="157">
        <f>HLOOKUP(AA$1,[5]DatosVinculos!$B$1:$DH$127,$DF73,FALSE)</f>
        <v>-893.1</v>
      </c>
      <c r="AB73" s="157">
        <f>HLOOKUP(AB$1,[5]DatosVinculos!$B$1:$DH$127,$DF73,FALSE)</f>
        <v>71.290563509768148</v>
      </c>
      <c r="AC73" s="157">
        <f>HLOOKUP(AC$1,[5]DatosVinculos!$B$1:$DH$127,$DF73,FALSE)</f>
        <v>71.240225862176302</v>
      </c>
      <c r="AD73" s="157">
        <f>HLOOKUP(AD$1,[5]DatosVinculos!$B$1:$DH$127,$DF73,FALSE)</f>
        <v>79.484752980928008</v>
      </c>
      <c r="AE73" s="157">
        <f>HLOOKUP(AE$1,[5]DatosVinculos!$B$1:$DH$127,$DF73,FALSE)</f>
        <v>79.488405324306797</v>
      </c>
      <c r="AF73" s="157">
        <f>HLOOKUP(AF$1,[5]DatosVinculos!$B$1:$DH$127,$DF73,FALSE)</f>
        <v>109.77465389999999</v>
      </c>
      <c r="AG73" s="157">
        <f>HLOOKUP(AG$1,[5]DatosVinculos!$B$1:$DH$127,$DF73,FALSE)</f>
        <v>109.870929022967</v>
      </c>
      <c r="AH73" s="157">
        <f>HLOOKUP(AH$1,[5]DatosVinculos!$B$1:$DH$127,$DF73,FALSE)</f>
        <v>64.545280353333339</v>
      </c>
      <c r="AI73" s="157">
        <f>HLOOKUP(AI$1,[5]DatosVinculos!$B$1:$DH$127,$DF73,FALSE)</f>
        <v>64.523251059674294</v>
      </c>
      <c r="AJ73" s="157">
        <f>HLOOKUP(AJ$1,[5]DatosVinculos!$B$1:$DH$127,$DF73,FALSE)</f>
        <v>3</v>
      </c>
      <c r="AK73" s="157">
        <f>HLOOKUP(AK$1,[5]DatosVinculos!$B$1:$DH$127,$DF73,FALSE)</f>
        <v>3</v>
      </c>
      <c r="AL73" s="157">
        <f>HLOOKUP(AL$1,[5]DatosVinculos!$B$1:$DH$127,$DF73,FALSE)</f>
        <v>3.20333333333333</v>
      </c>
      <c r="AM73" s="157">
        <f>HLOOKUP(AM$1,[5]DatosVinculos!$B$1:$DH$127,$DF73,FALSE)</f>
        <v>99.926025436666706</v>
      </c>
      <c r="AN73" s="157">
        <f>HLOOKUP(AN$1,[5]DatosVinculos!$B$1:$DH$127,$DF73,FALSE)</f>
        <v>707.56650793650795</v>
      </c>
      <c r="AO73" s="157">
        <f>HLOOKUP(AO$1,[5]DatosVinculos!$B$1:$DH$127,$DF73,FALSE)</f>
        <v>0.687610753273459</v>
      </c>
      <c r="AP73" s="157">
        <f>HLOOKUP(AP$1,[5]DatosVinculos!$B$1:$DH$127,$DF73,FALSE)</f>
        <v>28.3333333333333</v>
      </c>
      <c r="AQ73" s="157">
        <f>HLOOKUP(AQ$1,[5]DatosVinculos!$B$1:$DH$127,$DF73,FALSE)</f>
        <v>143.887743766667</v>
      </c>
      <c r="AR73" s="157">
        <f>HLOOKUP(AR$1,[5]DatosVinculos!$B$1:$DH$127,$DF73,FALSE)</f>
        <v>112.59885060000001</v>
      </c>
      <c r="AS73" s="157">
        <f>HLOOKUP(AS$1,[5]DatosVinculos!$B$1:$DH$127,$DF73,FALSE)</f>
        <v>1.8105101538461501</v>
      </c>
      <c r="AT73" s="157">
        <f>HLOOKUP(AT$1,[5]DatosVinculos!$B$1:$DH$127,$DF73,FALSE)</f>
        <v>1.74</v>
      </c>
      <c r="AU73" s="157">
        <f>HLOOKUP(AU$1,[5]DatosVinculos!$B$1:$DH$127,$DF73,FALSE)</f>
        <v>204.666666666667</v>
      </c>
      <c r="AV73" s="157">
        <f>HLOOKUP(AV$1,[5]DatosVinculos!$B$1:$DH$127,$DF73,FALSE)</f>
        <v>204.666666666667</v>
      </c>
      <c r="AW73" s="157">
        <f>HLOOKUP(AW$1,[5]DatosVinculos!$B$1:$DH$127,$DF73,FALSE)</f>
        <v>66.548766710997995</v>
      </c>
      <c r="AX73" s="157">
        <f>HLOOKUP(AX$1,[5]DatosVinculos!$B$1:$DH$127,$DF73,FALSE)</f>
        <v>97.778943502270792</v>
      </c>
      <c r="AY73" s="157">
        <f>HLOOKUP(AY$1,[5]DatosVinculos!$B$1:$DH$127,$DF73,FALSE)</f>
        <v>97.970648463726704</v>
      </c>
      <c r="AZ73" s="157">
        <f>HLOOKUP(AZ$1,[5]DatosVinculos!$B$1:$DH$127,$DF73,FALSE)</f>
        <v>701933.6628015826</v>
      </c>
      <c r="BA73" s="157">
        <f>HLOOKUP(BA$1,[5]DatosVinculos!$B$1:$DH$127,$DF73,FALSE)</f>
        <v>703309.870817655</v>
      </c>
      <c r="BB73" s="157">
        <f>HLOOKUP(BB$1,[5]DatosVinculos!$B$1:$DH$127,$DF73,FALSE)</f>
        <v>69.707159816666675</v>
      </c>
      <c r="BC73" s="157">
        <f>HLOOKUP(BC$1,[5]DatosVinculos!$B$1:$DH$127,$DF73,FALSE)</f>
        <v>69.785670686344602</v>
      </c>
      <c r="BD73" s="157">
        <f>HLOOKUP(BD$1,[5]DatosVinculos!$B$1:$DH$127,$DF73,FALSE)</f>
        <v>500412.46367600403</v>
      </c>
      <c r="BE73" s="157">
        <f>HLOOKUP(BE$1,[5]DatosVinculos!$B$1:$DH$127,$DF73,FALSE)</f>
        <v>500976.07604818401</v>
      </c>
      <c r="BF73" s="157">
        <f>HLOOKUP(BF$1,[5]DatosVinculos!$B$1:$DH$127,$DF73,FALSE)</f>
        <v>99.96368438987308</v>
      </c>
      <c r="BG73" s="157">
        <f>HLOOKUP(BG$1,[5]DatosVinculos!$B$1:$DH$127,$DF73,FALSE)</f>
        <v>100.21623371127301</v>
      </c>
      <c r="BH73" s="157">
        <f>HLOOKUP(BH$1,[5]DatosVinculos!$B$1:$DH$127,$DF73,FALSE)</f>
        <v>668187.67175312561</v>
      </c>
      <c r="BI73" s="157">
        <f>HLOOKUP(BI$1,[5]DatosVinculos!$B$1:$DH$127,$DF73,FALSE)</f>
        <v>669875.78823425202</v>
      </c>
      <c r="BJ73" s="157">
        <f>HLOOKUP(BJ$1,[5]DatosVinculos!$B$1:$DH$127,$DF73,FALSE)</f>
        <v>71.264673906666658</v>
      </c>
      <c r="BK73" s="157">
        <f>HLOOKUP(BK$1,[5]DatosVinculos!$B$1:$DH$127,$DF73,FALSE)</f>
        <v>71.391787196330398</v>
      </c>
      <c r="BL73" s="157">
        <f>HLOOKUP(BL$1,[5]DatosVinculos!$B$1:$DH$127,$DF73,FALSE)</f>
        <v>476354.75649560313</v>
      </c>
      <c r="BM73" s="157">
        <f>HLOOKUP(BM$1,[5]DatosVinculos!$B$1:$DH$127,$DF73,FALSE)</f>
        <v>477204.420387291</v>
      </c>
      <c r="BN73" s="157">
        <f>HLOOKUP(BN$1,[5]DatosVinculos!$B$1:$DH$127,$DF73,FALSE)</f>
        <v>95.205804908574592</v>
      </c>
      <c r="BO73" s="157">
        <f>HLOOKUP(BO$1,[5]DatosVinculos!$B$1:$DH$127,$DF73,FALSE)</f>
        <v>95.426124287326004</v>
      </c>
      <c r="BP73" s="157">
        <f>HLOOKUP(BP$1,[5]DatosVinculos!$B$1:$DH$127,$DF73,FALSE)</f>
        <v>407252.50656053657</v>
      </c>
      <c r="BQ73" s="157">
        <f>HLOOKUP(BQ$1,[5]DatosVinculos!$B$1:$DH$127,$DF73,FALSE)</f>
        <v>408194.94509491802</v>
      </c>
      <c r="BR73" s="157">
        <f>HLOOKUP(BR$1,[5]DatosVinculos!$B$1:$DH$127,$DF73,FALSE)</f>
        <v>67.87275481333333</v>
      </c>
      <c r="BS73" s="157">
        <f>HLOOKUP(BS$1,[5]DatosVinculos!$B$1:$DH$127,$DF73,FALSE)</f>
        <v>67.972514483763007</v>
      </c>
      <c r="BT73" s="157">
        <f>HLOOKUP(BT$1,[5]DatosVinculos!$B$1:$DH$127,$DF73,FALSE)</f>
        <v>290332.60683466203</v>
      </c>
      <c r="BU73" s="157">
        <f>HLOOKUP(BU$1,[5]DatosVinculos!$B$1:$DH$127,$DF73,FALSE)</f>
        <v>290759.33896437299</v>
      </c>
      <c r="BV73" s="157">
        <f>HLOOKUP(BV$1,[5]DatosVinculos!$B$1:$DH$127,$DF73,FALSE)</f>
        <v>82.537762582380097</v>
      </c>
      <c r="BW73" s="157">
        <f>HLOOKUP(BW$1,[5]DatosVinculos!$B$1:$DH$127,$DF73,FALSE)</f>
        <v>82.616014834071805</v>
      </c>
      <c r="BX73" s="157">
        <f>HLOOKUP(BX$1,[5]DatosVinculos!$B$1:$DH$127,$DF73,FALSE)</f>
        <v>854023.03738696303</v>
      </c>
      <c r="BY73" s="157">
        <f>HLOOKUP(BY$1,[5]DatosVinculos!$B$1:$DH$127,$DF73,FALSE)</f>
        <v>854832.71799327899</v>
      </c>
      <c r="BZ73" s="157">
        <f>HLOOKUP(BZ$1,[5]DatosVinculos!$B$1:$DH$127,$DF73,FALSE)</f>
        <v>58.841636053333332</v>
      </c>
      <c r="CA73" s="157">
        <f>HLOOKUP(CA$1,[5]DatosVinculos!$B$1:$DH$127,$DF73,FALSE)</f>
        <v>58.853446765724001</v>
      </c>
      <c r="CB73" s="157">
        <f>HLOOKUP(CB$1,[5]DatosVinculos!$B$1:$DH$127,$DF73,FALSE)</f>
        <v>608837.83585640381</v>
      </c>
      <c r="CC73" s="157">
        <f>HLOOKUP(CC$1,[5]DatosVinculos!$B$1:$DH$127,$DF73,FALSE)</f>
        <v>608960.04198547802</v>
      </c>
      <c r="CD73" s="157">
        <f>HLOOKUP(CD$1,[5]DatosVinculos!$B$1:$DH$127,$DF73,FALSE)</f>
        <v>96.171543784481116</v>
      </c>
      <c r="CE73" s="157">
        <f>HLOOKUP(CE$1,[5]DatosVinculos!$B$1:$DH$127,$DF73,FALSE)</f>
        <v>96.407260225309003</v>
      </c>
      <c r="CF73" s="157">
        <f>HLOOKUP(CF$1,[5]DatosVinculos!$B$1:$DH$127,$DF73,FALSE)</f>
        <v>384835.98885928217</v>
      </c>
      <c r="CG73" s="157">
        <f>HLOOKUP(CG$1,[5]DatosVinculos!$B$1:$DH$127,$DF73,FALSE)</f>
        <v>385779.22181584098</v>
      </c>
      <c r="CH73" s="157">
        <f>HLOOKUP(CH$1,[5]DatosVinculos!$B$1:$DH$127,$DF73,FALSE)</f>
        <v>68.561235499999995</v>
      </c>
      <c r="CI73" s="157">
        <f>HLOOKUP(CI$1,[5]DatosVinculos!$B$1:$DH$127,$DF73,FALSE)</f>
        <v>68.667349797032699</v>
      </c>
      <c r="CJ73" s="157">
        <f>HLOOKUP(CJ$1,[5]DatosVinculos!$B$1:$DH$127,$DF73,FALSE)</f>
        <v>274351.74504617084</v>
      </c>
      <c r="CK73" s="157">
        <f>HLOOKUP(CK$1,[5]DatosVinculos!$B$1:$DH$127,$DF73,FALSE)</f>
        <v>274776.36753649299</v>
      </c>
      <c r="CL73" s="157">
        <f>HLOOKUP(CL$1,[5]DatosVinculos!$B$1:$DH$127,$DF73,FALSE)</f>
        <v>5897.4396020000004</v>
      </c>
      <c r="CM73" s="157">
        <f>HLOOKUP(CM$1,[5]DatosVinculos!$B$1:$DH$127,$DF73,FALSE)</f>
        <v>5900.8475162375798</v>
      </c>
      <c r="CN73" s="157">
        <f>HLOOKUP(CN$1,[5]DatosVinculos!$B$1:$DH$127,$DF73,FALSE)</f>
        <v>167.4088682</v>
      </c>
      <c r="CO73" s="157">
        <f>HLOOKUP(CO$1,[5]DatosVinculos!$B$1:$DH$127,$DF73,FALSE)</f>
        <v>166.16709787042799</v>
      </c>
      <c r="CP73" s="157">
        <f>HLOOKUP(CP$1,[5]DatosVinculos!$B$1:$DH$127,$DF73,FALSE)</f>
        <v>43.587266</v>
      </c>
      <c r="CQ73" s="157">
        <f>HLOOKUP(CQ$1,[5]DatosVinculos!$B$1:$DH$127,$DF73,FALSE)</f>
        <v>43.802951041014602</v>
      </c>
      <c r="CR73" s="157">
        <f>HLOOKUP(CR$1,[5]DatosVinculos!$B$1:$DH$127,$DF73,FALSE)</f>
        <v>43.678198999999999</v>
      </c>
      <c r="CS73" s="157">
        <f>HLOOKUP(CS$1,[5]DatosVinculos!$B$1:$DH$127,$DF73,FALSE)</f>
        <v>43.726253731147501</v>
      </c>
      <c r="CT73" s="157">
        <f>HLOOKUP(CT$1,[5]DatosVinculos!$B$1:$DH$127,$DF73,FALSE)</f>
        <v>5635.2124229999999</v>
      </c>
      <c r="CU73" s="157">
        <f>HLOOKUP(CU$1,[5]DatosVinculos!$B$1:$DH$127,$DF73,FALSE)</f>
        <v>5637.9683631865501</v>
      </c>
      <c r="CV73" s="157">
        <f>HLOOKUP(CV$1,[5]DatosVinculos!$B$1:$DH$127,$DF73,FALSE)</f>
        <v>43.680158259999999</v>
      </c>
      <c r="CW73" s="157">
        <f>HLOOKUP(CW$1,[5]DatosVinculos!$B$1:$DH$127,$DF73,FALSE)</f>
        <v>43.904079952741597</v>
      </c>
      <c r="CX73" s="157">
        <f>HLOOKUP(CX$1,[5]DatosVinculos!$B$1:$DH$127,$DF73,FALSE)</f>
        <v>11533.217640000001</v>
      </c>
      <c r="CY73" s="157">
        <f>HLOOKUP(CY$1,[5]DatosVinculos!$B$1:$DH$127,$DF73,FALSE)</f>
        <v>6516.8720059999996</v>
      </c>
      <c r="CZ73" s="157">
        <f>HLOOKUP(CZ$1,[5]DatosVinculos!$B$1:$DH$127,$DF73,FALSE)</f>
        <v>6513.4671928739299</v>
      </c>
      <c r="DA73" s="157">
        <f>HLOOKUP(DA$1,[5]DatosVinculos!$B$1:$DH$127,$DF73,FALSE)</f>
        <v>9.5050570790000002</v>
      </c>
      <c r="DB73" s="157">
        <f>HLOOKUP(DB$1,[5]DatosVinculos!$B$1:$DH$127,$DF73,FALSE)</f>
        <v>9.4241393494655199</v>
      </c>
      <c r="DC73" s="157">
        <f>HLOOKUP(DC$1,[5]DatosVinculos!$B$1:$DH$127,$DF73,FALSE)</f>
        <v>1.4367833716409701</v>
      </c>
      <c r="DD73" s="157">
        <f>HLOOKUP(DD$1,[5]DatosVinculos!$B$1:$DH$127,$DF73,FALSE)</f>
        <v>1.5768193639906301</v>
      </c>
      <c r="DF73">
        <v>73</v>
      </c>
    </row>
    <row r="74" spans="1:110">
      <c r="A74" t="s">
        <v>78</v>
      </c>
      <c r="B74" s="157">
        <f>HLOOKUP(B$1,[5]DatosVinculos!$B$1:$DH$127,$DF74,FALSE)</f>
        <v>18102860.129999999</v>
      </c>
      <c r="C74" s="157">
        <f>HLOOKUP(C$1,[5]DatosVinculos!$B$1:$DH$127,$DF74,FALSE)</f>
        <v>17613414.897254899</v>
      </c>
      <c r="D74" s="157">
        <f>HLOOKUP(D$1,[5]DatosVinculos!$B$1:$DH$127,$DF74,FALSE)</f>
        <v>12961470.529999999</v>
      </c>
      <c r="E74" s="157">
        <f>HLOOKUP(E$1,[5]DatosVinculos!$B$1:$DH$127,$DF74,FALSE)</f>
        <v>12721187.43</v>
      </c>
      <c r="F74" s="157">
        <f>HLOOKUP(F$1,[5]DatosVinculos!$B$1:$DH$127,$DF74,FALSE)</f>
        <v>12446605.2051652</v>
      </c>
      <c r="G74" s="157">
        <f>HLOOKUP(G$1,[5]DatosVinculos!$B$1:$DH$127,$DF74,FALSE)</f>
        <v>4233220.2439999999</v>
      </c>
      <c r="H74" s="157">
        <f>HLOOKUP(H$1,[5]DatosVinculos!$B$1:$DH$127,$DF74,FALSE)</f>
        <v>4079014.1747836699</v>
      </c>
      <c r="I74" s="157">
        <f>HLOOKUP(I$1,[5]DatosVinculos!$B$1:$DH$127,$DF74,FALSE)</f>
        <v>3580774.6869999999</v>
      </c>
      <c r="J74" s="157">
        <f>HLOOKUP(J$1,[5]DatosVinculos!$B$1:$DH$127,$DF74,FALSE)</f>
        <v>3420084.7389373402</v>
      </c>
      <c r="K74" s="157">
        <f>HLOOKUP(K$1,[5]DatosVinculos!$B$1:$DH$127,$DF74,FALSE)</f>
        <v>3268048.8820000002</v>
      </c>
      <c r="L74" s="157">
        <f>HLOOKUP(L$1,[5]DatosVinculos!$B$1:$DH$127,$DF74,FALSE)</f>
        <v>3126367.0241345698</v>
      </c>
      <c r="M74" s="157">
        <f>HLOOKUP(M$1,[5]DatosVinculos!$B$1:$DH$127,$DF74,FALSE)</f>
        <v>12382480.284227705</v>
      </c>
      <c r="N74" s="157">
        <f>HLOOKUP(N$1,[5]DatosVinculos!$B$1:$DH$127,$DF74,FALSE)</f>
        <v>11616170.8649585</v>
      </c>
      <c r="O74" s="157">
        <f>HLOOKUP(O$1,[5]DatosVinculos!$B$1:$DH$127,$DF74,FALSE)</f>
        <v>2316527.543000001</v>
      </c>
      <c r="P74" s="157">
        <f>HLOOKUP(P$1,[5]DatosVinculos!$B$1:$DH$127,$DF74,FALSE)</f>
        <v>2041898.30960768</v>
      </c>
      <c r="Q74" s="157">
        <f>HLOOKUP(Q$1,[5]DatosVinculos!$B$1:$DH$127,$DF74,FALSE)</f>
        <v>10102333.227977119</v>
      </c>
      <c r="R74" s="157">
        <f>HLOOKUP(R$1,[5]DatosVinculos!$B$1:$DH$127,$DF74,FALSE)</f>
        <v>9588524.2054037806</v>
      </c>
      <c r="S74" s="157">
        <f>HLOOKUP(S$1,[5]DatosVinculos!$B$1:$DH$127,$DF74,FALSE)</f>
        <v>534787.6544</v>
      </c>
      <c r="T74" s="157">
        <f>HLOOKUP(T$1,[5]DatosVinculos!$B$1:$DH$127,$DF74,FALSE)</f>
        <v>491707.11904399999</v>
      </c>
      <c r="U74" s="157">
        <f>HLOOKUP(U$1,[5]DatosVinculos!$B$1:$DH$127,$DF74,FALSE)</f>
        <v>9567545.5756000001</v>
      </c>
      <c r="V74" s="157">
        <f>HLOOKUP(V$1,[5]DatosVinculos!$B$1:$DH$127,$DF74,FALSE)</f>
        <v>9103096.1065052599</v>
      </c>
      <c r="W74" s="157">
        <f>HLOOKUP(W$1,[5]DatosVinculos!$B$1:$DH$127,$DF74,FALSE)</f>
        <v>3075516.2920236145</v>
      </c>
      <c r="X74" s="157">
        <f>HLOOKUP(X$1,[5]DatosVinculos!$B$1:$DH$127,$DF74,FALSE)</f>
        <v>2937144.2935437402</v>
      </c>
      <c r="Y74" s="157">
        <f>HLOOKUP(Y$1,[5]DatosVinculos!$B$1:$DH$127,$DF74,FALSE)</f>
        <v>543405.99709523865</v>
      </c>
      <c r="Z74" s="157">
        <f>HLOOKUP(Z$1,[5]DatosVinculos!$B$1:$DH$127,$DF74,FALSE)</f>
        <v>4328945.9511331832</v>
      </c>
      <c r="AA74" s="157">
        <f>HLOOKUP(AA$1,[5]DatosVinculos!$B$1:$DH$127,$DF74,FALSE)</f>
        <v>13.4</v>
      </c>
      <c r="AB74" s="157">
        <f>HLOOKUP(AB$1,[5]DatosVinculos!$B$1:$DH$127,$DF74,FALSE)</f>
        <v>72.256040154126978</v>
      </c>
      <c r="AC74" s="157">
        <f>HLOOKUP(AC$1,[5]DatosVinculos!$B$1:$DH$127,$DF74,FALSE)</f>
        <v>72.110225332531698</v>
      </c>
      <c r="AD74" s="157">
        <f>HLOOKUP(AD$1,[5]DatosVinculos!$B$1:$DH$127,$DF74,FALSE)</f>
        <v>79.801534901116668</v>
      </c>
      <c r="AE74" s="157">
        <f>HLOOKUP(AE$1,[5]DatosVinculos!$B$1:$DH$127,$DF74,FALSE)</f>
        <v>79.794575856188601</v>
      </c>
      <c r="AF74" s="157">
        <f>HLOOKUP(AF$1,[5]DatosVinculos!$B$1:$DH$127,$DF74,FALSE)</f>
        <v>109.67415126666667</v>
      </c>
      <c r="AG74" s="157">
        <f>HLOOKUP(AG$1,[5]DatosVinculos!$B$1:$DH$127,$DF74,FALSE)</f>
        <v>109.61438710529001</v>
      </c>
      <c r="AH74" s="157">
        <f>HLOOKUP(AH$1,[5]DatosVinculos!$B$1:$DH$127,$DF74,FALSE)</f>
        <v>64.984358913333338</v>
      </c>
      <c r="AI74" s="157">
        <f>HLOOKUP(AI$1,[5]DatosVinculos!$B$1:$DH$127,$DF74,FALSE)</f>
        <v>64.993663619607105</v>
      </c>
      <c r="AJ74" s="157">
        <f>HLOOKUP(AJ$1,[5]DatosVinculos!$B$1:$DH$127,$DF74,FALSE)</f>
        <v>3</v>
      </c>
      <c r="AK74" s="157">
        <f>HLOOKUP(AK$1,[5]DatosVinculos!$B$1:$DH$127,$DF74,FALSE)</f>
        <v>3</v>
      </c>
      <c r="AL74" s="157">
        <f>HLOOKUP(AL$1,[5]DatosVinculos!$B$1:$DH$127,$DF74,FALSE)</f>
        <v>3</v>
      </c>
      <c r="AM74" s="157">
        <f>HLOOKUP(AM$1,[5]DatosVinculos!$B$1:$DH$127,$DF74,FALSE)</f>
        <v>100.697737933333</v>
      </c>
      <c r="AN74" s="157">
        <f>HLOOKUP(AN$1,[5]DatosVinculos!$B$1:$DH$127,$DF74,FALSE)</f>
        <v>719.07634920634996</v>
      </c>
      <c r="AO74" s="157">
        <f>HLOOKUP(AO$1,[5]DatosVinculos!$B$1:$DH$127,$DF74,FALSE)</f>
        <v>0.70484895219087396</v>
      </c>
      <c r="AP74" s="157">
        <f>HLOOKUP(AP$1,[5]DatosVinculos!$B$1:$DH$127,$DF74,FALSE)</f>
        <v>28.2</v>
      </c>
      <c r="AQ74" s="157">
        <f>HLOOKUP(AQ$1,[5]DatosVinculos!$B$1:$DH$127,$DF74,FALSE)</f>
        <v>145.07609590000001</v>
      </c>
      <c r="AR74" s="157">
        <f>HLOOKUP(AR$1,[5]DatosVinculos!$B$1:$DH$127,$DF74,FALSE)</f>
        <v>112.95544959999999</v>
      </c>
      <c r="AS74" s="157">
        <f>HLOOKUP(AS$1,[5]DatosVinculos!$B$1:$DH$127,$DF74,FALSE)</f>
        <v>1.5587942187499999</v>
      </c>
      <c r="AT74" s="157">
        <f>HLOOKUP(AT$1,[5]DatosVinculos!$B$1:$DH$127,$DF74,FALSE)</f>
        <v>1.4433333333333334</v>
      </c>
      <c r="AU74" s="157">
        <f>HLOOKUP(AU$1,[5]DatosVinculos!$B$1:$DH$127,$DF74,FALSE)</f>
        <v>198</v>
      </c>
      <c r="AV74" s="157">
        <f>HLOOKUP(AV$1,[5]DatosVinculos!$B$1:$DH$127,$DF74,FALSE)</f>
        <v>198</v>
      </c>
      <c r="AW74" s="157">
        <f>HLOOKUP(AW$1,[5]DatosVinculos!$B$1:$DH$127,$DF74,FALSE)</f>
        <v>67.542843275319001</v>
      </c>
      <c r="AX74" s="157">
        <f>HLOOKUP(AX$1,[5]DatosVinculos!$B$1:$DH$127,$DF74,FALSE)</f>
        <v>97.34324939013328</v>
      </c>
      <c r="AY74" s="157">
        <f>HLOOKUP(AY$1,[5]DatosVinculos!$B$1:$DH$127,$DF74,FALSE)</f>
        <v>97.730471288414407</v>
      </c>
      <c r="AZ74" s="157">
        <f>HLOOKUP(AZ$1,[5]DatosVinculos!$B$1:$DH$127,$DF74,FALSE)</f>
        <v>698805.91000492184</v>
      </c>
      <c r="BA74" s="157">
        <f>HLOOKUP(BA$1,[5]DatosVinculos!$B$1:$DH$127,$DF74,FALSE)</f>
        <v>701585.69137305696</v>
      </c>
      <c r="BB74" s="157">
        <f>HLOOKUP(BB$1,[5]DatosVinculos!$B$1:$DH$127,$DF74,FALSE)</f>
        <v>70.336377366666667</v>
      </c>
      <c r="BC74" s="157">
        <f>HLOOKUP(BC$1,[5]DatosVinculos!$B$1:$DH$127,$DF74,FALSE)</f>
        <v>70.462366981421795</v>
      </c>
      <c r="BD74" s="157">
        <f>HLOOKUP(BD$1,[5]DatosVinculos!$B$1:$DH$127,$DF74,FALSE)</f>
        <v>504929.47893256875</v>
      </c>
      <c r="BE74" s="157">
        <f>HLOOKUP(BE$1,[5]DatosVinculos!$B$1:$DH$127,$DF74,FALSE)</f>
        <v>505833.93083822401</v>
      </c>
      <c r="BF74" s="157">
        <f>HLOOKUP(BF$1,[5]DatosVinculos!$B$1:$DH$127,$DF74,FALSE)</f>
        <v>99.375104978771063</v>
      </c>
      <c r="BG74" s="157">
        <f>HLOOKUP(BG$1,[5]DatosVinculos!$B$1:$DH$127,$DF74,FALSE)</f>
        <v>99.806298413638302</v>
      </c>
      <c r="BH74" s="157">
        <f>HLOOKUP(BH$1,[5]DatosVinculos!$B$1:$DH$127,$DF74,FALSE)</f>
        <v>664253.42794502189</v>
      </c>
      <c r="BI74" s="157">
        <f>HLOOKUP(BI$1,[5]DatosVinculos!$B$1:$DH$127,$DF74,FALSE)</f>
        <v>667135.65601647005</v>
      </c>
      <c r="BJ74" s="157">
        <f>HLOOKUP(BJ$1,[5]DatosVinculos!$B$1:$DH$127,$DF74,FALSE)</f>
        <v>71.80451575666666</v>
      </c>
      <c r="BK74" s="157">
        <f>HLOOKUP(BK$1,[5]DatosVinculos!$B$1:$DH$127,$DF74,FALSE)</f>
        <v>71.976029277440304</v>
      </c>
      <c r="BL74" s="157">
        <f>HLOOKUP(BL$1,[5]DatosVinculos!$B$1:$DH$127,$DF74,FALSE)</f>
        <v>479963.22362111998</v>
      </c>
      <c r="BM74" s="157">
        <f>HLOOKUP(BM$1,[5]DatosVinculos!$B$1:$DH$127,$DF74,FALSE)</f>
        <v>481109.67216192401</v>
      </c>
      <c r="BN74" s="157">
        <f>HLOOKUP(BN$1,[5]DatosVinculos!$B$1:$DH$127,$DF74,FALSE)</f>
        <v>94.884438819357968</v>
      </c>
      <c r="BO74" s="157">
        <f>HLOOKUP(BO$1,[5]DatosVinculos!$B$1:$DH$127,$DF74,FALSE)</f>
        <v>95.309907735293905</v>
      </c>
      <c r="BP74" s="157">
        <f>HLOOKUP(BP$1,[5]DatosVinculos!$B$1:$DH$127,$DF74,FALSE)</f>
        <v>405877.8304524704</v>
      </c>
      <c r="BQ74" s="157">
        <f>HLOOKUP(BQ$1,[5]DatosVinculos!$B$1:$DH$127,$DF74,FALSE)</f>
        <v>407697.81698190799</v>
      </c>
      <c r="BR74" s="157">
        <f>HLOOKUP(BR$1,[5]DatosVinculos!$B$1:$DH$127,$DF74,FALSE)</f>
        <v>68.559738213333333</v>
      </c>
      <c r="BS74" s="157">
        <f>HLOOKUP(BS$1,[5]DatosVinculos!$B$1:$DH$127,$DF74,FALSE)</f>
        <v>68.730462464135201</v>
      </c>
      <c r="BT74" s="157">
        <f>HLOOKUP(BT$1,[5]DatosVinculos!$B$1:$DH$127,$DF74,FALSE)</f>
        <v>293271.24814843643</v>
      </c>
      <c r="BU74" s="157">
        <f>HLOOKUP(BU$1,[5]DatosVinculos!$B$1:$DH$127,$DF74,FALSE)</f>
        <v>294001.53848220798</v>
      </c>
      <c r="BV74" s="157">
        <f>HLOOKUP(BV$1,[5]DatosVinculos!$B$1:$DH$127,$DF74,FALSE)</f>
        <v>82.632826385135218</v>
      </c>
      <c r="BW74" s="157">
        <f>HLOOKUP(BW$1,[5]DatosVinculos!$B$1:$DH$127,$DF74,FALSE)</f>
        <v>82.808325368738593</v>
      </c>
      <c r="BX74" s="157">
        <f>HLOOKUP(BX$1,[5]DatosVinculos!$B$1:$DH$127,$DF74,FALSE)</f>
        <v>855006.66809167783</v>
      </c>
      <c r="BY74" s="157">
        <f>HLOOKUP(BY$1,[5]DatosVinculos!$B$1:$DH$127,$DF74,FALSE)</f>
        <v>856822.56629852799</v>
      </c>
      <c r="BZ74" s="157">
        <f>HLOOKUP(BZ$1,[5]DatosVinculos!$B$1:$DH$127,$DF74,FALSE)</f>
        <v>59.707208213333331</v>
      </c>
      <c r="CA74" s="157">
        <f>HLOOKUP(CA$1,[5]DatosVinculos!$B$1:$DH$127,$DF74,FALSE)</f>
        <v>59.721779200224503</v>
      </c>
      <c r="CB74" s="157">
        <f>HLOOKUP(CB$1,[5]DatosVinculos!$B$1:$DH$127,$DF74,FALSE)</f>
        <v>617793.96141678584</v>
      </c>
      <c r="CC74" s="157">
        <f>HLOOKUP(CC$1,[5]DatosVinculos!$B$1:$DH$127,$DF74,FALSE)</f>
        <v>617944.72826752998</v>
      </c>
      <c r="CD74" s="157">
        <f>HLOOKUP(CD$1,[5]DatosVinculos!$B$1:$DH$127,$DF74,FALSE)</f>
        <v>95.791496907884039</v>
      </c>
      <c r="CE74" s="157">
        <f>HLOOKUP(CE$1,[5]DatosVinculos!$B$1:$DH$127,$DF74,FALSE)</f>
        <v>96.247578442003004</v>
      </c>
      <c r="CF74" s="157">
        <f>HLOOKUP(CF$1,[5]DatosVinculos!$B$1:$DH$127,$DF74,FALSE)</f>
        <v>383315.20932499622</v>
      </c>
      <c r="CG74" s="157">
        <f>HLOOKUP(CG$1,[5]DatosVinculos!$B$1:$DH$127,$DF74,FALSE)</f>
        <v>385140.24593428598</v>
      </c>
      <c r="CH74" s="157">
        <f>HLOOKUP(CH$1,[5]DatosVinculos!$B$1:$DH$127,$DF74,FALSE)</f>
        <v>69.215142469999989</v>
      </c>
      <c r="CI74" s="157">
        <f>HLOOKUP(CI$1,[5]DatosVinculos!$B$1:$DH$127,$DF74,FALSE)</f>
        <v>69.400878812481807</v>
      </c>
      <c r="CJ74" s="157">
        <f>HLOOKUP(CJ$1,[5]DatosVinculos!$B$1:$DH$127,$DF74,FALSE)</f>
        <v>276968.39156674518</v>
      </c>
      <c r="CK74" s="157">
        <f>HLOOKUP(CK$1,[5]DatosVinculos!$B$1:$DH$127,$DF74,FALSE)</f>
        <v>277711.62627259101</v>
      </c>
      <c r="CL74" s="157">
        <f>HLOOKUP(CL$1,[5]DatosVinculos!$B$1:$DH$127,$DF74,FALSE)</f>
        <v>5942.9122150000003</v>
      </c>
      <c r="CM74" s="157">
        <f>HLOOKUP(CM$1,[5]DatosVinculos!$B$1:$DH$127,$DF74,FALSE)</f>
        <v>5940.2308950376701</v>
      </c>
      <c r="CN74" s="157">
        <f>HLOOKUP(CN$1,[5]DatosVinculos!$B$1:$DH$127,$DF74,FALSE)</f>
        <v>162.6271481</v>
      </c>
      <c r="CO74" s="157">
        <f>HLOOKUP(CO$1,[5]DatosVinculos!$B$1:$DH$127,$DF74,FALSE)</f>
        <v>165.61005566258899</v>
      </c>
      <c r="CP74" s="157">
        <f>HLOOKUP(CP$1,[5]DatosVinculos!$B$1:$DH$127,$DF74,FALSE)</f>
        <v>44.346556</v>
      </c>
      <c r="CQ74" s="157">
        <f>HLOOKUP(CQ$1,[5]DatosVinculos!$B$1:$DH$127,$DF74,FALSE)</f>
        <v>43.911139523264801</v>
      </c>
      <c r="CR74" s="157">
        <f>HLOOKUP(CR$1,[5]DatosVinculos!$B$1:$DH$127,$DF74,FALSE)</f>
        <v>44.586834000000003</v>
      </c>
      <c r="CS74" s="157">
        <f>HLOOKUP(CS$1,[5]DatosVinculos!$B$1:$DH$127,$DF74,FALSE)</f>
        <v>43.843548135281502</v>
      </c>
      <c r="CT74" s="157">
        <f>HLOOKUP(CT$1,[5]DatosVinculos!$B$1:$DH$127,$DF74,FALSE)</f>
        <v>5687.2028350000001</v>
      </c>
      <c r="CU74" s="157">
        <f>HLOOKUP(CU$1,[5]DatosVinculos!$B$1:$DH$127,$DF74,FALSE)</f>
        <v>5683.0031252014596</v>
      </c>
      <c r="CV74" s="157">
        <f>HLOOKUP(CV$1,[5]DatosVinculos!$B$1:$DH$127,$DF74,FALSE)</f>
        <v>44.387962170000002</v>
      </c>
      <c r="CW74" s="157">
        <f>HLOOKUP(CW$1,[5]DatosVinculos!$B$1:$DH$127,$DF74,FALSE)</f>
        <v>43.981034740991497</v>
      </c>
      <c r="CX74" s="157">
        <f>HLOOKUP(CX$1,[5]DatosVinculos!$B$1:$DH$127,$DF74,FALSE)</f>
        <v>11589.70407</v>
      </c>
      <c r="CY74" s="157">
        <f>HLOOKUP(CY$1,[5]DatosVinculos!$B$1:$DH$127,$DF74,FALSE)</f>
        <v>6572.1038580000004</v>
      </c>
      <c r="CZ74" s="157">
        <f>HLOOKUP(CZ$1,[5]DatosVinculos!$B$1:$DH$127,$DF74,FALSE)</f>
        <v>6577.6129085087996</v>
      </c>
      <c r="DA74" s="157">
        <f>HLOOKUP(DA$1,[5]DatosVinculos!$B$1:$DH$127,$DF74,FALSE)</f>
        <v>9.5736716299999998</v>
      </c>
      <c r="DB74" s="157">
        <f>HLOOKUP(DB$1,[5]DatosVinculos!$B$1:$DH$127,$DF74,FALSE)</f>
        <v>9.6991569223605492</v>
      </c>
      <c r="DC74" s="157">
        <f>HLOOKUP(DC$1,[5]DatosVinculos!$B$1:$DH$127,$DF74,FALSE)</f>
        <v>1.5454209011477045</v>
      </c>
      <c r="DD74" s="157">
        <f>HLOOKUP(DD$1,[5]DatosVinculos!$B$1:$DH$127,$DF74,FALSE)</f>
        <v>1.54329671447058</v>
      </c>
      <c r="DF74">
        <v>74</v>
      </c>
    </row>
    <row r="75" spans="1:110">
      <c r="A75" t="s">
        <v>79</v>
      </c>
      <c r="B75" s="157">
        <f>HLOOKUP(B$1,[5]DatosVinculos!$B$1:$DH$127,$DF75,FALSE)</f>
        <v>17465416.440000001</v>
      </c>
      <c r="C75" s="157">
        <f>HLOOKUP(C$1,[5]DatosVinculos!$B$1:$DH$127,$DF75,FALSE)</f>
        <v>17760798.8533387</v>
      </c>
      <c r="D75" s="157">
        <f>HLOOKUP(D$1,[5]DatosVinculos!$B$1:$DH$127,$DF75,FALSE)</f>
        <v>12760821.699999999</v>
      </c>
      <c r="E75" s="157">
        <f>HLOOKUP(E$1,[5]DatosVinculos!$B$1:$DH$127,$DF75,FALSE)</f>
        <v>12408289.26</v>
      </c>
      <c r="F75" s="157">
        <f>HLOOKUP(F$1,[5]DatosVinculos!$B$1:$DH$127,$DF75,FALSE)</f>
        <v>12533026.8210428</v>
      </c>
      <c r="G75" s="157">
        <f>HLOOKUP(G$1,[5]DatosVinculos!$B$1:$DH$127,$DF75,FALSE)</f>
        <v>3946207.0380000002</v>
      </c>
      <c r="H75" s="157">
        <f>HLOOKUP(H$1,[5]DatosVinculos!$B$1:$DH$127,$DF75,FALSE)</f>
        <v>4103744.1577914902</v>
      </c>
      <c r="I75" s="157">
        <f>HLOOKUP(I$1,[5]DatosVinculos!$B$1:$DH$127,$DF75,FALSE)</f>
        <v>3351217.267</v>
      </c>
      <c r="J75" s="157">
        <f>HLOOKUP(J$1,[5]DatosVinculos!$B$1:$DH$127,$DF75,FALSE)</f>
        <v>3508131.5080918199</v>
      </c>
      <c r="K75" s="157">
        <f>HLOOKUP(K$1,[5]DatosVinculos!$B$1:$DH$127,$DF75,FALSE)</f>
        <v>3069489.0240000002</v>
      </c>
      <c r="L75" s="157">
        <f>HLOOKUP(L$1,[5]DatosVinculos!$B$1:$DH$127,$DF75,FALSE)</f>
        <v>3226321.62796359</v>
      </c>
      <c r="M75" s="157">
        <f>HLOOKUP(M$1,[5]DatosVinculos!$B$1:$DH$127,$DF75,FALSE)</f>
        <v>10968350.122798454</v>
      </c>
      <c r="N75" s="157">
        <f>HLOOKUP(N$1,[5]DatosVinculos!$B$1:$DH$127,$DF75,FALSE)</f>
        <v>11733070.017694401</v>
      </c>
      <c r="O75" s="157">
        <f>HLOOKUP(O$1,[5]DatosVinculos!$B$1:$DH$127,$DF75,FALSE)</f>
        <v>1625376.6950000008</v>
      </c>
      <c r="P75" s="157">
        <f>HLOOKUP(P$1,[5]DatosVinculos!$B$1:$DH$127,$DF75,FALSE)</f>
        <v>2037498.39226967</v>
      </c>
      <c r="Q75" s="157">
        <f>HLOOKUP(Q$1,[5]DatosVinculos!$B$1:$DH$127,$DF75,FALSE)</f>
        <v>9327420.4147363808</v>
      </c>
      <c r="R75" s="157">
        <f>HLOOKUP(R$1,[5]DatosVinculos!$B$1:$DH$127,$DF75,FALSE)</f>
        <v>9717232.5518415403</v>
      </c>
      <c r="S75" s="157">
        <f>HLOOKUP(S$1,[5]DatosVinculos!$B$1:$DH$127,$DF75,FALSE)</f>
        <v>467204.36880000005</v>
      </c>
      <c r="T75" s="157">
        <f>HLOOKUP(T$1,[5]DatosVinculos!$B$1:$DH$127,$DF75,FALSE)</f>
        <v>514551.77787518298</v>
      </c>
      <c r="U75" s="157">
        <f>HLOOKUP(U$1,[5]DatosVinculos!$B$1:$DH$127,$DF75,FALSE)</f>
        <v>8955362.0270064492</v>
      </c>
      <c r="V75" s="157">
        <f>HLOOKUP(V$1,[5]DatosVinculos!$B$1:$DH$127,$DF75,FALSE)</f>
        <v>9288753.4265432302</v>
      </c>
      <c r="W75" s="157">
        <f>HLOOKUP(W$1,[5]DatosVinculos!$B$1:$DH$127,$DF75,FALSE)</f>
        <v>3063026.8110532667</v>
      </c>
      <c r="X75" s="157">
        <f>HLOOKUP(X$1,[5]DatosVinculos!$B$1:$DH$127,$DF75,FALSE)</f>
        <v>3085401.7438655798</v>
      </c>
      <c r="Y75" s="157">
        <f>HLOOKUP(Y$1,[5]DatosVinculos!$B$1:$DH$127,$DF75,FALSE)</f>
        <v>731753.29321321938</v>
      </c>
      <c r="Z75" s="157">
        <f>HLOOKUP(Z$1,[5]DatosVinculos!$B$1:$DH$127,$DF75,FALSE)</f>
        <v>3735829.268039139</v>
      </c>
      <c r="AA75" s="157">
        <f>HLOOKUP(AA$1,[5]DatosVinculos!$B$1:$DH$127,$DF75,FALSE)</f>
        <v>256.55321989999999</v>
      </c>
      <c r="AB75" s="157">
        <f>HLOOKUP(AB$1,[5]DatosVinculos!$B$1:$DH$127,$DF75,FALSE)</f>
        <v>72.76257973365783</v>
      </c>
      <c r="AC75" s="157">
        <f>HLOOKUP(AC$1,[5]DatosVinculos!$B$1:$DH$127,$DF75,FALSE)</f>
        <v>73.009108245401706</v>
      </c>
      <c r="AD75" s="157">
        <f>HLOOKUP(AD$1,[5]DatosVinculos!$B$1:$DH$127,$DF75,FALSE)</f>
        <v>80.0642344696181</v>
      </c>
      <c r="AE75" s="157">
        <f>HLOOKUP(AE$1,[5]DatosVinculos!$B$1:$DH$127,$DF75,FALSE)</f>
        <v>80.189051738957502</v>
      </c>
      <c r="AF75" s="157">
        <f>HLOOKUP(AF$1,[5]DatosVinculos!$B$1:$DH$127,$DF75,FALSE)</f>
        <v>108.87472433333333</v>
      </c>
      <c r="AG75" s="157">
        <f>HLOOKUP(AG$1,[5]DatosVinculos!$B$1:$DH$127,$DF75,FALSE)</f>
        <v>109.055692738144</v>
      </c>
      <c r="AH75" s="157">
        <f>HLOOKUP(AH$1,[5]DatosVinculos!$B$1:$DH$127,$DF75,FALSE)</f>
        <v>65.590501306666667</v>
      </c>
      <c r="AI75" s="157">
        <f>HLOOKUP(AI$1,[5]DatosVinculos!$B$1:$DH$127,$DF75,FALSE)</f>
        <v>65.678358448696599</v>
      </c>
      <c r="AJ75" s="157">
        <f>HLOOKUP(AJ$1,[5]DatosVinculos!$B$1:$DH$127,$DF75,FALSE)</f>
        <v>3</v>
      </c>
      <c r="AK75" s="157">
        <f>HLOOKUP(AK$1,[5]DatosVinculos!$B$1:$DH$127,$DF75,FALSE)</f>
        <v>3</v>
      </c>
      <c r="AL75" s="157">
        <f>HLOOKUP(AL$1,[5]DatosVinculos!$B$1:$DH$127,$DF75,FALSE)</f>
        <v>2.7733333333333299</v>
      </c>
      <c r="AM75" s="157">
        <f>HLOOKUP(AM$1,[5]DatosVinculos!$B$1:$DH$127,$DF75,FALSE)</f>
        <v>107.616457833333</v>
      </c>
      <c r="AN75" s="157">
        <f>HLOOKUP(AN$1,[5]DatosVinculos!$B$1:$DH$127,$DF75,FALSE)</f>
        <v>736.63063492063498</v>
      </c>
      <c r="AO75" s="157">
        <f>HLOOKUP(AO$1,[5]DatosVinculos!$B$1:$DH$127,$DF75,FALSE)</f>
        <v>0.75454957815476797</v>
      </c>
      <c r="AP75" s="157">
        <f>HLOOKUP(AP$1,[5]DatosVinculos!$B$1:$DH$127,$DF75,FALSE)</f>
        <v>34.033333333333303</v>
      </c>
      <c r="AQ75" s="157">
        <f>HLOOKUP(AQ$1,[5]DatosVinculos!$B$1:$DH$127,$DF75,FALSE)</f>
        <v>152.0401584</v>
      </c>
      <c r="AR75" s="157">
        <f>HLOOKUP(AR$1,[5]DatosVinculos!$B$1:$DH$127,$DF75,FALSE)</f>
        <v>113.4035217</v>
      </c>
      <c r="AS75" s="157">
        <f>HLOOKUP(AS$1,[5]DatosVinculos!$B$1:$DH$127,$DF75,FALSE)</f>
        <v>1.3322376190476199</v>
      </c>
      <c r="AT75" s="157">
        <f>HLOOKUP(AT$1,[5]DatosVinculos!$B$1:$DH$127,$DF75,FALSE)</f>
        <v>1.25</v>
      </c>
      <c r="AU75" s="157">
        <f>HLOOKUP(AU$1,[5]DatosVinculos!$B$1:$DH$127,$DF75,FALSE)</f>
        <v>166</v>
      </c>
      <c r="AV75" s="157">
        <f>HLOOKUP(AV$1,[5]DatosVinculos!$B$1:$DH$127,$DF75,FALSE)</f>
        <v>166</v>
      </c>
      <c r="AW75" s="157">
        <f>HLOOKUP(AW$1,[5]DatosVinculos!$B$1:$DH$127,$DF75,FALSE)</f>
        <v>66.854889718731002</v>
      </c>
      <c r="AX75" s="157">
        <f>HLOOKUP(AX$1,[5]DatosVinculos!$B$1:$DH$127,$DF75,FALSE)</f>
        <v>97.886332888937218</v>
      </c>
      <c r="AY75" s="157">
        <f>HLOOKUP(AY$1,[5]DatosVinculos!$B$1:$DH$127,$DF75,FALSE)</f>
        <v>97.327469483130002</v>
      </c>
      <c r="AZ75" s="157">
        <f>HLOOKUP(AZ$1,[5]DatosVinculos!$B$1:$DH$127,$DF75,FALSE)</f>
        <v>702704.58773520123</v>
      </c>
      <c r="BA75" s="157">
        <f>HLOOKUP(BA$1,[5]DatosVinculos!$B$1:$DH$127,$DF75,FALSE)</f>
        <v>698692.62950202404</v>
      </c>
      <c r="BB75" s="157">
        <f>HLOOKUP(BB$1,[5]DatosVinculos!$B$1:$DH$127,$DF75,FALSE)</f>
        <v>71.224621016666674</v>
      </c>
      <c r="BC75" s="157">
        <f>HLOOKUP(BC$1,[5]DatosVinculos!$B$1:$DH$127,$DF75,FALSE)</f>
        <v>71.071399325490802</v>
      </c>
      <c r="BD75" s="157">
        <f>HLOOKUP(BD$1,[5]DatosVinculos!$B$1:$DH$127,$DF75,FALSE)</f>
        <v>511305.98594289733</v>
      </c>
      <c r="BE75" s="157">
        <f>HLOOKUP(BE$1,[5]DatosVinculos!$B$1:$DH$127,$DF75,FALSE)</f>
        <v>510206.040913184</v>
      </c>
      <c r="BF75" s="157">
        <f>HLOOKUP(BF$1,[5]DatosVinculos!$B$1:$DH$127,$DF75,FALSE)</f>
        <v>100.00544090523363</v>
      </c>
      <c r="BG75" s="157">
        <f>HLOOKUP(BG$1,[5]DatosVinculos!$B$1:$DH$127,$DF75,FALSE)</f>
        <v>99.357608332353195</v>
      </c>
      <c r="BH75" s="157">
        <f>HLOOKUP(BH$1,[5]DatosVinculos!$B$1:$DH$127,$DF75,FALSE)</f>
        <v>668466.78500259772</v>
      </c>
      <c r="BI75" s="157">
        <f>HLOOKUP(BI$1,[5]DatosVinculos!$B$1:$DH$127,$DF75,FALSE)</f>
        <v>664136.47503902204</v>
      </c>
      <c r="BJ75" s="157">
        <f>HLOOKUP(BJ$1,[5]DatosVinculos!$B$1:$DH$127,$DF75,FALSE)</f>
        <v>72.76653867666667</v>
      </c>
      <c r="BK75" s="157">
        <f>HLOOKUP(BK$1,[5]DatosVinculos!$B$1:$DH$127,$DF75,FALSE)</f>
        <v>72.527412817117906</v>
      </c>
      <c r="BL75" s="157">
        <f>HLOOKUP(BL$1,[5]DatosVinculos!$B$1:$DH$127,$DF75,FALSE)</f>
        <v>486393.67743053427</v>
      </c>
      <c r="BM75" s="157">
        <f>HLOOKUP(BM$1,[5]DatosVinculos!$B$1:$DH$127,$DF75,FALSE)</f>
        <v>484795.28745204501</v>
      </c>
      <c r="BN75" s="157">
        <f>HLOOKUP(BN$1,[5]DatosVinculos!$B$1:$DH$127,$DF75,FALSE)</f>
        <v>95.789188117198435</v>
      </c>
      <c r="BO75" s="157">
        <f>HLOOKUP(BO$1,[5]DatosVinculos!$B$1:$DH$127,$DF75,FALSE)</f>
        <v>95.120362347272405</v>
      </c>
      <c r="BP75" s="157">
        <f>HLOOKUP(BP$1,[5]DatosVinculos!$B$1:$DH$127,$DF75,FALSE)</f>
        <v>409747.98752648756</v>
      </c>
      <c r="BQ75" s="157">
        <f>HLOOKUP(BQ$1,[5]DatosVinculos!$B$1:$DH$127,$DF75,FALSE)</f>
        <v>406887.01732017897</v>
      </c>
      <c r="BR75" s="157">
        <f>HLOOKUP(BR$1,[5]DatosVinculos!$B$1:$DH$127,$DF75,FALSE)</f>
        <v>69.698684380000003</v>
      </c>
      <c r="BS75" s="157">
        <f>HLOOKUP(BS$1,[5]DatosVinculos!$B$1:$DH$127,$DF75,FALSE)</f>
        <v>69.456049244314499</v>
      </c>
      <c r="BT75" s="157">
        <f>HLOOKUP(BT$1,[5]DatosVinculos!$B$1:$DH$127,$DF75,FALSE)</f>
        <v>298143.20613101887</v>
      </c>
      <c r="BU75" s="157">
        <f>HLOOKUP(BU$1,[5]DatosVinculos!$B$1:$DH$127,$DF75,FALSE)</f>
        <v>297105.30967827601</v>
      </c>
      <c r="BV75" s="157">
        <f>HLOOKUP(BV$1,[5]DatosVinculos!$B$1:$DH$127,$DF75,FALSE)</f>
        <v>83.039121287116075</v>
      </c>
      <c r="BW75" s="157">
        <f>HLOOKUP(BW$1,[5]DatosVinculos!$B$1:$DH$127,$DF75,FALSE)</f>
        <v>82.829763524838896</v>
      </c>
      <c r="BX75" s="157">
        <f>HLOOKUP(BX$1,[5]DatosVinculos!$B$1:$DH$127,$DF75,FALSE)</f>
        <v>859210.62510975427</v>
      </c>
      <c r="BY75" s="157">
        <f>HLOOKUP(BY$1,[5]DatosVinculos!$B$1:$DH$127,$DF75,FALSE)</f>
        <v>857044.38814853597</v>
      </c>
      <c r="BZ75" s="157">
        <f>HLOOKUP(BZ$1,[5]DatosVinculos!$B$1:$DH$127,$DF75,FALSE)</f>
        <v>60.421406836666662</v>
      </c>
      <c r="CA75" s="157">
        <f>HLOOKUP(CA$1,[5]DatosVinculos!$B$1:$DH$127,$DF75,FALSE)</f>
        <v>60.418713667310897</v>
      </c>
      <c r="CB75" s="157">
        <f>HLOOKUP(CB$1,[5]DatosVinculos!$B$1:$DH$127,$DF75,FALSE)</f>
        <v>625183.81617554475</v>
      </c>
      <c r="CC75" s="157">
        <f>HLOOKUP(CC$1,[5]DatosVinculos!$B$1:$DH$127,$DF75,FALSE)</f>
        <v>625155.94979539199</v>
      </c>
      <c r="CD75" s="157">
        <f>HLOOKUP(CD$1,[5]DatosVinculos!$B$1:$DH$127,$DF75,FALSE)</f>
        <v>96.759771255653774</v>
      </c>
      <c r="CE75" s="157">
        <f>HLOOKUP(CE$1,[5]DatosVinculos!$B$1:$DH$127,$DF75,FALSE)</f>
        <v>96.043890634369703</v>
      </c>
      <c r="CF75" s="157">
        <f>HLOOKUP(CF$1,[5]DatosVinculos!$B$1:$DH$127,$DF75,FALSE)</f>
        <v>387189.81507060118</v>
      </c>
      <c r="CG75" s="157">
        <f>HLOOKUP(CG$1,[5]DatosVinculos!$B$1:$DH$127,$DF75,FALSE)</f>
        <v>384325.17740388802</v>
      </c>
      <c r="CH75" s="157">
        <f>HLOOKUP(CH$1,[5]DatosVinculos!$B$1:$DH$127,$DF75,FALSE)</f>
        <v>70.404905710000008</v>
      </c>
      <c r="CI75" s="157">
        <f>HLOOKUP(CI$1,[5]DatosVinculos!$B$1:$DH$127,$DF75,FALSE)</f>
        <v>70.144928614668501</v>
      </c>
      <c r="CJ75" s="157">
        <f>HLOOKUP(CJ$1,[5]DatosVinculos!$B$1:$DH$127,$DF75,FALSE)</f>
        <v>281729.29791134846</v>
      </c>
      <c r="CK75" s="157">
        <f>HLOOKUP(CK$1,[5]DatosVinculos!$B$1:$DH$127,$DF75,FALSE)</f>
        <v>280688.98454350099</v>
      </c>
      <c r="CL75" s="157">
        <f>HLOOKUP(CL$1,[5]DatosVinculos!$B$1:$DH$127,$DF75,FALSE)</f>
        <v>6050.851087</v>
      </c>
      <c r="CM75" s="157">
        <f>HLOOKUP(CM$1,[5]DatosVinculos!$B$1:$DH$127,$DF75,FALSE)</f>
        <v>6050.3280609862904</v>
      </c>
      <c r="CN75" s="157">
        <f>HLOOKUP(CN$1,[5]DatosVinculos!$B$1:$DH$127,$DF75,FALSE)</f>
        <v>158.4282953</v>
      </c>
      <c r="CO75" s="157">
        <f>HLOOKUP(CO$1,[5]DatosVinculos!$B$1:$DH$127,$DF75,FALSE)</f>
        <v>159.77609860857601</v>
      </c>
      <c r="CP75" s="157">
        <f>HLOOKUP(CP$1,[5]DatosVinculos!$B$1:$DH$127,$DF75,FALSE)</f>
        <v>42.934756</v>
      </c>
      <c r="CQ75" s="157">
        <f>HLOOKUP(CQ$1,[5]DatosVinculos!$B$1:$DH$127,$DF75,FALSE)</f>
        <v>43.400440610648999</v>
      </c>
      <c r="CR75" s="157">
        <f>HLOOKUP(CR$1,[5]DatosVinculos!$B$1:$DH$127,$DF75,FALSE)</f>
        <v>43.596103999999997</v>
      </c>
      <c r="CS75" s="157">
        <f>HLOOKUP(CS$1,[5]DatosVinculos!$B$1:$DH$127,$DF75,FALSE)</f>
        <v>44.4356680973358</v>
      </c>
      <c r="CT75" s="157">
        <f>HLOOKUP(CT$1,[5]DatosVinculos!$B$1:$DH$127,$DF75,FALSE)</f>
        <v>5797.5356469999997</v>
      </c>
      <c r="CU75" s="157">
        <f>HLOOKUP(CU$1,[5]DatosVinculos!$B$1:$DH$127,$DF75,FALSE)</f>
        <v>5794.9827990332997</v>
      </c>
      <c r="CV75" s="157">
        <f>HLOOKUP(CV$1,[5]DatosVinculos!$B$1:$DH$127,$DF75,FALSE)</f>
        <v>43.075927010000001</v>
      </c>
      <c r="CW75" s="157">
        <f>HLOOKUP(CW$1,[5]DatosVinculos!$B$1:$DH$127,$DF75,FALSE)</f>
        <v>43.477203031082603</v>
      </c>
      <c r="CX75" s="157">
        <f>HLOOKUP(CX$1,[5]DatosVinculos!$B$1:$DH$127,$DF75,FALSE)</f>
        <v>11667.70973</v>
      </c>
      <c r="CY75" s="157">
        <f>HLOOKUP(CY$1,[5]DatosVinculos!$B$1:$DH$127,$DF75,FALSE)</f>
        <v>6696.0731530000003</v>
      </c>
      <c r="CZ75" s="157">
        <f>HLOOKUP(CZ$1,[5]DatosVinculos!$B$1:$DH$127,$DF75,FALSE)</f>
        <v>6692.5875493943504</v>
      </c>
      <c r="DA75" s="157">
        <f>HLOOKUP(DA$1,[5]DatosVinculos!$B$1:$DH$127,$DF75,FALSE)</f>
        <v>9.6358276140000001</v>
      </c>
      <c r="DB75" s="157">
        <f>HLOOKUP(DB$1,[5]DatosVinculos!$B$1:$DH$127,$DF75,FALSE)</f>
        <v>9.5900708766828</v>
      </c>
      <c r="DC75" s="157">
        <f>HLOOKUP(DC$1,[5]DatosVinculos!$B$1:$DH$127,$DF75,FALSE)</f>
        <v>1.7821390329325952</v>
      </c>
      <c r="DD75" s="157">
        <f>HLOOKUP(DD$1,[5]DatosVinculos!$B$1:$DH$127,$DF75,FALSE)</f>
        <v>1.5462813654560901</v>
      </c>
      <c r="DF75">
        <v>75</v>
      </c>
    </row>
    <row r="76" spans="1:110">
      <c r="A76" t="s">
        <v>80</v>
      </c>
      <c r="B76" s="157">
        <f>HLOOKUP(B$1,[5]DatosVinculos!$B$1:$DH$127,$DF76,FALSE)</f>
        <v>17955208.510000002</v>
      </c>
      <c r="C76" s="157">
        <f>HLOOKUP(C$1,[5]DatosVinculos!$B$1:$DH$127,$DF76,FALSE)</f>
        <v>17903456.995075099</v>
      </c>
      <c r="D76" s="157">
        <f>HLOOKUP(D$1,[5]DatosVinculos!$B$1:$DH$127,$DF76,FALSE)</f>
        <v>12977229.99</v>
      </c>
      <c r="E76" s="157">
        <f>HLOOKUP(E$1,[5]DatosVinculos!$B$1:$DH$127,$DF76,FALSE)</f>
        <v>12713842.220000001</v>
      </c>
      <c r="F76" s="157">
        <f>HLOOKUP(F$1,[5]DatosVinculos!$B$1:$DH$127,$DF76,FALSE)</f>
        <v>12651623.8317979</v>
      </c>
      <c r="G76" s="157">
        <f>HLOOKUP(G$1,[5]DatosVinculos!$B$1:$DH$127,$DF76,FALSE)</f>
        <v>4080698.6850000001</v>
      </c>
      <c r="H76" s="157">
        <f>HLOOKUP(H$1,[5]DatosVinculos!$B$1:$DH$127,$DF76,FALSE)</f>
        <v>4062553.7901144102</v>
      </c>
      <c r="I76" s="157">
        <f>HLOOKUP(I$1,[5]DatosVinculos!$B$1:$DH$127,$DF76,FALSE)</f>
        <v>3441788.1009999998</v>
      </c>
      <c r="J76" s="157">
        <f>HLOOKUP(J$1,[5]DatosVinculos!$B$1:$DH$127,$DF76,FALSE)</f>
        <v>3444801.6015745099</v>
      </c>
      <c r="K76" s="157">
        <f>HLOOKUP(K$1,[5]DatosVinculos!$B$1:$DH$127,$DF76,FALSE)</f>
        <v>3177646.7459999998</v>
      </c>
      <c r="L76" s="157">
        <f>HLOOKUP(L$1,[5]DatosVinculos!$B$1:$DH$127,$DF76,FALSE)</f>
        <v>3168300.60736532</v>
      </c>
      <c r="M76" s="157">
        <f>HLOOKUP(M$1,[5]DatosVinculos!$B$1:$DH$127,$DF76,FALSE)</f>
        <v>11877527.087524928</v>
      </c>
      <c r="N76" s="157">
        <f>HLOOKUP(N$1,[5]DatosVinculos!$B$1:$DH$127,$DF76,FALSE)</f>
        <v>11882238.516390501</v>
      </c>
      <c r="O76" s="157">
        <f>HLOOKUP(O$1,[5]DatosVinculos!$B$1:$DH$127,$DF76,FALSE)</f>
        <v>2119372.191000001</v>
      </c>
      <c r="P76" s="157">
        <f>HLOOKUP(P$1,[5]DatosVinculos!$B$1:$DH$127,$DF76,FALSE)</f>
        <v>2040315.46034416</v>
      </c>
      <c r="Q76" s="157">
        <f>HLOOKUP(Q$1,[5]DatosVinculos!$B$1:$DH$127,$DF76,FALSE)</f>
        <v>9779681.7627550196</v>
      </c>
      <c r="R76" s="157">
        <f>HLOOKUP(R$1,[5]DatosVinculos!$B$1:$DH$127,$DF76,FALSE)</f>
        <v>9853140.9098328892</v>
      </c>
      <c r="S76" s="157">
        <f>HLOOKUP(S$1,[5]DatosVinculos!$B$1:$DH$127,$DF76,FALSE)</f>
        <v>532492.9804</v>
      </c>
      <c r="T76" s="157">
        <f>HLOOKUP(T$1,[5]DatosVinculos!$B$1:$DH$127,$DF76,FALSE)</f>
        <v>520658.02505544003</v>
      </c>
      <c r="U76" s="157">
        <f>HLOOKUP(U$1,[5]DatosVinculos!$B$1:$DH$127,$DF76,FALSE)</f>
        <v>9331707.1321945302</v>
      </c>
      <c r="V76" s="157">
        <f>HLOOKUP(V$1,[5]DatosVinculos!$B$1:$DH$127,$DF76,FALSE)</f>
        <v>9421823.1895838901</v>
      </c>
      <c r="W76" s="157">
        <f>HLOOKUP(W$1,[5]DatosVinculos!$B$1:$DH$127,$DF76,FALSE)</f>
        <v>3117014.7012304217</v>
      </c>
      <c r="X76" s="157">
        <f>HLOOKUP(X$1,[5]DatosVinculos!$B$1:$DH$127,$DF76,FALSE)</f>
        <v>3156830.7193129999</v>
      </c>
      <c r="Y76" s="157">
        <f>HLOOKUP(Y$1,[5]DatosVinculos!$B$1:$DH$127,$DF76,FALSE)</f>
        <v>601175.29175623937</v>
      </c>
      <c r="Z76" s="157">
        <f>HLOOKUP(Z$1,[5]DatosVinculos!$B$1:$DH$127,$DF76,FALSE)</f>
        <v>3925468.6210724101</v>
      </c>
      <c r="AA76" s="157">
        <f>HLOOKUP(AA$1,[5]DatosVinculos!$B$1:$DH$127,$DF76,FALSE)</f>
        <v>-193.30417299999999</v>
      </c>
      <c r="AB76" s="157">
        <f>HLOOKUP(AB$1,[5]DatosVinculos!$B$1:$DH$127,$DF76,FALSE)</f>
        <v>73.264237003988413</v>
      </c>
      <c r="AC76" s="157">
        <f>HLOOKUP(AC$1,[5]DatosVinculos!$B$1:$DH$127,$DF76,FALSE)</f>
        <v>73.257809128552296</v>
      </c>
      <c r="AD76" s="157">
        <f>HLOOKUP(AD$1,[5]DatosVinculos!$B$1:$DH$127,$DF76,FALSE)</f>
        <v>80.932755469431598</v>
      </c>
      <c r="AE76" s="157">
        <f>HLOOKUP(AE$1,[5]DatosVinculos!$B$1:$DH$127,$DF76,FALSE)</f>
        <v>80.846502144755704</v>
      </c>
      <c r="AF76" s="157">
        <f>HLOOKUP(AF$1,[5]DatosVinculos!$B$1:$DH$127,$DF76,FALSE)</f>
        <v>109.48692756666667</v>
      </c>
      <c r="AG76" s="157">
        <f>HLOOKUP(AG$1,[5]DatosVinculos!$B$1:$DH$127,$DF76,FALSE)</f>
        <v>109.300251201176</v>
      </c>
      <c r="AH76" s="157">
        <f>HLOOKUP(AH$1,[5]DatosVinculos!$B$1:$DH$127,$DF76,FALSE)</f>
        <v>66.494276336666658</v>
      </c>
      <c r="AI76" s="157">
        <f>HLOOKUP(AI$1,[5]DatosVinculos!$B$1:$DH$127,$DF76,FALSE)</f>
        <v>66.445441635608503</v>
      </c>
      <c r="AJ76" s="157">
        <f>HLOOKUP(AJ$1,[5]DatosVinculos!$B$1:$DH$127,$DF76,FALSE)</f>
        <v>3</v>
      </c>
      <c r="AK76" s="157">
        <f>HLOOKUP(AK$1,[5]DatosVinculos!$B$1:$DH$127,$DF76,FALSE)</f>
        <v>3</v>
      </c>
      <c r="AL76" s="157">
        <f>HLOOKUP(AL$1,[5]DatosVinculos!$B$1:$DH$127,$DF76,FALSE)</f>
        <v>2.75</v>
      </c>
      <c r="AM76" s="157">
        <f>HLOOKUP(AM$1,[5]DatosVinculos!$B$1:$DH$127,$DF76,FALSE)</f>
        <v>106.98439386666701</v>
      </c>
      <c r="AN76" s="157">
        <f>HLOOKUP(AN$1,[5]DatosVinculos!$B$1:$DH$127,$DF76,FALSE)</f>
        <v>710.46901639344298</v>
      </c>
      <c r="AO76" s="157">
        <f>HLOOKUP(AO$1,[5]DatosVinculos!$B$1:$DH$127,$DF76,FALSE)</f>
        <v>0.74423931779007502</v>
      </c>
      <c r="AP76" s="157">
        <f>HLOOKUP(AP$1,[5]DatosVinculos!$B$1:$DH$127,$DF76,FALSE)</f>
        <v>29</v>
      </c>
      <c r="AQ76" s="157">
        <f>HLOOKUP(AQ$1,[5]DatosVinculos!$B$1:$DH$127,$DF76,FALSE)</f>
        <v>157.910840366667</v>
      </c>
      <c r="AR76" s="157">
        <f>HLOOKUP(AR$1,[5]DatosVinculos!$B$1:$DH$127,$DF76,FALSE)</f>
        <v>114.1879453</v>
      </c>
      <c r="AS76" s="157">
        <f>HLOOKUP(AS$1,[5]DatosVinculos!$B$1:$DH$127,$DF76,FALSE)</f>
        <v>1.2339755737704901</v>
      </c>
      <c r="AT76" s="157">
        <f>HLOOKUP(AT$1,[5]DatosVinculos!$B$1:$DH$127,$DF76,FALSE)</f>
        <v>1.2466666666666668</v>
      </c>
      <c r="AU76" s="157">
        <f>HLOOKUP(AU$1,[5]DatosVinculos!$B$1:$DH$127,$DF76,FALSE)</f>
        <v>132</v>
      </c>
      <c r="AV76" s="157">
        <f>HLOOKUP(AV$1,[5]DatosVinculos!$B$1:$DH$127,$DF76,FALSE)</f>
        <v>132</v>
      </c>
      <c r="AW76" s="157">
        <f>HLOOKUP(AW$1,[5]DatosVinculos!$B$1:$DH$127,$DF76,FALSE)</f>
        <v>69.509050297838002</v>
      </c>
      <c r="AX76" s="157">
        <f>HLOOKUP(AX$1,[5]DatosVinculos!$B$1:$DH$127,$DF76,FALSE)</f>
        <v>97.865731492929314</v>
      </c>
      <c r="AY76" s="157">
        <f>HLOOKUP(AY$1,[5]DatosVinculos!$B$1:$DH$127,$DF76,FALSE)</f>
        <v>97.801900548468396</v>
      </c>
      <c r="AZ76" s="157">
        <f>HLOOKUP(AZ$1,[5]DatosVinculos!$B$1:$DH$127,$DF76,FALSE)</f>
        <v>702556.69481633045</v>
      </c>
      <c r="BA76" s="157">
        <f>HLOOKUP(BA$1,[5]DatosVinculos!$B$1:$DH$127,$DF76,FALSE)</f>
        <v>702098.46641784802</v>
      </c>
      <c r="BB76" s="157">
        <f>HLOOKUP(BB$1,[5]DatosVinculos!$B$1:$DH$127,$DF76,FALSE)</f>
        <v>71.700581466666662</v>
      </c>
      <c r="BC76" s="157">
        <f>HLOOKUP(BC$1,[5]DatosVinculos!$B$1:$DH$127,$DF76,FALSE)</f>
        <v>71.651860786580301</v>
      </c>
      <c r="BD76" s="157">
        <f>HLOOKUP(BD$1,[5]DatosVinculos!$B$1:$DH$127,$DF76,FALSE)</f>
        <v>514722.80197762395</v>
      </c>
      <c r="BE76" s="157">
        <f>HLOOKUP(BE$1,[5]DatosVinculos!$B$1:$DH$127,$DF76,FALSE)</f>
        <v>514373.04686470499</v>
      </c>
      <c r="BF76" s="157">
        <f>HLOOKUP(BF$1,[5]DatosVinculos!$B$1:$DH$127,$DF76,FALSE)</f>
        <v>99.785048767181578</v>
      </c>
      <c r="BG76" s="157">
        <f>HLOOKUP(BG$1,[5]DatosVinculos!$B$1:$DH$127,$DF76,FALSE)</f>
        <v>99.712646210298203</v>
      </c>
      <c r="BH76" s="157">
        <f>HLOOKUP(BH$1,[5]DatosVinculos!$B$1:$DH$127,$DF76,FALSE)</f>
        <v>666993.61691664229</v>
      </c>
      <c r="BI76" s="157">
        <f>HLOOKUP(BI$1,[5]DatosVinculos!$B$1:$DH$127,$DF76,FALSE)</f>
        <v>666509.65620533295</v>
      </c>
      <c r="BJ76" s="157">
        <f>HLOOKUP(BJ$1,[5]DatosVinculos!$B$1:$DH$127,$DF76,FALSE)</f>
        <v>73.10675462333333</v>
      </c>
      <c r="BK76" s="157">
        <f>HLOOKUP(BK$1,[5]DatosVinculos!$B$1:$DH$127,$DF76,FALSE)</f>
        <v>73.052961727607496</v>
      </c>
      <c r="BL76" s="157">
        <f>HLOOKUP(BL$1,[5]DatosVinculos!$B$1:$DH$127,$DF76,FALSE)</f>
        <v>488667.7842992834</v>
      </c>
      <c r="BM76" s="157">
        <f>HLOOKUP(BM$1,[5]DatosVinculos!$B$1:$DH$127,$DF76,FALSE)</f>
        <v>488308.21622226201</v>
      </c>
      <c r="BN76" s="157">
        <f>HLOOKUP(BN$1,[5]DatosVinculos!$B$1:$DH$127,$DF76,FALSE)</f>
        <v>95.492466721780474</v>
      </c>
      <c r="BO76" s="157">
        <f>HLOOKUP(BO$1,[5]DatosVinculos!$B$1:$DH$127,$DF76,FALSE)</f>
        <v>95.473537528361504</v>
      </c>
      <c r="BP76" s="157">
        <f>HLOOKUP(BP$1,[5]DatosVinculos!$B$1:$DH$127,$DF76,FALSE)</f>
        <v>408478.73160086258</v>
      </c>
      <c r="BQ76" s="157">
        <f>HLOOKUP(BQ$1,[5]DatosVinculos!$B$1:$DH$127,$DF76,FALSE)</f>
        <v>408397.76005215599</v>
      </c>
      <c r="BR76" s="157">
        <f>HLOOKUP(BR$1,[5]DatosVinculos!$B$1:$DH$127,$DF76,FALSE)</f>
        <v>69.961827140000011</v>
      </c>
      <c r="BS76" s="157">
        <f>HLOOKUP(BS$1,[5]DatosVinculos!$B$1:$DH$127,$DF76,FALSE)</f>
        <v>69.935617561887597</v>
      </c>
      <c r="BT76" s="157">
        <f>HLOOKUP(BT$1,[5]DatosVinculos!$B$1:$DH$127,$DF76,FALSE)</f>
        <v>299268.82603094168</v>
      </c>
      <c r="BU76" s="157">
        <f>HLOOKUP(BU$1,[5]DatosVinculos!$B$1:$DH$127,$DF76,FALSE)</f>
        <v>299156.711896858</v>
      </c>
      <c r="BV76" s="157">
        <f>HLOOKUP(BV$1,[5]DatosVinculos!$B$1:$DH$127,$DF76,FALSE)</f>
        <v>84.084611541071112</v>
      </c>
      <c r="BW76" s="157">
        <f>HLOOKUP(BW$1,[5]DatosVinculos!$B$1:$DH$127,$DF76,FALSE)</f>
        <v>83.964039334523804</v>
      </c>
      <c r="BX76" s="157">
        <f>HLOOKUP(BX$1,[5]DatosVinculos!$B$1:$DH$127,$DF76,FALSE)</f>
        <v>870028.37366878486</v>
      </c>
      <c r="BY76" s="157">
        <f>HLOOKUP(BY$1,[5]DatosVinculos!$B$1:$DH$127,$DF76,FALSE)</f>
        <v>868780.80602429796</v>
      </c>
      <c r="BZ76" s="157">
        <f>HLOOKUP(BZ$1,[5]DatosVinculos!$B$1:$DH$127,$DF76,FALSE)</f>
        <v>61.603949083333333</v>
      </c>
      <c r="CA76" s="157">
        <f>HLOOKUP(CA$1,[5]DatosVinculos!$B$1:$DH$127,$DF76,FALSE)</f>
        <v>61.568334006867502</v>
      </c>
      <c r="CB76" s="157">
        <f>HLOOKUP(CB$1,[5]DatosVinculos!$B$1:$DH$127,$DF76,FALSE)</f>
        <v>637419.64968664444</v>
      </c>
      <c r="CC76" s="157">
        <f>HLOOKUP(CC$1,[5]DatosVinculos!$B$1:$DH$127,$DF76,FALSE)</f>
        <v>637051.13841646304</v>
      </c>
      <c r="CD76" s="157">
        <f>HLOOKUP(CD$1,[5]DatosVinculos!$B$1:$DH$127,$DF76,FALSE)</f>
        <v>96.348226428888111</v>
      </c>
      <c r="CE76" s="157">
        <f>HLOOKUP(CE$1,[5]DatosVinculos!$B$1:$DH$127,$DF76,FALSE)</f>
        <v>96.331068923092005</v>
      </c>
      <c r="CF76" s="157">
        <f>HLOOKUP(CF$1,[5]DatosVinculos!$B$1:$DH$127,$DF76,FALSE)</f>
        <v>385542.99466889061</v>
      </c>
      <c r="CG76" s="157">
        <f>HLOOKUP(CG$1,[5]DatosVinculos!$B$1:$DH$127,$DF76,FALSE)</f>
        <v>385474.337918195</v>
      </c>
      <c r="CH76" s="157">
        <f>HLOOKUP(CH$1,[5]DatosVinculos!$B$1:$DH$127,$DF76,FALSE)</f>
        <v>70.588792959999992</v>
      </c>
      <c r="CI76" s="157">
        <f>HLOOKUP(CI$1,[5]DatosVinculos!$B$1:$DH$127,$DF76,FALSE)</f>
        <v>70.559512647150797</v>
      </c>
      <c r="CJ76" s="157">
        <f>HLOOKUP(CJ$1,[5]DatosVinculos!$B$1:$DH$127,$DF76,FALSE)</f>
        <v>282465.13336649042</v>
      </c>
      <c r="CK76" s="157">
        <f>HLOOKUP(CK$1,[5]DatosVinculos!$B$1:$DH$127,$DF76,FALSE)</f>
        <v>282347.96650244098</v>
      </c>
      <c r="CL76" s="157">
        <f>HLOOKUP(CL$1,[5]DatosVinculos!$B$1:$DH$127,$DF76,FALSE)</f>
        <v>6110.7891929999996</v>
      </c>
      <c r="CM76" s="157">
        <f>HLOOKUP(CM$1,[5]DatosVinculos!$B$1:$DH$127,$DF76,FALSE)</f>
        <v>6109.8826254366404</v>
      </c>
      <c r="CN76" s="157">
        <f>HLOOKUP(CN$1,[5]DatosVinculos!$B$1:$DH$127,$DF76,FALSE)</f>
        <v>166.25106199999999</v>
      </c>
      <c r="CO76" s="157">
        <f>HLOOKUP(CO$1,[5]DatosVinculos!$B$1:$DH$127,$DF76,FALSE)</f>
        <v>163.29436883611999</v>
      </c>
      <c r="CP76" s="157">
        <f>HLOOKUP(CP$1,[5]DatosVinculos!$B$1:$DH$127,$DF76,FALSE)</f>
        <v>43.579771999999998</v>
      </c>
      <c r="CQ76" s="157">
        <f>HLOOKUP(CQ$1,[5]DatosVinculos!$B$1:$DH$127,$DF76,FALSE)</f>
        <v>43.344175292658697</v>
      </c>
      <c r="CR76" s="157">
        <f>HLOOKUP(CR$1,[5]DatosVinculos!$B$1:$DH$127,$DF76,FALSE)</f>
        <v>44.178676000000003</v>
      </c>
      <c r="CS76" s="157">
        <f>HLOOKUP(CS$1,[5]DatosVinculos!$B$1:$DH$127,$DF76,FALSE)</f>
        <v>44.059122056604203</v>
      </c>
      <c r="CT76" s="157">
        <f>HLOOKUP(CT$1,[5]DatosVinculos!$B$1:$DH$127,$DF76,FALSE)</f>
        <v>5849.0917929999996</v>
      </c>
      <c r="CU76" s="157">
        <f>HLOOKUP(CU$1,[5]DatosVinculos!$B$1:$DH$127,$DF76,FALSE)</f>
        <v>5852.2746196383496</v>
      </c>
      <c r="CV76" s="157">
        <f>HLOOKUP(CV$1,[5]DatosVinculos!$B$1:$DH$127,$DF76,FALSE)</f>
        <v>43.634248130000003</v>
      </c>
      <c r="CW76" s="157">
        <f>HLOOKUP(CW$1,[5]DatosVinculos!$B$1:$DH$127,$DF76,FALSE)</f>
        <v>43.428773876459601</v>
      </c>
      <c r="CX76" s="157">
        <f>HLOOKUP(CX$1,[5]DatosVinculos!$B$1:$DH$127,$DF76,FALSE)</f>
        <v>11722.091570000001</v>
      </c>
      <c r="CY76" s="157">
        <f>HLOOKUP(CY$1,[5]DatosVinculos!$B$1:$DH$127,$DF76,FALSE)</f>
        <v>6741.0781379999999</v>
      </c>
      <c r="CZ76" s="157">
        <f>HLOOKUP(CZ$1,[5]DatosVinculos!$B$1:$DH$127,$DF76,FALSE)</f>
        <v>6741.2774785990196</v>
      </c>
      <c r="DA76" s="157">
        <f>HLOOKUP(DA$1,[5]DatosVinculos!$B$1:$DH$127,$DF76,FALSE)</f>
        <v>9.3499723879999994</v>
      </c>
      <c r="DB76" s="157">
        <f>HLOOKUP(DB$1,[5]DatosVinculos!$B$1:$DH$127,$DF76,FALSE)</f>
        <v>9.3295581038249598</v>
      </c>
      <c r="DC76" s="157">
        <f>HLOOKUP(DC$1,[5]DatosVinculos!$B$1:$DH$127,$DF76,FALSE)</f>
        <v>1.3627889305837724</v>
      </c>
      <c r="DD76" s="157">
        <f>HLOOKUP(DD$1,[5]DatosVinculos!$B$1:$DH$127,$DF76,FALSE)</f>
        <v>1.46047802104264</v>
      </c>
      <c r="DF76">
        <v>76</v>
      </c>
    </row>
    <row r="77" spans="1:110">
      <c r="A77" t="s">
        <v>81</v>
      </c>
      <c r="B77" s="157">
        <f>HLOOKUP(B$1,[5]DatosVinculos!$B$1:$DH$127,$DF77,FALSE)</f>
        <v>17772269.48</v>
      </c>
      <c r="C77" s="157">
        <f>HLOOKUP(C$1,[5]DatosVinculos!$B$1:$DH$127,$DF77,FALSE)</f>
        <v>18034167.006062198</v>
      </c>
      <c r="D77" s="157">
        <f>HLOOKUP(D$1,[5]DatosVinculos!$B$1:$DH$127,$DF77,FALSE)</f>
        <v>12872905.83</v>
      </c>
      <c r="E77" s="157">
        <f>HLOOKUP(E$1,[5]DatosVinculos!$B$1:$DH$127,$DF77,FALSE)</f>
        <v>12527836.17</v>
      </c>
      <c r="F77" s="157">
        <f>HLOOKUP(F$1,[5]DatosVinculos!$B$1:$DH$127,$DF77,FALSE)</f>
        <v>12751904.950064201</v>
      </c>
      <c r="G77" s="157">
        <f>HLOOKUP(G$1,[5]DatosVinculos!$B$1:$DH$127,$DF77,FALSE)</f>
        <v>4018988.9890000001</v>
      </c>
      <c r="H77" s="157">
        <f>HLOOKUP(H$1,[5]DatosVinculos!$B$1:$DH$127,$DF77,FALSE)</f>
        <v>4039235.1082839901</v>
      </c>
      <c r="I77" s="157">
        <f>HLOOKUP(I$1,[5]DatosVinculos!$B$1:$DH$127,$DF77,FALSE)</f>
        <v>3400665.003</v>
      </c>
      <c r="J77" s="157">
        <f>HLOOKUP(J$1,[5]DatosVinculos!$B$1:$DH$127,$DF77,FALSE)</f>
        <v>3412353.7095468598</v>
      </c>
      <c r="K77" s="157">
        <f>HLOOKUP(K$1,[5]DatosVinculos!$B$1:$DH$127,$DF77,FALSE)</f>
        <v>3126608.1060000001</v>
      </c>
      <c r="L77" s="157">
        <f>HLOOKUP(L$1,[5]DatosVinculos!$B$1:$DH$127,$DF77,FALSE)</f>
        <v>3132725.9139383901</v>
      </c>
      <c r="M77" s="157">
        <f>HLOOKUP(M$1,[5]DatosVinculos!$B$1:$DH$127,$DF77,FALSE)</f>
        <v>12042661.535256151</v>
      </c>
      <c r="N77" s="157">
        <f>HLOOKUP(N$1,[5]DatosVinculos!$B$1:$DH$127,$DF77,FALSE)</f>
        <v>12041600.002345599</v>
      </c>
      <c r="O77" s="157">
        <f>HLOOKUP(O$1,[5]DatosVinculos!$B$1:$DH$127,$DF77,FALSE)</f>
        <v>2116277.4930000007</v>
      </c>
      <c r="P77" s="157">
        <f>HLOOKUP(P$1,[5]DatosVinculos!$B$1:$DH$127,$DF77,FALSE)</f>
        <v>2056264.77409518</v>
      </c>
      <c r="Q77" s="157">
        <f>HLOOKUP(Q$1,[5]DatosVinculos!$B$1:$DH$127,$DF77,FALSE)</f>
        <v>9944732.7850547768</v>
      </c>
      <c r="R77" s="157">
        <f>HLOOKUP(R$1,[5]DatosVinculos!$B$1:$DH$127,$DF77,FALSE)</f>
        <v>10000050.9934878</v>
      </c>
      <c r="S77" s="157">
        <f>HLOOKUP(S$1,[5]DatosVinculos!$B$1:$DH$127,$DF77,FALSE)</f>
        <v>535864.17319999996</v>
      </c>
      <c r="T77" s="157">
        <f>HLOOKUP(T$1,[5]DatosVinculos!$B$1:$DH$127,$DF77,FALSE)</f>
        <v>547039.05201044295</v>
      </c>
      <c r="U77" s="157">
        <f>HLOOKUP(U$1,[5]DatosVinculos!$B$1:$DH$127,$DF77,FALSE)</f>
        <v>9496614.9681236893</v>
      </c>
      <c r="V77" s="157">
        <f>HLOOKUP(V$1,[5]DatosVinculos!$B$1:$DH$127,$DF77,FALSE)</f>
        <v>9540529.1037644204</v>
      </c>
      <c r="W77" s="157">
        <f>HLOOKUP(W$1,[5]DatosVinculos!$B$1:$DH$127,$DF77,FALSE)</f>
        <v>2971665.0215647193</v>
      </c>
      <c r="X77" s="157">
        <f>HLOOKUP(X$1,[5]DatosVinculos!$B$1:$DH$127,$DF77,FALSE)</f>
        <v>3050244.5452296198</v>
      </c>
      <c r="Y77" s="157">
        <f>HLOOKUP(Y$1,[5]DatosVinculos!$B$1:$DH$127,$DF77,FALSE)</f>
        <v>444368.4126735868</v>
      </c>
      <c r="Z77" s="157">
        <f>HLOOKUP(Z$1,[5]DatosVinculos!$B$1:$DH$127,$DF77,FALSE)</f>
        <v>3887216.4801021009</v>
      </c>
      <c r="AA77" s="157">
        <f>HLOOKUP(AA$1,[5]DatosVinculos!$B$1:$DH$127,$DF77,FALSE)</f>
        <v>-567.56435980000003</v>
      </c>
      <c r="AB77" s="157">
        <f>HLOOKUP(AB$1,[5]DatosVinculos!$B$1:$DH$127,$DF77,FALSE)</f>
        <v>73.234638004461601</v>
      </c>
      <c r="AC77" s="157">
        <f>HLOOKUP(AC$1,[5]DatosVinculos!$B$1:$DH$127,$DF77,FALSE)</f>
        <v>73.097520968357898</v>
      </c>
      <c r="AD77" s="157">
        <f>HLOOKUP(AD$1,[5]DatosVinculos!$B$1:$DH$127,$DF77,FALSE)</f>
        <v>80.558708119335634</v>
      </c>
      <c r="AE77" s="157">
        <f>HLOOKUP(AE$1,[5]DatosVinculos!$B$1:$DH$127,$DF77,FALSE)</f>
        <v>80.515590274692997</v>
      </c>
      <c r="AF77" s="157">
        <f>HLOOKUP(AF$1,[5]DatosVinculos!$B$1:$DH$127,$DF77,FALSE)</f>
        <v>109.23664676666668</v>
      </c>
      <c r="AG77" s="157">
        <f>HLOOKUP(AG$1,[5]DatosVinculos!$B$1:$DH$127,$DF77,FALSE)</f>
        <v>109.289634714201</v>
      </c>
      <c r="AH77" s="157">
        <f>HLOOKUP(AH$1,[5]DatosVinculos!$B$1:$DH$127,$DF77,FALSE)</f>
        <v>66.100524583333325</v>
      </c>
      <c r="AI77" s="157">
        <f>HLOOKUP(AI$1,[5]DatosVinculos!$B$1:$DH$127,$DF77,FALSE)</f>
        <v>66.034490812614706</v>
      </c>
      <c r="AJ77" s="157">
        <f>HLOOKUP(AJ$1,[5]DatosVinculos!$B$1:$DH$127,$DF77,FALSE)</f>
        <v>3</v>
      </c>
      <c r="AK77" s="157">
        <f>HLOOKUP(AK$1,[5]DatosVinculos!$B$1:$DH$127,$DF77,FALSE)</f>
        <v>3</v>
      </c>
      <c r="AL77" s="157">
        <f>HLOOKUP(AL$1,[5]DatosVinculos!$B$1:$DH$127,$DF77,FALSE)</f>
        <v>2.75</v>
      </c>
      <c r="AM77" s="157">
        <f>HLOOKUP(AM$1,[5]DatosVinculos!$B$1:$DH$127,$DF77,FALSE)</f>
        <v>105.04781413333301</v>
      </c>
      <c r="AN77" s="157">
        <f>HLOOKUP(AN$1,[5]DatosVinculos!$B$1:$DH$127,$DF77,FALSE)</f>
        <v>693.81777777777802</v>
      </c>
      <c r="AO77" s="157">
        <f>HLOOKUP(AO$1,[5]DatosVinculos!$B$1:$DH$127,$DF77,FALSE)</f>
        <v>0.79527654298587802</v>
      </c>
      <c r="AP77" s="157">
        <f>HLOOKUP(AP$1,[5]DatosVinculos!$B$1:$DH$127,$DF77,FALSE)</f>
        <v>30.233333333333299</v>
      </c>
      <c r="AQ77" s="157">
        <f>HLOOKUP(AQ$1,[5]DatosVinculos!$B$1:$DH$127,$DF77,FALSE)</f>
        <v>158.75259410000001</v>
      </c>
      <c r="AR77" s="157">
        <f>HLOOKUP(AR$1,[5]DatosVinculos!$B$1:$DH$127,$DF77,FALSE)</f>
        <v>115.833668</v>
      </c>
      <c r="AS77" s="157">
        <f>HLOOKUP(AS$1,[5]DatosVinculos!$B$1:$DH$127,$DF77,FALSE)</f>
        <v>1.1284667692307699</v>
      </c>
      <c r="AT77" s="157">
        <f>HLOOKUP(AT$1,[5]DatosVinculos!$B$1:$DH$127,$DF77,FALSE)</f>
        <v>1.0166666666666666</v>
      </c>
      <c r="AU77" s="157">
        <f>HLOOKUP(AU$1,[5]DatosVinculos!$B$1:$DH$127,$DF77,FALSE)</f>
        <v>116</v>
      </c>
      <c r="AV77" s="157">
        <f>HLOOKUP(AV$1,[5]DatosVinculos!$B$1:$DH$127,$DF77,FALSE)</f>
        <v>116</v>
      </c>
      <c r="AW77" s="157">
        <f>HLOOKUP(AW$1,[5]DatosVinculos!$B$1:$DH$127,$DF77,FALSE)</f>
        <v>71.843358674222998</v>
      </c>
      <c r="AX77" s="157">
        <f>HLOOKUP(AX$1,[5]DatosVinculos!$B$1:$DH$127,$DF77,FALSE)</f>
        <v>98.516880426087312</v>
      </c>
      <c r="AY77" s="157">
        <f>HLOOKUP(AY$1,[5]DatosVinculos!$B$1:$DH$127,$DF77,FALSE)</f>
        <v>98.815188120404002</v>
      </c>
      <c r="AZ77" s="157">
        <f>HLOOKUP(AZ$1,[5]DatosVinculos!$B$1:$DH$127,$DF77,FALSE)</f>
        <v>707231.15067880694</v>
      </c>
      <c r="BA77" s="157">
        <f>HLOOKUP(BA$1,[5]DatosVinculos!$B$1:$DH$127,$DF77,FALSE)</f>
        <v>709372.63641298097</v>
      </c>
      <c r="BB77" s="157">
        <f>HLOOKUP(BB$1,[5]DatosVinculos!$B$1:$DH$127,$DF77,FALSE)</f>
        <v>72.148480753333331</v>
      </c>
      <c r="BC77" s="157">
        <f>HLOOKUP(BC$1,[5]DatosVinculos!$B$1:$DH$127,$DF77,FALSE)</f>
        <v>72.233430020568093</v>
      </c>
      <c r="BD77" s="157">
        <f>HLOOKUP(BD$1,[5]DatosVinculos!$B$1:$DH$127,$DF77,FALSE)</f>
        <v>517938.17305441265</v>
      </c>
      <c r="BE77" s="157">
        <f>HLOOKUP(BE$1,[5]DatosVinculos!$B$1:$DH$127,$DF77,FALSE)</f>
        <v>518548.00527550897</v>
      </c>
      <c r="BF77" s="157">
        <f>HLOOKUP(BF$1,[5]DatosVinculos!$B$1:$DH$127,$DF77,FALSE)</f>
        <v>100.08823736595033</v>
      </c>
      <c r="BG77" s="157">
        <f>HLOOKUP(BG$1,[5]DatosVinculos!$B$1:$DH$127,$DF77,FALSE)</f>
        <v>100.44751105210401</v>
      </c>
      <c r="BH77" s="157">
        <f>HLOOKUP(BH$1,[5]DatosVinculos!$B$1:$DH$127,$DF77,FALSE)</f>
        <v>669020.22172967903</v>
      </c>
      <c r="BI77" s="157">
        <f>HLOOKUP(BI$1,[5]DatosVinculos!$B$1:$DH$127,$DF77,FALSE)</f>
        <v>671421.71632708504</v>
      </c>
      <c r="BJ77" s="157">
        <f>HLOOKUP(BJ$1,[5]DatosVinculos!$B$1:$DH$127,$DF77,FALSE)</f>
        <v>73.299258320000007</v>
      </c>
      <c r="BK77" s="157">
        <f>HLOOKUP(BK$1,[5]DatosVinculos!$B$1:$DH$127,$DF77,FALSE)</f>
        <v>73.431587469757304</v>
      </c>
      <c r="BL77" s="157">
        <f>HLOOKUP(BL$1,[5]DatosVinculos!$B$1:$DH$127,$DF77,FALSE)</f>
        <v>489954.5375603768</v>
      </c>
      <c r="BM77" s="157">
        <f>HLOOKUP(BM$1,[5]DatosVinculos!$B$1:$DH$127,$DF77,FALSE)</f>
        <v>490839.06584681198</v>
      </c>
      <c r="BN77" s="157">
        <f>HLOOKUP(BN$1,[5]DatosVinculos!$B$1:$DH$127,$DF77,FALSE)</f>
        <v>96.171519350869488</v>
      </c>
      <c r="BO77" s="157">
        <f>HLOOKUP(BO$1,[5]DatosVinculos!$B$1:$DH$127,$DF77,FALSE)</f>
        <v>96.4888670934441</v>
      </c>
      <c r="BP77" s="157">
        <f>HLOOKUP(BP$1,[5]DatosVinculos!$B$1:$DH$127,$DF77,FALSE)</f>
        <v>411383.448236036</v>
      </c>
      <c r="BQ77" s="157">
        <f>HLOOKUP(BQ$1,[5]DatosVinculos!$B$1:$DH$127,$DF77,FALSE)</f>
        <v>412740.93545760401</v>
      </c>
      <c r="BR77" s="157">
        <f>HLOOKUP(BR$1,[5]DatosVinculos!$B$1:$DH$127,$DF77,FALSE)</f>
        <v>70.430864060000005</v>
      </c>
      <c r="BS77" s="157">
        <f>HLOOKUP(BS$1,[5]DatosVinculos!$B$1:$DH$127,$DF77,FALSE)</f>
        <v>70.527893665784205</v>
      </c>
      <c r="BT77" s="157">
        <f>HLOOKUP(BT$1,[5]DatosVinculos!$B$1:$DH$127,$DF77,FALSE)</f>
        <v>301275.17912593269</v>
      </c>
      <c r="BU77" s="157">
        <f>HLOOKUP(BU$1,[5]DatosVinculos!$B$1:$DH$127,$DF77,FALSE)</f>
        <v>301690.23312621698</v>
      </c>
      <c r="BV77" s="157">
        <f>HLOOKUP(BV$1,[5]DatosVinculos!$B$1:$DH$127,$DF77,FALSE)</f>
        <v>86.202208827495895</v>
      </c>
      <c r="BW77" s="157">
        <f>HLOOKUP(BW$1,[5]DatosVinculos!$B$1:$DH$127,$DF77,FALSE)</f>
        <v>86.409993211794301</v>
      </c>
      <c r="BX77" s="157">
        <f>HLOOKUP(BX$1,[5]DatosVinculos!$B$1:$DH$127,$DF77,FALSE)</f>
        <v>891939.27614460443</v>
      </c>
      <c r="BY77" s="157">
        <f>HLOOKUP(BY$1,[5]DatosVinculos!$B$1:$DH$127,$DF77,FALSE)</f>
        <v>894089.23327303503</v>
      </c>
      <c r="BZ77" s="157">
        <f>HLOOKUP(BZ$1,[5]DatosVinculos!$B$1:$DH$127,$DF77,FALSE)</f>
        <v>63.129875586666664</v>
      </c>
      <c r="CA77" s="157">
        <f>HLOOKUP(CA$1,[5]DatosVinculos!$B$1:$DH$127,$DF77,FALSE)</f>
        <v>63.163372201106803</v>
      </c>
      <c r="CB77" s="157">
        <f>HLOOKUP(CB$1,[5]DatosVinculos!$B$1:$DH$127,$DF77,FALSE)</f>
        <v>653208.50010411616</v>
      </c>
      <c r="CC77" s="157">
        <f>HLOOKUP(CC$1,[5]DatosVinculos!$B$1:$DH$127,$DF77,FALSE)</f>
        <v>653555.09152460995</v>
      </c>
      <c r="CD77" s="157">
        <f>HLOOKUP(CD$1,[5]DatosVinculos!$B$1:$DH$127,$DF77,FALSE)</f>
        <v>96.894382157903152</v>
      </c>
      <c r="CE77" s="157">
        <f>HLOOKUP(CE$1,[5]DatosVinculos!$B$1:$DH$127,$DF77,FALSE)</f>
        <v>97.225727367760797</v>
      </c>
      <c r="CF77" s="157">
        <f>HLOOKUP(CF$1,[5]DatosVinculos!$B$1:$DH$127,$DF77,FALSE)</f>
        <v>387728.46837322955</v>
      </c>
      <c r="CG77" s="157">
        <f>HLOOKUP(CG$1,[5]DatosVinculos!$B$1:$DH$127,$DF77,FALSE)</f>
        <v>389054.36537417502</v>
      </c>
      <c r="CH77" s="157">
        <f>HLOOKUP(CH$1,[5]DatosVinculos!$B$1:$DH$127,$DF77,FALSE)</f>
        <v>70.960250020000004</v>
      </c>
      <c r="CI77" s="157">
        <f>HLOOKUP(CI$1,[5]DatosVinculos!$B$1:$DH$127,$DF77,FALSE)</f>
        <v>71.061395604112704</v>
      </c>
      <c r="CJ77" s="157">
        <f>HLOOKUP(CJ$1,[5]DatosVinculos!$B$1:$DH$127,$DF77,FALSE)</f>
        <v>283951.54025337804</v>
      </c>
      <c r="CK77" s="157">
        <f>HLOOKUP(CK$1,[5]DatosVinculos!$B$1:$DH$127,$DF77,FALSE)</f>
        <v>284356.28015169199</v>
      </c>
      <c r="CL77" s="157">
        <f>HLOOKUP(CL$1,[5]DatosVinculos!$B$1:$DH$127,$DF77,FALSE)</f>
        <v>6094.5654009999998</v>
      </c>
      <c r="CM77" s="157">
        <f>HLOOKUP(CM$1,[5]DatosVinculos!$B$1:$DH$127,$DF77,FALSE)</f>
        <v>6097.0104421224096</v>
      </c>
      <c r="CN77" s="157">
        <f>HLOOKUP(CN$1,[5]DatosVinculos!$B$1:$DH$127,$DF77,FALSE)</f>
        <v>164.7279824</v>
      </c>
      <c r="CO77" s="157">
        <f>HLOOKUP(CO$1,[5]DatosVinculos!$B$1:$DH$127,$DF77,FALSE)</f>
        <v>163.39235470045401</v>
      </c>
      <c r="CP77" s="157">
        <f>HLOOKUP(CP$1,[5]DatosVinculos!$B$1:$DH$127,$DF77,FALSE)</f>
        <v>43.444400999999999</v>
      </c>
      <c r="CQ77" s="157">
        <f>HLOOKUP(CQ$1,[5]DatosVinculos!$B$1:$DH$127,$DF77,FALSE)</f>
        <v>43.653786653235997</v>
      </c>
      <c r="CR77" s="157">
        <f>HLOOKUP(CR$1,[5]DatosVinculos!$B$1:$DH$127,$DF77,FALSE)</f>
        <v>43.673665</v>
      </c>
      <c r="CS77" s="157">
        <f>HLOOKUP(CS$1,[5]DatosVinculos!$B$1:$DH$127,$DF77,FALSE)</f>
        <v>43.694672033886597</v>
      </c>
      <c r="CT77" s="157">
        <f>HLOOKUP(CT$1,[5]DatosVinculos!$B$1:$DH$127,$DF77,FALSE)</f>
        <v>5833.276151</v>
      </c>
      <c r="CU77" s="157">
        <f>HLOOKUP(CU$1,[5]DatosVinculos!$B$1:$DH$127,$DF77,FALSE)</f>
        <v>5837.1650708345496</v>
      </c>
      <c r="CV77" s="157">
        <f>HLOOKUP(CV$1,[5]DatosVinculos!$B$1:$DH$127,$DF77,FALSE)</f>
        <v>43.551582070000002</v>
      </c>
      <c r="CW77" s="157">
        <f>HLOOKUP(CW$1,[5]DatosVinculos!$B$1:$DH$127,$DF77,FALSE)</f>
        <v>43.762690464152399</v>
      </c>
      <c r="CX77" s="157">
        <f>HLOOKUP(CX$1,[5]DatosVinculos!$B$1:$DH$127,$DF77,FALSE)</f>
        <v>11775.44968</v>
      </c>
      <c r="CY77" s="157">
        <f>HLOOKUP(CY$1,[5]DatosVinculos!$B$1:$DH$127,$DF77,FALSE)</f>
        <v>6725.6431730000004</v>
      </c>
      <c r="CZ77" s="157">
        <f>HLOOKUP(CZ$1,[5]DatosVinculos!$B$1:$DH$127,$DF77,FALSE)</f>
        <v>6723.1382815057796</v>
      </c>
      <c r="DA77" s="157">
        <f>HLOOKUP(DA$1,[5]DatosVinculos!$B$1:$DH$127,$DF77,FALSE)</f>
        <v>9.3831586930000004</v>
      </c>
      <c r="DB77" s="157">
        <f>HLOOKUP(DB$1,[5]DatosVinculos!$B$1:$DH$127,$DF77,FALSE)</f>
        <v>9.3330593169949392</v>
      </c>
      <c r="DC77" s="157">
        <f>HLOOKUP(DC$1,[5]DatosVinculos!$B$1:$DH$127,$DF77,FALSE)</f>
        <v>1.3758287639285878</v>
      </c>
      <c r="DD77" s="157">
        <f>HLOOKUP(DD$1,[5]DatosVinculos!$B$1:$DH$127,$DF77,FALSE)</f>
        <v>1.5236028803032999</v>
      </c>
      <c r="DF77">
        <v>77</v>
      </c>
    </row>
    <row r="78" spans="1:110">
      <c r="A78" t="s">
        <v>82</v>
      </c>
      <c r="B78" s="157">
        <f>HLOOKUP(B$1,[5]DatosVinculos!$B$1:$DH$127,$DF78,FALSE)</f>
        <v>18747344.469999999</v>
      </c>
      <c r="C78" s="157">
        <f>HLOOKUP(C$1,[5]DatosVinculos!$B$1:$DH$127,$DF78,FALSE)</f>
        <v>18197794.244281098</v>
      </c>
      <c r="D78" s="157">
        <f>HLOOKUP(D$1,[5]DatosVinculos!$B$1:$DH$127,$DF78,FALSE)</f>
        <v>14032516.220000001</v>
      </c>
      <c r="E78" s="157">
        <f>HLOOKUP(E$1,[5]DatosVinculos!$B$1:$DH$127,$DF78,FALSE)</f>
        <v>13213115.560000001</v>
      </c>
      <c r="F78" s="157">
        <f>HLOOKUP(F$1,[5]DatosVinculos!$B$1:$DH$127,$DF78,FALSE)</f>
        <v>12909793.0857556</v>
      </c>
      <c r="G78" s="157">
        <f>HLOOKUP(G$1,[5]DatosVinculos!$B$1:$DH$127,$DF78,FALSE)</f>
        <v>4133116.9679999999</v>
      </c>
      <c r="H78" s="157">
        <f>HLOOKUP(H$1,[5]DatosVinculos!$B$1:$DH$127,$DF78,FALSE)</f>
        <v>3959230.4344011801</v>
      </c>
      <c r="I78" s="157">
        <f>HLOOKUP(I$1,[5]DatosVinculos!$B$1:$DH$127,$DF78,FALSE)</f>
        <v>3496406.7969999998</v>
      </c>
      <c r="J78" s="157">
        <f>HLOOKUP(J$1,[5]DatosVinculos!$B$1:$DH$127,$DF78,FALSE)</f>
        <v>3322150.7747291001</v>
      </c>
      <c r="K78" s="157">
        <f>HLOOKUP(K$1,[5]DatosVinculos!$B$1:$DH$127,$DF78,FALSE)</f>
        <v>3211352.7069999999</v>
      </c>
      <c r="L78" s="157">
        <f>HLOOKUP(L$1,[5]DatosVinculos!$B$1:$DH$127,$DF78,FALSE)</f>
        <v>3056351.4691197299</v>
      </c>
      <c r="M78" s="157">
        <f>HLOOKUP(M$1,[5]DatosVinculos!$B$1:$DH$127,$DF78,FALSE)</f>
        <v>13068676.140710734</v>
      </c>
      <c r="N78" s="157">
        <f>HLOOKUP(N$1,[5]DatosVinculos!$B$1:$DH$127,$DF78,FALSE)</f>
        <v>12255464.902938601</v>
      </c>
      <c r="O78" s="157">
        <f>HLOOKUP(O$1,[5]DatosVinculos!$B$1:$DH$127,$DF78,FALSE)</f>
        <v>2367022.225000001</v>
      </c>
      <c r="P78" s="157">
        <f>HLOOKUP(P$1,[5]DatosVinculos!$B$1:$DH$127,$DF78,FALSE)</f>
        <v>2086687.1952476599</v>
      </c>
      <c r="Q78" s="157">
        <f>HLOOKUP(Q$1,[5]DatosVinculos!$B$1:$DH$127,$DF78,FALSE)</f>
        <v>10729088.972585771</v>
      </c>
      <c r="R78" s="157">
        <f>HLOOKUP(R$1,[5]DatosVinculos!$B$1:$DH$127,$DF78,FALSE)</f>
        <v>10177404.214280199</v>
      </c>
      <c r="S78" s="157">
        <f>HLOOKUP(S$1,[5]DatosVinculos!$B$1:$DH$127,$DF78,FALSE)</f>
        <v>621201.54460000002</v>
      </c>
      <c r="T78" s="157">
        <f>HLOOKUP(T$1,[5]DatosVinculos!$B$1:$DH$127,$DF78,FALSE)</f>
        <v>569330.54838696099</v>
      </c>
      <c r="U78" s="157">
        <f>HLOOKUP(U$1,[5]DatosVinculos!$B$1:$DH$127,$DF78,FALSE)</f>
        <v>10180017.3236522</v>
      </c>
      <c r="V78" s="157">
        <f>HLOOKUP(V$1,[5]DatosVinculos!$B$1:$DH$127,$DF78,FALSE)</f>
        <v>9688259.0836581495</v>
      </c>
      <c r="W78" s="157">
        <f>HLOOKUP(W$1,[5]DatosVinculos!$B$1:$DH$127,$DF78,FALSE)</f>
        <v>3228683.9976206464</v>
      </c>
      <c r="X78" s="157">
        <f>HLOOKUP(X$1,[5]DatosVinculos!$B$1:$DH$127,$DF78,FALSE)</f>
        <v>3081904.84627687</v>
      </c>
      <c r="Y78" s="157">
        <f>HLOOKUP(Y$1,[5]DatosVinculos!$B$1:$DH$127,$DF78,FALSE)</f>
        <v>804420.71061124455</v>
      </c>
      <c r="Z78" s="157">
        <f>HLOOKUP(Z$1,[5]DatosVinculos!$B$1:$DH$127,$DF78,FALSE)</f>
        <v>3656126.9727549264</v>
      </c>
      <c r="AA78" s="157">
        <f>HLOOKUP(AA$1,[5]DatosVinculos!$B$1:$DH$127,$DF78,FALSE)</f>
        <v>-325.23590569999999</v>
      </c>
      <c r="AB78" s="157">
        <f>HLOOKUP(AB$1,[5]DatosVinculos!$B$1:$DH$127,$DF78,FALSE)</f>
        <v>73.026224430473917</v>
      </c>
      <c r="AC78" s="157">
        <f>HLOOKUP(AC$1,[5]DatosVinculos!$B$1:$DH$127,$DF78,FALSE)</f>
        <v>72.871766191521601</v>
      </c>
      <c r="AD78" s="157">
        <f>HLOOKUP(AD$1,[5]DatosVinculos!$B$1:$DH$127,$DF78,FALSE)</f>
        <v>80.957726166277297</v>
      </c>
      <c r="AE78" s="157">
        <f>HLOOKUP(AE$1,[5]DatosVinculos!$B$1:$DH$127,$DF78,FALSE)</f>
        <v>80.932700444848095</v>
      </c>
      <c r="AF78" s="157">
        <f>HLOOKUP(AF$1,[5]DatosVinculos!$B$1:$DH$127,$DF78,FALSE)</f>
        <v>109.67659603333334</v>
      </c>
      <c r="AG78" s="157">
        <f>HLOOKUP(AG$1,[5]DatosVinculos!$B$1:$DH$127,$DF78,FALSE)</f>
        <v>109.59846968511999</v>
      </c>
      <c r="AH78" s="157">
        <f>HLOOKUP(AH$1,[5]DatosVinculos!$B$1:$DH$127,$DF78,FALSE)</f>
        <v>66.462104506666662</v>
      </c>
      <c r="AI78" s="157">
        <f>HLOOKUP(AI$1,[5]DatosVinculos!$B$1:$DH$127,$DF78,FALSE)</f>
        <v>66.454571673720096</v>
      </c>
      <c r="AJ78" s="157">
        <f>HLOOKUP(AJ$1,[5]DatosVinculos!$B$1:$DH$127,$DF78,FALSE)</f>
        <v>3</v>
      </c>
      <c r="AK78" s="157">
        <f>HLOOKUP(AK$1,[5]DatosVinculos!$B$1:$DH$127,$DF78,FALSE)</f>
        <v>3</v>
      </c>
      <c r="AL78" s="157">
        <f>HLOOKUP(AL$1,[5]DatosVinculos!$B$1:$DH$127,$DF78,FALSE)</f>
        <v>2.65</v>
      </c>
      <c r="AM78" s="157">
        <f>HLOOKUP(AM$1,[5]DatosVinculos!$B$1:$DH$127,$DF78,FALSE)</f>
        <v>97.56635618</v>
      </c>
      <c r="AN78" s="157">
        <f>HLOOKUP(AN$1,[5]DatosVinculos!$B$1:$DH$127,$DF78,FALSE)</f>
        <v>625.82587301587296</v>
      </c>
      <c r="AO78" s="157">
        <f>HLOOKUP(AO$1,[5]DatosVinculos!$B$1:$DH$127,$DF78,FALSE)</f>
        <v>0.93399558498896196</v>
      </c>
      <c r="AP78" s="157">
        <f>HLOOKUP(AP$1,[5]DatosVinculos!$B$1:$DH$127,$DF78,FALSE)</f>
        <v>31.1666666666667</v>
      </c>
      <c r="AQ78" s="157">
        <f>HLOOKUP(AQ$1,[5]DatosVinculos!$B$1:$DH$127,$DF78,FALSE)</f>
        <v>163.17810093333301</v>
      </c>
      <c r="AR78" s="157">
        <f>HLOOKUP(AR$1,[5]DatosVinculos!$B$1:$DH$127,$DF78,FALSE)</f>
        <v>117.46082629999999</v>
      </c>
      <c r="AS78" s="157">
        <f>HLOOKUP(AS$1,[5]DatosVinculos!$B$1:$DH$127,$DF78,FALSE)</f>
        <v>1.1666609375000001</v>
      </c>
      <c r="AT78" s="157">
        <f>HLOOKUP(AT$1,[5]DatosVinculos!$B$1:$DH$127,$DF78,FALSE)</f>
        <v>0.99666666666666659</v>
      </c>
      <c r="AU78" s="157">
        <f>HLOOKUP(AU$1,[5]DatosVinculos!$B$1:$DH$127,$DF78,FALSE)</f>
        <v>90</v>
      </c>
      <c r="AV78" s="157">
        <f>HLOOKUP(AV$1,[5]DatosVinculos!$B$1:$DH$127,$DF78,FALSE)</f>
        <v>90</v>
      </c>
      <c r="AW78" s="157">
        <f>HLOOKUP(AW$1,[5]DatosVinculos!$B$1:$DH$127,$DF78,FALSE)</f>
        <v>78.187399667419001</v>
      </c>
      <c r="AX78" s="157">
        <f>HLOOKUP(AX$1,[5]DatosVinculos!$B$1:$DH$127,$DF78,FALSE)</f>
        <v>99.690712016262566</v>
      </c>
      <c r="AY78" s="157">
        <f>HLOOKUP(AY$1,[5]DatosVinculos!$B$1:$DH$127,$DF78,FALSE)</f>
        <v>100.09075498393599</v>
      </c>
      <c r="AZ78" s="157">
        <f>HLOOKUP(AZ$1,[5]DatosVinculos!$B$1:$DH$127,$DF78,FALSE)</f>
        <v>715657.83108760882</v>
      </c>
      <c r="BA78" s="157">
        <f>HLOOKUP(BA$1,[5]DatosVinculos!$B$1:$DH$127,$DF78,FALSE)</f>
        <v>718529.65210994706</v>
      </c>
      <c r="BB78" s="157">
        <f>HLOOKUP(BB$1,[5]DatosVinculos!$B$1:$DH$127,$DF78,FALSE)</f>
        <v>72.800363093333331</v>
      </c>
      <c r="BC78" s="157">
        <f>HLOOKUP(BC$1,[5]DatosVinculos!$B$1:$DH$127,$DF78,FALSE)</f>
        <v>72.916642530415999</v>
      </c>
      <c r="BD78" s="157">
        <f>HLOOKUP(BD$1,[5]DatosVinculos!$B$1:$DH$127,$DF78,FALSE)</f>
        <v>522617.89388429915</v>
      </c>
      <c r="BE78" s="157">
        <f>HLOOKUP(BE$1,[5]DatosVinculos!$B$1:$DH$127,$DF78,FALSE)</f>
        <v>523452.63854659698</v>
      </c>
      <c r="BF78" s="157">
        <f>HLOOKUP(BF$1,[5]DatosVinculos!$B$1:$DH$127,$DF78,FALSE)</f>
        <v>100.98140751734344</v>
      </c>
      <c r="BG78" s="157">
        <f>HLOOKUP(BG$1,[5]DatosVinculos!$B$1:$DH$127,$DF78,FALSE)</f>
        <v>101.404695322291</v>
      </c>
      <c r="BH78" s="157">
        <f>HLOOKUP(BH$1,[5]DatosVinculos!$B$1:$DH$127,$DF78,FALSE)</f>
        <v>674990.44269123452</v>
      </c>
      <c r="BI78" s="157">
        <f>HLOOKUP(BI$1,[5]DatosVinculos!$B$1:$DH$127,$DF78,FALSE)</f>
        <v>677819.82712900196</v>
      </c>
      <c r="BJ78" s="157">
        <f>HLOOKUP(BJ$1,[5]DatosVinculos!$B$1:$DH$127,$DF78,FALSE)</f>
        <v>73.742909286666674</v>
      </c>
      <c r="BK78" s="157">
        <f>HLOOKUP(BK$1,[5]DatosVinculos!$B$1:$DH$127,$DF78,FALSE)</f>
        <v>73.892025802838603</v>
      </c>
      <c r="BL78" s="157">
        <f>HLOOKUP(BL$1,[5]DatosVinculos!$B$1:$DH$127,$DF78,FALSE)</f>
        <v>492920.03556395031</v>
      </c>
      <c r="BM78" s="157">
        <f>HLOOKUP(BM$1,[5]DatosVinculos!$B$1:$DH$127,$DF78,FALSE)</f>
        <v>493916.77571373299</v>
      </c>
      <c r="BN78" s="157">
        <f>HLOOKUP(BN$1,[5]DatosVinculos!$B$1:$DH$127,$DF78,FALSE)</f>
        <v>97.23130989872611</v>
      </c>
      <c r="BO78" s="157">
        <f>HLOOKUP(BO$1,[5]DatosVinculos!$B$1:$DH$127,$DF78,FALSE)</f>
        <v>97.663395817569807</v>
      </c>
      <c r="BP78" s="157">
        <f>HLOOKUP(BP$1,[5]DatosVinculos!$B$1:$DH$127,$DF78,FALSE)</f>
        <v>415916.81001432508</v>
      </c>
      <c r="BQ78" s="157">
        <f>HLOOKUP(BQ$1,[5]DatosVinculos!$B$1:$DH$127,$DF78,FALSE)</f>
        <v>417765.10144653299</v>
      </c>
      <c r="BR78" s="157">
        <f>HLOOKUP(BR$1,[5]DatosVinculos!$B$1:$DH$127,$DF78,FALSE)</f>
        <v>71.004354583333324</v>
      </c>
      <c r="BS78" s="157">
        <f>HLOOKUP(BS$1,[5]DatosVinculos!$B$1:$DH$127,$DF78,FALSE)</f>
        <v>71.171920039589097</v>
      </c>
      <c r="BT78" s="157">
        <f>HLOOKUP(BT$1,[5]DatosVinculos!$B$1:$DH$127,$DF78,FALSE)</f>
        <v>303728.34312512883</v>
      </c>
      <c r="BU78" s="157">
        <f>HLOOKUP(BU$1,[5]DatosVinculos!$B$1:$DH$127,$DF78,FALSE)</f>
        <v>304445.12139445898</v>
      </c>
      <c r="BV78" s="157">
        <f>HLOOKUP(BV$1,[5]DatosVinculos!$B$1:$DH$127,$DF78,FALSE)</f>
        <v>88.650471683135152</v>
      </c>
      <c r="BW78" s="157">
        <f>HLOOKUP(BW$1,[5]DatosVinculos!$B$1:$DH$127,$DF78,FALSE)</f>
        <v>88.882932789042599</v>
      </c>
      <c r="BX78" s="157">
        <f>HLOOKUP(BX$1,[5]DatosVinculos!$B$1:$DH$127,$DF78,FALSE)</f>
        <v>917271.59452684608</v>
      </c>
      <c r="BY78" s="157">
        <f>HLOOKUP(BY$1,[5]DatosVinculos!$B$1:$DH$127,$DF78,FALSE)</f>
        <v>919676.88313115796</v>
      </c>
      <c r="BZ78" s="157">
        <f>HLOOKUP(BZ$1,[5]DatosVinculos!$B$1:$DH$127,$DF78,FALSE)</f>
        <v>64.738092410000007</v>
      </c>
      <c r="CA78" s="157">
        <f>HLOOKUP(CA$1,[5]DatosVinculos!$B$1:$DH$127,$DF78,FALSE)</f>
        <v>64.778314367622002</v>
      </c>
      <c r="CB78" s="157">
        <f>HLOOKUP(CB$1,[5]DatosVinculos!$B$1:$DH$127,$DF78,FALSE)</f>
        <v>669848.81325616129</v>
      </c>
      <c r="CC78" s="157">
        <f>HLOOKUP(CC$1,[5]DatosVinculos!$B$1:$DH$127,$DF78,FALSE)</f>
        <v>670264.99219452497</v>
      </c>
      <c r="CD78" s="157">
        <f>HLOOKUP(CD$1,[5]DatosVinculos!$B$1:$DH$127,$DF78,FALSE)</f>
        <v>97.826919909685188</v>
      </c>
      <c r="CE78" s="157">
        <f>HLOOKUP(CE$1,[5]DatosVinculos!$B$1:$DH$127,$DF78,FALSE)</f>
        <v>98.283379087091106</v>
      </c>
      <c r="CF78" s="157">
        <f>HLOOKUP(CF$1,[5]DatosVinculos!$B$1:$DH$127,$DF78,FALSE)</f>
        <v>391460.07206527254</v>
      </c>
      <c r="CG78" s="157">
        <f>HLOOKUP(CG$1,[5]DatosVinculos!$B$1:$DH$127,$DF78,FALSE)</f>
        <v>393286.61983579799</v>
      </c>
      <c r="CH78" s="157">
        <f>HLOOKUP(CH$1,[5]DatosVinculos!$B$1:$DH$127,$DF78,FALSE)</f>
        <v>71.439306086666676</v>
      </c>
      <c r="CI78" s="157">
        <f>HLOOKUP(CI$1,[5]DatosVinculos!$B$1:$DH$127,$DF78,FALSE)</f>
        <v>71.618982010951697</v>
      </c>
      <c r="CJ78" s="157">
        <f>HLOOKUP(CJ$1,[5]DatosVinculos!$B$1:$DH$127,$DF78,FALSE)</f>
        <v>285868.51078208088</v>
      </c>
      <c r="CK78" s="157">
        <f>HLOOKUP(CK$1,[5]DatosVinculos!$B$1:$DH$127,$DF78,FALSE)</f>
        <v>286587.49437380303</v>
      </c>
      <c r="CL78" s="157">
        <f>HLOOKUP(CL$1,[5]DatosVinculos!$B$1:$DH$127,$DF78,FALSE)</f>
        <v>6148.3089559999999</v>
      </c>
      <c r="CM78" s="157">
        <f>HLOOKUP(CM$1,[5]DatosVinculos!$B$1:$DH$127,$DF78,FALSE)</f>
        <v>6149.7656986634502</v>
      </c>
      <c r="CN78" s="157">
        <f>HLOOKUP(CN$1,[5]DatosVinculos!$B$1:$DH$127,$DF78,FALSE)</f>
        <v>166.67461309999999</v>
      </c>
      <c r="CO78" s="157">
        <f>HLOOKUP(CO$1,[5]DatosVinculos!$B$1:$DH$127,$DF78,FALSE)</f>
        <v>169.869361280259</v>
      </c>
      <c r="CP78" s="157">
        <f>HLOOKUP(CP$1,[5]DatosVinculos!$B$1:$DH$127,$DF78,FALSE)</f>
        <v>43.965502999999998</v>
      </c>
      <c r="CQ78" s="157">
        <f>HLOOKUP(CQ$1,[5]DatosVinculos!$B$1:$DH$127,$DF78,FALSE)</f>
        <v>43.452722380155997</v>
      </c>
      <c r="CR78" s="157">
        <f>HLOOKUP(CR$1,[5]DatosVinculos!$B$1:$DH$127,$DF78,FALSE)</f>
        <v>44.305844</v>
      </c>
      <c r="CS78" s="157">
        <f>HLOOKUP(CS$1,[5]DatosVinculos!$B$1:$DH$127,$DF78,FALSE)</f>
        <v>43.525975979038598</v>
      </c>
      <c r="CT78" s="157">
        <f>HLOOKUP(CT$1,[5]DatosVinculos!$B$1:$DH$127,$DF78,FALSE)</f>
        <v>5888.0447350000004</v>
      </c>
      <c r="CU78" s="157">
        <f>HLOOKUP(CU$1,[5]DatosVinculos!$B$1:$DH$127,$DF78,FALSE)</f>
        <v>5883.6729485822998</v>
      </c>
      <c r="CV78" s="157">
        <f>HLOOKUP(CV$1,[5]DatosVinculos!$B$1:$DH$127,$DF78,FALSE)</f>
        <v>44.025499349999997</v>
      </c>
      <c r="CW78" s="157">
        <f>HLOOKUP(CW$1,[5]DatosVinculos!$B$1:$DH$127,$DF78,FALSE)</f>
        <v>43.547979146113903</v>
      </c>
      <c r="CX78" s="157">
        <f>HLOOKUP(CX$1,[5]DatosVinculos!$B$1:$DH$127,$DF78,FALSE)</f>
        <v>11841.525079999999</v>
      </c>
      <c r="CY78" s="157">
        <f>HLOOKUP(CY$1,[5]DatosVinculos!$B$1:$DH$127,$DF78,FALSE)</f>
        <v>6777.693929</v>
      </c>
      <c r="CZ78" s="157">
        <f>HLOOKUP(CZ$1,[5]DatosVinculos!$B$1:$DH$127,$DF78,FALSE)</f>
        <v>6785.4086205016101</v>
      </c>
      <c r="DA78" s="157">
        <f>HLOOKUP(DA$1,[5]DatosVinculos!$B$1:$DH$127,$DF78,FALSE)</f>
        <v>9.286122679</v>
      </c>
      <c r="DB78" s="157">
        <f>HLOOKUP(DB$1,[5]DatosVinculos!$B$1:$DH$127,$DF78,FALSE)</f>
        <v>9.4127163707257608</v>
      </c>
      <c r="DC78" s="157">
        <f>HLOOKUP(DC$1,[5]DatosVinculos!$B$1:$DH$127,$DF78,FALSE)</f>
        <v>1.6770699275798866</v>
      </c>
      <c r="DD78" s="157">
        <f>HLOOKUP(DD$1,[5]DatosVinculos!$B$1:$DH$127,$DF78,FALSE)</f>
        <v>1.64013886035664</v>
      </c>
      <c r="DF78">
        <v>78</v>
      </c>
    </row>
    <row r="79" spans="1:110">
      <c r="A79" t="s">
        <v>83</v>
      </c>
      <c r="B79" s="157">
        <f>HLOOKUP(B$1,[5]DatosVinculos!$B$1:$DH$127,$DF79,FALSE)</f>
        <v>18308682.5</v>
      </c>
      <c r="C79" s="157">
        <f>HLOOKUP(C$1,[5]DatosVinculos!$B$1:$DH$127,$DF79,FALSE)</f>
        <v>18647618.289893899</v>
      </c>
      <c r="D79" s="157">
        <f>HLOOKUP(D$1,[5]DatosVinculos!$B$1:$DH$127,$DF79,FALSE)</f>
        <v>14187347.75</v>
      </c>
      <c r="E79" s="157">
        <f>HLOOKUP(E$1,[5]DatosVinculos!$B$1:$DH$127,$DF79,FALSE)</f>
        <v>13062093.08</v>
      </c>
      <c r="F79" s="157">
        <f>HLOOKUP(F$1,[5]DatosVinculos!$B$1:$DH$127,$DF79,FALSE)</f>
        <v>13191276.166664001</v>
      </c>
      <c r="G79" s="157">
        <f>HLOOKUP(G$1,[5]DatosVinculos!$B$1:$DH$127,$DF79,FALSE)</f>
        <v>3902577.2519999999</v>
      </c>
      <c r="H79" s="157">
        <f>HLOOKUP(H$1,[5]DatosVinculos!$B$1:$DH$127,$DF79,FALSE)</f>
        <v>4087755.28489989</v>
      </c>
      <c r="I79" s="157">
        <f>HLOOKUP(I$1,[5]DatosVinculos!$B$1:$DH$127,$DF79,FALSE)</f>
        <v>3226890.71</v>
      </c>
      <c r="J79" s="157">
        <f>HLOOKUP(J$1,[5]DatosVinculos!$B$1:$DH$127,$DF79,FALSE)</f>
        <v>3395131.1141383601</v>
      </c>
      <c r="K79" s="157">
        <f>HLOOKUP(K$1,[5]DatosVinculos!$B$1:$DH$127,$DF79,FALSE)</f>
        <v>2941520.9989999998</v>
      </c>
      <c r="L79" s="157">
        <f>HLOOKUP(L$1,[5]DatosVinculos!$B$1:$DH$127,$DF79,FALSE)</f>
        <v>3105255.61653953</v>
      </c>
      <c r="M79" s="157">
        <f>HLOOKUP(M$1,[5]DatosVinculos!$B$1:$DH$127,$DF79,FALSE)</f>
        <v>11663534.665811788</v>
      </c>
      <c r="N79" s="157">
        <f>HLOOKUP(N$1,[5]DatosVinculos!$B$1:$DH$127,$DF79,FALSE)</f>
        <v>12490428.6692007</v>
      </c>
      <c r="O79" s="157">
        <f>HLOOKUP(O$1,[5]DatosVinculos!$B$1:$DH$127,$DF79,FALSE)</f>
        <v>1692225.5300000007</v>
      </c>
      <c r="P79" s="157">
        <f>HLOOKUP(P$1,[5]DatosVinculos!$B$1:$DH$127,$DF79,FALSE)</f>
        <v>2121847.1520492798</v>
      </c>
      <c r="Q79" s="157">
        <f>HLOOKUP(Q$1,[5]DatosVinculos!$B$1:$DH$127,$DF79,FALSE)</f>
        <v>9953717.8285321202</v>
      </c>
      <c r="R79" s="157">
        <f>HLOOKUP(R$1,[5]DatosVinculos!$B$1:$DH$127,$DF79,FALSE)</f>
        <v>10383588.3060768</v>
      </c>
      <c r="S79" s="157">
        <f>HLOOKUP(S$1,[5]DatosVinculos!$B$1:$DH$127,$DF79,FALSE)</f>
        <v>562316.20959999994</v>
      </c>
      <c r="T79" s="157">
        <f>HLOOKUP(T$1,[5]DatosVinculos!$B$1:$DH$127,$DF79,FALSE)</f>
        <v>618351.90401885204</v>
      </c>
      <c r="U79" s="157">
        <f>HLOOKUP(U$1,[5]DatosVinculos!$B$1:$DH$127,$DF79,FALSE)</f>
        <v>9468443.7033746298</v>
      </c>
      <c r="V79" s="157">
        <f>HLOOKUP(V$1,[5]DatosVinculos!$B$1:$DH$127,$DF79,FALSE)</f>
        <v>9829174.7022321709</v>
      </c>
      <c r="W79" s="157">
        <f>HLOOKUP(W$1,[5]DatosVinculos!$B$1:$DH$127,$DF79,FALSE)</f>
        <v>3128489.7032976509</v>
      </c>
      <c r="X79" s="157">
        <f>HLOOKUP(X$1,[5]DatosVinculos!$B$1:$DH$127,$DF79,FALSE)</f>
        <v>3162406.1757301702</v>
      </c>
      <c r="Y79" s="157">
        <f>HLOOKUP(Y$1,[5]DatosVinculos!$B$1:$DH$127,$DF79,FALSE)</f>
        <v>1598176.7255114757</v>
      </c>
      <c r="Z79" s="157">
        <f>HLOOKUP(Z$1,[5]DatosVinculos!$B$1:$DH$127,$DF79,FALSE)</f>
        <v>3584937.603501006</v>
      </c>
      <c r="AA79" s="157">
        <f>HLOOKUP(AA$1,[5]DatosVinculos!$B$1:$DH$127,$DF79,FALSE)</f>
        <v>1539.2474</v>
      </c>
      <c r="AB79" s="157">
        <f>HLOOKUP(AB$1,[5]DatosVinculos!$B$1:$DH$127,$DF79,FALSE)</f>
        <v>72.766851754208105</v>
      </c>
      <c r="AC79" s="157">
        <f>HLOOKUP(AC$1,[5]DatosVinculos!$B$1:$DH$127,$DF79,FALSE)</f>
        <v>73.112640586788103</v>
      </c>
      <c r="AD79" s="157">
        <f>HLOOKUP(AD$1,[5]DatosVinculos!$B$1:$DH$127,$DF79,FALSE)</f>
        <v>80.809328704616505</v>
      </c>
      <c r="AE79" s="157">
        <f>HLOOKUP(AE$1,[5]DatosVinculos!$B$1:$DH$127,$DF79,FALSE)</f>
        <v>80.969417429382304</v>
      </c>
      <c r="AF79" s="157">
        <f>HLOOKUP(AF$1,[5]DatosVinculos!$B$1:$DH$127,$DF79,FALSE)</f>
        <v>108.85539503333332</v>
      </c>
      <c r="AG79" s="157">
        <f>HLOOKUP(AG$1,[5]DatosVinculos!$B$1:$DH$127,$DF79,FALSE)</f>
        <v>109.076200881582</v>
      </c>
      <c r="AH79" s="157">
        <f>HLOOKUP(AH$1,[5]DatosVinculos!$B$1:$DH$127,$DF79,FALSE)</f>
        <v>66.549883056666658</v>
      </c>
      <c r="AI79" s="157">
        <f>HLOOKUP(AI$1,[5]DatosVinculos!$B$1:$DH$127,$DF79,FALSE)</f>
        <v>66.698632056366094</v>
      </c>
      <c r="AJ79" s="157">
        <f>HLOOKUP(AJ$1,[5]DatosVinculos!$B$1:$DH$127,$DF79,FALSE)</f>
        <v>3</v>
      </c>
      <c r="AK79" s="157">
        <f>HLOOKUP(AK$1,[5]DatosVinculos!$B$1:$DH$127,$DF79,FALSE)</f>
        <v>3</v>
      </c>
      <c r="AL79" s="157">
        <f>HLOOKUP(AL$1,[5]DatosVinculos!$B$1:$DH$127,$DF79,FALSE)</f>
        <v>1.79</v>
      </c>
      <c r="AM79" s="157">
        <f>HLOOKUP(AM$1,[5]DatosVinculos!$B$1:$DH$127,$DF79,FALSE)</f>
        <v>94.544257656666701</v>
      </c>
      <c r="AN79" s="157">
        <f>HLOOKUP(AN$1,[5]DatosVinculos!$B$1:$DH$127,$DF79,FALSE)</f>
        <v>587.85265625</v>
      </c>
      <c r="AO79" s="157">
        <f>HLOOKUP(AO$1,[5]DatosVinculos!$B$1:$DH$127,$DF79,FALSE)</f>
        <v>1.2385950588164201</v>
      </c>
      <c r="AP79" s="157">
        <f>HLOOKUP(AP$1,[5]DatosVinculos!$B$1:$DH$127,$DF79,FALSE)</f>
        <v>35.200000000000003</v>
      </c>
      <c r="AQ79" s="157">
        <f>HLOOKUP(AQ$1,[5]DatosVinculos!$B$1:$DH$127,$DF79,FALSE)</f>
        <v>167.752822366667</v>
      </c>
      <c r="AR79" s="157">
        <f>HLOOKUP(AR$1,[5]DatosVinculos!$B$1:$DH$127,$DF79,FALSE)</f>
        <v>118.9701101</v>
      </c>
      <c r="AS79" s="157">
        <f>HLOOKUP(AS$1,[5]DatosVinculos!$B$1:$DH$127,$DF79,FALSE)</f>
        <v>1.12114265625</v>
      </c>
      <c r="AT79" s="157">
        <f>HLOOKUP(AT$1,[5]DatosVinculos!$B$1:$DH$127,$DF79,FALSE)</f>
        <v>1.0033333333333332</v>
      </c>
      <c r="AU79" s="157">
        <f>HLOOKUP(AU$1,[5]DatosVinculos!$B$1:$DH$127,$DF79,FALSE)</f>
        <v>91.3333333333333</v>
      </c>
      <c r="AV79" s="157">
        <f>HLOOKUP(AV$1,[5]DatosVinculos!$B$1:$DH$127,$DF79,FALSE)</f>
        <v>91.3333333333333</v>
      </c>
      <c r="AW79" s="157">
        <f>HLOOKUP(AW$1,[5]DatosVinculos!$B$1:$DH$127,$DF79,FALSE)</f>
        <v>80.324964172169004</v>
      </c>
      <c r="AX79" s="157">
        <f>HLOOKUP(AX$1,[5]DatosVinculos!$B$1:$DH$127,$DF79,FALSE)</f>
        <v>101.09467294505998</v>
      </c>
      <c r="AY79" s="157">
        <f>HLOOKUP(AY$1,[5]DatosVinculos!$B$1:$DH$127,$DF79,FALSE)</f>
        <v>100.39488515446899</v>
      </c>
      <c r="AZ79" s="157">
        <f>HLOOKUP(AZ$1,[5]DatosVinculos!$B$1:$DH$127,$DF79,FALSE)</f>
        <v>725736.5597165206</v>
      </c>
      <c r="BA79" s="157">
        <f>HLOOKUP(BA$1,[5]DatosVinculos!$B$1:$DH$127,$DF79,FALSE)</f>
        <v>720712.93612959306</v>
      </c>
      <c r="BB79" s="157">
        <f>HLOOKUP(BB$1,[5]DatosVinculos!$B$1:$DH$127,$DF79,FALSE)</f>
        <v>73.563410793333333</v>
      </c>
      <c r="BC79" s="157">
        <f>HLOOKUP(BC$1,[5]DatosVinculos!$B$1:$DH$127,$DF79,FALSE)</f>
        <v>73.398224480839303</v>
      </c>
      <c r="BD79" s="157">
        <f>HLOOKUP(BD$1,[5]DatosVinculos!$B$1:$DH$127,$DF79,FALSE)</f>
        <v>528095.64653501054</v>
      </c>
      <c r="BE79" s="157">
        <f>HLOOKUP(BE$1,[5]DatosVinculos!$B$1:$DH$127,$DF79,FALSE)</f>
        <v>526909.81010444404</v>
      </c>
      <c r="BF79" s="157">
        <f>HLOOKUP(BF$1,[5]DatosVinculos!$B$1:$DH$127,$DF79,FALSE)</f>
        <v>102.2163967432675</v>
      </c>
      <c r="BG79" s="157">
        <f>HLOOKUP(BG$1,[5]DatosVinculos!$B$1:$DH$127,$DF79,FALSE)</f>
        <v>101.44002104697699</v>
      </c>
      <c r="BH79" s="157">
        <f>HLOOKUP(BH$1,[5]DatosVinculos!$B$1:$DH$127,$DF79,FALSE)</f>
        <v>683245.48631579697</v>
      </c>
      <c r="BI79" s="157">
        <f>HLOOKUP(BI$1,[5]DatosVinculos!$B$1:$DH$127,$DF79,FALSE)</f>
        <v>678055.95501786505</v>
      </c>
      <c r="BJ79" s="157">
        <f>HLOOKUP(BJ$1,[5]DatosVinculos!$B$1:$DH$127,$DF79,FALSE)</f>
        <v>74.379653886666659</v>
      </c>
      <c r="BK79" s="157">
        <f>HLOOKUP(BK$1,[5]DatosVinculos!$B$1:$DH$127,$DF79,FALSE)</f>
        <v>74.145769913416601</v>
      </c>
      <c r="BL79" s="157">
        <f>HLOOKUP(BL$1,[5]DatosVinculos!$B$1:$DH$127,$DF79,FALSE)</f>
        <v>497176.23014473415</v>
      </c>
      <c r="BM79" s="157">
        <f>HLOOKUP(BM$1,[5]DatosVinculos!$B$1:$DH$127,$DF79,FALSE)</f>
        <v>495612.87852844002</v>
      </c>
      <c r="BN79" s="157">
        <f>HLOOKUP(BN$1,[5]DatosVinculos!$B$1:$DH$127,$DF79,FALSE)</f>
        <v>98.724869119423218</v>
      </c>
      <c r="BO79" s="157">
        <f>HLOOKUP(BO$1,[5]DatosVinculos!$B$1:$DH$127,$DF79,FALSE)</f>
        <v>97.949022311053298</v>
      </c>
      <c r="BP79" s="157">
        <f>HLOOKUP(BP$1,[5]DatosVinculos!$B$1:$DH$127,$DF79,FALSE)</f>
        <v>422305.66137595795</v>
      </c>
      <c r="BQ79" s="157">
        <f>HLOOKUP(BQ$1,[5]DatosVinculos!$B$1:$DH$127,$DF79,FALSE)</f>
        <v>418986.89780148299</v>
      </c>
      <c r="BR79" s="157">
        <f>HLOOKUP(BR$1,[5]DatosVinculos!$B$1:$DH$127,$DF79,FALSE)</f>
        <v>71.838979156666667</v>
      </c>
      <c r="BS79" s="157">
        <f>HLOOKUP(BS$1,[5]DatosVinculos!$B$1:$DH$127,$DF79,FALSE)</f>
        <v>71.601672919755899</v>
      </c>
      <c r="BT79" s="157">
        <f>HLOOKUP(BT$1,[5]DatosVinculos!$B$1:$DH$127,$DF79,FALSE)</f>
        <v>307298.53456307139</v>
      </c>
      <c r="BU79" s="157">
        <f>HLOOKUP(BU$1,[5]DatosVinculos!$B$1:$DH$127,$DF79,FALSE)</f>
        <v>306283.43301626598</v>
      </c>
      <c r="BV79" s="157">
        <f>HLOOKUP(BV$1,[5]DatosVinculos!$B$1:$DH$127,$DF79,FALSE)</f>
        <v>91.281266614403791</v>
      </c>
      <c r="BW79" s="157">
        <f>HLOOKUP(BW$1,[5]DatosVinculos!$B$1:$DH$127,$DF79,FALSE)</f>
        <v>90.890388753052093</v>
      </c>
      <c r="BX79" s="157">
        <f>HLOOKUP(BX$1,[5]DatosVinculos!$B$1:$DH$127,$DF79,FALSE)</f>
        <v>944492.58292838896</v>
      </c>
      <c r="BY79" s="157">
        <f>HLOOKUP(BY$1,[5]DatosVinculos!$B$1:$DH$127,$DF79,FALSE)</f>
        <v>940448.14692734205</v>
      </c>
      <c r="BZ79" s="157">
        <f>HLOOKUP(BZ$1,[5]DatosVinculos!$B$1:$DH$127,$DF79,FALSE)</f>
        <v>66.42250395666666</v>
      </c>
      <c r="CA79" s="157">
        <f>HLOOKUP(CA$1,[5]DatosVinculos!$B$1:$DH$127,$DF79,FALSE)</f>
        <v>66.3439383843222</v>
      </c>
      <c r="CB79" s="157">
        <f>HLOOKUP(CB$1,[5]DatosVinculos!$B$1:$DH$127,$DF79,FALSE)</f>
        <v>687277.51764899178</v>
      </c>
      <c r="CC79" s="157">
        <f>HLOOKUP(CC$1,[5]DatosVinculos!$B$1:$DH$127,$DF79,FALSE)</f>
        <v>686464.59509495494</v>
      </c>
      <c r="CD79" s="157">
        <f>HLOOKUP(CD$1,[5]DatosVinculos!$B$1:$DH$127,$DF79,FALSE)</f>
        <v>99.22206346173455</v>
      </c>
      <c r="CE79" s="157">
        <f>HLOOKUP(CE$1,[5]DatosVinculos!$B$1:$DH$127,$DF79,FALSE)</f>
        <v>98.413593027321696</v>
      </c>
      <c r="CF79" s="157">
        <f>HLOOKUP(CF$1,[5]DatosVinculos!$B$1:$DH$127,$DF79,FALSE)</f>
        <v>397042.81959459122</v>
      </c>
      <c r="CG79" s="157">
        <f>HLOOKUP(CG$1,[5]DatosVinculos!$B$1:$DH$127,$DF79,FALSE)</f>
        <v>393807.67844140797</v>
      </c>
      <c r="CH79" s="157">
        <f>HLOOKUP(CH$1,[5]DatosVinculos!$B$1:$DH$127,$DF79,FALSE)</f>
        <v>72.200771826666667</v>
      </c>
      <c r="CI79" s="157">
        <f>HLOOKUP(CI$1,[5]DatosVinculos!$B$1:$DH$127,$DF79,FALSE)</f>
        <v>71.954262334028996</v>
      </c>
      <c r="CJ79" s="157">
        <f>HLOOKUP(CJ$1,[5]DatosVinculos!$B$1:$DH$127,$DF79,FALSE)</f>
        <v>288915.55993512413</v>
      </c>
      <c r="CK79" s="157">
        <f>HLOOKUP(CK$1,[5]DatosVinculos!$B$1:$DH$127,$DF79,FALSE)</f>
        <v>287929.13795771101</v>
      </c>
      <c r="CL79" s="157">
        <f>HLOOKUP(CL$1,[5]DatosVinculos!$B$1:$DH$127,$DF79,FALSE)</f>
        <v>6174.3718829999998</v>
      </c>
      <c r="CM79" s="157">
        <f>HLOOKUP(CM$1,[5]DatosVinculos!$B$1:$DH$127,$DF79,FALSE)</f>
        <v>6171.3916173411499</v>
      </c>
      <c r="CN79" s="157">
        <f>HLOOKUP(CN$1,[5]DatosVinculos!$B$1:$DH$127,$DF79,FALSE)</f>
        <v>173.79929000000001</v>
      </c>
      <c r="CO79" s="157">
        <f>HLOOKUP(CO$1,[5]DatosVinculos!$B$1:$DH$127,$DF79,FALSE)</f>
        <v>174.695726134522</v>
      </c>
      <c r="CP79" s="157">
        <f>HLOOKUP(CP$1,[5]DatosVinculos!$B$1:$DH$127,$DF79,FALSE)</f>
        <v>43.223770999999999</v>
      </c>
      <c r="CQ79" s="157">
        <f>HLOOKUP(CQ$1,[5]DatosVinculos!$B$1:$DH$127,$DF79,FALSE)</f>
        <v>43.8247129399765</v>
      </c>
      <c r="CR79" s="157">
        <f>HLOOKUP(CR$1,[5]DatosVinculos!$B$1:$DH$127,$DF79,FALSE)</f>
        <v>43.700859000000001</v>
      </c>
      <c r="CS79" s="157">
        <f>HLOOKUP(CS$1,[5]DatosVinculos!$B$1:$DH$127,$DF79,FALSE)</f>
        <v>44.661436532018797</v>
      </c>
      <c r="CT79" s="157">
        <f>HLOOKUP(CT$1,[5]DatosVinculos!$B$1:$DH$127,$DF79,FALSE)</f>
        <v>5907.5904609999998</v>
      </c>
      <c r="CU79" s="157">
        <f>HLOOKUP(CU$1,[5]DatosVinculos!$B$1:$DH$127,$DF79,FALSE)</f>
        <v>5905.3429599745996</v>
      </c>
      <c r="CV79" s="157">
        <f>HLOOKUP(CV$1,[5]DatosVinculos!$B$1:$DH$127,$DF79,FALSE)</f>
        <v>43.390388989999998</v>
      </c>
      <c r="CW79" s="157">
        <f>HLOOKUP(CW$1,[5]DatosVinculos!$B$1:$DH$127,$DF79,FALSE)</f>
        <v>43.924557927780299</v>
      </c>
      <c r="CX79" s="157">
        <f>HLOOKUP(CX$1,[5]DatosVinculos!$B$1:$DH$127,$DF79,FALSE)</f>
        <v>11900.18089</v>
      </c>
      <c r="CY79" s="157">
        <f>HLOOKUP(CY$1,[5]DatosVinculos!$B$1:$DH$127,$DF79,FALSE)</f>
        <v>6827.0864099999999</v>
      </c>
      <c r="CZ79" s="157">
        <f>HLOOKUP(CZ$1,[5]DatosVinculos!$B$1:$DH$127,$DF79,FALSE)</f>
        <v>6821.2654688046196</v>
      </c>
      <c r="DA79" s="157">
        <f>HLOOKUP(DA$1,[5]DatosVinculos!$B$1:$DH$127,$DF79,FALSE)</f>
        <v>9.5606601159999993</v>
      </c>
      <c r="DB79" s="157">
        <f>HLOOKUP(DB$1,[5]DatosVinculos!$B$1:$DH$127,$DF79,FALSE)</f>
        <v>9.5121892011806004</v>
      </c>
      <c r="DC79" s="157">
        <f>HLOOKUP(DC$1,[5]DatosVinculos!$B$1:$DH$127,$DF79,FALSE)</f>
        <v>1.8617019379428068</v>
      </c>
      <c r="DD79" s="157">
        <f>HLOOKUP(DD$1,[5]DatosVinculos!$B$1:$DH$127,$DF79,FALSE)</f>
        <v>1.62748040866128</v>
      </c>
      <c r="DF79">
        <v>79</v>
      </c>
    </row>
    <row r="80" spans="1:110">
      <c r="A80" t="s">
        <v>84</v>
      </c>
      <c r="B80" s="157">
        <f>HLOOKUP(B$1,[5]DatosVinculos!$B$1:$DH$127,$DF80,FALSE)</f>
        <v>18952750.449999999</v>
      </c>
      <c r="C80" s="157">
        <f>HLOOKUP(C$1,[5]DatosVinculos!$B$1:$DH$127,$DF80,FALSE)</f>
        <v>18935389.3948051</v>
      </c>
      <c r="D80" s="157">
        <f>HLOOKUP(D$1,[5]DatosVinculos!$B$1:$DH$127,$DF80,FALSE)</f>
        <v>14721265.119999999</v>
      </c>
      <c r="E80" s="157">
        <f>HLOOKUP(E$1,[5]DatosVinculos!$B$1:$DH$127,$DF80,FALSE)</f>
        <v>13395360.789999999</v>
      </c>
      <c r="F80" s="157">
        <f>HLOOKUP(F$1,[5]DatosVinculos!$B$1:$DH$127,$DF80,FALSE)</f>
        <v>13360399.4422809</v>
      </c>
      <c r="G80" s="157">
        <f>HLOOKUP(G$1,[5]DatosVinculos!$B$1:$DH$127,$DF80,FALSE)</f>
        <v>4232828.8870000001</v>
      </c>
      <c r="H80" s="157">
        <f>HLOOKUP(H$1,[5]DatosVinculos!$B$1:$DH$127,$DF80,FALSE)</f>
        <v>4209894.9267202802</v>
      </c>
      <c r="I80" s="157">
        <f>HLOOKUP(I$1,[5]DatosVinculos!$B$1:$DH$127,$DF80,FALSE)</f>
        <v>3487459.7650000001</v>
      </c>
      <c r="J80" s="157">
        <f>HLOOKUP(J$1,[5]DatosVinculos!$B$1:$DH$127,$DF80,FALSE)</f>
        <v>3484330.4323616</v>
      </c>
      <c r="K80" s="157">
        <f>HLOOKUP(K$1,[5]DatosVinculos!$B$1:$DH$127,$DF80,FALSE)</f>
        <v>3216626.2740000002</v>
      </c>
      <c r="L80" s="157">
        <f>HLOOKUP(L$1,[5]DatosVinculos!$B$1:$DH$127,$DF80,FALSE)</f>
        <v>3201659.2645586301</v>
      </c>
      <c r="M80" s="157">
        <f>HLOOKUP(M$1,[5]DatosVinculos!$B$1:$DH$127,$DF80,FALSE)</f>
        <v>12808099.457934612</v>
      </c>
      <c r="N80" s="157">
        <f>HLOOKUP(N$1,[5]DatosVinculos!$B$1:$DH$127,$DF80,FALSE)</f>
        <v>12825075.311011899</v>
      </c>
      <c r="O80" s="157">
        <f>HLOOKUP(O$1,[5]DatosVinculos!$B$1:$DH$127,$DF80,FALSE)</f>
        <v>2247880.5860000011</v>
      </c>
      <c r="P80" s="157">
        <f>HLOOKUP(P$1,[5]DatosVinculos!$B$1:$DH$127,$DF80,FALSE)</f>
        <v>2163515.9600207498</v>
      </c>
      <c r="Q80" s="157">
        <f>HLOOKUP(Q$1,[5]DatosVinculos!$B$1:$DH$127,$DF80,FALSE)</f>
        <v>10578964.819850219</v>
      </c>
      <c r="R80" s="157">
        <f>HLOOKUP(R$1,[5]DatosVinculos!$B$1:$DH$127,$DF80,FALSE)</f>
        <v>10669950.9069754</v>
      </c>
      <c r="S80" s="157">
        <f>HLOOKUP(S$1,[5]DatosVinculos!$B$1:$DH$127,$DF80,FALSE)</f>
        <v>686424.32620000001</v>
      </c>
      <c r="T80" s="157">
        <f>HLOOKUP(T$1,[5]DatosVinculos!$B$1:$DH$127,$DF80,FALSE)</f>
        <v>674363.40194678202</v>
      </c>
      <c r="U80" s="157">
        <f>HLOOKUP(U$1,[5]DatosVinculos!$B$1:$DH$127,$DF80,FALSE)</f>
        <v>9943414.9304989893</v>
      </c>
      <c r="V80" s="157">
        <f>HLOOKUP(V$1,[5]DatosVinculos!$B$1:$DH$127,$DF80,FALSE)</f>
        <v>10053274.822865799</v>
      </c>
      <c r="W80" s="157">
        <f>HLOOKUP(W$1,[5]DatosVinculos!$B$1:$DH$127,$DF80,FALSE)</f>
        <v>3289107.8436435945</v>
      </c>
      <c r="X80" s="157">
        <f>HLOOKUP(X$1,[5]DatosVinculos!$B$1:$DH$127,$DF80,FALSE)</f>
        <v>3332079.9017669898</v>
      </c>
      <c r="Y80" s="157">
        <f>HLOOKUP(Y$1,[5]DatosVinculos!$B$1:$DH$127,$DF80,FALSE)</f>
        <v>1682212.5809540357</v>
      </c>
      <c r="Z80" s="157">
        <f>HLOOKUP(Z$1,[5]DatosVinculos!$B$1:$DH$127,$DF80,FALSE)</f>
        <v>3924926.806066209</v>
      </c>
      <c r="AA80" s="157">
        <f>HLOOKUP(AA$1,[5]DatosVinculos!$B$1:$DH$127,$DF80,FALSE)</f>
        <v>827.03123240000002</v>
      </c>
      <c r="AB80" s="157">
        <f>HLOOKUP(AB$1,[5]DatosVinculos!$B$1:$DH$127,$DF80,FALSE)</f>
        <v>73.602642060434036</v>
      </c>
      <c r="AC80" s="157">
        <f>HLOOKUP(AC$1,[5]DatosVinculos!$B$1:$DH$127,$DF80,FALSE)</f>
        <v>73.603737722593706</v>
      </c>
      <c r="AD80" s="157">
        <f>HLOOKUP(AD$1,[5]DatosVinculos!$B$1:$DH$127,$DF80,FALSE)</f>
        <v>81.492287948982877</v>
      </c>
      <c r="AE80" s="157">
        <f>HLOOKUP(AE$1,[5]DatosVinculos!$B$1:$DH$127,$DF80,FALSE)</f>
        <v>81.428400754650198</v>
      </c>
      <c r="AF80" s="157">
        <f>HLOOKUP(AF$1,[5]DatosVinculos!$B$1:$DH$127,$DF80,FALSE)</f>
        <v>109.3740882</v>
      </c>
      <c r="AG80" s="157">
        <f>HLOOKUP(AG$1,[5]DatosVinculos!$B$1:$DH$127,$DF80,FALSE)</f>
        <v>109.211914269302</v>
      </c>
      <c r="AH80" s="157">
        <f>HLOOKUP(AH$1,[5]DatosVinculos!$B$1:$DH$127,$DF80,FALSE)</f>
        <v>67.247961180000004</v>
      </c>
      <c r="AI80" s="157">
        <f>HLOOKUP(AI$1,[5]DatosVinculos!$B$1:$DH$127,$DF80,FALSE)</f>
        <v>67.196590498525495</v>
      </c>
      <c r="AJ80" s="157">
        <f>HLOOKUP(AJ$1,[5]DatosVinculos!$B$1:$DH$127,$DF80,FALSE)</f>
        <v>3</v>
      </c>
      <c r="AK80" s="157">
        <f>HLOOKUP(AK$1,[5]DatosVinculos!$B$1:$DH$127,$DF80,FALSE)</f>
        <v>3</v>
      </c>
      <c r="AL80" s="157">
        <f>HLOOKUP(AL$1,[5]DatosVinculos!$B$1:$DH$127,$DF80,FALSE)</f>
        <v>1.75</v>
      </c>
      <c r="AM80" s="157">
        <f>HLOOKUP(AM$1,[5]DatosVinculos!$B$1:$DH$127,$DF80,FALSE)</f>
        <v>100.947072906667</v>
      </c>
      <c r="AN80" s="157">
        <f>HLOOKUP(AN$1,[5]DatosVinculos!$B$1:$DH$127,$DF80,FALSE)</f>
        <v>628.80344262295102</v>
      </c>
      <c r="AO80" s="157">
        <f>HLOOKUP(AO$1,[5]DatosVinculos!$B$1:$DH$127,$DF80,FALSE)</f>
        <v>1.2653724031570399</v>
      </c>
      <c r="AP80" s="157">
        <f>HLOOKUP(AP$1,[5]DatosVinculos!$B$1:$DH$127,$DF80,FALSE)</f>
        <v>38.3333333333333</v>
      </c>
      <c r="AQ80" s="157">
        <f>HLOOKUP(AQ$1,[5]DatosVinculos!$B$1:$DH$127,$DF80,FALSE)</f>
        <v>169.03514620000001</v>
      </c>
      <c r="AR80" s="157">
        <f>HLOOKUP(AR$1,[5]DatosVinculos!$B$1:$DH$127,$DF80,FALSE)</f>
        <v>119.8642555</v>
      </c>
      <c r="AS80" s="157">
        <f>HLOOKUP(AS$1,[5]DatosVinculos!$B$1:$DH$127,$DF80,FALSE)</f>
        <v>1.30926278688525</v>
      </c>
      <c r="AT80" s="157">
        <f>HLOOKUP(AT$1,[5]DatosVinculos!$B$1:$DH$127,$DF80,FALSE)</f>
        <v>1.01</v>
      </c>
      <c r="AU80" s="157">
        <f>HLOOKUP(AU$1,[5]DatosVinculos!$B$1:$DH$127,$DF80,FALSE)</f>
        <v>90</v>
      </c>
      <c r="AV80" s="157">
        <f>HLOOKUP(AV$1,[5]DatosVinculos!$B$1:$DH$127,$DF80,FALSE)</f>
        <v>90</v>
      </c>
      <c r="AW80" s="157">
        <f>HLOOKUP(AW$1,[5]DatosVinculos!$B$1:$DH$127,$DF80,FALSE)</f>
        <v>84.710499096530995</v>
      </c>
      <c r="AX80" s="157">
        <f>HLOOKUP(AX$1,[5]DatosVinculos!$B$1:$DH$127,$DF80,FALSE)</f>
        <v>100.47018699312697</v>
      </c>
      <c r="AY80" s="157">
        <f>HLOOKUP(AY$1,[5]DatosVinculos!$B$1:$DH$127,$DF80,FALSE)</f>
        <v>100.40225757709599</v>
      </c>
      <c r="AZ80" s="157">
        <f>HLOOKUP(AZ$1,[5]DatosVinculos!$B$1:$DH$127,$DF80,FALSE)</f>
        <v>721253.51156824222</v>
      </c>
      <c r="BA80" s="157">
        <f>HLOOKUP(BA$1,[5]DatosVinculos!$B$1:$DH$127,$DF80,FALSE)</f>
        <v>720765.86113825499</v>
      </c>
      <c r="BB80" s="157">
        <f>HLOOKUP(BB$1,[5]DatosVinculos!$B$1:$DH$127,$DF80,FALSE)</f>
        <v>73.948712110000002</v>
      </c>
      <c r="BC80" s="157">
        <f>HLOOKUP(BC$1,[5]DatosVinculos!$B$1:$DH$127,$DF80,FALSE)</f>
        <v>73.920695085671497</v>
      </c>
      <c r="BD80" s="157">
        <f>HLOOKUP(BD$1,[5]DatosVinculos!$B$1:$DH$127,$DF80,FALSE)</f>
        <v>530861.64046788448</v>
      </c>
      <c r="BE80" s="157">
        <f>HLOOKUP(BE$1,[5]DatosVinculos!$B$1:$DH$127,$DF80,FALSE)</f>
        <v>530660.51237420202</v>
      </c>
      <c r="BF80" s="157">
        <f>HLOOKUP(BF$1,[5]DatosVinculos!$B$1:$DH$127,$DF80,FALSE)</f>
        <v>101.17258764369355</v>
      </c>
      <c r="BG80" s="157">
        <f>HLOOKUP(BG$1,[5]DatosVinculos!$B$1:$DH$127,$DF80,FALSE)</f>
        <v>101.111654464811</v>
      </c>
      <c r="BH80" s="157">
        <f>HLOOKUP(BH$1,[5]DatosVinculos!$B$1:$DH$127,$DF80,FALSE)</f>
        <v>676268.34880575037</v>
      </c>
      <c r="BI80" s="157">
        <f>HLOOKUP(BI$1,[5]DatosVinculos!$B$1:$DH$127,$DF80,FALSE)</f>
        <v>675861.05290351203</v>
      </c>
      <c r="BJ80" s="157">
        <f>HLOOKUP(BJ$1,[5]DatosVinculos!$B$1:$DH$127,$DF80,FALSE)</f>
        <v>74.465697546666675</v>
      </c>
      <c r="BK80" s="157">
        <f>HLOOKUP(BK$1,[5]DatosVinculos!$B$1:$DH$127,$DF80,FALSE)</f>
        <v>74.434958183687101</v>
      </c>
      <c r="BL80" s="157">
        <f>HLOOKUP(BL$1,[5]DatosVinculos!$B$1:$DH$127,$DF80,FALSE)</f>
        <v>497751.37213950395</v>
      </c>
      <c r="BM80" s="157">
        <f>HLOOKUP(BM$1,[5]DatosVinculos!$B$1:$DH$127,$DF80,FALSE)</f>
        <v>497545.90088786901</v>
      </c>
      <c r="BN80" s="157">
        <f>HLOOKUP(BN$1,[5]DatosVinculos!$B$1:$DH$127,$DF80,FALSE)</f>
        <v>97.894458925589163</v>
      </c>
      <c r="BO80" s="157">
        <f>HLOOKUP(BO$1,[5]DatosVinculos!$B$1:$DH$127,$DF80,FALSE)</f>
        <v>97.860471607927707</v>
      </c>
      <c r="BP80" s="157">
        <f>HLOOKUP(BP$1,[5]DatosVinculos!$B$1:$DH$127,$DF80,FALSE)</f>
        <v>418753.4973746441</v>
      </c>
      <c r="BQ80" s="157">
        <f>HLOOKUP(BQ$1,[5]DatosVinculos!$B$1:$DH$127,$DF80,FALSE)</f>
        <v>418608.113169363</v>
      </c>
      <c r="BR80" s="157">
        <f>HLOOKUP(BR$1,[5]DatosVinculos!$B$1:$DH$127,$DF80,FALSE)</f>
        <v>72.052908200000005</v>
      </c>
      <c r="BS80" s="157">
        <f>HLOOKUP(BS$1,[5]DatosVinculos!$B$1:$DH$127,$DF80,FALSE)</f>
        <v>72.035369770691901</v>
      </c>
      <c r="BT80" s="157">
        <f>HLOOKUP(BT$1,[5]DatosVinculos!$B$1:$DH$127,$DF80,FALSE)</f>
        <v>308213.63778820838</v>
      </c>
      <c r="BU80" s="157">
        <f>HLOOKUP(BU$1,[5]DatosVinculos!$B$1:$DH$127,$DF80,FALSE)</f>
        <v>308138.61537417799</v>
      </c>
      <c r="BV80" s="157">
        <f>HLOOKUP(BV$1,[5]DatosVinculos!$B$1:$DH$127,$DF80,FALSE)</f>
        <v>92.966659268132204</v>
      </c>
      <c r="BW80" s="157">
        <f>HLOOKUP(BW$1,[5]DatosVinculos!$B$1:$DH$127,$DF80,FALSE)</f>
        <v>92.805650434128694</v>
      </c>
      <c r="BX80" s="157">
        <f>HLOOKUP(BX$1,[5]DatosVinculos!$B$1:$DH$127,$DF80,FALSE)</f>
        <v>961931.43889313831</v>
      </c>
      <c r="BY80" s="157">
        <f>HLOOKUP(BY$1,[5]DatosVinculos!$B$1:$DH$127,$DF80,FALSE)</f>
        <v>960265.47110905906</v>
      </c>
      <c r="BZ80" s="157">
        <f>HLOOKUP(BZ$1,[5]DatosVinculos!$B$1:$DH$127,$DF80,FALSE)</f>
        <v>68.425917456666667</v>
      </c>
      <c r="CA80" s="157">
        <f>HLOOKUP(CA$1,[5]DatosVinculos!$B$1:$DH$127,$DF80,FALSE)</f>
        <v>68.420243228409603</v>
      </c>
      <c r="CB80" s="157">
        <f>HLOOKUP(CB$1,[5]DatosVinculos!$B$1:$DH$127,$DF80,FALSE)</f>
        <v>708006.95383529935</v>
      </c>
      <c r="CC80" s="157">
        <f>HLOOKUP(CC$1,[5]DatosVinculos!$B$1:$DH$127,$DF80,FALSE)</f>
        <v>707948.24226426496</v>
      </c>
      <c r="CD80" s="157">
        <f>HLOOKUP(CD$1,[5]DatosVinculos!$B$1:$DH$127,$DF80,FALSE)</f>
        <v>98.179718123885678</v>
      </c>
      <c r="CE80" s="157">
        <f>HLOOKUP(CE$1,[5]DatosVinculos!$B$1:$DH$127,$DF80,FALSE)</f>
        <v>98.142778763073906</v>
      </c>
      <c r="CF80" s="157">
        <f>HLOOKUP(CF$1,[5]DatosVinculos!$B$1:$DH$127,$DF80,FALSE)</f>
        <v>392871.81450266019</v>
      </c>
      <c r="CG80" s="157">
        <f>HLOOKUP(CG$1,[5]DatosVinculos!$B$1:$DH$127,$DF80,FALSE)</f>
        <v>392723.99951653997</v>
      </c>
      <c r="CH80" s="157">
        <f>HLOOKUP(CH$1,[5]DatosVinculos!$B$1:$DH$127,$DF80,FALSE)</f>
        <v>72.262866506666654</v>
      </c>
      <c r="CI80" s="157">
        <f>HLOOKUP(CI$1,[5]DatosVinculos!$B$1:$DH$127,$DF80,FALSE)</f>
        <v>72.239850352440897</v>
      </c>
      <c r="CJ80" s="157">
        <f>HLOOKUP(CJ$1,[5]DatosVinculos!$B$1:$DH$127,$DF80,FALSE)</f>
        <v>289164.03538472537</v>
      </c>
      <c r="CK80" s="157">
        <f>HLOOKUP(CK$1,[5]DatosVinculos!$B$1:$DH$127,$DF80,FALSE)</f>
        <v>289071.934913993</v>
      </c>
      <c r="CL80" s="157">
        <f>HLOOKUP(CL$1,[5]DatosVinculos!$B$1:$DH$127,$DF80,FALSE)</f>
        <v>6193.4079119999997</v>
      </c>
      <c r="CM80" s="157">
        <f>HLOOKUP(CM$1,[5]DatosVinculos!$B$1:$DH$127,$DF80,FALSE)</f>
        <v>6191.5111386675699</v>
      </c>
      <c r="CN80" s="157">
        <f>HLOOKUP(CN$1,[5]DatosVinculos!$B$1:$DH$127,$DF80,FALSE)</f>
        <v>170.3948226</v>
      </c>
      <c r="CO80" s="157">
        <f>HLOOKUP(CO$1,[5]DatosVinculos!$B$1:$DH$127,$DF80,FALSE)</f>
        <v>167.95343693688</v>
      </c>
      <c r="CP80" s="157">
        <f>HLOOKUP(CP$1,[5]DatosVinculos!$B$1:$DH$127,$DF80,FALSE)</f>
        <v>43.518670999999998</v>
      </c>
      <c r="CQ80" s="157">
        <f>HLOOKUP(CQ$1,[5]DatosVinculos!$B$1:$DH$127,$DF80,FALSE)</f>
        <v>43.227253661795203</v>
      </c>
      <c r="CR80" s="157">
        <f>HLOOKUP(CR$1,[5]DatosVinculos!$B$1:$DH$127,$DF80,FALSE)</f>
        <v>42.780695999999999</v>
      </c>
      <c r="CS80" s="157">
        <f>HLOOKUP(CS$1,[5]DatosVinculos!$B$1:$DH$127,$DF80,FALSE)</f>
        <v>42.5930681039506</v>
      </c>
      <c r="CT80" s="157">
        <f>HLOOKUP(CT$1,[5]DatosVinculos!$B$1:$DH$127,$DF80,FALSE)</f>
        <v>5926.7868170000002</v>
      </c>
      <c r="CU80" s="157">
        <f>HLOOKUP(CU$1,[5]DatosVinculos!$B$1:$DH$127,$DF80,FALSE)</f>
        <v>5929.4201145647903</v>
      </c>
      <c r="CV80" s="157">
        <f>HLOOKUP(CV$1,[5]DatosVinculos!$B$1:$DH$127,$DF80,FALSE)</f>
        <v>43.560202910000001</v>
      </c>
      <c r="CW80" s="157">
        <f>HLOOKUP(CW$1,[5]DatosVinculos!$B$1:$DH$127,$DF80,FALSE)</f>
        <v>43.299006905811503</v>
      </c>
      <c r="CX80" s="157">
        <f>HLOOKUP(CX$1,[5]DatosVinculos!$B$1:$DH$127,$DF80,FALSE)</f>
        <v>11981.110199999999</v>
      </c>
      <c r="CY80" s="157">
        <f>HLOOKUP(CY$1,[5]DatosVinculos!$B$1:$DH$127,$DF80,FALSE)</f>
        <v>6888.161212</v>
      </c>
      <c r="CZ80" s="157">
        <f>HLOOKUP(CZ$1,[5]DatosVinculos!$B$1:$DH$127,$DF80,FALSE)</f>
        <v>6887.4712881351497</v>
      </c>
      <c r="DA80" s="157">
        <f>HLOOKUP(DA$1,[5]DatosVinculos!$B$1:$DH$127,$DF80,FALSE)</f>
        <v>10.08619397</v>
      </c>
      <c r="DB80" s="157">
        <f>HLOOKUP(DB$1,[5]DatosVinculos!$B$1:$DH$127,$DF80,FALSE)</f>
        <v>10.0331031390593</v>
      </c>
      <c r="DC80" s="157">
        <f>HLOOKUP(DC$1,[5]DatosVinculos!$B$1:$DH$127,$DF80,FALSE)</f>
        <v>1.4943513974964926</v>
      </c>
      <c r="DD80" s="157">
        <f>HLOOKUP(DD$1,[5]DatosVinculos!$B$1:$DH$127,$DF80,FALSE)</f>
        <v>1.6108687232760801</v>
      </c>
      <c r="DF80">
        <v>80</v>
      </c>
    </row>
    <row r="81" spans="1:110">
      <c r="A81" t="s">
        <v>85</v>
      </c>
      <c r="B81" s="157">
        <f>HLOOKUP(B$1,[5]DatosVinculos!$B$1:$DH$127,$DF81,FALSE)</f>
        <v>19233251.670000002</v>
      </c>
      <c r="C81" s="157">
        <f>HLOOKUP(C$1,[5]DatosVinculos!$B$1:$DH$127,$DF81,FALSE)</f>
        <v>19505566.569154602</v>
      </c>
      <c r="D81" s="157">
        <f>HLOOKUP(D$1,[5]DatosVinculos!$B$1:$DH$127,$DF81,FALSE)</f>
        <v>15156018.640000001</v>
      </c>
      <c r="E81" s="157">
        <f>HLOOKUP(E$1,[5]DatosVinculos!$B$1:$DH$127,$DF81,FALSE)</f>
        <v>13580000.5</v>
      </c>
      <c r="F81" s="157">
        <f>HLOOKUP(F$1,[5]DatosVinculos!$B$1:$DH$127,$DF81,FALSE)</f>
        <v>13817671.7362264</v>
      </c>
      <c r="G81" s="157">
        <f>HLOOKUP(G$1,[5]DatosVinculos!$B$1:$DH$127,$DF81,FALSE)</f>
        <v>4214141.3810000001</v>
      </c>
      <c r="H81" s="157">
        <f>HLOOKUP(H$1,[5]DatosVinculos!$B$1:$DH$127,$DF81,FALSE)</f>
        <v>4242846.9283233201</v>
      </c>
      <c r="I81" s="157">
        <f>HLOOKUP(I$1,[5]DatosVinculos!$B$1:$DH$127,$DF81,FALSE)</f>
        <v>3510516.7560000001</v>
      </c>
      <c r="J81" s="157">
        <f>HLOOKUP(J$1,[5]DatosVinculos!$B$1:$DH$127,$DF81,FALSE)</f>
        <v>3529174.7344835401</v>
      </c>
      <c r="K81" s="157">
        <f>HLOOKUP(K$1,[5]DatosVinculos!$B$1:$DH$127,$DF81,FALSE)</f>
        <v>3230509.057</v>
      </c>
      <c r="L81" s="157">
        <f>HLOOKUP(L$1,[5]DatosVinculos!$B$1:$DH$127,$DF81,FALSE)</f>
        <v>3245617.9430096201</v>
      </c>
      <c r="M81" s="157">
        <f>HLOOKUP(M$1,[5]DatosVinculos!$B$1:$DH$127,$DF81,FALSE)</f>
        <v>13107536.571653049</v>
      </c>
      <c r="N81" s="157">
        <f>HLOOKUP(N$1,[5]DatosVinculos!$B$1:$DH$127,$DF81,FALSE)</f>
        <v>13087262.7530543</v>
      </c>
      <c r="O81" s="157">
        <f>HLOOKUP(O$1,[5]DatosVinculos!$B$1:$DH$127,$DF81,FALSE)</f>
        <v>2263846.0880000009</v>
      </c>
      <c r="P81" s="157">
        <f>HLOOKUP(P$1,[5]DatosVinculos!$B$1:$DH$127,$DF81,FALSE)</f>
        <v>2198968.2694478501</v>
      </c>
      <c r="Q81" s="157">
        <f>HLOOKUP(Q$1,[5]DatosVinculos!$B$1:$DH$127,$DF81,FALSE)</f>
        <v>10859300.10888871</v>
      </c>
      <c r="R81" s="157">
        <f>HLOOKUP(R$1,[5]DatosVinculos!$B$1:$DH$127,$DF81,FALSE)</f>
        <v>10902298.1451468</v>
      </c>
      <c r="S81" s="157">
        <f>HLOOKUP(S$1,[5]DatosVinculos!$B$1:$DH$127,$DF81,FALSE)</f>
        <v>687783.27450000006</v>
      </c>
      <c r="T81" s="157">
        <f>HLOOKUP(T$1,[5]DatosVinculos!$B$1:$DH$127,$DF81,FALSE)</f>
        <v>702896.65436124196</v>
      </c>
      <c r="U81" s="157">
        <f>HLOOKUP(U$1,[5]DatosVinculos!$B$1:$DH$127,$DF81,FALSE)</f>
        <v>10229617.3035974</v>
      </c>
      <c r="V81" s="157">
        <f>HLOOKUP(V$1,[5]DatosVinculos!$B$1:$DH$127,$DF81,FALSE)</f>
        <v>10251742.1522885</v>
      </c>
      <c r="W81" s="157">
        <f>HLOOKUP(W$1,[5]DatosVinculos!$B$1:$DH$127,$DF81,FALSE)</f>
        <v>3455224.080347144</v>
      </c>
      <c r="X81" s="157">
        <f>HLOOKUP(X$1,[5]DatosVinculos!$B$1:$DH$127,$DF81,FALSE)</f>
        <v>3537511.2376213502</v>
      </c>
      <c r="Y81" s="157">
        <f>HLOOKUP(Y$1,[5]DatosVinculos!$B$1:$DH$127,$DF81,FALSE)</f>
        <v>1447682.1153999462</v>
      </c>
      <c r="Z81" s="157">
        <f>HLOOKUP(Z$1,[5]DatosVinculos!$B$1:$DH$127,$DF81,FALSE)</f>
        <v>4207644.4172597863</v>
      </c>
      <c r="AA81" s="157">
        <f>HLOOKUP(AA$1,[5]DatosVinculos!$B$1:$DH$127,$DF81,FALSE)</f>
        <v>36.223993360000001</v>
      </c>
      <c r="AB81" s="157">
        <f>HLOOKUP(AB$1,[5]DatosVinculos!$B$1:$DH$127,$DF81,FALSE)</f>
        <v>74.315459203677463</v>
      </c>
      <c r="AC81" s="157">
        <f>HLOOKUP(AC$1,[5]DatosVinculos!$B$1:$DH$127,$DF81,FALSE)</f>
        <v>74.079459993711396</v>
      </c>
      <c r="AD81" s="157">
        <f>HLOOKUP(AD$1,[5]DatosVinculos!$B$1:$DH$127,$DF81,FALSE)</f>
        <v>81.951119760291746</v>
      </c>
      <c r="AE81" s="157">
        <f>HLOOKUP(AE$1,[5]DatosVinculos!$B$1:$DH$127,$DF81,FALSE)</f>
        <v>81.8690054317223</v>
      </c>
      <c r="AF81" s="157">
        <f>HLOOKUP(AF$1,[5]DatosVinculos!$B$1:$DH$127,$DF81,FALSE)</f>
        <v>109.17039403333332</v>
      </c>
      <c r="AG81" s="157">
        <f>HLOOKUP(AG$1,[5]DatosVinculos!$B$1:$DH$127,$DF81,FALSE)</f>
        <v>109.165851393145</v>
      </c>
      <c r="AH81" s="157">
        <f>HLOOKUP(AH$1,[5]DatosVinculos!$B$1:$DH$127,$DF81,FALSE)</f>
        <v>67.90357457333333</v>
      </c>
      <c r="AI81" s="157">
        <f>HLOOKUP(AI$1,[5]DatosVinculos!$B$1:$DH$127,$DF81,FALSE)</f>
        <v>67.796698598961797</v>
      </c>
      <c r="AJ81" s="157">
        <f>HLOOKUP(AJ$1,[5]DatosVinculos!$B$1:$DH$127,$DF81,FALSE)</f>
        <v>3</v>
      </c>
      <c r="AK81" s="157">
        <f>HLOOKUP(AK$1,[5]DatosVinculos!$B$1:$DH$127,$DF81,FALSE)</f>
        <v>3</v>
      </c>
      <c r="AL81" s="157">
        <f>HLOOKUP(AL$1,[5]DatosVinculos!$B$1:$DH$127,$DF81,FALSE)</f>
        <v>1.8133333333333299</v>
      </c>
      <c r="AM81" s="157">
        <f>HLOOKUP(AM$1,[5]DatosVinculos!$B$1:$DH$127,$DF81,FALSE)</f>
        <v>101.89872440000001</v>
      </c>
      <c r="AN81" s="157">
        <f>HLOOKUP(AN$1,[5]DatosVinculos!$B$1:$DH$127,$DF81,FALSE)</f>
        <v>628.47307692307697</v>
      </c>
      <c r="AO81" s="157">
        <f>HLOOKUP(AO$1,[5]DatosVinculos!$B$1:$DH$127,$DF81,FALSE)</f>
        <v>1.29265928815507</v>
      </c>
      <c r="AP81" s="157">
        <f>HLOOKUP(AP$1,[5]DatosVinculos!$B$1:$DH$127,$DF81,FALSE)</f>
        <v>43.866666666666703</v>
      </c>
      <c r="AQ81" s="157">
        <f>HLOOKUP(AQ$1,[5]DatosVinculos!$B$1:$DH$127,$DF81,FALSE)</f>
        <v>172.50917793333301</v>
      </c>
      <c r="AR81" s="157">
        <f>HLOOKUP(AR$1,[5]DatosVinculos!$B$1:$DH$127,$DF81,FALSE)</f>
        <v>120.9477993</v>
      </c>
      <c r="AS81" s="157">
        <f>HLOOKUP(AS$1,[5]DatosVinculos!$B$1:$DH$127,$DF81,FALSE)</f>
        <v>1.7540772307692301</v>
      </c>
      <c r="AT81" s="157">
        <f>HLOOKUP(AT$1,[5]DatosVinculos!$B$1:$DH$127,$DF81,FALSE)</f>
        <v>1.4333333333333333</v>
      </c>
      <c r="AU81" s="157">
        <f>HLOOKUP(AU$1,[5]DatosVinculos!$B$1:$DH$127,$DF81,FALSE)</f>
        <v>76.6666666666667</v>
      </c>
      <c r="AV81" s="157">
        <f>HLOOKUP(AV$1,[5]DatosVinculos!$B$1:$DH$127,$DF81,FALSE)</f>
        <v>76.6666666666667</v>
      </c>
      <c r="AW81" s="157">
        <f>HLOOKUP(AW$1,[5]DatosVinculos!$B$1:$DH$127,$DF81,FALSE)</f>
        <v>87.900502651918998</v>
      </c>
      <c r="AX81" s="157">
        <f>HLOOKUP(AX$1,[5]DatosVinculos!$B$1:$DH$127,$DF81,FALSE)</f>
        <v>100.23554877392257</v>
      </c>
      <c r="AY81" s="157">
        <f>HLOOKUP(AY$1,[5]DatosVinculos!$B$1:$DH$127,$DF81,FALSE)</f>
        <v>100.65029177549501</v>
      </c>
      <c r="AZ81" s="157">
        <f>HLOOKUP(AZ$1,[5]DatosVinculos!$B$1:$DH$127,$DF81,FALSE)</f>
        <v>719569.09507998719</v>
      </c>
      <c r="BA81" s="157">
        <f>HLOOKUP(BA$1,[5]DatosVinculos!$B$1:$DH$127,$DF81,FALSE)</f>
        <v>722546.44443458505</v>
      </c>
      <c r="BB81" s="157">
        <f>HLOOKUP(BB$1,[5]DatosVinculos!$B$1:$DH$127,$DF81,FALSE)</f>
        <v>74.490508356666666</v>
      </c>
      <c r="BC81" s="157">
        <f>HLOOKUP(BC$1,[5]DatosVinculos!$B$1:$DH$127,$DF81,FALSE)</f>
        <v>74.576158437681798</v>
      </c>
      <c r="BD81" s="157">
        <f>HLOOKUP(BD$1,[5]DatosVinculos!$B$1:$DH$127,$DF81,FALSE)</f>
        <v>534751.07729643898</v>
      </c>
      <c r="BE81" s="157">
        <f>HLOOKUP(BE$1,[5]DatosVinculos!$B$1:$DH$127,$DF81,FALSE)</f>
        <v>535365.94050602999</v>
      </c>
      <c r="BF81" s="157">
        <f>HLOOKUP(BF$1,[5]DatosVinculos!$B$1:$DH$127,$DF81,FALSE)</f>
        <v>100.79297028187288</v>
      </c>
      <c r="BG81" s="157">
        <f>HLOOKUP(BG$1,[5]DatosVinculos!$B$1:$DH$127,$DF81,FALSE)</f>
        <v>101.25455640749701</v>
      </c>
      <c r="BH81" s="157">
        <f>HLOOKUP(BH$1,[5]DatosVinculos!$B$1:$DH$127,$DF81,FALSE)</f>
        <v>673730.87089364452</v>
      </c>
      <c r="BI81" s="157">
        <f>HLOOKUP(BI$1,[5]DatosVinculos!$B$1:$DH$127,$DF81,FALSE)</f>
        <v>676816.25295596698</v>
      </c>
      <c r="BJ81" s="157">
        <f>HLOOKUP(BJ$1,[5]DatosVinculos!$B$1:$DH$127,$DF81,FALSE)</f>
        <v>74.904758709999996</v>
      </c>
      <c r="BK81" s="157">
        <f>HLOOKUP(BK$1,[5]DatosVinculos!$B$1:$DH$127,$DF81,FALSE)</f>
        <v>75.020889988551502</v>
      </c>
      <c r="BL81" s="157">
        <f>HLOOKUP(BL$1,[5]DatosVinculos!$B$1:$DH$127,$DF81,FALSE)</f>
        <v>500686.1905015473</v>
      </c>
      <c r="BM81" s="157">
        <f>HLOOKUP(BM$1,[5]DatosVinculos!$B$1:$DH$127,$DF81,FALSE)</f>
        <v>501462.44729081797</v>
      </c>
      <c r="BN81" s="157">
        <f>HLOOKUP(BN$1,[5]DatosVinculos!$B$1:$DH$127,$DF81,FALSE)</f>
        <v>97.450120543805994</v>
      </c>
      <c r="BO81" s="157">
        <f>HLOOKUP(BO$1,[5]DatosVinculos!$B$1:$DH$127,$DF81,FALSE)</f>
        <v>97.860409740699595</v>
      </c>
      <c r="BP81" s="157">
        <f>HLOOKUP(BP$1,[5]DatosVinculos!$B$1:$DH$127,$DF81,FALSE)</f>
        <v>416852.79478706542</v>
      </c>
      <c r="BQ81" s="157">
        <f>HLOOKUP(BQ$1,[5]DatosVinculos!$B$1:$DH$127,$DF81,FALSE)</f>
        <v>418607.84852553601</v>
      </c>
      <c r="BR81" s="157">
        <f>HLOOKUP(BR$1,[5]DatosVinculos!$B$1:$DH$127,$DF81,FALSE)</f>
        <v>72.420504576666659</v>
      </c>
      <c r="BS81" s="157">
        <f>HLOOKUP(BS$1,[5]DatosVinculos!$B$1:$DH$127,$DF81,FALSE)</f>
        <v>72.504118879214403</v>
      </c>
      <c r="BT81" s="157">
        <f>HLOOKUP(BT$1,[5]DatosVinculos!$B$1:$DH$127,$DF81,FALSE)</f>
        <v>309786.06864937092</v>
      </c>
      <c r="BU81" s="157">
        <f>HLOOKUP(BU$1,[5]DatosVinculos!$B$1:$DH$127,$DF81,FALSE)</f>
        <v>310143.73732601898</v>
      </c>
      <c r="BV81" s="157">
        <f>HLOOKUP(BV$1,[5]DatosVinculos!$B$1:$DH$127,$DF81,FALSE)</f>
        <v>93.485740003199012</v>
      </c>
      <c r="BW81" s="157">
        <f>HLOOKUP(BW$1,[5]DatosVinculos!$B$1:$DH$127,$DF81,FALSE)</f>
        <v>93.866597125204706</v>
      </c>
      <c r="BX81" s="157">
        <f>HLOOKUP(BX$1,[5]DatosVinculos!$B$1:$DH$127,$DF81,FALSE)</f>
        <v>967302.39749609737</v>
      </c>
      <c r="BY81" s="157">
        <f>HLOOKUP(BY$1,[5]DatosVinculos!$B$1:$DH$127,$DF81,FALSE)</f>
        <v>971243.14832328598</v>
      </c>
      <c r="BZ81" s="157">
        <f>HLOOKUP(BZ$1,[5]DatosVinculos!$B$1:$DH$127,$DF81,FALSE)</f>
        <v>69.474356973333343</v>
      </c>
      <c r="CA81" s="157">
        <f>HLOOKUP(CA$1,[5]DatosVinculos!$B$1:$DH$127,$DF81,FALSE)</f>
        <v>69.536021704777596</v>
      </c>
      <c r="CB81" s="157">
        <f>HLOOKUP(CB$1,[5]DatosVinculos!$B$1:$DH$127,$DF81,FALSE)</f>
        <v>718855.21858740621</v>
      </c>
      <c r="CC81" s="157">
        <f>HLOOKUP(CC$1,[5]DatosVinculos!$B$1:$DH$127,$DF81,FALSE)</f>
        <v>719493.26715582598</v>
      </c>
      <c r="CD81" s="157">
        <f>HLOOKUP(CD$1,[5]DatosVinculos!$B$1:$DH$127,$DF81,FALSE)</f>
        <v>97.645978967108974</v>
      </c>
      <c r="CE81" s="157">
        <f>HLOOKUP(CE$1,[5]DatosVinculos!$B$1:$DH$127,$DF81,FALSE)</f>
        <v>98.066435562505603</v>
      </c>
      <c r="CF81" s="157">
        <f>HLOOKUP(CF$1,[5]DatosVinculos!$B$1:$DH$127,$DF81,FALSE)</f>
        <v>390736.02642951271</v>
      </c>
      <c r="CG81" s="157">
        <f>HLOOKUP(CG$1,[5]DatosVinculos!$B$1:$DH$127,$DF81,FALSE)</f>
        <v>392418.50778884901</v>
      </c>
      <c r="CH81" s="157">
        <f>HLOOKUP(CH$1,[5]DatosVinculos!$B$1:$DH$127,$DF81,FALSE)</f>
        <v>72.566057663333339</v>
      </c>
      <c r="CI81" s="157">
        <f>HLOOKUP(CI$1,[5]DatosVinculos!$B$1:$DH$127,$DF81,FALSE)</f>
        <v>72.651171067632802</v>
      </c>
      <c r="CJ81" s="157">
        <f>HLOOKUP(CJ$1,[5]DatosVinculos!$B$1:$DH$127,$DF81,FALSE)</f>
        <v>290377.27231529489</v>
      </c>
      <c r="CK81" s="157">
        <f>HLOOKUP(CK$1,[5]DatosVinculos!$B$1:$DH$127,$DF81,FALSE)</f>
        <v>290717.85851998802</v>
      </c>
      <c r="CL81" s="157">
        <f>HLOOKUP(CL$1,[5]DatosVinculos!$B$1:$DH$127,$DF81,FALSE)</f>
        <v>6261.9819299999999</v>
      </c>
      <c r="CM81" s="157">
        <f>HLOOKUP(CM$1,[5]DatosVinculos!$B$1:$DH$127,$DF81,FALSE)</f>
        <v>6264.1059778789704</v>
      </c>
      <c r="CN81" s="157">
        <f>HLOOKUP(CN$1,[5]DatosVinculos!$B$1:$DH$127,$DF81,FALSE)</f>
        <v>179.55681580000001</v>
      </c>
      <c r="CO81" s="157">
        <f>HLOOKUP(CO$1,[5]DatosVinculos!$B$1:$DH$127,$DF81,FALSE)</f>
        <v>177.86499525756199</v>
      </c>
      <c r="CP81" s="157">
        <f>HLOOKUP(CP$1,[5]DatosVinculos!$B$1:$DH$127,$DF81,FALSE)</f>
        <v>43.533642</v>
      </c>
      <c r="CQ81" s="157">
        <f>HLOOKUP(CQ$1,[5]DatosVinculos!$B$1:$DH$127,$DF81,FALSE)</f>
        <v>43.751225510376599</v>
      </c>
      <c r="CR81" s="157">
        <f>HLOOKUP(CR$1,[5]DatosVinculos!$B$1:$DH$127,$DF81,FALSE)</f>
        <v>43.191358000000001</v>
      </c>
      <c r="CS81" s="157">
        <f>HLOOKUP(CS$1,[5]DatosVinculos!$B$1:$DH$127,$DF81,FALSE)</f>
        <v>43.235175151935799</v>
      </c>
      <c r="CT81" s="157">
        <f>HLOOKUP(CT$1,[5]DatosVinculos!$B$1:$DH$127,$DF81,FALSE)</f>
        <v>5989.8265279999996</v>
      </c>
      <c r="CU81" s="157">
        <f>HLOOKUP(CU$1,[5]DatosVinculos!$B$1:$DH$127,$DF81,FALSE)</f>
        <v>5993.41139754296</v>
      </c>
      <c r="CV81" s="157">
        <f>HLOOKUP(CV$1,[5]DatosVinculos!$B$1:$DH$127,$DF81,FALSE)</f>
        <v>43.566046810000003</v>
      </c>
      <c r="CW81" s="157">
        <f>HLOOKUP(CW$1,[5]DatosVinculos!$B$1:$DH$127,$DF81,FALSE)</f>
        <v>43.780089257532701</v>
      </c>
      <c r="CX81" s="157">
        <f>HLOOKUP(CX$1,[5]DatosVinculos!$B$1:$DH$127,$DF81,FALSE)</f>
        <v>12041.50302</v>
      </c>
      <c r="CY81" s="157">
        <f>HLOOKUP(CY$1,[5]DatosVinculos!$B$1:$DH$127,$DF81,FALSE)</f>
        <v>6960.9945809999999</v>
      </c>
      <c r="CZ81" s="157">
        <f>HLOOKUP(CZ$1,[5]DatosVinculos!$B$1:$DH$127,$DF81,FALSE)</f>
        <v>6960.0522508984704</v>
      </c>
      <c r="DA81" s="157">
        <f>HLOOKUP(DA$1,[5]DatosVinculos!$B$1:$DH$127,$DF81,FALSE)</f>
        <v>10.04185025</v>
      </c>
      <c r="DB81" s="157">
        <f>HLOOKUP(DB$1,[5]DatosVinculos!$B$1:$DH$127,$DF81,FALSE)</f>
        <v>10.0226490316112</v>
      </c>
      <c r="DC81" s="157">
        <f>HLOOKUP(DC$1,[5]DatosVinculos!$B$1:$DH$127,$DF81,FALSE)</f>
        <v>1.6592456531320492</v>
      </c>
      <c r="DD81" s="157">
        <f>HLOOKUP(DD$1,[5]DatosVinculos!$B$1:$DH$127,$DF81,FALSE)</f>
        <v>1.84619619413609</v>
      </c>
      <c r="DF81">
        <v>81</v>
      </c>
    </row>
    <row r="82" spans="1:110">
      <c r="A82" t="s">
        <v>86</v>
      </c>
      <c r="B82" s="157">
        <f>HLOOKUP(B$1,[5]DatosVinculos!$B$1:$DH$127,$DF82,FALSE)</f>
        <v>20492976.579999998</v>
      </c>
      <c r="C82" s="157">
        <f>HLOOKUP(C$1,[5]DatosVinculos!$B$1:$DH$127,$DF82,FALSE)</f>
        <v>19833238.536531299</v>
      </c>
      <c r="D82" s="157">
        <f>HLOOKUP(D$1,[5]DatosVinculos!$B$1:$DH$127,$DF82,FALSE)</f>
        <v>16481893.050000001</v>
      </c>
      <c r="E82" s="157">
        <f>HLOOKUP(E$1,[5]DatosVinculos!$B$1:$DH$127,$DF82,FALSE)</f>
        <v>14475749.890000001</v>
      </c>
      <c r="F82" s="157">
        <f>HLOOKUP(F$1,[5]DatosVinculos!$B$1:$DH$127,$DF82,FALSE)</f>
        <v>14118002.605239101</v>
      </c>
      <c r="G82" s="157">
        <f>HLOOKUP(G$1,[5]DatosVinculos!$B$1:$DH$127,$DF82,FALSE)</f>
        <v>4395679.95</v>
      </c>
      <c r="H82" s="157">
        <f>HLOOKUP(H$1,[5]DatosVinculos!$B$1:$DH$127,$DF82,FALSE)</f>
        <v>4180551.13777766</v>
      </c>
      <c r="I82" s="157">
        <f>HLOOKUP(I$1,[5]DatosVinculos!$B$1:$DH$127,$DF82,FALSE)</f>
        <v>3652095.5350000001</v>
      </c>
      <c r="J82" s="157">
        <f>HLOOKUP(J$1,[5]DatosVinculos!$B$1:$DH$127,$DF82,FALSE)</f>
        <v>3458555.4467366901</v>
      </c>
      <c r="K82" s="157">
        <f>HLOOKUP(K$1,[5]DatosVinculos!$B$1:$DH$127,$DF82,FALSE)</f>
        <v>3326656.145</v>
      </c>
      <c r="L82" s="157">
        <f>HLOOKUP(L$1,[5]DatosVinculos!$B$1:$DH$127,$DF82,FALSE)</f>
        <v>3154981.4608395002</v>
      </c>
      <c r="M82" s="157">
        <f>HLOOKUP(M$1,[5]DatosVinculos!$B$1:$DH$127,$DF82,FALSE)</f>
        <v>14235893.049668415</v>
      </c>
      <c r="N82" s="157">
        <f>HLOOKUP(N$1,[5]DatosVinculos!$B$1:$DH$127,$DF82,FALSE)</f>
        <v>13347250.5099147</v>
      </c>
      <c r="O82" s="157">
        <f>HLOOKUP(O$1,[5]DatosVinculos!$B$1:$DH$127,$DF82,FALSE)</f>
        <v>2522105.1220000014</v>
      </c>
      <c r="P82" s="157">
        <f>HLOOKUP(P$1,[5]DatosVinculos!$B$1:$DH$127,$DF82,FALSE)</f>
        <v>2224715.69333245</v>
      </c>
      <c r="Q82" s="157">
        <f>HLOOKUP(Q$1,[5]DatosVinculos!$B$1:$DH$127,$DF82,FALSE)</f>
        <v>11736933.253280353</v>
      </c>
      <c r="R82" s="157">
        <f>HLOOKUP(R$1,[5]DatosVinculos!$B$1:$DH$127,$DF82,FALSE)</f>
        <v>11128567.803100299</v>
      </c>
      <c r="S82" s="157">
        <f>HLOOKUP(S$1,[5]DatosVinculos!$B$1:$DH$127,$DF82,FALSE)</f>
        <v>821049.22549999994</v>
      </c>
      <c r="T82" s="157">
        <f>HLOOKUP(T$1,[5]DatosVinculos!$B$1:$DH$127,$DF82,FALSE)</f>
        <v>748695.63255961495</v>
      </c>
      <c r="U82" s="157">
        <f>HLOOKUP(U$1,[5]DatosVinculos!$B$1:$DH$127,$DF82,FALSE)</f>
        <v>10951551.5020303</v>
      </c>
      <c r="V82" s="157">
        <f>HLOOKUP(V$1,[5]DatosVinculos!$B$1:$DH$127,$DF82,FALSE)</f>
        <v>10427971.016077301</v>
      </c>
      <c r="W82" s="157">
        <f>HLOOKUP(W$1,[5]DatosVinculos!$B$1:$DH$127,$DF82,FALSE)</f>
        <v>3910604.2181516457</v>
      </c>
      <c r="X82" s="157">
        <f>HLOOKUP(X$1,[5]DatosVinculos!$B$1:$DH$127,$DF82,FALSE)</f>
        <v>3725644.1857818202</v>
      </c>
      <c r="Y82" s="157">
        <f>HLOOKUP(Y$1,[5]DatosVinculos!$B$1:$DH$127,$DF82,FALSE)</f>
        <v>1458412.3521387735</v>
      </c>
      <c r="Z82" s="157">
        <f>HLOOKUP(Z$1,[5]DatosVinculos!$B$1:$DH$127,$DF82,FALSE)</f>
        <v>3528326.0383421099</v>
      </c>
      <c r="AA82" s="157">
        <f>HLOOKUP(AA$1,[5]DatosVinculos!$B$1:$DH$127,$DF82,FALSE)</f>
        <v>194.9291455</v>
      </c>
      <c r="AB82" s="157">
        <f>HLOOKUP(AB$1,[5]DatosVinculos!$B$1:$DH$127,$DF82,FALSE)</f>
        <v>74.685599269924992</v>
      </c>
      <c r="AC82" s="157">
        <f>HLOOKUP(AC$1,[5]DatosVinculos!$B$1:$DH$127,$DF82,FALSE)</f>
        <v>74.516235743636898</v>
      </c>
      <c r="AD82" s="157">
        <f>HLOOKUP(AD$1,[5]DatosVinculos!$B$1:$DH$127,$DF82,FALSE)</f>
        <v>82.275267450514463</v>
      </c>
      <c r="AE82" s="157">
        <f>HLOOKUP(AE$1,[5]DatosVinculos!$B$1:$DH$127,$DF82,FALSE)</f>
        <v>82.246293060494594</v>
      </c>
      <c r="AF82" s="157">
        <f>HLOOKUP(AF$1,[5]DatosVinculos!$B$1:$DH$127,$DF82,FALSE)</f>
        <v>109.16281933333333</v>
      </c>
      <c r="AG82" s="157">
        <f>HLOOKUP(AG$1,[5]DatosVinculos!$B$1:$DH$127,$DF82,FALSE)</f>
        <v>109.096952513453</v>
      </c>
      <c r="AH82" s="157">
        <f>HLOOKUP(AH$1,[5]DatosVinculos!$B$1:$DH$127,$DF82,FALSE)</f>
        <v>68.320664436666661</v>
      </c>
      <c r="AI82" s="157">
        <f>HLOOKUP(AI$1,[5]DatosVinculos!$B$1:$DH$127,$DF82,FALSE)</f>
        <v>68.312979422718996</v>
      </c>
      <c r="AJ82" s="157">
        <f>HLOOKUP(AJ$1,[5]DatosVinculos!$B$1:$DH$127,$DF82,FALSE)</f>
        <v>3</v>
      </c>
      <c r="AK82" s="157">
        <f>HLOOKUP(AK$1,[5]DatosVinculos!$B$1:$DH$127,$DF82,FALSE)</f>
        <v>3</v>
      </c>
      <c r="AL82" s="157">
        <f>HLOOKUP(AL$1,[5]DatosVinculos!$B$1:$DH$127,$DF82,FALSE)</f>
        <v>2.1333333333333302</v>
      </c>
      <c r="AM82" s="157">
        <f>HLOOKUP(AM$1,[5]DatosVinculos!$B$1:$DH$127,$DF82,FALSE)</f>
        <v>99.371568213333305</v>
      </c>
      <c r="AN82" s="157">
        <f>HLOOKUP(AN$1,[5]DatosVinculos!$B$1:$DH$127,$DF82,FALSE)</f>
        <v>593.16548387096805</v>
      </c>
      <c r="AO82" s="157">
        <f>HLOOKUP(AO$1,[5]DatosVinculos!$B$1:$DH$127,$DF82,FALSE)</f>
        <v>1.40320088300221</v>
      </c>
      <c r="AP82" s="157">
        <f>HLOOKUP(AP$1,[5]DatosVinculos!$B$1:$DH$127,$DF82,FALSE)</f>
        <v>48.3333333333333</v>
      </c>
      <c r="AQ82" s="157">
        <f>HLOOKUP(AQ$1,[5]DatosVinculos!$B$1:$DH$127,$DF82,FALSE)</f>
        <v>179.02204906666699</v>
      </c>
      <c r="AR82" s="157">
        <f>HLOOKUP(AR$1,[5]DatosVinculos!$B$1:$DH$127,$DF82,FALSE)</f>
        <v>122.1972873</v>
      </c>
      <c r="AS82" s="157">
        <f>HLOOKUP(AS$1,[5]DatosVinculos!$B$1:$DH$127,$DF82,FALSE)</f>
        <v>2.2960745312499999</v>
      </c>
      <c r="AT82" s="157">
        <f>HLOOKUP(AT$1,[5]DatosVinculos!$B$1:$DH$127,$DF82,FALSE)</f>
        <v>1.95</v>
      </c>
      <c r="AU82" s="157">
        <f>HLOOKUP(AU$1,[5]DatosVinculos!$B$1:$DH$127,$DF82,FALSE)</f>
        <v>73</v>
      </c>
      <c r="AV82" s="157">
        <f>HLOOKUP(AV$1,[5]DatosVinculos!$B$1:$DH$127,$DF82,FALSE)</f>
        <v>73</v>
      </c>
      <c r="AW82" s="157">
        <f>HLOOKUP(AW$1,[5]DatosVinculos!$B$1:$DH$127,$DF82,FALSE)</f>
        <v>92.073858201337003</v>
      </c>
      <c r="AX82" s="157">
        <f>HLOOKUP(AX$1,[5]DatosVinculos!$B$1:$DH$127,$DF82,FALSE)</f>
        <v>100.53936455936099</v>
      </c>
      <c r="AY82" s="157">
        <f>HLOOKUP(AY$1,[5]DatosVinculos!$B$1:$DH$127,$DF82,FALSE)</f>
        <v>100.95590041307899</v>
      </c>
      <c r="AZ82" s="157">
        <f>HLOOKUP(AZ$1,[5]DatosVinculos!$B$1:$DH$127,$DF82,FALSE)</f>
        <v>721750.12219534721</v>
      </c>
      <c r="BA82" s="157">
        <f>HLOOKUP(BA$1,[5]DatosVinculos!$B$1:$DH$127,$DF82,FALSE)</f>
        <v>724740.342043304</v>
      </c>
      <c r="BB82" s="157">
        <f>HLOOKUP(BB$1,[5]DatosVinculos!$B$1:$DH$127,$DF82,FALSE)</f>
        <v>75.08842692333333</v>
      </c>
      <c r="BC82" s="157">
        <f>HLOOKUP(BC$1,[5]DatosVinculos!$B$1:$DH$127,$DF82,FALSE)</f>
        <v>75.189635919067001</v>
      </c>
      <c r="BD82" s="157">
        <f>HLOOKUP(BD$1,[5]DatosVinculos!$B$1:$DH$127,$DF82,FALSE)</f>
        <v>539043.40399301099</v>
      </c>
      <c r="BE82" s="157">
        <f>HLOOKUP(BE$1,[5]DatosVinculos!$B$1:$DH$127,$DF82,FALSE)</f>
        <v>539769.96125121496</v>
      </c>
      <c r="BF82" s="157">
        <f>HLOOKUP(BF$1,[5]DatosVinculos!$B$1:$DH$127,$DF82,FALSE)</f>
        <v>101.14996959048416</v>
      </c>
      <c r="BG82" s="157">
        <f>HLOOKUP(BG$1,[5]DatosVinculos!$B$1:$DH$127,$DF82,FALSE)</f>
        <v>101.56731519952299</v>
      </c>
      <c r="BH82" s="157">
        <f>HLOOKUP(BH$1,[5]DatosVinculos!$B$1:$DH$127,$DF82,FALSE)</f>
        <v>676117.16285851551</v>
      </c>
      <c r="BI82" s="157">
        <f>HLOOKUP(BI$1,[5]DatosVinculos!$B$1:$DH$127,$DF82,FALSE)</f>
        <v>678906.82785212796</v>
      </c>
      <c r="BJ82" s="157">
        <f>HLOOKUP(BJ$1,[5]DatosVinculos!$B$1:$DH$127,$DF82,FALSE)</f>
        <v>75.544460950000001</v>
      </c>
      <c r="BK82" s="157">
        <f>HLOOKUP(BK$1,[5]DatosVinculos!$B$1:$DH$127,$DF82,FALSE)</f>
        <v>75.675825733350607</v>
      </c>
      <c r="BL82" s="157">
        <f>HLOOKUP(BL$1,[5]DatosVinculos!$B$1:$DH$127,$DF82,FALSE)</f>
        <v>504962.15484769706</v>
      </c>
      <c r="BM82" s="157">
        <f>HLOOKUP(BM$1,[5]DatosVinculos!$B$1:$DH$127,$DF82,FALSE)</f>
        <v>505840.23701632302</v>
      </c>
      <c r="BN82" s="157">
        <f>HLOOKUP(BN$1,[5]DatosVinculos!$B$1:$DH$127,$DF82,FALSE)</f>
        <v>97.646277126457747</v>
      </c>
      <c r="BO82" s="157">
        <f>HLOOKUP(BO$1,[5]DatosVinculos!$B$1:$DH$127,$DF82,FALSE)</f>
        <v>98.082774131349794</v>
      </c>
      <c r="BP82" s="157">
        <f>HLOOKUP(BP$1,[5]DatosVinculos!$B$1:$DH$127,$DF82,FALSE)</f>
        <v>417691.87450536602</v>
      </c>
      <c r="BQ82" s="157">
        <f>HLOOKUP(BQ$1,[5]DatosVinculos!$B$1:$DH$127,$DF82,FALSE)</f>
        <v>419559.03480609501</v>
      </c>
      <c r="BR82" s="157">
        <f>HLOOKUP(BR$1,[5]DatosVinculos!$B$1:$DH$127,$DF82,FALSE)</f>
        <v>72.927707236666663</v>
      </c>
      <c r="BS82" s="157">
        <f>HLOOKUP(BS$1,[5]DatosVinculos!$B$1:$DH$127,$DF82,FALSE)</f>
        <v>73.088728097031705</v>
      </c>
      <c r="BT82" s="157">
        <f>HLOOKUP(BT$1,[5]DatosVinculos!$B$1:$DH$127,$DF82,FALSE)</f>
        <v>311955.67957611568</v>
      </c>
      <c r="BU82" s="157">
        <f>HLOOKUP(BU$1,[5]DatosVinculos!$B$1:$DH$127,$DF82,FALSE)</f>
        <v>312644.46267105697</v>
      </c>
      <c r="BV82" s="157">
        <f>HLOOKUP(BV$1,[5]DatosVinculos!$B$1:$DH$127,$DF82,FALSE)</f>
        <v>94.17321979185877</v>
      </c>
      <c r="BW82" s="157">
        <f>HLOOKUP(BW$1,[5]DatosVinculos!$B$1:$DH$127,$DF82,FALSE)</f>
        <v>94.469270096964095</v>
      </c>
      <c r="BX82" s="157">
        <f>HLOOKUP(BX$1,[5]DatosVinculos!$B$1:$DH$127,$DF82,FALSE)</f>
        <v>974415.79091607709</v>
      </c>
      <c r="BY82" s="157">
        <f>HLOOKUP(BY$1,[5]DatosVinculos!$B$1:$DH$127,$DF82,FALSE)</f>
        <v>977479.04066733399</v>
      </c>
      <c r="BZ82" s="157">
        <f>HLOOKUP(BZ$1,[5]DatosVinculos!$B$1:$DH$127,$DF82,FALSE)</f>
        <v>70.333833553333335</v>
      </c>
      <c r="CA82" s="157">
        <f>HLOOKUP(CA$1,[5]DatosVinculos!$B$1:$DH$127,$DF82,FALSE)</f>
        <v>70.394900261398902</v>
      </c>
      <c r="CB82" s="157">
        <f>HLOOKUP(CB$1,[5]DatosVinculos!$B$1:$DH$127,$DF82,FALSE)</f>
        <v>727748.27282645158</v>
      </c>
      <c r="CC82" s="157">
        <f>HLOOKUP(CC$1,[5]DatosVinculos!$B$1:$DH$127,$DF82,FALSE)</f>
        <v>728380.13361195999</v>
      </c>
      <c r="CD82" s="157">
        <f>HLOOKUP(CD$1,[5]DatosVinculos!$B$1:$DH$127,$DF82,FALSE)</f>
        <v>97.800581045544163</v>
      </c>
      <c r="CE82" s="157">
        <f>HLOOKUP(CE$1,[5]DatosVinculos!$B$1:$DH$127,$DF82,FALSE)</f>
        <v>98.251465648047201</v>
      </c>
      <c r="CF82" s="157">
        <f>HLOOKUP(CF$1,[5]DatosVinculos!$B$1:$DH$127,$DF82,FALSE)</f>
        <v>391354.67557865847</v>
      </c>
      <c r="CG82" s="157">
        <f>HLOOKUP(CG$1,[5]DatosVinculos!$B$1:$DH$127,$DF82,FALSE)</f>
        <v>393158.91636657098</v>
      </c>
      <c r="CH82" s="157">
        <f>HLOOKUP(CH$1,[5]DatosVinculos!$B$1:$DH$127,$DF82,FALSE)</f>
        <v>73.042950043333335</v>
      </c>
      <c r="CI82" s="157">
        <f>HLOOKUP(CI$1,[5]DatosVinculos!$B$1:$DH$127,$DF82,FALSE)</f>
        <v>73.213411107702697</v>
      </c>
      <c r="CJ82" s="157">
        <f>HLOOKUP(CJ$1,[5]DatosVinculos!$B$1:$DH$127,$DF82,FALSE)</f>
        <v>292285.58472679189</v>
      </c>
      <c r="CK82" s="157">
        <f>HLOOKUP(CK$1,[5]DatosVinculos!$B$1:$DH$127,$DF82,FALSE)</f>
        <v>292967.694524672</v>
      </c>
      <c r="CL82" s="157">
        <f>HLOOKUP(CL$1,[5]DatosVinculos!$B$1:$DH$127,$DF82,FALSE)</f>
        <v>6406.6056159999998</v>
      </c>
      <c r="CM82" s="157">
        <f>HLOOKUP(CM$1,[5]DatosVinculos!$B$1:$DH$127,$DF82,FALSE)</f>
        <v>6411.69633687431</v>
      </c>
      <c r="CN82" s="157">
        <f>HLOOKUP(CN$1,[5]DatosVinculos!$B$1:$DH$127,$DF82,FALSE)</f>
        <v>174.48761160000001</v>
      </c>
      <c r="CO82" s="157">
        <f>HLOOKUP(CO$1,[5]DatosVinculos!$B$1:$DH$127,$DF82,FALSE)</f>
        <v>178.097734004383</v>
      </c>
      <c r="CP82" s="157">
        <f>HLOOKUP(CP$1,[5]DatosVinculos!$B$1:$DH$127,$DF82,FALSE)</f>
        <v>43.401195999999999</v>
      </c>
      <c r="CQ82" s="157">
        <f>HLOOKUP(CQ$1,[5]DatosVinculos!$B$1:$DH$127,$DF82,FALSE)</f>
        <v>42.8509402802148</v>
      </c>
      <c r="CR82" s="157">
        <f>HLOOKUP(CR$1,[5]DatosVinculos!$B$1:$DH$127,$DF82,FALSE)</f>
        <v>43.471457000000001</v>
      </c>
      <c r="CS82" s="157">
        <f>HLOOKUP(CS$1,[5]DatosVinculos!$B$1:$DH$127,$DF82,FALSE)</f>
        <v>42.663593906682998</v>
      </c>
      <c r="CT82" s="157">
        <f>HLOOKUP(CT$1,[5]DatosVinculos!$B$1:$DH$127,$DF82,FALSE)</f>
        <v>6140.5265429999999</v>
      </c>
      <c r="CU82" s="157">
        <f>HLOOKUP(CU$1,[5]DatosVinculos!$B$1:$DH$127,$DF82,FALSE)</f>
        <v>6135.9060893547203</v>
      </c>
      <c r="CV82" s="157">
        <f>HLOOKUP(CV$1,[5]DatosVinculos!$B$1:$DH$127,$DF82,FALSE)</f>
        <v>43.3997891</v>
      </c>
      <c r="CW82" s="157">
        <f>HLOOKUP(CW$1,[5]DatosVinculos!$B$1:$DH$127,$DF82,FALSE)</f>
        <v>42.889912179616402</v>
      </c>
      <c r="CX82" s="157">
        <f>HLOOKUP(CX$1,[5]DatosVinculos!$B$1:$DH$127,$DF82,FALSE)</f>
        <v>12097.025009999999</v>
      </c>
      <c r="CY82" s="157">
        <f>HLOOKUP(CY$1,[5]DatosVinculos!$B$1:$DH$127,$DF82,FALSE)</f>
        <v>7097.1263239999998</v>
      </c>
      <c r="CZ82" s="157">
        <f>HLOOKUP(CZ$1,[5]DatosVinculos!$B$1:$DH$127,$DF82,FALSE)</f>
        <v>7105.8186309987695</v>
      </c>
      <c r="DA82" s="157">
        <f>HLOOKUP(DA$1,[5]DatosVinculos!$B$1:$DH$127,$DF82,FALSE)</f>
        <v>9.7295817630000005</v>
      </c>
      <c r="DB82" s="157">
        <f>HLOOKUP(DB$1,[5]DatosVinculos!$B$1:$DH$127,$DF82,FALSE)</f>
        <v>9.8484180875681808</v>
      </c>
      <c r="DC82" s="157">
        <f>HLOOKUP(DC$1,[5]DatosVinculos!$B$1:$DH$127,$DF82,FALSE)</f>
        <v>1.442837499647132</v>
      </c>
      <c r="DD82" s="157">
        <f>HLOOKUP(DD$1,[5]DatosVinculos!$B$1:$DH$127,$DF82,FALSE)</f>
        <v>1.3902428250347201</v>
      </c>
      <c r="DF82">
        <v>82</v>
      </c>
    </row>
    <row r="83" spans="1:110">
      <c r="A83" t="s">
        <v>87</v>
      </c>
      <c r="B83" s="157">
        <f>HLOOKUP(B$1,[5]DatosVinculos!$B$1:$DH$127,$DF83,FALSE)</f>
        <v>19496378.25</v>
      </c>
      <c r="C83" s="157">
        <f>HLOOKUP(C$1,[5]DatosVinculos!$B$1:$DH$127,$DF83,FALSE)</f>
        <v>19893675.4971755</v>
      </c>
      <c r="D83" s="157">
        <f>HLOOKUP(D$1,[5]DatosVinculos!$B$1:$DH$127,$DF83,FALSE)</f>
        <v>16190845.369999999</v>
      </c>
      <c r="E83" s="157">
        <f>HLOOKUP(E$1,[5]DatosVinculos!$B$1:$DH$127,$DF83,FALSE)</f>
        <v>14080403.5</v>
      </c>
      <c r="F83" s="157">
        <f>HLOOKUP(F$1,[5]DatosVinculos!$B$1:$DH$127,$DF83,FALSE)</f>
        <v>14219687.5906794</v>
      </c>
      <c r="G83" s="157">
        <f>HLOOKUP(G$1,[5]DatosVinculos!$B$1:$DH$127,$DF83,FALSE)</f>
        <v>3822768.1669999999</v>
      </c>
      <c r="H83" s="157">
        <f>HLOOKUP(H$1,[5]DatosVinculos!$B$1:$DH$127,$DF83,FALSE)</f>
        <v>4030792.5489309798</v>
      </c>
      <c r="I83" s="157">
        <f>HLOOKUP(I$1,[5]DatosVinculos!$B$1:$DH$127,$DF83,FALSE)</f>
        <v>3129272.892</v>
      </c>
      <c r="J83" s="157">
        <f>HLOOKUP(J$1,[5]DatosVinculos!$B$1:$DH$127,$DF83,FALSE)</f>
        <v>3304930.3169571799</v>
      </c>
      <c r="K83" s="157">
        <f>HLOOKUP(K$1,[5]DatosVinculos!$B$1:$DH$127,$DF83,FALSE)</f>
        <v>2854883.912</v>
      </c>
      <c r="L83" s="157">
        <f>HLOOKUP(L$1,[5]DatosVinculos!$B$1:$DH$127,$DF83,FALSE)</f>
        <v>3022856.9942582999</v>
      </c>
      <c r="M83" s="157">
        <f>HLOOKUP(M$1,[5]DatosVinculos!$B$1:$DH$127,$DF83,FALSE)</f>
        <v>12657072.979356395</v>
      </c>
      <c r="N83" s="157">
        <f>HLOOKUP(N$1,[5]DatosVinculos!$B$1:$DH$127,$DF83,FALSE)</f>
        <v>13562522.3673051</v>
      </c>
      <c r="O83" s="157">
        <f>HLOOKUP(O$1,[5]DatosVinculos!$B$1:$DH$127,$DF83,FALSE)</f>
        <v>1800301.9890000012</v>
      </c>
      <c r="P83" s="157">
        <f>HLOOKUP(P$1,[5]DatosVinculos!$B$1:$DH$127,$DF83,FALSE)</f>
        <v>2256323.4914071499</v>
      </c>
      <c r="Q83" s="157">
        <f>HLOOKUP(Q$1,[5]DatosVinculos!$B$1:$DH$127,$DF83,FALSE)</f>
        <v>10838330.951541826</v>
      </c>
      <c r="R83" s="157">
        <f>HLOOKUP(R$1,[5]DatosVinculos!$B$1:$DH$127,$DF83,FALSE)</f>
        <v>11315468.0692853</v>
      </c>
      <c r="S83" s="157">
        <f>HLOOKUP(S$1,[5]DatosVinculos!$B$1:$DH$127,$DF83,FALSE)</f>
        <v>699874.16450000007</v>
      </c>
      <c r="T83" s="157">
        <f>HLOOKUP(T$1,[5]DatosVinculos!$B$1:$DH$127,$DF83,FALSE)</f>
        <v>769723.88910749601</v>
      </c>
      <c r="U83" s="157">
        <f>HLOOKUP(U$1,[5]DatosVinculos!$B$1:$DH$127,$DF83,FALSE)</f>
        <v>10192464.810758799</v>
      </c>
      <c r="V83" s="157">
        <f>HLOOKUP(V$1,[5]DatosVinculos!$B$1:$DH$127,$DF83,FALSE)</f>
        <v>10586685.1479093</v>
      </c>
      <c r="W83" s="157">
        <f>HLOOKUP(W$1,[5]DatosVinculos!$B$1:$DH$127,$DF83,FALSE)</f>
        <v>3899785.6929400549</v>
      </c>
      <c r="X83" s="157">
        <f>HLOOKUP(X$1,[5]DatosVinculos!$B$1:$DH$127,$DF83,FALSE)</f>
        <v>3957817.64338494</v>
      </c>
      <c r="Y83" s="157">
        <f>HLOOKUP(Y$1,[5]DatosVinculos!$B$1:$DH$127,$DF83,FALSE)</f>
        <v>1565491.690972276</v>
      </c>
      <c r="Z83" s="157">
        <f>HLOOKUP(Z$1,[5]DatosVinculos!$B$1:$DH$127,$DF83,FALSE)</f>
        <v>2712782.4762457171</v>
      </c>
      <c r="AA83" s="157">
        <f>HLOOKUP(AA$1,[5]DatosVinculos!$B$1:$DH$127,$DF83,FALSE)</f>
        <v>769.95647780000002</v>
      </c>
      <c r="AB83" s="157">
        <f>HLOOKUP(AB$1,[5]DatosVinculos!$B$1:$DH$127,$DF83,FALSE)</f>
        <v>74.43629635638483</v>
      </c>
      <c r="AC83" s="157">
        <f>HLOOKUP(AC$1,[5]DatosVinculos!$B$1:$DH$127,$DF83,FALSE)</f>
        <v>74.863278867387393</v>
      </c>
      <c r="AD83" s="157">
        <f>HLOOKUP(AD$1,[5]DatosVinculos!$B$1:$DH$127,$DF83,FALSE)</f>
        <v>82.423007190138691</v>
      </c>
      <c r="AE83" s="157">
        <f>HLOOKUP(AE$1,[5]DatosVinculos!$B$1:$DH$127,$DF83,FALSE)</f>
        <v>82.592990675386602</v>
      </c>
      <c r="AF83" s="157">
        <f>HLOOKUP(AF$1,[5]DatosVinculos!$B$1:$DH$127,$DF83,FALSE)</f>
        <v>109.2316452</v>
      </c>
      <c r="AG83" s="157">
        <f>HLOOKUP(AG$1,[5]DatosVinculos!$B$1:$DH$127,$DF83,FALSE)</f>
        <v>109.461425097277</v>
      </c>
      <c r="AH83" s="157">
        <f>HLOOKUP(AH$1,[5]DatosVinculos!$B$1:$DH$127,$DF83,FALSE)</f>
        <v>68.486336303333331</v>
      </c>
      <c r="AI83" s="157">
        <f>HLOOKUP(AI$1,[5]DatosVinculos!$B$1:$DH$127,$DF83,FALSE)</f>
        <v>68.649536615629202</v>
      </c>
      <c r="AJ83" s="157">
        <f>HLOOKUP(AJ$1,[5]DatosVinculos!$B$1:$DH$127,$DF83,FALSE)</f>
        <v>3</v>
      </c>
      <c r="AK83" s="157">
        <f>HLOOKUP(AK$1,[5]DatosVinculos!$B$1:$DH$127,$DF83,FALSE)</f>
        <v>3</v>
      </c>
      <c r="AL83" s="157">
        <f>HLOOKUP(AL$1,[5]DatosVinculos!$B$1:$DH$127,$DF83,FALSE)</f>
        <v>2.60666666666667</v>
      </c>
      <c r="AM83" s="157">
        <f>HLOOKUP(AM$1,[5]DatosVinculos!$B$1:$DH$127,$DF83,FALSE)</f>
        <v>98.795403473333295</v>
      </c>
      <c r="AN83" s="157">
        <f>HLOOKUP(AN$1,[5]DatosVinculos!$B$1:$DH$127,$DF83,FALSE)</f>
        <v>578.26682539682497</v>
      </c>
      <c r="AO83" s="157">
        <f>HLOOKUP(AO$1,[5]DatosVinculos!$B$1:$DH$127,$DF83,FALSE)</f>
        <v>1.4822492364450099</v>
      </c>
      <c r="AP83" s="157">
        <f>HLOOKUP(AP$1,[5]DatosVinculos!$B$1:$DH$127,$DF83,FALSE)</f>
        <v>49.65</v>
      </c>
      <c r="AQ83" s="157">
        <f>HLOOKUP(AQ$1,[5]DatosVinculos!$B$1:$DH$127,$DF83,FALSE)</f>
        <v>182.043763466667</v>
      </c>
      <c r="AR83" s="157">
        <f>HLOOKUP(AR$1,[5]DatosVinculos!$B$1:$DH$127,$DF83,FALSE)</f>
        <v>123.2132168</v>
      </c>
      <c r="AS83" s="157">
        <f>HLOOKUP(AS$1,[5]DatosVinculos!$B$1:$DH$127,$DF83,FALSE)</f>
        <v>2.8396519672131202</v>
      </c>
      <c r="AT83" s="157">
        <f>HLOOKUP(AT$1,[5]DatosVinculos!$B$1:$DH$127,$DF83,FALSE)</f>
        <v>2.4699999999999998</v>
      </c>
      <c r="AU83" s="157">
        <f>HLOOKUP(AU$1,[5]DatosVinculos!$B$1:$DH$127,$DF83,FALSE)</f>
        <v>63</v>
      </c>
      <c r="AV83" s="157">
        <f>HLOOKUP(AV$1,[5]DatosVinculos!$B$1:$DH$127,$DF83,FALSE)</f>
        <v>63</v>
      </c>
      <c r="AW83" s="157">
        <f>HLOOKUP(AW$1,[5]DatosVinculos!$B$1:$DH$127,$DF83,FALSE)</f>
        <v>90.231589526565998</v>
      </c>
      <c r="AX83" s="157">
        <f>HLOOKUP(AX$1,[5]DatosVinculos!$B$1:$DH$127,$DF83,FALSE)</f>
        <v>102.7450540264643</v>
      </c>
      <c r="AY83" s="157">
        <f>HLOOKUP(AY$1,[5]DatosVinculos!$B$1:$DH$127,$DF83,FALSE)</f>
        <v>101.95150880816099</v>
      </c>
      <c r="AZ83" s="157">
        <f>HLOOKUP(AZ$1,[5]DatosVinculos!$B$1:$DH$127,$DF83,FALSE)</f>
        <v>737584.28475827922</v>
      </c>
      <c r="BA83" s="157">
        <f>HLOOKUP(BA$1,[5]DatosVinculos!$B$1:$DH$127,$DF83,FALSE)</f>
        <v>731887.59709380998</v>
      </c>
      <c r="BB83" s="157">
        <f>HLOOKUP(BB$1,[5]DatosVinculos!$B$1:$DH$127,$DF83,FALSE)</f>
        <v>76.479612906666674</v>
      </c>
      <c r="BC83" s="157">
        <f>HLOOKUP(BC$1,[5]DatosVinculos!$B$1:$DH$127,$DF83,FALSE)</f>
        <v>76.3061589133452</v>
      </c>
      <c r="BD83" s="157">
        <f>HLOOKUP(BD$1,[5]DatosVinculos!$B$1:$DH$127,$DF83,FALSE)</f>
        <v>549030.4240807941</v>
      </c>
      <c r="BE83" s="157">
        <f>HLOOKUP(BE$1,[5]DatosVinculos!$B$1:$DH$127,$DF83,FALSE)</f>
        <v>547785.23577645596</v>
      </c>
      <c r="BF83" s="157">
        <f>HLOOKUP(BF$1,[5]DatosVinculos!$B$1:$DH$127,$DF83,FALSE)</f>
        <v>103.40944379445986</v>
      </c>
      <c r="BG83" s="157">
        <f>HLOOKUP(BG$1,[5]DatosVinculos!$B$1:$DH$127,$DF83,FALSE)</f>
        <v>102.57032062971599</v>
      </c>
      <c r="BH83" s="157">
        <f>HLOOKUP(BH$1,[5]DatosVinculos!$B$1:$DH$127,$DF83,FALSE)</f>
        <v>691220.17568717944</v>
      </c>
      <c r="BI83" s="157">
        <f>HLOOKUP(BI$1,[5]DatosVinculos!$B$1:$DH$127,$DF83,FALSE)</f>
        <v>685611.22122658801</v>
      </c>
      <c r="BJ83" s="157">
        <f>HLOOKUP(BJ$1,[5]DatosVinculos!$B$1:$DH$127,$DF83,FALSE)</f>
        <v>76.974160043333342</v>
      </c>
      <c r="BK83" s="157">
        <f>HLOOKUP(BK$1,[5]DatosVinculos!$B$1:$DH$127,$DF83,FALSE)</f>
        <v>76.755948964427205</v>
      </c>
      <c r="BL83" s="157">
        <f>HLOOKUP(BL$1,[5]DatosVinculos!$B$1:$DH$127,$DF83,FALSE)</f>
        <v>514518.69844963279</v>
      </c>
      <c r="BM83" s="157">
        <f>HLOOKUP(BM$1,[5]DatosVinculos!$B$1:$DH$127,$DF83,FALSE)</f>
        <v>513060.10922677501</v>
      </c>
      <c r="BN83" s="157">
        <f>HLOOKUP(BN$1,[5]DatosVinculos!$B$1:$DH$127,$DF83,FALSE)</f>
        <v>99.883910188154573</v>
      </c>
      <c r="BO83" s="157">
        <f>HLOOKUP(BO$1,[5]DatosVinculos!$B$1:$DH$127,$DF83,FALSE)</f>
        <v>99.062033016540099</v>
      </c>
      <c r="BP83" s="157">
        <f>HLOOKUP(BP$1,[5]DatosVinculos!$B$1:$DH$127,$DF83,FALSE)</f>
        <v>427263.57734442991</v>
      </c>
      <c r="BQ83" s="157">
        <f>HLOOKUP(BQ$1,[5]DatosVinculos!$B$1:$DH$127,$DF83,FALSE)</f>
        <v>423747.91421217599</v>
      </c>
      <c r="BR83" s="157">
        <f>HLOOKUP(BR$1,[5]DatosVinculos!$B$1:$DH$127,$DF83,FALSE)</f>
        <v>74.349883399999996</v>
      </c>
      <c r="BS83" s="157">
        <f>HLOOKUP(BS$1,[5]DatosVinculos!$B$1:$DH$127,$DF83,FALSE)</f>
        <v>74.122126543065406</v>
      </c>
      <c r="BT83" s="157">
        <f>HLOOKUP(BT$1,[5]DatosVinculos!$B$1:$DH$127,$DF83,FALSE)</f>
        <v>318039.18265499134</v>
      </c>
      <c r="BU83" s="157">
        <f>HLOOKUP(BU$1,[5]DatosVinculos!$B$1:$DH$127,$DF83,FALSE)</f>
        <v>317064.92955182202</v>
      </c>
      <c r="BV83" s="157">
        <f>HLOOKUP(BV$1,[5]DatosVinculos!$B$1:$DH$127,$DF83,FALSE)</f>
        <v>96.522224264548001</v>
      </c>
      <c r="BW83" s="157">
        <f>HLOOKUP(BW$1,[5]DatosVinculos!$B$1:$DH$127,$DF83,FALSE)</f>
        <v>95.934703381001299</v>
      </c>
      <c r="BX83" s="157">
        <f>HLOOKUP(BX$1,[5]DatosVinculos!$B$1:$DH$127,$DF83,FALSE)</f>
        <v>998721.07702798676</v>
      </c>
      <c r="BY83" s="157">
        <f>HLOOKUP(BY$1,[5]DatosVinculos!$B$1:$DH$127,$DF83,FALSE)</f>
        <v>992641.96422230697</v>
      </c>
      <c r="BZ83" s="157">
        <f>HLOOKUP(BZ$1,[5]DatosVinculos!$B$1:$DH$127,$DF83,FALSE)</f>
        <v>71.84756890333334</v>
      </c>
      <c r="CA83" s="157">
        <f>HLOOKUP(CA$1,[5]DatosVinculos!$B$1:$DH$127,$DF83,FALSE)</f>
        <v>71.687435963980306</v>
      </c>
      <c r="CB83" s="157">
        <f>HLOOKUP(CB$1,[5]DatosVinculos!$B$1:$DH$127,$DF83,FALSE)</f>
        <v>743410.9806702307</v>
      </c>
      <c r="CC83" s="157">
        <f>HLOOKUP(CC$1,[5]DatosVinculos!$B$1:$DH$127,$DF83,FALSE)</f>
        <v>741754.07581874903</v>
      </c>
      <c r="CD83" s="157">
        <f>HLOOKUP(CD$1,[5]DatosVinculos!$B$1:$DH$127,$DF83,FALSE)</f>
        <v>100.02641595284962</v>
      </c>
      <c r="CE83" s="157">
        <f>HLOOKUP(CE$1,[5]DatosVinculos!$B$1:$DH$127,$DF83,FALSE)</f>
        <v>99.1913198265473</v>
      </c>
      <c r="CF83" s="157">
        <f>HLOOKUP(CF$1,[5]DatosVinculos!$B$1:$DH$127,$DF83,FALSE)</f>
        <v>400261.48256004561</v>
      </c>
      <c r="CG83" s="157">
        <f>HLOOKUP(CG$1,[5]DatosVinculos!$B$1:$DH$127,$DF83,FALSE)</f>
        <v>396919.79716107802</v>
      </c>
      <c r="CH83" s="157">
        <f>HLOOKUP(CH$1,[5]DatosVinculos!$B$1:$DH$127,$DF83,FALSE)</f>
        <v>74.455959413333332</v>
      </c>
      <c r="CI83" s="157">
        <f>HLOOKUP(CI$1,[5]DatosVinculos!$B$1:$DH$127,$DF83,FALSE)</f>
        <v>74.225095227472394</v>
      </c>
      <c r="CJ83" s="157">
        <f>HLOOKUP(CJ$1,[5]DatosVinculos!$B$1:$DH$127,$DF83,FALSE)</f>
        <v>297939.82335885515</v>
      </c>
      <c r="CK83" s="157">
        <f>HLOOKUP(CK$1,[5]DatosVinculos!$B$1:$DH$127,$DF83,FALSE)</f>
        <v>297016.006981035</v>
      </c>
      <c r="CL83" s="157">
        <f>HLOOKUP(CL$1,[5]DatosVinculos!$B$1:$DH$127,$DF83,FALSE)</f>
        <v>6420.8521700000001</v>
      </c>
      <c r="CM83" s="157">
        <f>HLOOKUP(CM$1,[5]DatosVinculos!$B$1:$DH$127,$DF83,FALSE)</f>
        <v>6415.1252775375997</v>
      </c>
      <c r="CN83" s="157">
        <f>HLOOKUP(CN$1,[5]DatosVinculos!$B$1:$DH$127,$DF83,FALSE)</f>
        <v>175.5162522</v>
      </c>
      <c r="CO83" s="157">
        <f>HLOOKUP(CO$1,[5]DatosVinculos!$B$1:$DH$127,$DF83,FALSE)</f>
        <v>175.759657488008</v>
      </c>
      <c r="CP83" s="157">
        <f>HLOOKUP(CP$1,[5]DatosVinculos!$B$1:$DH$127,$DF83,FALSE)</f>
        <v>41.329481000000001</v>
      </c>
      <c r="CQ83" s="157">
        <f>HLOOKUP(CQ$1,[5]DatosVinculos!$B$1:$DH$127,$DF83,FALSE)</f>
        <v>41.992107059689801</v>
      </c>
      <c r="CR83" s="157">
        <f>HLOOKUP(CR$1,[5]DatosVinculos!$B$1:$DH$127,$DF83,FALSE)</f>
        <v>40.382474000000002</v>
      </c>
      <c r="CS83" s="157">
        <f>HLOOKUP(CS$1,[5]DatosVinculos!$B$1:$DH$127,$DF83,FALSE)</f>
        <v>41.334403558239202</v>
      </c>
      <c r="CT83" s="157">
        <f>HLOOKUP(CT$1,[5]DatosVinculos!$B$1:$DH$127,$DF83,FALSE)</f>
        <v>6154.5825100000002</v>
      </c>
      <c r="CU83" s="157">
        <f>HLOOKUP(CU$1,[5]DatosVinculos!$B$1:$DH$127,$DF83,FALSE)</f>
        <v>6153.5195035265297</v>
      </c>
      <c r="CV83" s="157">
        <f>HLOOKUP(CV$1,[5]DatosVinculos!$B$1:$DH$127,$DF83,FALSE)</f>
        <v>41.472340320000001</v>
      </c>
      <c r="CW83" s="157">
        <f>HLOOKUP(CW$1,[5]DatosVinculos!$B$1:$DH$127,$DF83,FALSE)</f>
        <v>42.0723583829216</v>
      </c>
      <c r="CX83" s="157">
        <f>HLOOKUP(CX$1,[5]DatosVinculos!$B$1:$DH$127,$DF83,FALSE)</f>
        <v>12149.872649999999</v>
      </c>
      <c r="CY83" s="157">
        <f>HLOOKUP(CY$1,[5]DatosVinculos!$B$1:$DH$127,$DF83,FALSE)</f>
        <v>7091.3078210000003</v>
      </c>
      <c r="CZ83" s="157">
        <f>HLOOKUP(CZ$1,[5]DatosVinculos!$B$1:$DH$127,$DF83,FALSE)</f>
        <v>7084.1766322868298</v>
      </c>
      <c r="DA83" s="157">
        <f>HLOOKUP(DA$1,[5]DatosVinculos!$B$1:$DH$127,$DF83,FALSE)</f>
        <v>9.4546121539999994</v>
      </c>
      <c r="DB83" s="157">
        <f>HLOOKUP(DB$1,[5]DatosVinculos!$B$1:$DH$127,$DF83,FALSE)</f>
        <v>9.4186954945678991</v>
      </c>
      <c r="DC83" s="157">
        <f>HLOOKUP(DC$1,[5]DatosVinculos!$B$1:$DH$127,$DF83,FALSE)</f>
        <v>1.8905774513079998</v>
      </c>
      <c r="DD83" s="157">
        <f>HLOOKUP(DD$1,[5]DatosVinculos!$B$1:$DH$127,$DF83,FALSE)</f>
        <v>1.6630803436333701</v>
      </c>
      <c r="DF83">
        <v>83</v>
      </c>
    </row>
    <row r="84" spans="1:110">
      <c r="A84" t="s">
        <v>88</v>
      </c>
      <c r="B84" s="157">
        <f>HLOOKUP(B$1,[5]DatosVinculos!$B$1:$DH$127,$DF84,FALSE)</f>
        <v>20249393.440000001</v>
      </c>
      <c r="C84" s="157">
        <f>HLOOKUP(C$1,[5]DatosVinculos!$B$1:$DH$127,$DF84,FALSE)</f>
        <v>20250705.453202002</v>
      </c>
      <c r="D84" s="157">
        <f>HLOOKUP(D$1,[5]DatosVinculos!$B$1:$DH$127,$DF84,FALSE)</f>
        <v>16762669.710000001</v>
      </c>
      <c r="E84" s="157">
        <f>HLOOKUP(E$1,[5]DatosVinculos!$B$1:$DH$127,$DF84,FALSE)</f>
        <v>14640302.75</v>
      </c>
      <c r="F84" s="157">
        <f>HLOOKUP(F$1,[5]DatosVinculos!$B$1:$DH$127,$DF84,FALSE)</f>
        <v>14625582.1478958</v>
      </c>
      <c r="G84" s="157">
        <f>HLOOKUP(G$1,[5]DatosVinculos!$B$1:$DH$127,$DF84,FALSE)</f>
        <v>3895831.03</v>
      </c>
      <c r="H84" s="157">
        <f>HLOOKUP(H$1,[5]DatosVinculos!$B$1:$DH$127,$DF84,FALSE)</f>
        <v>3868594.2392845098</v>
      </c>
      <c r="I84" s="157">
        <f>HLOOKUP(I$1,[5]DatosVinculos!$B$1:$DH$127,$DF84,FALSE)</f>
        <v>3152549.2519999999</v>
      </c>
      <c r="J84" s="157">
        <f>HLOOKUP(J$1,[5]DatosVinculos!$B$1:$DH$127,$DF84,FALSE)</f>
        <v>3140468.0622903402</v>
      </c>
      <c r="K84" s="157">
        <f>HLOOKUP(K$1,[5]DatosVinculos!$B$1:$DH$127,$DF84,FALSE)</f>
        <v>2871939.0070000002</v>
      </c>
      <c r="L84" s="157">
        <f>HLOOKUP(L$1,[5]DatosVinculos!$B$1:$DH$127,$DF84,FALSE)</f>
        <v>2850036.7250630101</v>
      </c>
      <c r="M84" s="157">
        <f>HLOOKUP(M$1,[5]DatosVinculos!$B$1:$DH$127,$DF84,FALSE)</f>
        <v>13797740.904653799</v>
      </c>
      <c r="N84" s="157">
        <f>HLOOKUP(N$1,[5]DatosVinculos!$B$1:$DH$127,$DF84,FALSE)</f>
        <v>13825918.8380553</v>
      </c>
      <c r="O84" s="157">
        <f>HLOOKUP(O$1,[5]DatosVinculos!$B$1:$DH$127,$DF84,FALSE)</f>
        <v>2383192.7620000015</v>
      </c>
      <c r="P84" s="157">
        <f>HLOOKUP(P$1,[5]DatosVinculos!$B$1:$DH$127,$DF84,FALSE)</f>
        <v>2294023.8223258499</v>
      </c>
      <c r="Q84" s="157">
        <f>HLOOKUP(Q$1,[5]DatosVinculos!$B$1:$DH$127,$DF84,FALSE)</f>
        <v>11430242.969307629</v>
      </c>
      <c r="R84" s="157">
        <f>HLOOKUP(R$1,[5]DatosVinculos!$B$1:$DH$127,$DF84,FALSE)</f>
        <v>11537097.2122749</v>
      </c>
      <c r="S84" s="157">
        <f>HLOOKUP(S$1,[5]DatosVinculos!$B$1:$DH$127,$DF84,FALSE)</f>
        <v>825763.26639999985</v>
      </c>
      <c r="T84" s="157">
        <f>HLOOKUP(T$1,[5]DatosVinculos!$B$1:$DH$127,$DF84,FALSE)</f>
        <v>814450.87857650698</v>
      </c>
      <c r="U84" s="157">
        <f>HLOOKUP(U$1,[5]DatosVinculos!$B$1:$DH$127,$DF84,FALSE)</f>
        <v>10639800.368039301</v>
      </c>
      <c r="V84" s="157">
        <f>HLOOKUP(V$1,[5]DatosVinculos!$B$1:$DH$127,$DF84,FALSE)</f>
        <v>10765317.2778775</v>
      </c>
      <c r="W84" s="157">
        <f>HLOOKUP(W$1,[5]DatosVinculos!$B$1:$DH$127,$DF84,FALSE)</f>
        <v>4152442.8620287185</v>
      </c>
      <c r="X84" s="157">
        <f>HLOOKUP(X$1,[5]DatosVinculos!$B$1:$DH$127,$DF84,FALSE)</f>
        <v>4212329.4130840404</v>
      </c>
      <c r="Y84" s="157">
        <f>HLOOKUP(Y$1,[5]DatosVinculos!$B$1:$DH$127,$DF84,FALSE)</f>
        <v>1678870.9946590175</v>
      </c>
      <c r="Z84" s="157">
        <f>HLOOKUP(Z$1,[5]DatosVinculos!$B$1:$DH$127,$DF84,FALSE)</f>
        <v>3196502.0323493788</v>
      </c>
      <c r="AA84" s="157">
        <f>HLOOKUP(AA$1,[5]DatosVinculos!$B$1:$DH$127,$DF84,FALSE)</f>
        <v>756.24297130000002</v>
      </c>
      <c r="AB84" s="157">
        <f>HLOOKUP(AB$1,[5]DatosVinculos!$B$1:$DH$127,$DF84,FALSE)</f>
        <v>75.638259852633041</v>
      </c>
      <c r="AC84" s="157">
        <f>HLOOKUP(AC$1,[5]DatosVinculos!$B$1:$DH$127,$DF84,FALSE)</f>
        <v>75.689573331608599</v>
      </c>
      <c r="AD84" s="157">
        <f>HLOOKUP(AD$1,[5]DatosVinculos!$B$1:$DH$127,$DF84,FALSE)</f>
        <v>83.263563250082129</v>
      </c>
      <c r="AE84" s="157">
        <f>HLOOKUP(AE$1,[5]DatosVinculos!$B$1:$DH$127,$DF84,FALSE)</f>
        <v>83.225603487247994</v>
      </c>
      <c r="AF84" s="157">
        <f>HLOOKUP(AF$1,[5]DatosVinculos!$B$1:$DH$127,$DF84,FALSE)</f>
        <v>109.78922043333334</v>
      </c>
      <c r="AG84" s="157">
        <f>HLOOKUP(AG$1,[5]DatosVinculos!$B$1:$DH$127,$DF84,FALSE)</f>
        <v>109.66296093723599</v>
      </c>
      <c r="AH84" s="157">
        <f>HLOOKUP(AH$1,[5]DatosVinculos!$B$1:$DH$127,$DF84,FALSE)</f>
        <v>69.372812373333332</v>
      </c>
      <c r="AI84" s="157">
        <f>HLOOKUP(AI$1,[5]DatosVinculos!$B$1:$DH$127,$DF84,FALSE)</f>
        <v>69.3479234625826</v>
      </c>
      <c r="AJ84" s="157">
        <f>HLOOKUP(AJ$1,[5]DatosVinculos!$B$1:$DH$127,$DF84,FALSE)</f>
        <v>3</v>
      </c>
      <c r="AK84" s="157">
        <f>HLOOKUP(AK$1,[5]DatosVinculos!$B$1:$DH$127,$DF84,FALSE)</f>
        <v>3</v>
      </c>
      <c r="AL84" s="157">
        <f>HLOOKUP(AL$1,[5]DatosVinculos!$B$1:$DH$127,$DF84,FALSE)</f>
        <v>3.11</v>
      </c>
      <c r="AM84" s="157">
        <f>HLOOKUP(AM$1,[5]DatosVinculos!$B$1:$DH$127,$DF84,FALSE)</f>
        <v>98.999865020000001</v>
      </c>
      <c r="AN84" s="157">
        <f>HLOOKUP(AN$1,[5]DatosVinculos!$B$1:$DH$127,$DF84,FALSE)</f>
        <v>581.412698412699</v>
      </c>
      <c r="AO84" s="157">
        <f>HLOOKUP(AO$1,[5]DatosVinculos!$B$1:$DH$127,$DF84,FALSE)</f>
        <v>1.5373385950588201</v>
      </c>
      <c r="AP84" s="157">
        <f>HLOOKUP(AP$1,[5]DatosVinculos!$B$1:$DH$127,$DF84,FALSE)</f>
        <v>53.053333333333299</v>
      </c>
      <c r="AQ84" s="157">
        <f>HLOOKUP(AQ$1,[5]DatosVinculos!$B$1:$DH$127,$DF84,FALSE)</f>
        <v>184.3010137</v>
      </c>
      <c r="AR84" s="157">
        <f>HLOOKUP(AR$1,[5]DatosVinculos!$B$1:$DH$127,$DF84,FALSE)</f>
        <v>124.900508</v>
      </c>
      <c r="AS84" s="157">
        <f>HLOOKUP(AS$1,[5]DatosVinculos!$B$1:$DH$127,$DF84,FALSE)</f>
        <v>3.2869276190476202</v>
      </c>
      <c r="AT84" s="157">
        <f>HLOOKUP(AT$1,[5]DatosVinculos!$B$1:$DH$127,$DF84,FALSE)</f>
        <v>2.9433333333333334</v>
      </c>
      <c r="AU84" s="157">
        <f>HLOOKUP(AU$1,[5]DatosVinculos!$B$1:$DH$127,$DF84,FALSE)</f>
        <v>69</v>
      </c>
      <c r="AV84" s="157">
        <f>HLOOKUP(AV$1,[5]DatosVinculos!$B$1:$DH$127,$DF84,FALSE)</f>
        <v>69</v>
      </c>
      <c r="AW84" s="157">
        <f>HLOOKUP(AW$1,[5]DatosVinculos!$B$1:$DH$127,$DF84,FALSE)</f>
        <v>91.119395354028995</v>
      </c>
      <c r="AX84" s="157">
        <f>HLOOKUP(AX$1,[5]DatosVinculos!$B$1:$DH$127,$DF84,FALSE)</f>
        <v>102.4949951444905</v>
      </c>
      <c r="AY84" s="157">
        <f>HLOOKUP(AY$1,[5]DatosVinculos!$B$1:$DH$127,$DF84,FALSE)</f>
        <v>102.369736659334</v>
      </c>
      <c r="AZ84" s="157">
        <f>HLOOKUP(AZ$1,[5]DatosVinculos!$B$1:$DH$127,$DF84,FALSE)</f>
        <v>735789.16670266341</v>
      </c>
      <c r="BA84" s="157">
        <f>HLOOKUP(BA$1,[5]DatosVinculos!$B$1:$DH$127,$DF84,FALSE)</f>
        <v>734889.96341899305</v>
      </c>
      <c r="BB84" s="157">
        <f>HLOOKUP(BB$1,[5]DatosVinculos!$B$1:$DH$127,$DF84,FALSE)</f>
        <v>77.525430763333333</v>
      </c>
      <c r="BC84" s="157">
        <f>HLOOKUP(BC$1,[5]DatosVinculos!$B$1:$DH$127,$DF84,FALSE)</f>
        <v>77.525092921692107</v>
      </c>
      <c r="BD84" s="157">
        <f>HLOOKUP(BD$1,[5]DatosVinculos!$B$1:$DH$127,$DF84,FALSE)</f>
        <v>556538.12187808391</v>
      </c>
      <c r="BE84" s="157">
        <f>HLOOKUP(BE$1,[5]DatosVinculos!$B$1:$DH$127,$DF84,FALSE)</f>
        <v>556535.69658683997</v>
      </c>
      <c r="BF84" s="157">
        <f>HLOOKUP(BF$1,[5]DatosVinculos!$B$1:$DH$127,$DF84,FALSE)</f>
        <v>103.045878314126</v>
      </c>
      <c r="BG84" s="157">
        <f>HLOOKUP(BG$1,[5]DatosVinculos!$B$1:$DH$127,$DF84,FALSE)</f>
        <v>102.93292185201101</v>
      </c>
      <c r="BH84" s="157">
        <f>HLOOKUP(BH$1,[5]DatosVinculos!$B$1:$DH$127,$DF84,FALSE)</f>
        <v>688789.9934333259</v>
      </c>
      <c r="BI84" s="157">
        <f>HLOOKUP(BI$1,[5]DatosVinculos!$B$1:$DH$127,$DF84,FALSE)</f>
        <v>688034.95808415196</v>
      </c>
      <c r="BJ84" s="157">
        <f>HLOOKUP(BJ$1,[5]DatosVinculos!$B$1:$DH$127,$DF84,FALSE)</f>
        <v>77.942109206666657</v>
      </c>
      <c r="BK84" s="157">
        <f>HLOOKUP(BK$1,[5]DatosVinculos!$B$1:$DH$127,$DF84,FALSE)</f>
        <v>77.931792106801197</v>
      </c>
      <c r="BL84" s="157">
        <f>HLOOKUP(BL$1,[5]DatosVinculos!$B$1:$DH$127,$DF84,FALSE)</f>
        <v>520988.7650720331</v>
      </c>
      <c r="BM84" s="157">
        <f>HLOOKUP(BM$1,[5]DatosVinculos!$B$1:$DH$127,$DF84,FALSE)</f>
        <v>520919.80243820202</v>
      </c>
      <c r="BN84" s="157">
        <f>HLOOKUP(BN$1,[5]DatosVinculos!$B$1:$DH$127,$DF84,FALSE)</f>
        <v>99.676295242059481</v>
      </c>
      <c r="BO84" s="157">
        <f>HLOOKUP(BO$1,[5]DatosVinculos!$B$1:$DH$127,$DF84,FALSE)</f>
        <v>99.5920095150924</v>
      </c>
      <c r="BP84" s="157">
        <f>HLOOKUP(BP$1,[5]DatosVinculos!$B$1:$DH$127,$DF84,FALSE)</f>
        <v>426375.48331195104</v>
      </c>
      <c r="BQ84" s="157">
        <f>HLOOKUP(BQ$1,[5]DatosVinculos!$B$1:$DH$127,$DF84,FALSE)</f>
        <v>426014.942548508</v>
      </c>
      <c r="BR84" s="157">
        <f>HLOOKUP(BR$1,[5]DatosVinculos!$B$1:$DH$127,$DF84,FALSE)</f>
        <v>75.39341520666666</v>
      </c>
      <c r="BS84" s="157">
        <f>HLOOKUP(BS$1,[5]DatosVinculos!$B$1:$DH$127,$DF84,FALSE)</f>
        <v>75.389988903886902</v>
      </c>
      <c r="BT84" s="157">
        <f>HLOOKUP(BT$1,[5]DatosVinculos!$B$1:$DH$127,$DF84,FALSE)</f>
        <v>322502.99601541355</v>
      </c>
      <c r="BU84" s="157">
        <f>HLOOKUP(BU$1,[5]DatosVinculos!$B$1:$DH$127,$DF84,FALSE)</f>
        <v>322488.33965655899</v>
      </c>
      <c r="BV84" s="157">
        <f>HLOOKUP(BV$1,[5]DatosVinculos!$B$1:$DH$127,$DF84,FALSE)</f>
        <v>96.074997263178886</v>
      </c>
      <c r="BW84" s="157">
        <f>HLOOKUP(BW$1,[5]DatosVinculos!$B$1:$DH$127,$DF84,FALSE)</f>
        <v>95.867692050346307</v>
      </c>
      <c r="BX84" s="157">
        <f>HLOOKUP(BX$1,[5]DatosVinculos!$B$1:$DH$127,$DF84,FALSE)</f>
        <v>994093.59319318447</v>
      </c>
      <c r="BY84" s="157">
        <f>HLOOKUP(BY$1,[5]DatosVinculos!$B$1:$DH$127,$DF84,FALSE)</f>
        <v>991948.59407999204</v>
      </c>
      <c r="BZ84" s="157">
        <f>HLOOKUP(BZ$1,[5]DatosVinculos!$B$1:$DH$127,$DF84,FALSE)</f>
        <v>72.66945608333333</v>
      </c>
      <c r="CA84" s="157">
        <f>HLOOKUP(CA$1,[5]DatosVinculos!$B$1:$DH$127,$DF84,FALSE)</f>
        <v>72.690718295794596</v>
      </c>
      <c r="CB84" s="157">
        <f>HLOOKUP(CB$1,[5]DatosVinculos!$B$1:$DH$127,$DF84,FALSE)</f>
        <v>751915.09519783768</v>
      </c>
      <c r="CC84" s="157">
        <f>HLOOKUP(CC$1,[5]DatosVinculos!$B$1:$DH$127,$DF84,FALSE)</f>
        <v>752135.09654917603</v>
      </c>
      <c r="CD84" s="157">
        <f>HLOOKUP(CD$1,[5]DatosVinculos!$B$1:$DH$127,$DF84,FALSE)</f>
        <v>99.842818092944825</v>
      </c>
      <c r="CE84" s="157">
        <f>HLOOKUP(CE$1,[5]DatosVinculos!$B$1:$DH$127,$DF84,FALSE)</f>
        <v>99.749798823048906</v>
      </c>
      <c r="CF84" s="157">
        <f>HLOOKUP(CF$1,[5]DatosVinculos!$B$1:$DH$127,$DF84,FALSE)</f>
        <v>399526.80511608935</v>
      </c>
      <c r="CG84" s="157">
        <f>HLOOKUP(CG$1,[5]DatosVinculos!$B$1:$DH$127,$DF84,FALSE)</f>
        <v>399154.58313371602</v>
      </c>
      <c r="CH84" s="157">
        <f>HLOOKUP(CH$1,[5]DatosVinculos!$B$1:$DH$127,$DF84,FALSE)</f>
        <v>75.51937019333333</v>
      </c>
      <c r="CI84" s="157">
        <f>HLOOKUP(CI$1,[5]DatosVinculos!$B$1:$DH$127,$DF84,FALSE)</f>
        <v>75.509855606439999</v>
      </c>
      <c r="CJ84" s="157">
        <f>HLOOKUP(CJ$1,[5]DatosVinculos!$B$1:$DH$127,$DF84,FALSE)</f>
        <v>302195.12303463049</v>
      </c>
      <c r="CK84" s="157">
        <f>HLOOKUP(CK$1,[5]DatosVinculos!$B$1:$DH$127,$DF84,FALSE)</f>
        <v>302157.04986601899</v>
      </c>
      <c r="CL84" s="157">
        <f>HLOOKUP(CL$1,[5]DatosVinculos!$B$1:$DH$127,$DF84,FALSE)</f>
        <v>6486.632329</v>
      </c>
      <c r="CM84" s="157">
        <f>HLOOKUP(CM$1,[5]DatosVinculos!$B$1:$DH$127,$DF84,FALSE)</f>
        <v>6485.1329319101496</v>
      </c>
      <c r="CN84" s="157">
        <f>HLOOKUP(CN$1,[5]DatosVinculos!$B$1:$DH$127,$DF84,FALSE)</f>
        <v>178.43502269999999</v>
      </c>
      <c r="CO84" s="157">
        <f>HLOOKUP(CO$1,[5]DatosVinculos!$B$1:$DH$127,$DF84,FALSE)</f>
        <v>176.51852127467799</v>
      </c>
      <c r="CP84" s="157">
        <f>HLOOKUP(CP$1,[5]DatosVinculos!$B$1:$DH$127,$DF84,FALSE)</f>
        <v>42.222887999999998</v>
      </c>
      <c r="CQ84" s="157">
        <f>HLOOKUP(CQ$1,[5]DatosVinculos!$B$1:$DH$127,$DF84,FALSE)</f>
        <v>41.849145669670499</v>
      </c>
      <c r="CR84" s="157">
        <f>HLOOKUP(CR$1,[5]DatosVinculos!$B$1:$DH$127,$DF84,FALSE)</f>
        <v>41.875889000000001</v>
      </c>
      <c r="CS84" s="157">
        <f>HLOOKUP(CS$1,[5]DatosVinculos!$B$1:$DH$127,$DF84,FALSE)</f>
        <v>41.670607863569302</v>
      </c>
      <c r="CT84" s="157">
        <f>HLOOKUP(CT$1,[5]DatosVinculos!$B$1:$DH$127,$DF84,FALSE)</f>
        <v>6217.82215</v>
      </c>
      <c r="CU84" s="157">
        <f>HLOOKUP(CU$1,[5]DatosVinculos!$B$1:$DH$127,$DF84,FALSE)</f>
        <v>6220.8138048276696</v>
      </c>
      <c r="CV84" s="157">
        <f>HLOOKUP(CV$1,[5]DatosVinculos!$B$1:$DH$127,$DF84,FALSE)</f>
        <v>42.230973910000003</v>
      </c>
      <c r="CW84" s="157">
        <f>HLOOKUP(CW$1,[5]DatosVinculos!$B$1:$DH$127,$DF84,FALSE)</f>
        <v>41.883551804057703</v>
      </c>
      <c r="CX84" s="157">
        <f>HLOOKUP(CX$1,[5]DatosVinculos!$B$1:$DH$127,$DF84,FALSE)</f>
        <v>12222.663629999999</v>
      </c>
      <c r="CY84" s="157">
        <f>HLOOKUP(CY$1,[5]DatosVinculos!$B$1:$DH$127,$DF84,FALSE)</f>
        <v>7150.7412539999996</v>
      </c>
      <c r="CZ84" s="157">
        <f>HLOOKUP(CZ$1,[5]DatosVinculos!$B$1:$DH$127,$DF84,FALSE)</f>
        <v>7149.0550571497397</v>
      </c>
      <c r="DA84" s="157">
        <f>HLOOKUP(DA$1,[5]DatosVinculos!$B$1:$DH$127,$DF84,FALSE)</f>
        <v>9.2872738770000005</v>
      </c>
      <c r="DB84" s="157">
        <f>HLOOKUP(DB$1,[5]DatosVinculos!$B$1:$DH$127,$DF84,FALSE)</f>
        <v>9.2107615749196103</v>
      </c>
      <c r="DC84" s="157">
        <f>HLOOKUP(DC$1,[5]DatosVinculos!$B$1:$DH$127,$DF84,FALSE)</f>
        <v>1.5606773624702603</v>
      </c>
      <c r="DD84" s="157">
        <f>HLOOKUP(DD$1,[5]DatosVinculos!$B$1:$DH$127,$DF84,FALSE)</f>
        <v>1.6891710292326001</v>
      </c>
      <c r="DF84">
        <v>84</v>
      </c>
    </row>
    <row r="85" spans="1:110">
      <c r="A85" t="s">
        <v>89</v>
      </c>
      <c r="B85" s="157">
        <f>HLOOKUP(B$1,[5]DatosVinculos!$B$1:$DH$127,$DF85,FALSE)</f>
        <v>20382500.510000002</v>
      </c>
      <c r="C85" s="157">
        <f>HLOOKUP(C$1,[5]DatosVinculos!$B$1:$DH$127,$DF85,FALSE)</f>
        <v>20678515.813083</v>
      </c>
      <c r="D85" s="157">
        <f>HLOOKUP(D$1,[5]DatosVinculos!$B$1:$DH$127,$DF85,FALSE)</f>
        <v>17165602.120000001</v>
      </c>
      <c r="E85" s="157">
        <f>HLOOKUP(E$1,[5]DatosVinculos!$B$1:$DH$127,$DF85,FALSE)</f>
        <v>14610145.77</v>
      </c>
      <c r="F85" s="157">
        <f>HLOOKUP(F$1,[5]DatosVinculos!$B$1:$DH$127,$DF85,FALSE)</f>
        <v>14872587.828898299</v>
      </c>
      <c r="G85" s="157">
        <f>HLOOKUP(G$1,[5]DatosVinculos!$B$1:$DH$127,$DF85,FALSE)</f>
        <v>4095833.3810000001</v>
      </c>
      <c r="H85" s="157">
        <f>HLOOKUP(H$1,[5]DatosVinculos!$B$1:$DH$127,$DF85,FALSE)</f>
        <v>4133908.2580998698</v>
      </c>
      <c r="I85" s="157">
        <f>HLOOKUP(I$1,[5]DatosVinculos!$B$1:$DH$127,$DF85,FALSE)</f>
        <v>3316818.611</v>
      </c>
      <c r="J85" s="157">
        <f>HLOOKUP(J$1,[5]DatosVinculos!$B$1:$DH$127,$DF85,FALSE)</f>
        <v>3343519.7656926801</v>
      </c>
      <c r="K85" s="157">
        <f>HLOOKUP(K$1,[5]DatosVinculos!$B$1:$DH$127,$DF85,FALSE)</f>
        <v>3023838.662</v>
      </c>
      <c r="L85" s="157">
        <f>HLOOKUP(L$1,[5]DatosVinculos!$B$1:$DH$127,$DF85,FALSE)</f>
        <v>3050073.1866975101</v>
      </c>
      <c r="M85" s="157">
        <f>HLOOKUP(M$1,[5]DatosVinculos!$B$1:$DH$127,$DF85,FALSE)</f>
        <v>14182205.684038237</v>
      </c>
      <c r="N85" s="157">
        <f>HLOOKUP(N$1,[5]DatosVinculos!$B$1:$DH$127,$DF85,FALSE)</f>
        <v>14148966.513074299</v>
      </c>
      <c r="O85" s="157">
        <f>HLOOKUP(O$1,[5]DatosVinculos!$B$1:$DH$127,$DF85,FALSE)</f>
        <v>2389277.1860000016</v>
      </c>
      <c r="P85" s="157">
        <f>HLOOKUP(P$1,[5]DatosVinculos!$B$1:$DH$127,$DF85,FALSE)</f>
        <v>2320892.41676779</v>
      </c>
      <c r="Q85" s="157">
        <f>HLOOKUP(Q$1,[5]DatosVinculos!$B$1:$DH$127,$DF85,FALSE)</f>
        <v>11803927.315519286</v>
      </c>
      <c r="R85" s="157">
        <f>HLOOKUP(R$1,[5]DatosVinculos!$B$1:$DH$127,$DF85,FALSE)</f>
        <v>11841412.7865724</v>
      </c>
      <c r="S85" s="157">
        <f>HLOOKUP(S$1,[5]DatosVinculos!$B$1:$DH$127,$DF85,FALSE)</f>
        <v>868435.59750000003</v>
      </c>
      <c r="T85" s="157">
        <f>HLOOKUP(T$1,[5]DatosVinculos!$B$1:$DH$127,$DF85,FALSE)</f>
        <v>889445.39530951297</v>
      </c>
      <c r="U85" s="157">
        <f>HLOOKUP(U$1,[5]DatosVinculos!$B$1:$DH$127,$DF85,FALSE)</f>
        <v>10968098.153455701</v>
      </c>
      <c r="V85" s="157">
        <f>HLOOKUP(V$1,[5]DatosVinculos!$B$1:$DH$127,$DF85,FALSE)</f>
        <v>10974363.043815</v>
      </c>
      <c r="W85" s="157">
        <f>HLOOKUP(W$1,[5]DatosVinculos!$B$1:$DH$127,$DF85,FALSE)</f>
        <v>4296190.4439764293</v>
      </c>
      <c r="X85" s="157">
        <f>HLOOKUP(X$1,[5]DatosVinculos!$B$1:$DH$127,$DF85,FALSE)</f>
        <v>4383483.8396031801</v>
      </c>
      <c r="Y85" s="157">
        <f>HLOOKUP(Y$1,[5]DatosVinculos!$B$1:$DH$127,$DF85,FALSE)</f>
        <v>1164934.7711529573</v>
      </c>
      <c r="Z85" s="157">
        <f>HLOOKUP(Z$1,[5]DatosVinculos!$B$1:$DH$127,$DF85,FALSE)</f>
        <v>2728832.8426274541</v>
      </c>
      <c r="AA85" s="157">
        <f>HLOOKUP(AA$1,[5]DatosVinculos!$B$1:$DH$127,$DF85,FALSE)</f>
        <v>-389.16432839999999</v>
      </c>
      <c r="AB85" s="157">
        <f>HLOOKUP(AB$1,[5]DatosVinculos!$B$1:$DH$127,$DF85,FALSE)</f>
        <v>76.782856215777784</v>
      </c>
      <c r="AC85" s="157">
        <f>HLOOKUP(AC$1,[5]DatosVinculos!$B$1:$DH$127,$DF85,FALSE)</f>
        <v>76.443927066711893</v>
      </c>
      <c r="AD85" s="157">
        <f>HLOOKUP(AD$1,[5]DatosVinculos!$B$1:$DH$127,$DF85,FALSE)</f>
        <v>83.805158100865341</v>
      </c>
      <c r="AE85" s="157">
        <f>HLOOKUP(AE$1,[5]DatosVinculos!$B$1:$DH$127,$DF85,FALSE)</f>
        <v>83.699549433090596</v>
      </c>
      <c r="AF85" s="157">
        <f>HLOOKUP(AF$1,[5]DatosVinculos!$B$1:$DH$127,$DF85,FALSE)</f>
        <v>110.11439919999999</v>
      </c>
      <c r="AG85" s="157">
        <f>HLOOKUP(AG$1,[5]DatosVinculos!$B$1:$DH$127,$DF85,FALSE)</f>
        <v>110.059647700505</v>
      </c>
      <c r="AH85" s="157">
        <f>HLOOKUP(AH$1,[5]DatosVinculos!$B$1:$DH$127,$DF85,FALSE)</f>
        <v>69.955514453333322</v>
      </c>
      <c r="AI85" s="157">
        <f>HLOOKUP(AI$1,[5]DatosVinculos!$B$1:$DH$127,$DF85,FALSE)</f>
        <v>69.823987140967503</v>
      </c>
      <c r="AJ85" s="157">
        <f>HLOOKUP(AJ$1,[5]DatosVinculos!$B$1:$DH$127,$DF85,FALSE)</f>
        <v>3</v>
      </c>
      <c r="AK85" s="157">
        <f>HLOOKUP(AK$1,[5]DatosVinculos!$B$1:$DH$127,$DF85,FALSE)</f>
        <v>3</v>
      </c>
      <c r="AL85" s="157">
        <f>HLOOKUP(AL$1,[5]DatosVinculos!$B$1:$DH$127,$DF85,FALSE)</f>
        <v>3.66</v>
      </c>
      <c r="AM85" s="157">
        <f>HLOOKUP(AM$1,[5]DatosVinculos!$B$1:$DH$127,$DF85,FALSE)</f>
        <v>93.833876976666701</v>
      </c>
      <c r="AN85" s="157">
        <f>HLOOKUP(AN$1,[5]DatosVinculos!$B$1:$DH$127,$DF85,FALSE)</f>
        <v>552.92515624999999</v>
      </c>
      <c r="AO85" s="157">
        <f>HLOOKUP(AO$1,[5]DatosVinculos!$B$1:$DH$127,$DF85,FALSE)</f>
        <v>1.70398258187427</v>
      </c>
      <c r="AP85" s="157">
        <f>HLOOKUP(AP$1,[5]DatosVinculos!$B$1:$DH$127,$DF85,FALSE)</f>
        <v>63.0566666666667</v>
      </c>
      <c r="AQ85" s="157">
        <f>HLOOKUP(AQ$1,[5]DatosVinculos!$B$1:$DH$127,$DF85,FALSE)</f>
        <v>186.442683933333</v>
      </c>
      <c r="AR85" s="157">
        <f>HLOOKUP(AR$1,[5]DatosVinculos!$B$1:$DH$127,$DF85,FALSE)</f>
        <v>126.0924694</v>
      </c>
      <c r="AS85" s="157">
        <f>HLOOKUP(AS$1,[5]DatosVinculos!$B$1:$DH$127,$DF85,FALSE)</f>
        <v>3.77504369230769</v>
      </c>
      <c r="AT85" s="157">
        <f>HLOOKUP(AT$1,[5]DatosVinculos!$B$1:$DH$127,$DF85,FALSE)</f>
        <v>3.4599999999999995</v>
      </c>
      <c r="AU85" s="157">
        <f>HLOOKUP(AU$1,[5]DatosVinculos!$B$1:$DH$127,$DF85,FALSE)</f>
        <v>56.6666666666667</v>
      </c>
      <c r="AV85" s="157">
        <f>HLOOKUP(AV$1,[5]DatosVinculos!$B$1:$DH$127,$DF85,FALSE)</f>
        <v>56.6666666666667</v>
      </c>
      <c r="AW85" s="157">
        <f>HLOOKUP(AW$1,[5]DatosVinculos!$B$1:$DH$127,$DF85,FALSE)</f>
        <v>97.507843494398003</v>
      </c>
      <c r="AX85" s="157">
        <f>HLOOKUP(AX$1,[5]DatosVinculos!$B$1:$DH$127,$DF85,FALSE)</f>
        <v>102.2588748578824</v>
      </c>
      <c r="AY85" s="157">
        <f>HLOOKUP(AY$1,[5]DatosVinculos!$B$1:$DH$127,$DF85,FALSE)</f>
        <v>102.79492003017199</v>
      </c>
      <c r="AZ85" s="157">
        <f>HLOOKUP(AZ$1,[5]DatosVinculos!$B$1:$DH$127,$DF85,FALSE)</f>
        <v>734094.11077646888</v>
      </c>
      <c r="BA85" s="157">
        <f>HLOOKUP(BA$1,[5]DatosVinculos!$B$1:$DH$127,$DF85,FALSE)</f>
        <v>737942.26190018095</v>
      </c>
      <c r="BB85" s="157">
        <f>HLOOKUP(BB$1,[5]DatosVinculos!$B$1:$DH$127,$DF85,FALSE)</f>
        <v>78.517284849999996</v>
      </c>
      <c r="BC85" s="157">
        <f>HLOOKUP(BC$1,[5]DatosVinculos!$B$1:$DH$127,$DF85,FALSE)</f>
        <v>78.598725283428905</v>
      </c>
      <c r="BD85" s="157">
        <f>HLOOKUP(BD$1,[5]DatosVinculos!$B$1:$DH$127,$DF85,FALSE)</f>
        <v>563658.42556598864</v>
      </c>
      <c r="BE85" s="157">
        <f>HLOOKUP(BE$1,[5]DatosVinculos!$B$1:$DH$127,$DF85,FALSE)</f>
        <v>564243.06863641599</v>
      </c>
      <c r="BF85" s="157">
        <f>HLOOKUP(BF$1,[5]DatosVinculos!$B$1:$DH$127,$DF85,FALSE)</f>
        <v>102.65732289486816</v>
      </c>
      <c r="BG85" s="157">
        <f>HLOOKUP(BG$1,[5]DatosVinculos!$B$1:$DH$127,$DF85,FALSE)</f>
        <v>103.215259780821</v>
      </c>
      <c r="BH85" s="157">
        <f>HLOOKUP(BH$1,[5]DatosVinculos!$B$1:$DH$127,$DF85,FALSE)</f>
        <v>686192.77082668035</v>
      </c>
      <c r="BI85" s="157">
        <f>HLOOKUP(BI$1,[5]DatosVinculos!$B$1:$DH$127,$DF85,FALSE)</f>
        <v>689922.19067764794</v>
      </c>
      <c r="BJ85" s="157">
        <f>HLOOKUP(BJ$1,[5]DatosVinculos!$B$1:$DH$127,$DF85,FALSE)</f>
        <v>78.823224633333339</v>
      </c>
      <c r="BK85" s="157">
        <f>HLOOKUP(BK$1,[5]DatosVinculos!$B$1:$DH$127,$DF85,FALSE)</f>
        <v>78.923735669432205</v>
      </c>
      <c r="BL85" s="157">
        <f>HLOOKUP(BL$1,[5]DatosVinculos!$B$1:$DH$127,$DF85,FALSE)</f>
        <v>526878.40858691151</v>
      </c>
      <c r="BM85" s="157">
        <f>HLOOKUP(BM$1,[5]DatosVinculos!$B$1:$DH$127,$DF85,FALSE)</f>
        <v>527550.25492457999</v>
      </c>
      <c r="BN85" s="157">
        <f>HLOOKUP(BN$1,[5]DatosVinculos!$B$1:$DH$127,$DF85,FALSE)</f>
        <v>99.576965972458339</v>
      </c>
      <c r="BO85" s="157">
        <f>HLOOKUP(BO$1,[5]DatosVinculos!$B$1:$DH$127,$DF85,FALSE)</f>
        <v>100.050964562705</v>
      </c>
      <c r="BP85" s="157">
        <f>HLOOKUP(BP$1,[5]DatosVinculos!$B$1:$DH$127,$DF85,FALSE)</f>
        <v>425950.59226608736</v>
      </c>
      <c r="BQ85" s="157">
        <f>HLOOKUP(BQ$1,[5]DatosVinculos!$B$1:$DH$127,$DF85,FALSE)</f>
        <v>427978.16940940201</v>
      </c>
      <c r="BR85" s="157">
        <f>HLOOKUP(BR$1,[5]DatosVinculos!$B$1:$DH$127,$DF85,FALSE)</f>
        <v>76.458038606666662</v>
      </c>
      <c r="BS85" s="157">
        <f>HLOOKUP(BS$1,[5]DatosVinculos!$B$1:$DH$127,$DF85,FALSE)</f>
        <v>76.524958361525904</v>
      </c>
      <c r="BT85" s="157">
        <f>HLOOKUP(BT$1,[5]DatosVinculos!$B$1:$DH$127,$DF85,FALSE)</f>
        <v>327057.03080992377</v>
      </c>
      <c r="BU85" s="157">
        <f>HLOOKUP(BU$1,[5]DatosVinculos!$B$1:$DH$127,$DF85,FALSE)</f>
        <v>327343.28686251899</v>
      </c>
      <c r="BV85" s="157">
        <f>HLOOKUP(BV$1,[5]DatosVinculos!$B$1:$DH$127,$DF85,FALSE)</f>
        <v>96.979445304048809</v>
      </c>
      <c r="BW85" s="157">
        <f>HLOOKUP(BW$1,[5]DatosVinculos!$B$1:$DH$127,$DF85,FALSE)</f>
        <v>97.527276871129303</v>
      </c>
      <c r="BX85" s="157">
        <f>HLOOKUP(BX$1,[5]DatosVinculos!$B$1:$DH$127,$DF85,FALSE)</f>
        <v>1003451.9697575051</v>
      </c>
      <c r="BY85" s="157">
        <f>HLOOKUP(BY$1,[5]DatosVinculos!$B$1:$DH$127,$DF85,FALSE)</f>
        <v>1009120.41489785</v>
      </c>
      <c r="BZ85" s="157">
        <f>HLOOKUP(BZ$1,[5]DatosVinculos!$B$1:$DH$127,$DF85,FALSE)</f>
        <v>74.463588046666658</v>
      </c>
      <c r="CA85" s="157">
        <f>HLOOKUP(CA$1,[5]DatosVinculos!$B$1:$DH$127,$DF85,FALSE)</f>
        <v>74.563947601330398</v>
      </c>
      <c r="CB85" s="157">
        <f>HLOOKUP(CB$1,[5]DatosVinculos!$B$1:$DH$127,$DF85,FALSE)</f>
        <v>770479.08313329518</v>
      </c>
      <c r="CC85" s="157">
        <f>HLOOKUP(CC$1,[5]DatosVinculos!$B$1:$DH$127,$DF85,FALSE)</f>
        <v>771517.50929095701</v>
      </c>
      <c r="CD85" s="157">
        <f>HLOOKUP(CD$1,[5]DatosVinculos!$B$1:$DH$127,$DF85,FALSE)</f>
        <v>99.665322301822641</v>
      </c>
      <c r="CE85" s="157">
        <f>HLOOKUP(CE$1,[5]DatosVinculos!$B$1:$DH$127,$DF85,FALSE)</f>
        <v>100.146115524984</v>
      </c>
      <c r="CF85" s="157">
        <f>HLOOKUP(CF$1,[5]DatosVinculos!$B$1:$DH$127,$DF85,FALSE)</f>
        <v>398816.54545291979</v>
      </c>
      <c r="CG85" s="157">
        <f>HLOOKUP(CG$1,[5]DatosVinculos!$B$1:$DH$127,$DF85,FALSE)</f>
        <v>400740.46731383202</v>
      </c>
      <c r="CH85" s="157">
        <f>HLOOKUP(CH$1,[5]DatosVinculos!$B$1:$DH$127,$DF85,FALSE)</f>
        <v>76.525881119999994</v>
      </c>
      <c r="CI85" s="157">
        <f>HLOOKUP(CI$1,[5]DatosVinculos!$B$1:$DH$127,$DF85,FALSE)</f>
        <v>76.5915102461815</v>
      </c>
      <c r="CJ85" s="157">
        <f>HLOOKUP(CJ$1,[5]DatosVinculos!$B$1:$DH$127,$DF85,FALSE)</f>
        <v>306222.73465984745</v>
      </c>
      <c r="CK85" s="157">
        <f>HLOOKUP(CK$1,[5]DatosVinculos!$B$1:$DH$127,$DF85,FALSE)</f>
        <v>306485.353400197</v>
      </c>
      <c r="CL85" s="157">
        <f>HLOOKUP(CL$1,[5]DatosVinculos!$B$1:$DH$127,$DF85,FALSE)</f>
        <v>6525.5752780000003</v>
      </c>
      <c r="CM85" s="157">
        <f>HLOOKUP(CM$1,[5]DatosVinculos!$B$1:$DH$127,$DF85,FALSE)</f>
        <v>6526.7944178114203</v>
      </c>
      <c r="CN85" s="157">
        <f>HLOOKUP(CN$1,[5]DatosVinculos!$B$1:$DH$127,$DF85,FALSE)</f>
        <v>181.09906090000001</v>
      </c>
      <c r="CO85" s="157">
        <f>HLOOKUP(CO$1,[5]DatosVinculos!$B$1:$DH$127,$DF85,FALSE)</f>
        <v>179.14668973566799</v>
      </c>
      <c r="CP85" s="157">
        <f>HLOOKUP(CP$1,[5]DatosVinculos!$B$1:$DH$127,$DF85,FALSE)</f>
        <v>41.801568000000003</v>
      </c>
      <c r="CQ85" s="157">
        <f>HLOOKUP(CQ$1,[5]DatosVinculos!$B$1:$DH$127,$DF85,FALSE)</f>
        <v>42.086051488746698</v>
      </c>
      <c r="CR85" s="157">
        <f>HLOOKUP(CR$1,[5]DatosVinculos!$B$1:$DH$127,$DF85,FALSE)</f>
        <v>41.482446000000003</v>
      </c>
      <c r="CS85" s="157">
        <f>HLOOKUP(CS$1,[5]DatosVinculos!$B$1:$DH$127,$DF85,FALSE)</f>
        <v>41.495210666384402</v>
      </c>
      <c r="CT85" s="157">
        <f>HLOOKUP(CT$1,[5]DatosVinculos!$B$1:$DH$127,$DF85,FALSE)</f>
        <v>6253.6268540000001</v>
      </c>
      <c r="CU85" s="157">
        <f>HLOOKUP(CU$1,[5]DatosVinculos!$B$1:$DH$127,$DF85,FALSE)</f>
        <v>6255.7185893034803</v>
      </c>
      <c r="CV85" s="157">
        <f>HLOOKUP(CV$1,[5]DatosVinculos!$B$1:$DH$127,$DF85,FALSE)</f>
        <v>41.850454020000001</v>
      </c>
      <c r="CW85" s="157">
        <f>HLOOKUP(CW$1,[5]DatosVinculos!$B$1:$DH$127,$DF85,FALSE)</f>
        <v>42.130467712000701</v>
      </c>
      <c r="CX85" s="157">
        <f>HLOOKUP(CX$1,[5]DatosVinculos!$B$1:$DH$127,$DF85,FALSE)</f>
        <v>12271.69577</v>
      </c>
      <c r="CY85" s="157">
        <f>HLOOKUP(CY$1,[5]DatosVinculos!$B$1:$DH$127,$DF85,FALSE)</f>
        <v>7178.5423389999996</v>
      </c>
      <c r="CZ85" s="157">
        <f>HLOOKUP(CZ$1,[5]DatosVinculos!$B$1:$DH$127,$DF85,FALSE)</f>
        <v>7179.5244432340696</v>
      </c>
      <c r="DA85" s="157">
        <f>HLOOKUP(DA$1,[5]DatosVinculos!$B$1:$DH$127,$DF85,FALSE)</f>
        <v>9.0960954239999996</v>
      </c>
      <c r="DB85" s="157">
        <f>HLOOKUP(DB$1,[5]DatosVinculos!$B$1:$DH$127,$DF85,FALSE)</f>
        <v>9.1059829041620208</v>
      </c>
      <c r="DC85" s="157">
        <f>HLOOKUP(DC$1,[5]DatosVinculos!$B$1:$DH$127,$DF85,FALSE)</f>
        <v>1.5081984831164017</v>
      </c>
      <c r="DD85" s="157">
        <f>HLOOKUP(DD$1,[5]DatosVinculos!$B$1:$DH$127,$DF85,FALSE)</f>
        <v>1.6760010405436301</v>
      </c>
      <c r="DF85">
        <v>85</v>
      </c>
    </row>
    <row r="86" spans="1:110">
      <c r="A86" t="s">
        <v>90</v>
      </c>
      <c r="B86" s="157">
        <f>HLOOKUP(B$1,[5]DatosVinculos!$B$1:$DH$127,$DF86,FALSE)</f>
        <v>21614696.399999999</v>
      </c>
      <c r="C86" s="157">
        <f>HLOOKUP(C$1,[5]DatosVinculos!$B$1:$DH$127,$DF86,FALSE)</f>
        <v>20875455.591818601</v>
      </c>
      <c r="D86" s="157">
        <f>HLOOKUP(D$1,[5]DatosVinculos!$B$1:$DH$127,$DF86,FALSE)</f>
        <v>18763650.420000002</v>
      </c>
      <c r="E86" s="157">
        <f>HLOOKUP(E$1,[5]DatosVinculos!$B$1:$DH$127,$DF86,FALSE)</f>
        <v>15426570.890000001</v>
      </c>
      <c r="F86" s="157">
        <f>HLOOKUP(F$1,[5]DatosVinculos!$B$1:$DH$127,$DF86,FALSE)</f>
        <v>15020895.273228301</v>
      </c>
      <c r="G86" s="157">
        <f>HLOOKUP(G$1,[5]DatosVinculos!$B$1:$DH$127,$DF86,FALSE)</f>
        <v>4368796.983</v>
      </c>
      <c r="H86" s="157">
        <f>HLOOKUP(H$1,[5]DatosVinculos!$B$1:$DH$127,$DF86,FALSE)</f>
        <v>4135880.6981975501</v>
      </c>
      <c r="I86" s="157">
        <f>HLOOKUP(I$1,[5]DatosVinculos!$B$1:$DH$127,$DF86,FALSE)</f>
        <v>3529546.4279999998</v>
      </c>
      <c r="J86" s="157">
        <f>HLOOKUP(J$1,[5]DatosVinculos!$B$1:$DH$127,$DF86,FALSE)</f>
        <v>3333860.4098728402</v>
      </c>
      <c r="K86" s="157">
        <f>HLOOKUP(K$1,[5]DatosVinculos!$B$1:$DH$127,$DF86,FALSE)</f>
        <v>3223247.5240000002</v>
      </c>
      <c r="L86" s="157">
        <f>HLOOKUP(L$1,[5]DatosVinculos!$B$1:$DH$127,$DF86,FALSE)</f>
        <v>3047720.0516348998</v>
      </c>
      <c r="M86" s="157">
        <f>HLOOKUP(M$1,[5]DatosVinculos!$B$1:$DH$127,$DF86,FALSE)</f>
        <v>15352152.339067435</v>
      </c>
      <c r="N86" s="157">
        <f>HLOOKUP(N$1,[5]DatosVinculos!$B$1:$DH$127,$DF86,FALSE)</f>
        <v>14391264.9311557</v>
      </c>
      <c r="O86" s="157">
        <f>HLOOKUP(O$1,[5]DatosVinculos!$B$1:$DH$127,$DF86,FALSE)</f>
        <v>2669441.6820000014</v>
      </c>
      <c r="P86" s="157">
        <f>HLOOKUP(P$1,[5]DatosVinculos!$B$1:$DH$127,$DF86,FALSE)</f>
        <v>2353771.6946700602</v>
      </c>
      <c r="Q86" s="157">
        <f>HLOOKUP(Q$1,[5]DatosVinculos!$B$1:$DH$127,$DF86,FALSE)</f>
        <v>12701685.464255461</v>
      </c>
      <c r="R86" s="157">
        <f>HLOOKUP(R$1,[5]DatosVinculos!$B$1:$DH$127,$DF86,FALSE)</f>
        <v>12040997.911707399</v>
      </c>
      <c r="S86" s="157">
        <f>HLOOKUP(S$1,[5]DatosVinculos!$B$1:$DH$127,$DF86,FALSE)</f>
        <v>1038271.469</v>
      </c>
      <c r="T86" s="157">
        <f>HLOOKUP(T$1,[5]DatosVinculos!$B$1:$DH$127,$DF86,FALSE)</f>
        <v>940499.78097775101</v>
      </c>
      <c r="U86" s="157">
        <f>HLOOKUP(U$1,[5]DatosVinculos!$B$1:$DH$127,$DF86,FALSE)</f>
        <v>11672885.097549301</v>
      </c>
      <c r="V86" s="157">
        <f>HLOOKUP(V$1,[5]DatosVinculos!$B$1:$DH$127,$DF86,FALSE)</f>
        <v>11123143.032321</v>
      </c>
      <c r="W86" s="157">
        <f>HLOOKUP(W$1,[5]DatosVinculos!$B$1:$DH$127,$DF86,FALSE)</f>
        <v>4672752.8985894741</v>
      </c>
      <c r="X86" s="157">
        <f>HLOOKUP(X$1,[5]DatosVinculos!$B$1:$DH$127,$DF86,FALSE)</f>
        <v>4444271.0788293704</v>
      </c>
      <c r="Y86" s="157">
        <f>HLOOKUP(Y$1,[5]DatosVinculos!$B$1:$DH$127,$DF86,FALSE)</f>
        <v>1899249.6172562067</v>
      </c>
      <c r="Z86" s="157">
        <f>HLOOKUP(Z$1,[5]DatosVinculos!$B$1:$DH$127,$DF86,FALSE)</f>
        <v>2747695.5621181531</v>
      </c>
      <c r="AA86" s="157">
        <f>HLOOKUP(AA$1,[5]DatosVinculos!$B$1:$DH$127,$DF86,FALSE)</f>
        <v>754.01410950000002</v>
      </c>
      <c r="AB86" s="157">
        <f>HLOOKUP(AB$1,[5]DatosVinculos!$B$1:$DH$127,$DF86,FALSE)</f>
        <v>77.529544379098283</v>
      </c>
      <c r="AC86" s="157">
        <f>HLOOKUP(AC$1,[5]DatosVinculos!$B$1:$DH$127,$DF86,FALSE)</f>
        <v>77.332266296614705</v>
      </c>
      <c r="AD86" s="157">
        <f>HLOOKUP(AD$1,[5]DatosVinculos!$B$1:$DH$127,$DF86,FALSE)</f>
        <v>84.311351345649072</v>
      </c>
      <c r="AE86" s="157">
        <f>HLOOKUP(AE$1,[5]DatosVinculos!$B$1:$DH$127,$DF86,FALSE)</f>
        <v>84.287599053268593</v>
      </c>
      <c r="AF86" s="157">
        <f>HLOOKUP(AF$1,[5]DatosVinculos!$B$1:$DH$127,$DF86,FALSE)</f>
        <v>110.60656033333333</v>
      </c>
      <c r="AG86" s="157">
        <f>HLOOKUP(AG$1,[5]DatosVinculos!$B$1:$DH$127,$DF86,FALSE)</f>
        <v>110.559434707167</v>
      </c>
      <c r="AH86" s="157">
        <f>HLOOKUP(AH$1,[5]DatosVinculos!$B$1:$DH$127,$DF86,FALSE)</f>
        <v>70.436506366666663</v>
      </c>
      <c r="AI86" s="157">
        <f>HLOOKUP(AI$1,[5]DatosVinculos!$B$1:$DH$127,$DF86,FALSE)</f>
        <v>70.427298170275506</v>
      </c>
      <c r="AJ86" s="157">
        <f>HLOOKUP(AJ$1,[5]DatosVinculos!$B$1:$DH$127,$DF86,FALSE)</f>
        <v>3</v>
      </c>
      <c r="AK86" s="157">
        <f>HLOOKUP(AK$1,[5]DatosVinculos!$B$1:$DH$127,$DF86,FALSE)</f>
        <v>3</v>
      </c>
      <c r="AL86" s="157">
        <f>HLOOKUP(AL$1,[5]DatosVinculos!$B$1:$DH$127,$DF86,FALSE)</f>
        <v>4.3666666666666698</v>
      </c>
      <c r="AM86" s="157">
        <f>HLOOKUP(AM$1,[5]DatosVinculos!$B$1:$DH$127,$DF86,FALSE)</f>
        <v>88.743747543333299</v>
      </c>
      <c r="AN86" s="157">
        <f>HLOOKUP(AN$1,[5]DatosVinculos!$B$1:$DH$127,$DF86,FALSE)</f>
        <v>526.42580645161297</v>
      </c>
      <c r="AO86" s="157">
        <f>HLOOKUP(AO$1,[5]DatosVinculos!$B$1:$DH$127,$DF86,FALSE)</f>
        <v>1.9513547431128799</v>
      </c>
      <c r="AP86" s="157">
        <f>HLOOKUP(AP$1,[5]DatosVinculos!$B$1:$DH$127,$DF86,FALSE)</f>
        <v>60.016666666666701</v>
      </c>
      <c r="AQ86" s="157">
        <f>HLOOKUP(AQ$1,[5]DatosVinculos!$B$1:$DH$127,$DF86,FALSE)</f>
        <v>186.970983033333</v>
      </c>
      <c r="AR86" s="157">
        <f>HLOOKUP(AR$1,[5]DatosVinculos!$B$1:$DH$127,$DF86,FALSE)</f>
        <v>127.66456909999999</v>
      </c>
      <c r="AS86" s="157">
        <f>HLOOKUP(AS$1,[5]DatosVinculos!$B$1:$DH$127,$DF86,FALSE)</f>
        <v>4.3346760317460298</v>
      </c>
      <c r="AT86" s="157">
        <f>HLOOKUP(AT$1,[5]DatosVinculos!$B$1:$DH$127,$DF86,FALSE)</f>
        <v>3.98</v>
      </c>
      <c r="AU86" s="157">
        <f>HLOOKUP(AU$1,[5]DatosVinculos!$B$1:$DH$127,$DF86,FALSE)</f>
        <v>70.6666666666667</v>
      </c>
      <c r="AV86" s="157">
        <f>HLOOKUP(AV$1,[5]DatosVinculos!$B$1:$DH$127,$DF86,FALSE)</f>
        <v>70.6666666666667</v>
      </c>
      <c r="AW86" s="157">
        <f>HLOOKUP(AW$1,[5]DatosVinculos!$B$1:$DH$127,$DF86,FALSE)</f>
        <v>101.93526299275</v>
      </c>
      <c r="AX86" s="157">
        <f>HLOOKUP(AX$1,[5]DatosVinculos!$B$1:$DH$127,$DF86,FALSE)</f>
        <v>102.64661171944351</v>
      </c>
      <c r="AY86" s="157">
        <f>HLOOKUP(AY$1,[5]DatosVinculos!$B$1:$DH$127,$DF86,FALSE)</f>
        <v>103.081984002005</v>
      </c>
      <c r="AZ86" s="157">
        <f>HLOOKUP(AZ$1,[5]DatosVinculos!$B$1:$DH$127,$DF86,FALSE)</f>
        <v>736877.58895377652</v>
      </c>
      <c r="BA86" s="157">
        <f>HLOOKUP(BA$1,[5]DatosVinculos!$B$1:$DH$127,$DF86,FALSE)</f>
        <v>740003.03140811005</v>
      </c>
      <c r="BB86" s="157">
        <f>HLOOKUP(BB$1,[5]DatosVinculos!$B$1:$DH$127,$DF86,FALSE)</f>
        <v>79.58145038666666</v>
      </c>
      <c r="BC86" s="157">
        <f>HLOOKUP(BC$1,[5]DatosVinculos!$B$1:$DH$127,$DF86,FALSE)</f>
        <v>79.663776136750798</v>
      </c>
      <c r="BD86" s="157">
        <f>HLOOKUP(BD$1,[5]DatosVinculos!$B$1:$DH$127,$DF86,FALSE)</f>
        <v>571297.83734754764</v>
      </c>
      <c r="BE86" s="157">
        <f>HLOOKUP(BE$1,[5]DatosVinculos!$B$1:$DH$127,$DF86,FALSE)</f>
        <v>571888.83591270098</v>
      </c>
      <c r="BF86" s="157">
        <f>HLOOKUP(BF$1,[5]DatosVinculos!$B$1:$DH$127,$DF86,FALSE)</f>
        <v>102.87473438943093</v>
      </c>
      <c r="BG86" s="157">
        <f>HLOOKUP(BG$1,[5]DatosVinculos!$B$1:$DH$127,$DF86,FALSE)</f>
        <v>103.30111124352101</v>
      </c>
      <c r="BH86" s="157">
        <f>HLOOKUP(BH$1,[5]DatosVinculos!$B$1:$DH$127,$DF86,FALSE)</f>
        <v>687646.01538495102</v>
      </c>
      <c r="BI86" s="157">
        <f>HLOOKUP(BI$1,[5]DatosVinculos!$B$1:$DH$127,$DF86,FALSE)</f>
        <v>690496.04796604696</v>
      </c>
      <c r="BJ86" s="157">
        <f>HLOOKUP(BJ$1,[5]DatosVinculos!$B$1:$DH$127,$DF86,FALSE)</f>
        <v>79.758312853333337</v>
      </c>
      <c r="BK86" s="157">
        <f>HLOOKUP(BK$1,[5]DatosVinculos!$B$1:$DH$127,$DF86,FALSE)</f>
        <v>79.865771199283898</v>
      </c>
      <c r="BL86" s="157">
        <f>HLOOKUP(BL$1,[5]DatosVinculos!$B$1:$DH$127,$DF86,FALSE)</f>
        <v>533128.82266897662</v>
      </c>
      <c r="BM86" s="157">
        <f>HLOOKUP(BM$1,[5]DatosVinculos!$B$1:$DH$127,$DF86,FALSE)</f>
        <v>533847.106938318</v>
      </c>
      <c r="BN86" s="157">
        <f>HLOOKUP(BN$1,[5]DatosVinculos!$B$1:$DH$127,$DF86,FALSE)</f>
        <v>99.851213572810082</v>
      </c>
      <c r="BO86" s="157">
        <f>HLOOKUP(BO$1,[5]DatosVinculos!$B$1:$DH$127,$DF86,FALSE)</f>
        <v>100.319988809449</v>
      </c>
      <c r="BP86" s="157">
        <f>HLOOKUP(BP$1,[5]DatosVinculos!$B$1:$DH$127,$DF86,FALSE)</f>
        <v>427123.71424923441</v>
      </c>
      <c r="BQ86" s="157">
        <f>HLOOKUP(BQ$1,[5]DatosVinculos!$B$1:$DH$127,$DF86,FALSE)</f>
        <v>429128.94796713802</v>
      </c>
      <c r="BR86" s="157">
        <f>HLOOKUP(BR$1,[5]DatosVinculos!$B$1:$DH$127,$DF86,FALSE)</f>
        <v>77.414190939999997</v>
      </c>
      <c r="BS86" s="157">
        <f>HLOOKUP(BS$1,[5]DatosVinculos!$B$1:$DH$127,$DF86,FALSE)</f>
        <v>77.568580792883694</v>
      </c>
      <c r="BT86" s="157">
        <f>HLOOKUP(BT$1,[5]DatosVinculos!$B$1:$DH$127,$DF86,FALSE)</f>
        <v>331147.06959251314</v>
      </c>
      <c r="BU86" s="157">
        <f>HLOOKUP(BU$1,[5]DatosVinculos!$B$1:$DH$127,$DF86,FALSE)</f>
        <v>331807.48787976499</v>
      </c>
      <c r="BV86" s="157">
        <f>HLOOKUP(BV$1,[5]DatosVinculos!$B$1:$DH$127,$DF86,FALSE)</f>
        <v>98.925644777395533</v>
      </c>
      <c r="BW86" s="157">
        <f>HLOOKUP(BW$1,[5]DatosVinculos!$B$1:$DH$127,$DF86,FALSE)</f>
        <v>99.309923926531894</v>
      </c>
      <c r="BX86" s="157">
        <f>HLOOKUP(BX$1,[5]DatosVinculos!$B$1:$DH$127,$DF86,FALSE)</f>
        <v>1023589.4090772293</v>
      </c>
      <c r="BY86" s="157">
        <f>HLOOKUP(BY$1,[5]DatosVinculos!$B$1:$DH$127,$DF86,FALSE)</f>
        <v>1027565.56782001</v>
      </c>
      <c r="BZ86" s="157">
        <f>HLOOKUP(BZ$1,[5]DatosVinculos!$B$1:$DH$127,$DF86,FALSE)</f>
        <v>76.696601669999993</v>
      </c>
      <c r="CA86" s="157">
        <f>HLOOKUP(CA$1,[5]DatosVinculos!$B$1:$DH$127,$DF86,FALSE)</f>
        <v>76.777237037638599</v>
      </c>
      <c r="CB86" s="157">
        <f>HLOOKUP(CB$1,[5]DatosVinculos!$B$1:$DH$127,$DF86,FALSE)</f>
        <v>793584.20517028042</v>
      </c>
      <c r="CC86" s="157">
        <f>HLOOKUP(CC$1,[5]DatosVinculos!$B$1:$DH$127,$DF86,FALSE)</f>
        <v>794418.5440162</v>
      </c>
      <c r="CD86" s="157">
        <f>HLOOKUP(CD$1,[5]DatosVinculos!$B$1:$DH$127,$DF86,FALSE)</f>
        <v>99.794592813565046</v>
      </c>
      <c r="CE86" s="157">
        <f>HLOOKUP(CE$1,[5]DatosVinculos!$B$1:$DH$127,$DF86,FALSE)</f>
        <v>100.26838033586399</v>
      </c>
      <c r="CF86" s="157">
        <f>HLOOKUP(CF$1,[5]DatosVinculos!$B$1:$DH$127,$DF86,FALSE)</f>
        <v>399333.82887438813</v>
      </c>
      <c r="CG86" s="157">
        <f>HLOOKUP(CG$1,[5]DatosVinculos!$B$1:$DH$127,$DF86,FALSE)</f>
        <v>401229.71701810299</v>
      </c>
      <c r="CH86" s="157">
        <f>HLOOKUP(CH$1,[5]DatosVinculos!$B$1:$DH$127,$DF86,FALSE)</f>
        <v>77.37029312333334</v>
      </c>
      <c r="CI86" s="157">
        <f>HLOOKUP(CI$1,[5]DatosVinculos!$B$1:$DH$127,$DF86,FALSE)</f>
        <v>77.532093076924795</v>
      </c>
      <c r="CJ86" s="157">
        <f>HLOOKUP(CJ$1,[5]DatosVinculos!$B$1:$DH$127,$DF86,FALSE)</f>
        <v>309601.69807792112</v>
      </c>
      <c r="CK86" s="157">
        <f>HLOOKUP(CK$1,[5]DatosVinculos!$B$1:$DH$127,$DF86,FALSE)</f>
        <v>310249.14994045999</v>
      </c>
      <c r="CL86" s="157">
        <f>HLOOKUP(CL$1,[5]DatosVinculos!$B$1:$DH$127,$DF86,FALSE)</f>
        <v>6501.6151790000004</v>
      </c>
      <c r="CM86" s="157">
        <f>HLOOKUP(CM$1,[5]DatosVinculos!$B$1:$DH$127,$DF86,FALSE)</f>
        <v>6507.6052253381604</v>
      </c>
      <c r="CN86" s="157">
        <f>HLOOKUP(CN$1,[5]DatosVinculos!$B$1:$DH$127,$DF86,FALSE)</f>
        <v>171.38164850000001</v>
      </c>
      <c r="CO86" s="157">
        <f>HLOOKUP(CO$1,[5]DatosVinculos!$B$1:$DH$127,$DF86,FALSE)</f>
        <v>175.07691638011701</v>
      </c>
      <c r="CP86" s="157">
        <f>HLOOKUP(CP$1,[5]DatosVinculos!$B$1:$DH$127,$DF86,FALSE)</f>
        <v>42.601151000000002</v>
      </c>
      <c r="CQ86" s="157">
        <f>HLOOKUP(CQ$1,[5]DatosVinculos!$B$1:$DH$127,$DF86,FALSE)</f>
        <v>42.011228883027499</v>
      </c>
      <c r="CR86" s="157">
        <f>HLOOKUP(CR$1,[5]DatosVinculos!$B$1:$DH$127,$DF86,FALSE)</f>
        <v>42.235087</v>
      </c>
      <c r="CS86" s="157">
        <f>HLOOKUP(CS$1,[5]DatosVinculos!$B$1:$DH$127,$DF86,FALSE)</f>
        <v>41.462434821138601</v>
      </c>
      <c r="CT86" s="157">
        <f>HLOOKUP(CT$1,[5]DatosVinculos!$B$1:$DH$127,$DF86,FALSE)</f>
        <v>6237.7896289999999</v>
      </c>
      <c r="CU86" s="157">
        <f>HLOOKUP(CU$1,[5]DatosVinculos!$B$1:$DH$127,$DF86,FALSE)</f>
        <v>6232.6233650480599</v>
      </c>
      <c r="CV86" s="157">
        <f>HLOOKUP(CV$1,[5]DatosVinculos!$B$1:$DH$127,$DF86,FALSE)</f>
        <v>42.579962760000001</v>
      </c>
      <c r="CW86" s="157">
        <f>HLOOKUP(CW$1,[5]DatosVinculos!$B$1:$DH$127,$DF86,FALSE)</f>
        <v>42.031177307548496</v>
      </c>
      <c r="CX86" s="157">
        <f>HLOOKUP(CX$1,[5]DatosVinculos!$B$1:$DH$127,$DF86,FALSE)</f>
        <v>12306.492190000001</v>
      </c>
      <c r="CY86" s="157">
        <f>HLOOKUP(CY$1,[5]DatosVinculos!$B$1:$DH$127,$DF86,FALSE)</f>
        <v>7121.3106289999996</v>
      </c>
      <c r="CZ86" s="157">
        <f>HLOOKUP(CZ$1,[5]DatosVinculos!$B$1:$DH$127,$DF86,FALSE)</f>
        <v>7129.1765134975203</v>
      </c>
      <c r="DA86" s="157">
        <f>HLOOKUP(DA$1,[5]DatosVinculos!$B$1:$DH$127,$DF86,FALSE)</f>
        <v>8.7019859460000006</v>
      </c>
      <c r="DB86" s="157">
        <f>HLOOKUP(DB$1,[5]DatosVinculos!$B$1:$DH$127,$DF86,FALSE)</f>
        <v>8.8053106203952805</v>
      </c>
      <c r="DC86" s="157">
        <f>HLOOKUP(DC$1,[5]DatosVinculos!$B$1:$DH$127,$DF86,FALSE)</f>
        <v>1.9139735239879534</v>
      </c>
      <c r="DD86" s="157">
        <f>HLOOKUP(DD$1,[5]DatosVinculos!$B$1:$DH$127,$DF86,FALSE)</f>
        <v>1.83235599921474</v>
      </c>
      <c r="DF86">
        <v>86</v>
      </c>
    </row>
    <row r="87" spans="1:110">
      <c r="A87" t="s">
        <v>91</v>
      </c>
      <c r="B87" s="157">
        <f>HLOOKUP(B$1,[5]DatosVinculos!$B$1:$DH$127,$DF87,FALSE)</f>
        <v>20697971.710000001</v>
      </c>
      <c r="C87" s="157">
        <f>HLOOKUP(C$1,[5]DatosVinculos!$B$1:$DH$127,$DF87,FALSE)</f>
        <v>21136879.9409074</v>
      </c>
      <c r="D87" s="157">
        <f>HLOOKUP(D$1,[5]DatosVinculos!$B$1:$DH$127,$DF87,FALSE)</f>
        <v>19290843.73</v>
      </c>
      <c r="E87" s="157">
        <f>HLOOKUP(E$1,[5]DatosVinculos!$B$1:$DH$127,$DF87,FALSE)</f>
        <v>15126617.810000001</v>
      </c>
      <c r="F87" s="157">
        <f>HLOOKUP(F$1,[5]DatosVinculos!$B$1:$DH$127,$DF87,FALSE)</f>
        <v>15269795.744642301</v>
      </c>
      <c r="G87" s="157">
        <f>HLOOKUP(G$1,[5]DatosVinculos!$B$1:$DH$127,$DF87,FALSE)</f>
        <v>3861875.7110000001</v>
      </c>
      <c r="H87" s="157">
        <f>HLOOKUP(H$1,[5]DatosVinculos!$B$1:$DH$127,$DF87,FALSE)</f>
        <v>4089088.3163947002</v>
      </c>
      <c r="I87" s="157">
        <f>HLOOKUP(I$1,[5]DatosVinculos!$B$1:$DH$127,$DF87,FALSE)</f>
        <v>3098280.2280000001</v>
      </c>
      <c r="J87" s="157">
        <f>HLOOKUP(J$1,[5]DatosVinculos!$B$1:$DH$127,$DF87,FALSE)</f>
        <v>3282776.1939190901</v>
      </c>
      <c r="K87" s="157">
        <f>HLOOKUP(K$1,[5]DatosVinculos!$B$1:$DH$127,$DF87,FALSE)</f>
        <v>2814919.9810000001</v>
      </c>
      <c r="L87" s="157">
        <f>HLOOKUP(L$1,[5]DatosVinculos!$B$1:$DH$127,$DF87,FALSE)</f>
        <v>2987290.3037191299</v>
      </c>
      <c r="M87" s="157">
        <f>HLOOKUP(M$1,[5]DatosVinculos!$B$1:$DH$127,$DF87,FALSE)</f>
        <v>13662009.315577827</v>
      </c>
      <c r="N87" s="157">
        <f>HLOOKUP(N$1,[5]DatosVinculos!$B$1:$DH$127,$DF87,FALSE)</f>
        <v>14644600.244353101</v>
      </c>
      <c r="O87" s="157">
        <f>HLOOKUP(O$1,[5]DatosVinculos!$B$1:$DH$127,$DF87,FALSE)</f>
        <v>1907020.9260000009</v>
      </c>
      <c r="P87" s="157">
        <f>HLOOKUP(P$1,[5]DatosVinculos!$B$1:$DH$127,$DF87,FALSE)</f>
        <v>2391375.3732662699</v>
      </c>
      <c r="Q87" s="157">
        <f>HLOOKUP(Q$1,[5]DatosVinculos!$B$1:$DH$127,$DF87,FALSE)</f>
        <v>11731047.838665053</v>
      </c>
      <c r="R87" s="157">
        <f>HLOOKUP(R$1,[5]DatosVinculos!$B$1:$DH$127,$DF87,FALSE)</f>
        <v>12249800.672890401</v>
      </c>
      <c r="S87" s="157">
        <f>HLOOKUP(S$1,[5]DatosVinculos!$B$1:$DH$127,$DF87,FALSE)</f>
        <v>900576.85700000008</v>
      </c>
      <c r="T87" s="157">
        <f>HLOOKUP(T$1,[5]DatosVinculos!$B$1:$DH$127,$DF87,FALSE)</f>
        <v>991456.89850168698</v>
      </c>
      <c r="U87" s="157">
        <f>HLOOKUP(U$1,[5]DatosVinculos!$B$1:$DH$127,$DF87,FALSE)</f>
        <v>10855778.1248798</v>
      </c>
      <c r="V87" s="157">
        <f>HLOOKUP(V$1,[5]DatosVinculos!$B$1:$DH$127,$DF87,FALSE)</f>
        <v>11276360.7069814</v>
      </c>
      <c r="W87" s="157">
        <f>HLOOKUP(W$1,[5]DatosVinculos!$B$1:$DH$127,$DF87,FALSE)</f>
        <v>4243310.3028111299</v>
      </c>
      <c r="X87" s="157">
        <f>HLOOKUP(X$1,[5]DatosVinculos!$B$1:$DH$127,$DF87,FALSE)</f>
        <v>4319198.98303835</v>
      </c>
      <c r="Y87" s="157">
        <f>HLOOKUP(Y$1,[5]DatosVinculos!$B$1:$DH$127,$DF87,FALSE)</f>
        <v>2915644.8304464477</v>
      </c>
      <c r="Z87" s="157">
        <f>HLOOKUP(Z$1,[5]DatosVinculos!$B$1:$DH$127,$DF87,FALSE)</f>
        <v>2289126.6560176527</v>
      </c>
      <c r="AA87" s="157">
        <f>HLOOKUP(AA$1,[5]DatosVinculos!$B$1:$DH$127,$DF87,FALSE)</f>
        <v>1198.16274</v>
      </c>
      <c r="AB87" s="157">
        <f>HLOOKUP(AB$1,[5]DatosVinculos!$B$1:$DH$127,$DF87,FALSE)</f>
        <v>77.461497194619142</v>
      </c>
      <c r="AC87" s="157">
        <f>HLOOKUP(AC$1,[5]DatosVinculos!$B$1:$DH$127,$DF87,FALSE)</f>
        <v>77.935767250999007</v>
      </c>
      <c r="AD87" s="157">
        <f>HLOOKUP(AD$1,[5]DatosVinculos!$B$1:$DH$127,$DF87,FALSE)</f>
        <v>84.787074085239041</v>
      </c>
      <c r="AE87" s="157">
        <f>HLOOKUP(AE$1,[5]DatosVinculos!$B$1:$DH$127,$DF87,FALSE)</f>
        <v>84.933660215455006</v>
      </c>
      <c r="AF87" s="157">
        <f>HLOOKUP(AF$1,[5]DatosVinculos!$B$1:$DH$127,$DF87,FALSE)</f>
        <v>110.63866016666668</v>
      </c>
      <c r="AG87" s="157">
        <f>HLOOKUP(AG$1,[5]DatosVinculos!$B$1:$DH$127,$DF87,FALSE)</f>
        <v>110.840194804749</v>
      </c>
      <c r="AH87" s="157">
        <f>HLOOKUP(AH$1,[5]DatosVinculos!$B$1:$DH$127,$DF87,FALSE)</f>
        <v>71.034025543333328</v>
      </c>
      <c r="AI87" s="157">
        <f>HLOOKUP(AI$1,[5]DatosVinculos!$B$1:$DH$127,$DF87,FALSE)</f>
        <v>71.164826807209593</v>
      </c>
      <c r="AJ87" s="157">
        <f>HLOOKUP(AJ$1,[5]DatosVinculos!$B$1:$DH$127,$DF87,FALSE)</f>
        <v>3</v>
      </c>
      <c r="AK87" s="157">
        <f>HLOOKUP(AK$1,[5]DatosVinculos!$B$1:$DH$127,$DF87,FALSE)</f>
        <v>3</v>
      </c>
      <c r="AL87" s="157">
        <f>HLOOKUP(AL$1,[5]DatosVinculos!$B$1:$DH$127,$DF87,FALSE)</f>
        <v>4.6366666666666703</v>
      </c>
      <c r="AM87" s="157">
        <f>HLOOKUP(AM$1,[5]DatosVinculos!$B$1:$DH$127,$DF87,FALSE)</f>
        <v>89.574733269999996</v>
      </c>
      <c r="AN87" s="157">
        <f>HLOOKUP(AN$1,[5]DatosVinculos!$B$1:$DH$127,$DF87,FALSE)</f>
        <v>526.37400000000002</v>
      </c>
      <c r="AO87" s="157">
        <f>HLOOKUP(AO$1,[5]DatosVinculos!$B$1:$DH$127,$DF87,FALSE)</f>
        <v>2.2407057969699702</v>
      </c>
      <c r="AP87" s="157">
        <f>HLOOKUP(AP$1,[5]DatosVinculos!$B$1:$DH$127,$DF87,FALSE)</f>
        <v>63.33</v>
      </c>
      <c r="AQ87" s="157">
        <f>HLOOKUP(AQ$1,[5]DatosVinculos!$B$1:$DH$127,$DF87,FALSE)</f>
        <v>188.64967830000001</v>
      </c>
      <c r="AR87" s="157">
        <f>HLOOKUP(AR$1,[5]DatosVinculos!$B$1:$DH$127,$DF87,FALSE)</f>
        <v>129.66093470000001</v>
      </c>
      <c r="AS87" s="157">
        <f>HLOOKUP(AS$1,[5]DatosVinculos!$B$1:$DH$127,$DF87,FALSE)</f>
        <v>4.7654418749999996</v>
      </c>
      <c r="AT87" s="157">
        <f>HLOOKUP(AT$1,[5]DatosVinculos!$B$1:$DH$127,$DF87,FALSE)</f>
        <v>4.456666666666667</v>
      </c>
      <c r="AU87" s="157">
        <f>HLOOKUP(AU$1,[5]DatosVinculos!$B$1:$DH$127,$DF87,FALSE)</f>
        <v>72.6666666666667</v>
      </c>
      <c r="AV87" s="157">
        <f>HLOOKUP(AV$1,[5]DatosVinculos!$B$1:$DH$127,$DF87,FALSE)</f>
        <v>72.6666666666667</v>
      </c>
      <c r="AW87" s="157">
        <f>HLOOKUP(AW$1,[5]DatosVinculos!$B$1:$DH$127,$DF87,FALSE)</f>
        <v>110.2480632895</v>
      </c>
      <c r="AX87" s="157">
        <f>HLOOKUP(AX$1,[5]DatosVinculos!$B$1:$DH$127,$DF87,FALSE)</f>
        <v>104.38516689590077</v>
      </c>
      <c r="AY87" s="157">
        <f>HLOOKUP(AY$1,[5]DatosVinculos!$B$1:$DH$127,$DF87,FALSE)</f>
        <v>103.546778866976</v>
      </c>
      <c r="AZ87" s="157">
        <f>HLOOKUP(AZ$1,[5]DatosVinculos!$B$1:$DH$127,$DF87,FALSE)</f>
        <v>749358.29655075481</v>
      </c>
      <c r="BA87" s="157">
        <f>HLOOKUP(BA$1,[5]DatosVinculos!$B$1:$DH$127,$DF87,FALSE)</f>
        <v>743339.69214700395</v>
      </c>
      <c r="BB87" s="157">
        <f>HLOOKUP(BB$1,[5]DatosVinculos!$B$1:$DH$127,$DF87,FALSE)</f>
        <v>80.858313126666673</v>
      </c>
      <c r="BC87" s="157">
        <f>HLOOKUP(BC$1,[5]DatosVinculos!$B$1:$DH$127,$DF87,FALSE)</f>
        <v>80.680427927162299</v>
      </c>
      <c r="BD87" s="157">
        <f>HLOOKUP(BD$1,[5]DatosVinculos!$B$1:$DH$127,$DF87,FALSE)</f>
        <v>580464.15586030867</v>
      </c>
      <c r="BE87" s="157">
        <f>HLOOKUP(BE$1,[5]DatosVinculos!$B$1:$DH$127,$DF87,FALSE)</f>
        <v>579187.15689481294</v>
      </c>
      <c r="BF87" s="157">
        <f>HLOOKUP(BF$1,[5]DatosVinculos!$B$1:$DH$127,$DF87,FALSE)</f>
        <v>104.42346167168095</v>
      </c>
      <c r="BG87" s="157">
        <f>HLOOKUP(BG$1,[5]DatosVinculos!$B$1:$DH$127,$DF87,FALSE)</f>
        <v>103.576871490247</v>
      </c>
      <c r="BH87" s="157">
        <f>HLOOKUP(BH$1,[5]DatosVinculos!$B$1:$DH$127,$DF87,FALSE)</f>
        <v>697998.17960562091</v>
      </c>
      <c r="BI87" s="157">
        <f>HLOOKUP(BI$1,[5]DatosVinculos!$B$1:$DH$127,$DF87,FALSE)</f>
        <v>692339.31333039002</v>
      </c>
      <c r="BJ87" s="157">
        <f>HLOOKUP(BJ$1,[5]DatosVinculos!$B$1:$DH$127,$DF87,FALSE)</f>
        <v>80.887976833333326</v>
      </c>
      <c r="BK87" s="157">
        <f>HLOOKUP(BK$1,[5]DatosVinculos!$B$1:$DH$127,$DF87,FALSE)</f>
        <v>80.679717812636895</v>
      </c>
      <c r="BL87" s="157">
        <f>HLOOKUP(BL$1,[5]DatosVinculos!$B$1:$DH$127,$DF87,FALSE)</f>
        <v>540679.84031370073</v>
      </c>
      <c r="BM87" s="157">
        <f>HLOOKUP(BM$1,[5]DatosVinculos!$B$1:$DH$127,$DF87,FALSE)</f>
        <v>539287.77367495501</v>
      </c>
      <c r="BN87" s="157">
        <f>HLOOKUP(BN$1,[5]DatosVinculos!$B$1:$DH$127,$DF87,FALSE)</f>
        <v>101.4001864125982</v>
      </c>
      <c r="BO87" s="157">
        <f>HLOOKUP(BO$1,[5]DatosVinculos!$B$1:$DH$127,$DF87,FALSE)</f>
        <v>100.573977414382</v>
      </c>
      <c r="BP87" s="157">
        <f>HLOOKUP(BP$1,[5]DatosVinculos!$B$1:$DH$127,$DF87,FALSE)</f>
        <v>433749.60299838876</v>
      </c>
      <c r="BQ87" s="157">
        <f>HLOOKUP(BQ$1,[5]DatosVinculos!$B$1:$DH$127,$DF87,FALSE)</f>
        <v>430215.41003601102</v>
      </c>
      <c r="BR87" s="157">
        <f>HLOOKUP(BR$1,[5]DatosVinculos!$B$1:$DH$127,$DF87,FALSE)</f>
        <v>78.546102553333341</v>
      </c>
      <c r="BS87" s="157">
        <f>HLOOKUP(BS$1,[5]DatosVinculos!$B$1:$DH$127,$DF87,FALSE)</f>
        <v>78.3261675044524</v>
      </c>
      <c r="BT87" s="157">
        <f>HLOOKUP(BT$1,[5]DatosVinculos!$B$1:$DH$127,$DF87,FALSE)</f>
        <v>335988.93655826856</v>
      </c>
      <c r="BU87" s="157">
        <f>HLOOKUP(BU$1,[5]DatosVinculos!$B$1:$DH$127,$DF87,FALSE)</f>
        <v>335048.14203387598</v>
      </c>
      <c r="BV87" s="157">
        <f>HLOOKUP(BV$1,[5]DatosVinculos!$B$1:$DH$127,$DF87,FALSE)</f>
        <v>101.3278539867748</v>
      </c>
      <c r="BW87" s="157">
        <f>HLOOKUP(BW$1,[5]DatosVinculos!$B$1:$DH$127,$DF87,FALSE)</f>
        <v>100.527463952245</v>
      </c>
      <c r="BX87" s="157">
        <f>HLOOKUP(BX$1,[5]DatosVinculos!$B$1:$DH$127,$DF87,FALSE)</f>
        <v>1048445.2076989255</v>
      </c>
      <c r="BY87" s="157">
        <f>HLOOKUP(BY$1,[5]DatosVinculos!$B$1:$DH$127,$DF87,FALSE)</f>
        <v>1040163.52538615</v>
      </c>
      <c r="BZ87" s="157">
        <f>HLOOKUP(BZ$1,[5]DatosVinculos!$B$1:$DH$127,$DF87,FALSE)</f>
        <v>78.490072773333338</v>
      </c>
      <c r="CA87" s="157">
        <f>HLOOKUP(CA$1,[5]DatosVinculos!$B$1:$DH$127,$DF87,FALSE)</f>
        <v>78.231517193108303</v>
      </c>
      <c r="CB87" s="157">
        <f>HLOOKUP(CB$1,[5]DatosVinculos!$B$1:$DH$127,$DF87,FALSE)</f>
        <v>812141.35514882207</v>
      </c>
      <c r="CC87" s="157">
        <f>HLOOKUP(CC$1,[5]DatosVinculos!$B$1:$DH$127,$DF87,FALSE)</f>
        <v>809466.06549945497</v>
      </c>
      <c r="CD87" s="157">
        <f>HLOOKUP(CD$1,[5]DatosVinculos!$B$1:$DH$127,$DF87,FALSE)</f>
        <v>101.25687009328186</v>
      </c>
      <c r="CE87" s="157">
        <f>HLOOKUP(CE$1,[5]DatosVinculos!$B$1:$DH$127,$DF87,FALSE)</f>
        <v>100.43368086512299</v>
      </c>
      <c r="CF87" s="157">
        <f>HLOOKUP(CF$1,[5]DatosVinculos!$B$1:$DH$127,$DF87,FALSE)</f>
        <v>405185.21589368518</v>
      </c>
      <c r="CG87" s="157">
        <f>HLOOKUP(CG$1,[5]DatosVinculos!$B$1:$DH$127,$DF87,FALSE)</f>
        <v>401891.17663735198</v>
      </c>
      <c r="CH87" s="157">
        <f>HLOOKUP(CH$1,[5]DatosVinculos!$B$1:$DH$127,$DF87,FALSE)</f>
        <v>78.435087586666668</v>
      </c>
      <c r="CI87" s="157">
        <f>HLOOKUP(CI$1,[5]DatosVinculos!$B$1:$DH$127,$DF87,FALSE)</f>
        <v>78.217538543564103</v>
      </c>
      <c r="CJ87" s="157">
        <f>HLOOKUP(CJ$1,[5]DatosVinculos!$B$1:$DH$127,$DF87,FALSE)</f>
        <v>313862.53464249847</v>
      </c>
      <c r="CK87" s="157">
        <f>HLOOKUP(CK$1,[5]DatosVinculos!$B$1:$DH$127,$DF87,FALSE)</f>
        <v>312991.99957687798</v>
      </c>
      <c r="CL87" s="157">
        <f>HLOOKUP(CL$1,[5]DatosVinculos!$B$1:$DH$127,$DF87,FALSE)</f>
        <v>6540.631249</v>
      </c>
      <c r="CM87" s="157">
        <f>HLOOKUP(CM$1,[5]DatosVinculos!$B$1:$DH$127,$DF87,FALSE)</f>
        <v>6535.5255232282998</v>
      </c>
      <c r="CN87" s="157">
        <f>HLOOKUP(CN$1,[5]DatosVinculos!$B$1:$DH$127,$DF87,FALSE)</f>
        <v>180.51900040000001</v>
      </c>
      <c r="CO87" s="157">
        <f>HLOOKUP(CO$1,[5]DatosVinculos!$B$1:$DH$127,$DF87,FALSE)</f>
        <v>180.321457069411</v>
      </c>
      <c r="CP87" s="157">
        <f>HLOOKUP(CP$1,[5]DatosVinculos!$B$1:$DH$127,$DF87,FALSE)</f>
        <v>41.506787000000003</v>
      </c>
      <c r="CQ87" s="157">
        <f>HLOOKUP(CQ$1,[5]DatosVinculos!$B$1:$DH$127,$DF87,FALSE)</f>
        <v>42.212068693490501</v>
      </c>
      <c r="CR87" s="157">
        <f>HLOOKUP(CR$1,[5]DatosVinculos!$B$1:$DH$127,$DF87,FALSE)</f>
        <v>39.896751000000002</v>
      </c>
      <c r="CS87" s="157">
        <f>HLOOKUP(CS$1,[5]DatosVinculos!$B$1:$DH$127,$DF87,FALSE)</f>
        <v>40.889406919883903</v>
      </c>
      <c r="CT87" s="157">
        <f>HLOOKUP(CT$1,[5]DatosVinculos!$B$1:$DH$127,$DF87,FALSE)</f>
        <v>6265.5514910000002</v>
      </c>
      <c r="CU87" s="157">
        <f>HLOOKUP(CU$1,[5]DatosVinculos!$B$1:$DH$127,$DF87,FALSE)</f>
        <v>6266.2438254395902</v>
      </c>
      <c r="CV87" s="157">
        <f>HLOOKUP(CV$1,[5]DatosVinculos!$B$1:$DH$127,$DF87,FALSE)</f>
        <v>41.608747999999999</v>
      </c>
      <c r="CW87" s="157">
        <f>HLOOKUP(CW$1,[5]DatosVinculos!$B$1:$DH$127,$DF87,FALSE)</f>
        <v>42.2531454692785</v>
      </c>
      <c r="CX87" s="157">
        <f>HLOOKUP(CX$1,[5]DatosVinculos!$B$1:$DH$127,$DF87,FALSE)</f>
        <v>12331.30449</v>
      </c>
      <c r="CY87" s="157">
        <f>HLOOKUP(CY$1,[5]DatosVinculos!$B$1:$DH$127,$DF87,FALSE)</f>
        <v>7163.6750419999998</v>
      </c>
      <c r="CZ87" s="157">
        <f>HLOOKUP(CZ$1,[5]DatosVinculos!$B$1:$DH$127,$DF87,FALSE)</f>
        <v>7156.4304868497102</v>
      </c>
      <c r="DA87" s="157">
        <f>HLOOKUP(DA$1,[5]DatosVinculos!$B$1:$DH$127,$DF87,FALSE)</f>
        <v>8.6972648679999995</v>
      </c>
      <c r="DB87" s="157">
        <f>HLOOKUP(DB$1,[5]DatosVinculos!$B$1:$DH$127,$DF87,FALSE)</f>
        <v>8.6545836015365794</v>
      </c>
      <c r="DC87" s="157">
        <f>HLOOKUP(DC$1,[5]DatosVinculos!$B$1:$DH$127,$DF87,FALSE)</f>
        <v>1.9561654110738391</v>
      </c>
      <c r="DD87" s="157">
        <f>HLOOKUP(DD$1,[5]DatosVinculos!$B$1:$DH$127,$DF87,FALSE)</f>
        <v>1.73425776145091</v>
      </c>
      <c r="DF87">
        <v>87</v>
      </c>
    </row>
    <row r="88" spans="1:110">
      <c r="A88" t="s">
        <v>92</v>
      </c>
      <c r="B88" s="157">
        <f>HLOOKUP(B$1,[5]DatosVinculos!$B$1:$DH$127,$DF88,FALSE)</f>
        <v>21380723.41</v>
      </c>
      <c r="C88" s="157">
        <f>HLOOKUP(C$1,[5]DatosVinculos!$B$1:$DH$127,$DF88,FALSE)</f>
        <v>21387190.323920399</v>
      </c>
      <c r="D88" s="157">
        <f>HLOOKUP(D$1,[5]DatosVinculos!$B$1:$DH$127,$DF88,FALSE)</f>
        <v>20539883.690000001</v>
      </c>
      <c r="E88" s="157">
        <f>HLOOKUP(E$1,[5]DatosVinculos!$B$1:$DH$127,$DF88,FALSE)</f>
        <v>15428089.76</v>
      </c>
      <c r="F88" s="157">
        <f>HLOOKUP(F$1,[5]DatosVinculos!$B$1:$DH$127,$DF88,FALSE)</f>
        <v>15435670.4959096</v>
      </c>
      <c r="G88" s="157">
        <f>HLOOKUP(G$1,[5]DatosVinculos!$B$1:$DH$127,$DF88,FALSE)</f>
        <v>4167048.6490000002</v>
      </c>
      <c r="H88" s="157">
        <f>HLOOKUP(H$1,[5]DatosVinculos!$B$1:$DH$127,$DF88,FALSE)</f>
        <v>4126052.0846895501</v>
      </c>
      <c r="I88" s="157">
        <f>HLOOKUP(I$1,[5]DatosVinculos!$B$1:$DH$127,$DF88,FALSE)</f>
        <v>3334499.3769999999</v>
      </c>
      <c r="J88" s="157">
        <f>HLOOKUP(J$1,[5]DatosVinculos!$B$1:$DH$127,$DF88,FALSE)</f>
        <v>3312136.0314827901</v>
      </c>
      <c r="K88" s="157">
        <f>HLOOKUP(K$1,[5]DatosVinculos!$B$1:$DH$127,$DF88,FALSE)</f>
        <v>3049579.9530000002</v>
      </c>
      <c r="L88" s="157">
        <f>HLOOKUP(L$1,[5]DatosVinculos!$B$1:$DH$127,$DF88,FALSE)</f>
        <v>3018819.5191064901</v>
      </c>
      <c r="M88" s="157">
        <f>HLOOKUP(M$1,[5]DatosVinculos!$B$1:$DH$127,$DF88,FALSE)</f>
        <v>14848762.024546552</v>
      </c>
      <c r="N88" s="157">
        <f>HLOOKUP(N$1,[5]DatosVinculos!$B$1:$DH$127,$DF88,FALSE)</f>
        <v>14885438.3996838</v>
      </c>
      <c r="O88" s="157">
        <f>HLOOKUP(O$1,[5]DatosVinculos!$B$1:$DH$127,$DF88,FALSE)</f>
        <v>2522483.3770000013</v>
      </c>
      <c r="P88" s="157">
        <f>HLOOKUP(P$1,[5]DatosVinculos!$B$1:$DH$127,$DF88,FALSE)</f>
        <v>2428252.0840916899</v>
      </c>
      <c r="Q88" s="157">
        <f>HLOOKUP(Q$1,[5]DatosVinculos!$B$1:$DH$127,$DF88,FALSE)</f>
        <v>12339769.541837011</v>
      </c>
      <c r="R88" s="157">
        <f>HLOOKUP(R$1,[5]DatosVinculos!$B$1:$DH$127,$DF88,FALSE)</f>
        <v>12460864.711213199</v>
      </c>
      <c r="S88" s="157">
        <f>HLOOKUP(S$1,[5]DatosVinculos!$B$1:$DH$127,$DF88,FALSE)</f>
        <v>1057847.906</v>
      </c>
      <c r="T88" s="157">
        <f>HLOOKUP(T$1,[5]DatosVinculos!$B$1:$DH$127,$DF88,FALSE)</f>
        <v>1048605.2923777101</v>
      </c>
      <c r="U88" s="157">
        <f>HLOOKUP(U$1,[5]DatosVinculos!$B$1:$DH$127,$DF88,FALSE)</f>
        <v>11287262.845875399</v>
      </c>
      <c r="V88" s="157">
        <f>HLOOKUP(V$1,[5]DatosVinculos!$B$1:$DH$127,$DF88,FALSE)</f>
        <v>11423391.0187991</v>
      </c>
      <c r="W88" s="157">
        <f>HLOOKUP(W$1,[5]DatosVinculos!$B$1:$DH$127,$DF88,FALSE)</f>
        <v>4276527.1631434048</v>
      </c>
      <c r="X88" s="157">
        <f>HLOOKUP(X$1,[5]DatosVinculos!$B$1:$DH$127,$DF88,FALSE)</f>
        <v>4349631.9961615698</v>
      </c>
      <c r="Y88" s="157">
        <f>HLOOKUP(Y$1,[5]DatosVinculos!$B$1:$DH$127,$DF88,FALSE)</f>
        <v>3758489.2114994912</v>
      </c>
      <c r="Z88" s="157">
        <f>HLOOKUP(Z$1,[5]DatosVinculos!$B$1:$DH$127,$DF88,FALSE)</f>
        <v>2539017.5639066426</v>
      </c>
      <c r="AA88" s="157">
        <f>HLOOKUP(AA$1,[5]DatosVinculos!$B$1:$DH$127,$DF88,FALSE)</f>
        <v>3007.3697280000001</v>
      </c>
      <c r="AB88" s="157">
        <f>HLOOKUP(AB$1,[5]DatosVinculos!$B$1:$DH$127,$DF88,FALSE)</f>
        <v>78.518211992158527</v>
      </c>
      <c r="AC88" s="157">
        <f>HLOOKUP(AC$1,[5]DatosVinculos!$B$1:$DH$127,$DF88,FALSE)</f>
        <v>78.667389306302098</v>
      </c>
      <c r="AD88" s="157">
        <f>HLOOKUP(AD$1,[5]DatosVinculos!$B$1:$DH$127,$DF88,FALSE)</f>
        <v>85.726597845377626</v>
      </c>
      <c r="AE88" s="157">
        <f>HLOOKUP(AE$1,[5]DatosVinculos!$B$1:$DH$127,$DF88,FALSE)</f>
        <v>85.713659416361494</v>
      </c>
      <c r="AF88" s="157">
        <f>HLOOKUP(AF$1,[5]DatosVinculos!$B$1:$DH$127,$DF88,FALSE)</f>
        <v>110.98477106666667</v>
      </c>
      <c r="AG88" s="157">
        <f>HLOOKUP(AG$1,[5]DatosVinculos!$B$1:$DH$127,$DF88,FALSE)</f>
        <v>110.910651666232</v>
      </c>
      <c r="AH88" s="157">
        <f>HLOOKUP(AH$1,[5]DatosVinculos!$B$1:$DH$127,$DF88,FALSE)</f>
        <v>72.118536226666663</v>
      </c>
      <c r="AI88" s="157">
        <f>HLOOKUP(AI$1,[5]DatosVinculos!$B$1:$DH$127,$DF88,FALSE)</f>
        <v>72.158020516023498</v>
      </c>
      <c r="AJ88" s="157">
        <f>HLOOKUP(AJ$1,[5]DatosVinculos!$B$1:$DH$127,$DF88,FALSE)</f>
        <v>3</v>
      </c>
      <c r="AK88" s="157">
        <f>HLOOKUP(AK$1,[5]DatosVinculos!$B$1:$DH$127,$DF88,FALSE)</f>
        <v>3</v>
      </c>
      <c r="AL88" s="157">
        <f>HLOOKUP(AL$1,[5]DatosVinculos!$B$1:$DH$127,$DF88,FALSE)</f>
        <v>4.96</v>
      </c>
      <c r="AM88" s="157">
        <f>HLOOKUP(AM$1,[5]DatosVinculos!$B$1:$DH$127,$DF88,FALSE)</f>
        <v>90.996022463333304</v>
      </c>
      <c r="AN88" s="157">
        <f>HLOOKUP(AN$1,[5]DatosVinculos!$B$1:$DH$127,$DF88,FALSE)</f>
        <v>526.81754098360705</v>
      </c>
      <c r="AO88" s="157">
        <f>HLOOKUP(AO$1,[5]DatosVinculos!$B$1:$DH$127,$DF88,FALSE)</f>
        <v>3.27062354470955</v>
      </c>
      <c r="AP88" s="157">
        <f>HLOOKUP(AP$1,[5]DatosVinculos!$B$1:$DH$127,$DF88,FALSE)</f>
        <v>70.466666666666697</v>
      </c>
      <c r="AQ88" s="157">
        <f>HLOOKUP(AQ$1,[5]DatosVinculos!$B$1:$DH$127,$DF88,FALSE)</f>
        <v>194.05697343333301</v>
      </c>
      <c r="AR88" s="157">
        <f>HLOOKUP(AR$1,[5]DatosVinculos!$B$1:$DH$127,$DF88,FALSE)</f>
        <v>130.4750004</v>
      </c>
      <c r="AS88" s="157">
        <f>HLOOKUP(AS$1,[5]DatosVinculos!$B$1:$DH$127,$DF88,FALSE)</f>
        <v>5.2236421311475398</v>
      </c>
      <c r="AT88" s="157">
        <f>HLOOKUP(AT$1,[5]DatosVinculos!$B$1:$DH$127,$DF88,FALSE)</f>
        <v>4.9066666666666672</v>
      </c>
      <c r="AU88" s="157">
        <f>HLOOKUP(AU$1,[5]DatosVinculos!$B$1:$DH$127,$DF88,FALSE)</f>
        <v>78.6666666666667</v>
      </c>
      <c r="AV88" s="157">
        <f>HLOOKUP(AV$1,[5]DatosVinculos!$B$1:$DH$127,$DF88,FALSE)</f>
        <v>78.6666666666667</v>
      </c>
      <c r="AW88" s="157">
        <f>HLOOKUP(AW$1,[5]DatosVinculos!$B$1:$DH$127,$DF88,FALSE)</f>
        <v>120.39927583438001</v>
      </c>
      <c r="AX88" s="157">
        <f>HLOOKUP(AX$1,[5]DatosVinculos!$B$1:$DH$127,$DF88,FALSE)</f>
        <v>104.18732231808399</v>
      </c>
      <c r="AY88" s="157">
        <f>HLOOKUP(AY$1,[5]DatosVinculos!$B$1:$DH$127,$DF88,FALSE)</f>
        <v>103.97118588912799</v>
      </c>
      <c r="AZ88" s="157">
        <f>HLOOKUP(AZ$1,[5]DatosVinculos!$B$1:$DH$127,$DF88,FALSE)</f>
        <v>747938.01357163733</v>
      </c>
      <c r="BA88" s="157">
        <f>HLOOKUP(BA$1,[5]DatosVinculos!$B$1:$DH$127,$DF88,FALSE)</f>
        <v>746386.41739084001</v>
      </c>
      <c r="BB88" s="157">
        <f>HLOOKUP(BB$1,[5]DatosVinculos!$B$1:$DH$127,$DF88,FALSE)</f>
        <v>81.806022606666673</v>
      </c>
      <c r="BC88" s="157">
        <f>HLOOKUP(BC$1,[5]DatosVinculos!$B$1:$DH$127,$DF88,FALSE)</f>
        <v>81.8402048749724</v>
      </c>
      <c r="BD88" s="157">
        <f>HLOOKUP(BD$1,[5]DatosVinculos!$B$1:$DH$127,$DF88,FALSE)</f>
        <v>587267.55506611755</v>
      </c>
      <c r="BE88" s="157">
        <f>HLOOKUP(BE$1,[5]DatosVinculos!$B$1:$DH$127,$DF88,FALSE)</f>
        <v>587512.94209830498</v>
      </c>
      <c r="BF88" s="157">
        <f>HLOOKUP(BF$1,[5]DatosVinculos!$B$1:$DH$127,$DF88,FALSE)</f>
        <v>104.1400828869691</v>
      </c>
      <c r="BG88" s="157">
        <f>HLOOKUP(BG$1,[5]DatosVinculos!$B$1:$DH$127,$DF88,FALSE)</f>
        <v>103.935667979299</v>
      </c>
      <c r="BH88" s="157">
        <f>HLOOKUP(BH$1,[5]DatosVinculos!$B$1:$DH$127,$DF88,FALSE)</f>
        <v>696103.98961516051</v>
      </c>
      <c r="BI88" s="157">
        <f>HLOOKUP(BI$1,[5]DatosVinculos!$B$1:$DH$127,$DF88,FALSE)</f>
        <v>694737.61819646298</v>
      </c>
      <c r="BJ88" s="157">
        <f>HLOOKUP(BJ$1,[5]DatosVinculos!$B$1:$DH$127,$DF88,FALSE)</f>
        <v>81.768931049999992</v>
      </c>
      <c r="BK88" s="157">
        <f>HLOOKUP(BK$1,[5]DatosVinculos!$B$1:$DH$127,$DF88,FALSE)</f>
        <v>81.797916743187599</v>
      </c>
      <c r="BL88" s="157">
        <f>HLOOKUP(BL$1,[5]DatosVinculos!$B$1:$DH$127,$DF88,FALSE)</f>
        <v>546568.4062519049</v>
      </c>
      <c r="BM88" s="157">
        <f>HLOOKUP(BM$1,[5]DatosVinculos!$B$1:$DH$127,$DF88,FALSE)</f>
        <v>546762.15544154402</v>
      </c>
      <c r="BN88" s="157">
        <f>HLOOKUP(BN$1,[5]DatosVinculos!$B$1:$DH$127,$DF88,FALSE)</f>
        <v>101.2385262091873</v>
      </c>
      <c r="BO88" s="157">
        <f>HLOOKUP(BO$1,[5]DatosVinculos!$B$1:$DH$127,$DF88,FALSE)</f>
        <v>101.058378771074</v>
      </c>
      <c r="BP88" s="157">
        <f>HLOOKUP(BP$1,[5]DatosVinculos!$B$1:$DH$127,$DF88,FALSE)</f>
        <v>433058.08504826593</v>
      </c>
      <c r="BQ88" s="157">
        <f>HLOOKUP(BQ$1,[5]DatosVinculos!$B$1:$DH$127,$DF88,FALSE)</f>
        <v>432287.486073445</v>
      </c>
      <c r="BR88" s="157">
        <f>HLOOKUP(BR$1,[5]DatosVinculos!$B$1:$DH$127,$DF88,FALSE)</f>
        <v>79.490680626666659</v>
      </c>
      <c r="BS88" s="157">
        <f>HLOOKUP(BS$1,[5]DatosVinculos!$B$1:$DH$127,$DF88,FALSE)</f>
        <v>79.509815618915596</v>
      </c>
      <c r="BT88" s="157">
        <f>HLOOKUP(BT$1,[5]DatosVinculos!$B$1:$DH$127,$DF88,FALSE)</f>
        <v>340029.46526737959</v>
      </c>
      <c r="BU88" s="157">
        <f>HLOOKUP(BU$1,[5]DatosVinculos!$B$1:$DH$127,$DF88,FALSE)</f>
        <v>340111.31714104803</v>
      </c>
      <c r="BV88" s="157">
        <f>HLOOKUP(BV$1,[5]DatosVinculos!$B$1:$DH$127,$DF88,FALSE)</f>
        <v>101.27917424381549</v>
      </c>
      <c r="BW88" s="157">
        <f>HLOOKUP(BW$1,[5]DatosVinculos!$B$1:$DH$127,$DF88,FALSE)</f>
        <v>101.05701424693</v>
      </c>
      <c r="BX88" s="157">
        <f>HLOOKUP(BX$1,[5]DatosVinculos!$B$1:$DH$127,$DF88,FALSE)</f>
        <v>1047941.5155628585</v>
      </c>
      <c r="BY88" s="157">
        <f>HLOOKUP(BY$1,[5]DatosVinculos!$B$1:$DH$127,$DF88,FALSE)</f>
        <v>1045642.8131298301</v>
      </c>
      <c r="BZ88" s="157">
        <f>HLOOKUP(BZ$1,[5]DatosVinculos!$B$1:$DH$127,$DF88,FALSE)</f>
        <v>79.522596736666671</v>
      </c>
      <c r="CA88" s="157">
        <f>HLOOKUP(CA$1,[5]DatosVinculos!$B$1:$DH$127,$DF88,FALSE)</f>
        <v>79.596509874559601</v>
      </c>
      <c r="CB88" s="157">
        <f>HLOOKUP(CB$1,[5]DatosVinculos!$B$1:$DH$127,$DF88,FALSE)</f>
        <v>822824.94074348419</v>
      </c>
      <c r="CC88" s="157">
        <f>HLOOKUP(CC$1,[5]DatosVinculos!$B$1:$DH$127,$DF88,FALSE)</f>
        <v>823589.72428572003</v>
      </c>
      <c r="CD88" s="157">
        <f>HLOOKUP(CD$1,[5]DatosVinculos!$B$1:$DH$127,$DF88,FALSE)</f>
        <v>101.09487059460038</v>
      </c>
      <c r="CE88" s="157">
        <f>HLOOKUP(CE$1,[5]DatosVinculos!$B$1:$DH$127,$DF88,FALSE)</f>
        <v>100.90481174722299</v>
      </c>
      <c r="CF88" s="157">
        <f>HLOOKUP(CF$1,[5]DatosVinculos!$B$1:$DH$127,$DF88,FALSE)</f>
        <v>404536.96554003074</v>
      </c>
      <c r="CG88" s="157">
        <f>HLOOKUP(CG$1,[5]DatosVinculos!$B$1:$DH$127,$DF88,FALSE)</f>
        <v>403776.43408049498</v>
      </c>
      <c r="CH88" s="157">
        <f>HLOOKUP(CH$1,[5]DatosVinculos!$B$1:$DH$127,$DF88,FALSE)</f>
        <v>79.377884806666671</v>
      </c>
      <c r="CI88" s="157">
        <f>HLOOKUP(CI$1,[5]DatosVinculos!$B$1:$DH$127,$DF88,FALSE)</f>
        <v>79.389886413811794</v>
      </c>
      <c r="CJ88" s="157">
        <f>HLOOKUP(CJ$1,[5]DatosVinculos!$B$1:$DH$127,$DF88,FALSE)</f>
        <v>317635.19218936661</v>
      </c>
      <c r="CK88" s="157">
        <f>HLOOKUP(CK$1,[5]DatosVinculos!$B$1:$DH$127,$DF88,FALSE)</f>
        <v>317683.21731333801</v>
      </c>
      <c r="CL88" s="157">
        <f>HLOOKUP(CL$1,[5]DatosVinculos!$B$1:$DH$127,$DF88,FALSE)</f>
        <v>6549.5564059999997</v>
      </c>
      <c r="CM88" s="157">
        <f>HLOOKUP(CM$1,[5]DatosVinculos!$B$1:$DH$127,$DF88,FALSE)</f>
        <v>6548.8031866601204</v>
      </c>
      <c r="CN88" s="157">
        <f>HLOOKUP(CN$1,[5]DatosVinculos!$B$1:$DH$127,$DF88,FALSE)</f>
        <v>175.3849597</v>
      </c>
      <c r="CO88" s="157">
        <f>HLOOKUP(CO$1,[5]DatosVinculos!$B$1:$DH$127,$DF88,FALSE)</f>
        <v>173.93175668631699</v>
      </c>
      <c r="CP88" s="157">
        <f>HLOOKUP(CP$1,[5]DatosVinculos!$B$1:$DH$127,$DF88,FALSE)</f>
        <v>42.559108000000002</v>
      </c>
      <c r="CQ88" s="157">
        <f>HLOOKUP(CQ$1,[5]DatosVinculos!$B$1:$DH$127,$DF88,FALSE)</f>
        <v>42.116207886981002</v>
      </c>
      <c r="CR88" s="157">
        <f>HLOOKUP(CR$1,[5]DatosVinculos!$B$1:$DH$127,$DF88,FALSE)</f>
        <v>42.051456000000002</v>
      </c>
      <c r="CS88" s="157">
        <f>HLOOKUP(CS$1,[5]DatosVinculos!$B$1:$DH$127,$DF88,FALSE)</f>
        <v>41.777241523381697</v>
      </c>
      <c r="CT88" s="157">
        <f>HLOOKUP(CT$1,[5]DatosVinculos!$B$1:$DH$127,$DF88,FALSE)</f>
        <v>6269.9270139999999</v>
      </c>
      <c r="CU88" s="157">
        <f>HLOOKUP(CU$1,[5]DatosVinculos!$B$1:$DH$127,$DF88,FALSE)</f>
        <v>6272.97488896917</v>
      </c>
      <c r="CV88" s="157">
        <f>HLOOKUP(CV$1,[5]DatosVinculos!$B$1:$DH$127,$DF88,FALSE)</f>
        <v>42.535438030000002</v>
      </c>
      <c r="CW88" s="157">
        <f>HLOOKUP(CW$1,[5]DatosVinculos!$B$1:$DH$127,$DF88,FALSE)</f>
        <v>42.116051821028002</v>
      </c>
      <c r="CX88" s="157">
        <f>HLOOKUP(CX$1,[5]DatosVinculos!$B$1:$DH$127,$DF88,FALSE)</f>
        <v>12393.74194</v>
      </c>
      <c r="CY88" s="157">
        <f>HLOOKUP(CY$1,[5]DatosVinculos!$B$1:$DH$127,$DF88,FALSE)</f>
        <v>7139.8954430000003</v>
      </c>
      <c r="CZ88" s="157">
        <f>HLOOKUP(CZ$1,[5]DatosVinculos!$B$1:$DH$127,$DF88,FALSE)</f>
        <v>7137.7797017207804</v>
      </c>
      <c r="DA88" s="157">
        <f>HLOOKUP(DA$1,[5]DatosVinculos!$B$1:$DH$127,$DF88,FALSE)</f>
        <v>8.2681748220000006</v>
      </c>
      <c r="DB88" s="157">
        <f>HLOOKUP(DB$1,[5]DatosVinculos!$B$1:$DH$127,$DF88,FALSE)</f>
        <v>8.1923837024270991</v>
      </c>
      <c r="DC88" s="157">
        <f>HLOOKUP(DC$1,[5]DatosVinculos!$B$1:$DH$127,$DF88,FALSE)</f>
        <v>1.650350964857026</v>
      </c>
      <c r="DD88" s="157">
        <f>HLOOKUP(DD$1,[5]DatosVinculos!$B$1:$DH$127,$DF88,FALSE)</f>
        <v>1.7812729408772201</v>
      </c>
      <c r="DF88">
        <v>88</v>
      </c>
    </row>
    <row r="89" spans="1:110">
      <c r="A89" t="s">
        <v>93</v>
      </c>
      <c r="B89" s="157">
        <f>HLOOKUP(B$1,[5]DatosVinculos!$B$1:$DH$127,$DF89,FALSE)</f>
        <v>21363831.43</v>
      </c>
      <c r="C89" s="157">
        <f>HLOOKUP(C$1,[5]DatosVinculos!$B$1:$DH$127,$DF89,FALSE)</f>
        <v>21698417.3870687</v>
      </c>
      <c r="D89" s="157">
        <f>HLOOKUP(D$1,[5]DatosVinculos!$B$1:$DH$127,$DF89,FALSE)</f>
        <v>20457256.27</v>
      </c>
      <c r="E89" s="157">
        <f>HLOOKUP(E$1,[5]DatosVinculos!$B$1:$DH$127,$DF89,FALSE)</f>
        <v>15453780.640000001</v>
      </c>
      <c r="F89" s="157">
        <f>HLOOKUP(F$1,[5]DatosVinculos!$B$1:$DH$127,$DF89,FALSE)</f>
        <v>15738396.1873578</v>
      </c>
      <c r="G89" s="157">
        <f>HLOOKUP(G$1,[5]DatosVinculos!$B$1:$DH$127,$DF89,FALSE)</f>
        <v>4078239.9539999999</v>
      </c>
      <c r="H89" s="157">
        <f>HLOOKUP(H$1,[5]DatosVinculos!$B$1:$DH$127,$DF89,FALSE)</f>
        <v>4128140.8083686</v>
      </c>
      <c r="I89" s="157">
        <f>HLOOKUP(I$1,[5]DatosVinculos!$B$1:$DH$127,$DF89,FALSE)</f>
        <v>3270967.4449999998</v>
      </c>
      <c r="J89" s="157">
        <f>HLOOKUP(J$1,[5]DatosVinculos!$B$1:$DH$127,$DF89,FALSE)</f>
        <v>3303834.9851680999</v>
      </c>
      <c r="K89" s="157">
        <f>HLOOKUP(K$1,[5]DatosVinculos!$B$1:$DH$127,$DF89,FALSE)</f>
        <v>2972324.4270000001</v>
      </c>
      <c r="L89" s="157">
        <f>HLOOKUP(L$1,[5]DatosVinculos!$B$1:$DH$127,$DF89,FALSE)</f>
        <v>3006292.6407371801</v>
      </c>
      <c r="M89" s="157">
        <f>HLOOKUP(M$1,[5]DatosVinculos!$B$1:$DH$127,$DF89,FALSE)</f>
        <v>15220046.197027741</v>
      </c>
      <c r="N89" s="157">
        <f>HLOOKUP(N$1,[5]DatosVinculos!$B$1:$DH$127,$DF89,FALSE)</f>
        <v>15172646.125631399</v>
      </c>
      <c r="O89" s="157">
        <f>HLOOKUP(O$1,[5]DatosVinculos!$B$1:$DH$127,$DF89,FALSE)</f>
        <v>2544687.9170000013</v>
      </c>
      <c r="P89" s="157">
        <f>HLOOKUP(P$1,[5]DatosVinculos!$B$1:$DH$127,$DF89,FALSE)</f>
        <v>2472589.94212696</v>
      </c>
      <c r="Q89" s="157">
        <f>HLOOKUP(Q$1,[5]DatosVinculos!$B$1:$DH$127,$DF89,FALSE)</f>
        <v>12685596.62160025</v>
      </c>
      <c r="R89" s="157">
        <f>HLOOKUP(R$1,[5]DatosVinculos!$B$1:$DH$127,$DF89,FALSE)</f>
        <v>12718840.987638401</v>
      </c>
      <c r="S89" s="157">
        <f>HLOOKUP(S$1,[5]DatosVinculos!$B$1:$DH$127,$DF89,FALSE)</f>
        <v>1061049.889</v>
      </c>
      <c r="T89" s="157">
        <f>HLOOKUP(T$1,[5]DatosVinculos!$B$1:$DH$127,$DF89,FALSE)</f>
        <v>1088162.897072</v>
      </c>
      <c r="U89" s="157">
        <f>HLOOKUP(U$1,[5]DatosVinculos!$B$1:$DH$127,$DF89,FALSE)</f>
        <v>11635128.2506887</v>
      </c>
      <c r="V89" s="157">
        <f>HLOOKUP(V$1,[5]DatosVinculos!$B$1:$DH$127,$DF89,FALSE)</f>
        <v>11630191.060667999</v>
      </c>
      <c r="W89" s="157">
        <f>HLOOKUP(W$1,[5]DatosVinculos!$B$1:$DH$127,$DF89,FALSE)</f>
        <v>4492648.2633244377</v>
      </c>
      <c r="X89" s="157">
        <f>HLOOKUP(X$1,[5]DatosVinculos!$B$1:$DH$127,$DF89,FALSE)</f>
        <v>4568320.3165835701</v>
      </c>
      <c r="Y89" s="157">
        <f>HLOOKUP(Y$1,[5]DatosVinculos!$B$1:$DH$127,$DF89,FALSE)</f>
        <v>2898364.0881607071</v>
      </c>
      <c r="Z89" s="157">
        <f>HLOOKUP(Z$1,[5]DatosVinculos!$B$1:$DH$127,$DF89,FALSE)</f>
        <v>2095716.5321153393</v>
      </c>
      <c r="AA89" s="157">
        <f>HLOOKUP(AA$1,[5]DatosVinculos!$B$1:$DH$127,$DF89,FALSE)</f>
        <v>1185.627753</v>
      </c>
      <c r="AB89" s="157">
        <f>HLOOKUP(AB$1,[5]DatosVinculos!$B$1:$DH$127,$DF89,FALSE)</f>
        <v>79.460497667815915</v>
      </c>
      <c r="AC89" s="157">
        <f>HLOOKUP(AC$1,[5]DatosVinculos!$B$1:$DH$127,$DF89,FALSE)</f>
        <v>79.018477058015407</v>
      </c>
      <c r="AD89" s="157">
        <f>HLOOKUP(AD$1,[5]DatosVinculos!$B$1:$DH$127,$DF89,FALSE)</f>
        <v>86.507448603832174</v>
      </c>
      <c r="AE89" s="157">
        <f>HLOOKUP(AE$1,[5]DatosVinculos!$B$1:$DH$127,$DF89,FALSE)</f>
        <v>86.405609889013604</v>
      </c>
      <c r="AF89" s="157">
        <f>HLOOKUP(AF$1,[5]DatosVinculos!$B$1:$DH$127,$DF89,FALSE)</f>
        <v>110.90097456666666</v>
      </c>
      <c r="AG89" s="157">
        <f>HLOOKUP(AG$1,[5]DatosVinculos!$B$1:$DH$127,$DF89,FALSE)</f>
        <v>110.837731885461</v>
      </c>
      <c r="AH89" s="157">
        <f>HLOOKUP(AH$1,[5]DatosVinculos!$B$1:$DH$127,$DF89,FALSE)</f>
        <v>73.145433436666664</v>
      </c>
      <c r="AI89" s="157">
        <f>HLOOKUP(AI$1,[5]DatosVinculos!$B$1:$DH$127,$DF89,FALSE)</f>
        <v>72.9949888319113</v>
      </c>
      <c r="AJ89" s="157">
        <f>HLOOKUP(AJ$1,[5]DatosVinculos!$B$1:$DH$127,$DF89,FALSE)</f>
        <v>3</v>
      </c>
      <c r="AK89" s="157">
        <f>HLOOKUP(AK$1,[5]DatosVinculos!$B$1:$DH$127,$DF89,FALSE)</f>
        <v>3</v>
      </c>
      <c r="AL89" s="157">
        <f>HLOOKUP(AL$1,[5]DatosVinculos!$B$1:$DH$127,$DF89,FALSE)</f>
        <v>5.2133333333333303</v>
      </c>
      <c r="AM89" s="157">
        <f>HLOOKUP(AM$1,[5]DatosVinculos!$B$1:$DH$127,$DF89,FALSE)</f>
        <v>93.701873696666695</v>
      </c>
      <c r="AN89" s="157">
        <f>HLOOKUP(AN$1,[5]DatosVinculos!$B$1:$DH$127,$DF89,FALSE)</f>
        <v>539.27467741935504</v>
      </c>
      <c r="AO89" s="157">
        <f>HLOOKUP(AO$1,[5]DatosVinculos!$B$1:$DH$127,$DF89,FALSE)</f>
        <v>3.4791073210559702</v>
      </c>
      <c r="AP89" s="157">
        <f>HLOOKUP(AP$1,[5]DatosVinculos!$B$1:$DH$127,$DF89,FALSE)</f>
        <v>70.42</v>
      </c>
      <c r="AQ89" s="157">
        <f>HLOOKUP(AQ$1,[5]DatosVinculos!$B$1:$DH$127,$DF89,FALSE)</f>
        <v>197.574707066667</v>
      </c>
      <c r="AR89" s="157">
        <f>HLOOKUP(AR$1,[5]DatosVinculos!$B$1:$DH$127,$DF89,FALSE)</f>
        <v>131.90245849999999</v>
      </c>
      <c r="AS89" s="157">
        <f>HLOOKUP(AS$1,[5]DatosVinculos!$B$1:$DH$127,$DF89,FALSE)</f>
        <v>5.4330343750000001</v>
      </c>
      <c r="AT89" s="157">
        <f>HLOOKUP(AT$1,[5]DatosVinculos!$B$1:$DH$127,$DF89,FALSE)</f>
        <v>5.246666666666667</v>
      </c>
      <c r="AU89" s="157">
        <f>HLOOKUP(AU$1,[5]DatosVinculos!$B$1:$DH$127,$DF89,FALSE)</f>
        <v>85.3333333333333</v>
      </c>
      <c r="AV89" s="157">
        <f>HLOOKUP(AV$1,[5]DatosVinculos!$B$1:$DH$127,$DF89,FALSE)</f>
        <v>85.3333333333333</v>
      </c>
      <c r="AW89" s="157">
        <f>HLOOKUP(AW$1,[5]DatosVinculos!$B$1:$DH$127,$DF89,FALSE)</f>
        <v>123.81494164895</v>
      </c>
      <c r="AX89" s="157">
        <f>HLOOKUP(AX$1,[5]DatosVinculos!$B$1:$DH$127,$DF89,FALSE)</f>
        <v>103.77285916924019</v>
      </c>
      <c r="AY89" s="157">
        <f>HLOOKUP(AY$1,[5]DatosVinculos!$B$1:$DH$127,$DF89,FALSE)</f>
        <v>104.412680203356</v>
      </c>
      <c r="AZ89" s="157">
        <f>HLOOKUP(AZ$1,[5]DatosVinculos!$B$1:$DH$127,$DF89,FALSE)</f>
        <v>744962.6732197809</v>
      </c>
      <c r="BA89" s="157">
        <f>HLOOKUP(BA$1,[5]DatosVinculos!$B$1:$DH$127,$DF89,FALSE)</f>
        <v>749555.80857544905</v>
      </c>
      <c r="BB89" s="157">
        <f>HLOOKUP(BB$1,[5]DatosVinculos!$B$1:$DH$127,$DF89,FALSE)</f>
        <v>82.458430340000007</v>
      </c>
      <c r="BC89" s="157">
        <f>HLOOKUP(BC$1,[5]DatosVinculos!$B$1:$DH$127,$DF89,FALSE)</f>
        <v>82.528004225562199</v>
      </c>
      <c r="BD89" s="157">
        <f>HLOOKUP(BD$1,[5]DatosVinculos!$B$1:$DH$127,$DF89,FALSE)</f>
        <v>591951.04757990304</v>
      </c>
      <c r="BE89" s="157">
        <f>HLOOKUP(BE$1,[5]DatosVinculos!$B$1:$DH$127,$DF89,FALSE)</f>
        <v>592450.50329708797</v>
      </c>
      <c r="BF89" s="157">
        <f>HLOOKUP(BF$1,[5]DatosVinculos!$B$1:$DH$127,$DF89,FALSE)</f>
        <v>103.70826391142052</v>
      </c>
      <c r="BG89" s="157">
        <f>HLOOKUP(BG$1,[5]DatosVinculos!$B$1:$DH$127,$DF89,FALSE)</f>
        <v>104.341370090957</v>
      </c>
      <c r="BH89" s="157">
        <f>HLOOKUP(BH$1,[5]DatosVinculos!$B$1:$DH$127,$DF89,FALSE)</f>
        <v>693217.5802390785</v>
      </c>
      <c r="BI89" s="157">
        <f>HLOOKUP(BI$1,[5]DatosVinculos!$B$1:$DH$127,$DF89,FALSE)</f>
        <v>697449.45451548696</v>
      </c>
      <c r="BJ89" s="157">
        <f>HLOOKUP(BJ$1,[5]DatosVinculos!$B$1:$DH$127,$DF89,FALSE)</f>
        <v>82.407102626666671</v>
      </c>
      <c r="BK89" s="157">
        <f>HLOOKUP(BK$1,[5]DatosVinculos!$B$1:$DH$127,$DF89,FALSE)</f>
        <v>82.488551150219394</v>
      </c>
      <c r="BL89" s="157">
        <f>HLOOKUP(BL$1,[5]DatosVinculos!$B$1:$DH$127,$DF89,FALSE)</f>
        <v>550834.13917876291</v>
      </c>
      <c r="BM89" s="157">
        <f>HLOOKUP(BM$1,[5]DatosVinculos!$B$1:$DH$127,$DF89,FALSE)</f>
        <v>551378.56588438805</v>
      </c>
      <c r="BN89" s="157">
        <f>HLOOKUP(BN$1,[5]DatosVinculos!$B$1:$DH$127,$DF89,FALSE)</f>
        <v>101.26612976474168</v>
      </c>
      <c r="BO89" s="157">
        <f>HLOOKUP(BO$1,[5]DatosVinculos!$B$1:$DH$127,$DF89,FALSE)</f>
        <v>101.79514276283</v>
      </c>
      <c r="BP89" s="157">
        <f>HLOOKUP(BP$1,[5]DatosVinculos!$B$1:$DH$127,$DF89,FALSE)</f>
        <v>433176.16206258547</v>
      </c>
      <c r="BQ89" s="157">
        <f>HLOOKUP(BQ$1,[5]DatosVinculos!$B$1:$DH$127,$DF89,FALSE)</f>
        <v>435439.06892622903</v>
      </c>
      <c r="BR89" s="157">
        <f>HLOOKUP(BR$1,[5]DatosVinculos!$B$1:$DH$127,$DF89,FALSE)</f>
        <v>80.46657067999999</v>
      </c>
      <c r="BS89" s="157">
        <f>HLOOKUP(BS$1,[5]DatosVinculos!$B$1:$DH$127,$DF89,FALSE)</f>
        <v>80.5113847571278</v>
      </c>
      <c r="BT89" s="157">
        <f>HLOOKUP(BT$1,[5]DatosVinculos!$B$1:$DH$127,$DF89,FALSE)</f>
        <v>344203.93415327522</v>
      </c>
      <c r="BU89" s="157">
        <f>HLOOKUP(BU$1,[5]DatosVinculos!$B$1:$DH$127,$DF89,FALSE)</f>
        <v>344395.630922471</v>
      </c>
      <c r="BV89" s="157">
        <f>HLOOKUP(BV$1,[5]DatosVinculos!$B$1:$DH$127,$DF89,FALSE)</f>
        <v>100.9903685083968</v>
      </c>
      <c r="BW89" s="157">
        <f>HLOOKUP(BW$1,[5]DatosVinculos!$B$1:$DH$127,$DF89,FALSE)</f>
        <v>101.641470420481</v>
      </c>
      <c r="BX89" s="157">
        <f>HLOOKUP(BX$1,[5]DatosVinculos!$B$1:$DH$127,$DF89,FALSE)</f>
        <v>1044953.2257951188</v>
      </c>
      <c r="BY89" s="157">
        <f>HLOOKUP(BY$1,[5]DatosVinculos!$B$1:$DH$127,$DF89,FALSE)</f>
        <v>1051690.2152170099</v>
      </c>
      <c r="BZ89" s="157">
        <f>HLOOKUP(BZ$1,[5]DatosVinculos!$B$1:$DH$127,$DF89,FALSE)</f>
        <v>80.247449413333342</v>
      </c>
      <c r="CA89" s="157">
        <f>HLOOKUP(CA$1,[5]DatosVinculos!$B$1:$DH$127,$DF89,FALSE)</f>
        <v>80.367494927473601</v>
      </c>
      <c r="CB89" s="157">
        <f>HLOOKUP(CB$1,[5]DatosVinculos!$B$1:$DH$127,$DF89,FALSE)</f>
        <v>830325.03361269762</v>
      </c>
      <c r="CC89" s="157">
        <f>HLOOKUP(CC$1,[5]DatosVinculos!$B$1:$DH$127,$DF89,FALSE)</f>
        <v>831567.15154109197</v>
      </c>
      <c r="CD89" s="157">
        <f>HLOOKUP(CD$1,[5]DatosVinculos!$B$1:$DH$127,$DF89,FALSE)</f>
        <v>101.12929865596291</v>
      </c>
      <c r="CE89" s="157">
        <f>HLOOKUP(CE$1,[5]DatosVinculos!$B$1:$DH$127,$DF89,FALSE)</f>
        <v>101.66600342552</v>
      </c>
      <c r="CF89" s="157">
        <f>HLOOKUP(CF$1,[5]DatosVinculos!$B$1:$DH$127,$DF89,FALSE)</f>
        <v>404674.73141668795</v>
      </c>
      <c r="CG89" s="157">
        <f>HLOOKUP(CG$1,[5]DatosVinculos!$B$1:$DH$127,$DF89,FALSE)</f>
        <v>406822.38656077802</v>
      </c>
      <c r="CH89" s="157">
        <f>HLOOKUP(CH$1,[5]DatosVinculos!$B$1:$DH$127,$DF89,FALSE)</f>
        <v>80.357844</v>
      </c>
      <c r="CI89" s="157">
        <f>HLOOKUP(CI$1,[5]DatosVinculos!$B$1:$DH$127,$DF89,FALSE)</f>
        <v>80.400029192913095</v>
      </c>
      <c r="CJ89" s="157">
        <f>HLOOKUP(CJ$1,[5]DatosVinculos!$B$1:$DH$127,$DF89,FALSE)</f>
        <v>321556.55551959766</v>
      </c>
      <c r="CK89" s="157">
        <f>HLOOKUP(CK$1,[5]DatosVinculos!$B$1:$DH$127,$DF89,FALSE)</f>
        <v>321725.36200665199</v>
      </c>
      <c r="CL89" s="157">
        <f>HLOOKUP(CL$1,[5]DatosVinculos!$B$1:$DH$127,$DF89,FALSE)</f>
        <v>6605.6939149999998</v>
      </c>
      <c r="CM89" s="157">
        <f>HLOOKUP(CM$1,[5]DatosVinculos!$B$1:$DH$127,$DF89,FALSE)</f>
        <v>6604.7926462987998</v>
      </c>
      <c r="CN89" s="157">
        <f>HLOOKUP(CN$1,[5]DatosVinculos!$B$1:$DH$127,$DF89,FALSE)</f>
        <v>173.71152810000001</v>
      </c>
      <c r="CO89" s="157">
        <f>HLOOKUP(CO$1,[5]DatosVinculos!$B$1:$DH$127,$DF89,FALSE)</f>
        <v>171.81085772937999</v>
      </c>
      <c r="CP89" s="157">
        <f>HLOOKUP(CP$1,[5]DatosVinculos!$B$1:$DH$127,$DF89,FALSE)</f>
        <v>41.838557000000002</v>
      </c>
      <c r="CQ89" s="157">
        <f>HLOOKUP(CQ$1,[5]DatosVinculos!$B$1:$DH$127,$DF89,FALSE)</f>
        <v>42.201513541600697</v>
      </c>
      <c r="CR89" s="157">
        <f>HLOOKUP(CR$1,[5]DatosVinculos!$B$1:$DH$127,$DF89,FALSE)</f>
        <v>42.145569999999999</v>
      </c>
      <c r="CS89" s="157">
        <f>HLOOKUP(CS$1,[5]DatosVinculos!$B$1:$DH$127,$DF89,FALSE)</f>
        <v>42.157913616244898</v>
      </c>
      <c r="CT89" s="157">
        <f>HLOOKUP(CT$1,[5]DatosVinculos!$B$1:$DH$127,$DF89,FALSE)</f>
        <v>6325.6652240000003</v>
      </c>
      <c r="CU89" s="157">
        <f>HLOOKUP(CU$1,[5]DatosVinculos!$B$1:$DH$127,$DF89,FALSE)</f>
        <v>6327.6555538413604</v>
      </c>
      <c r="CV89" s="157">
        <f>HLOOKUP(CV$1,[5]DatosVinculos!$B$1:$DH$127,$DF89,FALSE)</f>
        <v>41.839824540000002</v>
      </c>
      <c r="CW89" s="157">
        <f>HLOOKUP(CW$1,[5]DatosVinculos!$B$1:$DH$127,$DF89,FALSE)</f>
        <v>42.201162732997098</v>
      </c>
      <c r="CX89" s="157">
        <f>HLOOKUP(CX$1,[5]DatosVinculos!$B$1:$DH$127,$DF89,FALSE)</f>
        <v>12452.41957</v>
      </c>
      <c r="CY89" s="157">
        <f>HLOOKUP(CY$1,[5]DatosVinculos!$B$1:$DH$127,$DF89,FALSE)</f>
        <v>7133.5054650000002</v>
      </c>
      <c r="CZ89" s="157">
        <f>HLOOKUP(CZ$1,[5]DatosVinculos!$B$1:$DH$127,$DF89,FALSE)</f>
        <v>7136.0164545869102</v>
      </c>
      <c r="DA89" s="157">
        <f>HLOOKUP(DA$1,[5]DatosVinculos!$B$1:$DH$127,$DF89,FALSE)</f>
        <v>7.3990487920000003</v>
      </c>
      <c r="DB89" s="157">
        <f>HLOOKUP(DB$1,[5]DatosVinculos!$B$1:$DH$127,$DF89,FALSE)</f>
        <v>7.4248356265446702</v>
      </c>
      <c r="DC89" s="157">
        <f>HLOOKUP(DC$1,[5]DatosVinculos!$B$1:$DH$127,$DF89,FALSE)</f>
        <v>1.6541656914536338</v>
      </c>
      <c r="DD89" s="157">
        <f>HLOOKUP(DD$1,[5]DatosVinculos!$B$1:$DH$127,$DF89,FALSE)</f>
        <v>1.8252417952225799</v>
      </c>
      <c r="DF89">
        <v>89</v>
      </c>
    </row>
    <row r="90" spans="1:110">
      <c r="A90" t="s">
        <v>94</v>
      </c>
      <c r="B90" s="157">
        <f>HLOOKUP(B$1,[5]DatosVinculos!$B$1:$DH$127,$DF90,FALSE)</f>
        <v>22955161.120000001</v>
      </c>
      <c r="C90" s="157">
        <f>HLOOKUP(C$1,[5]DatosVinculos!$B$1:$DH$127,$DF90,FALSE)</f>
        <v>22129554.272240799</v>
      </c>
      <c r="D90" s="157">
        <f>HLOOKUP(D$1,[5]DatosVinculos!$B$1:$DH$127,$DF90,FALSE)</f>
        <v>21730186.949999999</v>
      </c>
      <c r="E90" s="157">
        <f>HLOOKUP(E$1,[5]DatosVinculos!$B$1:$DH$127,$DF90,FALSE)</f>
        <v>16519388.6</v>
      </c>
      <c r="F90" s="157">
        <f>HLOOKUP(F$1,[5]DatosVinculos!$B$1:$DH$127,$DF90,FALSE)</f>
        <v>16058490.971951799</v>
      </c>
      <c r="G90" s="157">
        <f>HLOOKUP(G$1,[5]DatosVinculos!$B$1:$DH$127,$DF90,FALSE)</f>
        <v>4413929.4400000004</v>
      </c>
      <c r="H90" s="157">
        <f>HLOOKUP(H$1,[5]DatosVinculos!$B$1:$DH$127,$DF90,FALSE)</f>
        <v>4168091.4034006898</v>
      </c>
      <c r="I90" s="157">
        <f>HLOOKUP(I$1,[5]DatosVinculos!$B$1:$DH$127,$DF90,FALSE)</f>
        <v>3595308.9810000001</v>
      </c>
      <c r="J90" s="157">
        <f>HLOOKUP(J$1,[5]DatosVinculos!$B$1:$DH$127,$DF90,FALSE)</f>
        <v>3389326.6365159899</v>
      </c>
      <c r="K90" s="157">
        <f>HLOOKUP(K$1,[5]DatosVinculos!$B$1:$DH$127,$DF90,FALSE)</f>
        <v>3279864.6239999998</v>
      </c>
      <c r="L90" s="157">
        <f>HLOOKUP(L$1,[5]DatosVinculos!$B$1:$DH$127,$DF90,FALSE)</f>
        <v>3094146.99780594</v>
      </c>
      <c r="M90" s="157">
        <f>HLOOKUP(M$1,[5]DatosVinculos!$B$1:$DH$127,$DF90,FALSE)</f>
        <v>16494149.679693915</v>
      </c>
      <c r="N90" s="157">
        <f>HLOOKUP(N$1,[5]DatosVinculos!$B$1:$DH$127,$DF90,FALSE)</f>
        <v>15462846.335723</v>
      </c>
      <c r="O90" s="157">
        <f>HLOOKUP(O$1,[5]DatosVinculos!$B$1:$DH$127,$DF90,FALSE)</f>
        <v>2855392.0740000014</v>
      </c>
      <c r="P90" s="157">
        <f>HLOOKUP(P$1,[5]DatosVinculos!$B$1:$DH$127,$DF90,FALSE)</f>
        <v>2514677.32210853</v>
      </c>
      <c r="Q90" s="157">
        <f>HLOOKUP(Q$1,[5]DatosVinculos!$B$1:$DH$127,$DF90,FALSE)</f>
        <v>13658433.43962572</v>
      </c>
      <c r="R90" s="157">
        <f>HLOOKUP(R$1,[5]DatosVinculos!$B$1:$DH$127,$DF90,FALSE)</f>
        <v>12949023.397188</v>
      </c>
      <c r="S90" s="157">
        <f>HLOOKUP(S$1,[5]DatosVinculos!$B$1:$DH$127,$DF90,FALSE)</f>
        <v>1234276.0930000001</v>
      </c>
      <c r="T90" s="157">
        <f>HLOOKUP(T$1,[5]DatosVinculos!$B$1:$DH$127,$DF90,FALSE)</f>
        <v>1110682.31982068</v>
      </c>
      <c r="U90" s="157">
        <f>HLOOKUP(U$1,[5]DatosVinculos!$B$1:$DH$127,$DF90,FALSE)</f>
        <v>12417867.955232</v>
      </c>
      <c r="V90" s="157">
        <f>HLOOKUP(V$1,[5]DatosVinculos!$B$1:$DH$127,$DF90,FALSE)</f>
        <v>11841448.5173274</v>
      </c>
      <c r="W90" s="157">
        <f>HLOOKUP(W$1,[5]DatosVinculos!$B$1:$DH$127,$DF90,FALSE)</f>
        <v>4733430.2795236073</v>
      </c>
      <c r="X90" s="157">
        <f>HLOOKUP(X$1,[5]DatosVinculos!$B$1:$DH$127,$DF90,FALSE)</f>
        <v>4492292.1658028197</v>
      </c>
      <c r="Y90" s="157">
        <f>HLOOKUP(Y$1,[5]DatosVinculos!$B$1:$DH$127,$DF90,FALSE)</f>
        <v>2589942.14730349</v>
      </c>
      <c r="Z90" s="157">
        <f>HLOOKUP(Z$1,[5]DatosVinculos!$B$1:$DH$127,$DF90,FALSE)</f>
        <v>1731896.8624588533</v>
      </c>
      <c r="AA90" s="157">
        <f>HLOOKUP(AA$1,[5]DatosVinculos!$B$1:$DH$127,$DF90,FALSE)</f>
        <v>1724.4039029999999</v>
      </c>
      <c r="AB90" s="157">
        <f>HLOOKUP(AB$1,[5]DatosVinculos!$B$1:$DH$127,$DF90,FALSE)</f>
        <v>79.271613330629407</v>
      </c>
      <c r="AC90" s="157">
        <f>HLOOKUP(AC$1,[5]DatosVinculos!$B$1:$DH$127,$DF90,FALSE)</f>
        <v>79.069653656000995</v>
      </c>
      <c r="AD90" s="157">
        <f>HLOOKUP(AD$1,[5]DatosVinculos!$B$1:$DH$127,$DF90,FALSE)</f>
        <v>86.649590896908833</v>
      </c>
      <c r="AE90" s="157">
        <f>HLOOKUP(AE$1,[5]DatosVinculos!$B$1:$DH$127,$DF90,FALSE)</f>
        <v>86.640505739162094</v>
      </c>
      <c r="AF90" s="157">
        <f>HLOOKUP(AF$1,[5]DatosVinculos!$B$1:$DH$127,$DF90,FALSE)</f>
        <v>110.45834946666666</v>
      </c>
      <c r="AG90" s="157">
        <f>HLOOKUP(AG$1,[5]DatosVinculos!$B$1:$DH$127,$DF90,FALSE)</f>
        <v>110.39894301702699</v>
      </c>
      <c r="AH90" s="157">
        <f>HLOOKUP(AH$1,[5]DatosVinculos!$B$1:$DH$127,$DF90,FALSE)</f>
        <v>73.47680991</v>
      </c>
      <c r="AI90" s="157">
        <f>HLOOKUP(AI$1,[5]DatosVinculos!$B$1:$DH$127,$DF90,FALSE)</f>
        <v>73.465783493138503</v>
      </c>
      <c r="AJ90" s="157">
        <f>HLOOKUP(AJ$1,[5]DatosVinculos!$B$1:$DH$127,$DF90,FALSE)</f>
        <v>3</v>
      </c>
      <c r="AK90" s="157">
        <f>HLOOKUP(AK$1,[5]DatosVinculos!$B$1:$DH$127,$DF90,FALSE)</f>
        <v>3</v>
      </c>
      <c r="AL90" s="157">
        <f>HLOOKUP(AL$1,[5]DatosVinculos!$B$1:$DH$127,$DF90,FALSE)</f>
        <v>5.25</v>
      </c>
      <c r="AM90" s="157">
        <f>HLOOKUP(AM$1,[5]DatosVinculos!$B$1:$DH$127,$DF90,FALSE)</f>
        <v>92.445106920000001</v>
      </c>
      <c r="AN90" s="157">
        <f>HLOOKUP(AN$1,[5]DatosVinculos!$B$1:$DH$127,$DF90,FALSE)</f>
        <v>528.69327868852497</v>
      </c>
      <c r="AO90" s="157">
        <f>HLOOKUP(AO$1,[5]DatosVinculos!$B$1:$DH$127,$DF90,FALSE)</f>
        <v>3.2061265838096098</v>
      </c>
      <c r="AP90" s="157">
        <f>HLOOKUP(AP$1,[5]DatosVinculos!$B$1:$DH$127,$DF90,FALSE)</f>
        <v>59.993333333333297</v>
      </c>
      <c r="AQ90" s="157">
        <f>HLOOKUP(AQ$1,[5]DatosVinculos!$B$1:$DH$127,$DF90,FALSE)</f>
        <v>198.36741689999999</v>
      </c>
      <c r="AR90" s="157">
        <f>HLOOKUP(AR$1,[5]DatosVinculos!$B$1:$DH$127,$DF90,FALSE)</f>
        <v>133.802728</v>
      </c>
      <c r="AS90" s="157">
        <f>HLOOKUP(AS$1,[5]DatosVinculos!$B$1:$DH$127,$DF90,FALSE)</f>
        <v>5.3688668253968297</v>
      </c>
      <c r="AT90" s="157">
        <f>HLOOKUP(AT$1,[5]DatosVinculos!$B$1:$DH$127,$DF90,FALSE)</f>
        <v>5.246666666666667</v>
      </c>
      <c r="AU90" s="157">
        <f>HLOOKUP(AU$1,[5]DatosVinculos!$B$1:$DH$127,$DF90,FALSE)</f>
        <v>82.3333333333333</v>
      </c>
      <c r="AV90" s="157">
        <f>HLOOKUP(AV$1,[5]DatosVinculos!$B$1:$DH$127,$DF90,FALSE)</f>
        <v>82.3333333333333</v>
      </c>
      <c r="AW90" s="157">
        <f>HLOOKUP(AW$1,[5]DatosVinculos!$B$1:$DH$127,$DF90,FALSE)</f>
        <v>117.83660585003</v>
      </c>
      <c r="AX90" s="157">
        <f>HLOOKUP(AX$1,[5]DatosVinculos!$B$1:$DH$127,$DF90,FALSE)</f>
        <v>105.20551903259445</v>
      </c>
      <c r="AY90" s="157">
        <f>HLOOKUP(AY$1,[5]DatosVinculos!$B$1:$DH$127,$DF90,FALSE)</f>
        <v>105.64909428892101</v>
      </c>
      <c r="AZ90" s="157">
        <f>HLOOKUP(AZ$1,[5]DatosVinculos!$B$1:$DH$127,$DF90,FALSE)</f>
        <v>755247.42522683949</v>
      </c>
      <c r="BA90" s="157">
        <f>HLOOKUP(BA$1,[5]DatosVinculos!$B$1:$DH$127,$DF90,FALSE)</f>
        <v>758431.75503039896</v>
      </c>
      <c r="BB90" s="157">
        <f>HLOOKUP(BB$1,[5]DatosVinculos!$B$1:$DH$127,$DF90,FALSE)</f>
        <v>83.398112249999997</v>
      </c>
      <c r="BC90" s="157">
        <f>HLOOKUP(BC$1,[5]DatosVinculos!$B$1:$DH$127,$DF90,FALSE)</f>
        <v>83.457239650123896</v>
      </c>
      <c r="BD90" s="157">
        <f>HLOOKUP(BD$1,[5]DatosVinculos!$B$1:$DH$127,$DF90,FALSE)</f>
        <v>598696.81861535471</v>
      </c>
      <c r="BE90" s="157">
        <f>HLOOKUP(BE$1,[5]DatosVinculos!$B$1:$DH$127,$DF90,FALSE)</f>
        <v>599121.28129623097</v>
      </c>
      <c r="BF90" s="157">
        <f>HLOOKUP(BF$1,[5]DatosVinculos!$B$1:$DH$127,$DF90,FALSE)</f>
        <v>105.12701685417431</v>
      </c>
      <c r="BG90" s="157">
        <f>HLOOKUP(BG$1,[5]DatosVinculos!$B$1:$DH$127,$DF90,FALSE)</f>
        <v>105.558307857567</v>
      </c>
      <c r="BH90" s="157">
        <f>HLOOKUP(BH$1,[5]DatosVinculos!$B$1:$DH$127,$DF90,FALSE)</f>
        <v>702700.95644112234</v>
      </c>
      <c r="BI90" s="157">
        <f>HLOOKUP(BI$1,[5]DatosVinculos!$B$1:$DH$127,$DF90,FALSE)</f>
        <v>705583.836688173</v>
      </c>
      <c r="BJ90" s="157">
        <f>HLOOKUP(BJ$1,[5]DatosVinculos!$B$1:$DH$127,$DF90,FALSE)</f>
        <v>83.335882306666662</v>
      </c>
      <c r="BK90" s="157">
        <f>HLOOKUP(BK$1,[5]DatosVinculos!$B$1:$DH$127,$DF90,FALSE)</f>
        <v>83.410455313894701</v>
      </c>
      <c r="BL90" s="157">
        <f>HLOOKUP(BL$1,[5]DatosVinculos!$B$1:$DH$127,$DF90,FALSE)</f>
        <v>557042.3850606411</v>
      </c>
      <c r="BM90" s="157">
        <f>HLOOKUP(BM$1,[5]DatosVinculos!$B$1:$DH$127,$DF90,FALSE)</f>
        <v>557540.85372319701</v>
      </c>
      <c r="BN90" s="157">
        <f>HLOOKUP(BN$1,[5]DatosVinculos!$B$1:$DH$127,$DF90,FALSE)</f>
        <v>102.88661632232284</v>
      </c>
      <c r="BO90" s="157">
        <f>HLOOKUP(BO$1,[5]DatosVinculos!$B$1:$DH$127,$DF90,FALSE)</f>
        <v>103.408807099881</v>
      </c>
      <c r="BP90" s="157">
        <f>HLOOKUP(BP$1,[5]DatosVinculos!$B$1:$DH$127,$DF90,FALSE)</f>
        <v>440107.95800776262</v>
      </c>
      <c r="BQ90" s="157">
        <f>HLOOKUP(BQ$1,[5]DatosVinculos!$B$1:$DH$127,$DF90,FALSE)</f>
        <v>442341.68213284301</v>
      </c>
      <c r="BR90" s="157">
        <f>HLOOKUP(BR$1,[5]DatosVinculos!$B$1:$DH$127,$DF90,FALSE)</f>
        <v>81.559880660000005</v>
      </c>
      <c r="BS90" s="157">
        <f>HLOOKUP(BS$1,[5]DatosVinculos!$B$1:$DH$127,$DF90,FALSE)</f>
        <v>81.703627505330104</v>
      </c>
      <c r="BT90" s="157">
        <f>HLOOKUP(BT$1,[5]DatosVinculos!$B$1:$DH$127,$DF90,FALSE)</f>
        <v>348880.67870924243</v>
      </c>
      <c r="BU90" s="157">
        <f>HLOOKUP(BU$1,[5]DatosVinculos!$B$1:$DH$127,$DF90,FALSE)</f>
        <v>349495.570449244</v>
      </c>
      <c r="BV90" s="157">
        <f>HLOOKUP(BV$1,[5]DatosVinculos!$B$1:$DH$127,$DF90,FALSE)</f>
        <v>102.61574674159273</v>
      </c>
      <c r="BW90" s="157">
        <f>HLOOKUP(BW$1,[5]DatosVinculos!$B$1:$DH$127,$DF90,FALSE)</f>
        <v>103.098254926281</v>
      </c>
      <c r="BX90" s="157">
        <f>HLOOKUP(BX$1,[5]DatosVinculos!$B$1:$DH$127,$DF90,FALSE)</f>
        <v>1061771.1090546895</v>
      </c>
      <c r="BY90" s="157">
        <f>HLOOKUP(BY$1,[5]DatosVinculos!$B$1:$DH$127,$DF90,FALSE)</f>
        <v>1066763.6493380901</v>
      </c>
      <c r="BZ90" s="157">
        <f>HLOOKUP(BZ$1,[5]DatosVinculos!$B$1:$DH$127,$DF90,FALSE)</f>
        <v>81.345157973333329</v>
      </c>
      <c r="CA90" s="157">
        <f>HLOOKUP(CA$1,[5]DatosVinculos!$B$1:$DH$127,$DF90,FALSE)</f>
        <v>81.438693833665198</v>
      </c>
      <c r="CB90" s="157">
        <f>HLOOKUP(CB$1,[5]DatosVinculos!$B$1:$DH$127,$DF90,FALSE)</f>
        <v>841683.08802616911</v>
      </c>
      <c r="CC90" s="157">
        <f>HLOOKUP(CC$1,[5]DatosVinculos!$B$1:$DH$127,$DF90,FALSE)</f>
        <v>842650.90902209003</v>
      </c>
      <c r="CD90" s="157">
        <f>HLOOKUP(CD$1,[5]DatosVinculos!$B$1:$DH$127,$DF90,FALSE)</f>
        <v>102.74664448960988</v>
      </c>
      <c r="CE90" s="157">
        <f>HLOOKUP(CE$1,[5]DatosVinculos!$B$1:$DH$127,$DF90,FALSE)</f>
        <v>103.25315161024599</v>
      </c>
      <c r="CF90" s="157">
        <f>HLOOKUP(CF$1,[5]DatosVinculos!$B$1:$DH$127,$DF90,FALSE)</f>
        <v>411146.63421377511</v>
      </c>
      <c r="CG90" s="157">
        <f>HLOOKUP(CG$1,[5]DatosVinculos!$B$1:$DH$127,$DF90,FALSE)</f>
        <v>413173.45171960501</v>
      </c>
      <c r="CH90" s="157">
        <f>HLOOKUP(CH$1,[5]DatosVinculos!$B$1:$DH$127,$DF90,FALSE)</f>
        <v>81.448922729999992</v>
      </c>
      <c r="CI90" s="157">
        <f>HLOOKUP(CI$1,[5]DatosVinculos!$B$1:$DH$127,$DF90,FALSE)</f>
        <v>81.597499546378799</v>
      </c>
      <c r="CJ90" s="157">
        <f>HLOOKUP(CJ$1,[5]DatosVinculos!$B$1:$DH$127,$DF90,FALSE)</f>
        <v>325922.57009584107</v>
      </c>
      <c r="CK90" s="157">
        <f>HLOOKUP(CK$1,[5]DatosVinculos!$B$1:$DH$127,$DF90,FALSE)</f>
        <v>326517.10881079</v>
      </c>
      <c r="CL90" s="157">
        <f>HLOOKUP(CL$1,[5]DatosVinculos!$B$1:$DH$127,$DF90,FALSE)</f>
        <v>6640.4406209999997</v>
      </c>
      <c r="CM90" s="157">
        <f>HLOOKUP(CM$1,[5]DatosVinculos!$B$1:$DH$127,$DF90,FALSE)</f>
        <v>6644.92181264791</v>
      </c>
      <c r="CN90" s="157">
        <f>HLOOKUP(CN$1,[5]DatosVinculos!$B$1:$DH$127,$DF90,FALSE)</f>
        <v>169.33369740000001</v>
      </c>
      <c r="CO90" s="157">
        <f>HLOOKUP(CO$1,[5]DatosVinculos!$B$1:$DH$127,$DF90,FALSE)</f>
        <v>172.92274606620899</v>
      </c>
      <c r="CP90" s="157">
        <f>HLOOKUP(CP$1,[5]DatosVinculos!$B$1:$DH$127,$DF90,FALSE)</f>
        <v>42.628843000000003</v>
      </c>
      <c r="CQ90" s="157">
        <f>HLOOKUP(CQ$1,[5]DatosVinculos!$B$1:$DH$127,$DF90,FALSE)</f>
        <v>42.018307173182798</v>
      </c>
      <c r="CR90" s="157">
        <f>HLOOKUP(CR$1,[5]DatosVinculos!$B$1:$DH$127,$DF90,FALSE)</f>
        <v>42.929713999999997</v>
      </c>
      <c r="CS90" s="157">
        <f>HLOOKUP(CS$1,[5]DatosVinculos!$B$1:$DH$127,$DF90,FALSE)</f>
        <v>42.196729627536797</v>
      </c>
      <c r="CT90" s="157">
        <f>HLOOKUP(CT$1,[5]DatosVinculos!$B$1:$DH$127,$DF90,FALSE)</f>
        <v>6364.6037619999997</v>
      </c>
      <c r="CU90" s="157">
        <f>HLOOKUP(CU$1,[5]DatosVinculos!$B$1:$DH$127,$DF90,FALSE)</f>
        <v>6357.6905465619702</v>
      </c>
      <c r="CV90" s="157">
        <f>HLOOKUP(CV$1,[5]DatosVinculos!$B$1:$DH$127,$DF90,FALSE)</f>
        <v>42.581685810000003</v>
      </c>
      <c r="CW90" s="157">
        <f>HLOOKUP(CW$1,[5]DatosVinculos!$B$1:$DH$127,$DF90,FALSE)</f>
        <v>42.0066682564226</v>
      </c>
      <c r="CX90" s="157">
        <f>HLOOKUP(CX$1,[5]DatosVinculos!$B$1:$DH$127,$DF90,FALSE)</f>
        <v>12505.69657</v>
      </c>
      <c r="CY90" s="157">
        <f>HLOOKUP(CY$1,[5]DatosVinculos!$B$1:$DH$127,$DF90,FALSE)</f>
        <v>7116.2145579999997</v>
      </c>
      <c r="CZ90" s="157">
        <f>HLOOKUP(CZ$1,[5]DatosVinculos!$B$1:$DH$127,$DF90,FALSE)</f>
        <v>7122.4783797828204</v>
      </c>
      <c r="DA90" s="157">
        <f>HLOOKUP(DA$1,[5]DatosVinculos!$B$1:$DH$127,$DF90,FALSE)</f>
        <v>6.6857727909999998</v>
      </c>
      <c r="DB90" s="157">
        <f>HLOOKUP(DB$1,[5]DatosVinculos!$B$1:$DH$127,$DF90,FALSE)</f>
        <v>6.7675538581915804</v>
      </c>
      <c r="DC90" s="157">
        <f>HLOOKUP(DC$1,[5]DatosVinculos!$B$1:$DH$127,$DF90,FALSE)</f>
        <v>2.0591472072550365</v>
      </c>
      <c r="DD90" s="157">
        <f>HLOOKUP(DD$1,[5]DatosVinculos!$B$1:$DH$127,$DF90,FALSE)</f>
        <v>1.9837099030445899</v>
      </c>
      <c r="DF90">
        <v>90</v>
      </c>
    </row>
    <row r="91" spans="1:110">
      <c r="A91" t="s">
        <v>95</v>
      </c>
      <c r="B91" s="157">
        <f>HLOOKUP(B$1,[5]DatosVinculos!$B$1:$DH$127,$DF91,FALSE)</f>
        <v>21902223.559999999</v>
      </c>
      <c r="C91" s="157">
        <f>HLOOKUP(C$1,[5]DatosVinculos!$B$1:$DH$127,$DF91,FALSE)</f>
        <v>22385917.4484412</v>
      </c>
      <c r="D91" s="157">
        <f>HLOOKUP(D$1,[5]DatosVinculos!$B$1:$DH$127,$DF91,FALSE)</f>
        <v>21875158.66</v>
      </c>
      <c r="E91" s="157">
        <f>HLOOKUP(E$1,[5]DatosVinculos!$B$1:$DH$127,$DF91,FALSE)</f>
        <v>16136240.02</v>
      </c>
      <c r="F91" s="157">
        <f>HLOOKUP(F$1,[5]DatosVinculos!$B$1:$DH$127,$DF91,FALSE)</f>
        <v>16294842.480641199</v>
      </c>
      <c r="G91" s="157">
        <f>HLOOKUP(G$1,[5]DatosVinculos!$B$1:$DH$127,$DF91,FALSE)</f>
        <v>3975686.949</v>
      </c>
      <c r="H91" s="157">
        <f>HLOOKUP(H$1,[5]DatosVinculos!$B$1:$DH$127,$DF91,FALSE)</f>
        <v>4221746.5205420004</v>
      </c>
      <c r="I91" s="157">
        <f>HLOOKUP(I$1,[5]DatosVinculos!$B$1:$DH$127,$DF91,FALSE)</f>
        <v>3242443.324</v>
      </c>
      <c r="J91" s="157">
        <f>HLOOKUP(J$1,[5]DatosVinculos!$B$1:$DH$127,$DF91,FALSE)</f>
        <v>3447825.0623180899</v>
      </c>
      <c r="K91" s="157">
        <f>HLOOKUP(K$1,[5]DatosVinculos!$B$1:$DH$127,$DF91,FALSE)</f>
        <v>2953201.969</v>
      </c>
      <c r="L91" s="157">
        <f>HLOOKUP(L$1,[5]DatosVinculos!$B$1:$DH$127,$DF91,FALSE)</f>
        <v>3143557.6227445798</v>
      </c>
      <c r="M91" s="157">
        <f>HLOOKUP(M$1,[5]DatosVinculos!$B$1:$DH$127,$DF91,FALSE)</f>
        <v>14737101.109497694</v>
      </c>
      <c r="N91" s="157">
        <f>HLOOKUP(N$1,[5]DatosVinculos!$B$1:$DH$127,$DF91,FALSE)</f>
        <v>15803268.165190199</v>
      </c>
      <c r="O91" s="157">
        <f>HLOOKUP(O$1,[5]DatosVinculos!$B$1:$DH$127,$DF91,FALSE)</f>
        <v>2068873.0000000012</v>
      </c>
      <c r="P91" s="157">
        <f>HLOOKUP(P$1,[5]DatosVinculos!$B$1:$DH$127,$DF91,FALSE)</f>
        <v>2597996.1477329298</v>
      </c>
      <c r="Q91" s="157">
        <f>HLOOKUP(Q$1,[5]DatosVinculos!$B$1:$DH$127,$DF91,FALSE)</f>
        <v>12649988.982782828</v>
      </c>
      <c r="R91" s="157">
        <f>HLOOKUP(R$1,[5]DatosVinculos!$B$1:$DH$127,$DF91,FALSE)</f>
        <v>13209851.325396599</v>
      </c>
      <c r="S91" s="157">
        <f>HLOOKUP(S$1,[5]DatosVinculos!$B$1:$DH$127,$DF91,FALSE)</f>
        <v>1053666.338</v>
      </c>
      <c r="T91" s="157">
        <f>HLOOKUP(T$1,[5]DatosVinculos!$B$1:$DH$127,$DF91,FALSE)</f>
        <v>1161262.3771622099</v>
      </c>
      <c r="U91" s="157">
        <f>HLOOKUP(U$1,[5]DatosVinculos!$B$1:$DH$127,$DF91,FALSE)</f>
        <v>11606672.0184425</v>
      </c>
      <c r="V91" s="157">
        <f>HLOOKUP(V$1,[5]DatosVinculos!$B$1:$DH$127,$DF91,FALSE)</f>
        <v>12057714.385451101</v>
      </c>
      <c r="W91" s="157">
        <f>HLOOKUP(W$1,[5]DatosVinculos!$B$1:$DH$127,$DF91,FALSE)</f>
        <v>4652214.6440035431</v>
      </c>
      <c r="X91" s="157">
        <f>HLOOKUP(X$1,[5]DatosVinculos!$B$1:$DH$127,$DF91,FALSE)</f>
        <v>4750910.27676237</v>
      </c>
      <c r="Y91" s="157">
        <f>HLOOKUP(Y$1,[5]DatosVinculos!$B$1:$DH$127,$DF91,FALSE)</f>
        <v>3916925.7786296662</v>
      </c>
      <c r="Z91" s="157">
        <f>HLOOKUP(Z$1,[5]DatosVinculos!$B$1:$DH$127,$DF91,FALSE)</f>
        <v>2282012.4112541238</v>
      </c>
      <c r="AA91" s="157">
        <f>HLOOKUP(AA$1,[5]DatosVinculos!$B$1:$DH$127,$DF91,FALSE)</f>
        <v>3124.6033299999999</v>
      </c>
      <c r="AB91" s="157">
        <f>HLOOKUP(AB$1,[5]DatosVinculos!$B$1:$DH$127,$DF91,FALSE)</f>
        <v>79.544107212871012</v>
      </c>
      <c r="AC91" s="157">
        <f>HLOOKUP(AC$1,[5]DatosVinculos!$B$1:$DH$127,$DF91,FALSE)</f>
        <v>79.995378353766299</v>
      </c>
      <c r="AD91" s="157">
        <f>HLOOKUP(AD$1,[5]DatosVinculos!$B$1:$DH$127,$DF91,FALSE)</f>
        <v>86.937354774610967</v>
      </c>
      <c r="AE91" s="157">
        <f>HLOOKUP(AE$1,[5]DatosVinculos!$B$1:$DH$127,$DF91,FALSE)</f>
        <v>87.029766493901803</v>
      </c>
      <c r="AF91" s="157">
        <f>HLOOKUP(AF$1,[5]DatosVinculos!$B$1:$DH$127,$DF91,FALSE)</f>
        <v>109.97760749999999</v>
      </c>
      <c r="AG91" s="157">
        <f>HLOOKUP(AG$1,[5]DatosVinculos!$B$1:$DH$127,$DF91,FALSE)</f>
        <v>110.125504000527</v>
      </c>
      <c r="AH91" s="157">
        <f>HLOOKUP(AH$1,[5]DatosVinculos!$B$1:$DH$127,$DF91,FALSE)</f>
        <v>74.007294549999997</v>
      </c>
      <c r="AI91" s="157">
        <f>HLOOKUP(AI$1,[5]DatosVinculos!$B$1:$DH$127,$DF91,FALSE)</f>
        <v>74.090471594443002</v>
      </c>
      <c r="AJ91" s="157">
        <f>HLOOKUP(AJ$1,[5]DatosVinculos!$B$1:$DH$127,$DF91,FALSE)</f>
        <v>3</v>
      </c>
      <c r="AK91" s="157">
        <f>HLOOKUP(AK$1,[5]DatosVinculos!$B$1:$DH$127,$DF91,FALSE)</f>
        <v>3</v>
      </c>
      <c r="AL91" s="157">
        <f>HLOOKUP(AL$1,[5]DatosVinculos!$B$1:$DH$127,$DF91,FALSE)</f>
        <v>5.03</v>
      </c>
      <c r="AM91" s="157">
        <f>HLOOKUP(AM$1,[5]DatosVinculos!$B$1:$DH$127,$DF91,FALSE)</f>
        <v>94.995940956666601</v>
      </c>
      <c r="AN91" s="157">
        <f>HLOOKUP(AN$1,[5]DatosVinculos!$B$1:$DH$127,$DF91,FALSE)</f>
        <v>540.36374999999998</v>
      </c>
      <c r="AO91" s="157">
        <f>HLOOKUP(AO$1,[5]DatosVinculos!$B$1:$DH$127,$DF91,FALSE)</f>
        <v>2.6911291541927498</v>
      </c>
      <c r="AP91" s="157">
        <f>HLOOKUP(AP$1,[5]DatosVinculos!$B$1:$DH$127,$DF91,FALSE)</f>
        <v>58.03</v>
      </c>
      <c r="AQ91" s="157">
        <f>HLOOKUP(AQ$1,[5]DatosVinculos!$B$1:$DH$127,$DF91,FALSE)</f>
        <v>200.08559579999999</v>
      </c>
      <c r="AR91" s="157">
        <f>HLOOKUP(AR$1,[5]DatosVinculos!$B$1:$DH$127,$DF91,FALSE)</f>
        <v>136.0191446</v>
      </c>
      <c r="AS91" s="157">
        <f>HLOOKUP(AS$1,[5]DatosVinculos!$B$1:$DH$127,$DF91,FALSE)</f>
        <v>5.3553996875000101</v>
      </c>
      <c r="AT91" s="157">
        <f>HLOOKUP(AT$1,[5]DatosVinculos!$B$1:$DH$127,$DF91,FALSE)</f>
        <v>5.2566666666666668</v>
      </c>
      <c r="AU91" s="157">
        <f>HLOOKUP(AU$1,[5]DatosVinculos!$B$1:$DH$127,$DF91,FALSE)</f>
        <v>82.3333333333333</v>
      </c>
      <c r="AV91" s="157">
        <f>HLOOKUP(AV$1,[5]DatosVinculos!$B$1:$DH$127,$DF91,FALSE)</f>
        <v>82.3333333333333</v>
      </c>
      <c r="AW91" s="157">
        <f>HLOOKUP(AW$1,[5]DatosVinculos!$B$1:$DH$127,$DF91,FALSE)</f>
        <v>122.09294728205001</v>
      </c>
      <c r="AX91" s="157">
        <f>HLOOKUP(AX$1,[5]DatosVinculos!$B$1:$DH$127,$DF91,FALSE)</f>
        <v>106.60952430210729</v>
      </c>
      <c r="AY91" s="157">
        <f>HLOOKUP(AY$1,[5]DatosVinculos!$B$1:$DH$127,$DF91,FALSE)</f>
        <v>105.76142976126</v>
      </c>
      <c r="AZ91" s="157">
        <f>HLOOKUP(AZ$1,[5]DatosVinculos!$B$1:$DH$127,$DF91,FALSE)</f>
        <v>765326.47216805536</v>
      </c>
      <c r="BA91" s="157">
        <f>HLOOKUP(BA$1,[5]DatosVinculos!$B$1:$DH$127,$DF91,FALSE)</f>
        <v>759238.18683781405</v>
      </c>
      <c r="BB91" s="157">
        <f>HLOOKUP(BB$1,[5]DatosVinculos!$B$1:$DH$127,$DF91,FALSE)</f>
        <v>84.801594309999999</v>
      </c>
      <c r="BC91" s="157">
        <f>HLOOKUP(BC$1,[5]DatosVinculos!$B$1:$DH$127,$DF91,FALSE)</f>
        <v>84.621265188593995</v>
      </c>
      <c r="BD91" s="157">
        <f>HLOOKUP(BD$1,[5]DatosVinculos!$B$1:$DH$127,$DF91,FALSE)</f>
        <v>608772.10954984138</v>
      </c>
      <c r="BE91" s="157">
        <f>HLOOKUP(BE$1,[5]DatosVinculos!$B$1:$DH$127,$DF91,FALSE)</f>
        <v>607477.56620387803</v>
      </c>
      <c r="BF91" s="157">
        <f>HLOOKUP(BF$1,[5]DatosVinculos!$B$1:$DH$127,$DF91,FALSE)</f>
        <v>106.43507631151596</v>
      </c>
      <c r="BG91" s="157">
        <f>HLOOKUP(BG$1,[5]DatosVinculos!$B$1:$DH$127,$DF91,FALSE)</f>
        <v>105.61162369057899</v>
      </c>
      <c r="BH91" s="157">
        <f>HLOOKUP(BH$1,[5]DatosVinculos!$B$1:$DH$127,$DF91,FALSE)</f>
        <v>711444.42371776782</v>
      </c>
      <c r="BI91" s="157">
        <f>HLOOKUP(BI$1,[5]DatosVinculos!$B$1:$DH$127,$DF91,FALSE)</f>
        <v>705940.21593431197</v>
      </c>
      <c r="BJ91" s="157">
        <f>HLOOKUP(BJ$1,[5]DatosVinculos!$B$1:$DH$127,$DF91,FALSE)</f>
        <v>84.662831213333334</v>
      </c>
      <c r="BK91" s="157">
        <f>HLOOKUP(BK$1,[5]DatosVinculos!$B$1:$DH$127,$DF91,FALSE)</f>
        <v>84.457241084072905</v>
      </c>
      <c r="BL91" s="157">
        <f>HLOOKUP(BL$1,[5]DatosVinculos!$B$1:$DH$127,$DF91,FALSE)</f>
        <v>565912.11516205361</v>
      </c>
      <c r="BM91" s="157">
        <f>HLOOKUP(BM$1,[5]DatosVinculos!$B$1:$DH$127,$DF91,FALSE)</f>
        <v>564537.88820514595</v>
      </c>
      <c r="BN91" s="157">
        <f>HLOOKUP(BN$1,[5]DatosVinculos!$B$1:$DH$127,$DF91,FALSE)</f>
        <v>104.83040889944633</v>
      </c>
      <c r="BO91" s="157">
        <f>HLOOKUP(BO$1,[5]DatosVinculos!$B$1:$DH$127,$DF91,FALSE)</f>
        <v>103.982198927195</v>
      </c>
      <c r="BP91" s="157">
        <f>HLOOKUP(BP$1,[5]DatosVinculos!$B$1:$DH$127,$DF91,FALSE)</f>
        <v>448422.72831013531</v>
      </c>
      <c r="BQ91" s="157">
        <f>HLOOKUP(BQ$1,[5]DatosVinculos!$B$1:$DH$127,$DF91,FALSE)</f>
        <v>444794.42394871399</v>
      </c>
      <c r="BR91" s="157">
        <f>HLOOKUP(BR$1,[5]DatosVinculos!$B$1:$DH$127,$DF91,FALSE)</f>
        <v>83.386412846666659</v>
      </c>
      <c r="BS91" s="157">
        <f>HLOOKUP(BS$1,[5]DatosVinculos!$B$1:$DH$127,$DF91,FALSE)</f>
        <v>83.170526369216205</v>
      </c>
      <c r="BT91" s="157">
        <f>HLOOKUP(BT$1,[5]DatosVinculos!$B$1:$DH$127,$DF91,FALSE)</f>
        <v>356693.85577389534</v>
      </c>
      <c r="BU91" s="157">
        <f>HLOOKUP(BU$1,[5]DatosVinculos!$B$1:$DH$127,$DF91,FALSE)</f>
        <v>355770.37942539202</v>
      </c>
      <c r="BV91" s="157">
        <f>HLOOKUP(BV$1,[5]DatosVinculos!$B$1:$DH$127,$DF91,FALSE)</f>
        <v>104.80131829699847</v>
      </c>
      <c r="BW91" s="157">
        <f>HLOOKUP(BW$1,[5]DatosVinculos!$B$1:$DH$127,$DF91,FALSE)</f>
        <v>103.83007787291</v>
      </c>
      <c r="BX91" s="157">
        <f>HLOOKUP(BX$1,[5]DatosVinculos!$B$1:$DH$127,$DF91,FALSE)</f>
        <v>1084385.3452512575</v>
      </c>
      <c r="BY91" s="157">
        <f>HLOOKUP(BY$1,[5]DatosVinculos!$B$1:$DH$127,$DF91,FALSE)</f>
        <v>1074335.8640054101</v>
      </c>
      <c r="BZ91" s="157">
        <f>HLOOKUP(BZ$1,[5]DatosVinculos!$B$1:$DH$127,$DF91,FALSE)</f>
        <v>83.363272986666672</v>
      </c>
      <c r="CA91" s="157">
        <f>HLOOKUP(CA$1,[5]DatosVinculos!$B$1:$DH$127,$DF91,FALSE)</f>
        <v>83.038950503983997</v>
      </c>
      <c r="CB91" s="157">
        <f>HLOOKUP(CB$1,[5]DatosVinculos!$B$1:$DH$127,$DF91,FALSE)</f>
        <v>862564.64162732172</v>
      </c>
      <c r="CC91" s="157">
        <f>HLOOKUP(CC$1,[5]DatosVinculos!$B$1:$DH$127,$DF91,FALSE)</f>
        <v>859208.85800609598</v>
      </c>
      <c r="CD91" s="157">
        <f>HLOOKUP(CD$1,[5]DatosVinculos!$B$1:$DH$127,$DF91,FALSE)</f>
        <v>104.69114680044899</v>
      </c>
      <c r="CE91" s="157">
        <f>HLOOKUP(CE$1,[5]DatosVinculos!$B$1:$DH$127,$DF91,FALSE)</f>
        <v>103.865268852472</v>
      </c>
      <c r="CF91" s="157">
        <f>HLOOKUP(CF$1,[5]DatosVinculos!$B$1:$DH$127,$DF91,FALSE)</f>
        <v>418927.67255613435</v>
      </c>
      <c r="CG91" s="157">
        <f>HLOOKUP(CG$1,[5]DatosVinculos!$B$1:$DH$127,$DF91,FALSE)</f>
        <v>415622.87423227401</v>
      </c>
      <c r="CH91" s="157">
        <f>HLOOKUP(CH$1,[5]DatosVinculos!$B$1:$DH$127,$DF91,FALSE)</f>
        <v>83.275638053333324</v>
      </c>
      <c r="CI91" s="157">
        <f>HLOOKUP(CI$1,[5]DatosVinculos!$B$1:$DH$127,$DF91,FALSE)</f>
        <v>83.065696157227094</v>
      </c>
      <c r="CJ91" s="157">
        <f>HLOOKUP(CJ$1,[5]DatosVinculos!$B$1:$DH$127,$DF91,FALSE)</f>
        <v>333232.27700243669</v>
      </c>
      <c r="CK91" s="157">
        <f>HLOOKUP(CK$1,[5]DatosVinculos!$B$1:$DH$127,$DF91,FALSE)</f>
        <v>332392.18237539398</v>
      </c>
      <c r="CL91" s="157">
        <f>HLOOKUP(CL$1,[5]DatosVinculos!$B$1:$DH$127,$DF91,FALSE)</f>
        <v>6719.1459770000001</v>
      </c>
      <c r="CM91" s="157">
        <f>HLOOKUP(CM$1,[5]DatosVinculos!$B$1:$DH$127,$DF91,FALSE)</f>
        <v>6716.5604510316298</v>
      </c>
      <c r="CN91" s="157">
        <f>HLOOKUP(CN$1,[5]DatosVinculos!$B$1:$DH$127,$DF91,FALSE)</f>
        <v>176.78203110000001</v>
      </c>
      <c r="CO91" s="157">
        <f>HLOOKUP(CO$1,[5]DatosVinculos!$B$1:$DH$127,$DF91,FALSE)</f>
        <v>176.36312414646099</v>
      </c>
      <c r="CP91" s="157">
        <f>HLOOKUP(CP$1,[5]DatosVinculos!$B$1:$DH$127,$DF91,FALSE)</f>
        <v>41.039513999999997</v>
      </c>
      <c r="CQ91" s="157">
        <f>HLOOKUP(CQ$1,[5]DatosVinculos!$B$1:$DH$127,$DF91,FALSE)</f>
        <v>41.735737585323697</v>
      </c>
      <c r="CR91" s="157">
        <f>HLOOKUP(CR$1,[5]DatosVinculos!$B$1:$DH$127,$DF91,FALSE)</f>
        <v>41.719347999999997</v>
      </c>
      <c r="CS91" s="157">
        <f>HLOOKUP(CS$1,[5]DatosVinculos!$B$1:$DH$127,$DF91,FALSE)</f>
        <v>42.756773213132497</v>
      </c>
      <c r="CT91" s="157">
        <f>HLOOKUP(CT$1,[5]DatosVinculos!$B$1:$DH$127,$DF91,FALSE)</f>
        <v>6440.5024329999997</v>
      </c>
      <c r="CU91" s="157">
        <f>HLOOKUP(CU$1,[5]DatosVinculos!$B$1:$DH$127,$DF91,FALSE)</f>
        <v>6441.7957502116897</v>
      </c>
      <c r="CV91" s="157">
        <f>HLOOKUP(CV$1,[5]DatosVinculos!$B$1:$DH$127,$DF91,FALSE)</f>
        <v>41.030911379999999</v>
      </c>
      <c r="CW91" s="157">
        <f>HLOOKUP(CW$1,[5]DatosVinculos!$B$1:$DH$127,$DF91,FALSE)</f>
        <v>41.672352330586499</v>
      </c>
      <c r="CX91" s="157">
        <f>HLOOKUP(CX$1,[5]DatosVinculos!$B$1:$DH$127,$DF91,FALSE)</f>
        <v>12558.978569999999</v>
      </c>
      <c r="CY91" s="157">
        <f>HLOOKUP(CY$1,[5]DatosVinculos!$B$1:$DH$127,$DF91,FALSE)</f>
        <v>7229.5678440000002</v>
      </c>
      <c r="CZ91" s="157">
        <f>HLOOKUP(CZ$1,[5]DatosVinculos!$B$1:$DH$127,$DF91,FALSE)</f>
        <v>7222.1656017846899</v>
      </c>
      <c r="DA91" s="157">
        <f>HLOOKUP(DA$1,[5]DatosVinculos!$B$1:$DH$127,$DF91,FALSE)</f>
        <v>7.0601988540000002</v>
      </c>
      <c r="DB91" s="157">
        <f>HLOOKUP(DB$1,[5]DatosVinculos!$B$1:$DH$127,$DF91,FALSE)</f>
        <v>7.0090739305599996</v>
      </c>
      <c r="DC91" s="157">
        <f>HLOOKUP(DC$1,[5]DatosVinculos!$B$1:$DH$127,$DF91,FALSE)</f>
        <v>1.9434080021339659</v>
      </c>
      <c r="DD91" s="157">
        <f>HLOOKUP(DD$1,[5]DatosVinculos!$B$1:$DH$127,$DF91,FALSE)</f>
        <v>1.7330316861695501</v>
      </c>
      <c r="DF91">
        <v>91</v>
      </c>
    </row>
    <row r="92" spans="1:110">
      <c r="A92" t="s">
        <v>96</v>
      </c>
      <c r="B92" s="157">
        <f>HLOOKUP(B$1,[5]DatosVinculos!$B$1:$DH$127,$DF92,FALSE)</f>
        <v>22609852.239999998</v>
      </c>
      <c r="C92" s="157">
        <f>HLOOKUP(C$1,[5]DatosVinculos!$B$1:$DH$127,$DF92,FALSE)</f>
        <v>22617631.253060199</v>
      </c>
      <c r="D92" s="157">
        <f>HLOOKUP(D$1,[5]DatosVinculos!$B$1:$DH$127,$DF92,FALSE)</f>
        <v>22535804.120000001</v>
      </c>
      <c r="E92" s="157">
        <f>HLOOKUP(E$1,[5]DatosVinculos!$B$1:$DH$127,$DF92,FALSE)</f>
        <v>16486974.84</v>
      </c>
      <c r="F92" s="157">
        <f>HLOOKUP(F$1,[5]DatosVinculos!$B$1:$DH$127,$DF92,FALSE)</f>
        <v>16509089.5247327</v>
      </c>
      <c r="G92" s="157">
        <f>HLOOKUP(G$1,[5]DatosVinculos!$B$1:$DH$127,$DF92,FALSE)</f>
        <v>4195199.3360000001</v>
      </c>
      <c r="H92" s="157">
        <f>HLOOKUP(H$1,[5]DatosVinculos!$B$1:$DH$127,$DF92,FALSE)</f>
        <v>4145887.4331010198</v>
      </c>
      <c r="I92" s="157">
        <f>HLOOKUP(I$1,[5]DatosVinculos!$B$1:$DH$127,$DF92,FALSE)</f>
        <v>3467522.4249999998</v>
      </c>
      <c r="J92" s="157">
        <f>HLOOKUP(J$1,[5]DatosVinculos!$B$1:$DH$127,$DF92,FALSE)</f>
        <v>3434257.6814320302</v>
      </c>
      <c r="K92" s="157">
        <f>HLOOKUP(K$1,[5]DatosVinculos!$B$1:$DH$127,$DF92,FALSE)</f>
        <v>3170659.2379999999</v>
      </c>
      <c r="L92" s="157">
        <f>HLOOKUP(L$1,[5]DatosVinculos!$B$1:$DH$127,$DF92,FALSE)</f>
        <v>3130097.6420972398</v>
      </c>
      <c r="M92" s="157">
        <f>HLOOKUP(M$1,[5]DatosVinculos!$B$1:$DH$127,$DF92,FALSE)</f>
        <v>16019793.779204154</v>
      </c>
      <c r="N92" s="157">
        <f>HLOOKUP(N$1,[5]DatosVinculos!$B$1:$DH$127,$DF92,FALSE)</f>
        <v>16067612.520880301</v>
      </c>
      <c r="O92" s="157">
        <f>HLOOKUP(O$1,[5]DatosVinculos!$B$1:$DH$127,$DF92,FALSE)</f>
        <v>2725682.5540000019</v>
      </c>
      <c r="P92" s="157">
        <f>HLOOKUP(P$1,[5]DatosVinculos!$B$1:$DH$127,$DF92,FALSE)</f>
        <v>2624017.5353387902</v>
      </c>
      <c r="Q92" s="157">
        <f>HLOOKUP(Q$1,[5]DatosVinculos!$B$1:$DH$127,$DF92,FALSE)</f>
        <v>13306879.293008912</v>
      </c>
      <c r="R92" s="157">
        <f>HLOOKUP(R$1,[5]DatosVinculos!$B$1:$DH$127,$DF92,FALSE)</f>
        <v>13444358.886851599</v>
      </c>
      <c r="S92" s="157">
        <f>HLOOKUP(S$1,[5]DatosVinculos!$B$1:$DH$127,$DF92,FALSE)</f>
        <v>1183086.0199999998</v>
      </c>
      <c r="T92" s="157">
        <f>HLOOKUP(T$1,[5]DatosVinculos!$B$1:$DH$127,$DF92,FALSE)</f>
        <v>1178579.9239624001</v>
      </c>
      <c r="U92" s="157">
        <f>HLOOKUP(U$1,[5]DatosVinculos!$B$1:$DH$127,$DF92,FALSE)</f>
        <v>12126037.4392842</v>
      </c>
      <c r="V92" s="157">
        <f>HLOOKUP(V$1,[5]DatosVinculos!$B$1:$DH$127,$DF92,FALSE)</f>
        <v>12274159.710607899</v>
      </c>
      <c r="W92" s="157">
        <f>HLOOKUP(W$1,[5]DatosVinculos!$B$1:$DH$127,$DF92,FALSE)</f>
        <v>4726439.9151199479</v>
      </c>
      <c r="X92" s="157">
        <f>HLOOKUP(X$1,[5]DatosVinculos!$B$1:$DH$127,$DF92,FALSE)</f>
        <v>4815965.9295648597</v>
      </c>
      <c r="Y92" s="157">
        <f>HLOOKUP(Y$1,[5]DatosVinculos!$B$1:$DH$127,$DF92,FALSE)</f>
        <v>4192029.3166221483</v>
      </c>
      <c r="Z92" s="157">
        <f>HLOOKUP(Z$1,[5]DatosVinculos!$B$1:$DH$127,$DF92,FALSE)</f>
        <v>2386714.6739464249</v>
      </c>
      <c r="AA92" s="157">
        <f>HLOOKUP(AA$1,[5]DatosVinculos!$B$1:$DH$127,$DF92,FALSE)</f>
        <v>2686.6427549999999</v>
      </c>
      <c r="AB92" s="157">
        <f>HLOOKUP(AB$1,[5]DatosVinculos!$B$1:$DH$127,$DF92,FALSE)</f>
        <v>80.766820523220517</v>
      </c>
      <c r="AC92" s="157">
        <f>HLOOKUP(AC$1,[5]DatosVinculos!$B$1:$DH$127,$DF92,FALSE)</f>
        <v>81.002085261783407</v>
      </c>
      <c r="AD92" s="157">
        <f>HLOOKUP(AD$1,[5]DatosVinculos!$B$1:$DH$127,$DF92,FALSE)</f>
        <v>87.345136417107327</v>
      </c>
      <c r="AE92" s="157">
        <f>HLOOKUP(AE$1,[5]DatosVinculos!$B$1:$DH$127,$DF92,FALSE)</f>
        <v>87.353706726428896</v>
      </c>
      <c r="AF92" s="157">
        <f>HLOOKUP(AF$1,[5]DatosVinculos!$B$1:$DH$127,$DF92,FALSE)</f>
        <v>110.79390663333334</v>
      </c>
      <c r="AG92" s="157">
        <f>HLOOKUP(AG$1,[5]DatosVinculos!$B$1:$DH$127,$DF92,FALSE)</f>
        <v>110.758537222188</v>
      </c>
      <c r="AH92" s="157">
        <f>HLOOKUP(AH$1,[5]DatosVinculos!$B$1:$DH$127,$DF92,FALSE)</f>
        <v>74.252880973333333</v>
      </c>
      <c r="AI92" s="157">
        <f>HLOOKUP(AI$1,[5]DatosVinculos!$B$1:$DH$127,$DF92,FALSE)</f>
        <v>74.329598682793105</v>
      </c>
      <c r="AJ92" s="157">
        <f>HLOOKUP(AJ$1,[5]DatosVinculos!$B$1:$DH$127,$DF92,FALSE)</f>
        <v>3</v>
      </c>
      <c r="AK92" s="157">
        <f>HLOOKUP(AK$1,[5]DatosVinculos!$B$1:$DH$127,$DF92,FALSE)</f>
        <v>3</v>
      </c>
      <c r="AL92" s="157">
        <f>HLOOKUP(AL$1,[5]DatosVinculos!$B$1:$DH$127,$DF92,FALSE)</f>
        <v>5</v>
      </c>
      <c r="AM92" s="157">
        <f>HLOOKUP(AM$1,[5]DatosVinculos!$B$1:$DH$127,$DF92,FALSE)</f>
        <v>94.876382969999995</v>
      </c>
      <c r="AN92" s="157">
        <f>HLOOKUP(AN$1,[5]DatosVinculos!$B$1:$DH$127,$DF92,FALSE)</f>
        <v>526.926774193548</v>
      </c>
      <c r="AO92" s="157">
        <f>HLOOKUP(AO$1,[5]DatosVinculos!$B$1:$DH$127,$DF92,FALSE)</f>
        <v>3.4661646859596602</v>
      </c>
      <c r="AP92" s="157">
        <f>HLOOKUP(AP$1,[5]DatosVinculos!$B$1:$DH$127,$DF92,FALSE)</f>
        <v>64.959999999999994</v>
      </c>
      <c r="AQ92" s="157">
        <f>HLOOKUP(AQ$1,[5]DatosVinculos!$B$1:$DH$127,$DF92,FALSE)</f>
        <v>208.073337333333</v>
      </c>
      <c r="AR92" s="157">
        <f>HLOOKUP(AR$1,[5]DatosVinculos!$B$1:$DH$127,$DF92,FALSE)</f>
        <v>137.32532639999999</v>
      </c>
      <c r="AS92" s="157">
        <f>HLOOKUP(AS$1,[5]DatosVinculos!$B$1:$DH$127,$DF92,FALSE)</f>
        <v>5.3579954098360698</v>
      </c>
      <c r="AT92" s="157">
        <f>HLOOKUP(AT$1,[5]DatosVinculos!$B$1:$DH$127,$DF92,FALSE)</f>
        <v>5.25</v>
      </c>
      <c r="AU92" s="157">
        <f>HLOOKUP(AU$1,[5]DatosVinculos!$B$1:$DH$127,$DF92,FALSE)</f>
        <v>80.6666666666667</v>
      </c>
      <c r="AV92" s="157">
        <f>HLOOKUP(AV$1,[5]DatosVinculos!$B$1:$DH$127,$DF92,FALSE)</f>
        <v>80.6666666666667</v>
      </c>
      <c r="AW92" s="157">
        <f>HLOOKUP(AW$1,[5]DatosVinculos!$B$1:$DH$127,$DF92,FALSE)</f>
        <v>125.02565517168</v>
      </c>
      <c r="AX92" s="157">
        <f>HLOOKUP(AX$1,[5]DatosVinculos!$B$1:$DH$127,$DF92,FALSE)</f>
        <v>106.11332672434047</v>
      </c>
      <c r="AY92" s="157">
        <f>HLOOKUP(AY$1,[5]DatosVinculos!$B$1:$DH$127,$DF92,FALSE)</f>
        <v>105.86274442094199</v>
      </c>
      <c r="AZ92" s="157">
        <f>HLOOKUP(AZ$1,[5]DatosVinculos!$B$1:$DH$127,$DF92,FALSE)</f>
        <v>761764.37821653858</v>
      </c>
      <c r="BA92" s="157">
        <f>HLOOKUP(BA$1,[5]DatosVinculos!$B$1:$DH$127,$DF92,FALSE)</f>
        <v>759965.50263541401</v>
      </c>
      <c r="BB92" s="157">
        <f>HLOOKUP(BB$1,[5]DatosVinculos!$B$1:$DH$127,$DF92,FALSE)</f>
        <v>85.704360146666659</v>
      </c>
      <c r="BC92" s="157">
        <f>HLOOKUP(BC$1,[5]DatosVinculos!$B$1:$DH$127,$DF92,FALSE)</f>
        <v>85.779526355273703</v>
      </c>
      <c r="BD92" s="157">
        <f>HLOOKUP(BD$1,[5]DatosVinculos!$B$1:$DH$127,$DF92,FALSE)</f>
        <v>615252.86816397845</v>
      </c>
      <c r="BE92" s="157">
        <f>HLOOKUP(BE$1,[5]DatosVinculos!$B$1:$DH$127,$DF92,FALSE)</f>
        <v>615792.46994553402</v>
      </c>
      <c r="BF92" s="157">
        <f>HLOOKUP(BF$1,[5]DatosVinculos!$B$1:$DH$127,$DF92,FALSE)</f>
        <v>106.00607588448796</v>
      </c>
      <c r="BG92" s="157">
        <f>HLOOKUP(BG$1,[5]DatosVinculos!$B$1:$DH$127,$DF92,FALSE)</f>
        <v>105.760096164015</v>
      </c>
      <c r="BH92" s="157">
        <f>HLOOKUP(BH$1,[5]DatosVinculos!$B$1:$DH$127,$DF92,FALSE)</f>
        <v>708576.85437729687</v>
      </c>
      <c r="BI92" s="157">
        <f>HLOOKUP(BI$1,[5]DatosVinculos!$B$1:$DH$127,$DF92,FALSE)</f>
        <v>706932.65111052897</v>
      </c>
      <c r="BJ92" s="157">
        <f>HLOOKUP(BJ$1,[5]DatosVinculos!$B$1:$DH$127,$DF92,FALSE)</f>
        <v>85.617737053333343</v>
      </c>
      <c r="BK92" s="157">
        <f>HLOOKUP(BK$1,[5]DatosVinculos!$B$1:$DH$127,$DF92,FALSE)</f>
        <v>85.699195090963201</v>
      </c>
      <c r="BL92" s="157">
        <f>HLOOKUP(BL$1,[5]DatosVinculos!$B$1:$DH$127,$DF92,FALSE)</f>
        <v>572294.99624399294</v>
      </c>
      <c r="BM92" s="157">
        <f>HLOOKUP(BM$1,[5]DatosVinculos!$B$1:$DH$127,$DF92,FALSE)</f>
        <v>572839.48654401302</v>
      </c>
      <c r="BN92" s="157">
        <f>HLOOKUP(BN$1,[5]DatosVinculos!$B$1:$DH$127,$DF92,FALSE)</f>
        <v>104.94597917094475</v>
      </c>
      <c r="BO92" s="157">
        <f>HLOOKUP(BO$1,[5]DatosVinculos!$B$1:$DH$127,$DF92,FALSE)</f>
        <v>104.720379448494</v>
      </c>
      <c r="BP92" s="157">
        <f>HLOOKUP(BP$1,[5]DatosVinculos!$B$1:$DH$127,$DF92,FALSE)</f>
        <v>448917.09189223847</v>
      </c>
      <c r="BQ92" s="157">
        <f>HLOOKUP(BQ$1,[5]DatosVinculos!$B$1:$DH$127,$DF92,FALSE)</f>
        <v>447952.066150809</v>
      </c>
      <c r="BR92" s="157">
        <f>HLOOKUP(BR$1,[5]DatosVinculos!$B$1:$DH$127,$DF92,FALSE)</f>
        <v>84.76153064333333</v>
      </c>
      <c r="BS92" s="157">
        <f>HLOOKUP(BS$1,[5]DatosVinculos!$B$1:$DH$127,$DF92,FALSE)</f>
        <v>84.805438758749304</v>
      </c>
      <c r="BT92" s="157">
        <f>HLOOKUP(BT$1,[5]DatosVinculos!$B$1:$DH$127,$DF92,FALSE)</f>
        <v>362576.06190666516</v>
      </c>
      <c r="BU92" s="157">
        <f>HLOOKUP(BU$1,[5]DatosVinculos!$B$1:$DH$127,$DF92,FALSE)</f>
        <v>362763.88333348301</v>
      </c>
      <c r="BV92" s="157">
        <f>HLOOKUP(BV$1,[5]DatosVinculos!$B$1:$DH$127,$DF92,FALSE)</f>
        <v>103.96371365044936</v>
      </c>
      <c r="BW92" s="157">
        <f>HLOOKUP(BW$1,[5]DatosVinculos!$B$1:$DH$127,$DF92,FALSE)</f>
        <v>103.749414063591</v>
      </c>
      <c r="BX92" s="157">
        <f>HLOOKUP(BX$1,[5]DatosVinculos!$B$1:$DH$127,$DF92,FALSE)</f>
        <v>1075718.6011817008</v>
      </c>
      <c r="BY92" s="157">
        <f>HLOOKUP(BY$1,[5]DatosVinculos!$B$1:$DH$127,$DF92,FALSE)</f>
        <v>1073501.23087751</v>
      </c>
      <c r="BZ92" s="157">
        <f>HLOOKUP(BZ$1,[5]DatosVinculos!$B$1:$DH$127,$DF92,FALSE)</f>
        <v>83.968186013333337</v>
      </c>
      <c r="CA92" s="157">
        <f>HLOOKUP(CA$1,[5]DatosVinculos!$B$1:$DH$127,$DF92,FALSE)</f>
        <v>84.064456915043195</v>
      </c>
      <c r="CB92" s="157">
        <f>HLOOKUP(CB$1,[5]DatosVinculos!$B$1:$DH$127,$DF92,FALSE)</f>
        <v>868823.71195132262</v>
      </c>
      <c r="CC92" s="157">
        <f>HLOOKUP(CC$1,[5]DatosVinculos!$B$1:$DH$127,$DF92,FALSE)</f>
        <v>869819.832578748</v>
      </c>
      <c r="CD92" s="157">
        <f>HLOOKUP(CD$1,[5]DatosVinculos!$B$1:$DH$127,$DF92,FALSE)</f>
        <v>104.84226432105466</v>
      </c>
      <c r="CE92" s="157">
        <f>HLOOKUP(CE$1,[5]DatosVinculos!$B$1:$DH$127,$DF92,FALSE)</f>
        <v>104.610394404574</v>
      </c>
      <c r="CF92" s="157">
        <f>HLOOKUP(CF$1,[5]DatosVinculos!$B$1:$DH$127,$DF92,FALSE)</f>
        <v>419532.37804580148</v>
      </c>
      <c r="CG92" s="157">
        <f>HLOOKUP(CG$1,[5]DatosVinculos!$B$1:$DH$127,$DF92,FALSE)</f>
        <v>418604.53717996401</v>
      </c>
      <c r="CH92" s="157">
        <f>HLOOKUP(CH$1,[5]DatosVinculos!$B$1:$DH$127,$DF92,FALSE)</f>
        <v>84.677763456666668</v>
      </c>
      <c r="CI92" s="157">
        <f>HLOOKUP(CI$1,[5]DatosVinculos!$B$1:$DH$127,$DF92,FALSE)</f>
        <v>84.715107726553299</v>
      </c>
      <c r="CJ92" s="157">
        <f>HLOOKUP(CJ$1,[5]DatosVinculos!$B$1:$DH$127,$DF92,FALSE)</f>
        <v>338842.96281305148</v>
      </c>
      <c r="CK92" s="157">
        <f>HLOOKUP(CK$1,[5]DatosVinculos!$B$1:$DH$127,$DF92,FALSE)</f>
        <v>338992.398066569</v>
      </c>
      <c r="CL92" s="157">
        <f>HLOOKUP(CL$1,[5]DatosVinculos!$B$1:$DH$127,$DF92,FALSE)</f>
        <v>6766.8936739999999</v>
      </c>
      <c r="CM92" s="157">
        <f>HLOOKUP(CM$1,[5]DatosVinculos!$B$1:$DH$127,$DF92,FALSE)</f>
        <v>6769.3142974662296</v>
      </c>
      <c r="CN92" s="157">
        <f>HLOOKUP(CN$1,[5]DatosVinculos!$B$1:$DH$127,$DF92,FALSE)</f>
        <v>178.91422539999999</v>
      </c>
      <c r="CO92" s="157">
        <f>HLOOKUP(CO$1,[5]DatosVinculos!$B$1:$DH$127,$DF92,FALSE)</f>
        <v>177.431775285453</v>
      </c>
      <c r="CP92" s="157">
        <f>HLOOKUP(CP$1,[5]DatosVinculos!$B$1:$DH$127,$DF92,FALSE)</f>
        <v>42.086480999999999</v>
      </c>
      <c r="CQ92" s="157">
        <f>HLOOKUP(CQ$1,[5]DatosVinculos!$B$1:$DH$127,$DF92,FALSE)</f>
        <v>41.581986084127202</v>
      </c>
      <c r="CR92" s="157">
        <f>HLOOKUP(CR$1,[5]DatosVinculos!$B$1:$DH$127,$DF92,FALSE)</f>
        <v>41.792411999999999</v>
      </c>
      <c r="CS92" s="157">
        <f>HLOOKUP(CS$1,[5]DatosVinculos!$B$1:$DH$127,$DF92,FALSE)</f>
        <v>41.474552004769201</v>
      </c>
      <c r="CT92" s="157">
        <f>HLOOKUP(CT$1,[5]DatosVinculos!$B$1:$DH$127,$DF92,FALSE)</f>
        <v>6483.1580219999996</v>
      </c>
      <c r="CU92" s="157">
        <f>HLOOKUP(CU$1,[5]DatosVinculos!$B$1:$DH$127,$DF92,FALSE)</f>
        <v>6487.5251654027497</v>
      </c>
      <c r="CV92" s="157">
        <f>HLOOKUP(CV$1,[5]DatosVinculos!$B$1:$DH$127,$DF92,FALSE)</f>
        <v>42.023107359999997</v>
      </c>
      <c r="CW92" s="157">
        <f>HLOOKUP(CW$1,[5]DatosVinculos!$B$1:$DH$127,$DF92,FALSE)</f>
        <v>41.537603858083401</v>
      </c>
      <c r="CX92" s="157">
        <f>HLOOKUP(CX$1,[5]DatosVinculos!$B$1:$DH$127,$DF92,FALSE)</f>
        <v>12612.389569999999</v>
      </c>
      <c r="CY92" s="157">
        <f>HLOOKUP(CY$1,[5]DatosVinculos!$B$1:$DH$127,$DF92,FALSE)</f>
        <v>7228.4180690000003</v>
      </c>
      <c r="CZ92" s="157">
        <f>HLOOKUP(CZ$1,[5]DatosVinculos!$B$1:$DH$127,$DF92,FALSE)</f>
        <v>7227.2645032457704</v>
      </c>
      <c r="DA92" s="157">
        <f>HLOOKUP(DA$1,[5]DatosVinculos!$B$1:$DH$127,$DF92,FALSE)</f>
        <v>6.3848602940000001</v>
      </c>
      <c r="DB92" s="157">
        <f>HLOOKUP(DB$1,[5]DatosVinculos!$B$1:$DH$127,$DF92,FALSE)</f>
        <v>6.3243655759658202</v>
      </c>
      <c r="DC92" s="157">
        <f>HLOOKUP(DC$1,[5]DatosVinculos!$B$1:$DH$127,$DF92,FALSE)</f>
        <v>1.4927194161990021</v>
      </c>
      <c r="DD92" s="157">
        <f>HLOOKUP(DD$1,[5]DatosVinculos!$B$1:$DH$127,$DF92,FALSE)</f>
        <v>1.59173616005945</v>
      </c>
      <c r="DF92">
        <v>92</v>
      </c>
    </row>
    <row r="93" spans="1:110">
      <c r="A93" t="s">
        <v>97</v>
      </c>
      <c r="B93" s="157">
        <f>HLOOKUP(B$1,[5]DatosVinculos!$B$1:$DH$127,$DF93,FALSE)</f>
        <v>22272590.530000001</v>
      </c>
      <c r="C93" s="157">
        <f>HLOOKUP(C$1,[5]DatosVinculos!$B$1:$DH$127,$DF93,FALSE)</f>
        <v>22624755.742225099</v>
      </c>
      <c r="D93" s="157">
        <f>HLOOKUP(D$1,[5]DatosVinculos!$B$1:$DH$127,$DF93,FALSE)</f>
        <v>21991406.219999999</v>
      </c>
      <c r="E93" s="157">
        <f>HLOOKUP(E$1,[5]DatosVinculos!$B$1:$DH$127,$DF93,FALSE)</f>
        <v>16309288.029999999</v>
      </c>
      <c r="F93" s="157">
        <f>HLOOKUP(F$1,[5]DatosVinculos!$B$1:$DH$127,$DF93,FALSE)</f>
        <v>16606871.165401399</v>
      </c>
      <c r="G93" s="157">
        <f>HLOOKUP(G$1,[5]DatosVinculos!$B$1:$DH$127,$DF93,FALSE)</f>
        <v>4017966.4040000001</v>
      </c>
      <c r="H93" s="157">
        <f>HLOOKUP(H$1,[5]DatosVinculos!$B$1:$DH$127,$DF93,FALSE)</f>
        <v>4069105.1094507398</v>
      </c>
      <c r="I93" s="157">
        <f>HLOOKUP(I$1,[5]DatosVinculos!$B$1:$DH$127,$DF93,FALSE)</f>
        <v>3368647.861</v>
      </c>
      <c r="J93" s="157">
        <f>HLOOKUP(J$1,[5]DatosVinculos!$B$1:$DH$127,$DF93,FALSE)</f>
        <v>3405874.0268592001</v>
      </c>
      <c r="K93" s="157">
        <f>HLOOKUP(K$1,[5]DatosVinculos!$B$1:$DH$127,$DF93,FALSE)</f>
        <v>3068557.2429999998</v>
      </c>
      <c r="L93" s="157">
        <f>HLOOKUP(L$1,[5]DatosVinculos!$B$1:$DH$127,$DF93,FALSE)</f>
        <v>3108546.9880464198</v>
      </c>
      <c r="M93" s="157">
        <f>HLOOKUP(M$1,[5]DatosVinculos!$B$1:$DH$127,$DF93,FALSE)</f>
        <v>16328568.180610001</v>
      </c>
      <c r="N93" s="157">
        <f>HLOOKUP(N$1,[5]DatosVinculos!$B$1:$DH$127,$DF93,FALSE)</f>
        <v>16262503.885998899</v>
      </c>
      <c r="O93" s="157">
        <f>HLOOKUP(O$1,[5]DatosVinculos!$B$1:$DH$127,$DF93,FALSE)</f>
        <v>2721920.3310000012</v>
      </c>
      <c r="P93" s="157">
        <f>HLOOKUP(P$1,[5]DatosVinculos!$B$1:$DH$127,$DF93,FALSE)</f>
        <v>2648007.23689833</v>
      </c>
      <c r="Q93" s="157">
        <f>HLOOKUP(Q$1,[5]DatosVinculos!$B$1:$DH$127,$DF93,FALSE)</f>
        <v>13615812.873122282</v>
      </c>
      <c r="R93" s="157">
        <f>HLOOKUP(R$1,[5]DatosVinculos!$B$1:$DH$127,$DF93,FALSE)</f>
        <v>13642154.7620568</v>
      </c>
      <c r="S93" s="157">
        <f>HLOOKUP(S$1,[5]DatosVinculos!$B$1:$DH$127,$DF93,FALSE)</f>
        <v>1171629.3219999999</v>
      </c>
      <c r="T93" s="157">
        <f>HLOOKUP(T$1,[5]DatosVinculos!$B$1:$DH$127,$DF93,FALSE)</f>
        <v>1203037.56840957</v>
      </c>
      <c r="U93" s="157">
        <f>HLOOKUP(U$1,[5]DatosVinculos!$B$1:$DH$127,$DF93,FALSE)</f>
        <v>12450982.8765122</v>
      </c>
      <c r="V93" s="157">
        <f>HLOOKUP(V$1,[5]DatosVinculos!$B$1:$DH$127,$DF93,FALSE)</f>
        <v>12432301.985528899</v>
      </c>
      <c r="W93" s="157">
        <f>HLOOKUP(W$1,[5]DatosVinculos!$B$1:$DH$127,$DF93,FALSE)</f>
        <v>4804888.0149480542</v>
      </c>
      <c r="X93" s="157">
        <f>HLOOKUP(X$1,[5]DatosVinculos!$B$1:$DH$127,$DF93,FALSE)</f>
        <v>4871924.2645815797</v>
      </c>
      <c r="Y93" s="157">
        <f>HLOOKUP(Y$1,[5]DatosVinculos!$B$1:$DH$127,$DF93,FALSE)</f>
        <v>2494205.7850922025</v>
      </c>
      <c r="Z93" s="157">
        <f>HLOOKUP(Z$1,[5]DatosVinculos!$B$1:$DH$127,$DF93,FALSE)</f>
        <v>1336099.6215355606</v>
      </c>
      <c r="AA93" s="157">
        <f>HLOOKUP(AA$1,[5]DatosVinculos!$B$1:$DH$127,$DF93,FALSE)</f>
        <v>1165.4433429999999</v>
      </c>
      <c r="AB93" s="157">
        <f>HLOOKUP(AB$1,[5]DatosVinculos!$B$1:$DH$127,$DF93,FALSE)</f>
        <v>83.264426823497672</v>
      </c>
      <c r="AC93" s="157">
        <f>HLOOKUP(AC$1,[5]DatosVinculos!$B$1:$DH$127,$DF93,FALSE)</f>
        <v>82.7952990305523</v>
      </c>
      <c r="AD93" s="157">
        <f>HLOOKUP(AD$1,[5]DatosVinculos!$B$1:$DH$127,$DF93,FALSE)</f>
        <v>88.307565483184035</v>
      </c>
      <c r="AE93" s="157">
        <f>HLOOKUP(AE$1,[5]DatosVinculos!$B$1:$DH$127,$DF93,FALSE)</f>
        <v>88.224833169046704</v>
      </c>
      <c r="AF93" s="157">
        <f>HLOOKUP(AF$1,[5]DatosVinculos!$B$1:$DH$127,$DF93,FALSE)</f>
        <v>111.04873213333333</v>
      </c>
      <c r="AG93" s="157">
        <f>HLOOKUP(AG$1,[5]DatosVinculos!$B$1:$DH$127,$DF93,FALSE)</f>
        <v>111.058609336077</v>
      </c>
      <c r="AH93" s="157">
        <f>HLOOKUP(AH$1,[5]DatosVinculos!$B$1:$DH$127,$DF93,FALSE)</f>
        <v>75.397536759999994</v>
      </c>
      <c r="AI93" s="157">
        <f>HLOOKUP(AI$1,[5]DatosVinculos!$B$1:$DH$127,$DF93,FALSE)</f>
        <v>75.260251060639803</v>
      </c>
      <c r="AJ93" s="157">
        <f>HLOOKUP(AJ$1,[5]DatosVinculos!$B$1:$DH$127,$DF93,FALSE)</f>
        <v>3</v>
      </c>
      <c r="AK93" s="157">
        <f>HLOOKUP(AK$1,[5]DatosVinculos!$B$1:$DH$127,$DF93,FALSE)</f>
        <v>3</v>
      </c>
      <c r="AL93" s="157">
        <f>HLOOKUP(AL$1,[5]DatosVinculos!$B$1:$DH$127,$DF93,FALSE)</f>
        <v>5.3966666666666701</v>
      </c>
      <c r="AM93" s="157">
        <f>HLOOKUP(AM$1,[5]DatosVinculos!$B$1:$DH$127,$DF93,FALSE)</f>
        <v>93.339966476666703</v>
      </c>
      <c r="AN93" s="157">
        <f>HLOOKUP(AN$1,[5]DatosVinculos!$B$1:$DH$127,$DF93,FALSE)</f>
        <v>520.13355932203399</v>
      </c>
      <c r="AO93" s="157">
        <f>HLOOKUP(AO$1,[5]DatosVinculos!$B$1:$DH$127,$DF93,FALSE)</f>
        <v>3.4981992198131202</v>
      </c>
      <c r="AP93" s="157">
        <f>HLOOKUP(AP$1,[5]DatosVinculos!$B$1:$DH$127,$DF93,FALSE)</f>
        <v>75.476666666666702</v>
      </c>
      <c r="AQ93" s="157">
        <f>HLOOKUP(AQ$1,[5]DatosVinculos!$B$1:$DH$127,$DF93,FALSE)</f>
        <v>213.90765973333299</v>
      </c>
      <c r="AR93" s="157">
        <f>HLOOKUP(AR$1,[5]DatosVinculos!$B$1:$DH$127,$DF93,FALSE)</f>
        <v>138.92341819999999</v>
      </c>
      <c r="AS93" s="157">
        <f>HLOOKUP(AS$1,[5]DatosVinculos!$B$1:$DH$127,$DF93,FALSE)</f>
        <v>5.44391765625</v>
      </c>
      <c r="AT93" s="157">
        <f>HLOOKUP(AT$1,[5]DatosVinculos!$B$1:$DH$127,$DF93,FALSE)</f>
        <v>5.0733333333333333</v>
      </c>
      <c r="AU93" s="157">
        <f>HLOOKUP(AU$1,[5]DatosVinculos!$B$1:$DH$127,$DF93,FALSE)</f>
        <v>106.333333333333</v>
      </c>
      <c r="AV93" s="157">
        <f>HLOOKUP(AV$1,[5]DatosVinculos!$B$1:$DH$127,$DF93,FALSE)</f>
        <v>106.333333333333</v>
      </c>
      <c r="AW93" s="157">
        <f>HLOOKUP(AW$1,[5]DatosVinculos!$B$1:$DH$127,$DF93,FALSE)</f>
        <v>120.09101656816</v>
      </c>
      <c r="AX93" s="157">
        <f>HLOOKUP(AX$1,[5]DatosVinculos!$B$1:$DH$127,$DF93,FALSE)</f>
        <v>104.74892310840534</v>
      </c>
      <c r="AY93" s="157">
        <f>HLOOKUP(AY$1,[5]DatosVinculos!$B$1:$DH$127,$DF93,FALSE)</f>
        <v>105.389839201702</v>
      </c>
      <c r="AZ93" s="157">
        <f>HLOOKUP(AZ$1,[5]DatosVinculos!$B$1:$DH$127,$DF93,FALSE)</f>
        <v>751969.62289019546</v>
      </c>
      <c r="BA93" s="157">
        <f>HLOOKUP(BA$1,[5]DatosVinculos!$B$1:$DH$127,$DF93,FALSE)</f>
        <v>756570.61943620106</v>
      </c>
      <c r="BB93" s="157">
        <f>HLOOKUP(BB$1,[5]DatosVinculos!$B$1:$DH$127,$DF93,FALSE)</f>
        <v>87.218590430000006</v>
      </c>
      <c r="BC93" s="157">
        <f>HLOOKUP(BC$1,[5]DatosVinculos!$B$1:$DH$127,$DF93,FALSE)</f>
        <v>87.276887859275504</v>
      </c>
      <c r="BD93" s="157">
        <f>HLOOKUP(BD$1,[5]DatosVinculos!$B$1:$DH$127,$DF93,FALSE)</f>
        <v>626123.19638633821</v>
      </c>
      <c r="BE93" s="157">
        <f>HLOOKUP(BE$1,[5]DatosVinculos!$B$1:$DH$127,$DF93,FALSE)</f>
        <v>626541.70088822499</v>
      </c>
      <c r="BF93" s="157">
        <f>HLOOKUP(BF$1,[5]DatosVinculos!$B$1:$DH$127,$DF93,FALSE)</f>
        <v>104.767111443942</v>
      </c>
      <c r="BG93" s="157">
        <f>HLOOKUP(BG$1,[5]DatosVinculos!$B$1:$DH$127,$DF93,FALSE)</f>
        <v>105.37610261320199</v>
      </c>
      <c r="BH93" s="157">
        <f>HLOOKUP(BH$1,[5]DatosVinculos!$B$1:$DH$127,$DF93,FALSE)</f>
        <v>700295.23920908698</v>
      </c>
      <c r="BI93" s="157">
        <f>HLOOKUP(BI$1,[5]DatosVinculos!$B$1:$DH$127,$DF93,FALSE)</f>
        <v>704365.92141817603</v>
      </c>
      <c r="BJ93" s="157">
        <f>HLOOKUP(BJ$1,[5]DatosVinculos!$B$1:$DH$127,$DF93,FALSE)</f>
        <v>87.233734843333337</v>
      </c>
      <c r="BK93" s="157">
        <f>HLOOKUP(BK$1,[5]DatosVinculos!$B$1:$DH$127,$DF93,FALSE)</f>
        <v>87.302579240103796</v>
      </c>
      <c r="BL93" s="157">
        <f>HLOOKUP(BL$1,[5]DatosVinculos!$B$1:$DH$127,$DF93,FALSE)</f>
        <v>583096.81699968816</v>
      </c>
      <c r="BM93" s="157">
        <f>HLOOKUP(BM$1,[5]DatosVinculos!$B$1:$DH$127,$DF93,FALSE)</f>
        <v>583556.99388893298</v>
      </c>
      <c r="BN93" s="157">
        <f>HLOOKUP(BN$1,[5]DatosVinculos!$B$1:$DH$127,$DF93,FALSE)</f>
        <v>104.47426737358822</v>
      </c>
      <c r="BO93" s="157">
        <f>HLOOKUP(BO$1,[5]DatosVinculos!$B$1:$DH$127,$DF93,FALSE)</f>
        <v>104.995852821342</v>
      </c>
      <c r="BP93" s="157">
        <f>HLOOKUP(BP$1,[5]DatosVinculos!$B$1:$DH$127,$DF93,FALSE)</f>
        <v>446899.29673749866</v>
      </c>
      <c r="BQ93" s="157">
        <f>HLOOKUP(BQ$1,[5]DatosVinculos!$B$1:$DH$127,$DF93,FALSE)</f>
        <v>449130.43149820098</v>
      </c>
      <c r="BR93" s="157">
        <f>HLOOKUP(BR$1,[5]DatosVinculos!$B$1:$DH$127,$DF93,FALSE)</f>
        <v>86.989899906666665</v>
      </c>
      <c r="BS93" s="157">
        <f>HLOOKUP(BS$1,[5]DatosVinculos!$B$1:$DH$127,$DF93,FALSE)</f>
        <v>87.023167252043606</v>
      </c>
      <c r="BT93" s="157">
        <f>HLOOKUP(BT$1,[5]DatosVinculos!$B$1:$DH$127,$DF93,FALSE)</f>
        <v>372108.13790672028</v>
      </c>
      <c r="BU93" s="157">
        <f>HLOOKUP(BU$1,[5]DatosVinculos!$B$1:$DH$127,$DF93,FALSE)</f>
        <v>372250.44235766202</v>
      </c>
      <c r="BV93" s="157">
        <f>HLOOKUP(BV$1,[5]DatosVinculos!$B$1:$DH$127,$DF93,FALSE)</f>
        <v>102.980858690627</v>
      </c>
      <c r="BW93" s="157">
        <f>HLOOKUP(BW$1,[5]DatosVinculos!$B$1:$DH$127,$DF93,FALSE)</f>
        <v>103.677381757502</v>
      </c>
      <c r="BX93" s="157">
        <f>HLOOKUP(BX$1,[5]DatosVinculos!$B$1:$DH$127,$DF93,FALSE)</f>
        <v>1065548.9436596602</v>
      </c>
      <c r="BY93" s="157">
        <f>HLOOKUP(BY$1,[5]DatosVinculos!$B$1:$DH$127,$DF93,FALSE)</f>
        <v>1072755.9084030001</v>
      </c>
      <c r="BZ93" s="157">
        <f>HLOOKUP(BZ$1,[5]DatosVinculos!$B$1:$DH$127,$DF93,FALSE)</f>
        <v>85.746421726666668</v>
      </c>
      <c r="CA93" s="157">
        <f>HLOOKUP(CA$1,[5]DatosVinculos!$B$1:$DH$127,$DF93,FALSE)</f>
        <v>85.893038024502502</v>
      </c>
      <c r="CB93" s="157">
        <f>HLOOKUP(CB$1,[5]DatosVinculos!$B$1:$DH$127,$DF93,FALSE)</f>
        <v>887223.22046205017</v>
      </c>
      <c r="CC93" s="157">
        <f>HLOOKUP(CC$1,[5]DatosVinculos!$B$1:$DH$127,$DF93,FALSE)</f>
        <v>888740.26783590403</v>
      </c>
      <c r="CD93" s="157">
        <f>HLOOKUP(CD$1,[5]DatosVinculos!$B$1:$DH$127,$DF93,FALSE)</f>
        <v>104.38811411134088</v>
      </c>
      <c r="CE93" s="157">
        <f>HLOOKUP(CE$1,[5]DatosVinculos!$B$1:$DH$127,$DF93,FALSE)</f>
        <v>104.910977474975</v>
      </c>
      <c r="CF93" s="157">
        <f>HLOOKUP(CF$1,[5]DatosVinculos!$B$1:$DH$127,$DF93,FALSE)</f>
        <v>417715.06974265614</v>
      </c>
      <c r="CG93" s="157">
        <f>HLOOKUP(CG$1,[5]DatosVinculos!$B$1:$DH$127,$DF93,FALSE)</f>
        <v>419807.33770275099</v>
      </c>
      <c r="CH93" s="157">
        <f>HLOOKUP(CH$1,[5]DatosVinculos!$B$1:$DH$127,$DF93,FALSE)</f>
        <v>86.918164886666673</v>
      </c>
      <c r="CI93" s="157">
        <f>HLOOKUP(CI$1,[5]DatosVinculos!$B$1:$DH$127,$DF93,FALSE)</f>
        <v>86.9475698497168</v>
      </c>
      <c r="CJ93" s="157">
        <f>HLOOKUP(CJ$1,[5]DatosVinculos!$B$1:$DH$127,$DF93,FALSE)</f>
        <v>347808.05857659614</v>
      </c>
      <c r="CK93" s="157">
        <f>HLOOKUP(CK$1,[5]DatosVinculos!$B$1:$DH$127,$DF93,FALSE)</f>
        <v>347925.72423522198</v>
      </c>
      <c r="CL93" s="157">
        <f>HLOOKUP(CL$1,[5]DatosVinculos!$B$1:$DH$127,$DF93,FALSE)</f>
        <v>6757.7833090000004</v>
      </c>
      <c r="CM93" s="157">
        <f>HLOOKUP(CM$1,[5]DatosVinculos!$B$1:$DH$127,$DF93,FALSE)</f>
        <v>6753.3960582465397</v>
      </c>
      <c r="CN93" s="157">
        <f>HLOOKUP(CN$1,[5]DatosVinculos!$B$1:$DH$127,$DF93,FALSE)</f>
        <v>182.3620234</v>
      </c>
      <c r="CO93" s="157">
        <f>HLOOKUP(CO$1,[5]DatosVinculos!$B$1:$DH$127,$DF93,FALSE)</f>
        <v>181.05179444687599</v>
      </c>
      <c r="CP93" s="157">
        <f>HLOOKUP(CP$1,[5]DatosVinculos!$B$1:$DH$127,$DF93,FALSE)</f>
        <v>40.324871999999999</v>
      </c>
      <c r="CQ93" s="157">
        <f>HLOOKUP(CQ$1,[5]DatosVinculos!$B$1:$DH$127,$DF93,FALSE)</f>
        <v>40.7645776808628</v>
      </c>
      <c r="CR93" s="157">
        <f>HLOOKUP(CR$1,[5]DatosVinculos!$B$1:$DH$127,$DF93,FALSE)</f>
        <v>40.390321999999998</v>
      </c>
      <c r="CS93" s="157">
        <f>HLOOKUP(CS$1,[5]DatosVinculos!$B$1:$DH$127,$DF93,FALSE)</f>
        <v>40.363578253774499</v>
      </c>
      <c r="CT93" s="157">
        <f>HLOOKUP(CT$1,[5]DatosVinculos!$B$1:$DH$127,$DF93,FALSE)</f>
        <v>6460.6331689999997</v>
      </c>
      <c r="CU93" s="157">
        <f>HLOOKUP(CU$1,[5]DatosVinculos!$B$1:$DH$127,$DF93,FALSE)</f>
        <v>6463.2105946711499</v>
      </c>
      <c r="CV93" s="157">
        <f>HLOOKUP(CV$1,[5]DatosVinculos!$B$1:$DH$127,$DF93,FALSE)</f>
        <v>40.302253810000003</v>
      </c>
      <c r="CW93" s="157">
        <f>HLOOKUP(CW$1,[5]DatosVinculos!$B$1:$DH$127,$DF93,FALSE)</f>
        <v>40.745687867151197</v>
      </c>
      <c r="CX93" s="157">
        <f>HLOOKUP(CX$1,[5]DatosVinculos!$B$1:$DH$127,$DF93,FALSE)</f>
        <v>12665.74057</v>
      </c>
      <c r="CY93" s="157">
        <f>HLOOKUP(CY$1,[5]DatosVinculos!$B$1:$DH$127,$DF93,FALSE)</f>
        <v>7288.845883</v>
      </c>
      <c r="CZ93" s="157">
        <f>HLOOKUP(CZ$1,[5]DatosVinculos!$B$1:$DH$127,$DF93,FALSE)</f>
        <v>7292.1035895257501</v>
      </c>
      <c r="DA93" s="157">
        <f>HLOOKUP(DA$1,[5]DatosVinculos!$B$1:$DH$127,$DF93,FALSE)</f>
        <v>7.2859624429999998</v>
      </c>
      <c r="DB93" s="157">
        <f>HLOOKUP(DB$1,[5]DatosVinculos!$B$1:$DH$127,$DF93,FALSE)</f>
        <v>7.3208462481547603</v>
      </c>
      <c r="DC93" s="157">
        <f>HLOOKUP(DC$1,[5]DatosVinculos!$B$1:$DH$127,$DF93,FALSE)</f>
        <v>1.4231791287462092</v>
      </c>
      <c r="DD93" s="157">
        <f>HLOOKUP(DD$1,[5]DatosVinculos!$B$1:$DH$127,$DF93,FALSE)</f>
        <v>1.5626528789783201</v>
      </c>
      <c r="DF93">
        <v>93</v>
      </c>
    </row>
    <row r="94" spans="1:110">
      <c r="A94" t="s">
        <v>98</v>
      </c>
      <c r="B94" s="157">
        <f>HLOOKUP(B$1,[5]DatosVinculos!$B$1:$DH$127,$DF94,FALSE)</f>
        <v>24071855.260000002</v>
      </c>
      <c r="C94" s="157">
        <f>HLOOKUP(C$1,[5]DatosVinculos!$B$1:$DH$127,$DF94,FALSE)</f>
        <v>23191040.877467901</v>
      </c>
      <c r="D94" s="157">
        <f>HLOOKUP(D$1,[5]DatosVinculos!$B$1:$DH$127,$DF94,FALSE)</f>
        <v>24026402.039999999</v>
      </c>
      <c r="E94" s="157">
        <f>HLOOKUP(E$1,[5]DatosVinculos!$B$1:$DH$127,$DF94,FALSE)</f>
        <v>17630404.73</v>
      </c>
      <c r="F94" s="157">
        <f>HLOOKUP(F$1,[5]DatosVinculos!$B$1:$DH$127,$DF94,FALSE)</f>
        <v>17122602.578246001</v>
      </c>
      <c r="G94" s="157">
        <f>HLOOKUP(G$1,[5]DatosVinculos!$B$1:$DH$127,$DF94,FALSE)</f>
        <v>4300239.6869999999</v>
      </c>
      <c r="H94" s="157">
        <f>HLOOKUP(H$1,[5]DatosVinculos!$B$1:$DH$127,$DF94,FALSE)</f>
        <v>4052671.4391085501</v>
      </c>
      <c r="I94" s="157">
        <f>HLOOKUP(I$1,[5]DatosVinculos!$B$1:$DH$127,$DF94,FALSE)</f>
        <v>3593774.1430000002</v>
      </c>
      <c r="J94" s="157">
        <f>HLOOKUP(J$1,[5]DatosVinculos!$B$1:$DH$127,$DF94,FALSE)</f>
        <v>3384586.8513432099</v>
      </c>
      <c r="K94" s="157">
        <f>HLOOKUP(K$1,[5]DatosVinculos!$B$1:$DH$127,$DF94,FALSE)</f>
        <v>3280629.6549999998</v>
      </c>
      <c r="L94" s="157">
        <f>HLOOKUP(L$1,[5]DatosVinculos!$B$1:$DH$127,$DF94,FALSE)</f>
        <v>3090492.3383480702</v>
      </c>
      <c r="M94" s="157">
        <f>HLOOKUP(M$1,[5]DatosVinculos!$B$1:$DH$127,$DF94,FALSE)</f>
        <v>17687776.77424489</v>
      </c>
      <c r="N94" s="157">
        <f>HLOOKUP(N$1,[5]DatosVinculos!$B$1:$DH$127,$DF94,FALSE)</f>
        <v>16574116.865373399</v>
      </c>
      <c r="O94" s="157">
        <f>HLOOKUP(O$1,[5]DatosVinculos!$B$1:$DH$127,$DF94,FALSE)</f>
        <v>3003330.708000002</v>
      </c>
      <c r="P94" s="157">
        <f>HLOOKUP(P$1,[5]DatosVinculos!$B$1:$DH$127,$DF94,FALSE)</f>
        <v>2636051.8924866002</v>
      </c>
      <c r="Q94" s="157">
        <f>HLOOKUP(Q$1,[5]DatosVinculos!$B$1:$DH$127,$DF94,FALSE)</f>
        <v>14698123.051998748</v>
      </c>
      <c r="R94" s="157">
        <f>HLOOKUP(R$1,[5]DatosVinculos!$B$1:$DH$127,$DF94,FALSE)</f>
        <v>13932760.5027782</v>
      </c>
      <c r="S94" s="157">
        <f>HLOOKUP(S$1,[5]DatosVinculos!$B$1:$DH$127,$DF94,FALSE)</f>
        <v>1440808.4270000001</v>
      </c>
      <c r="T94" s="157">
        <f>HLOOKUP(T$1,[5]DatosVinculos!$B$1:$DH$127,$DF94,FALSE)</f>
        <v>1289126.2845056499</v>
      </c>
      <c r="U94" s="157">
        <f>HLOOKUP(U$1,[5]DatosVinculos!$B$1:$DH$127,$DF94,FALSE)</f>
        <v>13244287.4316479</v>
      </c>
      <c r="V94" s="157">
        <f>HLOOKUP(V$1,[5]DatosVinculos!$B$1:$DH$127,$DF94,FALSE)</f>
        <v>12635645.900723999</v>
      </c>
      <c r="W94" s="157">
        <f>HLOOKUP(W$1,[5]DatosVinculos!$B$1:$DH$127,$DF94,FALSE)</f>
        <v>5478098.0511605246</v>
      </c>
      <c r="X94" s="157">
        <f>HLOOKUP(X$1,[5]DatosVinculos!$B$1:$DH$127,$DF94,FALSE)</f>
        <v>5195905.3456578199</v>
      </c>
      <c r="Y94" s="157">
        <f>HLOOKUP(Y$1,[5]DatosVinculos!$B$1:$DH$127,$DF94,FALSE)</f>
        <v>2077019.956416965</v>
      </c>
      <c r="Z94" s="157">
        <f>HLOOKUP(Z$1,[5]DatosVinculos!$B$1:$DH$127,$DF94,FALSE)</f>
        <v>760812.54061217001</v>
      </c>
      <c r="AA94" s="157">
        <f>HLOOKUP(AA$1,[5]DatosVinculos!$B$1:$DH$127,$DF94,FALSE)</f>
        <v>102.0834108</v>
      </c>
      <c r="AB94" s="157">
        <f>HLOOKUP(AB$1,[5]DatosVinculos!$B$1:$DH$127,$DF94,FALSE)</f>
        <v>85.008326640978908</v>
      </c>
      <c r="AC94" s="157">
        <f>HLOOKUP(AC$1,[5]DatosVinculos!$B$1:$DH$127,$DF94,FALSE)</f>
        <v>84.779848117302393</v>
      </c>
      <c r="AD94" s="157">
        <f>HLOOKUP(AD$1,[5]DatosVinculos!$B$1:$DH$127,$DF94,FALSE)</f>
        <v>89.170435254455072</v>
      </c>
      <c r="AE94" s="157">
        <f>HLOOKUP(AE$1,[5]DatosVinculos!$B$1:$DH$127,$DF94,FALSE)</f>
        <v>89.192292659122202</v>
      </c>
      <c r="AF94" s="157">
        <f>HLOOKUP(AF$1,[5]DatosVinculos!$B$1:$DH$127,$DF94,FALSE)</f>
        <v>110.97183583333333</v>
      </c>
      <c r="AG94" s="157">
        <f>HLOOKUP(AG$1,[5]DatosVinculos!$B$1:$DH$127,$DF94,FALSE)</f>
        <v>110.864835622331</v>
      </c>
      <c r="AH94" s="157">
        <f>HLOOKUP(AH$1,[5]DatosVinculos!$B$1:$DH$127,$DF94,FALSE)</f>
        <v>76.52699015333333</v>
      </c>
      <c r="AI94" s="157">
        <f>HLOOKUP(AI$1,[5]DatosVinculos!$B$1:$DH$127,$DF94,FALSE)</f>
        <v>76.529281267846898</v>
      </c>
      <c r="AJ94" s="157">
        <f>HLOOKUP(AJ$1,[5]DatosVinculos!$B$1:$DH$127,$DF94,FALSE)</f>
        <v>3</v>
      </c>
      <c r="AK94" s="157">
        <f>HLOOKUP(AK$1,[5]DatosVinculos!$B$1:$DH$127,$DF94,FALSE)</f>
        <v>3</v>
      </c>
      <c r="AL94" s="157">
        <f>HLOOKUP(AL$1,[5]DatosVinculos!$B$1:$DH$127,$DF94,FALSE)</f>
        <v>5.7933333333333303</v>
      </c>
      <c r="AM94" s="157">
        <f>HLOOKUP(AM$1,[5]DatosVinculos!$B$1:$DH$127,$DF94,FALSE)</f>
        <v>92.178127943333294</v>
      </c>
      <c r="AN94" s="157">
        <f>HLOOKUP(AN$1,[5]DatosVinculos!$B$1:$DH$127,$DF94,FALSE)</f>
        <v>502.644838709677</v>
      </c>
      <c r="AO94" s="157">
        <f>HLOOKUP(AO$1,[5]DatosVinculos!$B$1:$DH$127,$DF94,FALSE)</f>
        <v>3.2602739726027399</v>
      </c>
      <c r="AP94" s="157">
        <f>HLOOKUP(AP$1,[5]DatosVinculos!$B$1:$DH$127,$DF94,FALSE)</f>
        <v>90.673333333333304</v>
      </c>
      <c r="AQ94" s="157">
        <f>HLOOKUP(AQ$1,[5]DatosVinculos!$B$1:$DH$127,$DF94,FALSE)</f>
        <v>223.12169560000001</v>
      </c>
      <c r="AR94" s="157">
        <f>HLOOKUP(AR$1,[5]DatosVinculos!$B$1:$DH$127,$DF94,FALSE)</f>
        <v>140.97898670000001</v>
      </c>
      <c r="AS94" s="157">
        <f>HLOOKUP(AS$1,[5]DatosVinculos!$B$1:$DH$127,$DF94,FALSE)</f>
        <v>5.0335068749999996</v>
      </c>
      <c r="AT94" s="157">
        <f>HLOOKUP(AT$1,[5]DatosVinculos!$B$1:$DH$127,$DF94,FALSE)</f>
        <v>4.496666666666667</v>
      </c>
      <c r="AU94" s="157">
        <f>HLOOKUP(AU$1,[5]DatosVinculos!$B$1:$DH$127,$DF94,FALSE)</f>
        <v>134.666666666667</v>
      </c>
      <c r="AV94" s="157">
        <f>HLOOKUP(AV$1,[5]DatosVinculos!$B$1:$DH$127,$DF94,FALSE)</f>
        <v>134.666666666667</v>
      </c>
      <c r="AW94" s="157">
        <f>HLOOKUP(AW$1,[5]DatosVinculos!$B$1:$DH$127,$DF94,FALSE)</f>
        <v>115.50313793142</v>
      </c>
      <c r="AX94" s="157">
        <f>HLOOKUP(AX$1,[5]DatosVinculos!$B$1:$DH$127,$DF94,FALSE)</f>
        <v>104.31500454206035</v>
      </c>
      <c r="AY94" s="157">
        <f>HLOOKUP(AY$1,[5]DatosVinculos!$B$1:$DH$127,$DF94,FALSE)</f>
        <v>104.720971924263</v>
      </c>
      <c r="AZ94" s="157">
        <f>HLOOKUP(AZ$1,[5]DatosVinculos!$B$1:$DH$127,$DF94,FALSE)</f>
        <v>748854.61634867894</v>
      </c>
      <c r="BA94" s="157">
        <f>HLOOKUP(BA$1,[5]DatosVinculos!$B$1:$DH$127,$DF94,FALSE)</f>
        <v>751768.96744744305</v>
      </c>
      <c r="BB94" s="157">
        <f>HLOOKUP(BB$1,[5]DatosVinculos!$B$1:$DH$127,$DF94,FALSE)</f>
        <v>88.676439796666656</v>
      </c>
      <c r="BC94" s="157">
        <f>HLOOKUP(BC$1,[5]DatosVinculos!$B$1:$DH$127,$DF94,FALSE)</f>
        <v>88.705979045202895</v>
      </c>
      <c r="BD94" s="157">
        <f>HLOOKUP(BD$1,[5]DatosVinculos!$B$1:$DH$127,$DF94,FALSE)</f>
        <v>636588.77833173447</v>
      </c>
      <c r="BE94" s="157">
        <f>HLOOKUP(BE$1,[5]DatosVinculos!$B$1:$DH$127,$DF94,FALSE)</f>
        <v>636800.83414005698</v>
      </c>
      <c r="BF94" s="157">
        <f>HLOOKUP(BF$1,[5]DatosVinculos!$B$1:$DH$127,$DF94,FALSE)</f>
        <v>104.19989172837103</v>
      </c>
      <c r="BG94" s="157">
        <f>HLOOKUP(BG$1,[5]DatosVinculos!$B$1:$DH$127,$DF94,FALSE)</f>
        <v>104.602334706466</v>
      </c>
      <c r="BH94" s="157">
        <f>HLOOKUP(BH$1,[5]DatosVinculos!$B$1:$DH$127,$DF94,FALSE)</f>
        <v>696503.77010274981</v>
      </c>
      <c r="BI94" s="157">
        <f>HLOOKUP(BI$1,[5]DatosVinculos!$B$1:$DH$127,$DF94,FALSE)</f>
        <v>699193.82137576398</v>
      </c>
      <c r="BJ94" s="157">
        <f>HLOOKUP(BJ$1,[5]DatosVinculos!$B$1:$DH$127,$DF94,FALSE)</f>
        <v>88.578584320000004</v>
      </c>
      <c r="BK94" s="157">
        <f>HLOOKUP(BK$1,[5]DatosVinculos!$B$1:$DH$127,$DF94,FALSE)</f>
        <v>88.6065903160017</v>
      </c>
      <c r="BL94" s="157">
        <f>HLOOKUP(BL$1,[5]DatosVinculos!$B$1:$DH$127,$DF94,FALSE)</f>
        <v>592086.19995567831</v>
      </c>
      <c r="BM94" s="157">
        <f>HLOOKUP(BM$1,[5]DatosVinculos!$B$1:$DH$127,$DF94,FALSE)</f>
        <v>592273.40055133705</v>
      </c>
      <c r="BN94" s="157">
        <f>HLOOKUP(BN$1,[5]DatosVinculos!$B$1:$DH$127,$DF94,FALSE)</f>
        <v>103.99163452150428</v>
      </c>
      <c r="BO94" s="157">
        <f>HLOOKUP(BO$1,[5]DatosVinculos!$B$1:$DH$127,$DF94,FALSE)</f>
        <v>104.53645346577299</v>
      </c>
      <c r="BP94" s="157">
        <f>HLOOKUP(BP$1,[5]DatosVinculos!$B$1:$DH$127,$DF94,FALSE)</f>
        <v>444834.78566122137</v>
      </c>
      <c r="BQ94" s="157">
        <f>HLOOKUP(BQ$1,[5]DatosVinculos!$B$1:$DH$127,$DF94,FALSE)</f>
        <v>447165.304065509</v>
      </c>
      <c r="BR94" s="157">
        <f>HLOOKUP(BR$1,[5]DatosVinculos!$B$1:$DH$127,$DF94,FALSE)</f>
        <v>88.401548353333339</v>
      </c>
      <c r="BS94" s="157">
        <f>HLOOKUP(BS$1,[5]DatosVinculos!$B$1:$DH$127,$DF94,FALSE)</f>
        <v>88.533995813854105</v>
      </c>
      <c r="BT94" s="157">
        <f>HLOOKUP(BT$1,[5]DatosVinculos!$B$1:$DH$127,$DF94,FALSE)</f>
        <v>378146.60760758945</v>
      </c>
      <c r="BU94" s="157">
        <f>HLOOKUP(BU$1,[5]DatosVinculos!$B$1:$DH$127,$DF94,FALSE)</f>
        <v>378713.16508145799</v>
      </c>
      <c r="BV94" s="157">
        <f>HLOOKUP(BV$1,[5]DatosVinculos!$B$1:$DH$127,$DF94,FALSE)</f>
        <v>103.09812364241762</v>
      </c>
      <c r="BW94" s="157">
        <f>HLOOKUP(BW$1,[5]DatosVinculos!$B$1:$DH$127,$DF94,FALSE)</f>
        <v>103.655989315721</v>
      </c>
      <c r="BX94" s="157">
        <f>HLOOKUP(BX$1,[5]DatosVinculos!$B$1:$DH$127,$DF94,FALSE)</f>
        <v>1066762.290946695</v>
      </c>
      <c r="BY94" s="157">
        <f>HLOOKUP(BY$1,[5]DatosVinculos!$B$1:$DH$127,$DF94,FALSE)</f>
        <v>1072534.55957074</v>
      </c>
      <c r="BZ94" s="157">
        <f>HLOOKUP(BZ$1,[5]DatosVinculos!$B$1:$DH$127,$DF94,FALSE)</f>
        <v>87.641989706666664</v>
      </c>
      <c r="CA94" s="157">
        <f>HLOOKUP(CA$1,[5]DatosVinculos!$B$1:$DH$127,$DF94,FALSE)</f>
        <v>87.777653426107804</v>
      </c>
      <c r="CB94" s="157">
        <f>HLOOKUP(CB$1,[5]DatosVinculos!$B$1:$DH$127,$DF94,FALSE)</f>
        <v>906836.77277075627</v>
      </c>
      <c r="CC94" s="157">
        <f>HLOOKUP(CC$1,[5]DatosVinculos!$B$1:$DH$127,$DF94,FALSE)</f>
        <v>908240.49317911605</v>
      </c>
      <c r="CD94" s="157">
        <f>HLOOKUP(CD$1,[5]DatosVinculos!$B$1:$DH$127,$DF94,FALSE)</f>
        <v>103.88752884523672</v>
      </c>
      <c r="CE94" s="157">
        <f>HLOOKUP(CE$1,[5]DatosVinculos!$B$1:$DH$127,$DF94,FALSE)</f>
        <v>104.396316665672</v>
      </c>
      <c r="CF94" s="157">
        <f>HLOOKUP(CF$1,[5]DatosVinculos!$B$1:$DH$127,$DF94,FALSE)</f>
        <v>415711.94887853332</v>
      </c>
      <c r="CG94" s="157">
        <f>HLOOKUP(CG$1,[5]DatosVinculos!$B$1:$DH$127,$DF94,FALSE)</f>
        <v>417747.89273882098</v>
      </c>
      <c r="CH94" s="157">
        <f>HLOOKUP(CH$1,[5]DatosVinculos!$B$1:$DH$127,$DF94,FALSE)</f>
        <v>88.313049860000007</v>
      </c>
      <c r="CI94" s="157">
        <f>HLOOKUP(CI$1,[5]DatosVinculos!$B$1:$DH$127,$DF94,FALSE)</f>
        <v>88.446248845584194</v>
      </c>
      <c r="CJ94" s="157">
        <f>HLOOKUP(CJ$1,[5]DatosVinculos!$B$1:$DH$127,$DF94,FALSE)</f>
        <v>353389.77138824289</v>
      </c>
      <c r="CK94" s="157">
        <f>HLOOKUP(CK$1,[5]DatosVinculos!$B$1:$DH$127,$DF94,FALSE)</f>
        <v>353922.77482438699</v>
      </c>
      <c r="CL94" s="157">
        <f>HLOOKUP(CL$1,[5]DatosVinculos!$B$1:$DH$127,$DF94,FALSE)</f>
        <v>6805.7426649999998</v>
      </c>
      <c r="CM94" s="157">
        <f>HLOOKUP(CM$1,[5]DatosVinculos!$B$1:$DH$127,$DF94,FALSE)</f>
        <v>6806.4411664133204</v>
      </c>
      <c r="CN94" s="157">
        <f>HLOOKUP(CN$1,[5]DatosVinculos!$B$1:$DH$127,$DF94,FALSE)</f>
        <v>175.68731539999999</v>
      </c>
      <c r="CO94" s="157">
        <f>HLOOKUP(CO$1,[5]DatosVinculos!$B$1:$DH$127,$DF94,FALSE)</f>
        <v>178.79692368792701</v>
      </c>
      <c r="CP94" s="157">
        <f>HLOOKUP(CP$1,[5]DatosVinculos!$B$1:$DH$127,$DF94,FALSE)</f>
        <v>42.205016000000001</v>
      </c>
      <c r="CQ94" s="157">
        <f>HLOOKUP(CQ$1,[5]DatosVinculos!$B$1:$DH$127,$DF94,FALSE)</f>
        <v>41.591912408926497</v>
      </c>
      <c r="CR94" s="157">
        <f>HLOOKUP(CR$1,[5]DatosVinculos!$B$1:$DH$127,$DF94,FALSE)</f>
        <v>41.729882000000003</v>
      </c>
      <c r="CS94" s="157">
        <f>HLOOKUP(CS$1,[5]DatosVinculos!$B$1:$DH$127,$DF94,FALSE)</f>
        <v>41.144234180120201</v>
      </c>
      <c r="CT94" s="157">
        <f>HLOOKUP(CT$1,[5]DatosVinculos!$B$1:$DH$127,$DF94,FALSE)</f>
        <v>6521.6152339999999</v>
      </c>
      <c r="CU94" s="157">
        <f>HLOOKUP(CU$1,[5]DatosVinculos!$B$1:$DH$127,$DF94,FALSE)</f>
        <v>6512.5389270427704</v>
      </c>
      <c r="CV94" s="157">
        <f>HLOOKUP(CV$1,[5]DatosVinculos!$B$1:$DH$127,$DF94,FALSE)</f>
        <v>42.108601190000002</v>
      </c>
      <c r="CW94" s="157">
        <f>HLOOKUP(CW$1,[5]DatosVinculos!$B$1:$DH$127,$DF94,FALSE)</f>
        <v>41.522493797684199</v>
      </c>
      <c r="CX94" s="157">
        <f>HLOOKUP(CX$1,[5]DatosVinculos!$B$1:$DH$127,$DF94,FALSE)</f>
        <v>12719.004569999999</v>
      </c>
      <c r="CY94" s="157">
        <f>HLOOKUP(CY$1,[5]DatosVinculos!$B$1:$DH$127,$DF94,FALSE)</f>
        <v>7385.3274650000003</v>
      </c>
      <c r="CZ94" s="157">
        <f>HLOOKUP(CZ$1,[5]DatosVinculos!$B$1:$DH$127,$DF94,FALSE)</f>
        <v>7390.1209706383497</v>
      </c>
      <c r="DA94" s="157">
        <f>HLOOKUP(DA$1,[5]DatosVinculos!$B$1:$DH$127,$DF94,FALSE)</f>
        <v>7.847787426</v>
      </c>
      <c r="DB94" s="157">
        <f>HLOOKUP(DB$1,[5]DatosVinculos!$B$1:$DH$127,$DF94,FALSE)</f>
        <v>7.9624285263129897</v>
      </c>
      <c r="DC94" s="157">
        <f>HLOOKUP(DC$1,[5]DatosVinculos!$B$1:$DH$127,$DF94,FALSE)</f>
        <v>1.399170636956087</v>
      </c>
      <c r="DD94" s="157">
        <f>HLOOKUP(DD$1,[5]DatosVinculos!$B$1:$DH$127,$DF94,FALSE)</f>
        <v>1.36680651451374</v>
      </c>
      <c r="DF94">
        <v>94</v>
      </c>
    </row>
    <row r="95" spans="1:110">
      <c r="A95" t="s">
        <v>99</v>
      </c>
      <c r="B95" s="157">
        <f>HLOOKUP(B$1,[5]DatosVinculos!$B$1:$DH$127,$DF95,FALSE)</f>
        <v>23071039.874391414</v>
      </c>
      <c r="C95" s="157">
        <f>HLOOKUP(C$1,[5]DatosVinculos!$B$1:$DH$127,$DF95,FALSE)</f>
        <v>23595719.526583899</v>
      </c>
      <c r="D95" s="157">
        <f>HLOOKUP(D$1,[5]DatosVinculos!$B$1:$DH$127,$DF95,FALSE)</f>
        <v>24097591.360375259</v>
      </c>
      <c r="E95" s="157">
        <f>HLOOKUP(E$1,[5]DatosVinculos!$B$1:$DH$127,$DF95,FALSE)</f>
        <v>17228377.280000001</v>
      </c>
      <c r="F95" s="157">
        <f>HLOOKUP(F$1,[5]DatosVinculos!$B$1:$DH$127,$DF95,FALSE)</f>
        <v>17410772.004641399</v>
      </c>
      <c r="G95" s="157">
        <f>HLOOKUP(G$1,[5]DatosVinculos!$B$1:$DH$127,$DF95,FALSE)</f>
        <v>3950947.449</v>
      </c>
      <c r="H95" s="157">
        <f>HLOOKUP(H$1,[5]DatosVinculos!$B$1:$DH$127,$DF95,FALSE)</f>
        <v>4215195.7242796198</v>
      </c>
      <c r="I95" s="157">
        <f>HLOOKUP(I$1,[5]DatosVinculos!$B$1:$DH$127,$DF95,FALSE)</f>
        <v>3282399.2213829248</v>
      </c>
      <c r="J95" s="157">
        <f>HLOOKUP(J$1,[5]DatosVinculos!$B$1:$DH$127,$DF95,FALSE)</f>
        <v>3498521.9790657</v>
      </c>
      <c r="K95" s="157">
        <f>HLOOKUP(K$1,[5]DatosVinculos!$B$1:$DH$127,$DF95,FALSE)</f>
        <v>2986145.3580575716</v>
      </c>
      <c r="L95" s="157">
        <f>HLOOKUP(L$1,[5]DatosVinculos!$B$1:$DH$127,$DF95,FALSE)</f>
        <v>3185942.3413700499</v>
      </c>
      <c r="M95" s="157">
        <f>HLOOKUP(M$1,[5]DatosVinculos!$B$1:$DH$127,$DF95,FALSE)</f>
        <v>15677459.517520094</v>
      </c>
      <c r="N95" s="157">
        <f>HLOOKUP(N$1,[5]DatosVinculos!$B$1:$DH$127,$DF95,FALSE)</f>
        <v>16832481.676419701</v>
      </c>
      <c r="O95" s="157">
        <f>HLOOKUP(O$1,[5]DatosVinculos!$B$1:$DH$127,$DF95,FALSE)</f>
        <v>2059896.0157554022</v>
      </c>
      <c r="P95" s="157">
        <f>HLOOKUP(P$1,[5]DatosVinculos!$B$1:$DH$127,$DF95,FALSE)</f>
        <v>2595250.5974178701</v>
      </c>
      <c r="Q95" s="157">
        <f>HLOOKUP(Q$1,[5]DatosVinculos!$B$1:$DH$127,$DF95,FALSE)</f>
        <v>13617563.501765212</v>
      </c>
      <c r="R95" s="157">
        <f>HLOOKUP(R$1,[5]DatosVinculos!$B$1:$DH$127,$DF95,FALSE)</f>
        <v>14227301.9020014</v>
      </c>
      <c r="S95" s="157">
        <f>HLOOKUP(S$1,[5]DatosVinculos!$B$1:$DH$127,$DF95,FALSE)</f>
        <v>1213657.0599369444</v>
      </c>
      <c r="T95" s="157">
        <f>HLOOKUP(T$1,[5]DatosVinculos!$B$1:$DH$127,$DF95,FALSE)</f>
        <v>1335988.3325567599</v>
      </c>
      <c r="U95" s="157">
        <f>HLOOKUP(U$1,[5]DatosVinculos!$B$1:$DH$127,$DF95,FALSE)</f>
        <v>12403906.4418284</v>
      </c>
      <c r="V95" s="157">
        <f>HLOOKUP(V$1,[5]DatosVinculos!$B$1:$DH$127,$DF95,FALSE)</f>
        <v>12893488.301116301</v>
      </c>
      <c r="W95" s="157">
        <f>HLOOKUP(W$1,[5]DatosVinculos!$B$1:$DH$127,$DF95,FALSE)</f>
        <v>5519155.1944769863</v>
      </c>
      <c r="X95" s="157">
        <f>HLOOKUP(X$1,[5]DatosVinculos!$B$1:$DH$127,$DF95,FALSE)</f>
        <v>5639969.4872107599</v>
      </c>
      <c r="Y95" s="157">
        <f>HLOOKUP(Y$1,[5]DatosVinculos!$B$1:$DH$127,$DF95,FALSE)</f>
        <v>2819366.7722283155</v>
      </c>
      <c r="Z95" s="157">
        <f>HLOOKUP(Z$1,[5]DatosVinculos!$B$1:$DH$127,$DF95,FALSE)</f>
        <v>822115.78316930786</v>
      </c>
      <c r="AA95" s="157">
        <f>HLOOKUP(AA$1,[5]DatosVinculos!$B$1:$DH$127,$DF95,FALSE)</f>
        <v>1307.1231130000001</v>
      </c>
      <c r="AB95" s="157">
        <f>HLOOKUP(AB$1,[5]DatosVinculos!$B$1:$DH$127,$DF95,FALSE)</f>
        <v>85.917046440884278</v>
      </c>
      <c r="AC95" s="157">
        <f>HLOOKUP(AC$1,[5]DatosVinculos!$B$1:$DH$127,$DF95,FALSE)</f>
        <v>86.346439088610794</v>
      </c>
      <c r="AD95" s="157">
        <f>HLOOKUP(AD$1,[5]DatosVinculos!$B$1:$DH$127,$DF95,FALSE)</f>
        <v>90.203140472030512</v>
      </c>
      <c r="AE95" s="157">
        <f>HLOOKUP(AE$1,[5]DatosVinculos!$B$1:$DH$127,$DF95,FALSE)</f>
        <v>90.227049005618994</v>
      </c>
      <c r="AF95" s="157">
        <f>HLOOKUP(AF$1,[5]DatosVinculos!$B$1:$DH$127,$DF95,FALSE)</f>
        <v>111.3331331</v>
      </c>
      <c r="AG95" s="157">
        <f>HLOOKUP(AG$1,[5]DatosVinculos!$B$1:$DH$127,$DF95,FALSE)</f>
        <v>111.399637556286</v>
      </c>
      <c r="AH95" s="157">
        <f>HLOOKUP(AH$1,[5]DatosVinculos!$B$1:$DH$127,$DF95,FALSE)</f>
        <v>77.725531316666675</v>
      </c>
      <c r="AI95" s="157">
        <f>HLOOKUP(AI$1,[5]DatosVinculos!$B$1:$DH$127,$DF95,FALSE)</f>
        <v>77.773915971671002</v>
      </c>
      <c r="AJ95" s="157">
        <f>HLOOKUP(AJ$1,[5]DatosVinculos!$B$1:$DH$127,$DF95,FALSE)</f>
        <v>3</v>
      </c>
      <c r="AK95" s="157">
        <f>HLOOKUP(AK$1,[5]DatosVinculos!$B$1:$DH$127,$DF95,FALSE)</f>
        <v>3</v>
      </c>
      <c r="AL95" s="157">
        <f>HLOOKUP(AL$1,[5]DatosVinculos!$B$1:$DH$127,$DF95,FALSE)</f>
        <v>6.2233333333333301</v>
      </c>
      <c r="AM95" s="157">
        <f>HLOOKUP(AM$1,[5]DatosVinculos!$B$1:$DH$127,$DF95,FALSE)</f>
        <v>87.476784416666703</v>
      </c>
      <c r="AN95" s="157">
        <f>HLOOKUP(AN$1,[5]DatosVinculos!$B$1:$DH$127,$DF95,FALSE)</f>
        <v>464.28761904761899</v>
      </c>
      <c r="AO95" s="157">
        <f>HLOOKUP(AO$1,[5]DatosVinculos!$B$1:$DH$127,$DF95,FALSE)</f>
        <v>3.5362424022498402</v>
      </c>
      <c r="AP95" s="157">
        <f>HLOOKUP(AP$1,[5]DatosVinculos!$B$1:$DH$127,$DF95,FALSE)</f>
        <v>97.9433333333333</v>
      </c>
      <c r="AQ95" s="157">
        <f>HLOOKUP(AQ$1,[5]DatosVinculos!$B$1:$DH$127,$DF95,FALSE)</f>
        <v>232.04940796666699</v>
      </c>
      <c r="AR95" s="157">
        <f>HLOOKUP(AR$1,[5]DatosVinculos!$B$1:$DH$127,$DF95,FALSE)</f>
        <v>142.12138630000001</v>
      </c>
      <c r="AS95" s="157">
        <f>HLOOKUP(AS$1,[5]DatosVinculos!$B$1:$DH$127,$DF95,FALSE)</f>
        <v>3.2886301612903202</v>
      </c>
      <c r="AT95" s="157">
        <f>HLOOKUP(AT$1,[5]DatosVinculos!$B$1:$DH$127,$DF95,FALSE)</f>
        <v>3.1766666666666663</v>
      </c>
      <c r="AU95" s="157">
        <f>HLOOKUP(AU$1,[5]DatosVinculos!$B$1:$DH$127,$DF95,FALSE)</f>
        <v>167.666666666667</v>
      </c>
      <c r="AV95" s="157">
        <f>HLOOKUP(AV$1,[5]DatosVinculos!$B$1:$DH$127,$DF95,FALSE)</f>
        <v>167.666666666667</v>
      </c>
      <c r="AW95" s="157">
        <f>HLOOKUP(AW$1,[5]DatosVinculos!$B$1:$DH$127,$DF95,FALSE)</f>
        <v>121.01698548933</v>
      </c>
      <c r="AX95" s="157">
        <f>HLOOKUP(AX$1,[5]DatosVinculos!$B$1:$DH$127,$DF95,FALSE)</f>
        <v>105.24286751277204</v>
      </c>
      <c r="AY95" s="157">
        <f>HLOOKUP(AY$1,[5]DatosVinculos!$B$1:$DH$127,$DF95,FALSE)</f>
        <v>104.475082492602</v>
      </c>
      <c r="AZ95" s="157">
        <f>HLOOKUP(AZ$1,[5]DatosVinculos!$B$1:$DH$127,$DF95,FALSE)</f>
        <v>755515.54180237325</v>
      </c>
      <c r="BA95" s="157">
        <f>HLOOKUP(BA$1,[5]DatosVinculos!$B$1:$DH$127,$DF95,FALSE)</f>
        <v>750003.78096459201</v>
      </c>
      <c r="BB95" s="157">
        <f>HLOOKUP(BB$1,[5]DatosVinculos!$B$1:$DH$127,$DF95,FALSE)</f>
        <v>90.421563356666667</v>
      </c>
      <c r="BC95" s="157">
        <f>HLOOKUP(BC$1,[5]DatosVinculos!$B$1:$DH$127,$DF95,FALSE)</f>
        <v>90.236397988517993</v>
      </c>
      <c r="BD95" s="157">
        <f>HLOOKUP(BD$1,[5]DatosVinculos!$B$1:$DH$127,$DF95,FALSE)</f>
        <v>649116.63891844347</v>
      </c>
      <c r="BE95" s="157">
        <f>HLOOKUP(BE$1,[5]DatosVinculos!$B$1:$DH$127,$DF95,FALSE)</f>
        <v>647787.37721331604</v>
      </c>
      <c r="BF95" s="157">
        <f>HLOOKUP(BF$1,[5]DatosVinculos!$B$1:$DH$127,$DF95,FALSE)</f>
        <v>105.20331038015647</v>
      </c>
      <c r="BG95" s="157">
        <f>HLOOKUP(BG$1,[5]DatosVinculos!$B$1:$DH$127,$DF95,FALSE)</f>
        <v>104.48211126819299</v>
      </c>
      <c r="BH95" s="157">
        <f>HLOOKUP(BH$1,[5]DatosVinculos!$B$1:$DH$127,$DF95,FALSE)</f>
        <v>703210.92557448323</v>
      </c>
      <c r="BI95" s="157">
        <f>HLOOKUP(BI$1,[5]DatosVinculos!$B$1:$DH$127,$DF95,FALSE)</f>
        <v>698390.21135085297</v>
      </c>
      <c r="BJ95" s="157">
        <f>HLOOKUP(BJ$1,[5]DatosVinculos!$B$1:$DH$127,$DF95,FALSE)</f>
        <v>90.38757703666667</v>
      </c>
      <c r="BK95" s="157">
        <f>HLOOKUP(BK$1,[5]DatosVinculos!$B$1:$DH$127,$DF95,FALSE)</f>
        <v>90.183432910392199</v>
      </c>
      <c r="BL95" s="157">
        <f>HLOOKUP(BL$1,[5]DatosVinculos!$B$1:$DH$127,$DF95,FALSE)</f>
        <v>604178.05750320095</v>
      </c>
      <c r="BM95" s="157">
        <f>HLOOKUP(BM$1,[5]DatosVinculos!$B$1:$DH$127,$DF95,FALSE)</f>
        <v>602813.49606944399</v>
      </c>
      <c r="BN95" s="157">
        <f>HLOOKUP(BN$1,[5]DatosVinculos!$B$1:$DH$127,$DF95,FALSE)</f>
        <v>105.50967011229</v>
      </c>
      <c r="BO95" s="157">
        <f>HLOOKUP(BO$1,[5]DatosVinculos!$B$1:$DH$127,$DF95,FALSE)</f>
        <v>104.68511477647699</v>
      </c>
      <c r="BP95" s="157">
        <f>HLOOKUP(BP$1,[5]DatosVinculos!$B$1:$DH$127,$DF95,FALSE)</f>
        <v>451328.33718351839</v>
      </c>
      <c r="BQ95" s="157">
        <f>HLOOKUP(BQ$1,[5]DatosVinculos!$B$1:$DH$127,$DF95,FALSE)</f>
        <v>447801.21793299098</v>
      </c>
      <c r="BR95" s="157">
        <f>HLOOKUP(BR$1,[5]DatosVinculos!$B$1:$DH$127,$DF95,FALSE)</f>
        <v>90.650792269999997</v>
      </c>
      <c r="BS95" s="157">
        <f>HLOOKUP(BS$1,[5]DatosVinculos!$B$1:$DH$127,$DF95,FALSE)</f>
        <v>90.423915275750304</v>
      </c>
      <c r="BT95" s="157">
        <f>HLOOKUP(BT$1,[5]DatosVinculos!$B$1:$DH$127,$DF95,FALSE)</f>
        <v>387767.97705883428</v>
      </c>
      <c r="BU95" s="157">
        <f>HLOOKUP(BU$1,[5]DatosVinculos!$B$1:$DH$127,$DF95,FALSE)</f>
        <v>386797.487658003</v>
      </c>
      <c r="BV95" s="157">
        <f>HLOOKUP(BV$1,[5]DatosVinculos!$B$1:$DH$127,$DF95,FALSE)</f>
        <v>105.25792195641172</v>
      </c>
      <c r="BW95" s="157">
        <f>HLOOKUP(BW$1,[5]DatosVinculos!$B$1:$DH$127,$DF95,FALSE)</f>
        <v>104.148438048104</v>
      </c>
      <c r="BX95" s="157">
        <f>HLOOKUP(BX$1,[5]DatosVinculos!$B$1:$DH$127,$DF95,FALSE)</f>
        <v>1089109.8499130469</v>
      </c>
      <c r="BY95" s="157">
        <f>HLOOKUP(BY$1,[5]DatosVinculos!$B$1:$DH$127,$DF95,FALSE)</f>
        <v>1077629.9552859101</v>
      </c>
      <c r="BZ95" s="157">
        <f>HLOOKUP(BZ$1,[5]DatosVinculos!$B$1:$DH$127,$DF95,FALSE)</f>
        <v>90.434497690000001</v>
      </c>
      <c r="CA95" s="157">
        <f>HLOOKUP(CA$1,[5]DatosVinculos!$B$1:$DH$127,$DF95,FALSE)</f>
        <v>89.994055071872793</v>
      </c>
      <c r="CB95" s="157">
        <f>HLOOKUP(CB$1,[5]DatosVinculos!$B$1:$DH$127,$DF95,FALSE)</f>
        <v>935731.01554203767</v>
      </c>
      <c r="CC95" s="157">
        <f>HLOOKUP(CC$1,[5]DatosVinculos!$B$1:$DH$127,$DF95,FALSE)</f>
        <v>931173.73011593905</v>
      </c>
      <c r="CD95" s="157">
        <f>HLOOKUP(CD$1,[5]DatosVinculos!$B$1:$DH$127,$DF95,FALSE)</f>
        <v>105.39410478800752</v>
      </c>
      <c r="CE95" s="157">
        <f>HLOOKUP(CE$1,[5]DatosVinculos!$B$1:$DH$127,$DF95,FALSE)</f>
        <v>104.621592817761</v>
      </c>
      <c r="CF95" s="157">
        <f>HLOOKUP(CF$1,[5]DatosVinculos!$B$1:$DH$127,$DF95,FALSE)</f>
        <v>421740.59955743997</v>
      </c>
      <c r="CG95" s="157">
        <f>HLOOKUP(CG$1,[5]DatosVinculos!$B$1:$DH$127,$DF95,FALSE)</f>
        <v>418649.34827478603</v>
      </c>
      <c r="CH95" s="157">
        <f>HLOOKUP(CH$1,[5]DatosVinculos!$B$1:$DH$127,$DF95,FALSE)</f>
        <v>90.551501956666669</v>
      </c>
      <c r="CI95" s="157">
        <f>HLOOKUP(CI$1,[5]DatosVinculos!$B$1:$DH$127,$DF95,FALSE)</f>
        <v>90.336552220775502</v>
      </c>
      <c r="CJ95" s="157">
        <f>HLOOKUP(CJ$1,[5]DatosVinculos!$B$1:$DH$127,$DF95,FALSE)</f>
        <v>362347.06678182952</v>
      </c>
      <c r="CK95" s="157">
        <f>HLOOKUP(CK$1,[5]DatosVinculos!$B$1:$DH$127,$DF95,FALSE)</f>
        <v>361486.93299491401</v>
      </c>
      <c r="CL95" s="157">
        <f>HLOOKUP(CL$1,[5]DatosVinculos!$B$1:$DH$127,$DF95,FALSE)</f>
        <v>6901.6230029999997</v>
      </c>
      <c r="CM95" s="157">
        <f>HLOOKUP(CM$1,[5]DatosVinculos!$B$1:$DH$127,$DF95,FALSE)</f>
        <v>6903.4610406400698</v>
      </c>
      <c r="CN95" s="157">
        <f>HLOOKUP(CN$1,[5]DatosVinculos!$B$1:$DH$127,$DF95,FALSE)</f>
        <v>176.3210066</v>
      </c>
      <c r="CO95" s="157">
        <f>HLOOKUP(CO$1,[5]DatosVinculos!$B$1:$DH$127,$DF95,FALSE)</f>
        <v>175.72681783480601</v>
      </c>
      <c r="CP95" s="157">
        <f>HLOOKUP(CP$1,[5]DatosVinculos!$B$1:$DH$127,$DF95,FALSE)</f>
        <v>40.032715000000003</v>
      </c>
      <c r="CQ95" s="157">
        <f>HLOOKUP(CQ$1,[5]DatosVinculos!$B$1:$DH$127,$DF95,FALSE)</f>
        <v>40.667113183396097</v>
      </c>
      <c r="CR95" s="157">
        <f>HLOOKUP(CR$1,[5]DatosVinculos!$B$1:$DH$127,$DF95,FALSE)</f>
        <v>39.671322000000004</v>
      </c>
      <c r="CS95" s="157">
        <f>HLOOKUP(CS$1,[5]DatosVinculos!$B$1:$DH$127,$DF95,FALSE)</f>
        <v>40.601268186193998</v>
      </c>
      <c r="CT95" s="157">
        <f>HLOOKUP(CT$1,[5]DatosVinculos!$B$1:$DH$127,$DF95,FALSE)</f>
        <v>6617.304185</v>
      </c>
      <c r="CU95" s="157">
        <f>HLOOKUP(CU$1,[5]DatosVinculos!$B$1:$DH$127,$DF95,FALSE)</f>
        <v>6618.3452089838402</v>
      </c>
      <c r="CV95" s="157">
        <f>HLOOKUP(CV$1,[5]DatosVinculos!$B$1:$DH$127,$DF95,FALSE)</f>
        <v>40.004865600000002</v>
      </c>
      <c r="CW95" s="157">
        <f>HLOOKUP(CW$1,[5]DatosVinculos!$B$1:$DH$127,$DF95,FALSE)</f>
        <v>40.593423987640001</v>
      </c>
      <c r="CX95" s="157">
        <f>HLOOKUP(CX$1,[5]DatosVinculos!$B$1:$DH$127,$DF95,FALSE)</f>
        <v>12772.33057</v>
      </c>
      <c r="CY95" s="157">
        <f>HLOOKUP(CY$1,[5]DatosVinculos!$B$1:$DH$127,$DF95,FALSE)</f>
        <v>7485.3122720000001</v>
      </c>
      <c r="CZ95" s="157">
        <f>HLOOKUP(CZ$1,[5]DatosVinculos!$B$1:$DH$127,$DF95,FALSE)</f>
        <v>7477.5008156873801</v>
      </c>
      <c r="DA95" s="157">
        <f>HLOOKUP(DA$1,[5]DatosVinculos!$B$1:$DH$127,$DF95,FALSE)</f>
        <v>7.797794508</v>
      </c>
      <c r="DB95" s="157">
        <f>HLOOKUP(DB$1,[5]DatosVinculos!$B$1:$DH$127,$DF95,FALSE)</f>
        <v>7.7146409772129001</v>
      </c>
      <c r="DC95" s="157">
        <f>HLOOKUP(DC$1,[5]DatosVinculos!$B$1:$DH$127,$DF95,FALSE)</f>
        <v>1.7723598140711831</v>
      </c>
      <c r="DD95" s="157">
        <f>HLOOKUP(DD$1,[5]DatosVinculos!$B$1:$DH$127,$DF95,FALSE)</f>
        <v>1.5820198453335199</v>
      </c>
      <c r="DF95">
        <v>95</v>
      </c>
    </row>
    <row r="96" spans="1:110">
      <c r="A96" t="s">
        <v>100</v>
      </c>
      <c r="B96" s="157">
        <f>HLOOKUP(B$1,[5]DatosVinculos!$B$1:$DH$127,$DF96,FALSE)</f>
        <v>23642849.942647237</v>
      </c>
      <c r="C96" s="157">
        <f>HLOOKUP(C$1,[5]DatosVinculos!$B$1:$DH$127,$DF96,FALSE)</f>
        <v>23662232.935211901</v>
      </c>
      <c r="D96" s="157">
        <f>HLOOKUP(D$1,[5]DatosVinculos!$B$1:$DH$127,$DF96,FALSE)</f>
        <v>23862305.395279422</v>
      </c>
      <c r="E96" s="157">
        <f>HLOOKUP(E$1,[5]DatosVinculos!$B$1:$DH$127,$DF96,FALSE)</f>
        <v>17543871.809999999</v>
      </c>
      <c r="F96" s="157">
        <f>HLOOKUP(F$1,[5]DatosVinculos!$B$1:$DH$127,$DF96,FALSE)</f>
        <v>17580399.139144801</v>
      </c>
      <c r="G96" s="157">
        <f>HLOOKUP(G$1,[5]DatosVinculos!$B$1:$DH$127,$DF96,FALSE)</f>
        <v>4112055.3280000002</v>
      </c>
      <c r="H96" s="157">
        <f>HLOOKUP(H$1,[5]DatosVinculos!$B$1:$DH$127,$DF96,FALSE)</f>
        <v>4058934.56209744</v>
      </c>
      <c r="I96" s="157">
        <f>HLOOKUP(I$1,[5]DatosVinculos!$B$1:$DH$127,$DF96,FALSE)</f>
        <v>3390091.1870170082</v>
      </c>
      <c r="J96" s="157">
        <f>HLOOKUP(J$1,[5]DatosVinculos!$B$1:$DH$127,$DF96,FALSE)</f>
        <v>3354171.1903684898</v>
      </c>
      <c r="K96" s="157">
        <f>HLOOKUP(K$1,[5]DatosVinculos!$B$1:$DH$127,$DF96,FALSE)</f>
        <v>3107986.794257395</v>
      </c>
      <c r="L96" s="157">
        <f>HLOOKUP(L$1,[5]DatosVinculos!$B$1:$DH$127,$DF96,FALSE)</f>
        <v>3065642.9058558899</v>
      </c>
      <c r="M96" s="157">
        <f>HLOOKUP(M$1,[5]DatosVinculos!$B$1:$DH$127,$DF96,FALSE)</f>
        <v>16970085.377530586</v>
      </c>
      <c r="N96" s="157">
        <f>HLOOKUP(N$1,[5]DatosVinculos!$B$1:$DH$127,$DF96,FALSE)</f>
        <v>17032212.260010298</v>
      </c>
      <c r="O96" s="157">
        <f>HLOOKUP(O$1,[5]DatosVinculos!$B$1:$DH$127,$DF96,FALSE)</f>
        <v>2724833.471732914</v>
      </c>
      <c r="P96" s="157">
        <f>HLOOKUP(P$1,[5]DatosVinculos!$B$1:$DH$127,$DF96,FALSE)</f>
        <v>2623640.4613829302</v>
      </c>
      <c r="Q96" s="157">
        <f>HLOOKUP(Q$1,[5]DatosVinculos!$B$1:$DH$127,$DF96,FALSE)</f>
        <v>14245251.905797562</v>
      </c>
      <c r="R96" s="157">
        <f>HLOOKUP(R$1,[5]DatosVinculos!$B$1:$DH$127,$DF96,FALSE)</f>
        <v>14404409.1523373</v>
      </c>
      <c r="S96" s="157">
        <f>HLOOKUP(S$1,[5]DatosVinculos!$B$1:$DH$127,$DF96,FALSE)</f>
        <v>1369382.3959637275</v>
      </c>
      <c r="T96" s="157">
        <f>HLOOKUP(T$1,[5]DatosVinculos!$B$1:$DH$127,$DF96,FALSE)</f>
        <v>1372806.84399284</v>
      </c>
      <c r="U96" s="157">
        <f>HLOOKUP(U$1,[5]DatosVinculos!$B$1:$DH$127,$DF96,FALSE)</f>
        <v>12875869.509833699</v>
      </c>
      <c r="V96" s="157">
        <f>HLOOKUP(V$1,[5]DatosVinculos!$B$1:$DH$127,$DF96,FALSE)</f>
        <v>13039862.6076509</v>
      </c>
      <c r="W96" s="157">
        <f>HLOOKUP(W$1,[5]DatosVinculos!$B$1:$DH$127,$DF96,FALSE)</f>
        <v>5821071.2443367522</v>
      </c>
      <c r="X96" s="157">
        <f>HLOOKUP(X$1,[5]DatosVinculos!$B$1:$DH$127,$DF96,FALSE)</f>
        <v>5941414.5119052604</v>
      </c>
      <c r="Y96" s="157">
        <f>HLOOKUP(Y$1,[5]DatosVinculos!$B$1:$DH$127,$DF96,FALSE)</f>
        <v>1330544.0934101276</v>
      </c>
      <c r="Z96" s="157">
        <f>HLOOKUP(Z$1,[5]DatosVinculos!$B$1:$DH$127,$DF96,FALSE)</f>
        <v>103104.24126682077</v>
      </c>
      <c r="AA96" s="157">
        <f>HLOOKUP(AA$1,[5]DatosVinculos!$B$1:$DH$127,$DF96,FALSE)</f>
        <v>-881.15920730000005</v>
      </c>
      <c r="AB96" s="157">
        <f>HLOOKUP(AB$1,[5]DatosVinculos!$B$1:$DH$127,$DF96,FALSE)</f>
        <v>87.944120191982734</v>
      </c>
      <c r="AC96" s="157">
        <f>HLOOKUP(AC$1,[5]DatosVinculos!$B$1:$DH$127,$DF96,FALSE)</f>
        <v>88.209227063851301</v>
      </c>
      <c r="AD96" s="157">
        <f>HLOOKUP(AD$1,[5]DatosVinculos!$B$1:$DH$127,$DF96,FALSE)</f>
        <v>91.408787095387723</v>
      </c>
      <c r="AE96" s="157">
        <f>HLOOKUP(AE$1,[5]DatosVinculos!$B$1:$DH$127,$DF96,FALSE)</f>
        <v>91.414398499034206</v>
      </c>
      <c r="AF96" s="157">
        <f>HLOOKUP(AF$1,[5]DatosVinculos!$B$1:$DH$127,$DF96,FALSE)</f>
        <v>111.8580599</v>
      </c>
      <c r="AG96" s="157">
        <f>HLOOKUP(AG$1,[5]DatosVinculos!$B$1:$DH$127,$DF96,FALSE)</f>
        <v>111.855569815956</v>
      </c>
      <c r="AH96" s="157">
        <f>HLOOKUP(AH$1,[5]DatosVinculos!$B$1:$DH$127,$DF96,FALSE)</f>
        <v>79.089930773333336</v>
      </c>
      <c r="AI96" s="157">
        <f>HLOOKUP(AI$1,[5]DatosVinculos!$B$1:$DH$127,$DF96,FALSE)</f>
        <v>79.1605105393419</v>
      </c>
      <c r="AJ96" s="157">
        <f>HLOOKUP(AJ$1,[5]DatosVinculos!$B$1:$DH$127,$DF96,FALSE)</f>
        <v>3</v>
      </c>
      <c r="AK96" s="157">
        <f>HLOOKUP(AK$1,[5]DatosVinculos!$B$1:$DH$127,$DF96,FALSE)</f>
        <v>3</v>
      </c>
      <c r="AL96" s="157">
        <f>HLOOKUP(AL$1,[5]DatosVinculos!$B$1:$DH$127,$DF96,FALSE)</f>
        <v>6.36</v>
      </c>
      <c r="AM96" s="157">
        <f>HLOOKUP(AM$1,[5]DatosVinculos!$B$1:$DH$127,$DF96,FALSE)</f>
        <v>91.8312890866667</v>
      </c>
      <c r="AN96" s="157">
        <f>HLOOKUP(AN$1,[5]DatosVinculos!$B$1:$DH$127,$DF96,FALSE)</f>
        <v>469.67301587301603</v>
      </c>
      <c r="AO96" s="157">
        <f>HLOOKUP(AO$1,[5]DatosVinculos!$B$1:$DH$127,$DF96,FALSE)</f>
        <v>3.8296108137530598</v>
      </c>
      <c r="AP96" s="157">
        <f>HLOOKUP(AP$1,[5]DatosVinculos!$B$1:$DH$127,$DF96,FALSE)</f>
        <v>123.973333333333</v>
      </c>
      <c r="AQ96" s="157">
        <f>HLOOKUP(AQ$1,[5]DatosVinculos!$B$1:$DH$127,$DF96,FALSE)</f>
        <v>245.84358879999999</v>
      </c>
      <c r="AR96" s="157">
        <f>HLOOKUP(AR$1,[5]DatosVinculos!$B$1:$DH$127,$DF96,FALSE)</f>
        <v>143.0135702</v>
      </c>
      <c r="AS96" s="157">
        <f>HLOOKUP(AS$1,[5]DatosVinculos!$B$1:$DH$127,$DF96,FALSE)</f>
        <v>2.7524326984126999</v>
      </c>
      <c r="AT96" s="157">
        <f>HLOOKUP(AT$1,[5]DatosVinculos!$B$1:$DH$127,$DF96,FALSE)</f>
        <v>2.0866666666666664</v>
      </c>
      <c r="AU96" s="157">
        <f>HLOOKUP(AU$1,[5]DatosVinculos!$B$1:$DH$127,$DF96,FALSE)</f>
        <v>165.666666666667</v>
      </c>
      <c r="AV96" s="157">
        <f>HLOOKUP(AV$1,[5]DatosVinculos!$B$1:$DH$127,$DF96,FALSE)</f>
        <v>165.666666666667</v>
      </c>
      <c r="AW96" s="157">
        <f>HLOOKUP(AW$1,[5]DatosVinculos!$B$1:$DH$127,$DF96,FALSE)</f>
        <v>109.33931481235</v>
      </c>
      <c r="AX96" s="157">
        <f>HLOOKUP(AX$1,[5]DatosVinculos!$B$1:$DH$127,$DF96,FALSE)</f>
        <v>104.38012632674192</v>
      </c>
      <c r="AY96" s="157">
        <f>HLOOKUP(AY$1,[5]DatosVinculos!$B$1:$DH$127,$DF96,FALSE)</f>
        <v>104.171819424029</v>
      </c>
      <c r="AZ96" s="157">
        <f>HLOOKUP(AZ$1,[5]DatosVinculos!$B$1:$DH$127,$DF96,FALSE)</f>
        <v>749322.11140653503</v>
      </c>
      <c r="BA96" s="157">
        <f>HLOOKUP(BA$1,[5]DatosVinculos!$B$1:$DH$127,$DF96,FALSE)</f>
        <v>747826.72168291302</v>
      </c>
      <c r="BB96" s="157">
        <f>HLOOKUP(BB$1,[5]DatosVinculos!$B$1:$DH$127,$DF96,FALSE)</f>
        <v>91.796183753333324</v>
      </c>
      <c r="BC96" s="157">
        <f>HLOOKUP(BC$1,[5]DatosVinculos!$B$1:$DH$127,$DF96,FALSE)</f>
        <v>91.921595611712206</v>
      </c>
      <c r="BD96" s="157">
        <f>HLOOKUP(BD$1,[5]DatosVinculos!$B$1:$DH$127,$DF96,FALSE)</f>
        <v>658984.73828046594</v>
      </c>
      <c r="BE96" s="157">
        <f>HLOOKUP(BE$1,[5]DatosVinculos!$B$1:$DH$127,$DF96,FALSE)</f>
        <v>659885.04259917606</v>
      </c>
      <c r="BF96" s="157">
        <f>HLOOKUP(BF$1,[5]DatosVinculos!$B$1:$DH$127,$DF96,FALSE)</f>
        <v>104.3213018066333</v>
      </c>
      <c r="BG96" s="157">
        <f>HLOOKUP(BG$1,[5]DatosVinculos!$B$1:$DH$127,$DF96,FALSE)</f>
        <v>104.100716273812</v>
      </c>
      <c r="BH96" s="157">
        <f>HLOOKUP(BH$1,[5]DatosVinculos!$B$1:$DH$127,$DF96,FALSE)</f>
        <v>697315.31199435354</v>
      </c>
      <c r="BI96" s="157">
        <f>HLOOKUP(BI$1,[5]DatosVinculos!$B$1:$DH$127,$DF96,FALSE)</f>
        <v>695840.851196473</v>
      </c>
      <c r="BJ96" s="157">
        <f>HLOOKUP(BJ$1,[5]DatosVinculos!$B$1:$DH$127,$DF96,FALSE)</f>
        <v>91.744451046666654</v>
      </c>
      <c r="BK96" s="157">
        <f>HLOOKUP(BK$1,[5]DatosVinculos!$B$1:$DH$127,$DF96,FALSE)</f>
        <v>91.882922903024095</v>
      </c>
      <c r="BL96" s="157">
        <f>HLOOKUP(BL$1,[5]DatosVinculos!$B$1:$DH$127,$DF96,FALSE)</f>
        <v>613247.81609741366</v>
      </c>
      <c r="BM96" s="157">
        <f>HLOOKUP(BM$1,[5]DatosVinculos!$B$1:$DH$127,$DF96,FALSE)</f>
        <v>614173.40410247305</v>
      </c>
      <c r="BN96" s="157">
        <f>HLOOKUP(BN$1,[5]DatosVinculos!$B$1:$DH$127,$DF96,FALSE)</f>
        <v>104.7896965165553</v>
      </c>
      <c r="BO96" s="157">
        <f>HLOOKUP(BO$1,[5]DatosVinculos!$B$1:$DH$127,$DF96,FALSE)</f>
        <v>104.59043924980701</v>
      </c>
      <c r="BP96" s="157">
        <f>HLOOKUP(BP$1,[5]DatosVinculos!$B$1:$DH$127,$DF96,FALSE)</f>
        <v>448248.57695459196</v>
      </c>
      <c r="BQ96" s="157">
        <f>HLOOKUP(BQ$1,[5]DatosVinculos!$B$1:$DH$127,$DF96,FALSE)</f>
        <v>447396.23374380299</v>
      </c>
      <c r="BR96" s="157">
        <f>HLOOKUP(BR$1,[5]DatosVinculos!$B$1:$DH$127,$DF96,FALSE)</f>
        <v>92.156376653333339</v>
      </c>
      <c r="BS96" s="157">
        <f>HLOOKUP(BS$1,[5]DatosVinculos!$B$1:$DH$127,$DF96,FALSE)</f>
        <v>92.233215431985101</v>
      </c>
      <c r="BT96" s="157">
        <f>HLOOKUP(BT$1,[5]DatosVinculos!$B$1:$DH$127,$DF96,FALSE)</f>
        <v>394208.2672757986</v>
      </c>
      <c r="BU96" s="157">
        <f>HLOOKUP(BU$1,[5]DatosVinculos!$B$1:$DH$127,$DF96,FALSE)</f>
        <v>394536.95296134398</v>
      </c>
      <c r="BV96" s="157">
        <f>HLOOKUP(BV$1,[5]DatosVinculos!$B$1:$DH$127,$DF96,FALSE)</f>
        <v>105.28071286768524</v>
      </c>
      <c r="BW96" s="157">
        <f>HLOOKUP(BW$1,[5]DatosVinculos!$B$1:$DH$127,$DF96,FALSE)</f>
        <v>105.159388952561</v>
      </c>
      <c r="BX96" s="157">
        <f>HLOOKUP(BX$1,[5]DatosVinculos!$B$1:$DH$127,$DF96,FALSE)</f>
        <v>1089345.6687995982</v>
      </c>
      <c r="BY96" s="157">
        <f>HLOOKUP(BY$1,[5]DatosVinculos!$B$1:$DH$127,$DF96,FALSE)</f>
        <v>1088090.3231814799</v>
      </c>
      <c r="BZ96" s="157">
        <f>HLOOKUP(BZ$1,[5]DatosVinculos!$B$1:$DH$127,$DF96,FALSE)</f>
        <v>92.588196663333335</v>
      </c>
      <c r="CA96" s="157">
        <f>HLOOKUP(CA$1,[5]DatosVinculos!$B$1:$DH$127,$DF96,FALSE)</f>
        <v>92.730538300214903</v>
      </c>
      <c r="CB96" s="157">
        <f>HLOOKUP(CB$1,[5]DatosVinculos!$B$1:$DH$127,$DF96,FALSE)</f>
        <v>958015.46427527687</v>
      </c>
      <c r="CC96" s="157">
        <f>HLOOKUP(CC$1,[5]DatosVinculos!$B$1:$DH$127,$DF96,FALSE)</f>
        <v>959488.28148247802</v>
      </c>
      <c r="CD96" s="157">
        <f>HLOOKUP(CD$1,[5]DatosVinculos!$B$1:$DH$127,$DF96,FALSE)</f>
        <v>104.65750378658136</v>
      </c>
      <c r="CE96" s="157">
        <f>HLOOKUP(CE$1,[5]DatosVinculos!$B$1:$DH$127,$DF96,FALSE)</f>
        <v>104.446676497434</v>
      </c>
      <c r="CF96" s="157">
        <f>HLOOKUP(CF$1,[5]DatosVinculos!$B$1:$DH$127,$DF96,FALSE)</f>
        <v>418793.04809238465</v>
      </c>
      <c r="CG96" s="157">
        <f>HLOOKUP(CG$1,[5]DatosVinculos!$B$1:$DH$127,$DF96,FALSE)</f>
        <v>417949.41051333799</v>
      </c>
      <c r="CH96" s="157">
        <f>HLOOKUP(CH$1,[5]DatosVinculos!$B$1:$DH$127,$DF96,FALSE)</f>
        <v>92.040120919999993</v>
      </c>
      <c r="CI96" s="157">
        <f>HLOOKUP(CI$1,[5]DatosVinculos!$B$1:$DH$127,$DF96,FALSE)</f>
        <v>92.109278111367701</v>
      </c>
      <c r="CJ96" s="157">
        <f>HLOOKUP(CJ$1,[5]DatosVinculos!$B$1:$DH$127,$DF96,FALSE)</f>
        <v>368303.86157003482</v>
      </c>
      <c r="CK96" s="157">
        <f>HLOOKUP(CK$1,[5]DatosVinculos!$B$1:$DH$127,$DF96,FALSE)</f>
        <v>368580.598067143</v>
      </c>
      <c r="CL96" s="157">
        <f>HLOOKUP(CL$1,[5]DatosVinculos!$B$1:$DH$127,$DF96,FALSE)</f>
        <v>6956.3097820000003</v>
      </c>
      <c r="CM96" s="157">
        <f>HLOOKUP(CM$1,[5]DatosVinculos!$B$1:$DH$127,$DF96,FALSE)</f>
        <v>6960.2504135430199</v>
      </c>
      <c r="CN96" s="157">
        <f>HLOOKUP(CN$1,[5]DatosVinculos!$B$1:$DH$127,$DF96,FALSE)</f>
        <v>189.31012269999999</v>
      </c>
      <c r="CO96" s="157">
        <f>HLOOKUP(CO$1,[5]DatosVinculos!$B$1:$DH$127,$DF96,FALSE)</f>
        <v>187.836087031506</v>
      </c>
      <c r="CP96" s="157">
        <f>HLOOKUP(CP$1,[5]DatosVinculos!$B$1:$DH$127,$DF96,FALSE)</f>
        <v>41.831851999999998</v>
      </c>
      <c r="CQ96" s="157">
        <f>HLOOKUP(CQ$1,[5]DatosVinculos!$B$1:$DH$127,$DF96,FALSE)</f>
        <v>41.320509146969201</v>
      </c>
      <c r="CR96" s="157">
        <f>HLOOKUP(CR$1,[5]DatosVinculos!$B$1:$DH$127,$DF96,FALSE)</f>
        <v>40.769154999999998</v>
      </c>
      <c r="CS96" s="157">
        <f>HLOOKUP(CS$1,[5]DatosVinculos!$B$1:$DH$127,$DF96,FALSE)</f>
        <v>40.409932500115801</v>
      </c>
      <c r="CT96" s="157">
        <f>HLOOKUP(CT$1,[5]DatosVinculos!$B$1:$DH$127,$DF96,FALSE)</f>
        <v>6657.4719990000003</v>
      </c>
      <c r="CU96" s="157">
        <f>HLOOKUP(CU$1,[5]DatosVinculos!$B$1:$DH$127,$DF96,FALSE)</f>
        <v>6663.1574947421204</v>
      </c>
      <c r="CV96" s="157">
        <f>HLOOKUP(CV$1,[5]DatosVinculos!$B$1:$DH$127,$DF96,FALSE)</f>
        <v>41.759110870000001</v>
      </c>
      <c r="CW96" s="157">
        <f>HLOOKUP(CW$1,[5]DatosVinculos!$B$1:$DH$127,$DF96,FALSE)</f>
        <v>41.262305857323703</v>
      </c>
      <c r="CX96" s="157">
        <f>HLOOKUP(CX$1,[5]DatosVinculos!$B$1:$DH$127,$DF96,FALSE)</f>
        <v>12825.736569999999</v>
      </c>
      <c r="CY96" s="157">
        <f>HLOOKUP(CY$1,[5]DatosVinculos!$B$1:$DH$127,$DF96,FALSE)</f>
        <v>7536.2574880000002</v>
      </c>
      <c r="CZ96" s="157">
        <f>HLOOKUP(CZ$1,[5]DatosVinculos!$B$1:$DH$127,$DF96,FALSE)</f>
        <v>7536.1736979071802</v>
      </c>
      <c r="DA96" s="157">
        <f>HLOOKUP(DA$1,[5]DatosVinculos!$B$1:$DH$127,$DF96,FALSE)</f>
        <v>7.6954337969999997</v>
      </c>
      <c r="DB96" s="157">
        <f>HLOOKUP(DB$1,[5]DatosVinculos!$B$1:$DH$127,$DF96,FALSE)</f>
        <v>7.6318502072372301</v>
      </c>
      <c r="DC96" s="157">
        <f>HLOOKUP(DC$1,[5]DatosVinculos!$B$1:$DH$127,$DF96,FALSE)</f>
        <v>1.3667261258523495</v>
      </c>
      <c r="DD96" s="157">
        <f>HLOOKUP(DD$1,[5]DatosVinculos!$B$1:$DH$127,$DF96,FALSE)</f>
        <v>1.43834699083322</v>
      </c>
      <c r="DF96">
        <v>96</v>
      </c>
    </row>
    <row r="97" spans="1:110">
      <c r="A97" t="s">
        <v>101</v>
      </c>
      <c r="B97" s="157">
        <f>HLOOKUP(B$1,[5]DatosVinculos!$B$1:$DH$127,$DF97,FALSE)</f>
        <v>23125624.947853293</v>
      </c>
      <c r="C97" s="157">
        <f>HLOOKUP(C$1,[5]DatosVinculos!$B$1:$DH$127,$DF97,FALSE)</f>
        <v>23466239.911085501</v>
      </c>
      <c r="D97" s="157">
        <f>HLOOKUP(D$1,[5]DatosVinculos!$B$1:$DH$127,$DF97,FALSE)</f>
        <v>22419864.923118256</v>
      </c>
      <c r="E97" s="157">
        <f>HLOOKUP(E$1,[5]DatosVinculos!$B$1:$DH$127,$DF97,FALSE)</f>
        <v>17241026.039999999</v>
      </c>
      <c r="F97" s="157">
        <f>HLOOKUP(F$1,[5]DatosVinculos!$B$1:$DH$127,$DF97,FALSE)</f>
        <v>17529629.549317598</v>
      </c>
      <c r="G97" s="157">
        <f>HLOOKUP(G$1,[5]DatosVinculos!$B$1:$DH$127,$DF97,FALSE)</f>
        <v>3898377.9709999999</v>
      </c>
      <c r="H97" s="157">
        <f>HLOOKUP(H$1,[5]DatosVinculos!$B$1:$DH$127,$DF97,FALSE)</f>
        <v>3941460.8170170002</v>
      </c>
      <c r="I97" s="157">
        <f>HLOOKUP(I$1,[5]DatosVinculos!$B$1:$DH$127,$DF97,FALSE)</f>
        <v>3161402.3763738731</v>
      </c>
      <c r="J97" s="157">
        <f>HLOOKUP(J$1,[5]DatosVinculos!$B$1:$DH$127,$DF97,FALSE)</f>
        <v>3193855.0086382101</v>
      </c>
      <c r="K97" s="157">
        <f>HLOOKUP(K$1,[5]DatosVinculos!$B$1:$DH$127,$DF97,FALSE)</f>
        <v>2867897.9600910489</v>
      </c>
      <c r="L97" s="157">
        <f>HLOOKUP(L$1,[5]DatosVinculos!$B$1:$DH$127,$DF97,FALSE)</f>
        <v>2903234.21883024</v>
      </c>
      <c r="M97" s="157">
        <f>HLOOKUP(M$1,[5]DatosVinculos!$B$1:$DH$127,$DF97,FALSE)</f>
        <v>17058510.893648271</v>
      </c>
      <c r="N97" s="157">
        <f>HLOOKUP(N$1,[5]DatosVinculos!$B$1:$DH$127,$DF97,FALSE)</f>
        <v>16969052.907607801</v>
      </c>
      <c r="O97" s="157">
        <f>HLOOKUP(O$1,[5]DatosVinculos!$B$1:$DH$127,$DF97,FALSE)</f>
        <v>2766354.2839561095</v>
      </c>
      <c r="P97" s="157">
        <f>HLOOKUP(P$1,[5]DatosVinculos!$B$1:$DH$127,$DF97,FALSE)</f>
        <v>2696822.09242845</v>
      </c>
      <c r="Q97" s="157">
        <f>HLOOKUP(Q$1,[5]DatosVinculos!$B$1:$DH$127,$DF97,FALSE)</f>
        <v>14292156.609692013</v>
      </c>
      <c r="R97" s="157">
        <f>HLOOKUP(R$1,[5]DatosVinculos!$B$1:$DH$127,$DF97,FALSE)</f>
        <v>14300755.923574099</v>
      </c>
      <c r="S97" s="157">
        <f>HLOOKUP(S$1,[5]DatosVinculos!$B$1:$DH$127,$DF97,FALSE)</f>
        <v>1285679.7485601378</v>
      </c>
      <c r="T97" s="157">
        <f>HLOOKUP(T$1,[5]DatosVinculos!$B$1:$DH$127,$DF97,FALSE)</f>
        <v>1322449.12733234</v>
      </c>
      <c r="U97" s="157">
        <f>HLOOKUP(U$1,[5]DatosVinculos!$B$1:$DH$127,$DF97,FALSE)</f>
        <v>13006476.861131901</v>
      </c>
      <c r="V97" s="157">
        <f>HLOOKUP(V$1,[5]DatosVinculos!$B$1:$DH$127,$DF97,FALSE)</f>
        <v>12963842.017619399</v>
      </c>
      <c r="W97" s="157">
        <f>HLOOKUP(W$1,[5]DatosVinculos!$B$1:$DH$127,$DF97,FALSE)</f>
        <v>5939182.303829575</v>
      </c>
      <c r="X97" s="157">
        <f>HLOOKUP(X$1,[5]DatosVinculos!$B$1:$DH$127,$DF97,FALSE)</f>
        <v>6021794.6202265602</v>
      </c>
      <c r="Y97" s="157">
        <f>HLOOKUP(Y$1,[5]DatosVinculos!$B$1:$DH$127,$DF97,FALSE)</f>
        <v>-751954.33377309656</v>
      </c>
      <c r="Z97" s="157">
        <f>HLOOKUP(Z$1,[5]DatosVinculos!$B$1:$DH$127,$DF97,FALSE)</f>
        <v>-549650.59219184227</v>
      </c>
      <c r="AA97" s="157">
        <f>HLOOKUP(AA$1,[5]DatosVinculos!$B$1:$DH$127,$DF97,FALSE)</f>
        <v>-3350.076509</v>
      </c>
      <c r="AB97" s="157">
        <f>HLOOKUP(AB$1,[5]DatosVinculos!$B$1:$DH$127,$DF97,FALSE)</f>
        <v>91.038893936321287</v>
      </c>
      <c r="AC97" s="157">
        <f>HLOOKUP(AC$1,[5]DatosVinculos!$B$1:$DH$127,$DF97,FALSE)</f>
        <v>90.588677060111294</v>
      </c>
      <c r="AD97" s="157">
        <f>HLOOKUP(AD$1,[5]DatosVinculos!$B$1:$DH$127,$DF97,FALSE)</f>
        <v>93.292635754281363</v>
      </c>
      <c r="AE97" s="157">
        <f>HLOOKUP(AE$1,[5]DatosVinculos!$B$1:$DH$127,$DF97,FALSE)</f>
        <v>93.252897577624907</v>
      </c>
      <c r="AF97" s="157">
        <f>HLOOKUP(AF$1,[5]DatosVinculos!$B$1:$DH$127,$DF97,FALSE)</f>
        <v>113.0546087</v>
      </c>
      <c r="AG97" s="157">
        <f>HLOOKUP(AG$1,[5]DatosVinculos!$B$1:$DH$127,$DF97,FALSE)</f>
        <v>113.177731547343</v>
      </c>
      <c r="AH97" s="157">
        <f>HLOOKUP(AH$1,[5]DatosVinculos!$B$1:$DH$127,$DF97,FALSE)</f>
        <v>81.094637006666673</v>
      </c>
      <c r="AI97" s="157">
        <f>HLOOKUP(AI$1,[5]DatosVinculos!$B$1:$DH$127,$DF97,FALSE)</f>
        <v>80.950865235192595</v>
      </c>
      <c r="AJ97" s="157">
        <f>HLOOKUP(AJ$1,[5]DatosVinculos!$B$1:$DH$127,$DF97,FALSE)</f>
        <v>3</v>
      </c>
      <c r="AK97" s="157">
        <f>HLOOKUP(AK$1,[5]DatosVinculos!$B$1:$DH$127,$DF97,FALSE)</f>
        <v>3</v>
      </c>
      <c r="AL97" s="157">
        <f>HLOOKUP(AL$1,[5]DatosVinculos!$B$1:$DH$127,$DF97,FALSE)</f>
        <v>7.5733333333333297</v>
      </c>
      <c r="AM97" s="157">
        <f>HLOOKUP(AM$1,[5]DatosVinculos!$B$1:$DH$127,$DF97,FALSE)</f>
        <v>98.766081549999996</v>
      </c>
      <c r="AN97" s="157">
        <f>HLOOKUP(AN$1,[5]DatosVinculos!$B$1:$DH$127,$DF97,FALSE)</f>
        <v>515.91532258064501</v>
      </c>
      <c r="AO97" s="157">
        <f>HLOOKUP(AO$1,[5]DatosVinculos!$B$1:$DH$127,$DF97,FALSE)</f>
        <v>3.4835646678157799</v>
      </c>
      <c r="AP97" s="157">
        <f>HLOOKUP(AP$1,[5]DatosVinculos!$B$1:$DH$127,$DF97,FALSE)</f>
        <v>117.98666666666701</v>
      </c>
      <c r="AQ97" s="157">
        <f>HLOOKUP(AQ$1,[5]DatosVinculos!$B$1:$DH$127,$DF97,FALSE)</f>
        <v>249.288563433333</v>
      </c>
      <c r="AR97" s="157">
        <f>HLOOKUP(AR$1,[5]DatosVinculos!$B$1:$DH$127,$DF97,FALSE)</f>
        <v>143.23841630000001</v>
      </c>
      <c r="AS97" s="157">
        <f>HLOOKUP(AS$1,[5]DatosVinculos!$B$1:$DH$127,$DF97,FALSE)</f>
        <v>2.9080884615384601</v>
      </c>
      <c r="AT97" s="157">
        <f>HLOOKUP(AT$1,[5]DatosVinculos!$B$1:$DH$127,$DF97,FALSE)</f>
        <v>1.9400000000000002</v>
      </c>
      <c r="AU97" s="157">
        <f>HLOOKUP(AU$1,[5]DatosVinculos!$B$1:$DH$127,$DF97,FALSE)</f>
        <v>181</v>
      </c>
      <c r="AV97" s="157">
        <f>HLOOKUP(AV$1,[5]DatosVinculos!$B$1:$DH$127,$DF97,FALSE)</f>
        <v>181</v>
      </c>
      <c r="AW97" s="157">
        <f>HLOOKUP(AW$1,[5]DatosVinculos!$B$1:$DH$127,$DF97,FALSE)</f>
        <v>92.697274886284006</v>
      </c>
      <c r="AX97" s="157">
        <f>HLOOKUP(AX$1,[5]DatosVinculos!$B$1:$DH$127,$DF97,FALSE)</f>
        <v>102.86079484024387</v>
      </c>
      <c r="AY97" s="157">
        <f>HLOOKUP(AY$1,[5]DatosVinculos!$B$1:$DH$127,$DF97,FALSE)</f>
        <v>103.418103056246</v>
      </c>
      <c r="AZ97" s="157">
        <f>HLOOKUP(AZ$1,[5]DatosVinculos!$B$1:$DH$127,$DF97,FALSE)</f>
        <v>738415.16276168113</v>
      </c>
      <c r="BA97" s="157">
        <f>HLOOKUP(BA$1,[5]DatosVinculos!$B$1:$DH$127,$DF97,FALSE)</f>
        <v>742415.95663030003</v>
      </c>
      <c r="BB97" s="157">
        <f>HLOOKUP(BB$1,[5]DatosVinculos!$B$1:$DH$127,$DF97,FALSE)</f>
        <v>93.643329916666659</v>
      </c>
      <c r="BC97" s="157">
        <f>HLOOKUP(BC$1,[5]DatosVinculos!$B$1:$DH$127,$DF97,FALSE)</f>
        <v>93.684225707193704</v>
      </c>
      <c r="BD97" s="157">
        <f>HLOOKUP(BD$1,[5]DatosVinculos!$B$1:$DH$127,$DF97,FALSE)</f>
        <v>672244.99683632108</v>
      </c>
      <c r="BE97" s="157">
        <f>HLOOKUP(BE$1,[5]DatosVinculos!$B$1:$DH$127,$DF97,FALSE)</f>
        <v>672538.57877709705</v>
      </c>
      <c r="BF97" s="157">
        <f>HLOOKUP(BF$1,[5]DatosVinculos!$B$1:$DH$127,$DF97,FALSE)</f>
        <v>102.76842656441059</v>
      </c>
      <c r="BG97" s="157">
        <f>HLOOKUP(BG$1,[5]DatosVinculos!$B$1:$DH$127,$DF97,FALSE)</f>
        <v>103.28973370330201</v>
      </c>
      <c r="BH97" s="157">
        <f>HLOOKUP(BH$1,[5]DatosVinculos!$B$1:$DH$127,$DF97,FALSE)</f>
        <v>686935.42154756864</v>
      </c>
      <c r="BI97" s="157">
        <f>HLOOKUP(BI$1,[5]DatosVinculos!$B$1:$DH$127,$DF97,FALSE)</f>
        <v>690419.99703004095</v>
      </c>
      <c r="BJ97" s="157">
        <f>HLOOKUP(BJ$1,[5]DatosVinculos!$B$1:$DH$127,$DF97,FALSE)</f>
        <v>93.559238859999994</v>
      </c>
      <c r="BK97" s="157">
        <f>HLOOKUP(BK$1,[5]DatosVinculos!$B$1:$DH$127,$DF97,FALSE)</f>
        <v>93.619285463275702</v>
      </c>
      <c r="BL97" s="157">
        <f>HLOOKUP(BL$1,[5]DatosVinculos!$B$1:$DH$127,$DF97,FALSE)</f>
        <v>625378.4098337125</v>
      </c>
      <c r="BM97" s="157">
        <f>HLOOKUP(BM$1,[5]DatosVinculos!$B$1:$DH$127,$DF97,FALSE)</f>
        <v>625779.77959495701</v>
      </c>
      <c r="BN97" s="157">
        <f>HLOOKUP(BN$1,[5]DatosVinculos!$B$1:$DH$127,$DF97,FALSE)</f>
        <v>103.35131213897742</v>
      </c>
      <c r="BO97" s="157">
        <f>HLOOKUP(BO$1,[5]DatosVinculos!$B$1:$DH$127,$DF97,FALSE)</f>
        <v>103.826179811632</v>
      </c>
      <c r="BP97" s="157">
        <f>HLOOKUP(BP$1,[5]DatosVinculos!$B$1:$DH$127,$DF97,FALSE)</f>
        <v>442095.74159199366</v>
      </c>
      <c r="BQ97" s="157">
        <f>HLOOKUP(BQ$1,[5]DatosVinculos!$B$1:$DH$127,$DF97,FALSE)</f>
        <v>444127.03632398602</v>
      </c>
      <c r="BR97" s="157">
        <f>HLOOKUP(BR$1,[5]DatosVinculos!$B$1:$DH$127,$DF97,FALSE)</f>
        <v>94.089891440000002</v>
      </c>
      <c r="BS97" s="157">
        <f>HLOOKUP(BS$1,[5]DatosVinculos!$B$1:$DH$127,$DF97,FALSE)</f>
        <v>94.115638755800404</v>
      </c>
      <c r="BT97" s="157">
        <f>HLOOKUP(BT$1,[5]DatosVinculos!$B$1:$DH$127,$DF97,FALSE)</f>
        <v>402479.07328492816</v>
      </c>
      <c r="BU97" s="157">
        <f>HLOOKUP(BU$1,[5]DatosVinculos!$B$1:$DH$127,$DF97,FALSE)</f>
        <v>402589.21004491701</v>
      </c>
      <c r="BV97" s="157">
        <f>HLOOKUP(BV$1,[5]DatosVinculos!$B$1:$DH$127,$DF97,FALSE)</f>
        <v>104.51714730836747</v>
      </c>
      <c r="BW97" s="157">
        <f>HLOOKUP(BW$1,[5]DatosVinculos!$B$1:$DH$127,$DF97,FALSE)</f>
        <v>105.16083257137799</v>
      </c>
      <c r="BX97" s="157">
        <f>HLOOKUP(BX$1,[5]DatosVinculos!$B$1:$DH$127,$DF97,FALSE)</f>
        <v>1081445.0114785112</v>
      </c>
      <c r="BY97" s="157">
        <f>HLOOKUP(BY$1,[5]DatosVinculos!$B$1:$DH$127,$DF97,FALSE)</f>
        <v>1088105.26039563</v>
      </c>
      <c r="BZ97" s="157">
        <f>HLOOKUP(BZ$1,[5]DatosVinculos!$B$1:$DH$127,$DF97,FALSE)</f>
        <v>95.151254883333337</v>
      </c>
      <c r="CA97" s="157">
        <f>HLOOKUP(CA$1,[5]DatosVinculos!$B$1:$DH$127,$DF97,FALSE)</f>
        <v>95.321938333459201</v>
      </c>
      <c r="CB97" s="157">
        <f>HLOOKUP(CB$1,[5]DatosVinculos!$B$1:$DH$127,$DF97,FALSE)</f>
        <v>984535.57697955926</v>
      </c>
      <c r="CC97" s="157">
        <f>HLOOKUP(CC$1,[5]DatosVinculos!$B$1:$DH$127,$DF97,FALSE)</f>
        <v>986301.64858152496</v>
      </c>
      <c r="CD97" s="157">
        <f>HLOOKUP(CD$1,[5]DatosVinculos!$B$1:$DH$127,$DF97,FALSE)</f>
        <v>103.20139927122869</v>
      </c>
      <c r="CE97" s="157">
        <f>HLOOKUP(CE$1,[5]DatosVinculos!$B$1:$DH$127,$DF97,FALSE)</f>
        <v>103.67175551364301</v>
      </c>
      <c r="CF97" s="157">
        <f>HLOOKUP(CF$1,[5]DatosVinculos!$B$1:$DH$127,$DF97,FALSE)</f>
        <v>412966.36174632813</v>
      </c>
      <c r="CG97" s="157">
        <f>HLOOKUP(CG$1,[5]DatosVinculos!$B$1:$DH$127,$DF97,FALSE)</f>
        <v>414848.51942594198</v>
      </c>
      <c r="CH97" s="157">
        <f>HLOOKUP(CH$1,[5]DatosVinculos!$B$1:$DH$127,$DF97,FALSE)</f>
        <v>93.953412423333333</v>
      </c>
      <c r="CI97" s="157">
        <f>HLOOKUP(CI$1,[5]DatosVinculos!$B$1:$DH$127,$DF97,FALSE)</f>
        <v>93.975043737664706</v>
      </c>
      <c r="CJ97" s="157">
        <f>HLOOKUP(CJ$1,[5]DatosVinculos!$B$1:$DH$127,$DF97,FALSE)</f>
        <v>375960.00806292455</v>
      </c>
      <c r="CK97" s="157">
        <f>HLOOKUP(CK$1,[5]DatosVinculos!$B$1:$DH$127,$DF97,FALSE)</f>
        <v>376046.56701691198</v>
      </c>
      <c r="CL97" s="157">
        <f>HLOOKUP(CL$1,[5]DatosVinculos!$B$1:$DH$127,$DF97,FALSE)</f>
        <v>6989.283993</v>
      </c>
      <c r="CM97" s="157">
        <f>HLOOKUP(CM$1,[5]DatosVinculos!$B$1:$DH$127,$DF97,FALSE)</f>
        <v>6985.2606278433605</v>
      </c>
      <c r="CN97" s="157">
        <f>HLOOKUP(CN$1,[5]DatosVinculos!$B$1:$DH$127,$DF97,FALSE)</f>
        <v>188.79801649999999</v>
      </c>
      <c r="CO97" s="157">
        <f>HLOOKUP(CO$1,[5]DatosVinculos!$B$1:$DH$127,$DF97,FALSE)</f>
        <v>188.27621182278099</v>
      </c>
      <c r="CP97" s="157">
        <f>HLOOKUP(CP$1,[5]DatosVinculos!$B$1:$DH$127,$DF97,FALSE)</f>
        <v>40.154451000000002</v>
      </c>
      <c r="CQ97" s="157">
        <f>HLOOKUP(CQ$1,[5]DatosVinculos!$B$1:$DH$127,$DF97,FALSE)</f>
        <v>40.644794753515299</v>
      </c>
      <c r="CR97" s="157">
        <f>HLOOKUP(CR$1,[5]DatosVinculos!$B$1:$DH$127,$DF97,FALSE)</f>
        <v>41.772201000000003</v>
      </c>
      <c r="CS97" s="157">
        <f>HLOOKUP(CS$1,[5]DatosVinculos!$B$1:$DH$127,$DF97,FALSE)</f>
        <v>41.737863429592402</v>
      </c>
      <c r="CT97" s="157">
        <f>HLOOKUP(CT$1,[5]DatosVinculos!$B$1:$DH$127,$DF97,FALSE)</f>
        <v>6690.6366369999996</v>
      </c>
      <c r="CU97" s="157">
        <f>HLOOKUP(CU$1,[5]DatosVinculos!$B$1:$DH$127,$DF97,FALSE)</f>
        <v>6695.29720900345</v>
      </c>
      <c r="CV97" s="157">
        <f>HLOOKUP(CV$1,[5]DatosVinculos!$B$1:$DH$127,$DF97,FALSE)</f>
        <v>40.089921240000002</v>
      </c>
      <c r="CW97" s="157">
        <f>HLOOKUP(CW$1,[5]DatosVinculos!$B$1:$DH$127,$DF97,FALSE)</f>
        <v>40.589195262828603</v>
      </c>
      <c r="CX97" s="157">
        <f>HLOOKUP(CX$1,[5]DatosVinculos!$B$1:$DH$127,$DF97,FALSE)</f>
        <v>12878.98157</v>
      </c>
      <c r="CY97" s="157">
        <f>HLOOKUP(CY$1,[5]DatosVinculos!$B$1:$DH$127,$DF97,FALSE)</f>
        <v>7541.7987540000004</v>
      </c>
      <c r="CZ97" s="157">
        <f>HLOOKUP(CZ$1,[5]DatosVinculos!$B$1:$DH$127,$DF97,FALSE)</f>
        <v>7546.1044132126999</v>
      </c>
      <c r="DA97" s="157">
        <f>HLOOKUP(DA$1,[5]DatosVinculos!$B$1:$DH$127,$DF97,FALSE)</f>
        <v>7.3260342630000004</v>
      </c>
      <c r="DB97" s="157">
        <f>HLOOKUP(DB$1,[5]DatosVinculos!$B$1:$DH$127,$DF97,FALSE)</f>
        <v>7.3512761425230604</v>
      </c>
      <c r="DC97" s="157">
        <f>HLOOKUP(DC$1,[5]DatosVinculos!$B$1:$DH$127,$DF97,FALSE)</f>
        <v>1.1906973777624614</v>
      </c>
      <c r="DD97" s="157">
        <f>HLOOKUP(DD$1,[5]DatosVinculos!$B$1:$DH$127,$DF97,FALSE)</f>
        <v>1.2989142477737501</v>
      </c>
      <c r="DF97">
        <v>97</v>
      </c>
    </row>
    <row r="98" spans="1:110">
      <c r="A98" t="s">
        <v>102</v>
      </c>
      <c r="B98" s="157">
        <f>HLOOKUP(B$1,[5]DatosVinculos!$B$1:$DH$127,$DF98,FALSE)</f>
        <v>24008417.243243471</v>
      </c>
      <c r="C98" s="157">
        <f>HLOOKUP(C$1,[5]DatosVinculos!$B$1:$DH$127,$DF98,FALSE)</f>
        <v>23125997.314333599</v>
      </c>
      <c r="D98" s="157">
        <f>HLOOKUP(D$1,[5]DatosVinculos!$B$1:$DH$127,$DF98,FALSE)</f>
        <v>23468170.3293625</v>
      </c>
      <c r="E98" s="157">
        <f>HLOOKUP(E$1,[5]DatosVinculos!$B$1:$DH$127,$DF98,FALSE)</f>
        <v>17806233.66</v>
      </c>
      <c r="F98" s="157">
        <f>HLOOKUP(F$1,[5]DatosVinculos!$B$1:$DH$127,$DF98,FALSE)</f>
        <v>17298648.317164902</v>
      </c>
      <c r="G98" s="157">
        <f>HLOOKUP(G$1,[5]DatosVinculos!$B$1:$DH$127,$DF98,FALSE)</f>
        <v>4107302.0440000002</v>
      </c>
      <c r="H98" s="157">
        <f>HLOOKUP(H$1,[5]DatosVinculos!$B$1:$DH$127,$DF98,FALSE)</f>
        <v>3860913.5874031899</v>
      </c>
      <c r="I98" s="157">
        <f>HLOOKUP(I$1,[5]DatosVinculos!$B$1:$DH$127,$DF98,FALSE)</f>
        <v>3330698.9180880971</v>
      </c>
      <c r="J98" s="157">
        <f>HLOOKUP(J$1,[5]DatosVinculos!$B$1:$DH$127,$DF98,FALSE)</f>
        <v>3136708.5568502899</v>
      </c>
      <c r="K98" s="157">
        <f>HLOOKUP(K$1,[5]DatosVinculos!$B$1:$DH$127,$DF98,FALSE)</f>
        <v>3045251.6666971338</v>
      </c>
      <c r="L98" s="157">
        <f>HLOOKUP(L$1,[5]DatosVinculos!$B$1:$DH$127,$DF98,FALSE)</f>
        <v>2867411.2099266299</v>
      </c>
      <c r="M98" s="157">
        <f>HLOOKUP(M$1,[5]DatosVinculos!$B$1:$DH$127,$DF98,FALSE)</f>
        <v>17929155.093896557</v>
      </c>
      <c r="N98" s="157">
        <f>HLOOKUP(N$1,[5]DatosVinculos!$B$1:$DH$127,$DF98,FALSE)</f>
        <v>16783008.255871002</v>
      </c>
      <c r="O98" s="157">
        <f>HLOOKUP(O$1,[5]DatosVinculos!$B$1:$DH$127,$DF98,FALSE)</f>
        <v>3002219.0775357853</v>
      </c>
      <c r="P98" s="157">
        <f>HLOOKUP(P$1,[5]DatosVinculos!$B$1:$DH$127,$DF98,FALSE)</f>
        <v>2622128.01377963</v>
      </c>
      <c r="Q98" s="157">
        <f>HLOOKUP(Q$1,[5]DatosVinculos!$B$1:$DH$127,$DF98,FALSE)</f>
        <v>14926936.016360488</v>
      </c>
      <c r="R98" s="157">
        <f>HLOOKUP(R$1,[5]DatosVinculos!$B$1:$DH$127,$DF98,FALSE)</f>
        <v>14145344.812146399</v>
      </c>
      <c r="S98" s="157">
        <f>HLOOKUP(S$1,[5]DatosVinculos!$B$1:$DH$127,$DF98,FALSE)</f>
        <v>1345058.4562994754</v>
      </c>
      <c r="T98" s="157">
        <f>HLOOKUP(T$1,[5]DatosVinculos!$B$1:$DH$127,$DF98,FALSE)</f>
        <v>1197176.62020082</v>
      </c>
      <c r="U98" s="157">
        <f>HLOOKUP(U$1,[5]DatosVinculos!$B$1:$DH$127,$DF98,FALSE)</f>
        <v>13581877.560061101</v>
      </c>
      <c r="V98" s="157">
        <f>HLOOKUP(V$1,[5]DatosVinculos!$B$1:$DH$127,$DF98,FALSE)</f>
        <v>12961016.605335601</v>
      </c>
      <c r="W98" s="157">
        <f>HLOOKUP(W$1,[5]DatosVinculos!$B$1:$DH$127,$DF98,FALSE)</f>
        <v>5899131.2798361853</v>
      </c>
      <c r="X98" s="157">
        <f>HLOOKUP(X$1,[5]DatosVinculos!$B$1:$DH$127,$DF98,FALSE)</f>
        <v>5581216.0091898004</v>
      </c>
      <c r="Y98" s="157">
        <f>HLOOKUP(Y$1,[5]DatosVinculos!$B$1:$DH$127,$DF98,FALSE)</f>
        <v>-877875.01730663213</v>
      </c>
      <c r="Z98" s="157">
        <f>HLOOKUP(Z$1,[5]DatosVinculos!$B$1:$DH$127,$DF98,FALSE)</f>
        <v>509908.38844146527</v>
      </c>
      <c r="AA98" s="157">
        <f>HLOOKUP(AA$1,[5]DatosVinculos!$B$1:$DH$127,$DF98,FALSE)</f>
        <v>-2875.967838</v>
      </c>
      <c r="AB98" s="157">
        <f>HLOOKUP(AB$1,[5]DatosVinculos!$B$1:$DH$127,$DF98,FALSE)</f>
        <v>92.323856688974558</v>
      </c>
      <c r="AC98" s="157">
        <f>HLOOKUP(AC$1,[5]DatosVinculos!$B$1:$DH$127,$DF98,FALSE)</f>
        <v>92.125585660403303</v>
      </c>
      <c r="AD98" s="157">
        <f>HLOOKUP(AD$1,[5]DatosVinculos!$B$1:$DH$127,$DF98,FALSE)</f>
        <v>95.090619794408624</v>
      </c>
      <c r="AE98" s="157">
        <f>HLOOKUP(AE$1,[5]DatosVinculos!$B$1:$DH$127,$DF98,FALSE)</f>
        <v>95.1513657884189</v>
      </c>
      <c r="AF98" s="157">
        <f>HLOOKUP(AF$1,[5]DatosVinculos!$B$1:$DH$127,$DF98,FALSE)</f>
        <v>114.79372756666667</v>
      </c>
      <c r="AG98" s="157">
        <f>HLOOKUP(AG$1,[5]DatosVinculos!$B$1:$DH$127,$DF98,FALSE)</f>
        <v>114.62673884289001</v>
      </c>
      <c r="AH98" s="157">
        <f>HLOOKUP(AH$1,[5]DatosVinculos!$B$1:$DH$127,$DF98,FALSE)</f>
        <v>82.806156433333342</v>
      </c>
      <c r="AI98" s="157">
        <f>HLOOKUP(AI$1,[5]DatosVinculos!$B$1:$DH$127,$DF98,FALSE)</f>
        <v>82.877024645029195</v>
      </c>
      <c r="AJ98" s="157">
        <f>HLOOKUP(AJ$1,[5]DatosVinculos!$B$1:$DH$127,$DF98,FALSE)</f>
        <v>3</v>
      </c>
      <c r="AK98" s="157">
        <f>HLOOKUP(AK$1,[5]DatosVinculos!$B$1:$DH$127,$DF98,FALSE)</f>
        <v>3</v>
      </c>
      <c r="AL98" s="157">
        <f>HLOOKUP(AL$1,[5]DatosVinculos!$B$1:$DH$127,$DF98,FALSE)</f>
        <v>8.25</v>
      </c>
      <c r="AM98" s="157">
        <f>HLOOKUP(AM$1,[5]DatosVinculos!$B$1:$DH$127,$DF98,FALSE)</f>
        <v>106.82739523333299</v>
      </c>
      <c r="AN98" s="157">
        <f>HLOOKUP(AN$1,[5]DatosVinculos!$B$1:$DH$127,$DF98,FALSE)</f>
        <v>639.050322580645</v>
      </c>
      <c r="AO98" s="157">
        <f>HLOOKUP(AO$1,[5]DatosVinculos!$B$1:$DH$127,$DF98,FALSE)</f>
        <v>1.77124799661314</v>
      </c>
      <c r="AP98" s="157">
        <f>HLOOKUP(AP$1,[5]DatosVinculos!$B$1:$DH$127,$DF98,FALSE)</f>
        <v>58.446666666666701</v>
      </c>
      <c r="AQ98" s="157">
        <f>HLOOKUP(AQ$1,[5]DatosVinculos!$B$1:$DH$127,$DF98,FALSE)</f>
        <v>220.70388686666701</v>
      </c>
      <c r="AR98" s="157">
        <f>HLOOKUP(AR$1,[5]DatosVinculos!$B$1:$DH$127,$DF98,FALSE)</f>
        <v>141.0501849</v>
      </c>
      <c r="AS98" s="157">
        <f>HLOOKUP(AS$1,[5]DatosVinculos!$B$1:$DH$127,$DF98,FALSE)</f>
        <v>2.7710159375000001</v>
      </c>
      <c r="AT98" s="157">
        <f>HLOOKUP(AT$1,[5]DatosVinculos!$B$1:$DH$127,$DF98,FALSE)</f>
        <v>0.5066666666666666</v>
      </c>
      <c r="AU98" s="157">
        <f>HLOOKUP(AU$1,[5]DatosVinculos!$B$1:$DH$127,$DF98,FALSE)</f>
        <v>337</v>
      </c>
      <c r="AV98" s="157">
        <f>HLOOKUP(AV$1,[5]DatosVinculos!$B$1:$DH$127,$DF98,FALSE)</f>
        <v>337</v>
      </c>
      <c r="AW98" s="157">
        <f>HLOOKUP(AW$1,[5]DatosVinculos!$B$1:$DH$127,$DF98,FALSE)</f>
        <v>83.938811921053997</v>
      </c>
      <c r="AX98" s="157">
        <f>HLOOKUP(AX$1,[5]DatosVinculos!$B$1:$DH$127,$DF98,FALSE)</f>
        <v>103.58693733464261</v>
      </c>
      <c r="AY98" s="157">
        <f>HLOOKUP(AY$1,[5]DatosVinculos!$B$1:$DH$127,$DF98,FALSE)</f>
        <v>103.890043579067</v>
      </c>
      <c r="AZ98" s="157">
        <f>HLOOKUP(AZ$1,[5]DatosVinculos!$B$1:$DH$127,$DF98,FALSE)</f>
        <v>743627.98100815096</v>
      </c>
      <c r="BA98" s="157">
        <f>HLOOKUP(BA$1,[5]DatosVinculos!$B$1:$DH$127,$DF98,FALSE)</f>
        <v>745803.91447828698</v>
      </c>
      <c r="BB98" s="157">
        <f>HLOOKUP(BB$1,[5]DatosVinculos!$B$1:$DH$127,$DF98,FALSE)</f>
        <v>95.635455573333331</v>
      </c>
      <c r="BC98" s="157">
        <f>HLOOKUP(BC$1,[5]DatosVinculos!$B$1:$DH$127,$DF98,FALSE)</f>
        <v>95.642265465014205</v>
      </c>
      <c r="BD98" s="157">
        <f>HLOOKUP(BD$1,[5]DatosVinculos!$B$1:$DH$127,$DF98,FALSE)</f>
        <v>686546.03148508025</v>
      </c>
      <c r="BE98" s="157">
        <f>HLOOKUP(BE$1,[5]DatosVinculos!$B$1:$DH$127,$DF98,FALSE)</f>
        <v>686594.918208697</v>
      </c>
      <c r="BF98" s="157">
        <f>HLOOKUP(BF$1,[5]DatosVinculos!$B$1:$DH$127,$DF98,FALSE)</f>
        <v>103.3941079731775</v>
      </c>
      <c r="BG98" s="157">
        <f>HLOOKUP(BG$1,[5]DatosVinculos!$B$1:$DH$127,$DF98,FALSE)</f>
        <v>103.687891612317</v>
      </c>
      <c r="BH98" s="157">
        <f>HLOOKUP(BH$1,[5]DatosVinculos!$B$1:$DH$127,$DF98,FALSE)</f>
        <v>691117.666393133</v>
      </c>
      <c r="BI98" s="157">
        <f>HLOOKUP(BI$1,[5]DatosVinculos!$B$1:$DH$127,$DF98,FALSE)</f>
        <v>693081.40559274401</v>
      </c>
      <c r="BJ98" s="157">
        <f>HLOOKUP(BJ$1,[5]DatosVinculos!$B$1:$DH$127,$DF98,FALSE)</f>
        <v>95.457428070000006</v>
      </c>
      <c r="BK98" s="157">
        <f>HLOOKUP(BK$1,[5]DatosVinculos!$B$1:$DH$127,$DF98,FALSE)</f>
        <v>95.435346784663807</v>
      </c>
      <c r="BL98" s="157">
        <f>HLOOKUP(BL$1,[5]DatosVinculos!$B$1:$DH$127,$DF98,FALSE)</f>
        <v>638066.48387298139</v>
      </c>
      <c r="BM98" s="157">
        <f>HLOOKUP(BM$1,[5]DatosVinculos!$B$1:$DH$127,$DF98,FALSE)</f>
        <v>637918.88584531902</v>
      </c>
      <c r="BN98" s="157">
        <f>HLOOKUP(BN$1,[5]DatosVinculos!$B$1:$DH$127,$DF98,FALSE)</f>
        <v>103.73582063335101</v>
      </c>
      <c r="BO98" s="157">
        <f>HLOOKUP(BO$1,[5]DatosVinculos!$B$1:$DH$127,$DF98,FALSE)</f>
        <v>104.196086158386</v>
      </c>
      <c r="BP98" s="157">
        <f>HLOOKUP(BP$1,[5]DatosVinculos!$B$1:$DH$127,$DF98,FALSE)</f>
        <v>443740.51575547899</v>
      </c>
      <c r="BQ98" s="157">
        <f>HLOOKUP(BQ$1,[5]DatosVinculos!$B$1:$DH$127,$DF98,FALSE)</f>
        <v>445709.34831892699</v>
      </c>
      <c r="BR98" s="157">
        <f>HLOOKUP(BR$1,[5]DatosVinculos!$B$1:$DH$127,$DF98,FALSE)</f>
        <v>95.772910376666673</v>
      </c>
      <c r="BS98" s="157">
        <f>HLOOKUP(BS$1,[5]DatosVinculos!$B$1:$DH$127,$DF98,FALSE)</f>
        <v>95.896272099506305</v>
      </c>
      <c r="BT98" s="157">
        <f>HLOOKUP(BT$1,[5]DatosVinculos!$B$1:$DH$127,$DF98,FALSE)</f>
        <v>409678.35783700505</v>
      </c>
      <c r="BU98" s="157">
        <f>HLOOKUP(BU$1,[5]DatosVinculos!$B$1:$DH$127,$DF98,FALSE)</f>
        <v>410206.05014378199</v>
      </c>
      <c r="BV98" s="157">
        <f>HLOOKUP(BV$1,[5]DatosVinculos!$B$1:$DH$127,$DF98,FALSE)</f>
        <v>105.88947376408882</v>
      </c>
      <c r="BW98" s="157">
        <f>HLOOKUP(BW$1,[5]DatosVinculos!$B$1:$DH$127,$DF98,FALSE)</f>
        <v>106.54962535308501</v>
      </c>
      <c r="BX98" s="157">
        <f>HLOOKUP(BX$1,[5]DatosVinculos!$B$1:$DH$127,$DF98,FALSE)</f>
        <v>1095644.5532559112</v>
      </c>
      <c r="BY98" s="157">
        <f>HLOOKUP(BY$1,[5]DatosVinculos!$B$1:$DH$127,$DF98,FALSE)</f>
        <v>1102475.1802049901</v>
      </c>
      <c r="BZ98" s="157">
        <f>HLOOKUP(BZ$1,[5]DatosVinculos!$B$1:$DH$127,$DF98,FALSE)</f>
        <v>97.761246006666667</v>
      </c>
      <c r="CA98" s="157">
        <f>HLOOKUP(CA$1,[5]DatosVinculos!$B$1:$DH$127,$DF98,FALSE)</f>
        <v>97.982688902043904</v>
      </c>
      <c r="CB98" s="157">
        <f>HLOOKUP(CB$1,[5]DatosVinculos!$B$1:$DH$127,$DF98,FALSE)</f>
        <v>1011541.307168543</v>
      </c>
      <c r="CC98" s="157">
        <f>HLOOKUP(CC$1,[5]DatosVinculos!$B$1:$DH$127,$DF98,FALSE)</f>
        <v>1013832.58970879</v>
      </c>
      <c r="CD98" s="157">
        <f>HLOOKUP(CD$1,[5]DatosVinculos!$B$1:$DH$127,$DF98,FALSE)</f>
        <v>103.5612431415589</v>
      </c>
      <c r="CE98" s="157">
        <f>HLOOKUP(CE$1,[5]DatosVinculos!$B$1:$DH$127,$DF98,FALSE)</f>
        <v>103.965127748512</v>
      </c>
      <c r="CF98" s="157">
        <f>HLOOKUP(CF$1,[5]DatosVinculos!$B$1:$DH$127,$DF98,FALSE)</f>
        <v>414406.29778378864</v>
      </c>
      <c r="CG98" s="157">
        <f>HLOOKUP(CG$1,[5]DatosVinculos!$B$1:$DH$127,$DF98,FALSE)</f>
        <v>416022.46537142002</v>
      </c>
      <c r="CH98" s="157">
        <f>HLOOKUP(CH$1,[5]DatosVinculos!$B$1:$DH$127,$DF98,FALSE)</f>
        <v>95.611733703333329</v>
      </c>
      <c r="CI98" s="157">
        <f>HLOOKUP(CI$1,[5]DatosVinculos!$B$1:$DH$127,$DF98,FALSE)</f>
        <v>95.730274851452194</v>
      </c>
      <c r="CJ98" s="157">
        <f>HLOOKUP(CJ$1,[5]DatosVinculos!$B$1:$DH$127,$DF98,FALSE)</f>
        <v>382595.87647599011</v>
      </c>
      <c r="CK98" s="157">
        <f>HLOOKUP(CK$1,[5]DatosVinculos!$B$1:$DH$127,$DF98,FALSE)</f>
        <v>383070.22572899098</v>
      </c>
      <c r="CL98" s="157">
        <f>HLOOKUP(CL$1,[5]DatosVinculos!$B$1:$DH$127,$DF98,FALSE)</f>
        <v>6965.9552130000002</v>
      </c>
      <c r="CM98" s="157">
        <f>HLOOKUP(CM$1,[5]DatosVinculos!$B$1:$DH$127,$DF98,FALSE)</f>
        <v>6960.1694941947198</v>
      </c>
      <c r="CN98" s="157">
        <f>HLOOKUP(CN$1,[5]DatosVinculos!$B$1:$DH$127,$DF98,FALSE)</f>
        <v>181.7943823</v>
      </c>
      <c r="CO98" s="157">
        <f>HLOOKUP(CO$1,[5]DatosVinculos!$B$1:$DH$127,$DF98,FALSE)</f>
        <v>184.26991460346699</v>
      </c>
      <c r="CP98" s="157">
        <f>HLOOKUP(CP$1,[5]DatosVinculos!$B$1:$DH$127,$DF98,FALSE)</f>
        <v>41.094389999999997</v>
      </c>
      <c r="CQ98" s="157">
        <f>HLOOKUP(CQ$1,[5]DatosVinculos!$B$1:$DH$127,$DF98,FALSE)</f>
        <v>40.508959821108597</v>
      </c>
      <c r="CR98" s="157">
        <f>HLOOKUP(CR$1,[5]DatosVinculos!$B$1:$DH$127,$DF98,FALSE)</f>
        <v>41.980797000000003</v>
      </c>
      <c r="CS98" s="157">
        <f>HLOOKUP(CS$1,[5]DatosVinculos!$B$1:$DH$127,$DF98,FALSE)</f>
        <v>41.493247154315803</v>
      </c>
      <c r="CT98" s="157">
        <f>HLOOKUP(CT$1,[5]DatosVinculos!$B$1:$DH$127,$DF98,FALSE)</f>
        <v>6677.7603159999999</v>
      </c>
      <c r="CU98" s="157">
        <f>HLOOKUP(CU$1,[5]DatosVinculos!$B$1:$DH$127,$DF98,FALSE)</f>
        <v>6665.8455264188497</v>
      </c>
      <c r="CV98" s="157">
        <f>HLOOKUP(CV$1,[5]DatosVinculos!$B$1:$DH$127,$DF98,FALSE)</f>
        <v>40.997980220000002</v>
      </c>
      <c r="CW98" s="157">
        <f>HLOOKUP(CW$1,[5]DatosVinculos!$B$1:$DH$127,$DF98,FALSE)</f>
        <v>40.4308225517604</v>
      </c>
      <c r="CX98" s="157">
        <f>HLOOKUP(CX$1,[5]DatosVinculos!$B$1:$DH$127,$DF98,FALSE)</f>
        <v>12932.263569999999</v>
      </c>
      <c r="CY98" s="157">
        <f>HLOOKUP(CY$1,[5]DatosVinculos!$B$1:$DH$127,$DF98,FALSE)</f>
        <v>7586.7599790000004</v>
      </c>
      <c r="CZ98" s="157">
        <f>HLOOKUP(CZ$1,[5]DatosVinculos!$B$1:$DH$127,$DF98,FALSE)</f>
        <v>7590.36986034437</v>
      </c>
      <c r="DA98" s="157">
        <f>HLOOKUP(DA$1,[5]DatosVinculos!$B$1:$DH$127,$DF98,FALSE)</f>
        <v>8.1827389739999994</v>
      </c>
      <c r="DB98" s="157">
        <f>HLOOKUP(DB$1,[5]DatosVinculos!$B$1:$DH$127,$DF98,FALSE)</f>
        <v>8.3239598431267705</v>
      </c>
      <c r="DC98" s="157">
        <f>HLOOKUP(DC$1,[5]DatosVinculos!$B$1:$DH$127,$DF98,FALSE)</f>
        <v>1.0896175296897008</v>
      </c>
      <c r="DD98" s="157">
        <f>HLOOKUP(DD$1,[5]DatosVinculos!$B$1:$DH$127,$DF98,FALSE)</f>
        <v>1.09025418798866</v>
      </c>
      <c r="DF98">
        <v>98</v>
      </c>
    </row>
    <row r="99" spans="1:110">
      <c r="A99" t="s">
        <v>103</v>
      </c>
      <c r="B99" s="157">
        <f>HLOOKUP(B$1,[5]DatosVinculos!$B$1:$DH$127,$DF99,FALSE)</f>
        <v>22357288.8255633</v>
      </c>
      <c r="C99" s="157">
        <f>HLOOKUP(C$1,[5]DatosVinculos!$B$1:$DH$127,$DF99,FALSE)</f>
        <v>22883311.557312701</v>
      </c>
      <c r="D99" s="157">
        <f>HLOOKUP(D$1,[5]DatosVinculos!$B$1:$DH$127,$DF99,FALSE)</f>
        <v>22794782.275710218</v>
      </c>
      <c r="E99" s="157">
        <f>HLOOKUP(E$1,[5]DatosVinculos!$B$1:$DH$127,$DF99,FALSE)</f>
        <v>16946607.57</v>
      </c>
      <c r="F99" s="157">
        <f>HLOOKUP(F$1,[5]DatosVinculos!$B$1:$DH$127,$DF99,FALSE)</f>
        <v>17136512.630275499</v>
      </c>
      <c r="G99" s="157">
        <f>HLOOKUP(G$1,[5]DatosVinculos!$B$1:$DH$127,$DF99,FALSE)</f>
        <v>3582243.5189999999</v>
      </c>
      <c r="H99" s="157">
        <f>HLOOKUP(H$1,[5]DatosVinculos!$B$1:$DH$127,$DF99,FALSE)</f>
        <v>3841352.4269667501</v>
      </c>
      <c r="I99" s="157">
        <f>HLOOKUP(I$1,[5]DatosVinculos!$B$1:$DH$127,$DF99,FALSE)</f>
        <v>2954570.8571833191</v>
      </c>
      <c r="J99" s="157">
        <f>HLOOKUP(J$1,[5]DatosVinculos!$B$1:$DH$127,$DF99,FALSE)</f>
        <v>3152930.3522117599</v>
      </c>
      <c r="K99" s="157">
        <f>HLOOKUP(K$1,[5]DatosVinculos!$B$1:$DH$127,$DF99,FALSE)</f>
        <v>2712066.8059477196</v>
      </c>
      <c r="L99" s="157">
        <f>HLOOKUP(L$1,[5]DatosVinculos!$B$1:$DH$127,$DF99,FALSE)</f>
        <v>2899032.4096081802</v>
      </c>
      <c r="M99" s="157">
        <f>HLOOKUP(M$1,[5]DatosVinculos!$B$1:$DH$127,$DF99,FALSE)</f>
        <v>15584979.939935563</v>
      </c>
      <c r="N99" s="157">
        <f>HLOOKUP(N$1,[5]DatosVinculos!$B$1:$DH$127,$DF99,FALSE)</f>
        <v>16756591.868625499</v>
      </c>
      <c r="O99" s="157">
        <f>HLOOKUP(O$1,[5]DatosVinculos!$B$1:$DH$127,$DF99,FALSE)</f>
        <v>2211853.1023125802</v>
      </c>
      <c r="P99" s="157">
        <f>HLOOKUP(P$1,[5]DatosVinculos!$B$1:$DH$127,$DF99,FALSE)</f>
        <v>2795898.0283832499</v>
      </c>
      <c r="Q99" s="157">
        <f>HLOOKUP(Q$1,[5]DatosVinculos!$B$1:$DH$127,$DF99,FALSE)</f>
        <v>13373126.837622978</v>
      </c>
      <c r="R99" s="157">
        <f>HLOOKUP(R$1,[5]DatosVinculos!$B$1:$DH$127,$DF99,FALSE)</f>
        <v>13980260.956134301</v>
      </c>
      <c r="S99" s="157">
        <f>HLOOKUP(S$1,[5]DatosVinculos!$B$1:$DH$127,$DF99,FALSE)</f>
        <v>964728.41607962234</v>
      </c>
      <c r="T99" s="157">
        <f>HLOOKUP(T$1,[5]DatosVinculos!$B$1:$DH$127,$DF99,FALSE)</f>
        <v>1058706.8539577599</v>
      </c>
      <c r="U99" s="157">
        <f>HLOOKUP(U$1,[5]DatosVinculos!$B$1:$DH$127,$DF99,FALSE)</f>
        <v>12408398.421543401</v>
      </c>
      <c r="V99" s="157">
        <f>HLOOKUP(V$1,[5]DatosVinculos!$B$1:$DH$127,$DF99,FALSE)</f>
        <v>12911434.923423201</v>
      </c>
      <c r="W99" s="157">
        <f>HLOOKUP(W$1,[5]DatosVinculos!$B$1:$DH$127,$DF99,FALSE)</f>
        <v>5035297.1268278463</v>
      </c>
      <c r="X99" s="157">
        <f>HLOOKUP(X$1,[5]DatosVinculos!$B$1:$DH$127,$DF99,FALSE)</f>
        <v>5149672.6023776</v>
      </c>
      <c r="Y99" s="157">
        <f>HLOOKUP(Y$1,[5]DatosVinculos!$B$1:$DH$127,$DF99,FALSE)</f>
        <v>1542934.2679381438</v>
      </c>
      <c r="Z99" s="157">
        <f>HLOOKUP(Z$1,[5]DatosVinculos!$B$1:$DH$127,$DF99,FALSE)</f>
        <v>2203913.5044843508</v>
      </c>
      <c r="AA99" s="157">
        <f>HLOOKUP(AA$1,[5]DatosVinculos!$B$1:$DH$127,$DF99,FALSE)</f>
        <v>953.53713300000004</v>
      </c>
      <c r="AB99" s="157">
        <f>HLOOKUP(AB$1,[5]DatosVinculos!$B$1:$DH$127,$DF99,FALSE)</f>
        <v>90.743819374028291</v>
      </c>
      <c r="AC99" s="157">
        <f>HLOOKUP(AC$1,[5]DatosVinculos!$B$1:$DH$127,$DF99,FALSE)</f>
        <v>91.093438560414597</v>
      </c>
      <c r="AD99" s="157">
        <f>HLOOKUP(AD$1,[5]DatosVinculos!$B$1:$DH$127,$DF99,FALSE)</f>
        <v>95.156257476415249</v>
      </c>
      <c r="AE99" s="157">
        <f>HLOOKUP(AE$1,[5]DatosVinculos!$B$1:$DH$127,$DF99,FALSE)</f>
        <v>95.107656959512795</v>
      </c>
      <c r="AF99" s="157">
        <f>HLOOKUP(AF$1,[5]DatosVinculos!$B$1:$DH$127,$DF99,FALSE)</f>
        <v>114.25942586666667</v>
      </c>
      <c r="AG99" s="157">
        <f>HLOOKUP(AG$1,[5]DatosVinculos!$B$1:$DH$127,$DF99,FALSE)</f>
        <v>114.266151483489</v>
      </c>
      <c r="AH99" s="157">
        <f>HLOOKUP(AH$1,[5]DatosVinculos!$B$1:$DH$127,$DF99,FALSE)</f>
        <v>83.156416030000003</v>
      </c>
      <c r="AI99" s="157">
        <f>HLOOKUP(AI$1,[5]DatosVinculos!$B$1:$DH$127,$DF99,FALSE)</f>
        <v>83.180402813347996</v>
      </c>
      <c r="AJ99" s="157">
        <f>HLOOKUP(AJ$1,[5]DatosVinculos!$B$1:$DH$127,$DF99,FALSE)</f>
        <v>3</v>
      </c>
      <c r="AK99" s="157">
        <f>HLOOKUP(AK$1,[5]DatosVinculos!$B$1:$DH$127,$DF99,FALSE)</f>
        <v>3</v>
      </c>
      <c r="AL99" s="157">
        <f>HLOOKUP(AL$1,[5]DatosVinculos!$B$1:$DH$127,$DF99,FALSE)</f>
        <v>5.5466666666666704</v>
      </c>
      <c r="AM99" s="157">
        <f>HLOOKUP(AM$1,[5]DatosVinculos!$B$1:$DH$127,$DF99,FALSE)</f>
        <v>98.691259856065997</v>
      </c>
      <c r="AN99" s="157">
        <f>HLOOKUP(AN$1,[5]DatosVinculos!$B$1:$DH$127,$DF99,FALSE)</f>
        <v>607.10492063492097</v>
      </c>
      <c r="AO99" s="157">
        <f>HLOOKUP(AO$1,[5]DatosVinculos!$B$1:$DH$127,$DF99,FALSE)</f>
        <v>1.5551059905047</v>
      </c>
      <c r="AP99" s="157">
        <f>HLOOKUP(AP$1,[5]DatosVinculos!$B$1:$DH$127,$DF99,FALSE)</f>
        <v>42.956666666666699</v>
      </c>
      <c r="AQ99" s="157">
        <f>HLOOKUP(AQ$1,[5]DatosVinculos!$B$1:$DH$127,$DF99,FALSE)</f>
        <v>210.955323777117</v>
      </c>
      <c r="AR99" s="157">
        <f>HLOOKUP(AR$1,[5]DatosVinculos!$B$1:$DH$127,$DF99,FALSE)</f>
        <v>139.46830650000001</v>
      </c>
      <c r="AS99" s="157">
        <f>HLOOKUP(AS$1,[5]DatosVinculos!$B$1:$DH$127,$DF99,FALSE)</f>
        <v>1.24043920634921</v>
      </c>
      <c r="AT99" s="157">
        <f>HLOOKUP(AT$1,[5]DatosVinculos!$B$1:$DH$127,$DF99,FALSE)</f>
        <v>0.18333333333333335</v>
      </c>
      <c r="AU99" s="157">
        <f>HLOOKUP(AU$1,[5]DatosVinculos!$B$1:$DH$127,$DF99,FALSE)</f>
        <v>357.66666666666703</v>
      </c>
      <c r="AV99" s="157">
        <f>HLOOKUP(AV$1,[5]DatosVinculos!$B$1:$DH$127,$DF99,FALSE)</f>
        <v>357.66666666666703</v>
      </c>
      <c r="AW99" s="157">
        <f>HLOOKUP(AW$1,[5]DatosVinculos!$B$1:$DH$127,$DF99,FALSE)</f>
        <v>93.464063002363005</v>
      </c>
      <c r="AX99" s="157">
        <f>HLOOKUP(AX$1,[5]DatosVinculos!$B$1:$DH$127,$DF99,FALSE)</f>
        <v>107.33444265245822</v>
      </c>
      <c r="AY99" s="157">
        <f>HLOOKUP(AY$1,[5]DatosVinculos!$B$1:$DH$127,$DF99,FALSE)</f>
        <v>106.665085489492</v>
      </c>
      <c r="AZ99" s="157">
        <f>HLOOKUP(AZ$1,[5]DatosVinculos!$B$1:$DH$127,$DF99,FALSE)</f>
        <v>770530.50255198055</v>
      </c>
      <c r="BA99" s="157">
        <f>HLOOKUP(BA$1,[5]DatosVinculos!$B$1:$DH$127,$DF99,FALSE)</f>
        <v>765725.33379242395</v>
      </c>
      <c r="BB99" s="157">
        <f>HLOOKUP(BB$1,[5]DatosVinculos!$B$1:$DH$127,$DF99,FALSE)</f>
        <v>97.399372766666673</v>
      </c>
      <c r="BC99" s="157">
        <f>HLOOKUP(BC$1,[5]DatosVinculos!$B$1:$DH$127,$DF99,FALSE)</f>
        <v>97.198948888781302</v>
      </c>
      <c r="BD99" s="157">
        <f>HLOOKUP(BD$1,[5]DatosVinculos!$B$1:$DH$127,$DF99,FALSE)</f>
        <v>699208.8074575616</v>
      </c>
      <c r="BE99" s="157">
        <f>HLOOKUP(BE$1,[5]DatosVinculos!$B$1:$DH$127,$DF99,FALSE)</f>
        <v>697770.00824707304</v>
      </c>
      <c r="BF99" s="157">
        <f>HLOOKUP(BF$1,[5]DatosVinculos!$B$1:$DH$127,$DF99,FALSE)</f>
        <v>107.19577391718272</v>
      </c>
      <c r="BG99" s="157">
        <f>HLOOKUP(BG$1,[5]DatosVinculos!$B$1:$DH$127,$DF99,FALSE)</f>
        <v>106.600823058674</v>
      </c>
      <c r="BH99" s="157">
        <f>HLOOKUP(BH$1,[5]DatosVinculos!$B$1:$DH$127,$DF99,FALSE)</f>
        <v>716529.15789039247</v>
      </c>
      <c r="BI99" s="157">
        <f>HLOOKUP(BI$1,[5]DatosVinculos!$B$1:$DH$127,$DF99,FALSE)</f>
        <v>712552.32539429003</v>
      </c>
      <c r="BJ99" s="157">
        <f>HLOOKUP(BJ$1,[5]DatosVinculos!$B$1:$DH$127,$DF99,FALSE)</f>
        <v>97.273539460000009</v>
      </c>
      <c r="BK99" s="157">
        <f>HLOOKUP(BK$1,[5]DatosVinculos!$B$1:$DH$127,$DF99,FALSE)</f>
        <v>97.074851749450602</v>
      </c>
      <c r="BL99" s="157">
        <f>HLOOKUP(BL$1,[5]DatosVinculos!$B$1:$DH$127,$DF99,FALSE)</f>
        <v>650205.92479830375</v>
      </c>
      <c r="BM99" s="157">
        <f>HLOOKUP(BM$1,[5]DatosVinculos!$B$1:$DH$127,$DF99,FALSE)</f>
        <v>648877.83570693701</v>
      </c>
      <c r="BN99" s="157">
        <f>HLOOKUP(BN$1,[5]DatosVinculos!$B$1:$DH$127,$DF99,FALSE)</f>
        <v>107.47440646216207</v>
      </c>
      <c r="BO99" s="157">
        <f>HLOOKUP(BO$1,[5]DatosVinculos!$B$1:$DH$127,$DF99,FALSE)</f>
        <v>106.70566027530199</v>
      </c>
      <c r="BP99" s="157">
        <f>HLOOKUP(BP$1,[5]DatosVinculos!$B$1:$DH$127,$DF99,FALSE)</f>
        <v>459732.69660240429</v>
      </c>
      <c r="BQ99" s="157">
        <f>HLOOKUP(BQ$1,[5]DatosVinculos!$B$1:$DH$127,$DF99,FALSE)</f>
        <v>456444.30665703397</v>
      </c>
      <c r="BR99" s="157">
        <f>HLOOKUP(BR$1,[5]DatosVinculos!$B$1:$DH$127,$DF99,FALSE)</f>
        <v>97.526381273333342</v>
      </c>
      <c r="BS99" s="157">
        <f>HLOOKUP(BS$1,[5]DatosVinculos!$B$1:$DH$127,$DF99,FALSE)</f>
        <v>97.278117024349399</v>
      </c>
      <c r="BT99" s="157">
        <f>HLOOKUP(BT$1,[5]DatosVinculos!$B$1:$DH$127,$DF99,FALSE)</f>
        <v>417179.0078082353</v>
      </c>
      <c r="BU99" s="157">
        <f>HLOOKUP(BU$1,[5]DatosVinculos!$B$1:$DH$127,$DF99,FALSE)</f>
        <v>416117.03225151199</v>
      </c>
      <c r="BV99" s="157">
        <f>HLOOKUP(BV$1,[5]DatosVinculos!$B$1:$DH$127,$DF99,FALSE)</f>
        <v>110.34222619683021</v>
      </c>
      <c r="BW99" s="157">
        <f>HLOOKUP(BW$1,[5]DatosVinculos!$B$1:$DH$127,$DF99,FALSE)</f>
        <v>109.0636448759</v>
      </c>
      <c r="BX99" s="157">
        <f>HLOOKUP(BX$1,[5]DatosVinculos!$B$1:$DH$127,$DF99,FALSE)</f>
        <v>1141717.4420569194</v>
      </c>
      <c r="BY99" s="157">
        <f>HLOOKUP(BY$1,[5]DatosVinculos!$B$1:$DH$127,$DF99,FALSE)</f>
        <v>1128487.8866520801</v>
      </c>
      <c r="BZ99" s="157">
        <f>HLOOKUP(BZ$1,[5]DatosVinculos!$B$1:$DH$127,$DF99,FALSE)</f>
        <v>100.12875043333334</v>
      </c>
      <c r="CA99" s="157">
        <f>HLOOKUP(CA$1,[5]DatosVinculos!$B$1:$DH$127,$DF99,FALSE)</f>
        <v>99.533314211677194</v>
      </c>
      <c r="CB99" s="157">
        <f>HLOOKUP(CB$1,[5]DatosVinculos!$B$1:$DH$127,$DF99,FALSE)</f>
        <v>1036038.013381907</v>
      </c>
      <c r="CC99" s="157">
        <f>HLOOKUP(CC$1,[5]DatosVinculos!$B$1:$DH$127,$DF99,FALSE)</f>
        <v>1029877.00011325</v>
      </c>
      <c r="CD99" s="157">
        <f>HLOOKUP(CD$1,[5]DatosVinculos!$B$1:$DH$127,$DF99,FALSE)</f>
        <v>107.27754771420661</v>
      </c>
      <c r="CE99" s="157">
        <f>HLOOKUP(CE$1,[5]DatosVinculos!$B$1:$DH$127,$DF99,FALSE)</f>
        <v>106.599065114544</v>
      </c>
      <c r="CF99" s="157">
        <f>HLOOKUP(CF$1,[5]DatosVinculos!$B$1:$DH$127,$DF99,FALSE)</f>
        <v>429277.30524439603</v>
      </c>
      <c r="CG99" s="157">
        <f>HLOOKUP(CG$1,[5]DatosVinculos!$B$1:$DH$127,$DF99,FALSE)</f>
        <v>426562.31792158802</v>
      </c>
      <c r="CH99" s="157">
        <f>HLOOKUP(CH$1,[5]DatosVinculos!$B$1:$DH$127,$DF99,FALSE)</f>
        <v>97.347744126666669</v>
      </c>
      <c r="CI99" s="157">
        <f>HLOOKUP(CI$1,[5]DatosVinculos!$B$1:$DH$127,$DF99,FALSE)</f>
        <v>97.1175270126935</v>
      </c>
      <c r="CJ99" s="157">
        <f>HLOOKUP(CJ$1,[5]DatosVinculos!$B$1:$DH$127,$DF99,FALSE)</f>
        <v>389542.62248467078</v>
      </c>
      <c r="CK99" s="157">
        <f>HLOOKUP(CK$1,[5]DatosVinculos!$B$1:$DH$127,$DF99,FALSE)</f>
        <v>388621.39540245599</v>
      </c>
      <c r="CL99" s="157">
        <f>HLOOKUP(CL$1,[5]DatosVinculos!$B$1:$DH$127,$DF99,FALSE)</f>
        <v>6870.6929579999996</v>
      </c>
      <c r="CM99" s="157">
        <f>HLOOKUP(CM$1,[5]DatosVinculos!$B$1:$DH$127,$DF99,FALSE)</f>
        <v>6875.0814792518504</v>
      </c>
      <c r="CN99" s="157">
        <f>HLOOKUP(CN$1,[5]DatosVinculos!$B$1:$DH$127,$DF99,FALSE)</f>
        <v>180.06319959999999</v>
      </c>
      <c r="CO99" s="157">
        <f>HLOOKUP(CO$1,[5]DatosVinculos!$B$1:$DH$127,$DF99,FALSE)</f>
        <v>179.23213656924801</v>
      </c>
      <c r="CP99" s="157">
        <f>HLOOKUP(CP$1,[5]DatosVinculos!$B$1:$DH$127,$DF99,FALSE)</f>
        <v>40.024450000000002</v>
      </c>
      <c r="CQ99" s="157">
        <f>HLOOKUP(CQ$1,[5]DatosVinculos!$B$1:$DH$127,$DF99,FALSE)</f>
        <v>40.597023609580198</v>
      </c>
      <c r="CR99" s="157">
        <f>HLOOKUP(CR$1,[5]DatosVinculos!$B$1:$DH$127,$DF99,FALSE)</f>
        <v>41.025973</v>
      </c>
      <c r="CS99" s="157">
        <f>HLOOKUP(CS$1,[5]DatosVinculos!$B$1:$DH$127,$DF99,FALSE)</f>
        <v>41.928801044775703</v>
      </c>
      <c r="CT99" s="157">
        <f>HLOOKUP(CT$1,[5]DatosVinculos!$B$1:$DH$127,$DF99,FALSE)</f>
        <v>6585.9250359999996</v>
      </c>
      <c r="CU99" s="157">
        <f>HLOOKUP(CU$1,[5]DatosVinculos!$B$1:$DH$127,$DF99,FALSE)</f>
        <v>6585.1930149304899</v>
      </c>
      <c r="CV99" s="157">
        <f>HLOOKUP(CV$1,[5]DatosVinculos!$B$1:$DH$127,$DF99,FALSE)</f>
        <v>39.993363189999997</v>
      </c>
      <c r="CW99" s="157">
        <f>HLOOKUP(CW$1,[5]DatosVinculos!$B$1:$DH$127,$DF99,FALSE)</f>
        <v>40.526959261134998</v>
      </c>
      <c r="CX99" s="157">
        <f>HLOOKUP(CX$1,[5]DatosVinculos!$B$1:$DH$127,$DF99,FALSE)</f>
        <v>12985.58157</v>
      </c>
      <c r="CY99" s="157">
        <f>HLOOKUP(CY$1,[5]DatosVinculos!$B$1:$DH$127,$DF99,FALSE)</f>
        <v>7589.5515779999996</v>
      </c>
      <c r="CZ99" s="157">
        <f>HLOOKUP(CZ$1,[5]DatosVinculos!$B$1:$DH$127,$DF99,FALSE)</f>
        <v>7579.6330434750098</v>
      </c>
      <c r="DA99" s="157">
        <f>HLOOKUP(DA$1,[5]DatosVinculos!$B$1:$DH$127,$DF99,FALSE)</f>
        <v>9.4716876590000005</v>
      </c>
      <c r="DB99" s="157">
        <f>HLOOKUP(DB$1,[5]DatosVinculos!$B$1:$DH$127,$DF99,FALSE)</f>
        <v>9.3649305596742103</v>
      </c>
      <c r="DC99" s="157">
        <f>HLOOKUP(DC$1,[5]DatosVinculos!$B$1:$DH$127,$DF99,FALSE)</f>
        <v>0.95482145317685674</v>
      </c>
      <c r="DD99" s="157">
        <f>HLOOKUP(DD$1,[5]DatosVinculos!$B$1:$DH$127,$DF99,FALSE)</f>
        <v>0.84575568783776101</v>
      </c>
      <c r="DF99">
        <v>99</v>
      </c>
    </row>
    <row r="100" spans="1:110">
      <c r="A100" t="s">
        <v>104</v>
      </c>
      <c r="B100" s="157">
        <f>HLOOKUP(B$1,[5]DatosVinculos!$B$1:$DH$127,$DF100,FALSE)</f>
        <v>22914077.061762892</v>
      </c>
      <c r="C100" s="157">
        <f>HLOOKUP(C$1,[5]DatosVinculos!$B$1:$DH$127,$DF100,FALSE)</f>
        <v>22942236.215823401</v>
      </c>
      <c r="D100" s="157">
        <f>HLOOKUP(D$1,[5]DatosVinculos!$B$1:$DH$127,$DF100,FALSE)</f>
        <v>23342584.883798558</v>
      </c>
      <c r="E100" s="157">
        <f>HLOOKUP(E$1,[5]DatosVinculos!$B$1:$DH$127,$DF100,FALSE)</f>
        <v>17007812.34</v>
      </c>
      <c r="F100" s="157">
        <f>HLOOKUP(F$1,[5]DatosVinculos!$B$1:$DH$127,$DF100,FALSE)</f>
        <v>17045968.753616601</v>
      </c>
      <c r="G100" s="157">
        <f>HLOOKUP(G$1,[5]DatosVinculos!$B$1:$DH$127,$DF100,FALSE)</f>
        <v>4069016.8930000002</v>
      </c>
      <c r="H100" s="157">
        <f>HLOOKUP(H$1,[5]DatosVinculos!$B$1:$DH$127,$DF100,FALSE)</f>
        <v>4017416.6315053799</v>
      </c>
      <c r="I100" s="157">
        <f>HLOOKUP(I$1,[5]DatosVinculos!$B$1:$DH$127,$DF100,FALSE)</f>
        <v>3271709.1590534216</v>
      </c>
      <c r="J100" s="157">
        <f>HLOOKUP(J$1,[5]DatosVinculos!$B$1:$DH$127,$DF100,FALSE)</f>
        <v>3237174.4556883699</v>
      </c>
      <c r="K100" s="157">
        <f>HLOOKUP(K$1,[5]DatosVinculos!$B$1:$DH$127,$DF100,FALSE)</f>
        <v>3010935.161503023</v>
      </c>
      <c r="L100" s="157">
        <f>HLOOKUP(L$1,[5]DatosVinculos!$B$1:$DH$127,$DF100,FALSE)</f>
        <v>2969167.6954117399</v>
      </c>
      <c r="M100" s="157">
        <f>HLOOKUP(M$1,[5]DatosVinculos!$B$1:$DH$127,$DF100,FALSE)</f>
        <v>16721581.680580687</v>
      </c>
      <c r="N100" s="157">
        <f>HLOOKUP(N$1,[5]DatosVinculos!$B$1:$DH$127,$DF100,FALSE)</f>
        <v>16806104.343874902</v>
      </c>
      <c r="O100" s="157">
        <f>HLOOKUP(O$1,[5]DatosVinculos!$B$1:$DH$127,$DF100,FALSE)</f>
        <v>2986960.0099061104</v>
      </c>
      <c r="P100" s="157">
        <f>HLOOKUP(P$1,[5]DatosVinculos!$B$1:$DH$127,$DF100,FALSE)</f>
        <v>2880642.4355941601</v>
      </c>
      <c r="Q100" s="157">
        <f>HLOOKUP(Q$1,[5]DatosVinculos!$B$1:$DH$127,$DF100,FALSE)</f>
        <v>13734621.67067457</v>
      </c>
      <c r="R100" s="157">
        <f>HLOOKUP(R$1,[5]DatosVinculos!$B$1:$DH$127,$DF100,FALSE)</f>
        <v>13910788.7184224</v>
      </c>
      <c r="S100" s="157">
        <f>HLOOKUP(S$1,[5]DatosVinculos!$B$1:$DH$127,$DF100,FALSE)</f>
        <v>1023057.1005584139</v>
      </c>
      <c r="T100" s="157">
        <f>HLOOKUP(T$1,[5]DatosVinculos!$B$1:$DH$127,$DF100,FALSE)</f>
        <v>1032176.64016398</v>
      </c>
      <c r="U100" s="157">
        <f>HLOOKUP(U$1,[5]DatosVinculos!$B$1:$DH$127,$DF100,FALSE)</f>
        <v>12711564.5701162</v>
      </c>
      <c r="V100" s="157">
        <f>HLOOKUP(V$1,[5]DatosVinculos!$B$1:$DH$127,$DF100,FALSE)</f>
        <v>12887664.611655001</v>
      </c>
      <c r="W100" s="157">
        <f>HLOOKUP(W$1,[5]DatosVinculos!$B$1:$DH$127,$DF100,FALSE)</f>
        <v>4786213.6315546287</v>
      </c>
      <c r="X100" s="157">
        <f>HLOOKUP(X$1,[5]DatosVinculos!$B$1:$DH$127,$DF100,FALSE)</f>
        <v>4896884.21560991</v>
      </c>
      <c r="Y100" s="157">
        <f>HLOOKUP(Y$1,[5]DatosVinculos!$B$1:$DH$127,$DF100,FALSE)</f>
        <v>2347692.311288856</v>
      </c>
      <c r="Z100" s="157">
        <f>HLOOKUP(Z$1,[5]DatosVinculos!$B$1:$DH$127,$DF100,FALSE)</f>
        <v>2201909.8793077813</v>
      </c>
      <c r="AA100" s="157">
        <f>HLOOKUP(AA$1,[5]DatosVinculos!$B$1:$DH$127,$DF100,FALSE)</f>
        <v>1812.625499</v>
      </c>
      <c r="AB100" s="157">
        <f>HLOOKUP(AB$1,[5]DatosVinculos!$B$1:$DH$127,$DF100,FALSE)</f>
        <v>90.67973906577437</v>
      </c>
      <c r="AC100" s="157">
        <f>HLOOKUP(AC$1,[5]DatosVinculos!$B$1:$DH$127,$DF100,FALSE)</f>
        <v>90.849837597377402</v>
      </c>
      <c r="AD100" s="157">
        <f>HLOOKUP(AD$1,[5]DatosVinculos!$B$1:$DH$127,$DF100,FALSE)</f>
        <v>94.993111194016976</v>
      </c>
      <c r="AE100" s="157">
        <f>HLOOKUP(AE$1,[5]DatosVinculos!$B$1:$DH$127,$DF100,FALSE)</f>
        <v>94.981208909655805</v>
      </c>
      <c r="AF100" s="157">
        <f>HLOOKUP(AF$1,[5]DatosVinculos!$B$1:$DH$127,$DF100,FALSE)</f>
        <v>112.74973653333332</v>
      </c>
      <c r="AG100" s="157">
        <f>HLOOKUP(AG$1,[5]DatosVinculos!$B$1:$DH$127,$DF100,FALSE)</f>
        <v>112.72488493854399</v>
      </c>
      <c r="AH100" s="157">
        <f>HLOOKUP(AH$1,[5]DatosVinculos!$B$1:$DH$127,$DF100,FALSE)</f>
        <v>83.792783523333341</v>
      </c>
      <c r="AI100" s="157">
        <f>HLOOKUP(AI$1,[5]DatosVinculos!$B$1:$DH$127,$DF100,FALSE)</f>
        <v>83.790771123116301</v>
      </c>
      <c r="AJ100" s="157">
        <f>HLOOKUP(AJ$1,[5]DatosVinculos!$B$1:$DH$127,$DF100,FALSE)</f>
        <v>3</v>
      </c>
      <c r="AK100" s="157">
        <f>HLOOKUP(AK$1,[5]DatosVinculos!$B$1:$DH$127,$DF100,FALSE)</f>
        <v>3</v>
      </c>
      <c r="AL100" s="157">
        <f>HLOOKUP(AL$1,[5]DatosVinculos!$B$1:$DH$127,$DF100,FALSE)</f>
        <v>1.44</v>
      </c>
      <c r="AM100" s="157">
        <f>HLOOKUP(AM$1,[5]DatosVinculos!$B$1:$DH$127,$DF100,FALSE)</f>
        <v>95.405262533672001</v>
      </c>
      <c r="AN100" s="157">
        <f>HLOOKUP(AN$1,[5]DatosVinculos!$B$1:$DH$127,$DF100,FALSE)</f>
        <v>567.377213114754</v>
      </c>
      <c r="AO100" s="157">
        <f>HLOOKUP(AO$1,[5]DatosVinculos!$B$1:$DH$127,$DF100,FALSE)</f>
        <v>2.1151425806646702</v>
      </c>
      <c r="AP100" s="157">
        <f>HLOOKUP(AP$1,[5]DatosVinculos!$B$1:$DH$127,$DF100,FALSE)</f>
        <v>59.52</v>
      </c>
      <c r="AQ100" s="157">
        <f>HLOOKUP(AQ$1,[5]DatosVinculos!$B$1:$DH$127,$DF100,FALSE)</f>
        <v>218.303752922771</v>
      </c>
      <c r="AR100" s="157">
        <f>HLOOKUP(AR$1,[5]DatosVinculos!$B$1:$DH$127,$DF100,FALSE)</f>
        <v>140.99821499999999</v>
      </c>
      <c r="AS100" s="157">
        <f>HLOOKUP(AS$1,[5]DatosVinculos!$B$1:$DH$127,$DF100,FALSE)</f>
        <v>0.84042213114754105</v>
      </c>
      <c r="AT100" s="157">
        <f>HLOOKUP(AT$1,[5]DatosVinculos!$B$1:$DH$127,$DF100,FALSE)</f>
        <v>0.17999999999999997</v>
      </c>
      <c r="AU100" s="157">
        <f>HLOOKUP(AU$1,[5]DatosVinculos!$B$1:$DH$127,$DF100,FALSE)</f>
        <v>241.333333333333</v>
      </c>
      <c r="AV100" s="157">
        <f>HLOOKUP(AV$1,[5]DatosVinculos!$B$1:$DH$127,$DF100,FALSE)</f>
        <v>241.333333333333</v>
      </c>
      <c r="AW100" s="157">
        <f>HLOOKUP(AW$1,[5]DatosVinculos!$B$1:$DH$127,$DF100,FALSE)</f>
        <v>102.91884741360001</v>
      </c>
      <c r="AX100" s="157">
        <f>HLOOKUP(AX$1,[5]DatosVinculos!$B$1:$DH$127,$DF100,FALSE)</f>
        <v>108.61235905765847</v>
      </c>
      <c r="AY100" s="157">
        <f>HLOOKUP(AY$1,[5]DatosVinculos!$B$1:$DH$127,$DF100,FALSE)</f>
        <v>108.563734130089</v>
      </c>
      <c r="AZ100" s="157">
        <f>HLOOKUP(AZ$1,[5]DatosVinculos!$B$1:$DH$127,$DF100,FALSE)</f>
        <v>779704.38509690296</v>
      </c>
      <c r="BA100" s="157">
        <f>HLOOKUP(BA$1,[5]DatosVinculos!$B$1:$DH$127,$DF100,FALSE)</f>
        <v>779355.31736890296</v>
      </c>
      <c r="BB100" s="157">
        <f>HLOOKUP(BB$1,[5]DatosVinculos!$B$1:$DH$127,$DF100,FALSE)</f>
        <v>98.489403786666657</v>
      </c>
      <c r="BC100" s="157">
        <f>HLOOKUP(BC$1,[5]DatosVinculos!$B$1:$DH$127,$DF100,FALSE)</f>
        <v>98.665875073003406</v>
      </c>
      <c r="BD100" s="157">
        <f>HLOOKUP(BD$1,[5]DatosVinculos!$B$1:$DH$127,$DF100,FALSE)</f>
        <v>707033.90189027216</v>
      </c>
      <c r="BE100" s="157">
        <f>HLOOKUP(BE$1,[5]DatosVinculos!$B$1:$DH$127,$DF100,FALSE)</f>
        <v>708300.75068161904</v>
      </c>
      <c r="BF100" s="157">
        <f>HLOOKUP(BF$1,[5]DatosVinculos!$B$1:$DH$127,$DF100,FALSE)</f>
        <v>108.27912208934944</v>
      </c>
      <c r="BG100" s="157">
        <f>HLOOKUP(BG$1,[5]DatosVinculos!$B$1:$DH$127,$DF100,FALSE)</f>
        <v>108.199410590369</v>
      </c>
      <c r="BH100" s="157">
        <f>HLOOKUP(BH$1,[5]DatosVinculos!$B$1:$DH$127,$DF100,FALSE)</f>
        <v>723770.58658798691</v>
      </c>
      <c r="BI100" s="157">
        <f>HLOOKUP(BI$1,[5]DatosVinculos!$B$1:$DH$127,$DF100,FALSE)</f>
        <v>723237.77068576904</v>
      </c>
      <c r="BJ100" s="157">
        <f>HLOOKUP(BJ$1,[5]DatosVinculos!$B$1:$DH$127,$DF100,FALSE)</f>
        <v>98.187225373333334</v>
      </c>
      <c r="BK100" s="157">
        <f>HLOOKUP(BK$1,[5]DatosVinculos!$B$1:$DH$127,$DF100,FALSE)</f>
        <v>98.379390355292699</v>
      </c>
      <c r="BL100" s="157">
        <f>HLOOKUP(BL$1,[5]DatosVinculos!$B$1:$DH$127,$DF100,FALSE)</f>
        <v>656313.27935281105</v>
      </c>
      <c r="BM100" s="157">
        <f>HLOOKUP(BM$1,[5]DatosVinculos!$B$1:$DH$127,$DF100,FALSE)</f>
        <v>657597.76854177495</v>
      </c>
      <c r="BN100" s="157">
        <f>HLOOKUP(BN$1,[5]DatosVinculos!$B$1:$DH$127,$DF100,FALSE)</f>
        <v>108.53734589518052</v>
      </c>
      <c r="BO100" s="157">
        <f>HLOOKUP(BO$1,[5]DatosVinculos!$B$1:$DH$127,$DF100,FALSE)</f>
        <v>108.49022637712901</v>
      </c>
      <c r="BP100" s="157">
        <f>HLOOKUP(BP$1,[5]DatosVinculos!$B$1:$DH$127,$DF100,FALSE)</f>
        <v>464279.52805700415</v>
      </c>
      <c r="BQ100" s="157">
        <f>HLOOKUP(BQ$1,[5]DatosVinculos!$B$1:$DH$127,$DF100,FALSE)</f>
        <v>464077.96953070298</v>
      </c>
      <c r="BR100" s="157">
        <f>HLOOKUP(BR$1,[5]DatosVinculos!$B$1:$DH$127,$DF100,FALSE)</f>
        <v>98.421382046666665</v>
      </c>
      <c r="BS100" s="157">
        <f>HLOOKUP(BS$1,[5]DatosVinculos!$B$1:$DH$127,$DF100,FALSE)</f>
        <v>98.530846762848</v>
      </c>
      <c r="BT100" s="157">
        <f>HLOOKUP(BT$1,[5]DatosVinculos!$B$1:$DH$127,$DF100,FALSE)</f>
        <v>421007.46457790007</v>
      </c>
      <c r="BU100" s="157">
        <f>HLOOKUP(BU$1,[5]DatosVinculos!$B$1:$DH$127,$DF100,FALSE)</f>
        <v>421475.71102668502</v>
      </c>
      <c r="BV100" s="157">
        <f>HLOOKUP(BV$1,[5]DatosVinculos!$B$1:$DH$127,$DF100,FALSE)</f>
        <v>111.52147047972953</v>
      </c>
      <c r="BW100" s="157">
        <f>HLOOKUP(BW$1,[5]DatosVinculos!$B$1:$DH$127,$DF100,FALSE)</f>
        <v>111.503323808522</v>
      </c>
      <c r="BX100" s="157">
        <f>HLOOKUP(BX$1,[5]DatosVinculos!$B$1:$DH$127,$DF100,FALSE)</f>
        <v>1153919.1513448069</v>
      </c>
      <c r="BY100" s="157">
        <f>HLOOKUP(BY$1,[5]DatosVinculos!$B$1:$DH$127,$DF100,FALSE)</f>
        <v>1153731.3866751001</v>
      </c>
      <c r="BZ100" s="157">
        <f>HLOOKUP(BZ$1,[5]DatosVinculos!$B$1:$DH$127,$DF100,FALSE)</f>
        <v>101.12737843333333</v>
      </c>
      <c r="CA100" s="157">
        <f>HLOOKUP(CA$1,[5]DatosVinculos!$B$1:$DH$127,$DF100,FALSE)</f>
        <v>101.28549282691399</v>
      </c>
      <c r="CB100" s="157">
        <f>HLOOKUP(CB$1,[5]DatosVinculos!$B$1:$DH$127,$DF100,FALSE)</f>
        <v>1046370.875469469</v>
      </c>
      <c r="CC100" s="157">
        <f>HLOOKUP(CC$1,[5]DatosVinculos!$B$1:$DH$127,$DF100,FALSE)</f>
        <v>1048006.8943118301</v>
      </c>
      <c r="CD100" s="157">
        <f>HLOOKUP(CD$1,[5]DatosVinculos!$B$1:$DH$127,$DF100,FALSE)</f>
        <v>108.33533260251569</v>
      </c>
      <c r="CE100" s="157">
        <f>HLOOKUP(CE$1,[5]DatosVinculos!$B$1:$DH$127,$DF100,FALSE)</f>
        <v>108.264876523159</v>
      </c>
      <c r="CF100" s="157">
        <f>HLOOKUP(CF$1,[5]DatosVinculos!$B$1:$DH$127,$DF100,FALSE)</f>
        <v>433510.09258952865</v>
      </c>
      <c r="CG100" s="157">
        <f>HLOOKUP(CG$1,[5]DatosVinculos!$B$1:$DH$127,$DF100,FALSE)</f>
        <v>433228.15851733001</v>
      </c>
      <c r="CH100" s="157">
        <f>HLOOKUP(CH$1,[5]DatosVinculos!$B$1:$DH$127,$DF100,FALSE)</f>
        <v>98.238196920000007</v>
      </c>
      <c r="CI100" s="157">
        <f>HLOOKUP(CI$1,[5]DatosVinculos!$B$1:$DH$127,$DF100,FALSE)</f>
        <v>98.341417335397793</v>
      </c>
      <c r="CJ100" s="157">
        <f>HLOOKUP(CJ$1,[5]DatosVinculos!$B$1:$DH$127,$DF100,FALSE)</f>
        <v>393105.82078398147</v>
      </c>
      <c r="CK100" s="157">
        <f>HLOOKUP(CK$1,[5]DatosVinculos!$B$1:$DH$127,$DF100,FALSE)</f>
        <v>393518.86324022402</v>
      </c>
      <c r="CL100" s="157">
        <f>HLOOKUP(CL$1,[5]DatosVinculos!$B$1:$DH$127,$DF100,FALSE)</f>
        <v>6882.3435669999999</v>
      </c>
      <c r="CM100" s="157">
        <f>HLOOKUP(CM$1,[5]DatosVinculos!$B$1:$DH$127,$DF100,FALSE)</f>
        <v>6889.3241707688803</v>
      </c>
      <c r="CN100" s="157">
        <f>HLOOKUP(CN$1,[5]DatosVinculos!$B$1:$DH$127,$DF100,FALSE)</f>
        <v>178.59831310000001</v>
      </c>
      <c r="CO100" s="157">
        <f>HLOOKUP(CO$1,[5]DatosVinculos!$B$1:$DH$127,$DF100,FALSE)</f>
        <v>177.33122204771999</v>
      </c>
      <c r="CP100" s="157">
        <f>HLOOKUP(CP$1,[5]DatosVinculos!$B$1:$DH$127,$DF100,FALSE)</f>
        <v>40.514741999999998</v>
      </c>
      <c r="CQ100" s="157">
        <f>HLOOKUP(CQ$1,[5]DatosVinculos!$B$1:$DH$127,$DF100,FALSE)</f>
        <v>40.0119685591525</v>
      </c>
      <c r="CR100" s="157">
        <f>HLOOKUP(CR$1,[5]DatosVinculos!$B$1:$DH$127,$DF100,FALSE)</f>
        <v>43.765337000000002</v>
      </c>
      <c r="CS100" s="157">
        <f>HLOOKUP(CS$1,[5]DatosVinculos!$B$1:$DH$127,$DF100,FALSE)</f>
        <v>43.379217104532202</v>
      </c>
      <c r="CT100" s="157">
        <f>HLOOKUP(CT$1,[5]DatosVinculos!$B$1:$DH$127,$DF100,FALSE)</f>
        <v>6600.7880420000001</v>
      </c>
      <c r="CU100" s="157">
        <f>HLOOKUP(CU$1,[5]DatosVinculos!$B$1:$DH$127,$DF100,FALSE)</f>
        <v>6609.1948842778002</v>
      </c>
      <c r="CV100" s="157">
        <f>HLOOKUP(CV$1,[5]DatosVinculos!$B$1:$DH$127,$DF100,FALSE)</f>
        <v>40.362952470000003</v>
      </c>
      <c r="CW100" s="157">
        <f>HLOOKUP(CW$1,[5]DatosVinculos!$B$1:$DH$127,$DF100,FALSE)</f>
        <v>39.870584663456597</v>
      </c>
      <c r="CX100" s="157">
        <f>HLOOKUP(CX$1,[5]DatosVinculos!$B$1:$DH$127,$DF100,FALSE)</f>
        <v>13038.959570000001</v>
      </c>
      <c r="CY100" s="157">
        <f>HLOOKUP(CY$1,[5]DatosVinculos!$B$1:$DH$127,$DF100,FALSE)</f>
        <v>7629.598465</v>
      </c>
      <c r="CZ100" s="157">
        <f>HLOOKUP(CZ$1,[5]DatosVinculos!$B$1:$DH$127,$DF100,FALSE)</f>
        <v>7631.96366200784</v>
      </c>
      <c r="DA100" s="157">
        <f>HLOOKUP(DA$1,[5]DatosVinculos!$B$1:$DH$127,$DF100,FALSE)</f>
        <v>9.7941575949999997</v>
      </c>
      <c r="DB100" s="157">
        <f>HLOOKUP(DB$1,[5]DatosVinculos!$B$1:$DH$127,$DF100,FALSE)</f>
        <v>9.7101130255814692</v>
      </c>
      <c r="DC100" s="157">
        <f>HLOOKUP(DC$1,[5]DatosVinculos!$B$1:$DH$127,$DF100,FALSE)</f>
        <v>0.779857554404077</v>
      </c>
      <c r="DD100" s="157">
        <f>HLOOKUP(DD$1,[5]DatosVinculos!$B$1:$DH$127,$DF100,FALSE)</f>
        <v>0.81094067529973701</v>
      </c>
      <c r="DF100">
        <v>100</v>
      </c>
    </row>
    <row r="101" spans="1:110">
      <c r="A101" t="s">
        <v>105</v>
      </c>
      <c r="B101" s="157">
        <f>HLOOKUP(B$1,[5]DatosVinculos!$B$1:$DH$127,$DF101,FALSE)</f>
        <v>22979973.990619022</v>
      </c>
      <c r="C101" s="157">
        <f>HLOOKUP(C$1,[5]DatosVinculos!$B$1:$DH$127,$DF101,FALSE)</f>
        <v>23305305.208873399</v>
      </c>
      <c r="D101" s="157">
        <f>HLOOKUP(D$1,[5]DatosVinculos!$B$1:$DH$127,$DF101,FALSE)</f>
        <v>23665660.842676915</v>
      </c>
      <c r="E101" s="157">
        <f>HLOOKUP(E$1,[5]DatosVinculos!$B$1:$DH$127,$DF101,FALSE)</f>
        <v>16980878.390000001</v>
      </c>
      <c r="F101" s="157">
        <f>HLOOKUP(F$1,[5]DatosVinculos!$B$1:$DH$127,$DF101,FALSE)</f>
        <v>17247786.212851301</v>
      </c>
      <c r="G101" s="157">
        <f>HLOOKUP(G$1,[5]DatosVinculos!$B$1:$DH$127,$DF101,FALSE)</f>
        <v>4102935.963</v>
      </c>
      <c r="H101" s="157">
        <f>HLOOKUP(H$1,[5]DatosVinculos!$B$1:$DH$127,$DF101,FALSE)</f>
        <v>4144895.1192231099</v>
      </c>
      <c r="I101" s="157">
        <f>HLOOKUP(I$1,[5]DatosVinculos!$B$1:$DH$127,$DF101,FALSE)</f>
        <v>3275895.4201598363</v>
      </c>
      <c r="J101" s="157">
        <f>HLOOKUP(J$1,[5]DatosVinculos!$B$1:$DH$127,$DF101,FALSE)</f>
        <v>3306967.2401660401</v>
      </c>
      <c r="K101" s="157">
        <f>HLOOKUP(K$1,[5]DatosVinculos!$B$1:$DH$127,$DF101,FALSE)</f>
        <v>3011472.2731438191</v>
      </c>
      <c r="L101" s="157">
        <f>HLOOKUP(L$1,[5]DatosVinculos!$B$1:$DH$127,$DF101,FALSE)</f>
        <v>3045867.1489232699</v>
      </c>
      <c r="M101" s="157">
        <f>HLOOKUP(M$1,[5]DatosVinculos!$B$1:$DH$127,$DF101,FALSE)</f>
        <v>17224048.402323242</v>
      </c>
      <c r="N101" s="157">
        <f>HLOOKUP(N$1,[5]DatosVinculos!$B$1:$DH$127,$DF101,FALSE)</f>
        <v>17114890.4726323</v>
      </c>
      <c r="O101" s="157">
        <f>HLOOKUP(O$1,[5]DatosVinculos!$B$1:$DH$127,$DF101,FALSE)</f>
        <v>2977714.3398246635</v>
      </c>
      <c r="P101" s="157">
        <f>HLOOKUP(P$1,[5]DatosVinculos!$B$1:$DH$127,$DF101,FALSE)</f>
        <v>2909195.7444442501</v>
      </c>
      <c r="Q101" s="157">
        <f>HLOOKUP(Q$1,[5]DatosVinculos!$B$1:$DH$127,$DF101,FALSE)</f>
        <v>14246334.062498573</v>
      </c>
      <c r="R101" s="157">
        <f>HLOOKUP(R$1,[5]DatosVinculos!$B$1:$DH$127,$DF101,FALSE)</f>
        <v>14226877.932726299</v>
      </c>
      <c r="S101" s="157">
        <f>HLOOKUP(S$1,[5]DatosVinculos!$B$1:$DH$127,$DF101,FALSE)</f>
        <v>1060416.7151097232</v>
      </c>
      <c r="T101" s="157">
        <f>HLOOKUP(T$1,[5]DatosVinculos!$B$1:$DH$127,$DF101,FALSE)</f>
        <v>1093901.08879279</v>
      </c>
      <c r="U101" s="157">
        <f>HLOOKUP(U$1,[5]DatosVinculos!$B$1:$DH$127,$DF101,FALSE)</f>
        <v>13185917.347388901</v>
      </c>
      <c r="V101" s="157">
        <f>HLOOKUP(V$1,[5]DatosVinculos!$B$1:$DH$127,$DF101,FALSE)</f>
        <v>13107234.150752001</v>
      </c>
      <c r="W101" s="157">
        <f>HLOOKUP(W$1,[5]DatosVinculos!$B$1:$DH$127,$DF101,FALSE)</f>
        <v>4990923.4508003686</v>
      </c>
      <c r="X101" s="157">
        <f>HLOOKUP(X$1,[5]DatosVinculos!$B$1:$DH$127,$DF101,FALSE)</f>
        <v>5056202.1314229602</v>
      </c>
      <c r="Y101" s="157">
        <f>HLOOKUP(Y$1,[5]DatosVinculos!$B$1:$DH$127,$DF101,FALSE)</f>
        <v>1955645.5537264207</v>
      </c>
      <c r="Z101" s="157">
        <f>HLOOKUP(Z$1,[5]DatosVinculos!$B$1:$DH$127,$DF101,FALSE)</f>
        <v>1458812.8285460188</v>
      </c>
      <c r="AA101" s="157">
        <f>HLOOKUP(AA$1,[5]DatosVinculos!$B$1:$DH$127,$DF101,FALSE)</f>
        <v>305.78926360000003</v>
      </c>
      <c r="AB101" s="157">
        <f>HLOOKUP(AB$1,[5]DatosVinculos!$B$1:$DH$127,$DF101,FALSE)</f>
        <v>90.493601027513023</v>
      </c>
      <c r="AC101" s="157">
        <f>HLOOKUP(AC$1,[5]DatosVinculos!$B$1:$DH$127,$DF101,FALSE)</f>
        <v>90.2252828317595</v>
      </c>
      <c r="AD101" s="157">
        <f>HLOOKUP(AD$1,[5]DatosVinculos!$B$1:$DH$127,$DF101,FALSE)</f>
        <v>94.294000176285238</v>
      </c>
      <c r="AE101" s="157">
        <f>HLOOKUP(AE$1,[5]DatosVinculos!$B$1:$DH$127,$DF101,FALSE)</f>
        <v>94.305812927286297</v>
      </c>
      <c r="AF101" s="157">
        <f>HLOOKUP(AF$1,[5]DatosVinculos!$B$1:$DH$127,$DF101,FALSE)</f>
        <v>110.69820763333333</v>
      </c>
      <c r="AG101" s="157">
        <f>HLOOKUP(AG$1,[5]DatosVinculos!$B$1:$DH$127,$DF101,FALSE)</f>
        <v>110.910868399734</v>
      </c>
      <c r="AH101" s="157">
        <f>HLOOKUP(AH$1,[5]DatosVinculos!$B$1:$DH$127,$DF101,FALSE)</f>
        <v>83.900463863333343</v>
      </c>
      <c r="AI101" s="157">
        <f>HLOOKUP(AI$1,[5]DatosVinculos!$B$1:$DH$127,$DF101,FALSE)</f>
        <v>83.767958145127395</v>
      </c>
      <c r="AJ101" s="157">
        <f>HLOOKUP(AJ$1,[5]DatosVinculos!$B$1:$DH$127,$DF101,FALSE)</f>
        <v>3</v>
      </c>
      <c r="AK101" s="157">
        <f>HLOOKUP(AK$1,[5]DatosVinculos!$B$1:$DH$127,$DF101,FALSE)</f>
        <v>3</v>
      </c>
      <c r="AL101" s="157">
        <f>HLOOKUP(AL$1,[5]DatosVinculos!$B$1:$DH$127,$DF101,FALSE)</f>
        <v>0.52666666666666695</v>
      </c>
      <c r="AM101" s="157">
        <f>HLOOKUP(AM$1,[5]DatosVinculos!$B$1:$DH$127,$DF101,FALSE)</f>
        <v>95.620053829100698</v>
      </c>
      <c r="AN101" s="157">
        <f>HLOOKUP(AN$1,[5]DatosVinculos!$B$1:$DH$127,$DF101,FALSE)</f>
        <v>545.37984374999996</v>
      </c>
      <c r="AO101" s="157">
        <f>HLOOKUP(AO$1,[5]DatosVinculos!$B$1:$DH$127,$DF101,FALSE)</f>
        <v>2.6576657897124201</v>
      </c>
      <c r="AP101" s="157">
        <f>HLOOKUP(AP$1,[5]DatosVinculos!$B$1:$DH$127,$DF101,FALSE)</f>
        <v>68.206666666666706</v>
      </c>
      <c r="AQ101" s="157">
        <f>HLOOKUP(AQ$1,[5]DatosVinculos!$B$1:$DH$127,$DF101,FALSE)</f>
        <v>226.99461046253199</v>
      </c>
      <c r="AR101" s="157">
        <f>HLOOKUP(AR$1,[5]DatosVinculos!$B$1:$DH$127,$DF101,FALSE)</f>
        <v>142.98569230000001</v>
      </c>
      <c r="AS101" s="157">
        <f>HLOOKUP(AS$1,[5]DatosVinculos!$B$1:$DH$127,$DF101,FALSE)</f>
        <v>0.413812153846154</v>
      </c>
      <c r="AT101" s="157">
        <f>HLOOKUP(AT$1,[5]DatosVinculos!$B$1:$DH$127,$DF101,FALSE)</f>
        <v>0.15666666666666665</v>
      </c>
      <c r="AU101" s="157">
        <f>HLOOKUP(AU$1,[5]DatosVinculos!$B$1:$DH$127,$DF101,FALSE)</f>
        <v>146.666666666667</v>
      </c>
      <c r="AV101" s="157">
        <f>HLOOKUP(AV$1,[5]DatosVinculos!$B$1:$DH$127,$DF101,FALSE)</f>
        <v>146.666666666667</v>
      </c>
      <c r="AW101" s="157">
        <f>HLOOKUP(AW$1,[5]DatosVinculos!$B$1:$DH$127,$DF101,FALSE)</f>
        <v>104.90293392314</v>
      </c>
      <c r="AX101" s="157">
        <f>HLOOKUP(AX$1,[5]DatosVinculos!$B$1:$DH$127,$DF101,FALSE)</f>
        <v>110.40819412887551</v>
      </c>
      <c r="AY101" s="157">
        <f>HLOOKUP(AY$1,[5]DatosVinculos!$B$1:$DH$127,$DF101,FALSE)</f>
        <v>110.80282137513601</v>
      </c>
      <c r="AZ101" s="157">
        <f>HLOOKUP(AZ$1,[5]DatosVinculos!$B$1:$DH$127,$DF101,FALSE)</f>
        <v>792596.29253807548</v>
      </c>
      <c r="BA101" s="157">
        <f>HLOOKUP(BA$1,[5]DatosVinculos!$B$1:$DH$127,$DF101,FALSE)</f>
        <v>795429.235280258</v>
      </c>
      <c r="BB101" s="157">
        <f>HLOOKUP(BB$1,[5]DatosVinculos!$B$1:$DH$127,$DF101,FALSE)</f>
        <v>99.912350696666664</v>
      </c>
      <c r="BC101" s="157">
        <f>HLOOKUP(BC$1,[5]DatosVinculos!$B$1:$DH$127,$DF101,FALSE)</f>
        <v>99.942108501181906</v>
      </c>
      <c r="BD101" s="157">
        <f>HLOOKUP(BD$1,[5]DatosVinculos!$B$1:$DH$127,$DF101,FALSE)</f>
        <v>717248.92672826606</v>
      </c>
      <c r="BE101" s="157">
        <f>HLOOKUP(BE$1,[5]DatosVinculos!$B$1:$DH$127,$DF101,FALSE)</f>
        <v>717462.55150206899</v>
      </c>
      <c r="BF101" s="157">
        <f>HLOOKUP(BF$1,[5]DatosVinculos!$B$1:$DH$127,$DF101,FALSE)</f>
        <v>110.04023642481042</v>
      </c>
      <c r="BG101" s="157">
        <f>HLOOKUP(BG$1,[5]DatosVinculos!$B$1:$DH$127,$DF101,FALSE)</f>
        <v>110.393310023583</v>
      </c>
      <c r="BH101" s="157">
        <f>HLOOKUP(BH$1,[5]DatosVinculos!$B$1:$DH$127,$DF101,FALSE)</f>
        <v>735542.41047268093</v>
      </c>
      <c r="BI101" s="157">
        <f>HLOOKUP(BI$1,[5]DatosVinculos!$B$1:$DH$127,$DF101,FALSE)</f>
        <v>737902.46179737395</v>
      </c>
      <c r="BJ101" s="157">
        <f>HLOOKUP(BJ$1,[5]DatosVinculos!$B$1:$DH$127,$DF101,FALSE)</f>
        <v>99.579372520000007</v>
      </c>
      <c r="BK101" s="157">
        <f>HLOOKUP(BK$1,[5]DatosVinculos!$B$1:$DH$127,$DF101,FALSE)</f>
        <v>99.615281997005397</v>
      </c>
      <c r="BL101" s="157">
        <f>HLOOKUP(BL$1,[5]DatosVinculos!$B$1:$DH$127,$DF101,FALSE)</f>
        <v>665618.81432130001</v>
      </c>
      <c r="BM101" s="157">
        <f>HLOOKUP(BM$1,[5]DatosVinculos!$B$1:$DH$127,$DF101,FALSE)</f>
        <v>665858.84418852499</v>
      </c>
      <c r="BN101" s="157">
        <f>HLOOKUP(BN$1,[5]DatosVinculos!$B$1:$DH$127,$DF101,FALSE)</f>
        <v>110.05526451134055</v>
      </c>
      <c r="BO101" s="157">
        <f>HLOOKUP(BO$1,[5]DatosVinculos!$B$1:$DH$127,$DF101,FALSE)</f>
        <v>110.407908731897</v>
      </c>
      <c r="BP101" s="157">
        <f>HLOOKUP(BP$1,[5]DatosVinculos!$B$1:$DH$127,$DF101,FALSE)</f>
        <v>470772.57920845138</v>
      </c>
      <c r="BQ101" s="157">
        <f>HLOOKUP(BQ$1,[5]DatosVinculos!$B$1:$DH$127,$DF101,FALSE)</f>
        <v>472281.05070352601</v>
      </c>
      <c r="BR101" s="157">
        <f>HLOOKUP(BR$1,[5]DatosVinculos!$B$1:$DH$127,$DF101,FALSE)</f>
        <v>99.592971976666661</v>
      </c>
      <c r="BS101" s="157">
        <f>HLOOKUP(BS$1,[5]DatosVinculos!$B$1:$DH$127,$DF101,FALSE)</f>
        <v>99.620020479595993</v>
      </c>
      <c r="BT101" s="157">
        <f>HLOOKUP(BT$1,[5]DatosVinculos!$B$1:$DH$127,$DF101,FALSE)</f>
        <v>426019.05957582872</v>
      </c>
      <c r="BU101" s="157">
        <f>HLOOKUP(BU$1,[5]DatosVinculos!$B$1:$DH$127,$DF101,FALSE)</f>
        <v>426134.76229591802</v>
      </c>
      <c r="BV101" s="157">
        <f>HLOOKUP(BV$1,[5]DatosVinculos!$B$1:$DH$127,$DF101,FALSE)</f>
        <v>113.03879810857154</v>
      </c>
      <c r="BW101" s="157">
        <f>HLOOKUP(BW$1,[5]DatosVinculos!$B$1:$DH$127,$DF101,FALSE)</f>
        <v>113.633487556235</v>
      </c>
      <c r="BX101" s="157">
        <f>HLOOKUP(BX$1,[5]DatosVinculos!$B$1:$DH$127,$DF101,FALSE)</f>
        <v>1169619.0287070198</v>
      </c>
      <c r="BY101" s="157">
        <f>HLOOKUP(BY$1,[5]DatosVinculos!$B$1:$DH$127,$DF101,FALSE)</f>
        <v>1175772.31506108</v>
      </c>
      <c r="BZ101" s="157">
        <f>HLOOKUP(BZ$1,[5]DatosVinculos!$B$1:$DH$127,$DF101,FALSE)</f>
        <v>102.29287896666666</v>
      </c>
      <c r="CA101" s="157">
        <f>HLOOKUP(CA$1,[5]DatosVinculos!$B$1:$DH$127,$DF101,FALSE)</f>
        <v>102.49850724959499</v>
      </c>
      <c r="CB101" s="157">
        <f>HLOOKUP(CB$1,[5]DatosVinculos!$B$1:$DH$127,$DF101,FALSE)</f>
        <v>1058430.3773800035</v>
      </c>
      <c r="CC101" s="157">
        <f>HLOOKUP(CC$1,[5]DatosVinculos!$B$1:$DH$127,$DF101,FALSE)</f>
        <v>1060558.0251986899</v>
      </c>
      <c r="CD101" s="157">
        <f>HLOOKUP(CD$1,[5]DatosVinculos!$B$1:$DH$127,$DF101,FALSE)</f>
        <v>109.85305659322376</v>
      </c>
      <c r="CE101" s="157">
        <f>HLOOKUP(CE$1,[5]DatosVinculos!$B$1:$DH$127,$DF101,FALSE)</f>
        <v>110.18453195767999</v>
      </c>
      <c r="CF101" s="157">
        <f>HLOOKUP(CF$1,[5]DatosVinculos!$B$1:$DH$127,$DF101,FALSE)</f>
        <v>439583.35282634571</v>
      </c>
      <c r="CG101" s="157">
        <f>HLOOKUP(CG$1,[5]DatosVinculos!$B$1:$DH$127,$DF101,FALSE)</f>
        <v>440909.77064848202</v>
      </c>
      <c r="CH101" s="157">
        <f>HLOOKUP(CH$1,[5]DatosVinculos!$B$1:$DH$127,$DF101,FALSE)</f>
        <v>99.409986750000002</v>
      </c>
      <c r="CI101" s="157">
        <f>HLOOKUP(CI$1,[5]DatosVinculos!$B$1:$DH$127,$DF101,FALSE)</f>
        <v>99.4310581540024</v>
      </c>
      <c r="CJ101" s="157">
        <f>HLOOKUP(CJ$1,[5]DatosVinculos!$B$1:$DH$127,$DF101,FALSE)</f>
        <v>397794.80549003818</v>
      </c>
      <c r="CK101" s="157">
        <f>HLOOKUP(CK$1,[5]DatosVinculos!$B$1:$DH$127,$DF101,FALSE)</f>
        <v>397879.12393017701</v>
      </c>
      <c r="CL101" s="157">
        <f>HLOOKUP(CL$1,[5]DatosVinculos!$B$1:$DH$127,$DF101,FALSE)</f>
        <v>6917.1607260000001</v>
      </c>
      <c r="CM101" s="157">
        <f>HLOOKUP(CM$1,[5]DatosVinculos!$B$1:$DH$127,$DF101,FALSE)</f>
        <v>6915.8418618871301</v>
      </c>
      <c r="CN101" s="157">
        <f>HLOOKUP(CN$1,[5]DatosVinculos!$B$1:$DH$127,$DF101,FALSE)</f>
        <v>181.33745680000001</v>
      </c>
      <c r="CO101" s="157">
        <f>HLOOKUP(CO$1,[5]DatosVinculos!$B$1:$DH$127,$DF101,FALSE)</f>
        <v>181.764882374183</v>
      </c>
      <c r="CP101" s="157">
        <f>HLOOKUP(CP$1,[5]DatosVinculos!$B$1:$DH$127,$DF101,FALSE)</f>
        <v>40.144452999999999</v>
      </c>
      <c r="CQ101" s="157">
        <f>HLOOKUP(CQ$1,[5]DatosVinculos!$B$1:$DH$127,$DF101,FALSE)</f>
        <v>40.712271896651799</v>
      </c>
      <c r="CR101" s="157">
        <f>HLOOKUP(CR$1,[5]DatosVinculos!$B$1:$DH$127,$DF101,FALSE)</f>
        <v>43.074027000000001</v>
      </c>
      <c r="CS101" s="157">
        <f>HLOOKUP(CS$1,[5]DatosVinculos!$B$1:$DH$127,$DF101,FALSE)</f>
        <v>42.983993350163203</v>
      </c>
      <c r="CT101" s="157">
        <f>HLOOKUP(CT$1,[5]DatosVinculos!$B$1:$DH$127,$DF101,FALSE)</f>
        <v>6634.7480089999999</v>
      </c>
      <c r="CU101" s="157">
        <f>HLOOKUP(CU$1,[5]DatosVinculos!$B$1:$DH$127,$DF101,FALSE)</f>
        <v>6641.8103694273304</v>
      </c>
      <c r="CV101" s="157">
        <f>HLOOKUP(CV$1,[5]DatosVinculos!$B$1:$DH$127,$DF101,FALSE)</f>
        <v>39.993141880000003</v>
      </c>
      <c r="CW101" s="157">
        <f>HLOOKUP(CW$1,[5]DatosVinculos!$B$1:$DH$127,$DF101,FALSE)</f>
        <v>40.574917876705697</v>
      </c>
      <c r="CX101" s="157">
        <f>HLOOKUP(CX$1,[5]DatosVinculos!$B$1:$DH$127,$DF101,FALSE)</f>
        <v>13092.32857</v>
      </c>
      <c r="CY101" s="157">
        <f>HLOOKUP(CY$1,[5]DatosVinculos!$B$1:$DH$127,$DF101,FALSE)</f>
        <v>7653.916999</v>
      </c>
      <c r="CZ101" s="157">
        <f>HLOOKUP(CZ$1,[5]DatosVinculos!$B$1:$DH$127,$DF101,FALSE)</f>
        <v>7660.3892052056999</v>
      </c>
      <c r="DA101" s="157">
        <f>HLOOKUP(DA$1,[5]DatosVinculos!$B$1:$DH$127,$DF101,FALSE)</f>
        <v>9.6258722520000006</v>
      </c>
      <c r="DB101" s="157">
        <f>HLOOKUP(DB$1,[5]DatosVinculos!$B$1:$DH$127,$DF101,FALSE)</f>
        <v>9.6216454945431806</v>
      </c>
      <c r="DC101" s="157">
        <f>HLOOKUP(DC$1,[5]DatosVinculos!$B$1:$DH$127,$DF101,FALSE)</f>
        <v>0.72337688890407936</v>
      </c>
      <c r="DD101" s="157">
        <f>HLOOKUP(DD$1,[5]DatosVinculos!$B$1:$DH$127,$DF101,FALSE)</f>
        <v>0.78681948427425796</v>
      </c>
      <c r="DF101">
        <v>101</v>
      </c>
    </row>
    <row r="102" spans="1:110">
      <c r="A102" t="s">
        <v>106</v>
      </c>
      <c r="B102" s="157">
        <f>HLOOKUP(B$1,[5]DatosVinculos!$B$1:$DH$127,$DF102,FALSE)</f>
        <v>24623922.33897385</v>
      </c>
      <c r="C102" s="157">
        <f>HLOOKUP(C$1,[5]DatosVinculos!$B$1:$DH$127,$DF102,FALSE)</f>
        <v>23709307.9018264</v>
      </c>
      <c r="D102" s="157">
        <f>HLOOKUP(D$1,[5]DatosVinculos!$B$1:$DH$127,$DF102,FALSE)</f>
        <v>26640732.98185385</v>
      </c>
      <c r="E102" s="157">
        <f>HLOOKUP(E$1,[5]DatosVinculos!$B$1:$DH$127,$DF102,FALSE)</f>
        <v>18045664.670000002</v>
      </c>
      <c r="F102" s="157">
        <f>HLOOKUP(F$1,[5]DatosVinculos!$B$1:$DH$127,$DF102,FALSE)</f>
        <v>17540728.312264901</v>
      </c>
      <c r="G102" s="157">
        <f>HLOOKUP(G$1,[5]DatosVinculos!$B$1:$DH$127,$DF102,FALSE)</f>
        <v>4465008.3219999997</v>
      </c>
      <c r="H102" s="157">
        <f>HLOOKUP(H$1,[5]DatosVinculos!$B$1:$DH$127,$DF102,FALSE)</f>
        <v>4184748.7201905502</v>
      </c>
      <c r="I102" s="157">
        <f>HLOOKUP(I$1,[5]DatosVinculos!$B$1:$DH$127,$DF102,FALSE)</f>
        <v>3526066.7960254159</v>
      </c>
      <c r="J102" s="157">
        <f>HLOOKUP(J$1,[5]DatosVinculos!$B$1:$DH$127,$DF102,FALSE)</f>
        <v>3320393.8728417601</v>
      </c>
      <c r="K102" s="157">
        <f>HLOOKUP(K$1,[5]DatosVinculos!$B$1:$DH$127,$DF102,FALSE)</f>
        <v>3230465.4873706405</v>
      </c>
      <c r="L102" s="157">
        <f>HLOOKUP(L$1,[5]DatosVinculos!$B$1:$DH$127,$DF102,FALSE)</f>
        <v>3041007.7643647101</v>
      </c>
      <c r="M102" s="157">
        <f>HLOOKUP(M$1,[5]DatosVinculos!$B$1:$DH$127,$DF102,FALSE)</f>
        <v>18625178.762850925</v>
      </c>
      <c r="N102" s="157">
        <f>HLOOKUP(N$1,[5]DatosVinculos!$B$1:$DH$127,$DF102,FALSE)</f>
        <v>17404616.077368699</v>
      </c>
      <c r="O102" s="157">
        <f>HLOOKUP(O$1,[5]DatosVinculos!$B$1:$DH$127,$DF102,FALSE)</f>
        <v>3345996.4137676102</v>
      </c>
      <c r="P102" s="157">
        <f>HLOOKUP(P$1,[5]DatosVinculos!$B$1:$DH$127,$DF102,FALSE)</f>
        <v>2902929.1550795301</v>
      </c>
      <c r="Q102" s="157">
        <f>HLOOKUP(Q$1,[5]DatosVinculos!$B$1:$DH$127,$DF102,FALSE)</f>
        <v>15279182.34908331</v>
      </c>
      <c r="R102" s="157">
        <f>HLOOKUP(R$1,[5]DatosVinculos!$B$1:$DH$127,$DF102,FALSE)</f>
        <v>14477835.9451534</v>
      </c>
      <c r="S102" s="157">
        <f>HLOOKUP(S$1,[5]DatosVinculos!$B$1:$DH$127,$DF102,FALSE)</f>
        <v>1323177.17993325</v>
      </c>
      <c r="T102" s="157">
        <f>HLOOKUP(T$1,[5]DatosVinculos!$B$1:$DH$127,$DF102,FALSE)</f>
        <v>1171575.42392636</v>
      </c>
      <c r="U102" s="157">
        <f>HLOOKUP(U$1,[5]DatosVinculos!$B$1:$DH$127,$DF102,FALSE)</f>
        <v>13956005.169150099</v>
      </c>
      <c r="V102" s="157">
        <f>HLOOKUP(V$1,[5]DatosVinculos!$B$1:$DH$127,$DF102,FALSE)</f>
        <v>13327545.7033104</v>
      </c>
      <c r="W102" s="157">
        <f>HLOOKUP(W$1,[5]DatosVinculos!$B$1:$DH$127,$DF102,FALSE)</f>
        <v>5562842.2605008204</v>
      </c>
      <c r="X102" s="157">
        <f>HLOOKUP(X$1,[5]DatosVinculos!$B$1:$DH$127,$DF102,FALSE)</f>
        <v>5251328.7912456002</v>
      </c>
      <c r="Y102" s="157">
        <f>HLOOKUP(Y$1,[5]DatosVinculos!$B$1:$DH$127,$DF102,FALSE)</f>
        <v>2642370.8188190144</v>
      </c>
      <c r="Z102" s="157">
        <f>HLOOKUP(Z$1,[5]DatosVinculos!$B$1:$DH$127,$DF102,FALSE)</f>
        <v>964628.84955022589</v>
      </c>
      <c r="AA102" s="157">
        <f>HLOOKUP(AA$1,[5]DatosVinculos!$B$1:$DH$127,$DF102,FALSE)</f>
        <v>446.10766560000002</v>
      </c>
      <c r="AB102" s="157">
        <f>HLOOKUP(AB$1,[5]DatosVinculos!$B$1:$DH$127,$DF102,FALSE)</f>
        <v>90.603452984519706</v>
      </c>
      <c r="AC102" s="157">
        <f>HLOOKUP(AC$1,[5]DatosVinculos!$B$1:$DH$127,$DF102,FALSE)</f>
        <v>90.4682235353566</v>
      </c>
      <c r="AD102" s="157">
        <f>HLOOKUP(AD$1,[5]DatosVinculos!$B$1:$DH$127,$DF102,FALSE)</f>
        <v>94.114121687899299</v>
      </c>
      <c r="AE102" s="157">
        <f>HLOOKUP(AE$1,[5]DatosVinculos!$B$1:$DH$127,$DF102,FALSE)</f>
        <v>94.205869429215994</v>
      </c>
      <c r="AF102" s="157">
        <f>HLOOKUP(AF$1,[5]DatosVinculos!$B$1:$DH$127,$DF102,FALSE)</f>
        <v>109.86515526666666</v>
      </c>
      <c r="AG102" s="157">
        <f>HLOOKUP(AG$1,[5]DatosVinculos!$B$1:$DH$127,$DF102,FALSE)</f>
        <v>109.725957750502</v>
      </c>
      <c r="AH102" s="157">
        <f>HLOOKUP(AH$1,[5]DatosVinculos!$B$1:$DH$127,$DF102,FALSE)</f>
        <v>84.109122433333326</v>
      </c>
      <c r="AI102" s="157">
        <f>HLOOKUP(AI$1,[5]DatosVinculos!$B$1:$DH$127,$DF102,FALSE)</f>
        <v>84.294843574541702</v>
      </c>
      <c r="AJ102" s="157">
        <f>HLOOKUP(AJ$1,[5]DatosVinculos!$B$1:$DH$127,$DF102,FALSE)</f>
        <v>3</v>
      </c>
      <c r="AK102" s="157">
        <f>HLOOKUP(AK$1,[5]DatosVinculos!$B$1:$DH$127,$DF102,FALSE)</f>
        <v>3</v>
      </c>
      <c r="AL102" s="157">
        <f>HLOOKUP(AL$1,[5]DatosVinculos!$B$1:$DH$127,$DF102,FALSE)</f>
        <v>0.5</v>
      </c>
      <c r="AM102" s="157">
        <f>HLOOKUP(AM$1,[5]DatosVinculos!$B$1:$DH$127,$DF102,FALSE)</f>
        <v>93.229804839139703</v>
      </c>
      <c r="AN102" s="157">
        <f>HLOOKUP(AN$1,[5]DatosVinculos!$B$1:$DH$127,$DF102,FALSE)</f>
        <v>518.62741935483905</v>
      </c>
      <c r="AO102" s="157">
        <f>HLOOKUP(AO$1,[5]DatosVinculos!$B$1:$DH$127,$DF102,FALSE)</f>
        <v>3.0157080649550898</v>
      </c>
      <c r="AP102" s="157">
        <f>HLOOKUP(AP$1,[5]DatosVinculos!$B$1:$DH$127,$DF102,FALSE)</f>
        <v>76.086666666666702</v>
      </c>
      <c r="AQ102" s="157">
        <f>HLOOKUP(AQ$1,[5]DatosVinculos!$B$1:$DH$127,$DF102,FALSE)</f>
        <v>233.243898171273</v>
      </c>
      <c r="AR102" s="157">
        <f>HLOOKUP(AR$1,[5]DatosVinculos!$B$1:$DH$127,$DF102,FALSE)</f>
        <v>145.31765469999999</v>
      </c>
      <c r="AS102" s="157">
        <f>HLOOKUP(AS$1,[5]DatosVinculos!$B$1:$DH$127,$DF102,FALSE)</f>
        <v>0.26832406250000002</v>
      </c>
      <c r="AT102" s="157">
        <f>HLOOKUP(AT$1,[5]DatosVinculos!$B$1:$DH$127,$DF102,FALSE)</f>
        <v>0.12</v>
      </c>
      <c r="AU102" s="157">
        <f>HLOOKUP(AU$1,[5]DatosVinculos!$B$1:$DH$127,$DF102,FALSE)</f>
        <v>126.333333333333</v>
      </c>
      <c r="AV102" s="157">
        <f>HLOOKUP(AV$1,[5]DatosVinculos!$B$1:$DH$127,$DF102,FALSE)</f>
        <v>126.333333333333</v>
      </c>
      <c r="AW102" s="157">
        <f>HLOOKUP(AW$1,[5]DatosVinculos!$B$1:$DH$127,$DF102,FALSE)</f>
        <v>118.67192712648</v>
      </c>
      <c r="AX102" s="157">
        <f>HLOOKUP(AX$1,[5]DatosVinculos!$B$1:$DH$127,$DF102,FALSE)</f>
        <v>111.74410120693558</v>
      </c>
      <c r="AY102" s="157">
        <f>HLOOKUP(AY$1,[5]DatosVinculos!$B$1:$DH$127,$DF102,FALSE)</f>
        <v>111.913767568377</v>
      </c>
      <c r="AZ102" s="157">
        <f>HLOOKUP(AZ$1,[5]DatosVinculos!$B$1:$DH$127,$DF102,FALSE)</f>
        <v>802186.47744781</v>
      </c>
      <c r="BA102" s="157">
        <f>HLOOKUP(BA$1,[5]DatosVinculos!$B$1:$DH$127,$DF102,FALSE)</f>
        <v>803404.47516786295</v>
      </c>
      <c r="BB102" s="157">
        <f>HLOOKUP(BB$1,[5]DatosVinculos!$B$1:$DH$127,$DF102,FALSE)</f>
        <v>101.2440142</v>
      </c>
      <c r="BC102" s="157">
        <f>HLOOKUP(BC$1,[5]DatosVinculos!$B$1:$DH$127,$DF102,FALSE)</f>
        <v>101.231239205073</v>
      </c>
      <c r="BD102" s="157">
        <f>HLOOKUP(BD$1,[5]DatosVinculos!$B$1:$DH$127,$DF102,FALSE)</f>
        <v>726808.64794260135</v>
      </c>
      <c r="BE102" s="157">
        <f>HLOOKUP(BE$1,[5]DatosVinculos!$B$1:$DH$127,$DF102,FALSE)</f>
        <v>726716.93904627895</v>
      </c>
      <c r="BF102" s="157">
        <f>HLOOKUP(BF$1,[5]DatosVinculos!$B$1:$DH$127,$DF102,FALSE)</f>
        <v>111.3643817569582</v>
      </c>
      <c r="BG102" s="157">
        <f>HLOOKUP(BG$1,[5]DatosVinculos!$B$1:$DH$127,$DF102,FALSE)</f>
        <v>111.52416115595901</v>
      </c>
      <c r="BH102" s="157">
        <f>HLOOKUP(BH$1,[5]DatosVinculos!$B$1:$DH$127,$DF102,FALSE)</f>
        <v>744393.4006292643</v>
      </c>
      <c r="BI102" s="157">
        <f>HLOOKUP(BI$1,[5]DatosVinculos!$B$1:$DH$127,$DF102,FALSE)</f>
        <v>745461.41472795198</v>
      </c>
      <c r="BJ102" s="157">
        <f>HLOOKUP(BJ$1,[5]DatosVinculos!$B$1:$DH$127,$DF102,FALSE)</f>
        <v>100.89997526666666</v>
      </c>
      <c r="BK102" s="157">
        <f>HLOOKUP(BK$1,[5]DatosVinculos!$B$1:$DH$127,$DF102,FALSE)</f>
        <v>100.851122906146</v>
      </c>
      <c r="BL102" s="157">
        <f>HLOOKUP(BL$1,[5]DatosVinculos!$B$1:$DH$127,$DF102,FALSE)</f>
        <v>674446.12475900294</v>
      </c>
      <c r="BM102" s="157">
        <f>HLOOKUP(BM$1,[5]DatosVinculos!$B$1:$DH$127,$DF102,FALSE)</f>
        <v>674119.58071981999</v>
      </c>
      <c r="BN102" s="157">
        <f>HLOOKUP(BN$1,[5]DatosVinculos!$B$1:$DH$127,$DF102,FALSE)</f>
        <v>111.3128428087962</v>
      </c>
      <c r="BO102" s="157">
        <f>HLOOKUP(BO$1,[5]DatosVinculos!$B$1:$DH$127,$DF102,FALSE)</f>
        <v>111.637081245559</v>
      </c>
      <c r="BP102" s="157">
        <f>HLOOKUP(BP$1,[5]DatosVinculos!$B$1:$DH$127,$DF102,FALSE)</f>
        <v>476151.99818743858</v>
      </c>
      <c r="BQ102" s="157">
        <f>HLOOKUP(BQ$1,[5]DatosVinculos!$B$1:$DH$127,$DF102,FALSE)</f>
        <v>477538.96105331002</v>
      </c>
      <c r="BR102" s="157">
        <f>HLOOKUP(BR$1,[5]DatosVinculos!$B$1:$DH$127,$DF102,FALSE)</f>
        <v>100.8532792</v>
      </c>
      <c r="BS102" s="157">
        <f>HLOOKUP(BS$1,[5]DatosVinculos!$B$1:$DH$127,$DF102,FALSE)</f>
        <v>100.96788695123099</v>
      </c>
      <c r="BT102" s="157">
        <f>HLOOKUP(BT$1,[5]DatosVinculos!$B$1:$DH$127,$DF102,FALSE)</f>
        <v>431410.15181260707</v>
      </c>
      <c r="BU102" s="157">
        <f>HLOOKUP(BU$1,[5]DatosVinculos!$B$1:$DH$127,$DF102,FALSE)</f>
        <v>431900.39811661601</v>
      </c>
      <c r="BV102" s="157">
        <f>HLOOKUP(BV$1,[5]DatosVinculos!$B$1:$DH$127,$DF102,FALSE)</f>
        <v>113.78235041911759</v>
      </c>
      <c r="BW102" s="157">
        <f>HLOOKUP(BW$1,[5]DatosVinculos!$B$1:$DH$127,$DF102,FALSE)</f>
        <v>114.61268804603</v>
      </c>
      <c r="BX102" s="157">
        <f>HLOOKUP(BX$1,[5]DatosVinculos!$B$1:$DH$127,$DF102,FALSE)</f>
        <v>1177312.6077772647</v>
      </c>
      <c r="BY102" s="157">
        <f>HLOOKUP(BY$1,[5]DatosVinculos!$B$1:$DH$127,$DF102,FALSE)</f>
        <v>1185904.1595731699</v>
      </c>
      <c r="BZ102" s="157">
        <f>HLOOKUP(BZ$1,[5]DatosVinculos!$B$1:$DH$127,$DF102,FALSE)</f>
        <v>103.09073836666667</v>
      </c>
      <c r="CA102" s="157">
        <f>HLOOKUP(CA$1,[5]DatosVinculos!$B$1:$DH$127,$DF102,FALSE)</f>
        <v>103.46063873005799</v>
      </c>
      <c r="CB102" s="157">
        <f>HLOOKUP(CB$1,[5]DatosVinculos!$B$1:$DH$127,$DF102,FALSE)</f>
        <v>1066685.8750682969</v>
      </c>
      <c r="CC102" s="157">
        <f>HLOOKUP(CC$1,[5]DatosVinculos!$B$1:$DH$127,$DF102,FALSE)</f>
        <v>1070513.2556758299</v>
      </c>
      <c r="CD102" s="157">
        <f>HLOOKUP(CD$1,[5]DatosVinculos!$B$1:$DH$127,$DF102,FALSE)</f>
        <v>111.11879354517338</v>
      </c>
      <c r="CE102" s="157">
        <f>HLOOKUP(CE$1,[5]DatosVinculos!$B$1:$DH$127,$DF102,FALSE)</f>
        <v>111.386394871009</v>
      </c>
      <c r="CF102" s="157">
        <f>HLOOKUP(CF$1,[5]DatosVinculos!$B$1:$DH$127,$DF102,FALSE)</f>
        <v>444648.27236877137</v>
      </c>
      <c r="CG102" s="157">
        <f>HLOOKUP(CG$1,[5]DatosVinculos!$B$1:$DH$127,$DF102,FALSE)</f>
        <v>445719.09453595302</v>
      </c>
      <c r="CH102" s="157">
        <f>HLOOKUP(CH$1,[5]DatosVinculos!$B$1:$DH$127,$DF102,FALSE)</f>
        <v>100.67746386666667</v>
      </c>
      <c r="CI102" s="157">
        <f>HLOOKUP(CI$1,[5]DatosVinculos!$B$1:$DH$127,$DF102,FALSE)</f>
        <v>100.779834567637</v>
      </c>
      <c r="CJ102" s="157">
        <f>HLOOKUP(CJ$1,[5]DatosVinculos!$B$1:$DH$127,$DF102,FALSE)</f>
        <v>402866.68840211886</v>
      </c>
      <c r="CK102" s="157">
        <f>HLOOKUP(CK$1,[5]DatosVinculos!$B$1:$DH$127,$DF102,FALSE)</f>
        <v>403276.33067500201</v>
      </c>
      <c r="CL102" s="157">
        <f>HLOOKUP(CL$1,[5]DatosVinculos!$B$1:$DH$127,$DF102,FALSE)</f>
        <v>6942.2763709999999</v>
      </c>
      <c r="CM102" s="157">
        <f>HLOOKUP(CM$1,[5]DatosVinculos!$B$1:$DH$127,$DF102,FALSE)</f>
        <v>6928.8250347012099</v>
      </c>
      <c r="CN102" s="157">
        <f>HLOOKUP(CN$1,[5]DatosVinculos!$B$1:$DH$127,$DF102,FALSE)</f>
        <v>187.97275429999999</v>
      </c>
      <c r="CO102" s="157">
        <f>HLOOKUP(CO$1,[5]DatosVinculos!$B$1:$DH$127,$DF102,FALSE)</f>
        <v>189.465919899433</v>
      </c>
      <c r="CP102" s="157">
        <f>HLOOKUP(CP$1,[5]DatosVinculos!$B$1:$DH$127,$DF102,FALSE)</f>
        <v>40.802447000000001</v>
      </c>
      <c r="CQ102" s="157">
        <f>HLOOKUP(CQ$1,[5]DatosVinculos!$B$1:$DH$127,$DF102,FALSE)</f>
        <v>40.188266801266302</v>
      </c>
      <c r="CR102" s="157">
        <f>HLOOKUP(CR$1,[5]DatosVinculos!$B$1:$DH$127,$DF102,FALSE)</f>
        <v>43.318342999999999</v>
      </c>
      <c r="CS102" s="157">
        <f>HLOOKUP(CS$1,[5]DatosVinculos!$B$1:$DH$127,$DF102,FALSE)</f>
        <v>42.886473672125902</v>
      </c>
      <c r="CT102" s="157">
        <f>HLOOKUP(CT$1,[5]DatosVinculos!$B$1:$DH$127,$DF102,FALSE)</f>
        <v>6653.9994020000004</v>
      </c>
      <c r="CU102" s="157">
        <f>HLOOKUP(CU$1,[5]DatosVinculos!$B$1:$DH$127,$DF102,FALSE)</f>
        <v>6638.1206522084904</v>
      </c>
      <c r="CV102" s="157">
        <f>HLOOKUP(CV$1,[5]DatosVinculos!$B$1:$DH$127,$DF102,FALSE)</f>
        <v>40.671457650000001</v>
      </c>
      <c r="CW102" s="157">
        <f>HLOOKUP(CW$1,[5]DatosVinculos!$B$1:$DH$127,$DF102,FALSE)</f>
        <v>40.0700352861314</v>
      </c>
      <c r="CX102" s="157">
        <f>HLOOKUP(CX$1,[5]DatosVinculos!$B$1:$DH$127,$DF102,FALSE)</f>
        <v>13145.55257</v>
      </c>
      <c r="CY102" s="157">
        <f>HLOOKUP(CY$1,[5]DatosVinculos!$B$1:$DH$127,$DF102,FALSE)</f>
        <v>7657.9585950000001</v>
      </c>
      <c r="CZ102" s="157">
        <f>HLOOKUP(CZ$1,[5]DatosVinculos!$B$1:$DH$127,$DF102,FALSE)</f>
        <v>7658.2421041799698</v>
      </c>
      <c r="DA102" s="157">
        <f>HLOOKUP(DA$1,[5]DatosVinculos!$B$1:$DH$127,$DF102,FALSE)</f>
        <v>9.3456005980000008</v>
      </c>
      <c r="DB102" s="157">
        <f>HLOOKUP(DB$1,[5]DatosVinculos!$B$1:$DH$127,$DF102,FALSE)</f>
        <v>9.5602267305797692</v>
      </c>
      <c r="DC102" s="157">
        <f>HLOOKUP(DC$1,[5]DatosVinculos!$B$1:$DH$127,$DF102,FALSE)</f>
        <v>0.78132223609043083</v>
      </c>
      <c r="DD102" s="157">
        <f>HLOOKUP(DD$1,[5]DatosVinculos!$B$1:$DH$127,$DF102,FALSE)</f>
        <v>0.80182623905649497</v>
      </c>
      <c r="DF102">
        <v>102</v>
      </c>
    </row>
    <row r="103" spans="1:110">
      <c r="A103" t="s">
        <v>107</v>
      </c>
      <c r="B103" s="157">
        <f>HLOOKUP(B$1,[5]DatosVinculos!$B$1:$DH$127,$DF103,FALSE)</f>
        <v>22895432.454438321</v>
      </c>
      <c r="C103" s="157">
        <f>HLOOKUP(C$1,[5]DatosVinculos!$B$1:$DH$127,$DF103,FALSE)</f>
        <v>23444082.541944802</v>
      </c>
      <c r="D103" s="157">
        <f>HLOOKUP(D$1,[5]DatosVinculos!$B$1:$DH$127,$DF103,FALSE)</f>
        <v>25525756.651602529</v>
      </c>
      <c r="E103" s="157">
        <f>HLOOKUP(E$1,[5]DatosVinculos!$B$1:$DH$127,$DF103,FALSE)</f>
        <v>17141117.77</v>
      </c>
      <c r="F103" s="157">
        <f>HLOOKUP(F$1,[5]DatosVinculos!$B$1:$DH$127,$DF103,FALSE)</f>
        <v>17343256.243445899</v>
      </c>
      <c r="G103" s="157">
        <f>HLOOKUP(G$1,[5]DatosVinculos!$B$1:$DH$127,$DF103,FALSE)</f>
        <v>3808590.7689999999</v>
      </c>
      <c r="H103" s="157">
        <f>HLOOKUP(H$1,[5]DatosVinculos!$B$1:$DH$127,$DF103,FALSE)</f>
        <v>4088438.6854185602</v>
      </c>
      <c r="I103" s="157">
        <f>HLOOKUP(I$1,[5]DatosVinculos!$B$1:$DH$127,$DF103,FALSE)</f>
        <v>3046020.9615023145</v>
      </c>
      <c r="J103" s="157">
        <f>HLOOKUP(J$1,[5]DatosVinculos!$B$1:$DH$127,$DF103,FALSE)</f>
        <v>3248730.839654</v>
      </c>
      <c r="K103" s="157">
        <f>HLOOKUP(K$1,[5]DatosVinculos!$B$1:$DH$127,$DF103,FALSE)</f>
        <v>2763133.1489885445</v>
      </c>
      <c r="L103" s="157">
        <f>HLOOKUP(L$1,[5]DatosVinculos!$B$1:$DH$127,$DF103,FALSE)</f>
        <v>2953873.12598114</v>
      </c>
      <c r="M103" s="157">
        <f>HLOOKUP(M$1,[5]DatosVinculos!$B$1:$DH$127,$DF103,FALSE)</f>
        <v>16405034.396829991</v>
      </c>
      <c r="N103" s="157">
        <f>HLOOKUP(N$1,[5]DatosVinculos!$B$1:$DH$127,$DF103,FALSE)</f>
        <v>17668964.6177653</v>
      </c>
      <c r="O103" s="157">
        <f>HLOOKUP(O$1,[5]DatosVinculos!$B$1:$DH$127,$DF103,FALSE)</f>
        <v>2316004.5896861861</v>
      </c>
      <c r="P103" s="157">
        <f>HLOOKUP(P$1,[5]DatosVinculos!$B$1:$DH$127,$DF103,FALSE)</f>
        <v>2943279.92784333</v>
      </c>
      <c r="Q103" s="157">
        <f>HLOOKUP(Q$1,[5]DatosVinculos!$B$1:$DH$127,$DF103,FALSE)</f>
        <v>14110586.140641149</v>
      </c>
      <c r="R103" s="157">
        <f>HLOOKUP(R$1,[5]DatosVinculos!$B$1:$DH$127,$DF103,FALSE)</f>
        <v>14758336.430919301</v>
      </c>
      <c r="S103" s="157">
        <f>HLOOKUP(S$1,[5]DatosVinculos!$B$1:$DH$127,$DF103,FALSE)</f>
        <v>1143079.8588507911</v>
      </c>
      <c r="T103" s="157">
        <f>HLOOKUP(T$1,[5]DatosVinculos!$B$1:$DH$127,$DF103,FALSE)</f>
        <v>1248575.30481602</v>
      </c>
      <c r="U103" s="157">
        <f>HLOOKUP(U$1,[5]DatosVinculos!$B$1:$DH$127,$DF103,FALSE)</f>
        <v>12968081.0110911</v>
      </c>
      <c r="V103" s="157">
        <f>HLOOKUP(V$1,[5]DatosVinculos!$B$1:$DH$127,$DF103,FALSE)</f>
        <v>13508518.370248601</v>
      </c>
      <c r="W103" s="157">
        <f>HLOOKUP(W$1,[5]DatosVinculos!$B$1:$DH$127,$DF103,FALSE)</f>
        <v>5228765.9436008856</v>
      </c>
      <c r="X103" s="157">
        <f>HLOOKUP(X$1,[5]DatosVinculos!$B$1:$DH$127,$DF103,FALSE)</f>
        <v>5352123.4084257605</v>
      </c>
      <c r="Y103" s="157">
        <f>HLOOKUP(Y$1,[5]DatosVinculos!$B$1:$DH$127,$DF103,FALSE)</f>
        <v>2022936.1814418419</v>
      </c>
      <c r="Z103" s="157">
        <f>HLOOKUP(Z$1,[5]DatosVinculos!$B$1:$DH$127,$DF103,FALSE)</f>
        <v>382522.07301625027</v>
      </c>
      <c r="AA103" s="157">
        <f>HLOOKUP(AA$1,[5]DatosVinculos!$B$1:$DH$127,$DF103,FALSE)</f>
        <v>2171.55424650963</v>
      </c>
      <c r="AB103" s="157">
        <f>HLOOKUP(AB$1,[5]DatosVinculos!$B$1:$DH$127,$DF103,FALSE)</f>
        <v>90.943333333333328</v>
      </c>
      <c r="AC103" s="157">
        <f>HLOOKUP(AC$1,[5]DatosVinculos!$B$1:$DH$127,$DF103,FALSE)</f>
        <v>91.154773483714393</v>
      </c>
      <c r="AD103" s="157">
        <f>HLOOKUP(AD$1,[5]DatosVinculos!$B$1:$DH$127,$DF103,FALSE)</f>
        <v>94.785248620730997</v>
      </c>
      <c r="AE103" s="157">
        <f>HLOOKUP(AE$1,[5]DatosVinculos!$B$1:$DH$127,$DF103,FALSE)</f>
        <v>94.683705240999601</v>
      </c>
      <c r="AF103" s="157">
        <f>HLOOKUP(AF$1,[5]DatosVinculos!$B$1:$DH$127,$DF103,FALSE)</f>
        <v>108.00907925664801</v>
      </c>
      <c r="AG103" s="157">
        <f>HLOOKUP(AG$1,[5]DatosVinculos!$B$1:$DH$127,$DF103,FALSE)</f>
        <v>107.951590799933</v>
      </c>
      <c r="AH103" s="157">
        <f>HLOOKUP(AH$1,[5]DatosVinculos!$B$1:$DH$127,$DF103,FALSE)</f>
        <v>86.363114083333343</v>
      </c>
      <c r="AI103" s="157">
        <f>HLOOKUP(AI$1,[5]DatosVinculos!$B$1:$DH$127,$DF103,FALSE)</f>
        <v>86.322589947061502</v>
      </c>
      <c r="AJ103" s="157">
        <f>HLOOKUP(AJ$1,[5]DatosVinculos!$B$1:$DH$127,$DF103,FALSE)</f>
        <v>3</v>
      </c>
      <c r="AK103" s="157">
        <f>HLOOKUP(AK$1,[5]DatosVinculos!$B$1:$DH$127,$DF103,FALSE)</f>
        <v>3</v>
      </c>
      <c r="AL103" s="157">
        <f>HLOOKUP(AL$1,[5]DatosVinculos!$B$1:$DH$127,$DF103,FALSE)</f>
        <v>0.5</v>
      </c>
      <c r="AM103" s="157">
        <f>HLOOKUP(AM$1,[5]DatosVinculos!$B$1:$DH$127,$DF103,FALSE)</f>
        <v>92.442857770408295</v>
      </c>
      <c r="AN103" s="157">
        <f>HLOOKUP(AN$1,[5]DatosVinculos!$B$1:$DH$127,$DF103,FALSE)</f>
        <v>519.00206349206303</v>
      </c>
      <c r="AO103" s="157">
        <f>HLOOKUP(AO$1,[5]DatosVinculos!$B$1:$DH$127,$DF103,FALSE)</f>
        <v>3.28060419123651</v>
      </c>
      <c r="AP103" s="157">
        <f>HLOOKUP(AP$1,[5]DatosVinculos!$B$1:$DH$127,$DF103,FALSE)</f>
        <v>78.673333333333304</v>
      </c>
      <c r="AQ103" s="157">
        <f>HLOOKUP(AQ$1,[5]DatosVinculos!$B$1:$DH$127,$DF103,FALSE)</f>
        <v>231.92924585535999</v>
      </c>
      <c r="AR103" s="157">
        <f>HLOOKUP(AR$1,[5]DatosVinculos!$B$1:$DH$127,$DF103,FALSE)</f>
        <v>147.9362697</v>
      </c>
      <c r="AS103" s="157">
        <f>HLOOKUP(AS$1,[5]DatosVinculos!$B$1:$DH$127,$DF103,FALSE)</f>
        <v>0.25692936507936498</v>
      </c>
      <c r="AT103" s="157">
        <f>HLOOKUP(AT$1,[5]DatosVinculos!$B$1:$DH$127,$DF103,FALSE)</f>
        <v>0.13333333333333333</v>
      </c>
      <c r="AU103" s="157">
        <f>HLOOKUP(AU$1,[5]DatosVinculos!$B$1:$DH$127,$DF103,FALSE)</f>
        <v>122.666666666667</v>
      </c>
      <c r="AV103" s="157">
        <f>HLOOKUP(AV$1,[5]DatosVinculos!$B$1:$DH$127,$DF103,FALSE)</f>
        <v>122.666666666667</v>
      </c>
      <c r="AW103" s="157">
        <f>HLOOKUP(AW$1,[5]DatosVinculos!$B$1:$DH$127,$DF103,FALSE)</f>
        <v>117.69837416337</v>
      </c>
      <c r="AX103" s="157">
        <f>HLOOKUP(AX$1,[5]DatosVinculos!$B$1:$DH$127,$DF103,FALSE)</f>
        <v>112.01847304182093</v>
      </c>
      <c r="AY103" s="157">
        <f>HLOOKUP(AY$1,[5]DatosVinculos!$B$1:$DH$127,$DF103,FALSE)</f>
        <v>111.53266356623</v>
      </c>
      <c r="AZ103" s="157">
        <f>HLOOKUP(AZ$1,[5]DatosVinculos!$B$1:$DH$127,$DF103,FALSE)</f>
        <v>804156.1328780324</v>
      </c>
      <c r="BA103" s="157">
        <f>HLOOKUP(BA$1,[5]DatosVinculos!$B$1:$DH$127,$DF103,FALSE)</f>
        <v>800668.61284169299</v>
      </c>
      <c r="BB103" s="157">
        <f>HLOOKUP(BB$1,[5]DatosVinculos!$B$1:$DH$127,$DF103,FALSE)</f>
        <v>101.87333333333333</v>
      </c>
      <c r="BC103" s="157">
        <f>HLOOKUP(BC$1,[5]DatosVinculos!$B$1:$DH$127,$DF103,FALSE)</f>
        <v>101.658251464843</v>
      </c>
      <c r="BD103" s="157">
        <f>HLOOKUP(BD$1,[5]DatosVinculos!$B$1:$DH$127,$DF103,FALSE)</f>
        <v>731326.39244371187</v>
      </c>
      <c r="BE103" s="157">
        <f>HLOOKUP(BE$1,[5]DatosVinculos!$B$1:$DH$127,$DF103,FALSE)</f>
        <v>729782.36672495306</v>
      </c>
      <c r="BF103" s="157">
        <f>HLOOKUP(BF$1,[5]DatosVinculos!$B$1:$DH$127,$DF103,FALSE)</f>
        <v>111.97154915103546</v>
      </c>
      <c r="BG103" s="157">
        <f>HLOOKUP(BG$1,[5]DatosVinculos!$B$1:$DH$127,$DF103,FALSE)</f>
        <v>111.57700806302201</v>
      </c>
      <c r="BH103" s="157">
        <f>HLOOKUP(BH$1,[5]DatosVinculos!$B$1:$DH$127,$DF103,FALSE)</f>
        <v>748451.89216935809</v>
      </c>
      <c r="BI103" s="157">
        <f>HLOOKUP(BI$1,[5]DatosVinculos!$B$1:$DH$127,$DF103,FALSE)</f>
        <v>745814.65953565098</v>
      </c>
      <c r="BJ103" s="157">
        <f>HLOOKUP(BJ$1,[5]DatosVinculos!$B$1:$DH$127,$DF103,FALSE)</f>
        <v>101.83065918292334</v>
      </c>
      <c r="BK103" s="157">
        <f>HLOOKUP(BK$1,[5]DatosVinculos!$B$1:$DH$127,$DF103,FALSE)</f>
        <v>101.63920730544601</v>
      </c>
      <c r="BL103" s="157">
        <f>HLOOKUP(BL$1,[5]DatosVinculos!$B$1:$DH$127,$DF103,FALSE)</f>
        <v>680667.09913521982</v>
      </c>
      <c r="BM103" s="157">
        <f>HLOOKUP(BM$1,[5]DatosVinculos!$B$1:$DH$127,$DF103,FALSE)</f>
        <v>679387.37655240705</v>
      </c>
      <c r="BN103" s="157">
        <f>HLOOKUP(BN$1,[5]DatosVinculos!$B$1:$DH$127,$DF103,FALSE)</f>
        <v>111.65194443426311</v>
      </c>
      <c r="BO103" s="157">
        <f>HLOOKUP(BO$1,[5]DatosVinculos!$B$1:$DH$127,$DF103,FALSE)</f>
        <v>111.03560911704101</v>
      </c>
      <c r="BP103" s="157">
        <f>HLOOKUP(BP$1,[5]DatosVinculos!$B$1:$DH$127,$DF103,FALSE)</f>
        <v>477602.53985433339</v>
      </c>
      <c r="BQ103" s="157">
        <f>HLOOKUP(BQ$1,[5]DatosVinculos!$B$1:$DH$127,$DF103,FALSE)</f>
        <v>474966.10289451497</v>
      </c>
      <c r="BR103" s="157">
        <f>HLOOKUP(BR$1,[5]DatosVinculos!$B$1:$DH$127,$DF103,FALSE)</f>
        <v>101.54</v>
      </c>
      <c r="BS103" s="157">
        <f>HLOOKUP(BS$1,[5]DatosVinculos!$B$1:$DH$127,$DF103,FALSE)</f>
        <v>101.269658372048</v>
      </c>
      <c r="BT103" s="157">
        <f>HLOOKUP(BT$1,[5]DatosVinculos!$B$1:$DH$127,$DF103,FALSE)</f>
        <v>434347.66982819256</v>
      </c>
      <c r="BU103" s="157">
        <f>HLOOKUP(BU$1,[5]DatosVinculos!$B$1:$DH$127,$DF103,FALSE)</f>
        <v>433191.25603915</v>
      </c>
      <c r="BV103" s="157">
        <f>HLOOKUP(BV$1,[5]DatosVinculos!$B$1:$DH$127,$DF103,FALSE)</f>
        <v>112.68555510757616</v>
      </c>
      <c r="BW103" s="157">
        <f>HLOOKUP(BW$1,[5]DatosVinculos!$B$1:$DH$127,$DF103,FALSE)</f>
        <v>111.264251679089</v>
      </c>
      <c r="BX103" s="157">
        <f>HLOOKUP(BX$1,[5]DatosVinculos!$B$1:$DH$127,$DF103,FALSE)</f>
        <v>1165964.0027987917</v>
      </c>
      <c r="BY103" s="157">
        <f>HLOOKUP(BY$1,[5]DatosVinculos!$B$1:$DH$127,$DF103,FALSE)</f>
        <v>1151257.69342982</v>
      </c>
      <c r="BZ103" s="157">
        <f>HLOOKUP(BZ$1,[5]DatosVinculos!$B$1:$DH$127,$DF103,FALSE)</f>
        <v>102.48</v>
      </c>
      <c r="CA103" s="157">
        <f>HLOOKUP(CA$1,[5]DatosVinculos!$B$1:$DH$127,$DF103,FALSE)</f>
        <v>101.70302454350301</v>
      </c>
      <c r="CB103" s="157">
        <f>HLOOKUP(CB$1,[5]DatosVinculos!$B$1:$DH$127,$DF103,FALSE)</f>
        <v>1060366.5296119812</v>
      </c>
      <c r="CC103" s="157">
        <f>HLOOKUP(CC$1,[5]DatosVinculos!$B$1:$DH$127,$DF103,FALSE)</f>
        <v>1052327.11930186</v>
      </c>
      <c r="CD103" s="157">
        <f>HLOOKUP(CD$1,[5]DatosVinculos!$B$1:$DH$127,$DF103,FALSE)</f>
        <v>111.58954682439001</v>
      </c>
      <c r="CE103" s="157">
        <f>HLOOKUP(CE$1,[5]DatosVinculos!$B$1:$DH$127,$DF103,FALSE)</f>
        <v>111.087063687596</v>
      </c>
      <c r="CF103" s="157">
        <f>HLOOKUP(CF$1,[5]DatosVinculos!$B$1:$DH$127,$DF103,FALSE)</f>
        <v>446532.01881379116</v>
      </c>
      <c r="CG103" s="157">
        <f>HLOOKUP(CG$1,[5]DatosVinculos!$B$1:$DH$127,$DF103,FALSE)</f>
        <v>444521.303511329</v>
      </c>
      <c r="CH103" s="157">
        <f>HLOOKUP(CH$1,[5]DatosVinculos!$B$1:$DH$127,$DF103,FALSE)</f>
        <v>101.48325353366108</v>
      </c>
      <c r="CI103" s="157">
        <f>HLOOKUP(CI$1,[5]DatosVinculos!$B$1:$DH$127,$DF103,FALSE)</f>
        <v>101.238809951883</v>
      </c>
      <c r="CJ103" s="157">
        <f>HLOOKUP(CJ$1,[5]DatosVinculos!$B$1:$DH$127,$DF103,FALSE)</f>
        <v>406091.10230988881</v>
      </c>
      <c r="CK103" s="157">
        <f>HLOOKUP(CK$1,[5]DatosVinculos!$B$1:$DH$127,$DF103,FALSE)</f>
        <v>405112.94719334698</v>
      </c>
      <c r="CL103" s="157">
        <f>HLOOKUP(CL$1,[5]DatosVinculos!$B$1:$DH$127,$DF103,FALSE)</f>
        <v>6925.5507224457297</v>
      </c>
      <c r="CM103" s="157">
        <f>HLOOKUP(CM$1,[5]DatosVinculos!$B$1:$DH$127,$DF103,FALSE)</f>
        <v>6930.9132239609098</v>
      </c>
      <c r="CN103" s="157">
        <f>HLOOKUP(CN$1,[5]DatosVinculos!$B$1:$DH$127,$DF103,FALSE)</f>
        <v>194.33436873683999</v>
      </c>
      <c r="CO103" s="157">
        <f>HLOOKUP(CO$1,[5]DatosVinculos!$B$1:$DH$127,$DF103,FALSE)</f>
        <v>193.43203027425901</v>
      </c>
      <c r="CP103" s="157">
        <f>HLOOKUP(CP$1,[5]DatosVinculos!$B$1:$DH$127,$DF103,FALSE)</f>
        <v>39.598439999999997</v>
      </c>
      <c r="CQ103" s="157">
        <f>HLOOKUP(CQ$1,[5]DatosVinculos!$B$1:$DH$127,$DF103,FALSE)</f>
        <v>40.126130772204199</v>
      </c>
      <c r="CR103" s="157">
        <f>HLOOKUP(CR$1,[5]DatosVinculos!$B$1:$DH$127,$DF103,FALSE)</f>
        <v>43.274487999999998</v>
      </c>
      <c r="CS103" s="157">
        <f>HLOOKUP(CS$1,[5]DatosVinculos!$B$1:$DH$127,$DF103,FALSE)</f>
        <v>44.2228792963177</v>
      </c>
      <c r="CT103" s="157">
        <f>HLOOKUP(CT$1,[5]DatosVinculos!$B$1:$DH$127,$DF103,FALSE)</f>
        <v>6623.3561410000002</v>
      </c>
      <c r="CU103" s="157">
        <f>HLOOKUP(CU$1,[5]DatosVinculos!$B$1:$DH$127,$DF103,FALSE)</f>
        <v>6621.5829016009102</v>
      </c>
      <c r="CV103" s="157">
        <f>HLOOKUP(CV$1,[5]DatosVinculos!$B$1:$DH$127,$DF103,FALSE)</f>
        <v>39.488851019999998</v>
      </c>
      <c r="CW103" s="157">
        <f>HLOOKUP(CW$1,[5]DatosVinculos!$B$1:$DH$127,$DF103,FALSE)</f>
        <v>39.980228721490803</v>
      </c>
      <c r="CX103" s="157">
        <f>HLOOKUP(CX$1,[5]DatosVinculos!$B$1:$DH$127,$DF103,FALSE)</f>
        <v>13198.8899999975</v>
      </c>
      <c r="CY103" s="157">
        <f>HLOOKUP(CY$1,[5]DatosVinculos!$B$1:$DH$127,$DF103,FALSE)</f>
        <v>7613.8202370894396</v>
      </c>
      <c r="CZ103" s="157">
        <f>HLOOKUP(CZ$1,[5]DatosVinculos!$B$1:$DH$127,$DF103,FALSE)</f>
        <v>7602.9493323931101</v>
      </c>
      <c r="DA103" s="157">
        <f>HLOOKUP(DA$1,[5]DatosVinculos!$B$1:$DH$127,$DF103,FALSE)</f>
        <v>9.0397396182312395</v>
      </c>
      <c r="DB103" s="157">
        <f>HLOOKUP(DB$1,[5]DatosVinculos!$B$1:$DH$127,$DF103,FALSE)</f>
        <v>8.9393663195608308</v>
      </c>
      <c r="DC103" s="157">
        <f>HLOOKUP(DC$1,[5]DatosVinculos!$B$1:$DH$127,$DF103,FALSE)</f>
        <v>1.0156968634039591</v>
      </c>
      <c r="DD103" s="157">
        <f>HLOOKUP(DD$1,[5]DatosVinculos!$B$1:$DH$127,$DF103,FALSE)</f>
        <v>0.88797855141773796</v>
      </c>
      <c r="DF103">
        <v>103</v>
      </c>
    </row>
    <row r="104" spans="1:110">
      <c r="A104" t="s">
        <v>108</v>
      </c>
      <c r="B104" s="157">
        <f>HLOOKUP(B$1,[5]DatosVinculos!$B$1:$DH$127,$DF104,FALSE)</f>
        <v>24410946.952560611</v>
      </c>
      <c r="C104" s="157">
        <f>HLOOKUP(C$1,[5]DatosVinculos!$B$1:$DH$127,$DF104,FALSE)</f>
        <v>24433015.7895354</v>
      </c>
      <c r="D104" s="157">
        <f>HLOOKUP(D$1,[5]DatosVinculos!$B$1:$DH$127,$DF104,FALSE)</f>
        <v>26770976.126293786</v>
      </c>
      <c r="E104" s="157">
        <f>HLOOKUP(E$1,[5]DatosVinculos!$B$1:$DH$127,$DF104,FALSE)</f>
        <v>18081065.969999999</v>
      </c>
      <c r="F104" s="157">
        <f>HLOOKUP(F$1,[5]DatosVinculos!$B$1:$DH$127,$DF104,FALSE)</f>
        <v>18099595.7718709</v>
      </c>
      <c r="G104" s="157">
        <f>HLOOKUP(G$1,[5]DatosVinculos!$B$1:$DH$127,$DF104,FALSE)</f>
        <v>4202227.7429999998</v>
      </c>
      <c r="H104" s="157">
        <f>HLOOKUP(H$1,[5]DatosVinculos!$B$1:$DH$127,$DF104,FALSE)</f>
        <v>4159653.6572556598</v>
      </c>
      <c r="I104" s="157">
        <f>HLOOKUP(I$1,[5]DatosVinculos!$B$1:$DH$127,$DF104,FALSE)</f>
        <v>3345418.7987041874</v>
      </c>
      <c r="J104" s="157">
        <f>HLOOKUP(J$1,[5]DatosVinculos!$B$1:$DH$127,$DF104,FALSE)</f>
        <v>3315739.4212175701</v>
      </c>
      <c r="K104" s="157">
        <f>HLOOKUP(K$1,[5]DatosVinculos!$B$1:$DH$127,$DF104,FALSE)</f>
        <v>3062979.4091086355</v>
      </c>
      <c r="L104" s="157">
        <f>HLOOKUP(L$1,[5]DatosVinculos!$B$1:$DH$127,$DF104,FALSE)</f>
        <v>3025244.1416382701</v>
      </c>
      <c r="M104" s="157">
        <f>HLOOKUP(M$1,[5]DatosVinculos!$B$1:$DH$127,$DF104,FALSE)</f>
        <v>18376198.58124898</v>
      </c>
      <c r="N104" s="157">
        <f>HLOOKUP(N$1,[5]DatosVinculos!$B$1:$DH$127,$DF104,FALSE)</f>
        <v>18483112.8057152</v>
      </c>
      <c r="O104" s="157">
        <f>HLOOKUP(O$1,[5]DatosVinculos!$B$1:$DH$127,$DF104,FALSE)</f>
        <v>3066079.582218003</v>
      </c>
      <c r="P104" s="157">
        <f>HLOOKUP(P$1,[5]DatosVinculos!$B$1:$DH$127,$DF104,FALSE)</f>
        <v>2959840.8252948401</v>
      </c>
      <c r="Q104" s="157">
        <f>HLOOKUP(Q$1,[5]DatosVinculos!$B$1:$DH$127,$DF104,FALSE)</f>
        <v>15312033.535374189</v>
      </c>
      <c r="R104" s="157">
        <f>HLOOKUP(R$1,[5]DatosVinculos!$B$1:$DH$127,$DF104,FALSE)</f>
        <v>15528545.538243899</v>
      </c>
      <c r="S104" s="157">
        <f>HLOOKUP(S$1,[5]DatosVinculos!$B$1:$DH$127,$DF104,FALSE)</f>
        <v>1508682.8181624091</v>
      </c>
      <c r="T104" s="157">
        <f>HLOOKUP(T$1,[5]DatosVinculos!$B$1:$DH$127,$DF104,FALSE)</f>
        <v>1533723.13424529</v>
      </c>
      <c r="U104" s="157">
        <f>HLOOKUP(U$1,[5]DatosVinculos!$B$1:$DH$127,$DF104,FALSE)</f>
        <v>13806833.952460799</v>
      </c>
      <c r="V104" s="157">
        <f>HLOOKUP(V$1,[5]DatosVinculos!$B$1:$DH$127,$DF104,FALSE)</f>
        <v>14005296.0485183</v>
      </c>
      <c r="W104" s="157">
        <f>HLOOKUP(W$1,[5]DatosVinculos!$B$1:$DH$127,$DF104,FALSE)</f>
        <v>5600113.1741839284</v>
      </c>
      <c r="X104" s="157">
        <f>HLOOKUP(X$1,[5]DatosVinculos!$B$1:$DH$127,$DF104,FALSE)</f>
        <v>5743456.7783952001</v>
      </c>
      <c r="Y104" s="157">
        <f>HLOOKUP(Y$1,[5]DatosVinculos!$B$1:$DH$127,$DF104,FALSE)</f>
        <v>1752503.9965604725</v>
      </c>
      <c r="Z104" s="157">
        <f>HLOOKUP(Z$1,[5]DatosVinculos!$B$1:$DH$127,$DF104,FALSE)</f>
        <v>-78075.786752649496</v>
      </c>
      <c r="AA104" s="157">
        <f>HLOOKUP(AA$1,[5]DatosVinculos!$B$1:$DH$127,$DF104,FALSE)</f>
        <v>1049.6653669586699</v>
      </c>
      <c r="AB104" s="157">
        <f>HLOOKUP(AB$1,[5]DatosVinculos!$B$1:$DH$127,$DF104,FALSE)</f>
        <v>91.719999999999985</v>
      </c>
      <c r="AC104" s="157">
        <f>HLOOKUP(AC$1,[5]DatosVinculos!$B$1:$DH$127,$DF104,FALSE)</f>
        <v>91.785320771285996</v>
      </c>
      <c r="AD104" s="157">
        <f>HLOOKUP(AD$1,[5]DatosVinculos!$B$1:$DH$127,$DF104,FALSE)</f>
        <v>95.120177064089191</v>
      </c>
      <c r="AE104" s="157">
        <f>HLOOKUP(AE$1,[5]DatosVinculos!$B$1:$DH$127,$DF104,FALSE)</f>
        <v>95.070879328219306</v>
      </c>
      <c r="AF104" s="157">
        <f>HLOOKUP(AF$1,[5]DatosVinculos!$B$1:$DH$127,$DF104,FALSE)</f>
        <v>107.26200988352434</v>
      </c>
      <c r="AG104" s="157">
        <f>HLOOKUP(AG$1,[5]DatosVinculos!$B$1:$DH$127,$DF104,FALSE)</f>
        <v>107.200353633426</v>
      </c>
      <c r="AH104" s="157">
        <f>HLOOKUP(AH$1,[5]DatosVinculos!$B$1:$DH$127,$DF104,FALSE)</f>
        <v>87.388747606666655</v>
      </c>
      <c r="AI104" s="157">
        <f>HLOOKUP(AI$1,[5]DatosVinculos!$B$1:$DH$127,$DF104,FALSE)</f>
        <v>87.333856818821303</v>
      </c>
      <c r="AJ104" s="157">
        <f>HLOOKUP(AJ$1,[5]DatosVinculos!$B$1:$DH$127,$DF104,FALSE)</f>
        <v>3</v>
      </c>
      <c r="AK104" s="157">
        <f>HLOOKUP(AK$1,[5]DatosVinculos!$B$1:$DH$127,$DF104,FALSE)</f>
        <v>3</v>
      </c>
      <c r="AL104" s="157">
        <f>HLOOKUP(AL$1,[5]DatosVinculos!$B$1:$DH$127,$DF104,FALSE)</f>
        <v>0.57999999999999996</v>
      </c>
      <c r="AM104" s="157">
        <f>HLOOKUP(AM$1,[5]DatosVinculos!$B$1:$DH$127,$DF104,FALSE)</f>
        <v>93.400383127469695</v>
      </c>
      <c r="AN104" s="157">
        <f>HLOOKUP(AN$1,[5]DatosVinculos!$B$1:$DH$127,$DF104,FALSE)</f>
        <v>530.11725806451602</v>
      </c>
      <c r="AO104" s="157">
        <f>HLOOKUP(AO$1,[5]DatosVinculos!$B$1:$DH$127,$DF104,FALSE)</f>
        <v>3.1875850494420801</v>
      </c>
      <c r="AP104" s="157">
        <f>HLOOKUP(AP$1,[5]DatosVinculos!$B$1:$DH$127,$DF104,FALSE)</f>
        <v>77.853333333333296</v>
      </c>
      <c r="AQ104" s="157">
        <f>HLOOKUP(AQ$1,[5]DatosVinculos!$B$1:$DH$127,$DF104,FALSE)</f>
        <v>231.26349404456701</v>
      </c>
      <c r="AR104" s="157">
        <f>HLOOKUP(AR$1,[5]DatosVinculos!$B$1:$DH$127,$DF104,FALSE)</f>
        <v>150.0806206</v>
      </c>
      <c r="AS104" s="157">
        <f>HLOOKUP(AS$1,[5]DatosVinculos!$B$1:$DH$127,$DF104,FALSE)</f>
        <v>0.438617540983607</v>
      </c>
      <c r="AT104" s="157">
        <f>HLOOKUP(AT$1,[5]DatosVinculos!$B$1:$DH$127,$DF104,FALSE)</f>
        <v>0.19333333333333336</v>
      </c>
      <c r="AU104" s="157">
        <f>HLOOKUP(AU$1,[5]DatosVinculos!$B$1:$DH$127,$DF104,FALSE)</f>
        <v>135</v>
      </c>
      <c r="AV104" s="157">
        <f>HLOOKUP(AV$1,[5]DatosVinculos!$B$1:$DH$127,$DF104,FALSE)</f>
        <v>135</v>
      </c>
      <c r="AW104" s="157">
        <f>HLOOKUP(AW$1,[5]DatosVinculos!$B$1:$DH$127,$DF104,FALSE)</f>
        <v>115.9067056316</v>
      </c>
      <c r="AX104" s="157">
        <f>HLOOKUP(AX$1,[5]DatosVinculos!$B$1:$DH$127,$DF104,FALSE)</f>
        <v>112.96700101758978</v>
      </c>
      <c r="AY104" s="157">
        <f>HLOOKUP(AY$1,[5]DatosVinculos!$B$1:$DH$127,$DF104,FALSE)</f>
        <v>113.054239934896</v>
      </c>
      <c r="AZ104" s="157">
        <f>HLOOKUP(AZ$1,[5]DatosVinculos!$B$1:$DH$127,$DF104,FALSE)</f>
        <v>810965.40788605856</v>
      </c>
      <c r="BA104" s="157">
        <f>HLOOKUP(BA$1,[5]DatosVinculos!$B$1:$DH$127,$DF104,FALSE)</f>
        <v>811591.67700221704</v>
      </c>
      <c r="BB104" s="157">
        <f>HLOOKUP(BB$1,[5]DatosVinculos!$B$1:$DH$127,$DF104,FALSE)</f>
        <v>103.61333333333333</v>
      </c>
      <c r="BC104" s="157">
        <f>HLOOKUP(BC$1,[5]DatosVinculos!$B$1:$DH$127,$DF104,FALSE)</f>
        <v>103.828852546962</v>
      </c>
      <c r="BD104" s="157">
        <f>HLOOKUP(BD$1,[5]DatosVinculos!$B$1:$DH$127,$DF104,FALSE)</f>
        <v>743817.47211309278</v>
      </c>
      <c r="BE104" s="157">
        <f>HLOOKUP(BE$1,[5]DatosVinculos!$B$1:$DH$127,$DF104,FALSE)</f>
        <v>745364.63744236203</v>
      </c>
      <c r="BF104" s="157">
        <f>HLOOKUP(BF$1,[5]DatosVinculos!$B$1:$DH$127,$DF104,FALSE)</f>
        <v>112.99071753179237</v>
      </c>
      <c r="BG104" s="157">
        <f>HLOOKUP(BG$1,[5]DatosVinculos!$B$1:$DH$127,$DF104,FALSE)</f>
        <v>113.03149382421999</v>
      </c>
      <c r="BH104" s="157">
        <f>HLOOKUP(BH$1,[5]DatosVinculos!$B$1:$DH$127,$DF104,FALSE)</f>
        <v>755264.32362002763</v>
      </c>
      <c r="BI104" s="157">
        <f>HLOOKUP(BI$1,[5]DatosVinculos!$B$1:$DH$127,$DF104,FALSE)</f>
        <v>755536.88475947396</v>
      </c>
      <c r="BJ104" s="157">
        <f>HLOOKUP(BJ$1,[5]DatosVinculos!$B$1:$DH$127,$DF104,FALSE)</f>
        <v>103.63508612015995</v>
      </c>
      <c r="BK104" s="157">
        <f>HLOOKUP(BK$1,[5]DatosVinculos!$B$1:$DH$127,$DF104,FALSE)</f>
        <v>103.864026000333</v>
      </c>
      <c r="BL104" s="157">
        <f>HLOOKUP(BL$1,[5]DatosVinculos!$B$1:$DH$127,$DF104,FALSE)</f>
        <v>692728.43762428919</v>
      </c>
      <c r="BM104" s="157">
        <f>HLOOKUP(BM$1,[5]DatosVinculos!$B$1:$DH$127,$DF104,FALSE)</f>
        <v>694258.74141870602</v>
      </c>
      <c r="BN104" s="157">
        <f>HLOOKUP(BN$1,[5]DatosVinculos!$B$1:$DH$127,$DF104,FALSE)</f>
        <v>112.18927169646753</v>
      </c>
      <c r="BO104" s="157">
        <f>HLOOKUP(BO$1,[5]DatosVinculos!$B$1:$DH$127,$DF104,FALSE)</f>
        <v>112.290855497816</v>
      </c>
      <c r="BP104" s="157">
        <f>HLOOKUP(BP$1,[5]DatosVinculos!$B$1:$DH$127,$DF104,FALSE)</f>
        <v>479901.0118286651</v>
      </c>
      <c r="BQ104" s="157">
        <f>HLOOKUP(BQ$1,[5]DatosVinculos!$B$1:$DH$127,$DF104,FALSE)</f>
        <v>480335.54686579102</v>
      </c>
      <c r="BR104" s="157">
        <f>HLOOKUP(BR$1,[5]DatosVinculos!$B$1:$DH$127,$DF104,FALSE)</f>
        <v>102.89999999999999</v>
      </c>
      <c r="BS104" s="157">
        <f>HLOOKUP(BS$1,[5]DatosVinculos!$B$1:$DH$127,$DF104,FALSE)</f>
        <v>103.03390282358799</v>
      </c>
      <c r="BT104" s="157">
        <f>HLOOKUP(BT$1,[5]DatosVinculos!$B$1:$DH$127,$DF104,FALSE)</f>
        <v>440165.20804925158</v>
      </c>
      <c r="BU104" s="157">
        <f>HLOOKUP(BU$1,[5]DatosVinculos!$B$1:$DH$127,$DF104,FALSE)</f>
        <v>440737.99098596902</v>
      </c>
      <c r="BV104" s="157">
        <f>HLOOKUP(BV$1,[5]DatosVinculos!$B$1:$DH$127,$DF104,FALSE)</f>
        <v>111.86218927169649</v>
      </c>
      <c r="BW104" s="157">
        <f>HLOOKUP(BW$1,[5]DatosVinculos!$B$1:$DH$127,$DF104,FALSE)</f>
        <v>111.934979594792</v>
      </c>
      <c r="BX104" s="157">
        <f>HLOOKUP(BX$1,[5]DatosVinculos!$B$1:$DH$127,$DF104,FALSE)</f>
        <v>1157444.5885326639</v>
      </c>
      <c r="BY104" s="157">
        <f>HLOOKUP(BY$1,[5]DatosVinculos!$B$1:$DH$127,$DF104,FALSE)</f>
        <v>1158197.75424109</v>
      </c>
      <c r="BZ104" s="157">
        <f>HLOOKUP(BZ$1,[5]DatosVinculos!$B$1:$DH$127,$DF104,FALSE)</f>
        <v>102.60000000000001</v>
      </c>
      <c r="CA104" s="157">
        <f>HLOOKUP(CA$1,[5]DatosVinculos!$B$1:$DH$127,$DF104,FALSE)</f>
        <v>102.752025816217</v>
      </c>
      <c r="CB104" s="157">
        <f>HLOOKUP(CB$1,[5]DatosVinculos!$B$1:$DH$127,$DF104,FALSE)</f>
        <v>1061608.1766021592</v>
      </c>
      <c r="CC104" s="157">
        <f>HLOOKUP(CC$1,[5]DatosVinculos!$B$1:$DH$127,$DF104,FALSE)</f>
        <v>1063181.1965727</v>
      </c>
      <c r="CD104" s="157">
        <f>HLOOKUP(CD$1,[5]DatosVinculos!$B$1:$DH$127,$DF104,FALSE)</f>
        <v>112.18259420486464</v>
      </c>
      <c r="CE104" s="157">
        <f>HLOOKUP(CE$1,[5]DatosVinculos!$B$1:$DH$127,$DF104,FALSE)</f>
        <v>112.244572585106</v>
      </c>
      <c r="CF104" s="157">
        <f>HLOOKUP(CF$1,[5]DatosVinculos!$B$1:$DH$127,$DF104,FALSE)</f>
        <v>448905.1321706571</v>
      </c>
      <c r="CG104" s="157">
        <f>HLOOKUP(CG$1,[5]DatosVinculos!$B$1:$DH$127,$DF104,FALSE)</f>
        <v>449153.14224126301</v>
      </c>
      <c r="CH104" s="157">
        <f>HLOOKUP(CH$1,[5]DatosVinculos!$B$1:$DH$127,$DF104,FALSE)</f>
        <v>102.89387540470184</v>
      </c>
      <c r="CI104" s="157">
        <f>HLOOKUP(CI$1,[5]DatosVinculos!$B$1:$DH$127,$DF104,FALSE)</f>
        <v>103.023882018972</v>
      </c>
      <c r="CJ104" s="157">
        <f>HLOOKUP(CJ$1,[5]DatosVinculos!$B$1:$DH$127,$DF104,FALSE)</f>
        <v>411735.78722692659</v>
      </c>
      <c r="CK104" s="157">
        <f>HLOOKUP(CK$1,[5]DatosVinculos!$B$1:$DH$127,$DF104,FALSE)</f>
        <v>412256.01620444801</v>
      </c>
      <c r="CL104" s="157">
        <f>HLOOKUP(CL$1,[5]DatosVinculos!$B$1:$DH$127,$DF104,FALSE)</f>
        <v>7030.69147230612</v>
      </c>
      <c r="CM104" s="157">
        <f>HLOOKUP(CM$1,[5]DatosVinculos!$B$1:$DH$127,$DF104,FALSE)</f>
        <v>7039.7884307593204</v>
      </c>
      <c r="CN104" s="157">
        <f>HLOOKUP(CN$1,[5]DatosVinculos!$B$1:$DH$127,$DF104,FALSE)</f>
        <v>204.01780303961999</v>
      </c>
      <c r="CO104" s="157">
        <f>HLOOKUP(CO$1,[5]DatosVinculos!$B$1:$DH$127,$DF104,FALSE)</f>
        <v>202.80017455291201</v>
      </c>
      <c r="CP104" s="157">
        <f>HLOOKUP(CP$1,[5]DatosVinculos!$B$1:$DH$127,$DF104,FALSE)</f>
        <v>40.574860000000001</v>
      </c>
      <c r="CQ104" s="157">
        <f>HLOOKUP(CQ$1,[5]DatosVinculos!$B$1:$DH$127,$DF104,FALSE)</f>
        <v>40.091642278447502</v>
      </c>
      <c r="CR104" s="157">
        <f>HLOOKUP(CR$1,[5]DatosVinculos!$B$1:$DH$127,$DF104,FALSE)</f>
        <v>44.171104</v>
      </c>
      <c r="CS104" s="157">
        <f>HLOOKUP(CS$1,[5]DatosVinculos!$B$1:$DH$127,$DF104,FALSE)</f>
        <v>43.792326059746003</v>
      </c>
      <c r="CT104" s="157">
        <f>HLOOKUP(CT$1,[5]DatosVinculos!$B$1:$DH$127,$DF104,FALSE)</f>
        <v>6727.9328820000001</v>
      </c>
      <c r="CU104" s="157">
        <f>HLOOKUP(CU$1,[5]DatosVinculos!$B$1:$DH$127,$DF104,FALSE)</f>
        <v>6738.6957394759802</v>
      </c>
      <c r="CV104" s="157">
        <f>HLOOKUP(CV$1,[5]DatosVinculos!$B$1:$DH$127,$DF104,FALSE)</f>
        <v>40.42666475</v>
      </c>
      <c r="CW104" s="157">
        <f>HLOOKUP(CW$1,[5]DatosVinculos!$B$1:$DH$127,$DF104,FALSE)</f>
        <v>39.949756275748697</v>
      </c>
      <c r="CX104" s="157">
        <f>HLOOKUP(CX$1,[5]DatosVinculos!$B$1:$DH$127,$DF104,FALSE)</f>
        <v>13252.260000001201</v>
      </c>
      <c r="CY104" s="157">
        <f>HLOOKUP(CY$1,[5]DatosVinculos!$B$1:$DH$127,$DF104,FALSE)</f>
        <v>7682.7903720724098</v>
      </c>
      <c r="CZ104" s="157">
        <f>HLOOKUP(CZ$1,[5]DatosVinculos!$B$1:$DH$127,$DF104,FALSE)</f>
        <v>7687.0388129960602</v>
      </c>
      <c r="DA104" s="157">
        <f>HLOOKUP(DA$1,[5]DatosVinculos!$B$1:$DH$127,$DF104,FALSE)</f>
        <v>8.4877872255466507</v>
      </c>
      <c r="DB104" s="157">
        <f>HLOOKUP(DB$1,[5]DatosVinculos!$B$1:$DH$127,$DF104,FALSE)</f>
        <v>8.3954258569903999</v>
      </c>
      <c r="DC104" s="157">
        <f>HLOOKUP(DC$1,[5]DatosVinculos!$B$1:$DH$127,$DF104,FALSE)</f>
        <v>0.98141425638899826</v>
      </c>
      <c r="DD104" s="157">
        <f>HLOOKUP(DD$1,[5]DatosVinculos!$B$1:$DH$127,$DF104,FALSE)</f>
        <v>1.01142923767114</v>
      </c>
      <c r="DF104">
        <v>104</v>
      </c>
    </row>
    <row r="105" spans="1:110">
      <c r="A105" t="s">
        <v>109</v>
      </c>
      <c r="B105" s="157">
        <f>HLOOKUP(B$1,[5]DatosVinculos!$B$1:$DH$127,$DF105,FALSE)</f>
        <v>24672120.197670192</v>
      </c>
      <c r="C105" s="157">
        <f>HLOOKUP(C$1,[5]DatosVinculos!$B$1:$DH$127,$DF105,FALSE)</f>
        <v>25049514.404590402</v>
      </c>
      <c r="D105" s="157">
        <f>HLOOKUP(D$1,[5]DatosVinculos!$B$1:$DH$127,$DF105,FALSE)</f>
        <v>27993686.56058877</v>
      </c>
      <c r="E105" s="157">
        <f>HLOOKUP(E$1,[5]DatosVinculos!$B$1:$DH$127,$DF105,FALSE)</f>
        <v>18275849.940000001</v>
      </c>
      <c r="F105" s="157">
        <f>HLOOKUP(F$1,[5]DatosVinculos!$B$1:$DH$127,$DF105,FALSE)</f>
        <v>18576269.490391899</v>
      </c>
      <c r="G105" s="157">
        <f>HLOOKUP(G$1,[5]DatosVinculos!$B$1:$DH$127,$DF105,FALSE)</f>
        <v>4205562.8080000002</v>
      </c>
      <c r="H105" s="157">
        <f>HLOOKUP(H$1,[5]DatosVinculos!$B$1:$DH$127,$DF105,FALSE)</f>
        <v>4247681.5524992598</v>
      </c>
      <c r="I105" s="157">
        <f>HLOOKUP(I$1,[5]DatosVinculos!$B$1:$DH$127,$DF105,FALSE)</f>
        <v>3349368.9836062221</v>
      </c>
      <c r="J105" s="157">
        <f>HLOOKUP(J$1,[5]DatosVinculos!$B$1:$DH$127,$DF105,FALSE)</f>
        <v>3380149.8124574502</v>
      </c>
      <c r="K105" s="157">
        <f>HLOOKUP(K$1,[5]DatosVinculos!$B$1:$DH$127,$DF105,FALSE)</f>
        <v>3035514.4047375699</v>
      </c>
      <c r="L105" s="157">
        <f>HLOOKUP(L$1,[5]DatosVinculos!$B$1:$DH$127,$DF105,FALSE)</f>
        <v>3067477.4478715202</v>
      </c>
      <c r="M105" s="157">
        <f>HLOOKUP(M$1,[5]DatosVinculos!$B$1:$DH$127,$DF105,FALSE)</f>
        <v>19113969.11650487</v>
      </c>
      <c r="N105" s="157">
        <f>HLOOKUP(N$1,[5]DatosVinculos!$B$1:$DH$127,$DF105,FALSE)</f>
        <v>18992200.811159201</v>
      </c>
      <c r="O105" s="157">
        <f>HLOOKUP(O$1,[5]DatosVinculos!$B$1:$DH$127,$DF105,FALSE)</f>
        <v>3084517.4256068757</v>
      </c>
      <c r="P105" s="157">
        <f>HLOOKUP(P$1,[5]DatosVinculos!$B$1:$DH$127,$DF105,FALSE)</f>
        <v>3020382.4794274699</v>
      </c>
      <c r="Q105" s="157">
        <f>HLOOKUP(Q$1,[5]DatosVinculos!$B$1:$DH$127,$DF105,FALSE)</f>
        <v>16036374.882339798</v>
      </c>
      <c r="R105" s="157">
        <f>HLOOKUP(R$1,[5]DatosVinculos!$B$1:$DH$127,$DF105,FALSE)</f>
        <v>15990629.0028213</v>
      </c>
      <c r="S105" s="157">
        <f>HLOOKUP(S$1,[5]DatosVinculos!$B$1:$DH$127,$DF105,FALSE)</f>
        <v>1497536.3808493174</v>
      </c>
      <c r="T105" s="157">
        <f>HLOOKUP(T$1,[5]DatosVinculos!$B$1:$DH$127,$DF105,FALSE)</f>
        <v>1549260.2162784799</v>
      </c>
      <c r="U105" s="157">
        <f>HLOOKUP(U$1,[5]DatosVinculos!$B$1:$DH$127,$DF105,FALSE)</f>
        <v>14541606.975198699</v>
      </c>
      <c r="V105" s="157">
        <f>HLOOKUP(V$1,[5]DatosVinculos!$B$1:$DH$127,$DF105,FALSE)</f>
        <v>14424642.7794463</v>
      </c>
      <c r="W105" s="157">
        <f>HLOOKUP(W$1,[5]DatosVinculos!$B$1:$DH$127,$DF105,FALSE)</f>
        <v>5666285.7925844295</v>
      </c>
      <c r="X105" s="157">
        <f>HLOOKUP(X$1,[5]DatosVinculos!$B$1:$DH$127,$DF105,FALSE)</f>
        <v>5733441.5872612698</v>
      </c>
      <c r="Y105" s="157">
        <f>HLOOKUP(Y$1,[5]DatosVinculos!$B$1:$DH$127,$DF105,FALSE)</f>
        <v>1854884.6153192695</v>
      </c>
      <c r="Z105" s="157">
        <f>HLOOKUP(Z$1,[5]DatosVinculos!$B$1:$DH$127,$DF105,FALSE)</f>
        <v>-992127.0604824347</v>
      </c>
      <c r="AA105" s="157">
        <f>HLOOKUP(AA$1,[5]DatosVinculos!$B$1:$DH$127,$DF105,FALSE)</f>
        <v>-574.26633112016896</v>
      </c>
      <c r="AB105" s="157">
        <f>HLOOKUP(AB$1,[5]DatosVinculos!$B$1:$DH$127,$DF105,FALSE)</f>
        <v>92.483333333333334</v>
      </c>
      <c r="AC105" s="157">
        <f>HLOOKUP(AC$1,[5]DatosVinculos!$B$1:$DH$127,$DF105,FALSE)</f>
        <v>92.385681285412005</v>
      </c>
      <c r="AD105" s="157">
        <f>HLOOKUP(AD$1,[5]DatosVinculos!$B$1:$DH$127,$DF105,FALSE)</f>
        <v>95.580596293711722</v>
      </c>
      <c r="AE105" s="157">
        <f>HLOOKUP(AE$1,[5]DatosVinculos!$B$1:$DH$127,$DF105,FALSE)</f>
        <v>95.650740381267994</v>
      </c>
      <c r="AF105" s="157">
        <f>HLOOKUP(AF$1,[5]DatosVinculos!$B$1:$DH$127,$DF105,FALSE)</f>
        <v>105.79628702791767</v>
      </c>
      <c r="AG105" s="157">
        <f>HLOOKUP(AG$1,[5]DatosVinculos!$B$1:$DH$127,$DF105,FALSE)</f>
        <v>106.03633711260299</v>
      </c>
      <c r="AH105" s="157">
        <f>HLOOKUP(AH$1,[5]DatosVinculos!$B$1:$DH$127,$DF105,FALSE)</f>
        <v>89.078713909999991</v>
      </c>
      <c r="AI105" s="157">
        <f>HLOOKUP(AI$1,[5]DatosVinculos!$B$1:$DH$127,$DF105,FALSE)</f>
        <v>88.962224281227094</v>
      </c>
      <c r="AJ105" s="157">
        <f>HLOOKUP(AJ$1,[5]DatosVinculos!$B$1:$DH$127,$DF105,FALSE)</f>
        <v>3</v>
      </c>
      <c r="AK105" s="157">
        <f>HLOOKUP(AK$1,[5]DatosVinculos!$B$1:$DH$127,$DF105,FALSE)</f>
        <v>3</v>
      </c>
      <c r="AL105" s="157">
        <f>HLOOKUP(AL$1,[5]DatosVinculos!$B$1:$DH$127,$DF105,FALSE)</f>
        <v>1.7466666666666699</v>
      </c>
      <c r="AM105" s="157">
        <f>HLOOKUP(AM$1,[5]DatosVinculos!$B$1:$DH$127,$DF105,FALSE)</f>
        <v>91.116655104198998</v>
      </c>
      <c r="AN105" s="157">
        <f>HLOOKUP(AN$1,[5]DatosVinculos!$B$1:$DH$127,$DF105,FALSE)</f>
        <v>511.90380952381003</v>
      </c>
      <c r="AO105" s="157">
        <f>HLOOKUP(AO$1,[5]DatosVinculos!$B$1:$DH$127,$DF105,FALSE)</f>
        <v>3.2853276482506302</v>
      </c>
      <c r="AP105" s="157">
        <f>HLOOKUP(AP$1,[5]DatosVinculos!$B$1:$DH$127,$DF105,FALSE)</f>
        <v>76.08</v>
      </c>
      <c r="AQ105" s="157">
        <f>HLOOKUP(AQ$1,[5]DatosVinculos!$B$1:$DH$127,$DF105,FALSE)</f>
        <v>235.74223647449401</v>
      </c>
      <c r="AR105" s="157">
        <f>HLOOKUP(AR$1,[5]DatosVinculos!$B$1:$DH$127,$DF105,FALSE)</f>
        <v>151.77886430000001</v>
      </c>
      <c r="AS105" s="157">
        <f>HLOOKUP(AS$1,[5]DatosVinculos!$B$1:$DH$127,$DF105,FALSE)</f>
        <v>0.38847292307692299</v>
      </c>
      <c r="AT105" s="157">
        <f>HLOOKUP(AT$1,[5]DatosVinculos!$B$1:$DH$127,$DF105,FALSE)</f>
        <v>0.18666666666666668</v>
      </c>
      <c r="AU105" s="157">
        <f>HLOOKUP(AU$1,[5]DatosVinculos!$B$1:$DH$127,$DF105,FALSE)</f>
        <v>134.666666666667</v>
      </c>
      <c r="AV105" s="157">
        <f>HLOOKUP(AV$1,[5]DatosVinculos!$B$1:$DH$127,$DF105,FALSE)</f>
        <v>134.666666666667</v>
      </c>
      <c r="AW105" s="157">
        <f>HLOOKUP(AW$1,[5]DatosVinculos!$B$1:$DH$127,$DF105,FALSE)</f>
        <v>124.64301976636</v>
      </c>
      <c r="AX105" s="157">
        <f>HLOOKUP(AX$1,[5]DatosVinculos!$B$1:$DH$127,$DF105,FALSE)</f>
        <v>113.71057848260948</v>
      </c>
      <c r="AY105" s="157">
        <f>HLOOKUP(AY$1,[5]DatosVinculos!$B$1:$DH$127,$DF105,FALSE)</f>
        <v>113.91276553238301</v>
      </c>
      <c r="AZ105" s="157">
        <f>HLOOKUP(AZ$1,[5]DatosVinculos!$B$1:$DH$127,$DF105,FALSE)</f>
        <v>816303.38797566632</v>
      </c>
      <c r="BA105" s="157">
        <f>HLOOKUP(BA$1,[5]DatosVinculos!$B$1:$DH$127,$DF105,FALSE)</f>
        <v>817754.84460965905</v>
      </c>
      <c r="BB105" s="157">
        <f>HLOOKUP(BB$1,[5]DatosVinculos!$B$1:$DH$127,$DF105,FALSE)</f>
        <v>105.16333333333334</v>
      </c>
      <c r="BC105" s="157">
        <f>HLOOKUP(BC$1,[5]DatosVinculos!$B$1:$DH$127,$DF105,FALSE)</f>
        <v>105.183612564668</v>
      </c>
      <c r="BD105" s="157">
        <f>HLOOKUP(BD$1,[5]DatosVinculos!$B$1:$DH$127,$DF105,FALSE)</f>
        <v>754944.58331282868</v>
      </c>
      <c r="BE105" s="157">
        <f>HLOOKUP(BE$1,[5]DatosVinculos!$B$1:$DH$127,$DF105,FALSE)</f>
        <v>755090.16348480305</v>
      </c>
      <c r="BF105" s="157">
        <f>HLOOKUP(BF$1,[5]DatosVinculos!$B$1:$DH$127,$DF105,FALSE)</f>
        <v>113.77595419320876</v>
      </c>
      <c r="BG105" s="157">
        <f>HLOOKUP(BG$1,[5]DatosVinculos!$B$1:$DH$127,$DF105,FALSE)</f>
        <v>113.94467496955799</v>
      </c>
      <c r="BH105" s="157">
        <f>HLOOKUP(BH$1,[5]DatosVinculos!$B$1:$DH$127,$DF105,FALSE)</f>
        <v>760513.08430516452</v>
      </c>
      <c r="BI105" s="157">
        <f>HLOOKUP(BI$1,[5]DatosVinculos!$B$1:$DH$127,$DF105,FALSE)</f>
        <v>761640.86529297906</v>
      </c>
      <c r="BJ105" s="157">
        <f>HLOOKUP(BJ$1,[5]DatosVinculos!$B$1:$DH$127,$DF105,FALSE)</f>
        <v>105.2237949696859</v>
      </c>
      <c r="BK105" s="157">
        <f>HLOOKUP(BK$1,[5]DatosVinculos!$B$1:$DH$127,$DF105,FALSE)</f>
        <v>105.24019093602</v>
      </c>
      <c r="BL105" s="157">
        <f>HLOOKUP(BL$1,[5]DatosVinculos!$B$1:$DH$127,$DF105,FALSE)</f>
        <v>703347.85080155963</v>
      </c>
      <c r="BM105" s="157">
        <f>HLOOKUP(BM$1,[5]DatosVinculos!$B$1:$DH$127,$DF105,FALSE)</f>
        <v>703457.44642726902</v>
      </c>
      <c r="BN105" s="157">
        <f>HLOOKUP(BN$1,[5]DatosVinculos!$B$1:$DH$127,$DF105,FALSE)</f>
        <v>112.80230672193187</v>
      </c>
      <c r="BO105" s="157">
        <f>HLOOKUP(BO$1,[5]DatosVinculos!$B$1:$DH$127,$DF105,FALSE)</f>
        <v>112.979380257404</v>
      </c>
      <c r="BP105" s="157">
        <f>HLOOKUP(BP$1,[5]DatosVinculos!$B$1:$DH$127,$DF105,FALSE)</f>
        <v>482523.33145475847</v>
      </c>
      <c r="BQ105" s="157">
        <f>HLOOKUP(BQ$1,[5]DatosVinculos!$B$1:$DH$127,$DF105,FALSE)</f>
        <v>483280.781499804</v>
      </c>
      <c r="BR105" s="157">
        <f>HLOOKUP(BR$1,[5]DatosVinculos!$B$1:$DH$127,$DF105,FALSE)</f>
        <v>104.32333333333334</v>
      </c>
      <c r="BS105" s="157">
        <f>HLOOKUP(BS$1,[5]DatosVinculos!$B$1:$DH$127,$DF105,FALSE)</f>
        <v>104.356922207721</v>
      </c>
      <c r="BT105" s="157">
        <f>HLOOKUP(BT$1,[5]DatosVinculos!$B$1:$DH$127,$DF105,FALSE)</f>
        <v>446253.66104040912</v>
      </c>
      <c r="BU105" s="157">
        <f>HLOOKUP(BU$1,[5]DatosVinculos!$B$1:$DH$127,$DF105,FALSE)</f>
        <v>446397.34086509299</v>
      </c>
      <c r="BV105" s="157">
        <f>HLOOKUP(BV$1,[5]DatosVinculos!$B$1:$DH$127,$DF105,FALSE)</f>
        <v>112.47431969724273</v>
      </c>
      <c r="BW105" s="157">
        <f>HLOOKUP(BW$1,[5]DatosVinculos!$B$1:$DH$127,$DF105,FALSE)</f>
        <v>112.974545079972</v>
      </c>
      <c r="BX105" s="157">
        <f>HLOOKUP(BX$1,[5]DatosVinculos!$B$1:$DH$127,$DF105,FALSE)</f>
        <v>1163778.337703296</v>
      </c>
      <c r="BY105" s="157">
        <f>HLOOKUP(BY$1,[5]DatosVinculos!$B$1:$DH$127,$DF105,FALSE)</f>
        <v>1168954.1988752901</v>
      </c>
      <c r="BZ105" s="157">
        <f>HLOOKUP(BZ$1,[5]DatosVinculos!$B$1:$DH$127,$DF105,FALSE)</f>
        <v>104.02</v>
      </c>
      <c r="CA105" s="157">
        <f>HLOOKUP(CA$1,[5]DatosVinculos!$B$1:$DH$127,$DF105,FALSE)</f>
        <v>104.271039747497</v>
      </c>
      <c r="CB105" s="157">
        <f>HLOOKUP(CB$1,[5]DatosVinculos!$B$1:$DH$127,$DF105,FALSE)</f>
        <v>1076300.9993192649</v>
      </c>
      <c r="CC105" s="157">
        <f>HLOOKUP(CC$1,[5]DatosVinculos!$B$1:$DH$127,$DF105,FALSE)</f>
        <v>1078898.52221213</v>
      </c>
      <c r="CD105" s="157">
        <f>HLOOKUP(CD$1,[5]DatosVinculos!$B$1:$DH$127,$DF105,FALSE)</f>
        <v>112.80260703447806</v>
      </c>
      <c r="CE105" s="157">
        <f>HLOOKUP(CE$1,[5]DatosVinculos!$B$1:$DH$127,$DF105,FALSE)</f>
        <v>112.953141764417</v>
      </c>
      <c r="CF105" s="157">
        <f>HLOOKUP(CF$1,[5]DatosVinculos!$B$1:$DH$127,$DF105,FALSE)</f>
        <v>451386.14933020715</v>
      </c>
      <c r="CG105" s="157">
        <f>HLOOKUP(CG$1,[5]DatosVinculos!$B$1:$DH$127,$DF105,FALSE)</f>
        <v>451988.52275037399</v>
      </c>
      <c r="CH105" s="157">
        <f>HLOOKUP(CH$1,[5]DatosVinculos!$B$1:$DH$127,$DF105,FALSE)</f>
        <v>104.32361107238646</v>
      </c>
      <c r="CI105" s="157">
        <f>HLOOKUP(CI$1,[5]DatosVinculos!$B$1:$DH$127,$DF105,FALSE)</f>
        <v>104.347485144069</v>
      </c>
      <c r="CJ105" s="157">
        <f>HLOOKUP(CJ$1,[5]DatosVinculos!$B$1:$DH$127,$DF105,FALSE)</f>
        <v>417456.95710555324</v>
      </c>
      <c r="CK105" s="157">
        <f>HLOOKUP(CK$1,[5]DatosVinculos!$B$1:$DH$127,$DF105,FALSE)</f>
        <v>417552.49058435101</v>
      </c>
      <c r="CL105" s="157">
        <f>HLOOKUP(CL$1,[5]DatosVinculos!$B$1:$DH$127,$DF105,FALSE)</f>
        <v>7212.2568795695097</v>
      </c>
      <c r="CM105" s="157">
        <f>HLOOKUP(CM$1,[5]DatosVinculos!$B$1:$DH$127,$DF105,FALSE)</f>
        <v>7217.5579898364704</v>
      </c>
      <c r="CN105" s="157">
        <f>HLOOKUP(CN$1,[5]DatosVinculos!$B$1:$DH$127,$DF105,FALSE)</f>
        <v>199.97824345523</v>
      </c>
      <c r="CO105" s="157">
        <f>HLOOKUP(CO$1,[5]DatosVinculos!$B$1:$DH$127,$DF105,FALSE)</f>
        <v>201.240090803931</v>
      </c>
      <c r="CP105" s="157">
        <f>HLOOKUP(CP$1,[5]DatosVinculos!$B$1:$DH$127,$DF105,FALSE)</f>
        <v>38.971217000000003</v>
      </c>
      <c r="CQ105" s="157">
        <f>HLOOKUP(CQ$1,[5]DatosVinculos!$B$1:$DH$127,$DF105,FALSE)</f>
        <v>39.583528612019201</v>
      </c>
      <c r="CR105" s="157">
        <f>HLOOKUP(CR$1,[5]DatosVinculos!$B$1:$DH$127,$DF105,FALSE)</f>
        <v>43.539431</v>
      </c>
      <c r="CS105" s="157">
        <f>HLOOKUP(CS$1,[5]DatosVinculos!$B$1:$DH$127,$DF105,FALSE)</f>
        <v>43.390160910853403</v>
      </c>
      <c r="CT105" s="157">
        <f>HLOOKUP(CT$1,[5]DatosVinculos!$B$1:$DH$127,$DF105,FALSE)</f>
        <v>6904.9217470000003</v>
      </c>
      <c r="CU105" s="157">
        <f>HLOOKUP(CU$1,[5]DatosVinculos!$B$1:$DH$127,$DF105,FALSE)</f>
        <v>6916.4575490842599</v>
      </c>
      <c r="CV105" s="157">
        <f>HLOOKUP(CV$1,[5]DatosVinculos!$B$1:$DH$127,$DF105,FALSE)</f>
        <v>38.807227500000003</v>
      </c>
      <c r="CW105" s="157">
        <f>HLOOKUP(CW$1,[5]DatosVinculos!$B$1:$DH$127,$DF105,FALSE)</f>
        <v>39.440454361441297</v>
      </c>
      <c r="CX105" s="157">
        <f>HLOOKUP(CX$1,[5]DatosVinculos!$B$1:$DH$127,$DF105,FALSE)</f>
        <v>13302.220999995699</v>
      </c>
      <c r="CY105" s="157">
        <f>HLOOKUP(CY$1,[5]DatosVinculos!$B$1:$DH$127,$DF105,FALSE)</f>
        <v>7836.32408794004</v>
      </c>
      <c r="CZ105" s="157">
        <f>HLOOKUP(CZ$1,[5]DatosVinculos!$B$1:$DH$127,$DF105,FALSE)</f>
        <v>7846.2333253992301</v>
      </c>
      <c r="DA105" s="157">
        <f>HLOOKUP(DA$1,[5]DatosVinculos!$B$1:$DH$127,$DF105,FALSE)</f>
        <v>7.9637748690225303</v>
      </c>
      <c r="DB105" s="157">
        <f>HLOOKUP(DB$1,[5]DatosVinculos!$B$1:$DH$127,$DF105,FALSE)</f>
        <v>7.9299261351486496</v>
      </c>
      <c r="DC105" s="157">
        <f>HLOOKUP(DC$1,[5]DatosVinculos!$B$1:$DH$127,$DF105,FALSE)</f>
        <v>0.88732079675397624</v>
      </c>
      <c r="DD105" s="157">
        <f>HLOOKUP(DD$1,[5]DatosVinculos!$B$1:$DH$127,$DF105,FALSE)</f>
        <v>0.96862730474597103</v>
      </c>
      <c r="DF105">
        <v>105</v>
      </c>
    </row>
    <row r="106" spans="1:110">
      <c r="A106" t="s">
        <v>110</v>
      </c>
      <c r="B106" s="157">
        <f>HLOOKUP(B$1,[5]DatosVinculos!$B$1:$DH$127,$DF106,FALSE)</f>
        <v>26240534.84836705</v>
      </c>
      <c r="C106" s="157">
        <f>HLOOKUP(C$1,[5]DatosVinculos!$B$1:$DH$127,$DF106,FALSE)</f>
        <v>25249950.035549499</v>
      </c>
      <c r="D106" s="157">
        <f>HLOOKUP(D$1,[5]DatosVinculos!$B$1:$DH$127,$DF106,FALSE)</f>
        <v>30708309.579447687</v>
      </c>
      <c r="E106" s="157">
        <f>HLOOKUP(E$1,[5]DatosVinculos!$B$1:$DH$127,$DF106,FALSE)</f>
        <v>19378867</v>
      </c>
      <c r="F106" s="157">
        <f>HLOOKUP(F$1,[5]DatosVinculos!$B$1:$DH$127,$DF106,FALSE)</f>
        <v>18842994.566303801</v>
      </c>
      <c r="G106" s="157">
        <f>HLOOKUP(G$1,[5]DatosVinculos!$B$1:$DH$127,$DF106,FALSE)</f>
        <v>4442503.8720000004</v>
      </c>
      <c r="H106" s="157">
        <f>HLOOKUP(H$1,[5]DatosVinculos!$B$1:$DH$127,$DF106,FALSE)</f>
        <v>4164512.2813900299</v>
      </c>
      <c r="I106" s="157">
        <f>HLOOKUP(I$1,[5]DatosVinculos!$B$1:$DH$127,$DF106,FALSE)</f>
        <v>3478162.4664747715</v>
      </c>
      <c r="J106" s="157">
        <f>HLOOKUP(J$1,[5]DatosVinculos!$B$1:$DH$127,$DF106,FALSE)</f>
        <v>3273735.4463809798</v>
      </c>
      <c r="K106" s="157">
        <f>HLOOKUP(K$1,[5]DatosVinculos!$B$1:$DH$127,$DF106,FALSE)</f>
        <v>3147214.074393257</v>
      </c>
      <c r="L106" s="157">
        <f>HLOOKUP(L$1,[5]DatosVinculos!$B$1:$DH$127,$DF106,FALSE)</f>
        <v>2962171.5348261399</v>
      </c>
      <c r="M106" s="157">
        <f>HLOOKUP(M$1,[5]DatosVinculos!$B$1:$DH$127,$DF106,FALSE)</f>
        <v>20889653.444178846</v>
      </c>
      <c r="N106" s="157">
        <f>HLOOKUP(N$1,[5]DatosVinculos!$B$1:$DH$127,$DF106,FALSE)</f>
        <v>19485029.6504912</v>
      </c>
      <c r="O106" s="157">
        <f>HLOOKUP(O$1,[5]DatosVinculos!$B$1:$DH$127,$DF106,FALSE)</f>
        <v>3582729.0880455244</v>
      </c>
      <c r="P106" s="157">
        <f>HLOOKUP(P$1,[5]DatosVinculos!$B$1:$DH$127,$DF106,FALSE)</f>
        <v>3087954.7723433902</v>
      </c>
      <c r="Q106" s="157">
        <f>HLOOKUP(Q$1,[5]DatosVinculos!$B$1:$DH$127,$DF106,FALSE)</f>
        <v>17304516.802208021</v>
      </c>
      <c r="R106" s="157">
        <f>HLOOKUP(R$1,[5]DatosVinculos!$B$1:$DH$127,$DF106,FALSE)</f>
        <v>16399609.108193301</v>
      </c>
      <c r="S106" s="157">
        <f>HLOOKUP(S$1,[5]DatosVinculos!$B$1:$DH$127,$DF106,FALSE)</f>
        <v>1927159.0049722698</v>
      </c>
      <c r="T106" s="157">
        <f>HLOOKUP(T$1,[5]DatosVinculos!$B$1:$DH$127,$DF106,FALSE)</f>
        <v>1698615.3269240099</v>
      </c>
      <c r="U106" s="157">
        <f>HLOOKUP(U$1,[5]DatosVinculos!$B$1:$DH$127,$DF106,FALSE)</f>
        <v>15383662.2954471</v>
      </c>
      <c r="V106" s="157">
        <f>HLOOKUP(V$1,[5]DatosVinculos!$B$1:$DH$127,$DF106,FALSE)</f>
        <v>14704597.109983999</v>
      </c>
      <c r="W106" s="157">
        <f>HLOOKUP(W$1,[5]DatosVinculos!$B$1:$DH$127,$DF106,FALSE)</f>
        <v>6252788.0572049571</v>
      </c>
      <c r="X106" s="157">
        <f>HLOOKUP(X$1,[5]DatosVinculos!$B$1:$DH$127,$DF106,FALSE)</f>
        <v>5892794.70642557</v>
      </c>
      <c r="Y106" s="157">
        <f>HLOOKUP(Y$1,[5]DatosVinculos!$B$1:$DH$127,$DF106,FALSE)</f>
        <v>2456519.7355955122</v>
      </c>
      <c r="Z106" s="157">
        <f>HLOOKUP(Z$1,[5]DatosVinculos!$B$1:$DH$127,$DF106,FALSE)</f>
        <v>-1107649.9829916114</v>
      </c>
      <c r="AA106" s="157">
        <f>HLOOKUP(AA$1,[5]DatosVinculos!$B$1:$DH$127,$DF106,FALSE)</f>
        <v>1122.19242913528</v>
      </c>
      <c r="AB106" s="157">
        <f>HLOOKUP(AB$1,[5]DatosVinculos!$B$1:$DH$127,$DF106,FALSE)</f>
        <v>92.873333333333335</v>
      </c>
      <c r="AC106" s="157">
        <f>HLOOKUP(AC$1,[5]DatosVinculos!$B$1:$DH$127,$DF106,FALSE)</f>
        <v>92.796848449449996</v>
      </c>
      <c r="AD106" s="157">
        <f>HLOOKUP(AD$1,[5]DatosVinculos!$B$1:$DH$127,$DF106,FALSE)</f>
        <v>95.310736987806976</v>
      </c>
      <c r="AE106" s="157">
        <f>HLOOKUP(AE$1,[5]DatosVinculos!$B$1:$DH$127,$DF106,FALSE)</f>
        <v>95.428279238644606</v>
      </c>
      <c r="AF106" s="157">
        <f>HLOOKUP(AF$1,[5]DatosVinculos!$B$1:$DH$127,$DF106,FALSE)</f>
        <v>104.647270555445</v>
      </c>
      <c r="AG106" s="157">
        <f>HLOOKUP(AG$1,[5]DatosVinculos!$B$1:$DH$127,$DF106,FALSE)</f>
        <v>104.594155413552</v>
      </c>
      <c r="AH106" s="157">
        <f>HLOOKUP(AH$1,[5]DatosVinculos!$B$1:$DH$127,$DF106,FALSE)</f>
        <v>89.369967583333334</v>
      </c>
      <c r="AI106" s="157">
        <f>HLOOKUP(AI$1,[5]DatosVinculos!$B$1:$DH$127,$DF106,FALSE)</f>
        <v>89.631691573583396</v>
      </c>
      <c r="AJ106" s="157">
        <f>HLOOKUP(AJ$1,[5]DatosVinculos!$B$1:$DH$127,$DF106,FALSE)</f>
        <v>3</v>
      </c>
      <c r="AK106" s="157">
        <f>HLOOKUP(AK$1,[5]DatosVinculos!$B$1:$DH$127,$DF106,FALSE)</f>
        <v>3</v>
      </c>
      <c r="AL106" s="157">
        <f>HLOOKUP(AL$1,[5]DatosVinculos!$B$1:$DH$127,$DF106,FALSE)</f>
        <v>2.87666666666667</v>
      </c>
      <c r="AM106" s="157">
        <f>HLOOKUP(AM$1,[5]DatosVinculos!$B$1:$DH$127,$DF106,FALSE)</f>
        <v>88.462575039108302</v>
      </c>
      <c r="AN106" s="157">
        <f>HLOOKUP(AN$1,[5]DatosVinculos!$B$1:$DH$127,$DF106,FALSE)</f>
        <v>480.319677419355</v>
      </c>
      <c r="AO106" s="157">
        <f>HLOOKUP(AO$1,[5]DatosVinculos!$B$1:$DH$127,$DF106,FALSE)</f>
        <v>3.91749826121141</v>
      </c>
      <c r="AP106" s="157">
        <f>HLOOKUP(AP$1,[5]DatosVinculos!$B$1:$DH$127,$DF106,FALSE)</f>
        <v>85.096666666666707</v>
      </c>
      <c r="AQ106" s="157">
        <f>HLOOKUP(AQ$1,[5]DatosVinculos!$B$1:$DH$127,$DF106,FALSE)</f>
        <v>244.739019701031</v>
      </c>
      <c r="AR106" s="157">
        <f>HLOOKUP(AR$1,[5]DatosVinculos!$B$1:$DH$127,$DF106,FALSE)</f>
        <v>153.58333139999999</v>
      </c>
      <c r="AS106" s="157">
        <f>HLOOKUP(AS$1,[5]DatosVinculos!$B$1:$DH$127,$DF106,FALSE)</f>
        <v>0.29280437500000001</v>
      </c>
      <c r="AT106" s="157">
        <f>HLOOKUP(AT$1,[5]DatosVinculos!$B$1:$DH$127,$DF106,FALSE)</f>
        <v>0.18666666666666668</v>
      </c>
      <c r="AU106" s="157">
        <f>HLOOKUP(AU$1,[5]DatosVinculos!$B$1:$DH$127,$DF106,FALSE)</f>
        <v>124.333333333333</v>
      </c>
      <c r="AV106" s="157">
        <f>HLOOKUP(AV$1,[5]DatosVinculos!$B$1:$DH$127,$DF106,FALSE)</f>
        <v>124.333333333333</v>
      </c>
      <c r="AW106" s="157">
        <f>HLOOKUP(AW$1,[5]DatosVinculos!$B$1:$DH$127,$DF106,FALSE)</f>
        <v>134.45192922665001</v>
      </c>
      <c r="AX106" s="157">
        <f>HLOOKUP(AX$1,[5]DatosVinculos!$B$1:$DH$127,$DF106,FALSE)</f>
        <v>115.2142703323523</v>
      </c>
      <c r="AY106" s="157">
        <f>HLOOKUP(AY$1,[5]DatosVinculos!$B$1:$DH$127,$DF106,FALSE)</f>
        <v>115.28405740359101</v>
      </c>
      <c r="AZ106" s="157">
        <f>HLOOKUP(AZ$1,[5]DatosVinculos!$B$1:$DH$127,$DF106,FALSE)</f>
        <v>827098.06308677886</v>
      </c>
      <c r="BA106" s="157">
        <f>HLOOKUP(BA$1,[5]DatosVinculos!$B$1:$DH$127,$DF106,FALSE)</f>
        <v>827599.04921786999</v>
      </c>
      <c r="BB106" s="157">
        <f>HLOOKUP(BB$1,[5]DatosVinculos!$B$1:$DH$127,$DF106,FALSE)</f>
        <v>107.00333333333333</v>
      </c>
      <c r="BC106" s="157">
        <f>HLOOKUP(BC$1,[5]DatosVinculos!$B$1:$DH$127,$DF106,FALSE)</f>
        <v>106.99233544116601</v>
      </c>
      <c r="BD106" s="157">
        <f>HLOOKUP(BD$1,[5]DatosVinculos!$B$1:$DH$127,$DF106,FALSE)</f>
        <v>768153.54112412781</v>
      </c>
      <c r="BE106" s="157">
        <f>HLOOKUP(BE$1,[5]DatosVinculos!$B$1:$DH$127,$DF106,FALSE)</f>
        <v>768074.58966169902</v>
      </c>
      <c r="BF106" s="157">
        <f>HLOOKUP(BF$1,[5]DatosVinculos!$B$1:$DH$127,$DF106,FALSE)</f>
        <v>115.22939444980294</v>
      </c>
      <c r="BG106" s="157">
        <f>HLOOKUP(BG$1,[5]DatosVinculos!$B$1:$DH$127,$DF106,FALSE)</f>
        <v>115.28355681780199</v>
      </c>
      <c r="BH106" s="157">
        <f>HLOOKUP(BH$1,[5]DatosVinculos!$B$1:$DH$127,$DF106,FALSE)</f>
        <v>770228.32106352784</v>
      </c>
      <c r="BI106" s="157">
        <f>HLOOKUP(BI$1,[5]DatosVinculos!$B$1:$DH$127,$DF106,FALSE)</f>
        <v>770590.35880306095</v>
      </c>
      <c r="BJ106" s="157">
        <f>HLOOKUP(BJ$1,[5]DatosVinculos!$B$1:$DH$127,$DF106,FALSE)</f>
        <v>107.01737960534697</v>
      </c>
      <c r="BK106" s="157">
        <f>HLOOKUP(BK$1,[5]DatosVinculos!$B$1:$DH$127,$DF106,FALSE)</f>
        <v>106.959835620221</v>
      </c>
      <c r="BL106" s="157">
        <f>HLOOKUP(BL$1,[5]DatosVinculos!$B$1:$DH$127,$DF106,FALSE)</f>
        <v>715336.71604906709</v>
      </c>
      <c r="BM106" s="157">
        <f>HLOOKUP(BM$1,[5]DatosVinculos!$B$1:$DH$127,$DF106,FALSE)</f>
        <v>714952.07455156802</v>
      </c>
      <c r="BN106" s="157">
        <f>HLOOKUP(BN$1,[5]DatosVinculos!$B$1:$DH$127,$DF106,FALSE)</f>
        <v>113.83245998133657</v>
      </c>
      <c r="BO106" s="157">
        <f>HLOOKUP(BO$1,[5]DatosVinculos!$B$1:$DH$127,$DF106,FALSE)</f>
        <v>114.037104081706</v>
      </c>
      <c r="BP106" s="157">
        <f>HLOOKUP(BP$1,[5]DatosVinculos!$B$1:$DH$127,$DF106,FALSE)</f>
        <v>486929.91671956389</v>
      </c>
      <c r="BQ106" s="157">
        <f>HLOOKUP(BQ$1,[5]DatosVinculos!$B$1:$DH$127,$DF106,FALSE)</f>
        <v>487805.30265923799</v>
      </c>
      <c r="BR106" s="157">
        <f>HLOOKUP(BR$1,[5]DatosVinculos!$B$1:$DH$127,$DF106,FALSE)</f>
        <v>105.72</v>
      </c>
      <c r="BS106" s="157">
        <f>HLOOKUP(BS$1,[5]DatosVinculos!$B$1:$DH$127,$DF106,FALSE)</f>
        <v>105.83809750397801</v>
      </c>
      <c r="BT106" s="157">
        <f>HLOOKUP(BT$1,[5]DatosVinculos!$B$1:$DH$127,$DF106,FALSE)</f>
        <v>452228.04465468298</v>
      </c>
      <c r="BU106" s="157">
        <f>HLOOKUP(BU$1,[5]DatosVinculos!$B$1:$DH$127,$DF106,FALSE)</f>
        <v>452733.218730558</v>
      </c>
      <c r="BV106" s="157">
        <f>HLOOKUP(BV$1,[5]DatosVinculos!$B$1:$DH$127,$DF106,FALSE)</f>
        <v>114.38877323953771</v>
      </c>
      <c r="BW106" s="157">
        <f>HLOOKUP(BW$1,[5]DatosVinculos!$B$1:$DH$127,$DF106,FALSE)</f>
        <v>115.311645268343</v>
      </c>
      <c r="BX106" s="157">
        <f>HLOOKUP(BX$1,[5]DatosVinculos!$B$1:$DH$127,$DF106,FALSE)</f>
        <v>1183587.3000251802</v>
      </c>
      <c r="BY106" s="157">
        <f>HLOOKUP(BY$1,[5]DatosVinculos!$B$1:$DH$127,$DF106,FALSE)</f>
        <v>1193136.3106644701</v>
      </c>
      <c r="BZ106" s="157">
        <f>HLOOKUP(BZ$1,[5]DatosVinculos!$B$1:$DH$127,$DF106,FALSE)</f>
        <v>106.23666666666666</v>
      </c>
      <c r="CA106" s="157">
        <f>HLOOKUP(CA$1,[5]DatosVinculos!$B$1:$DH$127,$DF106,FALSE)</f>
        <v>106.752440468449</v>
      </c>
      <c r="CB106" s="157">
        <f>HLOOKUP(CB$1,[5]DatosVinculos!$B$1:$DH$127,$DF106,FALSE)</f>
        <v>1099236.9784433858</v>
      </c>
      <c r="CC106" s="157">
        <f>HLOOKUP(CC$1,[5]DatosVinculos!$B$1:$DH$127,$DF106,FALSE)</f>
        <v>1104573.7200104301</v>
      </c>
      <c r="CD106" s="157">
        <f>HLOOKUP(CD$1,[5]DatosVinculos!$B$1:$DH$127,$DF106,FALSE)</f>
        <v>113.78717023881957</v>
      </c>
      <c r="CE106" s="157">
        <f>HLOOKUP(CE$1,[5]DatosVinculos!$B$1:$DH$127,$DF106,FALSE)</f>
        <v>113.948018855021</v>
      </c>
      <c r="CF106" s="157">
        <f>HLOOKUP(CF$1,[5]DatosVinculos!$B$1:$DH$127,$DF106,FALSE)</f>
        <v>455325.93587648863</v>
      </c>
      <c r="CG106" s="157">
        <f>HLOOKUP(CG$1,[5]DatosVinculos!$B$1:$DH$127,$DF106,FALSE)</f>
        <v>455969.58090662502</v>
      </c>
      <c r="CH106" s="157">
        <f>HLOOKUP(CH$1,[5]DatosVinculos!$B$1:$DH$127,$DF106,FALSE)</f>
        <v>105.67793790646635</v>
      </c>
      <c r="CI106" s="157">
        <f>HLOOKUP(CI$1,[5]DatosVinculos!$B$1:$DH$127,$DF106,FALSE)</f>
        <v>105.777013291545</v>
      </c>
      <c r="CJ106" s="157">
        <f>HLOOKUP(CJ$1,[5]DatosVinculos!$B$1:$DH$127,$DF106,FALSE)</f>
        <v>422876.3741796909</v>
      </c>
      <c r="CK106" s="157">
        <f>HLOOKUP(CK$1,[5]DatosVinculos!$B$1:$DH$127,$DF106,FALSE)</f>
        <v>423272.83005930303</v>
      </c>
      <c r="CL106" s="157">
        <f>HLOOKUP(CL$1,[5]DatosVinculos!$B$1:$DH$127,$DF106,FALSE)</f>
        <v>7353.8335772937999</v>
      </c>
      <c r="CM106" s="157">
        <f>HLOOKUP(CM$1,[5]DatosVinculos!$B$1:$DH$127,$DF106,FALSE)</f>
        <v>7331.83113397323</v>
      </c>
      <c r="CN106" s="157">
        <f>HLOOKUP(CN$1,[5]DatosVinculos!$B$1:$DH$127,$DF106,FALSE)</f>
        <v>212.69678295598999</v>
      </c>
      <c r="CO106" s="157">
        <f>HLOOKUP(CO$1,[5]DatosVinculos!$B$1:$DH$127,$DF106,FALSE)</f>
        <v>213.20148848408701</v>
      </c>
      <c r="CP106" s="157">
        <f>HLOOKUP(CP$1,[5]DatosVinculos!$B$1:$DH$127,$DF106,FALSE)</f>
        <v>40.031529999999997</v>
      </c>
      <c r="CQ106" s="157">
        <f>HLOOKUP(CQ$1,[5]DatosVinculos!$B$1:$DH$127,$DF106,FALSE)</f>
        <v>39.3472893412033</v>
      </c>
      <c r="CR106" s="157">
        <f>HLOOKUP(CR$1,[5]DatosVinculos!$B$1:$DH$127,$DF106,FALSE)</f>
        <v>43.832881</v>
      </c>
      <c r="CS106" s="157">
        <f>HLOOKUP(CS$1,[5]DatosVinculos!$B$1:$DH$127,$DF106,FALSE)</f>
        <v>43.387034710579499</v>
      </c>
      <c r="CT106" s="157">
        <f>HLOOKUP(CT$1,[5]DatosVinculos!$B$1:$DH$127,$DF106,FALSE)</f>
        <v>7039.6346869999998</v>
      </c>
      <c r="CU106" s="157">
        <f>HLOOKUP(CU$1,[5]DatosVinculos!$B$1:$DH$127,$DF106,FALSE)</f>
        <v>7016.4844234531502</v>
      </c>
      <c r="CV106" s="157">
        <f>HLOOKUP(CV$1,[5]DatosVinculos!$B$1:$DH$127,$DF106,FALSE)</f>
        <v>39.888749439999998</v>
      </c>
      <c r="CW106" s="157">
        <f>HLOOKUP(CW$1,[5]DatosVinculos!$B$1:$DH$127,$DF106,FALSE)</f>
        <v>39.211244160623998</v>
      </c>
      <c r="CX106" s="157">
        <f>HLOOKUP(CX$1,[5]DatosVinculos!$B$1:$DH$127,$DF106,FALSE)</f>
        <v>13352.761000000501</v>
      </c>
      <c r="CY106" s="157">
        <f>HLOOKUP(CY$1,[5]DatosVinculos!$B$1:$DH$127,$DF106,FALSE)</f>
        <v>7917.5937557038696</v>
      </c>
      <c r="CZ106" s="157">
        <f>HLOOKUP(CZ$1,[5]DatosVinculos!$B$1:$DH$127,$DF106,FALSE)</f>
        <v>7912.7658135851198</v>
      </c>
      <c r="DA106" s="157">
        <f>HLOOKUP(DA$1,[5]DatosVinculos!$B$1:$DH$127,$DF106,FALSE)</f>
        <v>7.1203473656871301</v>
      </c>
      <c r="DB106" s="157">
        <f>HLOOKUP(DB$1,[5]DatosVinculos!$B$1:$DH$127,$DF106,FALSE)</f>
        <v>7.3290157376058396</v>
      </c>
      <c r="DC106" s="157">
        <f>HLOOKUP(DC$1,[5]DatosVinculos!$B$1:$DH$127,$DF106,FALSE)</f>
        <v>1.004513944353828</v>
      </c>
      <c r="DD106" s="157">
        <f>HLOOKUP(DD$1,[5]DatosVinculos!$B$1:$DH$127,$DF106,FALSE)</f>
        <v>1.0528141839841101</v>
      </c>
      <c r="DF106">
        <v>106</v>
      </c>
    </row>
    <row r="107" spans="1:110">
      <c r="A107" t="s">
        <v>111</v>
      </c>
      <c r="B107" s="157">
        <f>HLOOKUP(B$1,[5]DatosVinculos!$B$1:$DH$127,$DF107,FALSE)</f>
        <v>25072079.25581567</v>
      </c>
      <c r="C107" s="157">
        <f>HLOOKUP(C$1,[5]DatosVinculos!$B$1:$DH$127,$DF107,FALSE)</f>
        <v>25653552.853643298</v>
      </c>
      <c r="D107" s="157">
        <f>HLOOKUP(D$1,[5]DatosVinculos!$B$1:$DH$127,$DF107,FALSE)</f>
        <v>29826996.807845782</v>
      </c>
      <c r="E107" s="157">
        <f>HLOOKUP(E$1,[5]DatosVinculos!$B$1:$DH$127,$DF107,FALSE)</f>
        <v>19085307.890000001</v>
      </c>
      <c r="F107" s="157">
        <f>HLOOKUP(F$1,[5]DatosVinculos!$B$1:$DH$127,$DF107,FALSE)</f>
        <v>19308011.141966801</v>
      </c>
      <c r="G107" s="157">
        <f>HLOOKUP(G$1,[5]DatosVinculos!$B$1:$DH$127,$DF107,FALSE)</f>
        <v>3849951.11</v>
      </c>
      <c r="H107" s="157">
        <f>HLOOKUP(H$1,[5]DatosVinculos!$B$1:$DH$127,$DF107,FALSE)</f>
        <v>4110492.05159311</v>
      </c>
      <c r="I107" s="157">
        <f>HLOOKUP(I$1,[5]DatosVinculos!$B$1:$DH$127,$DF107,FALSE)</f>
        <v>2970512.3342402368</v>
      </c>
      <c r="J107" s="157">
        <f>HLOOKUP(J$1,[5]DatosVinculos!$B$1:$DH$127,$DF107,FALSE)</f>
        <v>3162637.2513560401</v>
      </c>
      <c r="K107" s="157">
        <f>HLOOKUP(K$1,[5]DatosVinculos!$B$1:$DH$127,$DF107,FALSE)</f>
        <v>2658246.1851690104</v>
      </c>
      <c r="L107" s="157">
        <f>HLOOKUP(L$1,[5]DatosVinculos!$B$1:$DH$127,$DF107,FALSE)</f>
        <v>2838045.7490754901</v>
      </c>
      <c r="M107" s="157">
        <f>HLOOKUP(M$1,[5]DatosVinculos!$B$1:$DH$127,$DF107,FALSE)</f>
        <v>18332540.927349813</v>
      </c>
      <c r="N107" s="157">
        <f>HLOOKUP(N$1,[5]DatosVinculos!$B$1:$DH$127,$DF107,FALSE)</f>
        <v>19766307.590497602</v>
      </c>
      <c r="O107" s="157">
        <f>HLOOKUP(O$1,[5]DatosVinculos!$B$1:$DH$127,$DF107,FALSE)</f>
        <v>2400432.188893368</v>
      </c>
      <c r="P107" s="157">
        <f>HLOOKUP(P$1,[5]DatosVinculos!$B$1:$DH$127,$DF107,FALSE)</f>
        <v>3073545.6858803602</v>
      </c>
      <c r="Q107" s="157">
        <f>HLOOKUP(Q$1,[5]DatosVinculos!$B$1:$DH$127,$DF107,FALSE)</f>
        <v>15985865.979238076</v>
      </c>
      <c r="R107" s="157">
        <f>HLOOKUP(R$1,[5]DatosVinculos!$B$1:$DH$127,$DF107,FALSE)</f>
        <v>16715622.6116651</v>
      </c>
      <c r="S107" s="157">
        <f>HLOOKUP(S$1,[5]DatosVinculos!$B$1:$DH$127,$DF107,FALSE)</f>
        <v>1626408.8158654708</v>
      </c>
      <c r="T107" s="157">
        <f>HLOOKUP(T$1,[5]DatosVinculos!$B$1:$DH$127,$DF107,FALSE)</f>
        <v>1766172.3079963799</v>
      </c>
      <c r="U107" s="157">
        <f>HLOOKUP(U$1,[5]DatosVinculos!$B$1:$DH$127,$DF107,FALSE)</f>
        <v>14366165.403320201</v>
      </c>
      <c r="V107" s="157">
        <f>HLOOKUP(V$1,[5]DatosVinculos!$B$1:$DH$127,$DF107,FALSE)</f>
        <v>14971625.2205304</v>
      </c>
      <c r="W107" s="157">
        <f>HLOOKUP(W$1,[5]DatosVinculos!$B$1:$DH$127,$DF107,FALSE)</f>
        <v>6245569.8978035031</v>
      </c>
      <c r="X107" s="157">
        <f>HLOOKUP(X$1,[5]DatosVinculos!$B$1:$DH$127,$DF107,FALSE)</f>
        <v>6403877.67916808</v>
      </c>
      <c r="Y107" s="157">
        <f>HLOOKUP(Y$1,[5]DatosVinculos!$B$1:$DH$127,$DF107,FALSE)</f>
        <v>2061075.8480762364</v>
      </c>
      <c r="Z107" s="157">
        <f>HLOOKUP(Z$1,[5]DatosVinculos!$B$1:$DH$127,$DF107,FALSE)</f>
        <v>-1088296.378720636</v>
      </c>
      <c r="AA107" s="157">
        <f>HLOOKUP(AA$1,[5]DatosVinculos!$B$1:$DH$127,$DF107,FALSE)</f>
        <v>954.27831873950799</v>
      </c>
      <c r="AB107" s="157">
        <f>HLOOKUP(AB$1,[5]DatosVinculos!$B$1:$DH$127,$DF107,FALSE)</f>
        <v>93.600000000000009</v>
      </c>
      <c r="AC107" s="157">
        <f>HLOOKUP(AC$1,[5]DatosVinculos!$B$1:$DH$127,$DF107,FALSE)</f>
        <v>93.668185696369903</v>
      </c>
      <c r="AD107" s="157">
        <f>HLOOKUP(AD$1,[5]DatosVinculos!$B$1:$DH$127,$DF107,FALSE)</f>
        <v>95.791160254171061</v>
      </c>
      <c r="AE107" s="157">
        <f>HLOOKUP(AE$1,[5]DatosVinculos!$B$1:$DH$127,$DF107,FALSE)</f>
        <v>95.650797541020495</v>
      </c>
      <c r="AF107" s="157">
        <f>HLOOKUP(AF$1,[5]DatosVinculos!$B$1:$DH$127,$DF107,FALSE)</f>
        <v>103.758957409907</v>
      </c>
      <c r="AG107" s="157">
        <f>HLOOKUP(AG$1,[5]DatosVinculos!$B$1:$DH$127,$DF107,FALSE)</f>
        <v>103.62746750345801</v>
      </c>
      <c r="AH107" s="157">
        <f>HLOOKUP(AH$1,[5]DatosVinculos!$B$1:$DH$127,$DF107,FALSE)</f>
        <v>90.724149800000006</v>
      </c>
      <c r="AI107" s="157">
        <f>HLOOKUP(AI$1,[5]DatosVinculos!$B$1:$DH$127,$DF107,FALSE)</f>
        <v>90.632931064895999</v>
      </c>
      <c r="AJ107" s="157">
        <f>HLOOKUP(AJ$1,[5]DatosVinculos!$B$1:$DH$127,$DF107,FALSE)</f>
        <v>3</v>
      </c>
      <c r="AK107" s="157">
        <f>HLOOKUP(AK$1,[5]DatosVinculos!$B$1:$DH$127,$DF107,FALSE)</f>
        <v>3</v>
      </c>
      <c r="AL107" s="157">
        <f>HLOOKUP(AL$1,[5]DatosVinculos!$B$1:$DH$127,$DF107,FALSE)</f>
        <v>3.4366666666666701</v>
      </c>
      <c r="AM107" s="157">
        <f>HLOOKUP(AM$1,[5]DatosVinculos!$B$1:$DH$127,$DF107,FALSE)</f>
        <v>90.940553139494199</v>
      </c>
      <c r="AN107" s="157">
        <f>HLOOKUP(AN$1,[5]DatosVinculos!$B$1:$DH$127,$DF107,FALSE)</f>
        <v>481.62625000000003</v>
      </c>
      <c r="AO107" s="157">
        <f>HLOOKUP(AO$1,[5]DatosVinculos!$B$1:$DH$127,$DF107,FALSE)</f>
        <v>4.3778085215760996</v>
      </c>
      <c r="AP107" s="157">
        <f>HLOOKUP(AP$1,[5]DatosVinculos!$B$1:$DH$127,$DF107,FALSE)</f>
        <v>93.953333333333305</v>
      </c>
      <c r="AQ107" s="157">
        <f>HLOOKUP(AQ$1,[5]DatosVinculos!$B$1:$DH$127,$DF107,FALSE)</f>
        <v>252.955421268555</v>
      </c>
      <c r="AR107" s="157">
        <f>HLOOKUP(AR$1,[5]DatosVinculos!$B$1:$DH$127,$DF107,FALSE)</f>
        <v>155.29989209999999</v>
      </c>
      <c r="AS107" s="157">
        <f>HLOOKUP(AS$1,[5]DatosVinculos!$B$1:$DH$127,$DF107,FALSE)</f>
        <v>0.30793984126984097</v>
      </c>
      <c r="AT107" s="157">
        <f>HLOOKUP(AT$1,[5]DatosVinculos!$B$1:$DH$127,$DF107,FALSE)</f>
        <v>0.15666666666666668</v>
      </c>
      <c r="AU107" s="157">
        <f>HLOOKUP(AU$1,[5]DatosVinculos!$B$1:$DH$127,$DF107,FALSE)</f>
        <v>114.666666666667</v>
      </c>
      <c r="AV107" s="157">
        <f>HLOOKUP(AV$1,[5]DatosVinculos!$B$1:$DH$127,$DF107,FALSE)</f>
        <v>114.666666666667</v>
      </c>
      <c r="AW107" s="157">
        <f>HLOOKUP(AW$1,[5]DatosVinculos!$B$1:$DH$127,$DF107,FALSE)</f>
        <v>129.16468825506001</v>
      </c>
      <c r="AX107" s="157">
        <f>HLOOKUP(AX$1,[5]DatosVinculos!$B$1:$DH$127,$DF107,FALSE)</f>
        <v>116.30341880341879</v>
      </c>
      <c r="AY107" s="157">
        <f>HLOOKUP(AY$1,[5]DatosVinculos!$B$1:$DH$127,$DF107,FALSE)</f>
        <v>115.96253030301401</v>
      </c>
      <c r="AZ107" s="157">
        <f>HLOOKUP(AZ$1,[5]DatosVinculos!$B$1:$DH$127,$DF107,FALSE)</f>
        <v>834916.82189360412</v>
      </c>
      <c r="BA107" s="157">
        <f>HLOOKUP(BA$1,[5]DatosVinculos!$B$1:$DH$127,$DF107,FALSE)</f>
        <v>832469.65786506899</v>
      </c>
      <c r="BB107" s="157">
        <f>HLOOKUP(BB$1,[5]DatosVinculos!$B$1:$DH$127,$DF107,FALSE)</f>
        <v>108.86</v>
      </c>
      <c r="BC107" s="157">
        <f>HLOOKUP(BC$1,[5]DatosVinculos!$B$1:$DH$127,$DF107,FALSE)</f>
        <v>108.61176395196701</v>
      </c>
      <c r="BD107" s="157">
        <f>HLOOKUP(BD$1,[5]DatosVinculos!$B$1:$DH$127,$DF107,FALSE)</f>
        <v>781482.14529241354</v>
      </c>
      <c r="BE107" s="157">
        <f>HLOOKUP(BE$1,[5]DatosVinculos!$B$1:$DH$127,$DF107,FALSE)</f>
        <v>779700.11296245595</v>
      </c>
      <c r="BF107" s="157">
        <f>HLOOKUP(BF$1,[5]DatosVinculos!$B$1:$DH$127,$DF107,FALSE)</f>
        <v>116.20345919052318</v>
      </c>
      <c r="BG107" s="157">
        <f>HLOOKUP(BG$1,[5]DatosVinculos!$B$1:$DH$127,$DF107,FALSE)</f>
        <v>115.955264160281</v>
      </c>
      <c r="BH107" s="157">
        <f>HLOOKUP(BH$1,[5]DatosVinculos!$B$1:$DH$127,$DF107,FALSE)</f>
        <v>776739.26606531674</v>
      </c>
      <c r="BI107" s="157">
        <f>HLOOKUP(BI$1,[5]DatosVinculos!$B$1:$DH$127,$DF107,FALSE)</f>
        <v>775080.25499115197</v>
      </c>
      <c r="BJ107" s="157">
        <f>HLOOKUP(BJ$1,[5]DatosVinculos!$B$1:$DH$127,$DF107,FALSE)</f>
        <v>108.76643780232969</v>
      </c>
      <c r="BK107" s="157">
        <f>HLOOKUP(BK$1,[5]DatosVinculos!$B$1:$DH$127,$DF107,FALSE)</f>
        <v>108.56294613343</v>
      </c>
      <c r="BL107" s="157">
        <f>HLOOKUP(BL$1,[5]DatosVinculos!$B$1:$DH$127,$DF107,FALSE)</f>
        <v>727027.95303713658</v>
      </c>
      <c r="BM107" s="157">
        <f>HLOOKUP(BM$1,[5]DatosVinculos!$B$1:$DH$127,$DF107,FALSE)</f>
        <v>725667.75282905903</v>
      </c>
      <c r="BN107" s="157">
        <f>HLOOKUP(BN$1,[5]DatosVinculos!$B$1:$DH$127,$DF107,FALSE)</f>
        <v>114.9216524216524</v>
      </c>
      <c r="BO107" s="157">
        <f>HLOOKUP(BO$1,[5]DatosVinculos!$B$1:$DH$127,$DF107,FALSE)</f>
        <v>114.4630068414</v>
      </c>
      <c r="BP107" s="157">
        <f>HLOOKUP(BP$1,[5]DatosVinculos!$B$1:$DH$127,$DF107,FALSE)</f>
        <v>491589.04808105354</v>
      </c>
      <c r="BQ107" s="157">
        <f>HLOOKUP(BQ$1,[5]DatosVinculos!$B$1:$DH$127,$DF107,FALSE)</f>
        <v>489627.14499593101</v>
      </c>
      <c r="BR107" s="157">
        <f>HLOOKUP(BR$1,[5]DatosVinculos!$B$1:$DH$127,$DF107,FALSE)</f>
        <v>107.56666666666666</v>
      </c>
      <c r="BS107" s="157">
        <f>HLOOKUP(BS$1,[5]DatosVinculos!$B$1:$DH$127,$DF107,FALSE)</f>
        <v>107.257966238595</v>
      </c>
      <c r="BT107" s="157">
        <f>HLOOKUP(BT$1,[5]DatosVinculos!$B$1:$DH$127,$DF107,FALSE)</f>
        <v>460127.34900386614</v>
      </c>
      <c r="BU107" s="157">
        <f>HLOOKUP(BU$1,[5]DatosVinculos!$B$1:$DH$127,$DF107,FALSE)</f>
        <v>458806.85154787998</v>
      </c>
      <c r="BV107" s="157">
        <f>HLOOKUP(BV$1,[5]DatosVinculos!$B$1:$DH$127,$DF107,FALSE)</f>
        <v>118.63960113960113</v>
      </c>
      <c r="BW107" s="157">
        <f>HLOOKUP(BW$1,[5]DatosVinculos!$B$1:$DH$127,$DF107,FALSE)</f>
        <v>117.115393533161</v>
      </c>
      <c r="BX107" s="157">
        <f>HLOOKUP(BX$1,[5]DatosVinculos!$B$1:$DH$127,$DF107,FALSE)</f>
        <v>1227570.8639241657</v>
      </c>
      <c r="BY107" s="157">
        <f>HLOOKUP(BY$1,[5]DatosVinculos!$B$1:$DH$127,$DF107,FALSE)</f>
        <v>1211799.7990270699</v>
      </c>
      <c r="BZ107" s="157">
        <f>HLOOKUP(BZ$1,[5]DatosVinculos!$B$1:$DH$127,$DF107,FALSE)</f>
        <v>111.04666666666667</v>
      </c>
      <c r="CA107" s="157">
        <f>HLOOKUP(CA$1,[5]DatosVinculos!$B$1:$DH$127,$DF107,FALSE)</f>
        <v>110.083606109212</v>
      </c>
      <c r="CB107" s="157">
        <f>HLOOKUP(CB$1,[5]DatosVinculos!$B$1:$DH$127,$DF107,FALSE)</f>
        <v>1149006.3286330192</v>
      </c>
      <c r="CC107" s="157">
        <f>HLOOKUP(CC$1,[5]DatosVinculos!$B$1:$DH$127,$DF107,FALSE)</f>
        <v>1139041.48493893</v>
      </c>
      <c r="CD107" s="157">
        <f>HLOOKUP(CD$1,[5]DatosVinculos!$B$1:$DH$127,$DF107,FALSE)</f>
        <v>114.74877387933122</v>
      </c>
      <c r="CE107" s="157">
        <f>HLOOKUP(CE$1,[5]DatosVinculos!$B$1:$DH$127,$DF107,FALSE)</f>
        <v>114.396245101338</v>
      </c>
      <c r="CF107" s="157">
        <f>HLOOKUP(CF$1,[5]DatosVinculos!$B$1:$DH$127,$DF107,FALSE)</f>
        <v>459173.84840159368</v>
      </c>
      <c r="CG107" s="157">
        <f>HLOOKUP(CG$1,[5]DatosVinculos!$B$1:$DH$127,$DF107,FALSE)</f>
        <v>457763.18412941397</v>
      </c>
      <c r="CH107" s="157">
        <f>HLOOKUP(CH$1,[5]DatosVinculos!$B$1:$DH$127,$DF107,FALSE)</f>
        <v>107.40485235105403</v>
      </c>
      <c r="CI107" s="157">
        <f>HLOOKUP(CI$1,[5]DatosVinculos!$B$1:$DH$127,$DF107,FALSE)</f>
        <v>107.129817683083</v>
      </c>
      <c r="CJ107" s="157">
        <f>HLOOKUP(CJ$1,[5]DatosVinculos!$B$1:$DH$127,$DF107,FALSE)</f>
        <v>429786.72210389172</v>
      </c>
      <c r="CK107" s="157">
        <f>HLOOKUP(CK$1,[5]DatosVinculos!$B$1:$DH$127,$DF107,FALSE)</f>
        <v>428686.15499008697</v>
      </c>
      <c r="CL107" s="157">
        <f>HLOOKUP(CL$1,[5]DatosVinculos!$B$1:$DH$127,$DF107,FALSE)</f>
        <v>7412.47761457864</v>
      </c>
      <c r="CM107" s="157">
        <f>HLOOKUP(CM$1,[5]DatosVinculos!$B$1:$DH$127,$DF107,FALSE)</f>
        <v>7415.05721316976</v>
      </c>
      <c r="CN107" s="157">
        <f>HLOOKUP(CN$1,[5]DatosVinculos!$B$1:$DH$127,$DF107,FALSE)</f>
        <v>220.91711428698</v>
      </c>
      <c r="CO107" s="157">
        <f>HLOOKUP(CO$1,[5]DatosVinculos!$B$1:$DH$127,$DF107,FALSE)</f>
        <v>220.18455402123399</v>
      </c>
      <c r="CP107" s="157">
        <f>HLOOKUP(CP$1,[5]DatosVinculos!$B$1:$DH$127,$DF107,FALSE)</f>
        <v>39.047854000000001</v>
      </c>
      <c r="CQ107" s="157">
        <f>HLOOKUP(CQ$1,[5]DatosVinculos!$B$1:$DH$127,$DF107,FALSE)</f>
        <v>39.595532331402097</v>
      </c>
      <c r="CR107" s="157">
        <f>HLOOKUP(CR$1,[5]DatosVinculos!$B$1:$DH$127,$DF107,FALSE)</f>
        <v>42.821441999999998</v>
      </c>
      <c r="CS107" s="157">
        <f>HLOOKUP(CS$1,[5]DatosVinculos!$B$1:$DH$127,$DF107,FALSE)</f>
        <v>43.8234539372257</v>
      </c>
      <c r="CT107" s="157">
        <f>HLOOKUP(CT$1,[5]DatosVinculos!$B$1:$DH$127,$DF107,FALSE)</f>
        <v>7079.3851990000003</v>
      </c>
      <c r="CU107" s="157">
        <f>HLOOKUP(CU$1,[5]DatosVinculos!$B$1:$DH$127,$DF107,FALSE)</f>
        <v>7077.0053378562297</v>
      </c>
      <c r="CV107" s="157">
        <f>HLOOKUP(CV$1,[5]DatosVinculos!$B$1:$DH$127,$DF107,FALSE)</f>
        <v>38.920524450000002</v>
      </c>
      <c r="CW107" s="157">
        <f>HLOOKUP(CW$1,[5]DatosVinculos!$B$1:$DH$127,$DF107,FALSE)</f>
        <v>39.434160987272499</v>
      </c>
      <c r="CX107" s="157">
        <f>HLOOKUP(CX$1,[5]DatosVinculos!$B$1:$DH$127,$DF107,FALSE)</f>
        <v>13403.3249999991</v>
      </c>
      <c r="CY107" s="157">
        <f>HLOOKUP(CY$1,[5]DatosVinculos!$B$1:$DH$127,$DF107,FALSE)</f>
        <v>7996.0610366472802</v>
      </c>
      <c r="CZ107" s="157">
        <f>HLOOKUP(CZ$1,[5]DatosVinculos!$B$1:$DH$127,$DF107,FALSE)</f>
        <v>7984.6690703610702</v>
      </c>
      <c r="DA107" s="157">
        <f>HLOOKUP(DA$1,[5]DatosVinculos!$B$1:$DH$127,$DF107,FALSE)</f>
        <v>7.2983862853720103</v>
      </c>
      <c r="DB107" s="157">
        <f>HLOOKUP(DB$1,[5]DatosVinculos!$B$1:$DH$127,$DF107,FALSE)</f>
        <v>7.22216046190462</v>
      </c>
      <c r="DC107" s="157">
        <f>HLOOKUP(DC$1,[5]DatosVinculos!$B$1:$DH$127,$DF107,FALSE)</f>
        <v>1.2155985247550789</v>
      </c>
      <c r="DD107" s="157">
        <f>HLOOKUP(DD$1,[5]DatosVinculos!$B$1:$DH$127,$DF107,FALSE)</f>
        <v>1.0450618401321601</v>
      </c>
      <c r="DF107">
        <v>107</v>
      </c>
    </row>
    <row r="108" spans="1:110">
      <c r="A108" t="s">
        <v>112</v>
      </c>
      <c r="B108" s="157">
        <f>HLOOKUP(B$1,[5]DatosVinculos!$B$1:$DH$127,$DF108,FALSE)</f>
        <v>25752311.723018724</v>
      </c>
      <c r="C108" s="157">
        <f>HLOOKUP(C$1,[5]DatosVinculos!$B$1:$DH$127,$DF108,FALSE)</f>
        <v>25766789.428589702</v>
      </c>
      <c r="D108" s="157">
        <f>HLOOKUP(D$1,[5]DatosVinculos!$B$1:$DH$127,$DF108,FALSE)</f>
        <v>29643076.381540213</v>
      </c>
      <c r="E108" s="157">
        <f>HLOOKUP(E$1,[5]DatosVinculos!$B$1:$DH$127,$DF108,FALSE)</f>
        <v>19457912.550000001</v>
      </c>
      <c r="F108" s="157">
        <f>HLOOKUP(F$1,[5]DatosVinculos!$B$1:$DH$127,$DF108,FALSE)</f>
        <v>19445500.923842698</v>
      </c>
      <c r="G108" s="157">
        <f>HLOOKUP(G$1,[5]DatosVinculos!$B$1:$DH$127,$DF108,FALSE)</f>
        <v>4046932.2089999998</v>
      </c>
      <c r="H108" s="157">
        <f>HLOOKUP(H$1,[5]DatosVinculos!$B$1:$DH$127,$DF108,FALSE)</f>
        <v>4020031.88560721</v>
      </c>
      <c r="I108" s="157">
        <f>HLOOKUP(I$1,[5]DatosVinculos!$B$1:$DH$127,$DF108,FALSE)</f>
        <v>3122380.4031485636</v>
      </c>
      <c r="J108" s="157">
        <f>HLOOKUP(J$1,[5]DatosVinculos!$B$1:$DH$127,$DF108,FALSE)</f>
        <v>3099692.19481492</v>
      </c>
      <c r="K108" s="157">
        <f>HLOOKUP(K$1,[5]DatosVinculos!$B$1:$DH$127,$DF108,FALSE)</f>
        <v>2807621.2132947375</v>
      </c>
      <c r="L108" s="157">
        <f>HLOOKUP(L$1,[5]DatosVinculos!$B$1:$DH$127,$DF108,FALSE)</f>
        <v>2776197.9067526301</v>
      </c>
      <c r="M108" s="157">
        <f>HLOOKUP(M$1,[5]DatosVinculos!$B$1:$DH$127,$DF108,FALSE)</f>
        <v>19868835.513692055</v>
      </c>
      <c r="N108" s="157">
        <f>HLOOKUP(N$1,[5]DatosVinculos!$B$1:$DH$127,$DF108,FALSE)</f>
        <v>19992411.1706529</v>
      </c>
      <c r="O108" s="157">
        <f>HLOOKUP(O$1,[5]DatosVinculos!$B$1:$DH$127,$DF108,FALSE)</f>
        <v>3155882.4349015066</v>
      </c>
      <c r="P108" s="157">
        <f>HLOOKUP(P$1,[5]DatosVinculos!$B$1:$DH$127,$DF108,FALSE)</f>
        <v>3040933.6010275399</v>
      </c>
      <c r="Q108" s="157">
        <f>HLOOKUP(Q$1,[5]DatosVinculos!$B$1:$DH$127,$DF108,FALSE)</f>
        <v>16724235.070945827</v>
      </c>
      <c r="R108" s="157">
        <f>HLOOKUP(R$1,[5]DatosVinculos!$B$1:$DH$127,$DF108,FALSE)</f>
        <v>16977422.87714</v>
      </c>
      <c r="S108" s="157">
        <f>HLOOKUP(S$1,[5]DatosVinculos!$B$1:$DH$127,$DF108,FALSE)</f>
        <v>1770817.1955450317</v>
      </c>
      <c r="T108" s="157">
        <f>HLOOKUP(T$1,[5]DatosVinculos!$B$1:$DH$127,$DF108,FALSE)</f>
        <v>1813955.52396442</v>
      </c>
      <c r="U108" s="157">
        <f>HLOOKUP(U$1,[5]DatosVinculos!$B$1:$DH$127,$DF108,FALSE)</f>
        <v>14963396.0803164</v>
      </c>
      <c r="V108" s="157">
        <f>HLOOKUP(V$1,[5]DatosVinculos!$B$1:$DH$127,$DF108,FALSE)</f>
        <v>15177216.5690121</v>
      </c>
      <c r="W108" s="157">
        <f>HLOOKUP(W$1,[5]DatosVinculos!$B$1:$DH$127,$DF108,FALSE)</f>
        <v>6237183.052074247</v>
      </c>
      <c r="X108" s="157">
        <f>HLOOKUP(X$1,[5]DatosVinculos!$B$1:$DH$127,$DF108,FALSE)</f>
        <v>6398452.4295001002</v>
      </c>
      <c r="Y108" s="157">
        <f>HLOOKUP(Y$1,[5]DatosVinculos!$B$1:$DH$127,$DF108,FALSE)</f>
        <v>1871981.8273812002</v>
      </c>
      <c r="Z108" s="157">
        <f>HLOOKUP(Z$1,[5]DatosVinculos!$B$1:$DH$127,$DF108,FALSE)</f>
        <v>-905933.23710268503</v>
      </c>
      <c r="AA108" s="157">
        <f>HLOOKUP(AA$1,[5]DatosVinculos!$B$1:$DH$127,$DF108,FALSE)</f>
        <v>230.78613492747201</v>
      </c>
      <c r="AB108" s="157">
        <f>HLOOKUP(AB$1,[5]DatosVinculos!$B$1:$DH$127,$DF108,FALSE)</f>
        <v>94.75333333333333</v>
      </c>
      <c r="AC108" s="157">
        <f>HLOOKUP(AC$1,[5]DatosVinculos!$B$1:$DH$127,$DF108,FALSE)</f>
        <v>94.767983736243906</v>
      </c>
      <c r="AD108" s="157">
        <f>HLOOKUP(AD$1,[5]DatosVinculos!$B$1:$DH$127,$DF108,FALSE)</f>
        <v>96.184031799942389</v>
      </c>
      <c r="AE108" s="157">
        <f>HLOOKUP(AE$1,[5]DatosVinculos!$B$1:$DH$127,$DF108,FALSE)</f>
        <v>96.103965128014295</v>
      </c>
      <c r="AF108" s="157">
        <f>HLOOKUP(AF$1,[5]DatosVinculos!$B$1:$DH$127,$DF108,FALSE)</f>
        <v>103.19073510490567</v>
      </c>
      <c r="AG108" s="157">
        <f>HLOOKUP(AG$1,[5]DatosVinculos!$B$1:$DH$127,$DF108,FALSE)</f>
        <v>103.100495182074</v>
      </c>
      <c r="AH108" s="157">
        <f>HLOOKUP(AH$1,[5]DatosVinculos!$B$1:$DH$127,$DF108,FALSE)</f>
        <v>91.730564819999998</v>
      </c>
      <c r="AI108" s="157">
        <f>HLOOKUP(AI$1,[5]DatosVinculos!$B$1:$DH$127,$DF108,FALSE)</f>
        <v>91.626461001198194</v>
      </c>
      <c r="AJ108" s="157">
        <f>HLOOKUP(AJ$1,[5]DatosVinculos!$B$1:$DH$127,$DF108,FALSE)</f>
        <v>3</v>
      </c>
      <c r="AK108" s="157">
        <f>HLOOKUP(AK$1,[5]DatosVinculos!$B$1:$DH$127,$DF108,FALSE)</f>
        <v>3</v>
      </c>
      <c r="AL108" s="157">
        <f>HLOOKUP(AL$1,[5]DatosVinculos!$B$1:$DH$127,$DF108,FALSE)</f>
        <v>4.7433333333333296</v>
      </c>
      <c r="AM108" s="157">
        <f>HLOOKUP(AM$1,[5]DatosVinculos!$B$1:$DH$127,$DF108,FALSE)</f>
        <v>90.9424146352316</v>
      </c>
      <c r="AN108" s="157">
        <f>HLOOKUP(AN$1,[5]DatosVinculos!$B$1:$DH$127,$DF108,FALSE)</f>
        <v>469.42984126984101</v>
      </c>
      <c r="AO108" s="157">
        <f>HLOOKUP(AO$1,[5]DatosVinculos!$B$1:$DH$127,$DF108,FALSE)</f>
        <v>4.1512791436088197</v>
      </c>
      <c r="AP108" s="157">
        <f>HLOOKUP(AP$1,[5]DatosVinculos!$B$1:$DH$127,$DF108,FALSE)</f>
        <v>102.496666666667</v>
      </c>
      <c r="AQ108" s="157">
        <f>HLOOKUP(AQ$1,[5]DatosVinculos!$B$1:$DH$127,$DF108,FALSE)</f>
        <v>262.65099159066301</v>
      </c>
      <c r="AR108" s="157">
        <f>HLOOKUP(AR$1,[5]DatosVinculos!$B$1:$DH$127,$DF108,FALSE)</f>
        <v>156.52637809999999</v>
      </c>
      <c r="AS108" s="157">
        <f>HLOOKUP(AS$1,[5]DatosVinculos!$B$1:$DH$127,$DF108,FALSE)</f>
        <v>0.26218783333333301</v>
      </c>
      <c r="AT108" s="157">
        <f>HLOOKUP(AT$1,[5]DatosVinculos!$B$1:$DH$127,$DF108,FALSE)</f>
        <v>9.3333333333333338E-2</v>
      </c>
      <c r="AU108" s="157">
        <f>HLOOKUP(AU$1,[5]DatosVinculos!$B$1:$DH$127,$DF108,FALSE)</f>
        <v>127.666666666667</v>
      </c>
      <c r="AV108" s="157">
        <f>HLOOKUP(AV$1,[5]DatosVinculos!$B$1:$DH$127,$DF108,FALSE)</f>
        <v>127.666666666667</v>
      </c>
      <c r="AW108" s="157">
        <f>HLOOKUP(AW$1,[5]DatosVinculos!$B$1:$DH$127,$DF108,FALSE)</f>
        <v>123.01210558029</v>
      </c>
      <c r="AX108" s="157">
        <f>HLOOKUP(AX$1,[5]DatosVinculos!$B$1:$DH$127,$DF108,FALSE)</f>
        <v>116.41455005980441</v>
      </c>
      <c r="AY108" s="157">
        <f>HLOOKUP(AY$1,[5]DatosVinculos!$B$1:$DH$127,$DF108,FALSE)</f>
        <v>116.609263829054</v>
      </c>
      <c r="AZ108" s="157">
        <f>HLOOKUP(AZ$1,[5]DatosVinculos!$B$1:$DH$127,$DF108,FALSE)</f>
        <v>835714.6088920359</v>
      </c>
      <c r="BA108" s="157">
        <f>HLOOKUP(BA$1,[5]DatosVinculos!$B$1:$DH$127,$DF108,FALSE)</f>
        <v>837112.41647997405</v>
      </c>
      <c r="BB108" s="157">
        <f>HLOOKUP(BB$1,[5]DatosVinculos!$B$1:$DH$127,$DF108,FALSE)</f>
        <v>110.30666666666667</v>
      </c>
      <c r="BC108" s="157">
        <f>HLOOKUP(BC$1,[5]DatosVinculos!$B$1:$DH$127,$DF108,FALSE)</f>
        <v>110.544596075641</v>
      </c>
      <c r="BD108" s="157">
        <f>HLOOKUP(BD$1,[5]DatosVinculos!$B$1:$DH$127,$DF108,FALSE)</f>
        <v>791867.44907883368</v>
      </c>
      <c r="BE108" s="157">
        <f>HLOOKUP(BE$1,[5]DatosVinculos!$B$1:$DH$127,$DF108,FALSE)</f>
        <v>793575.49229765998</v>
      </c>
      <c r="BF108" s="157">
        <f>HLOOKUP(BF$1,[5]DatosVinculos!$B$1:$DH$127,$DF108,FALSE)</f>
        <v>116.37491195435183</v>
      </c>
      <c r="BG108" s="157">
        <f>HLOOKUP(BG$1,[5]DatosVinculos!$B$1:$DH$127,$DF108,FALSE)</f>
        <v>116.528960180567</v>
      </c>
      <c r="BH108" s="157">
        <f>HLOOKUP(BH$1,[5]DatosVinculos!$B$1:$DH$127,$DF108,FALSE)</f>
        <v>777885.30848839821</v>
      </c>
      <c r="BI108" s="157">
        <f>HLOOKUP(BI$1,[5]DatosVinculos!$B$1:$DH$127,$DF108,FALSE)</f>
        <v>778915.01368932799</v>
      </c>
      <c r="BJ108" s="157">
        <f>HLOOKUP(BJ$1,[5]DatosVinculos!$B$1:$DH$127,$DF108,FALSE)</f>
        <v>110.26910824048016</v>
      </c>
      <c r="BK108" s="157">
        <f>HLOOKUP(BK$1,[5]DatosVinculos!$B$1:$DH$127,$DF108,FALSE)</f>
        <v>110.526122983893</v>
      </c>
      <c r="BL108" s="157">
        <f>HLOOKUP(BL$1,[5]DatosVinculos!$B$1:$DH$127,$DF108,FALSE)</f>
        <v>737072.25930304022</v>
      </c>
      <c r="BM108" s="157">
        <f>HLOOKUP(BM$1,[5]DatosVinculos!$B$1:$DH$127,$DF108,FALSE)</f>
        <v>738790.22402514203</v>
      </c>
      <c r="BN108" s="157">
        <f>HLOOKUP(BN$1,[5]DatosVinculos!$B$1:$DH$127,$DF108,FALSE)</f>
        <v>114.75058045451347</v>
      </c>
      <c r="BO108" s="157">
        <f>HLOOKUP(BO$1,[5]DatosVinculos!$B$1:$DH$127,$DF108,FALSE)</f>
        <v>114.952441584307</v>
      </c>
      <c r="BP108" s="157">
        <f>HLOOKUP(BP$1,[5]DatosVinculos!$B$1:$DH$127,$DF108,FALSE)</f>
        <v>490857.27035503706</v>
      </c>
      <c r="BQ108" s="157">
        <f>HLOOKUP(BQ$1,[5]DatosVinculos!$B$1:$DH$127,$DF108,FALSE)</f>
        <v>491720.75185155403</v>
      </c>
      <c r="BR108" s="157">
        <f>HLOOKUP(BR$1,[5]DatosVinculos!$B$1:$DH$127,$DF108,FALSE)</f>
        <v>108.73</v>
      </c>
      <c r="BS108" s="157">
        <f>HLOOKUP(BS$1,[5]DatosVinculos!$B$1:$DH$127,$DF108,FALSE)</f>
        <v>108.879586672153</v>
      </c>
      <c r="BT108" s="157">
        <f>HLOOKUP(BT$1,[5]DatosVinculos!$B$1:$DH$127,$DF108,FALSE)</f>
        <v>465103.62557040941</v>
      </c>
      <c r="BU108" s="157">
        <f>HLOOKUP(BU$1,[5]DatosVinculos!$B$1:$DH$127,$DF108,FALSE)</f>
        <v>465743.49776314298</v>
      </c>
      <c r="BV108" s="157">
        <f>HLOOKUP(BV$1,[5]DatosVinculos!$B$1:$DH$127,$DF108,FALSE)</f>
        <v>116.71708998803911</v>
      </c>
      <c r="BW108" s="157">
        <f>HLOOKUP(BW$1,[5]DatosVinculos!$B$1:$DH$127,$DF108,FALSE)</f>
        <v>116.774206678238</v>
      </c>
      <c r="BX108" s="157">
        <f>HLOOKUP(BX$1,[5]DatosVinculos!$B$1:$DH$127,$DF108,FALSE)</f>
        <v>1207678.529049828</v>
      </c>
      <c r="BY108" s="157">
        <f>HLOOKUP(BY$1,[5]DatosVinculos!$B$1:$DH$127,$DF108,FALSE)</f>
        <v>1208269.5187706901</v>
      </c>
      <c r="BZ108" s="157">
        <f>HLOOKUP(BZ$1,[5]DatosVinculos!$B$1:$DH$127,$DF108,FALSE)</f>
        <v>110.59333333333333</v>
      </c>
      <c r="CA108" s="157">
        <f>HLOOKUP(CA$1,[5]DatosVinculos!$B$1:$DH$127,$DF108,FALSE)</f>
        <v>110.655774926234</v>
      </c>
      <c r="CB108" s="157">
        <f>HLOOKUP(CB$1,[5]DatosVinculos!$B$1:$DH$127,$DF108,FALSE)</f>
        <v>1144315.6622256802</v>
      </c>
      <c r="CC108" s="157">
        <f>HLOOKUP(CC$1,[5]DatosVinculos!$B$1:$DH$127,$DF108,FALSE)</f>
        <v>1144961.74902838</v>
      </c>
      <c r="CD108" s="157">
        <f>HLOOKUP(CD$1,[5]DatosVinculos!$B$1:$DH$127,$DF108,FALSE)</f>
        <v>114.64025627550897</v>
      </c>
      <c r="CE108" s="157">
        <f>HLOOKUP(CE$1,[5]DatosVinculos!$B$1:$DH$127,$DF108,FALSE)</f>
        <v>114.808066224501</v>
      </c>
      <c r="CF108" s="157">
        <f>HLOOKUP(CF$1,[5]DatosVinculos!$B$1:$DH$127,$DF108,FALSE)</f>
        <v>458739.60894018755</v>
      </c>
      <c r="CG108" s="157">
        <f>HLOOKUP(CG$1,[5]DatosVinculos!$B$1:$DH$127,$DF108,FALSE)</f>
        <v>459411.11014536797</v>
      </c>
      <c r="CH108" s="157">
        <f>HLOOKUP(CH$1,[5]DatosVinculos!$B$1:$DH$127,$DF108,FALSE)</f>
        <v>108.62546416292061</v>
      </c>
      <c r="CI108" s="157">
        <f>HLOOKUP(CI$1,[5]DatosVinculos!$B$1:$DH$127,$DF108,FALSE)</f>
        <v>108.77681982285399</v>
      </c>
      <c r="CJ108" s="157">
        <f>HLOOKUP(CJ$1,[5]DatosVinculos!$B$1:$DH$127,$DF108,FALSE)</f>
        <v>434671.07079112571</v>
      </c>
      <c r="CK108" s="157">
        <f>HLOOKUP(CK$1,[5]DatosVinculos!$B$1:$DH$127,$DF108,FALSE)</f>
        <v>435276.72920896701</v>
      </c>
      <c r="CL108" s="157">
        <f>HLOOKUP(CL$1,[5]DatosVinculos!$B$1:$DH$127,$DF108,FALSE)</f>
        <v>7482.8540736008399</v>
      </c>
      <c r="CM108" s="157">
        <f>HLOOKUP(CM$1,[5]DatosVinculos!$B$1:$DH$127,$DF108,FALSE)</f>
        <v>7495.8155001004698</v>
      </c>
      <c r="CN108" s="157">
        <f>HLOOKUP(CN$1,[5]DatosVinculos!$B$1:$DH$127,$DF108,FALSE)</f>
        <v>213.14525674834999</v>
      </c>
      <c r="CO108" s="157">
        <f>HLOOKUP(CO$1,[5]DatosVinculos!$B$1:$DH$127,$DF108,FALSE)</f>
        <v>211.883059295121</v>
      </c>
      <c r="CP108" s="157">
        <f>HLOOKUP(CP$1,[5]DatosVinculos!$B$1:$DH$127,$DF108,FALSE)</f>
        <v>39.655538999999997</v>
      </c>
      <c r="CQ108" s="157">
        <f>HLOOKUP(CQ$1,[5]DatosVinculos!$B$1:$DH$127,$DF108,FALSE)</f>
        <v>39.178554871941401</v>
      </c>
      <c r="CR108" s="157">
        <f>HLOOKUP(CR$1,[5]DatosVinculos!$B$1:$DH$127,$DF108,FALSE)</f>
        <v>44.578494999999997</v>
      </c>
      <c r="CS108" s="157">
        <f>HLOOKUP(CS$1,[5]DatosVinculos!$B$1:$DH$127,$DF108,FALSE)</f>
        <v>44.2331389692635</v>
      </c>
      <c r="CT108" s="157">
        <f>HLOOKUP(CT$1,[5]DatosVinculos!$B$1:$DH$127,$DF108,FALSE)</f>
        <v>7159.8605950000001</v>
      </c>
      <c r="CU108" s="157">
        <f>HLOOKUP(CU$1,[5]DatosVinculos!$B$1:$DH$127,$DF108,FALSE)</f>
        <v>7174.6716825089698</v>
      </c>
      <c r="CV108" s="157">
        <f>HLOOKUP(CV$1,[5]DatosVinculos!$B$1:$DH$127,$DF108,FALSE)</f>
        <v>39.479701980000002</v>
      </c>
      <c r="CW108" s="157">
        <f>HLOOKUP(CW$1,[5]DatosVinculos!$B$1:$DH$127,$DF108,FALSE)</f>
        <v>39.007098373897598</v>
      </c>
      <c r="CX108" s="157">
        <f>HLOOKUP(CX$1,[5]DatosVinculos!$B$1:$DH$127,$DF108,FALSE)</f>
        <v>13453.900999998399</v>
      </c>
      <c r="CY108" s="157">
        <f>HLOOKUP(CY$1,[5]DatosVinculos!$B$1:$DH$127,$DF108,FALSE)</f>
        <v>8059.9014788316599</v>
      </c>
      <c r="CZ108" s="157">
        <f>HLOOKUP(CZ$1,[5]DatosVinculos!$B$1:$DH$127,$DF108,FALSE)</f>
        <v>8066.6128667579496</v>
      </c>
      <c r="DA108" s="157">
        <f>HLOOKUP(DA$1,[5]DatosVinculos!$B$1:$DH$127,$DF108,FALSE)</f>
        <v>7.1594846009763797</v>
      </c>
      <c r="DB108" s="157">
        <f>HLOOKUP(DB$1,[5]DatosVinculos!$B$1:$DH$127,$DF108,FALSE)</f>
        <v>7.0615095494554199</v>
      </c>
      <c r="DC108" s="157">
        <f>HLOOKUP(DC$1,[5]DatosVinculos!$B$1:$DH$127,$DF108,FALSE)</f>
        <v>0.95741451516914244</v>
      </c>
      <c r="DD108" s="157">
        <f>HLOOKUP(DD$1,[5]DatosVinculos!$B$1:$DH$127,$DF108,FALSE)</f>
        <v>0.98132406993628396</v>
      </c>
      <c r="DF108">
        <v>108</v>
      </c>
    </row>
    <row r="109" spans="1:110">
      <c r="A109" t="s">
        <v>113</v>
      </c>
      <c r="B109" s="157">
        <f>HLOOKUP(B$1,[5]DatosVinculos!$B$1:$DH$127,$DF109,FALSE)</f>
        <v>25490108.410264507</v>
      </c>
      <c r="C109" s="157">
        <f>HLOOKUP(C$1,[5]DatosVinculos!$B$1:$DH$127,$DF109,FALSE)</f>
        <v>25944039.670703702</v>
      </c>
      <c r="D109" s="157">
        <f>HLOOKUP(D$1,[5]DatosVinculos!$B$1:$DH$127,$DF109,FALSE)</f>
        <v>29273074.314484805</v>
      </c>
      <c r="E109" s="157">
        <f>HLOOKUP(E$1,[5]DatosVinculos!$B$1:$DH$127,$DF109,FALSE)</f>
        <v>19309258.059999999</v>
      </c>
      <c r="F109" s="157">
        <f>HLOOKUP(F$1,[5]DatosVinculos!$B$1:$DH$127,$DF109,FALSE)</f>
        <v>19674623.1208039</v>
      </c>
      <c r="G109" s="157">
        <f>HLOOKUP(G$1,[5]DatosVinculos!$B$1:$DH$127,$DF109,FALSE)</f>
        <v>3894737.7179999999</v>
      </c>
      <c r="H109" s="157">
        <f>HLOOKUP(H$1,[5]DatosVinculos!$B$1:$DH$127,$DF109,FALSE)</f>
        <v>3941725.1154806199</v>
      </c>
      <c r="I109" s="157">
        <f>HLOOKUP(I$1,[5]DatosVinculos!$B$1:$DH$127,$DF109,FALSE)</f>
        <v>2959990.3911156855</v>
      </c>
      <c r="J109" s="157">
        <f>HLOOKUP(J$1,[5]DatosVinculos!$B$1:$DH$127,$DF109,FALSE)</f>
        <v>2989698.3844138701</v>
      </c>
      <c r="K109" s="157">
        <f>HLOOKUP(K$1,[5]DatosVinculos!$B$1:$DH$127,$DF109,FALSE)</f>
        <v>2642785.7461458663</v>
      </c>
      <c r="L109" s="157">
        <f>HLOOKUP(L$1,[5]DatosVinculos!$B$1:$DH$127,$DF109,FALSE)</f>
        <v>2672064.9650119701</v>
      </c>
      <c r="M109" s="157">
        <f>HLOOKUP(M$1,[5]DatosVinculos!$B$1:$DH$127,$DF109,FALSE)</f>
        <v>20391122.524932764</v>
      </c>
      <c r="N109" s="157">
        <f>HLOOKUP(N$1,[5]DatosVinculos!$B$1:$DH$127,$DF109,FALSE)</f>
        <v>20272530.695900399</v>
      </c>
      <c r="O109" s="157">
        <f>HLOOKUP(O$1,[5]DatosVinculos!$B$1:$DH$127,$DF109,FALSE)</f>
        <v>3149132.6467913133</v>
      </c>
      <c r="P109" s="157">
        <f>HLOOKUP(P$1,[5]DatosVinculos!$B$1:$DH$127,$DF109,FALSE)</f>
        <v>3088369.1541224802</v>
      </c>
      <c r="Q109" s="157">
        <f>HLOOKUP(Q$1,[5]DatosVinculos!$B$1:$DH$127,$DF109,FALSE)</f>
        <v>17261171.821155638</v>
      </c>
      <c r="R109" s="157">
        <f>HLOOKUP(R$1,[5]DatosVinculos!$B$1:$DH$127,$DF109,FALSE)</f>
        <v>17202712.900938801</v>
      </c>
      <c r="S109" s="157">
        <f>HLOOKUP(S$1,[5]DatosVinculos!$B$1:$DH$127,$DF109,FALSE)</f>
        <v>1785920.8868730164</v>
      </c>
      <c r="T109" s="157">
        <f>HLOOKUP(T$1,[5]DatosVinculos!$B$1:$DH$127,$DF109,FALSE)</f>
        <v>1853017.0121523</v>
      </c>
      <c r="U109" s="157">
        <f>HLOOKUP(U$1,[5]DatosVinculos!$B$1:$DH$127,$DF109,FALSE)</f>
        <v>15483765.8546464</v>
      </c>
      <c r="V109" s="157">
        <f>HLOOKUP(V$1,[5]DatosVinculos!$B$1:$DH$127,$DF109,FALSE)</f>
        <v>15346946.7449924</v>
      </c>
      <c r="W109" s="157">
        <f>HLOOKUP(W$1,[5]DatosVinculos!$B$1:$DH$127,$DF109,FALSE)</f>
        <v>6352142.0781684918</v>
      </c>
      <c r="X109" s="157">
        <f>HLOOKUP(X$1,[5]DatosVinculos!$B$1:$DH$127,$DF109,FALSE)</f>
        <v>6419753.7155169901</v>
      </c>
      <c r="Y109" s="157">
        <f>HLOOKUP(Y$1,[5]DatosVinculos!$B$1:$DH$127,$DF109,FALSE)</f>
        <v>162350.13716148451</v>
      </c>
      <c r="Z109" s="157">
        <f>HLOOKUP(Z$1,[5]DatosVinculos!$B$1:$DH$127,$DF109,FALSE)</f>
        <v>-2335462.8981866613</v>
      </c>
      <c r="AA109" s="157">
        <f>HLOOKUP(AA$1,[5]DatosVinculos!$B$1:$DH$127,$DF109,FALSE)</f>
        <v>-3292.8957486807399</v>
      </c>
      <c r="AB109" s="157">
        <f>HLOOKUP(AB$1,[5]DatosVinculos!$B$1:$DH$127,$DF109,FALSE)</f>
        <v>95.366666666666674</v>
      </c>
      <c r="AC109" s="157">
        <f>HLOOKUP(AC$1,[5]DatosVinculos!$B$1:$DH$127,$DF109,FALSE)</f>
        <v>95.411841511513103</v>
      </c>
      <c r="AD109" s="157">
        <f>HLOOKUP(AD$1,[5]DatosVinculos!$B$1:$DH$127,$DF109,FALSE)</f>
        <v>96.458955176716543</v>
      </c>
      <c r="AE109" s="157">
        <f>HLOOKUP(AE$1,[5]DatosVinculos!$B$1:$DH$127,$DF109,FALSE)</f>
        <v>96.567061985876194</v>
      </c>
      <c r="AF109" s="157">
        <f>HLOOKUP(AF$1,[5]DatosVinculos!$B$1:$DH$127,$DF109,FALSE)</f>
        <v>102.55896895463967</v>
      </c>
      <c r="AG109" s="157">
        <f>HLOOKUP(AG$1,[5]DatosVinculos!$B$1:$DH$127,$DF109,FALSE)</f>
        <v>102.81613596010401</v>
      </c>
      <c r="AH109" s="157">
        <f>HLOOKUP(AH$1,[5]DatosVinculos!$B$1:$DH$127,$DF109,FALSE)</f>
        <v>92.584282200000004</v>
      </c>
      <c r="AI109" s="157">
        <f>HLOOKUP(AI$1,[5]DatosVinculos!$B$1:$DH$127,$DF109,FALSE)</f>
        <v>92.546367925239693</v>
      </c>
      <c r="AJ109" s="157">
        <f>HLOOKUP(AJ$1,[5]DatosVinculos!$B$1:$DH$127,$DF109,FALSE)</f>
        <v>3</v>
      </c>
      <c r="AK109" s="157">
        <f>HLOOKUP(AK$1,[5]DatosVinculos!$B$1:$DH$127,$DF109,FALSE)</f>
        <v>3</v>
      </c>
      <c r="AL109" s="157">
        <f>HLOOKUP(AL$1,[5]DatosVinculos!$B$1:$DH$127,$DF109,FALSE)</f>
        <v>5.25</v>
      </c>
      <c r="AM109" s="157">
        <f>HLOOKUP(AM$1,[5]DatosVinculos!$B$1:$DH$127,$DF109,FALSE)</f>
        <v>91.136503424909606</v>
      </c>
      <c r="AN109" s="157">
        <f>HLOOKUP(AN$1,[5]DatosVinculos!$B$1:$DH$127,$DF109,FALSE)</f>
        <v>471.07249999999999</v>
      </c>
      <c r="AO109" s="157">
        <f>HLOOKUP(AO$1,[5]DatosVinculos!$B$1:$DH$127,$DF109,FALSE)</f>
        <v>4.0786507000513996</v>
      </c>
      <c r="AP109" s="157">
        <f>HLOOKUP(AP$1,[5]DatosVinculos!$B$1:$DH$127,$DF109,FALSE)</f>
        <v>89.736666666666693</v>
      </c>
      <c r="AQ109" s="157">
        <f>HLOOKUP(AQ$1,[5]DatosVinculos!$B$1:$DH$127,$DF109,FALSE)</f>
        <v>264.033724115111</v>
      </c>
      <c r="AR109" s="157">
        <f>HLOOKUP(AR$1,[5]DatosVinculos!$B$1:$DH$127,$DF109,FALSE)</f>
        <v>158.1451246</v>
      </c>
      <c r="AS109" s="157">
        <f>HLOOKUP(AS$1,[5]DatosVinculos!$B$1:$DH$127,$DF109,FALSE)</f>
        <v>0.29852876923076899</v>
      </c>
      <c r="AT109" s="157">
        <f>HLOOKUP(AT$1,[5]DatosVinculos!$B$1:$DH$127,$DF109,FALSE)</f>
        <v>8.3333333333333329E-2</v>
      </c>
      <c r="AU109" s="157">
        <f>HLOOKUP(AU$1,[5]DatosVinculos!$B$1:$DH$127,$DF109,FALSE)</f>
        <v>149.666666666667</v>
      </c>
      <c r="AV109" s="157">
        <f>HLOOKUP(AV$1,[5]DatosVinculos!$B$1:$DH$127,$DF109,FALSE)</f>
        <v>149.666666666667</v>
      </c>
      <c r="AW109" s="157">
        <f>HLOOKUP(AW$1,[5]DatosVinculos!$B$1:$DH$127,$DF109,FALSE)</f>
        <v>120.01195453285</v>
      </c>
      <c r="AX109" s="157">
        <f>HLOOKUP(AX$1,[5]DatosVinculos!$B$1:$DH$127,$DF109,FALSE)</f>
        <v>118.11254806011884</v>
      </c>
      <c r="AY109" s="157">
        <f>HLOOKUP(AY$1,[5]DatosVinculos!$B$1:$DH$127,$DF109,FALSE)</f>
        <v>118.133620873436</v>
      </c>
      <c r="AZ109" s="157">
        <f>HLOOKUP(AZ$1,[5]DatosVinculos!$B$1:$DH$127,$DF109,FALSE)</f>
        <v>847904.16538650519</v>
      </c>
      <c r="BA109" s="157">
        <f>HLOOKUP(BA$1,[5]DatosVinculos!$B$1:$DH$127,$DF109,FALSE)</f>
        <v>848055.44250877097</v>
      </c>
      <c r="BB109" s="157">
        <f>HLOOKUP(BB$1,[5]DatosVinculos!$B$1:$DH$127,$DF109,FALSE)</f>
        <v>112.64</v>
      </c>
      <c r="BC109" s="157">
        <f>HLOOKUP(BC$1,[5]DatosVinculos!$B$1:$DH$127,$DF109,FALSE)</f>
        <v>112.675350512107</v>
      </c>
      <c r="BD109" s="157">
        <f>HLOOKUP(BD$1,[5]DatosVinculos!$B$1:$DH$127,$DF109,FALSE)</f>
        <v>808617.93905693048</v>
      </c>
      <c r="BE109" s="157">
        <f>HLOOKUP(BE$1,[5]DatosVinculos!$B$1:$DH$127,$DF109,FALSE)</f>
        <v>808871.71265685803</v>
      </c>
      <c r="BF109" s="157">
        <f>HLOOKUP(BF$1,[5]DatosVinculos!$B$1:$DH$127,$DF109,FALSE)</f>
        <v>118.09338659850937</v>
      </c>
      <c r="BG109" s="157">
        <f>HLOOKUP(BG$1,[5]DatosVinculos!$B$1:$DH$127,$DF109,FALSE)</f>
        <v>118.082083932977</v>
      </c>
      <c r="BH109" s="157">
        <f>HLOOKUP(BH$1,[5]DatosVinculos!$B$1:$DH$127,$DF109,FALSE)</f>
        <v>789372.1157069878</v>
      </c>
      <c r="BI109" s="157">
        <f>HLOOKUP(BI$1,[5]DatosVinculos!$B$1:$DH$127,$DF109,FALSE)</f>
        <v>789296.565248064</v>
      </c>
      <c r="BJ109" s="157">
        <f>HLOOKUP(BJ$1,[5]DatosVinculos!$B$1:$DH$127,$DF109,FALSE)</f>
        <v>112.62172635277844</v>
      </c>
      <c r="BK109" s="157">
        <f>HLOOKUP(BK$1,[5]DatosVinculos!$B$1:$DH$127,$DF109,FALSE)</f>
        <v>112.621597704045</v>
      </c>
      <c r="BL109" s="157">
        <f>HLOOKUP(BL$1,[5]DatosVinculos!$B$1:$DH$127,$DF109,FALSE)</f>
        <v>752797.87434589746</v>
      </c>
      <c r="BM109" s="157">
        <f>HLOOKUP(BM$1,[5]DatosVinculos!$B$1:$DH$127,$DF109,FALSE)</f>
        <v>752797.014418885</v>
      </c>
      <c r="BN109" s="157">
        <f>HLOOKUP(BN$1,[5]DatosVinculos!$B$1:$DH$127,$DF109,FALSE)</f>
        <v>115.94547361062564</v>
      </c>
      <c r="BO109" s="157">
        <f>HLOOKUP(BO$1,[5]DatosVinculos!$B$1:$DH$127,$DF109,FALSE)</f>
        <v>115.944195153397</v>
      </c>
      <c r="BP109" s="157">
        <f>HLOOKUP(BP$1,[5]DatosVinculos!$B$1:$DH$127,$DF109,FALSE)</f>
        <v>495968.54727104027</v>
      </c>
      <c r="BQ109" s="157">
        <f>HLOOKUP(BQ$1,[5]DatosVinculos!$B$1:$DH$127,$DF109,FALSE)</f>
        <v>495963.07853914303</v>
      </c>
      <c r="BR109" s="157">
        <f>HLOOKUP(BR$1,[5]DatosVinculos!$B$1:$DH$127,$DF109,FALSE)</f>
        <v>110.57333333333332</v>
      </c>
      <c r="BS109" s="157">
        <f>HLOOKUP(BS$1,[5]DatosVinculos!$B$1:$DH$127,$DF109,FALSE)</f>
        <v>110.627197808156</v>
      </c>
      <c r="BT109" s="157">
        <f>HLOOKUP(BT$1,[5]DatosVinculos!$B$1:$DH$127,$DF109,FALSE)</f>
        <v>472988.67124748213</v>
      </c>
      <c r="BU109" s="157">
        <f>HLOOKUP(BU$1,[5]DatosVinculos!$B$1:$DH$127,$DF109,FALSE)</f>
        <v>473219.08201357198</v>
      </c>
      <c r="BV109" s="157">
        <f>HLOOKUP(BV$1,[5]DatosVinculos!$B$1:$DH$127,$DF109,FALSE)</f>
        <v>117.64068507514853</v>
      </c>
      <c r="BW109" s="157">
        <f>HLOOKUP(BW$1,[5]DatosVinculos!$B$1:$DH$127,$DF109,FALSE)</f>
        <v>118.14445933517599</v>
      </c>
      <c r="BX109" s="157">
        <f>HLOOKUP(BX$1,[5]DatosVinculos!$B$1:$DH$127,$DF109,FALSE)</f>
        <v>1217235.0212169325</v>
      </c>
      <c r="BY109" s="157">
        <f>HLOOKUP(BY$1,[5]DatosVinculos!$B$1:$DH$127,$DF109,FALSE)</f>
        <v>1222447.60283479</v>
      </c>
      <c r="BZ109" s="157">
        <f>HLOOKUP(BZ$1,[5]DatosVinculos!$B$1:$DH$127,$DF109,FALSE)</f>
        <v>112.19</v>
      </c>
      <c r="CA109" s="157">
        <f>HLOOKUP(CA$1,[5]DatosVinculos!$B$1:$DH$127,$DF109,FALSE)</f>
        <v>112.555547167098</v>
      </c>
      <c r="CB109" s="157">
        <f>HLOOKUP(CB$1,[5]DatosVinculos!$B$1:$DH$127,$DF109,FALSE)</f>
        <v>1160836.4652338815</v>
      </c>
      <c r="CC109" s="157">
        <f>HLOOKUP(CC$1,[5]DatosVinculos!$B$1:$DH$127,$DF109,FALSE)</f>
        <v>1164618.8030634101</v>
      </c>
      <c r="CD109" s="157">
        <f>HLOOKUP(CD$1,[5]DatosVinculos!$B$1:$DH$127,$DF109,FALSE)</f>
        <v>115.83110361432607</v>
      </c>
      <c r="CE109" s="157">
        <f>HLOOKUP(CE$1,[5]DatosVinculos!$B$1:$DH$127,$DF109,FALSE)</f>
        <v>115.79936016280401</v>
      </c>
      <c r="CF109" s="157">
        <f>HLOOKUP(CF$1,[5]DatosVinculos!$B$1:$DH$127,$DF109,FALSE)</f>
        <v>463504.85336884222</v>
      </c>
      <c r="CG109" s="157">
        <f>HLOOKUP(CG$1,[5]DatosVinculos!$B$1:$DH$127,$DF109,FALSE)</f>
        <v>463377.83011464</v>
      </c>
      <c r="CH109" s="157">
        <f>HLOOKUP(CH$1,[5]DatosVinculos!$B$1:$DH$127,$DF109,FALSE)</f>
        <v>110.46426248019563</v>
      </c>
      <c r="CI109" s="157">
        <f>HLOOKUP(CI$1,[5]DatosVinculos!$B$1:$DH$127,$DF109,FALSE)</f>
        <v>110.502073210662</v>
      </c>
      <c r="CJ109" s="157">
        <f>HLOOKUP(CJ$1,[5]DatosVinculos!$B$1:$DH$127,$DF109,FALSE)</f>
        <v>442029.12849608593</v>
      </c>
      <c r="CK109" s="157">
        <f>HLOOKUP(CK$1,[5]DatosVinculos!$B$1:$DH$127,$DF109,FALSE)</f>
        <v>442180.43031888799</v>
      </c>
      <c r="CL109" s="157">
        <f>HLOOKUP(CL$1,[5]DatosVinculos!$B$1:$DH$127,$DF109,FALSE)</f>
        <v>7488.7436519279699</v>
      </c>
      <c r="CM109" s="157">
        <f>HLOOKUP(CM$1,[5]DatosVinculos!$B$1:$DH$127,$DF109,FALSE)</f>
        <v>7503.0449038551396</v>
      </c>
      <c r="CN109" s="157">
        <f>HLOOKUP(CN$1,[5]DatosVinculos!$B$1:$DH$127,$DF109,FALSE)</f>
        <v>226.22</v>
      </c>
      <c r="CO109" s="157">
        <f>HLOOKUP(CO$1,[5]DatosVinculos!$B$1:$DH$127,$DF109,FALSE)</f>
        <v>228.64336775766</v>
      </c>
      <c r="CP109" s="157">
        <f>HLOOKUP(CP$1,[5]DatosVinculos!$B$1:$DH$127,$DF109,FALSE)</f>
        <v>39.054926999999999</v>
      </c>
      <c r="CQ109" s="157">
        <f>HLOOKUP(CQ$1,[5]DatosVinculos!$B$1:$DH$127,$DF109,FALSE)</f>
        <v>39.7454723857213</v>
      </c>
      <c r="CR109" s="157">
        <f>HLOOKUP(CR$1,[5]DatosVinculos!$B$1:$DH$127,$DF109,FALSE)</f>
        <v>44.511682999999998</v>
      </c>
      <c r="CS109" s="157">
        <f>HLOOKUP(CS$1,[5]DatosVinculos!$B$1:$DH$127,$DF109,FALSE)</f>
        <v>44.294120564416197</v>
      </c>
      <c r="CT109" s="157">
        <f>HLOOKUP(CT$1,[5]DatosVinculos!$B$1:$DH$127,$DF109,FALSE)</f>
        <v>7151.9510760000003</v>
      </c>
      <c r="CU109" s="157">
        <f>HLOOKUP(CU$1,[5]DatosVinculos!$B$1:$DH$127,$DF109,FALSE)</f>
        <v>7167.7269947594796</v>
      </c>
      <c r="CV109" s="157">
        <f>HLOOKUP(CV$1,[5]DatosVinculos!$B$1:$DH$127,$DF109,FALSE)</f>
        <v>38.848156150000001</v>
      </c>
      <c r="CW109" s="157">
        <f>HLOOKUP(CW$1,[5]DatosVinculos!$B$1:$DH$127,$DF109,FALSE)</f>
        <v>39.563857229924103</v>
      </c>
      <c r="CX109" s="157">
        <f>HLOOKUP(CX$1,[5]DatosVinculos!$B$1:$DH$127,$DF109,FALSE)</f>
        <v>13505.2</v>
      </c>
      <c r="CY109" s="157">
        <f>HLOOKUP(CY$1,[5]DatosVinculos!$B$1:$DH$127,$DF109,FALSE)</f>
        <v>8089.09</v>
      </c>
      <c r="CZ109" s="157">
        <f>HLOOKUP(CZ$1,[5]DatosVinculos!$B$1:$DH$127,$DF109,FALSE)</f>
        <v>8102.1210171134198</v>
      </c>
      <c r="DA109" s="157">
        <f>HLOOKUP(DA$1,[5]DatosVinculos!$B$1:$DH$127,$DF109,FALSE)</f>
        <v>7.4216270229310997</v>
      </c>
      <c r="DB109" s="157">
        <f>HLOOKUP(DB$1,[5]DatosVinculos!$B$1:$DH$127,$DF109,FALSE)</f>
        <v>7.3555554567087604</v>
      </c>
      <c r="DC109" s="157">
        <f>HLOOKUP(DC$1,[5]DatosVinculos!$B$1:$DH$127,$DF109,FALSE)</f>
        <v>0.92429020652096427</v>
      </c>
      <c r="DD109" s="157">
        <f>HLOOKUP(DD$1,[5]DatosVinculos!$B$1:$DH$127,$DF109,FALSE)</f>
        <v>1.02160648591448</v>
      </c>
      <c r="DF109">
        <v>109</v>
      </c>
    </row>
    <row r="110" spans="1:110">
      <c r="A110" t="s">
        <v>114</v>
      </c>
      <c r="B110" s="157">
        <f>HLOOKUP(B$1,[5]DatosVinculos!$B$1:$DH$127,$DF110,FALSE)</f>
        <v>27640173.660514452</v>
      </c>
      <c r="C110" s="157">
        <f>HLOOKUP(C$1,[5]DatosVinculos!$B$1:$DH$127,$DF110,FALSE)</f>
        <v>26564450.0684972</v>
      </c>
      <c r="D110" s="157">
        <f>HLOOKUP(D$1,[5]DatosVinculos!$B$1:$DH$127,$DF110,FALSE)</f>
        <v>32576314.269797593</v>
      </c>
      <c r="E110" s="157">
        <f>HLOOKUP(E$1,[5]DatosVinculos!$B$1:$DH$127,$DF110,FALSE)</f>
        <v>20561681.75</v>
      </c>
      <c r="F110" s="157">
        <f>HLOOKUP(F$1,[5]DatosVinculos!$B$1:$DH$127,$DF110,FALSE)</f>
        <v>19973255.340489499</v>
      </c>
      <c r="G110" s="157">
        <f>HLOOKUP(G$1,[5]DatosVinculos!$B$1:$DH$127,$DF110,FALSE)</f>
        <v>4519841.1710000001</v>
      </c>
      <c r="H110" s="157">
        <f>HLOOKUP(H$1,[5]DatosVinculos!$B$1:$DH$127,$DF110,FALSE)</f>
        <v>4241136.8016814496</v>
      </c>
      <c r="I110" s="157">
        <f>HLOOKUP(I$1,[5]DatosVinculos!$B$1:$DH$127,$DF110,FALSE)</f>
        <v>3482655.807020721</v>
      </c>
      <c r="J110" s="157">
        <f>HLOOKUP(J$1,[5]DatosVinculos!$B$1:$DH$127,$DF110,FALSE)</f>
        <v>3280565.3969422998</v>
      </c>
      <c r="K110" s="157">
        <f>HLOOKUP(K$1,[5]DatosVinculos!$B$1:$DH$127,$DF110,FALSE)</f>
        <v>3159596.1937262802</v>
      </c>
      <c r="L110" s="157">
        <f>HLOOKUP(L$1,[5]DatosVinculos!$B$1:$DH$127,$DF110,FALSE)</f>
        <v>2978518.0218203501</v>
      </c>
      <c r="M110" s="157">
        <f>HLOOKUP(M$1,[5]DatosVinculos!$B$1:$DH$127,$DF110,FALSE)</f>
        <v>21988890.896822784</v>
      </c>
      <c r="N110" s="157">
        <f>HLOOKUP(N$1,[5]DatosVinculos!$B$1:$DH$127,$DF110,FALSE)</f>
        <v>20487182.770787202</v>
      </c>
      <c r="O110" s="157">
        <f>HLOOKUP(O$1,[5]DatosVinculos!$B$1:$DH$127,$DF110,FALSE)</f>
        <v>3640718.4794064295</v>
      </c>
      <c r="P110" s="157">
        <f>HLOOKUP(P$1,[5]DatosVinculos!$B$1:$DH$127,$DF110,FALSE)</f>
        <v>3126399.8669213401</v>
      </c>
      <c r="Q110" s="157">
        <f>HLOOKUP(Q$1,[5]DatosVinculos!$B$1:$DH$127,$DF110,FALSE)</f>
        <v>18348106.057670433</v>
      </c>
      <c r="R110" s="157">
        <f>HLOOKUP(R$1,[5]DatosVinculos!$B$1:$DH$127,$DF110,FALSE)</f>
        <v>17393837.196766499</v>
      </c>
      <c r="S110" s="157">
        <f>HLOOKUP(S$1,[5]DatosVinculos!$B$1:$DH$127,$DF110,FALSE)</f>
        <v>2188485.0300765801</v>
      </c>
      <c r="T110" s="157">
        <f>HLOOKUP(T$1,[5]DatosVinculos!$B$1:$DH$127,$DF110,FALSE)</f>
        <v>1920550.5068628599</v>
      </c>
      <c r="U110" s="157">
        <f>HLOOKUP(U$1,[5]DatosVinculos!$B$1:$DH$127,$DF110,FALSE)</f>
        <v>16181066.2673831</v>
      </c>
      <c r="V110" s="157">
        <f>HLOOKUP(V$1,[5]DatosVinculos!$B$1:$DH$127,$DF110,FALSE)</f>
        <v>15482379.5007487</v>
      </c>
      <c r="W110" s="157">
        <f>HLOOKUP(W$1,[5]DatosVinculos!$B$1:$DH$127,$DF110,FALSE)</f>
        <v>7322375.9033963559</v>
      </c>
      <c r="X110" s="157">
        <f>HLOOKUP(X$1,[5]DatosVinculos!$B$1:$DH$127,$DF110,FALSE)</f>
        <v>6908526.0972307101</v>
      </c>
      <c r="Y110" s="157">
        <f>HLOOKUP(Y$1,[5]DatosVinculos!$B$1:$DH$127,$DF110,FALSE)</f>
        <v>1244185.852728006</v>
      </c>
      <c r="Z110" s="157">
        <f>HLOOKUP(Z$1,[5]DatosVinculos!$B$1:$DH$127,$DF110,FALSE)</f>
        <v>-1478768.1977307033</v>
      </c>
      <c r="AA110" s="157">
        <f>HLOOKUP(AA$1,[5]DatosVinculos!$B$1:$DH$127,$DF110,FALSE)</f>
        <v>-980.05574355092403</v>
      </c>
      <c r="AB110" s="157">
        <f>HLOOKUP(AB$1,[5]DatosVinculos!$B$1:$DH$127,$DF110,FALSE)</f>
        <v>96.59666666666665</v>
      </c>
      <c r="AC110" s="157">
        <f>HLOOKUP(AC$1,[5]DatosVinculos!$B$1:$DH$127,$DF110,FALSE)</f>
        <v>96.525192257945207</v>
      </c>
      <c r="AD110" s="157">
        <f>HLOOKUP(AD$1,[5]DatosVinculos!$B$1:$DH$127,$DF110,FALSE)</f>
        <v>97.138559920494231</v>
      </c>
      <c r="AE110" s="157">
        <f>HLOOKUP(AE$1,[5]DatosVinculos!$B$1:$DH$127,$DF110,FALSE)</f>
        <v>97.271980534023101</v>
      </c>
      <c r="AF110" s="157">
        <f>HLOOKUP(AF$1,[5]DatosVinculos!$B$1:$DH$127,$DF110,FALSE)</f>
        <v>102.65720586504233</v>
      </c>
      <c r="AG110" s="157">
        <f>HLOOKUP(AG$1,[5]DatosVinculos!$B$1:$DH$127,$DF110,FALSE)</f>
        <v>102.68266062879501</v>
      </c>
      <c r="AH110" s="157">
        <f>HLOOKUP(AH$1,[5]DatosVinculos!$B$1:$DH$127,$DF110,FALSE)</f>
        <v>93.635107673333323</v>
      </c>
      <c r="AI110" s="157">
        <f>HLOOKUP(AI$1,[5]DatosVinculos!$B$1:$DH$127,$DF110,FALSE)</f>
        <v>93.890213498140398</v>
      </c>
      <c r="AJ110" s="157">
        <f>HLOOKUP(AJ$1,[5]DatosVinculos!$B$1:$DH$127,$DF110,FALSE)</f>
        <v>3</v>
      </c>
      <c r="AK110" s="157">
        <f>HLOOKUP(AK$1,[5]DatosVinculos!$B$1:$DH$127,$DF110,FALSE)</f>
        <v>3</v>
      </c>
      <c r="AL110" s="157">
        <f>HLOOKUP(AL$1,[5]DatosVinculos!$B$1:$DH$127,$DF110,FALSE)</f>
        <v>5.25</v>
      </c>
      <c r="AM110" s="157">
        <f>HLOOKUP(AM$1,[5]DatosVinculos!$B$1:$DH$127,$DF110,FALSE)</f>
        <v>95.324461766536103</v>
      </c>
      <c r="AN110" s="157">
        <f>HLOOKUP(AN$1,[5]DatosVinculos!$B$1:$DH$127,$DF110,FALSE)</f>
        <v>512.47442622950803</v>
      </c>
      <c r="AO110" s="157">
        <f>HLOOKUP(AO$1,[5]DatosVinculos!$B$1:$DH$127,$DF110,FALSE)</f>
        <v>3.3969608999365</v>
      </c>
      <c r="AP110" s="157">
        <f>HLOOKUP(AP$1,[5]DatosVinculos!$B$1:$DH$127,$DF110,FALSE)</f>
        <v>94.03</v>
      </c>
      <c r="AQ110" s="157">
        <f>HLOOKUP(AQ$1,[5]DatosVinculos!$B$1:$DH$127,$DF110,FALSE)</f>
        <v>257.140392289548</v>
      </c>
      <c r="AR110" s="157">
        <f>HLOOKUP(AR$1,[5]DatosVinculos!$B$1:$DH$127,$DF110,FALSE)</f>
        <v>159.31704149999999</v>
      </c>
      <c r="AS110" s="157">
        <f>HLOOKUP(AS$1,[5]DatosVinculos!$B$1:$DH$127,$DF110,FALSE)</f>
        <v>0.47789238095238101</v>
      </c>
      <c r="AT110" s="157">
        <f>HLOOKUP(AT$1,[5]DatosVinculos!$B$1:$DH$127,$DF110,FALSE)</f>
        <v>7.3333333333333348E-2</v>
      </c>
      <c r="AU110" s="157">
        <f>HLOOKUP(AU$1,[5]DatosVinculos!$B$1:$DH$127,$DF110,FALSE)</f>
        <v>162.333333333333</v>
      </c>
      <c r="AV110" s="157">
        <f>HLOOKUP(AV$1,[5]DatosVinculos!$B$1:$DH$127,$DF110,FALSE)</f>
        <v>162.333333333333</v>
      </c>
      <c r="AW110" s="157">
        <f>HLOOKUP(AW$1,[5]DatosVinculos!$B$1:$DH$127,$DF110,FALSE)</f>
        <v>119.83875877917001</v>
      </c>
      <c r="AX110" s="157">
        <f>HLOOKUP(AX$1,[5]DatosVinculos!$B$1:$DH$127,$DF110,FALSE)</f>
        <v>118.54791400669453</v>
      </c>
      <c r="AY110" s="157">
        <f>HLOOKUP(AY$1,[5]DatosVinculos!$B$1:$DH$127,$DF110,FALSE)</f>
        <v>118.617216380229</v>
      </c>
      <c r="AZ110" s="157">
        <f>HLOOKUP(AZ$1,[5]DatosVinculos!$B$1:$DH$127,$DF110,FALSE)</f>
        <v>851029.56235432834</v>
      </c>
      <c r="BA110" s="157">
        <f>HLOOKUP(BA$1,[5]DatosVinculos!$B$1:$DH$127,$DF110,FALSE)</f>
        <v>851527.06894223695</v>
      </c>
      <c r="BB110" s="157">
        <f>HLOOKUP(BB$1,[5]DatosVinculos!$B$1:$DH$127,$DF110,FALSE)</f>
        <v>114.51333333333334</v>
      </c>
      <c r="BC110" s="157">
        <f>HLOOKUP(BC$1,[5]DatosVinculos!$B$1:$DH$127,$DF110,FALSE)</f>
        <v>114.50726515409001</v>
      </c>
      <c r="BD110" s="157">
        <f>HLOOKUP(BD$1,[5]DatosVinculos!$B$1:$DH$127,$DF110,FALSE)</f>
        <v>822066.18958220258</v>
      </c>
      <c r="BE110" s="157">
        <f>HLOOKUP(BE$1,[5]DatosVinculos!$B$1:$DH$127,$DF110,FALSE)</f>
        <v>822022.62745108397</v>
      </c>
      <c r="BF110" s="157">
        <f>HLOOKUP(BF$1,[5]DatosVinculos!$B$1:$DH$127,$DF110,FALSE)</f>
        <v>118.52524169944245</v>
      </c>
      <c r="BG110" s="157">
        <f>HLOOKUP(BG$1,[5]DatosVinculos!$B$1:$DH$127,$DF110,FALSE)</f>
        <v>118.57707739016401</v>
      </c>
      <c r="BH110" s="157">
        <f>HLOOKUP(BH$1,[5]DatosVinculos!$B$1:$DH$127,$DF110,FALSE)</f>
        <v>792258.76655612781</v>
      </c>
      <c r="BI110" s="157">
        <f>HLOOKUP(BI$1,[5]DatosVinculos!$B$1:$DH$127,$DF110,FALSE)</f>
        <v>792605.25208206999</v>
      </c>
      <c r="BJ110" s="157">
        <f>HLOOKUP(BJ$1,[5]DatosVinculos!$B$1:$DH$127,$DF110,FALSE)</f>
        <v>114.49143264027141</v>
      </c>
      <c r="BK110" s="157">
        <f>HLOOKUP(BK$1,[5]DatosVinculos!$B$1:$DH$127,$DF110,FALSE)</f>
        <v>114.46214682770599</v>
      </c>
      <c r="BL110" s="157">
        <f>HLOOKUP(BL$1,[5]DatosVinculos!$B$1:$DH$127,$DF110,FALSE)</f>
        <v>765295.5598676675</v>
      </c>
      <c r="BM110" s="157">
        <f>HLOOKUP(BM$1,[5]DatosVinculos!$B$1:$DH$127,$DF110,FALSE)</f>
        <v>765099.80459028902</v>
      </c>
      <c r="BN110" s="157">
        <f>HLOOKUP(BN$1,[5]DatosVinculos!$B$1:$DH$127,$DF110,FALSE)</f>
        <v>116.12547016805274</v>
      </c>
      <c r="BO110" s="157">
        <f>HLOOKUP(BO$1,[5]DatosVinculos!$B$1:$DH$127,$DF110,FALSE)</f>
        <v>116.317719204756</v>
      </c>
      <c r="BP110" s="157">
        <f>HLOOKUP(BP$1,[5]DatosVinculos!$B$1:$DH$127,$DF110,FALSE)</f>
        <v>496738.50083904853</v>
      </c>
      <c r="BQ110" s="157">
        <f>HLOOKUP(BQ$1,[5]DatosVinculos!$B$1:$DH$127,$DF110,FALSE)</f>
        <v>497560.865632147</v>
      </c>
      <c r="BR110" s="157">
        <f>HLOOKUP(BR$1,[5]DatosVinculos!$B$1:$DH$127,$DF110,FALSE)</f>
        <v>112.17333333333333</v>
      </c>
      <c r="BS110" s="157">
        <f>HLOOKUP(BS$1,[5]DatosVinculos!$B$1:$DH$127,$DF110,FALSE)</f>
        <v>112.306495122958</v>
      </c>
      <c r="BT110" s="157">
        <f>HLOOKUP(BT$1,[5]DatosVinculos!$B$1:$DH$127,$DF110,FALSE)</f>
        <v>479832.83386049286</v>
      </c>
      <c r="BU110" s="157">
        <f>HLOOKUP(BU$1,[5]DatosVinculos!$B$1:$DH$127,$DF110,FALSE)</f>
        <v>480402.446949807</v>
      </c>
      <c r="BV110" s="157">
        <f>HLOOKUP(BV$1,[5]DatosVinculos!$B$1:$DH$127,$DF110,FALSE)</f>
        <v>118.12346871872738</v>
      </c>
      <c r="BW110" s="157">
        <f>HLOOKUP(BW$1,[5]DatosVinculos!$B$1:$DH$127,$DF110,FALSE)</f>
        <v>119.13049303196</v>
      </c>
      <c r="BX110" s="157">
        <f>HLOOKUP(BX$1,[5]DatosVinculos!$B$1:$DH$127,$DF110,FALSE)</f>
        <v>1222230.411699906</v>
      </c>
      <c r="BY110" s="157">
        <f>HLOOKUP(BY$1,[5]DatosVinculos!$B$1:$DH$127,$DF110,FALSE)</f>
        <v>1232650.1509263599</v>
      </c>
      <c r="BZ110" s="157">
        <f>HLOOKUP(BZ$1,[5]DatosVinculos!$B$1:$DH$127,$DF110,FALSE)</f>
        <v>114.10333333333334</v>
      </c>
      <c r="CA110" s="157">
        <f>HLOOKUP(CA$1,[5]DatosVinculos!$B$1:$DH$127,$DF110,FALSE)</f>
        <v>114.78061576155901</v>
      </c>
      <c r="CB110" s="157">
        <f>HLOOKUP(CB$1,[5]DatosVinculos!$B$1:$DH$127,$DF110,FALSE)</f>
        <v>1180633.8366883858</v>
      </c>
      <c r="CC110" s="157">
        <f>HLOOKUP(CC$1,[5]DatosVinculos!$B$1:$DH$127,$DF110,FALSE)</f>
        <v>1187641.71743377</v>
      </c>
      <c r="CD110" s="157">
        <f>HLOOKUP(CD$1,[5]DatosVinculos!$B$1:$DH$127,$DF110,FALSE)</f>
        <v>116.00640309885873</v>
      </c>
      <c r="CE110" s="157">
        <f>HLOOKUP(CE$1,[5]DatosVinculos!$B$1:$DH$127,$DF110,FALSE)</f>
        <v>116.167861533129</v>
      </c>
      <c r="CF110" s="157">
        <f>HLOOKUP(CF$1,[5]DatosVinculos!$B$1:$DH$127,$DF110,FALSE)</f>
        <v>464206.3243843001</v>
      </c>
      <c r="CG110" s="157">
        <f>HLOOKUP(CG$1,[5]DatosVinculos!$B$1:$DH$127,$DF110,FALSE)</f>
        <v>464852.40963702899</v>
      </c>
      <c r="CH110" s="157">
        <f>HLOOKUP(CH$1,[5]DatosVinculos!$B$1:$DH$127,$DF110,FALSE)</f>
        <v>112.05831851339421</v>
      </c>
      <c r="CI110" s="157">
        <f>HLOOKUP(CI$1,[5]DatosVinculos!$B$1:$DH$127,$DF110,FALSE)</f>
        <v>112.162619706854</v>
      </c>
      <c r="CJ110" s="157">
        <f>HLOOKUP(CJ$1,[5]DatosVinculos!$B$1:$DH$127,$DF110,FALSE)</f>
        <v>448407.83581108769</v>
      </c>
      <c r="CK110" s="157">
        <f>HLOOKUP(CK$1,[5]DatosVinculos!$B$1:$DH$127,$DF110,FALSE)</f>
        <v>448825.20306427899</v>
      </c>
      <c r="CL110" s="157">
        <f>HLOOKUP(CL$1,[5]DatosVinculos!$B$1:$DH$127,$DF110,FALSE)</f>
        <v>7564.3474146261096</v>
      </c>
      <c r="CM110" s="157">
        <f>HLOOKUP(CM$1,[5]DatosVinculos!$B$1:$DH$127,$DF110,FALSE)</f>
        <v>7534.2072373001101</v>
      </c>
      <c r="CN110" s="157">
        <f>HLOOKUP(CN$1,[5]DatosVinculos!$B$1:$DH$127,$DF110,FALSE)</f>
        <v>221.45897468384001</v>
      </c>
      <c r="CO110" s="157">
        <f>HLOOKUP(CO$1,[5]DatosVinculos!$B$1:$DH$127,$DF110,FALSE)</f>
        <v>220.574247543165</v>
      </c>
      <c r="CP110" s="157">
        <f>HLOOKUP(CP$1,[5]DatosVinculos!$B$1:$DH$127,$DF110,FALSE)</f>
        <v>39.726360999999997</v>
      </c>
      <c r="CQ110" s="157">
        <f>HLOOKUP(CQ$1,[5]DatosVinculos!$B$1:$DH$127,$DF110,FALSE)</f>
        <v>38.911025672767899</v>
      </c>
      <c r="CR110" s="157">
        <f>HLOOKUP(CR$1,[5]DatosVinculos!$B$1:$DH$127,$DF110,FALSE)</f>
        <v>45.204408000000001</v>
      </c>
      <c r="CS110" s="157">
        <f>HLOOKUP(CS$1,[5]DatosVinculos!$B$1:$DH$127,$DF110,FALSE)</f>
        <v>44.660592668767997</v>
      </c>
      <c r="CT110" s="157">
        <f>HLOOKUP(CT$1,[5]DatosVinculos!$B$1:$DH$127,$DF110,FALSE)</f>
        <v>7236.0517049999999</v>
      </c>
      <c r="CU110" s="157">
        <f>HLOOKUP(CU$1,[5]DatosVinculos!$B$1:$DH$127,$DF110,FALSE)</f>
        <v>7204.9971261089404</v>
      </c>
      <c r="CV110" s="157">
        <f>HLOOKUP(CV$1,[5]DatosVinculos!$B$1:$DH$127,$DF110,FALSE)</f>
        <v>39.538413660000003</v>
      </c>
      <c r="CW110" s="157">
        <f>HLOOKUP(CW$1,[5]DatosVinculos!$B$1:$DH$127,$DF110,FALSE)</f>
        <v>38.725793879773803</v>
      </c>
      <c r="CX110" s="157">
        <f>HLOOKUP(CX$1,[5]DatosVinculos!$B$1:$DH$127,$DF110,FALSE)</f>
        <v>13556.8220000029</v>
      </c>
      <c r="CY110" s="157">
        <f>HLOOKUP(CY$1,[5]DatosVinculos!$B$1:$DH$127,$DF110,FALSE)</f>
        <v>8098.7426223124403</v>
      </c>
      <c r="CZ110" s="157">
        <f>HLOOKUP(CZ$1,[5]DatosVinculos!$B$1:$DH$127,$DF110,FALSE)</f>
        <v>8088.1981832341398</v>
      </c>
      <c r="DA110" s="157">
        <f>HLOOKUP(DA$1,[5]DatosVinculos!$B$1:$DH$127,$DF110,FALSE)</f>
        <v>6.5984959963296301</v>
      </c>
      <c r="DB110" s="157">
        <f>HLOOKUP(DB$1,[5]DatosVinculos!$B$1:$DH$127,$DF110,FALSE)</f>
        <v>6.8421071477254003</v>
      </c>
      <c r="DC110" s="157">
        <f>HLOOKUP(DC$1,[5]DatosVinculos!$B$1:$DH$127,$DF110,FALSE)</f>
        <v>0.8898500671958558</v>
      </c>
      <c r="DD110" s="157">
        <f>HLOOKUP(DD$1,[5]DatosVinculos!$B$1:$DH$127,$DF110,FALSE)</f>
        <v>0.94255182556144201</v>
      </c>
      <c r="DF110">
        <v>110</v>
      </c>
    </row>
    <row r="111" spans="1:110">
      <c r="A111" t="s">
        <v>115</v>
      </c>
      <c r="B111" s="157">
        <f>HLOOKUP(B$1,[5]DatosVinculos!$B$1:$DH$127,$DF111,FALSE)</f>
        <v>26272311.0296322</v>
      </c>
      <c r="C111" s="157">
        <f>HLOOKUP(C$1,[5]DatosVinculos!$B$1:$DH$127,$DF111,FALSE)</f>
        <v>26860418.6881334</v>
      </c>
      <c r="D111" s="157">
        <f>HLOOKUP(D$1,[5]DatosVinculos!$B$1:$DH$127,$DF111,FALSE)</f>
        <v>31278459.962421376</v>
      </c>
      <c r="E111" s="157">
        <f>HLOOKUP(E$1,[5]DatosVinculos!$B$1:$DH$127,$DF111,FALSE)</f>
        <v>20027587.949999999</v>
      </c>
      <c r="F111" s="157">
        <f>HLOOKUP(F$1,[5]DatosVinculos!$B$1:$DH$127,$DF111,FALSE)</f>
        <v>20270485.540196601</v>
      </c>
      <c r="G111" s="157">
        <f>HLOOKUP(G$1,[5]DatosVinculos!$B$1:$DH$127,$DF111,FALSE)</f>
        <v>3981021.4950000001</v>
      </c>
      <c r="H111" s="157">
        <f>HLOOKUP(H$1,[5]DatosVinculos!$B$1:$DH$127,$DF111,FALSE)</f>
        <v>4221572.4957072297</v>
      </c>
      <c r="I111" s="157">
        <f>HLOOKUP(I$1,[5]DatosVinculos!$B$1:$DH$127,$DF111,FALSE)</f>
        <v>3018604.5642262953</v>
      </c>
      <c r="J111" s="157">
        <f>HLOOKUP(J$1,[5]DatosVinculos!$B$1:$DH$127,$DF111,FALSE)</f>
        <v>3200118.3728949102</v>
      </c>
      <c r="K111" s="157">
        <f>HLOOKUP(K$1,[5]DatosVinculos!$B$1:$DH$127,$DF111,FALSE)</f>
        <v>2700534.6156850564</v>
      </c>
      <c r="L111" s="157">
        <f>HLOOKUP(L$1,[5]DatosVinculos!$B$1:$DH$127,$DF111,FALSE)</f>
        <v>2869480.4954151702</v>
      </c>
      <c r="M111" s="157">
        <f>HLOOKUP(M$1,[5]DatosVinculos!$B$1:$DH$127,$DF111,FALSE)</f>
        <v>19236526.728824727</v>
      </c>
      <c r="N111" s="157">
        <f>HLOOKUP(N$1,[5]DatosVinculos!$B$1:$DH$127,$DF111,FALSE)</f>
        <v>20748514.786920499</v>
      </c>
      <c r="O111" s="157">
        <f>HLOOKUP(O$1,[5]DatosVinculos!$B$1:$DH$127,$DF111,FALSE)</f>
        <v>2427447.4879930937</v>
      </c>
      <c r="P111" s="157">
        <f>HLOOKUP(P$1,[5]DatosVinculos!$B$1:$DH$127,$DF111,FALSE)</f>
        <v>3135486.7606195998</v>
      </c>
      <c r="Q111" s="157">
        <f>HLOOKUP(Q$1,[5]DatosVinculos!$B$1:$DH$127,$DF111,FALSE)</f>
        <v>16880263.226169553</v>
      </c>
      <c r="R111" s="157">
        <f>HLOOKUP(R$1,[5]DatosVinculos!$B$1:$DH$127,$DF111,FALSE)</f>
        <v>17632887.591180202</v>
      </c>
      <c r="S111" s="157">
        <f>HLOOKUP(S$1,[5]DatosVinculos!$B$1:$DH$127,$DF111,FALSE)</f>
        <v>1845901.2047111539</v>
      </c>
      <c r="T111" s="157">
        <f>HLOOKUP(T$1,[5]DatosVinculos!$B$1:$DH$127,$DF111,FALSE)</f>
        <v>1994066.04171874</v>
      </c>
      <c r="U111" s="157">
        <f>HLOOKUP(U$1,[5]DatosVinculos!$B$1:$DH$127,$DF111,FALSE)</f>
        <v>15048986.476168299</v>
      </c>
      <c r="V111" s="157">
        <f>HLOOKUP(V$1,[5]DatosVinculos!$B$1:$DH$127,$DF111,FALSE)</f>
        <v>15674054.3980601</v>
      </c>
      <c r="W111" s="157">
        <f>HLOOKUP(W$1,[5]DatosVinculos!$B$1:$DH$127,$DF111,FALSE)</f>
        <v>6645629.0347522721</v>
      </c>
      <c r="X111" s="157">
        <f>HLOOKUP(X$1,[5]DatosVinculos!$B$1:$DH$127,$DF111,FALSE)</f>
        <v>6809872.0940753603</v>
      </c>
      <c r="Y111" s="157">
        <f>HLOOKUP(Y$1,[5]DatosVinculos!$B$1:$DH$127,$DF111,FALSE)</f>
        <v>1283741.3752067429</v>
      </c>
      <c r="Z111" s="157">
        <f>HLOOKUP(Z$1,[5]DatosVinculos!$B$1:$DH$127,$DF111,FALSE)</f>
        <v>-986921.13064146275</v>
      </c>
      <c r="AA111" s="157">
        <f>HLOOKUP(AA$1,[5]DatosVinculos!$B$1:$DH$127,$DF111,FALSE)</f>
        <v>-177.34293073400499</v>
      </c>
      <c r="AB111" s="157">
        <f>HLOOKUP(AB$1,[5]DatosVinculos!$B$1:$DH$127,$DF111,FALSE)</f>
        <v>97.48</v>
      </c>
      <c r="AC111" s="157">
        <f>HLOOKUP(AC$1,[5]DatosVinculos!$B$1:$DH$127,$DF111,FALSE)</f>
        <v>97.448762709936403</v>
      </c>
      <c r="AD111" s="157">
        <f>HLOOKUP(AD$1,[5]DatosVinculos!$B$1:$DH$127,$DF111,FALSE)</f>
        <v>98.2088564006783</v>
      </c>
      <c r="AE111" s="157">
        <f>HLOOKUP(AE$1,[5]DatosVinculos!$B$1:$DH$127,$DF111,FALSE)</f>
        <v>98.049737385011596</v>
      </c>
      <c r="AF111" s="157">
        <f>HLOOKUP(AF$1,[5]DatosVinculos!$B$1:$DH$127,$DF111,FALSE)</f>
        <v>102.98288589169101</v>
      </c>
      <c r="AG111" s="157">
        <f>HLOOKUP(AG$1,[5]DatosVinculos!$B$1:$DH$127,$DF111,FALSE)</f>
        <v>102.77229612020599</v>
      </c>
      <c r="AH111" s="157">
        <f>HLOOKUP(AH$1,[5]DatosVinculos!$B$1:$DH$127,$DF111,FALSE)</f>
        <v>95.180903299999997</v>
      </c>
      <c r="AI111" s="157">
        <f>HLOOKUP(AI$1,[5]DatosVinculos!$B$1:$DH$127,$DF111,FALSE)</f>
        <v>95.050623635328705</v>
      </c>
      <c r="AJ111" s="157">
        <f>HLOOKUP(AJ$1,[5]DatosVinculos!$B$1:$DH$127,$DF111,FALSE)</f>
        <v>3</v>
      </c>
      <c r="AK111" s="157">
        <f>HLOOKUP(AK$1,[5]DatosVinculos!$B$1:$DH$127,$DF111,FALSE)</f>
        <v>3</v>
      </c>
      <c r="AL111" s="157">
        <f>HLOOKUP(AL$1,[5]DatosVinculos!$B$1:$DH$127,$DF111,FALSE)</f>
        <v>5.0333333333333297</v>
      </c>
      <c r="AM111" s="157">
        <f>HLOOKUP(AM$1,[5]DatosVinculos!$B$1:$DH$127,$DF111,FALSE)</f>
        <v>91.243175022917399</v>
      </c>
      <c r="AN111" s="157">
        <f>HLOOKUP(AN$1,[5]DatosVinculos!$B$1:$DH$127,$DF111,FALSE)</f>
        <v>489.52969230769202</v>
      </c>
      <c r="AO111" s="157">
        <f>HLOOKUP(AO$1,[5]DatosVinculos!$B$1:$DH$127,$DF111,FALSE)</f>
        <v>3.7683616075478499</v>
      </c>
      <c r="AP111" s="157">
        <f>HLOOKUP(AP$1,[5]DatosVinculos!$B$1:$DH$127,$DF111,FALSE)</f>
        <v>102.883333333333</v>
      </c>
      <c r="AQ111" s="157">
        <f>HLOOKUP(AQ$1,[5]DatosVinculos!$B$1:$DH$127,$DF111,FALSE)</f>
        <v>260.062688149412</v>
      </c>
      <c r="AR111" s="157">
        <f>HLOOKUP(AR$1,[5]DatosVinculos!$B$1:$DH$127,$DF111,FALSE)</f>
        <v>161.50822790000001</v>
      </c>
      <c r="AS111" s="157">
        <f>HLOOKUP(AS$1,[5]DatosVinculos!$B$1:$DH$127,$DF111,FALSE)</f>
        <v>0.5135046875</v>
      </c>
      <c r="AT111" s="157">
        <f>HLOOKUP(AT$1,[5]DatosVinculos!$B$1:$DH$127,$DF111,FALSE)</f>
        <v>0.10333333333333333</v>
      </c>
      <c r="AU111" s="157">
        <f>HLOOKUP(AU$1,[5]DatosVinculos!$B$1:$DH$127,$DF111,FALSE)</f>
        <v>157.333333333333</v>
      </c>
      <c r="AV111" s="157">
        <f>HLOOKUP(AV$1,[5]DatosVinculos!$B$1:$DH$127,$DF111,FALSE)</f>
        <v>157.333333333333</v>
      </c>
      <c r="AW111" s="157">
        <f>HLOOKUP(AW$1,[5]DatosVinculos!$B$1:$DH$127,$DF111,FALSE)</f>
        <v>118.51055364629001</v>
      </c>
      <c r="AX111" s="157">
        <f>HLOOKUP(AX$1,[5]DatosVinculos!$B$1:$DH$127,$DF111,FALSE)</f>
        <v>120.06565449322937</v>
      </c>
      <c r="AY111" s="157">
        <f>HLOOKUP(AY$1,[5]DatosVinculos!$B$1:$DH$127,$DF111,FALSE)</f>
        <v>119.807060126496</v>
      </c>
      <c r="AZ111" s="157">
        <f>HLOOKUP(AZ$1,[5]DatosVinculos!$B$1:$DH$127,$DF111,FALSE)</f>
        <v>861925.08955820871</v>
      </c>
      <c r="BA111" s="157">
        <f>HLOOKUP(BA$1,[5]DatosVinculos!$B$1:$DH$127,$DF111,FALSE)</f>
        <v>860068.69712473301</v>
      </c>
      <c r="BB111" s="157">
        <f>HLOOKUP(BB$1,[5]DatosVinculos!$B$1:$DH$127,$DF111,FALSE)</f>
        <v>117.03999999999999</v>
      </c>
      <c r="BC111" s="157">
        <f>HLOOKUP(BC$1,[5]DatosVinculos!$B$1:$DH$127,$DF111,FALSE)</f>
        <v>116.744279285876</v>
      </c>
      <c r="BD111" s="157">
        <f>HLOOKUP(BD$1,[5]DatosVinculos!$B$1:$DH$127,$DF111,FALSE)</f>
        <v>840204.57730134181</v>
      </c>
      <c r="BE111" s="157">
        <f>HLOOKUP(BE$1,[5]DatosVinculos!$B$1:$DH$127,$DF111,FALSE)</f>
        <v>838081.66293277498</v>
      </c>
      <c r="BF111" s="157">
        <f>HLOOKUP(BF$1,[5]DatosVinculos!$B$1:$DH$127,$DF111,FALSE)</f>
        <v>119.92944101068707</v>
      </c>
      <c r="BG111" s="157">
        <f>HLOOKUP(BG$1,[5]DatosVinculos!$B$1:$DH$127,$DF111,FALSE)</f>
        <v>119.748751018644</v>
      </c>
      <c r="BH111" s="157">
        <f>HLOOKUP(BH$1,[5]DatosVinculos!$B$1:$DH$127,$DF111,FALSE)</f>
        <v>801644.86185848271</v>
      </c>
      <c r="BI111" s="157">
        <f>HLOOKUP(BI$1,[5]DatosVinculos!$B$1:$DH$127,$DF111,FALSE)</f>
        <v>800437.07499199</v>
      </c>
      <c r="BJ111" s="157">
        <f>HLOOKUP(BJ$1,[5]DatosVinculos!$B$1:$DH$127,$DF111,FALSE)</f>
        <v>116.90721909721776</v>
      </c>
      <c r="BK111" s="157">
        <f>HLOOKUP(BK$1,[5]DatosVinculos!$B$1:$DH$127,$DF111,FALSE)</f>
        <v>116.655614665546</v>
      </c>
      <c r="BL111" s="157">
        <f>HLOOKUP(BL$1,[5]DatosVinculos!$B$1:$DH$127,$DF111,FALSE)</f>
        <v>781443.411339649</v>
      </c>
      <c r="BM111" s="157">
        <f>HLOOKUP(BM$1,[5]DatosVinculos!$B$1:$DH$127,$DF111,FALSE)</f>
        <v>779761.61079069402</v>
      </c>
      <c r="BN111" s="157">
        <f>HLOOKUP(BN$1,[5]DatosVinculos!$B$1:$DH$127,$DF111,FALSE)</f>
        <v>117.53522090001367</v>
      </c>
      <c r="BO111" s="157">
        <f>HLOOKUP(BO$1,[5]DatosVinculos!$B$1:$DH$127,$DF111,FALSE)</f>
        <v>117.176744240969</v>
      </c>
      <c r="BP111" s="157">
        <f>HLOOKUP(BP$1,[5]DatosVinculos!$B$1:$DH$127,$DF111,FALSE)</f>
        <v>502768.85287239327</v>
      </c>
      <c r="BQ111" s="157">
        <f>HLOOKUP(BQ$1,[5]DatosVinculos!$B$1:$DH$127,$DF111,FALSE)</f>
        <v>501235.432529882</v>
      </c>
      <c r="BR111" s="157">
        <f>HLOOKUP(BR$1,[5]DatosVinculos!$B$1:$DH$127,$DF111,FALSE)</f>
        <v>114.57333333333334</v>
      </c>
      <c r="BS111" s="157">
        <f>HLOOKUP(BS$1,[5]DatosVinculos!$B$1:$DH$127,$DF111,FALSE)</f>
        <v>114.203504615497</v>
      </c>
      <c r="BT111" s="157">
        <f>HLOOKUP(BT$1,[5]DatosVinculos!$B$1:$DH$127,$DF111,FALSE)</f>
        <v>490099.07778000896</v>
      </c>
      <c r="BU111" s="157">
        <f>HLOOKUP(BU$1,[5]DatosVinculos!$B$1:$DH$127,$DF111,FALSE)</f>
        <v>488517.0978548</v>
      </c>
      <c r="BV111" s="157">
        <f>HLOOKUP(BV$1,[5]DatosVinculos!$B$1:$DH$127,$DF111,FALSE)</f>
        <v>123.31760361099711</v>
      </c>
      <c r="BW111" s="157">
        <f>HLOOKUP(BW$1,[5]DatosVinculos!$B$1:$DH$127,$DF111,FALSE)</f>
        <v>121.759441351614</v>
      </c>
      <c r="BX111" s="157">
        <f>HLOOKUP(BX$1,[5]DatosVinculos!$B$1:$DH$127,$DF111,FALSE)</f>
        <v>1275974.4279962818</v>
      </c>
      <c r="BY111" s="157">
        <f>HLOOKUP(BY$1,[5]DatosVinculos!$B$1:$DH$127,$DF111,FALSE)</f>
        <v>1259852.0323391899</v>
      </c>
      <c r="BZ111" s="157">
        <f>HLOOKUP(BZ$1,[5]DatosVinculos!$B$1:$DH$127,$DF111,FALSE)</f>
        <v>120.21</v>
      </c>
      <c r="CA111" s="157">
        <f>HLOOKUP(CA$1,[5]DatosVinculos!$B$1:$DH$127,$DF111,FALSE)</f>
        <v>119.07400247844301</v>
      </c>
      <c r="CB111" s="157">
        <f>HLOOKUP(CB$1,[5]DatosVinculos!$B$1:$DH$127,$DF111,FALSE)</f>
        <v>1243819.8724107754</v>
      </c>
      <c r="CC111" s="157">
        <f>HLOOKUP(CC$1,[5]DatosVinculos!$B$1:$DH$127,$DF111,FALSE)</f>
        <v>1232065.6398805601</v>
      </c>
      <c r="CD111" s="157">
        <f>HLOOKUP(CD$1,[5]DatosVinculos!$B$1:$DH$127,$DF111,FALSE)</f>
        <v>117.30978150018321</v>
      </c>
      <c r="CE111" s="157">
        <f>HLOOKUP(CE$1,[5]DatosVinculos!$B$1:$DH$127,$DF111,FALSE)</f>
        <v>117.032272165636</v>
      </c>
      <c r="CF111" s="157">
        <f>HLOOKUP(CF$1,[5]DatosVinculos!$B$1:$DH$127,$DF111,FALSE)</f>
        <v>469421.86836117116</v>
      </c>
      <c r="CG111" s="157">
        <f>HLOOKUP(CG$1,[5]DatosVinculos!$B$1:$DH$127,$DF111,FALSE)</f>
        <v>468311.39872534398</v>
      </c>
      <c r="CH111" s="157">
        <f>HLOOKUP(CH$1,[5]DatosVinculos!$B$1:$DH$127,$DF111,FALSE)</f>
        <v>114.35357500637859</v>
      </c>
      <c r="CI111" s="157">
        <f>HLOOKUP(CI$1,[5]DatosVinculos!$B$1:$DH$127,$DF111,FALSE)</f>
        <v>114.029901174578</v>
      </c>
      <c r="CJ111" s="157">
        <f>HLOOKUP(CJ$1,[5]DatosVinculos!$B$1:$DH$127,$DF111,FALSE)</f>
        <v>457592.43727846968</v>
      </c>
      <c r="CK111" s="157">
        <f>HLOOKUP(CK$1,[5]DatosVinculos!$B$1:$DH$127,$DF111,FALSE)</f>
        <v>456297.23774111498</v>
      </c>
      <c r="CL111" s="157">
        <f>HLOOKUP(CL$1,[5]DatosVinculos!$B$1:$DH$127,$DF111,FALSE)</f>
        <v>7612.6834891600101</v>
      </c>
      <c r="CM111" s="157">
        <f>HLOOKUP(CM$1,[5]DatosVinculos!$B$1:$DH$127,$DF111,FALSE)</f>
        <v>7610.4091711311903</v>
      </c>
      <c r="CN111" s="157">
        <f>HLOOKUP(CN$1,[5]DatosVinculos!$B$1:$DH$127,$DF111,FALSE)</f>
        <v>238.26542266094</v>
      </c>
      <c r="CO111" s="157">
        <f>HLOOKUP(CO$1,[5]DatosVinculos!$B$1:$DH$127,$DF111,FALSE)</f>
        <v>237.882466590056</v>
      </c>
      <c r="CP111" s="157">
        <f>HLOOKUP(CP$1,[5]DatosVinculos!$B$1:$DH$127,$DF111,FALSE)</f>
        <v>38.894208999999996</v>
      </c>
      <c r="CQ111" s="157">
        <f>HLOOKUP(CQ$1,[5]DatosVinculos!$B$1:$DH$127,$DF111,FALSE)</f>
        <v>39.540530333774399</v>
      </c>
      <c r="CR111" s="157">
        <f>HLOOKUP(CR$1,[5]DatosVinculos!$B$1:$DH$127,$DF111,FALSE)</f>
        <v>43.756656</v>
      </c>
      <c r="CS111" s="157">
        <f>HLOOKUP(CS$1,[5]DatosVinculos!$B$1:$DH$127,$DF111,FALSE)</f>
        <v>44.903113582643897</v>
      </c>
      <c r="CT111" s="157">
        <f>HLOOKUP(CT$1,[5]DatosVinculos!$B$1:$DH$127,$DF111,FALSE)</f>
        <v>7262.1812920000002</v>
      </c>
      <c r="CU111" s="157">
        <f>HLOOKUP(CU$1,[5]DatosVinculos!$B$1:$DH$127,$DF111,FALSE)</f>
        <v>7260.2390933239903</v>
      </c>
      <c r="CV111" s="157">
        <f>HLOOKUP(CV$1,[5]DatosVinculos!$B$1:$DH$127,$DF111,FALSE)</f>
        <v>38.712094229999998</v>
      </c>
      <c r="CW111" s="157">
        <f>HLOOKUP(CW$1,[5]DatosVinculos!$B$1:$DH$127,$DF111,FALSE)</f>
        <v>39.327447177684597</v>
      </c>
      <c r="CX111" s="157">
        <f>HLOOKUP(CX$1,[5]DatosVinculos!$B$1:$DH$127,$DF111,FALSE)</f>
        <v>13608.482999994299</v>
      </c>
      <c r="CY111" s="157">
        <f>HLOOKUP(CY$1,[5]DatosVinculos!$B$1:$DH$127,$DF111,FALSE)</f>
        <v>8150.5149224706802</v>
      </c>
      <c r="CZ111" s="157">
        <f>HLOOKUP(CZ$1,[5]DatosVinculos!$B$1:$DH$127,$DF111,FALSE)</f>
        <v>8140.1002848116505</v>
      </c>
      <c r="DA111" s="157">
        <f>HLOOKUP(DA$1,[5]DatosVinculos!$B$1:$DH$127,$DF111,FALSE)</f>
        <v>6.5987417779934203</v>
      </c>
      <c r="DB111" s="157">
        <f>HLOOKUP(DB$1,[5]DatosVinculos!$B$1:$DH$127,$DF111,FALSE)</f>
        <v>6.5375243419405997</v>
      </c>
      <c r="DC111" s="157">
        <f>HLOOKUP(DC$1,[5]DatosVinculos!$B$1:$DH$127,$DF111,FALSE)</f>
        <v>1.1614808090918776</v>
      </c>
      <c r="DD111" s="157">
        <f>HLOOKUP(DD$1,[5]DatosVinculos!$B$1:$DH$127,$DF111,FALSE)</f>
        <v>0.98081574026448903</v>
      </c>
      <c r="DF111">
        <v>111</v>
      </c>
    </row>
    <row r="112" spans="1:110">
      <c r="A112" t="s">
        <v>116</v>
      </c>
      <c r="B112" s="157">
        <f>HLOOKUP(B$1,[5]DatosVinculos!$B$1:$DH$127,$DF112,FALSE)</f>
        <v>27316158.956531081</v>
      </c>
      <c r="C112" s="157">
        <f>HLOOKUP(C$1,[5]DatosVinculos!$B$1:$DH$127,$DF112,FALSE)</f>
        <v>27320163.4099169</v>
      </c>
      <c r="D112" s="157">
        <f>HLOOKUP(D$1,[5]DatosVinculos!$B$1:$DH$127,$DF112,FALSE)</f>
        <v>31712636.54052465</v>
      </c>
      <c r="E112" s="157">
        <f>HLOOKUP(E$1,[5]DatosVinculos!$B$1:$DH$127,$DF112,FALSE)</f>
        <v>20667401.510000002</v>
      </c>
      <c r="F112" s="157">
        <f>HLOOKUP(F$1,[5]DatosVinculos!$B$1:$DH$127,$DF112,FALSE)</f>
        <v>20613524.1599322</v>
      </c>
      <c r="G112" s="157">
        <f>HLOOKUP(G$1,[5]DatosVinculos!$B$1:$DH$127,$DF112,FALSE)</f>
        <v>4259143.1569999997</v>
      </c>
      <c r="H112" s="157">
        <f>HLOOKUP(H$1,[5]DatosVinculos!$B$1:$DH$127,$DF112,FALSE)</f>
        <v>4243501.1642356198</v>
      </c>
      <c r="I112" s="157">
        <f>HLOOKUP(I$1,[5]DatosVinculos!$B$1:$DH$127,$DF112,FALSE)</f>
        <v>3242960.5179140065</v>
      </c>
      <c r="J112" s="157">
        <f>HLOOKUP(J$1,[5]DatosVinculos!$B$1:$DH$127,$DF112,FALSE)</f>
        <v>3222354.92458545</v>
      </c>
      <c r="K112" s="157">
        <f>HLOOKUP(K$1,[5]DatosVinculos!$B$1:$DH$127,$DF112,FALSE)</f>
        <v>2933209.8662471781</v>
      </c>
      <c r="L112" s="157">
        <f>HLOOKUP(L$1,[5]DatosVinculos!$B$1:$DH$127,$DF112,FALSE)</f>
        <v>2902669.4353090399</v>
      </c>
      <c r="M112" s="157">
        <f>HLOOKUP(M$1,[5]DatosVinculos!$B$1:$DH$127,$DF112,FALSE)</f>
        <v>20970157.20463163</v>
      </c>
      <c r="N112" s="157">
        <f>HLOOKUP(N$1,[5]DatosVinculos!$B$1:$DH$127,$DF112,FALSE)</f>
        <v>21096595.220399499</v>
      </c>
      <c r="O112" s="157">
        <f>HLOOKUP(O$1,[5]DatosVinculos!$B$1:$DH$127,$DF112,FALSE)</f>
        <v>3304807.4114037799</v>
      </c>
      <c r="P112" s="157">
        <f>HLOOKUP(P$1,[5]DatosVinculos!$B$1:$DH$127,$DF112,FALSE)</f>
        <v>3167214.1883208202</v>
      </c>
      <c r="Q112" s="157">
        <f>HLOOKUP(Q$1,[5]DatosVinculos!$B$1:$DH$127,$DF112,FALSE)</f>
        <v>17678217.929002412</v>
      </c>
      <c r="R112" s="157">
        <f>HLOOKUP(R$1,[5]DatosVinculos!$B$1:$DH$127,$DF112,FALSE)</f>
        <v>17960607.942930698</v>
      </c>
      <c r="S112" s="157">
        <f>HLOOKUP(S$1,[5]DatosVinculos!$B$1:$DH$127,$DF112,FALSE)</f>
        <v>1964435.702850366</v>
      </c>
      <c r="T112" s="157">
        <f>HLOOKUP(T$1,[5]DatosVinculos!$B$1:$DH$127,$DF112,FALSE)</f>
        <v>2026486.1793246199</v>
      </c>
      <c r="U112" s="157">
        <f>HLOOKUP(U$1,[5]DatosVinculos!$B$1:$DH$127,$DF112,FALSE)</f>
        <v>15733049.680474</v>
      </c>
      <c r="V112" s="157">
        <f>HLOOKUP(V$1,[5]DatosVinculos!$B$1:$DH$127,$DF112,FALSE)</f>
        <v>15954327.667697901</v>
      </c>
      <c r="W112" s="157">
        <f>HLOOKUP(W$1,[5]DatosVinculos!$B$1:$DH$127,$DF112,FALSE)</f>
        <v>6751486.9015846904</v>
      </c>
      <c r="X112" s="157">
        <f>HLOOKUP(X$1,[5]DatosVinculos!$B$1:$DH$127,$DF112,FALSE)</f>
        <v>6924620.2951471098</v>
      </c>
      <c r="Y112" s="157">
        <f>HLOOKUP(Y$1,[5]DatosVinculos!$B$1:$DH$127,$DF112,FALSE)</f>
        <v>807542.58306243247</v>
      </c>
      <c r="Z112" s="157">
        <f>HLOOKUP(Z$1,[5]DatosVinculos!$B$1:$DH$127,$DF112,FALSE)</f>
        <v>-1350809.4139726474</v>
      </c>
      <c r="AA112" s="157">
        <f>HLOOKUP(AA$1,[5]DatosVinculos!$B$1:$DH$127,$DF112,FALSE)</f>
        <v>-1443.85361178935</v>
      </c>
      <c r="AB112" s="157">
        <f>HLOOKUP(AB$1,[5]DatosVinculos!$B$1:$DH$127,$DF112,FALSE)</f>
        <v>97.683333333333337</v>
      </c>
      <c r="AC112" s="157">
        <f>HLOOKUP(AC$1,[5]DatosVinculos!$B$1:$DH$127,$DF112,FALSE)</f>
        <v>97.718220020466205</v>
      </c>
      <c r="AD112" s="157">
        <f>HLOOKUP(AD$1,[5]DatosVinculos!$B$1:$DH$127,$DF112,FALSE)</f>
        <v>98.537552634724761</v>
      </c>
      <c r="AE112" s="157">
        <f>HLOOKUP(AE$1,[5]DatosVinculos!$B$1:$DH$127,$DF112,FALSE)</f>
        <v>98.431503624032004</v>
      </c>
      <c r="AF112" s="157">
        <f>HLOOKUP(AF$1,[5]DatosVinculos!$B$1:$DH$127,$DF112,FALSE)</f>
        <v>102.33059086644899</v>
      </c>
      <c r="AG112" s="157">
        <f>HLOOKUP(AG$1,[5]DatosVinculos!$B$1:$DH$127,$DF112,FALSE)</f>
        <v>102.234973375664</v>
      </c>
      <c r="AH112" s="157">
        <f>HLOOKUP(AH$1,[5]DatosVinculos!$B$1:$DH$127,$DF112,FALSE)</f>
        <v>96.135830906666669</v>
      </c>
      <c r="AI112" s="157">
        <f>HLOOKUP(AI$1,[5]DatosVinculos!$B$1:$DH$127,$DF112,FALSE)</f>
        <v>96.018532880065607</v>
      </c>
      <c r="AJ112" s="157">
        <f>HLOOKUP(AJ$1,[5]DatosVinculos!$B$1:$DH$127,$DF112,FALSE)</f>
        <v>3</v>
      </c>
      <c r="AK112" s="157">
        <f>HLOOKUP(AK$1,[5]DatosVinculos!$B$1:$DH$127,$DF112,FALSE)</f>
        <v>3</v>
      </c>
      <c r="AL112" s="157">
        <f>HLOOKUP(AL$1,[5]DatosVinculos!$B$1:$DH$127,$DF112,FALSE)</f>
        <v>5</v>
      </c>
      <c r="AM112" s="157">
        <f>HLOOKUP(AM$1,[5]DatosVinculos!$B$1:$DH$127,$DF112,FALSE)</f>
        <v>91.239735011557897</v>
      </c>
      <c r="AN112" s="157">
        <f>HLOOKUP(AN$1,[5]DatosVinculos!$B$1:$DH$127,$DF112,FALSE)</f>
        <v>496.40419354838701</v>
      </c>
      <c r="AO112" s="157">
        <f>HLOOKUP(AO$1,[5]DatosVinculos!$B$1:$DH$127,$DF112,FALSE)</f>
        <v>3.5682466963016699</v>
      </c>
      <c r="AP112" s="157">
        <f>HLOOKUP(AP$1,[5]DatosVinculos!$B$1:$DH$127,$DF112,FALSE)</f>
        <v>93.44</v>
      </c>
      <c r="AQ112" s="157">
        <f>HLOOKUP(AQ$1,[5]DatosVinculos!$B$1:$DH$127,$DF112,FALSE)</f>
        <v>257.06982477831798</v>
      </c>
      <c r="AR112" s="157">
        <f>HLOOKUP(AR$1,[5]DatosVinculos!$B$1:$DH$127,$DF112,FALSE)</f>
        <v>161.96515909999999</v>
      </c>
      <c r="AS112" s="157">
        <f>HLOOKUP(AS$1,[5]DatosVinculos!$B$1:$DH$127,$DF112,FALSE)</f>
        <v>0.46632000000000001</v>
      </c>
      <c r="AT112" s="157">
        <f>HLOOKUP(AT$1,[5]DatosVinculos!$B$1:$DH$127,$DF112,FALSE)</f>
        <v>0.15333333333333335</v>
      </c>
      <c r="AU112" s="157">
        <f>HLOOKUP(AU$1,[5]DatosVinculos!$B$1:$DH$127,$DF112,FALSE)</f>
        <v>167.666666666667</v>
      </c>
      <c r="AV112" s="157">
        <f>HLOOKUP(AV$1,[5]DatosVinculos!$B$1:$DH$127,$DF112,FALSE)</f>
        <v>167.666666666667</v>
      </c>
      <c r="AW112" s="157">
        <f>HLOOKUP(AW$1,[5]DatosVinculos!$B$1:$DH$127,$DF112,FALSE)</f>
        <v>115.1711887271</v>
      </c>
      <c r="AX112" s="157">
        <f>HLOOKUP(AX$1,[5]DatosVinculos!$B$1:$DH$127,$DF112,FALSE)</f>
        <v>121.06125234601603</v>
      </c>
      <c r="AY112" s="157">
        <f>HLOOKUP(AY$1,[5]DatosVinculos!$B$1:$DH$127,$DF112,FALSE)</f>
        <v>121.254998533907</v>
      </c>
      <c r="AZ112" s="157">
        <f>HLOOKUP(AZ$1,[5]DatosVinculos!$B$1:$DH$127,$DF112,FALSE)</f>
        <v>869072.26892477355</v>
      </c>
      <c r="BA112" s="157">
        <f>HLOOKUP(BA$1,[5]DatosVinculos!$B$1:$DH$127,$DF112,FALSE)</f>
        <v>870463.13045917603</v>
      </c>
      <c r="BB112" s="157">
        <f>HLOOKUP(BB$1,[5]DatosVinculos!$B$1:$DH$127,$DF112,FALSE)</f>
        <v>118.25666666666667</v>
      </c>
      <c r="BC112" s="157">
        <f>HLOOKUP(BC$1,[5]DatosVinculos!$B$1:$DH$127,$DF112,FALSE)</f>
        <v>118.51569717402801</v>
      </c>
      <c r="BD112" s="157">
        <f>HLOOKUP(BD$1,[5]DatosVinculos!$B$1:$DH$127,$DF112,FALSE)</f>
        <v>848938.76136134961</v>
      </c>
      <c r="BE112" s="157">
        <f>HLOOKUP(BE$1,[5]DatosVinculos!$B$1:$DH$127,$DF112,FALSE)</f>
        <v>850798.28475283994</v>
      </c>
      <c r="BF112" s="157">
        <f>HLOOKUP(BF$1,[5]DatosVinculos!$B$1:$DH$127,$DF112,FALSE)</f>
        <v>121.00859426943732</v>
      </c>
      <c r="BG112" s="157">
        <f>HLOOKUP(BG$1,[5]DatosVinculos!$B$1:$DH$127,$DF112,FALSE)</f>
        <v>121.178510692011</v>
      </c>
      <c r="BH112" s="157">
        <f>HLOOKUP(BH$1,[5]DatosVinculos!$B$1:$DH$127,$DF112,FALSE)</f>
        <v>808858.25047886232</v>
      </c>
      <c r="BI112" s="157">
        <f>HLOOKUP(BI$1,[5]DatosVinculos!$B$1:$DH$127,$DF112,FALSE)</f>
        <v>809994.02353190701</v>
      </c>
      <c r="BJ112" s="157">
        <f>HLOOKUP(BJ$1,[5]DatosVinculos!$B$1:$DH$127,$DF112,FALSE)</f>
        <v>118.20522850219537</v>
      </c>
      <c r="BK112" s="157">
        <f>HLOOKUP(BK$1,[5]DatosVinculos!$B$1:$DH$127,$DF112,FALSE)</f>
        <v>118.470719929731</v>
      </c>
      <c r="BL112" s="157">
        <f>HLOOKUP(BL$1,[5]DatosVinculos!$B$1:$DH$127,$DF112,FALSE)</f>
        <v>790119.70100943546</v>
      </c>
      <c r="BM112" s="157">
        <f>HLOOKUP(BM$1,[5]DatosVinculos!$B$1:$DH$127,$DF112,FALSE)</f>
        <v>791894.32646460296</v>
      </c>
      <c r="BN112" s="157">
        <f>HLOOKUP(BN$1,[5]DatosVinculos!$B$1:$DH$127,$DF112,FALSE)</f>
        <v>118.19143490871863</v>
      </c>
      <c r="BO112" s="157">
        <f>HLOOKUP(BO$1,[5]DatosVinculos!$B$1:$DH$127,$DF112,FALSE)</f>
        <v>118.39182678666</v>
      </c>
      <c r="BP112" s="157">
        <f>HLOOKUP(BP$1,[5]DatosVinculos!$B$1:$DH$127,$DF112,FALSE)</f>
        <v>505575.87498771347</v>
      </c>
      <c r="BQ112" s="157">
        <f>HLOOKUP(BQ$1,[5]DatosVinculos!$B$1:$DH$127,$DF112,FALSE)</f>
        <v>506433.07161122799</v>
      </c>
      <c r="BR112" s="157">
        <f>HLOOKUP(BR$1,[5]DatosVinculos!$B$1:$DH$127,$DF112,FALSE)</f>
        <v>115.45333333333332</v>
      </c>
      <c r="BS112" s="157">
        <f>HLOOKUP(BS$1,[5]DatosVinculos!$B$1:$DH$127,$DF112,FALSE)</f>
        <v>115.625425304906</v>
      </c>
      <c r="BT112" s="157">
        <f>HLOOKUP(BT$1,[5]DatosVinculos!$B$1:$DH$127,$DF112,FALSE)</f>
        <v>493863.36721716478</v>
      </c>
      <c r="BU112" s="157">
        <f>HLOOKUP(BU$1,[5]DatosVinculos!$B$1:$DH$127,$DF112,FALSE)</f>
        <v>494599.508117049</v>
      </c>
      <c r="BV112" s="157">
        <f>HLOOKUP(BV$1,[5]DatosVinculos!$B$1:$DH$127,$DF112,FALSE)</f>
        <v>121.99624637433884</v>
      </c>
      <c r="BW112" s="157">
        <f>HLOOKUP(BW$1,[5]DatosVinculos!$B$1:$DH$127,$DF112,FALSE)</f>
        <v>121.95891046188299</v>
      </c>
      <c r="BX112" s="157">
        <f>HLOOKUP(BX$1,[5]DatosVinculos!$B$1:$DH$127,$DF112,FALSE)</f>
        <v>1262302.2676975597</v>
      </c>
      <c r="BY112" s="157">
        <f>HLOOKUP(BY$1,[5]DatosVinculos!$B$1:$DH$127,$DF112,FALSE)</f>
        <v>1261915.95084014</v>
      </c>
      <c r="BZ112" s="157">
        <f>HLOOKUP(BZ$1,[5]DatosVinculos!$B$1:$DH$127,$DF112,FALSE)</f>
        <v>119.16999999999999</v>
      </c>
      <c r="CA112" s="157">
        <f>HLOOKUP(CA$1,[5]DatosVinculos!$B$1:$DH$127,$DF112,FALSE)</f>
        <v>119.107249444893</v>
      </c>
      <c r="CB112" s="157">
        <f>HLOOKUP(CB$1,[5]DatosVinculos!$B$1:$DH$127,$DF112,FALSE)</f>
        <v>1233058.931829233</v>
      </c>
      <c r="CC112" s="157">
        <f>HLOOKUP(CC$1,[5]DatosVinculos!$B$1:$DH$127,$DF112,FALSE)</f>
        <v>1232409.6481764801</v>
      </c>
      <c r="CD112" s="157">
        <f>HLOOKUP(CD$1,[5]DatosVinculos!$B$1:$DH$127,$DF112,FALSE)</f>
        <v>118.0622330251019</v>
      </c>
      <c r="CE112" s="157">
        <f>HLOOKUP(CE$1,[5]DatosVinculos!$B$1:$DH$127,$DF112,FALSE)</f>
        <v>118.243801566914</v>
      </c>
      <c r="CF112" s="157">
        <f>HLOOKUP(CF$1,[5]DatosVinculos!$B$1:$DH$127,$DF112,FALSE)</f>
        <v>472432.84661176137</v>
      </c>
      <c r="CG112" s="157">
        <f>HLOOKUP(CG$1,[5]DatosVinculos!$B$1:$DH$127,$DF112,FALSE)</f>
        <v>473159.40362308797</v>
      </c>
      <c r="CH112" s="157">
        <f>HLOOKUP(CH$1,[5]DatosVinculos!$B$1:$DH$127,$DF112,FALSE)</f>
        <v>115.32712462668704</v>
      </c>
      <c r="CI112" s="157">
        <f>HLOOKUP(CI$1,[5]DatosVinculos!$B$1:$DH$127,$DF112,FALSE)</f>
        <v>115.504148759529</v>
      </c>
      <c r="CJ112" s="157">
        <f>HLOOKUP(CJ$1,[5]DatosVinculos!$B$1:$DH$127,$DF112,FALSE)</f>
        <v>461488.15233192226</v>
      </c>
      <c r="CK112" s="157">
        <f>HLOOKUP(CK$1,[5]DatosVinculos!$B$1:$DH$127,$DF112,FALSE)</f>
        <v>462196.52462636097</v>
      </c>
      <c r="CL112" s="157">
        <f>HLOOKUP(CL$1,[5]DatosVinculos!$B$1:$DH$127,$DF112,FALSE)</f>
        <v>7583.2377991037602</v>
      </c>
      <c r="CM112" s="157">
        <f>HLOOKUP(CM$1,[5]DatosVinculos!$B$1:$DH$127,$DF112,FALSE)</f>
        <v>7598.34471753664</v>
      </c>
      <c r="CN112" s="157">
        <f>HLOOKUP(CN$1,[5]DatosVinculos!$B$1:$DH$127,$DF112,FALSE)</f>
        <v>249.41121515899999</v>
      </c>
      <c r="CO112" s="157">
        <f>HLOOKUP(CO$1,[5]DatosVinculos!$B$1:$DH$127,$DF112,FALSE)</f>
        <v>248.44619971717299</v>
      </c>
      <c r="CP112" s="157">
        <f>HLOOKUP(CP$1,[5]DatosVinculos!$B$1:$DH$127,$DF112,FALSE)</f>
        <v>39.367742</v>
      </c>
      <c r="CQ112" s="157">
        <f>HLOOKUP(CQ$1,[5]DatosVinculos!$B$1:$DH$127,$DF112,FALSE)</f>
        <v>38.881499959601797</v>
      </c>
      <c r="CR112" s="157">
        <f>HLOOKUP(CR$1,[5]DatosVinculos!$B$1:$DH$127,$DF112,FALSE)</f>
        <v>45.013471000000003</v>
      </c>
      <c r="CS112" s="157">
        <f>HLOOKUP(CS$1,[5]DatosVinculos!$B$1:$DH$127,$DF112,FALSE)</f>
        <v>44.685025201454401</v>
      </c>
      <c r="CT112" s="157">
        <f>HLOOKUP(CT$1,[5]DatosVinculos!$B$1:$DH$127,$DF112,FALSE)</f>
        <v>7224.5110119999999</v>
      </c>
      <c r="CU112" s="157">
        <f>HLOOKUP(CU$1,[5]DatosVinculos!$B$1:$DH$127,$DF112,FALSE)</f>
        <v>7242.1853990507398</v>
      </c>
      <c r="CV112" s="157">
        <f>HLOOKUP(CV$1,[5]DatosVinculos!$B$1:$DH$127,$DF112,FALSE)</f>
        <v>39.150741719999999</v>
      </c>
      <c r="CW112" s="157">
        <f>HLOOKUP(CW$1,[5]DatosVinculos!$B$1:$DH$127,$DF112,FALSE)</f>
        <v>38.666618012975697</v>
      </c>
      <c r="CX112" s="157">
        <f>HLOOKUP(CX$1,[5]DatosVinculos!$B$1:$DH$127,$DF112,FALSE)</f>
        <v>13660.152000001801</v>
      </c>
      <c r="CY112" s="157">
        <f>HLOOKUP(CY$1,[5]DatosVinculos!$B$1:$DH$127,$DF112,FALSE)</f>
        <v>8116.6845854619696</v>
      </c>
      <c r="CZ112" s="157">
        <f>HLOOKUP(CZ$1,[5]DatosVinculos!$B$1:$DH$127,$DF112,FALSE)</f>
        <v>8125.2913649788898</v>
      </c>
      <c r="DA112" s="157">
        <f>HLOOKUP(DA$1,[5]DatosVinculos!$B$1:$DH$127,$DF112,FALSE)</f>
        <v>6.5722251584555096</v>
      </c>
      <c r="DB112" s="157">
        <f>HLOOKUP(DB$1,[5]DatosVinculos!$B$1:$DH$127,$DF112,FALSE)</f>
        <v>6.45613501250463</v>
      </c>
      <c r="DC112" s="157">
        <f>HLOOKUP(DC$1,[5]DatosVinculos!$B$1:$DH$127,$DF112,FALSE)</f>
        <v>1.0303878689968</v>
      </c>
      <c r="DD112" s="157">
        <f>HLOOKUP(DD$1,[5]DatosVinculos!$B$1:$DH$127,$DF112,FALSE)</f>
        <v>1.05824335620636</v>
      </c>
      <c r="DF112">
        <v>112</v>
      </c>
    </row>
    <row r="113" spans="1:110">
      <c r="A113" t="s">
        <v>117</v>
      </c>
      <c r="B113" s="157">
        <f>HLOOKUP(B$1,[5]DatosVinculos!$B$1:$DH$127,$DF113,FALSE)</f>
        <v>27001799.398729376</v>
      </c>
      <c r="C113" s="157">
        <f>HLOOKUP(C$1,[5]DatosVinculos!$B$1:$DH$127,$DF113,FALSE)</f>
        <v>27531281.216196701</v>
      </c>
      <c r="D113" s="157">
        <f>HLOOKUP(D$1,[5]DatosVinculos!$B$1:$DH$127,$DF113,FALSE)</f>
        <v>31378164.703588258</v>
      </c>
      <c r="E113" s="157">
        <f>HLOOKUP(E$1,[5]DatosVinculos!$B$1:$DH$127,$DF113,FALSE)</f>
        <v>20275876.52</v>
      </c>
      <c r="F113" s="157">
        <f>HLOOKUP(F$1,[5]DatosVinculos!$B$1:$DH$127,$DF113,FALSE)</f>
        <v>20715329.552581798</v>
      </c>
      <c r="G113" s="157">
        <f>HLOOKUP(G$1,[5]DatosVinculos!$B$1:$DH$127,$DF113,FALSE)</f>
        <v>4260477.5310000004</v>
      </c>
      <c r="H113" s="157">
        <f>HLOOKUP(H$1,[5]DatosVinculos!$B$1:$DH$127,$DF113,FALSE)</f>
        <v>4313357.5531877</v>
      </c>
      <c r="I113" s="157">
        <f>HLOOKUP(I$1,[5]DatosVinculos!$B$1:$DH$127,$DF113,FALSE)</f>
        <v>3208979.8742806511</v>
      </c>
      <c r="J113" s="157">
        <f>HLOOKUP(J$1,[5]DatosVinculos!$B$1:$DH$127,$DF113,FALSE)</f>
        <v>3249730.0829727701</v>
      </c>
      <c r="K113" s="157">
        <f>HLOOKUP(K$1,[5]DatosVinculos!$B$1:$DH$127,$DF113,FALSE)</f>
        <v>2883157.1627393547</v>
      </c>
      <c r="L113" s="157">
        <f>HLOOKUP(L$1,[5]DatosVinculos!$B$1:$DH$127,$DF113,FALSE)</f>
        <v>2921660.4720135899</v>
      </c>
      <c r="M113" s="157">
        <f>HLOOKUP(M$1,[5]DatosVinculos!$B$1:$DH$127,$DF113,FALSE)</f>
        <v>21530075.279614784</v>
      </c>
      <c r="N113" s="157">
        <f>HLOOKUP(N$1,[5]DatosVinculos!$B$1:$DH$127,$DF113,FALSE)</f>
        <v>21415177.6199577</v>
      </c>
      <c r="O113" s="157">
        <f>HLOOKUP(O$1,[5]DatosVinculos!$B$1:$DH$127,$DF113,FALSE)</f>
        <v>3221506.661390176</v>
      </c>
      <c r="P113" s="157">
        <f>HLOOKUP(P$1,[5]DatosVinculos!$B$1:$DH$127,$DF113,FALSE)</f>
        <v>3158028.18045829</v>
      </c>
      <c r="Q113" s="157">
        <f>HLOOKUP(Q$1,[5]DatosVinculos!$B$1:$DH$127,$DF113,FALSE)</f>
        <v>18338640.59862943</v>
      </c>
      <c r="R113" s="157">
        <f>HLOOKUP(R$1,[5]DatosVinculos!$B$1:$DH$127,$DF113,FALSE)</f>
        <v>18277139.477055602</v>
      </c>
      <c r="S113" s="157">
        <f>HLOOKUP(S$1,[5]DatosVinculos!$B$1:$DH$127,$DF113,FALSE)</f>
        <v>2010914.5838276697</v>
      </c>
      <c r="T113" s="157">
        <f>HLOOKUP(T$1,[5]DatosVinculos!$B$1:$DH$127,$DF113,FALSE)</f>
        <v>2091823.3671271</v>
      </c>
      <c r="U113" s="157">
        <f>HLOOKUP(U$1,[5]DatosVinculos!$B$1:$DH$127,$DF113,FALSE)</f>
        <v>16344313.4172494</v>
      </c>
      <c r="V113" s="157">
        <f>HLOOKUP(V$1,[5]DatosVinculos!$B$1:$DH$127,$DF113,FALSE)</f>
        <v>16203009.822017301</v>
      </c>
      <c r="W113" s="157">
        <f>HLOOKUP(W$1,[5]DatosVinculos!$B$1:$DH$127,$DF113,FALSE)</f>
        <v>7529855.2440096056</v>
      </c>
      <c r="X113" s="157">
        <f>HLOOKUP(X$1,[5]DatosVinculos!$B$1:$DH$127,$DF113,FALSE)</f>
        <v>7604252.92949122</v>
      </c>
      <c r="Y113" s="157">
        <f>HLOOKUP(Y$1,[5]DatosVinculos!$B$1:$DH$127,$DF113,FALSE)</f>
        <v>-1030380.8979404425</v>
      </c>
      <c r="Z113" s="157">
        <f>HLOOKUP(Z$1,[5]DatosVinculos!$B$1:$DH$127,$DF113,FALSE)</f>
        <v>-3152782.6306316759</v>
      </c>
      <c r="AA113" s="157">
        <f>HLOOKUP(AA$1,[5]DatosVinculos!$B$1:$DH$127,$DF113,FALSE)</f>
        <v>-4918.4667410048096</v>
      </c>
      <c r="AB113" s="157">
        <f>HLOOKUP(AB$1,[5]DatosVinculos!$B$1:$DH$127,$DF113,FALSE)</f>
        <v>97.886666666666656</v>
      </c>
      <c r="AC113" s="157">
        <f>HLOOKUP(AC$1,[5]DatosVinculos!$B$1:$DH$127,$DF113,FALSE)</f>
        <v>97.985017371711507</v>
      </c>
      <c r="AD113" s="157">
        <f>HLOOKUP(AD$1,[5]DatosVinculos!$B$1:$DH$127,$DF113,FALSE)</f>
        <v>98.535888229980898</v>
      </c>
      <c r="AE113" s="157">
        <f>HLOOKUP(AE$1,[5]DatosVinculos!$B$1:$DH$127,$DF113,FALSE)</f>
        <v>98.670267875511001</v>
      </c>
      <c r="AF113" s="157">
        <f>HLOOKUP(AF$1,[5]DatosVinculos!$B$1:$DH$127,$DF113,FALSE)</f>
        <v>101.29947766717034</v>
      </c>
      <c r="AG113" s="157">
        <f>HLOOKUP(AG$1,[5]DatosVinculos!$B$1:$DH$127,$DF113,FALSE)</f>
        <v>101.580121545222</v>
      </c>
      <c r="AH113" s="157">
        <f>HLOOKUP(AH$1,[5]DatosVinculos!$B$1:$DH$127,$DF113,FALSE)</f>
        <v>96.791263366666669</v>
      </c>
      <c r="AI113" s="157">
        <f>HLOOKUP(AI$1,[5]DatosVinculos!$B$1:$DH$127,$DF113,FALSE)</f>
        <v>96.831916343648601</v>
      </c>
      <c r="AJ113" s="157">
        <f>HLOOKUP(AJ$1,[5]DatosVinculos!$B$1:$DH$127,$DF113,FALSE)</f>
        <v>3</v>
      </c>
      <c r="AK113" s="157">
        <f>HLOOKUP(AK$1,[5]DatosVinculos!$B$1:$DH$127,$DF113,FALSE)</f>
        <v>3</v>
      </c>
      <c r="AL113" s="157">
        <f>HLOOKUP(AL$1,[5]DatosVinculos!$B$1:$DH$127,$DF113,FALSE)</f>
        <v>5</v>
      </c>
      <c r="AM113" s="157">
        <f>HLOOKUP(AM$1,[5]DatosVinculos!$B$1:$DH$127,$DF113,FALSE)</f>
        <v>88.637001040298998</v>
      </c>
      <c r="AN113" s="157">
        <f>HLOOKUP(AN$1,[5]DatosVinculos!$B$1:$DH$127,$DF113,FALSE)</f>
        <v>482.96745762711902</v>
      </c>
      <c r="AO113" s="157">
        <f>HLOOKUP(AO$1,[5]DatosVinculos!$B$1:$DH$127,$DF113,FALSE)</f>
        <v>3.5002903020956202</v>
      </c>
      <c r="AP113" s="157">
        <f>HLOOKUP(AP$1,[5]DatosVinculos!$B$1:$DH$127,$DF113,FALSE)</f>
        <v>92.173333333333304</v>
      </c>
      <c r="AQ113" s="157">
        <f>HLOOKUP(AQ$1,[5]DatosVinculos!$B$1:$DH$127,$DF113,FALSE)</f>
        <v>257.29889352633</v>
      </c>
      <c r="AR113" s="157">
        <f>HLOOKUP(AR$1,[5]DatosVinculos!$B$1:$DH$127,$DF113,FALSE)</f>
        <v>163.05919460000001</v>
      </c>
      <c r="AS113" s="157">
        <f>HLOOKUP(AS$1,[5]DatosVinculos!$B$1:$DH$127,$DF113,FALSE)</f>
        <v>0.42512578125</v>
      </c>
      <c r="AT113" s="157">
        <f>HLOOKUP(AT$1,[5]DatosVinculos!$B$1:$DH$127,$DF113,FALSE)</f>
        <v>0.14333333333333334</v>
      </c>
      <c r="AU113" s="157">
        <f>HLOOKUP(AU$1,[5]DatosVinculos!$B$1:$DH$127,$DF113,FALSE)</f>
        <v>149</v>
      </c>
      <c r="AV113" s="157">
        <f>HLOOKUP(AV$1,[5]DatosVinculos!$B$1:$DH$127,$DF113,FALSE)</f>
        <v>149</v>
      </c>
      <c r="AW113" s="157">
        <f>HLOOKUP(AW$1,[5]DatosVinculos!$B$1:$DH$127,$DF113,FALSE)</f>
        <v>115.92354965142999</v>
      </c>
      <c r="AX113" s="157">
        <f>HLOOKUP(AX$1,[5]DatosVinculos!$B$1:$DH$127,$DF113,FALSE)</f>
        <v>123.07770891507188</v>
      </c>
      <c r="AY113" s="157">
        <f>HLOOKUP(AY$1,[5]DatosVinculos!$B$1:$DH$127,$DF113,FALSE)</f>
        <v>123.035889499578</v>
      </c>
      <c r="AZ113" s="157">
        <f>HLOOKUP(AZ$1,[5]DatosVinculos!$B$1:$DH$127,$DF113,FALSE)</f>
        <v>883547.96987530391</v>
      </c>
      <c r="BA113" s="157">
        <f>HLOOKUP(BA$1,[5]DatosVinculos!$B$1:$DH$127,$DF113,FALSE)</f>
        <v>883247.75743303995</v>
      </c>
      <c r="BB113" s="157">
        <f>HLOOKUP(BB$1,[5]DatosVinculos!$B$1:$DH$127,$DF113,FALSE)</f>
        <v>120.47666666666667</v>
      </c>
      <c r="BC113" s="157">
        <f>HLOOKUP(BC$1,[5]DatosVinculos!$B$1:$DH$127,$DF113,FALSE)</f>
        <v>120.523871453396</v>
      </c>
      <c r="BD113" s="157">
        <f>HLOOKUP(BD$1,[5]DatosVinculos!$B$1:$DH$127,$DF113,FALSE)</f>
        <v>864875.656111939</v>
      </c>
      <c r="BE113" s="157">
        <f>HLOOKUP(BE$1,[5]DatosVinculos!$B$1:$DH$127,$DF113,FALSE)</f>
        <v>865214.52895590197</v>
      </c>
      <c r="BF113" s="157">
        <f>HLOOKUP(BF$1,[5]DatosVinculos!$B$1:$DH$127,$DF113,FALSE)</f>
        <v>122.9981289531608</v>
      </c>
      <c r="BG113" s="157">
        <f>HLOOKUP(BG$1,[5]DatosVinculos!$B$1:$DH$127,$DF113,FALSE)</f>
        <v>122.927354938866</v>
      </c>
      <c r="BH113" s="157">
        <f>HLOOKUP(BH$1,[5]DatosVinculos!$B$1:$DH$127,$DF113,FALSE)</f>
        <v>822156.90544844605</v>
      </c>
      <c r="BI113" s="157">
        <f>HLOOKUP(BI$1,[5]DatosVinculos!$B$1:$DH$127,$DF113,FALSE)</f>
        <v>821683.83040956303</v>
      </c>
      <c r="BJ113" s="157">
        <f>HLOOKUP(BJ$1,[5]DatosVinculos!$B$1:$DH$127,$DF113,FALSE)</f>
        <v>120.39876849461731</v>
      </c>
      <c r="BK113" s="157">
        <f>HLOOKUP(BK$1,[5]DatosVinculos!$B$1:$DH$127,$DF113,FALSE)</f>
        <v>120.431486115494</v>
      </c>
      <c r="BL113" s="157">
        <f>HLOOKUP(BL$1,[5]DatosVinculos!$B$1:$DH$127,$DF113,FALSE)</f>
        <v>804781.98951330211</v>
      </c>
      <c r="BM113" s="157">
        <f>HLOOKUP(BM$1,[5]DatosVinculos!$B$1:$DH$127,$DF113,FALSE)</f>
        <v>805000.68404112698</v>
      </c>
      <c r="BN113" s="157">
        <f>HLOOKUP(BN$1,[5]DatosVinculos!$B$1:$DH$127,$DF113,FALSE)</f>
        <v>120.13553088605873</v>
      </c>
      <c r="BO113" s="157">
        <f>HLOOKUP(BO$1,[5]DatosVinculos!$B$1:$DH$127,$DF113,FALSE)</f>
        <v>120.057717132809</v>
      </c>
      <c r="BP113" s="157">
        <f>HLOOKUP(BP$1,[5]DatosVinculos!$B$1:$DH$127,$DF113,FALSE)</f>
        <v>513891.94311534811</v>
      </c>
      <c r="BQ113" s="157">
        <f>HLOOKUP(BQ$1,[5]DatosVinculos!$B$1:$DH$127,$DF113,FALSE)</f>
        <v>513559.08687755599</v>
      </c>
      <c r="BR113" s="157">
        <f>HLOOKUP(BR$1,[5]DatosVinculos!$B$1:$DH$127,$DF113,FALSE)</f>
        <v>117.59666666666666</v>
      </c>
      <c r="BS113" s="157">
        <f>HLOOKUP(BS$1,[5]DatosVinculos!$B$1:$DH$127,$DF113,FALSE)</f>
        <v>117.666047740761</v>
      </c>
      <c r="BT113" s="157">
        <f>HLOOKUP(BT$1,[5]DatosVinculos!$B$1:$DH$127,$DF113,FALSE)</f>
        <v>503031.69338417705</v>
      </c>
      <c r="BU113" s="157">
        <f>HLOOKUP(BU$1,[5]DatosVinculos!$B$1:$DH$127,$DF113,FALSE)</f>
        <v>503328.47797799401</v>
      </c>
      <c r="BV113" s="157">
        <f>HLOOKUP(BV$1,[5]DatosVinculos!$B$1:$DH$127,$DF113,FALSE)</f>
        <v>124.78716883470682</v>
      </c>
      <c r="BW113" s="157">
        <f>HLOOKUP(BW$1,[5]DatosVinculos!$B$1:$DH$127,$DF113,FALSE)</f>
        <v>125.342758778359</v>
      </c>
      <c r="BX113" s="157">
        <f>HLOOKUP(BX$1,[5]DatosVinculos!$B$1:$DH$127,$DF113,FALSE)</f>
        <v>1291180.1049703595</v>
      </c>
      <c r="BY113" s="157">
        <f>HLOOKUP(BY$1,[5]DatosVinculos!$B$1:$DH$127,$DF113,FALSE)</f>
        <v>1296928.8264782201</v>
      </c>
      <c r="BZ113" s="157">
        <f>HLOOKUP(BZ$1,[5]DatosVinculos!$B$1:$DH$127,$DF113,FALSE)</f>
        <v>122.14999999999999</v>
      </c>
      <c r="CA113" s="157">
        <f>HLOOKUP(CA$1,[5]DatosVinculos!$B$1:$DH$127,$DF113,FALSE)</f>
        <v>122.648168426724</v>
      </c>
      <c r="CB113" s="157">
        <f>HLOOKUP(CB$1,[5]DatosVinculos!$B$1:$DH$127,$DF113,FALSE)</f>
        <v>1263893.1654186524</v>
      </c>
      <c r="CC113" s="157">
        <f>HLOOKUP(CC$1,[5]DatosVinculos!$B$1:$DH$127,$DF113,FALSE)</f>
        <v>1269047.74315275</v>
      </c>
      <c r="CD113" s="157">
        <f>HLOOKUP(CD$1,[5]DatosVinculos!$B$1:$DH$127,$DF113,FALSE)</f>
        <v>119.96350395252107</v>
      </c>
      <c r="CE113" s="157">
        <f>HLOOKUP(CE$1,[5]DatosVinculos!$B$1:$DH$127,$DF113,FALSE)</f>
        <v>119.86106919196099</v>
      </c>
      <c r="CF113" s="157">
        <f>HLOOKUP(CF$1,[5]DatosVinculos!$B$1:$DH$127,$DF113,FALSE)</f>
        <v>480040.8920756299</v>
      </c>
      <c r="CG113" s="157">
        <f>HLOOKUP(CG$1,[5]DatosVinculos!$B$1:$DH$127,$DF113,FALSE)</f>
        <v>479630.99346171803</v>
      </c>
      <c r="CH113" s="157">
        <f>HLOOKUP(CH$1,[5]DatosVinculos!$B$1:$DH$127,$DF113,FALSE)</f>
        <v>117.42827523565778</v>
      </c>
      <c r="CI113" s="157">
        <f>HLOOKUP(CI$1,[5]DatosVinculos!$B$1:$DH$127,$DF113,FALSE)</f>
        <v>117.476893336827</v>
      </c>
      <c r="CJ113" s="157">
        <f>HLOOKUP(CJ$1,[5]DatosVinculos!$B$1:$DH$127,$DF113,FALSE)</f>
        <v>469896.02788976493</v>
      </c>
      <c r="CK113" s="157">
        <f>HLOOKUP(CK$1,[5]DatosVinculos!$B$1:$DH$127,$DF113,FALSE)</f>
        <v>470090.57602893398</v>
      </c>
      <c r="CL113" s="157">
        <f>HLOOKUP(CL$1,[5]DatosVinculos!$B$1:$DH$127,$DF113,FALSE)</f>
        <v>7607.7674867456999</v>
      </c>
      <c r="CM113" s="157">
        <f>HLOOKUP(CM$1,[5]DatosVinculos!$B$1:$DH$127,$DF113,FALSE)</f>
        <v>7633.2478838958295</v>
      </c>
      <c r="CN113" s="157">
        <f>HLOOKUP(CN$1,[5]DatosVinculos!$B$1:$DH$127,$DF113,FALSE)</f>
        <v>254.83629777873</v>
      </c>
      <c r="CO113" s="157">
        <f>HLOOKUP(CO$1,[5]DatosVinculos!$B$1:$DH$127,$DF113,FALSE)</f>
        <v>257.854524579307</v>
      </c>
      <c r="CP113" s="157">
        <f>HLOOKUP(CP$1,[5]DatosVinculos!$B$1:$DH$127,$DF113,FALSE)</f>
        <v>37.565770000000001</v>
      </c>
      <c r="CQ113" s="157">
        <f>HLOOKUP(CQ$1,[5]DatosVinculos!$B$1:$DH$127,$DF113,FALSE)</f>
        <v>38.2613642692355</v>
      </c>
      <c r="CR113" s="157">
        <f>HLOOKUP(CR$1,[5]DatosVinculos!$B$1:$DH$127,$DF113,FALSE)</f>
        <v>44.727043999999999</v>
      </c>
      <c r="CS113" s="157">
        <f>HLOOKUP(CS$1,[5]DatosVinculos!$B$1:$DH$127,$DF113,FALSE)</f>
        <v>44.504134027990197</v>
      </c>
      <c r="CT113" s="157">
        <f>HLOOKUP(CT$1,[5]DatosVinculos!$B$1:$DH$127,$DF113,FALSE)</f>
        <v>7250.7044340000002</v>
      </c>
      <c r="CU113" s="157">
        <f>HLOOKUP(CU$1,[5]DatosVinculos!$B$1:$DH$127,$DF113,FALSE)</f>
        <v>7270.0554814707002</v>
      </c>
      <c r="CV113" s="157">
        <f>HLOOKUP(CV$1,[5]DatosVinculos!$B$1:$DH$127,$DF113,FALSE)</f>
        <v>37.308048929999998</v>
      </c>
      <c r="CW113" s="157">
        <f>HLOOKUP(CW$1,[5]DatosVinculos!$B$1:$DH$127,$DF113,FALSE)</f>
        <v>38.0285754763852</v>
      </c>
      <c r="CX113" s="157">
        <f>HLOOKUP(CX$1,[5]DatosVinculos!$B$1:$DH$127,$DF113,FALSE)</f>
        <v>13712.796999997499</v>
      </c>
      <c r="CY113" s="157">
        <f>HLOOKUP(CY$1,[5]DatosVinculos!$B$1:$DH$127,$DF113,FALSE)</f>
        <v>8136.9993206538402</v>
      </c>
      <c r="CZ113" s="157">
        <f>HLOOKUP(CZ$1,[5]DatosVinculos!$B$1:$DH$127,$DF113,FALSE)</f>
        <v>8151.3956197315401</v>
      </c>
      <c r="DA113" s="157">
        <f>HLOOKUP(DA$1,[5]DatosVinculos!$B$1:$DH$127,$DF113,FALSE)</f>
        <v>6.5</v>
      </c>
      <c r="DB113" s="157">
        <f>HLOOKUP(DB$1,[5]DatosVinculos!$B$1:$DH$127,$DF113,FALSE)</f>
        <v>6.4206132914312102</v>
      </c>
      <c r="DC113" s="157">
        <f>HLOOKUP(DC$1,[5]DatosVinculos!$B$1:$DH$127,$DF113,FALSE)</f>
        <v>0.98357306151160317</v>
      </c>
      <c r="DD113" s="157">
        <f>HLOOKUP(DD$1,[5]DatosVinculos!$B$1:$DH$127,$DF113,FALSE)</f>
        <v>1.1012997156652999</v>
      </c>
      <c r="DF113">
        <v>113</v>
      </c>
    </row>
    <row r="114" spans="1:110">
      <c r="A114" t="s">
        <v>10</v>
      </c>
      <c r="B114" s="157">
        <f>HLOOKUP(B$1,[5]DatosVinculos!$B$1:$DH$127,$DF114,FALSE)</f>
        <v>29037345.947759986</v>
      </c>
      <c r="C114" s="157">
        <f>HLOOKUP(C$1,[5]DatosVinculos!$B$1:$DH$127,$DF114,FALSE)</f>
        <v>27911437.779041499</v>
      </c>
      <c r="D114" s="157">
        <f>HLOOKUP(D$1,[5]DatosVinculos!$B$1:$DH$127,$DF114,FALSE)</f>
        <v>34658291.350139521</v>
      </c>
      <c r="E114" s="157">
        <f>HLOOKUP(E$1,[5]DatosVinculos!$B$1:$DH$127,$DF114,FALSE)</f>
        <v>21688532.390000001</v>
      </c>
      <c r="F114" s="157">
        <f>HLOOKUP(F$1,[5]DatosVinculos!$B$1:$DH$127,$DF114,FALSE)</f>
        <v>21048480.549754702</v>
      </c>
      <c r="G114" s="157">
        <f>HLOOKUP(G$1,[5]DatosVinculos!$B$1:$DH$127,$DF114,FALSE)</f>
        <v>4625750.3969999999</v>
      </c>
      <c r="H114" s="157">
        <f>HLOOKUP(H$1,[5]DatosVinculos!$B$1:$DH$127,$DF114,FALSE)</f>
        <v>4355123.2210195204</v>
      </c>
      <c r="I114" s="157">
        <f>HLOOKUP(I$1,[5]DatosVinculos!$B$1:$DH$127,$DF114,FALSE)</f>
        <v>3540421.0752627281</v>
      </c>
      <c r="J114" s="157">
        <f>HLOOKUP(J$1,[5]DatosVinculos!$B$1:$DH$127,$DF114,FALSE)</f>
        <v>3340630.3308308502</v>
      </c>
      <c r="K114" s="157">
        <f>HLOOKUP(K$1,[5]DatosVinculos!$B$1:$DH$127,$DF114,FALSE)</f>
        <v>3186288.1712797023</v>
      </c>
      <c r="L114" s="157">
        <f>HLOOKUP(L$1,[5]DatosVinculos!$B$1:$DH$127,$DF114,FALSE)</f>
        <v>3013077.3879199298</v>
      </c>
      <c r="M114" s="157">
        <f>HLOOKUP(M$1,[5]DatosVinculos!$B$1:$DH$127,$DF114,FALSE)</f>
        <v>23398639.968211789</v>
      </c>
      <c r="N114" s="157">
        <f>HLOOKUP(N$1,[5]DatosVinculos!$B$1:$DH$127,$DF114,FALSE)</f>
        <v>21808348.615233898</v>
      </c>
      <c r="O114" s="157">
        <f>HLOOKUP(O$1,[5]DatosVinculos!$B$1:$DH$127,$DF114,FALSE)</f>
        <v>3830441.1316892426</v>
      </c>
      <c r="P114" s="157">
        <f>HLOOKUP(P$1,[5]DatosVinculos!$B$1:$DH$127,$DF114,FALSE)</f>
        <v>3295284.7436915198</v>
      </c>
      <c r="Q114" s="157">
        <f>HLOOKUP(Q$1,[5]DatosVinculos!$B$1:$DH$127,$DF114,FALSE)</f>
        <v>19568510.514640309</v>
      </c>
      <c r="R114" s="157">
        <f>HLOOKUP(R$1,[5]DatosVinculos!$B$1:$DH$127,$DF114,FALSE)</f>
        <v>18557814.427551001</v>
      </c>
      <c r="S114" s="157">
        <f>HLOOKUP(S$1,[5]DatosVinculos!$B$1:$DH$127,$DF114,FALSE)</f>
        <v>2471592.0112703829</v>
      </c>
      <c r="T114" s="157">
        <f>HLOOKUP(T$1,[5]DatosVinculos!$B$1:$DH$127,$DF114,FALSE)</f>
        <v>2160049.3092590901</v>
      </c>
      <c r="U114" s="157">
        <f>HLOOKUP(U$1,[5]DatosVinculos!$B$1:$DH$127,$DF114,FALSE)</f>
        <v>17155784.754796602</v>
      </c>
      <c r="V114" s="157">
        <f>HLOOKUP(V$1,[5]DatosVinculos!$B$1:$DH$127,$DF114,FALSE)</f>
        <v>16430679.811239099</v>
      </c>
      <c r="W114" s="157">
        <f>HLOOKUP(W$1,[5]DatosVinculos!$B$1:$DH$127,$DF114,FALSE)</f>
        <v>8269099.1586625315</v>
      </c>
      <c r="X114" s="157">
        <f>HLOOKUP(X$1,[5]DatosVinculos!$B$1:$DH$127,$DF114,FALSE)</f>
        <v>7819984.98592343</v>
      </c>
      <c r="Y114" s="157">
        <f>HLOOKUP(Y$1,[5]DatosVinculos!$B$1:$DH$127,$DF114,FALSE)</f>
        <v>103723.88480942517</v>
      </c>
      <c r="Z114" s="157">
        <f>HLOOKUP(Z$1,[5]DatosVinculos!$B$1:$DH$127,$DF114,FALSE)</f>
        <v>-2356280.1963056847</v>
      </c>
      <c r="AA114" s="157">
        <f>HLOOKUP(AA$1,[5]DatosVinculos!$B$1:$DH$127,$DF114,FALSE)</f>
        <v>-2835.70106456946</v>
      </c>
      <c r="AB114" s="157">
        <f>HLOOKUP(AB$1,[5]DatosVinculos!$B$1:$DH$127,$DF114,FALSE)</f>
        <v>98.7</v>
      </c>
      <c r="AC114" s="157">
        <f>HLOOKUP(AC$1,[5]DatosVinculos!$B$1:$DH$127,$DF114,FALSE)</f>
        <v>98.585994552897304</v>
      </c>
      <c r="AD114" s="157">
        <f>HLOOKUP(AD$1,[5]DatosVinculos!$B$1:$DH$127,$DF114,FALSE)</f>
        <v>98.817569062081233</v>
      </c>
      <c r="AE114" s="157">
        <f>HLOOKUP(AE$1,[5]DatosVinculos!$B$1:$DH$127,$DF114,FALSE)</f>
        <v>98.957844087601799</v>
      </c>
      <c r="AF114" s="157">
        <f>HLOOKUP(AF$1,[5]DatosVinculos!$B$1:$DH$127,$DF114,FALSE)</f>
        <v>100.85818500954001</v>
      </c>
      <c r="AG114" s="157">
        <f>HLOOKUP(AG$1,[5]DatosVinculos!$B$1:$DH$127,$DF114,FALSE)</f>
        <v>100.90547428002</v>
      </c>
      <c r="AH114" s="157">
        <f>HLOOKUP(AH$1,[5]DatosVinculos!$B$1:$DH$127,$DF114,FALSE)</f>
        <v>97.534473583333337</v>
      </c>
      <c r="AI114" s="157">
        <f>HLOOKUP(AI$1,[5]DatosVinculos!$B$1:$DH$127,$DF114,FALSE)</f>
        <v>97.728637822288704</v>
      </c>
      <c r="AJ114" s="157">
        <f>HLOOKUP(AJ$1,[5]DatosVinculos!$B$1:$DH$127,$DF114,FALSE)</f>
        <v>3</v>
      </c>
      <c r="AK114" s="157">
        <f>HLOOKUP(AK$1,[5]DatosVinculos!$B$1:$DH$127,$DF114,FALSE)</f>
        <v>3</v>
      </c>
      <c r="AL114" s="157">
        <f>HLOOKUP(AL$1,[5]DatosVinculos!$B$1:$DH$127,$DF114,FALSE)</f>
        <v>5</v>
      </c>
      <c r="AM114" s="157">
        <f>HLOOKUP(AM$1,[5]DatosVinculos!$B$1:$DH$127,$DF114,FALSE)</f>
        <v>87.989769112070405</v>
      </c>
      <c r="AN114" s="157">
        <f>HLOOKUP(AN$1,[5]DatosVinculos!$B$1:$DH$127,$DF114,FALSE)</f>
        <v>477.62016393442599</v>
      </c>
      <c r="AO114" s="157">
        <f>HLOOKUP(AO$1,[5]DatosVinculos!$B$1:$DH$127,$DF114,FALSE)</f>
        <v>3.58739302670174</v>
      </c>
      <c r="AP114" s="157">
        <f>HLOOKUP(AP$1,[5]DatosVinculos!$B$1:$DH$127,$DF114,FALSE)</f>
        <v>88.13</v>
      </c>
      <c r="AQ114" s="157">
        <f>HLOOKUP(AQ$1,[5]DatosVinculos!$B$1:$DH$127,$DF114,FALSE)</f>
        <v>260.26896455793701</v>
      </c>
      <c r="AR114" s="157">
        <f>HLOOKUP(AR$1,[5]DatosVinculos!$B$1:$DH$127,$DF114,FALSE)</f>
        <v>164.3517665</v>
      </c>
      <c r="AS114" s="157">
        <f>HLOOKUP(AS$1,[5]DatosVinculos!$B$1:$DH$127,$DF114,FALSE)</f>
        <v>0.31755859375000001</v>
      </c>
      <c r="AT114" s="157">
        <f>HLOOKUP(AT$1,[5]DatosVinculos!$B$1:$DH$127,$DF114,FALSE)</f>
        <v>0.16</v>
      </c>
      <c r="AU114" s="157">
        <f>HLOOKUP(AU$1,[5]DatosVinculos!$B$1:$DH$127,$DF114,FALSE)</f>
        <v>128.333333333333</v>
      </c>
      <c r="AV114" s="157">
        <f>HLOOKUP(AV$1,[5]DatosVinculos!$B$1:$DH$127,$DF114,FALSE)</f>
        <v>128.333333333333</v>
      </c>
      <c r="AW114" s="157">
        <f>HLOOKUP(AW$1,[5]DatosVinculos!$B$1:$DH$127,$DF114,FALSE)</f>
        <v>118.84315108045</v>
      </c>
      <c r="AX114" s="157">
        <f>HLOOKUP(AX$1,[5]DatosVinculos!$B$1:$DH$127,$DF114,FALSE)</f>
        <v>124.1708882134414</v>
      </c>
      <c r="AY114" s="157">
        <f>HLOOKUP(AY$1,[5]DatosVinculos!$B$1:$DH$127,$DF114,FALSE)</f>
        <v>124.326312638665</v>
      </c>
      <c r="AZ114" s="157">
        <f>HLOOKUP(AZ$1,[5]DatosVinculos!$B$1:$DH$127,$DF114,FALSE)</f>
        <v>891395.6651102762</v>
      </c>
      <c r="BA114" s="157">
        <f>HLOOKUP(BA$1,[5]DatosVinculos!$B$1:$DH$127,$DF114,FALSE)</f>
        <v>892511.42308834102</v>
      </c>
      <c r="BB114" s="157">
        <f>HLOOKUP(BB$1,[5]DatosVinculos!$B$1:$DH$127,$DF114,FALSE)</f>
        <v>122.55666666666667</v>
      </c>
      <c r="BC114" s="157">
        <f>HLOOKUP(BC$1,[5]DatosVinculos!$B$1:$DH$127,$DF114,FALSE)</f>
        <v>122.583140582544</v>
      </c>
      <c r="BD114" s="157">
        <f>HLOOKUP(BD$1,[5]DatosVinculos!$B$1:$DH$127,$DF114,FALSE)</f>
        <v>879807.5214638426</v>
      </c>
      <c r="BE114" s="157">
        <f>HLOOKUP(BE$1,[5]DatosVinculos!$B$1:$DH$127,$DF114,FALSE)</f>
        <v>879997.57191586599</v>
      </c>
      <c r="BF114" s="157">
        <f>HLOOKUP(BF$1,[5]DatosVinculos!$B$1:$DH$127,$DF114,FALSE)</f>
        <v>124.08183084706272</v>
      </c>
      <c r="BG114" s="157">
        <f>HLOOKUP(BG$1,[5]DatosVinculos!$B$1:$DH$127,$DF114,FALSE)</f>
        <v>124.212346986048</v>
      </c>
      <c r="BH114" s="157">
        <f>HLOOKUP(BH$1,[5]DatosVinculos!$B$1:$DH$127,$DF114,FALSE)</f>
        <v>829400.69852970773</v>
      </c>
      <c r="BI114" s="157">
        <f>HLOOKUP(BI$1,[5]DatosVinculos!$B$1:$DH$127,$DF114,FALSE)</f>
        <v>830273.10810158902</v>
      </c>
      <c r="BJ114" s="157">
        <f>HLOOKUP(BJ$1,[5]DatosVinculos!$B$1:$DH$127,$DF114,FALSE)</f>
        <v>122.46876704605091</v>
      </c>
      <c r="BK114" s="157">
        <f>HLOOKUP(BK$1,[5]DatosVinculos!$B$1:$DH$127,$DF114,FALSE)</f>
        <v>122.44994117137399</v>
      </c>
      <c r="BL114" s="157">
        <f>HLOOKUP(BL$1,[5]DatosVinculos!$B$1:$DH$127,$DF114,FALSE)</f>
        <v>818618.48944882152</v>
      </c>
      <c r="BM114" s="157">
        <f>HLOOKUP(BM$1,[5]DatosVinculos!$B$1:$DH$127,$DF114,FALSE)</f>
        <v>818492.651576387</v>
      </c>
      <c r="BN114" s="157">
        <f>HLOOKUP(BN$1,[5]DatosVinculos!$B$1:$DH$127,$DF114,FALSE)</f>
        <v>120.87132725430595</v>
      </c>
      <c r="BO114" s="157">
        <f>HLOOKUP(BO$1,[5]DatosVinculos!$B$1:$DH$127,$DF114,FALSE)</f>
        <v>121.143451459158</v>
      </c>
      <c r="BP114" s="157">
        <f>HLOOKUP(BP$1,[5]DatosVinculos!$B$1:$DH$127,$DF114,FALSE)</f>
        <v>517039.38686181488</v>
      </c>
      <c r="BQ114" s="157">
        <f>HLOOKUP(BQ$1,[5]DatosVinculos!$B$1:$DH$127,$DF114,FALSE)</f>
        <v>518203.42580582498</v>
      </c>
      <c r="BR114" s="157">
        <f>HLOOKUP(BR$1,[5]DatosVinculos!$B$1:$DH$127,$DF114,FALSE)</f>
        <v>119.3</v>
      </c>
      <c r="BS114" s="157">
        <f>HLOOKUP(BS$1,[5]DatosVinculos!$B$1:$DH$127,$DF114,FALSE)</f>
        <v>119.47444274433001</v>
      </c>
      <c r="BT114" s="157">
        <f>HLOOKUP(BT$1,[5]DatosVinculos!$B$1:$DH$127,$DF114,FALSE)</f>
        <v>510317.87483261136</v>
      </c>
      <c r="BU114" s="157">
        <f>HLOOKUP(BU$1,[5]DatosVinculos!$B$1:$DH$127,$DF114,FALSE)</f>
        <v>511064.071400602</v>
      </c>
      <c r="BV114" s="157">
        <f>HLOOKUP(BV$1,[5]DatosVinculos!$B$1:$DH$127,$DF114,FALSE)</f>
        <v>125.55217831813574</v>
      </c>
      <c r="BW114" s="157">
        <f>HLOOKUP(BW$1,[5]DatosVinculos!$B$1:$DH$127,$DF114,FALSE)</f>
        <v>126.639340106216</v>
      </c>
      <c r="BX114" s="157">
        <f>HLOOKUP(BX$1,[5]DatosVinculos!$B$1:$DH$127,$DF114,FALSE)</f>
        <v>1299095.7026583354</v>
      </c>
      <c r="BY114" s="157">
        <f>HLOOKUP(BY$1,[5]DatosVinculos!$B$1:$DH$127,$DF114,FALSE)</f>
        <v>1310344.62901194</v>
      </c>
      <c r="BZ114" s="157">
        <f>HLOOKUP(BZ$1,[5]DatosVinculos!$B$1:$DH$127,$DF114,FALSE)</f>
        <v>123.91999999999999</v>
      </c>
      <c r="CA114" s="157">
        <f>HLOOKUP(CA$1,[5]DatosVinculos!$B$1:$DH$127,$DF114,FALSE)</f>
        <v>124.723069505827</v>
      </c>
      <c r="CB114" s="157">
        <f>HLOOKUP(CB$1,[5]DatosVinculos!$B$1:$DH$127,$DF114,FALSE)</f>
        <v>1282207.4585237771</v>
      </c>
      <c r="CC114" s="157">
        <f>HLOOKUP(CC$1,[5]DatosVinculos!$B$1:$DH$127,$DF114,FALSE)</f>
        <v>1290516.86547931</v>
      </c>
      <c r="CD114" s="157">
        <f>HLOOKUP(CD$1,[5]DatosVinculos!$B$1:$DH$127,$DF114,FALSE)</f>
        <v>120.70745473710396</v>
      </c>
      <c r="CE114" s="157">
        <f>HLOOKUP(CE$1,[5]DatosVinculos!$B$1:$DH$127,$DF114,FALSE)</f>
        <v>120.948514837326</v>
      </c>
      <c r="CF114" s="157">
        <f>HLOOKUP(CF$1,[5]DatosVinculos!$B$1:$DH$127,$DF114,FALSE)</f>
        <v>483017.85412262782</v>
      </c>
      <c r="CG114" s="157">
        <f>HLOOKUP(CG$1,[5]DatosVinculos!$B$1:$DH$127,$DF114,FALSE)</f>
        <v>483982.47004208801</v>
      </c>
      <c r="CH114" s="157">
        <f>HLOOKUP(CH$1,[5]DatosVinculos!$B$1:$DH$127,$DF114,FALSE)</f>
        <v>119.13825782552161</v>
      </c>
      <c r="CI114" s="157">
        <f>HLOOKUP(CI$1,[5]DatosVinculos!$B$1:$DH$127,$DF114,FALSE)</f>
        <v>119.272672695192</v>
      </c>
      <c r="CJ114" s="157">
        <f>HLOOKUP(CJ$1,[5]DatosVinculos!$B$1:$DH$127,$DF114,FALSE)</f>
        <v>476738.62201903365</v>
      </c>
      <c r="CK114" s="157">
        <f>HLOOKUP(CK$1,[5]DatosVinculos!$B$1:$DH$127,$DF114,FALSE)</f>
        <v>477276.49088412197</v>
      </c>
      <c r="CL114" s="157">
        <f>HLOOKUP(CL$1,[5]DatosVinculos!$B$1:$DH$127,$DF114,FALSE)</f>
        <v>7699.4311042475301</v>
      </c>
      <c r="CM114" s="157">
        <f>HLOOKUP(CM$1,[5]DatosVinculos!$B$1:$DH$127,$DF114,FALSE)</f>
        <v>7661.4903169967902</v>
      </c>
      <c r="CN114" s="157">
        <f>HLOOKUP(CN$1,[5]DatosVinculos!$B$1:$DH$127,$DF114,FALSE)</f>
        <v>260.34217025253997</v>
      </c>
      <c r="CO114" s="157">
        <f>HLOOKUP(CO$1,[5]DatosVinculos!$B$1:$DH$127,$DF114,FALSE)</f>
        <v>258.00554751496003</v>
      </c>
      <c r="CP114" s="157">
        <f>HLOOKUP(CP$1,[5]DatosVinculos!$B$1:$DH$127,$DF114,FALSE)</f>
        <v>39.856102</v>
      </c>
      <c r="CQ114" s="157">
        <f>HLOOKUP(CQ$1,[5]DatosVinculos!$B$1:$DH$127,$DF114,FALSE)</f>
        <v>38.911923385010702</v>
      </c>
      <c r="CR114" s="157">
        <f>HLOOKUP(CR$1,[5]DatosVinculos!$B$1:$DH$127,$DF114,FALSE)</f>
        <v>44.526822000000003</v>
      </c>
      <c r="CS114" s="157">
        <f>HLOOKUP(CS$1,[5]DatosVinculos!$B$1:$DH$127,$DF114,FALSE)</f>
        <v>43.821426375397401</v>
      </c>
      <c r="CT114" s="157">
        <f>HLOOKUP(CT$1,[5]DatosVinculos!$B$1:$DH$127,$DF114,FALSE)</f>
        <v>7327.7463710000002</v>
      </c>
      <c r="CU114" s="157">
        <f>HLOOKUP(CU$1,[5]DatosVinculos!$B$1:$DH$127,$DF114,FALSE)</f>
        <v>7291.2462434459003</v>
      </c>
      <c r="CV114" s="157">
        <f>HLOOKUP(CV$1,[5]DatosVinculos!$B$1:$DH$127,$DF114,FALSE)</f>
        <v>39.671221430000003</v>
      </c>
      <c r="CW114" s="157">
        <f>HLOOKUP(CW$1,[5]DatosVinculos!$B$1:$DH$127,$DF114,FALSE)</f>
        <v>38.727262312913602</v>
      </c>
      <c r="CX114" s="157">
        <f>HLOOKUP(CX$1,[5]DatosVinculos!$B$1:$DH$127,$DF114,FALSE)</f>
        <v>13765.879999999101</v>
      </c>
      <c r="CY114" s="157">
        <f>HLOOKUP(CY$1,[5]DatosVinculos!$B$1:$DH$127,$DF114,FALSE)</f>
        <v>8195.6324283229405</v>
      </c>
      <c r="CZ114" s="157">
        <f>HLOOKUP(CZ$1,[5]DatosVinculos!$B$1:$DH$127,$DF114,FALSE)</f>
        <v>8182.0464314104602</v>
      </c>
      <c r="DA114" s="157">
        <f>HLOOKUP(DA$1,[5]DatosVinculos!$B$1:$DH$127,$DF114,FALSE)</f>
        <v>6.1</v>
      </c>
      <c r="DB114" s="157">
        <f>HLOOKUP(DB$1,[5]DatosVinculos!$B$1:$DH$127,$DF114,FALSE)</f>
        <v>6.3636589016094796</v>
      </c>
      <c r="DC114" s="157">
        <f>HLOOKUP(DC$1,[5]DatosVinculos!$B$1:$DH$127,$DF114,FALSE)</f>
        <v>0.92895007187276202</v>
      </c>
      <c r="DD114" s="157">
        <f>HLOOKUP(DD$1,[5]DatosVinculos!$B$1:$DH$127,$DF114,FALSE)</f>
        <v>0.98975417011951305</v>
      </c>
      <c r="DF114">
        <v>114</v>
      </c>
    </row>
    <row r="115" spans="1:110">
      <c r="A115" t="s">
        <v>141</v>
      </c>
      <c r="B115" s="157">
        <f>HLOOKUP(B$1,[5]DatosVinculos!$B$1:$DH$127,$DF115,FALSE)</f>
        <v>27579291.803725991</v>
      </c>
      <c r="C115" s="157">
        <f>HLOOKUP(C$1,[5]DatosVinculos!$B$1:$DH$127,$DF115,FALSE)</f>
        <v>28142887.3076187</v>
      </c>
      <c r="D115" s="157">
        <f>HLOOKUP(D$1,[5]DatosVinculos!$B$1:$DH$127,$DF115,FALSE)</f>
        <v>33249617.450357363</v>
      </c>
      <c r="E115" s="157">
        <f>HLOOKUP(E$1,[5]DatosVinculos!$B$1:$DH$127,$DF115,FALSE)</f>
        <v>20898780.879999999</v>
      </c>
      <c r="F115" s="157">
        <f>HLOOKUP(F$1,[5]DatosVinculos!$B$1:$DH$127,$DF115,FALSE)</f>
        <v>21140947.489277001</v>
      </c>
      <c r="G115" s="157">
        <f>HLOOKUP(G$1,[5]DatosVinculos!$B$1:$DH$127,$DF115,FALSE)</f>
        <v>4252872.9800000004</v>
      </c>
      <c r="H115" s="157">
        <f>HLOOKUP(H$1,[5]DatosVinculos!$B$1:$DH$127,$DF115,FALSE)</f>
        <v>4487258.58924862</v>
      </c>
      <c r="I115" s="157">
        <f>HLOOKUP(I$1,[5]DatosVinculos!$B$1:$DH$127,$DF115,FALSE)</f>
        <v>3226994.2499526953</v>
      </c>
      <c r="J115" s="157">
        <f>HLOOKUP(J$1,[5]DatosVinculos!$B$1:$DH$127,$DF115,FALSE)</f>
        <v>3402262.1464168401</v>
      </c>
      <c r="K115" s="157">
        <f>HLOOKUP(K$1,[5]DatosVinculos!$B$1:$DH$127,$DF115,FALSE)</f>
        <v>2904492.6074432638</v>
      </c>
      <c r="L115" s="157">
        <f>HLOOKUP(L$1,[5]DatosVinculos!$B$1:$DH$127,$DF115,FALSE)</f>
        <v>3065141.83369317</v>
      </c>
      <c r="M115" s="157">
        <f>HLOOKUP(M$1,[5]DatosVinculos!$B$1:$DH$127,$DF115,FALSE)</f>
        <v>20424972.76233818</v>
      </c>
      <c r="N115" s="157">
        <f>HLOOKUP(N$1,[5]DatosVinculos!$B$1:$DH$127,$DF115,FALSE)</f>
        <v>22005588.006608699</v>
      </c>
      <c r="O115" s="157">
        <f>HLOOKUP(O$1,[5]DatosVinculos!$B$1:$DH$127,$DF115,FALSE)</f>
        <v>2487785.9064812902</v>
      </c>
      <c r="P115" s="157">
        <f>HLOOKUP(P$1,[5]DatosVinculos!$B$1:$DH$127,$DF115,FALSE)</f>
        <v>3232005.82635555</v>
      </c>
      <c r="Q115" s="157">
        <f>HLOOKUP(Q$1,[5]DatosVinculos!$B$1:$DH$127,$DF115,FALSE)</f>
        <v>18023408.606994502</v>
      </c>
      <c r="R115" s="157">
        <f>HLOOKUP(R$1,[5]DatosVinculos!$B$1:$DH$127,$DF115,FALSE)</f>
        <v>18797856.6612322</v>
      </c>
      <c r="S115" s="157">
        <f>HLOOKUP(S$1,[5]DatosVinculos!$B$1:$DH$127,$DF115,FALSE)</f>
        <v>2124982.2827070663</v>
      </c>
      <c r="T115" s="157">
        <f>HLOOKUP(T$1,[5]DatosVinculos!$B$1:$DH$127,$DF115,FALSE)</f>
        <v>2287536.29834656</v>
      </c>
      <c r="U115" s="157">
        <f>HLOOKUP(U$1,[5]DatosVinculos!$B$1:$DH$127,$DF115,FALSE)</f>
        <v>15935452.138216799</v>
      </c>
      <c r="V115" s="157">
        <f>HLOOKUP(V$1,[5]DatosVinculos!$B$1:$DH$127,$DF115,FALSE)</f>
        <v>16571709.3348251</v>
      </c>
      <c r="W115" s="157">
        <f>HLOOKUP(W$1,[5]DatosVinculos!$B$1:$DH$127,$DF115,FALSE)</f>
        <v>7398947.8696138393</v>
      </c>
      <c r="X115" s="157">
        <f>HLOOKUP(X$1,[5]DatosVinculos!$B$1:$DH$127,$DF115,FALSE)</f>
        <v>7570785.0440303003</v>
      </c>
      <c r="Y115" s="157">
        <f>HLOOKUP(Y$1,[5]DatosVinculos!$B$1:$DH$127,$DF115,FALSE)</f>
        <v>190283.76791557571</v>
      </c>
      <c r="Z115" s="157">
        <f>HLOOKUP(Z$1,[5]DatosVinculos!$B$1:$DH$127,$DF115,FALSE)</f>
        <v>-1714524.72542974</v>
      </c>
      <c r="AA115" s="157">
        <f>HLOOKUP(AA$1,[5]DatosVinculos!$B$1:$DH$127,$DF115,FALSE)</f>
        <v>-1875.68887073878</v>
      </c>
      <c r="AB115" s="157">
        <f>HLOOKUP(AB$1,[5]DatosVinculos!$B$1:$DH$127,$DF115,FALSE)</f>
        <v>98.916666666666671</v>
      </c>
      <c r="AC115" s="157">
        <f>HLOOKUP(AC$1,[5]DatosVinculos!$B$1:$DH$127,$DF115,FALSE)</f>
        <v>98.892264828013495</v>
      </c>
      <c r="AD115" s="157">
        <f>HLOOKUP(AD$1,[5]DatosVinculos!$B$1:$DH$127,$DF115,FALSE)</f>
        <v>99.199413689173468</v>
      </c>
      <c r="AE115" s="157">
        <f>HLOOKUP(AE$1,[5]DatosVinculos!$B$1:$DH$127,$DF115,FALSE)</f>
        <v>99.032570834398499</v>
      </c>
      <c r="AF115" s="157">
        <f>HLOOKUP(AF$1,[5]DatosVinculos!$B$1:$DH$127,$DF115,FALSE)</f>
        <v>100.54515352823067</v>
      </c>
      <c r="AG115" s="157">
        <f>HLOOKUP(AG$1,[5]DatosVinculos!$B$1:$DH$127,$DF115,FALSE)</f>
        <v>100.30370140559199</v>
      </c>
      <c r="AH115" s="157">
        <f>HLOOKUP(AH$1,[5]DatosVinculos!$B$1:$DH$127,$DF115,FALSE)</f>
        <v>98.35993272333333</v>
      </c>
      <c r="AI115" s="157">
        <f>HLOOKUP(AI$1,[5]DatosVinculos!$B$1:$DH$127,$DF115,FALSE)</f>
        <v>98.237850497446203</v>
      </c>
      <c r="AJ115" s="157">
        <f>HLOOKUP(AJ$1,[5]DatosVinculos!$B$1:$DH$127,$DF115,FALSE)</f>
        <v>3</v>
      </c>
      <c r="AK115" s="157">
        <f>HLOOKUP(AK$1,[5]DatosVinculos!$B$1:$DH$127,$DF115,FALSE)</f>
        <v>3</v>
      </c>
      <c r="AL115" s="157">
        <f>HLOOKUP(AL$1,[5]DatosVinculos!$B$1:$DH$127,$DF115,FALSE)</f>
        <v>5</v>
      </c>
      <c r="AM115" s="157">
        <f>HLOOKUP(AM$1,[5]DatosVinculos!$B$1:$DH$127,$DF115,FALSE)</f>
        <v>87.29</v>
      </c>
      <c r="AN115" s="157">
        <f>HLOOKUP(AN$1,[5]DatosVinculos!$B$1:$DH$127,$DF115,FALSE)</f>
        <v>472.50451612903203</v>
      </c>
      <c r="AO115" s="157">
        <f>HLOOKUP(AO$1,[5]DatosVinculos!$B$1:$DH$127,$DF115,FALSE)</f>
        <v>3.5959130908101198</v>
      </c>
      <c r="AP115" s="157">
        <f>HLOOKUP(AP$1,[5]DatosVinculos!$B$1:$DH$127,$DF115,FALSE)</f>
        <v>94.3066666666667</v>
      </c>
      <c r="AQ115" s="157">
        <f>HLOOKUP(AQ$1,[5]DatosVinculos!$B$1:$DH$127,$DF115,FALSE)</f>
        <v>261.64908235847298</v>
      </c>
      <c r="AR115" s="157">
        <f>HLOOKUP(AR$1,[5]DatosVinculos!$B$1:$DH$127,$DF115,FALSE)</f>
        <v>165.97683839999999</v>
      </c>
      <c r="AS115" s="157">
        <f>HLOOKUP(AS$1,[5]DatosVinculos!$B$1:$DH$127,$DF115,FALSE)</f>
        <v>0.29202258064516101</v>
      </c>
      <c r="AT115" s="157">
        <f>HLOOKUP(AT$1,[5]DatosVinculos!$B$1:$DH$127,$DF115,FALSE)</f>
        <v>0.14333333333333334</v>
      </c>
      <c r="AU115" s="157">
        <f>HLOOKUP(AU$1,[5]DatosVinculos!$B$1:$DH$127,$DF115,FALSE)</f>
        <v>131</v>
      </c>
      <c r="AV115" s="157">
        <f>HLOOKUP(AV$1,[5]DatosVinculos!$B$1:$DH$127,$DF115,FALSE)</f>
        <v>131</v>
      </c>
      <c r="AW115" s="157">
        <f>HLOOKUP(AW$1,[5]DatosVinculos!$B$1:$DH$127,$DF115,FALSE)</f>
        <v>114.43149787887999</v>
      </c>
      <c r="AX115" s="157">
        <f>HLOOKUP(AX$1,[5]DatosVinculos!$B$1:$DH$127,$DF115,FALSE)</f>
        <v>125.95787700084244</v>
      </c>
      <c r="AY115" s="157">
        <f>HLOOKUP(AY$1,[5]DatosVinculos!$B$1:$DH$127,$DF115,FALSE)</f>
        <v>125.63378231242299</v>
      </c>
      <c r="AZ115" s="157">
        <f>HLOOKUP(AZ$1,[5]DatosVinculos!$B$1:$DH$127,$DF115,FALSE)</f>
        <v>904224.06701356161</v>
      </c>
      <c r="BA115" s="157">
        <f>HLOOKUP(BA$1,[5]DatosVinculos!$B$1:$DH$127,$DF115,FALSE)</f>
        <v>901897.46208554006</v>
      </c>
      <c r="BB115" s="157">
        <f>HLOOKUP(BB$1,[5]DatosVinculos!$B$1:$DH$127,$DF115,FALSE)</f>
        <v>124.59333333333333</v>
      </c>
      <c r="BC115" s="157">
        <f>HLOOKUP(BC$1,[5]DatosVinculos!$B$1:$DH$127,$DF115,FALSE)</f>
        <v>124.230215283272</v>
      </c>
      <c r="BD115" s="157">
        <f>HLOOKUP(BD$1,[5]DatosVinculos!$B$1:$DH$127,$DF115,FALSE)</f>
        <v>894428.30628758145</v>
      </c>
      <c r="BE115" s="157">
        <f>HLOOKUP(BE$1,[5]DatosVinculos!$B$1:$DH$127,$DF115,FALSE)</f>
        <v>891821.56117935304</v>
      </c>
      <c r="BF115" s="157">
        <f>HLOOKUP(BF$1,[5]DatosVinculos!$B$1:$DH$127,$DF115,FALSE)</f>
        <v>125.76748977232496</v>
      </c>
      <c r="BG115" s="157">
        <f>HLOOKUP(BG$1,[5]DatosVinculos!$B$1:$DH$127,$DF115,FALSE)</f>
        <v>125.50704778108501</v>
      </c>
      <c r="BH115" s="157">
        <f>HLOOKUP(BH$1,[5]DatosVinculos!$B$1:$DH$127,$DF115,FALSE)</f>
        <v>840668.15550186147</v>
      </c>
      <c r="BI115" s="157">
        <f>HLOOKUP(BI$1,[5]DatosVinculos!$B$1:$DH$127,$DF115,FALSE)</f>
        <v>838927.28201977303</v>
      </c>
      <c r="BJ115" s="157">
        <f>HLOOKUP(BJ$1,[5]DatosVinculos!$B$1:$DH$127,$DF115,FALSE)</f>
        <v>124.40500863312478</v>
      </c>
      <c r="BK115" s="157">
        <f>HLOOKUP(BK$1,[5]DatosVinculos!$B$1:$DH$127,$DF115,FALSE)</f>
        <v>124.10033033069</v>
      </c>
      <c r="BL115" s="157">
        <f>HLOOKUP(BL$1,[5]DatosVinculos!$B$1:$DH$127,$DF115,FALSE)</f>
        <v>831560.91715059127</v>
      </c>
      <c r="BM115" s="157">
        <f>HLOOKUP(BM$1,[5]DatosVinculos!$B$1:$DH$127,$DF115,FALSE)</f>
        <v>829524.35470554</v>
      </c>
      <c r="BN115" s="157">
        <f>HLOOKUP(BN$1,[5]DatosVinculos!$B$1:$DH$127,$DF115,FALSE)</f>
        <v>122.67733782645323</v>
      </c>
      <c r="BO115" s="157">
        <f>HLOOKUP(BO$1,[5]DatosVinculos!$B$1:$DH$127,$DF115,FALSE)</f>
        <v>122.285492474514</v>
      </c>
      <c r="BP115" s="157">
        <f>HLOOKUP(BP$1,[5]DatosVinculos!$B$1:$DH$127,$DF115,FALSE)</f>
        <v>524764.78063468519</v>
      </c>
      <c r="BQ115" s="157">
        <f>HLOOKUP(BQ$1,[5]DatosVinculos!$B$1:$DH$127,$DF115,FALSE)</f>
        <v>523088.622320041</v>
      </c>
      <c r="BR115" s="157">
        <f>HLOOKUP(BR$1,[5]DatosVinculos!$B$1:$DH$127,$DF115,FALSE)</f>
        <v>121.34833333333333</v>
      </c>
      <c r="BS115" s="157">
        <f>HLOOKUP(BS$1,[5]DatosVinculos!$B$1:$DH$127,$DF115,FALSE)</f>
        <v>120.892877189915</v>
      </c>
      <c r="BT115" s="157">
        <f>HLOOKUP(BT$1,[5]DatosVinculos!$B$1:$DH$127,$DF115,FALSE)</f>
        <v>519079.82884447614</v>
      </c>
      <c r="BU115" s="157">
        <f>HLOOKUP(BU$1,[5]DatosVinculos!$B$1:$DH$127,$DF115,FALSE)</f>
        <v>517131.56890358002</v>
      </c>
      <c r="BV115" s="157">
        <f>HLOOKUP(BV$1,[5]DatosVinculos!$B$1:$DH$127,$DF115,FALSE)</f>
        <v>130.29486099410278</v>
      </c>
      <c r="BW115" s="157">
        <f>HLOOKUP(BW$1,[5]DatosVinculos!$B$1:$DH$127,$DF115,FALSE)</f>
        <v>128.76297648312399</v>
      </c>
      <c r="BX115" s="157">
        <f>HLOOKUP(BX$1,[5]DatosVinculos!$B$1:$DH$127,$DF115,FALSE)</f>
        <v>1348168.5165748657</v>
      </c>
      <c r="BY115" s="157">
        <f>HLOOKUP(BY$1,[5]DatosVinculos!$B$1:$DH$127,$DF115,FALSE)</f>
        <v>1332318.01830329</v>
      </c>
      <c r="BZ115" s="157">
        <f>HLOOKUP(BZ$1,[5]DatosVinculos!$B$1:$DH$127,$DF115,FALSE)</f>
        <v>128.88333333333333</v>
      </c>
      <c r="CA115" s="157">
        <f>HLOOKUP(CA$1,[5]DatosVinculos!$B$1:$DH$127,$DF115,FALSE)</f>
        <v>127.68330795202</v>
      </c>
      <c r="CB115" s="157">
        <f>HLOOKUP(CB$1,[5]DatosVinculos!$B$1:$DH$127,$DF115,FALSE)</f>
        <v>1333563.3576453046</v>
      </c>
      <c r="CC115" s="157">
        <f>HLOOKUP(CC$1,[5]DatosVinculos!$B$1:$DH$127,$DF115,FALSE)</f>
        <v>1321146.62512936</v>
      </c>
      <c r="CD115" s="157">
        <f>HLOOKUP(CD$1,[5]DatosVinculos!$B$1:$DH$127,$DF115,FALSE)</f>
        <v>122.4046316293604</v>
      </c>
      <c r="CE115" s="157">
        <f>HLOOKUP(CE$1,[5]DatosVinculos!$B$1:$DH$127,$DF115,FALSE)</f>
        <v>122.069450967232</v>
      </c>
      <c r="CF115" s="157">
        <f>HLOOKUP(CF$1,[5]DatosVinculos!$B$1:$DH$127,$DF115,FALSE)</f>
        <v>489809.2055130587</v>
      </c>
      <c r="CG115" s="157">
        <f>HLOOKUP(CG$1,[5]DatosVinculos!$B$1:$DH$127,$DF115,FALSE)</f>
        <v>488467.96072900703</v>
      </c>
      <c r="CH115" s="157">
        <f>HLOOKUP(CH$1,[5]DatosVinculos!$B$1:$DH$127,$DF115,FALSE)</f>
        <v>121.07858145337566</v>
      </c>
      <c r="CI115" s="157">
        <f>HLOOKUP(CI$1,[5]DatosVinculos!$B$1:$DH$127,$DF115,FALSE)</f>
        <v>120.68101155587</v>
      </c>
      <c r="CJ115" s="157">
        <f>HLOOKUP(CJ$1,[5]DatosVinculos!$B$1:$DH$127,$DF115,FALSE)</f>
        <v>484502.93912000064</v>
      </c>
      <c r="CK115" s="157">
        <f>HLOOKUP(CK$1,[5]DatosVinculos!$B$1:$DH$127,$DF115,FALSE)</f>
        <v>482912.04020677798</v>
      </c>
      <c r="CL115" s="157">
        <f>HLOOKUP(CL$1,[5]DatosVinculos!$B$1:$DH$127,$DF115,FALSE)</f>
        <v>7729.5023522923002</v>
      </c>
      <c r="CM115" s="157">
        <f>HLOOKUP(CM$1,[5]DatosVinculos!$B$1:$DH$127,$DF115,FALSE)</f>
        <v>7721.2536217957604</v>
      </c>
      <c r="CN115" s="157">
        <f>HLOOKUP(CN$1,[5]DatosVinculos!$B$1:$DH$127,$DF115,FALSE)</f>
        <v>243.05803074427001</v>
      </c>
      <c r="CO115" s="157">
        <f>HLOOKUP(CO$1,[5]DatosVinculos!$B$1:$DH$127,$DF115,FALSE)</f>
        <v>243.316477879536</v>
      </c>
      <c r="CP115" s="157">
        <f>HLOOKUP(CP$1,[5]DatosVinculos!$B$1:$DH$127,$DF115,FALSE)</f>
        <v>37.78</v>
      </c>
      <c r="CQ115" s="157">
        <f>HLOOKUP(CQ$1,[5]DatosVinculos!$B$1:$DH$127,$DF115,FALSE)</f>
        <v>38.540111038745898</v>
      </c>
      <c r="CR115" s="157">
        <f>HLOOKUP(CR$1,[5]DatosVinculos!$B$1:$DH$127,$DF115,FALSE)</f>
        <v>42.095964000000002</v>
      </c>
      <c r="CS115" s="157">
        <f>HLOOKUP(CS$1,[5]DatosVinculos!$B$1:$DH$127,$DF115,FALSE)</f>
        <v>43.360262238496396</v>
      </c>
      <c r="CT115" s="157">
        <f>HLOOKUP(CT$1,[5]DatosVinculos!$B$1:$DH$127,$DF115,FALSE)</f>
        <v>7375.334914</v>
      </c>
      <c r="CU115" s="157">
        <f>HLOOKUP(CU$1,[5]DatosVinculos!$B$1:$DH$127,$DF115,FALSE)</f>
        <v>7371.87678336717</v>
      </c>
      <c r="CV115" s="157">
        <f>HLOOKUP(CV$1,[5]DatosVinculos!$B$1:$DH$127,$DF115,FALSE)</f>
        <v>37.629612549999997</v>
      </c>
      <c r="CW115" s="157">
        <f>HLOOKUP(CW$1,[5]DatosVinculos!$B$1:$DH$127,$DF115,FALSE)</f>
        <v>38.363753823158198</v>
      </c>
      <c r="CX115" s="157">
        <f>HLOOKUP(CX$1,[5]DatosVinculos!$B$1:$DH$127,$DF115,FALSE)</f>
        <v>13819.0049999985</v>
      </c>
      <c r="CY115" s="157">
        <f>HLOOKUP(CY$1,[5]DatosVinculos!$B$1:$DH$127,$DF115,FALSE)</f>
        <v>8240.7105733241297</v>
      </c>
      <c r="CZ115" s="157">
        <f>HLOOKUP(CZ$1,[5]DatosVinculos!$B$1:$DH$127,$DF115,FALSE)</f>
        <v>8229.5510753091894</v>
      </c>
      <c r="DA115" s="157">
        <f>HLOOKUP(DA$1,[5]DatosVinculos!$B$1:$DH$127,$DF115,FALSE)</f>
        <v>6.2</v>
      </c>
      <c r="DB115" s="157">
        <f>HLOOKUP(DB$1,[5]DatosVinculos!$B$1:$DH$127,$DF115,FALSE)</f>
        <v>6.14886989750865</v>
      </c>
      <c r="DC115" s="157">
        <f>HLOOKUP(DC$1,[5]DatosVinculos!$B$1:$DH$127,$DF115,FALSE)</f>
        <v>1.2053976711047667</v>
      </c>
      <c r="DD115" s="157">
        <f>HLOOKUP(DD$1,[5]DatosVinculos!$B$1:$DH$127,$DF115,FALSE)</f>
        <v>1.00102647446071</v>
      </c>
      <c r="DF115">
        <v>115</v>
      </c>
    </row>
    <row r="116" spans="1:110">
      <c r="A116" t="s">
        <v>142</v>
      </c>
      <c r="B116" s="157">
        <f>HLOOKUP(B$1,[5]DatosVinculos!$B$1:$DH$127,$DF116,FALSE)</f>
        <v>28309328.233943019</v>
      </c>
      <c r="C116" s="157">
        <f>HLOOKUP(C$1,[5]DatosVinculos!$B$1:$DH$127,$DF116,FALSE)</f>
        <v>28329819.758162599</v>
      </c>
      <c r="D116" s="157">
        <f>HLOOKUP(D$1,[5]DatosVinculos!$B$1:$DH$127,$DF116,FALSE)</f>
        <v>33435231.914372254</v>
      </c>
      <c r="E116" s="157">
        <f>HLOOKUP(E$1,[5]DatosVinculos!$B$1:$DH$127,$DF116,FALSE)</f>
        <v>21450526.719999999</v>
      </c>
      <c r="F116" s="157">
        <f>HLOOKUP(F$1,[5]DatosVinculos!$B$1:$DH$127,$DF116,FALSE)</f>
        <v>21390738.3026697</v>
      </c>
      <c r="G116" s="157">
        <f>HLOOKUP(G$1,[5]DatosVinculos!$B$1:$DH$127,$DF116,FALSE)</f>
        <v>4361940.9979999997</v>
      </c>
      <c r="H116" s="157">
        <f>HLOOKUP(H$1,[5]DatosVinculos!$B$1:$DH$127,$DF116,FALSE)</f>
        <v>4344275.7625443703</v>
      </c>
      <c r="I116" s="157">
        <f>HLOOKUP(I$1,[5]DatosVinculos!$B$1:$DH$127,$DF116,FALSE)</f>
        <v>3337159.3340025358</v>
      </c>
      <c r="J116" s="157">
        <f>HLOOKUP(J$1,[5]DatosVinculos!$B$1:$DH$127,$DF116,FALSE)</f>
        <v>3315301.15957224</v>
      </c>
      <c r="K116" s="157">
        <f>HLOOKUP(K$1,[5]DatosVinculos!$B$1:$DH$127,$DF116,FALSE)</f>
        <v>3002526.9303308134</v>
      </c>
      <c r="L116" s="157">
        <f>HLOOKUP(L$1,[5]DatosVinculos!$B$1:$DH$127,$DF116,FALSE)</f>
        <v>2970305.4714948302</v>
      </c>
      <c r="M116" s="157">
        <f>HLOOKUP(M$1,[5]DatosVinculos!$B$1:$DH$127,$DF116,FALSE)</f>
        <v>22152355.747025512</v>
      </c>
      <c r="N116" s="157">
        <f>HLOOKUP(N$1,[5]DatosVinculos!$B$1:$DH$127,$DF116,FALSE)</f>
        <v>22294361.685848601</v>
      </c>
      <c r="O116" s="157">
        <f>HLOOKUP(O$1,[5]DatosVinculos!$B$1:$DH$127,$DF116,FALSE)</f>
        <v>3451731.5950431246</v>
      </c>
      <c r="P116" s="157">
        <f>HLOOKUP(P$1,[5]DatosVinculos!$B$1:$DH$127,$DF116,FALSE)</f>
        <v>3288698.91066074</v>
      </c>
      <c r="Q116" s="157">
        <f>HLOOKUP(Q$1,[5]DatosVinculos!$B$1:$DH$127,$DF116,FALSE)</f>
        <v>18717692.981108122</v>
      </c>
      <c r="R116" s="157">
        <f>HLOOKUP(R$1,[5]DatosVinculos!$B$1:$DH$127,$DF116,FALSE)</f>
        <v>19036117.515063699</v>
      </c>
      <c r="S116" s="157">
        <f>HLOOKUP(S$1,[5]DatosVinculos!$B$1:$DH$127,$DF116,FALSE)</f>
        <v>2230662.8140867963</v>
      </c>
      <c r="T116" s="157">
        <f>HLOOKUP(T$1,[5]DatosVinculos!$B$1:$DH$127,$DF116,FALSE)</f>
        <v>2314179.1198785901</v>
      </c>
      <c r="U116" s="157">
        <f>HLOOKUP(U$1,[5]DatosVinculos!$B$1:$DH$127,$DF116,FALSE)</f>
        <v>16529234.290512001</v>
      </c>
      <c r="V116" s="157">
        <f>HLOOKUP(V$1,[5]DatosVinculos!$B$1:$DH$127,$DF116,FALSE)</f>
        <v>16765045.8133596</v>
      </c>
      <c r="W116" s="157">
        <f>HLOOKUP(W$1,[5]DatosVinculos!$B$1:$DH$127,$DF116,FALSE)</f>
        <v>7540379.8771452382</v>
      </c>
      <c r="X116" s="157">
        <f>HLOOKUP(X$1,[5]DatosVinculos!$B$1:$DH$127,$DF116,FALSE)</f>
        <v>7732922.7632619599</v>
      </c>
      <c r="Y116" s="157">
        <f>HLOOKUP(Y$1,[5]DatosVinculos!$B$1:$DH$127,$DF116,FALSE)</f>
        <v>571554.53395752143</v>
      </c>
      <c r="Z116" s="157">
        <f>HLOOKUP(Z$1,[5]DatosVinculos!$B$1:$DH$127,$DF116,FALSE)</f>
        <v>-1493071.3719016593</v>
      </c>
      <c r="AA116" s="157">
        <f>HLOOKUP(AA$1,[5]DatosVinculos!$B$1:$DH$127,$DF116,FALSE)</f>
        <v>-1887.8297177890099</v>
      </c>
      <c r="AB116" s="157">
        <f>HLOOKUP(AB$1,[5]DatosVinculos!$B$1:$DH$127,$DF116,FALSE)</f>
        <v>98.933333333333323</v>
      </c>
      <c r="AC116" s="157">
        <f>HLOOKUP(AC$1,[5]DatosVinculos!$B$1:$DH$127,$DF116,FALSE)</f>
        <v>98.994875978797893</v>
      </c>
      <c r="AD116" s="157">
        <f>HLOOKUP(AD$1,[5]DatosVinculos!$B$1:$DH$127,$DF116,FALSE)</f>
        <v>99.334032472925102</v>
      </c>
      <c r="AE116" s="157">
        <f>HLOOKUP(AE$1,[5]DatosVinculos!$B$1:$DH$127,$DF116,FALSE)</f>
        <v>99.220312161656494</v>
      </c>
      <c r="AF116" s="157">
        <f>HLOOKUP(AF$1,[5]DatosVinculos!$B$1:$DH$127,$DF116,FALSE)</f>
        <v>99.854789374071331</v>
      </c>
      <c r="AG116" s="157">
        <f>HLOOKUP(AG$1,[5]DatosVinculos!$B$1:$DH$127,$DF116,FALSE)</f>
        <v>99.760908674345401</v>
      </c>
      <c r="AH116" s="157">
        <f>HLOOKUP(AH$1,[5]DatosVinculos!$B$1:$DH$127,$DF116,FALSE)</f>
        <v>99.021164603333332</v>
      </c>
      <c r="AI116" s="157">
        <f>HLOOKUP(AI$1,[5]DatosVinculos!$B$1:$DH$127,$DF116,FALSE)</f>
        <v>98.881373479942795</v>
      </c>
      <c r="AJ116" s="157">
        <f>HLOOKUP(AJ$1,[5]DatosVinculos!$B$1:$DH$127,$DF116,FALSE)</f>
        <v>3</v>
      </c>
      <c r="AK116" s="157">
        <f>HLOOKUP(AK$1,[5]DatosVinculos!$B$1:$DH$127,$DF116,FALSE)</f>
        <v>3</v>
      </c>
      <c r="AL116" s="157">
        <f>HLOOKUP(AL$1,[5]DatosVinculos!$B$1:$DH$127,$DF116,FALSE)</f>
        <v>5</v>
      </c>
      <c r="AM116" s="157">
        <f>HLOOKUP(AM$1,[5]DatosVinculos!$B$1:$DH$127,$DF116,FALSE)</f>
        <v>88.63</v>
      </c>
      <c r="AN116" s="157">
        <f>HLOOKUP(AN$1,[5]DatosVinculos!$B$1:$DH$127,$DF116,FALSE)</f>
        <v>484.38063492063498</v>
      </c>
      <c r="AO116" s="157">
        <f>HLOOKUP(AO$1,[5]DatosVinculos!$B$1:$DH$127,$DF116,FALSE)</f>
        <v>3.241189633796</v>
      </c>
      <c r="AP116" s="157">
        <f>HLOOKUP(AP$1,[5]DatosVinculos!$B$1:$DH$127,$DF116,FALSE)</f>
        <v>94.19</v>
      </c>
      <c r="AQ116" s="157">
        <f>HLOOKUP(AQ$1,[5]DatosVinculos!$B$1:$DH$127,$DF116,FALSE)</f>
        <v>258.92831827809403</v>
      </c>
      <c r="AR116" s="157">
        <f>HLOOKUP(AR$1,[5]DatosVinculos!$B$1:$DH$127,$DF116,FALSE)</f>
        <v>167.72855609999999</v>
      </c>
      <c r="AS116" s="157">
        <f>HLOOKUP(AS$1,[5]DatosVinculos!$B$1:$DH$127,$DF116,FALSE)</f>
        <v>0.27503790322580701</v>
      </c>
      <c r="AT116" s="157">
        <f>HLOOKUP(AT$1,[5]DatosVinculos!$B$1:$DH$127,$DF116,FALSE)</f>
        <v>0.11666666666666665</v>
      </c>
      <c r="AU116" s="157">
        <f>HLOOKUP(AU$1,[5]DatosVinculos!$B$1:$DH$127,$DF116,FALSE)</f>
        <v>152.666666666667</v>
      </c>
      <c r="AV116" s="157">
        <f>HLOOKUP(AV$1,[5]DatosVinculos!$B$1:$DH$127,$DF116,FALSE)</f>
        <v>152.666666666667</v>
      </c>
      <c r="AW116" s="157">
        <f>HLOOKUP(AW$1,[5]DatosVinculos!$B$1:$DH$127,$DF116,FALSE)</f>
        <v>113.03123281102999</v>
      </c>
      <c r="AX116" s="157">
        <f>HLOOKUP(AX$1,[5]DatosVinculos!$B$1:$DH$127,$DF116,FALSE)</f>
        <v>127.1644204851752</v>
      </c>
      <c r="AY116" s="157">
        <f>HLOOKUP(AY$1,[5]DatosVinculos!$B$1:$DH$127,$DF116,FALSE)</f>
        <v>127.33892093583501</v>
      </c>
      <c r="AZ116" s="157">
        <f>HLOOKUP(AZ$1,[5]DatosVinculos!$B$1:$DH$127,$DF116,FALSE)</f>
        <v>912885.57896032766</v>
      </c>
      <c r="BA116" s="157">
        <f>HLOOKUP(BA$1,[5]DatosVinculos!$B$1:$DH$127,$DF116,FALSE)</f>
        <v>914138.27955439803</v>
      </c>
      <c r="BB116" s="157">
        <f>HLOOKUP(BB$1,[5]DatosVinculos!$B$1:$DH$127,$DF116,FALSE)</f>
        <v>125.80799999999999</v>
      </c>
      <c r="BC116" s="157">
        <f>HLOOKUP(BC$1,[5]DatosVinculos!$B$1:$DH$127,$DF116,FALSE)</f>
        <v>126.08090960715499</v>
      </c>
      <c r="BD116" s="157">
        <f>HLOOKUP(BD$1,[5]DatosVinculos!$B$1:$DH$127,$DF116,FALSE)</f>
        <v>903148.13278475078</v>
      </c>
      <c r="BE116" s="157">
        <f>HLOOKUP(BE$1,[5]DatosVinculos!$B$1:$DH$127,$DF116,FALSE)</f>
        <v>905107.29120302503</v>
      </c>
      <c r="BF116" s="157">
        <f>HLOOKUP(BF$1,[5]DatosVinculos!$B$1:$DH$127,$DF116,FALSE)</f>
        <v>127.11509009990847</v>
      </c>
      <c r="BG116" s="157">
        <f>HLOOKUP(BG$1,[5]DatosVinculos!$B$1:$DH$127,$DF116,FALSE)</f>
        <v>127.286236589853</v>
      </c>
      <c r="BH116" s="157">
        <f>HLOOKUP(BH$1,[5]DatosVinculos!$B$1:$DH$127,$DF116,FALSE)</f>
        <v>849675.92598208773</v>
      </c>
      <c r="BI116" s="157">
        <f>HLOOKUP(BI$1,[5]DatosVinculos!$B$1:$DH$127,$DF116,FALSE)</f>
        <v>850819.92117575498</v>
      </c>
      <c r="BJ116" s="157">
        <f>HLOOKUP(BJ$1,[5]DatosVinculos!$B$1:$DH$127,$DF116,FALSE)</f>
        <v>125.75919580550942</v>
      </c>
      <c r="BK116" s="157">
        <f>HLOOKUP(BK$1,[5]DatosVinculos!$B$1:$DH$127,$DF116,FALSE)</f>
        <v>126.028177507937</v>
      </c>
      <c r="BL116" s="157">
        <f>HLOOKUP(BL$1,[5]DatosVinculos!$B$1:$DH$127,$DF116,FALSE)</f>
        <v>840612.7161049454</v>
      </c>
      <c r="BM116" s="157">
        <f>HLOOKUP(BM$1,[5]DatosVinculos!$B$1:$DH$127,$DF116,FALSE)</f>
        <v>842410.67161578801</v>
      </c>
      <c r="BN116" s="157">
        <f>HLOOKUP(BN$1,[5]DatosVinculos!$B$1:$DH$127,$DF116,FALSE)</f>
        <v>123.66913746630728</v>
      </c>
      <c r="BO116" s="157">
        <f>HLOOKUP(BO$1,[5]DatosVinculos!$B$1:$DH$127,$DF116,FALSE)</f>
        <v>123.82261063651499</v>
      </c>
      <c r="BP116" s="157">
        <f>HLOOKUP(BP$1,[5]DatosVinculos!$B$1:$DH$127,$DF116,FALSE)</f>
        <v>529007.30439386435</v>
      </c>
      <c r="BQ116" s="157">
        <f>HLOOKUP(BQ$1,[5]DatosVinculos!$B$1:$DH$127,$DF116,FALSE)</f>
        <v>529663.80147859605</v>
      </c>
      <c r="BR116" s="157">
        <f>HLOOKUP(BR$1,[5]DatosVinculos!$B$1:$DH$127,$DF116,FALSE)</f>
        <v>122.35</v>
      </c>
      <c r="BS116" s="157">
        <f>HLOOKUP(BS$1,[5]DatosVinculos!$B$1:$DH$127,$DF116,FALSE)</f>
        <v>122.548696059568</v>
      </c>
      <c r="BT116" s="157">
        <f>HLOOKUP(BT$1,[5]DatosVinculos!$B$1:$DH$127,$DF116,FALSE)</f>
        <v>523364.55981366307</v>
      </c>
      <c r="BU116" s="157">
        <f>HLOOKUP(BU$1,[5]DatosVinculos!$B$1:$DH$127,$DF116,FALSE)</f>
        <v>524214.50240270398</v>
      </c>
      <c r="BV116" s="157">
        <f>HLOOKUP(BV$1,[5]DatosVinculos!$B$1:$DH$127,$DF116,FALSE)</f>
        <v>130.09097035040432</v>
      </c>
      <c r="BW116" s="157">
        <f>HLOOKUP(BW$1,[5]DatosVinculos!$B$1:$DH$127,$DF116,FALSE)</f>
        <v>129.87708497647299</v>
      </c>
      <c r="BX116" s="157">
        <f>HLOOKUP(BX$1,[5]DatosVinculos!$B$1:$DH$127,$DF116,FALSE)</f>
        <v>1346058.8482075853</v>
      </c>
      <c r="BY116" s="157">
        <f>HLOOKUP(BY$1,[5]DatosVinculos!$B$1:$DH$127,$DF116,FALSE)</f>
        <v>1343845.7637870801</v>
      </c>
      <c r="BZ116" s="157">
        <f>HLOOKUP(BZ$1,[5]DatosVinculos!$B$1:$DH$127,$DF116,FALSE)</f>
        <v>128.70333333333332</v>
      </c>
      <c r="CA116" s="157">
        <f>HLOOKUP(CA$1,[5]DatosVinculos!$B$1:$DH$127,$DF116,FALSE)</f>
        <v>128.46665461798599</v>
      </c>
      <c r="CB116" s="157">
        <f>HLOOKUP(CB$1,[5]DatosVinculos!$B$1:$DH$127,$DF116,FALSE)</f>
        <v>1331700.8871600376</v>
      </c>
      <c r="CC116" s="157">
        <f>HLOOKUP(CC$1,[5]DatosVinculos!$B$1:$DH$127,$DF116,FALSE)</f>
        <v>1329251.9587042499</v>
      </c>
      <c r="CD116" s="157">
        <f>HLOOKUP(CD$1,[5]DatosVinculos!$B$1:$DH$127,$DF116,FALSE)</f>
        <v>123.46071621434496</v>
      </c>
      <c r="CE116" s="157">
        <f>HLOOKUP(CE$1,[5]DatosVinculos!$B$1:$DH$127,$DF116,FALSE)</f>
        <v>123.618335906879</v>
      </c>
      <c r="CF116" s="157">
        <f>HLOOKUP(CF$1,[5]DatosVinculos!$B$1:$DH$127,$DF116,FALSE)</f>
        <v>494035.18899620173</v>
      </c>
      <c r="CG116" s="157">
        <f>HLOOKUP(CG$1,[5]DatosVinculos!$B$1:$DH$127,$DF116,FALSE)</f>
        <v>494665.91330353502</v>
      </c>
      <c r="CH116" s="157">
        <f>HLOOKUP(CH$1,[5]DatosVinculos!$B$1:$DH$127,$DF116,FALSE)</f>
        <v>122.14380190805861</v>
      </c>
      <c r="CI116" s="157">
        <f>HLOOKUP(CI$1,[5]DatosVinculos!$B$1:$DH$127,$DF116,FALSE)</f>
        <v>122.350997653044</v>
      </c>
      <c r="CJ116" s="157">
        <f>HLOOKUP(CJ$1,[5]DatosVinculos!$B$1:$DH$127,$DF116,FALSE)</f>
        <v>488765.48031357554</v>
      </c>
      <c r="CK116" s="157">
        <f>HLOOKUP(CK$1,[5]DatosVinculos!$B$1:$DH$127,$DF116,FALSE)</f>
        <v>489594.58605895599</v>
      </c>
      <c r="CL116" s="157">
        <f>HLOOKUP(CL$1,[5]DatosVinculos!$B$1:$DH$127,$DF116,FALSE)</f>
        <v>7752.8282618661224</v>
      </c>
      <c r="CM116" s="157">
        <f>HLOOKUP(CM$1,[5]DatosVinculos!$B$1:$DH$127,$DF116,FALSE)</f>
        <v>7771.7713415108001</v>
      </c>
      <c r="CN116" s="157">
        <f>HLOOKUP(CN$1,[5]DatosVinculos!$B$1:$DH$127,$DF116,FALSE)</f>
        <v>257.89720601335</v>
      </c>
      <c r="CO116" s="157">
        <f>HLOOKUP(CO$1,[5]DatosVinculos!$B$1:$DH$127,$DF116,FALSE)</f>
        <v>257.27218905611602</v>
      </c>
      <c r="CP116" s="157">
        <f>HLOOKUP(CP$1,[5]DatosVinculos!$B$1:$DH$127,$DF116,FALSE)</f>
        <v>39.617292999999997</v>
      </c>
      <c r="CQ116" s="157">
        <f>HLOOKUP(CQ$1,[5]DatosVinculos!$B$1:$DH$127,$DF116,FALSE)</f>
        <v>39.0878430611412</v>
      </c>
      <c r="CR116" s="157">
        <f>HLOOKUP(CR$1,[5]DatosVinculos!$B$1:$DH$127,$DF116,FALSE)</f>
        <v>42.649574999999999</v>
      </c>
      <c r="CS116" s="157">
        <f>HLOOKUP(CS$1,[5]DatosVinculos!$B$1:$DH$127,$DF116,FALSE)</f>
        <v>42.358380835989401</v>
      </c>
      <c r="CT116" s="157">
        <f>HLOOKUP(CT$1,[5]DatosVinculos!$B$1:$DH$127,$DF116,FALSE)</f>
        <v>7381.7380059999996</v>
      </c>
      <c r="CU116" s="157">
        <f>HLOOKUP(CU$1,[5]DatosVinculos!$B$1:$DH$127,$DF116,FALSE)</f>
        <v>7402.2106359122699</v>
      </c>
      <c r="CV116" s="157">
        <f>HLOOKUP(CV$1,[5]DatosVinculos!$B$1:$DH$127,$DF116,FALSE)</f>
        <v>39.482281350000001</v>
      </c>
      <c r="CW116" s="157">
        <f>HLOOKUP(CW$1,[5]DatosVinculos!$B$1:$DH$127,$DF116,FALSE)</f>
        <v>38.9520625395986</v>
      </c>
      <c r="CX116" s="157">
        <f>HLOOKUP(CX$1,[5]DatosVinculos!$B$1:$DH$127,$DF116,FALSE)</f>
        <v>13872.110000001172</v>
      </c>
      <c r="CY116" s="157">
        <f>HLOOKUP(CY$1,[5]DatosVinculos!$B$1:$DH$127,$DF116,FALSE)</f>
        <v>8262.5386674372821</v>
      </c>
      <c r="CZ116" s="157">
        <f>HLOOKUP(CZ$1,[5]DatosVinculos!$B$1:$DH$127,$DF116,FALSE)</f>
        <v>8273.1555351603201</v>
      </c>
      <c r="DA116" s="157">
        <f>HLOOKUP(DA$1,[5]DatosVinculos!$B$1:$DH$127,$DF116,FALSE)</f>
        <v>6.2</v>
      </c>
      <c r="DB116" s="157">
        <f>HLOOKUP(DB$1,[5]DatosVinculos!$B$1:$DH$127,$DF116,FALSE)</f>
        <v>6.0690877273095003</v>
      </c>
      <c r="DC116" s="157">
        <f>HLOOKUP(DC$1,[5]DatosVinculos!$B$1:$DH$127,$DF116,FALSE)</f>
        <v>0.85365208166959194</v>
      </c>
      <c r="DD116" s="157">
        <f>HLOOKUP(DD$1,[5]DatosVinculos!$B$1:$DH$127,$DF116,FALSE)</f>
        <v>0.88044835896862295</v>
      </c>
      <c r="DF116">
        <v>116</v>
      </c>
    </row>
    <row r="117" spans="1:110">
      <c r="A117" t="s">
        <v>143</v>
      </c>
      <c r="B117" s="157">
        <f>HLOOKUP(B$1,[5]DatosVinculos!$B$1:$DH$127,$DF117,FALSE)</f>
        <v>28182585.941982072</v>
      </c>
      <c r="C117" s="157">
        <f>HLOOKUP(C$1,[5]DatosVinculos!$B$1:$DH$127,$DF117,FALSE)</f>
        <v>28745129.039155599</v>
      </c>
      <c r="D117" s="157">
        <f>HLOOKUP(D$1,[5]DatosVinculos!$B$1:$DH$127,$DF117,FALSE)</f>
        <v>33774716.052546807</v>
      </c>
      <c r="E117" s="157">
        <f>HLOOKUP(E$1,[5]DatosVinculos!$B$1:$DH$127,$DF117,FALSE)</f>
        <v>21094067.41</v>
      </c>
      <c r="F117" s="157">
        <f>HLOOKUP(F$1,[5]DatosVinculos!$B$1:$DH$127,$DF117,FALSE)</f>
        <v>21573959.7306628</v>
      </c>
      <c r="G117" s="157">
        <f>HLOOKUP(G$1,[5]DatosVinculos!$B$1:$DH$127,$DF117,FALSE)</f>
        <v>4525133.7039999999</v>
      </c>
      <c r="H117" s="157">
        <f>HLOOKUP(H$1,[5]DatosVinculos!$B$1:$DH$127,$DF117,FALSE)</f>
        <v>4587420.2597784502</v>
      </c>
      <c r="I117" s="157">
        <f>HLOOKUP(I$1,[5]DatosVinculos!$B$1:$DH$127,$DF117,FALSE)</f>
        <v>3445367.3660142357</v>
      </c>
      <c r="J117" s="157">
        <f>HLOOKUP(J$1,[5]DatosVinculos!$B$1:$DH$127,$DF117,FALSE)</f>
        <v>3501290.9928071001</v>
      </c>
      <c r="K117" s="157">
        <f>HLOOKUP(K$1,[5]DatosVinculos!$B$1:$DH$127,$DF117,FALSE)</f>
        <v>3124579.4437460536</v>
      </c>
      <c r="L117" s="157">
        <f>HLOOKUP(L$1,[5]DatosVinculos!$B$1:$DH$127,$DF117,FALSE)</f>
        <v>3177581.4718164802</v>
      </c>
      <c r="M117" s="157">
        <f>HLOOKUP(M$1,[5]DatosVinculos!$B$1:$DH$127,$DF117,FALSE)</f>
        <v>22588325.210352171</v>
      </c>
      <c r="N117" s="157">
        <f>HLOOKUP(N$1,[5]DatosVinculos!$B$1:$DH$127,$DF117,FALSE)</f>
        <v>22457617.939005699</v>
      </c>
      <c r="O117" s="157">
        <f>HLOOKUP(O$1,[5]DatosVinculos!$B$1:$DH$127,$DF117,FALSE)</f>
        <v>3369598.315699249</v>
      </c>
      <c r="P117" s="157">
        <f>HLOOKUP(P$1,[5]DatosVinculos!$B$1:$DH$127,$DF117,FALSE)</f>
        <v>3293244.0436534602</v>
      </c>
      <c r="Q117" s="157">
        <f>HLOOKUP(Q$1,[5]DatosVinculos!$B$1:$DH$127,$DF117,FALSE)</f>
        <v>19251355.230759192</v>
      </c>
      <c r="R117" s="157">
        <f>HLOOKUP(R$1,[5]DatosVinculos!$B$1:$DH$127,$DF117,FALSE)</f>
        <v>19186712.815873101</v>
      </c>
      <c r="S117" s="157">
        <f>HLOOKUP(S$1,[5]DatosVinculos!$B$1:$DH$127,$DF117,FALSE)</f>
        <v>2261447.6582345311</v>
      </c>
      <c r="T117" s="157">
        <f>HLOOKUP(T$1,[5]DatosVinculos!$B$1:$DH$127,$DF117,FALSE)</f>
        <v>2355001.5292495899</v>
      </c>
      <c r="U117" s="157">
        <f>HLOOKUP(U$1,[5]DatosVinculos!$B$1:$DH$127,$DF117,FALSE)</f>
        <v>17028147.050186001</v>
      </c>
      <c r="V117" s="157">
        <f>HLOOKUP(V$1,[5]DatosVinculos!$B$1:$DH$127,$DF117,FALSE)</f>
        <v>16885870.448338799</v>
      </c>
      <c r="W117" s="157">
        <f>HLOOKUP(W$1,[5]DatosVinculos!$B$1:$DH$127,$DF117,FALSE)</f>
        <v>7520908.1492421553</v>
      </c>
      <c r="X117" s="157">
        <f>HLOOKUP(X$1,[5]DatosVinculos!$B$1:$DH$127,$DF117,FALSE)</f>
        <v>7581999.0390170198</v>
      </c>
      <c r="Y117" s="157">
        <f>HLOOKUP(Y$1,[5]DatosVinculos!$B$1:$DH$127,$DF117,FALSE)</f>
        <v>-270973.74092615885</v>
      </c>
      <c r="Z117" s="157">
        <f>HLOOKUP(Z$1,[5]DatosVinculos!$B$1:$DH$127,$DF117,FALSE)</f>
        <v>-2276418.1499307561</v>
      </c>
      <c r="AA117" s="157">
        <f>HLOOKUP(AA$1,[5]DatosVinculos!$B$1:$DH$127,$DF117,FALSE)</f>
        <v>-4190.6567300854604</v>
      </c>
      <c r="AB117" s="157">
        <f>HLOOKUP(AB$1,[5]DatosVinculos!$B$1:$DH$127,$DF117,FALSE)</f>
        <v>99.946666666666658</v>
      </c>
      <c r="AC117" s="157">
        <f>HLOOKUP(AC$1,[5]DatosVinculos!$B$1:$DH$127,$DF117,FALSE)</f>
        <v>100.01452580625801</v>
      </c>
      <c r="AD117" s="157">
        <f>HLOOKUP(AD$1,[5]DatosVinculos!$B$1:$DH$127,$DF117,FALSE)</f>
        <v>99.686605554794426</v>
      </c>
      <c r="AE117" s="157">
        <f>HLOOKUP(AE$1,[5]DatosVinculos!$B$1:$DH$127,$DF117,FALSE)</f>
        <v>99.830994232193603</v>
      </c>
      <c r="AF117" s="157">
        <f>HLOOKUP(AF$1,[5]DatosVinculos!$B$1:$DH$127,$DF117,FALSE)</f>
        <v>99.366338439654896</v>
      </c>
      <c r="AG117" s="157">
        <f>HLOOKUP(AG$1,[5]DatosVinculos!$B$1:$DH$127,$DF117,FALSE)</f>
        <v>99.6646702811437</v>
      </c>
      <c r="AH117" s="157">
        <f>HLOOKUP(AH$1,[5]DatosVinculos!$B$1:$DH$127,$DF117,FALSE)</f>
        <v>99.910632680000006</v>
      </c>
      <c r="AI117" s="157">
        <f>HLOOKUP(AI$1,[5]DatosVinculos!$B$1:$DH$127,$DF117,FALSE)</f>
        <v>100.006477994604</v>
      </c>
      <c r="AJ117" s="157">
        <f>HLOOKUP(AJ$1,[5]DatosVinculos!$B$1:$DH$127,$DF117,FALSE)</f>
        <v>3</v>
      </c>
      <c r="AK117" s="157">
        <f>HLOOKUP(AK$1,[5]DatosVinculos!$B$1:$DH$127,$DF117,FALSE)</f>
        <v>3</v>
      </c>
      <c r="AL117" s="157">
        <f>HLOOKUP(AL$1,[5]DatosVinculos!$B$1:$DH$127,$DF117,FALSE)</f>
        <v>5</v>
      </c>
      <c r="AM117" s="157">
        <f>HLOOKUP(AM$1,[5]DatosVinculos!$B$1:$DH$127,$DF117,FALSE)</f>
        <v>91.43</v>
      </c>
      <c r="AN117" s="157">
        <f>HLOOKUP(AN$1,[5]DatosVinculos!$B$1:$DH$127,$DF117,FALSE)</f>
        <v>507.47196721311502</v>
      </c>
      <c r="AO117" s="157">
        <f>HLOOKUP(AO$1,[5]DatosVinculos!$B$1:$DH$127,$DF117,FALSE)</f>
        <v>3.2109634400798299</v>
      </c>
      <c r="AP117" s="157">
        <f>HLOOKUP(AP$1,[5]DatosVinculos!$B$1:$DH$127,$DF117,FALSE)</f>
        <v>105.833333333333</v>
      </c>
      <c r="AQ117" s="157">
        <f>HLOOKUP(AQ$1,[5]DatosVinculos!$B$1:$DH$127,$DF117,FALSE)</f>
        <v>257.75437894005</v>
      </c>
      <c r="AR117" s="157">
        <f>HLOOKUP(AR$1,[5]DatosVinculos!$B$1:$DH$127,$DF117,FALSE)</f>
        <v>169.3462289</v>
      </c>
      <c r="AS117" s="157">
        <f>HLOOKUP(AS$1,[5]DatosVinculos!$B$1:$DH$127,$DF117,FALSE)</f>
        <v>0.26157615384615401</v>
      </c>
      <c r="AT117" s="157">
        <f>HLOOKUP(AT$1,[5]DatosVinculos!$B$1:$DH$127,$DF117,FALSE)</f>
        <v>8.3333333333333329E-2</v>
      </c>
      <c r="AU117" s="157">
        <f>HLOOKUP(AU$1,[5]DatosVinculos!$B$1:$DH$127,$DF117,FALSE)</f>
        <v>171</v>
      </c>
      <c r="AV117" s="157">
        <f>HLOOKUP(AV$1,[5]DatosVinculos!$B$1:$DH$127,$DF117,FALSE)</f>
        <v>171</v>
      </c>
      <c r="AW117" s="157">
        <f>HLOOKUP(AW$1,[5]DatosVinculos!$B$1:$DH$127,$DF117,FALSE)</f>
        <v>112.26501819563001</v>
      </c>
      <c r="AX117" s="157">
        <f>HLOOKUP(AX$1,[5]DatosVinculos!$B$1:$DH$127,$DF117,FALSE)</f>
        <v>127.91488794023481</v>
      </c>
      <c r="AY117" s="157">
        <f>HLOOKUP(AY$1,[5]DatosVinculos!$B$1:$DH$127,$DF117,FALSE)</f>
        <v>127.90784958795101</v>
      </c>
      <c r="AZ117" s="157">
        <f>HLOOKUP(AZ$1,[5]DatosVinculos!$B$1:$DH$127,$DF117,FALSE)</f>
        <v>918273.02078241215</v>
      </c>
      <c r="BA117" s="157">
        <f>HLOOKUP(BA$1,[5]DatosVinculos!$B$1:$DH$127,$DF117,FALSE)</f>
        <v>918222.49399137299</v>
      </c>
      <c r="BB117" s="157">
        <f>HLOOKUP(BB$1,[5]DatosVinculos!$B$1:$DH$127,$DF117,FALSE)</f>
        <v>127.84666666666666</v>
      </c>
      <c r="BC117" s="157">
        <f>HLOOKUP(BC$1,[5]DatosVinculos!$B$1:$DH$127,$DF117,FALSE)</f>
        <v>127.922676125122</v>
      </c>
      <c r="BD117" s="157">
        <f>HLOOKUP(BD$1,[5]DatosVinculos!$B$1:$DH$127,$DF117,FALSE)</f>
        <v>917783.2751713281</v>
      </c>
      <c r="BE117" s="157">
        <f>HLOOKUP(BE$1,[5]DatosVinculos!$B$1:$DH$127,$DF117,FALSE)</f>
        <v>918328.93045696698</v>
      </c>
      <c r="BF117" s="157">
        <f>HLOOKUP(BF$1,[5]DatosVinculos!$B$1:$DH$127,$DF117,FALSE)</f>
        <v>127.95018540419787</v>
      </c>
      <c r="BG117" s="157">
        <f>HLOOKUP(BG$1,[5]DatosVinculos!$B$1:$DH$127,$DF117,FALSE)</f>
        <v>127.91357654402</v>
      </c>
      <c r="BH117" s="157">
        <f>HLOOKUP(BH$1,[5]DatosVinculos!$B$1:$DH$127,$DF117,FALSE)</f>
        <v>855257.95700136118</v>
      </c>
      <c r="BI117" s="157">
        <f>HLOOKUP(BI$1,[5]DatosVinculos!$B$1:$DH$127,$DF117,FALSE)</f>
        <v>855013.25224487099</v>
      </c>
      <c r="BJ117" s="157">
        <f>HLOOKUP(BJ$1,[5]DatosVinculos!$B$1:$DH$127,$DF117,FALSE)</f>
        <v>127.88194530531563</v>
      </c>
      <c r="BK117" s="157">
        <f>HLOOKUP(BK$1,[5]DatosVinculos!$B$1:$DH$127,$DF117,FALSE)</f>
        <v>127.943089452431</v>
      </c>
      <c r="BL117" s="157">
        <f>HLOOKUP(BL$1,[5]DatosVinculos!$B$1:$DH$127,$DF117,FALSE)</f>
        <v>854801.81942429359</v>
      </c>
      <c r="BM117" s="157">
        <f>HLOOKUP(BM$1,[5]DatosVinculos!$B$1:$DH$127,$DF117,FALSE)</f>
        <v>855210.52550333296</v>
      </c>
      <c r="BN117" s="157">
        <f>HLOOKUP(BN$1,[5]DatosVinculos!$B$1:$DH$127,$DF117,FALSE)</f>
        <v>124.18956776947707</v>
      </c>
      <c r="BO117" s="157">
        <f>HLOOKUP(BO$1,[5]DatosVinculos!$B$1:$DH$127,$DF117,FALSE)</f>
        <v>124.154984112384</v>
      </c>
      <c r="BP117" s="157">
        <f>HLOOKUP(BP$1,[5]DatosVinculos!$B$1:$DH$127,$DF117,FALSE)</f>
        <v>531233.49790863472</v>
      </c>
      <c r="BQ117" s="157">
        <f>HLOOKUP(BQ$1,[5]DatosVinculos!$B$1:$DH$127,$DF117,FALSE)</f>
        <v>531085.56280310999</v>
      </c>
      <c r="BR117" s="157">
        <f>HLOOKUP(BR$1,[5]DatosVinculos!$B$1:$DH$127,$DF117,FALSE)</f>
        <v>124.12333333333333</v>
      </c>
      <c r="BS117" s="157">
        <f>HLOOKUP(BS$1,[5]DatosVinculos!$B$1:$DH$127,$DF117,FALSE)</f>
        <v>124.213502377353</v>
      </c>
      <c r="BT117" s="157">
        <f>HLOOKUP(BT$1,[5]DatosVinculos!$B$1:$DH$127,$DF117,FALSE)</f>
        <v>530950.17337641667</v>
      </c>
      <c r="BU117" s="157">
        <f>HLOOKUP(BU$1,[5]DatosVinculos!$B$1:$DH$127,$DF117,FALSE)</f>
        <v>531335.88062685495</v>
      </c>
      <c r="BV117" s="157">
        <f>HLOOKUP(BV$1,[5]DatosVinculos!$B$1:$DH$127,$DF117,FALSE)</f>
        <v>127.87486659551762</v>
      </c>
      <c r="BW117" s="157">
        <f>HLOOKUP(BW$1,[5]DatosVinculos!$B$1:$DH$127,$DF117,FALSE)</f>
        <v>128.48943182491999</v>
      </c>
      <c r="BX117" s="157">
        <f>HLOOKUP(BX$1,[5]DatosVinculos!$B$1:$DH$127,$DF117,FALSE)</f>
        <v>1323128.6935644425</v>
      </c>
      <c r="BY117" s="157">
        <f>HLOOKUP(BY$1,[5]DatosVinculos!$B$1:$DH$127,$DF117,FALSE)</f>
        <v>1329487.63578464</v>
      </c>
      <c r="BZ117" s="157">
        <f>HLOOKUP(BZ$1,[5]DatosVinculos!$B$1:$DH$127,$DF117,FALSE)</f>
        <v>127.80666666666666</v>
      </c>
      <c r="CA117" s="157">
        <f>HLOOKUP(CA$1,[5]DatosVinculos!$B$1:$DH$127,$DF117,FALSE)</f>
        <v>128.412779020286</v>
      </c>
      <c r="CB117" s="157">
        <f>HLOOKUP(CB$1,[5]DatosVinculos!$B$1:$DH$127,$DF117,FALSE)</f>
        <v>1322423.0249278746</v>
      </c>
      <c r="CC117" s="157">
        <f>HLOOKUP(CC$1,[5]DatosVinculos!$B$1:$DH$127,$DF117,FALSE)</f>
        <v>1328694.5047587301</v>
      </c>
      <c r="CD117" s="157">
        <f>HLOOKUP(CD$1,[5]DatosVinculos!$B$1:$DH$127,$DF117,FALSE)</f>
        <v>124.1019973160342</v>
      </c>
      <c r="CE117" s="157">
        <f>HLOOKUP(CE$1,[5]DatosVinculos!$B$1:$DH$127,$DF117,FALSE)</f>
        <v>124.044528424041</v>
      </c>
      <c r="CF117" s="157">
        <f>HLOOKUP(CF$1,[5]DatosVinculos!$B$1:$DH$127,$DF117,FALSE)</f>
        <v>496601.31237525854</v>
      </c>
      <c r="CG117" s="157">
        <f>HLOOKUP(CG$1,[5]DatosVinculos!$B$1:$DH$127,$DF117,FALSE)</f>
        <v>496371.34728413197</v>
      </c>
      <c r="CH117" s="157">
        <f>HLOOKUP(CH$1,[5]DatosVinculos!$B$1:$DH$127,$DF117,FALSE)</f>
        <v>124.03580958413229</v>
      </c>
      <c r="CI117" s="157">
        <f>HLOOKUP(CI$1,[5]DatosVinculos!$B$1:$DH$127,$DF117,FALSE)</f>
        <v>124.101807270075</v>
      </c>
      <c r="CJ117" s="157">
        <f>HLOOKUP(CJ$1,[5]DatosVinculos!$B$1:$DH$127,$DF117,FALSE)</f>
        <v>496336.4583419917</v>
      </c>
      <c r="CK117" s="157">
        <f>HLOOKUP(CK$1,[5]DatosVinculos!$B$1:$DH$127,$DF117,FALSE)</f>
        <v>496600.55189532798</v>
      </c>
      <c r="CL117" s="157">
        <f>HLOOKUP(CL$1,[5]DatosVinculos!$B$1:$DH$127,$DF117,FALSE)</f>
        <v>7758.9072426330367</v>
      </c>
      <c r="CM117" s="157">
        <f>HLOOKUP(CM$1,[5]DatosVinculos!$B$1:$DH$127,$DF117,FALSE)</f>
        <v>7793.1034708608804</v>
      </c>
      <c r="CN117" s="157">
        <f>HLOOKUP(CN$1,[5]DatosVinculos!$B$1:$DH$127,$DF117,FALSE)</f>
        <v>244.88792890357999</v>
      </c>
      <c r="CO117" s="157">
        <f>HLOOKUP(CO$1,[5]DatosVinculos!$B$1:$DH$127,$DF117,FALSE)</f>
        <v>247.90443600318901</v>
      </c>
      <c r="CP117" s="157">
        <f>HLOOKUP(CP$1,[5]DatosVinculos!$B$1:$DH$127,$DF117,FALSE)</f>
        <v>37.744343000000001</v>
      </c>
      <c r="CQ117" s="157">
        <f>HLOOKUP(CQ$1,[5]DatosVinculos!$B$1:$DH$127,$DF117,FALSE)</f>
        <v>38.4736865735332</v>
      </c>
      <c r="CR117" s="157">
        <f>HLOOKUP(CR$1,[5]DatosVinculos!$B$1:$DH$127,$DF117,FALSE)</f>
        <v>43.445472000000002</v>
      </c>
      <c r="CS117" s="157">
        <f>HLOOKUP(CS$1,[5]DatosVinculos!$B$1:$DH$127,$DF117,FALSE)</f>
        <v>43.2222435795669</v>
      </c>
      <c r="CT117" s="157">
        <f>HLOOKUP(CT$1,[5]DatosVinculos!$B$1:$DH$127,$DF117,FALSE)</f>
        <v>7404.8672649999999</v>
      </c>
      <c r="CU117" s="157">
        <f>HLOOKUP(CU$1,[5]DatosVinculos!$B$1:$DH$127,$DF117,FALSE)</f>
        <v>7428.6340647058296</v>
      </c>
      <c r="CV117" s="157">
        <f>HLOOKUP(CV$1,[5]DatosVinculos!$B$1:$DH$127,$DF117,FALSE)</f>
        <v>37.537615469999999</v>
      </c>
      <c r="CW117" s="157">
        <f>HLOOKUP(CW$1,[5]DatosVinculos!$B$1:$DH$127,$DF117,FALSE)</f>
        <v>38.2922713645562</v>
      </c>
      <c r="CX117" s="157">
        <f>HLOOKUP(CX$1,[5]DatosVinculos!$B$1:$DH$127,$DF117,FALSE)</f>
        <v>13926.304999997916</v>
      </c>
      <c r="CY117" s="157">
        <f>HLOOKUP(CY$1,[5]DatosVinculos!$B$1:$DH$127,$DF117,FALSE)</f>
        <v>8227.0479355154566</v>
      </c>
      <c r="CZ117" s="157">
        <f>HLOOKUP(CZ$1,[5]DatosVinculos!$B$1:$DH$127,$DF117,FALSE)</f>
        <v>8242.8802866723508</v>
      </c>
      <c r="DA117" s="157">
        <f>HLOOKUP(DA$1,[5]DatosVinculos!$B$1:$DH$127,$DF117,FALSE)</f>
        <v>5.7</v>
      </c>
      <c r="DB117" s="157">
        <f>HLOOKUP(DB$1,[5]DatosVinculos!$B$1:$DH$127,$DF117,FALSE)</f>
        <v>5.6166966294420497</v>
      </c>
      <c r="DC117" s="157">
        <f>HLOOKUP(DC$1,[5]DatosVinculos!$B$1:$DH$127,$DF117,FALSE)</f>
        <v>0.67014722371225632</v>
      </c>
      <c r="DD117" s="157">
        <f>HLOOKUP(DD$1,[5]DatosVinculos!$B$1:$DH$127,$DF117,FALSE)</f>
        <v>0.76021199246599402</v>
      </c>
      <c r="DF117">
        <v>117</v>
      </c>
    </row>
    <row r="118" spans="1:110">
      <c r="A118" t="s">
        <v>144</v>
      </c>
      <c r="B118" s="157">
        <f>HLOOKUP(B$1,[5]DatosVinculos!$B$1:$DH$127,$DF118,FALSE)</f>
        <v>29915856.937792178</v>
      </c>
      <c r="C118" s="157">
        <f>HLOOKUP(C$1,[5]DatosVinculos!$B$1:$DH$127,$DF118,FALSE)</f>
        <v>28789808.2667358</v>
      </c>
      <c r="D118" s="157">
        <f>HLOOKUP(D$1,[5]DatosVinculos!$B$1:$DH$127,$DF118,FALSE)</f>
        <v>36770010.384202108</v>
      </c>
      <c r="E118" s="157">
        <f>HLOOKUP(E$1,[5]DatosVinculos!$B$1:$DH$127,$DF118,FALSE)</f>
        <v>22271018.77</v>
      </c>
      <c r="F118" s="157">
        <f>HLOOKUP(F$1,[5]DatosVinculos!$B$1:$DH$127,$DF118,FALSE)</f>
        <v>21614539.2160611</v>
      </c>
      <c r="G118" s="157">
        <f>HLOOKUP(G$1,[5]DatosVinculos!$B$1:$DH$127,$DF118,FALSE)</f>
        <v>4876551.1619999995</v>
      </c>
      <c r="H118" s="157">
        <f>HLOOKUP(H$1,[5]DatosVinculos!$B$1:$DH$127,$DF118,FALSE)</f>
        <v>4602899.0422834503</v>
      </c>
      <c r="I118" s="157">
        <f>HLOOKUP(I$1,[5]DatosVinculos!$B$1:$DH$127,$DF118,FALSE)</f>
        <v>3723407.1561721428</v>
      </c>
      <c r="J118" s="157">
        <f>HLOOKUP(J$1,[5]DatosVinculos!$B$1:$DH$127,$DF118,FALSE)</f>
        <v>3520613.05079418</v>
      </c>
      <c r="K118" s="157">
        <f>HLOOKUP(K$1,[5]DatosVinculos!$B$1:$DH$127,$DF118,FALSE)</f>
        <v>3359831.3722052402</v>
      </c>
      <c r="L118" s="157">
        <f>HLOOKUP(L$1,[5]DatosVinculos!$B$1:$DH$127,$DF118,FALSE)</f>
        <v>3188212.5909122801</v>
      </c>
      <c r="M118" s="157">
        <f>HLOOKUP(M$1,[5]DatosVinculos!$B$1:$DH$127,$DF118,FALSE)</f>
        <v>24354949.318565756</v>
      </c>
      <c r="N118" s="157">
        <f>HLOOKUP(N$1,[5]DatosVinculos!$B$1:$DH$127,$DF118,FALSE)</f>
        <v>22737007.694723301</v>
      </c>
      <c r="O118" s="157">
        <f>HLOOKUP(O$1,[5]DatosVinculos!$B$1:$DH$127,$DF118,FALSE)</f>
        <v>3923170.5185002554</v>
      </c>
      <c r="P118" s="157">
        <f>HLOOKUP(P$1,[5]DatosVinculos!$B$1:$DH$127,$DF118,FALSE)</f>
        <v>3394823.1516998</v>
      </c>
      <c r="Q118" s="157">
        <f>HLOOKUP(Q$1,[5]DatosVinculos!$B$1:$DH$127,$DF118,FALSE)</f>
        <v>20437535.711913638</v>
      </c>
      <c r="R118" s="157">
        <f>HLOOKUP(R$1,[5]DatosVinculos!$B$1:$DH$127,$DF118,FALSE)</f>
        <v>19394690.3964766</v>
      </c>
      <c r="S118" s="157">
        <f>HLOOKUP(S$1,[5]DatosVinculos!$B$1:$DH$127,$DF118,FALSE)</f>
        <v>2720836.8739175489</v>
      </c>
      <c r="T118" s="157">
        <f>HLOOKUP(T$1,[5]DatosVinculos!$B$1:$DH$127,$DF118,FALSE)</f>
        <v>2369808.8943976401</v>
      </c>
      <c r="U118" s="157">
        <f>HLOOKUP(U$1,[5]DatosVinculos!$B$1:$DH$127,$DF118,FALSE)</f>
        <v>17807699.794094399</v>
      </c>
      <c r="V118" s="157">
        <f>HLOOKUP(V$1,[5]DatosVinculos!$B$1:$DH$127,$DF118,FALSE)</f>
        <v>17078156.2100848</v>
      </c>
      <c r="W118" s="157">
        <f>HLOOKUP(W$1,[5]DatosVinculos!$B$1:$DH$127,$DF118,FALSE)</f>
        <v>7380865.6993407784</v>
      </c>
      <c r="X118" s="157">
        <f>HLOOKUP(X$1,[5]DatosVinculos!$B$1:$DH$127,$DF118,FALSE)</f>
        <v>7001865.9054715103</v>
      </c>
      <c r="Y118" s="157">
        <f>HLOOKUP(Y$1,[5]DatosVinculos!$B$1:$DH$127,$DF118,FALSE)</f>
        <v>340247.54585597559</v>
      </c>
      <c r="Z118" s="157">
        <f>HLOOKUP(Z$1,[5]DatosVinculos!$B$1:$DH$127,$DF118,FALSE)</f>
        <v>-1911000.8535634105</v>
      </c>
      <c r="AA118" s="157">
        <f>HLOOKUP(AA$1,[5]DatosVinculos!$B$1:$DH$127,$DF118,FALSE)</f>
        <v>-2357.2648808255399</v>
      </c>
      <c r="AB118" s="157">
        <f>HLOOKUP(AB$1,[5]DatosVinculos!$B$1:$DH$127,$DF118,FALSE)</f>
        <v>100.98</v>
      </c>
      <c r="AC118" s="157">
        <f>HLOOKUP(AC$1,[5]DatosVinculos!$B$1:$DH$127,$DF118,FALSE)</f>
        <v>100.840474493694</v>
      </c>
      <c r="AD118" s="157">
        <f>HLOOKUP(AD$1,[5]DatosVinculos!$B$1:$DH$127,$DF118,FALSE)</f>
        <v>100.64030155144069</v>
      </c>
      <c r="AE118" s="157">
        <f>HLOOKUP(AE$1,[5]DatosVinculos!$B$1:$DH$127,$DF118,FALSE)</f>
        <v>100.77579440807401</v>
      </c>
      <c r="AF118" s="157">
        <f>HLOOKUP(AF$1,[5]DatosVinculos!$B$1:$DH$127,$DF118,FALSE)</f>
        <v>99.971750555119755</v>
      </c>
      <c r="AG118" s="157">
        <f>HLOOKUP(AG$1,[5]DatosVinculos!$B$1:$DH$127,$DF118,FALSE)</f>
        <v>100.000433525353</v>
      </c>
      <c r="AH118" s="157">
        <f>HLOOKUP(AH$1,[5]DatosVinculos!$B$1:$DH$127,$DF118,FALSE)</f>
        <v>101.08682579999999</v>
      </c>
      <c r="AI118" s="157">
        <f>HLOOKUP(AI$1,[5]DatosVinculos!$B$1:$DH$127,$DF118,FALSE)</f>
        <v>101.261766799911</v>
      </c>
      <c r="AJ118" s="157">
        <f>HLOOKUP(AJ$1,[5]DatosVinculos!$B$1:$DH$127,$DF118,FALSE)</f>
        <v>3</v>
      </c>
      <c r="AK118" s="157">
        <f>HLOOKUP(AK$1,[5]DatosVinculos!$B$1:$DH$127,$DF118,FALSE)</f>
        <v>3</v>
      </c>
      <c r="AL118" s="157">
        <f>HLOOKUP(AL$1,[5]DatosVinculos!$B$1:$DH$127,$DF118,FALSE)</f>
        <v>4.68333333333333</v>
      </c>
      <c r="AM118" s="157">
        <f>HLOOKUP(AM$1,[5]DatosVinculos!$B$1:$DH$127,$DF118,FALSE)</f>
        <v>92.72</v>
      </c>
      <c r="AN118" s="157">
        <f>HLOOKUP(AN$1,[5]DatosVinculos!$B$1:$DH$127,$DF118,FALSE)</f>
        <v>515.99596774193503</v>
      </c>
      <c r="AO118" s="157">
        <f>HLOOKUP(AO$1,[5]DatosVinculos!$B$1:$DH$127,$DF118,FALSE)</f>
        <v>3.2444419244609701</v>
      </c>
      <c r="AP118" s="157">
        <f>HLOOKUP(AP$1,[5]DatosVinculos!$B$1:$DH$127,$DF118,FALSE)</f>
        <v>97.413333333333298</v>
      </c>
      <c r="AQ118" s="157">
        <f>HLOOKUP(AQ$1,[5]DatosVinculos!$B$1:$DH$127,$DF118,FALSE)</f>
        <v>259.294259856986</v>
      </c>
      <c r="AR118" s="157">
        <f>HLOOKUP(AR$1,[5]DatosVinculos!$B$1:$DH$127,$DF118,FALSE)</f>
        <v>170.80991779999999</v>
      </c>
      <c r="AS118" s="157">
        <f>HLOOKUP(AS$1,[5]DatosVinculos!$B$1:$DH$127,$DF118,FALSE)</f>
        <v>0.24127656250000001</v>
      </c>
      <c r="AT118" s="157">
        <f>HLOOKUP(AT$1,[5]DatosVinculos!$B$1:$DH$127,$DF118,FALSE)</f>
        <v>8.666666666666667E-2</v>
      </c>
      <c r="AU118" s="157">
        <f>HLOOKUP(AU$1,[5]DatosVinculos!$B$1:$DH$127,$DF118,FALSE)</f>
        <v>161.666666666667</v>
      </c>
      <c r="AV118" s="157">
        <f>HLOOKUP(AV$1,[5]DatosVinculos!$B$1:$DH$127,$DF118,FALSE)</f>
        <v>161.666666666667</v>
      </c>
      <c r="AW118" s="157">
        <f>HLOOKUP(AW$1,[5]DatosVinculos!$B$1:$DH$127,$DF118,FALSE)</f>
        <v>116.03898085947</v>
      </c>
      <c r="AX118" s="157">
        <f>HLOOKUP(AX$1,[5]DatosVinculos!$B$1:$DH$127,$DF118,FALSE)</f>
        <v>128.64758698092032</v>
      </c>
      <c r="AY118" s="157">
        <f>HLOOKUP(AY$1,[5]DatosVinculos!$B$1:$DH$127,$DF118,FALSE)</f>
        <v>128.885609026336</v>
      </c>
      <c r="AZ118" s="157">
        <f>HLOOKUP(AZ$1,[5]DatosVinculos!$B$1:$DH$127,$DF118,FALSE)</f>
        <v>923532.90704153955</v>
      </c>
      <c r="BA118" s="157">
        <f>HLOOKUP(BA$1,[5]DatosVinculos!$B$1:$DH$127,$DF118,FALSE)</f>
        <v>925241.61527792597</v>
      </c>
      <c r="BB118" s="157">
        <f>HLOOKUP(BB$1,[5]DatosVinculos!$B$1:$DH$127,$DF118,FALSE)</f>
        <v>129.90833333333333</v>
      </c>
      <c r="BC118" s="157">
        <f>HLOOKUP(BC$1,[5]DatosVinculos!$B$1:$DH$127,$DF118,FALSE)</f>
        <v>129.955385049407</v>
      </c>
      <c r="BD118" s="157">
        <f>HLOOKUP(BD$1,[5]DatosVinculos!$B$1:$DH$127,$DF118,FALSE)</f>
        <v>932583.52953054663</v>
      </c>
      <c r="BE118" s="157">
        <f>HLOOKUP(BE$1,[5]DatosVinculos!$B$1:$DH$127,$DF118,FALSE)</f>
        <v>932921.30351735698</v>
      </c>
      <c r="BF118" s="157">
        <f>HLOOKUP(BF$1,[5]DatosVinculos!$B$1:$DH$127,$DF118,FALSE)</f>
        <v>128.74605290659414</v>
      </c>
      <c r="BG118" s="157">
        <f>HLOOKUP(BG$1,[5]DatosVinculos!$B$1:$DH$127,$DF118,FALSE)</f>
        <v>128.955458560919</v>
      </c>
      <c r="BH118" s="157">
        <f>HLOOKUP(BH$1,[5]DatosVinculos!$B$1:$DH$127,$DF118,FALSE)</f>
        <v>860577.77746112004</v>
      </c>
      <c r="BI118" s="157">
        <f>HLOOKUP(BI$1,[5]DatosVinculos!$B$1:$DH$127,$DF118,FALSE)</f>
        <v>861977.50854494295</v>
      </c>
      <c r="BJ118" s="157">
        <f>HLOOKUP(BJ$1,[5]DatosVinculos!$B$1:$DH$127,$DF118,FALSE)</f>
        <v>130.00776422507877</v>
      </c>
      <c r="BK118" s="157">
        <f>HLOOKUP(BK$1,[5]DatosVinculos!$B$1:$DH$127,$DF118,FALSE)</f>
        <v>130.03256761960699</v>
      </c>
      <c r="BL118" s="157">
        <f>HLOOKUP(BL$1,[5]DatosVinculos!$B$1:$DH$127,$DF118,FALSE)</f>
        <v>869011.43968023907</v>
      </c>
      <c r="BM118" s="157">
        <f>HLOOKUP(BM$1,[5]DatosVinculos!$B$1:$DH$127,$DF118,FALSE)</f>
        <v>869177.23311393696</v>
      </c>
      <c r="BN118" s="157">
        <f>HLOOKUP(BN$1,[5]DatosVinculos!$B$1:$DH$127,$DF118,FALSE)</f>
        <v>124.62203736713539</v>
      </c>
      <c r="BO118" s="157">
        <f>HLOOKUP(BO$1,[5]DatosVinculos!$B$1:$DH$127,$DF118,FALSE)</f>
        <v>124.969918930481</v>
      </c>
      <c r="BP118" s="157">
        <f>HLOOKUP(BP$1,[5]DatosVinculos!$B$1:$DH$127,$DF118,FALSE)</f>
        <v>533083.43056585779</v>
      </c>
      <c r="BQ118" s="157">
        <f>HLOOKUP(BQ$1,[5]DatosVinculos!$B$1:$DH$127,$DF118,FALSE)</f>
        <v>534571.529309668</v>
      </c>
      <c r="BR118" s="157">
        <f>HLOOKUP(BR$1,[5]DatosVinculos!$B$1:$DH$127,$DF118,FALSE)</f>
        <v>125.84333333333333</v>
      </c>
      <c r="BS118" s="157">
        <f>HLOOKUP(BS$1,[5]DatosVinculos!$B$1:$DH$127,$DF118,FALSE)</f>
        <v>126.056283591339</v>
      </c>
      <c r="BT118" s="157">
        <f>HLOOKUP(BT$1,[5]DatosVinculos!$B$1:$DH$127,$DF118,FALSE)</f>
        <v>538307.6481854032</v>
      </c>
      <c r="BU118" s="157">
        <f>HLOOKUP(BU$1,[5]DatosVinculos!$B$1:$DH$127,$DF118,FALSE)</f>
        <v>539218.56455744605</v>
      </c>
      <c r="BV118" s="157">
        <f>HLOOKUP(BV$1,[5]DatosVinculos!$B$1:$DH$127,$DF118,FALSE)</f>
        <v>127.01525054466229</v>
      </c>
      <c r="BW118" s="157">
        <f>HLOOKUP(BW$1,[5]DatosVinculos!$B$1:$DH$127,$DF118,FALSE)</f>
        <v>128.11252460706501</v>
      </c>
      <c r="BX118" s="157">
        <f>HLOOKUP(BX$1,[5]DatosVinculos!$B$1:$DH$127,$DF118,FALSE)</f>
        <v>1314234.1962123327</v>
      </c>
      <c r="BY118" s="157">
        <f>HLOOKUP(BY$1,[5]DatosVinculos!$B$1:$DH$127,$DF118,FALSE)</f>
        <v>1325587.7548490199</v>
      </c>
      <c r="BZ118" s="157">
        <f>HLOOKUP(BZ$1,[5]DatosVinculos!$B$1:$DH$127,$DF118,FALSE)</f>
        <v>128.26</v>
      </c>
      <c r="CA118" s="157">
        <f>HLOOKUP(CA$1,[5]DatosVinculos!$B$1:$DH$127,$DF118,FALSE)</f>
        <v>129.108984636511</v>
      </c>
      <c r="CB118" s="157">
        <f>HLOOKUP(CB$1,[5]DatosVinculos!$B$1:$DH$127,$DF118,FALSE)</f>
        <v>1327113.6913352136</v>
      </c>
      <c r="CC118" s="157">
        <f>HLOOKUP(CC$1,[5]DatosVinculos!$B$1:$DH$127,$DF118,FALSE)</f>
        <v>1335898.1848311999</v>
      </c>
      <c r="CD118" s="157">
        <f>HLOOKUP(CD$1,[5]DatosVinculos!$B$1:$DH$127,$DF118,FALSE)</f>
        <v>124.59457239128852</v>
      </c>
      <c r="CE118" s="157">
        <f>HLOOKUP(CE$1,[5]DatosVinculos!$B$1:$DH$127,$DF118,FALSE)</f>
        <v>124.908293958174</v>
      </c>
      <c r="CF118" s="157">
        <f>HLOOKUP(CF$1,[5]DatosVinculos!$B$1:$DH$127,$DF118,FALSE)</f>
        <v>498572.37999789906</v>
      </c>
      <c r="CG118" s="157">
        <f>HLOOKUP(CG$1,[5]DatosVinculos!$B$1:$DH$127,$DF118,FALSE)</f>
        <v>499827.75497463602</v>
      </c>
      <c r="CH118" s="157">
        <f>HLOOKUP(CH$1,[5]DatosVinculos!$B$1:$DH$127,$DF118,FALSE)</f>
        <v>125.81559920072317</v>
      </c>
      <c r="CI118" s="157">
        <f>HLOOKUP(CI$1,[5]DatosVinculos!$B$1:$DH$127,$DF118,FALSE)</f>
        <v>125.97650359129</v>
      </c>
      <c r="CJ118" s="157">
        <f>HLOOKUP(CJ$1,[5]DatosVinculos!$B$1:$DH$127,$DF118,FALSE)</f>
        <v>503458.38932187849</v>
      </c>
      <c r="CK118" s="157">
        <f>HLOOKUP(CK$1,[5]DatosVinculos!$B$1:$DH$127,$DF118,FALSE)</f>
        <v>504102.25753646297</v>
      </c>
      <c r="CL118" s="157">
        <f>HLOOKUP(CL$1,[5]DatosVinculos!$B$1:$DH$127,$DF118,FALSE)</f>
        <v>7904.0478115144897</v>
      </c>
      <c r="CM118" s="157">
        <f>HLOOKUP(CM$1,[5]DatosVinculos!$B$1:$DH$127,$DF118,FALSE)</f>
        <v>7858.6524426235901</v>
      </c>
      <c r="CN118" s="157">
        <f>HLOOKUP(CN$1,[5]DatosVinculos!$B$1:$DH$127,$DF118,FALSE)</f>
        <v>249.41467156565</v>
      </c>
      <c r="CO118" s="157">
        <f>HLOOKUP(CO$1,[5]DatosVinculos!$B$1:$DH$127,$DF118,FALSE)</f>
        <v>245.97159021070999</v>
      </c>
      <c r="CP118" s="157">
        <f>HLOOKUP(CP$1,[5]DatosVinculos!$B$1:$DH$127,$DF118,FALSE)</f>
        <v>39.857554999999998</v>
      </c>
      <c r="CQ118" s="157">
        <f>HLOOKUP(CQ$1,[5]DatosVinculos!$B$1:$DH$127,$DF118,FALSE)</f>
        <v>38.795583157540797</v>
      </c>
      <c r="CR118" s="157">
        <f>HLOOKUP(CR$1,[5]DatosVinculos!$B$1:$DH$127,$DF118,FALSE)</f>
        <v>43.257320999999997</v>
      </c>
      <c r="CS118" s="157">
        <f>HLOOKUP(CS$1,[5]DatosVinculos!$B$1:$DH$127,$DF118,FALSE)</f>
        <v>42.4137777010164</v>
      </c>
      <c r="CT118" s="157">
        <f>HLOOKUP(CT$1,[5]DatosVinculos!$B$1:$DH$127,$DF118,FALSE)</f>
        <v>7550.6096120000002</v>
      </c>
      <c r="CU118" s="157">
        <f>HLOOKUP(CU$1,[5]DatosVinculos!$B$1:$DH$127,$DF118,FALSE)</f>
        <v>7509.6088084678804</v>
      </c>
      <c r="CV118" s="157">
        <f>HLOOKUP(CV$1,[5]DatosVinculos!$B$1:$DH$127,$DF118,FALSE)</f>
        <v>39.729856769999998</v>
      </c>
      <c r="CW118" s="157">
        <f>HLOOKUP(CW$1,[5]DatosVinculos!$B$1:$DH$127,$DF118,FALSE)</f>
        <v>38.665818846709399</v>
      </c>
      <c r="CX118" s="157">
        <f>HLOOKUP(CX$1,[5]DatosVinculos!$B$1:$DH$127,$DF118,FALSE)</f>
        <v>13980.9819999994</v>
      </c>
      <c r="CY118" s="157">
        <f>HLOOKUP(CY$1,[5]DatosVinculos!$B$1:$DH$127,$DF118,FALSE)</f>
        <v>8378.8670319660505</v>
      </c>
      <c r="CZ118" s="157">
        <f>HLOOKUP(CZ$1,[5]DatosVinculos!$B$1:$DH$127,$DF118,FALSE)</f>
        <v>8363.7566689721807</v>
      </c>
      <c r="DA118" s="157">
        <f>HLOOKUP(DA$1,[5]DatosVinculos!$B$1:$DH$127,$DF118,FALSE)</f>
        <v>5.7</v>
      </c>
      <c r="DB118" s="157">
        <f>HLOOKUP(DB$1,[5]DatosVinculos!$B$1:$DH$127,$DF118,FALSE)</f>
        <v>5.97742608774091</v>
      </c>
      <c r="DC118" s="157">
        <f>HLOOKUP(DC$1,[5]DatosVinculos!$B$1:$DH$127,$DF118,FALSE)</f>
        <v>0.70057204364330861</v>
      </c>
      <c r="DD118" s="157">
        <f>HLOOKUP(DD$1,[5]DatosVinculos!$B$1:$DH$127,$DF118,FALSE)</f>
        <v>0.74663535582831098</v>
      </c>
      <c r="DF118">
        <v>118</v>
      </c>
    </row>
    <row r="119" spans="1:110">
      <c r="A119" t="s">
        <v>145</v>
      </c>
      <c r="B119" s="157">
        <f>HLOOKUP(B$1,[5]DatosVinculos!$B$1:$DH$127,$DF119,FALSE)</f>
        <v>28313442.618104387</v>
      </c>
      <c r="C119" s="157">
        <f>HLOOKUP(C$1,[5]DatosVinculos!$B$1:$DH$127,$DF119,FALSE)</f>
        <v>28839254.410621099</v>
      </c>
      <c r="D119" s="157">
        <f>HLOOKUP(D$1,[5]DatosVinculos!$B$1:$DH$127,$DF119,FALSE)</f>
        <v>35832854.462655678</v>
      </c>
      <c r="E119" s="157">
        <f>HLOOKUP(E$1,[5]DatosVinculos!$B$1:$DH$127,$DF119,FALSE)</f>
        <v>21424615.420000002</v>
      </c>
      <c r="F119" s="157">
        <f>HLOOKUP(F$1,[5]DatosVinculos!$B$1:$DH$127,$DF119,FALSE)</f>
        <v>21647724.512938701</v>
      </c>
      <c r="G119" s="157">
        <f>HLOOKUP(G$1,[5]DatosVinculos!$B$1:$DH$127,$DF119,FALSE)</f>
        <v>4363453.9210000001</v>
      </c>
      <c r="H119" s="157">
        <f>HLOOKUP(H$1,[5]DatosVinculos!$B$1:$DH$127,$DF119,FALSE)</f>
        <v>4595109.5083228704</v>
      </c>
      <c r="I119" s="157">
        <f>HLOOKUP(I$1,[5]DatosVinculos!$B$1:$DH$127,$DF119,FALSE)</f>
        <v>3333526.6815251512</v>
      </c>
      <c r="J119" s="157">
        <f>HLOOKUP(J$1,[5]DatosVinculos!$B$1:$DH$127,$DF119,FALSE)</f>
        <v>3496228.8183286502</v>
      </c>
      <c r="K119" s="157">
        <f>HLOOKUP(K$1,[5]DatosVinculos!$B$1:$DH$127,$DF119,FALSE)</f>
        <v>3028657.4157634629</v>
      </c>
      <c r="L119" s="157">
        <f>HLOOKUP(L$1,[5]DatosVinculos!$B$1:$DH$127,$DF119,FALSE)</f>
        <v>3174053.39875938</v>
      </c>
      <c r="M119" s="157">
        <f>HLOOKUP(M$1,[5]DatosVinculos!$B$1:$DH$127,$DF119,FALSE)</f>
        <v>21266320.159303378</v>
      </c>
      <c r="N119" s="157">
        <f>HLOOKUP(N$1,[5]DatosVinculos!$B$1:$DH$127,$DF119,FALSE)</f>
        <v>22868187.5375586</v>
      </c>
      <c r="O119" s="157">
        <f>HLOOKUP(O$1,[5]DatosVinculos!$B$1:$DH$127,$DF119,FALSE)</f>
        <v>2641321.8420449351</v>
      </c>
      <c r="P119" s="157">
        <f>HLOOKUP(P$1,[5]DatosVinculos!$B$1:$DH$127,$DF119,FALSE)</f>
        <v>3437112.7822992899</v>
      </c>
      <c r="Q119" s="157">
        <f>HLOOKUP(Q$1,[5]DatosVinculos!$B$1:$DH$127,$DF119,FALSE)</f>
        <v>18727058.917779084</v>
      </c>
      <c r="R119" s="157">
        <f>HLOOKUP(R$1,[5]DatosVinculos!$B$1:$DH$127,$DF119,FALSE)</f>
        <v>19498053.399024401</v>
      </c>
      <c r="S119" s="157">
        <f>HLOOKUP(S$1,[5]DatosVinculos!$B$1:$DH$127,$DF119,FALSE)</f>
        <v>2166312.128548115</v>
      </c>
      <c r="T119" s="157">
        <f>HLOOKUP(T$1,[5]DatosVinculos!$B$1:$DH$127,$DF119,FALSE)</f>
        <v>2329842.6329342802</v>
      </c>
      <c r="U119" s="157">
        <f>HLOOKUP(U$1,[5]DatosVinculos!$B$1:$DH$127,$DF119,FALSE)</f>
        <v>16590365.241879599</v>
      </c>
      <c r="V119" s="157">
        <f>HLOOKUP(V$1,[5]DatosVinculos!$B$1:$DH$127,$DF119,FALSE)</f>
        <v>17214148.487353802</v>
      </c>
      <c r="W119" s="157">
        <f>HLOOKUP(W$1,[5]DatosVinculos!$B$1:$DH$127,$DF119,FALSE)</f>
        <v>7182257.148459563</v>
      </c>
      <c r="X119" s="157">
        <f>HLOOKUP(X$1,[5]DatosVinculos!$B$1:$DH$127,$DF119,FALSE)</f>
        <v>7339341.0666122297</v>
      </c>
      <c r="Y119" s="157">
        <f>HLOOKUP(Y$1,[5]DatosVinculos!$B$1:$DH$127,$DF119,FALSE)</f>
        <v>1001166.2759725961</v>
      </c>
      <c r="Z119" s="157">
        <f>HLOOKUP(Z$1,[5]DatosVinculos!$B$1:$DH$127,$DF119,FALSE)</f>
        <v>-920299.73870888923</v>
      </c>
      <c r="AA119" s="157">
        <f>HLOOKUP(AA$1,[5]DatosVinculos!$B$1:$DH$127,$DF119,FALSE)</f>
        <v>-475.99327433292001</v>
      </c>
      <c r="AB119" s="157">
        <f>HLOOKUP(AB$1,[5]DatosVinculos!$B$1:$DH$127,$DF119,FALSE)</f>
        <v>102.3023556</v>
      </c>
      <c r="AC119" s="157">
        <f>HLOOKUP(AC$1,[5]DatosVinculos!$B$1:$DH$127,$DF119,FALSE)</f>
        <v>102.345186741014</v>
      </c>
      <c r="AD119" s="157">
        <f>HLOOKUP(AD$1,[5]DatosVinculos!$B$1:$DH$127,$DF119,FALSE)</f>
        <v>101.88593147182233</v>
      </c>
      <c r="AE119" s="157">
        <f>HLOOKUP(AE$1,[5]DatosVinculos!$B$1:$DH$127,$DF119,FALSE)</f>
        <v>101.722124196781</v>
      </c>
      <c r="AF119" s="157">
        <f>HLOOKUP(AF$1,[5]DatosVinculos!$B$1:$DH$127,$DF119,FALSE)</f>
        <v>100.39164852113935</v>
      </c>
      <c r="AG119" s="157">
        <f>HLOOKUP(AG$1,[5]DatosVinculos!$B$1:$DH$127,$DF119,FALSE)</f>
        <v>100.16659535441499</v>
      </c>
      <c r="AH119" s="157">
        <f>HLOOKUP(AH$1,[5]DatosVinculos!$B$1:$DH$127,$DF119,FALSE)</f>
        <v>102.866845</v>
      </c>
      <c r="AI119" s="157">
        <f>HLOOKUP(AI$1,[5]DatosVinculos!$B$1:$DH$127,$DF119,FALSE)</f>
        <v>102.735086549096</v>
      </c>
      <c r="AJ119" s="157">
        <f>HLOOKUP(AJ$1,[5]DatosVinculos!$B$1:$DH$127,$DF119,FALSE)</f>
        <v>3</v>
      </c>
      <c r="AK119" s="157">
        <f>HLOOKUP(AK$1,[5]DatosVinculos!$B$1:$DH$127,$DF119,FALSE)</f>
        <v>3</v>
      </c>
      <c r="AL119" s="157">
        <f>HLOOKUP(AL$1,[5]DatosVinculos!$B$1:$DH$127,$DF119,FALSE)</f>
        <v>4.3366666666666696</v>
      </c>
      <c r="AM119" s="157">
        <f>HLOOKUP(AM$1,[5]DatosVinculos!$B$1:$DH$127,$DF119,FALSE)</f>
        <v>97.56</v>
      </c>
      <c r="AN119" s="157">
        <f>HLOOKUP(AN$1,[5]DatosVinculos!$B$1:$DH$127,$DF119,FALSE)</f>
        <v>551.48460317460297</v>
      </c>
      <c r="AO119" s="157">
        <f>HLOOKUP(AO$1,[5]DatosVinculos!$B$1:$DH$127,$DF119,FALSE)</f>
        <v>3.1925474008890502</v>
      </c>
      <c r="AP119" s="157">
        <f>HLOOKUP(AP$1,[5]DatosVinculos!$B$1:$DH$127,$DF119,FALSE)</f>
        <v>98.72</v>
      </c>
      <c r="AQ119" s="157">
        <f>HLOOKUP(AQ$1,[5]DatosVinculos!$B$1:$DH$127,$DF119,FALSE)</f>
        <v>258.86996791092201</v>
      </c>
      <c r="AR119" s="157">
        <f>HLOOKUP(AR$1,[5]DatosVinculos!$B$1:$DH$127,$DF119,FALSE)</f>
        <v>172.22293210000001</v>
      </c>
      <c r="AS119" s="157">
        <f>HLOOKUP(AS$1,[5]DatosVinculos!$B$1:$DH$127,$DF119,FALSE)</f>
        <v>0.23589126984127001</v>
      </c>
      <c r="AT119" s="157">
        <f>HLOOKUP(AT$1,[5]DatosVinculos!$B$1:$DH$127,$DF119,FALSE)</f>
        <v>7.3333333333333348E-2</v>
      </c>
      <c r="AU119" s="157">
        <f>HLOOKUP(AU$1,[5]DatosVinculos!$B$1:$DH$127,$DF119,FALSE)</f>
        <v>154</v>
      </c>
      <c r="AV119" s="157">
        <f>HLOOKUP(AV$1,[5]DatosVinculos!$B$1:$DH$127,$DF119,FALSE)</f>
        <v>154</v>
      </c>
      <c r="AW119" s="157">
        <f>HLOOKUP(AW$1,[5]DatosVinculos!$B$1:$DH$127,$DF119,FALSE)</f>
        <v>111.48799475476</v>
      </c>
      <c r="AX119" s="157">
        <f>HLOOKUP(AX$1,[5]DatosVinculos!$B$1:$DH$127,$DF119,FALSE)</f>
        <v>129.70049994300098</v>
      </c>
      <c r="AY119" s="157">
        <f>HLOOKUP(AY$1,[5]DatosVinculos!$B$1:$DH$127,$DF119,FALSE)</f>
        <v>129.25032952794999</v>
      </c>
      <c r="AZ119" s="157">
        <f>HLOOKUP(AZ$1,[5]DatosVinculos!$B$1:$DH$127,$DF119,FALSE)</f>
        <v>931091.53904974286</v>
      </c>
      <c r="BA119" s="157">
        <f>HLOOKUP(BA$1,[5]DatosVinculos!$B$1:$DH$127,$DF119,FALSE)</f>
        <v>927859.86403904599</v>
      </c>
      <c r="BB119" s="157">
        <f>HLOOKUP(BB$1,[5]DatosVinculos!$B$1:$DH$127,$DF119,FALSE)</f>
        <v>132.68666666666667</v>
      </c>
      <c r="BC119" s="157">
        <f>HLOOKUP(BC$1,[5]DatosVinculos!$B$1:$DH$127,$DF119,FALSE)</f>
        <v>132.26163295969499</v>
      </c>
      <c r="BD119" s="157">
        <f>HLOOKUP(BD$1,[5]DatosVinculos!$B$1:$DH$127,$DF119,FALSE)</f>
        <v>952528.57724018069</v>
      </c>
      <c r="BE119" s="157">
        <f>HLOOKUP(BE$1,[5]DatosVinculos!$B$1:$DH$127,$DF119,FALSE)</f>
        <v>949477.35315921204</v>
      </c>
      <c r="BF119" s="157">
        <f>HLOOKUP(BF$1,[5]DatosVinculos!$B$1:$DH$127,$DF119,FALSE)</f>
        <v>129.77591422725632</v>
      </c>
      <c r="BG119" s="157">
        <f>HLOOKUP(BG$1,[5]DatosVinculos!$B$1:$DH$127,$DF119,FALSE)</f>
        <v>129.37607682455101</v>
      </c>
      <c r="BH119" s="157">
        <f>HLOOKUP(BH$1,[5]DatosVinculos!$B$1:$DH$127,$DF119,FALSE)</f>
        <v>867461.68377451692</v>
      </c>
      <c r="BI119" s="157">
        <f>HLOOKUP(BI$1,[5]DatosVinculos!$B$1:$DH$127,$DF119,FALSE)</f>
        <v>864789.04896363197</v>
      </c>
      <c r="BJ119" s="157">
        <f>HLOOKUP(BJ$1,[5]DatosVinculos!$B$1:$DH$127,$DF119,FALSE)</f>
        <v>132.76381725591875</v>
      </c>
      <c r="BK119" s="157">
        <f>HLOOKUP(BK$1,[5]DatosVinculos!$B$1:$DH$127,$DF119,FALSE)</f>
        <v>132.373473922583</v>
      </c>
      <c r="BL119" s="157">
        <f>HLOOKUP(BL$1,[5]DatosVinculos!$B$1:$DH$127,$DF119,FALSE)</f>
        <v>887433.73642875371</v>
      </c>
      <c r="BM119" s="157">
        <f>HLOOKUP(BM$1,[5]DatosVinculos!$B$1:$DH$127,$DF119,FALSE)</f>
        <v>884824.56285951496</v>
      </c>
      <c r="BN119" s="157">
        <f>HLOOKUP(BN$1,[5]DatosVinculos!$B$1:$DH$127,$DF119,FALSE)</f>
        <v>125.7514217655675</v>
      </c>
      <c r="BO119" s="157">
        <f>HLOOKUP(BO$1,[5]DatosVinculos!$B$1:$DH$127,$DF119,FALSE)</f>
        <v>125.249980470926</v>
      </c>
      <c r="BP119" s="157">
        <f>HLOOKUP(BP$1,[5]DatosVinculos!$B$1:$DH$127,$DF119,FALSE)</f>
        <v>537914.48711302446</v>
      </c>
      <c r="BQ119" s="157">
        <f>HLOOKUP(BQ$1,[5]DatosVinculos!$B$1:$DH$127,$DF119,FALSE)</f>
        <v>535769.521011087</v>
      </c>
      <c r="BR119" s="157">
        <f>HLOOKUP(BR$1,[5]DatosVinculos!$B$1:$DH$127,$DF119,FALSE)</f>
        <v>128.64666666666668</v>
      </c>
      <c r="BS119" s="157">
        <f>HLOOKUP(BS$1,[5]DatosVinculos!$B$1:$DH$127,$DF119,FALSE)</f>
        <v>128.10395941340701</v>
      </c>
      <c r="BT119" s="157">
        <f>HLOOKUP(BT$1,[5]DatosVinculos!$B$1:$DH$127,$DF119,FALSE)</f>
        <v>550299.19143028243</v>
      </c>
      <c r="BU119" s="157">
        <f>HLOOKUP(BU$1,[5]DatosVinculos!$B$1:$DH$127,$DF119,FALSE)</f>
        <v>547977.70599698497</v>
      </c>
      <c r="BV119" s="157">
        <f>HLOOKUP(BV$1,[5]DatosVinculos!$B$1:$DH$127,$DF119,FALSE)</f>
        <v>128.68064724536347</v>
      </c>
      <c r="BW119" s="157">
        <f>HLOOKUP(BW$1,[5]DatosVinculos!$B$1:$DH$127,$DF119,FALSE)</f>
        <v>127.30125542660799</v>
      </c>
      <c r="BX119" s="157">
        <f>HLOOKUP(BX$1,[5]DatosVinculos!$B$1:$DH$127,$DF119,FALSE)</f>
        <v>1331466.1528863157</v>
      </c>
      <c r="BY119" s="157">
        <f>HLOOKUP(BY$1,[5]DatosVinculos!$B$1:$DH$127,$DF119,FALSE)</f>
        <v>1317193.50539455</v>
      </c>
      <c r="BZ119" s="157">
        <f>HLOOKUP(BZ$1,[5]DatosVinculos!$B$1:$DH$127,$DF119,FALSE)</f>
        <v>131.64333333333335</v>
      </c>
      <c r="CA119" s="157">
        <f>HLOOKUP(CA$1,[5]DatosVinculos!$B$1:$DH$127,$DF119,FALSE)</f>
        <v>130.490152220933</v>
      </c>
      <c r="CB119" s="157">
        <f>HLOOKUP(CB$1,[5]DatosVinculos!$B$1:$DH$127,$DF119,FALSE)</f>
        <v>1362121.2384193982</v>
      </c>
      <c r="CC119" s="157">
        <f>HLOOKUP(CC$1,[5]DatosVinculos!$B$1:$DH$127,$DF119,FALSE)</f>
        <v>1350189.2062784301</v>
      </c>
      <c r="CD119" s="157">
        <f>HLOOKUP(CD$1,[5]DatosVinculos!$B$1:$DH$127,$DF119,FALSE)</f>
        <v>125.69878100808498</v>
      </c>
      <c r="CE119" s="157">
        <f>HLOOKUP(CE$1,[5]DatosVinculos!$B$1:$DH$127,$DF119,FALSE)</f>
        <v>125.238352461887</v>
      </c>
      <c r="CF119" s="157">
        <f>HLOOKUP(CF$1,[5]DatosVinculos!$B$1:$DH$127,$DF119,FALSE)</f>
        <v>502990.93457475054</v>
      </c>
      <c r="CG119" s="157">
        <f>HLOOKUP(CG$1,[5]DatosVinculos!$B$1:$DH$127,$DF119,FALSE)</f>
        <v>501148.50314568297</v>
      </c>
      <c r="CH119" s="157">
        <f>HLOOKUP(CH$1,[5]DatosVinculos!$B$1:$DH$127,$DF119,FALSE)</f>
        <v>128.59281393175635</v>
      </c>
      <c r="CI119" s="157">
        <f>HLOOKUP(CI$1,[5]DatosVinculos!$B$1:$DH$127,$DF119,FALSE)</f>
        <v>128.12056492925299</v>
      </c>
      <c r="CJ119" s="157">
        <f>HLOOKUP(CJ$1,[5]DatosVinculos!$B$1:$DH$127,$DF119,FALSE)</f>
        <v>514571.57452442468</v>
      </c>
      <c r="CK119" s="157">
        <f>HLOOKUP(CK$1,[5]DatosVinculos!$B$1:$DH$127,$DF119,FALSE)</f>
        <v>512681.84285493701</v>
      </c>
      <c r="CL119" s="157">
        <f>HLOOKUP(CL$1,[5]DatosVinculos!$B$1:$DH$127,$DF119,FALSE)</f>
        <v>7894.76906934617</v>
      </c>
      <c r="CM119" s="157">
        <f>HLOOKUP(CM$1,[5]DatosVinculos!$B$1:$DH$127,$DF119,FALSE)</f>
        <v>7882.6723923645204</v>
      </c>
      <c r="CN119" s="157">
        <f>HLOOKUP(CN$1,[5]DatosVinculos!$B$1:$DH$127,$DF119,FALSE)</f>
        <v>239.13272148643</v>
      </c>
      <c r="CO119" s="157">
        <f>HLOOKUP(CO$1,[5]DatosVinculos!$B$1:$DH$127,$DF119,FALSE)</f>
        <v>240.21528426136001</v>
      </c>
      <c r="CP119" s="157">
        <f>HLOOKUP(CP$1,[5]DatosVinculos!$B$1:$DH$127,$DF119,FALSE)</f>
        <v>37.336010000000002</v>
      </c>
      <c r="CQ119" s="157">
        <f>HLOOKUP(CQ$1,[5]DatosVinculos!$B$1:$DH$127,$DF119,FALSE)</f>
        <v>38.223826337866598</v>
      </c>
      <c r="CR119" s="157">
        <f>HLOOKUP(CR$1,[5]DatosVinculos!$B$1:$DH$127,$DF119,FALSE)</f>
        <v>40.743868999999997</v>
      </c>
      <c r="CS119" s="157">
        <f>HLOOKUP(CS$1,[5]DatosVinculos!$B$1:$DH$127,$DF119,FALSE)</f>
        <v>42.125144137315502</v>
      </c>
      <c r="CT119" s="157">
        <f>HLOOKUP(CT$1,[5]DatosVinculos!$B$1:$DH$127,$DF119,FALSE)</f>
        <v>7548.5278319999998</v>
      </c>
      <c r="CU119" s="157">
        <f>HLOOKUP(CU$1,[5]DatosVinculos!$B$1:$DH$127,$DF119,FALSE)</f>
        <v>7541.7063347862504</v>
      </c>
      <c r="CV119" s="157">
        <f>HLOOKUP(CV$1,[5]DatosVinculos!$B$1:$DH$127,$DF119,FALSE)</f>
        <v>37.209757359999998</v>
      </c>
      <c r="CW119" s="157">
        <f>HLOOKUP(CW$1,[5]DatosVinculos!$B$1:$DH$127,$DF119,FALSE)</f>
        <v>38.075389658515803</v>
      </c>
      <c r="CX119" s="157">
        <f>HLOOKUP(CX$1,[5]DatosVinculos!$B$1:$DH$127,$DF119,FALSE)</f>
        <v>14035.665999998901</v>
      </c>
      <c r="CY119" s="157">
        <f>HLOOKUP(CY$1,[5]DatosVinculos!$B$1:$DH$127,$DF119,FALSE)</f>
        <v>8439.1508362337299</v>
      </c>
      <c r="CZ119" s="157">
        <f>HLOOKUP(CZ$1,[5]DatosVinculos!$B$1:$DH$127,$DF119,FALSE)</f>
        <v>8425.4718686322703</v>
      </c>
      <c r="DA119" s="157">
        <f>HLOOKUP(DA$1,[5]DatosVinculos!$B$1:$DH$127,$DF119,FALSE)</f>
        <v>6.5</v>
      </c>
      <c r="DB119" s="157">
        <f>HLOOKUP(DB$1,[5]DatosVinculos!$B$1:$DH$127,$DF119,FALSE)</f>
        <v>6.4515499397932903</v>
      </c>
      <c r="DC119" s="157">
        <f>HLOOKUP(DC$1,[5]DatosVinculos!$B$1:$DH$127,$DF119,FALSE)</f>
        <v>0.82117266707046543</v>
      </c>
      <c r="DD119" s="157">
        <f>HLOOKUP(DD$1,[5]DatosVinculos!$B$1:$DH$127,$DF119,FALSE)</f>
        <v>0.67395721056464997</v>
      </c>
      <c r="DF119">
        <v>119</v>
      </c>
    </row>
    <row r="120" spans="1:110">
      <c r="A120" t="s">
        <v>146</v>
      </c>
      <c r="B120" s="157">
        <f>HLOOKUP(B$1,[5]DatosVinculos!$B$1:$DH$127,$DF120,FALSE)</f>
        <v>28973062.200633749</v>
      </c>
      <c r="C120" s="157">
        <f>HLOOKUP(C$1,[5]DatosVinculos!$B$1:$DH$127,$DF120,FALSE)</f>
        <v>28999967.161918499</v>
      </c>
      <c r="D120" s="157">
        <f>HLOOKUP(D$1,[5]DatosVinculos!$B$1:$DH$127,$DF120,FALSE)</f>
        <v>36033937.216669716</v>
      </c>
      <c r="E120" s="157">
        <f>HLOOKUP(E$1,[5]DatosVinculos!$B$1:$DH$127,$DF120,FALSE)</f>
        <v>21778451.559999999</v>
      </c>
      <c r="F120" s="157">
        <f>HLOOKUP(F$1,[5]DatosVinculos!$B$1:$DH$127,$DF120,FALSE)</f>
        <v>21727727.777009599</v>
      </c>
      <c r="G120" s="157">
        <f>HLOOKUP(G$1,[5]DatosVinculos!$B$1:$DH$127,$DF120,FALSE)</f>
        <v>4678272.2120000003</v>
      </c>
      <c r="H120" s="157">
        <f>HLOOKUP(H$1,[5]DatosVinculos!$B$1:$DH$127,$DF120,FALSE)</f>
        <v>4648073.88848003</v>
      </c>
      <c r="I120" s="157">
        <f>HLOOKUP(I$1,[5]DatosVinculos!$B$1:$DH$127,$DF120,FALSE)</f>
        <v>3545814.490261348</v>
      </c>
      <c r="J120" s="157">
        <f>HLOOKUP(J$1,[5]DatosVinculos!$B$1:$DH$127,$DF120,FALSE)</f>
        <v>3520967.9192639301</v>
      </c>
      <c r="K120" s="157">
        <f>HLOOKUP(K$1,[5]DatosVinculos!$B$1:$DH$127,$DF120,FALSE)</f>
        <v>3222994.6180455256</v>
      </c>
      <c r="L120" s="157">
        <f>HLOOKUP(L$1,[5]DatosVinculos!$B$1:$DH$127,$DF120,FALSE)</f>
        <v>3187795.06004589</v>
      </c>
      <c r="M120" s="157">
        <f>HLOOKUP(M$1,[5]DatosVinculos!$B$1:$DH$127,$DF120,FALSE)</f>
        <v>22826402.643305629</v>
      </c>
      <c r="N120" s="157">
        <f>HLOOKUP(N$1,[5]DatosVinculos!$B$1:$DH$127,$DF120,FALSE)</f>
        <v>22987887.0999991</v>
      </c>
      <c r="O120" s="157">
        <f>HLOOKUP(O$1,[5]DatosVinculos!$B$1:$DH$127,$DF120,FALSE)</f>
        <v>3677102.5661053648</v>
      </c>
      <c r="P120" s="157">
        <f>HLOOKUP(P$1,[5]DatosVinculos!$B$1:$DH$127,$DF120,FALSE)</f>
        <v>3491029.7473246302</v>
      </c>
      <c r="Q120" s="157">
        <f>HLOOKUP(Q$1,[5]DatosVinculos!$B$1:$DH$127,$DF120,FALSE)</f>
        <v>19144137.083812147</v>
      </c>
      <c r="R120" s="157">
        <f>HLOOKUP(R$1,[5]DatosVinculos!$B$1:$DH$127,$DF120,FALSE)</f>
        <v>19490812.019713901</v>
      </c>
      <c r="S120" s="157">
        <f>HLOOKUP(S$1,[5]DatosVinculos!$B$1:$DH$127,$DF120,FALSE)</f>
        <v>2170752.0563076702</v>
      </c>
      <c r="T120" s="157">
        <f>HLOOKUP(T$1,[5]DatosVinculos!$B$1:$DH$127,$DF120,FALSE)</f>
        <v>2260559.3250697302</v>
      </c>
      <c r="U120" s="157">
        <f>HLOOKUP(U$1,[5]DatosVinculos!$B$1:$DH$127,$DF120,FALSE)</f>
        <v>16995937.2405142</v>
      </c>
      <c r="V120" s="157">
        <f>HLOOKUP(V$1,[5]DatosVinculos!$B$1:$DH$127,$DF120,FALSE)</f>
        <v>17249771.033296201</v>
      </c>
      <c r="W120" s="157">
        <f>HLOOKUP(W$1,[5]DatosVinculos!$B$1:$DH$127,$DF120,FALSE)</f>
        <v>7167967.5460805511</v>
      </c>
      <c r="X120" s="157">
        <f>HLOOKUP(X$1,[5]DatosVinculos!$B$1:$DH$127,$DF120,FALSE)</f>
        <v>7350116.6468976103</v>
      </c>
      <c r="Y120" s="157">
        <f>HLOOKUP(Y$1,[5]DatosVinculos!$B$1:$DH$127,$DF120,FALSE)</f>
        <v>1511731.190384903</v>
      </c>
      <c r="Z120" s="157">
        <f>HLOOKUP(Z$1,[5]DatosVinculos!$B$1:$DH$127,$DF120,FALSE)</f>
        <v>-721137.23867943313</v>
      </c>
      <c r="AA120" s="157">
        <f>HLOOKUP(AA$1,[5]DatosVinculos!$B$1:$DH$127,$DF120,FALSE)</f>
        <v>64.629664724277006</v>
      </c>
      <c r="AB120" s="157">
        <f>HLOOKUP(AB$1,[5]DatosVinculos!$B$1:$DH$127,$DF120,FALSE)</f>
        <v>103.92870473333333</v>
      </c>
      <c r="AC120" s="157">
        <f>HLOOKUP(AC$1,[5]DatosVinculos!$B$1:$DH$127,$DF120,FALSE)</f>
        <v>103.97686154554999</v>
      </c>
      <c r="AD120" s="157">
        <f>HLOOKUP(AD$1,[5]DatosVinculos!$B$1:$DH$127,$DF120,FALSE)</f>
        <v>103.424235026967</v>
      </c>
      <c r="AE120" s="157">
        <f>HLOOKUP(AE$1,[5]DatosVinculos!$B$1:$DH$127,$DF120,FALSE)</f>
        <v>103.299645096144</v>
      </c>
      <c r="AF120" s="157">
        <f>HLOOKUP(AF$1,[5]DatosVinculos!$B$1:$DH$127,$DF120,FALSE)</f>
        <v>101.63813909999999</v>
      </c>
      <c r="AG120" s="157">
        <f>HLOOKUP(AG$1,[5]DatosVinculos!$B$1:$DH$127,$DF120,FALSE)</f>
        <v>101.531165277117</v>
      </c>
      <c r="AH120" s="157">
        <f>HLOOKUP(AH$1,[5]DatosVinculos!$B$1:$DH$127,$DF120,FALSE)</f>
        <v>104.59670753333334</v>
      </c>
      <c r="AI120" s="157">
        <f>HLOOKUP(AI$1,[5]DatosVinculos!$B$1:$DH$127,$DF120,FALSE)</f>
        <v>104.436535304698</v>
      </c>
      <c r="AJ120" s="157">
        <f>HLOOKUP(AJ$1,[5]DatosVinculos!$B$1:$DH$127,$DF120,FALSE)</f>
        <v>3</v>
      </c>
      <c r="AK120" s="157">
        <f>HLOOKUP(AK$1,[5]DatosVinculos!$B$1:$DH$127,$DF120,FALSE)</f>
        <v>3</v>
      </c>
      <c r="AL120" s="157">
        <f>HLOOKUP(AL$1,[5]DatosVinculos!$B$1:$DH$127,$DF120,FALSE)</f>
        <v>4</v>
      </c>
      <c r="AM120" s="157">
        <f>HLOOKUP(AM$1,[5]DatosVinculos!$B$1:$DH$127,$DF120,FALSE)</f>
        <v>97.4</v>
      </c>
      <c r="AN120" s="157">
        <f>HLOOKUP(AN$1,[5]DatosVinculos!$B$1:$DH$127,$DF120,FALSE)</f>
        <v>554.352096774193</v>
      </c>
      <c r="AO120" s="157">
        <f>HLOOKUP(AO$1,[5]DatosVinculos!$B$1:$DH$127,$DF120,FALSE)</f>
        <v>3.0785327648250602</v>
      </c>
      <c r="AP120" s="157">
        <f>HLOOKUP(AP$1,[5]DatosVinculos!$B$1:$DH$127,$DF120,FALSE)</f>
        <v>103.06</v>
      </c>
      <c r="AQ120" s="157">
        <f>HLOOKUP(AQ$1,[5]DatosVinculos!$B$1:$DH$127,$DF120,FALSE)</f>
        <v>261.22210539161102</v>
      </c>
      <c r="AR120" s="157">
        <f>HLOOKUP(AR$1,[5]DatosVinculos!$B$1:$DH$127,$DF120,FALSE)</f>
        <v>173.22083910000001</v>
      </c>
      <c r="AS120" s="157">
        <f>HLOOKUP(AS$1,[5]DatosVinculos!$B$1:$DH$127,$DF120,FALSE)</f>
        <v>0.228222131147541</v>
      </c>
      <c r="AT120" s="157">
        <f>HLOOKUP(AT$1,[5]DatosVinculos!$B$1:$DH$127,$DF120,FALSE)</f>
        <v>9.3333333333333338E-2</v>
      </c>
      <c r="AU120" s="157">
        <f>HLOOKUP(AU$1,[5]DatosVinculos!$B$1:$DH$127,$DF120,FALSE)</f>
        <v>132</v>
      </c>
      <c r="AV120" s="157">
        <f>HLOOKUP(AV$1,[5]DatosVinculos!$B$1:$DH$127,$DF120,FALSE)</f>
        <v>132</v>
      </c>
      <c r="AW120" s="157">
        <f>HLOOKUP(AW$1,[5]DatosVinculos!$B$1:$DH$127,$DF120,FALSE)</f>
        <v>113.13112605441999</v>
      </c>
      <c r="AX120" s="157">
        <f>HLOOKUP(AX$1,[5]DatosVinculos!$B$1:$DH$127,$DF120,FALSE)</f>
        <v>129.46054414119251</v>
      </c>
      <c r="AY120" s="157">
        <f>HLOOKUP(AY$1,[5]DatosVinculos!$B$1:$DH$127,$DF120,FALSE)</f>
        <v>129.638847319728</v>
      </c>
      <c r="AZ120" s="157">
        <f>HLOOKUP(AZ$1,[5]DatosVinculos!$B$1:$DH$127,$DF120,FALSE)</f>
        <v>929368.94879829464</v>
      </c>
      <c r="BA120" s="157">
        <f>HLOOKUP(BA$1,[5]DatosVinculos!$B$1:$DH$127,$DF120,FALSE)</f>
        <v>930648.94834449305</v>
      </c>
      <c r="BB120" s="157">
        <f>HLOOKUP(BB$1,[5]DatosVinculos!$B$1:$DH$127,$DF120,FALSE)</f>
        <v>134.54666666666665</v>
      </c>
      <c r="BC120" s="157">
        <f>HLOOKUP(BC$1,[5]DatosVinculos!$B$1:$DH$127,$DF120,FALSE)</f>
        <v>134.83641307724301</v>
      </c>
      <c r="BD120" s="157">
        <f>HLOOKUP(BD$1,[5]DatosVinculos!$B$1:$DH$127,$DF120,FALSE)</f>
        <v>965881.1106798636</v>
      </c>
      <c r="BE120" s="157">
        <f>HLOOKUP(BE$1,[5]DatosVinculos!$B$1:$DH$127,$DF120,FALSE)</f>
        <v>967961.13682726305</v>
      </c>
      <c r="BF120" s="157">
        <f>HLOOKUP(BF$1,[5]DatosVinculos!$B$1:$DH$127,$DF120,FALSE)</f>
        <v>129.4800201334798</v>
      </c>
      <c r="BG120" s="157">
        <f>HLOOKUP(BG$1,[5]DatosVinculos!$B$1:$DH$127,$DF120,FALSE)</f>
        <v>129.67028763670999</v>
      </c>
      <c r="BH120" s="157">
        <f>HLOOKUP(BH$1,[5]DatosVinculos!$B$1:$DH$127,$DF120,FALSE)</f>
        <v>865483.83765156963</v>
      </c>
      <c r="BI120" s="157">
        <f>HLOOKUP(BI$1,[5]DatosVinculos!$B$1:$DH$127,$DF120,FALSE)</f>
        <v>866755.64351790899</v>
      </c>
      <c r="BJ120" s="157">
        <f>HLOOKUP(BJ$1,[5]DatosVinculos!$B$1:$DH$127,$DF120,FALSE)</f>
        <v>134.56690781318477</v>
      </c>
      <c r="BK120" s="157">
        <f>HLOOKUP(BK$1,[5]DatosVinculos!$B$1:$DH$127,$DF120,FALSE)</f>
        <v>134.850643356798</v>
      </c>
      <c r="BL120" s="157">
        <f>HLOOKUP(BL$1,[5]DatosVinculos!$B$1:$DH$127,$DF120,FALSE)</f>
        <v>899486.14214762172</v>
      </c>
      <c r="BM120" s="157">
        <f>HLOOKUP(BM$1,[5]DatosVinculos!$B$1:$DH$127,$DF120,FALSE)</f>
        <v>901382.71682568302</v>
      </c>
      <c r="BN120" s="157">
        <f>HLOOKUP(BN$1,[5]DatosVinculos!$B$1:$DH$127,$DF120,FALSE)</f>
        <v>125.32950705730947</v>
      </c>
      <c r="BO120" s="157">
        <f>HLOOKUP(BO$1,[5]DatosVinculos!$B$1:$DH$127,$DF120,FALSE)</f>
        <v>125.473119725202</v>
      </c>
      <c r="BP120" s="157">
        <f>HLOOKUP(BP$1,[5]DatosVinculos!$B$1:$DH$127,$DF120,FALSE)</f>
        <v>536109.70406793756</v>
      </c>
      <c r="BQ120" s="157">
        <f>HLOOKUP(BQ$1,[5]DatosVinculos!$B$1:$DH$127,$DF120,FALSE)</f>
        <v>536724.02185132494</v>
      </c>
      <c r="BR120" s="157">
        <f>HLOOKUP(BR$1,[5]DatosVinculos!$B$1:$DH$127,$DF120,FALSE)</f>
        <v>130.25333333333333</v>
      </c>
      <c r="BS120" s="157">
        <f>HLOOKUP(BS$1,[5]DatosVinculos!$B$1:$DH$127,$DF120,FALSE)</f>
        <v>130.48116874664001</v>
      </c>
      <c r="BT120" s="157">
        <f>HLOOKUP(BT$1,[5]DatosVinculos!$B$1:$DH$127,$DF120,FALSE)</f>
        <v>557171.87138751394</v>
      </c>
      <c r="BU120" s="157">
        <f>HLOOKUP(BU$1,[5]DatosVinculos!$B$1:$DH$127,$DF120,FALSE)</f>
        <v>558146.46052517404</v>
      </c>
      <c r="BV120" s="157">
        <f>HLOOKUP(BV$1,[5]DatosVinculos!$B$1:$DH$127,$DF120,FALSE)</f>
        <v>129.06283560206094</v>
      </c>
      <c r="BW120" s="157">
        <f>HLOOKUP(BW$1,[5]DatosVinculos!$B$1:$DH$127,$DF120,FALSE)</f>
        <v>128.682124573029</v>
      </c>
      <c r="BX120" s="157">
        <f>HLOOKUP(BX$1,[5]DatosVinculos!$B$1:$DH$127,$DF120,FALSE)</f>
        <v>1335420.6780761026</v>
      </c>
      <c r="BY120" s="157">
        <f>HLOOKUP(BY$1,[5]DatosVinculos!$B$1:$DH$127,$DF120,FALSE)</f>
        <v>1331481.4388814101</v>
      </c>
      <c r="BZ120" s="157">
        <f>HLOOKUP(BZ$1,[5]DatosVinculos!$B$1:$DH$127,$DF120,FALSE)</f>
        <v>134.13333333333333</v>
      </c>
      <c r="CA120" s="157">
        <f>HLOOKUP(CA$1,[5]DatosVinculos!$B$1:$DH$127,$DF120,FALSE)</f>
        <v>133.748203972852</v>
      </c>
      <c r="CB120" s="157">
        <f>HLOOKUP(CB$1,[5]DatosVinculos!$B$1:$DH$127,$DF120,FALSE)</f>
        <v>1387885.4134655907</v>
      </c>
      <c r="CC120" s="157">
        <f>HLOOKUP(CC$1,[5]DatosVinculos!$B$1:$DH$127,$DF120,FALSE)</f>
        <v>1383900.4575418599</v>
      </c>
      <c r="CD120" s="157">
        <f>HLOOKUP(CD$1,[5]DatosVinculos!$B$1:$DH$127,$DF120,FALSE)</f>
        <v>125.23701955621624</v>
      </c>
      <c r="CE120" s="157">
        <f>HLOOKUP(CE$1,[5]DatosVinculos!$B$1:$DH$127,$DF120,FALSE)</f>
        <v>125.398486940707</v>
      </c>
      <c r="CF120" s="157">
        <f>HLOOKUP(CF$1,[5]DatosVinculos!$B$1:$DH$127,$DF120,FALSE)</f>
        <v>501143.1694463751</v>
      </c>
      <c r="CG120" s="157">
        <f>HLOOKUP(CG$1,[5]DatosVinculos!$B$1:$DH$127,$DF120,FALSE)</f>
        <v>501789.29051442997</v>
      </c>
      <c r="CH120" s="157">
        <f>HLOOKUP(CH$1,[5]DatosVinculos!$B$1:$DH$127,$DF120,FALSE)</f>
        <v>130.15721227140691</v>
      </c>
      <c r="CI120" s="157">
        <f>HLOOKUP(CI$1,[5]DatosVinculos!$B$1:$DH$127,$DF120,FALSE)</f>
        <v>130.394320354424</v>
      </c>
      <c r="CJ120" s="157">
        <f>HLOOKUP(CJ$1,[5]DatosVinculos!$B$1:$DH$127,$DF120,FALSE)</f>
        <v>520831.6048651915</v>
      </c>
      <c r="CK120" s="157">
        <f>HLOOKUP(CK$1,[5]DatosVinculos!$B$1:$DH$127,$DF120,FALSE)</f>
        <v>521780.40656020702</v>
      </c>
      <c r="CL120" s="157">
        <f>HLOOKUP(CL$1,[5]DatosVinculos!$B$1:$DH$127,$DF120,FALSE)</f>
        <v>7853.5990581018496</v>
      </c>
      <c r="CM120" s="157">
        <f>HLOOKUP(CM$1,[5]DatosVinculos!$B$1:$DH$127,$DF120,FALSE)</f>
        <v>7875.8336605116301</v>
      </c>
      <c r="CN120" s="157">
        <f>HLOOKUP(CN$1,[5]DatosVinculos!$B$1:$DH$127,$DF120,FALSE)</f>
        <v>236.02080056284001</v>
      </c>
      <c r="CO120" s="157">
        <f>HLOOKUP(CO$1,[5]DatosVinculos!$B$1:$DH$127,$DF120,FALSE)</f>
        <v>235.69144494193699</v>
      </c>
      <c r="CP120" s="157">
        <f>HLOOKUP(CP$1,[5]DatosVinculos!$B$1:$DH$127,$DF120,FALSE)</f>
        <v>38.620206000000003</v>
      </c>
      <c r="CQ120" s="157">
        <f>HLOOKUP(CQ$1,[5]DatosVinculos!$B$1:$DH$127,$DF120,FALSE)</f>
        <v>38.073479170585202</v>
      </c>
      <c r="CR120" s="157">
        <f>HLOOKUP(CR$1,[5]DatosVinculos!$B$1:$DH$127,$DF120,FALSE)</f>
        <v>44.282586000000002</v>
      </c>
      <c r="CS120" s="157">
        <f>HLOOKUP(CS$1,[5]DatosVinculos!$B$1:$DH$127,$DF120,FALSE)</f>
        <v>43.971700473149198</v>
      </c>
      <c r="CT120" s="157">
        <f>HLOOKUP(CT$1,[5]DatosVinculos!$B$1:$DH$127,$DF120,FALSE)</f>
        <v>7501.8243929999999</v>
      </c>
      <c r="CU120" s="157">
        <f>HLOOKUP(CU$1,[5]DatosVinculos!$B$1:$DH$127,$DF120,FALSE)</f>
        <v>7523.9237066533797</v>
      </c>
      <c r="CV120" s="157">
        <f>HLOOKUP(CV$1,[5]DatosVinculos!$B$1:$DH$127,$DF120,FALSE)</f>
        <v>38.42517367</v>
      </c>
      <c r="CW120" s="157">
        <f>HLOOKUP(CW$1,[5]DatosVinculos!$B$1:$DH$127,$DF120,FALSE)</f>
        <v>37.877304658108798</v>
      </c>
      <c r="CX120" s="157">
        <f>HLOOKUP(CX$1,[5]DatosVinculos!$B$1:$DH$127,$DF120,FALSE)</f>
        <v>14090.3719999966</v>
      </c>
      <c r="CY120" s="157">
        <f>HLOOKUP(CY$1,[5]DatosVinculos!$B$1:$DH$127,$DF120,FALSE)</f>
        <v>8395.1660079412795</v>
      </c>
      <c r="CZ120" s="157">
        <f>HLOOKUP(CZ$1,[5]DatosVinculos!$B$1:$DH$127,$DF120,FALSE)</f>
        <v>8407.3755716308606</v>
      </c>
      <c r="DA120" s="157">
        <f>HLOOKUP(DA$1,[5]DatosVinculos!$B$1:$DH$127,$DF120,FALSE)</f>
        <v>6.5</v>
      </c>
      <c r="DB120" s="157">
        <f>HLOOKUP(DB$1,[5]DatosVinculos!$B$1:$DH$127,$DF120,FALSE)</f>
        <v>6.3365806994632603</v>
      </c>
      <c r="DC120" s="157">
        <f>HLOOKUP(DC$1,[5]DatosVinculos!$B$1:$DH$127,$DF120,FALSE)</f>
        <v>0.60471307677114072</v>
      </c>
      <c r="DD120" s="157">
        <f>HLOOKUP(DD$1,[5]DatosVinculos!$B$1:$DH$127,$DF120,FALSE)</f>
        <v>0.62609028151426704</v>
      </c>
      <c r="DF120">
        <v>120</v>
      </c>
    </row>
    <row r="121" spans="1:110">
      <c r="A121" t="s">
        <v>147</v>
      </c>
      <c r="B121" s="157">
        <f>HLOOKUP(B$1,[5]DatosVinculos!$B$1:$DH$127,$DF121,FALSE)</f>
        <v>28443705.604187753</v>
      </c>
      <c r="C121" s="157">
        <f>HLOOKUP(C$1,[5]DatosVinculos!$B$1:$DH$127,$DF121,FALSE)</f>
        <v>29011859.545251299</v>
      </c>
      <c r="D121" s="157">
        <f>HLOOKUP(D$1,[5]DatosVinculos!$B$1:$DH$127,$DF121,FALSE)</f>
        <v>36100976.703332342</v>
      </c>
      <c r="E121" s="157">
        <f>HLOOKUP(E$1,[5]DatosVinculos!$B$1:$DH$127,$DF121,FALSE)</f>
        <v>21304697.010000002</v>
      </c>
      <c r="F121" s="157">
        <f>HLOOKUP(F$1,[5]DatosVinculos!$B$1:$DH$127,$DF121,FALSE)</f>
        <v>21794904.148903601</v>
      </c>
      <c r="G121" s="157">
        <f>HLOOKUP(G$1,[5]DatosVinculos!$B$1:$DH$127,$DF121,FALSE)</f>
        <v>4569024.3899999997</v>
      </c>
      <c r="H121" s="157">
        <f>HLOOKUP(H$1,[5]DatosVinculos!$B$1:$DH$127,$DF121,FALSE)</f>
        <v>4637248.2236778904</v>
      </c>
      <c r="I121" s="157">
        <f>HLOOKUP(I$1,[5]DatosVinculos!$B$1:$DH$127,$DF121,FALSE)</f>
        <v>3467317.5428825459</v>
      </c>
      <c r="J121" s="157">
        <f>HLOOKUP(J$1,[5]DatosVinculos!$B$1:$DH$127,$DF121,FALSE)</f>
        <v>3534120.5980378902</v>
      </c>
      <c r="K121" s="157">
        <f>HLOOKUP(K$1,[5]DatosVinculos!$B$1:$DH$127,$DF121,FALSE)</f>
        <v>3123808.3079121774</v>
      </c>
      <c r="L121" s="157">
        <f>HLOOKUP(L$1,[5]DatosVinculos!$B$1:$DH$127,$DF121,FALSE)</f>
        <v>3186016.3891459601</v>
      </c>
      <c r="M121" s="157">
        <f>HLOOKUP(M$1,[5]DatosVinculos!$B$1:$DH$127,$DF121,FALSE)</f>
        <v>23265502.855871435</v>
      </c>
      <c r="N121" s="157">
        <f>HLOOKUP(N$1,[5]DatosVinculos!$B$1:$DH$127,$DF121,FALSE)</f>
        <v>23109450.9204944</v>
      </c>
      <c r="O121" s="157">
        <f>HLOOKUP(O$1,[5]DatosVinculos!$B$1:$DH$127,$DF121,FALSE)</f>
        <v>3606225.6664230698</v>
      </c>
      <c r="P121" s="157">
        <f>HLOOKUP(P$1,[5]DatosVinculos!$B$1:$DH$127,$DF121,FALSE)</f>
        <v>3508299.42639904</v>
      </c>
      <c r="Q121" s="157">
        <f>HLOOKUP(Q$1,[5]DatosVinculos!$B$1:$DH$127,$DF121,FALSE)</f>
        <v>19673307.110834032</v>
      </c>
      <c r="R121" s="157">
        <f>HLOOKUP(R$1,[5]DatosVinculos!$B$1:$DH$127,$DF121,FALSE)</f>
        <v>19600647.6288151</v>
      </c>
      <c r="S121" s="157">
        <f>HLOOKUP(S$1,[5]DatosVinculos!$B$1:$DH$127,$DF121,FALSE)</f>
        <v>2156878.05600471</v>
      </c>
      <c r="T121" s="157">
        <f>HLOOKUP(T$1,[5]DatosVinculos!$B$1:$DH$127,$DF121,FALSE)</f>
        <v>2245388.8284737002</v>
      </c>
      <c r="U121" s="157">
        <f>HLOOKUP(U$1,[5]DatosVinculos!$B$1:$DH$127,$DF121,FALSE)</f>
        <v>17526575.611076899</v>
      </c>
      <c r="V121" s="157">
        <f>HLOOKUP(V$1,[5]DatosVinculos!$B$1:$DH$127,$DF121,FALSE)</f>
        <v>17378776.859393802</v>
      </c>
      <c r="W121" s="157">
        <f>HLOOKUP(W$1,[5]DatosVinculos!$B$1:$DH$127,$DF121,FALSE)</f>
        <v>6731277.6686899429</v>
      </c>
      <c r="X121" s="157">
        <f>HLOOKUP(X$1,[5]DatosVinculos!$B$1:$DH$127,$DF121,FALSE)</f>
        <v>6770790.62467397</v>
      </c>
      <c r="Y121" s="157">
        <f>HLOOKUP(Y$1,[5]DatosVinculos!$B$1:$DH$127,$DF121,FALSE)</f>
        <v>394363.2999165185</v>
      </c>
      <c r="Z121" s="157">
        <f>HLOOKUP(Z$1,[5]DatosVinculos!$B$1:$DH$127,$DF121,FALSE)</f>
        <v>-1756158.5144266351</v>
      </c>
      <c r="AA121" s="157">
        <f>HLOOKUP(AA$1,[5]DatosVinculos!$B$1:$DH$127,$DF121,FALSE)</f>
        <v>-1761.21638295141</v>
      </c>
      <c r="AB121" s="157">
        <f>HLOOKUP(AB$1,[5]DatosVinculos!$B$1:$DH$127,$DF121,FALSE)</f>
        <v>104.84119703333334</v>
      </c>
      <c r="AC121" s="157">
        <f>HLOOKUP(AC$1,[5]DatosVinculos!$B$1:$DH$127,$DF121,FALSE)</f>
        <v>104.877756123884</v>
      </c>
      <c r="AD121" s="157">
        <f>HLOOKUP(AD$1,[5]DatosVinculos!$B$1:$DH$127,$DF121,FALSE)</f>
        <v>103.86413542770966</v>
      </c>
      <c r="AE121" s="157">
        <f>HLOOKUP(AE$1,[5]DatosVinculos!$B$1:$DH$127,$DF121,FALSE)</f>
        <v>104.018465254856</v>
      </c>
      <c r="AF121" s="157">
        <f>HLOOKUP(AF$1,[5]DatosVinculos!$B$1:$DH$127,$DF121,FALSE)</f>
        <v>101.57095199999999</v>
      </c>
      <c r="AG121" s="157">
        <f>HLOOKUP(AG$1,[5]DatosVinculos!$B$1:$DH$127,$DF121,FALSE)</f>
        <v>101.87710686177201</v>
      </c>
      <c r="AH121" s="157">
        <f>HLOOKUP(AH$1,[5]DatosVinculos!$B$1:$DH$127,$DF121,FALSE)</f>
        <v>105.36948263333333</v>
      </c>
      <c r="AI121" s="157">
        <f>HLOOKUP(AI$1,[5]DatosVinculos!$B$1:$DH$127,$DF121,FALSE)</f>
        <v>105.48620189193301</v>
      </c>
      <c r="AJ121" s="157">
        <f>HLOOKUP(AJ$1,[5]DatosVinculos!$B$1:$DH$127,$DF121,FALSE)</f>
        <v>3</v>
      </c>
      <c r="AK121" s="157">
        <f>HLOOKUP(AK$1,[5]DatosVinculos!$B$1:$DH$127,$DF121,FALSE)</f>
        <v>3</v>
      </c>
      <c r="AL121" s="157">
        <f>HLOOKUP(AL$1,[5]DatosVinculos!$B$1:$DH$127,$DF121,FALSE)</f>
        <v>3.62333333333333</v>
      </c>
      <c r="AM121" s="157">
        <f>HLOOKUP(AM$1,[5]DatosVinculos!$B$1:$DH$127,$DF121,FALSE)</f>
        <v>99.81</v>
      </c>
      <c r="AN121" s="157">
        <f>HLOOKUP(AN$1,[5]DatosVinculos!$B$1:$DH$127,$DF121,FALSE)</f>
        <v>576.30612903225801</v>
      </c>
      <c r="AO121" s="157">
        <f>HLOOKUP(AO$1,[5]DatosVinculos!$B$1:$DH$127,$DF121,FALSE)</f>
        <v>3.17174392935982</v>
      </c>
      <c r="AP121" s="157">
        <f>HLOOKUP(AP$1,[5]DatosVinculos!$B$1:$DH$127,$DF121,FALSE)</f>
        <v>97.513333333333307</v>
      </c>
      <c r="AQ121" s="157">
        <f>HLOOKUP(AQ$1,[5]DatosVinculos!$B$1:$DH$127,$DF121,FALSE)</f>
        <v>259.51736174372701</v>
      </c>
      <c r="AR121" s="157">
        <f>HLOOKUP(AR$1,[5]DatosVinculos!$B$1:$DH$127,$DF121,FALSE)</f>
        <v>174.77400059999999</v>
      </c>
      <c r="AS121" s="157">
        <f>HLOOKUP(AS$1,[5]DatosVinculos!$B$1:$DH$127,$DF121,FALSE)</f>
        <v>0.234272307692308</v>
      </c>
      <c r="AT121" s="157">
        <f>HLOOKUP(AT$1,[5]DatosVinculos!$B$1:$DH$127,$DF121,FALSE)</f>
        <v>9.0000000000000011E-2</v>
      </c>
      <c r="AU121" s="157">
        <f>HLOOKUP(AU$1,[5]DatosVinculos!$B$1:$DH$127,$DF121,FALSE)</f>
        <v>127</v>
      </c>
      <c r="AV121" s="157">
        <f>HLOOKUP(AV$1,[5]DatosVinculos!$B$1:$DH$127,$DF121,FALSE)</f>
        <v>127</v>
      </c>
      <c r="AW121" s="157">
        <f>HLOOKUP(AW$1,[5]DatosVinculos!$B$1:$DH$127,$DF121,FALSE)</f>
        <v>113.07611634457</v>
      </c>
      <c r="AX121" s="157">
        <f>HLOOKUP(AX$1,[5]DatosVinculos!$B$1:$DH$127,$DF121,FALSE)</f>
        <v>130.58479923988122</v>
      </c>
      <c r="AY121" s="157">
        <f>HLOOKUP(AY$1,[5]DatosVinculos!$B$1:$DH$127,$DF121,FALSE)</f>
        <v>130.627763414638</v>
      </c>
      <c r="AZ121" s="157">
        <f>HLOOKUP(AZ$1,[5]DatosVinculos!$B$1:$DH$127,$DF121,FALSE)</f>
        <v>937439.7304111846</v>
      </c>
      <c r="BA121" s="157">
        <f>HLOOKUP(BA$1,[5]DatosVinculos!$B$1:$DH$127,$DF121,FALSE)</f>
        <v>937748.16082992998</v>
      </c>
      <c r="BB121" s="157">
        <f>HLOOKUP(BB$1,[5]DatosVinculos!$B$1:$DH$127,$DF121,FALSE)</f>
        <v>136.90666666666667</v>
      </c>
      <c r="BC121" s="157">
        <f>HLOOKUP(BC$1,[5]DatosVinculos!$B$1:$DH$127,$DF121,FALSE)</f>
        <v>137.00084050450701</v>
      </c>
      <c r="BD121" s="157">
        <f>HLOOKUP(BD$1,[5]DatosVinculos!$B$1:$DH$127,$DF121,FALSE)</f>
        <v>982823.03482913889</v>
      </c>
      <c r="BE121" s="157">
        <f>HLOOKUP(BE$1,[5]DatosVinculos!$B$1:$DH$127,$DF121,FALSE)</f>
        <v>983499.088224145</v>
      </c>
      <c r="BF121" s="157">
        <f>HLOOKUP(BF$1,[5]DatosVinculos!$B$1:$DH$127,$DF121,FALSE)</f>
        <v>130.67123208598252</v>
      </c>
      <c r="BG121" s="157">
        <f>HLOOKUP(BG$1,[5]DatosVinculos!$B$1:$DH$127,$DF121,FALSE)</f>
        <v>130.68240333384901</v>
      </c>
      <c r="BH121" s="157">
        <f>HLOOKUP(BH$1,[5]DatosVinculos!$B$1:$DH$127,$DF121,FALSE)</f>
        <v>873446.2606651407</v>
      </c>
      <c r="BI121" s="157">
        <f>HLOOKUP(BI$1,[5]DatosVinculos!$B$1:$DH$127,$DF121,FALSE)</f>
        <v>873520.93268299103</v>
      </c>
      <c r="BJ121" s="157">
        <f>HLOOKUP(BJ$1,[5]DatosVinculos!$B$1:$DH$127,$DF121,FALSE)</f>
        <v>136.99728389714923</v>
      </c>
      <c r="BK121" s="157">
        <f>HLOOKUP(BK$1,[5]DatosVinculos!$B$1:$DH$127,$DF121,FALSE)</f>
        <v>137.09050415210999</v>
      </c>
      <c r="BL121" s="157">
        <f>HLOOKUP(BL$1,[5]DatosVinculos!$B$1:$DH$127,$DF121,FALSE)</f>
        <v>915731.5151242225</v>
      </c>
      <c r="BM121" s="157">
        <f>HLOOKUP(BM$1,[5]DatosVinculos!$B$1:$DH$127,$DF121,FALSE)</f>
        <v>916354.62766257999</v>
      </c>
      <c r="BN121" s="157">
        <f>HLOOKUP(BN$1,[5]DatosVinculos!$B$1:$DH$127,$DF121,FALSE)</f>
        <v>126.3847963231525</v>
      </c>
      <c r="BO121" s="157">
        <f>HLOOKUP(BO$1,[5]DatosVinculos!$B$1:$DH$127,$DF121,FALSE)</f>
        <v>126.404048517462</v>
      </c>
      <c r="BP121" s="157">
        <f>HLOOKUP(BP$1,[5]DatosVinculos!$B$1:$DH$127,$DF121,FALSE)</f>
        <v>540623.811154934</v>
      </c>
      <c r="BQ121" s="157">
        <f>HLOOKUP(BQ$1,[5]DatosVinculos!$B$1:$DH$127,$DF121,FALSE)</f>
        <v>540706.16437376395</v>
      </c>
      <c r="BR121" s="157">
        <f>HLOOKUP(BR$1,[5]DatosVinculos!$B$1:$DH$127,$DF121,FALSE)</f>
        <v>132.50333333333333</v>
      </c>
      <c r="BS121" s="157">
        <f>HLOOKUP(BS$1,[5]DatosVinculos!$B$1:$DH$127,$DF121,FALSE)</f>
        <v>132.60874837137999</v>
      </c>
      <c r="BT121" s="157">
        <f>HLOOKUP(BT$1,[5]DatosVinculos!$B$1:$DH$127,$DF121,FALSE)</f>
        <v>566796.47506206029</v>
      </c>
      <c r="BU121" s="157">
        <f>HLOOKUP(BU$1,[5]DatosVinculos!$B$1:$DH$127,$DF121,FALSE)</f>
        <v>567247.39860166702</v>
      </c>
      <c r="BV121" s="157">
        <f>HLOOKUP(BV$1,[5]DatosVinculos!$B$1:$DH$127,$DF121,FALSE)</f>
        <v>128.36874925278059</v>
      </c>
      <c r="BW121" s="157">
        <f>HLOOKUP(BW$1,[5]DatosVinculos!$B$1:$DH$127,$DF121,FALSE)</f>
        <v>129.03481628378699</v>
      </c>
      <c r="BX121" s="157">
        <f>HLOOKUP(BX$1,[5]DatosVinculos!$B$1:$DH$127,$DF121,FALSE)</f>
        <v>1328238.9261885395</v>
      </c>
      <c r="BY121" s="157">
        <f>HLOOKUP(BY$1,[5]DatosVinculos!$B$1:$DH$127,$DF121,FALSE)</f>
        <v>1335130.7605598001</v>
      </c>
      <c r="BZ121" s="157">
        <f>HLOOKUP(BZ$1,[5]DatosVinculos!$B$1:$DH$127,$DF121,FALSE)</f>
        <v>134.58333333333331</v>
      </c>
      <c r="CA121" s="157">
        <f>HLOOKUP(CA$1,[5]DatosVinculos!$B$1:$DH$127,$DF121,FALSE)</f>
        <v>135.26642951577301</v>
      </c>
      <c r="CB121" s="157">
        <f>HLOOKUP(CB$1,[5]DatosVinculos!$B$1:$DH$127,$DF121,FALSE)</f>
        <v>1392541.5896787578</v>
      </c>
      <c r="CC121" s="157">
        <f>HLOOKUP(CC$1,[5]DatosVinculos!$B$1:$DH$127,$DF121,FALSE)</f>
        <v>1399609.6256768401</v>
      </c>
      <c r="CD121" s="157">
        <f>HLOOKUP(CD$1,[5]DatosVinculos!$B$1:$DH$127,$DF121,FALSE)</f>
        <v>126.3459410847602</v>
      </c>
      <c r="CE121" s="157">
        <f>HLOOKUP(CE$1,[5]DatosVinculos!$B$1:$DH$127,$DF121,FALSE)</f>
        <v>126.344476168743</v>
      </c>
      <c r="CF121" s="157">
        <f>HLOOKUP(CF$1,[5]DatosVinculos!$B$1:$DH$127,$DF121,FALSE)</f>
        <v>505580.58301187749</v>
      </c>
      <c r="CG121" s="157">
        <f>HLOOKUP(CG$1,[5]DatosVinculos!$B$1:$DH$127,$DF121,FALSE)</f>
        <v>505574.72106562799</v>
      </c>
      <c r="CH121" s="157">
        <f>HLOOKUP(CH$1,[5]DatosVinculos!$B$1:$DH$127,$DF121,FALSE)</f>
        <v>132.46259703629272</v>
      </c>
      <c r="CI121" s="157">
        <f>HLOOKUP(CI$1,[5]DatosVinculos!$B$1:$DH$127,$DF121,FALSE)</f>
        <v>132.542211469725</v>
      </c>
      <c r="CJ121" s="157">
        <f>HLOOKUP(CJ$1,[5]DatosVinculos!$B$1:$DH$127,$DF121,FALSE)</f>
        <v>530056.73519775795</v>
      </c>
      <c r="CK121" s="157">
        <f>HLOOKUP(CK$1,[5]DatosVinculos!$B$1:$DH$127,$DF121,FALSE)</f>
        <v>530375.31695361296</v>
      </c>
      <c r="CL121" s="157">
        <f>HLOOKUP(CL$1,[5]DatosVinculos!$B$1:$DH$127,$DF121,FALSE)</f>
        <v>7850.7969119417103</v>
      </c>
      <c r="CM121" s="157">
        <f>HLOOKUP(CM$1,[5]DatosVinculos!$B$1:$DH$127,$DF121,FALSE)</f>
        <v>7890.5411671636602</v>
      </c>
      <c r="CN121" s="157">
        <f>HLOOKUP(CN$1,[5]DatosVinculos!$B$1:$DH$127,$DF121,FALSE)</f>
        <v>231.27756119384</v>
      </c>
      <c r="CO121" s="157">
        <f>HLOOKUP(CO$1,[5]DatosVinculos!$B$1:$DH$127,$DF121,FALSE)</f>
        <v>234.09644281743701</v>
      </c>
      <c r="CP121" s="157">
        <f>HLOOKUP(CP$1,[5]DatosVinculos!$B$1:$DH$127,$DF121,FALSE)</f>
        <v>37.669946000000003</v>
      </c>
      <c r="CQ121" s="157">
        <f>HLOOKUP(CQ$1,[5]DatosVinculos!$B$1:$DH$127,$DF121,FALSE)</f>
        <v>38.384311850196603</v>
      </c>
      <c r="CR121" s="157">
        <f>HLOOKUP(CR$1,[5]DatosVinculos!$B$1:$DH$127,$DF121,FALSE)</f>
        <v>43.025326</v>
      </c>
      <c r="CS121" s="157">
        <f>HLOOKUP(CS$1,[5]DatosVinculos!$B$1:$DH$127,$DF121,FALSE)</f>
        <v>42.807077039442802</v>
      </c>
      <c r="CT121" s="157">
        <f>HLOOKUP(CT$1,[5]DatosVinculos!$B$1:$DH$127,$DF121,FALSE)</f>
        <v>7501.307581</v>
      </c>
      <c r="CU121" s="157">
        <f>HLOOKUP(CU$1,[5]DatosVinculos!$B$1:$DH$127,$DF121,FALSE)</f>
        <v>7530.96397501305</v>
      </c>
      <c r="CV121" s="157">
        <f>HLOOKUP(CV$1,[5]DatosVinculos!$B$1:$DH$127,$DF121,FALSE)</f>
        <v>37.475989949999999</v>
      </c>
      <c r="CW121" s="157">
        <f>HLOOKUP(CW$1,[5]DatosVinculos!$B$1:$DH$127,$DF121,FALSE)</f>
        <v>38.215761683627498</v>
      </c>
      <c r="CX121" s="157">
        <f>HLOOKUP(CX$1,[5]DatosVinculos!$B$1:$DH$127,$DF121,FALSE)</f>
        <v>14146.220000002</v>
      </c>
      <c r="CY121" s="157">
        <f>HLOOKUP(CY$1,[5]DatosVinculos!$B$1:$DH$127,$DF121,FALSE)</f>
        <v>8408.7432415030398</v>
      </c>
      <c r="CZ121" s="157">
        <f>HLOOKUP(CZ$1,[5]DatosVinculos!$B$1:$DH$127,$DF121,FALSE)</f>
        <v>8427.1506569484409</v>
      </c>
      <c r="DA121" s="157">
        <f>HLOOKUP(DA$1,[5]DatosVinculos!$B$1:$DH$127,$DF121,FALSE)</f>
        <v>6.6</v>
      </c>
      <c r="DB121" s="157">
        <f>HLOOKUP(DB$1,[5]DatosVinculos!$B$1:$DH$127,$DF121,FALSE)</f>
        <v>6.50314549693337</v>
      </c>
      <c r="DC121" s="157">
        <f>HLOOKUP(DC$1,[5]DatosVinculos!$B$1:$DH$127,$DF121,FALSE)</f>
        <v>0.51137249366546089</v>
      </c>
      <c r="DD121" s="157">
        <f>HLOOKUP(DD$1,[5]DatosVinculos!$B$1:$DH$127,$DF121,FALSE)</f>
        <v>0.58679869857217604</v>
      </c>
      <c r="DF121">
        <v>121</v>
      </c>
    </row>
    <row r="122" spans="1:110">
      <c r="A122" t="s">
        <v>148</v>
      </c>
      <c r="B122" s="157">
        <f>HLOOKUP(B$1,[5]DatosVinculos!$B$1:$DH$127,$DF122,FALSE)</f>
        <v>30395700.496323861</v>
      </c>
      <c r="C122" s="157">
        <f>HLOOKUP(C$1,[5]DatosVinculos!$B$1:$DH$127,$DF122,FALSE)</f>
        <v>29300566.673955299</v>
      </c>
      <c r="D122" s="157">
        <f>HLOOKUP(D$1,[5]DatosVinculos!$B$1:$DH$127,$DF122,FALSE)</f>
        <v>39600339.947402775</v>
      </c>
      <c r="E122" s="157">
        <f>HLOOKUP(E$1,[5]DatosVinculos!$B$1:$DH$127,$DF122,FALSE)</f>
        <v>22698111.530000001</v>
      </c>
      <c r="F122" s="157">
        <f>HLOOKUP(F$1,[5]DatosVinculos!$B$1:$DH$127,$DF122,FALSE)</f>
        <v>22044757.8398837</v>
      </c>
      <c r="G122" s="157">
        <f>HLOOKUP(G$1,[5]DatosVinculos!$B$1:$DH$127,$DF122,FALSE)</f>
        <v>4922988.49</v>
      </c>
      <c r="H122" s="157">
        <f>HLOOKUP(H$1,[5]DatosVinculos!$B$1:$DH$127,$DF122,FALSE)</f>
        <v>4659148.3837423101</v>
      </c>
      <c r="I122" s="157">
        <f>HLOOKUP(I$1,[5]DatosVinculos!$B$1:$DH$127,$DF122,FALSE)</f>
        <v>3729053.3020854783</v>
      </c>
      <c r="J122" s="157">
        <f>HLOOKUP(J$1,[5]DatosVinculos!$B$1:$DH$127,$DF122,FALSE)</f>
        <v>3530399.11923096</v>
      </c>
      <c r="K122" s="157">
        <f>HLOOKUP(K$1,[5]DatosVinculos!$B$1:$DH$127,$DF122,FALSE)</f>
        <v>3346422.2861557771</v>
      </c>
      <c r="L122" s="157">
        <f>HLOOKUP(L$1,[5]DatosVinculos!$B$1:$DH$127,$DF122,FALSE)</f>
        <v>3183237.5880551999</v>
      </c>
      <c r="M122" s="157">
        <f>HLOOKUP(M$1,[5]DatosVinculos!$B$1:$DH$127,$DF122,FALSE)</f>
        <v>24682895.241299842</v>
      </c>
      <c r="N122" s="157">
        <f>HLOOKUP(N$1,[5]DatosVinculos!$B$1:$DH$127,$DF122,FALSE)</f>
        <v>23088011.027913399</v>
      </c>
      <c r="O122" s="157">
        <f>HLOOKUP(O$1,[5]DatosVinculos!$B$1:$DH$127,$DF122,FALSE)</f>
        <v>3976693.458194328</v>
      </c>
      <c r="P122" s="157">
        <f>HLOOKUP(P$1,[5]DatosVinculos!$B$1:$DH$127,$DF122,FALSE)</f>
        <v>3464488.99811613</v>
      </c>
      <c r="Q122" s="157">
        <f>HLOOKUP(Q$1,[5]DatosVinculos!$B$1:$DH$127,$DF122,FALSE)</f>
        <v>20700546.850108732</v>
      </c>
      <c r="R122" s="157">
        <f>HLOOKUP(R$1,[5]DatosVinculos!$B$1:$DH$127,$DF122,FALSE)</f>
        <v>19658787.0279398</v>
      </c>
      <c r="S122" s="157">
        <f>HLOOKUP(S$1,[5]DatosVinculos!$B$1:$DH$127,$DF122,FALSE)</f>
        <v>2584279.2834780486</v>
      </c>
      <c r="T122" s="157">
        <f>HLOOKUP(T$1,[5]DatosVinculos!$B$1:$DH$127,$DF122,FALSE)</f>
        <v>2246705.1929000998</v>
      </c>
      <c r="U122" s="157">
        <f>HLOOKUP(U$1,[5]DatosVinculos!$B$1:$DH$127,$DF122,FALSE)</f>
        <v>18182459.2312604</v>
      </c>
      <c r="V122" s="157">
        <f>HLOOKUP(V$1,[5]DatosVinculos!$B$1:$DH$127,$DF122,FALSE)</f>
        <v>17460848.944659099</v>
      </c>
      <c r="W122" s="157">
        <f>HLOOKUP(W$1,[5]DatosVinculos!$B$1:$DH$127,$DF122,FALSE)</f>
        <v>7499786.0167793091</v>
      </c>
      <c r="X122" s="157">
        <f>HLOOKUP(X$1,[5]DatosVinculos!$B$1:$DH$127,$DF122,FALSE)</f>
        <v>7140672.9902929701</v>
      </c>
      <c r="Y122" s="157">
        <f>HLOOKUP(Y$1,[5]DatosVinculos!$B$1:$DH$127,$DF122,FALSE)</f>
        <v>668121.964082652</v>
      </c>
      <c r="Z122" s="157">
        <f>HLOOKUP(Z$1,[5]DatosVinculos!$B$1:$DH$127,$DF122,FALSE)</f>
        <v>-1306227.1039043062</v>
      </c>
      <c r="AA122" s="157">
        <f>HLOOKUP(AA$1,[5]DatosVinculos!$B$1:$DH$127,$DF122,FALSE)</f>
        <v>-1143.8765295134699</v>
      </c>
      <c r="AB122" s="157">
        <f>HLOOKUP(AB$1,[5]DatosVinculos!$B$1:$DH$127,$DF122,FALSE)</f>
        <v>106.50666666666666</v>
      </c>
      <c r="AC122" s="157">
        <f>HLOOKUP(AC$1,[5]DatosVinculos!$B$1:$DH$127,$DF122,FALSE)</f>
        <v>106.333346026052</v>
      </c>
      <c r="AD122" s="157">
        <f>HLOOKUP(AD$1,[5]DatosVinculos!$B$1:$DH$127,$DF122,FALSE)</f>
        <v>105.16960797373001</v>
      </c>
      <c r="AE122" s="157">
        <f>HLOOKUP(AE$1,[5]DatosVinculos!$B$1:$DH$127,$DF122,FALSE)</f>
        <v>105.307688987925</v>
      </c>
      <c r="AF122" s="157">
        <f>HLOOKUP(AF$1,[5]DatosVinculos!$B$1:$DH$127,$DF122,FALSE)</f>
        <v>102.8545788</v>
      </c>
      <c r="AG122" s="157">
        <f>HLOOKUP(AG$1,[5]DatosVinculos!$B$1:$DH$127,$DF122,FALSE)</f>
        <v>102.871685286775</v>
      </c>
      <c r="AH122" s="157">
        <f>HLOOKUP(AH$1,[5]DatosVinculos!$B$1:$DH$127,$DF122,FALSE)</f>
        <v>106.68929566666667</v>
      </c>
      <c r="AI122" s="157">
        <f>HLOOKUP(AI$1,[5]DatosVinculos!$B$1:$DH$127,$DF122,FALSE)</f>
        <v>106.88066463431601</v>
      </c>
      <c r="AJ122" s="157">
        <f>HLOOKUP(AJ$1,[5]DatosVinculos!$B$1:$DH$127,$DF122,FALSE)</f>
        <v>3</v>
      </c>
      <c r="AK122" s="157">
        <f>HLOOKUP(AK$1,[5]DatosVinculos!$B$1:$DH$127,$DF122,FALSE)</f>
        <v>3</v>
      </c>
      <c r="AL122" s="157">
        <f>HLOOKUP(AL$1,[5]DatosVinculos!$B$1:$DH$127,$DF122,FALSE)</f>
        <v>3.04666666666667</v>
      </c>
      <c r="AM122" s="157">
        <f>HLOOKUP(AM$1,[5]DatosVinculos!$B$1:$DH$127,$DF122,FALSE)</f>
        <v>97.77</v>
      </c>
      <c r="AN122" s="157">
        <f>HLOOKUP(AN$1,[5]DatosVinculos!$B$1:$DH$127,$DF122,FALSE)</f>
        <v>598.17951612903198</v>
      </c>
      <c r="AO122" s="157">
        <f>HLOOKUP(AO$1,[5]DatosVinculos!$B$1:$DH$127,$DF122,FALSE)</f>
        <v>3.0033082342979802</v>
      </c>
      <c r="AP122" s="157">
        <f>HLOOKUP(AP$1,[5]DatosVinculos!$B$1:$DH$127,$DF122,FALSE)</f>
        <v>73.156666666666695</v>
      </c>
      <c r="AQ122" s="157">
        <f>HLOOKUP(AQ$1,[5]DatosVinculos!$B$1:$DH$127,$DF122,FALSE)</f>
        <v>248.929578021015</v>
      </c>
      <c r="AR122" s="157">
        <f>HLOOKUP(AR$1,[5]DatosVinculos!$B$1:$DH$127,$DF122,FALSE)</f>
        <v>176.257758</v>
      </c>
      <c r="AS122" s="157">
        <f>HLOOKUP(AS$1,[5]DatosVinculos!$B$1:$DH$127,$DF122,FALSE)</f>
        <v>0.23618203125000001</v>
      </c>
      <c r="AT122" s="157">
        <f>HLOOKUP(AT$1,[5]DatosVinculos!$B$1:$DH$127,$DF122,FALSE)</f>
        <v>9.9999999999999992E-2</v>
      </c>
      <c r="AU122" s="157">
        <f>HLOOKUP(AU$1,[5]DatosVinculos!$B$1:$DH$127,$DF122,FALSE)</f>
        <v>157</v>
      </c>
      <c r="AV122" s="157">
        <f>HLOOKUP(AV$1,[5]DatosVinculos!$B$1:$DH$127,$DF122,FALSE)</f>
        <v>157</v>
      </c>
      <c r="AW122" s="157">
        <f>HLOOKUP(AW$1,[5]DatosVinculos!$B$1:$DH$127,$DF122,FALSE)</f>
        <v>109.90735795902999</v>
      </c>
      <c r="AX122" s="157">
        <f>HLOOKUP(AX$1,[5]DatosVinculos!$B$1:$DH$127,$DF122,FALSE)</f>
        <v>130.96269404106161</v>
      </c>
      <c r="AY122" s="157">
        <f>HLOOKUP(AY$1,[5]DatosVinculos!$B$1:$DH$127,$DF122,FALSE)</f>
        <v>131.27298499649001</v>
      </c>
      <c r="AZ122" s="157">
        <f>HLOOKUP(AZ$1,[5]DatosVinculos!$B$1:$DH$127,$DF122,FALSE)</f>
        <v>940152.55458830448</v>
      </c>
      <c r="BA122" s="157">
        <f>HLOOKUP(BA$1,[5]DatosVinculos!$B$1:$DH$127,$DF122,FALSE)</f>
        <v>942380.06553331495</v>
      </c>
      <c r="BB122" s="157">
        <f>HLOOKUP(BB$1,[5]DatosVinculos!$B$1:$DH$127,$DF122,FALSE)</f>
        <v>139.48400000000001</v>
      </c>
      <c r="BC122" s="157">
        <f>HLOOKUP(BC$1,[5]DatosVinculos!$B$1:$DH$127,$DF122,FALSE)</f>
        <v>139.561153465594</v>
      </c>
      <c r="BD122" s="157">
        <f>HLOOKUP(BD$1,[5]DatosVinculos!$B$1:$DH$127,$DF122,FALSE)</f>
        <v>1001325.1474735169</v>
      </c>
      <c r="BE122" s="157">
        <f>HLOOKUP(BE$1,[5]DatosVinculos!$B$1:$DH$127,$DF122,FALSE)</f>
        <v>1001879.01533397</v>
      </c>
      <c r="BF122" s="157">
        <f>HLOOKUP(BF$1,[5]DatosVinculos!$B$1:$DH$127,$DF122,FALSE)</f>
        <v>131.06247757939303</v>
      </c>
      <c r="BG122" s="157">
        <f>HLOOKUP(BG$1,[5]DatosVinculos!$B$1:$DH$127,$DF122,FALSE)</f>
        <v>131.34209709542199</v>
      </c>
      <c r="BH122" s="157">
        <f>HLOOKUP(BH$1,[5]DatosVinculos!$B$1:$DH$127,$DF122,FALSE)</f>
        <v>876061.46454564482</v>
      </c>
      <c r="BI122" s="157">
        <f>HLOOKUP(BI$1,[5]DatosVinculos!$B$1:$DH$127,$DF122,FALSE)</f>
        <v>877930.52644230903</v>
      </c>
      <c r="BJ122" s="157">
        <f>HLOOKUP(BJ$1,[5]DatosVinculos!$B$1:$DH$127,$DF122,FALSE)</f>
        <v>139.59027612055888</v>
      </c>
      <c r="BK122" s="157">
        <f>HLOOKUP(BK$1,[5]DatosVinculos!$B$1:$DH$127,$DF122,FALSE)</f>
        <v>139.647996563368</v>
      </c>
      <c r="BL122" s="157">
        <f>HLOOKUP(BL$1,[5]DatosVinculos!$B$1:$DH$127,$DF122,FALSE)</f>
        <v>933063.86383874808</v>
      </c>
      <c r="BM122" s="157">
        <f>HLOOKUP(BM$1,[5]DatosVinculos!$B$1:$DH$127,$DF122,FALSE)</f>
        <v>933449.68483292498</v>
      </c>
      <c r="BN122" s="157">
        <f>HLOOKUP(BN$1,[5]DatosVinculos!$B$1:$DH$127,$DF122,FALSE)</f>
        <v>126.43965948923386</v>
      </c>
      <c r="BO122" s="157">
        <f>HLOOKUP(BO$1,[5]DatosVinculos!$B$1:$DH$127,$DF122,FALSE)</f>
        <v>126.85266246733001</v>
      </c>
      <c r="BP122" s="157">
        <f>HLOOKUP(BP$1,[5]DatosVinculos!$B$1:$DH$127,$DF122,FALSE)</f>
        <v>540858.49392376235</v>
      </c>
      <c r="BQ122" s="157">
        <f>HLOOKUP(BQ$1,[5]DatosVinculos!$B$1:$DH$127,$DF122,FALSE)</f>
        <v>542625.15613820299</v>
      </c>
      <c r="BR122" s="157">
        <f>HLOOKUP(BR$1,[5]DatosVinculos!$B$1:$DH$127,$DF122,FALSE)</f>
        <v>134.66666666666666</v>
      </c>
      <c r="BS122" s="157">
        <f>HLOOKUP(BS$1,[5]DatosVinculos!$B$1:$DH$127,$DF122,FALSE)</f>
        <v>134.92596757982301</v>
      </c>
      <c r="BT122" s="157">
        <f>HLOOKUP(BT$1,[5]DatosVinculos!$B$1:$DH$127,$DF122,FALSE)</f>
        <v>576050.35326173517</v>
      </c>
      <c r="BU122" s="157">
        <f>HLOOKUP(BU$1,[5]DatosVinculos!$B$1:$DH$127,$DF122,FALSE)</f>
        <v>577159.53926975501</v>
      </c>
      <c r="BV122" s="157">
        <f>HLOOKUP(BV$1,[5]DatosVinculos!$B$1:$DH$127,$DF122,FALSE)</f>
        <v>128.32060590886331</v>
      </c>
      <c r="BW122" s="157">
        <f>HLOOKUP(BW$1,[5]DatosVinculos!$B$1:$DH$127,$DF122,FALSE)</f>
        <v>129.38143130327501</v>
      </c>
      <c r="BX122" s="157">
        <f>HLOOKUP(BX$1,[5]DatosVinculos!$B$1:$DH$127,$DF122,FALSE)</f>
        <v>1327740.7842046064</v>
      </c>
      <c r="BY122" s="157">
        <f>HLOOKUP(BY$1,[5]DatosVinculos!$B$1:$DH$127,$DF122,FALSE)</f>
        <v>1338717.20635068</v>
      </c>
      <c r="BZ122" s="157">
        <f>HLOOKUP(BZ$1,[5]DatosVinculos!$B$1:$DH$127,$DF122,FALSE)</f>
        <v>136.67000000000002</v>
      </c>
      <c r="CA122" s="157">
        <f>HLOOKUP(CA$1,[5]DatosVinculos!$B$1:$DH$127,$DF122,FALSE)</f>
        <v>137.54738109298401</v>
      </c>
      <c r="CB122" s="157">
        <f>HLOOKUP(CB$1,[5]DatosVinculos!$B$1:$DH$127,$DF122,FALSE)</f>
        <v>1414132.451230186</v>
      </c>
      <c r="CC122" s="157">
        <f>HLOOKUP(CC$1,[5]DatosVinculos!$B$1:$DH$127,$DF122,FALSE)</f>
        <v>1423210.7645102299</v>
      </c>
      <c r="CD122" s="157">
        <f>HLOOKUP(CD$1,[5]DatosVinculos!$B$1:$DH$127,$DF122,FALSE)</f>
        <v>126.42057967460796</v>
      </c>
      <c r="CE122" s="157">
        <f>HLOOKUP(CE$1,[5]DatosVinculos!$B$1:$DH$127,$DF122,FALSE)</f>
        <v>126.79629280006</v>
      </c>
      <c r="CF122" s="157">
        <f>HLOOKUP(CF$1,[5]DatosVinculos!$B$1:$DH$127,$DF122,FALSE)</f>
        <v>505879.25364147121</v>
      </c>
      <c r="CG122" s="157">
        <f>HLOOKUP(CG$1,[5]DatosVinculos!$B$1:$DH$127,$DF122,FALSE)</f>
        <v>507382.69141827902</v>
      </c>
      <c r="CH122" s="157">
        <f>HLOOKUP(CH$1,[5]DatosVinculos!$B$1:$DH$127,$DF122,FALSE)</f>
        <v>134.64634539210243</v>
      </c>
      <c r="CI122" s="157">
        <f>HLOOKUP(CI$1,[5]DatosVinculos!$B$1:$DH$127,$DF122,FALSE)</f>
        <v>134.84306779692301</v>
      </c>
      <c r="CJ122" s="157">
        <f>HLOOKUP(CJ$1,[5]DatosVinculos!$B$1:$DH$127,$DF122,FALSE)</f>
        <v>538795.13041174295</v>
      </c>
      <c r="CK122" s="157">
        <f>HLOOKUP(CK$1,[5]DatosVinculos!$B$1:$DH$127,$DF122,FALSE)</f>
        <v>539582.32648159994</v>
      </c>
      <c r="CL122" s="157">
        <f>HLOOKUP(CL$1,[5]DatosVinculos!$B$1:$DH$127,$DF122,FALSE)</f>
        <v>8013.7173196255799</v>
      </c>
      <c r="CM122" s="157">
        <f>HLOOKUP(CM$1,[5]DatosVinculos!$B$1:$DH$127,$DF122,FALSE)</f>
        <v>7962.3256294231996</v>
      </c>
      <c r="CN122" s="157">
        <f>HLOOKUP(CN$1,[5]DatosVinculos!$B$1:$DH$127,$DF122,FALSE)</f>
        <v>241.58121869243999</v>
      </c>
      <c r="CO122" s="157">
        <f>HLOOKUP(CO$1,[5]DatosVinculos!$B$1:$DH$127,$DF122,FALSE)</f>
        <v>237.45236371151799</v>
      </c>
      <c r="CP122" s="157">
        <f>HLOOKUP(CP$1,[5]DatosVinculos!$B$1:$DH$127,$DF122,FALSE)</f>
        <v>39.435425000000002</v>
      </c>
      <c r="CQ122" s="157">
        <f>HLOOKUP(CQ$1,[5]DatosVinculos!$B$1:$DH$127,$DF122,FALSE)</f>
        <v>38.325521507896902</v>
      </c>
      <c r="CR122" s="157">
        <f>HLOOKUP(CR$1,[5]DatosVinculos!$B$1:$DH$127,$DF122,FALSE)</f>
        <v>45.415139000000003</v>
      </c>
      <c r="CS122" s="157">
        <f>HLOOKUP(CS$1,[5]DatosVinculos!$B$1:$DH$127,$DF122,FALSE)</f>
        <v>44.415549812708498</v>
      </c>
      <c r="CT122" s="157">
        <f>HLOOKUP(CT$1,[5]DatosVinculos!$B$1:$DH$127,$DF122,FALSE)</f>
        <v>7652.6405189999996</v>
      </c>
      <c r="CU122" s="157">
        <f>HLOOKUP(CU$1,[5]DatosVinculos!$B$1:$DH$127,$DF122,FALSE)</f>
        <v>7608.6310515803498</v>
      </c>
      <c r="CV122" s="157">
        <f>HLOOKUP(CV$1,[5]DatosVinculos!$B$1:$DH$127,$DF122,FALSE)</f>
        <v>39.213182879999998</v>
      </c>
      <c r="CW122" s="157">
        <f>HLOOKUP(CW$1,[5]DatosVinculos!$B$1:$DH$127,$DF122,FALSE)</f>
        <v>38.102288333002903</v>
      </c>
      <c r="CX122" s="157">
        <f>HLOOKUP(CX$1,[5]DatosVinculos!$B$1:$DH$127,$DF122,FALSE)</f>
        <v>14202.5960000053</v>
      </c>
      <c r="CY122" s="157">
        <f>HLOOKUP(CY$1,[5]DatosVinculos!$B$1:$DH$127,$DF122,FALSE)</f>
        <v>8527.8344001175992</v>
      </c>
      <c r="CZ122" s="157">
        <f>HLOOKUP(CZ$1,[5]DatosVinculos!$B$1:$DH$127,$DF122,FALSE)</f>
        <v>8511.64748215092</v>
      </c>
      <c r="DA122" s="157">
        <f>HLOOKUP(DA$1,[5]DatosVinculos!$B$1:$DH$127,$DF122,FALSE)</f>
        <v>6</v>
      </c>
      <c r="DB122" s="157">
        <f>HLOOKUP(DB$1,[5]DatosVinculos!$B$1:$DH$127,$DF122,FALSE)</f>
        <v>6.3155360983364801</v>
      </c>
      <c r="DC122" s="157">
        <f>HLOOKUP(DC$1,[5]DatosVinculos!$B$1:$DH$127,$DF122,FALSE)</f>
        <v>0.53432869974630726</v>
      </c>
      <c r="DD122" s="157">
        <f>HLOOKUP(DD$1,[5]DatosVinculos!$B$1:$DH$127,$DF122,FALSE)</f>
        <v>0.56753256095560001</v>
      </c>
      <c r="DF122">
        <v>122</v>
      </c>
    </row>
    <row r="123" spans="1:110">
      <c r="A123" t="s">
        <v>149</v>
      </c>
      <c r="B123" s="157">
        <f>HLOOKUP(B$1,[5]DatosVinculos!$B$1:$DH$127,$DF123,FALSE)</f>
        <v>29083861.845618598</v>
      </c>
      <c r="C123" s="157">
        <f>HLOOKUP(C$1,[5]DatosVinculos!$B$1:$DH$127,$DF123,FALSE)</f>
        <v>29563546.198143199</v>
      </c>
      <c r="D123" s="157">
        <f>HLOOKUP(D$1,[5]DatosVinculos!$B$1:$DH$127,$DF123,FALSE)</f>
        <v>38683480.196710825</v>
      </c>
      <c r="E123" s="157">
        <f>HLOOKUP(E$1,[5]DatosVinculos!$B$1:$DH$127,$DF123,FALSE)</f>
        <v>22043960.809999999</v>
      </c>
      <c r="F123" s="157">
        <f>HLOOKUP(F$1,[5]DatosVinculos!$B$1:$DH$127,$DF123,FALSE)</f>
        <v>22236442.817361798</v>
      </c>
      <c r="G123" s="157">
        <f>HLOOKUP(G$1,[5]DatosVinculos!$B$1:$DH$127,$DF123,FALSE)</f>
        <v>4455832.0690000001</v>
      </c>
      <c r="H123" s="157">
        <f>HLOOKUP(H$1,[5]DatosVinculos!$B$1:$DH$127,$DF123,FALSE)</f>
        <v>4685005.5577113302</v>
      </c>
      <c r="I123" s="157">
        <f>HLOOKUP(I$1,[5]DatosVinculos!$B$1:$DH$127,$DF123,FALSE)</f>
        <v>3441091.2683393182</v>
      </c>
      <c r="J123" s="157">
        <f>HLOOKUP(J$1,[5]DatosVinculos!$B$1:$DH$127,$DF123,FALSE)</f>
        <v>3597759.38366374</v>
      </c>
      <c r="K123" s="157">
        <f>HLOOKUP(K$1,[5]DatosVinculos!$B$1:$DH$127,$DF123,FALSE)</f>
        <v>3128701.7678635255</v>
      </c>
      <c r="L123" s="157">
        <f>HLOOKUP(L$1,[5]DatosVinculos!$B$1:$DH$127,$DF123,FALSE)</f>
        <v>3264381.9244339</v>
      </c>
      <c r="M123" s="157">
        <f>HLOOKUP(M$1,[5]DatosVinculos!$B$1:$DH$127,$DF123,FALSE)</f>
        <v>21796916.087083962</v>
      </c>
      <c r="N123" s="157">
        <f>HLOOKUP(N$1,[5]DatosVinculos!$B$1:$DH$127,$DF123,FALSE)</f>
        <v>23394207.3924601</v>
      </c>
      <c r="O123" s="157">
        <f>HLOOKUP(O$1,[5]DatosVinculos!$B$1:$DH$127,$DF123,FALSE)</f>
        <v>2760409.973533575</v>
      </c>
      <c r="P123" s="157">
        <f>HLOOKUP(P$1,[5]DatosVinculos!$B$1:$DH$127,$DF123,FALSE)</f>
        <v>3587475.3044476099</v>
      </c>
      <c r="Q123" s="157">
        <f>HLOOKUP(Q$1,[5]DatosVinculos!$B$1:$DH$127,$DF123,FALSE)</f>
        <v>19138608.325763296</v>
      </c>
      <c r="R123" s="157">
        <f>HLOOKUP(R$1,[5]DatosVinculos!$B$1:$DH$127,$DF123,FALSE)</f>
        <v>19903443.0946148</v>
      </c>
      <c r="S123" s="157">
        <f>HLOOKUP(S$1,[5]DatosVinculos!$B$1:$DH$127,$DF123,FALSE)</f>
        <v>2058200.6455367806</v>
      </c>
      <c r="T123" s="157">
        <f>HLOOKUP(T$1,[5]DatosVinculos!$B$1:$DH$127,$DF123,FALSE)</f>
        <v>2213726.9350643102</v>
      </c>
      <c r="U123" s="157">
        <f>HLOOKUP(U$1,[5]DatosVinculos!$B$1:$DH$127,$DF123,FALSE)</f>
        <v>17083796.5716899</v>
      </c>
      <c r="V123" s="157">
        <f>HLOOKUP(V$1,[5]DatosVinculos!$B$1:$DH$127,$DF123,FALSE)</f>
        <v>17695053.174229</v>
      </c>
      <c r="W123" s="157">
        <f>HLOOKUP(W$1,[5]DatosVinculos!$B$1:$DH$127,$DF123,FALSE)</f>
        <v>6945955.2453700257</v>
      </c>
      <c r="X123" s="157">
        <f>HLOOKUP(X$1,[5]DatosVinculos!$B$1:$DH$127,$DF123,FALSE)</f>
        <v>7090693.1898968499</v>
      </c>
      <c r="Y123" s="157">
        <f>HLOOKUP(Y$1,[5]DatosVinculos!$B$1:$DH$127,$DF123,FALSE)</f>
        <v>1398078.5123809539</v>
      </c>
      <c r="Z123" s="157">
        <f>HLOOKUP(Z$1,[5]DatosVinculos!$B$1:$DH$127,$DF123,FALSE)</f>
        <v>-322753.68195568927</v>
      </c>
      <c r="AA123" s="157">
        <f>HLOOKUP(AA$1,[5]DatosVinculos!$B$1:$DH$127,$DF123,FALSE)</f>
        <v>413</v>
      </c>
      <c r="AB123" s="157">
        <f>HLOOKUP(AB$1,[5]DatosVinculos!$B$1:$DH$127,$DF123,FALSE)</f>
        <v>106.77666666666669</v>
      </c>
      <c r="AC123" s="157">
        <f>HLOOKUP(AC$1,[5]DatosVinculos!$B$1:$DH$127,$DF123,FALSE)</f>
        <v>106.90359613669899</v>
      </c>
      <c r="AD123" s="157">
        <f>HLOOKUP(AD$1,[5]DatosVinculos!$B$1:$DH$127,$DF123,FALSE)</f>
        <v>106.66595946666666</v>
      </c>
      <c r="AE123" s="157">
        <f>HLOOKUP(AE$1,[5]DatosVinculos!$B$1:$DH$127,$DF123,FALSE)</f>
        <v>106.498343011636</v>
      </c>
      <c r="AF123" s="157">
        <f>HLOOKUP(AF$1,[5]DatosVinculos!$B$1:$DH$127,$DF123,FALSE)</f>
        <v>104.28904973333333</v>
      </c>
      <c r="AG123" s="157">
        <f>HLOOKUP(AG$1,[5]DatosVinculos!$B$1:$DH$127,$DF123,FALSE)</f>
        <v>104.082106421258</v>
      </c>
      <c r="AH123" s="157">
        <f>HLOOKUP(AH$1,[5]DatosVinculos!$B$1:$DH$127,$DF123,FALSE)</f>
        <v>108.2262683</v>
      </c>
      <c r="AI123" s="157">
        <f>HLOOKUP(AI$1,[5]DatosVinculos!$B$1:$DH$127,$DF123,FALSE)</f>
        <v>108.08247648907</v>
      </c>
      <c r="AJ123" s="157">
        <f>HLOOKUP(AJ$1,[5]DatosVinculos!$B$1:$DH$127,$DF123,FALSE)</f>
        <v>3</v>
      </c>
      <c r="AK123" s="157">
        <f>HLOOKUP(AK$1,[5]DatosVinculos!$B$1:$DH$127,$DF123,FALSE)</f>
        <v>3</v>
      </c>
      <c r="AL123" s="157">
        <f>HLOOKUP(AL$1,[5]DatosVinculos!$B$1:$DH$127,$DF123,FALSE)</f>
        <v>3</v>
      </c>
      <c r="AM123" s="157">
        <f>HLOOKUP(AM$1,[5]DatosVinculos!$B$1:$DH$127,$DF123,FALSE)</f>
        <v>96.96</v>
      </c>
      <c r="AN123" s="157">
        <f>HLOOKUP(AN$1,[5]DatosVinculos!$B$1:$DH$127,$DF123,FALSE)</f>
        <v>624.42095238095305</v>
      </c>
      <c r="AO123" s="157">
        <f>HLOOKUP(AO$1,[5]DatosVinculos!$B$1:$DH$127,$DF123,FALSE)</f>
        <v>2.6</v>
      </c>
      <c r="AP123" s="157">
        <f>HLOOKUP(AP$1,[5]DatosVinculos!$B$1:$DH$127,$DF123,FALSE)</f>
        <v>48.6</v>
      </c>
      <c r="AQ123" s="157">
        <f>HLOOKUP(AQ$1,[5]DatosVinculos!$B$1:$DH$127,$DF123,FALSE)</f>
        <v>236.93</v>
      </c>
      <c r="AR123" s="157">
        <f>HLOOKUP(AR$1,[5]DatosVinculos!$B$1:$DH$127,$DF123,FALSE)</f>
        <v>177.1044023</v>
      </c>
      <c r="AS123" s="157">
        <f>HLOOKUP(AS$1,[5]DatosVinculos!$B$1:$DH$127,$DF123,FALSE)</f>
        <v>0.26050238095238099</v>
      </c>
      <c r="AT123" s="157">
        <f>HLOOKUP(AT$1,[5]DatosVinculos!$B$1:$DH$127,$DF123,FALSE)</f>
        <v>0.11</v>
      </c>
      <c r="AU123" s="157">
        <f>HLOOKUP(AU$1,[5]DatosVinculos!$B$1:$DH$127,$DF123,FALSE)</f>
        <v>170</v>
      </c>
      <c r="AV123" s="157">
        <f>HLOOKUP(AV$1,[5]DatosVinculos!$B$1:$DH$127,$DF123,FALSE)</f>
        <v>170</v>
      </c>
      <c r="AW123" s="157">
        <f>HLOOKUP(AW$1,[5]DatosVinculos!$B$1:$DH$127,$DF123,FALSE)</f>
        <v>107.75517467297</v>
      </c>
      <c r="AX123" s="157">
        <f>HLOOKUP(AX$1,[5]DatosVinculos!$B$1:$DH$127,$DF123,FALSE)</f>
        <v>133.2937907782599</v>
      </c>
      <c r="AY123" s="157">
        <f>HLOOKUP(AY$1,[5]DatosVinculos!$B$1:$DH$127,$DF123,FALSE)</f>
        <v>132.705717467017</v>
      </c>
      <c r="AZ123" s="157">
        <f>HLOOKUP(AZ$1,[5]DatosVinculos!$B$1:$DH$127,$DF123,FALSE)</f>
        <v>956886.9885316249</v>
      </c>
      <c r="BA123" s="157">
        <f>HLOOKUP(BA$1,[5]DatosVinculos!$B$1:$DH$127,$DF123,FALSE)</f>
        <v>952665.33877408295</v>
      </c>
      <c r="BB123" s="157">
        <f>HLOOKUP(BB$1,[5]DatosVinculos!$B$1:$DH$127,$DF123,FALSE)</f>
        <v>142.32666666666665</v>
      </c>
      <c r="BC123" s="157">
        <f>HLOOKUP(BC$1,[5]DatosVinculos!$B$1:$DH$127,$DF123,FALSE)</f>
        <v>141.83943300012501</v>
      </c>
      <c r="BD123" s="157">
        <f>HLOOKUP(BD$1,[5]DatosVinculos!$B$1:$DH$127,$DF123,FALSE)</f>
        <v>1021732.0301211183</v>
      </c>
      <c r="BE123" s="157">
        <f>HLOOKUP(BE$1,[5]DatosVinculos!$B$1:$DH$127,$DF123,FALSE)</f>
        <v>1018234.28612531</v>
      </c>
      <c r="BF123" s="157">
        <f>HLOOKUP(BF$1,[5]DatosVinculos!$B$1:$DH$127,$DF123,FALSE)</f>
        <v>133.38686699215484</v>
      </c>
      <c r="BG123" s="157">
        <f>HLOOKUP(BG$1,[5]DatosVinculos!$B$1:$DH$127,$DF123,FALSE)</f>
        <v>132.84491642215099</v>
      </c>
      <c r="BH123" s="157">
        <f>HLOOKUP(BH$1,[5]DatosVinculos!$B$1:$DH$127,$DF123,FALSE)</f>
        <v>891598.39037466352</v>
      </c>
      <c r="BI123" s="157">
        <f>HLOOKUP(BI$1,[5]DatosVinculos!$B$1:$DH$127,$DF123,FALSE)</f>
        <v>887975.82792841503</v>
      </c>
      <c r="BJ123" s="157">
        <f>HLOOKUP(BJ$1,[5]DatosVinculos!$B$1:$DH$127,$DF123,FALSE)</f>
        <v>142.4260503453232</v>
      </c>
      <c r="BK123" s="157">
        <f>HLOOKUP(BK$1,[5]DatosVinculos!$B$1:$DH$127,$DF123,FALSE)</f>
        <v>141.95387771821399</v>
      </c>
      <c r="BL123" s="157">
        <f>HLOOKUP(BL$1,[5]DatosVinculos!$B$1:$DH$127,$DF123,FALSE)</f>
        <v>952019.04129572015</v>
      </c>
      <c r="BM123" s="157">
        <f>HLOOKUP(BM$1,[5]DatosVinculos!$B$1:$DH$127,$DF123,FALSE)</f>
        <v>948862.89584003703</v>
      </c>
      <c r="BN123" s="157">
        <f>HLOOKUP(BN$1,[5]DatosVinculos!$B$1:$DH$127,$DF123,FALSE)</f>
        <v>129.02007304966753</v>
      </c>
      <c r="BO123" s="157">
        <f>HLOOKUP(BO$1,[5]DatosVinculos!$B$1:$DH$127,$DF123,FALSE)</f>
        <v>128.398584204922</v>
      </c>
      <c r="BP123" s="157">
        <f>HLOOKUP(BP$1,[5]DatosVinculos!$B$1:$DH$127,$DF123,FALSE)</f>
        <v>551896.47518402874</v>
      </c>
      <c r="BQ123" s="157">
        <f>HLOOKUP(BQ$1,[5]DatosVinculos!$B$1:$DH$127,$DF123,FALSE)</f>
        <v>549237.993486322</v>
      </c>
      <c r="BR123" s="157">
        <f>HLOOKUP(BR$1,[5]DatosVinculos!$B$1:$DH$127,$DF123,FALSE)</f>
        <v>137.76333333333335</v>
      </c>
      <c r="BS123" s="157">
        <f>HLOOKUP(BS$1,[5]DatosVinculos!$B$1:$DH$127,$DF123,FALSE)</f>
        <v>137.13593424890001</v>
      </c>
      <c r="BT123" s="157">
        <f>HLOOKUP(BT$1,[5]DatosVinculos!$B$1:$DH$127,$DF123,FALSE)</f>
        <v>589296.65965233312</v>
      </c>
      <c r="BU123" s="157">
        <f>HLOOKUP(BU$1,[5]DatosVinculos!$B$1:$DH$127,$DF123,FALSE)</f>
        <v>586612.896306713</v>
      </c>
      <c r="BV123" s="157">
        <f>HLOOKUP(BV$1,[5]DatosVinculos!$B$1:$DH$127,$DF123,FALSE)</f>
        <v>130.15952299191454</v>
      </c>
      <c r="BW123" s="157">
        <f>HLOOKUP(BW$1,[5]DatosVinculos!$B$1:$DH$127,$DF123,FALSE)</f>
        <v>128.917395839786</v>
      </c>
      <c r="BX123" s="157">
        <f>HLOOKUP(BX$1,[5]DatosVinculos!$B$1:$DH$127,$DF123,FALSE)</f>
        <v>1346768.1663825847</v>
      </c>
      <c r="BY123" s="157">
        <f>HLOOKUP(BY$1,[5]DatosVinculos!$B$1:$DH$127,$DF123,FALSE)</f>
        <v>1333915.8043806499</v>
      </c>
      <c r="BZ123" s="157">
        <f>HLOOKUP(BZ$1,[5]DatosVinculos!$B$1:$DH$127,$DF123,FALSE)</f>
        <v>138.97999999999999</v>
      </c>
      <c r="CA123" s="157">
        <f>HLOOKUP(CA$1,[5]DatosVinculos!$B$1:$DH$127,$DF123,FALSE)</f>
        <v>137.884074522481</v>
      </c>
      <c r="CB123" s="157">
        <f>HLOOKUP(CB$1,[5]DatosVinculos!$B$1:$DH$127,$DF123,FALSE)</f>
        <v>1438034.1557911115</v>
      </c>
      <c r="CC123" s="157">
        <f>HLOOKUP(CC$1,[5]DatosVinculos!$B$1:$DH$127,$DF123,FALSE)</f>
        <v>1426694.55103443</v>
      </c>
      <c r="CD123" s="157">
        <f>HLOOKUP(CD$1,[5]DatosVinculos!$B$1:$DH$127,$DF123,FALSE)</f>
        <v>129.00431809171349</v>
      </c>
      <c r="CE123" s="157">
        <f>HLOOKUP(CE$1,[5]DatosVinculos!$B$1:$DH$127,$DF123,FALSE)</f>
        <v>128.41749116340199</v>
      </c>
      <c r="CF123" s="157">
        <f>HLOOKUP(CF$1,[5]DatosVinculos!$B$1:$DH$127,$DF123,FALSE)</f>
        <v>516218.23219555133</v>
      </c>
      <c r="CG123" s="157">
        <f>HLOOKUP(CG$1,[5]DatosVinculos!$B$1:$DH$127,$DF123,FALSE)</f>
        <v>513870.010336295</v>
      </c>
      <c r="CH123" s="157">
        <f>HLOOKUP(CH$1,[5]DatosVinculos!$B$1:$DH$127,$DF123,FALSE)</f>
        <v>137.7465107143953</v>
      </c>
      <c r="CI123" s="157">
        <f>HLOOKUP(CI$1,[5]DatosVinculos!$B$1:$DH$127,$DF123,FALSE)</f>
        <v>137.199315754568</v>
      </c>
      <c r="CJ123" s="157">
        <f>HLOOKUP(CJ$1,[5]DatosVinculos!$B$1:$DH$127,$DF123,FALSE)</f>
        <v>551200.62106400332</v>
      </c>
      <c r="CK123" s="157">
        <f>HLOOKUP(CK$1,[5]DatosVinculos!$B$1:$DH$127,$DF123,FALSE)</f>
        <v>549010.98881918495</v>
      </c>
      <c r="CL123" s="157">
        <f>HLOOKUP(CL$1,[5]DatosVinculos!$B$1:$DH$127,$DF123,FALSE)</f>
        <v>7973.9558410383697</v>
      </c>
      <c r="CM123" s="157">
        <f>HLOOKUP(CM$1,[5]DatosVinculos!$B$1:$DH$127,$DF123,FALSE)</f>
        <v>7960.7020285759299</v>
      </c>
      <c r="CN123" s="157">
        <f>HLOOKUP(CN$1,[5]DatosVinculos!$B$1:$DH$127,$DF123,FALSE)</f>
        <v>233.92158018801999</v>
      </c>
      <c r="CO123" s="157">
        <f>HLOOKUP(CO$1,[5]DatosVinculos!$B$1:$DH$127,$DF123,FALSE)</f>
        <v>235.69052491871801</v>
      </c>
      <c r="CP123" s="157">
        <f>HLOOKUP(CP$1,[5]DatosVinculos!$B$1:$DH$127,$DF123,FALSE)</f>
        <v>37.142626</v>
      </c>
      <c r="CQ123" s="157">
        <f>HLOOKUP(CQ$1,[5]DatosVinculos!$B$1:$DH$127,$DF123,FALSE)</f>
        <v>38.1213550302203</v>
      </c>
      <c r="CR123" s="157">
        <f>HLOOKUP(CR$1,[5]DatosVinculos!$B$1:$DH$127,$DF123,FALSE)</f>
        <v>42.384801000000003</v>
      </c>
      <c r="CS123" s="157">
        <f>HLOOKUP(CS$1,[5]DatosVinculos!$B$1:$DH$127,$DF123,FALSE)</f>
        <v>43.932767519143802</v>
      </c>
      <c r="CT123" s="157">
        <f>HLOOKUP(CT$1,[5]DatosVinculos!$B$1:$DH$127,$DF123,FALSE)</f>
        <v>7614.3725539999996</v>
      </c>
      <c r="CU123" s="157">
        <f>HLOOKUP(CU$1,[5]DatosVinculos!$B$1:$DH$127,$DF123,FALSE)</f>
        <v>7602.6909912835199</v>
      </c>
      <c r="CV123" s="157">
        <f>HLOOKUP(CV$1,[5]DatosVinculos!$B$1:$DH$127,$DF123,FALSE)</f>
        <v>36.948797829999997</v>
      </c>
      <c r="CW123" s="157">
        <f>HLOOKUP(CW$1,[5]DatosVinculos!$B$1:$DH$127,$DF123,FALSE)</f>
        <v>37.905827099059302</v>
      </c>
      <c r="CX123" s="157">
        <f>HLOOKUP(CX$1,[5]DatosVinculos!$B$1:$DH$127,$DF123,FALSE)</f>
        <v>14258.981000005</v>
      </c>
      <c r="CY123" s="157">
        <f>HLOOKUP(CY$1,[5]DatosVinculos!$B$1:$DH$127,$DF123,FALSE)</f>
        <v>8494.7704696687997</v>
      </c>
      <c r="CZ123" s="157">
        <f>HLOOKUP(CZ$1,[5]DatosVinculos!$B$1:$DH$127,$DF123,FALSE)</f>
        <v>8478.2004290976602</v>
      </c>
      <c r="DA123" s="157">
        <f>HLOOKUP(DA$1,[5]DatosVinculos!$B$1:$DH$127,$DF123,FALSE)</f>
        <v>6.1</v>
      </c>
      <c r="DB123" s="157">
        <f>HLOOKUP(DB$1,[5]DatosVinculos!$B$1:$DH$127,$DF123,FALSE)</f>
        <v>6.0486856034598002</v>
      </c>
      <c r="DC123" s="157">
        <f>HLOOKUP(DC$1,[5]DatosVinculos!$B$1:$DH$127,$DF123,FALSE)</f>
        <v>0.67257065434942687</v>
      </c>
      <c r="DD123" s="157">
        <f>HLOOKUP(DD$1,[5]DatosVinculos!$B$1:$DH$127,$DF123,FALSE)</f>
        <v>0.54901941215608996</v>
      </c>
      <c r="DF123">
        <v>123</v>
      </c>
    </row>
    <row r="124" spans="1:110">
      <c r="A124" t="s">
        <v>150</v>
      </c>
      <c r="B124" s="157">
        <f>HLOOKUP(B$1,[5]DatosVinculos!$B$1:$DH$127,$DF124,FALSE)</f>
        <v>29581486.717160601</v>
      </c>
      <c r="C124" s="157">
        <f>HLOOKUP(C$1,[5]DatosVinculos!$B$1:$DH$127,$DF124,FALSE)</f>
        <v>29620916.599662598</v>
      </c>
      <c r="D124" s="157">
        <f>HLOOKUP(D$1,[5]DatosVinculos!$B$1:$DH$127,$DF124,FALSE)</f>
        <v>38472643.810149506</v>
      </c>
      <c r="E124" s="157">
        <f>HLOOKUP(E$1,[5]DatosVinculos!$B$1:$DH$127,$DF124,FALSE)</f>
        <v>22295343.690000001</v>
      </c>
      <c r="F124" s="157">
        <f>HLOOKUP(F$1,[5]DatosVinculos!$B$1:$DH$127,$DF124,FALSE)</f>
        <v>22264695.391638901</v>
      </c>
      <c r="G124" s="157">
        <f>HLOOKUP(G$1,[5]DatosVinculos!$B$1:$DH$127,$DF124,FALSE)</f>
        <v>4713505.4230000004</v>
      </c>
      <c r="H124" s="157">
        <f>HLOOKUP(H$1,[5]DatosVinculos!$B$1:$DH$127,$DF124,FALSE)</f>
        <v>4672574.4300076803</v>
      </c>
      <c r="I124" s="157">
        <f>HLOOKUP(I$1,[5]DatosVinculos!$B$1:$DH$127,$DF124,FALSE)</f>
        <v>3598745.5682169967</v>
      </c>
      <c r="J124" s="157">
        <f>HLOOKUP(J$1,[5]DatosVinculos!$B$1:$DH$127,$DF124,FALSE)</f>
        <v>3573542.11896906</v>
      </c>
      <c r="K124" s="157">
        <f>HLOOKUP(K$1,[5]DatosVinculos!$B$1:$DH$127,$DF124,FALSE)</f>
        <v>3269920.0365415509</v>
      </c>
      <c r="L124" s="157">
        <f>HLOOKUP(L$1,[5]DatosVinculos!$B$1:$DH$127,$DF124,FALSE)</f>
        <v>3234660.7558821202</v>
      </c>
      <c r="M124" s="157">
        <f>HLOOKUP(M$1,[5]DatosVinculos!$B$1:$DH$127,$DF124,FALSE)</f>
        <v>23293085.263301786</v>
      </c>
      <c r="N124" s="157">
        <f>HLOOKUP(N$1,[5]DatosVinculos!$B$1:$DH$127,$DF124,FALSE)</f>
        <v>23473430.7423063</v>
      </c>
      <c r="O124" s="157">
        <f>HLOOKUP(O$1,[5]DatosVinculos!$B$1:$DH$127,$DF124,FALSE)</f>
        <v>3883941.5908506867</v>
      </c>
      <c r="P124" s="157">
        <f>HLOOKUP(P$1,[5]DatosVinculos!$B$1:$DH$127,$DF124,FALSE)</f>
        <v>3682699.7028634902</v>
      </c>
      <c r="Q124" s="157">
        <f>HLOOKUP(Q$1,[5]DatosVinculos!$B$1:$DH$127,$DF124,FALSE)</f>
        <v>19382675.674164556</v>
      </c>
      <c r="R124" s="157">
        <f>HLOOKUP(R$1,[5]DatosVinculos!$B$1:$DH$127,$DF124,FALSE)</f>
        <v>19744764.4373626</v>
      </c>
      <c r="S124" s="157">
        <f>HLOOKUP(S$1,[5]DatosVinculos!$B$1:$DH$127,$DF124,FALSE)</f>
        <v>2144477.091067093</v>
      </c>
      <c r="T124" s="157">
        <f>HLOOKUP(T$1,[5]DatosVinculos!$B$1:$DH$127,$DF124,FALSE)</f>
        <v>2237002.18560737</v>
      </c>
      <c r="U124" s="157">
        <f>HLOOKUP(U$1,[5]DatosVinculos!$B$1:$DH$127,$DF124,FALSE)</f>
        <v>17252002.136190299</v>
      </c>
      <c r="V124" s="157">
        <f>HLOOKUP(V$1,[5]DatosVinculos!$B$1:$DH$127,$DF124,FALSE)</f>
        <v>17516900.120700199</v>
      </c>
      <c r="W124" s="157">
        <f>HLOOKUP(W$1,[5]DatosVinculos!$B$1:$DH$127,$DF124,FALSE)</f>
        <v>6773545.6046123253</v>
      </c>
      <c r="X124" s="157">
        <f>HLOOKUP(X$1,[5]DatosVinculos!$B$1:$DH$127,$DF124,FALSE)</f>
        <v>6935710.5326181501</v>
      </c>
      <c r="Y124" s="157">
        <f>HLOOKUP(Y$1,[5]DatosVinculos!$B$1:$DH$127,$DF124,FALSE)</f>
        <v>1348575.4480327859</v>
      </c>
      <c r="Z124" s="157">
        <f>HLOOKUP(Z$1,[5]DatosVinculos!$B$1:$DH$127,$DF124,FALSE)</f>
        <v>-552955.25876811286</v>
      </c>
      <c r="AA124" s="157">
        <f>HLOOKUP(AA$1,[5]DatosVinculos!$B$1:$DH$127,$DF124,FALSE)</f>
        <v>-221</v>
      </c>
      <c r="AB124" s="157">
        <f>HLOOKUP(AB$1,[5]DatosVinculos!$B$1:$DH$127,$DF124,FALSE)</f>
        <v>108.27</v>
      </c>
      <c r="AC124" s="157">
        <f>HLOOKUP(AC$1,[5]DatosVinculos!$B$1:$DH$127,$DF124,FALSE)</f>
        <v>108.29542354639599</v>
      </c>
      <c r="AD124" s="157">
        <f>HLOOKUP(AD$1,[5]DatosVinculos!$B$1:$DH$127,$DF124,FALSE)</f>
        <v>107.98082156666668</v>
      </c>
      <c r="AE124" s="157">
        <f>HLOOKUP(AE$1,[5]DatosVinculos!$B$1:$DH$127,$DF124,FALSE)</f>
        <v>107.851191437561</v>
      </c>
      <c r="AF124" s="157">
        <f>HLOOKUP(AF$1,[5]DatosVinculos!$B$1:$DH$127,$DF124,FALSE)</f>
        <v>105.52606960000001</v>
      </c>
      <c r="AG124" s="157">
        <f>HLOOKUP(AG$1,[5]DatosVinculos!$B$1:$DH$127,$DF124,FALSE)</f>
        <v>105.40501477151101</v>
      </c>
      <c r="AH124" s="157">
        <f>HLOOKUP(AH$1,[5]DatosVinculos!$B$1:$DH$127,$DF124,FALSE)</f>
        <v>109.59198839999999</v>
      </c>
      <c r="AI124" s="157">
        <f>HLOOKUP(AI$1,[5]DatosVinculos!$B$1:$DH$127,$DF124,FALSE)</f>
        <v>109.41125373275899</v>
      </c>
      <c r="AJ124" s="157">
        <f>HLOOKUP(AJ$1,[5]DatosVinculos!$B$1:$DH$127,$DF124,FALSE)</f>
        <v>3</v>
      </c>
      <c r="AK124" s="157">
        <f>HLOOKUP(AK$1,[5]DatosVinculos!$B$1:$DH$127,$DF124,FALSE)</f>
        <v>3</v>
      </c>
      <c r="AL124" s="157">
        <f>HLOOKUP(AL$1,[5]DatosVinculos!$B$1:$DH$127,$DF124,FALSE)</f>
        <v>3</v>
      </c>
      <c r="AM124" s="157">
        <f>HLOOKUP(AM$1,[5]DatosVinculos!$B$1:$DH$127,$DF124,FALSE)</f>
        <v>94.05</v>
      </c>
      <c r="AN124" s="157">
        <f>HLOOKUP(AN$1,[5]DatosVinculos!$B$1:$DH$127,$DF124,FALSE)</f>
        <v>617.762459016393</v>
      </c>
      <c r="AO124" s="157">
        <f>HLOOKUP(AO$1,[5]DatosVinculos!$B$1:$DH$127,$DF124,FALSE)</f>
        <v>2.7</v>
      </c>
      <c r="AP124" s="157">
        <f>HLOOKUP(AP$1,[5]DatosVinculos!$B$1:$DH$127,$DF124,FALSE)</f>
        <v>57.8</v>
      </c>
      <c r="AQ124" s="157">
        <f>HLOOKUP(AQ$1,[5]DatosVinculos!$B$1:$DH$127,$DF124,FALSE)</f>
        <v>235.75</v>
      </c>
      <c r="AR124" s="157">
        <f>HLOOKUP(AR$1,[5]DatosVinculos!$B$1:$DH$127,$DF124,FALSE)</f>
        <v>179.0638409</v>
      </c>
      <c r="AS124" s="157">
        <f>HLOOKUP(AS$1,[5]DatosVinculos!$B$1:$DH$127,$DF124,FALSE)</f>
        <v>0.279509016393443</v>
      </c>
      <c r="AT124" s="157">
        <f>HLOOKUP(AT$1,[5]DatosVinculos!$B$1:$DH$127,$DF124,FALSE)</f>
        <v>0.12333333333333334</v>
      </c>
      <c r="AU124" s="157">
        <f>HLOOKUP(AU$1,[5]DatosVinculos!$B$1:$DH$127,$DF124,FALSE)</f>
        <v>149</v>
      </c>
      <c r="AV124" s="157">
        <f>HLOOKUP(AV$1,[5]DatosVinculos!$B$1:$DH$127,$DF124,FALSE)</f>
        <v>149</v>
      </c>
      <c r="AW124" s="157">
        <f>HLOOKUP(AW$1,[5]DatosVinculos!$B$1:$DH$127,$DF124,FALSE)</f>
        <v>109.74482235112001</v>
      </c>
      <c r="AX124" s="157">
        <f>HLOOKUP(AX$1,[5]DatosVinculos!$B$1:$DH$127,$DF124,FALSE)</f>
        <v>132.58520365752284</v>
      </c>
      <c r="AY124" s="157">
        <f>HLOOKUP(AY$1,[5]DatosVinculos!$B$1:$DH$127,$DF124,FALSE)</f>
        <v>132.788841112716</v>
      </c>
      <c r="AZ124" s="157">
        <f>HLOOKUP(AZ$1,[5]DatosVinculos!$B$1:$DH$127,$DF124,FALSE)</f>
        <v>951800.19647540443</v>
      </c>
      <c r="BA124" s="157">
        <f>HLOOKUP(BA$1,[5]DatosVinculos!$B$1:$DH$127,$DF124,FALSE)</f>
        <v>953262.06525125098</v>
      </c>
      <c r="BB124" s="157">
        <f>HLOOKUP(BB$1,[5]DatosVinculos!$B$1:$DH$127,$DF124,FALSE)</f>
        <v>143.54999999999998</v>
      </c>
      <c r="BC124" s="157">
        <f>HLOOKUP(BC$1,[5]DatosVinculos!$B$1:$DH$127,$DF124,FALSE)</f>
        <v>143.85223964811701</v>
      </c>
      <c r="BD124" s="157">
        <f>HLOOKUP(BD$1,[5]DatosVinculos!$B$1:$DH$127,$DF124,FALSE)</f>
        <v>1030514.0727239205</v>
      </c>
      <c r="BE124" s="157">
        <f>HLOOKUP(BE$1,[5]DatosVinculos!$B$1:$DH$127,$DF124,FALSE)</f>
        <v>1032683.78509118</v>
      </c>
      <c r="BF124" s="157">
        <f>HLOOKUP(BF$1,[5]DatosVinculos!$B$1:$DH$127,$DF124,FALSE)</f>
        <v>132.6996735316537</v>
      </c>
      <c r="BG124" s="157">
        <f>HLOOKUP(BG$1,[5]DatosVinculos!$B$1:$DH$127,$DF124,FALSE)</f>
        <v>132.92263840224999</v>
      </c>
      <c r="BH124" s="157">
        <f>HLOOKUP(BH$1,[5]DatosVinculos!$B$1:$DH$127,$DF124,FALSE)</f>
        <v>887004.98026559467</v>
      </c>
      <c r="BI124" s="157">
        <f>HLOOKUP(BI$1,[5]DatosVinculos!$B$1:$DH$127,$DF124,FALSE)</f>
        <v>888495.34527472302</v>
      </c>
      <c r="BJ124" s="157">
        <f>HLOOKUP(BJ$1,[5]DatosVinculos!$B$1:$DH$127,$DF124,FALSE)</f>
        <v>143.67393653272146</v>
      </c>
      <c r="BK124" s="157">
        <f>HLOOKUP(BK$1,[5]DatosVinculos!$B$1:$DH$127,$DF124,FALSE)</f>
        <v>143.98802567004</v>
      </c>
      <c r="BL124" s="157">
        <f>HLOOKUP(BL$1,[5]DatosVinculos!$B$1:$DH$127,$DF124,FALSE)</f>
        <v>960360.29213355936</v>
      </c>
      <c r="BM124" s="157">
        <f>HLOOKUP(BM$1,[5]DatosVinculos!$B$1:$DH$127,$DF124,FALSE)</f>
        <v>962459.75946158601</v>
      </c>
      <c r="BN124" s="157">
        <f>HLOOKUP(BN$1,[5]DatosVinculos!$B$1:$DH$127,$DF124,FALSE)</f>
        <v>127.8839937194052</v>
      </c>
      <c r="BO124" s="157">
        <f>HLOOKUP(BO$1,[5]DatosVinculos!$B$1:$DH$127,$DF124,FALSE)</f>
        <v>128.03273279837001</v>
      </c>
      <c r="BP124" s="157">
        <f>HLOOKUP(BP$1,[5]DatosVinculos!$B$1:$DH$127,$DF124,FALSE)</f>
        <v>547036.78038553149</v>
      </c>
      <c r="BQ124" s="157">
        <f>HLOOKUP(BQ$1,[5]DatosVinculos!$B$1:$DH$127,$DF124,FALSE)</f>
        <v>547673.02691377304</v>
      </c>
      <c r="BR124" s="157">
        <f>HLOOKUP(BR$1,[5]DatosVinculos!$B$1:$DH$127,$DF124,FALSE)</f>
        <v>138.46</v>
      </c>
      <c r="BS124" s="157">
        <f>HLOOKUP(BS$1,[5]DatosVinculos!$B$1:$DH$127,$DF124,FALSE)</f>
        <v>138.70725177274801</v>
      </c>
      <c r="BT124" s="157">
        <f>HLOOKUP(BT$1,[5]DatosVinculos!$B$1:$DH$127,$DF124,FALSE)</f>
        <v>592276.72212341486</v>
      </c>
      <c r="BU124" s="157">
        <f>HLOOKUP(BU$1,[5]DatosVinculos!$B$1:$DH$127,$DF124,FALSE)</f>
        <v>593334.36670953198</v>
      </c>
      <c r="BV124" s="157">
        <f>HLOOKUP(BV$1,[5]DatosVinculos!$B$1:$DH$127,$DF124,FALSE)</f>
        <v>129.30020627443736</v>
      </c>
      <c r="BW124" s="157">
        <f>HLOOKUP(BW$1,[5]DatosVinculos!$B$1:$DH$127,$DF124,FALSE)</f>
        <v>128.78252780183101</v>
      </c>
      <c r="BX124" s="157">
        <f>HLOOKUP(BX$1,[5]DatosVinculos!$B$1:$DH$127,$DF124,FALSE)</f>
        <v>1337876.7662503752</v>
      </c>
      <c r="BY124" s="157">
        <f>HLOOKUP(BY$1,[5]DatosVinculos!$B$1:$DH$127,$DF124,FALSE)</f>
        <v>1332520.31693779</v>
      </c>
      <c r="BZ124" s="157">
        <f>HLOOKUP(BZ$1,[5]DatosVinculos!$B$1:$DH$127,$DF124,FALSE)</f>
        <v>139.99333333333334</v>
      </c>
      <c r="CA124" s="157">
        <f>HLOOKUP(CA$1,[5]DatosVinculos!$B$1:$DH$127,$DF124,FALSE)</f>
        <v>139.47885498995399</v>
      </c>
      <c r="CB124" s="157">
        <f>HLOOKUP(CB$1,[5]DatosVinculos!$B$1:$DH$127,$DF124,FALSE)</f>
        <v>1448519.1748192811</v>
      </c>
      <c r="CC124" s="157">
        <f>HLOOKUP(CC$1,[5]DatosVinculos!$B$1:$DH$127,$DF124,FALSE)</f>
        <v>1443195.8374314399</v>
      </c>
      <c r="CD124" s="157">
        <f>HLOOKUP(CD$1,[5]DatosVinculos!$B$1:$DH$127,$DF124,FALSE)</f>
        <v>127.86696299212856</v>
      </c>
      <c r="CE124" s="157">
        <f>HLOOKUP(CE$1,[5]DatosVinculos!$B$1:$DH$127,$DF124,FALSE)</f>
        <v>128.04077861342299</v>
      </c>
      <c r="CF124" s="157">
        <f>HLOOKUP(CF$1,[5]DatosVinculos!$B$1:$DH$127,$DF124,FALSE)</f>
        <v>511667.04005275108</v>
      </c>
      <c r="CG124" s="157">
        <f>HLOOKUP(CG$1,[5]DatosVinculos!$B$1:$DH$127,$DF124,FALSE)</f>
        <v>512362.57330412703</v>
      </c>
      <c r="CH124" s="157">
        <f>HLOOKUP(CH$1,[5]DatosVinculos!$B$1:$DH$127,$DF124,FALSE)</f>
        <v>138.44156083157759</v>
      </c>
      <c r="CI124" s="157">
        <f>HLOOKUP(CI$1,[5]DatosVinculos!$B$1:$DH$127,$DF124,FALSE)</f>
        <v>138.700704418501</v>
      </c>
      <c r="CJ124" s="157">
        <f>HLOOKUP(CJ$1,[5]DatosVinculos!$B$1:$DH$127,$DF124,FALSE)</f>
        <v>553981.90426511352</v>
      </c>
      <c r="CK124" s="157">
        <f>HLOOKUP(CK$1,[5]DatosVinculos!$B$1:$DH$127,$DF124,FALSE)</f>
        <v>555018.88229887199</v>
      </c>
      <c r="CL124" s="157">
        <f>HLOOKUP(CL$1,[5]DatosVinculos!$B$1:$DH$127,$DF124,FALSE)</f>
        <v>7972.6306989177901</v>
      </c>
      <c r="CM124" s="157">
        <f>HLOOKUP(CM$1,[5]DatosVinculos!$B$1:$DH$127,$DF124,FALSE)</f>
        <v>7997.3559724019497</v>
      </c>
      <c r="CN124" s="157">
        <f>HLOOKUP(CN$1,[5]DatosVinculos!$B$1:$DH$127,$DF124,FALSE)</f>
        <v>227.05013259130001</v>
      </c>
      <c r="CO124" s="157">
        <f>HLOOKUP(CO$1,[5]DatosVinculos!$B$1:$DH$127,$DF124,FALSE)</f>
        <v>226.50187707054599</v>
      </c>
      <c r="CP124" s="157">
        <f>HLOOKUP(CP$1,[5]DatosVinculos!$B$1:$DH$127,$DF124,FALSE)</f>
        <v>39.031256999999997</v>
      </c>
      <c r="CQ124" s="157">
        <f>HLOOKUP(CQ$1,[5]DatosVinculos!$B$1:$DH$127,$DF124,FALSE)</f>
        <v>38.445245151704398</v>
      </c>
      <c r="CR124" s="157">
        <f>HLOOKUP(CR$1,[5]DatosVinculos!$B$1:$DH$127,$DF124,FALSE)</f>
        <v>44.026201</v>
      </c>
      <c r="CS124" s="157">
        <f>HLOOKUP(CS$1,[5]DatosVinculos!$B$1:$DH$127,$DF124,FALSE)</f>
        <v>43.717752092421101</v>
      </c>
      <c r="CT124" s="157">
        <f>HLOOKUP(CT$1,[5]DatosVinculos!$B$1:$DH$127,$DF124,FALSE)</f>
        <v>7628.7729929999996</v>
      </c>
      <c r="CU124" s="157">
        <f>HLOOKUP(CU$1,[5]DatosVinculos!$B$1:$DH$127,$DF124,FALSE)</f>
        <v>7653.5803654501096</v>
      </c>
      <c r="CV124" s="157">
        <f>HLOOKUP(CV$1,[5]DatosVinculos!$B$1:$DH$127,$DF124,FALSE)</f>
        <v>38.852044280000001</v>
      </c>
      <c r="CW124" s="157">
        <f>HLOOKUP(CW$1,[5]DatosVinculos!$B$1:$DH$127,$DF124,FALSE)</f>
        <v>38.264334672008403</v>
      </c>
      <c r="CX124" s="157">
        <f>HLOOKUP(CX$1,[5]DatosVinculos!$B$1:$DH$127,$DF124,FALSE)</f>
        <v>14315.3759999947</v>
      </c>
      <c r="CY124" s="157">
        <f>HLOOKUP(CY$1,[5]DatosVinculos!$B$1:$DH$127,$DF124,FALSE)</f>
        <v>8528.3692473124502</v>
      </c>
      <c r="CZ124" s="157">
        <f>HLOOKUP(CZ$1,[5]DatosVinculos!$B$1:$DH$127,$DF124,FALSE)</f>
        <v>8541.8445119045591</v>
      </c>
      <c r="DA124" s="157">
        <f>HLOOKUP(DA$1,[5]DatosVinculos!$B$1:$DH$127,$DF124,FALSE)</f>
        <v>6.5</v>
      </c>
      <c r="DB124" s="157">
        <f>HLOOKUP(DB$1,[5]DatosVinculos!$B$1:$DH$127,$DF124,FALSE)</f>
        <v>6.3242183231637501</v>
      </c>
      <c r="DC124" s="157">
        <f>HLOOKUP(DC$1,[5]DatosVinculos!$B$1:$DH$127,$DF124,FALSE)</f>
        <v>0.49325569105633132</v>
      </c>
      <c r="DD124" s="157">
        <f>HLOOKUP(DD$1,[5]DatosVinculos!$B$1:$DH$127,$DF124,FALSE)</f>
        <v>0.51099194150652105</v>
      </c>
      <c r="DF124">
        <v>124</v>
      </c>
    </row>
    <row r="125" spans="1:110">
      <c r="A125" t="s">
        <v>151</v>
      </c>
      <c r="B125" s="157">
        <f>HLOOKUP(B$1,[5]DatosVinculos!$B$1:$DH$127,$DF125,FALSE)</f>
        <v>29064389.379527576</v>
      </c>
      <c r="C125" s="157">
        <f>HLOOKUP(C$1,[5]DatosVinculos!$B$1:$DH$127,$DF125,FALSE)</f>
        <v>29645112.609365702</v>
      </c>
      <c r="D125" s="157">
        <f>HLOOKUP(D$1,[5]DatosVinculos!$B$1:$DH$127,$DF125,FALSE)</f>
        <v>38488522.969499685</v>
      </c>
      <c r="E125" s="157">
        <f>HLOOKUP(E$1,[5]DatosVinculos!$B$1:$DH$127,$DF125,FALSE)</f>
        <v>21900818.359999999</v>
      </c>
      <c r="F125" s="157">
        <f>HLOOKUP(F$1,[5]DatosVinculos!$B$1:$DH$127,$DF125,FALSE)</f>
        <v>22397764.5327802</v>
      </c>
      <c r="G125" s="157">
        <f>HLOOKUP(G$1,[5]DatosVinculos!$B$1:$DH$127,$DF125,FALSE)</f>
        <v>4503002.3039999995</v>
      </c>
      <c r="H125" s="157">
        <f>HLOOKUP(H$1,[5]DatosVinculos!$B$1:$DH$127,$DF125,FALSE)</f>
        <v>4578485.7871840596</v>
      </c>
      <c r="I125" s="157">
        <f>HLOOKUP(I$1,[5]DatosVinculos!$B$1:$DH$127,$DF125,FALSE)</f>
        <v>3364103.0277617518</v>
      </c>
      <c r="J125" s="157">
        <f>HLOOKUP(J$1,[5]DatosVinculos!$B$1:$DH$127,$DF125,FALSE)</f>
        <v>3432060.0240845699</v>
      </c>
      <c r="K125" s="157">
        <f>HLOOKUP(K$1,[5]DatosVinculos!$B$1:$DH$127,$DF125,FALSE)</f>
        <v>3038672.7225989937</v>
      </c>
      <c r="L125" s="157">
        <f>HLOOKUP(L$1,[5]DatosVinculos!$B$1:$DH$127,$DF125,FALSE)</f>
        <v>3102147.5097202598</v>
      </c>
      <c r="M125" s="157">
        <f>HLOOKUP(M$1,[5]DatosVinculos!$B$1:$DH$127,$DF125,FALSE)</f>
        <v>23840599.526851151</v>
      </c>
      <c r="N125" s="157">
        <f>HLOOKUP(N$1,[5]DatosVinculos!$B$1:$DH$127,$DF125,FALSE)</f>
        <v>23664514.979350101</v>
      </c>
      <c r="O125" s="157">
        <f>HLOOKUP(O$1,[5]DatosVinculos!$B$1:$DH$127,$DF125,FALSE)</f>
        <v>3888592.3973170216</v>
      </c>
      <c r="P125" s="157">
        <f>HLOOKUP(P$1,[5]DatosVinculos!$B$1:$DH$127,$DF125,FALSE)</f>
        <v>3771447.2975771502</v>
      </c>
      <c r="Q125" s="157">
        <f>HLOOKUP(Q$1,[5]DatosVinculos!$B$1:$DH$127,$DF125,FALSE)</f>
        <v>19937493.287506182</v>
      </c>
      <c r="R125" s="157">
        <f>HLOOKUP(R$1,[5]DatosVinculos!$B$1:$DH$127,$DF125,FALSE)</f>
        <v>19859140.165876601</v>
      </c>
      <c r="S125" s="157">
        <f>HLOOKUP(S$1,[5]DatosVinculos!$B$1:$DH$127,$DF125,FALSE)</f>
        <v>2190359.6741380636</v>
      </c>
      <c r="T125" s="157">
        <f>HLOOKUP(T$1,[5]DatosVinculos!$B$1:$DH$127,$DF125,FALSE)</f>
        <v>2279669.13739052</v>
      </c>
      <c r="U125" s="157">
        <f>HLOOKUP(U$1,[5]DatosVinculos!$B$1:$DH$127,$DF125,FALSE)</f>
        <v>17758653.977926102</v>
      </c>
      <c r="V125" s="157">
        <f>HLOOKUP(V$1,[5]DatosVinculos!$B$1:$DH$127,$DF125,FALSE)</f>
        <v>17607349.6775539</v>
      </c>
      <c r="W125" s="157">
        <f>HLOOKUP(W$1,[5]DatosVinculos!$B$1:$DH$127,$DF125,FALSE)</f>
        <v>7017474.3014074741</v>
      </c>
      <c r="X125" s="157">
        <f>HLOOKUP(X$1,[5]DatosVinculos!$B$1:$DH$127,$DF125,FALSE)</f>
        <v>7051810.8132682396</v>
      </c>
      <c r="Y125" s="157">
        <f>HLOOKUP(Y$1,[5]DatosVinculos!$B$1:$DH$127,$DF125,FALSE)</f>
        <v>-671513.30203124997</v>
      </c>
      <c r="Z125" s="157">
        <f>HLOOKUP(Z$1,[5]DatosVinculos!$B$1:$DH$127,$DF125,FALSE)</f>
        <v>-2455837.2037154795</v>
      </c>
      <c r="AA125" s="157">
        <f>HLOOKUP(AA$1,[5]DatosVinculos!$B$1:$DH$127,$DF125,FALSE)</f>
        <v>-2874</v>
      </c>
      <c r="AB125" s="157">
        <f>HLOOKUP(AB$1,[5]DatosVinculos!$B$1:$DH$127,$DF125,FALSE)</f>
        <v>109.82</v>
      </c>
      <c r="AC125" s="157">
        <f>HLOOKUP(AC$1,[5]DatosVinculos!$B$1:$DH$127,$DF125,FALSE)</f>
        <v>109.822351073018</v>
      </c>
      <c r="AD125" s="157">
        <f>HLOOKUP(AD$1,[5]DatosVinculos!$B$1:$DH$127,$DF125,FALSE)</f>
        <v>108.9312072</v>
      </c>
      <c r="AE125" s="157">
        <f>HLOOKUP(AE$1,[5]DatosVinculos!$B$1:$DH$127,$DF125,FALSE)</f>
        <v>109.089603082663</v>
      </c>
      <c r="AF125" s="157">
        <f>HLOOKUP(AF$1,[5]DatosVinculos!$B$1:$DH$127,$DF125,FALSE)</f>
        <v>106.49037403333334</v>
      </c>
      <c r="AG125" s="157">
        <f>HLOOKUP(AG$1,[5]DatosVinculos!$B$1:$DH$127,$DF125,FALSE)</f>
        <v>106.80243355194099</v>
      </c>
      <c r="AH125" s="157">
        <f>HLOOKUP(AH$1,[5]DatosVinculos!$B$1:$DH$127,$DF125,FALSE)</f>
        <v>110.53134803333334</v>
      </c>
      <c r="AI125" s="157">
        <f>HLOOKUP(AI$1,[5]DatosVinculos!$B$1:$DH$127,$DF125,FALSE)</f>
        <v>110.656205508901</v>
      </c>
      <c r="AJ125" s="157">
        <f>HLOOKUP(AJ$1,[5]DatosVinculos!$B$1:$DH$127,$DF125,FALSE)</f>
        <v>3</v>
      </c>
      <c r="AK125" s="157">
        <f>HLOOKUP(AK$1,[5]DatosVinculos!$B$1:$DH$127,$DF125,FALSE)</f>
        <v>3</v>
      </c>
      <c r="AL125" s="157">
        <f>HLOOKUP(AL$1,[5]DatosVinculos!$B$1:$DH$127,$DF125,FALSE)</f>
        <v>3</v>
      </c>
      <c r="AM125" s="157">
        <f>HLOOKUP(AM$1,[5]DatosVinculos!$B$1:$DH$127,$DF125,FALSE)</f>
        <v>99.03</v>
      </c>
      <c r="AN125" s="157">
        <f>HLOOKUP(AN$1,[5]DatosVinculos!$B$1:$DH$127,$DF125,FALSE)</f>
        <v>676.24703124999996</v>
      </c>
      <c r="AO125" s="157">
        <f>HLOOKUP(AO$1,[5]DatosVinculos!$B$1:$DH$127,$DF125,FALSE)</f>
        <v>2.4</v>
      </c>
      <c r="AP125" s="157">
        <f>HLOOKUP(AP$1,[5]DatosVinculos!$B$1:$DH$127,$DF125,FALSE)</f>
        <v>46.4</v>
      </c>
      <c r="AQ125" s="157">
        <f>HLOOKUP(AQ$1,[5]DatosVinculos!$B$1:$DH$127,$DF125,FALSE)</f>
        <v>229.84</v>
      </c>
      <c r="AR125" s="157">
        <f>HLOOKUP(AR$1,[5]DatosVinculos!$B$1:$DH$127,$DF125,FALSE)</f>
        <v>180.82094660000001</v>
      </c>
      <c r="AS125" s="157">
        <f>HLOOKUP(AS$1,[5]DatosVinculos!$B$1:$DH$127,$DF125,FALSE)</f>
        <v>0.313627692307692</v>
      </c>
      <c r="AT125" s="157">
        <f>HLOOKUP(AT$1,[5]DatosVinculos!$B$1:$DH$127,$DF125,FALSE)</f>
        <v>0.13666666666666669</v>
      </c>
      <c r="AU125" s="157">
        <f>HLOOKUP(AU$1,[5]DatosVinculos!$B$1:$DH$127,$DF125,FALSE)</f>
        <v>193</v>
      </c>
      <c r="AV125" s="157">
        <f>HLOOKUP(AV$1,[5]DatosVinculos!$B$1:$DH$127,$DF125,FALSE)</f>
        <v>193</v>
      </c>
      <c r="AW125" s="157">
        <f>HLOOKUP(AW$1,[5]DatosVinculos!$B$1:$DH$127,$DF125,FALSE)</f>
        <v>105.63505505088</v>
      </c>
      <c r="AX125" s="157">
        <f>HLOOKUP(AX$1,[5]DatosVinculos!$B$1:$DH$127,$DF125,FALSE)</f>
        <v>132.92053663570692</v>
      </c>
      <c r="AY125" s="157">
        <f>HLOOKUP(AY$1,[5]DatosVinculos!$B$1:$DH$127,$DF125,FALSE)</f>
        <v>133.00127125634901</v>
      </c>
      <c r="AZ125" s="157">
        <f>HLOOKUP(AZ$1,[5]DatosVinculos!$B$1:$DH$127,$DF125,FALSE)</f>
        <v>954207.47862843215</v>
      </c>
      <c r="BA125" s="157">
        <f>HLOOKUP(BA$1,[5]DatosVinculos!$B$1:$DH$127,$DF125,FALSE)</f>
        <v>954787.054820691</v>
      </c>
      <c r="BB125" s="157">
        <f>HLOOKUP(BB$1,[5]DatosVinculos!$B$1:$DH$127,$DF125,FALSE)</f>
        <v>145.97333333333333</v>
      </c>
      <c r="BC125" s="157">
        <f>HLOOKUP(BC$1,[5]DatosVinculos!$B$1:$DH$127,$DF125,FALSE)</f>
        <v>146.09080492907799</v>
      </c>
      <c r="BD125" s="157">
        <f>HLOOKUP(BD$1,[5]DatosVinculos!$B$1:$DH$127,$DF125,FALSE)</f>
        <v>1047910.6530297442</v>
      </c>
      <c r="BE125" s="157">
        <f>HLOOKUP(BE$1,[5]DatosVinculos!$B$1:$DH$127,$DF125,FALSE)</f>
        <v>1048753.9559415199</v>
      </c>
      <c r="BF125" s="157">
        <f>HLOOKUP(BF$1,[5]DatosVinculos!$B$1:$DH$127,$DF125,FALSE)</f>
        <v>133.0905359809932</v>
      </c>
      <c r="BG125" s="157">
        <f>HLOOKUP(BG$1,[5]DatosVinculos!$B$1:$DH$127,$DF125,FALSE)</f>
        <v>133.13693227769801</v>
      </c>
      <c r="BH125" s="157">
        <f>HLOOKUP(BH$1,[5]DatosVinculos!$B$1:$DH$127,$DF125,FALSE)</f>
        <v>889617.62376301992</v>
      </c>
      <c r="BI125" s="157">
        <f>HLOOKUP(BI$1,[5]DatosVinculos!$B$1:$DH$127,$DF125,FALSE)</f>
        <v>889927.75072173297</v>
      </c>
      <c r="BJ125" s="157">
        <f>HLOOKUP(BJ$1,[5]DatosVinculos!$B$1:$DH$127,$DF125,FALSE)</f>
        <v>146.16002661432671</v>
      </c>
      <c r="BK125" s="157">
        <f>HLOOKUP(BK$1,[5]DatosVinculos!$B$1:$DH$127,$DF125,FALSE)</f>
        <v>146.255840724861</v>
      </c>
      <c r="BL125" s="157">
        <f>HLOOKUP(BL$1,[5]DatosVinculos!$B$1:$DH$127,$DF125,FALSE)</f>
        <v>976978.07441654848</v>
      </c>
      <c r="BM125" s="157">
        <f>HLOOKUP(BM$1,[5]DatosVinculos!$B$1:$DH$127,$DF125,FALSE)</f>
        <v>977618.52507588896</v>
      </c>
      <c r="BN125" s="157">
        <f>HLOOKUP(BN$1,[5]DatosVinculos!$B$1:$DH$127,$DF125,FALSE)</f>
        <v>127.84860074060585</v>
      </c>
      <c r="BO125" s="157">
        <f>HLOOKUP(BO$1,[5]DatosVinculos!$B$1:$DH$127,$DF125,FALSE)</f>
        <v>127.913708716679</v>
      </c>
      <c r="BP125" s="157">
        <f>HLOOKUP(BP$1,[5]DatosVinculos!$B$1:$DH$127,$DF125,FALSE)</f>
        <v>546885.38332161785</v>
      </c>
      <c r="BQ125" s="157">
        <f>HLOOKUP(BQ$1,[5]DatosVinculos!$B$1:$DH$127,$DF125,FALSE)</f>
        <v>547163.88930555596</v>
      </c>
      <c r="BR125" s="157">
        <f>HLOOKUP(BR$1,[5]DatosVinculos!$B$1:$DH$127,$DF125,FALSE)</f>
        <v>140.40333333333334</v>
      </c>
      <c r="BS125" s="157">
        <f>HLOOKUP(BS$1,[5]DatosVinculos!$B$1:$DH$127,$DF125,FALSE)</f>
        <v>140.527028674734</v>
      </c>
      <c r="BT125" s="157">
        <f>HLOOKUP(BT$1,[5]DatosVinculos!$B$1:$DH$127,$DF125,FALSE)</f>
        <v>600589.52796380071</v>
      </c>
      <c r="BU125" s="157">
        <f>HLOOKUP(BU$1,[5]DatosVinculos!$B$1:$DH$127,$DF125,FALSE)</f>
        <v>601118.64735901903</v>
      </c>
      <c r="BV125" s="157">
        <f>HLOOKUP(BV$1,[5]DatosVinculos!$B$1:$DH$127,$DF125,FALSE)</f>
        <v>128.32513810477752</v>
      </c>
      <c r="BW125" s="157">
        <f>HLOOKUP(BW$1,[5]DatosVinculos!$B$1:$DH$127,$DF125,FALSE)</f>
        <v>129.038339414972</v>
      </c>
      <c r="BX125" s="157">
        <f>HLOOKUP(BX$1,[5]DatosVinculos!$B$1:$DH$127,$DF125,FALSE)</f>
        <v>1327787.6790997379</v>
      </c>
      <c r="BY125" s="157">
        <f>HLOOKUP(BY$1,[5]DatosVinculos!$B$1:$DH$127,$DF125,FALSE)</f>
        <v>1335167.2146027801</v>
      </c>
      <c r="BZ125" s="157">
        <f>HLOOKUP(BZ$1,[5]DatosVinculos!$B$1:$DH$127,$DF125,FALSE)</f>
        <v>140.92666666666668</v>
      </c>
      <c r="CA125" s="157">
        <f>HLOOKUP(CA$1,[5]DatosVinculos!$B$1:$DH$127,$DF125,FALSE)</f>
        <v>141.67192180104001</v>
      </c>
      <c r="CB125" s="157">
        <f>HLOOKUP(CB$1,[5]DatosVinculos!$B$1:$DH$127,$DF125,FALSE)</f>
        <v>1458176.429187332</v>
      </c>
      <c r="CC125" s="157">
        <f>HLOOKUP(CC$1,[5]DatosVinculos!$B$1:$DH$127,$DF125,FALSE)</f>
        <v>1465887.62747602</v>
      </c>
      <c r="CD125" s="157">
        <f>HLOOKUP(CD$1,[5]DatosVinculos!$B$1:$DH$127,$DF125,FALSE)</f>
        <v>127.85825189990516</v>
      </c>
      <c r="CE125" s="157">
        <f>HLOOKUP(CE$1,[5]DatosVinculos!$B$1:$DH$127,$DF125,FALSE)</f>
        <v>127.902260774038</v>
      </c>
      <c r="CF125" s="157">
        <f>HLOOKUP(CF$1,[5]DatosVinculos!$B$1:$DH$127,$DF125,FALSE)</f>
        <v>511632.18211392715</v>
      </c>
      <c r="CG125" s="157">
        <f>HLOOKUP(CG$1,[5]DatosVinculos!$B$1:$DH$127,$DF125,FALSE)</f>
        <v>511808.28616660001</v>
      </c>
      <c r="CH125" s="157">
        <f>HLOOKUP(CH$1,[5]DatosVinculos!$B$1:$DH$127,$DF125,FALSE)</f>
        <v>140.41393223647583</v>
      </c>
      <c r="CI125" s="157">
        <f>HLOOKUP(CI$1,[5]DatosVinculos!$B$1:$DH$127,$DF125,FALSE)</f>
        <v>140.508985193098</v>
      </c>
      <c r="CJ125" s="157">
        <f>HLOOKUP(CJ$1,[5]DatosVinculos!$B$1:$DH$127,$DF125,FALSE)</f>
        <v>561874.46239751473</v>
      </c>
      <c r="CK125" s="157">
        <f>HLOOKUP(CK$1,[5]DatosVinculos!$B$1:$DH$127,$DF125,FALSE)</f>
        <v>562254.822296759</v>
      </c>
      <c r="CL125" s="157">
        <f>HLOOKUP(CL$1,[5]DatosVinculos!$B$1:$DH$127,$DF125,FALSE)</f>
        <v>8028.2024293480499</v>
      </c>
      <c r="CM125" s="157">
        <f>HLOOKUP(CM$1,[5]DatosVinculos!$B$1:$DH$127,$DF125,FALSE)</f>
        <v>8070.9096931607</v>
      </c>
      <c r="CN125" s="157">
        <f>HLOOKUP(CN$1,[5]DatosVinculos!$B$1:$DH$127,$DF125,FALSE)</f>
        <v>222.76642966758001</v>
      </c>
      <c r="CO125" s="157">
        <f>HLOOKUP(CO$1,[5]DatosVinculos!$B$1:$DH$127,$DF125,FALSE)</f>
        <v>225.80453673259001</v>
      </c>
      <c r="CP125" s="157">
        <f>HLOOKUP(CP$1,[5]DatosVinculos!$B$1:$DH$127,$DF125,FALSE)</f>
        <v>37.829749</v>
      </c>
      <c r="CQ125" s="157">
        <f>HLOOKUP(CQ$1,[5]DatosVinculos!$B$1:$DH$127,$DF125,FALSE)</f>
        <v>38.550241820477403</v>
      </c>
      <c r="CR125" s="157">
        <f>HLOOKUP(CR$1,[5]DatosVinculos!$B$1:$DH$127,$DF125,FALSE)</f>
        <v>42.586928</v>
      </c>
      <c r="CS125" s="157">
        <f>HLOOKUP(CS$1,[5]DatosVinculos!$B$1:$DH$127,$DF125,FALSE)</f>
        <v>42.358837157946297</v>
      </c>
      <c r="CT125" s="157">
        <f>HLOOKUP(CT$1,[5]DatosVinculos!$B$1:$DH$127,$DF125,FALSE)</f>
        <v>7689.1308159999999</v>
      </c>
      <c r="CU125" s="157">
        <f>HLOOKUP(CU$1,[5]DatosVinculos!$B$1:$DH$127,$DF125,FALSE)</f>
        <v>7723.58543989809</v>
      </c>
      <c r="CV125" s="157">
        <f>HLOOKUP(CV$1,[5]DatosVinculos!$B$1:$DH$127,$DF125,FALSE)</f>
        <v>37.656780439999999</v>
      </c>
      <c r="CW125" s="157">
        <f>HLOOKUP(CW$1,[5]DatosVinculos!$B$1:$DH$127,$DF125,FALSE)</f>
        <v>38.403435268295901</v>
      </c>
      <c r="CX125" s="157">
        <f>HLOOKUP(CX$1,[5]DatosVinculos!$B$1:$DH$127,$DF125,FALSE)</f>
        <v>14374.720000003699</v>
      </c>
      <c r="CY125" s="157">
        <f>HLOOKUP(CY$1,[5]DatosVinculos!$B$1:$DH$127,$DF125,FALSE)</f>
        <v>8579.2709196344804</v>
      </c>
      <c r="CZ125" s="157">
        <f>HLOOKUP(CZ$1,[5]DatosVinculos!$B$1:$DH$127,$DF125,FALSE)</f>
        <v>8600.8084748925503</v>
      </c>
      <c r="DA125" s="157">
        <f>HLOOKUP(DA$1,[5]DatosVinculos!$B$1:$DH$127,$DF125,FALSE)</f>
        <v>6.4</v>
      </c>
      <c r="DB125" s="157">
        <f>HLOOKUP(DB$1,[5]DatosVinculos!$B$1:$DH$127,$DF125,FALSE)</f>
        <v>6.3091460898265597</v>
      </c>
      <c r="DC125" s="157">
        <f>HLOOKUP(DC$1,[5]DatosVinculos!$B$1:$DH$127,$DF125,FALSE)</f>
        <v>0.41378807514697857</v>
      </c>
      <c r="DD125" s="157">
        <f>HLOOKUP(DD$1,[5]DatosVinculos!$B$1:$DH$127,$DF125,FALSE)</f>
        <v>0.47906605758005399</v>
      </c>
      <c r="DF125">
        <v>125</v>
      </c>
    </row>
    <row r="126" spans="1:110">
      <c r="A126" t="s">
        <v>152</v>
      </c>
      <c r="B126" s="157">
        <f>HLOOKUP(B$1,[5]DatosVinculos!$B$1:$DH$127,$DF126,FALSE)</f>
        <v>30795497.476009388</v>
      </c>
      <c r="C126" s="157">
        <f>HLOOKUP(C$1,[5]DatosVinculos!$B$1:$DH$127,$DF126,FALSE)</f>
        <v>29710451.719660301</v>
      </c>
      <c r="D126" s="157">
        <f>HLOOKUP(D$1,[5]DatosVinculos!$B$1:$DH$127,$DF126,FALSE)</f>
        <v>41486236.777275838</v>
      </c>
      <c r="E126" s="157">
        <f>HLOOKUP(E$1,[5]DatosVinculos!$B$1:$DH$127,$DF126,FALSE)</f>
        <v>23116178.510000002</v>
      </c>
      <c r="F126" s="157">
        <f>HLOOKUP(F$1,[5]DatosVinculos!$B$1:$DH$127,$DF126,FALSE)</f>
        <v>22465813.853186801</v>
      </c>
      <c r="G126" s="157">
        <f>HLOOKUP(G$1,[5]DatosVinculos!$B$1:$DH$127,$DF126,FALSE)</f>
        <v>4844302.1330000004</v>
      </c>
      <c r="H126" s="157">
        <f>HLOOKUP(H$1,[5]DatosVinculos!$B$1:$DH$127,$DF126,FALSE)</f>
        <v>4588049.3284608498</v>
      </c>
      <c r="I126" s="157">
        <f>HLOOKUP(I$1,[5]DatosVinculos!$B$1:$DH$127,$DF126,FALSE)</f>
        <v>3643105.0484301164</v>
      </c>
      <c r="J126" s="157">
        <f>HLOOKUP(J$1,[5]DatosVinculos!$B$1:$DH$127,$DF126,FALSE)</f>
        <v>3451494.6205776101</v>
      </c>
      <c r="K126" s="157">
        <f>HLOOKUP(K$1,[5]DatosVinculos!$B$1:$DH$127,$DF126,FALSE)</f>
        <v>3275859.3326667859</v>
      </c>
      <c r="L126" s="157">
        <f>HLOOKUP(L$1,[5]DatosVinculos!$B$1:$DH$127,$DF126,FALSE)</f>
        <v>3120063.6475956198</v>
      </c>
      <c r="M126" s="157">
        <f>HLOOKUP(M$1,[5]DatosVinculos!$B$1:$DH$127,$DF126,FALSE)</f>
        <v>25122710.05828049</v>
      </c>
      <c r="N126" s="157">
        <f>HLOOKUP(N$1,[5]DatosVinculos!$B$1:$DH$127,$DF126,FALSE)</f>
        <v>23524905.264765002</v>
      </c>
      <c r="O126" s="157">
        <f>HLOOKUP(O$1,[5]DatosVinculos!$B$1:$DH$127,$DF126,FALSE)</f>
        <v>4173340.5761799198</v>
      </c>
      <c r="P126" s="157">
        <f>HLOOKUP(P$1,[5]DatosVinculos!$B$1:$DH$127,$DF126,FALSE)</f>
        <v>3649281.7183691598</v>
      </c>
      <c r="Q126" s="157">
        <f>HLOOKUP(Q$1,[5]DatosVinculos!$B$1:$DH$127,$DF126,FALSE)</f>
        <v>20923097.973989651</v>
      </c>
      <c r="R126" s="157">
        <f>HLOOKUP(R$1,[5]DatosVinculos!$B$1:$DH$127,$DF126,FALSE)</f>
        <v>19879941.9383034</v>
      </c>
      <c r="S126" s="157">
        <f>HLOOKUP(S$1,[5]DatosVinculos!$B$1:$DH$127,$DF126,FALSE)</f>
        <v>2633855.237791718</v>
      </c>
      <c r="T126" s="157">
        <f>HLOOKUP(T$1,[5]DatosVinculos!$B$1:$DH$127,$DF126,FALSE)</f>
        <v>2287576.0776137202</v>
      </c>
      <c r="U126" s="157">
        <f>HLOOKUP(U$1,[5]DatosVinculos!$B$1:$DH$127,$DF126,FALSE)</f>
        <v>18359249.132748298</v>
      </c>
      <c r="V126" s="157">
        <f>HLOOKUP(V$1,[5]DatosVinculos!$B$1:$DH$127,$DF126,FALSE)</f>
        <v>17645356.274533302</v>
      </c>
      <c r="W126" s="157">
        <f>HLOOKUP(W$1,[5]DatosVinculos!$B$1:$DH$127,$DF126,FALSE)</f>
        <v>7405184.9749512263</v>
      </c>
      <c r="X126" s="157">
        <f>HLOOKUP(X$1,[5]DatosVinculos!$B$1:$DH$127,$DF126,FALSE)</f>
        <v>7071730.2549871001</v>
      </c>
      <c r="Y126" s="157">
        <f>HLOOKUP(Y$1,[5]DatosVinculos!$B$1:$DH$127,$DF126,FALSE)</f>
        <v>45353.655645161307</v>
      </c>
      <c r="Z126" s="157">
        <f>HLOOKUP(Z$1,[5]DatosVinculos!$B$1:$DH$127,$DF126,FALSE)</f>
        <v>-1487533.7696836314</v>
      </c>
      <c r="AA126" s="157">
        <f>HLOOKUP(AA$1,[5]DatosVinculos!$B$1:$DH$127,$DF126,FALSE)</f>
        <v>-2080</v>
      </c>
      <c r="AB126" s="157">
        <f>HLOOKUP(AB$1,[5]DatosVinculos!$B$1:$DH$127,$DF126,FALSE)</f>
        <v>110.87333333333333</v>
      </c>
      <c r="AC126" s="157">
        <f>HLOOKUP(AC$1,[5]DatosVinculos!$B$1:$DH$127,$DF126,FALSE)</f>
        <v>110.699415048718</v>
      </c>
      <c r="AD126" s="157">
        <f>HLOOKUP(AD$1,[5]DatosVinculos!$B$1:$DH$127,$DF126,FALSE)</f>
        <v>110.12754910780734</v>
      </c>
      <c r="AE126" s="157">
        <f>HLOOKUP(AE$1,[5]DatosVinculos!$B$1:$DH$127,$DF126,FALSE)</f>
        <v>110.271059008411</v>
      </c>
      <c r="AF126" s="157">
        <f>HLOOKUP(AF$1,[5]DatosVinculos!$B$1:$DH$127,$DF126,FALSE)</f>
        <v>107.88742722648199</v>
      </c>
      <c r="AG126" s="157">
        <f>HLOOKUP(AG$1,[5]DatosVinculos!$B$1:$DH$127,$DF126,FALSE)</f>
        <v>107.90436411404499</v>
      </c>
      <c r="AH126" s="157">
        <f>HLOOKUP(AH$1,[5]DatosVinculos!$B$1:$DH$127,$DF126,FALSE)</f>
        <v>111.59637290876266</v>
      </c>
      <c r="AI126" s="157">
        <f>HLOOKUP(AI$1,[5]DatosVinculos!$B$1:$DH$127,$DF126,FALSE)</f>
        <v>111.814389569798</v>
      </c>
      <c r="AJ126" s="157">
        <f>HLOOKUP(AJ$1,[5]DatosVinculos!$B$1:$DH$127,$DF126,FALSE)</f>
        <v>3</v>
      </c>
      <c r="AK126" s="157">
        <f>HLOOKUP(AK$1,[5]DatosVinculos!$B$1:$DH$127,$DF126,FALSE)</f>
        <v>3</v>
      </c>
      <c r="AL126" s="157">
        <f>HLOOKUP(AL$1,[5]DatosVinculos!$B$1:$DH$127,$DF126,FALSE)</f>
        <v>3.2433333333333301</v>
      </c>
      <c r="AM126" s="157">
        <f>HLOOKUP(AM$1,[5]DatosVinculos!$B$1:$DH$127,$DF126,FALSE)</f>
        <v>98.93</v>
      </c>
      <c r="AN126" s="157">
        <f>HLOOKUP(AN$1,[5]DatosVinculos!$B$1:$DH$127,$DF126,FALSE)</f>
        <v>697.748548387097</v>
      </c>
      <c r="AO126" s="157">
        <f>HLOOKUP(AO$1,[5]DatosVinculos!$B$1:$DH$127,$DF126,FALSE)</f>
        <v>2.2000000000000002</v>
      </c>
      <c r="AP126" s="157">
        <f>HLOOKUP(AP$1,[5]DatosVinculos!$B$1:$DH$127,$DF126,FALSE)</f>
        <v>42</v>
      </c>
      <c r="AQ126" s="157">
        <f>HLOOKUP(AQ$1,[5]DatosVinculos!$B$1:$DH$127,$DF126,FALSE)</f>
        <v>224.73</v>
      </c>
      <c r="AR126" s="157">
        <f>HLOOKUP(AR$1,[5]DatosVinculos!$B$1:$DH$127,$DF126,FALSE)</f>
        <v>182.64757119999999</v>
      </c>
      <c r="AS126" s="157">
        <f>HLOOKUP(AS$1,[5]DatosVinculos!$B$1:$DH$127,$DF126,FALSE)</f>
        <v>0.40716015625000002</v>
      </c>
      <c r="AT126" s="157">
        <f>HLOOKUP(AT$1,[5]DatosVinculos!$B$1:$DH$127,$DF126,FALSE)</f>
        <v>0.16</v>
      </c>
      <c r="AU126" s="157">
        <f>HLOOKUP(AU$1,[5]DatosVinculos!$B$1:$DH$127,$DF126,FALSE)</f>
        <v>231</v>
      </c>
      <c r="AV126" s="157">
        <f>HLOOKUP(AV$1,[5]DatosVinculos!$B$1:$DH$127,$DF126,FALSE)</f>
        <v>231</v>
      </c>
      <c r="AW126" s="157">
        <f>HLOOKUP(AW$1,[5]DatosVinculos!$B$1:$DH$127,$DF126,FALSE)</f>
        <v>104.84802167677</v>
      </c>
      <c r="AX126" s="157">
        <f>HLOOKUP(AX$1,[5]DatosVinculos!$B$1:$DH$127,$DF126,FALSE)</f>
        <v>133.51271721483974</v>
      </c>
      <c r="AY126" s="157">
        <f>HLOOKUP(AY$1,[5]DatosVinculos!$B$1:$DH$127,$DF126,FALSE)</f>
        <v>133.85575357819599</v>
      </c>
      <c r="AZ126" s="157">
        <f>HLOOKUP(AZ$1,[5]DatosVinculos!$B$1:$DH$127,$DF126,FALSE)</f>
        <v>958458.61356671283</v>
      </c>
      <c r="BA126" s="157">
        <f>HLOOKUP(BA$1,[5]DatosVinculos!$B$1:$DH$127,$DF126,FALSE)</f>
        <v>960921.19663686201</v>
      </c>
      <c r="BB126" s="157">
        <f>HLOOKUP(BB$1,[5]DatosVinculos!$B$1:$DH$127,$DF126,FALSE)</f>
        <v>148.03</v>
      </c>
      <c r="BC126" s="157">
        <f>HLOOKUP(BC$1,[5]DatosVinculos!$B$1:$DH$127,$DF126,FALSE)</f>
        <v>148.11422670758199</v>
      </c>
      <c r="BD126" s="157">
        <f>HLOOKUP(BD$1,[5]DatosVinculos!$B$1:$DH$127,$DF126,FALSE)</f>
        <v>1062675.0134818668</v>
      </c>
      <c r="BE126" s="157">
        <f>HLOOKUP(BE$1,[5]DatosVinculos!$B$1:$DH$127,$DF126,FALSE)</f>
        <v>1063279.65860198</v>
      </c>
      <c r="BF126" s="157">
        <f>HLOOKUP(BF$1,[5]DatosVinculos!$B$1:$DH$127,$DF126,FALSE)</f>
        <v>133.66544162913533</v>
      </c>
      <c r="BG126" s="157">
        <f>HLOOKUP(BG$1,[5]DatosVinculos!$B$1:$DH$127,$DF126,FALSE)</f>
        <v>133.97759628778601</v>
      </c>
      <c r="BH126" s="157">
        <f>HLOOKUP(BH$1,[5]DatosVinculos!$B$1:$DH$127,$DF126,FALSE)</f>
        <v>893460.46798044187</v>
      </c>
      <c r="BI126" s="157">
        <f>HLOOKUP(BI$1,[5]DatosVinculos!$B$1:$DH$127,$DF126,FALSE)</f>
        <v>895547.00466331502</v>
      </c>
      <c r="BJ126" s="157">
        <f>HLOOKUP(BJ$1,[5]DatosVinculos!$B$1:$DH$127,$DF126,FALSE)</f>
        <v>148.19933064894329</v>
      </c>
      <c r="BK126" s="157">
        <f>HLOOKUP(BK$1,[5]DatosVinculos!$B$1:$DH$127,$DF126,FALSE)</f>
        <v>148.29783253085901</v>
      </c>
      <c r="BL126" s="157">
        <f>HLOOKUP(BL$1,[5]DatosVinculos!$B$1:$DH$127,$DF126,FALSE)</f>
        <v>990609.40286551521</v>
      </c>
      <c r="BM126" s="157">
        <f>HLOOKUP(BM$1,[5]DatosVinculos!$B$1:$DH$127,$DF126,FALSE)</f>
        <v>991267.81940595398</v>
      </c>
      <c r="BN126" s="157">
        <f>HLOOKUP(BN$1,[5]DatosVinculos!$B$1:$DH$127,$DF126,FALSE)</f>
        <v>128.11316216703744</v>
      </c>
      <c r="BO126" s="157">
        <f>HLOOKUP(BO$1,[5]DatosVinculos!$B$1:$DH$127,$DF126,FALSE)</f>
        <v>128.556309802177</v>
      </c>
      <c r="BP126" s="157">
        <f>HLOOKUP(BP$1,[5]DatosVinculos!$B$1:$DH$127,$DF126,FALSE)</f>
        <v>548017.07171138527</v>
      </c>
      <c r="BQ126" s="157">
        <f>HLOOKUP(BQ$1,[5]DatosVinculos!$B$1:$DH$127,$DF126,FALSE)</f>
        <v>549912.68075854995</v>
      </c>
      <c r="BR126" s="157">
        <f>HLOOKUP(BR$1,[5]DatosVinculos!$B$1:$DH$127,$DF126,FALSE)</f>
        <v>142.04333333333332</v>
      </c>
      <c r="BS126" s="157">
        <f>HLOOKUP(BS$1,[5]DatosVinculos!$B$1:$DH$127,$DF126,FALSE)</f>
        <v>142.326627633562</v>
      </c>
      <c r="BT126" s="157">
        <f>HLOOKUP(BT$1,[5]DatosVinculos!$B$1:$DH$127,$DF126,FALSE)</f>
        <v>607604.79464213667</v>
      </c>
      <c r="BU126" s="157">
        <f>HLOOKUP(BU$1,[5]DatosVinculos!$B$1:$DH$127,$DF126,FALSE)</f>
        <v>608816.61480434902</v>
      </c>
      <c r="BV126" s="157">
        <f>HLOOKUP(BV$1,[5]DatosVinculos!$B$1:$DH$127,$DF126,FALSE)</f>
        <v>129.05718237027236</v>
      </c>
      <c r="BW126" s="157">
        <f>HLOOKUP(BW$1,[5]DatosVinculos!$B$1:$DH$127,$DF126,FALSE)</f>
        <v>130.07899907302701</v>
      </c>
      <c r="BX126" s="157">
        <f>HLOOKUP(BX$1,[5]DatosVinculos!$B$1:$DH$127,$DF126,FALSE)</f>
        <v>1335362.1837574767</v>
      </c>
      <c r="BY126" s="157">
        <f>HLOOKUP(BY$1,[5]DatosVinculos!$B$1:$DH$127,$DF126,FALSE)</f>
        <v>1345934.9807102899</v>
      </c>
      <c r="BZ126" s="157">
        <f>HLOOKUP(BZ$1,[5]DatosVinculos!$B$1:$DH$127,$DF126,FALSE)</f>
        <v>143.08999999999997</v>
      </c>
      <c r="CA126" s="157">
        <f>HLOOKUP(CA$1,[5]DatosVinculos!$B$1:$DH$127,$DF126,FALSE)</f>
        <v>143.980220663643</v>
      </c>
      <c r="CB126" s="157">
        <f>HLOOKUP(CB$1,[5]DatosVinculos!$B$1:$DH$127,$DF126,FALSE)</f>
        <v>1480560.5652047065</v>
      </c>
      <c r="CC126" s="157">
        <f>HLOOKUP(CC$1,[5]DatosVinculos!$B$1:$DH$127,$DF126,FALSE)</f>
        <v>1489771.7302659</v>
      </c>
      <c r="CD126" s="157">
        <f>HLOOKUP(CD$1,[5]DatosVinculos!$B$1:$DH$127,$DF126,FALSE)</f>
        <v>128.11689705364154</v>
      </c>
      <c r="CE126" s="157">
        <f>HLOOKUP(CE$1,[5]DatosVinculos!$B$1:$DH$127,$DF126,FALSE)</f>
        <v>128.52192194250401</v>
      </c>
      <c r="CF126" s="157">
        <f>HLOOKUP(CF$1,[5]DatosVinculos!$B$1:$DH$127,$DF126,FALSE)</f>
        <v>512667.16564008186</v>
      </c>
      <c r="CG126" s="157">
        <f>HLOOKUP(CG$1,[5]DatosVinculos!$B$1:$DH$127,$DF126,FALSE)</f>
        <v>514287.89613244002</v>
      </c>
      <c r="CH126" s="157">
        <f>HLOOKUP(CH$1,[5]DatosVinculos!$B$1:$DH$127,$DF126,FALSE)</f>
        <v>142.0474743266075</v>
      </c>
      <c r="CI126" s="157">
        <f>HLOOKUP(CI$1,[5]DatosVinculos!$B$1:$DH$127,$DF126,FALSE)</f>
        <v>142.26184143546899</v>
      </c>
      <c r="CJ126" s="157">
        <f>HLOOKUP(CJ$1,[5]DatosVinculos!$B$1:$DH$127,$DF126,FALSE)</f>
        <v>568411.17545068008</v>
      </c>
      <c r="CK126" s="157">
        <f>HLOOKUP(CK$1,[5]DatosVinculos!$B$1:$DH$127,$DF126,FALSE)</f>
        <v>569268.97782135406</v>
      </c>
      <c r="CL126" s="157">
        <f>HLOOKUP(CL$1,[5]DatosVinculos!$B$1:$DH$127,$DF126,FALSE)</f>
        <v>8136.3556945743758</v>
      </c>
      <c r="CM126" s="157">
        <f>HLOOKUP(CM$1,[5]DatosVinculos!$B$1:$DH$127,$DF126,FALSE)</f>
        <v>8081.0977326132497</v>
      </c>
      <c r="CN126" s="157">
        <f>HLOOKUP(CN$1,[5]DatosVinculos!$B$1:$DH$127,$DF126,FALSE)</f>
        <v>218.53518504326999</v>
      </c>
      <c r="CO126" s="157">
        <f>HLOOKUP(CO$1,[5]DatosVinculos!$B$1:$DH$127,$DF126,FALSE)</f>
        <v>214.36655477808</v>
      </c>
      <c r="CP126" s="157">
        <f>HLOOKUP(CP$1,[5]DatosVinculos!$B$1:$DH$127,$DF126,FALSE)</f>
        <v>38.865506000000003</v>
      </c>
      <c r="CQ126" s="157">
        <f>HLOOKUP(CQ$1,[5]DatosVinculos!$B$1:$DH$127,$DF126,FALSE)</f>
        <v>37.739065909850503</v>
      </c>
      <c r="CR126" s="157">
        <f>HLOOKUP(CR$1,[5]DatosVinculos!$B$1:$DH$127,$DF126,FALSE)</f>
        <v>43.516398000000002</v>
      </c>
      <c r="CS126" s="157">
        <f>HLOOKUP(CS$1,[5]DatosVinculos!$B$1:$DH$127,$DF126,FALSE)</f>
        <v>42.513090053702697</v>
      </c>
      <c r="CT126" s="157">
        <f>HLOOKUP(CT$1,[5]DatosVinculos!$B$1:$DH$127,$DF126,FALSE)</f>
        <v>7795.760585</v>
      </c>
      <c r="CU126" s="157">
        <f>HLOOKUP(CU$1,[5]DatosVinculos!$B$1:$DH$127,$DF126,FALSE)</f>
        <v>7748.2073300365601</v>
      </c>
      <c r="CV126" s="157">
        <f>HLOOKUP(CV$1,[5]DatosVinculos!$B$1:$DH$127,$DF126,FALSE)</f>
        <v>38.716101719999997</v>
      </c>
      <c r="CW126" s="157">
        <f>HLOOKUP(CW$1,[5]DatosVinculos!$B$1:$DH$127,$DF126,FALSE)</f>
        <v>37.5852566054593</v>
      </c>
      <c r="CX126" s="157">
        <f>HLOOKUP(CX$1,[5]DatosVinculos!$B$1:$DH$127,$DF126,FALSE)</f>
        <v>14436.220000007304</v>
      </c>
      <c r="CY126" s="157">
        <f>HLOOKUP(CY$1,[5]DatosVinculos!$B$1:$DH$127,$DF126,FALSE)</f>
        <v>8635.8776887137246</v>
      </c>
      <c r="CZ126" s="157">
        <f>HLOOKUP(CZ$1,[5]DatosVinculos!$B$1:$DH$127,$DF126,FALSE)</f>
        <v>8617.4196153913599</v>
      </c>
      <c r="DA126" s="157">
        <f>HLOOKUP(DA$1,[5]DatosVinculos!$B$1:$DH$127,$DF126,FALSE)</f>
        <v>5.8</v>
      </c>
      <c r="DB126" s="157">
        <f>HLOOKUP(DB$1,[5]DatosVinculos!$B$1:$DH$127,$DF126,FALSE)</f>
        <v>6.1158802380490904</v>
      </c>
      <c r="DC126" s="157">
        <f>HLOOKUP(DC$1,[5]DatosVinculos!$B$1:$DH$127,$DF126,FALSE)</f>
        <v>0.43037509337632218</v>
      </c>
      <c r="DD126" s="157">
        <f>HLOOKUP(DD$1,[5]DatosVinculos!$B$1:$DH$127,$DF126,FALSE)</f>
        <v>0.45505542913894398</v>
      </c>
      <c r="DF126">
        <v>126</v>
      </c>
    </row>
    <row r="127" spans="1:110">
      <c r="A127" t="s">
        <v>681</v>
      </c>
      <c r="B127" s="157">
        <f>HLOOKUP(B$1,[5]DatosVinculos!$B$1:$DH$127,$DF127,FALSE)</f>
        <v>29669125.19229288</v>
      </c>
      <c r="C127" s="157">
        <f>HLOOKUP(C$1,[5]DatosVinculos!$B$1:$DH$127,$DF127,FALSE)</f>
        <v>30124246.2038102</v>
      </c>
      <c r="D127" s="157">
        <f>HLOOKUP(D$1,[5]DatosVinculos!$B$1:$DH$127,$DF127,FALSE)</f>
        <v>41137238.3512192</v>
      </c>
      <c r="E127" s="157">
        <f>HLOOKUP(E$1,[5]DatosVinculos!$B$1:$DH$127,$DF127,FALSE)</f>
        <v>22571446.649999999</v>
      </c>
      <c r="F127" s="157">
        <f>HLOOKUP(F$1,[5]DatosVinculos!$B$1:$DH$127,$DF127,FALSE)</f>
        <v>22743685.6277612</v>
      </c>
      <c r="G127" s="157">
        <f>HLOOKUP(G$1,[5]DatosVinculos!$B$1:$DH$127,$DF127,FALSE)</f>
        <v>4448900.0310000004</v>
      </c>
      <c r="H127" s="157">
        <f>HLOOKUP(H$1,[5]DatosVinculos!$B$1:$DH$127,$DF127,FALSE)</f>
        <v>4672398.1048801402</v>
      </c>
      <c r="I127" s="157">
        <f>HLOOKUP(I$1,[5]DatosVinculos!$B$1:$DH$127,$DF127,FALSE)</f>
        <v>3376657.5851842565</v>
      </c>
      <c r="J127" s="157">
        <f>HLOOKUP(J$1,[5]DatosVinculos!$B$1:$DH$127,$DF127,FALSE)</f>
        <v>3525435.8054772401</v>
      </c>
      <c r="K127" s="157">
        <f>HLOOKUP(K$1,[5]DatosVinculos!$B$1:$DH$127,$DF127,FALSE)</f>
        <v>3079651.73736369</v>
      </c>
      <c r="L127" s="157">
        <f>HLOOKUP(L$1,[5]DatosVinculos!$B$1:$DH$127,$DF127,FALSE)</f>
        <v>3206152.9523066701</v>
      </c>
      <c r="M127" s="157">
        <f>HLOOKUP(M$1,[5]DatosVinculos!$B$1:$DH$127,$DF127,FALSE)</f>
        <v>22271055.805428535</v>
      </c>
      <c r="N127" s="157">
        <f>HLOOKUP(N$1,[5]DatosVinculos!$B$1:$DH$127,$DF127,FALSE)</f>
        <v>23877104.2201588</v>
      </c>
      <c r="O127" s="157">
        <f>HLOOKUP(O$1,[5]DatosVinculos!$B$1:$DH$127,$DF127,FALSE)</f>
        <v>2910527.6010632394</v>
      </c>
      <c r="P127" s="157">
        <f>HLOOKUP(P$1,[5]DatosVinculos!$B$1:$DH$127,$DF127,FALSE)</f>
        <v>3777291.2108934401</v>
      </c>
      <c r="Q127" s="157">
        <f>HLOOKUP(Q$1,[5]DatosVinculos!$B$1:$DH$127,$DF127,FALSE)</f>
        <v>19440990.816038407</v>
      </c>
      <c r="R127" s="157">
        <f>HLOOKUP(R$1,[5]DatosVinculos!$B$1:$DH$127,$DF127,FALSE)</f>
        <v>20204133.640569899</v>
      </c>
      <c r="S127" s="157">
        <f>HLOOKUP(S$1,[5]DatosVinculos!$B$1:$DH$127,$DF127,FALSE)</f>
        <v>2141426.5042160358</v>
      </c>
      <c r="T127" s="157">
        <f>HLOOKUP(T$1,[5]DatosVinculos!$B$1:$DH$127,$DF127,FALSE)</f>
        <v>2304889.7326745498</v>
      </c>
      <c r="U127" s="157">
        <f>HLOOKUP(U$1,[5]DatosVinculos!$B$1:$DH$127,$DF127,FALSE)</f>
        <v>17313744.9991026</v>
      </c>
      <c r="V127" s="157">
        <f>HLOOKUP(V$1,[5]DatosVinculos!$B$1:$DH$127,$DF127,FALSE)</f>
        <v>17912646.702630099</v>
      </c>
      <c r="W127" s="157">
        <f>HLOOKUP(W$1,[5]DatosVinculos!$B$1:$DH$127,$DF127,FALSE)</f>
        <v>7027057.1901276223</v>
      </c>
      <c r="X127" s="157">
        <f>HLOOKUP(X$1,[5]DatosVinculos!$B$1:$DH$127,$DF127,FALSE)</f>
        <v>7158239.6001724601</v>
      </c>
      <c r="Y127" s="157">
        <f>HLOOKUP(Y$1,[5]DatosVinculos!$B$1:$DH$127,$DF127,FALSE)</f>
        <v>1479957.5371428574</v>
      </c>
      <c r="Z127" s="157">
        <f>HLOOKUP(Z$1,[5]DatosVinculos!$B$1:$DH$127,$DF127,FALSE)</f>
        <v>221876.77546409462</v>
      </c>
      <c r="AA127" s="157">
        <f>HLOOKUP(AA$1,[5]DatosVinculos!$B$1:$DH$127,$DF127,FALSE)</f>
        <v>515</v>
      </c>
      <c r="AB127" s="157">
        <f>HLOOKUP(AB$1,[5]DatosVinculos!$B$1:$DH$127,$DF127,FALSE)</f>
        <v>111.74000000000001</v>
      </c>
      <c r="AC127" s="157">
        <f>HLOOKUP(AC$1,[5]DatosVinculos!$B$1:$DH$127,$DF127,FALSE)</f>
        <v>111.90985799328099</v>
      </c>
      <c r="AD127" s="157">
        <f>HLOOKUP(AD$1,[5]DatosVinculos!$B$1:$DH$127,$DF127,FALSE)</f>
        <v>111.84113221491801</v>
      </c>
      <c r="AE127" s="157">
        <f>HLOOKUP(AE$1,[5]DatosVinculos!$B$1:$DH$127,$DF127,FALSE)</f>
        <v>111.672341327745</v>
      </c>
      <c r="AF127" s="157">
        <f>HLOOKUP(AF$1,[5]DatosVinculos!$B$1:$DH$127,$DF127,FALSE)</f>
        <v>109.12104072712002</v>
      </c>
      <c r="AG127" s="157">
        <f>HLOOKUP(AG$1,[5]DatosVinculos!$B$1:$DH$127,$DF127,FALSE)</f>
        <v>108.919793365072</v>
      </c>
      <c r="AH127" s="157">
        <f>HLOOKUP(AH$1,[5]DatosVinculos!$B$1:$DH$127,$DF127,FALSE)</f>
        <v>113.62672079145733</v>
      </c>
      <c r="AI127" s="157">
        <f>HLOOKUP(AI$1,[5]DatosVinculos!$B$1:$DH$127,$DF127,FALSE)</f>
        <v>113.46040237312199</v>
      </c>
      <c r="AJ127" s="157">
        <f>HLOOKUP(AJ$1,[5]DatosVinculos!$B$1:$DH$127,$DF127,FALSE)</f>
        <v>3</v>
      </c>
      <c r="AK127" s="157">
        <f>HLOOKUP(AK$1,[5]DatosVinculos!$B$1:$DH$127,$DF127,FALSE)</f>
        <v>3</v>
      </c>
      <c r="AL127" s="157">
        <f>HLOOKUP(AL$1,[5]DatosVinculos!$B$1:$DH$127,$DF127,FALSE)</f>
        <v>3.5</v>
      </c>
      <c r="AM127" s="157">
        <f>HLOOKUP(AM$1,[5]DatosVinculos!$B$1:$DH$127,$DF127,FALSE)</f>
        <v>96.67</v>
      </c>
      <c r="AN127" s="157">
        <f>HLOOKUP(AN$1,[5]DatosVinculos!$B$1:$DH$127,$DF127,FALSE)</f>
        <v>702.06714285714304</v>
      </c>
      <c r="AO127" s="157">
        <f>HLOOKUP(AO$1,[5]DatosVinculos!$B$1:$DH$127,$DF127,FALSE)</f>
        <v>2.1</v>
      </c>
      <c r="AP127" s="157">
        <f>HLOOKUP(AP$1,[5]DatosVinculos!$B$1:$DH$127,$DF127,FALSE)</f>
        <v>33.200000000000003</v>
      </c>
      <c r="AQ127" s="157">
        <f>HLOOKUP(AQ$1,[5]DatosVinculos!$B$1:$DH$127,$DF127,FALSE)</f>
        <v>219.93</v>
      </c>
      <c r="AR127" s="157">
        <f>HLOOKUP(AR$1,[5]DatosVinculos!$B$1:$DH$127,$DF127,FALSE)</f>
        <v>184.0112991</v>
      </c>
      <c r="AS127" s="157">
        <f>HLOOKUP(AS$1,[5]DatosVinculos!$B$1:$DH$127,$DF127,FALSE)</f>
        <v>0.62484112903225797</v>
      </c>
      <c r="AT127" s="157">
        <f>HLOOKUP(AT$1,[5]DatosVinculos!$B$1:$DH$127,$DF127,FALSE)</f>
        <v>0.36000000000000004</v>
      </c>
      <c r="AU127" s="157">
        <f>HLOOKUP(AU$1,[5]DatosVinculos!$B$1:$DH$127,$DF127,FALSE)</f>
        <v>256</v>
      </c>
      <c r="AV127" s="157">
        <f>HLOOKUP(AV$1,[5]DatosVinculos!$B$1:$DH$127,$DF127,FALSE)</f>
        <v>256</v>
      </c>
      <c r="AW127" s="157">
        <f>HLOOKUP(AW$1,[5]DatosVinculos!$B$1:$DH$127,$DF127,FALSE)</f>
        <v>104.95996628138001</v>
      </c>
      <c r="AX127" s="157">
        <f>HLOOKUP(AX$1,[5]DatosVinculos!$B$1:$DH$127,$DF127,FALSE)</f>
        <v>135.40958176719766</v>
      </c>
      <c r="AY127" s="157">
        <f>HLOOKUP(AY$1,[5]DatosVinculos!$B$1:$DH$127,$DF127,FALSE)</f>
        <v>134.73583287827799</v>
      </c>
      <c r="AZ127" s="157">
        <f>HLOOKUP(AZ$1,[5]DatosVinculos!$B$1:$DH$127,$DF127,FALSE)</f>
        <v>972075.78956988943</v>
      </c>
      <c r="BA127" s="157">
        <f>HLOOKUP(BA$1,[5]DatosVinculos!$B$1:$DH$127,$DF127,FALSE)</f>
        <v>967239.09356636705</v>
      </c>
      <c r="BB127" s="157">
        <f>HLOOKUP(BB$1,[5]DatosVinculos!$B$1:$DH$127,$DF127,FALSE)</f>
        <v>151.30666666666667</v>
      </c>
      <c r="BC127" s="157">
        <f>HLOOKUP(BC$1,[5]DatosVinculos!$B$1:$DH$127,$DF127,FALSE)</f>
        <v>150.77866434151301</v>
      </c>
      <c r="BD127" s="157">
        <f>HLOOKUP(BD$1,[5]DatosVinculos!$B$1:$DH$127,$DF127,FALSE)</f>
        <v>1086197.4872653945</v>
      </c>
      <c r="BE127" s="157">
        <f>HLOOKUP(BE$1,[5]DatosVinculos!$B$1:$DH$127,$DF127,FALSE)</f>
        <v>1082407.07398649</v>
      </c>
      <c r="BF127" s="157">
        <f>HLOOKUP(BF$1,[5]DatosVinculos!$B$1:$DH$127,$DF127,FALSE)</f>
        <v>135.49434091973328</v>
      </c>
      <c r="BG127" s="157">
        <f>HLOOKUP(BG$1,[5]DatosVinculos!$B$1:$DH$127,$DF127,FALSE)</f>
        <v>134.865413150916</v>
      </c>
      <c r="BH127" s="157">
        <f>HLOOKUP(BH$1,[5]DatosVinculos!$B$1:$DH$127,$DF127,FALSE)</f>
        <v>905685.38712297194</v>
      </c>
      <c r="BI127" s="157">
        <f>HLOOKUP(BI$1,[5]DatosVinculos!$B$1:$DH$127,$DF127,FALSE)</f>
        <v>901481.44262236299</v>
      </c>
      <c r="BJ127" s="157">
        <f>HLOOKUP(BJ$1,[5]DatosVinculos!$B$1:$DH$127,$DF127,FALSE)</f>
        <v>151.40137654370997</v>
      </c>
      <c r="BK127" s="157">
        <f>HLOOKUP(BK$1,[5]DatosVinculos!$B$1:$DH$127,$DF127,FALSE)</f>
        <v>150.84942435179499</v>
      </c>
      <c r="BL127" s="157">
        <f>HLOOKUP(BL$1,[5]DatosVinculos!$B$1:$DH$127,$DF127,FALSE)</f>
        <v>1012012.8515712089</v>
      </c>
      <c r="BM127" s="157">
        <f>HLOOKUP(BM$1,[5]DatosVinculos!$B$1:$DH$127,$DF127,FALSE)</f>
        <v>1008323.43523285</v>
      </c>
      <c r="BN127" s="157">
        <f>HLOOKUP(BN$1,[5]DatosVinculos!$B$1:$DH$127,$DF127,FALSE)</f>
        <v>130.12051786886224</v>
      </c>
      <c r="BO127" s="157">
        <f>HLOOKUP(BO$1,[5]DatosVinculos!$B$1:$DH$127,$DF127,FALSE)</f>
        <v>129.420993888411</v>
      </c>
      <c r="BP127" s="157">
        <f>HLOOKUP(BP$1,[5]DatosVinculos!$B$1:$DH$127,$DF127,FALSE)</f>
        <v>556603.7397397873</v>
      </c>
      <c r="BQ127" s="157">
        <f>HLOOKUP(BQ$1,[5]DatosVinculos!$B$1:$DH$127,$DF127,FALSE)</f>
        <v>553611.45481924398</v>
      </c>
      <c r="BR127" s="157">
        <f>HLOOKUP(BR$1,[5]DatosVinculos!$B$1:$DH$127,$DF127,FALSE)</f>
        <v>145.39666666666668</v>
      </c>
      <c r="BS127" s="157">
        <f>HLOOKUP(BS$1,[5]DatosVinculos!$B$1:$DH$127,$DF127,FALSE)</f>
        <v>144.71143943832899</v>
      </c>
      <c r="BT127" s="157">
        <f>HLOOKUP(BT$1,[5]DatosVinculos!$B$1:$DH$127,$DF127,FALSE)</f>
        <v>621949.01878523838</v>
      </c>
      <c r="BU127" s="157">
        <f>HLOOKUP(BU$1,[5]DatosVinculos!$B$1:$DH$127,$DF127,FALSE)</f>
        <v>619017.88967423094</v>
      </c>
      <c r="BV127" s="157">
        <f>HLOOKUP(BV$1,[5]DatosVinculos!$B$1:$DH$127,$DF127,FALSE)</f>
        <v>132.21764811168782</v>
      </c>
      <c r="BW127" s="157">
        <f>HLOOKUP(BW$1,[5]DatosVinculos!$B$1:$DH$127,$DF127,FALSE)</f>
        <v>131.04631757172399</v>
      </c>
      <c r="BX127" s="157">
        <f>HLOOKUP(BX$1,[5]DatosVinculos!$B$1:$DH$127,$DF127,FALSE)</f>
        <v>1368063.7068857194</v>
      </c>
      <c r="BY127" s="157">
        <f>HLOOKUP(BY$1,[5]DatosVinculos!$B$1:$DH$127,$DF127,FALSE)</f>
        <v>1355943.88155774</v>
      </c>
      <c r="BZ127" s="157">
        <f>HLOOKUP(BZ$1,[5]DatosVinculos!$B$1:$DH$127,$DF127,FALSE)</f>
        <v>147.74</v>
      </c>
      <c r="CA127" s="157">
        <f>HLOOKUP(CA$1,[5]DatosVinculos!$B$1:$DH$127,$DF127,FALSE)</f>
        <v>146.65475072206999</v>
      </c>
      <c r="CB127" s="157">
        <f>HLOOKUP(CB$1,[5]DatosVinculos!$B$1:$DH$127,$DF127,FALSE)</f>
        <v>1528674.3860741029</v>
      </c>
      <c r="CC127" s="157">
        <f>HLOOKUP(CC$1,[5]DatosVinculos!$B$1:$DH$127,$DF127,FALSE)</f>
        <v>1517445.24857354</v>
      </c>
      <c r="CD127" s="157">
        <f>HLOOKUP(CD$1,[5]DatosVinculos!$B$1:$DH$127,$DF127,FALSE)</f>
        <v>130.05411098902704</v>
      </c>
      <c r="CE127" s="157">
        <f>HLOOKUP(CE$1,[5]DatosVinculos!$B$1:$DH$127,$DF127,FALSE)</f>
        <v>129.38743652539301</v>
      </c>
      <c r="CF127" s="157">
        <f>HLOOKUP(CF$1,[5]DatosVinculos!$B$1:$DH$127,$DF127,FALSE)</f>
        <v>520419.03912697046</v>
      </c>
      <c r="CG127" s="157">
        <f>HLOOKUP(CG$1,[5]DatosVinculos!$B$1:$DH$127,$DF127,FALSE)</f>
        <v>517751.30274256802</v>
      </c>
      <c r="CH127" s="157">
        <f>HLOOKUP(CH$1,[5]DatosVinculos!$B$1:$DH$127,$DF127,FALSE)</f>
        <v>145.32246361913883</v>
      </c>
      <c r="CI127" s="157">
        <f>HLOOKUP(CI$1,[5]DatosVinculos!$B$1:$DH$127,$DF127,FALSE)</f>
        <v>144.725870159594</v>
      </c>
      <c r="CJ127" s="157">
        <f>HLOOKUP(CJ$1,[5]DatosVinculos!$B$1:$DH$127,$DF127,FALSE)</f>
        <v>581516.23432047677</v>
      </c>
      <c r="CK127" s="157">
        <f>HLOOKUP(CK$1,[5]DatosVinculos!$B$1:$DH$127,$DF127,FALSE)</f>
        <v>579128.93112353096</v>
      </c>
      <c r="CL127" s="157">
        <f>HLOOKUP(CL$1,[5]DatosVinculos!$B$1:$DH$127,$DF127,FALSE)</f>
        <v>8077.9816177861503</v>
      </c>
      <c r="CM127" s="157">
        <f>HLOOKUP(CM$1,[5]DatosVinculos!$B$1:$DH$127,$DF127,FALSE)</f>
        <v>8065.23263067277</v>
      </c>
      <c r="CN127" s="157">
        <f>HLOOKUP(CN$1,[5]DatosVinculos!$B$1:$DH$127,$DF127,FALSE)</f>
        <v>199.68466765690999</v>
      </c>
      <c r="CO127" s="157">
        <f>HLOOKUP(CO$1,[5]DatosVinculos!$B$1:$DH$127,$DF127,FALSE)</f>
        <v>201.39831804873401</v>
      </c>
      <c r="CP127" s="157">
        <f>HLOOKUP(CP$1,[5]DatosVinculos!$B$1:$DH$127,$DF127,FALSE)</f>
        <v>36.916657999999998</v>
      </c>
      <c r="CQ127" s="157">
        <f>HLOOKUP(CQ$1,[5]DatosVinculos!$B$1:$DH$127,$DF127,FALSE)</f>
        <v>37.946050078762397</v>
      </c>
      <c r="CR127" s="157">
        <f>HLOOKUP(CR$1,[5]DatosVinculos!$B$1:$DH$127,$DF127,FALSE)</f>
        <v>40.614446999999998</v>
      </c>
      <c r="CS127" s="157">
        <f>HLOOKUP(CS$1,[5]DatosVinculos!$B$1:$DH$127,$DF127,FALSE)</f>
        <v>42.164693698243298</v>
      </c>
      <c r="CT127" s="157">
        <f>HLOOKUP(CT$1,[5]DatosVinculos!$B$1:$DH$127,$DF127,FALSE)</f>
        <v>7751.4088869999996</v>
      </c>
      <c r="CU127" s="157">
        <f>HLOOKUP(CU$1,[5]DatosVinculos!$B$1:$DH$127,$DF127,FALSE)</f>
        <v>7737.4152668431198</v>
      </c>
      <c r="CV127" s="157">
        <f>HLOOKUP(CV$1,[5]DatosVinculos!$B$1:$DH$127,$DF127,FALSE)</f>
        <v>36.782936210000003</v>
      </c>
      <c r="CW127" s="157">
        <f>HLOOKUP(CW$1,[5]DatosVinculos!$B$1:$DH$127,$DF127,FALSE)</f>
        <v>37.793969344029897</v>
      </c>
      <c r="CX127" s="157">
        <f>HLOOKUP(CX$1,[5]DatosVinculos!$B$1:$DH$127,$DF127,FALSE)</f>
        <v>14498.5600000014</v>
      </c>
      <c r="CY127" s="157">
        <f>HLOOKUP(CY$1,[5]DatosVinculos!$B$1:$DH$127,$DF127,FALSE)</f>
        <v>8617.7258453790091</v>
      </c>
      <c r="CZ127" s="157">
        <f>HLOOKUP(CZ$1,[5]DatosVinculos!$B$1:$DH$127,$DF127,FALSE)</f>
        <v>8600.1840652789106</v>
      </c>
      <c r="DA127" s="157">
        <f>HLOOKUP(DA$1,[5]DatosVinculos!$B$1:$DH$127,$DF127,FALSE)</f>
        <v>6.3</v>
      </c>
      <c r="DB127" s="157">
        <f>HLOOKUP(DB$1,[5]DatosVinculos!$B$1:$DH$127,$DF127,FALSE)</f>
        <v>6.2389166541292003</v>
      </c>
      <c r="DC127" s="157">
        <f>HLOOKUP(DC$1,[5]DatosVinculos!$B$1:$DH$127,$DF127,FALSE)</f>
        <v>0.51289633475287322</v>
      </c>
      <c r="DD127" s="157">
        <f>HLOOKUP(DD$1,[5]DatosVinculos!$B$1:$DH$127,$DF127,FALSE)</f>
        <v>0.41783970667954101</v>
      </c>
      <c r="DF127">
        <v>127</v>
      </c>
    </row>
    <row r="130" spans="1:1">
      <c r="A130" s="5"/>
    </row>
    <row r="131" spans="1:1">
      <c r="A131" s="5"/>
    </row>
    <row r="132" spans="1:1">
      <c r="A132" s="5"/>
    </row>
    <row r="133" spans="1:1">
      <c r="A133" s="5"/>
    </row>
    <row r="134" spans="1:1">
      <c r="A134" s="5"/>
    </row>
    <row r="135" spans="1:1">
      <c r="A135" s="5"/>
    </row>
    <row r="136" spans="1:1">
      <c r="A136" s="5"/>
    </row>
    <row r="137" spans="1:1">
      <c r="A137" s="5"/>
    </row>
    <row r="138" spans="1:1">
      <c r="A138" s="5"/>
    </row>
    <row r="139" spans="1:1">
      <c r="A139" s="5"/>
    </row>
    <row r="140" spans="1:1">
      <c r="A140" s="5"/>
    </row>
    <row r="141" spans="1:1">
      <c r="A141" s="5"/>
    </row>
    <row r="142" spans="1:1">
      <c r="A142" s="5"/>
    </row>
    <row r="143" spans="1:1">
      <c r="A143" s="5"/>
    </row>
    <row r="144" spans="1:1">
      <c r="A144" s="5"/>
    </row>
    <row r="145" spans="1:1">
      <c r="A145" s="5"/>
    </row>
    <row r="146" spans="1:1">
      <c r="A146" s="5"/>
    </row>
    <row r="147" spans="1:1">
      <c r="A147" s="5"/>
    </row>
    <row r="148" spans="1:1">
      <c r="A148" s="5"/>
    </row>
    <row r="149" spans="1:1">
      <c r="A149" s="5"/>
    </row>
    <row r="150" spans="1:1">
      <c r="A150" s="5"/>
    </row>
    <row r="151" spans="1:1">
      <c r="A151" s="5"/>
    </row>
    <row r="152" spans="1:1">
      <c r="A152" s="5"/>
    </row>
    <row r="153" spans="1:1">
      <c r="A153" s="5"/>
    </row>
    <row r="154" spans="1:1">
      <c r="A154" s="5"/>
    </row>
    <row r="155" spans="1:1">
      <c r="A155" s="5"/>
    </row>
    <row r="156" spans="1:1">
      <c r="A156" s="5"/>
    </row>
    <row r="157" spans="1:1">
      <c r="A157" s="5"/>
    </row>
    <row r="158" spans="1:1">
      <c r="A158" s="5"/>
    </row>
    <row r="159" spans="1:1">
      <c r="A159" s="5"/>
    </row>
    <row r="160" spans="1:1">
      <c r="A160" s="5"/>
    </row>
    <row r="161" spans="1:1">
      <c r="A161" s="5"/>
    </row>
    <row r="162" spans="1:1">
      <c r="A162" s="5"/>
    </row>
    <row r="163" spans="1:1">
      <c r="A163" s="5"/>
    </row>
    <row r="164" spans="1:1">
      <c r="A164" s="5"/>
    </row>
    <row r="165" spans="1:1">
      <c r="A165" s="5"/>
    </row>
    <row r="166" spans="1:1">
      <c r="A166" s="5"/>
    </row>
    <row r="167" spans="1:1">
      <c r="A167" s="5"/>
    </row>
    <row r="168" spans="1:1">
      <c r="A168" s="5"/>
    </row>
    <row r="169" spans="1:1">
      <c r="A169" s="5"/>
    </row>
    <row r="170" spans="1:1">
      <c r="A170" s="5"/>
    </row>
    <row r="171" spans="1:1">
      <c r="A171" s="5"/>
    </row>
    <row r="172" spans="1:1">
      <c r="A172" s="5"/>
    </row>
    <row r="173" spans="1:1">
      <c r="A173" s="5"/>
    </row>
    <row r="174" spans="1:1">
      <c r="A174" s="5"/>
    </row>
    <row r="175" spans="1:1">
      <c r="A175" s="5"/>
    </row>
    <row r="176" spans="1:1">
      <c r="A176" s="5"/>
    </row>
    <row r="177" spans="1:1">
      <c r="A177" s="5"/>
    </row>
    <row r="178" spans="1:1">
      <c r="A178" s="5"/>
    </row>
    <row r="179" spans="1:1">
      <c r="A179" s="5"/>
    </row>
    <row r="180" spans="1:1">
      <c r="A180" s="5"/>
    </row>
    <row r="181" spans="1:1">
      <c r="A181" s="5"/>
    </row>
    <row r="182" spans="1:1">
      <c r="A182" s="5"/>
    </row>
    <row r="183" spans="1:1">
      <c r="A183" s="5"/>
    </row>
    <row r="184" spans="1:1">
      <c r="A184" s="5"/>
    </row>
    <row r="185" spans="1:1">
      <c r="A185" s="5"/>
    </row>
    <row r="186" spans="1:1">
      <c r="A186" s="5"/>
    </row>
    <row r="187" spans="1:1">
      <c r="A187" s="5"/>
    </row>
    <row r="188" spans="1:1">
      <c r="A188" s="5"/>
    </row>
    <row r="189" spans="1:1">
      <c r="A189" s="5"/>
    </row>
    <row r="190" spans="1:1">
      <c r="A190" s="5"/>
    </row>
    <row r="191" spans="1:1">
      <c r="A191" s="5"/>
    </row>
    <row r="192" spans="1:1">
      <c r="A192" s="5"/>
    </row>
    <row r="193" spans="1:1">
      <c r="A193" s="5"/>
    </row>
    <row r="194" spans="1:1">
      <c r="A194" s="5"/>
    </row>
    <row r="195" spans="1:1">
      <c r="A195" s="5"/>
    </row>
    <row r="196" spans="1:1">
      <c r="A196" s="5"/>
    </row>
    <row r="197" spans="1:1">
      <c r="A197" s="5"/>
    </row>
    <row r="198" spans="1:1">
      <c r="A198" s="5"/>
    </row>
    <row r="199" spans="1:1">
      <c r="A199" s="5"/>
    </row>
    <row r="200" spans="1:1">
      <c r="A200" s="5"/>
    </row>
    <row r="201" spans="1:1">
      <c r="A201" s="5"/>
    </row>
    <row r="202" spans="1:1">
      <c r="A202" s="5"/>
    </row>
    <row r="203" spans="1:1">
      <c r="A203" s="5"/>
    </row>
    <row r="204" spans="1:1">
      <c r="A204" s="5"/>
    </row>
    <row r="205" spans="1:1">
      <c r="A205" s="5"/>
    </row>
    <row r="206" spans="1:1">
      <c r="A206" s="5"/>
    </row>
    <row r="207" spans="1:1">
      <c r="A207" s="5"/>
    </row>
    <row r="208" spans="1:1">
      <c r="A208" s="5"/>
    </row>
    <row r="209" spans="1:1">
      <c r="A209" s="5"/>
    </row>
    <row r="210" spans="1:1">
      <c r="A210" s="5"/>
    </row>
    <row r="211" spans="1:1">
      <c r="A211" s="5"/>
    </row>
    <row r="212" spans="1:1">
      <c r="A212" s="5"/>
    </row>
    <row r="213" spans="1:1">
      <c r="A213" s="5"/>
    </row>
    <row r="214" spans="1:1">
      <c r="A214" s="5"/>
    </row>
    <row r="215" spans="1:1">
      <c r="A215" s="5"/>
    </row>
    <row r="216" spans="1:1">
      <c r="A216" s="5"/>
    </row>
    <row r="217" spans="1:1">
      <c r="A217" s="5"/>
    </row>
    <row r="218" spans="1:1">
      <c r="A218" s="5"/>
    </row>
    <row r="219" spans="1:1">
      <c r="A219" s="5"/>
    </row>
    <row r="220" spans="1:1">
      <c r="A220" s="5"/>
    </row>
    <row r="221" spans="1:1">
      <c r="A221" s="5"/>
    </row>
    <row r="222" spans="1:1">
      <c r="A222" s="5"/>
    </row>
    <row r="223" spans="1:1">
      <c r="A223" s="5"/>
    </row>
    <row r="224" spans="1:1">
      <c r="A224" s="5"/>
    </row>
    <row r="225" spans="1:1">
      <c r="A225" s="5"/>
    </row>
    <row r="226" spans="1:1">
      <c r="A226" s="5"/>
    </row>
    <row r="227" spans="1:1">
      <c r="A227" s="5"/>
    </row>
    <row r="228" spans="1:1">
      <c r="A228" s="5"/>
    </row>
    <row r="229" spans="1:1">
      <c r="A229" s="5"/>
    </row>
    <row r="230" spans="1:1">
      <c r="A230" s="5"/>
    </row>
    <row r="231" spans="1:1">
      <c r="A231" s="5"/>
    </row>
    <row r="232" spans="1:1">
      <c r="A232" s="5"/>
    </row>
    <row r="233" spans="1:1">
      <c r="A233" s="5"/>
    </row>
    <row r="234" spans="1:1">
      <c r="A234" s="5"/>
    </row>
    <row r="235" spans="1:1">
      <c r="A235" s="5"/>
    </row>
    <row r="236" spans="1:1">
      <c r="A236" s="5"/>
    </row>
    <row r="237" spans="1:1">
      <c r="A237" s="5"/>
    </row>
    <row r="238" spans="1:1">
      <c r="A238" s="5"/>
    </row>
    <row r="239" spans="1:1">
      <c r="A239" s="5"/>
    </row>
    <row r="240" spans="1:1">
      <c r="A240" s="5"/>
    </row>
    <row r="241" spans="1:1">
      <c r="A241" s="5"/>
    </row>
    <row r="242" spans="1:1">
      <c r="A242" s="5"/>
    </row>
    <row r="243" spans="1:1">
      <c r="A243" s="5"/>
    </row>
    <row r="244" spans="1:1">
      <c r="A244" s="5"/>
    </row>
    <row r="245" spans="1:1">
      <c r="A245" s="5"/>
    </row>
    <row r="246" spans="1:1">
      <c r="A246" s="5"/>
    </row>
    <row r="247" spans="1:1">
      <c r="A247" s="5"/>
    </row>
    <row r="248" spans="1:1">
      <c r="A248" s="5"/>
    </row>
    <row r="249" spans="1:1">
      <c r="A249" s="5"/>
    </row>
    <row r="250" spans="1:1">
      <c r="A250" s="5"/>
    </row>
    <row r="251" spans="1:1">
      <c r="A251" s="5"/>
    </row>
    <row r="252" spans="1:1">
      <c r="A252" s="5"/>
    </row>
    <row r="253" spans="1:1">
      <c r="A253" s="5"/>
    </row>
    <row r="254" spans="1:1">
      <c r="A254" s="5"/>
    </row>
    <row r="255" spans="1:1">
      <c r="A255" s="5"/>
    </row>
    <row r="256" spans="1:1">
      <c r="A256" s="5"/>
    </row>
    <row r="257" spans="1:1">
      <c r="A257" s="5"/>
    </row>
    <row r="258" spans="1:1">
      <c r="A258" s="5"/>
    </row>
    <row r="259" spans="1:1">
      <c r="A259" s="5"/>
    </row>
    <row r="260" spans="1:1">
      <c r="A260" s="5"/>
    </row>
    <row r="261" spans="1:1">
      <c r="A261" s="5"/>
    </row>
    <row r="262" spans="1:1">
      <c r="A262" s="5"/>
    </row>
    <row r="263" spans="1:1">
      <c r="A263" s="5"/>
    </row>
    <row r="264" spans="1:1">
      <c r="A264" s="5"/>
    </row>
    <row r="265" spans="1:1">
      <c r="A265" s="5"/>
    </row>
    <row r="266" spans="1:1">
      <c r="A266" s="5"/>
    </row>
    <row r="267" spans="1:1">
      <c r="A267" s="5"/>
    </row>
    <row r="268" spans="1:1">
      <c r="A268" s="5"/>
    </row>
    <row r="269" spans="1:1">
      <c r="A269" s="5"/>
    </row>
    <row r="270" spans="1:1">
      <c r="A270" s="5"/>
    </row>
    <row r="271" spans="1:1">
      <c r="A271" s="5"/>
    </row>
    <row r="272" spans="1:1">
      <c r="A272" s="5"/>
    </row>
    <row r="273" spans="1:1">
      <c r="A273" s="5"/>
    </row>
    <row r="274" spans="1:1">
      <c r="A274" s="5"/>
    </row>
    <row r="275" spans="1:1">
      <c r="A275" s="5"/>
    </row>
    <row r="276" spans="1:1">
      <c r="A276" s="5"/>
    </row>
    <row r="277" spans="1:1">
      <c r="A277" s="5"/>
    </row>
    <row r="278" spans="1:1">
      <c r="A278" s="5"/>
    </row>
    <row r="279" spans="1:1">
      <c r="A279" s="5"/>
    </row>
    <row r="280" spans="1:1">
      <c r="A280" s="5"/>
    </row>
    <row r="281" spans="1:1">
      <c r="A281" s="5"/>
    </row>
    <row r="282" spans="1:1">
      <c r="A282" s="5"/>
    </row>
    <row r="283" spans="1:1">
      <c r="A283" s="5"/>
    </row>
    <row r="284" spans="1:1">
      <c r="A284" s="5"/>
    </row>
    <row r="285" spans="1:1">
      <c r="A285" s="5"/>
    </row>
    <row r="286" spans="1:1">
      <c r="A286" s="5"/>
    </row>
    <row r="287" spans="1:1">
      <c r="A287" s="5"/>
    </row>
    <row r="288" spans="1:1">
      <c r="A288" s="5"/>
    </row>
    <row r="289" spans="1:1">
      <c r="A289" s="5"/>
    </row>
    <row r="290" spans="1:1">
      <c r="A290" s="5"/>
    </row>
    <row r="291" spans="1:1">
      <c r="A291" s="5"/>
    </row>
    <row r="292" spans="1:1">
      <c r="A292" s="5"/>
    </row>
    <row r="293" spans="1:1">
      <c r="A293" s="5"/>
    </row>
    <row r="294" spans="1:1">
      <c r="A294" s="5"/>
    </row>
    <row r="295" spans="1:1">
      <c r="A295" s="5"/>
    </row>
    <row r="296" spans="1:1">
      <c r="A296" s="5"/>
    </row>
    <row r="297" spans="1:1">
      <c r="A297" s="5"/>
    </row>
    <row r="298" spans="1:1">
      <c r="A298" s="5"/>
    </row>
    <row r="299" spans="1:1">
      <c r="A299" s="5"/>
    </row>
    <row r="300" spans="1:1">
      <c r="A300" s="5"/>
    </row>
    <row r="301" spans="1:1">
      <c r="A301" s="5"/>
    </row>
    <row r="302" spans="1:1">
      <c r="A302" s="5"/>
    </row>
    <row r="303" spans="1:1">
      <c r="A303" s="5"/>
    </row>
    <row r="304" spans="1:1">
      <c r="A304" s="5"/>
    </row>
    <row r="305" spans="1:1">
      <c r="A305" s="5"/>
    </row>
    <row r="306" spans="1:1">
      <c r="A306" s="5"/>
    </row>
    <row r="307" spans="1:1">
      <c r="A307" s="5"/>
    </row>
    <row r="308" spans="1:1">
      <c r="A308" s="5"/>
    </row>
    <row r="309" spans="1:1">
      <c r="A309" s="5"/>
    </row>
    <row r="310" spans="1:1">
      <c r="A310" s="5"/>
    </row>
    <row r="311" spans="1:1">
      <c r="A311" s="5"/>
    </row>
    <row r="312" spans="1:1">
      <c r="A312" s="5"/>
    </row>
    <row r="313" spans="1:1">
      <c r="A313" s="5"/>
    </row>
    <row r="314" spans="1:1">
      <c r="A314" s="5"/>
    </row>
    <row r="315" spans="1:1">
      <c r="A315" s="5"/>
    </row>
    <row r="316" spans="1:1">
      <c r="A316" s="5"/>
    </row>
    <row r="317" spans="1:1">
      <c r="A317" s="5"/>
    </row>
    <row r="318" spans="1:1">
      <c r="A318" s="5"/>
    </row>
    <row r="319" spans="1:1">
      <c r="A319" s="5"/>
    </row>
    <row r="320" spans="1:1">
      <c r="A320" s="5"/>
    </row>
    <row r="321" spans="1:1">
      <c r="A321" s="5"/>
    </row>
    <row r="322" spans="1:1">
      <c r="A322" s="5"/>
    </row>
    <row r="323" spans="1:1">
      <c r="A323" s="5"/>
    </row>
    <row r="324" spans="1:1">
      <c r="A324" s="5"/>
    </row>
    <row r="325" spans="1:1">
      <c r="A325" s="5"/>
    </row>
    <row r="326" spans="1:1">
      <c r="A326" s="5"/>
    </row>
    <row r="327" spans="1:1">
      <c r="A327" s="5"/>
    </row>
    <row r="328" spans="1:1">
      <c r="A328" s="5"/>
    </row>
    <row r="329" spans="1:1">
      <c r="A329" s="5"/>
    </row>
    <row r="330" spans="1:1">
      <c r="A330" s="5"/>
    </row>
  </sheetData>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59999389629810485"/>
  </sheetPr>
  <dimension ref="A1:DD330"/>
  <sheetViews>
    <sheetView zoomScale="85" zoomScaleNormal="85" workbookViewId="0">
      <pane xSplit="1" ySplit="6" topLeftCell="CM115" activePane="bottomRight" state="frozen"/>
      <selection pane="topRight"/>
      <selection pane="bottomLeft"/>
      <selection pane="bottomRight" activeCell="DD115" sqref="DD115"/>
    </sheetView>
  </sheetViews>
  <sheetFormatPr baseColWidth="10" defaultRowHeight="15"/>
  <cols>
    <col min="1" max="1" width="14.42578125" customWidth="1"/>
    <col min="2" max="2" width="12.7109375" customWidth="1"/>
    <col min="4" max="4" width="11.7109375" bestFit="1" customWidth="1"/>
    <col min="5" max="22" width="11.7109375" customWidth="1"/>
    <col min="55" max="97" width="11.140625" customWidth="1"/>
    <col min="102" max="104" width="11.28515625" customWidth="1"/>
    <col min="107" max="108" width="11" bestFit="1" customWidth="1"/>
    <col min="247" max="248" width="12.7109375" customWidth="1"/>
    <col min="250" max="250" width="11.7109375" bestFit="1" customWidth="1"/>
    <col min="251" max="268" width="11.7109375" customWidth="1"/>
    <col min="301" max="343" width="11.140625" customWidth="1"/>
    <col min="348" max="350" width="11.28515625" customWidth="1"/>
    <col min="503" max="504" width="12.7109375" customWidth="1"/>
    <col min="506" max="506" width="11.7109375" bestFit="1" customWidth="1"/>
    <col min="507" max="524" width="11.7109375" customWidth="1"/>
    <col min="557" max="599" width="11.140625" customWidth="1"/>
    <col min="604" max="606" width="11.28515625" customWidth="1"/>
    <col min="759" max="760" width="12.7109375" customWidth="1"/>
    <col min="762" max="762" width="11.7109375" bestFit="1" customWidth="1"/>
    <col min="763" max="780" width="11.7109375" customWidth="1"/>
    <col min="813" max="855" width="11.140625" customWidth="1"/>
    <col min="860" max="862" width="11.28515625" customWidth="1"/>
    <col min="1015" max="1016" width="12.7109375" customWidth="1"/>
    <col min="1018" max="1018" width="11.7109375" bestFit="1" customWidth="1"/>
    <col min="1019" max="1036" width="11.7109375" customWidth="1"/>
    <col min="1069" max="1111" width="11.140625" customWidth="1"/>
    <col min="1116" max="1118" width="11.28515625" customWidth="1"/>
    <col min="1271" max="1272" width="12.7109375" customWidth="1"/>
    <col min="1274" max="1274" width="11.7109375" bestFit="1" customWidth="1"/>
    <col min="1275" max="1292" width="11.7109375" customWidth="1"/>
    <col min="1325" max="1367" width="11.140625" customWidth="1"/>
    <col min="1372" max="1374" width="11.28515625" customWidth="1"/>
    <col min="1527" max="1528" width="12.7109375" customWidth="1"/>
    <col min="1530" max="1530" width="11.7109375" bestFit="1" customWidth="1"/>
    <col min="1531" max="1548" width="11.7109375" customWidth="1"/>
    <col min="1581" max="1623" width="11.140625" customWidth="1"/>
    <col min="1628" max="1630" width="11.28515625" customWidth="1"/>
    <col min="1783" max="1784" width="12.7109375" customWidth="1"/>
    <col min="1786" max="1786" width="11.7109375" bestFit="1" customWidth="1"/>
    <col min="1787" max="1804" width="11.7109375" customWidth="1"/>
    <col min="1837" max="1879" width="11.140625" customWidth="1"/>
    <col min="1884" max="1886" width="11.28515625" customWidth="1"/>
    <col min="2039" max="2040" width="12.7109375" customWidth="1"/>
    <col min="2042" max="2042" width="11.7109375" bestFit="1" customWidth="1"/>
    <col min="2043" max="2060" width="11.7109375" customWidth="1"/>
    <col min="2093" max="2135" width="11.140625" customWidth="1"/>
    <col min="2140" max="2142" width="11.28515625" customWidth="1"/>
    <col min="2295" max="2296" width="12.7109375" customWidth="1"/>
    <col min="2298" max="2298" width="11.7109375" bestFit="1" customWidth="1"/>
    <col min="2299" max="2316" width="11.7109375" customWidth="1"/>
    <col min="2349" max="2391" width="11.140625" customWidth="1"/>
    <col min="2396" max="2398" width="11.28515625" customWidth="1"/>
    <col min="2551" max="2552" width="12.7109375" customWidth="1"/>
    <col min="2554" max="2554" width="11.7109375" bestFit="1" customWidth="1"/>
    <col min="2555" max="2572" width="11.7109375" customWidth="1"/>
    <col min="2605" max="2647" width="11.140625" customWidth="1"/>
    <col min="2652" max="2654" width="11.28515625" customWidth="1"/>
    <col min="2807" max="2808" width="12.7109375" customWidth="1"/>
    <col min="2810" max="2810" width="11.7109375" bestFit="1" customWidth="1"/>
    <col min="2811" max="2828" width="11.7109375" customWidth="1"/>
    <col min="2861" max="2903" width="11.140625" customWidth="1"/>
    <col min="2908" max="2910" width="11.28515625" customWidth="1"/>
    <col min="3063" max="3064" width="12.7109375" customWidth="1"/>
    <col min="3066" max="3066" width="11.7109375" bestFit="1" customWidth="1"/>
    <col min="3067" max="3084" width="11.7109375" customWidth="1"/>
    <col min="3117" max="3159" width="11.140625" customWidth="1"/>
    <col min="3164" max="3166" width="11.28515625" customWidth="1"/>
    <col min="3319" max="3320" width="12.7109375" customWidth="1"/>
    <col min="3322" max="3322" width="11.7109375" bestFit="1" customWidth="1"/>
    <col min="3323" max="3340" width="11.7109375" customWidth="1"/>
    <col min="3373" max="3415" width="11.140625" customWidth="1"/>
    <col min="3420" max="3422" width="11.28515625" customWidth="1"/>
    <col min="3575" max="3576" width="12.7109375" customWidth="1"/>
    <col min="3578" max="3578" width="11.7109375" bestFit="1" customWidth="1"/>
    <col min="3579" max="3596" width="11.7109375" customWidth="1"/>
    <col min="3629" max="3671" width="11.140625" customWidth="1"/>
    <col min="3676" max="3678" width="11.28515625" customWidth="1"/>
    <col min="3831" max="3832" width="12.7109375" customWidth="1"/>
    <col min="3834" max="3834" width="11.7109375" bestFit="1" customWidth="1"/>
    <col min="3835" max="3852" width="11.7109375" customWidth="1"/>
    <col min="3885" max="3927" width="11.140625" customWidth="1"/>
    <col min="3932" max="3934" width="11.28515625" customWidth="1"/>
    <col min="4087" max="4088" width="12.7109375" customWidth="1"/>
    <col min="4090" max="4090" width="11.7109375" bestFit="1" customWidth="1"/>
    <col min="4091" max="4108" width="11.7109375" customWidth="1"/>
    <col min="4141" max="4183" width="11.140625" customWidth="1"/>
    <col min="4188" max="4190" width="11.28515625" customWidth="1"/>
    <col min="4343" max="4344" width="12.7109375" customWidth="1"/>
    <col min="4346" max="4346" width="11.7109375" bestFit="1" customWidth="1"/>
    <col min="4347" max="4364" width="11.7109375" customWidth="1"/>
    <col min="4397" max="4439" width="11.140625" customWidth="1"/>
    <col min="4444" max="4446" width="11.28515625" customWidth="1"/>
    <col min="4599" max="4600" width="12.7109375" customWidth="1"/>
    <col min="4602" max="4602" width="11.7109375" bestFit="1" customWidth="1"/>
    <col min="4603" max="4620" width="11.7109375" customWidth="1"/>
    <col min="4653" max="4695" width="11.140625" customWidth="1"/>
    <col min="4700" max="4702" width="11.28515625" customWidth="1"/>
    <col min="4855" max="4856" width="12.7109375" customWidth="1"/>
    <col min="4858" max="4858" width="11.7109375" bestFit="1" customWidth="1"/>
    <col min="4859" max="4876" width="11.7109375" customWidth="1"/>
    <col min="4909" max="4951" width="11.140625" customWidth="1"/>
    <col min="4956" max="4958" width="11.28515625" customWidth="1"/>
    <col min="5111" max="5112" width="12.7109375" customWidth="1"/>
    <col min="5114" max="5114" width="11.7109375" bestFit="1" customWidth="1"/>
    <col min="5115" max="5132" width="11.7109375" customWidth="1"/>
    <col min="5165" max="5207" width="11.140625" customWidth="1"/>
    <col min="5212" max="5214" width="11.28515625" customWidth="1"/>
    <col min="5367" max="5368" width="12.7109375" customWidth="1"/>
    <col min="5370" max="5370" width="11.7109375" bestFit="1" customWidth="1"/>
    <col min="5371" max="5388" width="11.7109375" customWidth="1"/>
    <col min="5421" max="5463" width="11.140625" customWidth="1"/>
    <col min="5468" max="5470" width="11.28515625" customWidth="1"/>
    <col min="5623" max="5624" width="12.7109375" customWidth="1"/>
    <col min="5626" max="5626" width="11.7109375" bestFit="1" customWidth="1"/>
    <col min="5627" max="5644" width="11.7109375" customWidth="1"/>
    <col min="5677" max="5719" width="11.140625" customWidth="1"/>
    <col min="5724" max="5726" width="11.28515625" customWidth="1"/>
    <col min="5879" max="5880" width="12.7109375" customWidth="1"/>
    <col min="5882" max="5882" width="11.7109375" bestFit="1" customWidth="1"/>
    <col min="5883" max="5900" width="11.7109375" customWidth="1"/>
    <col min="5933" max="5975" width="11.140625" customWidth="1"/>
    <col min="5980" max="5982" width="11.28515625" customWidth="1"/>
    <col min="6135" max="6136" width="12.7109375" customWidth="1"/>
    <col min="6138" max="6138" width="11.7109375" bestFit="1" customWidth="1"/>
    <col min="6139" max="6156" width="11.7109375" customWidth="1"/>
    <col min="6189" max="6231" width="11.140625" customWidth="1"/>
    <col min="6236" max="6238" width="11.28515625" customWidth="1"/>
    <col min="6391" max="6392" width="12.7109375" customWidth="1"/>
    <col min="6394" max="6394" width="11.7109375" bestFit="1" customWidth="1"/>
    <col min="6395" max="6412" width="11.7109375" customWidth="1"/>
    <col min="6445" max="6487" width="11.140625" customWidth="1"/>
    <col min="6492" max="6494" width="11.28515625" customWidth="1"/>
    <col min="6647" max="6648" width="12.7109375" customWidth="1"/>
    <col min="6650" max="6650" width="11.7109375" bestFit="1" customWidth="1"/>
    <col min="6651" max="6668" width="11.7109375" customWidth="1"/>
    <col min="6701" max="6743" width="11.140625" customWidth="1"/>
    <col min="6748" max="6750" width="11.28515625" customWidth="1"/>
    <col min="6903" max="6904" width="12.7109375" customWidth="1"/>
    <col min="6906" max="6906" width="11.7109375" bestFit="1" customWidth="1"/>
    <col min="6907" max="6924" width="11.7109375" customWidth="1"/>
    <col min="6957" max="6999" width="11.140625" customWidth="1"/>
    <col min="7004" max="7006" width="11.28515625" customWidth="1"/>
    <col min="7159" max="7160" width="12.7109375" customWidth="1"/>
    <col min="7162" max="7162" width="11.7109375" bestFit="1" customWidth="1"/>
    <col min="7163" max="7180" width="11.7109375" customWidth="1"/>
    <col min="7213" max="7255" width="11.140625" customWidth="1"/>
    <col min="7260" max="7262" width="11.28515625" customWidth="1"/>
    <col min="7415" max="7416" width="12.7109375" customWidth="1"/>
    <col min="7418" max="7418" width="11.7109375" bestFit="1" customWidth="1"/>
    <col min="7419" max="7436" width="11.7109375" customWidth="1"/>
    <col min="7469" max="7511" width="11.140625" customWidth="1"/>
    <col min="7516" max="7518" width="11.28515625" customWidth="1"/>
    <col min="7671" max="7672" width="12.7109375" customWidth="1"/>
    <col min="7674" max="7674" width="11.7109375" bestFit="1" customWidth="1"/>
    <col min="7675" max="7692" width="11.7109375" customWidth="1"/>
    <col min="7725" max="7767" width="11.140625" customWidth="1"/>
    <col min="7772" max="7774" width="11.28515625" customWidth="1"/>
    <col min="7927" max="7928" width="12.7109375" customWidth="1"/>
    <col min="7930" max="7930" width="11.7109375" bestFit="1" customWidth="1"/>
    <col min="7931" max="7948" width="11.7109375" customWidth="1"/>
    <col min="7981" max="8023" width="11.140625" customWidth="1"/>
    <col min="8028" max="8030" width="11.28515625" customWidth="1"/>
    <col min="8183" max="8184" width="12.7109375" customWidth="1"/>
    <col min="8186" max="8186" width="11.7109375" bestFit="1" customWidth="1"/>
    <col min="8187" max="8204" width="11.7109375" customWidth="1"/>
    <col min="8237" max="8279" width="11.140625" customWidth="1"/>
    <col min="8284" max="8286" width="11.28515625" customWidth="1"/>
    <col min="8439" max="8440" width="12.7109375" customWidth="1"/>
    <col min="8442" max="8442" width="11.7109375" bestFit="1" customWidth="1"/>
    <col min="8443" max="8460" width="11.7109375" customWidth="1"/>
    <col min="8493" max="8535" width="11.140625" customWidth="1"/>
    <col min="8540" max="8542" width="11.28515625" customWidth="1"/>
    <col min="8695" max="8696" width="12.7109375" customWidth="1"/>
    <col min="8698" max="8698" width="11.7109375" bestFit="1" customWidth="1"/>
    <col min="8699" max="8716" width="11.7109375" customWidth="1"/>
    <col min="8749" max="8791" width="11.140625" customWidth="1"/>
    <col min="8796" max="8798" width="11.28515625" customWidth="1"/>
    <col min="8951" max="8952" width="12.7109375" customWidth="1"/>
    <col min="8954" max="8954" width="11.7109375" bestFit="1" customWidth="1"/>
    <col min="8955" max="8972" width="11.7109375" customWidth="1"/>
    <col min="9005" max="9047" width="11.140625" customWidth="1"/>
    <col min="9052" max="9054" width="11.28515625" customWidth="1"/>
    <col min="9207" max="9208" width="12.7109375" customWidth="1"/>
    <col min="9210" max="9210" width="11.7109375" bestFit="1" customWidth="1"/>
    <col min="9211" max="9228" width="11.7109375" customWidth="1"/>
    <col min="9261" max="9303" width="11.140625" customWidth="1"/>
    <col min="9308" max="9310" width="11.28515625" customWidth="1"/>
    <col min="9463" max="9464" width="12.7109375" customWidth="1"/>
    <col min="9466" max="9466" width="11.7109375" bestFit="1" customWidth="1"/>
    <col min="9467" max="9484" width="11.7109375" customWidth="1"/>
    <col min="9517" max="9559" width="11.140625" customWidth="1"/>
    <col min="9564" max="9566" width="11.28515625" customWidth="1"/>
    <col min="9719" max="9720" width="12.7109375" customWidth="1"/>
    <col min="9722" max="9722" width="11.7109375" bestFit="1" customWidth="1"/>
    <col min="9723" max="9740" width="11.7109375" customWidth="1"/>
    <col min="9773" max="9815" width="11.140625" customWidth="1"/>
    <col min="9820" max="9822" width="11.28515625" customWidth="1"/>
    <col min="9975" max="9976" width="12.7109375" customWidth="1"/>
    <col min="9978" max="9978" width="11.7109375" bestFit="1" customWidth="1"/>
    <col min="9979" max="9996" width="11.7109375" customWidth="1"/>
    <col min="10029" max="10071" width="11.140625" customWidth="1"/>
    <col min="10076" max="10078" width="11.28515625" customWidth="1"/>
    <col min="10231" max="10232" width="12.7109375" customWidth="1"/>
    <col min="10234" max="10234" width="11.7109375" bestFit="1" customWidth="1"/>
    <col min="10235" max="10252" width="11.7109375" customWidth="1"/>
    <col min="10285" max="10327" width="11.140625" customWidth="1"/>
    <col min="10332" max="10334" width="11.28515625" customWidth="1"/>
    <col min="10487" max="10488" width="12.7109375" customWidth="1"/>
    <col min="10490" max="10490" width="11.7109375" bestFit="1" customWidth="1"/>
    <col min="10491" max="10508" width="11.7109375" customWidth="1"/>
    <col min="10541" max="10583" width="11.140625" customWidth="1"/>
    <col min="10588" max="10590" width="11.28515625" customWidth="1"/>
    <col min="10743" max="10744" width="12.7109375" customWidth="1"/>
    <col min="10746" max="10746" width="11.7109375" bestFit="1" customWidth="1"/>
    <col min="10747" max="10764" width="11.7109375" customWidth="1"/>
    <col min="10797" max="10839" width="11.140625" customWidth="1"/>
    <col min="10844" max="10846" width="11.28515625" customWidth="1"/>
    <col min="10999" max="11000" width="12.7109375" customWidth="1"/>
    <col min="11002" max="11002" width="11.7109375" bestFit="1" customWidth="1"/>
    <col min="11003" max="11020" width="11.7109375" customWidth="1"/>
    <col min="11053" max="11095" width="11.140625" customWidth="1"/>
    <col min="11100" max="11102" width="11.28515625" customWidth="1"/>
    <col min="11255" max="11256" width="12.7109375" customWidth="1"/>
    <col min="11258" max="11258" width="11.7109375" bestFit="1" customWidth="1"/>
    <col min="11259" max="11276" width="11.7109375" customWidth="1"/>
    <col min="11309" max="11351" width="11.140625" customWidth="1"/>
    <col min="11356" max="11358" width="11.28515625" customWidth="1"/>
    <col min="11511" max="11512" width="12.7109375" customWidth="1"/>
    <col min="11514" max="11514" width="11.7109375" bestFit="1" customWidth="1"/>
    <col min="11515" max="11532" width="11.7109375" customWidth="1"/>
    <col min="11565" max="11607" width="11.140625" customWidth="1"/>
    <col min="11612" max="11614" width="11.28515625" customWidth="1"/>
    <col min="11767" max="11768" width="12.7109375" customWidth="1"/>
    <col min="11770" max="11770" width="11.7109375" bestFit="1" customWidth="1"/>
    <col min="11771" max="11788" width="11.7109375" customWidth="1"/>
    <col min="11821" max="11863" width="11.140625" customWidth="1"/>
    <col min="11868" max="11870" width="11.28515625" customWidth="1"/>
    <col min="12023" max="12024" width="12.7109375" customWidth="1"/>
    <col min="12026" max="12026" width="11.7109375" bestFit="1" customWidth="1"/>
    <col min="12027" max="12044" width="11.7109375" customWidth="1"/>
    <col min="12077" max="12119" width="11.140625" customWidth="1"/>
    <col min="12124" max="12126" width="11.28515625" customWidth="1"/>
    <col min="12279" max="12280" width="12.7109375" customWidth="1"/>
    <col min="12282" max="12282" width="11.7109375" bestFit="1" customWidth="1"/>
    <col min="12283" max="12300" width="11.7109375" customWidth="1"/>
    <col min="12333" max="12375" width="11.140625" customWidth="1"/>
    <col min="12380" max="12382" width="11.28515625" customWidth="1"/>
    <col min="12535" max="12536" width="12.7109375" customWidth="1"/>
    <col min="12538" max="12538" width="11.7109375" bestFit="1" customWidth="1"/>
    <col min="12539" max="12556" width="11.7109375" customWidth="1"/>
    <col min="12589" max="12631" width="11.140625" customWidth="1"/>
    <col min="12636" max="12638" width="11.28515625" customWidth="1"/>
    <col min="12791" max="12792" width="12.7109375" customWidth="1"/>
    <col min="12794" max="12794" width="11.7109375" bestFit="1" customWidth="1"/>
    <col min="12795" max="12812" width="11.7109375" customWidth="1"/>
    <col min="12845" max="12887" width="11.140625" customWidth="1"/>
    <col min="12892" max="12894" width="11.28515625" customWidth="1"/>
    <col min="13047" max="13048" width="12.7109375" customWidth="1"/>
    <col min="13050" max="13050" width="11.7109375" bestFit="1" customWidth="1"/>
    <col min="13051" max="13068" width="11.7109375" customWidth="1"/>
    <col min="13101" max="13143" width="11.140625" customWidth="1"/>
    <col min="13148" max="13150" width="11.28515625" customWidth="1"/>
    <col min="13303" max="13304" width="12.7109375" customWidth="1"/>
    <col min="13306" max="13306" width="11.7109375" bestFit="1" customWidth="1"/>
    <col min="13307" max="13324" width="11.7109375" customWidth="1"/>
    <col min="13357" max="13399" width="11.140625" customWidth="1"/>
    <col min="13404" max="13406" width="11.28515625" customWidth="1"/>
    <col min="13559" max="13560" width="12.7109375" customWidth="1"/>
    <col min="13562" max="13562" width="11.7109375" bestFit="1" customWidth="1"/>
    <col min="13563" max="13580" width="11.7109375" customWidth="1"/>
    <col min="13613" max="13655" width="11.140625" customWidth="1"/>
    <col min="13660" max="13662" width="11.28515625" customWidth="1"/>
    <col min="13815" max="13816" width="12.7109375" customWidth="1"/>
    <col min="13818" max="13818" width="11.7109375" bestFit="1" customWidth="1"/>
    <col min="13819" max="13836" width="11.7109375" customWidth="1"/>
    <col min="13869" max="13911" width="11.140625" customWidth="1"/>
    <col min="13916" max="13918" width="11.28515625" customWidth="1"/>
    <col min="14071" max="14072" width="12.7109375" customWidth="1"/>
    <col min="14074" max="14074" width="11.7109375" bestFit="1" customWidth="1"/>
    <col min="14075" max="14092" width="11.7109375" customWidth="1"/>
    <col min="14125" max="14167" width="11.140625" customWidth="1"/>
    <col min="14172" max="14174" width="11.28515625" customWidth="1"/>
    <col min="14327" max="14328" width="12.7109375" customWidth="1"/>
    <col min="14330" max="14330" width="11.7109375" bestFit="1" customWidth="1"/>
    <col min="14331" max="14348" width="11.7109375" customWidth="1"/>
    <col min="14381" max="14423" width="11.140625" customWidth="1"/>
    <col min="14428" max="14430" width="11.28515625" customWidth="1"/>
    <col min="14583" max="14584" width="12.7109375" customWidth="1"/>
    <col min="14586" max="14586" width="11.7109375" bestFit="1" customWidth="1"/>
    <col min="14587" max="14604" width="11.7109375" customWidth="1"/>
    <col min="14637" max="14679" width="11.140625" customWidth="1"/>
    <col min="14684" max="14686" width="11.28515625" customWidth="1"/>
    <col min="14839" max="14840" width="12.7109375" customWidth="1"/>
    <col min="14842" max="14842" width="11.7109375" bestFit="1" customWidth="1"/>
    <col min="14843" max="14860" width="11.7109375" customWidth="1"/>
    <col min="14893" max="14935" width="11.140625" customWidth="1"/>
    <col min="14940" max="14942" width="11.28515625" customWidth="1"/>
    <col min="15095" max="15096" width="12.7109375" customWidth="1"/>
    <col min="15098" max="15098" width="11.7109375" bestFit="1" customWidth="1"/>
    <col min="15099" max="15116" width="11.7109375" customWidth="1"/>
    <col min="15149" max="15191" width="11.140625" customWidth="1"/>
    <col min="15196" max="15198" width="11.28515625" customWidth="1"/>
    <col min="15351" max="15352" width="12.7109375" customWidth="1"/>
    <col min="15354" max="15354" width="11.7109375" bestFit="1" customWidth="1"/>
    <col min="15355" max="15372" width="11.7109375" customWidth="1"/>
    <col min="15405" max="15447" width="11.140625" customWidth="1"/>
    <col min="15452" max="15454" width="11.28515625" customWidth="1"/>
    <col min="15607" max="15608" width="12.7109375" customWidth="1"/>
    <col min="15610" max="15610" width="11.7109375" bestFit="1" customWidth="1"/>
    <col min="15611" max="15628" width="11.7109375" customWidth="1"/>
    <col min="15661" max="15703" width="11.140625" customWidth="1"/>
    <col min="15708" max="15710" width="11.28515625" customWidth="1"/>
    <col min="15863" max="15864" width="12.7109375" customWidth="1"/>
    <col min="15866" max="15866" width="11.7109375" bestFit="1" customWidth="1"/>
    <col min="15867" max="15884" width="11.7109375" customWidth="1"/>
    <col min="15917" max="15959" width="11.140625" customWidth="1"/>
    <col min="15964" max="15966" width="11.28515625" customWidth="1"/>
    <col min="16119" max="16120" width="12.7109375" customWidth="1"/>
    <col min="16122" max="16122" width="11.7109375" bestFit="1" customWidth="1"/>
    <col min="16123" max="16140" width="11.7109375" customWidth="1"/>
    <col min="16173" max="16215" width="11.140625" customWidth="1"/>
    <col min="16220" max="16222" width="11.28515625" customWidth="1"/>
  </cols>
  <sheetData>
    <row r="1" spans="1:108" ht="40.5" customHeight="1">
      <c r="A1" t="s">
        <v>0</v>
      </c>
      <c r="B1" s="6" t="s">
        <v>1</v>
      </c>
      <c r="C1" s="6" t="s">
        <v>121</v>
      </c>
      <c r="D1" s="6" t="s">
        <v>122</v>
      </c>
      <c r="E1" s="6" t="s">
        <v>634</v>
      </c>
      <c r="F1" s="6" t="s">
        <v>686</v>
      </c>
      <c r="G1" s="6" t="s">
        <v>394</v>
      </c>
      <c r="H1" s="6" t="s">
        <v>397</v>
      </c>
      <c r="I1" s="6" t="s">
        <v>395</v>
      </c>
      <c r="J1" s="6" t="s">
        <v>398</v>
      </c>
      <c r="K1" s="6" t="s">
        <v>396</v>
      </c>
      <c r="L1" s="6" t="s">
        <v>399</v>
      </c>
      <c r="M1" s="6" t="s">
        <v>383</v>
      </c>
      <c r="N1" s="6" t="s">
        <v>384</v>
      </c>
      <c r="O1" s="6" t="s">
        <v>392</v>
      </c>
      <c r="P1" s="6" t="s">
        <v>393</v>
      </c>
      <c r="Q1" s="6" t="s">
        <v>474</v>
      </c>
      <c r="R1" s="6" t="s">
        <v>475</v>
      </c>
      <c r="S1" s="6" t="s">
        <v>476</v>
      </c>
      <c r="T1" s="6" t="s">
        <v>477</v>
      </c>
      <c r="U1" s="6" t="s">
        <v>204</v>
      </c>
      <c r="V1" s="6" t="s">
        <v>205</v>
      </c>
      <c r="W1" s="6" t="s">
        <v>390</v>
      </c>
      <c r="X1" s="6" t="s">
        <v>391</v>
      </c>
      <c r="Y1" s="6" t="s">
        <v>123</v>
      </c>
      <c r="Z1" s="6" t="s">
        <v>180</v>
      </c>
      <c r="AA1" s="6" t="s">
        <v>187</v>
      </c>
      <c r="AB1" s="6" t="s">
        <v>124</v>
      </c>
      <c r="AC1" s="6" t="s">
        <v>125</v>
      </c>
      <c r="AD1" s="6" t="s">
        <v>208</v>
      </c>
      <c r="AE1" s="6" t="s">
        <v>209</v>
      </c>
      <c r="AF1" s="6" t="s">
        <v>210</v>
      </c>
      <c r="AG1" s="6" t="s">
        <v>211</v>
      </c>
      <c r="AH1" s="6" t="s">
        <v>212</v>
      </c>
      <c r="AI1" s="6" t="s">
        <v>213</v>
      </c>
      <c r="AJ1" s="6" t="s">
        <v>126</v>
      </c>
      <c r="AK1" s="6" t="s">
        <v>508</v>
      </c>
      <c r="AL1" s="6" t="s">
        <v>128</v>
      </c>
      <c r="AM1" s="6" t="s">
        <v>129</v>
      </c>
      <c r="AN1" s="6" t="s">
        <v>385</v>
      </c>
      <c r="AO1" s="6" t="s">
        <v>130</v>
      </c>
      <c r="AP1" s="6" t="s">
        <v>509</v>
      </c>
      <c r="AQ1" s="6" t="s">
        <v>131</v>
      </c>
      <c r="AR1" s="6" t="s">
        <v>687</v>
      </c>
      <c r="AS1" s="6" t="s">
        <v>133</v>
      </c>
      <c r="AT1" s="6" t="s">
        <v>289</v>
      </c>
      <c r="AU1" s="6" t="s">
        <v>2</v>
      </c>
      <c r="AV1" s="6" t="s">
        <v>478</v>
      </c>
      <c r="AW1" s="6" t="s">
        <v>206</v>
      </c>
      <c r="AX1" s="6" t="s">
        <v>528</v>
      </c>
      <c r="AY1" s="6" t="s">
        <v>529</v>
      </c>
      <c r="AZ1" s="6" t="s">
        <v>530</v>
      </c>
      <c r="BA1" s="6" t="s">
        <v>531</v>
      </c>
      <c r="BB1" s="6" t="s">
        <v>480</v>
      </c>
      <c r="BC1" s="6" t="s">
        <v>481</v>
      </c>
      <c r="BD1" s="6" t="s">
        <v>482</v>
      </c>
      <c r="BE1" s="6" t="s">
        <v>483</v>
      </c>
      <c r="BF1" s="6" t="s">
        <v>291</v>
      </c>
      <c r="BG1" s="6" t="s">
        <v>323</v>
      </c>
      <c r="BH1" s="6" t="s">
        <v>484</v>
      </c>
      <c r="BI1" s="6" t="s">
        <v>485</v>
      </c>
      <c r="BJ1" s="6" t="s">
        <v>324</v>
      </c>
      <c r="BK1" s="6" t="s">
        <v>325</v>
      </c>
      <c r="BL1" s="6" t="s">
        <v>486</v>
      </c>
      <c r="BM1" s="6" t="s">
        <v>487</v>
      </c>
      <c r="BN1" s="6" t="s">
        <v>532</v>
      </c>
      <c r="BO1" s="6" t="s">
        <v>533</v>
      </c>
      <c r="BP1" s="6" t="s">
        <v>534</v>
      </c>
      <c r="BQ1" s="6" t="s">
        <v>535</v>
      </c>
      <c r="BR1" s="6" t="s">
        <v>488</v>
      </c>
      <c r="BS1" s="6" t="s">
        <v>489</v>
      </c>
      <c r="BT1" s="6" t="s">
        <v>490</v>
      </c>
      <c r="BU1" s="6" t="s">
        <v>491</v>
      </c>
      <c r="BV1" s="6" t="s">
        <v>496</v>
      </c>
      <c r="BW1" s="6" t="s">
        <v>497</v>
      </c>
      <c r="BX1" s="6" t="s">
        <v>498</v>
      </c>
      <c r="BY1" s="6" t="s">
        <v>499</v>
      </c>
      <c r="BZ1" s="6" t="s">
        <v>492</v>
      </c>
      <c r="CA1" s="6" t="s">
        <v>493</v>
      </c>
      <c r="CB1" s="6" t="s">
        <v>494</v>
      </c>
      <c r="CC1" s="6" t="s">
        <v>495</v>
      </c>
      <c r="CD1" s="6" t="s">
        <v>536</v>
      </c>
      <c r="CE1" s="6" t="s">
        <v>537</v>
      </c>
      <c r="CF1" s="6" t="s">
        <v>538</v>
      </c>
      <c r="CG1" s="6" t="s">
        <v>539</v>
      </c>
      <c r="CH1" s="6" t="s">
        <v>540</v>
      </c>
      <c r="CI1" s="6" t="s">
        <v>541</v>
      </c>
      <c r="CJ1" s="6" t="s">
        <v>542</v>
      </c>
      <c r="CK1" s="6" t="s">
        <v>543</v>
      </c>
      <c r="CL1" s="6" t="s">
        <v>500</v>
      </c>
      <c r="CM1" s="6" t="s">
        <v>501</v>
      </c>
      <c r="CN1" s="6" t="s">
        <v>502</v>
      </c>
      <c r="CO1" s="6" t="s">
        <v>503</v>
      </c>
      <c r="CP1" s="6" t="s">
        <v>504</v>
      </c>
      <c r="CQ1" s="6" t="s">
        <v>505</v>
      </c>
      <c r="CR1" s="6" t="s">
        <v>506</v>
      </c>
      <c r="CS1" s="6" t="s">
        <v>507</v>
      </c>
      <c r="CT1" s="6" t="s">
        <v>267</v>
      </c>
      <c r="CU1" s="6" t="s">
        <v>268</v>
      </c>
      <c r="CV1" s="6" t="s">
        <v>269</v>
      </c>
      <c r="CW1" s="6" t="s">
        <v>270</v>
      </c>
      <c r="CX1" s="6" t="s">
        <v>552</v>
      </c>
      <c r="CY1" s="6" t="s">
        <v>553</v>
      </c>
      <c r="CZ1" s="6" t="s">
        <v>554</v>
      </c>
      <c r="DA1" s="6" t="s">
        <v>662</v>
      </c>
      <c r="DB1" s="6" t="s">
        <v>660</v>
      </c>
      <c r="DC1" s="6" t="s">
        <v>688</v>
      </c>
      <c r="DD1" s="6" t="s">
        <v>677</v>
      </c>
    </row>
    <row r="2" spans="1:108" s="150" customFormat="1">
      <c r="A2" s="155" t="s">
        <v>3</v>
      </c>
      <c r="B2" s="150" t="s">
        <v>635</v>
      </c>
      <c r="C2" s="150" t="s">
        <v>635</v>
      </c>
      <c r="D2" s="150" t="s">
        <v>635</v>
      </c>
      <c r="E2" s="150" t="s">
        <v>635</v>
      </c>
      <c r="F2" s="150" t="s">
        <v>635</v>
      </c>
      <c r="G2" s="150" t="s">
        <v>635</v>
      </c>
      <c r="H2" s="150" t="s">
        <v>635</v>
      </c>
      <c r="I2" s="150" t="s">
        <v>635</v>
      </c>
      <c r="J2" s="150" t="s">
        <v>635</v>
      </c>
      <c r="K2" s="150" t="s">
        <v>635</v>
      </c>
      <c r="L2" s="150" t="s">
        <v>635</v>
      </c>
      <c r="M2" s="150" t="s">
        <v>635</v>
      </c>
      <c r="N2" s="150" t="s">
        <v>635</v>
      </c>
      <c r="O2" s="150" t="s">
        <v>635</v>
      </c>
      <c r="P2" s="150" t="s">
        <v>635</v>
      </c>
      <c r="Q2" s="150" t="s">
        <v>635</v>
      </c>
      <c r="R2" s="150" t="s">
        <v>635</v>
      </c>
      <c r="S2" s="150" t="s">
        <v>635</v>
      </c>
      <c r="T2" s="150" t="s">
        <v>635</v>
      </c>
      <c r="U2" s="150" t="s">
        <v>635</v>
      </c>
      <c r="V2" s="150" t="s">
        <v>635</v>
      </c>
      <c r="W2" s="150" t="s">
        <v>635</v>
      </c>
      <c r="X2" s="150" t="s">
        <v>635</v>
      </c>
      <c r="Y2" s="150" t="s">
        <v>635</v>
      </c>
      <c r="Z2" s="150" t="s">
        <v>635</v>
      </c>
      <c r="AA2" s="150" t="s">
        <v>179</v>
      </c>
      <c r="AB2" s="150" t="s">
        <v>6</v>
      </c>
      <c r="AC2" s="150" t="s">
        <v>6</v>
      </c>
      <c r="AD2" s="150" t="s">
        <v>6</v>
      </c>
      <c r="AE2" s="150" t="s">
        <v>6</v>
      </c>
      <c r="AF2" s="150" t="s">
        <v>6</v>
      </c>
      <c r="AG2" s="150" t="s">
        <v>6</v>
      </c>
      <c r="AH2" s="150" t="s">
        <v>6</v>
      </c>
      <c r="AI2" s="150" t="s">
        <v>6</v>
      </c>
      <c r="AJ2" s="150" t="s">
        <v>6</v>
      </c>
      <c r="AK2" s="150" t="s">
        <v>6</v>
      </c>
      <c r="AL2" s="150" t="s">
        <v>6</v>
      </c>
      <c r="AM2" s="150" t="s">
        <v>6</v>
      </c>
      <c r="AN2" s="150" t="s">
        <v>6</v>
      </c>
      <c r="AO2" s="150" t="s">
        <v>636</v>
      </c>
      <c r="AP2" s="150" t="s">
        <v>637</v>
      </c>
      <c r="AQ2" s="150" t="s">
        <v>6</v>
      </c>
      <c r="AR2" s="150" t="s">
        <v>6</v>
      </c>
      <c r="AS2" s="150" t="s">
        <v>661</v>
      </c>
      <c r="AT2" s="150" t="s">
        <v>5</v>
      </c>
      <c r="AU2" s="150" t="s">
        <v>6</v>
      </c>
      <c r="AV2" s="150" t="s">
        <v>6</v>
      </c>
      <c r="AW2" s="150" t="s">
        <v>6</v>
      </c>
      <c r="AX2" s="150" t="s">
        <v>6</v>
      </c>
      <c r="AY2" s="150" t="s">
        <v>6</v>
      </c>
      <c r="AZ2" s="150" t="s">
        <v>638</v>
      </c>
      <c r="BA2" s="150" t="s">
        <v>638</v>
      </c>
      <c r="BB2" s="150" t="s">
        <v>6</v>
      </c>
      <c r="BC2" s="150" t="s">
        <v>6</v>
      </c>
      <c r="BD2" s="150" t="s">
        <v>638</v>
      </c>
      <c r="BE2" s="150" t="s">
        <v>638</v>
      </c>
      <c r="BF2" s="150" t="s">
        <v>6</v>
      </c>
      <c r="BG2" s="150" t="s">
        <v>6</v>
      </c>
      <c r="BH2" s="150" t="s">
        <v>638</v>
      </c>
      <c r="BI2" s="150" t="s">
        <v>638</v>
      </c>
      <c r="BJ2" s="150" t="s">
        <v>6</v>
      </c>
      <c r="BK2" s="150" t="s">
        <v>6</v>
      </c>
      <c r="BL2" s="150" t="s">
        <v>638</v>
      </c>
      <c r="BM2" s="150" t="s">
        <v>638</v>
      </c>
      <c r="BN2" s="150" t="s">
        <v>6</v>
      </c>
      <c r="BO2" s="150" t="s">
        <v>6</v>
      </c>
      <c r="BP2" s="150" t="s">
        <v>638</v>
      </c>
      <c r="BQ2" s="150" t="s">
        <v>638</v>
      </c>
      <c r="BR2" s="150" t="s">
        <v>6</v>
      </c>
      <c r="BS2" s="150" t="s">
        <v>6</v>
      </c>
      <c r="BT2" s="150" t="s">
        <v>638</v>
      </c>
      <c r="BU2" s="150" t="s">
        <v>638</v>
      </c>
      <c r="BV2" s="150" t="s">
        <v>6</v>
      </c>
      <c r="BW2" s="150" t="s">
        <v>6</v>
      </c>
      <c r="BX2" s="150" t="s">
        <v>638</v>
      </c>
      <c r="BY2" s="150" t="s">
        <v>638</v>
      </c>
      <c r="BZ2" s="150" t="s">
        <v>6</v>
      </c>
      <c r="CA2" s="150" t="s">
        <v>6</v>
      </c>
      <c r="CB2" s="150" t="s">
        <v>638</v>
      </c>
      <c r="CC2" s="150" t="s">
        <v>638</v>
      </c>
      <c r="CD2" s="150" t="s">
        <v>6</v>
      </c>
      <c r="CE2" s="150" t="s">
        <v>6</v>
      </c>
      <c r="CF2" s="150" t="s">
        <v>638</v>
      </c>
      <c r="CG2" s="150" t="s">
        <v>638</v>
      </c>
      <c r="CH2" s="150" t="s">
        <v>6</v>
      </c>
      <c r="CI2" s="150" t="s">
        <v>6</v>
      </c>
      <c r="CJ2" s="150" t="s">
        <v>638</v>
      </c>
      <c r="CK2" s="150" t="s">
        <v>638</v>
      </c>
      <c r="CL2" s="150" t="s">
        <v>639</v>
      </c>
      <c r="CM2" s="150" t="s">
        <v>639</v>
      </c>
      <c r="CN2" s="150" t="s">
        <v>639</v>
      </c>
      <c r="CO2" s="150" t="s">
        <v>639</v>
      </c>
      <c r="CP2" s="150" t="s">
        <v>640</v>
      </c>
      <c r="CQ2" s="150" t="s">
        <v>640</v>
      </c>
      <c r="CR2" s="150" t="s">
        <v>640</v>
      </c>
      <c r="CS2" s="150" t="s">
        <v>640</v>
      </c>
      <c r="CT2" s="150" t="s">
        <v>639</v>
      </c>
      <c r="CU2" s="150" t="s">
        <v>639</v>
      </c>
      <c r="CV2" s="150" t="s">
        <v>640</v>
      </c>
      <c r="CW2" s="150" t="s">
        <v>640</v>
      </c>
      <c r="CX2" s="150" t="s">
        <v>639</v>
      </c>
      <c r="CY2" s="150" t="s">
        <v>639</v>
      </c>
      <c r="CZ2" s="150" t="s">
        <v>277</v>
      </c>
      <c r="DA2" s="150" t="s">
        <v>5</v>
      </c>
      <c r="DB2" s="150" t="s">
        <v>5</v>
      </c>
      <c r="DC2" s="150" t="s">
        <v>5</v>
      </c>
      <c r="DD2" s="150" t="s">
        <v>5</v>
      </c>
    </row>
    <row r="3" spans="1:108" s="150" customFormat="1">
      <c r="A3" s="155" t="s">
        <v>7</v>
      </c>
      <c r="B3" s="150" t="s">
        <v>134</v>
      </c>
      <c r="C3" s="151" t="s">
        <v>641</v>
      </c>
      <c r="D3" s="150" t="s">
        <v>134</v>
      </c>
      <c r="E3" s="150" t="s">
        <v>134</v>
      </c>
      <c r="F3" s="151" t="s">
        <v>641</v>
      </c>
      <c r="G3" s="150" t="s">
        <v>134</v>
      </c>
      <c r="H3" s="151" t="s">
        <v>641</v>
      </c>
      <c r="I3" s="150" t="s">
        <v>134</v>
      </c>
      <c r="J3" s="151" t="s">
        <v>641</v>
      </c>
      <c r="K3" s="150" t="s">
        <v>134</v>
      </c>
      <c r="L3" s="151" t="s">
        <v>641</v>
      </c>
      <c r="M3" s="150" t="s">
        <v>134</v>
      </c>
      <c r="N3" s="151" t="s">
        <v>641</v>
      </c>
      <c r="O3" s="150" t="s">
        <v>134</v>
      </c>
      <c r="P3" s="151" t="s">
        <v>641</v>
      </c>
      <c r="Q3" s="150" t="s">
        <v>134</v>
      </c>
      <c r="R3" s="151" t="s">
        <v>641</v>
      </c>
      <c r="S3" s="150" t="s">
        <v>134</v>
      </c>
      <c r="T3" s="151" t="s">
        <v>641</v>
      </c>
      <c r="U3" s="150" t="s">
        <v>134</v>
      </c>
      <c r="V3" s="151" t="s">
        <v>641</v>
      </c>
      <c r="W3" s="150" t="s">
        <v>134</v>
      </c>
      <c r="X3" s="151" t="s">
        <v>641</v>
      </c>
      <c r="Y3" s="150" t="s">
        <v>642</v>
      </c>
      <c r="Z3" s="150" t="s">
        <v>642</v>
      </c>
      <c r="AA3" s="150" t="s">
        <v>642</v>
      </c>
      <c r="AB3" s="152" t="s">
        <v>132</v>
      </c>
      <c r="AC3" s="151" t="s">
        <v>641</v>
      </c>
      <c r="AD3" s="152" t="s">
        <v>132</v>
      </c>
      <c r="AE3" s="151" t="s">
        <v>641</v>
      </c>
      <c r="AF3" s="152" t="s">
        <v>132</v>
      </c>
      <c r="AG3" s="151" t="s">
        <v>641</v>
      </c>
      <c r="AH3" s="152" t="s">
        <v>132</v>
      </c>
      <c r="AI3" s="151" t="s">
        <v>641</v>
      </c>
      <c r="AJ3" s="150" t="s">
        <v>8</v>
      </c>
      <c r="AK3" s="150" t="s">
        <v>8</v>
      </c>
      <c r="AL3" s="156" t="s">
        <v>643</v>
      </c>
      <c r="AM3" s="152" t="s">
        <v>644</v>
      </c>
      <c r="AN3" s="152" t="s">
        <v>644</v>
      </c>
      <c r="AO3" s="152" t="s">
        <v>644</v>
      </c>
      <c r="AP3" s="152" t="s">
        <v>644</v>
      </c>
      <c r="AQ3" s="152" t="s">
        <v>644</v>
      </c>
      <c r="AR3" s="151" t="s">
        <v>645</v>
      </c>
      <c r="AS3" s="152" t="s">
        <v>644</v>
      </c>
      <c r="AT3" s="151" t="s">
        <v>290</v>
      </c>
      <c r="AU3" s="151" t="s">
        <v>646</v>
      </c>
      <c r="AV3" s="151" t="s">
        <v>646</v>
      </c>
      <c r="AW3" s="151" t="s">
        <v>643</v>
      </c>
      <c r="AX3" s="151" t="s">
        <v>641</v>
      </c>
      <c r="AY3" s="151" t="s">
        <v>641</v>
      </c>
      <c r="AZ3" s="151" t="s">
        <v>641</v>
      </c>
      <c r="BA3" s="151" t="s">
        <v>641</v>
      </c>
      <c r="BB3" s="151" t="s">
        <v>134</v>
      </c>
      <c r="BC3" s="151" t="s">
        <v>641</v>
      </c>
      <c r="BD3" s="151" t="s">
        <v>641</v>
      </c>
      <c r="BE3" s="151" t="s">
        <v>641</v>
      </c>
      <c r="BF3" s="151" t="s">
        <v>641</v>
      </c>
      <c r="BG3" s="151" t="s">
        <v>641</v>
      </c>
      <c r="BH3" s="151" t="s">
        <v>641</v>
      </c>
      <c r="BI3" s="151" t="s">
        <v>641</v>
      </c>
      <c r="BJ3" s="151" t="s">
        <v>134</v>
      </c>
      <c r="BK3" s="151" t="s">
        <v>641</v>
      </c>
      <c r="BL3" s="151" t="s">
        <v>641</v>
      </c>
      <c r="BM3" s="151" t="s">
        <v>641</v>
      </c>
      <c r="BN3" s="151" t="s">
        <v>132</v>
      </c>
      <c r="BO3" s="151" t="s">
        <v>641</v>
      </c>
      <c r="BP3" s="151" t="s">
        <v>132</v>
      </c>
      <c r="BQ3" s="151" t="s">
        <v>641</v>
      </c>
      <c r="BR3" s="151" t="s">
        <v>132</v>
      </c>
      <c r="BS3" s="151" t="s">
        <v>641</v>
      </c>
      <c r="BT3" s="151" t="s">
        <v>132</v>
      </c>
      <c r="BU3" s="151" t="s">
        <v>641</v>
      </c>
      <c r="BV3" s="151" t="s">
        <v>132</v>
      </c>
      <c r="BW3" s="151" t="s">
        <v>641</v>
      </c>
      <c r="BX3" s="151" t="s">
        <v>132</v>
      </c>
      <c r="BY3" s="151" t="s">
        <v>641</v>
      </c>
      <c r="BZ3" s="151" t="s">
        <v>132</v>
      </c>
      <c r="CA3" s="151" t="s">
        <v>641</v>
      </c>
      <c r="CB3" s="151" t="s">
        <v>132</v>
      </c>
      <c r="CC3" s="151" t="s">
        <v>641</v>
      </c>
      <c r="CD3" s="151" t="s">
        <v>132</v>
      </c>
      <c r="CE3" s="151" t="s">
        <v>641</v>
      </c>
      <c r="CF3" s="151" t="s">
        <v>132</v>
      </c>
      <c r="CG3" s="151" t="s">
        <v>641</v>
      </c>
      <c r="CH3" s="151" t="s">
        <v>132</v>
      </c>
      <c r="CI3" s="151" t="s">
        <v>641</v>
      </c>
      <c r="CJ3" s="151" t="s">
        <v>132</v>
      </c>
      <c r="CK3" s="151" t="s">
        <v>641</v>
      </c>
      <c r="CL3" s="151" t="s">
        <v>134</v>
      </c>
      <c r="CM3" s="151" t="s">
        <v>641</v>
      </c>
      <c r="CN3" s="151" t="s">
        <v>134</v>
      </c>
      <c r="CO3" s="151" t="s">
        <v>641</v>
      </c>
      <c r="CP3" s="151" t="s">
        <v>134</v>
      </c>
      <c r="CQ3" s="151" t="s">
        <v>641</v>
      </c>
      <c r="CR3" s="151" t="s">
        <v>134</v>
      </c>
      <c r="CS3" s="151" t="s">
        <v>641</v>
      </c>
      <c r="CT3" s="151" t="s">
        <v>134</v>
      </c>
      <c r="CU3" s="151" t="s">
        <v>641</v>
      </c>
      <c r="CV3" s="151" t="s">
        <v>134</v>
      </c>
      <c r="CW3" s="151" t="s">
        <v>641</v>
      </c>
      <c r="CX3" s="151" t="s">
        <v>134</v>
      </c>
      <c r="CY3" s="151" t="s">
        <v>134</v>
      </c>
      <c r="CZ3" s="151" t="s">
        <v>641</v>
      </c>
      <c r="DA3" s="150" t="s">
        <v>134</v>
      </c>
      <c r="DB3" s="151" t="s">
        <v>641</v>
      </c>
      <c r="DC3" s="150" t="s">
        <v>134</v>
      </c>
      <c r="DD3" s="151" t="s">
        <v>641</v>
      </c>
    </row>
    <row r="4" spans="1:108" s="150" customFormat="1">
      <c r="A4" s="155" t="s">
        <v>118</v>
      </c>
      <c r="B4" s="150" t="s">
        <v>119</v>
      </c>
      <c r="D4" s="150" t="s">
        <v>119</v>
      </c>
      <c r="E4" s="150" t="s">
        <v>207</v>
      </c>
      <c r="G4" s="150" t="s">
        <v>207</v>
      </c>
      <c r="I4" s="150" t="s">
        <v>119</v>
      </c>
      <c r="K4" s="150" t="s">
        <v>119</v>
      </c>
      <c r="M4" s="150" t="s">
        <v>207</v>
      </c>
      <c r="O4" s="150" t="s">
        <v>119</v>
      </c>
      <c r="Q4" s="150" t="s">
        <v>119</v>
      </c>
      <c r="S4" s="150" t="s">
        <v>119</v>
      </c>
      <c r="U4" s="150" t="s">
        <v>119</v>
      </c>
      <c r="W4" s="150" t="s">
        <v>119</v>
      </c>
      <c r="Y4" s="150" t="s">
        <v>119</v>
      </c>
      <c r="Z4" s="150" t="s">
        <v>119</v>
      </c>
      <c r="AA4" s="150" t="s">
        <v>119</v>
      </c>
      <c r="AB4" s="150" t="s">
        <v>119</v>
      </c>
      <c r="AD4" s="150" t="s">
        <v>119</v>
      </c>
      <c r="AF4" s="150" t="s">
        <v>127</v>
      </c>
      <c r="AH4" s="150" t="s">
        <v>127</v>
      </c>
      <c r="AJ4" s="150" t="s">
        <v>127</v>
      </c>
      <c r="AK4" s="150" t="s">
        <v>119</v>
      </c>
      <c r="AL4" s="150" t="s">
        <v>119</v>
      </c>
      <c r="AM4" s="150" t="s">
        <v>119</v>
      </c>
      <c r="AN4" s="150" t="s">
        <v>119</v>
      </c>
      <c r="AO4" s="150" t="s">
        <v>119</v>
      </c>
      <c r="AP4" s="150" t="s">
        <v>119</v>
      </c>
      <c r="AQ4" s="150" t="s">
        <v>119</v>
      </c>
      <c r="AR4" s="150" t="s">
        <v>119</v>
      </c>
      <c r="AS4" s="150" t="s">
        <v>119</v>
      </c>
      <c r="AT4" s="150" t="s">
        <v>119</v>
      </c>
      <c r="AU4" s="150" t="s">
        <v>127</v>
      </c>
      <c r="AV4" s="150" t="s">
        <v>119</v>
      </c>
      <c r="AW4" s="150" t="s">
        <v>119</v>
      </c>
      <c r="AX4" s="150" t="s">
        <v>119</v>
      </c>
      <c r="AZ4" s="150" t="s">
        <v>119</v>
      </c>
      <c r="BB4" s="150" t="s">
        <v>119</v>
      </c>
      <c r="BD4" s="150" t="s">
        <v>119</v>
      </c>
      <c r="BF4" s="150" t="s">
        <v>119</v>
      </c>
      <c r="BH4" s="150" t="s">
        <v>119</v>
      </c>
      <c r="BJ4" s="150" t="s">
        <v>119</v>
      </c>
      <c r="BL4" s="150" t="s">
        <v>119</v>
      </c>
      <c r="BN4" s="150" t="s">
        <v>119</v>
      </c>
      <c r="BP4" s="150" t="s">
        <v>119</v>
      </c>
      <c r="BR4" s="150" t="s">
        <v>119</v>
      </c>
      <c r="BT4" s="150" t="s">
        <v>119</v>
      </c>
      <c r="BV4" s="150" t="s">
        <v>119</v>
      </c>
      <c r="BX4" s="150" t="s">
        <v>119</v>
      </c>
      <c r="BZ4" s="150" t="s">
        <v>119</v>
      </c>
      <c r="CB4" s="150" t="s">
        <v>119</v>
      </c>
      <c r="CD4" s="150" t="s">
        <v>119</v>
      </c>
      <c r="CF4" s="150" t="s">
        <v>119</v>
      </c>
      <c r="CH4" s="150" t="s">
        <v>119</v>
      </c>
      <c r="CJ4" s="150" t="s">
        <v>119</v>
      </c>
      <c r="CL4" s="150" t="s">
        <v>119</v>
      </c>
      <c r="CN4" s="150" t="s">
        <v>119</v>
      </c>
      <c r="CP4" s="150" t="s">
        <v>119</v>
      </c>
      <c r="CR4" s="150" t="s">
        <v>119</v>
      </c>
      <c r="CT4" s="150" t="s">
        <v>119</v>
      </c>
      <c r="CV4" s="150" t="s">
        <v>119</v>
      </c>
      <c r="CX4" s="150" t="s">
        <v>119</v>
      </c>
      <c r="CY4" s="150" t="s">
        <v>119</v>
      </c>
      <c r="DA4" s="150" t="s">
        <v>119</v>
      </c>
      <c r="DC4" s="150" t="s">
        <v>119</v>
      </c>
    </row>
    <row r="5" spans="1:108" s="150" customFormat="1">
      <c r="A5" s="155" t="s">
        <v>9</v>
      </c>
      <c r="B5" s="153">
        <v>42572</v>
      </c>
      <c r="C5" s="153">
        <v>42572</v>
      </c>
      <c r="D5" s="153">
        <v>42572</v>
      </c>
      <c r="E5" s="153">
        <v>42572</v>
      </c>
      <c r="F5" s="153">
        <v>42572</v>
      </c>
      <c r="G5" s="153">
        <v>42572</v>
      </c>
      <c r="H5" s="153">
        <v>42572</v>
      </c>
      <c r="I5" s="153">
        <v>42572</v>
      </c>
      <c r="J5" s="153">
        <v>42572</v>
      </c>
      <c r="K5" s="153">
        <v>42572</v>
      </c>
      <c r="L5" s="153">
        <v>42572</v>
      </c>
      <c r="M5" s="153">
        <v>42572</v>
      </c>
      <c r="N5" s="153">
        <v>42572</v>
      </c>
      <c r="O5" s="153">
        <v>42572</v>
      </c>
      <c r="P5" s="153">
        <v>42572</v>
      </c>
      <c r="Q5" s="153">
        <v>42572</v>
      </c>
      <c r="R5" s="153">
        <v>42572</v>
      </c>
      <c r="S5" s="153">
        <v>42572</v>
      </c>
      <c r="T5" s="153">
        <v>42572</v>
      </c>
      <c r="U5" s="153">
        <v>42572</v>
      </c>
      <c r="V5" s="153">
        <v>42572</v>
      </c>
      <c r="W5" s="153">
        <v>42572</v>
      </c>
      <c r="X5" s="153">
        <v>42572</v>
      </c>
      <c r="Y5" s="153">
        <v>42572</v>
      </c>
      <c r="Z5" s="153">
        <v>42572</v>
      </c>
      <c r="AA5" s="153">
        <v>42572</v>
      </c>
      <c r="AB5" s="153">
        <v>42572</v>
      </c>
      <c r="AC5" s="153">
        <v>42572</v>
      </c>
      <c r="AD5" s="153">
        <v>42572</v>
      </c>
      <c r="AE5" s="153">
        <v>42572</v>
      </c>
      <c r="AF5" s="153">
        <v>42572</v>
      </c>
      <c r="AG5" s="153">
        <v>42572</v>
      </c>
      <c r="AH5" s="153">
        <v>42572</v>
      </c>
      <c r="AI5" s="153">
        <v>42572</v>
      </c>
      <c r="AJ5" s="153">
        <v>42572</v>
      </c>
      <c r="AK5" s="153">
        <v>42572</v>
      </c>
      <c r="AL5" s="153">
        <v>42572</v>
      </c>
      <c r="AM5" s="153">
        <v>42572</v>
      </c>
      <c r="AN5" s="153">
        <v>42572</v>
      </c>
      <c r="AO5" s="153">
        <v>42572</v>
      </c>
      <c r="AP5" s="153">
        <v>42572</v>
      </c>
      <c r="AQ5" s="153">
        <v>42572</v>
      </c>
      <c r="AR5" s="153">
        <v>42572</v>
      </c>
      <c r="AS5" s="153">
        <v>42572</v>
      </c>
      <c r="AT5" s="153">
        <v>42572</v>
      </c>
      <c r="AU5" s="153">
        <v>42572</v>
      </c>
      <c r="AV5" s="153">
        <v>42572</v>
      </c>
      <c r="AW5" s="153">
        <v>42572</v>
      </c>
      <c r="AX5" s="153">
        <v>42572</v>
      </c>
      <c r="AY5" s="153">
        <v>42572</v>
      </c>
      <c r="AZ5" s="153">
        <v>42572</v>
      </c>
      <c r="BA5" s="153">
        <v>42572</v>
      </c>
      <c r="BB5" s="153">
        <v>42572</v>
      </c>
      <c r="BC5" s="153">
        <v>42572</v>
      </c>
      <c r="BD5" s="153">
        <v>42572</v>
      </c>
      <c r="BE5" s="153">
        <v>42572</v>
      </c>
      <c r="BF5" s="153">
        <v>42572</v>
      </c>
      <c r="BG5" s="153">
        <v>42572</v>
      </c>
      <c r="BH5" s="153">
        <v>42572</v>
      </c>
      <c r="BI5" s="153">
        <v>42572</v>
      </c>
      <c r="BJ5" s="153">
        <v>42572</v>
      </c>
      <c r="BK5" s="153">
        <v>42572</v>
      </c>
      <c r="BL5" s="153">
        <v>42572</v>
      </c>
      <c r="BM5" s="153">
        <v>42572</v>
      </c>
      <c r="BN5" s="153">
        <v>42572</v>
      </c>
      <c r="BO5" s="153">
        <v>42572</v>
      </c>
      <c r="BP5" s="153">
        <v>42572</v>
      </c>
      <c r="BQ5" s="153">
        <v>42572</v>
      </c>
      <c r="BR5" s="153">
        <v>42572</v>
      </c>
      <c r="BS5" s="153">
        <v>42572</v>
      </c>
      <c r="BT5" s="153">
        <v>42572</v>
      </c>
      <c r="BU5" s="153">
        <v>42572</v>
      </c>
      <c r="BV5" s="153">
        <v>42572</v>
      </c>
      <c r="BW5" s="153">
        <v>42572</v>
      </c>
      <c r="BX5" s="153">
        <v>42572</v>
      </c>
      <c r="BY5" s="153">
        <v>42572</v>
      </c>
      <c r="BZ5" s="153">
        <v>42572</v>
      </c>
      <c r="CA5" s="153">
        <v>42572</v>
      </c>
      <c r="CB5" s="153">
        <v>42572</v>
      </c>
      <c r="CC5" s="153">
        <v>42572</v>
      </c>
      <c r="CD5" s="153">
        <v>42572</v>
      </c>
      <c r="CE5" s="153">
        <v>42572</v>
      </c>
      <c r="CF5" s="153">
        <v>42572</v>
      </c>
      <c r="CG5" s="153">
        <v>42572</v>
      </c>
      <c r="CH5" s="153">
        <v>42572</v>
      </c>
      <c r="CI5" s="153">
        <v>42572</v>
      </c>
      <c r="CJ5" s="153">
        <v>42572</v>
      </c>
      <c r="CK5" s="153">
        <v>42572</v>
      </c>
      <c r="CL5" s="153">
        <v>42572</v>
      </c>
      <c r="CM5" s="153">
        <v>42572</v>
      </c>
      <c r="CN5" s="153">
        <v>42572</v>
      </c>
      <c r="CO5" s="153">
        <v>42572</v>
      </c>
      <c r="CP5" s="153">
        <v>42572</v>
      </c>
      <c r="CQ5" s="153">
        <v>42572</v>
      </c>
      <c r="CR5" s="153">
        <v>42572</v>
      </c>
      <c r="CS5" s="153">
        <v>42572</v>
      </c>
      <c r="CT5" s="153">
        <v>42572</v>
      </c>
      <c r="CU5" s="153">
        <v>42572</v>
      </c>
      <c r="CV5" s="153">
        <v>42572</v>
      </c>
      <c r="CW5" s="153">
        <v>42572</v>
      </c>
      <c r="CX5" s="153">
        <v>42572</v>
      </c>
      <c r="CY5" s="153">
        <v>42572</v>
      </c>
      <c r="CZ5" s="153">
        <v>42572</v>
      </c>
      <c r="DA5" s="153">
        <v>42572</v>
      </c>
      <c r="DB5" s="153">
        <v>42572</v>
      </c>
      <c r="DC5" s="153">
        <v>42572</v>
      </c>
      <c r="DD5" s="153">
        <v>42572</v>
      </c>
    </row>
    <row r="6" spans="1:108" s="150" customFormat="1">
      <c r="A6" s="155" t="s">
        <v>120</v>
      </c>
      <c r="B6" s="150" t="s">
        <v>681</v>
      </c>
      <c r="C6" s="150" t="s">
        <v>681</v>
      </c>
      <c r="D6" s="150" t="s">
        <v>681</v>
      </c>
      <c r="E6" s="150" t="s">
        <v>681</v>
      </c>
      <c r="F6" s="150" t="s">
        <v>681</v>
      </c>
      <c r="G6" s="150" t="s">
        <v>681</v>
      </c>
      <c r="H6" s="150" t="s">
        <v>681</v>
      </c>
      <c r="I6" s="150" t="s">
        <v>681</v>
      </c>
      <c r="J6" s="150" t="s">
        <v>681</v>
      </c>
      <c r="K6" s="150" t="s">
        <v>681</v>
      </c>
      <c r="L6" s="150" t="s">
        <v>681</v>
      </c>
      <c r="M6" s="150" t="s">
        <v>681</v>
      </c>
      <c r="N6" s="150" t="s">
        <v>681</v>
      </c>
      <c r="O6" s="150" t="s">
        <v>681</v>
      </c>
      <c r="P6" s="150" t="s">
        <v>681</v>
      </c>
      <c r="Q6" s="150" t="s">
        <v>681</v>
      </c>
      <c r="R6" s="150" t="s">
        <v>681</v>
      </c>
      <c r="S6" s="150" t="s">
        <v>681</v>
      </c>
      <c r="T6" s="150" t="s">
        <v>681</v>
      </c>
      <c r="U6" s="150" t="s">
        <v>681</v>
      </c>
      <c r="V6" s="150" t="s">
        <v>681</v>
      </c>
      <c r="W6" s="150" t="s">
        <v>681</v>
      </c>
      <c r="X6" s="150" t="s">
        <v>681</v>
      </c>
      <c r="Y6" s="150" t="s">
        <v>681</v>
      </c>
      <c r="Z6" s="150" t="s">
        <v>681</v>
      </c>
      <c r="AA6" s="150" t="s">
        <v>681</v>
      </c>
      <c r="AB6" s="150" t="s">
        <v>681</v>
      </c>
      <c r="AC6" s="150" t="s">
        <v>681</v>
      </c>
      <c r="AD6" s="150" t="s">
        <v>681</v>
      </c>
      <c r="AE6" s="150" t="s">
        <v>681</v>
      </c>
      <c r="AF6" s="150" t="s">
        <v>681</v>
      </c>
      <c r="AG6" s="150" t="s">
        <v>681</v>
      </c>
      <c r="AH6" s="150" t="s">
        <v>681</v>
      </c>
      <c r="AI6" s="150" t="s">
        <v>681</v>
      </c>
      <c r="AJ6" s="150" t="s">
        <v>681</v>
      </c>
      <c r="AK6" s="150" t="s">
        <v>681</v>
      </c>
      <c r="AL6" s="150" t="s">
        <v>681</v>
      </c>
      <c r="AM6" s="150" t="s">
        <v>681</v>
      </c>
      <c r="AN6" s="150" t="s">
        <v>681</v>
      </c>
      <c r="AO6" s="150" t="s">
        <v>681</v>
      </c>
      <c r="AP6" s="150" t="s">
        <v>681</v>
      </c>
      <c r="AQ6" s="150" t="s">
        <v>681</v>
      </c>
      <c r="AR6" s="150" t="s">
        <v>681</v>
      </c>
      <c r="AS6" s="150" t="s">
        <v>681</v>
      </c>
      <c r="AT6" s="150" t="s">
        <v>681</v>
      </c>
      <c r="AU6" s="150" t="s">
        <v>681</v>
      </c>
      <c r="AV6" s="150" t="s">
        <v>681</v>
      </c>
      <c r="AW6" s="150" t="s">
        <v>681</v>
      </c>
      <c r="AX6" s="150" t="s">
        <v>681</v>
      </c>
      <c r="AY6" s="150" t="s">
        <v>681</v>
      </c>
      <c r="AZ6" s="150" t="s">
        <v>681</v>
      </c>
      <c r="BA6" s="150" t="s">
        <v>681</v>
      </c>
      <c r="BB6" s="150" t="s">
        <v>681</v>
      </c>
      <c r="BC6" s="150" t="s">
        <v>681</v>
      </c>
      <c r="BD6" s="150" t="s">
        <v>681</v>
      </c>
      <c r="BE6" s="150" t="s">
        <v>681</v>
      </c>
      <c r="BF6" s="150" t="s">
        <v>681</v>
      </c>
      <c r="BG6" s="150" t="s">
        <v>681</v>
      </c>
      <c r="BH6" s="150" t="s">
        <v>681</v>
      </c>
      <c r="BI6" s="150" t="s">
        <v>681</v>
      </c>
      <c r="BJ6" s="150" t="s">
        <v>681</v>
      </c>
      <c r="BK6" s="150" t="s">
        <v>681</v>
      </c>
      <c r="BL6" s="150" t="s">
        <v>681</v>
      </c>
      <c r="BM6" s="150" t="s">
        <v>681</v>
      </c>
      <c r="BN6" s="150" t="s">
        <v>681</v>
      </c>
      <c r="BO6" s="150" t="s">
        <v>681</v>
      </c>
      <c r="BP6" s="150" t="s">
        <v>681</v>
      </c>
      <c r="BQ6" s="150" t="s">
        <v>681</v>
      </c>
      <c r="BR6" s="150" t="s">
        <v>681</v>
      </c>
      <c r="BS6" s="150" t="s">
        <v>681</v>
      </c>
      <c r="BT6" s="150" t="s">
        <v>681</v>
      </c>
      <c r="BU6" s="150" t="s">
        <v>681</v>
      </c>
      <c r="BV6" s="150" t="s">
        <v>681</v>
      </c>
      <c r="BW6" s="150" t="s">
        <v>681</v>
      </c>
      <c r="BX6" s="150" t="s">
        <v>681</v>
      </c>
      <c r="BY6" s="150" t="s">
        <v>681</v>
      </c>
      <c r="BZ6" s="150" t="s">
        <v>681</v>
      </c>
      <c r="CA6" s="150" t="s">
        <v>681</v>
      </c>
      <c r="CB6" s="150" t="s">
        <v>681</v>
      </c>
      <c r="CC6" s="150" t="s">
        <v>681</v>
      </c>
      <c r="CD6" s="150" t="s">
        <v>681</v>
      </c>
      <c r="CE6" s="150" t="s">
        <v>681</v>
      </c>
      <c r="CF6" s="150" t="s">
        <v>681</v>
      </c>
      <c r="CG6" s="150" t="s">
        <v>681</v>
      </c>
      <c r="CH6" s="150" t="s">
        <v>681</v>
      </c>
      <c r="CI6" s="150" t="s">
        <v>681</v>
      </c>
      <c r="CJ6" s="150" t="s">
        <v>681</v>
      </c>
      <c r="CK6" s="150" t="s">
        <v>681</v>
      </c>
      <c r="CL6" s="150" t="s">
        <v>681</v>
      </c>
      <c r="CM6" s="150" t="s">
        <v>681</v>
      </c>
      <c r="CN6" s="150" t="s">
        <v>681</v>
      </c>
      <c r="CO6" s="150" t="s">
        <v>681</v>
      </c>
      <c r="CP6" s="150" t="s">
        <v>681</v>
      </c>
      <c r="CQ6" s="150" t="s">
        <v>681</v>
      </c>
      <c r="CR6" s="150" t="s">
        <v>681</v>
      </c>
      <c r="CS6" s="150" t="s">
        <v>681</v>
      </c>
      <c r="CT6" s="150" t="s">
        <v>681</v>
      </c>
      <c r="CU6" s="150" t="s">
        <v>681</v>
      </c>
      <c r="CV6" s="150" t="s">
        <v>681</v>
      </c>
      <c r="CW6" s="150" t="s">
        <v>681</v>
      </c>
      <c r="CX6" s="150" t="s">
        <v>681</v>
      </c>
      <c r="CY6" s="150" t="s">
        <v>681</v>
      </c>
      <c r="CZ6" s="150" t="s">
        <v>681</v>
      </c>
      <c r="DA6" s="150" t="s">
        <v>681</v>
      </c>
      <c r="DB6" s="150" t="s">
        <v>681</v>
      </c>
      <c r="DC6" s="150" t="s">
        <v>681</v>
      </c>
      <c r="DD6" s="150" t="s">
        <v>681</v>
      </c>
    </row>
    <row r="7" spans="1:108">
      <c r="A7" t="s">
        <v>11</v>
      </c>
      <c r="B7" s="127">
        <v>6597579.2489999998</v>
      </c>
      <c r="C7" s="127">
        <v>6586781.2783833202</v>
      </c>
      <c r="D7" s="127">
        <v>226339.71212887642</v>
      </c>
      <c r="E7" s="127">
        <v>5008334.2719999999</v>
      </c>
      <c r="F7" s="127">
        <v>4792720.9772160798</v>
      </c>
      <c r="G7" s="127">
        <v>1552179.2080000001</v>
      </c>
      <c r="H7" s="127">
        <v>1662532.17243417</v>
      </c>
      <c r="I7" s="127">
        <v>1291807.047</v>
      </c>
      <c r="J7" s="127">
        <v>1368417.4264838099</v>
      </c>
      <c r="K7" s="127">
        <v>1070146.4374935217</v>
      </c>
      <c r="L7" s="127">
        <v>1170615.3014317199</v>
      </c>
      <c r="M7" s="127">
        <v>4305524.2725109598</v>
      </c>
      <c r="N7" s="127">
        <v>4575572.0850705104</v>
      </c>
      <c r="O7" s="127">
        <v>1066583.3481345801</v>
      </c>
      <c r="P7" s="127">
        <v>1332446.61945252</v>
      </c>
      <c r="Q7" s="127">
        <v>3225419.3604271272</v>
      </c>
      <c r="R7" s="127">
        <v>3283848.0744981999</v>
      </c>
      <c r="S7" s="127">
        <v>43344.688637084007</v>
      </c>
      <c r="T7" s="127">
        <v>49301.575624887897</v>
      </c>
      <c r="U7" s="127">
        <v>3302112.5611546701</v>
      </c>
      <c r="V7" s="127">
        <v>3327725.6836588401</v>
      </c>
      <c r="W7" s="127">
        <v>626397.4425</v>
      </c>
      <c r="X7" s="127">
        <v>608266.65748205199</v>
      </c>
      <c r="Y7" s="127">
        <v>28016.59788922318</v>
      </c>
      <c r="Z7" s="127">
        <v>340611.55776733521</v>
      </c>
      <c r="AA7" s="127">
        <v>-165.78504304656431</v>
      </c>
      <c r="AB7" s="127">
        <v>12.744152877074271</v>
      </c>
      <c r="AC7" s="127">
        <v>12.7401839717171</v>
      </c>
      <c r="AD7" s="127">
        <v>13.746713045356987</v>
      </c>
      <c r="AE7" s="127">
        <v>13.7307804243421</v>
      </c>
      <c r="AF7" s="127">
        <v>26.379027994509663</v>
      </c>
      <c r="AG7" s="127">
        <v>27.284282740589099</v>
      </c>
      <c r="AH7" s="127">
        <v>9.4291479737412107</v>
      </c>
      <c r="AI7" s="127">
        <v>9.2262319216995792</v>
      </c>
      <c r="AJ7" s="127">
        <v>25.3</v>
      </c>
      <c r="AK7" s="127">
        <v>19.25251641375964</v>
      </c>
      <c r="AL7" s="127">
        <v>0</v>
      </c>
      <c r="AM7" s="127">
        <v>99.905171929999995</v>
      </c>
      <c r="AN7" s="127">
        <v>186.85129032258101</v>
      </c>
      <c r="AO7" s="127">
        <v>0.64500000000000002</v>
      </c>
      <c r="AP7" s="127">
        <v>16.933333333333302</v>
      </c>
      <c r="AQ7" s="127">
        <v>97.759066943333295</v>
      </c>
      <c r="AR7" s="127">
        <v>66.340154007211865</v>
      </c>
      <c r="AS7" s="127">
        <v>7.8915625</v>
      </c>
      <c r="AT7" s="127">
        <v>7.8266666666666671</v>
      </c>
      <c r="AU7" s="127">
        <v>200</v>
      </c>
      <c r="AV7" s="127">
        <v>200</v>
      </c>
      <c r="AW7" s="127">
        <v>59.156872461656249</v>
      </c>
      <c r="AX7" s="127">
        <v>61.359855339885797</v>
      </c>
      <c r="AY7" s="127">
        <v>61.177191753334903</v>
      </c>
      <c r="AZ7" s="127">
        <v>440488.98939781438</v>
      </c>
      <c r="BA7" s="127">
        <v>439177.68743668299</v>
      </c>
      <c r="BB7" s="127">
        <v>7.8197937696666662</v>
      </c>
      <c r="BC7" s="127">
        <v>7.7880287979156497</v>
      </c>
      <c r="BD7" s="127">
        <v>56136.59021553694</v>
      </c>
      <c r="BE7" s="127">
        <v>55908.556426555399</v>
      </c>
      <c r="BF7" s="127">
        <v>60.940871579136548</v>
      </c>
      <c r="BG7" s="127">
        <v>60.5451790460653</v>
      </c>
      <c r="BH7" s="127">
        <v>407347.32161587523</v>
      </c>
      <c r="BI7" s="127">
        <v>404702.39236988302</v>
      </c>
      <c r="BJ7" s="127">
        <v>7.7663978386666663</v>
      </c>
      <c r="BK7" s="127">
        <v>7.7125910927868304</v>
      </c>
      <c r="BL7" s="127">
        <v>51912.965407394549</v>
      </c>
      <c r="BM7" s="127">
        <v>51553.304751872798</v>
      </c>
      <c r="BN7" s="127">
        <v>57.100800106984281</v>
      </c>
      <c r="BO7" s="127">
        <v>56.920368361003099</v>
      </c>
      <c r="BP7" s="127">
        <v>244254.47579076263</v>
      </c>
      <c r="BQ7" s="127">
        <v>243482.660659877</v>
      </c>
      <c r="BR7" s="127">
        <v>7.2770132596666661</v>
      </c>
      <c r="BS7" s="127">
        <v>7.2480976888374302</v>
      </c>
      <c r="BT7" s="127">
        <v>31128.163803871154</v>
      </c>
      <c r="BU7" s="127">
        <v>31004.474510849599</v>
      </c>
      <c r="BV7" s="127">
        <v>61.49292037630083</v>
      </c>
      <c r="BW7" s="127">
        <v>62.097402620547001</v>
      </c>
      <c r="BX7" s="127">
        <v>636270.82918739202</v>
      </c>
      <c r="BY7" s="127">
        <v>642525.442179907</v>
      </c>
      <c r="BZ7" s="127">
        <v>7.8367517813333327</v>
      </c>
      <c r="CA7" s="127">
        <v>7.90514077439492</v>
      </c>
      <c r="CB7" s="127">
        <v>81087.327183869347</v>
      </c>
      <c r="CC7" s="127">
        <v>81794.952078826303</v>
      </c>
      <c r="CD7" s="127">
        <v>55.230871107921288</v>
      </c>
      <c r="CE7" s="127">
        <v>54.923611148922298</v>
      </c>
      <c r="CF7" s="127">
        <v>221009.52175633318</v>
      </c>
      <c r="CG7" s="127">
        <v>219780.00327781899</v>
      </c>
      <c r="CH7" s="127">
        <v>7.0387066493333332</v>
      </c>
      <c r="CI7" s="127">
        <v>6.99134236039255</v>
      </c>
      <c r="CJ7" s="127">
        <v>28165.791325517825</v>
      </c>
      <c r="CK7" s="127">
        <v>27976.2603867986</v>
      </c>
      <c r="CL7" s="162">
        <v>3988.666142</v>
      </c>
      <c r="CM7" s="162">
        <v>3993.1117530957499</v>
      </c>
      <c r="CN7" s="162">
        <v>165.66593800000001</v>
      </c>
      <c r="CO7" s="162">
        <v>165.468531214048</v>
      </c>
      <c r="CP7" s="162">
        <v>45.223858</v>
      </c>
      <c r="CQ7" s="162">
        <v>45.2118489946971</v>
      </c>
      <c r="CR7" s="162">
        <v>41.248722999999998</v>
      </c>
      <c r="CS7" s="162">
        <v>41.492440608505397</v>
      </c>
      <c r="CT7" s="162">
        <v>3729.8219239999999</v>
      </c>
      <c r="CU7" s="162">
        <v>3731.1656023908899</v>
      </c>
      <c r="CV7" s="162">
        <v>44.963274040000002</v>
      </c>
      <c r="CW7" s="162">
        <v>44.861951690009903</v>
      </c>
      <c r="CX7" s="162">
        <v>8393.0515739999992</v>
      </c>
      <c r="CY7" s="162">
        <v>4614.1180780000004</v>
      </c>
      <c r="CZ7" s="162">
        <v>4615.7738667269396</v>
      </c>
      <c r="DA7" s="162">
        <v>13.55517837</v>
      </c>
      <c r="DB7" s="162">
        <v>13.4925227837705</v>
      </c>
      <c r="DC7" s="162">
        <v>1.2797678559972039</v>
      </c>
      <c r="DD7" s="162">
        <v>1.15296232668893</v>
      </c>
    </row>
    <row r="8" spans="1:108">
      <c r="A8" t="s">
        <v>12</v>
      </c>
      <c r="B8" s="127">
        <v>6932888.4579999996</v>
      </c>
      <c r="C8" s="127">
        <v>6867057.1978960196</v>
      </c>
      <c r="D8" s="127">
        <v>227443.88291351305</v>
      </c>
      <c r="E8" s="127">
        <v>5080417.0860000001</v>
      </c>
      <c r="F8" s="127">
        <v>5037438.2495383304</v>
      </c>
      <c r="G8" s="127">
        <v>1732906.1880000001</v>
      </c>
      <c r="H8" s="127">
        <v>1667568.6391621099</v>
      </c>
      <c r="I8" s="127">
        <v>1381416.402</v>
      </c>
      <c r="J8" s="127">
        <v>1405350.8954899199</v>
      </c>
      <c r="K8" s="127">
        <v>1188686.2255481679</v>
      </c>
      <c r="L8" s="127">
        <v>1202307.8287184001</v>
      </c>
      <c r="M8" s="127">
        <v>4744384.4442066839</v>
      </c>
      <c r="N8" s="127">
        <v>4717096.6179325096</v>
      </c>
      <c r="O8" s="127">
        <v>1359073.0849618404</v>
      </c>
      <c r="P8" s="127">
        <v>1306994.46897139</v>
      </c>
      <c r="Q8" s="127">
        <v>3406420.4567232979</v>
      </c>
      <c r="R8" s="127">
        <v>3419879.0823846199</v>
      </c>
      <c r="S8" s="127">
        <v>80728.726496206247</v>
      </c>
      <c r="T8" s="127">
        <v>82095.055535988402</v>
      </c>
      <c r="U8" s="127">
        <v>3404424.58127457</v>
      </c>
      <c r="V8" s="127">
        <v>3429323.81330476</v>
      </c>
      <c r="W8" s="127">
        <v>640307.64500000002</v>
      </c>
      <c r="X8" s="127">
        <v>637639.56203855702</v>
      </c>
      <c r="Y8" s="127">
        <v>49137.327490400785</v>
      </c>
      <c r="Z8" s="127">
        <v>354744.07456793764</v>
      </c>
      <c r="AA8" s="127">
        <v>-302.20432863723062</v>
      </c>
      <c r="AB8" s="127">
        <v>13.20965172885011</v>
      </c>
      <c r="AC8" s="127">
        <v>13.201984819603</v>
      </c>
      <c r="AD8" s="127">
        <v>14.374801029769547</v>
      </c>
      <c r="AE8" s="127">
        <v>14.2362698167743</v>
      </c>
      <c r="AF8" s="127">
        <v>29.38088589014739</v>
      </c>
      <c r="AG8" s="127">
        <v>28.301212565797002</v>
      </c>
      <c r="AH8" s="127">
        <v>9.5037519082388453</v>
      </c>
      <c r="AI8" s="127">
        <v>9.5589379529799903</v>
      </c>
      <c r="AJ8" s="127">
        <v>22</v>
      </c>
      <c r="AK8" s="127">
        <v>19.212553934447921</v>
      </c>
      <c r="AL8" s="127">
        <v>0</v>
      </c>
      <c r="AM8" s="127">
        <v>98.161851126666704</v>
      </c>
      <c r="AN8" s="127">
        <v>188.668225806452</v>
      </c>
      <c r="AO8" s="127">
        <v>0.64433333333333298</v>
      </c>
      <c r="AP8" s="127">
        <v>13.966666666666701</v>
      </c>
      <c r="AQ8" s="127">
        <v>98.701306736666695</v>
      </c>
      <c r="AR8" s="127">
        <v>67.035898911798199</v>
      </c>
      <c r="AS8" s="127">
        <v>6.9871749999999997</v>
      </c>
      <c r="AT8" s="127">
        <v>6.919999999999999</v>
      </c>
      <c r="AU8" s="127">
        <v>219.82999999999998</v>
      </c>
      <c r="AV8" s="127">
        <v>219.82999999999998</v>
      </c>
      <c r="AW8" s="127">
        <v>64.031080766564713</v>
      </c>
      <c r="AX8" s="127">
        <v>62.063362683221378</v>
      </c>
      <c r="AY8" s="127">
        <v>61.983941731909603</v>
      </c>
      <c r="AZ8" s="127">
        <v>445539.31484241155</v>
      </c>
      <c r="BA8" s="127">
        <v>444969.16919271101</v>
      </c>
      <c r="BB8" s="127">
        <v>8.1983540616666666</v>
      </c>
      <c r="BC8" s="127">
        <v>8.1806973878023808</v>
      </c>
      <c r="BD8" s="127">
        <v>58854.191805787559</v>
      </c>
      <c r="BE8" s="127">
        <v>58727.438403562497</v>
      </c>
      <c r="BF8" s="127">
        <v>61.281381854957786</v>
      </c>
      <c r="BG8" s="127">
        <v>61.252786028287197</v>
      </c>
      <c r="BH8" s="127">
        <v>409623.3958702177</v>
      </c>
      <c r="BI8" s="127">
        <v>409432.252666521</v>
      </c>
      <c r="BJ8" s="127">
        <v>8.0950571176666681</v>
      </c>
      <c r="BK8" s="127">
        <v>8.0854410275561808</v>
      </c>
      <c r="BL8" s="127">
        <v>54109.823994344748</v>
      </c>
      <c r="BM8" s="127">
        <v>54045.547123166703</v>
      </c>
      <c r="BN8" s="127">
        <v>57.755476232610647</v>
      </c>
      <c r="BO8" s="127">
        <v>57.678431569420503</v>
      </c>
      <c r="BP8" s="127">
        <v>247054.91945491431</v>
      </c>
      <c r="BQ8" s="127">
        <v>246725.35307797699</v>
      </c>
      <c r="BR8" s="127">
        <v>7.6292972646666666</v>
      </c>
      <c r="BS8" s="127">
        <v>7.6125616414015598</v>
      </c>
      <c r="BT8" s="127">
        <v>32635.094438985332</v>
      </c>
      <c r="BU8" s="127">
        <v>32563.506109582901</v>
      </c>
      <c r="BV8" s="127">
        <v>63.3005718947486</v>
      </c>
      <c r="BW8" s="127">
        <v>62.924327495060901</v>
      </c>
      <c r="BX8" s="127">
        <v>654974.7047471531</v>
      </c>
      <c r="BY8" s="127">
        <v>651081.68202709698</v>
      </c>
      <c r="BZ8" s="127">
        <v>8.3617850896666663</v>
      </c>
      <c r="CA8" s="127">
        <v>8.3122605747799305</v>
      </c>
      <c r="CB8" s="127">
        <v>86519.877409163208</v>
      </c>
      <c r="CC8" s="127">
        <v>86007.444368744895</v>
      </c>
      <c r="CD8" s="127">
        <v>55.53205330396618</v>
      </c>
      <c r="CE8" s="127">
        <v>55.515559189961003</v>
      </c>
      <c r="CF8" s="127">
        <v>222214.7197149049</v>
      </c>
      <c r="CG8" s="127">
        <v>222148.71756477101</v>
      </c>
      <c r="CH8" s="127">
        <v>7.3355908393333333</v>
      </c>
      <c r="CI8" s="127">
        <v>7.32156407067672</v>
      </c>
      <c r="CJ8" s="127">
        <v>29353.790564579362</v>
      </c>
      <c r="CK8" s="127">
        <v>29297.661639405302</v>
      </c>
      <c r="CL8" s="162">
        <v>4042.9764570000002</v>
      </c>
      <c r="CM8" s="162">
        <v>4043.32613850999</v>
      </c>
      <c r="CN8" s="162">
        <v>164.43200210000001</v>
      </c>
      <c r="CO8" s="162">
        <v>162.23264368609401</v>
      </c>
      <c r="CP8" s="162">
        <v>45.512199000000003</v>
      </c>
      <c r="CQ8" s="162">
        <v>45.320139387528201</v>
      </c>
      <c r="CR8" s="162">
        <v>42.857185000000001</v>
      </c>
      <c r="CS8" s="162">
        <v>42.516469415800699</v>
      </c>
      <c r="CT8" s="162">
        <v>3783.0995910000001</v>
      </c>
      <c r="CU8" s="162">
        <v>3788.90889751347</v>
      </c>
      <c r="CV8" s="162">
        <v>45.154992419999999</v>
      </c>
      <c r="CW8" s="162">
        <v>44.988498712794197</v>
      </c>
      <c r="CX8" s="162">
        <v>8434.3215739999996</v>
      </c>
      <c r="CY8" s="162">
        <v>4577.0348999999997</v>
      </c>
      <c r="CZ8" s="162">
        <v>4576.8235118009097</v>
      </c>
      <c r="DA8" s="162">
        <v>11.66821871</v>
      </c>
      <c r="DB8" s="162">
        <v>11.7398835626019</v>
      </c>
      <c r="DC8" s="162">
        <v>1.2926855040294027</v>
      </c>
      <c r="DD8" s="162">
        <v>1.2271430014351401</v>
      </c>
    </row>
    <row r="9" spans="1:108">
      <c r="A9" t="s">
        <v>13</v>
      </c>
      <c r="B9" s="127">
        <v>6825215.466</v>
      </c>
      <c r="C9" s="127">
        <v>7007356.7252105903</v>
      </c>
      <c r="D9" s="127">
        <v>229020.71377048525</v>
      </c>
      <c r="E9" s="127">
        <v>4845933.0120000001</v>
      </c>
      <c r="F9" s="127">
        <v>5113008.0481740599</v>
      </c>
      <c r="G9" s="127">
        <v>1733732.703</v>
      </c>
      <c r="H9" s="127">
        <v>1703619.4433957499</v>
      </c>
      <c r="I9" s="127">
        <v>1389412.807</v>
      </c>
      <c r="J9" s="127">
        <v>1368294.4007860201</v>
      </c>
      <c r="K9" s="127">
        <v>1205403.7026956738</v>
      </c>
      <c r="L9" s="127">
        <v>1170547.4438394499</v>
      </c>
      <c r="M9" s="127">
        <v>4664088.9096715311</v>
      </c>
      <c r="N9" s="127">
        <v>4810622.1443887101</v>
      </c>
      <c r="O9" s="127">
        <v>1339453.8530873095</v>
      </c>
      <c r="P9" s="127">
        <v>1308903.82177827</v>
      </c>
      <c r="Q9" s="127">
        <v>3347095.3132018452</v>
      </c>
      <c r="R9" s="127">
        <v>3512038.8432025001</v>
      </c>
      <c r="S9" s="127">
        <v>71521.765572872871</v>
      </c>
      <c r="T9" s="127">
        <v>68808.736950920502</v>
      </c>
      <c r="U9" s="127">
        <v>3341635.9399557998</v>
      </c>
      <c r="V9" s="127">
        <v>3536391.8167407201</v>
      </c>
      <c r="W9" s="127">
        <v>667281.70209999999</v>
      </c>
      <c r="X9" s="127">
        <v>702667.69110165397</v>
      </c>
      <c r="Y9" s="127">
        <v>114458.10077170239</v>
      </c>
      <c r="Z9" s="127">
        <v>281431.36872170499</v>
      </c>
      <c r="AA9" s="127">
        <v>-420.6788570002426</v>
      </c>
      <c r="AB9" s="127">
        <v>13.616913557337909</v>
      </c>
      <c r="AC9" s="127">
        <v>13.703060389886</v>
      </c>
      <c r="AD9" s="127">
        <v>14.701815567411149</v>
      </c>
      <c r="AE9" s="127">
        <v>14.7642955716258</v>
      </c>
      <c r="AF9" s="127">
        <v>29.422926962810465</v>
      </c>
      <c r="AG9" s="127">
        <v>29.348624157385402</v>
      </c>
      <c r="AH9" s="127">
        <v>9.844141380366473</v>
      </c>
      <c r="AI9" s="127">
        <v>9.9155051770053309</v>
      </c>
      <c r="AJ9" s="127">
        <v>18.8</v>
      </c>
      <c r="AK9" s="127">
        <v>19.175803952693414</v>
      </c>
      <c r="AL9" s="127">
        <v>0</v>
      </c>
      <c r="AM9" s="127">
        <v>101.01772131</v>
      </c>
      <c r="AN9" s="127">
        <v>194.122903225806</v>
      </c>
      <c r="AO9" s="127">
        <v>0.60333333333333306</v>
      </c>
      <c r="AP9" s="127">
        <v>13.9</v>
      </c>
      <c r="AQ9" s="127">
        <v>101.540454533333</v>
      </c>
      <c r="AR9" s="127">
        <v>67.607950791071943</v>
      </c>
      <c r="AS9" s="127">
        <v>6.2785234374999996</v>
      </c>
      <c r="AT9" s="127">
        <v>6.206666666666667</v>
      </c>
      <c r="AU9" s="127">
        <v>224.66499999999996</v>
      </c>
      <c r="AV9" s="127">
        <v>224.66499999999996</v>
      </c>
      <c r="AW9" s="127">
        <v>62.464095597504226</v>
      </c>
      <c r="AX9" s="127">
        <v>62.272631038065342</v>
      </c>
      <c r="AY9" s="127">
        <v>62.181696348046401</v>
      </c>
      <c r="AZ9" s="127">
        <v>447041.60661978868</v>
      </c>
      <c r="BA9" s="127">
        <v>446388.80635658698</v>
      </c>
      <c r="BB9" s="127">
        <v>8.4796103383333339</v>
      </c>
      <c r="BC9" s="127">
        <v>8.5183332140971295</v>
      </c>
      <c r="BD9" s="127">
        <v>60873.26913875121</v>
      </c>
      <c r="BE9" s="127">
        <v>61151.252199747301</v>
      </c>
      <c r="BF9" s="127">
        <v>61.160728248720865</v>
      </c>
      <c r="BG9" s="127">
        <v>61.208275103199</v>
      </c>
      <c r="BH9" s="127">
        <v>408816.91046772263</v>
      </c>
      <c r="BI9" s="127">
        <v>409134.72810559598</v>
      </c>
      <c r="BJ9" s="127">
        <v>8.3282034966666671</v>
      </c>
      <c r="BK9" s="127">
        <v>8.3900271635238308</v>
      </c>
      <c r="BL9" s="127">
        <v>55668.245306169301</v>
      </c>
      <c r="BM9" s="127">
        <v>56081.493499963901</v>
      </c>
      <c r="BN9" s="127">
        <v>57.950219035362814</v>
      </c>
      <c r="BO9" s="127">
        <v>57.854120604438698</v>
      </c>
      <c r="BP9" s="127">
        <v>247887.95158600764</v>
      </c>
      <c r="BQ9" s="127">
        <v>247476.88078072501</v>
      </c>
      <c r="BR9" s="127">
        <v>7.8910312323333338</v>
      </c>
      <c r="BS9" s="127">
        <v>7.9255885802716097</v>
      </c>
      <c r="BT9" s="127">
        <v>33754.688086522307</v>
      </c>
      <c r="BU9" s="127">
        <v>33902.510654518701</v>
      </c>
      <c r="BV9" s="127">
        <v>64.29749300235936</v>
      </c>
      <c r="BW9" s="127">
        <v>63.646898647933703</v>
      </c>
      <c r="BX9" s="127">
        <v>665289.9055197346</v>
      </c>
      <c r="BY9" s="127">
        <v>658558.16783649602</v>
      </c>
      <c r="BZ9" s="127">
        <v>8.7553340416666661</v>
      </c>
      <c r="CA9" s="127">
        <v>8.7140225715653603</v>
      </c>
      <c r="CB9" s="127">
        <v>90591.951340317304</v>
      </c>
      <c r="CC9" s="127">
        <v>90164.499152698801</v>
      </c>
      <c r="CD9" s="127">
        <v>55.48151725319196</v>
      </c>
      <c r="CE9" s="127">
        <v>55.504954553932201</v>
      </c>
      <c r="CF9" s="127">
        <v>222012.49678796172</v>
      </c>
      <c r="CG9" s="127">
        <v>222106.28250147501</v>
      </c>
      <c r="CH9" s="127">
        <v>7.5548702446666667</v>
      </c>
      <c r="CI9" s="127">
        <v>7.6078970790645801</v>
      </c>
      <c r="CJ9" s="127">
        <v>30231.249774104352</v>
      </c>
      <c r="CK9" s="127">
        <v>30443.4397156265</v>
      </c>
      <c r="CL9" s="162">
        <v>4102.7959899999996</v>
      </c>
      <c r="CM9" s="162">
        <v>4096.6773311777297</v>
      </c>
      <c r="CN9" s="162">
        <v>165.65097890000001</v>
      </c>
      <c r="CO9" s="162">
        <v>163.38643605635599</v>
      </c>
      <c r="CP9" s="162">
        <v>44.422128999999998</v>
      </c>
      <c r="CQ9" s="162">
        <v>45.152833806341398</v>
      </c>
      <c r="CR9" s="162">
        <v>42.910823999999998</v>
      </c>
      <c r="CS9" s="162">
        <v>43.281989103173899</v>
      </c>
      <c r="CT9" s="162">
        <v>3843.6142810000001</v>
      </c>
      <c r="CU9" s="162">
        <v>3841.3684253763299</v>
      </c>
      <c r="CV9" s="162">
        <v>44.032482399999999</v>
      </c>
      <c r="CW9" s="162">
        <v>44.772054832381698</v>
      </c>
      <c r="CX9" s="162">
        <v>8476.6415739999993</v>
      </c>
      <c r="CY9" s="162">
        <v>4627.6983950000003</v>
      </c>
      <c r="CZ9" s="162">
        <v>4624.25382687615</v>
      </c>
      <c r="DA9" s="162">
        <v>11.342623489999999</v>
      </c>
      <c r="DB9" s="162">
        <v>11.2578584289119</v>
      </c>
      <c r="DC9" s="162">
        <v>1.1243890351530423</v>
      </c>
      <c r="DD9" s="162">
        <v>1.1776981815562799</v>
      </c>
    </row>
    <row r="10" spans="1:108">
      <c r="A10" t="s">
        <v>14</v>
      </c>
      <c r="B10" s="127">
        <v>7251292.0719999997</v>
      </c>
      <c r="C10" s="127">
        <v>7149515.22482266</v>
      </c>
      <c r="D10" s="127">
        <v>229910.32756167403</v>
      </c>
      <c r="E10" s="127">
        <v>5251839.3949999996</v>
      </c>
      <c r="F10" s="127">
        <v>5264111.8310338603</v>
      </c>
      <c r="G10" s="127">
        <v>1680204.618</v>
      </c>
      <c r="H10" s="127">
        <v>1664716.2083461799</v>
      </c>
      <c r="I10" s="127">
        <v>1417364.9650000001</v>
      </c>
      <c r="J10" s="127">
        <v>1341158.15298416</v>
      </c>
      <c r="K10" s="127">
        <v>1223515.9852888568</v>
      </c>
      <c r="L10" s="127">
        <v>1147108.22385682</v>
      </c>
      <c r="M10" s="127">
        <v>5284017.2607216602</v>
      </c>
      <c r="N10" s="127">
        <v>4878893.6633410798</v>
      </c>
      <c r="O10" s="127">
        <v>1470788.3056859602</v>
      </c>
      <c r="P10" s="127">
        <v>1294612.6920709701</v>
      </c>
      <c r="Q10" s="127">
        <v>3844607.680970991</v>
      </c>
      <c r="R10" s="127">
        <v>3598854.5493490798</v>
      </c>
      <c r="S10" s="127">
        <v>89572.505420342757</v>
      </c>
      <c r="T10" s="127">
        <v>81742.867401040101</v>
      </c>
      <c r="U10" s="127">
        <v>3863760.2794852401</v>
      </c>
      <c r="V10" s="127">
        <v>3611531.3544278699</v>
      </c>
      <c r="W10" s="127">
        <v>796896.88639999996</v>
      </c>
      <c r="X10" s="127">
        <v>783285.000409742</v>
      </c>
      <c r="Y10" s="127">
        <v>18575.375906581961</v>
      </c>
      <c r="Z10" s="127">
        <v>363807.19452165847</v>
      </c>
      <c r="AA10" s="127">
        <v>-302.53177131596175</v>
      </c>
      <c r="AB10" s="127">
        <v>14.196413389096172</v>
      </c>
      <c r="AC10" s="127">
        <v>14.1196391285464</v>
      </c>
      <c r="AD10" s="127">
        <v>15.124586220194901</v>
      </c>
      <c r="AE10" s="127">
        <v>15.2263315667388</v>
      </c>
      <c r="AF10" s="127">
        <v>30.053599622556312</v>
      </c>
      <c r="AG10" s="127">
        <v>30.282603627913701</v>
      </c>
      <c r="AH10" s="127">
        <v>10.169935359707042</v>
      </c>
      <c r="AI10" s="127">
        <v>10.258907945645401</v>
      </c>
      <c r="AJ10" s="127">
        <v>15.5</v>
      </c>
      <c r="AK10" s="127">
        <v>19.145874713153649</v>
      </c>
      <c r="AL10" s="127">
        <v>0</v>
      </c>
      <c r="AM10" s="127">
        <v>101.018123033333</v>
      </c>
      <c r="AN10" s="127">
        <v>201.687777777778</v>
      </c>
      <c r="AO10" s="127">
        <v>0.59666666666666701</v>
      </c>
      <c r="AP10" s="127">
        <v>15.4</v>
      </c>
      <c r="AQ10" s="127">
        <v>101.9991718</v>
      </c>
      <c r="AR10" s="127">
        <v>68.426720567787314</v>
      </c>
      <c r="AS10" s="127">
        <v>6.1423387096774196</v>
      </c>
      <c r="AT10" s="127">
        <v>6.2666666666666666</v>
      </c>
      <c r="AU10" s="127">
        <v>204.99999999999997</v>
      </c>
      <c r="AV10" s="127">
        <v>204.99999999999997</v>
      </c>
      <c r="AW10" s="127">
        <v>66.450839404909445</v>
      </c>
      <c r="AX10" s="127">
        <v>62.431810418684975</v>
      </c>
      <c r="AY10" s="127">
        <v>62.808074396852</v>
      </c>
      <c r="AZ10" s="127">
        <v>448184.32059969829</v>
      </c>
      <c r="BA10" s="127">
        <v>450885.43745515699</v>
      </c>
      <c r="BB10" s="127">
        <v>8.8630778933333332</v>
      </c>
      <c r="BC10" s="127">
        <v>8.8804353284275201</v>
      </c>
      <c r="BD10" s="127">
        <v>63626.098897445278</v>
      </c>
      <c r="BE10" s="127">
        <v>63750.704129945298</v>
      </c>
      <c r="BF10" s="127">
        <v>62.06433532782809</v>
      </c>
      <c r="BG10" s="127">
        <v>62.467980517043799</v>
      </c>
      <c r="BH10" s="127">
        <v>414856.89502865053</v>
      </c>
      <c r="BI10" s="127">
        <v>417554.98224792402</v>
      </c>
      <c r="BJ10" s="127">
        <v>8.8109096103333329</v>
      </c>
      <c r="BK10" s="127">
        <v>8.8195388854525891</v>
      </c>
      <c r="BL10" s="127">
        <v>58894.799791435995</v>
      </c>
      <c r="BM10" s="127">
        <v>58952.480490948197</v>
      </c>
      <c r="BN10" s="127">
        <v>58.098349601467724</v>
      </c>
      <c r="BO10" s="127">
        <v>58.472157450269798</v>
      </c>
      <c r="BP10" s="127">
        <v>248521.59513749467</v>
      </c>
      <c r="BQ10" s="127">
        <v>250120.59620118901</v>
      </c>
      <c r="BR10" s="127">
        <v>8.2478818816666664</v>
      </c>
      <c r="BS10" s="127">
        <v>8.2650985022941299</v>
      </c>
      <c r="BT10" s="127">
        <v>35281.153006894674</v>
      </c>
      <c r="BU10" s="127">
        <v>35354.798851399602</v>
      </c>
      <c r="BV10" s="127">
        <v>63.806348737989474</v>
      </c>
      <c r="BW10" s="127">
        <v>64.227727215302593</v>
      </c>
      <c r="BX10" s="127">
        <v>660208.0072064175</v>
      </c>
      <c r="BY10" s="127">
        <v>664568.03485664399</v>
      </c>
      <c r="BZ10" s="127">
        <v>9.058213035333333</v>
      </c>
      <c r="CA10" s="127">
        <v>9.0770377817445702</v>
      </c>
      <c r="CB10" s="127">
        <v>93725.857930936865</v>
      </c>
      <c r="CC10" s="127">
        <v>93920.638678686999</v>
      </c>
      <c r="CD10" s="127">
        <v>56.217619938637974</v>
      </c>
      <c r="CE10" s="127">
        <v>56.541546271653601</v>
      </c>
      <c r="CF10" s="127">
        <v>224958.05421283175</v>
      </c>
      <c r="CG10" s="127">
        <v>226254.264149403</v>
      </c>
      <c r="CH10" s="127">
        <v>7.9808857240000002</v>
      </c>
      <c r="CI10" s="127">
        <v>7.9973781629148597</v>
      </c>
      <c r="CJ10" s="127">
        <v>31935.975328120672</v>
      </c>
      <c r="CK10" s="127">
        <v>32001.9707752824</v>
      </c>
      <c r="CL10" s="162">
        <v>4124.3414469999998</v>
      </c>
      <c r="CM10" s="162">
        <v>4125.9894405055902</v>
      </c>
      <c r="CN10" s="162">
        <v>163.85046259999999</v>
      </c>
      <c r="CO10" s="162">
        <v>168.593018374678</v>
      </c>
      <c r="CP10" s="162">
        <v>46.141593999999998</v>
      </c>
      <c r="CQ10" s="162">
        <v>45.625071990194499</v>
      </c>
      <c r="CR10" s="162">
        <v>43.457693999999996</v>
      </c>
      <c r="CS10" s="162">
        <v>43.174204847208799</v>
      </c>
      <c r="CT10" s="162">
        <v>3866.7728499999998</v>
      </c>
      <c r="CU10" s="162">
        <v>3862.3941631248799</v>
      </c>
      <c r="CV10" s="162">
        <v>45.867958530000003</v>
      </c>
      <c r="CW10" s="162">
        <v>45.403082297197699</v>
      </c>
      <c r="CX10" s="162">
        <v>8519.3915739999993</v>
      </c>
      <c r="CY10" s="162">
        <v>4656.3920779999999</v>
      </c>
      <c r="CZ10" s="162">
        <v>4658.5735558091701</v>
      </c>
      <c r="DA10" s="162">
        <v>11.426242090000001</v>
      </c>
      <c r="DB10" s="162">
        <v>11.4810670505861</v>
      </c>
      <c r="DC10" s="162">
        <v>0.97500380636976069</v>
      </c>
      <c r="DD10" s="162">
        <v>1.1057671013133501</v>
      </c>
    </row>
    <row r="11" spans="1:108">
      <c r="A11" t="s">
        <v>15</v>
      </c>
      <c r="B11" s="127">
        <v>7227526.9479999999</v>
      </c>
      <c r="C11" s="127">
        <v>7210289.2385221403</v>
      </c>
      <c r="D11" s="127">
        <v>230737.17794605109</v>
      </c>
      <c r="E11" s="127">
        <v>5503497.074</v>
      </c>
      <c r="F11" s="127">
        <v>5258207.5695394799</v>
      </c>
      <c r="G11" s="127">
        <v>1569938.105</v>
      </c>
      <c r="H11" s="127">
        <v>1680997.0566139999</v>
      </c>
      <c r="I11" s="127">
        <v>1286272.071</v>
      </c>
      <c r="J11" s="127">
        <v>1361541.82814168</v>
      </c>
      <c r="K11" s="127">
        <v>1065561.2056187089</v>
      </c>
      <c r="L11" s="127">
        <v>1164685.0421607799</v>
      </c>
      <c r="M11" s="127">
        <v>4606419.7517248364</v>
      </c>
      <c r="N11" s="127">
        <v>4889924.8235682799</v>
      </c>
      <c r="O11" s="127">
        <v>1015867.50929365</v>
      </c>
      <c r="P11" s="127">
        <v>1268757.3887627199</v>
      </c>
      <c r="Q11" s="127">
        <v>3576085.7116963537</v>
      </c>
      <c r="R11" s="127">
        <v>3638719.9680533898</v>
      </c>
      <c r="S11" s="127">
        <v>76661.392524174196</v>
      </c>
      <c r="T11" s="127">
        <v>86776.150829184902</v>
      </c>
      <c r="U11" s="127">
        <v>3604200.7028999799</v>
      </c>
      <c r="V11" s="127">
        <v>3632340.4623607998</v>
      </c>
      <c r="W11" s="127">
        <v>859519.90419999999</v>
      </c>
      <c r="X11" s="127">
        <v>835672.61766228604</v>
      </c>
      <c r="Y11" s="127">
        <v>110251.55784825407</v>
      </c>
      <c r="Z11" s="127">
        <v>396752.09923001984</v>
      </c>
      <c r="AA11" s="127">
        <v>-3.9382287269710616</v>
      </c>
      <c r="AB11" s="127">
        <v>14.943650366690976</v>
      </c>
      <c r="AC11" s="127">
        <v>14.937740534933599</v>
      </c>
      <c r="AD11" s="127">
        <v>16.119241147098126</v>
      </c>
      <c r="AE11" s="127">
        <v>16.098195113758099</v>
      </c>
      <c r="AF11" s="127">
        <v>30.931751617028915</v>
      </c>
      <c r="AG11" s="127">
        <v>31.9768366284918</v>
      </c>
      <c r="AH11" s="127">
        <v>11.056512891402921</v>
      </c>
      <c r="AI11" s="127">
        <v>10.824587567270299</v>
      </c>
      <c r="AJ11" s="127">
        <v>14.899999999999999</v>
      </c>
      <c r="AK11" s="127">
        <v>19.125095798818879</v>
      </c>
      <c r="AL11" s="127">
        <v>0</v>
      </c>
      <c r="AM11" s="127">
        <v>101.77643853333301</v>
      </c>
      <c r="AN11" s="127">
        <v>206.151587301587</v>
      </c>
      <c r="AO11" s="127">
        <v>0.63333333333333297</v>
      </c>
      <c r="AP11" s="127">
        <v>18.3</v>
      </c>
      <c r="AQ11" s="127">
        <v>105.858604566667</v>
      </c>
      <c r="AR11" s="127">
        <v>68.698927175568699</v>
      </c>
      <c r="AS11" s="127">
        <v>6.3810483870967696</v>
      </c>
      <c r="AT11" s="127">
        <v>6.22</v>
      </c>
      <c r="AU11" s="127">
        <v>160.66499999999996</v>
      </c>
      <c r="AV11" s="127">
        <v>160.66499999999996</v>
      </c>
      <c r="AW11" s="127">
        <v>63.780468938920912</v>
      </c>
      <c r="AX11" s="127">
        <v>62.160369776216207</v>
      </c>
      <c r="AY11" s="127">
        <v>61.962945124423001</v>
      </c>
      <c r="AZ11" s="127">
        <v>446235.70755913208</v>
      </c>
      <c r="BA11" s="127">
        <v>444818.43913701701</v>
      </c>
      <c r="BB11" s="127">
        <v>9.2890283260000004</v>
      </c>
      <c r="BC11" s="127">
        <v>9.2471242673460203</v>
      </c>
      <c r="BD11" s="127">
        <v>66683.903948966312</v>
      </c>
      <c r="BE11" s="127">
        <v>66383.083871428695</v>
      </c>
      <c r="BF11" s="127">
        <v>61.567041737276682</v>
      </c>
      <c r="BG11" s="127">
        <v>61.159281507770402</v>
      </c>
      <c r="BH11" s="127">
        <v>411532.83341090998</v>
      </c>
      <c r="BI11" s="127">
        <v>408807.24001100002</v>
      </c>
      <c r="BJ11" s="127">
        <v>9.2003634583333334</v>
      </c>
      <c r="BK11" s="127">
        <v>9.1349100729566306</v>
      </c>
      <c r="BL11" s="127">
        <v>61498.027769063221</v>
      </c>
      <c r="BM11" s="127">
        <v>61060.517432759902</v>
      </c>
      <c r="BN11" s="127">
        <v>57.845749955453904</v>
      </c>
      <c r="BO11" s="127">
        <v>57.653946927065</v>
      </c>
      <c r="BP11" s="127">
        <v>247441.07447917751</v>
      </c>
      <c r="BQ11" s="127">
        <v>246620.61753155</v>
      </c>
      <c r="BR11" s="127">
        <v>8.6442666253333336</v>
      </c>
      <c r="BS11" s="127">
        <v>8.60621947492894</v>
      </c>
      <c r="BT11" s="127">
        <v>36976.729033751697</v>
      </c>
      <c r="BU11" s="127">
        <v>36813.978481072001</v>
      </c>
      <c r="BV11" s="127">
        <v>62.809417906715339</v>
      </c>
      <c r="BW11" s="127">
        <v>63.433182490053198</v>
      </c>
      <c r="BX11" s="127">
        <v>649892.70582252461</v>
      </c>
      <c r="BY11" s="127">
        <v>656346.83430190198</v>
      </c>
      <c r="BZ11" s="127">
        <v>9.3860198093333338</v>
      </c>
      <c r="CA11" s="127">
        <v>9.4666201183049399</v>
      </c>
      <c r="CB11" s="127">
        <v>97117.693716745605</v>
      </c>
      <c r="CC11" s="127">
        <v>97951.669808669496</v>
      </c>
      <c r="CD11" s="127">
        <v>55.918348160941036</v>
      </c>
      <c r="CE11" s="127">
        <v>55.5995809355951</v>
      </c>
      <c r="CF11" s="127">
        <v>223760.50090365566</v>
      </c>
      <c r="CG11" s="127">
        <v>222484.93543478599</v>
      </c>
      <c r="CH11" s="127">
        <v>8.3562424400000008</v>
      </c>
      <c r="CI11" s="127">
        <v>8.2958451544152094</v>
      </c>
      <c r="CJ11" s="127">
        <v>33437.986913798704</v>
      </c>
      <c r="CK11" s="127">
        <v>33196.3036860262</v>
      </c>
      <c r="CL11" s="162">
        <v>4160.5714099999996</v>
      </c>
      <c r="CM11" s="162">
        <v>4164.3288823531002</v>
      </c>
      <c r="CN11" s="162">
        <v>170.51547189999999</v>
      </c>
      <c r="CO11" s="162">
        <v>170.485783385334</v>
      </c>
      <c r="CP11" s="162">
        <v>45.442658000000002</v>
      </c>
      <c r="CQ11" s="162">
        <v>45.406134343985499</v>
      </c>
      <c r="CR11" s="162">
        <v>43.023653000000003</v>
      </c>
      <c r="CS11" s="162">
        <v>43.265448804017304</v>
      </c>
      <c r="CT11" s="162">
        <v>3893.2263600000001</v>
      </c>
      <c r="CU11" s="162">
        <v>3893.3783159415202</v>
      </c>
      <c r="CV11" s="162">
        <v>45.316406950000001</v>
      </c>
      <c r="CW11" s="162">
        <v>45.192513622159503</v>
      </c>
      <c r="CX11" s="162">
        <v>8562.1315739999991</v>
      </c>
      <c r="CY11" s="162">
        <v>4677.33968</v>
      </c>
      <c r="CZ11" s="162">
        <v>4678.5501766671596</v>
      </c>
      <c r="DA11" s="162">
        <v>11.048337399999999</v>
      </c>
      <c r="DB11" s="162">
        <v>11.026862189760999</v>
      </c>
      <c r="DC11" s="162">
        <v>1.2464350247916993</v>
      </c>
      <c r="DD11" s="162">
        <v>1.1226604233142301</v>
      </c>
    </row>
    <row r="12" spans="1:108">
      <c r="A12" t="s">
        <v>16</v>
      </c>
      <c r="B12" s="127">
        <v>7338580.1030000001</v>
      </c>
      <c r="C12" s="127">
        <v>7269897.5991217503</v>
      </c>
      <c r="D12" s="127">
        <v>232424.96740181188</v>
      </c>
      <c r="E12" s="127">
        <v>5363312.602</v>
      </c>
      <c r="F12" s="127">
        <v>5322704.0409983797</v>
      </c>
      <c r="G12" s="127">
        <v>1776766.16</v>
      </c>
      <c r="H12" s="127">
        <v>1708406.16671312</v>
      </c>
      <c r="I12" s="127">
        <v>1327211.1880000001</v>
      </c>
      <c r="J12" s="127">
        <v>1348803.21573967</v>
      </c>
      <c r="K12" s="127">
        <v>1142043.5252433177</v>
      </c>
      <c r="L12" s="127">
        <v>1153915.09740907</v>
      </c>
      <c r="M12" s="127">
        <v>4964507.596934855</v>
      </c>
      <c r="N12" s="127">
        <v>4937974.1178713003</v>
      </c>
      <c r="O12" s="127">
        <v>1324365.8664378806</v>
      </c>
      <c r="P12" s="127">
        <v>1272738.7069712</v>
      </c>
      <c r="Q12" s="127">
        <v>3662230.2176463776</v>
      </c>
      <c r="R12" s="127">
        <v>3678417.8635626398</v>
      </c>
      <c r="S12" s="127">
        <v>94616.264551419605</v>
      </c>
      <c r="T12" s="127">
        <v>96396.315476178497</v>
      </c>
      <c r="U12" s="127">
        <v>3645623.8955027298</v>
      </c>
      <c r="V12" s="127">
        <v>3670033.51882305</v>
      </c>
      <c r="W12" s="127">
        <v>839768.26159999997</v>
      </c>
      <c r="X12" s="127">
        <v>836751.48226306704</v>
      </c>
      <c r="Y12" s="127">
        <v>-14182.945389015656</v>
      </c>
      <c r="Z12" s="127">
        <v>396851.56266944931</v>
      </c>
      <c r="AA12" s="127">
        <v>-190.38085813778468</v>
      </c>
      <c r="AB12" s="127">
        <v>15.743801448276862</v>
      </c>
      <c r="AC12" s="127">
        <v>15.739781257218601</v>
      </c>
      <c r="AD12" s="127">
        <v>17.13247388475078</v>
      </c>
      <c r="AE12" s="127">
        <v>16.972807933847999</v>
      </c>
      <c r="AF12" s="127">
        <v>35.0173375743666</v>
      </c>
      <c r="AG12" s="127">
        <v>33.748491952905802</v>
      </c>
      <c r="AH12" s="127">
        <v>11.326958963665234</v>
      </c>
      <c r="AI12" s="127">
        <v>11.3917242431046</v>
      </c>
      <c r="AJ12" s="127">
        <v>15.7</v>
      </c>
      <c r="AK12" s="127">
        <v>19.114602719263512</v>
      </c>
      <c r="AL12" s="127">
        <v>0</v>
      </c>
      <c r="AM12" s="127">
        <v>103.669256733333</v>
      </c>
      <c r="AN12" s="127">
        <v>214.09661016949099</v>
      </c>
      <c r="AO12" s="127">
        <v>0.69</v>
      </c>
      <c r="AP12" s="127">
        <v>19.399999999999999</v>
      </c>
      <c r="AQ12" s="127">
        <v>109.379853333333</v>
      </c>
      <c r="AR12" s="127">
        <v>69.827931777824531</v>
      </c>
      <c r="AS12" s="127">
        <v>7.1561507936507898</v>
      </c>
      <c r="AT12" s="127">
        <v>6.6499999999999995</v>
      </c>
      <c r="AU12" s="127">
        <v>172.16499999999999</v>
      </c>
      <c r="AV12" s="127">
        <v>172.16499999999999</v>
      </c>
      <c r="AW12" s="127">
        <v>68.538717971324161</v>
      </c>
      <c r="AX12" s="127">
        <v>61.406572341680466</v>
      </c>
      <c r="AY12" s="127">
        <v>61.305935399646501</v>
      </c>
      <c r="AZ12" s="127">
        <v>440824.36054225801</v>
      </c>
      <c r="BA12" s="127">
        <v>440101.90993243799</v>
      </c>
      <c r="BB12" s="127">
        <v>9.6677288256666678</v>
      </c>
      <c r="BC12" s="127">
        <v>9.646397025173</v>
      </c>
      <c r="BD12" s="127">
        <v>69402.51205940923</v>
      </c>
      <c r="BE12" s="127">
        <v>69249.375726408107</v>
      </c>
      <c r="BF12" s="127">
        <v>60.394975696127204</v>
      </c>
      <c r="BG12" s="127">
        <v>60.339661945596497</v>
      </c>
      <c r="BH12" s="127">
        <v>403698.38749230892</v>
      </c>
      <c r="BI12" s="127">
        <v>403328.65355923801</v>
      </c>
      <c r="BJ12" s="127">
        <v>9.5084650583333339</v>
      </c>
      <c r="BK12" s="127">
        <v>9.4957900342727495</v>
      </c>
      <c r="BL12" s="127">
        <v>63557.472576684471</v>
      </c>
      <c r="BM12" s="127">
        <v>63472.7488606685</v>
      </c>
      <c r="BN12" s="127">
        <v>57.144274430099649</v>
      </c>
      <c r="BO12" s="127">
        <v>57.048032125469</v>
      </c>
      <c r="BP12" s="127">
        <v>244440.44162632021</v>
      </c>
      <c r="BQ12" s="127">
        <v>244028.75538652801</v>
      </c>
      <c r="BR12" s="127">
        <v>8.9966811053333338</v>
      </c>
      <c r="BS12" s="127">
        <v>8.9763304404898498</v>
      </c>
      <c r="BT12" s="127">
        <v>38484.217788938957</v>
      </c>
      <c r="BU12" s="127">
        <v>38397.1657517489</v>
      </c>
      <c r="BV12" s="127">
        <v>63.220362018026933</v>
      </c>
      <c r="BW12" s="127">
        <v>62.797097118280398</v>
      </c>
      <c r="BX12" s="127">
        <v>654144.7684803697</v>
      </c>
      <c r="BY12" s="127">
        <v>649765.22190674802</v>
      </c>
      <c r="BZ12" s="127">
        <v>9.9532882709999999</v>
      </c>
      <c r="CA12" s="127">
        <v>9.8942523268488305</v>
      </c>
      <c r="CB12" s="127">
        <v>102987.25353383977</v>
      </c>
      <c r="CC12" s="127">
        <v>102376.40518093</v>
      </c>
      <c r="CD12" s="127">
        <v>54.864909285375077</v>
      </c>
      <c r="CE12" s="127">
        <v>54.824615478300501</v>
      </c>
      <c r="CF12" s="127">
        <v>219545.10437960975</v>
      </c>
      <c r="CG12" s="127">
        <v>219383.86638292801</v>
      </c>
      <c r="CH12" s="127">
        <v>8.637822382666668</v>
      </c>
      <c r="CI12" s="127">
        <v>8.6200004239171797</v>
      </c>
      <c r="CJ12" s="127">
        <v>34564.745322937946</v>
      </c>
      <c r="CK12" s="127">
        <v>34493.4297252381</v>
      </c>
      <c r="CL12" s="162">
        <v>4201.31466</v>
      </c>
      <c r="CM12" s="162">
        <v>4201.95483903083</v>
      </c>
      <c r="CN12" s="162">
        <v>169.9535296</v>
      </c>
      <c r="CO12" s="162">
        <v>167.577401824009</v>
      </c>
      <c r="CP12" s="162">
        <v>44.758515000000003</v>
      </c>
      <c r="CQ12" s="162">
        <v>44.588669956830401</v>
      </c>
      <c r="CR12" s="162">
        <v>43.489125999999999</v>
      </c>
      <c r="CS12" s="162">
        <v>43.2024243194235</v>
      </c>
      <c r="CT12" s="162">
        <v>3932.1308859999999</v>
      </c>
      <c r="CU12" s="162">
        <v>3938.4029895387598</v>
      </c>
      <c r="CV12" s="162">
        <v>44.573028200000003</v>
      </c>
      <c r="CW12" s="162">
        <v>44.427777387469497</v>
      </c>
      <c r="CX12" s="162">
        <v>8604.9415740000004</v>
      </c>
      <c r="CY12" s="162">
        <v>4725.2639719999997</v>
      </c>
      <c r="CZ12" s="162">
        <v>4725.3687285814904</v>
      </c>
      <c r="DA12" s="162">
        <v>11.08825485</v>
      </c>
      <c r="DB12" s="162">
        <v>11.1289199161679</v>
      </c>
      <c r="DC12" s="162">
        <v>1.0489713793849116</v>
      </c>
      <c r="DD12" s="162">
        <v>0.99456501818901899</v>
      </c>
    </row>
    <row r="13" spans="1:108">
      <c r="A13" t="s">
        <v>17</v>
      </c>
      <c r="B13" s="127">
        <v>7211378.5039999997</v>
      </c>
      <c r="C13" s="127">
        <v>7400123.3494501896</v>
      </c>
      <c r="D13" s="127">
        <v>233288.88005958489</v>
      </c>
      <c r="E13" s="127">
        <v>5164856.0619999999</v>
      </c>
      <c r="F13" s="127">
        <v>5441861.6159319002</v>
      </c>
      <c r="G13" s="127">
        <v>1701753.977</v>
      </c>
      <c r="H13" s="127">
        <v>1674507.7607344</v>
      </c>
      <c r="I13" s="127">
        <v>1376132.74</v>
      </c>
      <c r="J13" s="127">
        <v>1355690.4099075301</v>
      </c>
      <c r="K13" s="127">
        <v>1193882.4025801159</v>
      </c>
      <c r="L13" s="127">
        <v>1159785.3836572401</v>
      </c>
      <c r="M13" s="127">
        <v>4825644.8179179346</v>
      </c>
      <c r="N13" s="127">
        <v>4974570.8894018903</v>
      </c>
      <c r="O13" s="127">
        <v>1305374.2063005895</v>
      </c>
      <c r="P13" s="127">
        <v>1276688.0784034799</v>
      </c>
      <c r="Q13" s="127">
        <v>3543508.8523632116</v>
      </c>
      <c r="R13" s="127">
        <v>3713750.64588858</v>
      </c>
      <c r="S13" s="127">
        <v>101277.14678412038</v>
      </c>
      <c r="T13" s="127">
        <v>97669.267561378001</v>
      </c>
      <c r="U13" s="127">
        <v>3490100.1884553102</v>
      </c>
      <c r="V13" s="127">
        <v>3692652.3332184399</v>
      </c>
      <c r="W13" s="127">
        <v>786831.54870000004</v>
      </c>
      <c r="X13" s="127">
        <v>827672.84252857498</v>
      </c>
      <c r="Y13" s="127">
        <v>223632.24508558243</v>
      </c>
      <c r="Z13" s="127">
        <v>299111.29658510257</v>
      </c>
      <c r="AA13" s="127">
        <v>-327.79832455340977</v>
      </c>
      <c r="AB13" s="127">
        <v>16.420915600870657</v>
      </c>
      <c r="AC13" s="127">
        <v>16.523743048457298</v>
      </c>
      <c r="AD13" s="127">
        <v>17.729221206807868</v>
      </c>
      <c r="AE13" s="127">
        <v>17.801619182143</v>
      </c>
      <c r="AF13" s="127">
        <v>35.481711648711368</v>
      </c>
      <c r="AG13" s="127">
        <v>35.423699256339901</v>
      </c>
      <c r="AH13" s="127">
        <v>11.871252181293761</v>
      </c>
      <c r="AI13" s="127">
        <v>11.9545783753865</v>
      </c>
      <c r="AJ13" s="127">
        <v>16.5</v>
      </c>
      <c r="AK13" s="127">
        <v>19.114364596429297</v>
      </c>
      <c r="AL13" s="127">
        <v>0</v>
      </c>
      <c r="AM13" s="127">
        <v>104.43316876666699</v>
      </c>
      <c r="AN13" s="127">
        <v>224.59468749999999</v>
      </c>
      <c r="AO13" s="127">
        <v>0.793333333333333</v>
      </c>
      <c r="AP13" s="127">
        <v>20.399999999999999</v>
      </c>
      <c r="AQ13" s="127">
        <v>109.595683133333</v>
      </c>
      <c r="AR13" s="127">
        <v>70.857014067422185</v>
      </c>
      <c r="AS13" s="127">
        <v>7.2367063492063499</v>
      </c>
      <c r="AT13" s="127">
        <v>6.8433333333333337</v>
      </c>
      <c r="AU13" s="127">
        <v>196.66499999999999</v>
      </c>
      <c r="AV13" s="127">
        <v>196.66499999999999</v>
      </c>
      <c r="AW13" s="127">
        <v>70.013803281226245</v>
      </c>
      <c r="AX13" s="127">
        <v>61.89620281259527</v>
      </c>
      <c r="AY13" s="127">
        <v>61.801936360767201</v>
      </c>
      <c r="AZ13" s="127">
        <v>444339.31066912774</v>
      </c>
      <c r="BA13" s="127">
        <v>443662.592416008</v>
      </c>
      <c r="BB13" s="127">
        <v>10.163923223999999</v>
      </c>
      <c r="BC13" s="127">
        <v>10.2164953219038</v>
      </c>
      <c r="BD13" s="127">
        <v>72964.583186467935</v>
      </c>
      <c r="BE13" s="127">
        <v>73341.986785965404</v>
      </c>
      <c r="BF13" s="127">
        <v>60.691313549358881</v>
      </c>
      <c r="BG13" s="127">
        <v>60.736779028142401</v>
      </c>
      <c r="BH13" s="127">
        <v>405679.19983842981</v>
      </c>
      <c r="BI13" s="127">
        <v>405983.10492700897</v>
      </c>
      <c r="BJ13" s="127">
        <v>9.966069375</v>
      </c>
      <c r="BK13" s="127">
        <v>10.039105842554299</v>
      </c>
      <c r="BL13" s="127">
        <v>66616.239015755971</v>
      </c>
      <c r="BM13" s="127">
        <v>67104.436979973107</v>
      </c>
      <c r="BN13" s="127">
        <v>57.599919106612838</v>
      </c>
      <c r="BO13" s="127">
        <v>57.501531921319597</v>
      </c>
      <c r="BP13" s="127">
        <v>246389.50803870079</v>
      </c>
      <c r="BQ13" s="127">
        <v>245968.64685450599</v>
      </c>
      <c r="BR13" s="127">
        <v>9.4584341026666667</v>
      </c>
      <c r="BS13" s="127">
        <v>9.5055493323886608</v>
      </c>
      <c r="BT13" s="127">
        <v>40459.413164435478</v>
      </c>
      <c r="BU13" s="127">
        <v>40660.953348026</v>
      </c>
      <c r="BV13" s="127">
        <v>63.364061052204569</v>
      </c>
      <c r="BW13" s="127">
        <v>62.756933036317697</v>
      </c>
      <c r="BX13" s="127">
        <v>655631.63075768738</v>
      </c>
      <c r="BY13" s="127">
        <v>649349.641811801</v>
      </c>
      <c r="BZ13" s="127">
        <v>10.404958986666667</v>
      </c>
      <c r="CA13" s="127">
        <v>10.3615173752118</v>
      </c>
      <c r="CB13" s="127">
        <v>107660.71673933179</v>
      </c>
      <c r="CC13" s="127">
        <v>107211.223854403</v>
      </c>
      <c r="CD13" s="127">
        <v>55.080881018923009</v>
      </c>
      <c r="CE13" s="127">
        <v>55.093928681731697</v>
      </c>
      <c r="CF13" s="127">
        <v>220409.32774938142</v>
      </c>
      <c r="CG13" s="127">
        <v>220461.53872608999</v>
      </c>
      <c r="CH13" s="127">
        <v>9.044784984333333</v>
      </c>
      <c r="CI13" s="127">
        <v>9.1134314720160692</v>
      </c>
      <c r="CJ13" s="127">
        <v>36193.229686172315</v>
      </c>
      <c r="CK13" s="127">
        <v>36467.922572825199</v>
      </c>
      <c r="CL13" s="162">
        <v>4203.2052640000002</v>
      </c>
      <c r="CM13" s="162">
        <v>4197.6524060577203</v>
      </c>
      <c r="CN13" s="162">
        <v>169.4823466</v>
      </c>
      <c r="CO13" s="162">
        <v>167.12091933294201</v>
      </c>
      <c r="CP13" s="162">
        <v>43.700066999999997</v>
      </c>
      <c r="CQ13" s="162">
        <v>44.390837786109998</v>
      </c>
      <c r="CR13" s="162">
        <v>40.932344999999998</v>
      </c>
      <c r="CS13" s="162">
        <v>41.242594050845298</v>
      </c>
      <c r="CT13" s="162">
        <v>3935.699721</v>
      </c>
      <c r="CU13" s="162">
        <v>3934.3971867722198</v>
      </c>
      <c r="CV13" s="162">
        <v>43.59996795</v>
      </c>
      <c r="CW13" s="162">
        <v>44.303547535008597</v>
      </c>
      <c r="CX13" s="162">
        <v>8648.4715739999992</v>
      </c>
      <c r="CY13" s="162">
        <v>4720.052584</v>
      </c>
      <c r="CZ13" s="162">
        <v>4716.9523669479904</v>
      </c>
      <c r="DA13" s="162">
        <v>10.95003309</v>
      </c>
      <c r="DB13" s="162">
        <v>10.8823410989444</v>
      </c>
      <c r="DC13" s="162">
        <v>1.0232936845603584</v>
      </c>
      <c r="DD13" s="162">
        <v>1.0752334070337299</v>
      </c>
    </row>
    <row r="14" spans="1:108">
      <c r="A14" t="s">
        <v>18</v>
      </c>
      <c r="B14" s="127">
        <v>7617189.5130000003</v>
      </c>
      <c r="C14" s="127">
        <v>7524887.2889619302</v>
      </c>
      <c r="D14" s="127">
        <v>233715.46531151381</v>
      </c>
      <c r="E14" s="127">
        <v>5498923.3499999996</v>
      </c>
      <c r="F14" s="127">
        <v>5529010.2627037996</v>
      </c>
      <c r="G14" s="127">
        <v>1756128.7779999999</v>
      </c>
      <c r="H14" s="127">
        <v>1742706.0813674801</v>
      </c>
      <c r="I14" s="127">
        <v>1474700.702</v>
      </c>
      <c r="J14" s="127">
        <v>1399729.79496052</v>
      </c>
      <c r="K14" s="127">
        <v>1273010.076422835</v>
      </c>
      <c r="L14" s="127">
        <v>1197186.98871663</v>
      </c>
      <c r="M14" s="127">
        <v>5464423.2512364071</v>
      </c>
      <c r="N14" s="127">
        <v>5053025.5844699303</v>
      </c>
      <c r="O14" s="127">
        <v>1456341.1509568002</v>
      </c>
      <c r="P14" s="127">
        <v>1282644.08231159</v>
      </c>
      <c r="Q14" s="127">
        <v>4040532.1531665609</v>
      </c>
      <c r="R14" s="127">
        <v>3787181.3316497202</v>
      </c>
      <c r="S14" s="127">
        <v>118572.57255904414</v>
      </c>
      <c r="T14" s="127">
        <v>108157.151573638</v>
      </c>
      <c r="U14" s="127">
        <v>4014999.7086703</v>
      </c>
      <c r="V14" s="127">
        <v>3757104.1647274001</v>
      </c>
      <c r="W14" s="127">
        <v>837705.94319999998</v>
      </c>
      <c r="X14" s="127">
        <v>821985.787044761</v>
      </c>
      <c r="Y14" s="127">
        <v>-36213.92992242521</v>
      </c>
      <c r="Z14" s="127">
        <v>392850.24464849511</v>
      </c>
      <c r="AA14" s="127">
        <v>-213.38258858183355</v>
      </c>
      <c r="AB14" s="127">
        <v>17.348104367848279</v>
      </c>
      <c r="AC14" s="127">
        <v>17.248875375218901</v>
      </c>
      <c r="AD14" s="127">
        <v>18.482337269073138</v>
      </c>
      <c r="AE14" s="127">
        <v>18.6032582187513</v>
      </c>
      <c r="AF14" s="127">
        <v>36.72568335338017</v>
      </c>
      <c r="AG14" s="127">
        <v>36.964077962452997</v>
      </c>
      <c r="AH14" s="127">
        <v>12.427723481902699</v>
      </c>
      <c r="AI14" s="127">
        <v>12.527265273635599</v>
      </c>
      <c r="AJ14" s="127">
        <v>17.399999999999999</v>
      </c>
      <c r="AK14" s="127">
        <v>19.124393973495764</v>
      </c>
      <c r="AL14" s="127">
        <v>0</v>
      </c>
      <c r="AM14" s="127">
        <v>107.46899809999999</v>
      </c>
      <c r="AN14" s="127">
        <v>232.77112903225799</v>
      </c>
      <c r="AO14" s="127">
        <v>1.1100000000000001</v>
      </c>
      <c r="AP14" s="127">
        <v>18.733333333333299</v>
      </c>
      <c r="AQ14" s="127">
        <v>114.883100566667</v>
      </c>
      <c r="AR14" s="127">
        <v>71.884934663004969</v>
      </c>
      <c r="AS14" s="127">
        <v>7.9846311475409797</v>
      </c>
      <c r="AT14" s="127">
        <v>6.916666666666667</v>
      </c>
      <c r="AU14" s="127">
        <v>107.66500000000002</v>
      </c>
      <c r="AV14" s="127">
        <v>107.66500000000002</v>
      </c>
      <c r="AW14" s="127">
        <v>83.171862310299574</v>
      </c>
      <c r="AX14" s="127">
        <v>62.251665451980529</v>
      </c>
      <c r="AY14" s="127">
        <v>62.706105381365099</v>
      </c>
      <c r="AZ14" s="127">
        <v>446891.09925996093</v>
      </c>
      <c r="BA14" s="127">
        <v>450153.42418117297</v>
      </c>
      <c r="BB14" s="127">
        <v>10.799483893333333</v>
      </c>
      <c r="BC14" s="127">
        <v>10.8219232250181</v>
      </c>
      <c r="BD14" s="127">
        <v>77527.134310242473</v>
      </c>
      <c r="BE14" s="127">
        <v>77688.221367782506</v>
      </c>
      <c r="BF14" s="127">
        <v>61.135403606341086</v>
      </c>
      <c r="BG14" s="127">
        <v>61.610862734349297</v>
      </c>
      <c r="BH14" s="127">
        <v>408647.63285522757</v>
      </c>
      <c r="BI14" s="127">
        <v>411825.74628402898</v>
      </c>
      <c r="BJ14" s="127">
        <v>10.605833623333332</v>
      </c>
      <c r="BK14" s="127">
        <v>10.626292708232301</v>
      </c>
      <c r="BL14" s="127">
        <v>70892.617844466338</v>
      </c>
      <c r="BM14" s="127">
        <v>71029.372590980798</v>
      </c>
      <c r="BN14" s="127">
        <v>57.930708686683488</v>
      </c>
      <c r="BO14" s="127">
        <v>58.3696015482818</v>
      </c>
      <c r="BP14" s="127">
        <v>247804.4940866339</v>
      </c>
      <c r="BQ14" s="127">
        <v>249681.90290835701</v>
      </c>
      <c r="BR14" s="127">
        <v>10.049879804</v>
      </c>
      <c r="BS14" s="127">
        <v>10.071694721448999</v>
      </c>
      <c r="BT14" s="127">
        <v>42989.382262367668</v>
      </c>
      <c r="BU14" s="127">
        <v>43082.697788902697</v>
      </c>
      <c r="BV14" s="127">
        <v>63.607760283313667</v>
      </c>
      <c r="BW14" s="127">
        <v>64.083933343982906</v>
      </c>
      <c r="BX14" s="127">
        <v>658153.20089781494</v>
      </c>
      <c r="BY14" s="127">
        <v>663080.19129471004</v>
      </c>
      <c r="BZ14" s="127">
        <v>11.034740640000001</v>
      </c>
      <c r="CA14" s="127">
        <v>11.052964311784301</v>
      </c>
      <c r="CB14" s="127">
        <v>114177.10419208709</v>
      </c>
      <c r="CC14" s="127">
        <v>114365.665585585</v>
      </c>
      <c r="CD14" s="127">
        <v>55.371580619510887</v>
      </c>
      <c r="CE14" s="127">
        <v>55.773945025827402</v>
      </c>
      <c r="CF14" s="127">
        <v>221572.57899658967</v>
      </c>
      <c r="CG14" s="127">
        <v>223182.663415519</v>
      </c>
      <c r="CH14" s="127">
        <v>9.6059195959999997</v>
      </c>
      <c r="CI14" s="127">
        <v>9.6290270522402999</v>
      </c>
      <c r="CJ14" s="127">
        <v>38438.64225486145</v>
      </c>
      <c r="CK14" s="127">
        <v>38531.108076094701</v>
      </c>
      <c r="CL14" s="162">
        <v>4264.702123</v>
      </c>
      <c r="CM14" s="162">
        <v>4266.4440864346498</v>
      </c>
      <c r="CN14" s="162">
        <v>161.62303420000001</v>
      </c>
      <c r="CO14" s="162">
        <v>166.263647486591</v>
      </c>
      <c r="CP14" s="162">
        <v>45.615586</v>
      </c>
      <c r="CQ14" s="162">
        <v>45.122708348449201</v>
      </c>
      <c r="CR14" s="162">
        <v>44.378785999999998</v>
      </c>
      <c r="CS14" s="162">
        <v>44.064072775515498</v>
      </c>
      <c r="CT14" s="162">
        <v>4008.7089230000001</v>
      </c>
      <c r="CU14" s="162">
        <v>4003.8901975449298</v>
      </c>
      <c r="CV14" s="162">
        <v>45.4034756</v>
      </c>
      <c r="CW14" s="162">
        <v>44.9586915636716</v>
      </c>
      <c r="CX14" s="162">
        <v>8692.3015739999992</v>
      </c>
      <c r="CY14" s="162">
        <v>4765.5755380000001</v>
      </c>
      <c r="CZ14" s="162">
        <v>4767.4260746781001</v>
      </c>
      <c r="DA14" s="162">
        <v>10.51023975</v>
      </c>
      <c r="DB14" s="162">
        <v>10.543325589902</v>
      </c>
      <c r="DC14" s="162">
        <v>0.97784621455306797</v>
      </c>
      <c r="DD14" s="162">
        <v>1.10887039858075</v>
      </c>
    </row>
    <row r="15" spans="1:108">
      <c r="A15" t="s">
        <v>19</v>
      </c>
      <c r="B15" s="127">
        <v>7734653.1979999999</v>
      </c>
      <c r="C15" s="127">
        <v>7702652.5608169101</v>
      </c>
      <c r="D15" s="127">
        <v>234228.28500977054</v>
      </c>
      <c r="E15" s="127">
        <v>5933955.4989999998</v>
      </c>
      <c r="F15" s="127">
        <v>5654168.5001077997</v>
      </c>
      <c r="G15" s="127">
        <v>1648862.0109999999</v>
      </c>
      <c r="H15" s="127">
        <v>1758037.81027434</v>
      </c>
      <c r="I15" s="127">
        <v>1339057.602</v>
      </c>
      <c r="J15" s="127">
        <v>1411914.76048779</v>
      </c>
      <c r="K15" s="127">
        <v>1109289.2903059986</v>
      </c>
      <c r="L15" s="127">
        <v>1207584.5922079301</v>
      </c>
      <c r="M15" s="127">
        <v>4830246.4720774861</v>
      </c>
      <c r="N15" s="127">
        <v>5117565.8201908404</v>
      </c>
      <c r="O15" s="127">
        <v>1033477.82289869</v>
      </c>
      <c r="P15" s="127">
        <v>1288744.9469021</v>
      </c>
      <c r="Q15" s="127">
        <v>3781599.1872533541</v>
      </c>
      <c r="R15" s="127">
        <v>3845431.0730184601</v>
      </c>
      <c r="S15" s="127">
        <v>96136.498758332877</v>
      </c>
      <c r="T15" s="127">
        <v>108131.255107359</v>
      </c>
      <c r="U15" s="127">
        <v>3783379.1101456801</v>
      </c>
      <c r="V15" s="127">
        <v>3812520.3930647201</v>
      </c>
      <c r="W15" s="127">
        <v>855633.4632</v>
      </c>
      <c r="X15" s="127">
        <v>834436.38796910294</v>
      </c>
      <c r="Y15" s="127">
        <v>208072.68095192907</v>
      </c>
      <c r="Z15" s="127">
        <v>473068.91078868153</v>
      </c>
      <c r="AA15" s="127">
        <v>146.51447147489381</v>
      </c>
      <c r="AB15" s="127">
        <v>17.778014304128956</v>
      </c>
      <c r="AC15" s="127">
        <v>17.764867445418499</v>
      </c>
      <c r="AD15" s="127">
        <v>19.176579527286563</v>
      </c>
      <c r="AE15" s="127">
        <v>19.150011136933401</v>
      </c>
      <c r="AF15" s="127">
        <v>36.798580614883015</v>
      </c>
      <c r="AG15" s="127">
        <v>37.972421056789798</v>
      </c>
      <c r="AH15" s="127">
        <v>13.153603002870101</v>
      </c>
      <c r="AI15" s="127">
        <v>12.9020363064202</v>
      </c>
      <c r="AJ15" s="127">
        <v>17.100000000000001</v>
      </c>
      <c r="AK15" s="127">
        <v>19.145626948834277</v>
      </c>
      <c r="AL15" s="127">
        <v>0</v>
      </c>
      <c r="AM15" s="127">
        <v>110.94400546666699</v>
      </c>
      <c r="AN15" s="127">
        <v>242.35859375000001</v>
      </c>
      <c r="AO15" s="127">
        <v>1.11333333333333</v>
      </c>
      <c r="AP15" s="127">
        <v>16.6666666666667</v>
      </c>
      <c r="AQ15" s="127">
        <v>116.84042076666699</v>
      </c>
      <c r="AR15" s="127">
        <v>72.633643107699939</v>
      </c>
      <c r="AS15" s="127">
        <v>6.9734623809523804</v>
      </c>
      <c r="AT15" s="127">
        <v>6.663333333333334</v>
      </c>
      <c r="AU15" s="127">
        <v>56.000000000000007</v>
      </c>
      <c r="AV15" s="127">
        <v>56.000000000000007</v>
      </c>
      <c r="AW15" s="127">
        <v>67.888235600440424</v>
      </c>
      <c r="AX15" s="127">
        <v>64.455341528245555</v>
      </c>
      <c r="AY15" s="127">
        <v>64.205586974484504</v>
      </c>
      <c r="AZ15" s="127">
        <v>462710.80813015351</v>
      </c>
      <c r="BA15" s="127">
        <v>460917.87478030601</v>
      </c>
      <c r="BB15" s="127">
        <v>11.458879836666666</v>
      </c>
      <c r="BC15" s="127">
        <v>11.3935690372222</v>
      </c>
      <c r="BD15" s="127">
        <v>82260.793656129375</v>
      </c>
      <c r="BE15" s="127">
        <v>81791.9417024461</v>
      </c>
      <c r="BF15" s="127">
        <v>63.410499398209744</v>
      </c>
      <c r="BG15" s="127">
        <v>62.9561695235504</v>
      </c>
      <c r="BH15" s="127">
        <v>423855.06512888294</v>
      </c>
      <c r="BI15" s="127">
        <v>420818.18605626503</v>
      </c>
      <c r="BJ15" s="127">
        <v>11.273127653333333</v>
      </c>
      <c r="BK15" s="127">
        <v>11.183112654748101</v>
      </c>
      <c r="BL15" s="127">
        <v>75353.014107387906</v>
      </c>
      <c r="BM15" s="127">
        <v>74751.326477874594</v>
      </c>
      <c r="BN15" s="127">
        <v>59.981425189445339</v>
      </c>
      <c r="BO15" s="127">
        <v>59.750149703087601</v>
      </c>
      <c r="BP15" s="127">
        <v>256576.64234793809</v>
      </c>
      <c r="BQ15" s="127">
        <v>255587.33795022601</v>
      </c>
      <c r="BR15" s="127">
        <v>10.66350635</v>
      </c>
      <c r="BS15" s="127">
        <v>10.6050111923867</v>
      </c>
      <c r="BT15" s="127">
        <v>45614.23217767023</v>
      </c>
      <c r="BU15" s="127">
        <v>45364.013195925101</v>
      </c>
      <c r="BV15" s="127">
        <v>64.966921928119262</v>
      </c>
      <c r="BW15" s="127">
        <v>65.549365097380502</v>
      </c>
      <c r="BX15" s="127">
        <v>672216.52560979989</v>
      </c>
      <c r="BY15" s="127">
        <v>678243.099010473</v>
      </c>
      <c r="BZ15" s="127">
        <v>11.549828673333334</v>
      </c>
      <c r="CA15" s="127">
        <v>11.644226103531199</v>
      </c>
      <c r="CB15" s="127">
        <v>119506.75007762891</v>
      </c>
      <c r="CC15" s="127">
        <v>120483.485787329</v>
      </c>
      <c r="CD15" s="127">
        <v>57.382169452772068</v>
      </c>
      <c r="CE15" s="127">
        <v>57.018782251757301</v>
      </c>
      <c r="CF15" s="127">
        <v>229618.06637663476</v>
      </c>
      <c r="CG15" s="127">
        <v>228163.95149690201</v>
      </c>
      <c r="CH15" s="127">
        <v>10.201410293333334</v>
      </c>
      <c r="CI15" s="127">
        <v>10.116929078682199</v>
      </c>
      <c r="CJ15" s="127">
        <v>40821.532685302445</v>
      </c>
      <c r="CK15" s="127">
        <v>40483.476224042897</v>
      </c>
      <c r="CL15" s="162">
        <v>4315.5454529999997</v>
      </c>
      <c r="CM15" s="162">
        <v>4317.48001929578</v>
      </c>
      <c r="CN15" s="162">
        <v>165.66133790000001</v>
      </c>
      <c r="CO15" s="162">
        <v>165.93381359152801</v>
      </c>
      <c r="CP15" s="162">
        <v>44.905346999999999</v>
      </c>
      <c r="CQ15" s="162">
        <v>44.8810851851389</v>
      </c>
      <c r="CR15" s="162">
        <v>43.428722</v>
      </c>
      <c r="CS15" s="162">
        <v>43.675414700085298</v>
      </c>
      <c r="CT15" s="162">
        <v>4058.1446919999998</v>
      </c>
      <c r="CU15" s="162">
        <v>4057.27758365823</v>
      </c>
      <c r="CV15" s="162">
        <v>44.95606729</v>
      </c>
      <c r="CW15" s="162">
        <v>44.845615463955603</v>
      </c>
      <c r="CX15" s="162">
        <v>8736.1515739999995</v>
      </c>
      <c r="CY15" s="162">
        <v>4823.7138830000004</v>
      </c>
      <c r="CZ15" s="162">
        <v>4824.1411694860499</v>
      </c>
      <c r="DA15" s="162">
        <v>10.534796269999999</v>
      </c>
      <c r="DB15" s="162">
        <v>10.5572556477824</v>
      </c>
      <c r="DC15" s="162">
        <v>1.2873897894080382</v>
      </c>
      <c r="DD15" s="162">
        <v>1.1556967371389799</v>
      </c>
    </row>
    <row r="16" spans="1:108">
      <c r="A16" t="s">
        <v>20</v>
      </c>
      <c r="B16" s="127">
        <v>7689730.2989999996</v>
      </c>
      <c r="C16" s="127">
        <v>7615188.8819528697</v>
      </c>
      <c r="D16" s="127">
        <v>233778.1943420941</v>
      </c>
      <c r="E16" s="127">
        <v>5647761.4869999997</v>
      </c>
      <c r="F16" s="127">
        <v>5606819.9428438898</v>
      </c>
      <c r="G16" s="127">
        <v>1787290.2590000001</v>
      </c>
      <c r="H16" s="127">
        <v>1719740.0954199799</v>
      </c>
      <c r="I16" s="127">
        <v>1384666.83</v>
      </c>
      <c r="J16" s="127">
        <v>1406593.6849732699</v>
      </c>
      <c r="K16" s="127">
        <v>1191483.1656924593</v>
      </c>
      <c r="L16" s="127">
        <v>1203324.2181871999</v>
      </c>
      <c r="M16" s="127">
        <v>5202399.286105562</v>
      </c>
      <c r="N16" s="127">
        <v>5180032.2138604699</v>
      </c>
      <c r="O16" s="127">
        <v>1368047.5097094304</v>
      </c>
      <c r="P16" s="127">
        <v>1313850.8229674201</v>
      </c>
      <c r="Q16" s="127">
        <v>3857498.7104152911</v>
      </c>
      <c r="R16" s="127">
        <v>3878459.4321508999</v>
      </c>
      <c r="S16" s="127">
        <v>109895.1299484654</v>
      </c>
      <c r="T16" s="127">
        <v>112244.971688655</v>
      </c>
      <c r="U16" s="127">
        <v>3820088.7846766999</v>
      </c>
      <c r="V16" s="127">
        <v>3843951.8644108302</v>
      </c>
      <c r="W16" s="127">
        <v>932889.35479999997</v>
      </c>
      <c r="X16" s="127">
        <v>929829.31950227497</v>
      </c>
      <c r="Y16" s="127">
        <v>23341.968131388505</v>
      </c>
      <c r="Z16" s="127">
        <v>509136.06266669906</v>
      </c>
      <c r="AA16" s="127">
        <v>-36.165536224472362</v>
      </c>
      <c r="AB16" s="127">
        <v>18.254816665959542</v>
      </c>
      <c r="AC16" s="127">
        <v>18.272963511938599</v>
      </c>
      <c r="AD16" s="127">
        <v>19.864971673324501</v>
      </c>
      <c r="AE16" s="127">
        <v>19.692126176942502</v>
      </c>
      <c r="AF16" s="127">
        <v>40.602333537434319</v>
      </c>
      <c r="AG16" s="127">
        <v>39.226184203333098</v>
      </c>
      <c r="AH16" s="127">
        <v>13.133521782770373</v>
      </c>
      <c r="AI16" s="127">
        <v>13.1950232507082</v>
      </c>
      <c r="AJ16" s="127">
        <v>16.400000000000002</v>
      </c>
      <c r="AK16" s="127">
        <v>19.180922258510602</v>
      </c>
      <c r="AL16" s="127">
        <v>0</v>
      </c>
      <c r="AM16" s="127">
        <v>113.1124708</v>
      </c>
      <c r="AN16" s="127">
        <v>245.11419354838699</v>
      </c>
      <c r="AO16" s="127">
        <v>1.1000000000000001</v>
      </c>
      <c r="AP16" s="127">
        <v>17.266666666666701</v>
      </c>
      <c r="AQ16" s="127">
        <v>120.9741195</v>
      </c>
      <c r="AR16" s="127">
        <v>73.219107740660476</v>
      </c>
      <c r="AS16" s="127">
        <v>7.4828629032258096</v>
      </c>
      <c r="AT16" s="127">
        <v>7.1566666666666663</v>
      </c>
      <c r="AU16" s="127">
        <v>52.5</v>
      </c>
      <c r="AV16" s="127">
        <v>52.5</v>
      </c>
      <c r="AW16" s="127">
        <v>76.881304564738613</v>
      </c>
      <c r="AX16" s="127">
        <v>65.668160880631632</v>
      </c>
      <c r="AY16" s="127">
        <v>65.465966155074796</v>
      </c>
      <c r="AZ16" s="127">
        <v>471417.37316188985</v>
      </c>
      <c r="BA16" s="127">
        <v>469965.86142347701</v>
      </c>
      <c r="BB16" s="127">
        <v>11.987602376666667</v>
      </c>
      <c r="BC16" s="127">
        <v>11.9652308592088</v>
      </c>
      <c r="BD16" s="127">
        <v>86056.377202185351</v>
      </c>
      <c r="BE16" s="127">
        <v>85895.776968172097</v>
      </c>
      <c r="BF16" s="127">
        <v>64.772379347138639</v>
      </c>
      <c r="BG16" s="127">
        <v>64.603635271713699</v>
      </c>
      <c r="BH16" s="127">
        <v>432958.28494151973</v>
      </c>
      <c r="BI16" s="127">
        <v>431830.34821634699</v>
      </c>
      <c r="BJ16" s="127">
        <v>11.824079100000001</v>
      </c>
      <c r="BK16" s="127">
        <v>11.8028988366964</v>
      </c>
      <c r="BL16" s="127">
        <v>79035.74115615715</v>
      </c>
      <c r="BM16" s="127">
        <v>78894.1658340508</v>
      </c>
      <c r="BN16" s="127">
        <v>61.110061419947371</v>
      </c>
      <c r="BO16" s="127">
        <v>60.918491044607002</v>
      </c>
      <c r="BP16" s="127">
        <v>261404.49853074524</v>
      </c>
      <c r="BQ16" s="127">
        <v>260585.03678075099</v>
      </c>
      <c r="BR16" s="127">
        <v>11.155529676666665</v>
      </c>
      <c r="BS16" s="127">
        <v>11.1336243843145</v>
      </c>
      <c r="BT16" s="127">
        <v>47718.911963358449</v>
      </c>
      <c r="BU16" s="127">
        <v>47625.209848918603</v>
      </c>
      <c r="BV16" s="127">
        <v>66.454655422285356</v>
      </c>
      <c r="BW16" s="127">
        <v>65.932948794070299</v>
      </c>
      <c r="BX16" s="127">
        <v>687610.19073661882</v>
      </c>
      <c r="BY16" s="127">
        <v>682212.06186451402</v>
      </c>
      <c r="BZ16" s="127">
        <v>12.131175513333334</v>
      </c>
      <c r="CA16" s="127">
        <v>12.0583279775399</v>
      </c>
      <c r="CB16" s="127">
        <v>125521.97969542448</v>
      </c>
      <c r="CC16" s="127">
        <v>124768.221999015</v>
      </c>
      <c r="CD16" s="127">
        <v>58.698786021306191</v>
      </c>
      <c r="CE16" s="127">
        <v>58.555217268026198</v>
      </c>
      <c r="CF16" s="127">
        <v>234886.58364444331</v>
      </c>
      <c r="CG16" s="127">
        <v>234312.084983029</v>
      </c>
      <c r="CH16" s="127">
        <v>10.715355773333332</v>
      </c>
      <c r="CI16" s="127">
        <v>10.6931087820274</v>
      </c>
      <c r="CJ16" s="127">
        <v>42878.115217228835</v>
      </c>
      <c r="CK16" s="127">
        <v>42789.092596217502</v>
      </c>
      <c r="CL16" s="162">
        <v>4401.4527950000002</v>
      </c>
      <c r="CM16" s="162">
        <v>4403.3425009735402</v>
      </c>
      <c r="CN16" s="162">
        <v>171.23700400000001</v>
      </c>
      <c r="CO16" s="162">
        <v>168.64382458955799</v>
      </c>
      <c r="CP16" s="162">
        <v>45.738677000000003</v>
      </c>
      <c r="CQ16" s="162">
        <v>45.564339932544001</v>
      </c>
      <c r="CR16" s="162">
        <v>43.856175999999998</v>
      </c>
      <c r="CS16" s="162">
        <v>43.661255058575598</v>
      </c>
      <c r="CT16" s="162">
        <v>4131.9994800000004</v>
      </c>
      <c r="CU16" s="162">
        <v>4138.8370198696903</v>
      </c>
      <c r="CV16" s="162">
        <v>45.712961180000001</v>
      </c>
      <c r="CW16" s="162">
        <v>45.5708198849563</v>
      </c>
      <c r="CX16" s="162">
        <v>8780.0415740000008</v>
      </c>
      <c r="CY16" s="162">
        <v>4892.7285949999996</v>
      </c>
      <c r="CZ16" s="162">
        <v>4893.9857318480799</v>
      </c>
      <c r="DA16" s="162">
        <v>10.04093707</v>
      </c>
      <c r="DB16" s="162">
        <v>10.0384939038579</v>
      </c>
      <c r="DC16" s="162">
        <v>1.3346336043804203</v>
      </c>
      <c r="DD16" s="162">
        <v>1.26416448365962</v>
      </c>
    </row>
    <row r="17" spans="1:108">
      <c r="A17" t="s">
        <v>21</v>
      </c>
      <c r="B17" s="127">
        <v>7808703.875</v>
      </c>
      <c r="C17" s="127">
        <v>8012688.3569795098</v>
      </c>
      <c r="D17" s="127">
        <v>233973.95456795866</v>
      </c>
      <c r="E17" s="127">
        <v>5526479.0159999998</v>
      </c>
      <c r="F17" s="127">
        <v>5818909.92670961</v>
      </c>
      <c r="G17" s="127">
        <v>1935117.7180000001</v>
      </c>
      <c r="H17" s="127">
        <v>1904754.13048473</v>
      </c>
      <c r="I17" s="127">
        <v>1536320.507</v>
      </c>
      <c r="J17" s="127">
        <v>1515570.03528381</v>
      </c>
      <c r="K17" s="127">
        <v>1332855.4468010564</v>
      </c>
      <c r="L17" s="127">
        <v>1296641.8592004799</v>
      </c>
      <c r="M17" s="127">
        <v>5180986.5912597729</v>
      </c>
      <c r="N17" s="127">
        <v>5333231.1702161804</v>
      </c>
      <c r="O17" s="127">
        <v>1355605.6749558595</v>
      </c>
      <c r="P17" s="127">
        <v>1327985.82987914</v>
      </c>
      <c r="Q17" s="127">
        <v>3850330.3309923229</v>
      </c>
      <c r="R17" s="127">
        <v>4023983.1027433402</v>
      </c>
      <c r="S17" s="127">
        <v>131821.23196898229</v>
      </c>
      <c r="T17" s="127">
        <v>127913.71277217301</v>
      </c>
      <c r="U17" s="127">
        <v>3751280.2103097001</v>
      </c>
      <c r="V17" s="127">
        <v>3962227.4643645799</v>
      </c>
      <c r="W17" s="127">
        <v>966298.73560000001</v>
      </c>
      <c r="X17" s="127">
        <v>1014242.3799884201</v>
      </c>
      <c r="Y17" s="127">
        <v>196330.42760824627</v>
      </c>
      <c r="Z17" s="127">
        <v>389162.96983658214</v>
      </c>
      <c r="AA17" s="127">
        <v>-206.79011554525204</v>
      </c>
      <c r="AB17" s="127">
        <v>18.538431859630872</v>
      </c>
      <c r="AC17" s="127">
        <v>18.645506112543199</v>
      </c>
      <c r="AD17" s="127">
        <v>20.015446596004892</v>
      </c>
      <c r="AE17" s="127">
        <v>20.091696015576002</v>
      </c>
      <c r="AF17" s="127">
        <v>40.057163050508009</v>
      </c>
      <c r="AG17" s="127">
        <v>40.042164555574601</v>
      </c>
      <c r="AH17" s="127">
        <v>13.40207848335449</v>
      </c>
      <c r="AI17" s="127">
        <v>13.491114643370601</v>
      </c>
      <c r="AJ17" s="127">
        <v>15.6</v>
      </c>
      <c r="AK17" s="127">
        <v>19.233027004160281</v>
      </c>
      <c r="AL17" s="127">
        <v>0</v>
      </c>
      <c r="AM17" s="127">
        <v>110.993049633333</v>
      </c>
      <c r="AN17" s="127">
        <v>246.51343750000001</v>
      </c>
      <c r="AO17" s="127">
        <v>1.0333333333333301</v>
      </c>
      <c r="AP17" s="127">
        <v>15.2</v>
      </c>
      <c r="AQ17" s="127">
        <v>119.766791433333</v>
      </c>
      <c r="AR17" s="127">
        <v>73.991450013849999</v>
      </c>
      <c r="AS17" s="127">
        <v>8.4156746031745993</v>
      </c>
      <c r="AT17" s="127">
        <v>7.9833333333333334</v>
      </c>
      <c r="AU17" s="127">
        <v>52.164999999999999</v>
      </c>
      <c r="AV17" s="127">
        <v>52.164999999999999</v>
      </c>
      <c r="AW17" s="127">
        <v>73.939400013541345</v>
      </c>
      <c r="AX17" s="127">
        <v>67.550343855869215</v>
      </c>
      <c r="AY17" s="127">
        <v>67.528224027439094</v>
      </c>
      <c r="AZ17" s="127">
        <v>484929.15333203075</v>
      </c>
      <c r="BA17" s="127">
        <v>484770.35991834599</v>
      </c>
      <c r="BB17" s="127">
        <v>12.522774466666666</v>
      </c>
      <c r="BC17" s="127">
        <v>12.600581020523601</v>
      </c>
      <c r="BD17" s="127">
        <v>89898.260657943436</v>
      </c>
      <c r="BE17" s="127">
        <v>90456.8169006073</v>
      </c>
      <c r="BF17" s="127">
        <v>67.190344366671184</v>
      </c>
      <c r="BG17" s="127">
        <v>67.317108319000596</v>
      </c>
      <c r="BH17" s="127">
        <v>449120.69858846645</v>
      </c>
      <c r="BI17" s="127">
        <v>449968.02740236901</v>
      </c>
      <c r="BJ17" s="127">
        <v>12.456036206666667</v>
      </c>
      <c r="BK17" s="127">
        <v>12.555956670061599</v>
      </c>
      <c r="BL17" s="127">
        <v>83259.934675320997</v>
      </c>
      <c r="BM17" s="127">
        <v>83927.833444565098</v>
      </c>
      <c r="BN17" s="127">
        <v>62.861599989892781</v>
      </c>
      <c r="BO17" s="127">
        <v>62.8251954108839</v>
      </c>
      <c r="BP17" s="127">
        <v>268896.88277803687</v>
      </c>
      <c r="BQ17" s="127">
        <v>268741.15849133302</v>
      </c>
      <c r="BR17" s="127">
        <v>11.65355488</v>
      </c>
      <c r="BS17" s="127">
        <v>11.7225574984475</v>
      </c>
      <c r="BT17" s="127">
        <v>49849.265386477869</v>
      </c>
      <c r="BU17" s="127">
        <v>50144.431099909503</v>
      </c>
      <c r="BV17" s="127">
        <v>66.981894840702992</v>
      </c>
      <c r="BW17" s="127">
        <v>66.446993809760002</v>
      </c>
      <c r="BX17" s="127">
        <v>693065.56771146413</v>
      </c>
      <c r="BY17" s="127">
        <v>687530.91558533395</v>
      </c>
      <c r="BZ17" s="127">
        <v>12.417392933333332</v>
      </c>
      <c r="CA17" s="127">
        <v>12.385243836918301</v>
      </c>
      <c r="CB17" s="127">
        <v>128483.48801275365</v>
      </c>
      <c r="CC17" s="127">
        <v>128150.83943997099</v>
      </c>
      <c r="CD17" s="127">
        <v>60.914622384669094</v>
      </c>
      <c r="CE17" s="127">
        <v>60.993365316425198</v>
      </c>
      <c r="CF17" s="127">
        <v>243753.38087456865</v>
      </c>
      <c r="CG17" s="127">
        <v>244068.47526607499</v>
      </c>
      <c r="CH17" s="127">
        <v>11.292615763333334</v>
      </c>
      <c r="CI17" s="127">
        <v>11.386071775287601</v>
      </c>
      <c r="CJ17" s="127">
        <v>45188.054418978427</v>
      </c>
      <c r="CK17" s="127">
        <v>45562.024050530999</v>
      </c>
      <c r="CL17" s="162">
        <v>4480.3725260000001</v>
      </c>
      <c r="CM17" s="162">
        <v>4475.7300074999903</v>
      </c>
      <c r="CN17" s="162">
        <v>173.69037159999999</v>
      </c>
      <c r="CO17" s="162">
        <v>171.165648248537</v>
      </c>
      <c r="CP17" s="162">
        <v>45.161285999999997</v>
      </c>
      <c r="CQ17" s="162">
        <v>45.833010527936402</v>
      </c>
      <c r="CR17" s="162">
        <v>42.910043000000002</v>
      </c>
      <c r="CS17" s="162">
        <v>43.166282949421102</v>
      </c>
      <c r="CT17" s="162">
        <v>4210.5935959999997</v>
      </c>
      <c r="CU17" s="162">
        <v>4210.1916616159597</v>
      </c>
      <c r="CV17" s="162">
        <v>45.197369799999997</v>
      </c>
      <c r="CW17" s="162">
        <v>45.875592547858197</v>
      </c>
      <c r="CX17" s="162">
        <v>8824.3515740000003</v>
      </c>
      <c r="CY17" s="162">
        <v>4969.0977309999998</v>
      </c>
      <c r="CZ17" s="162">
        <v>4965.8227659013301</v>
      </c>
      <c r="DA17" s="162">
        <v>9.8352906539999996</v>
      </c>
      <c r="DB17" s="162">
        <v>9.7853896822550297</v>
      </c>
      <c r="DC17" s="162">
        <v>1.3094261813516881</v>
      </c>
      <c r="DD17" s="162">
        <v>1.3869881052462001</v>
      </c>
    </row>
    <row r="18" spans="1:108">
      <c r="A18" t="s">
        <v>22</v>
      </c>
      <c r="B18" s="127">
        <v>8321824.4299999997</v>
      </c>
      <c r="C18" s="127">
        <v>8240095.6802469604</v>
      </c>
      <c r="D18" s="127">
        <v>237110.43898666624</v>
      </c>
      <c r="E18" s="127">
        <v>5928371.3190000001</v>
      </c>
      <c r="F18" s="127">
        <v>5975221.5472784201</v>
      </c>
      <c r="G18" s="127">
        <v>1916919.308</v>
      </c>
      <c r="H18" s="127">
        <v>1914316.3291720101</v>
      </c>
      <c r="I18" s="127">
        <v>1635722.112</v>
      </c>
      <c r="J18" s="127">
        <v>1557541.8189576301</v>
      </c>
      <c r="K18" s="127">
        <v>1412009.0456182892</v>
      </c>
      <c r="L18" s="127">
        <v>1332084.1035370601</v>
      </c>
      <c r="M18" s="127">
        <v>5869020.6525357589</v>
      </c>
      <c r="N18" s="127">
        <v>5437010.8503024997</v>
      </c>
      <c r="O18" s="127">
        <v>1528851.0785406502</v>
      </c>
      <c r="P18" s="127">
        <v>1347278.94403728</v>
      </c>
      <c r="Q18" s="127">
        <v>4375022.2971091066</v>
      </c>
      <c r="R18" s="127">
        <v>4107055.2503375099</v>
      </c>
      <c r="S18" s="127">
        <v>141906.56485004933</v>
      </c>
      <c r="T18" s="127">
        <v>128988.334340284</v>
      </c>
      <c r="U18" s="127">
        <v>4321110.6950537898</v>
      </c>
      <c r="V18" s="127">
        <v>4049626.70394347</v>
      </c>
      <c r="W18" s="127">
        <v>1039415.306</v>
      </c>
      <c r="X18" s="127">
        <v>1017976.69393312</v>
      </c>
      <c r="Y18" s="127">
        <v>113072.23317088828</v>
      </c>
      <c r="Z18" s="127">
        <v>475242.1124289846</v>
      </c>
      <c r="AA18" s="127">
        <v>-134.75881970516866</v>
      </c>
      <c r="AB18" s="127">
        <v>19.350228972724903</v>
      </c>
      <c r="AC18" s="127">
        <v>19.225099997388501</v>
      </c>
      <c r="AD18" s="127">
        <v>20.615362377604303</v>
      </c>
      <c r="AE18" s="127">
        <v>20.739505158254399</v>
      </c>
      <c r="AF18" s="127">
        <v>40.964151874989042</v>
      </c>
      <c r="AG18" s="127">
        <v>41.155461172297699</v>
      </c>
      <c r="AH18" s="127">
        <v>13.861992635357563</v>
      </c>
      <c r="AI18" s="127">
        <v>13.956229192645599</v>
      </c>
      <c r="AJ18" s="127">
        <v>14.899999999999999</v>
      </c>
      <c r="AK18" s="127">
        <v>19.302668480209658</v>
      </c>
      <c r="AL18" s="127">
        <v>0</v>
      </c>
      <c r="AM18" s="127">
        <v>109.63786159999999</v>
      </c>
      <c r="AN18" s="127">
        <v>246.017868852459</v>
      </c>
      <c r="AO18" s="127">
        <v>1.4733333333333301</v>
      </c>
      <c r="AP18" s="127">
        <v>14.766666666666699</v>
      </c>
      <c r="AQ18" s="127">
        <v>123.665073833333</v>
      </c>
      <c r="AR18" s="127">
        <v>74.795776766767418</v>
      </c>
      <c r="AS18" s="127">
        <v>9.0327049180327901</v>
      </c>
      <c r="AT18" s="127">
        <v>8.4699999999999989</v>
      </c>
      <c r="AU18" s="127">
        <v>67.500000000000014</v>
      </c>
      <c r="AV18" s="127">
        <v>67.500000000000014</v>
      </c>
      <c r="AW18" s="127">
        <v>88.50902692330105</v>
      </c>
      <c r="AX18" s="127">
        <v>66.246723788482598</v>
      </c>
      <c r="AY18" s="127">
        <v>66.844310083216598</v>
      </c>
      <c r="AZ18" s="127">
        <v>475570.74981459975</v>
      </c>
      <c r="BA18" s="127">
        <v>479860.69120393699</v>
      </c>
      <c r="BB18" s="127">
        <v>12.818892740000001</v>
      </c>
      <c r="BC18" s="127">
        <v>12.8460617038479</v>
      </c>
      <c r="BD18" s="127">
        <v>92024.029016429748</v>
      </c>
      <c r="BE18" s="127">
        <v>92219.069069242498</v>
      </c>
      <c r="BF18" s="127">
        <v>66.223548421033513</v>
      </c>
      <c r="BG18" s="127">
        <v>66.881128159248505</v>
      </c>
      <c r="BH18" s="127">
        <v>442658.34042391053</v>
      </c>
      <c r="BI18" s="127">
        <v>447053.80340589199</v>
      </c>
      <c r="BJ18" s="127">
        <v>12.814408253333333</v>
      </c>
      <c r="BK18" s="127">
        <v>12.8554296572844</v>
      </c>
      <c r="BL18" s="127">
        <v>85655.402438890756</v>
      </c>
      <c r="BM18" s="127">
        <v>85929.601980196006</v>
      </c>
      <c r="BN18" s="127">
        <v>61.648465608071156</v>
      </c>
      <c r="BO18" s="127">
        <v>62.213856837758797</v>
      </c>
      <c r="BP18" s="127">
        <v>263707.57716514857</v>
      </c>
      <c r="BQ18" s="127">
        <v>266126.09561221302</v>
      </c>
      <c r="BR18" s="127">
        <v>11.929119253333333</v>
      </c>
      <c r="BS18" s="127">
        <v>11.9563042946815</v>
      </c>
      <c r="BT18" s="127">
        <v>51028.019999881457</v>
      </c>
      <c r="BU18" s="127">
        <v>51144.306777294798</v>
      </c>
      <c r="BV18" s="127">
        <v>65.118972292754762</v>
      </c>
      <c r="BW18" s="127">
        <v>65.690892459174904</v>
      </c>
      <c r="BX18" s="127">
        <v>673789.79958984256</v>
      </c>
      <c r="BY18" s="127">
        <v>679707.49086662696</v>
      </c>
      <c r="BZ18" s="127">
        <v>12.600670243333333</v>
      </c>
      <c r="CA18" s="127">
        <v>12.6110522211871</v>
      </c>
      <c r="CB18" s="127">
        <v>130379.86901549877</v>
      </c>
      <c r="CC18" s="127">
        <v>130487.291945057</v>
      </c>
      <c r="CD18" s="127">
        <v>60.055771086982681</v>
      </c>
      <c r="CE18" s="127">
        <v>60.6310739464951</v>
      </c>
      <c r="CF18" s="127">
        <v>240316.63778589672</v>
      </c>
      <c r="CG18" s="127">
        <v>242618.74541665701</v>
      </c>
      <c r="CH18" s="127">
        <v>11.620929216666667</v>
      </c>
      <c r="CI18" s="127">
        <v>11.658461103203001</v>
      </c>
      <c r="CJ18" s="127">
        <v>46501.819671124947</v>
      </c>
      <c r="CK18" s="127">
        <v>46652.005683379502</v>
      </c>
      <c r="CL18" s="162">
        <v>4542.8598439999996</v>
      </c>
      <c r="CM18" s="162">
        <v>4544.2988872153201</v>
      </c>
      <c r="CN18" s="162">
        <v>167.38855899999999</v>
      </c>
      <c r="CO18" s="162">
        <v>172.114262844602</v>
      </c>
      <c r="CP18" s="162">
        <v>45.631014999999998</v>
      </c>
      <c r="CQ18" s="162">
        <v>45.156221822921601</v>
      </c>
      <c r="CR18" s="162">
        <v>43.098011</v>
      </c>
      <c r="CS18" s="162">
        <v>42.756378385281202</v>
      </c>
      <c r="CT18" s="162">
        <v>4281.4662609999996</v>
      </c>
      <c r="CU18" s="162">
        <v>4276.1156983090796</v>
      </c>
      <c r="CV18" s="162">
        <v>45.692604680000002</v>
      </c>
      <c r="CW18" s="162">
        <v>45.263448160232699</v>
      </c>
      <c r="CX18" s="162">
        <v>8868.8215739999996</v>
      </c>
      <c r="CY18" s="162">
        <v>4983.5481529999997</v>
      </c>
      <c r="CZ18" s="162">
        <v>4985.1805138547197</v>
      </c>
      <c r="DA18" s="162">
        <v>8.8428624669999998</v>
      </c>
      <c r="DB18" s="162">
        <v>8.8620730861093708</v>
      </c>
      <c r="DC18" s="162">
        <v>1.2139944903227264</v>
      </c>
      <c r="DD18" s="162">
        <v>1.3721413119922901</v>
      </c>
    </row>
    <row r="19" spans="1:108">
      <c r="A19" t="s">
        <v>23</v>
      </c>
      <c r="B19" s="127">
        <v>8427120.0629999992</v>
      </c>
      <c r="C19" s="127">
        <v>8382158.5640486795</v>
      </c>
      <c r="D19" s="127">
        <v>237869.6354816971</v>
      </c>
      <c r="E19" s="127">
        <v>6421441.0190000003</v>
      </c>
      <c r="F19" s="127">
        <v>6118884.4850062104</v>
      </c>
      <c r="G19" s="127">
        <v>1769101.15</v>
      </c>
      <c r="H19" s="127">
        <v>1870046.2275747501</v>
      </c>
      <c r="I19" s="127">
        <v>1446817.638</v>
      </c>
      <c r="J19" s="127">
        <v>1516727.8907824899</v>
      </c>
      <c r="K19" s="127">
        <v>1198558.8285837022</v>
      </c>
      <c r="L19" s="127">
        <v>1296970.0488197601</v>
      </c>
      <c r="M19" s="127">
        <v>5309752.2031827308</v>
      </c>
      <c r="N19" s="127">
        <v>5621598.4338869201</v>
      </c>
      <c r="O19" s="127">
        <v>1095259.7509610101</v>
      </c>
      <c r="P19" s="127">
        <v>1362102.90856907</v>
      </c>
      <c r="Q19" s="127">
        <v>4197817.095315285</v>
      </c>
      <c r="R19" s="127">
        <v>4274923.3156381398</v>
      </c>
      <c r="S19" s="127">
        <v>135692.49037636904</v>
      </c>
      <c r="T19" s="127">
        <v>151477.946385046</v>
      </c>
      <c r="U19" s="127">
        <v>4144187.3647581199</v>
      </c>
      <c r="V19" s="127">
        <v>4185759.45150318</v>
      </c>
      <c r="W19" s="127">
        <v>1154782.2749999999</v>
      </c>
      <c r="X19" s="127">
        <v>1129914.0219234801</v>
      </c>
      <c r="Y19" s="127">
        <v>49100.858990779845</v>
      </c>
      <c r="Z19" s="127">
        <v>483488.01555377129</v>
      </c>
      <c r="AA19" s="127">
        <v>38.920787320164294</v>
      </c>
      <c r="AB19" s="127">
        <v>20.07844866635838</v>
      </c>
      <c r="AC19" s="127">
        <v>20.0556070310612</v>
      </c>
      <c r="AD19" s="127">
        <v>21.657985028481921</v>
      </c>
      <c r="AE19" s="127">
        <v>21.631412444491399</v>
      </c>
      <c r="AF19" s="127">
        <v>41.560232725157555</v>
      </c>
      <c r="AG19" s="127">
        <v>42.718785310267101</v>
      </c>
      <c r="AH19" s="127">
        <v>14.855649126654516</v>
      </c>
      <c r="AI19" s="127">
        <v>14.620025621510599</v>
      </c>
      <c r="AJ19" s="127">
        <v>15.299999999999999</v>
      </c>
      <c r="AK19" s="127">
        <v>19.386612863377088</v>
      </c>
      <c r="AL19" s="127">
        <v>0</v>
      </c>
      <c r="AM19" s="127">
        <v>107.57390056666701</v>
      </c>
      <c r="AN19" s="127">
        <v>247.58250000000001</v>
      </c>
      <c r="AO19" s="127">
        <v>1.4733333333333301</v>
      </c>
      <c r="AP19" s="127">
        <v>18.5</v>
      </c>
      <c r="AQ19" s="127">
        <v>125.127373866667</v>
      </c>
      <c r="AR19" s="127">
        <v>76.094931123145784</v>
      </c>
      <c r="AS19" s="127">
        <v>9.8288934426229506</v>
      </c>
      <c r="AT19" s="127">
        <v>9.4433333333333334</v>
      </c>
      <c r="AU19" s="127">
        <v>66.835000000000008</v>
      </c>
      <c r="AV19" s="127">
        <v>66.835000000000008</v>
      </c>
      <c r="AW19" s="127">
        <v>74.94891360375226</v>
      </c>
      <c r="AX19" s="127">
        <v>67.040850467796815</v>
      </c>
      <c r="AY19" s="127">
        <v>66.669134039430602</v>
      </c>
      <c r="AZ19" s="127">
        <v>481271.61166453932</v>
      </c>
      <c r="BA19" s="127">
        <v>478603.140675726</v>
      </c>
      <c r="BB19" s="127">
        <v>13.460762746666667</v>
      </c>
      <c r="BC19" s="127">
        <v>13.362504122566399</v>
      </c>
      <c r="BD19" s="127">
        <v>96631.873493820181</v>
      </c>
      <c r="BE19" s="127">
        <v>95926.496308731003</v>
      </c>
      <c r="BF19" s="127">
        <v>67.393109305993349</v>
      </c>
      <c r="BG19" s="127">
        <v>66.790862743113294</v>
      </c>
      <c r="BH19" s="127">
        <v>450476.04111656325</v>
      </c>
      <c r="BI19" s="127">
        <v>446450.44190930697</v>
      </c>
      <c r="BJ19" s="127">
        <v>13.531490856666666</v>
      </c>
      <c r="BK19" s="127">
        <v>13.3962814131153</v>
      </c>
      <c r="BL19" s="127">
        <v>90448.600669832624</v>
      </c>
      <c r="BM19" s="127">
        <v>89544.819623261603</v>
      </c>
      <c r="BN19" s="127">
        <v>62.387471104718138</v>
      </c>
      <c r="BO19" s="127">
        <v>62.055836243099101</v>
      </c>
      <c r="BP19" s="127">
        <v>266868.74828449899</v>
      </c>
      <c r="BQ19" s="127">
        <v>265450.14645859698</v>
      </c>
      <c r="BR19" s="127">
        <v>12.52643636</v>
      </c>
      <c r="BS19" s="127">
        <v>12.4387095191619</v>
      </c>
      <c r="BT19" s="127">
        <v>53583.104630856287</v>
      </c>
      <c r="BU19" s="127">
        <v>53207.844153234102</v>
      </c>
      <c r="BV19" s="127">
        <v>64.317773605209894</v>
      </c>
      <c r="BW19" s="127">
        <v>64.739388367173902</v>
      </c>
      <c r="BX19" s="127">
        <v>665499.75009880413</v>
      </c>
      <c r="BY19" s="127">
        <v>669862.22260065295</v>
      </c>
      <c r="BZ19" s="127">
        <v>12.914011156666668</v>
      </c>
      <c r="CA19" s="127">
        <v>13.000903185232</v>
      </c>
      <c r="CB19" s="127">
        <v>133622.02569833168</v>
      </c>
      <c r="CC19" s="127">
        <v>134521.102578741</v>
      </c>
      <c r="CD19" s="127">
        <v>61.089944698856712</v>
      </c>
      <c r="CE19" s="127">
        <v>60.594894268938397</v>
      </c>
      <c r="CF19" s="127">
        <v>244454.94324420989</v>
      </c>
      <c r="CG19" s="127">
        <v>242473.970346419</v>
      </c>
      <c r="CH19" s="127">
        <v>12.265913186666667</v>
      </c>
      <c r="CI19" s="127">
        <v>12.145693082441101</v>
      </c>
      <c r="CJ19" s="127">
        <v>49082.760291664192</v>
      </c>
      <c r="CK19" s="127">
        <v>48601.692598712398</v>
      </c>
      <c r="CL19" s="162">
        <v>4593.770939</v>
      </c>
      <c r="CM19" s="162">
        <v>4593.5311937359402</v>
      </c>
      <c r="CN19" s="162">
        <v>175.36819700000001</v>
      </c>
      <c r="CO19" s="162">
        <v>176.088287102328</v>
      </c>
      <c r="CP19" s="162">
        <v>45.289042999999999</v>
      </c>
      <c r="CQ19" s="162">
        <v>45.287699760730199</v>
      </c>
      <c r="CR19" s="162">
        <v>42.037984000000002</v>
      </c>
      <c r="CS19" s="162">
        <v>42.270019225013002</v>
      </c>
      <c r="CT19" s="162">
        <v>4322.8525179999997</v>
      </c>
      <c r="CU19" s="162">
        <v>4321.1995443467604</v>
      </c>
      <c r="CV19" s="162">
        <v>45.506813450000003</v>
      </c>
      <c r="CW19" s="162">
        <v>45.419601026673398</v>
      </c>
      <c r="CX19" s="162">
        <v>8913.3015739999992</v>
      </c>
      <c r="CY19" s="162">
        <v>5013.9791800000003</v>
      </c>
      <c r="CZ19" s="162">
        <v>5013.6405385738899</v>
      </c>
      <c r="DA19" s="162">
        <v>8.3807336540000001</v>
      </c>
      <c r="DB19" s="162">
        <v>8.4174725028767003</v>
      </c>
      <c r="DC19" s="162">
        <v>1.5656227754818877</v>
      </c>
      <c r="DD19" s="162">
        <v>1.39800903709005</v>
      </c>
    </row>
    <row r="20" spans="1:108">
      <c r="A20" t="s">
        <v>24</v>
      </c>
      <c r="B20" s="127">
        <v>8776545.7479999997</v>
      </c>
      <c r="C20" s="127">
        <v>8677204.2673688307</v>
      </c>
      <c r="D20" s="127">
        <v>238034.83376177502</v>
      </c>
      <c r="E20" s="127">
        <v>6409998.2750000004</v>
      </c>
      <c r="F20" s="127">
        <v>6345610.8813637998</v>
      </c>
      <c r="G20" s="127">
        <v>1992868.642</v>
      </c>
      <c r="H20" s="127">
        <v>1915124.1508452501</v>
      </c>
      <c r="I20" s="127">
        <v>1581105.7690000001</v>
      </c>
      <c r="J20" s="127">
        <v>1608145.1410769499</v>
      </c>
      <c r="K20" s="127">
        <v>1360515.6606103797</v>
      </c>
      <c r="L20" s="127">
        <v>1375648.7995489701</v>
      </c>
      <c r="M20" s="127">
        <v>5765405.8921183348</v>
      </c>
      <c r="N20" s="127">
        <v>5739978.8345094202</v>
      </c>
      <c r="O20" s="127">
        <v>1426767.3972074504</v>
      </c>
      <c r="P20" s="127">
        <v>1370135.60238671</v>
      </c>
      <c r="Q20" s="127">
        <v>4364290.4032844817</v>
      </c>
      <c r="R20" s="127">
        <v>4386562.8027346199</v>
      </c>
      <c r="S20" s="127">
        <v>161373.44172911867</v>
      </c>
      <c r="T20" s="127">
        <v>165697.61174213199</v>
      </c>
      <c r="U20" s="127">
        <v>4253733.2250584699</v>
      </c>
      <c r="V20" s="127">
        <v>4268629.7114922097</v>
      </c>
      <c r="W20" s="127">
        <v>1218841.1059999999</v>
      </c>
      <c r="X20" s="127">
        <v>1216686.7323892</v>
      </c>
      <c r="Y20" s="127">
        <v>125167.19866487134</v>
      </c>
      <c r="Z20" s="127">
        <v>493281.52899131516</v>
      </c>
      <c r="AA20" s="127">
        <v>-263.55586566289344</v>
      </c>
      <c r="AB20" s="127">
        <v>20.943680526793724</v>
      </c>
      <c r="AC20" s="127">
        <v>21.014800102087801</v>
      </c>
      <c r="AD20" s="127">
        <v>22.791005136509067</v>
      </c>
      <c r="AE20" s="127">
        <v>22.609742424879698</v>
      </c>
      <c r="AF20" s="127">
        <v>46.582900163333335</v>
      </c>
      <c r="AG20" s="127">
        <v>45.227535586900999</v>
      </c>
      <c r="AH20" s="127">
        <v>15.068038723333332</v>
      </c>
      <c r="AI20" s="127">
        <v>15.116350051874401</v>
      </c>
      <c r="AJ20" s="127">
        <v>16.400000000000002</v>
      </c>
      <c r="AK20" s="127">
        <v>19.476775215093713</v>
      </c>
      <c r="AL20" s="127">
        <v>0</v>
      </c>
      <c r="AM20" s="127">
        <v>104.112244766667</v>
      </c>
      <c r="AN20" s="127">
        <v>255.211774193548</v>
      </c>
      <c r="AO20" s="127">
        <v>1.2666666666666699</v>
      </c>
      <c r="AP20" s="127">
        <v>20.6</v>
      </c>
      <c r="AQ20" s="127">
        <v>122.5255859</v>
      </c>
      <c r="AR20" s="127">
        <v>76.267280573571099</v>
      </c>
      <c r="AS20" s="127">
        <v>9.77734375</v>
      </c>
      <c r="AT20" s="127">
        <v>9.7266666666666666</v>
      </c>
      <c r="AU20" s="127">
        <v>63.164999999999999</v>
      </c>
      <c r="AV20" s="127">
        <v>63.164999999999999</v>
      </c>
      <c r="AW20" s="127">
        <v>70.719616687098963</v>
      </c>
      <c r="AX20" s="127">
        <v>67.618489064274812</v>
      </c>
      <c r="AY20" s="127">
        <v>67.246330626997107</v>
      </c>
      <c r="AZ20" s="127">
        <v>485418.35288793925</v>
      </c>
      <c r="BA20" s="127">
        <v>482746.708813412</v>
      </c>
      <c r="BB20" s="127">
        <v>14.161800326666667</v>
      </c>
      <c r="BC20" s="127">
        <v>14.1406076617255</v>
      </c>
      <c r="BD20" s="127">
        <v>101664.46904727418</v>
      </c>
      <c r="BE20" s="127">
        <v>101512.33153749999</v>
      </c>
      <c r="BF20" s="127">
        <v>67.555985182416094</v>
      </c>
      <c r="BG20" s="127">
        <v>67.204123940756503</v>
      </c>
      <c r="BH20" s="127">
        <v>451564.75301544851</v>
      </c>
      <c r="BI20" s="127">
        <v>449212.80545261299</v>
      </c>
      <c r="BJ20" s="127">
        <v>14.148709713333334</v>
      </c>
      <c r="BK20" s="127">
        <v>14.119106058268301</v>
      </c>
      <c r="BL20" s="127">
        <v>94574.279243160665</v>
      </c>
      <c r="BM20" s="127">
        <v>94376.399408615005</v>
      </c>
      <c r="BN20" s="127">
        <v>62.925015144656058</v>
      </c>
      <c r="BO20" s="127">
        <v>62.587467173585203</v>
      </c>
      <c r="BP20" s="127">
        <v>269168.14754761755</v>
      </c>
      <c r="BQ20" s="127">
        <v>267724.25179542101</v>
      </c>
      <c r="BR20" s="127">
        <v>13.178814143333332</v>
      </c>
      <c r="BS20" s="127">
        <v>13.1573043649838</v>
      </c>
      <c r="BT20" s="127">
        <v>56373.716902261782</v>
      </c>
      <c r="BU20" s="127">
        <v>56281.706639443597</v>
      </c>
      <c r="BV20" s="127">
        <v>66.773093067901812</v>
      </c>
      <c r="BW20" s="127">
        <v>66.184647390208895</v>
      </c>
      <c r="BX20" s="127">
        <v>690905.08360527724</v>
      </c>
      <c r="BY20" s="127">
        <v>684816.40190013195</v>
      </c>
      <c r="BZ20" s="127">
        <v>13.984743290000001</v>
      </c>
      <c r="CA20" s="127">
        <v>13.9075269488911</v>
      </c>
      <c r="CB20" s="127">
        <v>144700.95345366636</v>
      </c>
      <c r="CC20" s="127">
        <v>143901.99147462301</v>
      </c>
      <c r="CD20" s="127">
        <v>61.287818188937912</v>
      </c>
      <c r="CE20" s="127">
        <v>60.968171413013998</v>
      </c>
      <c r="CF20" s="127">
        <v>245246.74544710561</v>
      </c>
      <c r="CG20" s="127">
        <v>243967.66040549101</v>
      </c>
      <c r="CH20" s="127">
        <v>12.835924843333332</v>
      </c>
      <c r="CI20" s="127">
        <v>12.8073619639624</v>
      </c>
      <c r="CJ20" s="127">
        <v>51363.694868800834</v>
      </c>
      <c r="CK20" s="127">
        <v>51249.398856776599</v>
      </c>
      <c r="CL20" s="162">
        <v>4642.8148019999999</v>
      </c>
      <c r="CM20" s="162">
        <v>4645.6934342494196</v>
      </c>
      <c r="CN20" s="162">
        <v>185.45975670000001</v>
      </c>
      <c r="CO20" s="162">
        <v>182.48032727601301</v>
      </c>
      <c r="CP20" s="162">
        <v>45.557932000000001</v>
      </c>
      <c r="CQ20" s="162">
        <v>45.422686994197797</v>
      </c>
      <c r="CR20" s="162">
        <v>42.887107</v>
      </c>
      <c r="CS20" s="162">
        <v>42.839101817202298</v>
      </c>
      <c r="CT20" s="162">
        <v>4361.2711419999996</v>
      </c>
      <c r="CU20" s="162">
        <v>4367.9776233869097</v>
      </c>
      <c r="CV20" s="162">
        <v>45.655898839999999</v>
      </c>
      <c r="CW20" s="162">
        <v>45.558245704628099</v>
      </c>
      <c r="CX20" s="162">
        <v>8957.8215739999996</v>
      </c>
      <c r="CY20" s="162">
        <v>5058.7870000000003</v>
      </c>
      <c r="CZ20" s="162">
        <v>5060.8431029101303</v>
      </c>
      <c r="DA20" s="162">
        <v>8.2227656119999999</v>
      </c>
      <c r="DB20" s="162">
        <v>8.2116671085320903</v>
      </c>
      <c r="DC20" s="162">
        <v>1.6354381659740433</v>
      </c>
      <c r="DD20" s="162">
        <v>1.55200264326842</v>
      </c>
    </row>
    <row r="21" spans="1:108">
      <c r="A21" t="s">
        <v>25</v>
      </c>
      <c r="B21" s="127">
        <v>8598610.7280000001</v>
      </c>
      <c r="C21" s="127">
        <v>8827126.7486368101</v>
      </c>
      <c r="D21" s="127">
        <v>238715.12488106397</v>
      </c>
      <c r="E21" s="127">
        <v>6116076.2750000004</v>
      </c>
      <c r="F21" s="127">
        <v>6442065.5961426897</v>
      </c>
      <c r="G21" s="127">
        <v>1959174.048</v>
      </c>
      <c r="H21" s="127">
        <v>1936501.5000646401</v>
      </c>
      <c r="I21" s="127">
        <v>1640663.889</v>
      </c>
      <c r="J21" s="127">
        <v>1619733.56864306</v>
      </c>
      <c r="K21" s="127">
        <v>1423379.9463456969</v>
      </c>
      <c r="L21" s="127">
        <v>1385912.2900049801</v>
      </c>
      <c r="M21" s="127">
        <v>5579489.034330993</v>
      </c>
      <c r="N21" s="127">
        <v>5735665.2662720103</v>
      </c>
      <c r="O21" s="127">
        <v>1402917.8686762895</v>
      </c>
      <c r="P21" s="127">
        <v>1376538.9703390501</v>
      </c>
      <c r="Q21" s="127">
        <v>4203439.5976038771</v>
      </c>
      <c r="R21" s="127">
        <v>4378634.6107858699</v>
      </c>
      <c r="S21" s="127">
        <v>178488.43827723619</v>
      </c>
      <c r="T21" s="127">
        <v>174271.26049837901</v>
      </c>
      <c r="U21" s="127">
        <v>4030006.0933229299</v>
      </c>
      <c r="V21" s="127">
        <v>4249337.3089556303</v>
      </c>
      <c r="W21" s="127">
        <v>1211900.2549999999</v>
      </c>
      <c r="X21" s="127">
        <v>1267947.3464494401</v>
      </c>
      <c r="Y21" s="127">
        <v>109325.84171765664</v>
      </c>
      <c r="Z21" s="127">
        <v>533453.64158841397</v>
      </c>
      <c r="AA21" s="127">
        <v>-301.91072409855474</v>
      </c>
      <c r="AB21" s="127">
        <v>22.013745586896473</v>
      </c>
      <c r="AC21" s="127">
        <v>22.114488054761999</v>
      </c>
      <c r="AD21" s="127">
        <v>23.767649416563867</v>
      </c>
      <c r="AE21" s="127">
        <v>23.848318127488302</v>
      </c>
      <c r="AF21" s="127">
        <v>47.566493380000004</v>
      </c>
      <c r="AG21" s="127">
        <v>47.6115413878846</v>
      </c>
      <c r="AH21" s="127">
        <v>15.914503896666668</v>
      </c>
      <c r="AI21" s="127">
        <v>15.999019999946499</v>
      </c>
      <c r="AJ21" s="127">
        <v>17.5</v>
      </c>
      <c r="AK21" s="127">
        <v>19.561041320706668</v>
      </c>
      <c r="AL21" s="127">
        <v>0</v>
      </c>
      <c r="AM21" s="127">
        <v>110.869434066667</v>
      </c>
      <c r="AN21" s="127">
        <v>276.36147540983598</v>
      </c>
      <c r="AO21" s="127">
        <v>1.23</v>
      </c>
      <c r="AP21" s="127">
        <v>19.3</v>
      </c>
      <c r="AQ21" s="127">
        <v>126.54435626666699</v>
      </c>
      <c r="AR21" s="127">
        <v>77.116534797442057</v>
      </c>
      <c r="AS21" s="127">
        <v>8.9146825396825395</v>
      </c>
      <c r="AT21" s="127">
        <v>9.0833333333333339</v>
      </c>
      <c r="AU21" s="127">
        <v>68.83</v>
      </c>
      <c r="AV21" s="127">
        <v>68.83</v>
      </c>
      <c r="AW21" s="127">
        <v>73.157671771087351</v>
      </c>
      <c r="AX21" s="127">
        <v>67.40343714534535</v>
      </c>
      <c r="AY21" s="127">
        <v>67.607269661505796</v>
      </c>
      <c r="AZ21" s="127">
        <v>483874.54216816853</v>
      </c>
      <c r="BA21" s="127">
        <v>485337.81124791701</v>
      </c>
      <c r="BB21" s="127">
        <v>14.838021169999999</v>
      </c>
      <c r="BC21" s="127">
        <v>14.9500033905965</v>
      </c>
      <c r="BD21" s="127">
        <v>106518.91067266071</v>
      </c>
      <c r="BE21" s="127">
        <v>107322.80655731101</v>
      </c>
      <c r="BF21" s="127">
        <v>66.657381840861291</v>
      </c>
      <c r="BG21" s="127">
        <v>66.962983518890098</v>
      </c>
      <c r="BH21" s="127">
        <v>445558.21495827468</v>
      </c>
      <c r="BI21" s="127">
        <v>447600.94952673803</v>
      </c>
      <c r="BJ21" s="127">
        <v>14.673786453333333</v>
      </c>
      <c r="BK21" s="127">
        <v>14.812628998977001</v>
      </c>
      <c r="BL21" s="127">
        <v>98084.051882431886</v>
      </c>
      <c r="BM21" s="127">
        <v>99012.117688513797</v>
      </c>
      <c r="BN21" s="127">
        <v>62.724890238060347</v>
      </c>
      <c r="BO21" s="127">
        <v>62.863084582281999</v>
      </c>
      <c r="BP21" s="127">
        <v>268312.09292033344</v>
      </c>
      <c r="BQ21" s="127">
        <v>268903.23327243299</v>
      </c>
      <c r="BR21" s="127">
        <v>13.808097756666667</v>
      </c>
      <c r="BS21" s="127">
        <v>13.9065108007081</v>
      </c>
      <c r="BT21" s="127">
        <v>59065.541514359473</v>
      </c>
      <c r="BU21" s="127">
        <v>59486.513312213901</v>
      </c>
      <c r="BV21" s="127">
        <v>68.37951394465766</v>
      </c>
      <c r="BW21" s="127">
        <v>68.011628529397001</v>
      </c>
      <c r="BX21" s="127">
        <v>707526.81399346841</v>
      </c>
      <c r="BY21" s="127">
        <v>703720.28217120899</v>
      </c>
      <c r="BZ21" s="127">
        <v>15.052892233333333</v>
      </c>
      <c r="CA21" s="127">
        <v>15.048677150004201</v>
      </c>
      <c r="CB21" s="127">
        <v>155753.15279159637</v>
      </c>
      <c r="CC21" s="127">
        <v>155709.539079496</v>
      </c>
      <c r="CD21" s="127">
        <v>60.524595935175718</v>
      </c>
      <c r="CE21" s="127">
        <v>60.7692103842259</v>
      </c>
      <c r="CF21" s="127">
        <v>242192.66750275862</v>
      </c>
      <c r="CG21" s="127">
        <v>243171.50635372699</v>
      </c>
      <c r="CH21" s="127">
        <v>13.323730566666667</v>
      </c>
      <c r="CI21" s="127">
        <v>13.4449367230423</v>
      </c>
      <c r="CJ21" s="127">
        <v>53315.677654175372</v>
      </c>
      <c r="CK21" s="127">
        <v>53800.691091677698</v>
      </c>
      <c r="CL21" s="162">
        <v>4700.8502760000001</v>
      </c>
      <c r="CM21" s="162">
        <v>4698.4290400242999</v>
      </c>
      <c r="CN21" s="162">
        <v>186.80899919999999</v>
      </c>
      <c r="CO21" s="162">
        <v>183.877873818583</v>
      </c>
      <c r="CP21" s="162">
        <v>44.378596999999999</v>
      </c>
      <c r="CQ21" s="162">
        <v>44.925885603350501</v>
      </c>
      <c r="CR21" s="162">
        <v>42.475057999999997</v>
      </c>
      <c r="CS21" s="162">
        <v>42.608118488833199</v>
      </c>
      <c r="CT21" s="162">
        <v>4418.2735839999996</v>
      </c>
      <c r="CU21" s="162">
        <v>4419.5465927980904</v>
      </c>
      <c r="CV21" s="162">
        <v>44.543237130000001</v>
      </c>
      <c r="CW21" s="162">
        <v>45.094657048532902</v>
      </c>
      <c r="CX21" s="162">
        <v>9002.4815739999995</v>
      </c>
      <c r="CY21" s="162">
        <v>5100.5503319999998</v>
      </c>
      <c r="CZ21" s="162">
        <v>5097.8464484794604</v>
      </c>
      <c r="DA21" s="162">
        <v>7.8364103939999996</v>
      </c>
      <c r="DB21" s="162">
        <v>7.7977527519089804</v>
      </c>
      <c r="DC21" s="162">
        <v>1.3063949769358603</v>
      </c>
      <c r="DD21" s="162">
        <v>1.3938520261438501</v>
      </c>
    </row>
    <row r="22" spans="1:108">
      <c r="A22" t="s">
        <v>26</v>
      </c>
      <c r="B22" s="127">
        <v>8899764.9360000007</v>
      </c>
      <c r="C22" s="127">
        <v>8835353.4381674398</v>
      </c>
      <c r="D22" s="127">
        <v>238436.64133727277</v>
      </c>
      <c r="E22" s="127">
        <v>6362283.7570000002</v>
      </c>
      <c r="F22" s="127">
        <v>6426061.42578936</v>
      </c>
      <c r="G22" s="127">
        <v>1935833.351</v>
      </c>
      <c r="H22" s="127">
        <v>1947272.25136544</v>
      </c>
      <c r="I22" s="127">
        <v>1682907.0330000001</v>
      </c>
      <c r="J22" s="127">
        <v>1607971.76882268</v>
      </c>
      <c r="K22" s="127">
        <v>1452740.6190194222</v>
      </c>
      <c r="L22" s="127">
        <v>1375162.7152940601</v>
      </c>
      <c r="M22" s="127">
        <v>6229787.3131870106</v>
      </c>
      <c r="N22" s="127">
        <v>5776607.4320012704</v>
      </c>
      <c r="O22" s="127">
        <v>1558578.8655996902</v>
      </c>
      <c r="P22" s="127">
        <v>1374422.0603833401</v>
      </c>
      <c r="Q22" s="127">
        <v>4708203.5554780727</v>
      </c>
      <c r="R22" s="127">
        <v>4421667.5483189803</v>
      </c>
      <c r="S22" s="127">
        <v>189513.69904568256</v>
      </c>
      <c r="T22" s="127">
        <v>171472.13146367201</v>
      </c>
      <c r="U22" s="127">
        <v>4578900.8514004601</v>
      </c>
      <c r="V22" s="127">
        <v>4294483.5403850498</v>
      </c>
      <c r="W22" s="127">
        <v>1346911.1189999999</v>
      </c>
      <c r="X22" s="127">
        <v>1316344.01976647</v>
      </c>
      <c r="Y22" s="127">
        <v>114985.15728253782</v>
      </c>
      <c r="Z22" s="127">
        <v>678508.43937598437</v>
      </c>
      <c r="AA22" s="127">
        <v>-163.3541975587155</v>
      </c>
      <c r="AB22" s="127">
        <v>23.472925215973742</v>
      </c>
      <c r="AC22" s="127">
        <v>23.290510100619699</v>
      </c>
      <c r="AD22" s="127">
        <v>25.007603789691032</v>
      </c>
      <c r="AE22" s="127">
        <v>25.142777708007799</v>
      </c>
      <c r="AF22" s="127">
        <v>49.691839556666658</v>
      </c>
      <c r="AG22" s="127">
        <v>49.802491145766702</v>
      </c>
      <c r="AH22" s="127">
        <v>16.815383266666668</v>
      </c>
      <c r="AI22" s="127">
        <v>16.9116759286856</v>
      </c>
      <c r="AJ22" s="127">
        <v>18.600000000000001</v>
      </c>
      <c r="AK22" s="127">
        <v>19.624329989220008</v>
      </c>
      <c r="AL22" s="127">
        <v>0</v>
      </c>
      <c r="AM22" s="127">
        <v>111.65457266666699</v>
      </c>
      <c r="AN22" s="127">
        <v>288.29583333333301</v>
      </c>
      <c r="AO22" s="127">
        <v>1.19</v>
      </c>
      <c r="AP22" s="127">
        <v>20.366666666666699</v>
      </c>
      <c r="AQ22" s="127">
        <v>130.1850555</v>
      </c>
      <c r="AR22" s="127">
        <v>78.197228661977007</v>
      </c>
      <c r="AS22" s="127">
        <v>8.6209677419354804</v>
      </c>
      <c r="AT22" s="127">
        <v>8.6133333333333333</v>
      </c>
      <c r="AU22" s="127">
        <v>81.000000000000014</v>
      </c>
      <c r="AV22" s="127">
        <v>81.000000000000014</v>
      </c>
      <c r="AW22" s="127">
        <v>73.8549854952673</v>
      </c>
      <c r="AX22" s="127">
        <v>66.949555876567885</v>
      </c>
      <c r="AY22" s="127">
        <v>67.648496552279497</v>
      </c>
      <c r="AZ22" s="127">
        <v>480616.22774935316</v>
      </c>
      <c r="BA22" s="127">
        <v>485633.770084647</v>
      </c>
      <c r="BB22" s="127">
        <v>15.715019183333334</v>
      </c>
      <c r="BC22" s="127">
        <v>15.749969809423201</v>
      </c>
      <c r="BD22" s="127">
        <v>112814.68771543969</v>
      </c>
      <c r="BE22" s="127">
        <v>113065.590620413</v>
      </c>
      <c r="BF22" s="127">
        <v>66.28048083846204</v>
      </c>
      <c r="BG22" s="127">
        <v>67.117671904343496</v>
      </c>
      <c r="BH22" s="127">
        <v>443038.89401875867</v>
      </c>
      <c r="BI22" s="127">
        <v>448634.93374558399</v>
      </c>
      <c r="BJ22" s="127">
        <v>15.557967700000001</v>
      </c>
      <c r="BK22" s="127">
        <v>15.6284368608477</v>
      </c>
      <c r="BL22" s="127">
        <v>103994.18827070038</v>
      </c>
      <c r="BM22" s="127">
        <v>104465.225576098</v>
      </c>
      <c r="BN22" s="127">
        <v>62.30251336568805</v>
      </c>
      <c r="BO22" s="127">
        <v>62.974702693294702</v>
      </c>
      <c r="BP22" s="127">
        <v>266505.33292127663</v>
      </c>
      <c r="BQ22" s="127">
        <v>269380.69108629401</v>
      </c>
      <c r="BR22" s="127">
        <v>14.62422237</v>
      </c>
      <c r="BS22" s="127">
        <v>14.6595758862165</v>
      </c>
      <c r="BT22" s="127">
        <v>62556.597493193112</v>
      </c>
      <c r="BU22" s="127">
        <v>62707.825751881297</v>
      </c>
      <c r="BV22" s="127">
        <v>66.795250083829771</v>
      </c>
      <c r="BW22" s="127">
        <v>67.454433806599695</v>
      </c>
      <c r="BX22" s="127">
        <v>691134.34353976301</v>
      </c>
      <c r="BY22" s="127">
        <v>697954.95591811195</v>
      </c>
      <c r="BZ22" s="127">
        <v>15.678799100000001</v>
      </c>
      <c r="CA22" s="127">
        <v>15.6730228048767</v>
      </c>
      <c r="CB22" s="127">
        <v>162229.44760099961</v>
      </c>
      <c r="CC22" s="127">
        <v>162169.67993897499</v>
      </c>
      <c r="CD22" s="127">
        <v>60.237420872074189</v>
      </c>
      <c r="CE22" s="127">
        <v>60.982741514118899</v>
      </c>
      <c r="CF22" s="127">
        <v>241043.51989593569</v>
      </c>
      <c r="CG22" s="127">
        <v>244025.963506595</v>
      </c>
      <c r="CH22" s="127">
        <v>14.139484753333333</v>
      </c>
      <c r="CI22" s="127">
        <v>14.199663066432301</v>
      </c>
      <c r="CJ22" s="127">
        <v>56579.965163123772</v>
      </c>
      <c r="CK22" s="127">
        <v>56820.772159958899</v>
      </c>
      <c r="CL22" s="162">
        <v>4717.3923359999999</v>
      </c>
      <c r="CM22" s="162">
        <v>4717.8499924586604</v>
      </c>
      <c r="CN22" s="162">
        <v>181.56020100000001</v>
      </c>
      <c r="CO22" s="162">
        <v>186.60801899971801</v>
      </c>
      <c r="CP22" s="162">
        <v>45.047828000000003</v>
      </c>
      <c r="CQ22" s="162">
        <v>44.629538356969597</v>
      </c>
      <c r="CR22" s="162">
        <v>43.130440999999998</v>
      </c>
      <c r="CS22" s="162">
        <v>42.771054588610397</v>
      </c>
      <c r="CT22" s="162">
        <v>4443.2766460000003</v>
      </c>
      <c r="CU22" s="162">
        <v>4437.3230648970202</v>
      </c>
      <c r="CV22" s="162">
        <v>45.15101602</v>
      </c>
      <c r="CW22" s="162">
        <v>44.771510858166302</v>
      </c>
      <c r="CX22" s="162">
        <v>9047.1515739999995</v>
      </c>
      <c r="CY22" s="162">
        <v>5125.053997</v>
      </c>
      <c r="CZ22" s="162">
        <v>5126.01614720418</v>
      </c>
      <c r="DA22" s="162">
        <v>7.9542900530000002</v>
      </c>
      <c r="DB22" s="162">
        <v>7.9637856208471902</v>
      </c>
      <c r="DC22" s="162">
        <v>1.3385224826929762</v>
      </c>
      <c r="DD22" s="162">
        <v>1.51163826339922</v>
      </c>
    </row>
    <row r="23" spans="1:108">
      <c r="A23" t="s">
        <v>27</v>
      </c>
      <c r="B23" s="127">
        <v>9103941.1640000008</v>
      </c>
      <c r="C23" s="127">
        <v>9038298.7338145208</v>
      </c>
      <c r="D23" s="127">
        <v>2432585.6439999999</v>
      </c>
      <c r="E23" s="127">
        <v>6933071.5599999996</v>
      </c>
      <c r="F23" s="127">
        <v>6610163.0582258301</v>
      </c>
      <c r="G23" s="127">
        <v>1888199.8089999999</v>
      </c>
      <c r="H23" s="127">
        <v>1968169.97613431</v>
      </c>
      <c r="I23" s="127">
        <v>1580845.3559999999</v>
      </c>
      <c r="J23" s="127">
        <v>1648024.62077127</v>
      </c>
      <c r="K23" s="127">
        <v>1309588.7887284281</v>
      </c>
      <c r="L23" s="127">
        <v>1408871.1183001201</v>
      </c>
      <c r="M23" s="127">
        <v>5480732.4125357848</v>
      </c>
      <c r="N23" s="127">
        <v>5810383.3357451698</v>
      </c>
      <c r="O23" s="127">
        <v>1114524.00193432</v>
      </c>
      <c r="P23" s="127">
        <v>1381518.5620607601</v>
      </c>
      <c r="Q23" s="127">
        <v>4348996.0877688015</v>
      </c>
      <c r="R23" s="127">
        <v>4448058.7709274199</v>
      </c>
      <c r="S23" s="127">
        <v>146911.09317947345</v>
      </c>
      <c r="T23" s="127">
        <v>162828.02154666599</v>
      </c>
      <c r="U23" s="127">
        <v>4280272.1260168096</v>
      </c>
      <c r="V23" s="127">
        <v>4343367.81776297</v>
      </c>
      <c r="W23" s="127">
        <v>1321349.679</v>
      </c>
      <c r="X23" s="127">
        <v>1297165.9125638199</v>
      </c>
      <c r="Y23" s="127">
        <v>53962.165713556642</v>
      </c>
      <c r="Z23" s="127">
        <v>606983.01253733947</v>
      </c>
      <c r="AA23" s="127">
        <v>-62.512532266304476</v>
      </c>
      <c r="AB23" s="127">
        <v>24.780770634759648</v>
      </c>
      <c r="AC23" s="127">
        <v>24.7579295780215</v>
      </c>
      <c r="AD23" s="127">
        <v>26.730230423683935</v>
      </c>
      <c r="AE23" s="127">
        <v>26.704044330511501</v>
      </c>
      <c r="AF23" s="127">
        <v>51.293534266666676</v>
      </c>
      <c r="AG23" s="127">
        <v>52.431271866795598</v>
      </c>
      <c r="AH23" s="127">
        <v>18.334804633333331</v>
      </c>
      <c r="AI23" s="127">
        <v>18.128531289441401</v>
      </c>
      <c r="AJ23" s="127">
        <v>20.5</v>
      </c>
      <c r="AK23" s="127">
        <v>19.65105096355904</v>
      </c>
      <c r="AL23" s="127">
        <v>0</v>
      </c>
      <c r="AM23" s="127">
        <v>115.157569833333</v>
      </c>
      <c r="AN23" s="127">
        <v>295.3828125</v>
      </c>
      <c r="AO23" s="127">
        <v>1.1100000000000001</v>
      </c>
      <c r="AP23" s="127">
        <v>21.8333333333333</v>
      </c>
      <c r="AQ23" s="127">
        <v>138.50692100000001</v>
      </c>
      <c r="AR23" s="127">
        <v>79.199360051069704</v>
      </c>
      <c r="AS23" s="127">
        <v>8.408203125</v>
      </c>
      <c r="AT23" s="127">
        <v>8.25</v>
      </c>
      <c r="AU23" s="127">
        <v>82.67</v>
      </c>
      <c r="AV23" s="127">
        <v>82.67</v>
      </c>
      <c r="AW23" s="127">
        <v>58.985286180536768</v>
      </c>
      <c r="AX23" s="127">
        <v>68.359505425973893</v>
      </c>
      <c r="AY23" s="127">
        <v>67.784248790656207</v>
      </c>
      <c r="AZ23" s="127">
        <v>490737.9473766163</v>
      </c>
      <c r="BA23" s="127">
        <v>486608.305731926</v>
      </c>
      <c r="BB23" s="127">
        <v>16.940012246666665</v>
      </c>
      <c r="BC23" s="127">
        <v>16.784657901669</v>
      </c>
      <c r="BD23" s="127">
        <v>121608.64515712678</v>
      </c>
      <c r="BE23" s="127">
        <v>120493.390271643</v>
      </c>
      <c r="BF23" s="127">
        <v>67.935093833277861</v>
      </c>
      <c r="BG23" s="127">
        <v>67.117826440612205</v>
      </c>
      <c r="BH23" s="127">
        <v>454098.83054877364</v>
      </c>
      <c r="BI23" s="127">
        <v>448635.96671357402</v>
      </c>
      <c r="BJ23" s="127">
        <v>16.834839783333333</v>
      </c>
      <c r="BK23" s="127">
        <v>16.621313652655299</v>
      </c>
      <c r="BL23" s="127">
        <v>112529.18965341747</v>
      </c>
      <c r="BM23" s="127">
        <v>111101.91604912801</v>
      </c>
      <c r="BN23" s="127">
        <v>63.614596773493624</v>
      </c>
      <c r="BO23" s="127">
        <v>63.112426283227499</v>
      </c>
      <c r="BP23" s="127">
        <v>272117.90304931084</v>
      </c>
      <c r="BQ23" s="127">
        <v>269969.81773987802</v>
      </c>
      <c r="BR23" s="127">
        <v>15.764187316666668</v>
      </c>
      <c r="BS23" s="127">
        <v>15.626654030289099</v>
      </c>
      <c r="BT23" s="127">
        <v>67432.913410767345</v>
      </c>
      <c r="BU23" s="127">
        <v>66844.600800238593</v>
      </c>
      <c r="BV23" s="127">
        <v>67.168140727576571</v>
      </c>
      <c r="BW23" s="127">
        <v>67.361199280342205</v>
      </c>
      <c r="BX23" s="127">
        <v>694992.66475204413</v>
      </c>
      <c r="BY23" s="127">
        <v>696990.25284304505</v>
      </c>
      <c r="BZ23" s="127">
        <v>16.644782893333332</v>
      </c>
      <c r="CA23" s="127">
        <v>16.716277190665799</v>
      </c>
      <c r="CB23" s="127">
        <v>172224.53818060813</v>
      </c>
      <c r="CC23" s="127">
        <v>172964.293840495</v>
      </c>
      <c r="CD23" s="127">
        <v>61.660992234170152</v>
      </c>
      <c r="CE23" s="127">
        <v>60.973818799268201</v>
      </c>
      <c r="CF23" s="127">
        <v>246740.0229496005</v>
      </c>
      <c r="CG23" s="127">
        <v>243990.258747871</v>
      </c>
      <c r="CH23" s="127">
        <v>15.280069056666665</v>
      </c>
      <c r="CI23" s="127">
        <v>15.1077170343339</v>
      </c>
      <c r="CJ23" s="127">
        <v>61144.079151293816</v>
      </c>
      <c r="CK23" s="127">
        <v>60454.402576064</v>
      </c>
      <c r="CL23" s="162">
        <v>4750.5102319999996</v>
      </c>
      <c r="CM23" s="162">
        <v>4747.6903181933203</v>
      </c>
      <c r="CN23" s="162">
        <v>186.93108570000001</v>
      </c>
      <c r="CO23" s="162">
        <v>188.15398342443899</v>
      </c>
      <c r="CP23" s="162">
        <v>45.431216999999997</v>
      </c>
      <c r="CQ23" s="162">
        <v>45.450787929093998</v>
      </c>
      <c r="CR23" s="162">
        <v>42.806939</v>
      </c>
      <c r="CS23" s="162">
        <v>43.048567939569502</v>
      </c>
      <c r="CT23" s="162">
        <v>4470.5128430000004</v>
      </c>
      <c r="CU23" s="162">
        <v>4467.9051326553999</v>
      </c>
      <c r="CV23" s="162">
        <v>45.62814547</v>
      </c>
      <c r="CW23" s="162">
        <v>45.565589785730197</v>
      </c>
      <c r="CX23" s="162">
        <v>9091.841574</v>
      </c>
      <c r="CY23" s="162">
        <v>5142.4340949999996</v>
      </c>
      <c r="CZ23" s="162">
        <v>5141.54732976788</v>
      </c>
      <c r="DA23" s="162">
        <v>7.6213687180000003</v>
      </c>
      <c r="DB23" s="162">
        <v>7.6585788167487197</v>
      </c>
      <c r="DC23" s="162">
        <v>1.5595727338144916</v>
      </c>
      <c r="DD23" s="162">
        <v>1.3797052031830199</v>
      </c>
    </row>
    <row r="24" spans="1:108">
      <c r="A24" t="s">
        <v>28</v>
      </c>
      <c r="B24" s="127">
        <v>9059603.9979999997</v>
      </c>
      <c r="C24" s="127">
        <v>8952797.4654206391</v>
      </c>
      <c r="D24" s="127">
        <v>2568260.4449999998</v>
      </c>
      <c r="E24" s="127">
        <v>6636670.8210000005</v>
      </c>
      <c r="F24" s="127">
        <v>6555316.5410832996</v>
      </c>
      <c r="G24" s="127">
        <v>1995664.554</v>
      </c>
      <c r="H24" s="127">
        <v>1926418.6648824201</v>
      </c>
      <c r="I24" s="127">
        <v>1606606.7150000001</v>
      </c>
      <c r="J24" s="127">
        <v>1635526.4581883601</v>
      </c>
      <c r="K24" s="127">
        <v>1382458.80766203</v>
      </c>
      <c r="L24" s="127">
        <v>1398934.8126780801</v>
      </c>
      <c r="M24" s="127">
        <v>5789205.5330289761</v>
      </c>
      <c r="N24" s="127">
        <v>5764608.5477222903</v>
      </c>
      <c r="O24" s="127">
        <v>1431056.9273170405</v>
      </c>
      <c r="P24" s="127">
        <v>1375095.1975948799</v>
      </c>
      <c r="Q24" s="127">
        <v>4383906.4053653516</v>
      </c>
      <c r="R24" s="127">
        <v>4405484.3811614402</v>
      </c>
      <c r="S24" s="127">
        <v>139159.27844697924</v>
      </c>
      <c r="T24" s="127">
        <v>143494.95999584001</v>
      </c>
      <c r="U24" s="127">
        <v>4315129.2162151402</v>
      </c>
      <c r="V24" s="127">
        <v>4321434.2841899702</v>
      </c>
      <c r="W24" s="127">
        <v>1264593.57</v>
      </c>
      <c r="X24" s="127">
        <v>1265468.7003998</v>
      </c>
      <c r="Y24" s="127">
        <v>121354.76889970442</v>
      </c>
      <c r="Z24" s="127">
        <v>747594.1343439942</v>
      </c>
      <c r="AA24" s="127">
        <v>-130.84427004445283</v>
      </c>
      <c r="AB24" s="127">
        <v>26.099604407489991</v>
      </c>
      <c r="AC24" s="127">
        <v>26.252190349837399</v>
      </c>
      <c r="AD24" s="127">
        <v>28.478566774451</v>
      </c>
      <c r="AE24" s="127">
        <v>28.277292036373002</v>
      </c>
      <c r="AF24" s="127">
        <v>55.109198339999999</v>
      </c>
      <c r="AG24" s="127">
        <v>53.869947609591897</v>
      </c>
      <c r="AH24" s="127">
        <v>19.442675623333333</v>
      </c>
      <c r="AI24" s="127">
        <v>19.454028611233401</v>
      </c>
      <c r="AJ24" s="127">
        <v>22.7</v>
      </c>
      <c r="AK24" s="127">
        <v>19.626664825170248</v>
      </c>
      <c r="AL24" s="127">
        <v>0</v>
      </c>
      <c r="AM24" s="127">
        <v>111.127894633333</v>
      </c>
      <c r="AN24" s="127">
        <v>296.72683333333299</v>
      </c>
      <c r="AO24" s="127">
        <v>1.21</v>
      </c>
      <c r="AP24" s="127">
        <v>17.8</v>
      </c>
      <c r="AQ24" s="127">
        <v>140.07895703333301</v>
      </c>
      <c r="AR24" s="127">
        <v>79.578796649624195</v>
      </c>
      <c r="AS24" s="127">
        <v>8.4536290322580605</v>
      </c>
      <c r="AT24" s="127">
        <v>8.2433333333333323</v>
      </c>
      <c r="AU24" s="127">
        <v>78.669999999999987</v>
      </c>
      <c r="AV24" s="127">
        <v>78.669999999999987</v>
      </c>
      <c r="AW24" s="127">
        <v>63.249731950952338</v>
      </c>
      <c r="AX24" s="127">
        <v>68.718840037998035</v>
      </c>
      <c r="AY24" s="127">
        <v>68.197911339111798</v>
      </c>
      <c r="AZ24" s="127">
        <v>493317.53201268509</v>
      </c>
      <c r="BA24" s="127">
        <v>489577.89874873398</v>
      </c>
      <c r="BB24" s="127">
        <v>17.935345403333333</v>
      </c>
      <c r="BC24" s="127">
        <v>17.915917013942501</v>
      </c>
      <c r="BD24" s="127">
        <v>128753.9243281036</v>
      </c>
      <c r="BE24" s="127">
        <v>128614.452167522</v>
      </c>
      <c r="BF24" s="127">
        <v>67.770036717200313</v>
      </c>
      <c r="BG24" s="127">
        <v>67.262896578482298</v>
      </c>
      <c r="BH24" s="127">
        <v>452995.53858058254</v>
      </c>
      <c r="BI24" s="127">
        <v>449605.65964047</v>
      </c>
      <c r="BJ24" s="127">
        <v>17.687711489999998</v>
      </c>
      <c r="BK24" s="127">
        <v>17.651173065995</v>
      </c>
      <c r="BL24" s="127">
        <v>118230.04355311074</v>
      </c>
      <c r="BM24" s="127">
        <v>117985.80961328901</v>
      </c>
      <c r="BN24" s="127">
        <v>63.948989555860436</v>
      </c>
      <c r="BO24" s="127">
        <v>63.481107553630899</v>
      </c>
      <c r="BP24" s="127">
        <v>273548.30216127052</v>
      </c>
      <c r="BQ24" s="127">
        <v>271546.88934392802</v>
      </c>
      <c r="BR24" s="127">
        <v>16.690433296666665</v>
      </c>
      <c r="BS24" s="127">
        <v>16.669909325039399</v>
      </c>
      <c r="BT24" s="127">
        <v>71395.024727497002</v>
      </c>
      <c r="BU24" s="127">
        <v>71307.231352786897</v>
      </c>
      <c r="BV24" s="127">
        <v>68.853936376814133</v>
      </c>
      <c r="BW24" s="127">
        <v>68.2541189364253</v>
      </c>
      <c r="BX24" s="127">
        <v>712435.69053480169</v>
      </c>
      <c r="BY24" s="127">
        <v>706229.34453929798</v>
      </c>
      <c r="BZ24" s="127">
        <v>17.970605013333333</v>
      </c>
      <c r="CA24" s="127">
        <v>17.898831412770601</v>
      </c>
      <c r="CB24" s="127">
        <v>185942.89688735286</v>
      </c>
      <c r="CC24" s="127">
        <v>185200.25126145501</v>
      </c>
      <c r="CD24" s="127">
        <v>61.552011603375469</v>
      </c>
      <c r="CE24" s="127">
        <v>61.0791464819224</v>
      </c>
      <c r="CF24" s="127">
        <v>246303.9306590122</v>
      </c>
      <c r="CG24" s="127">
        <v>244411.73355528599</v>
      </c>
      <c r="CH24" s="127">
        <v>16.064831533333333</v>
      </c>
      <c r="CI24" s="127">
        <v>16.0220630375089</v>
      </c>
      <c r="CJ24" s="127">
        <v>64284.351542100645</v>
      </c>
      <c r="CK24" s="127">
        <v>64113.210935026997</v>
      </c>
      <c r="CL24" s="162">
        <v>4754.6628970000002</v>
      </c>
      <c r="CM24" s="162">
        <v>4759.1527868590301</v>
      </c>
      <c r="CN24" s="162">
        <v>191.53281100000001</v>
      </c>
      <c r="CO24" s="162">
        <v>188.27766422649501</v>
      </c>
      <c r="CP24" s="162">
        <v>44.869816</v>
      </c>
      <c r="CQ24" s="162">
        <v>44.789175980165602</v>
      </c>
      <c r="CR24" s="162">
        <v>42.343322000000001</v>
      </c>
      <c r="CS24" s="162">
        <v>42.428151606723198</v>
      </c>
      <c r="CT24" s="162">
        <v>4471.1620460000004</v>
      </c>
      <c r="CU24" s="162">
        <v>4477.6776812273802</v>
      </c>
      <c r="CV24" s="162">
        <v>45.006580169999999</v>
      </c>
      <c r="CW24" s="162">
        <v>44.970061602965998</v>
      </c>
      <c r="CX24" s="162">
        <v>9136.5715739999996</v>
      </c>
      <c r="CY24" s="162">
        <v>5167.0667789999998</v>
      </c>
      <c r="CZ24" s="162">
        <v>5169.6191825153601</v>
      </c>
      <c r="DA24" s="162">
        <v>7.9813925299999999</v>
      </c>
      <c r="DB24" s="162">
        <v>7.9742157615924798</v>
      </c>
      <c r="DC24" s="162">
        <v>1.3282842329863631</v>
      </c>
      <c r="DD24" s="162">
        <v>1.2644928100828301</v>
      </c>
    </row>
    <row r="25" spans="1:108">
      <c r="A25" t="s">
        <v>29</v>
      </c>
      <c r="B25" s="127">
        <v>8645775.9279999994</v>
      </c>
      <c r="C25" s="127">
        <v>8879835.7752844691</v>
      </c>
      <c r="D25" s="127">
        <v>2575565.7990000001</v>
      </c>
      <c r="E25" s="127">
        <v>6166893.4960000003</v>
      </c>
      <c r="F25" s="127">
        <v>6497495.5342639303</v>
      </c>
      <c r="G25" s="127">
        <v>1907750.753</v>
      </c>
      <c r="H25" s="127">
        <v>1886916.3818125301</v>
      </c>
      <c r="I25" s="127">
        <v>1627691.9069999999</v>
      </c>
      <c r="J25" s="127">
        <v>1607205.1667070901</v>
      </c>
      <c r="K25" s="127">
        <v>1412125.9295010818</v>
      </c>
      <c r="L25" s="127">
        <v>1375421.39233617</v>
      </c>
      <c r="M25" s="127">
        <v>5670066.5022370042</v>
      </c>
      <c r="N25" s="127">
        <v>5808107.7739077602</v>
      </c>
      <c r="O25" s="127">
        <v>1403541.1195602797</v>
      </c>
      <c r="P25" s="127">
        <v>1378754.6522262499</v>
      </c>
      <c r="Q25" s="127">
        <v>4293829.9969560988</v>
      </c>
      <c r="R25" s="127">
        <v>4445893.0283681396</v>
      </c>
      <c r="S25" s="127">
        <v>138726.26494721466</v>
      </c>
      <c r="T25" s="127">
        <v>136744.42802198199</v>
      </c>
      <c r="U25" s="127">
        <v>4198551.4343998898</v>
      </c>
      <c r="V25" s="127">
        <v>4402058.24084194</v>
      </c>
      <c r="W25" s="127">
        <v>1202382.909</v>
      </c>
      <c r="X25" s="127">
        <v>1253349.9730380201</v>
      </c>
      <c r="Y25" s="127">
        <v>89418.042132038652</v>
      </c>
      <c r="Z25" s="127">
        <v>616729.81690201408</v>
      </c>
      <c r="AA25" s="127">
        <v>-229.24687580872398</v>
      </c>
      <c r="AB25" s="127">
        <v>27.867915770972719</v>
      </c>
      <c r="AC25" s="127">
        <v>27.958891265969701</v>
      </c>
      <c r="AD25" s="127">
        <v>29.791960627617968</v>
      </c>
      <c r="AE25" s="127">
        <v>29.8759711112729</v>
      </c>
      <c r="AF25" s="127">
        <v>57.120080353333329</v>
      </c>
      <c r="AG25" s="127">
        <v>57.227458414310199</v>
      </c>
      <c r="AH25" s="127">
        <v>20.444565093333335</v>
      </c>
      <c r="AI25" s="127">
        <v>20.526628400627299</v>
      </c>
      <c r="AJ25" s="127">
        <v>25</v>
      </c>
      <c r="AK25" s="127">
        <v>19.538987590800602</v>
      </c>
      <c r="AL25" s="127">
        <v>0</v>
      </c>
      <c r="AM25" s="127">
        <v>110.6681914</v>
      </c>
      <c r="AN25" s="127">
        <v>302.36524590163901</v>
      </c>
      <c r="AO25" s="127">
        <v>1.32</v>
      </c>
      <c r="AP25" s="127">
        <v>26.466666666666701</v>
      </c>
      <c r="AQ25" s="127">
        <v>145.98614853333299</v>
      </c>
      <c r="AR25" s="127">
        <v>80.113972489847214</v>
      </c>
      <c r="AS25" s="127">
        <v>8.1755952380952408</v>
      </c>
      <c r="AT25" s="127">
        <v>8.16</v>
      </c>
      <c r="AU25" s="127">
        <v>84.67</v>
      </c>
      <c r="AV25" s="127">
        <v>84.67</v>
      </c>
      <c r="AW25" s="127">
        <v>68.951062214027914</v>
      </c>
      <c r="AX25" s="127">
        <v>68.318416465495574</v>
      </c>
      <c r="AY25" s="127">
        <v>68.818464542954203</v>
      </c>
      <c r="AZ25" s="127">
        <v>490442.97871060099</v>
      </c>
      <c r="BA25" s="127">
        <v>494032.714558176</v>
      </c>
      <c r="BB25" s="127">
        <v>19.038918756666664</v>
      </c>
      <c r="BC25" s="127">
        <v>19.209641425282701</v>
      </c>
      <c r="BD25" s="127">
        <v>136676.23621171995</v>
      </c>
      <c r="BE25" s="127">
        <v>137901.816932852</v>
      </c>
      <c r="BF25" s="127">
        <v>67.243713513919673</v>
      </c>
      <c r="BG25" s="127">
        <v>67.753385047116794</v>
      </c>
      <c r="BH25" s="127">
        <v>449477.43420161505</v>
      </c>
      <c r="BI25" s="127">
        <v>452884.233753571</v>
      </c>
      <c r="BJ25" s="127">
        <v>18.739421443333335</v>
      </c>
      <c r="BK25" s="127">
        <v>18.946200970607901</v>
      </c>
      <c r="BL25" s="127">
        <v>125259.99277283541</v>
      </c>
      <c r="BM25" s="127">
        <v>126642.170028236</v>
      </c>
      <c r="BN25" s="127">
        <v>63.576359826381989</v>
      </c>
      <c r="BO25" s="127">
        <v>63.930433332898403</v>
      </c>
      <c r="BP25" s="127">
        <v>271954.34062190005</v>
      </c>
      <c r="BQ25" s="127">
        <v>273468.92603177502</v>
      </c>
      <c r="BR25" s="127">
        <v>17.717406406666669</v>
      </c>
      <c r="BS25" s="127">
        <v>17.864173280141301</v>
      </c>
      <c r="BT25" s="127">
        <v>75788.006580015353</v>
      </c>
      <c r="BU25" s="127">
        <v>76415.816797558</v>
      </c>
      <c r="BV25" s="127">
        <v>68.313653879932176</v>
      </c>
      <c r="BW25" s="127">
        <v>68.164487950434605</v>
      </c>
      <c r="BX25" s="127">
        <v>706845.35606730764</v>
      </c>
      <c r="BY25" s="127">
        <v>705301.92750582902</v>
      </c>
      <c r="BZ25" s="127">
        <v>19.037591523333337</v>
      </c>
      <c r="CA25" s="127">
        <v>19.076938812349201</v>
      </c>
      <c r="CB25" s="127">
        <v>196983.06845986948</v>
      </c>
      <c r="CC25" s="127">
        <v>197390.197151634</v>
      </c>
      <c r="CD25" s="127">
        <v>61.055571706548072</v>
      </c>
      <c r="CE25" s="127">
        <v>61.485043845168697</v>
      </c>
      <c r="CF25" s="127">
        <v>244317.3977295534</v>
      </c>
      <c r="CG25" s="127">
        <v>246035.955306055</v>
      </c>
      <c r="CH25" s="127">
        <v>17.014915296666668</v>
      </c>
      <c r="CI25" s="127">
        <v>17.183286707384799</v>
      </c>
      <c r="CJ25" s="127">
        <v>68086.166613104346</v>
      </c>
      <c r="CK25" s="127">
        <v>68759.914540883299</v>
      </c>
      <c r="CL25" s="162">
        <v>4762.7731999999996</v>
      </c>
      <c r="CM25" s="162">
        <v>4761.8810789375602</v>
      </c>
      <c r="CN25" s="162">
        <v>191.2478715</v>
      </c>
      <c r="CO25" s="162">
        <v>188.193118189036</v>
      </c>
      <c r="CP25" s="162">
        <v>44.663010999999997</v>
      </c>
      <c r="CQ25" s="162">
        <v>45.075108871031198</v>
      </c>
      <c r="CR25" s="162">
        <v>43.159385999999998</v>
      </c>
      <c r="CS25" s="162">
        <v>43.150122427386897</v>
      </c>
      <c r="CT25" s="162">
        <v>4478.3737529999999</v>
      </c>
      <c r="CU25" s="162">
        <v>4481.1315318097304</v>
      </c>
      <c r="CV25" s="162">
        <v>44.774846619999998</v>
      </c>
      <c r="CW25" s="162">
        <v>45.184716429569903</v>
      </c>
      <c r="CX25" s="162">
        <v>9181.7315739999995</v>
      </c>
      <c r="CY25" s="162">
        <v>5173.9659149999998</v>
      </c>
      <c r="CZ25" s="162">
        <v>5171.7987154122102</v>
      </c>
      <c r="DA25" s="162">
        <v>7.9473409999999998</v>
      </c>
      <c r="DB25" s="162">
        <v>7.9191541625916999</v>
      </c>
      <c r="DC25" s="162">
        <v>1.202816840229094</v>
      </c>
      <c r="DD25" s="162">
        <v>1.2971940746314801</v>
      </c>
    </row>
    <row r="26" spans="1:108">
      <c r="A26" t="s">
        <v>30</v>
      </c>
      <c r="B26" s="127">
        <v>9056148.0299999993</v>
      </c>
      <c r="C26" s="127">
        <v>8990639.5056525599</v>
      </c>
      <c r="D26" s="127">
        <v>2908404.1009999998</v>
      </c>
      <c r="E26" s="127">
        <v>6561991.9560000002</v>
      </c>
      <c r="F26" s="127">
        <v>6617840.5863378001</v>
      </c>
      <c r="G26" s="127">
        <v>1852504.365</v>
      </c>
      <c r="H26" s="127">
        <v>1876114.39582219</v>
      </c>
      <c r="I26" s="127">
        <v>1589404.9210000001</v>
      </c>
      <c r="J26" s="127">
        <v>1525775.16829403</v>
      </c>
      <c r="K26" s="127">
        <v>1372026.5252501657</v>
      </c>
      <c r="L26" s="127">
        <v>1304839.9320074499</v>
      </c>
      <c r="M26" s="127">
        <v>6373058.6531631146</v>
      </c>
      <c r="N26" s="127">
        <v>5914454.1156186797</v>
      </c>
      <c r="O26" s="127">
        <v>1580954.6583225601</v>
      </c>
      <c r="P26" s="127">
        <v>1394597.27345839</v>
      </c>
      <c r="Q26" s="127">
        <v>4829949.9084501052</v>
      </c>
      <c r="R26" s="127">
        <v>4538235.7336823205</v>
      </c>
      <c r="S26" s="127">
        <v>152738.41987179429</v>
      </c>
      <c r="T26" s="127">
        <v>137029.509609184</v>
      </c>
      <c r="U26" s="127">
        <v>4777265.5593119198</v>
      </c>
      <c r="V26" s="127">
        <v>4487990.3696902804</v>
      </c>
      <c r="W26" s="127">
        <v>1268251.746</v>
      </c>
      <c r="X26" s="127">
        <v>1236898.83681355</v>
      </c>
      <c r="Y26" s="127">
        <v>128438.02592714923</v>
      </c>
      <c r="Z26" s="127">
        <v>799170.03330079804</v>
      </c>
      <c r="AA26" s="127">
        <v>-62.196321880519037</v>
      </c>
      <c r="AB26" s="127">
        <v>30.284353680794933</v>
      </c>
      <c r="AC26" s="127">
        <v>29.996969615286499</v>
      </c>
      <c r="AD26" s="127">
        <v>31.521448880731967</v>
      </c>
      <c r="AE26" s="127">
        <v>31.672606973015199</v>
      </c>
      <c r="AF26" s="127">
        <v>60.206733420000006</v>
      </c>
      <c r="AG26" s="127">
        <v>60.203160231026899</v>
      </c>
      <c r="AH26" s="127">
        <v>21.67687874666667</v>
      </c>
      <c r="AI26" s="127">
        <v>21.787872225562101</v>
      </c>
      <c r="AJ26" s="127">
        <v>27.200000000000003</v>
      </c>
      <c r="AK26" s="127">
        <v>19.378954887371091</v>
      </c>
      <c r="AL26" s="127">
        <v>0</v>
      </c>
      <c r="AM26" s="127">
        <v>113.862006966667</v>
      </c>
      <c r="AN26" s="127">
        <v>324.25016129032298</v>
      </c>
      <c r="AO26" s="127">
        <v>1.18</v>
      </c>
      <c r="AP26" s="127">
        <v>31.933333333333302</v>
      </c>
      <c r="AQ26" s="127">
        <v>152.23570280000001</v>
      </c>
      <c r="AR26" s="127">
        <v>80.475502291409285</v>
      </c>
      <c r="AS26" s="127">
        <v>8.0874603174603195</v>
      </c>
      <c r="AT26" s="127">
        <v>7.7433333333333323</v>
      </c>
      <c r="AU26" s="127">
        <v>99.5</v>
      </c>
      <c r="AV26" s="127">
        <v>99.5</v>
      </c>
      <c r="AW26" s="127">
        <v>58.967753019518909</v>
      </c>
      <c r="AX26" s="127">
        <v>68.547822390867097</v>
      </c>
      <c r="AY26" s="127">
        <v>69.311959332101196</v>
      </c>
      <c r="AZ26" s="127">
        <v>492089.83370510896</v>
      </c>
      <c r="BA26" s="127">
        <v>497575.40578007698</v>
      </c>
      <c r="BB26" s="127">
        <v>20.759264973333334</v>
      </c>
      <c r="BC26" s="127">
        <v>20.804544831666501</v>
      </c>
      <c r="BD26" s="127">
        <v>149026.22566649082</v>
      </c>
      <c r="BE26" s="127">
        <v>149351.27987191401</v>
      </c>
      <c r="BF26" s="127">
        <v>67.536182475321255</v>
      </c>
      <c r="BG26" s="127">
        <v>68.572881610713296</v>
      </c>
      <c r="BH26" s="127">
        <v>451432.38569796848</v>
      </c>
      <c r="BI26" s="127">
        <v>458361.99804455601</v>
      </c>
      <c r="BJ26" s="127">
        <v>20.452896363333334</v>
      </c>
      <c r="BK26" s="127">
        <v>20.563605384525601</v>
      </c>
      <c r="BL26" s="127">
        <v>136713.38031442309</v>
      </c>
      <c r="BM26" s="127">
        <v>137453.393085358</v>
      </c>
      <c r="BN26" s="127">
        <v>63.789842428052921</v>
      </c>
      <c r="BO26" s="127">
        <v>64.568134622614195</v>
      </c>
      <c r="BP26" s="127">
        <v>272867.53414745285</v>
      </c>
      <c r="BQ26" s="127">
        <v>276196.758108993</v>
      </c>
      <c r="BR26" s="127">
        <v>19.318341493333332</v>
      </c>
      <c r="BS26" s="127">
        <v>19.368833089101301</v>
      </c>
      <c r="BT26" s="127">
        <v>82636.169121278508</v>
      </c>
      <c r="BU26" s="127">
        <v>82852.152053925194</v>
      </c>
      <c r="BV26" s="127">
        <v>68.513351026181439</v>
      </c>
      <c r="BW26" s="127">
        <v>69.1807654177464</v>
      </c>
      <c r="BX26" s="127">
        <v>708911.63407220365</v>
      </c>
      <c r="BY26" s="127">
        <v>715817.40965898801</v>
      </c>
      <c r="BZ26" s="127">
        <v>20.748825543333332</v>
      </c>
      <c r="CA26" s="127">
        <v>20.711217528121001</v>
      </c>
      <c r="CB26" s="127">
        <v>214689.30654672891</v>
      </c>
      <c r="CC26" s="127">
        <v>214300.174223351</v>
      </c>
      <c r="CD26" s="127">
        <v>61.295029304538495</v>
      </c>
      <c r="CE26" s="127">
        <v>62.216473492792304</v>
      </c>
      <c r="CF26" s="127">
        <v>245275.60114281063</v>
      </c>
      <c r="CG26" s="127">
        <v>248962.81329983799</v>
      </c>
      <c r="CH26" s="127">
        <v>18.562803463333335</v>
      </c>
      <c r="CI26" s="127">
        <v>18.663240984173701</v>
      </c>
      <c r="CJ26" s="127">
        <v>74280.130542784667</v>
      </c>
      <c r="CK26" s="127">
        <v>74682.037085462507</v>
      </c>
      <c r="CL26" s="162">
        <v>4785.5121040000004</v>
      </c>
      <c r="CM26" s="162">
        <v>4785.5457494007997</v>
      </c>
      <c r="CN26" s="162">
        <v>182.519498</v>
      </c>
      <c r="CO26" s="162">
        <v>187.34753854250599</v>
      </c>
      <c r="CP26" s="162">
        <v>45.566208000000003</v>
      </c>
      <c r="CQ26" s="162">
        <v>45.206710264974099</v>
      </c>
      <c r="CR26" s="162">
        <v>43.224637000000001</v>
      </c>
      <c r="CS26" s="162">
        <v>42.890391435821002</v>
      </c>
      <c r="CT26" s="162">
        <v>4511.809765</v>
      </c>
      <c r="CU26" s="162">
        <v>4505.7347159534402</v>
      </c>
      <c r="CV26" s="162">
        <v>45.661850880000003</v>
      </c>
      <c r="CW26" s="162">
        <v>45.335849431231097</v>
      </c>
      <c r="CX26" s="162">
        <v>9224.5415740000008</v>
      </c>
      <c r="CY26" s="162">
        <v>5209.4238400000004</v>
      </c>
      <c r="CZ26" s="162">
        <v>5210.3411720997201</v>
      </c>
      <c r="DA26" s="162">
        <v>8.1374015479999997</v>
      </c>
      <c r="DB26" s="162">
        <v>8.1306386988727493</v>
      </c>
      <c r="DC26" s="162">
        <v>1.000750465589556</v>
      </c>
      <c r="DD26" s="162">
        <v>1.1266969223896499</v>
      </c>
    </row>
    <row r="27" spans="1:108">
      <c r="A27" t="s">
        <v>31</v>
      </c>
      <c r="B27" s="127">
        <v>9310328.068</v>
      </c>
      <c r="C27" s="127">
        <v>9246792.42841205</v>
      </c>
      <c r="D27" s="127">
        <v>3164948.068</v>
      </c>
      <c r="E27" s="127">
        <v>6979777.2189999996</v>
      </c>
      <c r="F27" s="127">
        <v>6684179.3170242095</v>
      </c>
      <c r="G27" s="127">
        <v>2059339.6410000001</v>
      </c>
      <c r="H27" s="127">
        <v>2120260.8752355599</v>
      </c>
      <c r="I27" s="127">
        <v>1749255.5919999999</v>
      </c>
      <c r="J27" s="127">
        <v>1811745.04831044</v>
      </c>
      <c r="K27" s="127">
        <v>1449101.5855593339</v>
      </c>
      <c r="L27" s="127">
        <v>1548480.2827278799</v>
      </c>
      <c r="M27" s="127">
        <v>5655660.7397858789</v>
      </c>
      <c r="N27" s="127">
        <v>6020777.9010723196</v>
      </c>
      <c r="O27" s="127">
        <v>1134455.8759749599</v>
      </c>
      <c r="P27" s="127">
        <v>1402919.44129521</v>
      </c>
      <c r="Q27" s="127">
        <v>4503443.1759282118</v>
      </c>
      <c r="R27" s="127">
        <v>4640272.1616788302</v>
      </c>
      <c r="S27" s="127">
        <v>135523.15205477545</v>
      </c>
      <c r="T27" s="127">
        <v>149673.461726145</v>
      </c>
      <c r="U27" s="127">
        <v>4464233.9910027003</v>
      </c>
      <c r="V27" s="127">
        <v>4565479.6578085301</v>
      </c>
      <c r="W27" s="127">
        <v>1244185.9920000001</v>
      </c>
      <c r="X27" s="127">
        <v>1223791.8725079901</v>
      </c>
      <c r="Y27" s="127">
        <v>-40108.576265932003</v>
      </c>
      <c r="Z27" s="127">
        <v>960154.0901157409</v>
      </c>
      <c r="AA27" s="127">
        <v>256.74596003784779</v>
      </c>
      <c r="AB27" s="127">
        <v>30.752139931048429</v>
      </c>
      <c r="AC27" s="127">
        <v>30.7661749024419</v>
      </c>
      <c r="AD27" s="127">
        <v>32.859913588124698</v>
      </c>
      <c r="AE27" s="127">
        <v>32.8396462479203</v>
      </c>
      <c r="AF27" s="127">
        <v>61.948097670000003</v>
      </c>
      <c r="AG27" s="127">
        <v>62.979506887182403</v>
      </c>
      <c r="AH27" s="127">
        <v>22.75894121</v>
      </c>
      <c r="AI27" s="127">
        <v>22.594463591453898</v>
      </c>
      <c r="AJ27" s="127">
        <v>22.975000000000005</v>
      </c>
      <c r="AK27" s="127">
        <v>22.975000000000005</v>
      </c>
      <c r="AL27" s="127">
        <v>0</v>
      </c>
      <c r="AM27" s="127">
        <v>113.728902866667</v>
      </c>
      <c r="AN27" s="127">
        <v>338.29596774193499</v>
      </c>
      <c r="AO27" s="127">
        <v>1.1033333333333299</v>
      </c>
      <c r="AP27" s="127">
        <v>21.866666666666699</v>
      </c>
      <c r="AQ27" s="127">
        <v>148.1123661</v>
      </c>
      <c r="AR27" s="127">
        <v>80.837642133952386</v>
      </c>
      <c r="AS27" s="127">
        <v>6.8850403225806396</v>
      </c>
      <c r="AT27" s="127">
        <v>6.4266666666666667</v>
      </c>
      <c r="AU27" s="127">
        <v>97.83</v>
      </c>
      <c r="AV27" s="127">
        <v>97.83</v>
      </c>
      <c r="AW27" s="127">
        <v>62.933620065048459</v>
      </c>
      <c r="AX27" s="127">
        <v>73.052834925865568</v>
      </c>
      <c r="AY27" s="127">
        <v>72.1863997476039</v>
      </c>
      <c r="AZ27" s="127">
        <v>524430.33398454881</v>
      </c>
      <c r="BA27" s="127">
        <v>518210.38522621099</v>
      </c>
      <c r="BB27" s="127">
        <v>22.46531002</v>
      </c>
      <c r="BC27" s="127">
        <v>22.2263368605464</v>
      </c>
      <c r="BD27" s="127">
        <v>161273.55014779308</v>
      </c>
      <c r="BE27" s="127">
        <v>159558.01407136599</v>
      </c>
      <c r="BF27" s="127">
        <v>72.997722121668303</v>
      </c>
      <c r="BG27" s="127">
        <v>71.846561811319802</v>
      </c>
      <c r="BH27" s="127">
        <v>487938.97789446148</v>
      </c>
      <c r="BI27" s="127">
        <v>480244.272238862</v>
      </c>
      <c r="BJ27" s="127">
        <v>22.448361653333333</v>
      </c>
      <c r="BK27" s="127">
        <v>22.115479828786398</v>
      </c>
      <c r="BL27" s="127">
        <v>150051.67726023225</v>
      </c>
      <c r="BM27" s="127">
        <v>147826.59389471399</v>
      </c>
      <c r="BN27" s="127">
        <v>67.982157090665666</v>
      </c>
      <c r="BO27" s="127">
        <v>67.212794172948406</v>
      </c>
      <c r="BP27" s="127">
        <v>290800.58619484713</v>
      </c>
      <c r="BQ27" s="127">
        <v>287509.55812178802</v>
      </c>
      <c r="BR27" s="127">
        <v>20.905968076666667</v>
      </c>
      <c r="BS27" s="127">
        <v>20.6915805228595</v>
      </c>
      <c r="BT27" s="127">
        <v>89427.40318694849</v>
      </c>
      <c r="BU27" s="127">
        <v>88510.338636519606</v>
      </c>
      <c r="BV27" s="127">
        <v>70.638812232384169</v>
      </c>
      <c r="BW27" s="127">
        <v>70.585191986747603</v>
      </c>
      <c r="BX27" s="127">
        <v>730903.90498405055</v>
      </c>
      <c r="BY27" s="127">
        <v>730349.09317875002</v>
      </c>
      <c r="BZ27" s="127">
        <v>21.722946383333333</v>
      </c>
      <c r="CA27" s="127">
        <v>21.757091657659799</v>
      </c>
      <c r="CB27" s="127">
        <v>224768.5916221925</v>
      </c>
      <c r="CC27" s="127">
        <v>225121.89476484901</v>
      </c>
      <c r="CD27" s="127">
        <v>66.231132204135207</v>
      </c>
      <c r="CE27" s="127">
        <v>65.279734634913197</v>
      </c>
      <c r="CF27" s="127">
        <v>265027.70208375441</v>
      </c>
      <c r="CG27" s="127">
        <v>261220.62974283699</v>
      </c>
      <c r="CH27" s="127">
        <v>20.367490453333335</v>
      </c>
      <c r="CI27" s="127">
        <v>20.110649897759899</v>
      </c>
      <c r="CJ27" s="127">
        <v>81501.689800838314</v>
      </c>
      <c r="CK27" s="127">
        <v>80473.927478685306</v>
      </c>
      <c r="CL27" s="162">
        <v>4806.1792400000004</v>
      </c>
      <c r="CM27" s="162">
        <v>4801.4059625258897</v>
      </c>
      <c r="CN27" s="162">
        <v>185.1398719</v>
      </c>
      <c r="CO27" s="162">
        <v>186.64690770998899</v>
      </c>
      <c r="CP27" s="162">
        <v>44.562663000000001</v>
      </c>
      <c r="CQ27" s="162">
        <v>44.593487956728602</v>
      </c>
      <c r="CR27" s="162">
        <v>41.643107000000001</v>
      </c>
      <c r="CS27" s="162">
        <v>41.871770517202698</v>
      </c>
      <c r="CT27" s="162">
        <v>4527.6490510000003</v>
      </c>
      <c r="CU27" s="162">
        <v>4524.25668957577</v>
      </c>
      <c r="CV27" s="162">
        <v>44.764588600000003</v>
      </c>
      <c r="CW27" s="162">
        <v>44.722325955309998</v>
      </c>
      <c r="CX27" s="162">
        <v>9267.3615740000005</v>
      </c>
      <c r="CY27" s="162">
        <v>5245.2859060000001</v>
      </c>
      <c r="CZ27" s="162">
        <v>5243.4986536125798</v>
      </c>
      <c r="DA27" s="162">
        <v>8.371453399</v>
      </c>
      <c r="DB27" s="162">
        <v>8.3954362620209295</v>
      </c>
      <c r="DC27" s="162">
        <v>1.5544116144378066</v>
      </c>
      <c r="DD27" s="162">
        <v>1.3591156803375399</v>
      </c>
    </row>
    <row r="28" spans="1:108">
      <c r="A28" t="s">
        <v>32</v>
      </c>
      <c r="B28" s="127">
        <v>9682714.5610000007</v>
      </c>
      <c r="C28" s="127">
        <v>9573804.8486733194</v>
      </c>
      <c r="D28" s="127">
        <v>3332918.2459999998</v>
      </c>
      <c r="E28" s="127">
        <v>7023868.8049999997</v>
      </c>
      <c r="F28" s="127">
        <v>6928891.6683551604</v>
      </c>
      <c r="G28" s="127">
        <v>2230693.2080000001</v>
      </c>
      <c r="H28" s="127">
        <v>2166825.8157641701</v>
      </c>
      <c r="I28" s="127">
        <v>1788724.925</v>
      </c>
      <c r="J28" s="127">
        <v>1824832.16683479</v>
      </c>
      <c r="K28" s="127">
        <v>1539168.549442328</v>
      </c>
      <c r="L28" s="127">
        <v>1560182.4562637401</v>
      </c>
      <c r="M28" s="127">
        <v>6313264.9008821249</v>
      </c>
      <c r="N28" s="127">
        <v>6278124.69051487</v>
      </c>
      <c r="O28" s="127">
        <v>1482086.8863640004</v>
      </c>
      <c r="P28" s="127">
        <v>1425340.1210270401</v>
      </c>
      <c r="Q28" s="127">
        <v>4859267.5013361219</v>
      </c>
      <c r="R28" s="127">
        <v>4873221.8398542702</v>
      </c>
      <c r="S28" s="127">
        <v>181083.47748363708</v>
      </c>
      <c r="T28" s="127">
        <v>187195.73115756499</v>
      </c>
      <c r="U28" s="127">
        <v>4733293.06476714</v>
      </c>
      <c r="V28" s="127">
        <v>4720571.6729203304</v>
      </c>
      <c r="W28" s="127">
        <v>1231052.7320000001</v>
      </c>
      <c r="X28" s="127">
        <v>1236590.77554291</v>
      </c>
      <c r="Y28" s="127">
        <v>217769.75324334417</v>
      </c>
      <c r="Z28" s="127">
        <v>1029524.1719644086</v>
      </c>
      <c r="AA28" s="127">
        <v>25.850110275966955</v>
      </c>
      <c r="AB28" s="127">
        <v>32.297085648617546</v>
      </c>
      <c r="AC28" s="127">
        <v>32.524881107806799</v>
      </c>
      <c r="AD28" s="127">
        <v>34.727946469035835</v>
      </c>
      <c r="AE28" s="127">
        <v>34.506057144849898</v>
      </c>
      <c r="AF28" s="127">
        <v>66.981238113333333</v>
      </c>
      <c r="AG28" s="127">
        <v>65.894124476545102</v>
      </c>
      <c r="AH28" s="127">
        <v>23.753064539999997</v>
      </c>
      <c r="AI28" s="127">
        <v>23.719236345349302</v>
      </c>
      <c r="AJ28" s="127">
        <v>21.150000000000002</v>
      </c>
      <c r="AK28" s="127">
        <v>21.150000000000002</v>
      </c>
      <c r="AL28" s="127">
        <v>0</v>
      </c>
      <c r="AM28" s="127">
        <v>104.89374890000001</v>
      </c>
      <c r="AN28" s="127">
        <v>341.66225806451598</v>
      </c>
      <c r="AO28" s="127">
        <v>1.06</v>
      </c>
      <c r="AP28" s="127">
        <v>20.733333333333299</v>
      </c>
      <c r="AQ28" s="127">
        <v>141.96384766666699</v>
      </c>
      <c r="AR28" s="127">
        <v>81.661977521141552</v>
      </c>
      <c r="AS28" s="127">
        <v>6.1623360655737702</v>
      </c>
      <c r="AT28" s="127">
        <v>5.8633333333333342</v>
      </c>
      <c r="AU28" s="127">
        <v>86.33</v>
      </c>
      <c r="AV28" s="127">
        <v>86.33</v>
      </c>
      <c r="AW28" s="127">
        <v>61.276769787007069</v>
      </c>
      <c r="AX28" s="127">
        <v>71.922961138737605</v>
      </c>
      <c r="AY28" s="127">
        <v>71.325581963673002</v>
      </c>
      <c r="AZ28" s="127">
        <v>516319.21703549114</v>
      </c>
      <c r="BA28" s="127">
        <v>512030.76251306297</v>
      </c>
      <c r="BB28" s="127">
        <v>23.22902036</v>
      </c>
      <c r="BC28" s="127">
        <v>23.2108003946921</v>
      </c>
      <c r="BD28" s="127">
        <v>166756.05974622408</v>
      </c>
      <c r="BE28" s="127">
        <v>166625.26259764199</v>
      </c>
      <c r="BF28" s="127">
        <v>71.455263934382785</v>
      </c>
      <c r="BG28" s="127">
        <v>70.846512239888398</v>
      </c>
      <c r="BH28" s="127">
        <v>477628.71821136324</v>
      </c>
      <c r="BI28" s="127">
        <v>473559.63672508497</v>
      </c>
      <c r="BJ28" s="127">
        <v>23.077967793333332</v>
      </c>
      <c r="BK28" s="127">
        <v>23.0348441474715</v>
      </c>
      <c r="BL28" s="127">
        <v>154260.15620311812</v>
      </c>
      <c r="BM28" s="127">
        <v>153971.90463763499</v>
      </c>
      <c r="BN28" s="127">
        <v>66.930709089924605</v>
      </c>
      <c r="BO28" s="127">
        <v>66.414911670478901</v>
      </c>
      <c r="BP28" s="127">
        <v>286302.91050972411</v>
      </c>
      <c r="BQ28" s="127">
        <v>284096.53462628397</v>
      </c>
      <c r="BR28" s="127">
        <v>21.616668439999998</v>
      </c>
      <c r="BS28" s="127">
        <v>21.597878262879</v>
      </c>
      <c r="BT28" s="127">
        <v>92467.496221810434</v>
      </c>
      <c r="BU28" s="127">
        <v>92387.119329414607</v>
      </c>
      <c r="BV28" s="127">
        <v>70.861767897561464</v>
      </c>
      <c r="BW28" s="127">
        <v>70.309996950566102</v>
      </c>
      <c r="BX28" s="127">
        <v>733210.84023913823</v>
      </c>
      <c r="BY28" s="127">
        <v>727501.63410873699</v>
      </c>
      <c r="BZ28" s="127">
        <v>22.886285870000002</v>
      </c>
      <c r="CA28" s="127">
        <v>22.839220994252099</v>
      </c>
      <c r="CB28" s="127">
        <v>236805.73305698286</v>
      </c>
      <c r="CC28" s="127">
        <v>236318.750046117</v>
      </c>
      <c r="CD28" s="127">
        <v>64.844080467561028</v>
      </c>
      <c r="CE28" s="127">
        <v>64.2562914210108</v>
      </c>
      <c r="CF28" s="127">
        <v>259477.33442157242</v>
      </c>
      <c r="CG28" s="127">
        <v>257125.262592049</v>
      </c>
      <c r="CH28" s="127">
        <v>20.942748206666668</v>
      </c>
      <c r="CI28" s="127">
        <v>20.880971770868499</v>
      </c>
      <c r="CJ28" s="127">
        <v>83803.616936885024</v>
      </c>
      <c r="CK28" s="127">
        <v>83556.414959480506</v>
      </c>
      <c r="CL28" s="162">
        <v>4782.0437439999996</v>
      </c>
      <c r="CM28" s="162">
        <v>4786.3243836735801</v>
      </c>
      <c r="CN28" s="162">
        <v>187.00015149999999</v>
      </c>
      <c r="CO28" s="162">
        <v>183.924728189268</v>
      </c>
      <c r="CP28" s="162">
        <v>45.786144999999998</v>
      </c>
      <c r="CQ28" s="162">
        <v>45.785248121937499</v>
      </c>
      <c r="CR28" s="162">
        <v>42.372543</v>
      </c>
      <c r="CS28" s="162">
        <v>42.560121165677401</v>
      </c>
      <c r="CT28" s="162">
        <v>4500.4005619999998</v>
      </c>
      <c r="CU28" s="162">
        <v>4505.7493323528097</v>
      </c>
      <c r="CV28" s="162">
        <v>45.914180279999997</v>
      </c>
      <c r="CW28" s="162">
        <v>45.956803106727897</v>
      </c>
      <c r="CX28" s="162">
        <v>9310.2015740000006</v>
      </c>
      <c r="CY28" s="162">
        <v>5210.5726189999996</v>
      </c>
      <c r="CZ28" s="162">
        <v>5212.8013533587</v>
      </c>
      <c r="DA28" s="162">
        <v>8.2242184510000005</v>
      </c>
      <c r="DB28" s="162">
        <v>8.2417878742030997</v>
      </c>
      <c r="DC28" s="162">
        <v>1.603790461761275</v>
      </c>
      <c r="DD28" s="162">
        <v>1.53879577229711</v>
      </c>
    </row>
    <row r="29" spans="1:108">
      <c r="A29" t="s">
        <v>33</v>
      </c>
      <c r="B29" s="127">
        <v>9438339.4979999997</v>
      </c>
      <c r="C29" s="127">
        <v>9681625.5090717804</v>
      </c>
      <c r="D29" s="127">
        <v>3372803.1669999999</v>
      </c>
      <c r="E29" s="127">
        <v>6673400.7029999997</v>
      </c>
      <c r="F29" s="127">
        <v>7005547.3360551205</v>
      </c>
      <c r="G29" s="127">
        <v>2208483.781</v>
      </c>
      <c r="H29" s="127">
        <v>2183517.65099177</v>
      </c>
      <c r="I29" s="127">
        <v>1735780.949</v>
      </c>
      <c r="J29" s="127">
        <v>1710970.1773171299</v>
      </c>
      <c r="K29" s="127">
        <v>1505900.0265809486</v>
      </c>
      <c r="L29" s="127">
        <v>1464902.1692526899</v>
      </c>
      <c r="M29" s="127">
        <v>6122941.6940062661</v>
      </c>
      <c r="N29" s="127">
        <v>6243887.3444979098</v>
      </c>
      <c r="O29" s="127">
        <v>1458937.7469871996</v>
      </c>
      <c r="P29" s="127">
        <v>1433095.00973212</v>
      </c>
      <c r="Q29" s="127">
        <v>4693489.4144528182</v>
      </c>
      <c r="R29" s="127">
        <v>4826935.6251414502</v>
      </c>
      <c r="S29" s="127">
        <v>189629.96104487815</v>
      </c>
      <c r="T29" s="127">
        <v>188711.71559538701</v>
      </c>
      <c r="U29" s="127">
        <v>4517974.7118838402</v>
      </c>
      <c r="V29" s="127">
        <v>4705949.9243963603</v>
      </c>
      <c r="W29" s="127">
        <v>1218169.0209999999</v>
      </c>
      <c r="X29" s="127">
        <v>1266081.8783156001</v>
      </c>
      <c r="Y29" s="127">
        <v>-28668.442549758467</v>
      </c>
      <c r="Z29" s="127">
        <v>782060.7642326561</v>
      </c>
      <c r="AA29" s="127">
        <v>-246.74762573966188</v>
      </c>
      <c r="AB29" s="127">
        <v>33.97232799296961</v>
      </c>
      <c r="AC29" s="127">
        <v>34.0433209400313</v>
      </c>
      <c r="AD29" s="127">
        <v>36.0490585584607</v>
      </c>
      <c r="AE29" s="127">
        <v>36.133974407065097</v>
      </c>
      <c r="AF29" s="127">
        <v>69.148854623333321</v>
      </c>
      <c r="AG29" s="127">
        <v>69.303978224039398</v>
      </c>
      <c r="AH29" s="127">
        <v>24.732108686666667</v>
      </c>
      <c r="AI29" s="127">
        <v>24.790576362647698</v>
      </c>
      <c r="AJ29" s="127">
        <v>19.324999999999999</v>
      </c>
      <c r="AK29" s="127">
        <v>19.324999999999999</v>
      </c>
      <c r="AL29" s="127">
        <v>0</v>
      </c>
      <c r="AM29" s="127">
        <v>103.238185766667</v>
      </c>
      <c r="AN29" s="127">
        <v>351.45354838709699</v>
      </c>
      <c r="AO29" s="127">
        <v>1.0233333333333301</v>
      </c>
      <c r="AP29" s="127">
        <v>21.7</v>
      </c>
      <c r="AQ29" s="127">
        <v>142.758173</v>
      </c>
      <c r="AR29" s="127">
        <v>81.953173916404296</v>
      </c>
      <c r="AS29" s="127">
        <v>5.7916666666666696</v>
      </c>
      <c r="AT29" s="127">
        <v>5.6433333333333335</v>
      </c>
      <c r="AU29" s="127">
        <v>102.66500000000001</v>
      </c>
      <c r="AV29" s="127">
        <v>102.66500000000001</v>
      </c>
      <c r="AW29" s="127">
        <v>64.084947792130606</v>
      </c>
      <c r="AX29" s="127">
        <v>70.504648729470105</v>
      </c>
      <c r="AY29" s="127">
        <v>71.2879496043968</v>
      </c>
      <c r="AZ29" s="127">
        <v>506137.46226524288</v>
      </c>
      <c r="BA29" s="127">
        <v>511760.60803141899</v>
      </c>
      <c r="BB29" s="127">
        <v>23.952070516666666</v>
      </c>
      <c r="BC29" s="127">
        <v>24.1920376246951</v>
      </c>
      <c r="BD29" s="127">
        <v>171946.67877604111</v>
      </c>
      <c r="BE29" s="127">
        <v>173669.350191915</v>
      </c>
      <c r="BF29" s="127">
        <v>70.738270095315542</v>
      </c>
      <c r="BG29" s="127">
        <v>71.446611110934995</v>
      </c>
      <c r="BH29" s="127">
        <v>472836.11330777465</v>
      </c>
      <c r="BI29" s="127">
        <v>477570.88010786299</v>
      </c>
      <c r="BJ29" s="127">
        <v>24.031437133333334</v>
      </c>
      <c r="BK29" s="127">
        <v>24.312779047223401</v>
      </c>
      <c r="BL29" s="127">
        <v>160633.43528212665</v>
      </c>
      <c r="BM29" s="127">
        <v>162514.01020849301</v>
      </c>
      <c r="BN29" s="127">
        <v>65.610843315220251</v>
      </c>
      <c r="BO29" s="127">
        <v>66.138725139110903</v>
      </c>
      <c r="BP29" s="127">
        <v>280657.05051633419</v>
      </c>
      <c r="BQ29" s="127">
        <v>282915.11866815703</v>
      </c>
      <c r="BR29" s="127">
        <v>22.289530890000002</v>
      </c>
      <c r="BS29" s="127">
        <v>22.492452998038601</v>
      </c>
      <c r="BT29" s="127">
        <v>95345.73373680345</v>
      </c>
      <c r="BU29" s="127">
        <v>96213.753677545494</v>
      </c>
      <c r="BV29" s="127">
        <v>66.299860398128956</v>
      </c>
      <c r="BW29" s="127">
        <v>66.386113289988401</v>
      </c>
      <c r="BX29" s="127">
        <v>686008.51760463277</v>
      </c>
      <c r="BY29" s="127">
        <v>686900.98130175297</v>
      </c>
      <c r="BZ29" s="127">
        <v>22.523606033333333</v>
      </c>
      <c r="CA29" s="127">
        <v>22.6223044007839</v>
      </c>
      <c r="CB29" s="127">
        <v>233053.0636603545</v>
      </c>
      <c r="CC29" s="127">
        <v>234074.301417412</v>
      </c>
      <c r="CD29" s="127">
        <v>64.15466781624049</v>
      </c>
      <c r="CE29" s="127">
        <v>64.725339950746203</v>
      </c>
      <c r="CF29" s="127">
        <v>256718.6098658182</v>
      </c>
      <c r="CG29" s="127">
        <v>259002.18738353401</v>
      </c>
      <c r="CH29" s="127">
        <v>21.794834173333335</v>
      </c>
      <c r="CI29" s="127">
        <v>22.0191587517042</v>
      </c>
      <c r="CJ29" s="127">
        <v>87213.288162607801</v>
      </c>
      <c r="CK29" s="127">
        <v>88110.935923795405</v>
      </c>
      <c r="CL29" s="162">
        <v>4839.4582819999996</v>
      </c>
      <c r="CM29" s="162">
        <v>4841.5933322936498</v>
      </c>
      <c r="CN29" s="162">
        <v>180.21226870000001</v>
      </c>
      <c r="CO29" s="162">
        <v>177.168484685067</v>
      </c>
      <c r="CP29" s="162">
        <v>44.751142999999999</v>
      </c>
      <c r="CQ29" s="162">
        <v>45.006127210667103</v>
      </c>
      <c r="CR29" s="162">
        <v>40.389319999999998</v>
      </c>
      <c r="CS29" s="162">
        <v>40.256721861026499</v>
      </c>
      <c r="CT29" s="162">
        <v>4561.9159900000004</v>
      </c>
      <c r="CU29" s="162">
        <v>4566.9537254990501</v>
      </c>
      <c r="CV29" s="162">
        <v>44.87874291</v>
      </c>
      <c r="CW29" s="162">
        <v>45.1359644656754</v>
      </c>
      <c r="CX29" s="162">
        <v>9353.5115740000001</v>
      </c>
      <c r="CY29" s="162">
        <v>5305.7053329999999</v>
      </c>
      <c r="CZ29" s="162">
        <v>5305.28366254088</v>
      </c>
      <c r="DA29" s="162">
        <v>8.7876544590000005</v>
      </c>
      <c r="DB29" s="162">
        <v>8.7748013431214797</v>
      </c>
      <c r="DC29" s="162">
        <v>1.4085466237356408</v>
      </c>
      <c r="DD29" s="162">
        <v>1.5300954067205099</v>
      </c>
    </row>
    <row r="30" spans="1:108">
      <c r="A30" t="s">
        <v>34</v>
      </c>
      <c r="B30" s="127">
        <v>10222478.859999999</v>
      </c>
      <c r="C30" s="127">
        <v>10140086.6723704</v>
      </c>
      <c r="D30" s="127">
        <v>3852418.6869999999</v>
      </c>
      <c r="E30" s="127">
        <v>7223025.2690000003</v>
      </c>
      <c r="F30" s="127">
        <v>7282407.6180132004</v>
      </c>
      <c r="G30" s="127">
        <v>2256286.0559999999</v>
      </c>
      <c r="H30" s="127">
        <v>2291694.9233697802</v>
      </c>
      <c r="I30" s="127">
        <v>1926919.548</v>
      </c>
      <c r="J30" s="127">
        <v>1859760.1665636401</v>
      </c>
      <c r="K30" s="127">
        <v>1663380.2355511014</v>
      </c>
      <c r="L30" s="127">
        <v>1591092.2998367399</v>
      </c>
      <c r="M30" s="127">
        <v>6996244.4050282361</v>
      </c>
      <c r="N30" s="127">
        <v>6506766.1406773403</v>
      </c>
      <c r="O30" s="127">
        <v>1652794.8287390603</v>
      </c>
      <c r="P30" s="127">
        <v>1459068.3229763899</v>
      </c>
      <c r="Q30" s="127">
        <v>5384996.2300560996</v>
      </c>
      <c r="R30" s="127">
        <v>5069517.6305677602</v>
      </c>
      <c r="S30" s="127">
        <v>242842.86973411689</v>
      </c>
      <c r="T30" s="127">
        <v>216151.54834942799</v>
      </c>
      <c r="U30" s="127">
        <v>5189973.9405791601</v>
      </c>
      <c r="V30" s="127">
        <v>4891839.1883328501</v>
      </c>
      <c r="W30" s="127">
        <v>1354190.2860000001</v>
      </c>
      <c r="X30" s="127">
        <v>1317183.3272165</v>
      </c>
      <c r="Y30" s="127">
        <v>382249.66947532876</v>
      </c>
      <c r="Z30" s="127">
        <v>969594.21021138341</v>
      </c>
      <c r="AA30" s="127">
        <v>-134.44844457415297</v>
      </c>
      <c r="AB30" s="127">
        <v>35.763220036503718</v>
      </c>
      <c r="AC30" s="127">
        <v>35.387592284146599</v>
      </c>
      <c r="AD30" s="127">
        <v>37.462929177026631</v>
      </c>
      <c r="AE30" s="127">
        <v>37.623504853995101</v>
      </c>
      <c r="AF30" s="127">
        <v>72.651448113333331</v>
      </c>
      <c r="AG30" s="127">
        <v>72.555644189369602</v>
      </c>
      <c r="AH30" s="127">
        <v>25.54538174</v>
      </c>
      <c r="AI30" s="127">
        <v>25.684827203011899</v>
      </c>
      <c r="AJ30" s="127">
        <v>17.702777777777779</v>
      </c>
      <c r="AK30" s="127">
        <v>17.702777777777779</v>
      </c>
      <c r="AL30" s="127">
        <v>0</v>
      </c>
      <c r="AM30" s="127">
        <v>103.64495056666701</v>
      </c>
      <c r="AN30" s="127">
        <v>364.79476190476203</v>
      </c>
      <c r="AO30" s="127">
        <v>1.0533333333333299</v>
      </c>
      <c r="AP30" s="127">
        <v>21.766666666666701</v>
      </c>
      <c r="AQ30" s="127">
        <v>145.32653273333301</v>
      </c>
      <c r="AR30" s="127">
        <v>82.272863374526466</v>
      </c>
      <c r="AS30" s="127">
        <v>5.0302734375</v>
      </c>
      <c r="AT30" s="127">
        <v>4.8166666666666664</v>
      </c>
      <c r="AU30" s="127">
        <v>89.335000000000008</v>
      </c>
      <c r="AV30" s="127">
        <v>89.335000000000008</v>
      </c>
      <c r="AW30" s="127">
        <v>61.820905955583292</v>
      </c>
      <c r="AX30" s="127">
        <v>71.9294668947867</v>
      </c>
      <c r="AY30" s="127">
        <v>72.694288982994493</v>
      </c>
      <c r="AZ30" s="127">
        <v>516365.92043613398</v>
      </c>
      <c r="BA30" s="127">
        <v>521856.41103158001</v>
      </c>
      <c r="BB30" s="127">
        <v>25.724293516666666</v>
      </c>
      <c r="BC30" s="127">
        <v>25.773479947790001</v>
      </c>
      <c r="BD30" s="127">
        <v>184669.08031909232</v>
      </c>
      <c r="BE30" s="127">
        <v>185022.178956574</v>
      </c>
      <c r="BF30" s="127">
        <v>70.917753959083427</v>
      </c>
      <c r="BG30" s="127">
        <v>72.103428580000099</v>
      </c>
      <c r="BH30" s="127">
        <v>474035.83804561623</v>
      </c>
      <c r="BI30" s="127">
        <v>481961.247850532</v>
      </c>
      <c r="BJ30" s="127">
        <v>25.362472393333334</v>
      </c>
      <c r="BK30" s="127">
        <v>25.517791799994001</v>
      </c>
      <c r="BL30" s="127">
        <v>169530.47981213813</v>
      </c>
      <c r="BM30" s="127">
        <v>170568.681968691</v>
      </c>
      <c r="BN30" s="127">
        <v>66.936763269355851</v>
      </c>
      <c r="BO30" s="127">
        <v>67.803188896028601</v>
      </c>
      <c r="BP30" s="127">
        <v>286328.80787754653</v>
      </c>
      <c r="BQ30" s="127">
        <v>290035.03155315702</v>
      </c>
      <c r="BR30" s="127">
        <v>23.938741933333333</v>
      </c>
      <c r="BS30" s="127">
        <v>24.002700656990999</v>
      </c>
      <c r="BT30" s="127">
        <v>102400.40158914495</v>
      </c>
      <c r="BU30" s="127">
        <v>102673.991529898</v>
      </c>
      <c r="BV30" s="127">
        <v>71.933116789842771</v>
      </c>
      <c r="BW30" s="127">
        <v>72.499894309504398</v>
      </c>
      <c r="BX30" s="127">
        <v>744296.14963523473</v>
      </c>
      <c r="BY30" s="127">
        <v>750160.62964679999</v>
      </c>
      <c r="BZ30" s="127">
        <v>25.72559883666667</v>
      </c>
      <c r="CA30" s="127">
        <v>25.628039035312401</v>
      </c>
      <c r="CB30" s="127">
        <v>266184.26971727394</v>
      </c>
      <c r="CC30" s="127">
        <v>265174.81276917702</v>
      </c>
      <c r="CD30" s="127">
        <v>64.327988213918914</v>
      </c>
      <c r="CE30" s="127">
        <v>65.426924603707306</v>
      </c>
      <c r="CF30" s="127">
        <v>257412.16145088512</v>
      </c>
      <c r="CG30" s="127">
        <v>261809.61890702299</v>
      </c>
      <c r="CH30" s="127">
        <v>23.00575997</v>
      </c>
      <c r="CI30" s="127">
        <v>23.148239319561299</v>
      </c>
      <c r="CJ30" s="127">
        <v>92058.877700400248</v>
      </c>
      <c r="CK30" s="127">
        <v>92629.017049583097</v>
      </c>
      <c r="CL30" s="162">
        <v>4884.5679380000001</v>
      </c>
      <c r="CM30" s="162">
        <v>4883.5746810532701</v>
      </c>
      <c r="CN30" s="162">
        <v>178.4181423</v>
      </c>
      <c r="CO30" s="162">
        <v>183.04626598927399</v>
      </c>
      <c r="CP30" s="162">
        <v>46.181387000000001</v>
      </c>
      <c r="CQ30" s="162">
        <v>45.872569173241502</v>
      </c>
      <c r="CR30" s="162">
        <v>43.522148999999999</v>
      </c>
      <c r="CS30" s="162">
        <v>43.238703699495503</v>
      </c>
      <c r="CT30" s="162">
        <v>4616.6994489999997</v>
      </c>
      <c r="CU30" s="162">
        <v>4609.90429502806</v>
      </c>
      <c r="CV30" s="162">
        <v>46.248592160000001</v>
      </c>
      <c r="CW30" s="162">
        <v>45.962745643018899</v>
      </c>
      <c r="CX30" s="162">
        <v>9397.3015739999992</v>
      </c>
      <c r="CY30" s="162">
        <v>5299.4123200000004</v>
      </c>
      <c r="CZ30" s="162">
        <v>5299.56890136723</v>
      </c>
      <c r="DA30" s="162">
        <v>7.8281204969999996</v>
      </c>
      <c r="DB30" s="162">
        <v>7.7969121496411002</v>
      </c>
      <c r="DC30" s="162">
        <v>1.510230351982375</v>
      </c>
      <c r="DD30" s="162">
        <v>1.7022933244202201</v>
      </c>
    </row>
    <row r="31" spans="1:108">
      <c r="A31" t="s">
        <v>35</v>
      </c>
      <c r="B31" s="127">
        <v>10464237.93</v>
      </c>
      <c r="C31" s="127">
        <v>10410176.394355999</v>
      </c>
      <c r="D31" s="127">
        <v>4164158.1630000002</v>
      </c>
      <c r="E31" s="127">
        <v>7844846.5429999996</v>
      </c>
      <c r="F31" s="127">
        <v>7547058.46279875</v>
      </c>
      <c r="G31" s="127">
        <v>2232787.585</v>
      </c>
      <c r="H31" s="127">
        <v>2275554.2833931302</v>
      </c>
      <c r="I31" s="127">
        <v>1727272.044</v>
      </c>
      <c r="J31" s="127">
        <v>1780884.4804996999</v>
      </c>
      <c r="K31" s="127">
        <v>1430890.1850020278</v>
      </c>
      <c r="L31" s="127">
        <v>1519896.76744707</v>
      </c>
      <c r="M31" s="127">
        <v>6282752.545072984</v>
      </c>
      <c r="N31" s="127">
        <v>6711034.4551067697</v>
      </c>
      <c r="O31" s="127">
        <v>1201392.9558524799</v>
      </c>
      <c r="P31" s="127">
        <v>1483183.7572705201</v>
      </c>
      <c r="Q31" s="127">
        <v>5061628.5100655984</v>
      </c>
      <c r="R31" s="127">
        <v>5248878.8580880202</v>
      </c>
      <c r="S31" s="127">
        <v>210523.46545918728</v>
      </c>
      <c r="T31" s="127">
        <v>232169.11483442</v>
      </c>
      <c r="U31" s="127">
        <v>4902900.1299443301</v>
      </c>
      <c r="V31" s="127">
        <v>5044198.8381162398</v>
      </c>
      <c r="W31" s="127">
        <v>1464493.3740000001</v>
      </c>
      <c r="X31" s="127">
        <v>1442114.68994719</v>
      </c>
      <c r="Y31" s="127">
        <v>-288334.2899260883</v>
      </c>
      <c r="Z31" s="127">
        <v>990722.03167318541</v>
      </c>
      <c r="AA31" s="127">
        <v>89.496394499054134</v>
      </c>
      <c r="AB31" s="127">
        <v>36.494956127898291</v>
      </c>
      <c r="AC31" s="127">
        <v>36.575664554448203</v>
      </c>
      <c r="AD31" s="127">
        <v>38.880424947408734</v>
      </c>
      <c r="AE31" s="127">
        <v>38.867012839052798</v>
      </c>
      <c r="AF31" s="127">
        <v>73.903084436666674</v>
      </c>
      <c r="AG31" s="127">
        <v>74.793347931334097</v>
      </c>
      <c r="AH31" s="127">
        <v>26.808821216666669</v>
      </c>
      <c r="AI31" s="127">
        <v>26.6853904330424</v>
      </c>
      <c r="AJ31" s="127">
        <v>17</v>
      </c>
      <c r="AK31" s="127">
        <v>17</v>
      </c>
      <c r="AL31" s="127">
        <v>0</v>
      </c>
      <c r="AM31" s="127">
        <v>99.051597053333296</v>
      </c>
      <c r="AN31" s="127">
        <v>355.55250000000001</v>
      </c>
      <c r="AO31" s="127">
        <v>0.99333333333333296</v>
      </c>
      <c r="AP31" s="127">
        <v>18.899999999999999</v>
      </c>
      <c r="AQ31" s="127">
        <v>145.59175640000001</v>
      </c>
      <c r="AR31" s="127">
        <v>82.66132518992417</v>
      </c>
      <c r="AS31" s="127">
        <v>4.2392578125</v>
      </c>
      <c r="AT31" s="127">
        <v>4.0233333333333334</v>
      </c>
      <c r="AU31" s="127">
        <v>65.335000000000008</v>
      </c>
      <c r="AV31" s="127">
        <v>65.335000000000008</v>
      </c>
      <c r="AW31" s="127">
        <v>63.885170916567233</v>
      </c>
      <c r="AX31" s="127">
        <v>74.895375836440039</v>
      </c>
      <c r="AY31" s="127">
        <v>73.828487904086899</v>
      </c>
      <c r="AZ31" s="127">
        <v>537657.53243746771</v>
      </c>
      <c r="BA31" s="127">
        <v>529998.577172274</v>
      </c>
      <c r="BB31" s="127">
        <v>27.333034553333331</v>
      </c>
      <c r="BC31" s="127">
        <v>27.025226575123099</v>
      </c>
      <c r="BD31" s="127">
        <v>196217.88058139439</v>
      </c>
      <c r="BE31" s="127">
        <v>194008.19438667601</v>
      </c>
      <c r="BF31" s="127">
        <v>74.952988628902801</v>
      </c>
      <c r="BG31" s="127">
        <v>73.584196871843602</v>
      </c>
      <c r="BH31" s="127">
        <v>501008.57394926844</v>
      </c>
      <c r="BI31" s="127">
        <v>491859.15350879403</v>
      </c>
      <c r="BJ31" s="127">
        <v>27.354060316666668</v>
      </c>
      <c r="BK31" s="127">
        <v>26.926103295823399</v>
      </c>
      <c r="BL31" s="127">
        <v>182842.85925979438</v>
      </c>
      <c r="BM31" s="127">
        <v>179982.26436380899</v>
      </c>
      <c r="BN31" s="127">
        <v>69.696805199214324</v>
      </c>
      <c r="BO31" s="127">
        <v>68.715837893991505</v>
      </c>
      <c r="BP31" s="127">
        <v>298135.16774422105</v>
      </c>
      <c r="BQ31" s="127">
        <v>293938.98039741802</v>
      </c>
      <c r="BR31" s="127">
        <v>25.435818480000002</v>
      </c>
      <c r="BS31" s="127">
        <v>25.1526184784103</v>
      </c>
      <c r="BT31" s="127">
        <v>108804.29867008945</v>
      </c>
      <c r="BU31" s="127">
        <v>107592.881880791</v>
      </c>
      <c r="BV31" s="127">
        <v>72.395933995390578</v>
      </c>
      <c r="BW31" s="127">
        <v>72.153877963150705</v>
      </c>
      <c r="BX31" s="127">
        <v>749084.94622082647</v>
      </c>
      <c r="BY31" s="127">
        <v>746580.37835523405</v>
      </c>
      <c r="BZ31" s="127">
        <v>26.420864349999999</v>
      </c>
      <c r="CA31" s="127">
        <v>26.414741264597001</v>
      </c>
      <c r="CB31" s="127">
        <v>273378.22248398111</v>
      </c>
      <c r="CC31" s="127">
        <v>273314.86656279402</v>
      </c>
      <c r="CD31" s="127">
        <v>68.01778742521681</v>
      </c>
      <c r="CE31" s="127">
        <v>66.881171884423196</v>
      </c>
      <c r="CF31" s="127">
        <v>272177.10617667792</v>
      </c>
      <c r="CG31" s="127">
        <v>267628.87342139002</v>
      </c>
      <c r="CH31" s="127">
        <v>24.823061679999999</v>
      </c>
      <c r="CI31" s="127">
        <v>24.495277913112901</v>
      </c>
      <c r="CJ31" s="127">
        <v>99330.915489361767</v>
      </c>
      <c r="CK31" s="127">
        <v>98019.269808273006</v>
      </c>
      <c r="CL31" s="162">
        <v>4949.1747880000003</v>
      </c>
      <c r="CM31" s="162">
        <v>4942.5624545595301</v>
      </c>
      <c r="CN31" s="162">
        <v>172.39813470000001</v>
      </c>
      <c r="CO31" s="162">
        <v>173.80841665605999</v>
      </c>
      <c r="CP31" s="162">
        <v>45.430968</v>
      </c>
      <c r="CQ31" s="162">
        <v>45.4990418400902</v>
      </c>
      <c r="CR31" s="162">
        <v>42.214184000000003</v>
      </c>
      <c r="CS31" s="162">
        <v>42.435896335100999</v>
      </c>
      <c r="CT31" s="162">
        <v>4681.2072690000005</v>
      </c>
      <c r="CU31" s="162">
        <v>4677.5291689095302</v>
      </c>
      <c r="CV31" s="162">
        <v>45.601064270000002</v>
      </c>
      <c r="CW31" s="162">
        <v>45.6032989733324</v>
      </c>
      <c r="CX31" s="162">
        <v>9441.091574</v>
      </c>
      <c r="CY31" s="162">
        <v>5336.1519280000002</v>
      </c>
      <c r="CZ31" s="162">
        <v>5333.8733779246604</v>
      </c>
      <c r="DA31" s="162">
        <v>7.2519888090000002</v>
      </c>
      <c r="DB31" s="162">
        <v>7.2589855153359499</v>
      </c>
      <c r="DC31" s="162">
        <v>2.0308017486916401</v>
      </c>
      <c r="DD31" s="162">
        <v>1.74663433501939</v>
      </c>
    </row>
    <row r="32" spans="1:108">
      <c r="A32" t="s">
        <v>36</v>
      </c>
      <c r="B32" s="127">
        <v>10665936.57</v>
      </c>
      <c r="C32" s="127">
        <v>10558939.049871</v>
      </c>
      <c r="D32" s="127">
        <v>4121183.682</v>
      </c>
      <c r="E32" s="127">
        <v>7752222.341</v>
      </c>
      <c r="F32" s="127">
        <v>7653481.3094568197</v>
      </c>
      <c r="G32" s="127">
        <v>2309552.2609999999</v>
      </c>
      <c r="H32" s="127">
        <v>2269083.4801927698</v>
      </c>
      <c r="I32" s="127">
        <v>1692546.7879999999</v>
      </c>
      <c r="J32" s="127">
        <v>1726456.65964138</v>
      </c>
      <c r="K32" s="127">
        <v>1456408.8352205588</v>
      </c>
      <c r="L32" s="127">
        <v>1476971.5898132001</v>
      </c>
      <c r="M32" s="127">
        <v>6988536.9618386924</v>
      </c>
      <c r="N32" s="127">
        <v>6942403.8558785496</v>
      </c>
      <c r="O32" s="127">
        <v>1556103.1999976204</v>
      </c>
      <c r="P32" s="127">
        <v>1498042.0221633499</v>
      </c>
      <c r="Q32" s="127">
        <v>5463527.7235209337</v>
      </c>
      <c r="R32" s="127">
        <v>5468186.8426746996</v>
      </c>
      <c r="S32" s="127">
        <v>241154.86692291667</v>
      </c>
      <c r="T32" s="127">
        <v>249016.620648613</v>
      </c>
      <c r="U32" s="127">
        <v>5252006.3881179504</v>
      </c>
      <c r="V32" s="127">
        <v>5228140.2670872901</v>
      </c>
      <c r="W32" s="127">
        <v>1500793.108</v>
      </c>
      <c r="X32" s="127">
        <v>1513750.5402303101</v>
      </c>
      <c r="Y32" s="127">
        <v>357401.27942733554</v>
      </c>
      <c r="Z32" s="127">
        <v>1068759.0869205173</v>
      </c>
      <c r="AA32" s="127">
        <v>-220.15399539969906</v>
      </c>
      <c r="AB32" s="127">
        <v>37.419543432704621</v>
      </c>
      <c r="AC32" s="127">
        <v>37.667819393612099</v>
      </c>
      <c r="AD32" s="127">
        <v>40.538896547831364</v>
      </c>
      <c r="AE32" s="127">
        <v>40.304601525887399</v>
      </c>
      <c r="AF32" s="127">
        <v>77.420048073333334</v>
      </c>
      <c r="AG32" s="127">
        <v>76.521798770452094</v>
      </c>
      <c r="AH32" s="127">
        <v>27.88008511</v>
      </c>
      <c r="AI32" s="127">
        <v>27.7888625596417</v>
      </c>
      <c r="AJ32" s="127">
        <v>16.25</v>
      </c>
      <c r="AK32" s="127">
        <v>16.25</v>
      </c>
      <c r="AL32" s="127">
        <v>0</v>
      </c>
      <c r="AM32" s="127">
        <v>95.2003411266667</v>
      </c>
      <c r="AN32" s="127">
        <v>349.33305084745803</v>
      </c>
      <c r="AO32" s="127">
        <v>1.0166666666666699</v>
      </c>
      <c r="AP32" s="127">
        <v>21.2</v>
      </c>
      <c r="AQ32" s="127">
        <v>145.99118113333299</v>
      </c>
      <c r="AR32" s="127">
        <v>83.260248109844539</v>
      </c>
      <c r="AS32" s="127">
        <v>4.03125</v>
      </c>
      <c r="AT32" s="127">
        <v>3.7699999999999996</v>
      </c>
      <c r="AU32" s="127">
        <v>84.165000000000006</v>
      </c>
      <c r="AV32" s="127">
        <v>84.165000000000006</v>
      </c>
      <c r="AW32" s="127">
        <v>56.808552512626221</v>
      </c>
      <c r="AX32" s="127">
        <v>75.64366446882147</v>
      </c>
      <c r="AY32" s="127">
        <v>75.095846445412505</v>
      </c>
      <c r="AZ32" s="127">
        <v>543029.3329677945</v>
      </c>
      <c r="BA32" s="127">
        <v>539096.66712055402</v>
      </c>
      <c r="BB32" s="127">
        <v>28.305513880000003</v>
      </c>
      <c r="BC32" s="127">
        <v>28.289445641244701</v>
      </c>
      <c r="BD32" s="127">
        <v>203199.09710221004</v>
      </c>
      <c r="BE32" s="127">
        <v>203083.74672825899</v>
      </c>
      <c r="BF32" s="127">
        <v>75.765933081609177</v>
      </c>
      <c r="BG32" s="127">
        <v>75.145272765379502</v>
      </c>
      <c r="BH32" s="127">
        <v>506442.54193908302</v>
      </c>
      <c r="BI32" s="127">
        <v>502293.85960338201</v>
      </c>
      <c r="BJ32" s="127">
        <v>28.351266236666667</v>
      </c>
      <c r="BK32" s="127">
        <v>28.301645662336099</v>
      </c>
      <c r="BL32" s="127">
        <v>189508.4869425885</v>
      </c>
      <c r="BM32" s="127">
        <v>189176.80793119001</v>
      </c>
      <c r="BN32" s="127">
        <v>70.393154290363469</v>
      </c>
      <c r="BO32" s="127">
        <v>69.923209383700097</v>
      </c>
      <c r="BP32" s="127">
        <v>301113.87175375043</v>
      </c>
      <c r="BQ32" s="127">
        <v>299103.63465360802</v>
      </c>
      <c r="BR32" s="127">
        <v>26.340796943333334</v>
      </c>
      <c r="BS32" s="127">
        <v>26.328295319582701</v>
      </c>
      <c r="BT32" s="127">
        <v>112675.43602279313</v>
      </c>
      <c r="BU32" s="127">
        <v>112621.95905690599</v>
      </c>
      <c r="BV32" s="127">
        <v>73.424370127367283</v>
      </c>
      <c r="BW32" s="127">
        <v>72.970077310265495</v>
      </c>
      <c r="BX32" s="127">
        <v>759726.2347863192</v>
      </c>
      <c r="BY32" s="127">
        <v>755025.64054409403</v>
      </c>
      <c r="BZ32" s="127">
        <v>27.475064069999998</v>
      </c>
      <c r="CA32" s="127">
        <v>27.4654989253374</v>
      </c>
      <c r="CB32" s="127">
        <v>284286.08839551819</v>
      </c>
      <c r="CC32" s="127">
        <v>284187.11728699901</v>
      </c>
      <c r="CD32" s="127">
        <v>68.773534154992404</v>
      </c>
      <c r="CE32" s="127">
        <v>68.158003638631499</v>
      </c>
      <c r="CF32" s="127">
        <v>275201.27037988679</v>
      </c>
      <c r="CG32" s="127">
        <v>272738.18945582298</v>
      </c>
      <c r="CH32" s="127">
        <v>25.734742483333331</v>
      </c>
      <c r="CI32" s="127">
        <v>25.656633968298099</v>
      </c>
      <c r="CJ32" s="127">
        <v>102979.05889715662</v>
      </c>
      <c r="CK32" s="127">
        <v>102666.503161135</v>
      </c>
      <c r="CL32" s="162">
        <v>5007.3504860000003</v>
      </c>
      <c r="CM32" s="162">
        <v>5012.1868646993498</v>
      </c>
      <c r="CN32" s="162">
        <v>175.623885</v>
      </c>
      <c r="CO32" s="162">
        <v>172.97567332324499</v>
      </c>
      <c r="CP32" s="162">
        <v>44.836210999999999</v>
      </c>
      <c r="CQ32" s="162">
        <v>44.861590767739997</v>
      </c>
      <c r="CR32" s="162">
        <v>42.219428999999998</v>
      </c>
      <c r="CS32" s="162">
        <v>42.455584090403399</v>
      </c>
      <c r="CT32" s="162">
        <v>4735.6618179999996</v>
      </c>
      <c r="CU32" s="162">
        <v>4740.4209320952004</v>
      </c>
      <c r="CV32" s="162">
        <v>44.899541820000003</v>
      </c>
      <c r="CW32" s="162">
        <v>44.965812365365402</v>
      </c>
      <c r="CX32" s="162">
        <v>9484.921574</v>
      </c>
      <c r="CY32" s="162">
        <v>5369.5513410000003</v>
      </c>
      <c r="CZ32" s="162">
        <v>5371.3923239412597</v>
      </c>
      <c r="DA32" s="162">
        <v>6.7454584439999996</v>
      </c>
      <c r="DB32" s="162">
        <v>6.7733214280715899</v>
      </c>
      <c r="DC32" s="162">
        <v>1.8077239698873877</v>
      </c>
      <c r="DD32" s="162">
        <v>1.75279670770528</v>
      </c>
    </row>
    <row r="33" spans="1:108">
      <c r="A33" t="s">
        <v>37</v>
      </c>
      <c r="B33" s="127">
        <v>10646193.140000001</v>
      </c>
      <c r="C33" s="127">
        <v>10892920.961089499</v>
      </c>
      <c r="D33" s="127">
        <v>4256018.22</v>
      </c>
      <c r="E33" s="127">
        <v>7553466.0990000004</v>
      </c>
      <c r="F33" s="127">
        <v>7877321.6683586296</v>
      </c>
      <c r="G33" s="127">
        <v>2389209.8450000002</v>
      </c>
      <c r="H33" s="127">
        <v>2347958.3480549399</v>
      </c>
      <c r="I33" s="127">
        <v>1807937.601</v>
      </c>
      <c r="J33" s="127">
        <v>1779910.32011952</v>
      </c>
      <c r="K33" s="127">
        <v>1568500.4971226912</v>
      </c>
      <c r="L33" s="127">
        <v>1524391.7871131201</v>
      </c>
      <c r="M33" s="127">
        <v>7056923.6808459228</v>
      </c>
      <c r="N33" s="127">
        <v>7161337.6828388199</v>
      </c>
      <c r="O33" s="127">
        <v>1549287.1085044295</v>
      </c>
      <c r="P33" s="127">
        <v>1520441.22289867</v>
      </c>
      <c r="Q33" s="127">
        <v>5541619.6974053821</v>
      </c>
      <c r="R33" s="127">
        <v>5662794.6894783098</v>
      </c>
      <c r="S33" s="127">
        <v>279716.6460214926</v>
      </c>
      <c r="T33" s="127">
        <v>281417.895376275</v>
      </c>
      <c r="U33" s="127">
        <v>5229890.9218913699</v>
      </c>
      <c r="V33" s="127">
        <v>5400968.8611423699</v>
      </c>
      <c r="W33" s="127">
        <v>1556527.3089999999</v>
      </c>
      <c r="X33" s="127">
        <v>1615010.5214231899</v>
      </c>
      <c r="Y33" s="127">
        <v>-218488.51668127553</v>
      </c>
      <c r="Z33" s="127">
        <v>992993.18808809272</v>
      </c>
      <c r="AA33" s="127">
        <v>-423.71963072195894</v>
      </c>
      <c r="AB33" s="127">
        <v>38.807339822889162</v>
      </c>
      <c r="AC33" s="127">
        <v>38.853591222081199</v>
      </c>
      <c r="AD33" s="127">
        <v>41.644069850268068</v>
      </c>
      <c r="AE33" s="127">
        <v>41.7279378144829</v>
      </c>
      <c r="AF33" s="127">
        <v>78.746921243333347</v>
      </c>
      <c r="AG33" s="127">
        <v>78.916427033197706</v>
      </c>
      <c r="AH33" s="127">
        <v>28.795549719999997</v>
      </c>
      <c r="AI33" s="127">
        <v>28.850353062792902</v>
      </c>
      <c r="AJ33" s="127">
        <v>15.5</v>
      </c>
      <c r="AK33" s="127">
        <v>15.5</v>
      </c>
      <c r="AL33" s="127">
        <v>0</v>
      </c>
      <c r="AM33" s="127">
        <v>100.34320437333299</v>
      </c>
      <c r="AN33" s="127">
        <v>368.36843750000003</v>
      </c>
      <c r="AO33" s="127">
        <v>1.12666666666667</v>
      </c>
      <c r="AP33" s="127">
        <v>21.6666666666667</v>
      </c>
      <c r="AQ33" s="127">
        <v>151.14259316666701</v>
      </c>
      <c r="AR33" s="127">
        <v>84.001281683051886</v>
      </c>
      <c r="AS33" s="127">
        <v>3.4028846153846199</v>
      </c>
      <c r="AT33" s="127">
        <v>3.2566666666666664</v>
      </c>
      <c r="AU33" s="127">
        <v>106.5</v>
      </c>
      <c r="AV33" s="127">
        <v>106.5</v>
      </c>
      <c r="AW33" s="127">
        <v>62.622550045816709</v>
      </c>
      <c r="AX33" s="127">
        <v>75.105943608487721</v>
      </c>
      <c r="AY33" s="127">
        <v>76.022426722298107</v>
      </c>
      <c r="AZ33" s="127">
        <v>539169.15244692273</v>
      </c>
      <c r="BA33" s="127">
        <v>545748.38439536397</v>
      </c>
      <c r="BB33" s="127">
        <v>29.146618763333333</v>
      </c>
      <c r="BC33" s="127">
        <v>29.448858007972401</v>
      </c>
      <c r="BD33" s="127">
        <v>209237.20521026861</v>
      </c>
      <c r="BE33" s="127">
        <v>211406.914683718</v>
      </c>
      <c r="BF33" s="127">
        <v>75.206007505791419</v>
      </c>
      <c r="BG33" s="127">
        <v>76.046865108859606</v>
      </c>
      <c r="BH33" s="127">
        <v>502699.82908146648</v>
      </c>
      <c r="BI33" s="127">
        <v>508320.377057762</v>
      </c>
      <c r="BJ33" s="127">
        <v>29.185450900000003</v>
      </c>
      <c r="BK33" s="127">
        <v>29.517280961700202</v>
      </c>
      <c r="BL33" s="127">
        <v>195084.43096072768</v>
      </c>
      <c r="BM33" s="127">
        <v>197302.484023909</v>
      </c>
      <c r="BN33" s="127">
        <v>69.892757230430249</v>
      </c>
      <c r="BO33" s="127">
        <v>70.505008856667402</v>
      </c>
      <c r="BP33" s="127">
        <v>298973.3724729658</v>
      </c>
      <c r="BQ33" s="127">
        <v>301592.341029451</v>
      </c>
      <c r="BR33" s="127">
        <v>27.123519810000001</v>
      </c>
      <c r="BS33" s="127">
        <v>27.3724508206931</v>
      </c>
      <c r="BT33" s="127">
        <v>116023.61263553599</v>
      </c>
      <c r="BU33" s="127">
        <v>117088.44033382399</v>
      </c>
      <c r="BV33" s="127">
        <v>72.794230349876599</v>
      </c>
      <c r="BW33" s="127">
        <v>73.086771973087096</v>
      </c>
      <c r="BX33" s="127">
        <v>753206.14180204645</v>
      </c>
      <c r="BY33" s="127">
        <v>756233.08701798599</v>
      </c>
      <c r="BZ33" s="127">
        <v>28.249504343333331</v>
      </c>
      <c r="CA33" s="127">
        <v>28.409500736254401</v>
      </c>
      <c r="CB33" s="127">
        <v>292299.26701599261</v>
      </c>
      <c r="CC33" s="127">
        <v>293954.75901361799</v>
      </c>
      <c r="CD33" s="127">
        <v>68.296665375572758</v>
      </c>
      <c r="CE33" s="127">
        <v>68.932010086055698</v>
      </c>
      <c r="CF33" s="127">
        <v>273293.05240747554</v>
      </c>
      <c r="CG33" s="127">
        <v>275835.42097367602</v>
      </c>
      <c r="CH33" s="127">
        <v>26.504119020000001</v>
      </c>
      <c r="CI33" s="127">
        <v>26.769996247896898</v>
      </c>
      <c r="CJ33" s="127">
        <v>106057.76356011561</v>
      </c>
      <c r="CK33" s="127">
        <v>107121.68664889</v>
      </c>
      <c r="CL33" s="162">
        <v>5049.9260770000001</v>
      </c>
      <c r="CM33" s="162">
        <v>5053.2373299425099</v>
      </c>
      <c r="CN33" s="162">
        <v>176.15151349999999</v>
      </c>
      <c r="CO33" s="162">
        <v>173.052511517922</v>
      </c>
      <c r="CP33" s="162">
        <v>45.464758000000003</v>
      </c>
      <c r="CQ33" s="162">
        <v>45.638732123641503</v>
      </c>
      <c r="CR33" s="162">
        <v>42.913519999999998</v>
      </c>
      <c r="CS33" s="162">
        <v>42.6928148368386</v>
      </c>
      <c r="CT33" s="162">
        <v>4780.5312759999997</v>
      </c>
      <c r="CU33" s="162">
        <v>4786.4531882249503</v>
      </c>
      <c r="CV33" s="162">
        <v>45.54624329</v>
      </c>
      <c r="CW33" s="162">
        <v>45.722996379772702</v>
      </c>
      <c r="CX33" s="162">
        <v>9528.8315739999998</v>
      </c>
      <c r="CY33" s="162">
        <v>5420.2892359999996</v>
      </c>
      <c r="CZ33" s="162">
        <v>5421.3653130351904</v>
      </c>
      <c r="DA33" s="162">
        <v>6.832903988</v>
      </c>
      <c r="DB33" s="162">
        <v>6.8451719468933501</v>
      </c>
      <c r="DC33" s="162">
        <v>1.7926472635687716</v>
      </c>
      <c r="DD33" s="162">
        <v>1.9682393276649801</v>
      </c>
    </row>
    <row r="34" spans="1:108">
      <c r="A34" t="s">
        <v>38</v>
      </c>
      <c r="B34" s="127">
        <v>11209132.220000001</v>
      </c>
      <c r="C34" s="127">
        <v>11104938.486873999</v>
      </c>
      <c r="D34" s="127">
        <v>4676914.78</v>
      </c>
      <c r="E34" s="127">
        <v>7943893.2589999996</v>
      </c>
      <c r="F34" s="127">
        <v>8005094.0257045804</v>
      </c>
      <c r="G34" s="127">
        <v>2296497.7930000001</v>
      </c>
      <c r="H34" s="127">
        <v>2338497.3831909201</v>
      </c>
      <c r="I34" s="127">
        <v>1871073.689</v>
      </c>
      <c r="J34" s="127">
        <v>1814697.5100743</v>
      </c>
      <c r="K34" s="127">
        <v>1615172.2560356152</v>
      </c>
      <c r="L34" s="127">
        <v>1553061.7514432899</v>
      </c>
      <c r="M34" s="127">
        <v>7751242.4547701832</v>
      </c>
      <c r="N34" s="127">
        <v>7235990.1037195502</v>
      </c>
      <c r="O34" s="127">
        <v>1741683.3732440702</v>
      </c>
      <c r="P34" s="127">
        <v>1538471.24316944</v>
      </c>
      <c r="Q34" s="127">
        <v>6055589.2325378843</v>
      </c>
      <c r="R34" s="127">
        <v>5721821.6491885604</v>
      </c>
      <c r="S34" s="127">
        <v>347379.87889565318</v>
      </c>
      <c r="T34" s="127">
        <v>306878.53377724299</v>
      </c>
      <c r="U34" s="127">
        <v>5696369.5451571904</v>
      </c>
      <c r="V34" s="127">
        <v>5398761.0851030098</v>
      </c>
      <c r="W34" s="127">
        <v>1738491.325</v>
      </c>
      <c r="X34" s="127">
        <v>1684758.54437396</v>
      </c>
      <c r="Y34" s="127">
        <v>415746.35678372171</v>
      </c>
      <c r="Z34" s="127">
        <v>1118569.4168814896</v>
      </c>
      <c r="AA34" s="127">
        <v>-403.82276837739624</v>
      </c>
      <c r="AB34" s="127">
        <v>40.546052186845088</v>
      </c>
      <c r="AC34" s="127">
        <v>40.137149577723399</v>
      </c>
      <c r="AD34" s="127">
        <v>42.963547035863634</v>
      </c>
      <c r="AE34" s="127">
        <v>43.127439536965703</v>
      </c>
      <c r="AF34" s="127">
        <v>81.713350406666677</v>
      </c>
      <c r="AG34" s="127">
        <v>81.601339715873706</v>
      </c>
      <c r="AH34" s="127">
        <v>29.614468656666663</v>
      </c>
      <c r="AI34" s="127">
        <v>29.782532376353899</v>
      </c>
      <c r="AJ34" s="127">
        <v>14.75</v>
      </c>
      <c r="AK34" s="127">
        <v>14.75</v>
      </c>
      <c r="AL34" s="127">
        <v>0</v>
      </c>
      <c r="AM34" s="127">
        <v>95.848846963333301</v>
      </c>
      <c r="AN34" s="127">
        <v>376.931451612903</v>
      </c>
      <c r="AO34" s="127">
        <v>1</v>
      </c>
      <c r="AP34" s="127">
        <v>20.466666666666701</v>
      </c>
      <c r="AQ34" s="127">
        <v>147.442875566667</v>
      </c>
      <c r="AR34" s="127">
        <v>84.551515977527657</v>
      </c>
      <c r="AS34" s="127">
        <v>3.6181640625</v>
      </c>
      <c r="AT34" s="127">
        <v>3.0366666666666666</v>
      </c>
      <c r="AU34" s="127">
        <v>112.83500000000001</v>
      </c>
      <c r="AV34" s="127">
        <v>112.83500000000001</v>
      </c>
      <c r="AW34" s="127">
        <v>59.601443552811176</v>
      </c>
      <c r="AX34" s="127">
        <v>74.701400357690645</v>
      </c>
      <c r="AY34" s="127">
        <v>75.406971556950296</v>
      </c>
      <c r="AZ34" s="127">
        <v>536265.02487484436</v>
      </c>
      <c r="BA34" s="127">
        <v>541330.16628999496</v>
      </c>
      <c r="BB34" s="127">
        <v>30.288468773333335</v>
      </c>
      <c r="BC34" s="127">
        <v>30.329618024492799</v>
      </c>
      <c r="BD34" s="127">
        <v>217434.29684555216</v>
      </c>
      <c r="BE34" s="127">
        <v>217729.69832579701</v>
      </c>
      <c r="BF34" s="127">
        <v>75.172174246569028</v>
      </c>
      <c r="BG34" s="127">
        <v>76.348031392414796</v>
      </c>
      <c r="BH34" s="127">
        <v>502473.67728598585</v>
      </c>
      <c r="BI34" s="127">
        <v>510333.46410113003</v>
      </c>
      <c r="BJ34" s="127">
        <v>30.479348999999999</v>
      </c>
      <c r="BK34" s="127">
        <v>30.661820991951199</v>
      </c>
      <c r="BL34" s="127">
        <v>203733.2394175354</v>
      </c>
      <c r="BM34" s="127">
        <v>204952.93771333701</v>
      </c>
      <c r="BN34" s="127">
        <v>69.516293769149769</v>
      </c>
      <c r="BO34" s="127">
        <v>70.399210482247099</v>
      </c>
      <c r="BP34" s="127">
        <v>297363.01175617793</v>
      </c>
      <c r="BQ34" s="127">
        <v>301139.777729858</v>
      </c>
      <c r="BR34" s="127">
        <v>28.186112750000003</v>
      </c>
      <c r="BS34" s="127">
        <v>28.2597330908918</v>
      </c>
      <c r="BT34" s="127">
        <v>120568.96193103421</v>
      </c>
      <c r="BU34" s="127">
        <v>120883.88042145</v>
      </c>
      <c r="BV34" s="127">
        <v>71.691290361344372</v>
      </c>
      <c r="BW34" s="127">
        <v>72.065950963725498</v>
      </c>
      <c r="BX34" s="127">
        <v>741793.95749281347</v>
      </c>
      <c r="BY34" s="127">
        <v>745670.59257066203</v>
      </c>
      <c r="BZ34" s="127">
        <v>29.067988003333333</v>
      </c>
      <c r="CA34" s="127">
        <v>28.924417074941001</v>
      </c>
      <c r="CB34" s="127">
        <v>300768.16512389964</v>
      </c>
      <c r="CC34" s="127">
        <v>299282.62836521299</v>
      </c>
      <c r="CD34" s="127">
        <v>68.289767075400064</v>
      </c>
      <c r="CE34" s="127">
        <v>69.459479073387001</v>
      </c>
      <c r="CF34" s="127">
        <v>273265.44846077845</v>
      </c>
      <c r="CG34" s="127">
        <v>277946.11860221002</v>
      </c>
      <c r="CH34" s="127">
        <v>27.688804596666667</v>
      </c>
      <c r="CI34" s="127">
        <v>27.868587024843102</v>
      </c>
      <c r="CJ34" s="127">
        <v>110798.35134152351</v>
      </c>
      <c r="CK34" s="127">
        <v>111517.761115398</v>
      </c>
      <c r="CL34" s="162">
        <v>5132.6829100000004</v>
      </c>
      <c r="CM34" s="162">
        <v>5131.9005592833</v>
      </c>
      <c r="CN34" s="162">
        <v>165.3899558</v>
      </c>
      <c r="CO34" s="162">
        <v>169.58430148484899</v>
      </c>
      <c r="CP34" s="162">
        <v>45.504961000000002</v>
      </c>
      <c r="CQ34" s="162">
        <v>45.223958584155298</v>
      </c>
      <c r="CR34" s="162">
        <v>42.944842000000001</v>
      </c>
      <c r="CS34" s="162">
        <v>42.726334114733497</v>
      </c>
      <c r="CT34" s="162">
        <v>4874.1837969999997</v>
      </c>
      <c r="CU34" s="162">
        <v>4867.3787523762003</v>
      </c>
      <c r="CV34" s="162">
        <v>45.573166890000003</v>
      </c>
      <c r="CW34" s="162">
        <v>45.310454519425697</v>
      </c>
      <c r="CX34" s="162">
        <v>9572.8015739999992</v>
      </c>
      <c r="CY34" s="162">
        <v>5510.2729730000001</v>
      </c>
      <c r="CZ34" s="162">
        <v>5509.7052178656904</v>
      </c>
      <c r="DA34" s="162">
        <v>6.8524747269999997</v>
      </c>
      <c r="DB34" s="162">
        <v>6.8105637594545696</v>
      </c>
      <c r="DC34" s="162">
        <v>1.8093477489867362</v>
      </c>
      <c r="DD34" s="162">
        <v>2.0321451078524602</v>
      </c>
    </row>
    <row r="35" spans="1:108">
      <c r="A35" t="s">
        <v>39</v>
      </c>
      <c r="B35" s="127">
        <v>11264510.640000001</v>
      </c>
      <c r="C35" s="127">
        <v>11250246.6510974</v>
      </c>
      <c r="D35" s="127">
        <v>4928052.1689999998</v>
      </c>
      <c r="E35" s="127">
        <v>8416971.7899999991</v>
      </c>
      <c r="F35" s="127">
        <v>8158618.14805179</v>
      </c>
      <c r="G35" s="127">
        <v>2286485.1680000001</v>
      </c>
      <c r="H35" s="127">
        <v>2318496.3676476399</v>
      </c>
      <c r="I35" s="127">
        <v>1741828.7169999999</v>
      </c>
      <c r="J35" s="127">
        <v>1790933.91536978</v>
      </c>
      <c r="K35" s="127">
        <v>1442949.084811318</v>
      </c>
      <c r="L35" s="127">
        <v>1526017.0886736701</v>
      </c>
      <c r="M35" s="127">
        <v>6789827.3784098541</v>
      </c>
      <c r="N35" s="127">
        <v>7260963.7229900695</v>
      </c>
      <c r="O35" s="127">
        <v>1265483.97496318</v>
      </c>
      <c r="P35" s="127">
        <v>1562117.6766751299</v>
      </c>
      <c r="Q35" s="127">
        <v>5503019.8481294625</v>
      </c>
      <c r="R35" s="127">
        <v>5725400.8301477898</v>
      </c>
      <c r="S35" s="127">
        <v>278150.20049919421</v>
      </c>
      <c r="T35" s="127">
        <v>306836.46276768099</v>
      </c>
      <c r="U35" s="127">
        <v>5233494.4477366498</v>
      </c>
      <c r="V35" s="127">
        <v>5401580.5601113103</v>
      </c>
      <c r="W35" s="127">
        <v>1732921.476</v>
      </c>
      <c r="X35" s="127">
        <v>1708776.84559688</v>
      </c>
      <c r="Y35" s="127">
        <v>-378028.04250214819</v>
      </c>
      <c r="Z35" s="127">
        <v>1017204.3729436921</v>
      </c>
      <c r="AA35" s="127">
        <v>-326.43819964150185</v>
      </c>
      <c r="AB35" s="127">
        <v>41.011092138173417</v>
      </c>
      <c r="AC35" s="127">
        <v>41.152622163971401</v>
      </c>
      <c r="AD35" s="127">
        <v>44.578142842587091</v>
      </c>
      <c r="AE35" s="127">
        <v>44.571071776422798</v>
      </c>
      <c r="AF35" s="127">
        <v>83.132848386666666</v>
      </c>
      <c r="AG35" s="127">
        <v>83.869502766846296</v>
      </c>
      <c r="AH35" s="127">
        <v>31.054811449999999</v>
      </c>
      <c r="AI35" s="127">
        <v>30.942614605407101</v>
      </c>
      <c r="AJ35" s="127">
        <v>13.916666666666666</v>
      </c>
      <c r="AK35" s="127">
        <v>13.916666666666666</v>
      </c>
      <c r="AL35" s="127">
        <v>0</v>
      </c>
      <c r="AM35" s="127">
        <v>96.7961166533333</v>
      </c>
      <c r="AN35" s="127">
        <v>390.04333333333301</v>
      </c>
      <c r="AO35" s="127">
        <v>1</v>
      </c>
      <c r="AP35" s="127">
        <v>19.8</v>
      </c>
      <c r="AQ35" s="127">
        <v>145.77556256666699</v>
      </c>
      <c r="AR35" s="127">
        <v>85.357757351148933</v>
      </c>
      <c r="AS35" s="127">
        <v>3.2738095238095202</v>
      </c>
      <c r="AT35" s="127">
        <v>3.0399999999999996</v>
      </c>
      <c r="AU35" s="127">
        <v>86.165000000000006</v>
      </c>
      <c r="AV35" s="127">
        <v>86.165000000000006</v>
      </c>
      <c r="AW35" s="127">
        <v>62.781065641415317</v>
      </c>
      <c r="AX35" s="127">
        <v>77.857372014759179</v>
      </c>
      <c r="AY35" s="127">
        <v>76.732201738376801</v>
      </c>
      <c r="AZ35" s="127">
        <v>558921.05556608038</v>
      </c>
      <c r="BA35" s="127">
        <v>550843.70409231004</v>
      </c>
      <c r="BB35" s="127">
        <v>31.930158573333333</v>
      </c>
      <c r="BC35" s="127">
        <v>31.5930726896521</v>
      </c>
      <c r="BD35" s="127">
        <v>229219.62907785669</v>
      </c>
      <c r="BE35" s="127">
        <v>226799.76319983799</v>
      </c>
      <c r="BF35" s="127">
        <v>79.113735419072754</v>
      </c>
      <c r="BG35" s="127">
        <v>77.676175651388903</v>
      </c>
      <c r="BH35" s="127">
        <v>528820.27104153379</v>
      </c>
      <c r="BI35" s="127">
        <v>519211.184301798</v>
      </c>
      <c r="BJ35" s="127">
        <v>32.445406926666664</v>
      </c>
      <c r="BK35" s="127">
        <v>31.973471682955701</v>
      </c>
      <c r="BL35" s="127">
        <v>216874.96860218179</v>
      </c>
      <c r="BM35" s="127">
        <v>213720.40988760701</v>
      </c>
      <c r="BN35" s="127">
        <v>72.453205960041885</v>
      </c>
      <c r="BO35" s="127">
        <v>71.357622523868798</v>
      </c>
      <c r="BP35" s="127">
        <v>309925.95214030251</v>
      </c>
      <c r="BQ35" s="127">
        <v>305239.48264455999</v>
      </c>
      <c r="BR35" s="127">
        <v>29.713851053333332</v>
      </c>
      <c r="BS35" s="127">
        <v>29.389044926050801</v>
      </c>
      <c r="BT35" s="127">
        <v>127104.01779237072</v>
      </c>
      <c r="BU35" s="127">
        <v>125714.62657176</v>
      </c>
      <c r="BV35" s="127">
        <v>73.302118604196053</v>
      </c>
      <c r="BW35" s="127">
        <v>72.982621520194996</v>
      </c>
      <c r="BX35" s="127">
        <v>758461.29115473386</v>
      </c>
      <c r="BY35" s="127">
        <v>755155.43621576403</v>
      </c>
      <c r="BZ35" s="127">
        <v>30.061999400000001</v>
      </c>
      <c r="CA35" s="127">
        <v>30.0271451061849</v>
      </c>
      <c r="CB35" s="127">
        <v>311053.25894784764</v>
      </c>
      <c r="CC35" s="127">
        <v>310692.61953973101</v>
      </c>
      <c r="CD35" s="127">
        <v>71.916062693391467</v>
      </c>
      <c r="CE35" s="127">
        <v>70.696459552074899</v>
      </c>
      <c r="CF35" s="127">
        <v>287776.27988897264</v>
      </c>
      <c r="CG35" s="127">
        <v>282895.967455209</v>
      </c>
      <c r="CH35" s="127">
        <v>29.493562733333334</v>
      </c>
      <c r="CI35" s="127">
        <v>29.1138353553788</v>
      </c>
      <c r="CJ35" s="127">
        <v>118020.19529707439</v>
      </c>
      <c r="CK35" s="127">
        <v>116500.694255177</v>
      </c>
      <c r="CL35" s="162">
        <v>5202.3382579999998</v>
      </c>
      <c r="CM35" s="162">
        <v>5195.3683503419497</v>
      </c>
      <c r="CN35" s="162">
        <v>166.8478044</v>
      </c>
      <c r="CO35" s="162">
        <v>168.12565539302699</v>
      </c>
      <c r="CP35" s="162">
        <v>45.833416999999997</v>
      </c>
      <c r="CQ35" s="162">
        <v>45.932163915746301</v>
      </c>
      <c r="CR35" s="162">
        <v>43.076729999999998</v>
      </c>
      <c r="CS35" s="162">
        <v>43.269961771261698</v>
      </c>
      <c r="CT35" s="162">
        <v>4935.2168140000003</v>
      </c>
      <c r="CU35" s="162">
        <v>4931.8527632697596</v>
      </c>
      <c r="CV35" s="162">
        <v>45.95103289</v>
      </c>
      <c r="CW35" s="162">
        <v>45.990917319276399</v>
      </c>
      <c r="CX35" s="162">
        <v>9616.7715740000003</v>
      </c>
      <c r="CY35" s="162">
        <v>5583.362513</v>
      </c>
      <c r="CZ35" s="162">
        <v>5580.7589359229496</v>
      </c>
      <c r="DA35" s="162">
        <v>6.8242793490000002</v>
      </c>
      <c r="DB35" s="162">
        <v>6.80270966944438</v>
      </c>
      <c r="DC35" s="162">
        <v>2.4214798821535881</v>
      </c>
      <c r="DD35" s="162">
        <v>2.0485099498278498</v>
      </c>
    </row>
    <row r="36" spans="1:108">
      <c r="A36" t="s">
        <v>40</v>
      </c>
      <c r="B36" s="127">
        <v>11498937.470000001</v>
      </c>
      <c r="C36" s="127">
        <v>11374108.5101343</v>
      </c>
      <c r="D36" s="127">
        <v>4905559.358</v>
      </c>
      <c r="E36" s="127">
        <v>8384562.5279999999</v>
      </c>
      <c r="F36" s="127">
        <v>8266267.1060439199</v>
      </c>
      <c r="G36" s="127">
        <v>2348953.1120000002</v>
      </c>
      <c r="H36" s="127">
        <v>2321617.3523810701</v>
      </c>
      <c r="I36" s="127">
        <v>1729337.8689999999</v>
      </c>
      <c r="J36" s="127">
        <v>1762368.8968286701</v>
      </c>
      <c r="K36" s="127">
        <v>1488066.9588279016</v>
      </c>
      <c r="L36" s="127">
        <v>1508518.24393067</v>
      </c>
      <c r="M36" s="127">
        <v>7514467.2740395069</v>
      </c>
      <c r="N36" s="127">
        <v>7452287.8737161802</v>
      </c>
      <c r="O36" s="127">
        <v>1633678.2610332204</v>
      </c>
      <c r="P36" s="127">
        <v>1573432.2402938299</v>
      </c>
      <c r="Q36" s="127">
        <v>5914222.9862052798</v>
      </c>
      <c r="R36" s="127">
        <v>5903206.2794574704</v>
      </c>
      <c r="S36" s="127">
        <v>259348.73970253184</v>
      </c>
      <c r="T36" s="127">
        <v>267076.75200264802</v>
      </c>
      <c r="U36" s="127">
        <v>5687835.9778413298</v>
      </c>
      <c r="V36" s="127">
        <v>5649357.2009307202</v>
      </c>
      <c r="W36" s="127">
        <v>1836254.1310000001</v>
      </c>
      <c r="X36" s="127">
        <v>1857910.78880316</v>
      </c>
      <c r="Y36" s="127">
        <v>120138.13316992068</v>
      </c>
      <c r="Z36" s="127">
        <v>1194563.6922422533</v>
      </c>
      <c r="AA36" s="127">
        <v>-684.32173474351805</v>
      </c>
      <c r="AB36" s="127">
        <v>42.274999932400412</v>
      </c>
      <c r="AC36" s="127">
        <v>42.503918460191102</v>
      </c>
      <c r="AD36" s="127">
        <v>46.435129359922236</v>
      </c>
      <c r="AE36" s="127">
        <v>46.1875541832054</v>
      </c>
      <c r="AF36" s="127">
        <v>86.716680106666672</v>
      </c>
      <c r="AG36" s="127">
        <v>85.956635879958895</v>
      </c>
      <c r="AH36" s="127">
        <v>32.324511626666663</v>
      </c>
      <c r="AI36" s="127">
        <v>32.197322444634601</v>
      </c>
      <c r="AJ36" s="127">
        <v>13.041666666666671</v>
      </c>
      <c r="AK36" s="127">
        <v>13.041666666666671</v>
      </c>
      <c r="AL36" s="127">
        <v>0</v>
      </c>
      <c r="AM36" s="127">
        <v>99.635460440000003</v>
      </c>
      <c r="AN36" s="127">
        <v>403.125573770492</v>
      </c>
      <c r="AO36" s="127">
        <v>0.84333333333333305</v>
      </c>
      <c r="AP36" s="127">
        <v>19.766666666666701</v>
      </c>
      <c r="AQ36" s="127">
        <v>149.573105233333</v>
      </c>
      <c r="AR36" s="127">
        <v>85.543936191448523</v>
      </c>
      <c r="AS36" s="127">
        <v>3.27049180327869</v>
      </c>
      <c r="AT36" s="127">
        <v>3</v>
      </c>
      <c r="AU36" s="127">
        <v>74.5</v>
      </c>
      <c r="AV36" s="127">
        <v>74.5</v>
      </c>
      <c r="AW36" s="127">
        <v>52.824453885397929</v>
      </c>
      <c r="AX36" s="127">
        <v>76.885000611805111</v>
      </c>
      <c r="AY36" s="127">
        <v>76.420854322275304</v>
      </c>
      <c r="AZ36" s="127">
        <v>551940.61380600755</v>
      </c>
      <c r="BA36" s="127">
        <v>548608.60904698295</v>
      </c>
      <c r="BB36" s="127">
        <v>32.503133956666666</v>
      </c>
      <c r="BC36" s="127">
        <v>32.4826691521898</v>
      </c>
      <c r="BD36" s="127">
        <v>233332.89411338008</v>
      </c>
      <c r="BE36" s="127">
        <v>233185.981754729</v>
      </c>
      <c r="BF36" s="127">
        <v>78.608043910440472</v>
      </c>
      <c r="BG36" s="127">
        <v>78.028543547628999</v>
      </c>
      <c r="BH36" s="127">
        <v>525440.07518500171</v>
      </c>
      <c r="BI36" s="127">
        <v>521566.51849757001</v>
      </c>
      <c r="BJ36" s="127">
        <v>33.231550509999998</v>
      </c>
      <c r="BK36" s="127">
        <v>33.168130543395598</v>
      </c>
      <c r="BL36" s="127">
        <v>222129.79142926412</v>
      </c>
      <c r="BM36" s="127">
        <v>221705.87308216901</v>
      </c>
      <c r="BN36" s="127">
        <v>72.164368110663077</v>
      </c>
      <c r="BO36" s="127">
        <v>71.781695068337797</v>
      </c>
      <c r="BP36" s="127">
        <v>308690.41888408951</v>
      </c>
      <c r="BQ36" s="127">
        <v>307053.49605301197</v>
      </c>
      <c r="BR36" s="127">
        <v>30.507486570000001</v>
      </c>
      <c r="BS36" s="127">
        <v>30.498538654777501</v>
      </c>
      <c r="BT36" s="127">
        <v>130498.87437457539</v>
      </c>
      <c r="BU36" s="127">
        <v>130460.59875816399</v>
      </c>
      <c r="BV36" s="127">
        <v>70.520104090687084</v>
      </c>
      <c r="BW36" s="127">
        <v>70.208169382414596</v>
      </c>
      <c r="BX36" s="127">
        <v>729675.62492698536</v>
      </c>
      <c r="BY36" s="127">
        <v>726448.01832987205</v>
      </c>
      <c r="BZ36" s="127">
        <v>29.812373956666665</v>
      </c>
      <c r="CA36" s="127">
        <v>29.8336386376739</v>
      </c>
      <c r="CB36" s="127">
        <v>308470.36994462536</v>
      </c>
      <c r="CC36" s="127">
        <v>308690.39683772798</v>
      </c>
      <c r="CD36" s="127">
        <v>72.794772606053144</v>
      </c>
      <c r="CE36" s="127">
        <v>72.1981347698636</v>
      </c>
      <c r="CF36" s="127">
        <v>291292.48837281915</v>
      </c>
      <c r="CG36" s="127">
        <v>288905.007599779</v>
      </c>
      <c r="CH36" s="127">
        <v>30.77399007</v>
      </c>
      <c r="CI36" s="127">
        <v>30.688625593734798</v>
      </c>
      <c r="CJ36" s="127">
        <v>123143.89926269678</v>
      </c>
      <c r="CK36" s="127">
        <v>122802.308378944</v>
      </c>
      <c r="CL36" s="162">
        <v>5268.8430909999997</v>
      </c>
      <c r="CM36" s="162">
        <v>5271.3779019625699</v>
      </c>
      <c r="CN36" s="162">
        <v>171.72013759999999</v>
      </c>
      <c r="CO36" s="162">
        <v>169.52506860539401</v>
      </c>
      <c r="CP36" s="162">
        <v>45.137638000000003</v>
      </c>
      <c r="CQ36" s="162">
        <v>45.174911068053802</v>
      </c>
      <c r="CR36" s="162">
        <v>42.879956999999997</v>
      </c>
      <c r="CS36" s="162">
        <v>43.142791605526099</v>
      </c>
      <c r="CT36" s="162">
        <v>4999.9536079999998</v>
      </c>
      <c r="CU36" s="162">
        <v>5003.5534924016201</v>
      </c>
      <c r="CV36" s="162">
        <v>45.198047559999999</v>
      </c>
      <c r="CW36" s="162">
        <v>45.2683018477099</v>
      </c>
      <c r="CX36" s="162">
        <v>9660.8115739999994</v>
      </c>
      <c r="CY36" s="162">
        <v>5641.2936970000001</v>
      </c>
      <c r="CZ36" s="162">
        <v>5642.7753002645104</v>
      </c>
      <c r="DA36" s="162">
        <v>6.6022197260000004</v>
      </c>
      <c r="DB36" s="162">
        <v>6.6530402667608701</v>
      </c>
      <c r="DC36" s="162">
        <v>2.016086015762943</v>
      </c>
      <c r="DD36" s="162">
        <v>1.98250506872907</v>
      </c>
    </row>
    <row r="37" spans="1:108">
      <c r="A37" t="s">
        <v>41</v>
      </c>
      <c r="B37" s="127">
        <v>11347670.6</v>
      </c>
      <c r="C37" s="127">
        <v>11583467.229170199</v>
      </c>
      <c r="D37" s="127">
        <v>5055922.4539999999</v>
      </c>
      <c r="E37" s="127">
        <v>8146409.6500000004</v>
      </c>
      <c r="F37" s="127">
        <v>8440155.9042962696</v>
      </c>
      <c r="G37" s="127">
        <v>2420306.6979999999</v>
      </c>
      <c r="H37" s="127">
        <v>2372911.93863972</v>
      </c>
      <c r="I37" s="127">
        <v>1800932.73</v>
      </c>
      <c r="J37" s="127">
        <v>1769579.9034903101</v>
      </c>
      <c r="K37" s="127">
        <v>1562423.3274019535</v>
      </c>
      <c r="L37" s="127">
        <v>1516461.8187106301</v>
      </c>
      <c r="M37" s="127">
        <v>7509345.7219748655</v>
      </c>
      <c r="N37" s="127">
        <v>7604517.6254438199</v>
      </c>
      <c r="O37" s="127">
        <v>1614062.9388822496</v>
      </c>
      <c r="P37" s="127">
        <v>1582114.6996627599</v>
      </c>
      <c r="Q37" s="127">
        <v>5931444.5791316088</v>
      </c>
      <c r="R37" s="127">
        <v>6045441.6688203998</v>
      </c>
      <c r="S37" s="127">
        <v>286556.25907268183</v>
      </c>
      <c r="T37" s="127">
        <v>290222.51509527402</v>
      </c>
      <c r="U37" s="127">
        <v>5622593.70649138</v>
      </c>
      <c r="V37" s="127">
        <v>5780812.13847763</v>
      </c>
      <c r="W37" s="127">
        <v>1859801.932</v>
      </c>
      <c r="X37" s="127">
        <v>1930747.54774053</v>
      </c>
      <c r="Y37" s="127">
        <v>88415.398488055682</v>
      </c>
      <c r="Z37" s="127">
        <v>1002894.2177326916</v>
      </c>
      <c r="AA37" s="127">
        <v>-832.9898663095305</v>
      </c>
      <c r="AB37" s="127">
        <v>43.82055593861957</v>
      </c>
      <c r="AC37" s="127">
        <v>43.820930880738501</v>
      </c>
      <c r="AD37" s="127">
        <v>47.632447653345565</v>
      </c>
      <c r="AE37" s="127">
        <v>47.722193469416702</v>
      </c>
      <c r="AF37" s="127">
        <v>87.634026399999996</v>
      </c>
      <c r="AG37" s="127">
        <v>87.767228264174705</v>
      </c>
      <c r="AH37" s="127">
        <v>33.419436226666669</v>
      </c>
      <c r="AI37" s="127">
        <v>33.480031313422899</v>
      </c>
      <c r="AJ37" s="127">
        <v>12.16666666666667</v>
      </c>
      <c r="AK37" s="127">
        <v>12.16666666666667</v>
      </c>
      <c r="AL37" s="127">
        <v>0</v>
      </c>
      <c r="AM37" s="127">
        <v>96.684344896666701</v>
      </c>
      <c r="AN37" s="127">
        <v>406.881666666667</v>
      </c>
      <c r="AO37" s="127">
        <v>0.86333333333333295</v>
      </c>
      <c r="AP37" s="127">
        <v>17.8</v>
      </c>
      <c r="AQ37" s="127">
        <v>149.0997758</v>
      </c>
      <c r="AR37" s="127">
        <v>86.188762157021074</v>
      </c>
      <c r="AS37" s="127">
        <v>3.2557692307692299</v>
      </c>
      <c r="AT37" s="127">
        <v>3.06</v>
      </c>
      <c r="AU37" s="127">
        <v>148.17000000000002</v>
      </c>
      <c r="AV37" s="127">
        <v>148.17000000000002</v>
      </c>
      <c r="AW37" s="127">
        <v>61.957259936115847</v>
      </c>
      <c r="AX37" s="127">
        <v>75.287739653992375</v>
      </c>
      <c r="AY37" s="127">
        <v>76.212433876563594</v>
      </c>
      <c r="AZ37" s="127">
        <v>540474.22652047279</v>
      </c>
      <c r="BA37" s="127">
        <v>547112.40422332997</v>
      </c>
      <c r="BB37" s="127">
        <v>32.99150607</v>
      </c>
      <c r="BC37" s="127">
        <v>33.306992418515698</v>
      </c>
      <c r="BD37" s="127">
        <v>236838.81076622522</v>
      </c>
      <c r="BE37" s="127">
        <v>239103.618302733</v>
      </c>
      <c r="BF37" s="127">
        <v>76.975474433919118</v>
      </c>
      <c r="BG37" s="127">
        <v>77.893235459255195</v>
      </c>
      <c r="BH37" s="127">
        <v>514527.48423609772</v>
      </c>
      <c r="BI37" s="127">
        <v>520662.07807848201</v>
      </c>
      <c r="BJ37" s="127">
        <v>33.731080833333337</v>
      </c>
      <c r="BK37" s="127">
        <v>34.083746937702699</v>
      </c>
      <c r="BL37" s="127">
        <v>225468.80404925119</v>
      </c>
      <c r="BM37" s="127">
        <v>227826.13155894401</v>
      </c>
      <c r="BN37" s="127">
        <v>71.956949939584263</v>
      </c>
      <c r="BO37" s="127">
        <v>72.607507220685804</v>
      </c>
      <c r="BP37" s="127">
        <v>307803.16657674155</v>
      </c>
      <c r="BQ37" s="127">
        <v>310585.991465047</v>
      </c>
      <c r="BR37" s="127">
        <v>31.531935499999999</v>
      </c>
      <c r="BS37" s="127">
        <v>31.792257931824199</v>
      </c>
      <c r="BT37" s="127">
        <v>134881.05879060342</v>
      </c>
      <c r="BU37" s="127">
        <v>135994.614450372</v>
      </c>
      <c r="BV37" s="127">
        <v>70.070452315445024</v>
      </c>
      <c r="BW37" s="127">
        <v>70.412527030372004</v>
      </c>
      <c r="BX37" s="127">
        <v>725023.05181567313</v>
      </c>
      <c r="BY37" s="127">
        <v>728562.51881798101</v>
      </c>
      <c r="BZ37" s="127">
        <v>30.705261753333335</v>
      </c>
      <c r="CA37" s="127">
        <v>30.870691153462399</v>
      </c>
      <c r="CB37" s="127">
        <v>317709.13198877376</v>
      </c>
      <c r="CC37" s="127">
        <v>319420.83962866699</v>
      </c>
      <c r="CD37" s="127">
        <v>72.484544904354905</v>
      </c>
      <c r="CE37" s="127">
        <v>73.172014163921702</v>
      </c>
      <c r="CF37" s="127">
        <v>290051.09430076263</v>
      </c>
      <c r="CG37" s="127">
        <v>292802.04226238001</v>
      </c>
      <c r="CH37" s="127">
        <v>31.763130546666666</v>
      </c>
      <c r="CI37" s="127">
        <v>32.045120158072798</v>
      </c>
      <c r="CJ37" s="127">
        <v>127102.0020286439</v>
      </c>
      <c r="CK37" s="127">
        <v>128230.399751266</v>
      </c>
      <c r="CL37" s="162">
        <v>5389.2239680000002</v>
      </c>
      <c r="CM37" s="162">
        <v>5395.4797375364096</v>
      </c>
      <c r="CN37" s="162">
        <v>170.79212799999999</v>
      </c>
      <c r="CO37" s="162">
        <v>167.425638432472</v>
      </c>
      <c r="CP37" s="162">
        <v>45.907919</v>
      </c>
      <c r="CQ37" s="162">
        <v>46.028036158729201</v>
      </c>
      <c r="CR37" s="162">
        <v>43.877481000000003</v>
      </c>
      <c r="CS37" s="162">
        <v>43.630251427228998</v>
      </c>
      <c r="CT37" s="162">
        <v>5120.4217490000001</v>
      </c>
      <c r="CU37" s="162">
        <v>5127.0275951778203</v>
      </c>
      <c r="CV37" s="162">
        <v>45.925580279999998</v>
      </c>
      <c r="CW37" s="162">
        <v>46.054383285763699</v>
      </c>
      <c r="CX37" s="162">
        <v>9704.4715739999992</v>
      </c>
      <c r="CY37" s="162">
        <v>5777.4167719999996</v>
      </c>
      <c r="CZ37" s="162">
        <v>5780.1682012047804</v>
      </c>
      <c r="DA37" s="162">
        <v>6.7191414319999998</v>
      </c>
      <c r="DB37" s="162">
        <v>6.7410463095837203</v>
      </c>
      <c r="DC37" s="162">
        <v>1.805882065475704</v>
      </c>
      <c r="DD37" s="162">
        <v>2.00261166795103</v>
      </c>
    </row>
    <row r="38" spans="1:108">
      <c r="A38" t="s">
        <v>42</v>
      </c>
      <c r="B38" s="127">
        <v>11790473.27</v>
      </c>
      <c r="C38" s="127">
        <v>11678921.044760499</v>
      </c>
      <c r="D38" s="127">
        <v>5491078.8300000001</v>
      </c>
      <c r="E38" s="127">
        <v>8366737.7609999999</v>
      </c>
      <c r="F38" s="127">
        <v>8434975.38793738</v>
      </c>
      <c r="G38" s="127">
        <v>2311942.1469999999</v>
      </c>
      <c r="H38" s="127">
        <v>2356988.34023104</v>
      </c>
      <c r="I38" s="127">
        <v>1812804.7309999999</v>
      </c>
      <c r="J38" s="127">
        <v>1765752.0923321301</v>
      </c>
      <c r="K38" s="127">
        <v>1564872.5778866461</v>
      </c>
      <c r="L38" s="127">
        <v>1512700.3148753101</v>
      </c>
      <c r="M38" s="127">
        <v>8163094.1581692751</v>
      </c>
      <c r="N38" s="127">
        <v>7649266.3806461599</v>
      </c>
      <c r="O38" s="127">
        <v>1794882.6645243899</v>
      </c>
      <c r="P38" s="127">
        <v>1585650.37587742</v>
      </c>
      <c r="Q38" s="127">
        <v>6416687.3939912515</v>
      </c>
      <c r="R38" s="127">
        <v>6086478.5238141399</v>
      </c>
      <c r="S38" s="127">
        <v>311588.90688577056</v>
      </c>
      <c r="T38" s="127">
        <v>274776.27099644498</v>
      </c>
      <c r="U38" s="127">
        <v>6142263.6618235596</v>
      </c>
      <c r="V38" s="127">
        <v>5847033.97912311</v>
      </c>
      <c r="W38" s="127">
        <v>1955428.8870000001</v>
      </c>
      <c r="X38" s="127">
        <v>1884860.73314584</v>
      </c>
      <c r="Y38" s="127">
        <v>-223485.74367199297</v>
      </c>
      <c r="Z38" s="127">
        <v>1085271.1311432731</v>
      </c>
      <c r="AA38" s="127">
        <v>-709.65019930544895</v>
      </c>
      <c r="AB38" s="127">
        <v>45.668815115257161</v>
      </c>
      <c r="AC38" s="127">
        <v>45.3057174679005</v>
      </c>
      <c r="AD38" s="127">
        <v>49.154458062817206</v>
      </c>
      <c r="AE38" s="127">
        <v>49.323554260426803</v>
      </c>
      <c r="AF38" s="127">
        <v>89.077297996666672</v>
      </c>
      <c r="AG38" s="127">
        <v>89.033017576599804</v>
      </c>
      <c r="AH38" s="127">
        <v>34.756333250000004</v>
      </c>
      <c r="AI38" s="127">
        <v>34.953666717089597</v>
      </c>
      <c r="AJ38" s="127">
        <v>11.291666666666666</v>
      </c>
      <c r="AK38" s="127">
        <v>11.291666666666666</v>
      </c>
      <c r="AL38" s="127">
        <v>0</v>
      </c>
      <c r="AM38" s="127">
        <v>94.461724520000004</v>
      </c>
      <c r="AN38" s="127">
        <v>417.01193548387101</v>
      </c>
      <c r="AO38" s="127">
        <v>0.75666666666666704</v>
      </c>
      <c r="AP38" s="127">
        <v>16.466666666666701</v>
      </c>
      <c r="AQ38" s="127">
        <v>148.247145433333</v>
      </c>
      <c r="AR38" s="127">
        <v>87.000827689299555</v>
      </c>
      <c r="AS38" s="127">
        <v>3.4189453125</v>
      </c>
      <c r="AT38" s="127">
        <v>2.9899999999999998</v>
      </c>
      <c r="AU38" s="127">
        <v>189.67000000000002</v>
      </c>
      <c r="AV38" s="127">
        <v>189.67000000000002</v>
      </c>
      <c r="AW38" s="127">
        <v>57.231691660119111</v>
      </c>
      <c r="AX38" s="127">
        <v>76.684659831036655</v>
      </c>
      <c r="AY38" s="127">
        <v>77.198795045546404</v>
      </c>
      <c r="AZ38" s="127">
        <v>550502.41113152192</v>
      </c>
      <c r="BA38" s="127">
        <v>554193.27545700502</v>
      </c>
      <c r="BB38" s="127">
        <v>35.02097552</v>
      </c>
      <c r="BC38" s="127">
        <v>35.0614972455163</v>
      </c>
      <c r="BD38" s="127">
        <v>251407.92834468759</v>
      </c>
      <c r="BE38" s="127">
        <v>251698.82495508599</v>
      </c>
      <c r="BF38" s="127">
        <v>78.40782638283045</v>
      </c>
      <c r="BG38" s="127">
        <v>79.329880086345298</v>
      </c>
      <c r="BH38" s="127">
        <v>524101.76033161813</v>
      </c>
      <c r="BI38" s="127">
        <v>530265.04774152895</v>
      </c>
      <c r="BJ38" s="127">
        <v>35.807925266666665</v>
      </c>
      <c r="BK38" s="127">
        <v>35.985592628940402</v>
      </c>
      <c r="BL38" s="127">
        <v>239351.06394165489</v>
      </c>
      <c r="BM38" s="127">
        <v>240538.64663093301</v>
      </c>
      <c r="BN38" s="127">
        <v>73.238714811380873</v>
      </c>
      <c r="BO38" s="127">
        <v>74.003545484416094</v>
      </c>
      <c r="BP38" s="127">
        <v>313286.04608562961</v>
      </c>
      <c r="BQ38" s="127">
        <v>316557.687021825</v>
      </c>
      <c r="BR38" s="127">
        <v>33.447253259999997</v>
      </c>
      <c r="BS38" s="127">
        <v>33.539305918341597</v>
      </c>
      <c r="BT38" s="127">
        <v>143074.02516874555</v>
      </c>
      <c r="BU38" s="127">
        <v>143467.78977073799</v>
      </c>
      <c r="BV38" s="127">
        <v>71.36608756853478</v>
      </c>
      <c r="BW38" s="127">
        <v>71.5841422617316</v>
      </c>
      <c r="BX38" s="127">
        <v>738429.06525206764</v>
      </c>
      <c r="BY38" s="127">
        <v>740685.28986475198</v>
      </c>
      <c r="BZ38" s="127">
        <v>32.592046586666669</v>
      </c>
      <c r="CA38" s="127">
        <v>32.438631451575098</v>
      </c>
      <c r="CB38" s="127">
        <v>337231.80456728843</v>
      </c>
      <c r="CC38" s="127">
        <v>335644.409227375</v>
      </c>
      <c r="CD38" s="127">
        <v>73.32181120857058</v>
      </c>
      <c r="CE38" s="127">
        <v>74.398685929747501</v>
      </c>
      <c r="CF38" s="127">
        <v>293401.46379096707</v>
      </c>
      <c r="CG38" s="127">
        <v>297710.64020517701</v>
      </c>
      <c r="CH38" s="127">
        <v>33.485202399999999</v>
      </c>
      <c r="CI38" s="127">
        <v>33.697386648622299</v>
      </c>
      <c r="CJ38" s="127">
        <v>133992.97204415494</v>
      </c>
      <c r="CK38" s="127">
        <v>134842.03957411699</v>
      </c>
      <c r="CL38" s="162">
        <v>5359.6649209999996</v>
      </c>
      <c r="CM38" s="162">
        <v>5357.5279616427697</v>
      </c>
      <c r="CN38" s="162">
        <v>170.82696709999999</v>
      </c>
      <c r="CO38" s="162">
        <v>175.36051903779</v>
      </c>
      <c r="CP38" s="162">
        <v>45.095720999999998</v>
      </c>
      <c r="CQ38" s="162">
        <v>44.843896328610903</v>
      </c>
      <c r="CR38" s="162">
        <v>42.956899</v>
      </c>
      <c r="CS38" s="162">
        <v>42.749198349252602</v>
      </c>
      <c r="CT38" s="162">
        <v>5091.5665499999996</v>
      </c>
      <c r="CU38" s="162">
        <v>5084.81056772594</v>
      </c>
      <c r="CV38" s="162">
        <v>45.147905350000002</v>
      </c>
      <c r="CW38" s="162">
        <v>44.909562625427199</v>
      </c>
      <c r="CX38" s="162">
        <v>9747.8315739999998</v>
      </c>
      <c r="CY38" s="162">
        <v>5764.887643</v>
      </c>
      <c r="CZ38" s="162">
        <v>5762.8138877418796</v>
      </c>
      <c r="DA38" s="162">
        <v>7.029152131</v>
      </c>
      <c r="DB38" s="162">
        <v>6.9890239332076103</v>
      </c>
      <c r="DC38" s="162">
        <v>1.5577059877140782</v>
      </c>
      <c r="DD38" s="162">
        <v>1.7369731039246401</v>
      </c>
    </row>
    <row r="39" spans="1:108">
      <c r="A39" t="s">
        <v>43</v>
      </c>
      <c r="B39" s="127">
        <v>11734127.84</v>
      </c>
      <c r="C39" s="127">
        <v>11761771.1506219</v>
      </c>
      <c r="D39" s="127">
        <v>5737808.3499999996</v>
      </c>
      <c r="E39" s="127">
        <v>8688032.8819999993</v>
      </c>
      <c r="F39" s="127">
        <v>8480934.2274507303</v>
      </c>
      <c r="G39" s="127">
        <v>2436390.355</v>
      </c>
      <c r="H39" s="127">
        <v>2462347.3219971</v>
      </c>
      <c r="I39" s="127">
        <v>1827308.1310000001</v>
      </c>
      <c r="J39" s="127">
        <v>1881647.2566577101</v>
      </c>
      <c r="K39" s="127">
        <v>1513761.1233302052</v>
      </c>
      <c r="L39" s="127">
        <v>1598162.33851741</v>
      </c>
      <c r="M39" s="127">
        <v>7298338.5211398518</v>
      </c>
      <c r="N39" s="127">
        <v>7788481.1303150197</v>
      </c>
      <c r="O39" s="127">
        <v>1294210.1175170699</v>
      </c>
      <c r="P39" s="127">
        <v>1599944.45642696</v>
      </c>
      <c r="Q39" s="127">
        <v>5981207.8613940729</v>
      </c>
      <c r="R39" s="127">
        <v>6215060.9963266701</v>
      </c>
      <c r="S39" s="127">
        <v>240900.51828714256</v>
      </c>
      <c r="T39" s="127">
        <v>265785.35697577102</v>
      </c>
      <c r="U39" s="127">
        <v>5808803.6639362704</v>
      </c>
      <c r="V39" s="127">
        <v>5989595.93433268</v>
      </c>
      <c r="W39" s="127">
        <v>1909078.18</v>
      </c>
      <c r="X39" s="127">
        <v>1886575.44457772</v>
      </c>
      <c r="Y39" s="127">
        <v>300027.17744864913</v>
      </c>
      <c r="Z39" s="127">
        <v>1141844.1262367934</v>
      </c>
      <c r="AA39" s="127">
        <v>-250.02771871682751</v>
      </c>
      <c r="AB39" s="127">
        <v>46.489043060907115</v>
      </c>
      <c r="AC39" s="127">
        <v>46.653619734962</v>
      </c>
      <c r="AD39" s="127">
        <v>51.027703301099599</v>
      </c>
      <c r="AE39" s="127">
        <v>51.016451367047402</v>
      </c>
      <c r="AF39" s="127">
        <v>90.429679136666664</v>
      </c>
      <c r="AG39" s="127">
        <v>91.006082383107</v>
      </c>
      <c r="AH39" s="127">
        <v>36.485804553333331</v>
      </c>
      <c r="AI39" s="127">
        <v>36.363174903692403</v>
      </c>
      <c r="AJ39" s="127">
        <v>10.833333333333334</v>
      </c>
      <c r="AK39" s="127">
        <v>10.833333333333334</v>
      </c>
      <c r="AL39" s="127">
        <v>0</v>
      </c>
      <c r="AM39" s="127">
        <v>96.023032639999997</v>
      </c>
      <c r="AN39" s="127">
        <v>429.89953125</v>
      </c>
      <c r="AO39" s="127">
        <v>0.84666666666666701</v>
      </c>
      <c r="AP39" s="127">
        <v>14.8333333333333</v>
      </c>
      <c r="AQ39" s="127">
        <v>148.70474546666699</v>
      </c>
      <c r="AR39" s="127">
        <v>87.659568602840395</v>
      </c>
      <c r="AS39" s="127">
        <v>3.5833333333333299</v>
      </c>
      <c r="AT39" s="127">
        <v>3.2133333333333334</v>
      </c>
      <c r="AU39" s="127">
        <v>150</v>
      </c>
      <c r="AV39" s="127">
        <v>150</v>
      </c>
      <c r="AW39" s="127">
        <v>64.3726711361452</v>
      </c>
      <c r="AX39" s="127">
        <v>79.402316258274027</v>
      </c>
      <c r="AY39" s="127">
        <v>78.426042321108497</v>
      </c>
      <c r="AZ39" s="127">
        <v>570011.87259510066</v>
      </c>
      <c r="BA39" s="127">
        <v>563003.415394785</v>
      </c>
      <c r="BB39" s="127">
        <v>36.913376996666663</v>
      </c>
      <c r="BC39" s="127">
        <v>36.580628020004603</v>
      </c>
      <c r="BD39" s="127">
        <v>264993.06490301935</v>
      </c>
      <c r="BE39" s="127">
        <v>262604.33273181599</v>
      </c>
      <c r="BF39" s="127">
        <v>81.925671933996952</v>
      </c>
      <c r="BG39" s="127">
        <v>80.649819722174399</v>
      </c>
      <c r="BH39" s="127">
        <v>547616.1099953762</v>
      </c>
      <c r="BI39" s="127">
        <v>539087.92574377498</v>
      </c>
      <c r="BJ39" s="127">
        <v>38.086460903333332</v>
      </c>
      <c r="BK39" s="127">
        <v>37.6198139700304</v>
      </c>
      <c r="BL39" s="127">
        <v>254581.48918421494</v>
      </c>
      <c r="BM39" s="127">
        <v>251462.27914530601</v>
      </c>
      <c r="BN39" s="127">
        <v>76.654099655221685</v>
      </c>
      <c r="BO39" s="127">
        <v>75.582183987650794</v>
      </c>
      <c r="BP39" s="127">
        <v>327895.7018714163</v>
      </c>
      <c r="BQ39" s="127">
        <v>323310.47366105602</v>
      </c>
      <c r="BR39" s="127">
        <v>35.635757396666662</v>
      </c>
      <c r="BS39" s="127">
        <v>35.282908777088402</v>
      </c>
      <c r="BT39" s="127">
        <v>152435.57403786635</v>
      </c>
      <c r="BU39" s="127">
        <v>150926.228206664</v>
      </c>
      <c r="BV39" s="127">
        <v>71.304128315219103</v>
      </c>
      <c r="BW39" s="127">
        <v>71.015393714240304</v>
      </c>
      <c r="BX39" s="127">
        <v>737787.96924879216</v>
      </c>
      <c r="BY39" s="127">
        <v>734800.41551389196</v>
      </c>
      <c r="BZ39" s="127">
        <v>33.148606916666672</v>
      </c>
      <c r="CA39" s="127">
        <v>33.102291118809099</v>
      </c>
      <c r="CB39" s="127">
        <v>342990.56672226312</v>
      </c>
      <c r="CC39" s="127">
        <v>342511.334463468</v>
      </c>
      <c r="CD39" s="127">
        <v>77.479699770996248</v>
      </c>
      <c r="CE39" s="127">
        <v>76.258124087162102</v>
      </c>
      <c r="CF39" s="127">
        <v>310039.49509962107</v>
      </c>
      <c r="CG39" s="127">
        <v>305151.28942342801</v>
      </c>
      <c r="CH39" s="127">
        <v>36.019570989999998</v>
      </c>
      <c r="CI39" s="127">
        <v>35.6034822557463</v>
      </c>
      <c r="CJ39" s="127">
        <v>144134.39438268184</v>
      </c>
      <c r="CK39" s="127">
        <v>142469.39127296201</v>
      </c>
      <c r="CL39" s="162">
        <v>5363.7491019999998</v>
      </c>
      <c r="CM39" s="162">
        <v>5358.5787820065298</v>
      </c>
      <c r="CN39" s="162">
        <v>173.46665440000001</v>
      </c>
      <c r="CO39" s="162">
        <v>174.562523838906</v>
      </c>
      <c r="CP39" s="162">
        <v>44.563262000000002</v>
      </c>
      <c r="CQ39" s="162">
        <v>44.688181413165601</v>
      </c>
      <c r="CR39" s="162">
        <v>42.350177000000002</v>
      </c>
      <c r="CS39" s="162">
        <v>42.540841000990604</v>
      </c>
      <c r="CT39" s="162">
        <v>5090.0947269999997</v>
      </c>
      <c r="CU39" s="162">
        <v>5087.1243971249096</v>
      </c>
      <c r="CV39" s="162">
        <v>44.671430200000003</v>
      </c>
      <c r="CW39" s="162">
        <v>44.747480316257999</v>
      </c>
      <c r="CX39" s="162">
        <v>9791.2415739999997</v>
      </c>
      <c r="CY39" s="162">
        <v>5802.5125109999999</v>
      </c>
      <c r="CZ39" s="162">
        <v>5800.1481426913797</v>
      </c>
      <c r="DA39" s="162">
        <v>7.5616107469999996</v>
      </c>
      <c r="DB39" s="162">
        <v>7.50440967503837</v>
      </c>
      <c r="DC39" s="162">
        <v>1.9571981353142258</v>
      </c>
      <c r="DD39" s="162">
        <v>1.63498223794535</v>
      </c>
    </row>
    <row r="40" spans="1:108">
      <c r="A40" t="s">
        <v>44</v>
      </c>
      <c r="B40" s="127">
        <v>12135311.470000001</v>
      </c>
      <c r="C40" s="127">
        <v>11978146.214611899</v>
      </c>
      <c r="D40" s="127">
        <v>5847555.4239999996</v>
      </c>
      <c r="E40" s="127">
        <v>8822389.3819999993</v>
      </c>
      <c r="F40" s="127">
        <v>8676047.5089166705</v>
      </c>
      <c r="G40" s="127">
        <v>2519245.6529999999</v>
      </c>
      <c r="H40" s="127">
        <v>2492618.4329177001</v>
      </c>
      <c r="I40" s="127">
        <v>1839459.8740000001</v>
      </c>
      <c r="J40" s="127">
        <v>1862075.00897033</v>
      </c>
      <c r="K40" s="127">
        <v>1582825.1434590747</v>
      </c>
      <c r="L40" s="127">
        <v>1596167.9126472899</v>
      </c>
      <c r="M40" s="127">
        <v>8007257.7901072055</v>
      </c>
      <c r="N40" s="127">
        <v>7936290.77293198</v>
      </c>
      <c r="O40" s="127">
        <v>1660448.7617530802</v>
      </c>
      <c r="P40" s="127">
        <v>1599338.8606489799</v>
      </c>
      <c r="Q40" s="127">
        <v>6382435.5648243437</v>
      </c>
      <c r="R40" s="127">
        <v>6363014.0381802004</v>
      </c>
      <c r="S40" s="127">
        <v>274387.12033964333</v>
      </c>
      <c r="T40" s="127">
        <v>281186.47757694998</v>
      </c>
      <c r="U40" s="127">
        <v>6148602.3046355201</v>
      </c>
      <c r="V40" s="127">
        <v>6111471.7896545297</v>
      </c>
      <c r="W40" s="127">
        <v>1883127.426</v>
      </c>
      <c r="X40" s="127">
        <v>1909910.84860125</v>
      </c>
      <c r="Y40" s="127">
        <v>-167101.51084901229</v>
      </c>
      <c r="Z40" s="127">
        <v>1295995.078585183</v>
      </c>
      <c r="AA40" s="127">
        <v>-553.90042432523421</v>
      </c>
      <c r="AB40" s="127">
        <v>47.648286351652736</v>
      </c>
      <c r="AC40" s="127">
        <v>47.840085555144903</v>
      </c>
      <c r="AD40" s="127">
        <v>52.790172055330139</v>
      </c>
      <c r="AE40" s="127">
        <v>52.5394270098151</v>
      </c>
      <c r="AF40" s="127">
        <v>93.257763360000013</v>
      </c>
      <c r="AG40" s="127">
        <v>92.620907570113602</v>
      </c>
      <c r="AH40" s="127">
        <v>37.804555106666669</v>
      </c>
      <c r="AI40" s="127">
        <v>37.649657062504197</v>
      </c>
      <c r="AJ40" s="127">
        <v>10.583333333333334</v>
      </c>
      <c r="AK40" s="127">
        <v>10.583333333333334</v>
      </c>
      <c r="AL40" s="127">
        <v>0</v>
      </c>
      <c r="AM40" s="127">
        <v>93.620878410000003</v>
      </c>
      <c r="AN40" s="127">
        <v>423.32854838709699</v>
      </c>
      <c r="AO40" s="127">
        <v>0.96666666666666701</v>
      </c>
      <c r="AP40" s="127">
        <v>17.8</v>
      </c>
      <c r="AQ40" s="127">
        <v>150.88429043333301</v>
      </c>
      <c r="AR40" s="127">
        <v>88.799702408570951</v>
      </c>
      <c r="AS40" s="127">
        <v>4.4846311475409797</v>
      </c>
      <c r="AT40" s="127">
        <v>3.94</v>
      </c>
      <c r="AU40" s="127">
        <v>128.49999999999997</v>
      </c>
      <c r="AV40" s="127">
        <v>128.49999999999997</v>
      </c>
      <c r="AW40" s="127">
        <v>58.638527551853024</v>
      </c>
      <c r="AX40" s="127">
        <v>79.718396620467615</v>
      </c>
      <c r="AY40" s="127">
        <v>79.359581925597396</v>
      </c>
      <c r="AZ40" s="127">
        <v>572280.9444261851</v>
      </c>
      <c r="BA40" s="127">
        <v>569705.09216144204</v>
      </c>
      <c r="BB40" s="127">
        <v>37.984449896666668</v>
      </c>
      <c r="BC40" s="127">
        <v>37.943567937864898</v>
      </c>
      <c r="BD40" s="127">
        <v>272682.06313613133</v>
      </c>
      <c r="BE40" s="127">
        <v>272388.58048967901</v>
      </c>
      <c r="BF40" s="127">
        <v>81.998992796890164</v>
      </c>
      <c r="BG40" s="127">
        <v>81.537930017351997</v>
      </c>
      <c r="BH40" s="127">
        <v>548106.20894447551</v>
      </c>
      <c r="BI40" s="127">
        <v>545024.325087126</v>
      </c>
      <c r="BJ40" s="127">
        <v>39.071114893333331</v>
      </c>
      <c r="BK40" s="127">
        <v>39.005738859549901</v>
      </c>
      <c r="BL40" s="127">
        <v>261163.21594905172</v>
      </c>
      <c r="BM40" s="127">
        <v>260726.22265438901</v>
      </c>
      <c r="BN40" s="127">
        <v>76.719973600334995</v>
      </c>
      <c r="BO40" s="127">
        <v>76.435015151813204</v>
      </c>
      <c r="BP40" s="127">
        <v>328177.48436661379</v>
      </c>
      <c r="BQ40" s="127">
        <v>326958.54564231302</v>
      </c>
      <c r="BR40" s="127">
        <v>36.55575271</v>
      </c>
      <c r="BS40" s="127">
        <v>36.542695754170403</v>
      </c>
      <c r="BT40" s="127">
        <v>156370.94749265455</v>
      </c>
      <c r="BU40" s="127">
        <v>156315.09503733501</v>
      </c>
      <c r="BV40" s="127">
        <v>71.763698623509072</v>
      </c>
      <c r="BW40" s="127">
        <v>71.553919271276001</v>
      </c>
      <c r="BX40" s="127">
        <v>742543.16999932029</v>
      </c>
      <c r="BY40" s="127">
        <v>740372.57082164497</v>
      </c>
      <c r="BZ40" s="127">
        <v>34.19417261666667</v>
      </c>
      <c r="CA40" s="127">
        <v>34.234122063174297</v>
      </c>
      <c r="CB40" s="127">
        <v>353809.0959259157</v>
      </c>
      <c r="CC40" s="127">
        <v>354222.45517573401</v>
      </c>
      <c r="CD40" s="127">
        <v>77.212357338129564</v>
      </c>
      <c r="CE40" s="127">
        <v>76.746007642830307</v>
      </c>
      <c r="CF40" s="127">
        <v>308969.70890853257</v>
      </c>
      <c r="CG40" s="127">
        <v>307103.58365926601</v>
      </c>
      <c r="CH40" s="127">
        <v>36.790365123333331</v>
      </c>
      <c r="CI40" s="127">
        <v>36.696525401252501</v>
      </c>
      <c r="CJ40" s="127">
        <v>147218.77164060553</v>
      </c>
      <c r="CK40" s="127">
        <v>146843.26657130299</v>
      </c>
      <c r="CL40" s="162">
        <v>5344.8207910000001</v>
      </c>
      <c r="CM40" s="162">
        <v>5345.8948729234098</v>
      </c>
      <c r="CN40" s="162">
        <v>175.4184387</v>
      </c>
      <c r="CO40" s="162">
        <v>173.49451039026499</v>
      </c>
      <c r="CP40" s="162">
        <v>45.549562000000002</v>
      </c>
      <c r="CQ40" s="162">
        <v>45.5232406029508</v>
      </c>
      <c r="CR40" s="162">
        <v>43.285808000000003</v>
      </c>
      <c r="CS40" s="162">
        <v>43.5437541316089</v>
      </c>
      <c r="CT40" s="162">
        <v>5068.2546400000001</v>
      </c>
      <c r="CU40" s="162">
        <v>5071.7046058639498</v>
      </c>
      <c r="CV40" s="162">
        <v>45.555720129999997</v>
      </c>
      <c r="CW40" s="162">
        <v>45.551798655355199</v>
      </c>
      <c r="CX40" s="162">
        <v>9834.6515739999995</v>
      </c>
      <c r="CY40" s="162">
        <v>5806.4672739999996</v>
      </c>
      <c r="CZ40" s="162">
        <v>5808.3798995957104</v>
      </c>
      <c r="DA40" s="162">
        <v>7.9505568809999998</v>
      </c>
      <c r="DB40" s="162">
        <v>8.0229718379782398</v>
      </c>
      <c r="DC40" s="162">
        <v>1.6533288739930647</v>
      </c>
      <c r="DD40" s="162">
        <v>1.64442248457056</v>
      </c>
    </row>
    <row r="41" spans="1:108">
      <c r="A41" t="s">
        <v>45</v>
      </c>
      <c r="B41" s="127">
        <v>11859134.560000001</v>
      </c>
      <c r="C41" s="127">
        <v>12094349.943241701</v>
      </c>
      <c r="D41" s="127">
        <v>6087280.4450000003</v>
      </c>
      <c r="E41" s="127">
        <v>8447537.5040000007</v>
      </c>
      <c r="F41" s="127">
        <v>8720713.1214472</v>
      </c>
      <c r="G41" s="127">
        <v>2630712.8369999998</v>
      </c>
      <c r="H41" s="127">
        <v>2588239.8209507498</v>
      </c>
      <c r="I41" s="127">
        <v>2010884.263</v>
      </c>
      <c r="J41" s="127">
        <v>1977973.6582784301</v>
      </c>
      <c r="K41" s="127">
        <v>1744569.5937885949</v>
      </c>
      <c r="L41" s="127">
        <v>1696114.4109823599</v>
      </c>
      <c r="M41" s="127">
        <v>7953410.5553221442</v>
      </c>
      <c r="N41" s="127">
        <v>8054913.6810547598</v>
      </c>
      <c r="O41" s="127">
        <v>1641075.7973417996</v>
      </c>
      <c r="P41" s="127">
        <v>1606308.52877463</v>
      </c>
      <c r="Q41" s="127">
        <v>6350634.9802562576</v>
      </c>
      <c r="R41" s="127">
        <v>6474813.62841311</v>
      </c>
      <c r="S41" s="127">
        <v>260965.99467621843</v>
      </c>
      <c r="T41" s="127">
        <v>264963.29657745501</v>
      </c>
      <c r="U41" s="127">
        <v>6105606.6473218603</v>
      </c>
      <c r="V41" s="127">
        <v>6261036.2747122897</v>
      </c>
      <c r="W41" s="127">
        <v>1878170.6980000001</v>
      </c>
      <c r="X41" s="127">
        <v>1952675.6359083699</v>
      </c>
      <c r="Y41" s="127">
        <v>372582.75605517544</v>
      </c>
      <c r="Z41" s="127">
        <v>1218871.1485140924</v>
      </c>
      <c r="AA41" s="127">
        <v>-546.19773524579307</v>
      </c>
      <c r="AB41" s="127">
        <v>48.767250591495902</v>
      </c>
      <c r="AC41" s="127">
        <v>48.719649371488103</v>
      </c>
      <c r="AD41" s="127">
        <v>53.541010252621533</v>
      </c>
      <c r="AE41" s="127">
        <v>53.629180747064403</v>
      </c>
      <c r="AF41" s="127">
        <v>93.630808786666663</v>
      </c>
      <c r="AG41" s="127">
        <v>93.750101359576902</v>
      </c>
      <c r="AH41" s="127">
        <v>38.531277149999994</v>
      </c>
      <c r="AI41" s="127">
        <v>38.613066851585401</v>
      </c>
      <c r="AJ41" s="127">
        <v>10.333333333333334</v>
      </c>
      <c r="AK41" s="127">
        <v>10.333333333333334</v>
      </c>
      <c r="AL41" s="127">
        <v>0</v>
      </c>
      <c r="AM41" s="127">
        <v>94.487796590000002</v>
      </c>
      <c r="AN41" s="127">
        <v>418.28265625</v>
      </c>
      <c r="AO41" s="127">
        <v>1.11666666666667</v>
      </c>
      <c r="AP41" s="127">
        <v>18.533333333333299</v>
      </c>
      <c r="AQ41" s="127">
        <v>157.73822720000001</v>
      </c>
      <c r="AR41" s="127">
        <v>89.649214889456189</v>
      </c>
      <c r="AS41" s="127">
        <v>4.9692307692307702</v>
      </c>
      <c r="AT41" s="127">
        <v>4.4866666666666672</v>
      </c>
      <c r="AU41" s="127">
        <v>83.17</v>
      </c>
      <c r="AV41" s="127">
        <v>83.17</v>
      </c>
      <c r="AW41" s="127">
        <v>70.570584137597081</v>
      </c>
      <c r="AX41" s="127">
        <v>79.98552117843208</v>
      </c>
      <c r="AY41" s="127">
        <v>80.806445288162706</v>
      </c>
      <c r="AZ41" s="127">
        <v>574198.57323950832</v>
      </c>
      <c r="BA41" s="127">
        <v>580091.80798558495</v>
      </c>
      <c r="BB41" s="127">
        <v>39.006739549999999</v>
      </c>
      <c r="BC41" s="127">
        <v>39.335180350933499</v>
      </c>
      <c r="BD41" s="127">
        <v>280020.85710450512</v>
      </c>
      <c r="BE41" s="127">
        <v>282378.66182410298</v>
      </c>
      <c r="BF41" s="127">
        <v>82.09445387580395</v>
      </c>
      <c r="BG41" s="127">
        <v>82.971255212945593</v>
      </c>
      <c r="BH41" s="127">
        <v>548744.29983169877</v>
      </c>
      <c r="BI41" s="127">
        <v>554605.10666006897</v>
      </c>
      <c r="BJ41" s="127">
        <v>40.035208043333334</v>
      </c>
      <c r="BK41" s="127">
        <v>40.382900147230004</v>
      </c>
      <c r="BL41" s="127">
        <v>267607.50780547416</v>
      </c>
      <c r="BM41" s="127">
        <v>269931.587582924</v>
      </c>
      <c r="BN41" s="127">
        <v>77.047967685139312</v>
      </c>
      <c r="BO41" s="127">
        <v>77.672156679541999</v>
      </c>
      <c r="BP41" s="127">
        <v>329580.51239943033</v>
      </c>
      <c r="BQ41" s="127">
        <v>332250.54426105402</v>
      </c>
      <c r="BR41" s="127">
        <v>37.574175476666667</v>
      </c>
      <c r="BS41" s="127">
        <v>37.832295620037101</v>
      </c>
      <c r="BT41" s="127">
        <v>160727.35438256641</v>
      </c>
      <c r="BU41" s="127">
        <v>161831.489529477</v>
      </c>
      <c r="BV41" s="127">
        <v>71.895738051129925</v>
      </c>
      <c r="BW41" s="127">
        <v>72.208289278673206</v>
      </c>
      <c r="BX41" s="127">
        <v>743909.38964840584</v>
      </c>
      <c r="BY41" s="127">
        <v>747143.37540603301</v>
      </c>
      <c r="BZ41" s="127">
        <v>35.061574740000005</v>
      </c>
      <c r="CA41" s="127">
        <v>35.206250585590503</v>
      </c>
      <c r="CB41" s="127">
        <v>362784.15622350579</v>
      </c>
      <c r="CC41" s="127">
        <v>364281.12562553398</v>
      </c>
      <c r="CD41" s="127">
        <v>77.506642862887247</v>
      </c>
      <c r="CE41" s="127">
        <v>78.173686139165994</v>
      </c>
      <c r="CF41" s="127">
        <v>310147.30943848653</v>
      </c>
      <c r="CG41" s="127">
        <v>312816.52164728497</v>
      </c>
      <c r="CH41" s="127">
        <v>37.797858749999996</v>
      </c>
      <c r="CI41" s="127">
        <v>38.079401557098997</v>
      </c>
      <c r="CJ41" s="127">
        <v>151250.31559664896</v>
      </c>
      <c r="CK41" s="127">
        <v>152376.92540614499</v>
      </c>
      <c r="CL41" s="162">
        <v>5308.3303139999998</v>
      </c>
      <c r="CM41" s="162">
        <v>5312.9080880998199</v>
      </c>
      <c r="CN41" s="162">
        <v>177.63495459999999</v>
      </c>
      <c r="CO41" s="162">
        <v>173.911072296604</v>
      </c>
      <c r="CP41" s="162">
        <v>45.370257000000002</v>
      </c>
      <c r="CQ41" s="162">
        <v>45.531442601481103</v>
      </c>
      <c r="CR41" s="162">
        <v>43.009677000000003</v>
      </c>
      <c r="CS41" s="162">
        <v>42.786867203285702</v>
      </c>
      <c r="CT41" s="162">
        <v>5025.4697699999997</v>
      </c>
      <c r="CU41" s="162">
        <v>5030.9442560935104</v>
      </c>
      <c r="CV41" s="162">
        <v>45.400546390000002</v>
      </c>
      <c r="CW41" s="162">
        <v>45.575680912727996</v>
      </c>
      <c r="CX41" s="162">
        <v>9877.3915739999993</v>
      </c>
      <c r="CY41" s="162">
        <v>5777.4915350000001</v>
      </c>
      <c r="CZ41" s="162">
        <v>5780.5645540495498</v>
      </c>
      <c r="DA41" s="162">
        <v>8.1205003649999998</v>
      </c>
      <c r="DB41" s="162">
        <v>8.1624998836504794</v>
      </c>
      <c r="DC41" s="162">
        <v>1.3708371448094212</v>
      </c>
      <c r="DD41" s="162">
        <v>1.5400809829762601</v>
      </c>
    </row>
    <row r="42" spans="1:108">
      <c r="A42" t="s">
        <v>46</v>
      </c>
      <c r="B42" s="127">
        <v>12451297.23</v>
      </c>
      <c r="C42" s="127">
        <v>12330052.5207296</v>
      </c>
      <c r="D42" s="127">
        <v>6587146.7790000001</v>
      </c>
      <c r="E42" s="127">
        <v>8723031.8039999995</v>
      </c>
      <c r="F42" s="127">
        <v>8778421.4958137795</v>
      </c>
      <c r="G42" s="127">
        <v>2638375.1310000001</v>
      </c>
      <c r="H42" s="127">
        <v>2681376.6533840499</v>
      </c>
      <c r="I42" s="127">
        <v>2042065.8189999999</v>
      </c>
      <c r="J42" s="127">
        <v>1998260.89241906</v>
      </c>
      <c r="K42" s="127">
        <v>1762778.278182205</v>
      </c>
      <c r="L42" s="127">
        <v>1714356.68942697</v>
      </c>
      <c r="M42" s="127">
        <v>8777300.6804898586</v>
      </c>
      <c r="N42" s="127">
        <v>8241925.5515398895</v>
      </c>
      <c r="O42" s="127">
        <v>1835224.1644259901</v>
      </c>
      <c r="P42" s="127">
        <v>1620578.73247563</v>
      </c>
      <c r="Q42" s="127">
        <v>6994199.8341081822</v>
      </c>
      <c r="R42" s="127">
        <v>6647417.9719848</v>
      </c>
      <c r="S42" s="127">
        <v>324393.48089979292</v>
      </c>
      <c r="T42" s="127">
        <v>286924.74444371997</v>
      </c>
      <c r="U42" s="127">
        <v>6724126.6531306403</v>
      </c>
      <c r="V42" s="127">
        <v>6414825.7978157196</v>
      </c>
      <c r="W42" s="127">
        <v>2170834.0410000002</v>
      </c>
      <c r="X42" s="127">
        <v>2079695.69265469</v>
      </c>
      <c r="Y42" s="127">
        <v>-189038.17228208229</v>
      </c>
      <c r="Z42" s="127">
        <v>1427190.5028680484</v>
      </c>
      <c r="AA42" s="127">
        <v>-235.17412171214514</v>
      </c>
      <c r="AB42" s="127">
        <v>49.641794226999174</v>
      </c>
      <c r="AC42" s="127">
        <v>49.381998298416804</v>
      </c>
      <c r="AD42" s="127">
        <v>54.514594146153797</v>
      </c>
      <c r="AE42" s="127">
        <v>54.692965529456202</v>
      </c>
      <c r="AF42" s="127">
        <v>94.797856699999997</v>
      </c>
      <c r="AG42" s="127">
        <v>94.766770647899406</v>
      </c>
      <c r="AH42" s="127">
        <v>39.338104926666666</v>
      </c>
      <c r="AI42" s="127">
        <v>39.536444243947798</v>
      </c>
      <c r="AJ42" s="127">
        <v>10.083333333333334</v>
      </c>
      <c r="AK42" s="127">
        <v>10.083333333333334</v>
      </c>
      <c r="AL42" s="127">
        <v>0</v>
      </c>
      <c r="AM42" s="127">
        <v>92.863089819999999</v>
      </c>
      <c r="AN42" s="127">
        <v>409.25129032258099</v>
      </c>
      <c r="AO42" s="127">
        <v>1.26</v>
      </c>
      <c r="AP42" s="127">
        <v>17.6666666666667</v>
      </c>
      <c r="AQ42" s="127">
        <v>161.24665783333299</v>
      </c>
      <c r="AR42" s="127">
        <v>90.62287343942964</v>
      </c>
      <c r="AS42" s="127">
        <v>5.9553571428571397</v>
      </c>
      <c r="AT42" s="127">
        <v>5.166666666666667</v>
      </c>
      <c r="AU42" s="127">
        <v>52.835000000000001</v>
      </c>
      <c r="AV42" s="127">
        <v>52.835000000000001</v>
      </c>
      <c r="AW42" s="127">
        <v>70.097610785409046</v>
      </c>
      <c r="AX42" s="127">
        <v>81.203624004808887</v>
      </c>
      <c r="AY42" s="127">
        <v>81.560561119841594</v>
      </c>
      <c r="AZ42" s="127">
        <v>582943.06717615807</v>
      </c>
      <c r="BA42" s="127">
        <v>585505.44070508901</v>
      </c>
      <c r="BB42" s="127">
        <v>40.310935933333333</v>
      </c>
      <c r="BC42" s="127">
        <v>40.349894306334498</v>
      </c>
      <c r="BD42" s="127">
        <v>289383.39786814596</v>
      </c>
      <c r="BE42" s="127">
        <v>289663.07151231199</v>
      </c>
      <c r="BF42" s="127">
        <v>83.18564184277723</v>
      </c>
      <c r="BG42" s="127">
        <v>83.818938019146103</v>
      </c>
      <c r="BH42" s="127">
        <v>556038.1321023585</v>
      </c>
      <c r="BI42" s="127">
        <v>560271.27637041197</v>
      </c>
      <c r="BJ42" s="127">
        <v>41.29484515</v>
      </c>
      <c r="BK42" s="127">
        <v>41.4456255010654</v>
      </c>
      <c r="BL42" s="127">
        <v>276027.30536190263</v>
      </c>
      <c r="BM42" s="127">
        <v>277035.16709016397</v>
      </c>
      <c r="BN42" s="127">
        <v>78.100259791940076</v>
      </c>
      <c r="BO42" s="127">
        <v>78.7008811782446</v>
      </c>
      <c r="BP42" s="127">
        <v>334081.79883401288</v>
      </c>
      <c r="BQ42" s="127">
        <v>336651.01785705902</v>
      </c>
      <c r="BR42" s="127">
        <v>38.770370256666666</v>
      </c>
      <c r="BS42" s="127">
        <v>38.884934332401599</v>
      </c>
      <c r="BT42" s="127">
        <v>165844.19912703801</v>
      </c>
      <c r="BU42" s="127">
        <v>166334.258604445</v>
      </c>
      <c r="BV42" s="127">
        <v>72.721009501772997</v>
      </c>
      <c r="BW42" s="127">
        <v>72.823903270574903</v>
      </c>
      <c r="BX42" s="127">
        <v>752448.52142149571</v>
      </c>
      <c r="BY42" s="127">
        <v>753513.16924014804</v>
      </c>
      <c r="BZ42" s="127">
        <v>36.100013896666667</v>
      </c>
      <c r="CA42" s="127">
        <v>35.9642954308623</v>
      </c>
      <c r="CB42" s="127">
        <v>373528.94666815666</v>
      </c>
      <c r="CC42" s="127">
        <v>372124.65979640599</v>
      </c>
      <c r="CD42" s="127">
        <v>78.486228442583894</v>
      </c>
      <c r="CE42" s="127">
        <v>79.334867320723603</v>
      </c>
      <c r="CF42" s="127">
        <v>314067.17773216456</v>
      </c>
      <c r="CG42" s="127">
        <v>317463.05523378903</v>
      </c>
      <c r="CH42" s="127">
        <v>38.961972019999997</v>
      </c>
      <c r="CI42" s="127">
        <v>39.190530439609802</v>
      </c>
      <c r="CJ42" s="127">
        <v>155908.58210434491</v>
      </c>
      <c r="CK42" s="127">
        <v>156823.17182536601</v>
      </c>
      <c r="CL42" s="162">
        <v>5367.2688390000003</v>
      </c>
      <c r="CM42" s="162">
        <v>5366.2167904273601</v>
      </c>
      <c r="CN42" s="162">
        <v>166.19719319999999</v>
      </c>
      <c r="CO42" s="162">
        <v>170.76927743373199</v>
      </c>
      <c r="CP42" s="162">
        <v>45.834192999999999</v>
      </c>
      <c r="CQ42" s="162">
        <v>45.591236284860301</v>
      </c>
      <c r="CR42" s="162">
        <v>43.195214999999997</v>
      </c>
      <c r="CS42" s="162">
        <v>42.948007560686499</v>
      </c>
      <c r="CT42" s="162">
        <v>5097.3346060000003</v>
      </c>
      <c r="CU42" s="162">
        <v>5091.2434780082303</v>
      </c>
      <c r="CV42" s="162">
        <v>45.884532620000002</v>
      </c>
      <c r="CW42" s="162">
        <v>45.654679287712199</v>
      </c>
      <c r="CX42" s="162">
        <v>9919.3615740000005</v>
      </c>
      <c r="CY42" s="162">
        <v>5858.0095419999998</v>
      </c>
      <c r="CZ42" s="162">
        <v>5854.4013639183904</v>
      </c>
      <c r="DA42" s="162">
        <v>8.3772602270000007</v>
      </c>
      <c r="DB42" s="162">
        <v>8.3422493617149005</v>
      </c>
      <c r="DC42" s="162">
        <v>1.4231227530265205</v>
      </c>
      <c r="DD42" s="162">
        <v>1.56518817932359</v>
      </c>
    </row>
    <row r="43" spans="1:108">
      <c r="A43" t="s">
        <v>47</v>
      </c>
      <c r="B43" s="127">
        <v>12627185.84</v>
      </c>
      <c r="C43" s="127">
        <v>12695766.1830897</v>
      </c>
      <c r="D43" s="127">
        <v>6993914.8150000004</v>
      </c>
      <c r="E43" s="127">
        <v>9275686.4749999996</v>
      </c>
      <c r="F43" s="127">
        <v>9117933.2381180208</v>
      </c>
      <c r="G43" s="127">
        <v>2594170.281</v>
      </c>
      <c r="H43" s="127">
        <v>2625827.3397720102</v>
      </c>
      <c r="I43" s="127">
        <v>1894118.727</v>
      </c>
      <c r="J43" s="127">
        <v>1952623.6549231799</v>
      </c>
      <c r="K43" s="127">
        <v>1569107.7182123577</v>
      </c>
      <c r="L43" s="127">
        <v>1652247.2624320299</v>
      </c>
      <c r="M43" s="127">
        <v>7952694.0566215683</v>
      </c>
      <c r="N43" s="127">
        <v>8464424.5500516295</v>
      </c>
      <c r="O43" s="127">
        <v>1335363.6820805499</v>
      </c>
      <c r="P43" s="127">
        <v>1655883.7899221899</v>
      </c>
      <c r="Q43" s="127">
        <v>6592354.8188859625</v>
      </c>
      <c r="R43" s="127">
        <v>6832811.5106624104</v>
      </c>
      <c r="S43" s="127">
        <v>275266.93977357016</v>
      </c>
      <c r="T43" s="127">
        <v>304503.39391160198</v>
      </c>
      <c r="U43" s="127">
        <v>6384766.0479794396</v>
      </c>
      <c r="V43" s="127">
        <v>6574713.8668268304</v>
      </c>
      <c r="W43" s="127">
        <v>2251496.0729999999</v>
      </c>
      <c r="X43" s="127">
        <v>2232711.5673697498</v>
      </c>
      <c r="Y43" s="127">
        <v>132919.03011640397</v>
      </c>
      <c r="Z43" s="127">
        <v>1240437.4993822007</v>
      </c>
      <c r="AA43" s="127">
        <v>139.7954279812883</v>
      </c>
      <c r="AB43" s="127">
        <v>50.421743121746687</v>
      </c>
      <c r="AC43" s="127">
        <v>50.556720779429199</v>
      </c>
      <c r="AD43" s="127">
        <v>55.681544499313596</v>
      </c>
      <c r="AE43" s="127">
        <v>55.659939060715203</v>
      </c>
      <c r="AF43" s="127">
        <v>95.239013279999995</v>
      </c>
      <c r="AG43" s="127">
        <v>95.706935553676104</v>
      </c>
      <c r="AH43" s="127">
        <v>40.495060293333331</v>
      </c>
      <c r="AI43" s="127">
        <v>40.365393186935997</v>
      </c>
      <c r="AJ43" s="127">
        <v>9.8333333333333339</v>
      </c>
      <c r="AK43" s="127">
        <v>9.8333333333333339</v>
      </c>
      <c r="AL43" s="127">
        <v>0</v>
      </c>
      <c r="AM43" s="127">
        <v>93.393406510000005</v>
      </c>
      <c r="AN43" s="127">
        <v>409.39123076923102</v>
      </c>
      <c r="AO43" s="127">
        <v>1.3333333333333299</v>
      </c>
      <c r="AP43" s="127">
        <v>18.399999999999999</v>
      </c>
      <c r="AQ43" s="127">
        <v>164.66403913333301</v>
      </c>
      <c r="AR43" s="127">
        <v>91.452547249627756</v>
      </c>
      <c r="AS43" s="127">
        <v>6.2890626562499996</v>
      </c>
      <c r="AT43" s="127">
        <v>5.81</v>
      </c>
      <c r="AU43" s="127">
        <v>73.665000000000006</v>
      </c>
      <c r="AV43" s="127">
        <v>73.665000000000006</v>
      </c>
      <c r="AW43" s="127">
        <v>73.32391135428864</v>
      </c>
      <c r="AX43" s="127">
        <v>82.375918195403756</v>
      </c>
      <c r="AY43" s="127">
        <v>81.644414494297195</v>
      </c>
      <c r="AZ43" s="127">
        <v>591358.71092941822</v>
      </c>
      <c r="BA43" s="127">
        <v>586107.40575165604</v>
      </c>
      <c r="BB43" s="127">
        <v>41.535373866666667</v>
      </c>
      <c r="BC43" s="127">
        <v>41.236862683234101</v>
      </c>
      <c r="BD43" s="127">
        <v>298173.37015290384</v>
      </c>
      <c r="BE43" s="127">
        <v>296030.42361563898</v>
      </c>
      <c r="BF43" s="127">
        <v>85.129573042244033</v>
      </c>
      <c r="BG43" s="127">
        <v>84.146657410044497</v>
      </c>
      <c r="BH43" s="127">
        <v>569031.95951226109</v>
      </c>
      <c r="BI43" s="127">
        <v>562461.85245974001</v>
      </c>
      <c r="BJ43" s="127">
        <v>42.923814640000003</v>
      </c>
      <c r="BK43" s="127">
        <v>42.520196761197198</v>
      </c>
      <c r="BL43" s="127">
        <v>286915.83290591388</v>
      </c>
      <c r="BM43" s="127">
        <v>284217.92823849799</v>
      </c>
      <c r="BN43" s="127">
        <v>80.131030534009483</v>
      </c>
      <c r="BO43" s="127">
        <v>79.228200836322401</v>
      </c>
      <c r="BP43" s="127">
        <v>342768.62707680505</v>
      </c>
      <c r="BQ43" s="127">
        <v>338906.681287807</v>
      </c>
      <c r="BR43" s="127">
        <v>40.403462376666667</v>
      </c>
      <c r="BS43" s="127">
        <v>40.058005246411902</v>
      </c>
      <c r="BT43" s="127">
        <v>172829.91664660451</v>
      </c>
      <c r="BU43" s="127">
        <v>171352.18866248601</v>
      </c>
      <c r="BV43" s="127">
        <v>71.54680094966335</v>
      </c>
      <c r="BW43" s="127">
        <v>71.368154663325001</v>
      </c>
      <c r="BX43" s="127">
        <v>740298.91713342746</v>
      </c>
      <c r="BY43" s="127">
        <v>738450.45360179199</v>
      </c>
      <c r="BZ43" s="127">
        <v>36.07514418666667</v>
      </c>
      <c r="CA43" s="127">
        <v>36.045145306303198</v>
      </c>
      <c r="CB43" s="127">
        <v>373271.6183300892</v>
      </c>
      <c r="CC43" s="127">
        <v>372961.21816724801</v>
      </c>
      <c r="CD43" s="127">
        <v>81.407817326390358</v>
      </c>
      <c r="CE43" s="127">
        <v>80.364196440380894</v>
      </c>
      <c r="CF43" s="127">
        <v>325758.08444839192</v>
      </c>
      <c r="CG43" s="127">
        <v>321581.97517643002</v>
      </c>
      <c r="CH43" s="127">
        <v>41.047240533333337</v>
      </c>
      <c r="CI43" s="127">
        <v>40.634660118699401</v>
      </c>
      <c r="CJ43" s="127">
        <v>164252.90453889081</v>
      </c>
      <c r="CK43" s="127">
        <v>162601.94017270501</v>
      </c>
      <c r="CL43" s="162">
        <v>5395.9260729999996</v>
      </c>
      <c r="CM43" s="162">
        <v>5393.7601216611702</v>
      </c>
      <c r="CN43" s="162">
        <v>172.91816009999999</v>
      </c>
      <c r="CO43" s="162">
        <v>173.73420528518801</v>
      </c>
      <c r="CP43" s="162">
        <v>45.336004000000003</v>
      </c>
      <c r="CQ43" s="162">
        <v>45.457723861881298</v>
      </c>
      <c r="CR43" s="162">
        <v>43.048457999999997</v>
      </c>
      <c r="CS43" s="162">
        <v>43.292130639837602</v>
      </c>
      <c r="CT43" s="162">
        <v>5116.2566120000001</v>
      </c>
      <c r="CU43" s="162">
        <v>5113.9689224393796</v>
      </c>
      <c r="CV43" s="162">
        <v>45.426933900000002</v>
      </c>
      <c r="CW43" s="162">
        <v>45.504606688850899</v>
      </c>
      <c r="CX43" s="162">
        <v>9961.4415740000004</v>
      </c>
      <c r="CY43" s="162">
        <v>5855.7050870000003</v>
      </c>
      <c r="CZ43" s="162">
        <v>5854.4693522288599</v>
      </c>
      <c r="DA43" s="162">
        <v>7.8518130189999997</v>
      </c>
      <c r="DB43" s="162">
        <v>7.7641950840385698</v>
      </c>
      <c r="DC43" s="162">
        <v>2.1045003377461473</v>
      </c>
      <c r="DD43" s="162">
        <v>1.7469607112683301</v>
      </c>
    </row>
    <row r="44" spans="1:108">
      <c r="A44" t="s">
        <v>48</v>
      </c>
      <c r="B44" s="127">
        <v>13225805.34</v>
      </c>
      <c r="C44" s="127">
        <v>13029774.795050699</v>
      </c>
      <c r="D44" s="127">
        <v>7052649.5149999997</v>
      </c>
      <c r="E44" s="127">
        <v>9531878.2750000004</v>
      </c>
      <c r="F44" s="127">
        <v>9357351.7972257398</v>
      </c>
      <c r="G44" s="127">
        <v>2898557.699</v>
      </c>
      <c r="H44" s="127">
        <v>2852064.0679506799</v>
      </c>
      <c r="I44" s="127">
        <v>2133066.2110000001</v>
      </c>
      <c r="J44" s="127">
        <v>2141569.8026934001</v>
      </c>
      <c r="K44" s="127">
        <v>1835468.5955132609</v>
      </c>
      <c r="L44" s="127">
        <v>1836472.9328449301</v>
      </c>
      <c r="M44" s="127">
        <v>8662946.6039976608</v>
      </c>
      <c r="N44" s="127">
        <v>8591657.6339705996</v>
      </c>
      <c r="O44" s="127">
        <v>1727706.2785998103</v>
      </c>
      <c r="P44" s="127">
        <v>1663324.9296251901</v>
      </c>
      <c r="Q44" s="127">
        <v>6973784.2053695293</v>
      </c>
      <c r="R44" s="127">
        <v>6956432.8718587002</v>
      </c>
      <c r="S44" s="127">
        <v>295720.31965346617</v>
      </c>
      <c r="T44" s="127">
        <v>300032.44120662299</v>
      </c>
      <c r="U44" s="127">
        <v>6726202.9270797595</v>
      </c>
      <c r="V44" s="127">
        <v>6695550.63369295</v>
      </c>
      <c r="W44" s="127">
        <v>2288135.128</v>
      </c>
      <c r="X44" s="127">
        <v>2322400.2491408102</v>
      </c>
      <c r="Y44" s="127">
        <v>13768.653682436212</v>
      </c>
      <c r="Z44" s="127">
        <v>1158854.73596536</v>
      </c>
      <c r="AA44" s="127">
        <v>-437.67847167246998</v>
      </c>
      <c r="AB44" s="127">
        <v>51.353959034678475</v>
      </c>
      <c r="AC44" s="127">
        <v>51.508339893501201</v>
      </c>
      <c r="AD44" s="127">
        <v>56.820531170403875</v>
      </c>
      <c r="AE44" s="127">
        <v>56.5789586597257</v>
      </c>
      <c r="AF44" s="127">
        <v>96.913950156666672</v>
      </c>
      <c r="AG44" s="127">
        <v>96.398864930942395</v>
      </c>
      <c r="AH44" s="127">
        <v>41.377572036666663</v>
      </c>
      <c r="AI44" s="127">
        <v>41.232184986017799</v>
      </c>
      <c r="AJ44" s="127">
        <v>9.5833333333333339</v>
      </c>
      <c r="AK44" s="127">
        <v>9.5833333333333339</v>
      </c>
      <c r="AL44" s="127">
        <v>6</v>
      </c>
      <c r="AM44" s="127">
        <v>88.348367249999995</v>
      </c>
      <c r="AN44" s="127">
        <v>381.34049180327901</v>
      </c>
      <c r="AO44" s="127">
        <v>1.3133333333333299</v>
      </c>
      <c r="AP44" s="127">
        <v>19.3333333333333</v>
      </c>
      <c r="AQ44" s="127">
        <v>170.16071460000001</v>
      </c>
      <c r="AR44" s="127">
        <v>91.844174866850523</v>
      </c>
      <c r="AS44" s="127">
        <v>6.1127688524590198</v>
      </c>
      <c r="AT44" s="127">
        <v>6.02</v>
      </c>
      <c r="AU44" s="127">
        <v>106.16499999999999</v>
      </c>
      <c r="AV44" s="127">
        <v>106.16499999999999</v>
      </c>
      <c r="AW44" s="127">
        <v>68.995860257013618</v>
      </c>
      <c r="AX44" s="127">
        <v>83.324775644082735</v>
      </c>
      <c r="AY44" s="127">
        <v>82.986949476617994</v>
      </c>
      <c r="AZ44" s="127">
        <v>598170.35115144972</v>
      </c>
      <c r="BA44" s="127">
        <v>595745.17093712406</v>
      </c>
      <c r="BB44" s="127">
        <v>42.790571149999998</v>
      </c>
      <c r="BC44" s="127">
        <v>42.732198674092203</v>
      </c>
      <c r="BD44" s="127">
        <v>307184.15708790789</v>
      </c>
      <c r="BE44" s="127">
        <v>306765.11384273798</v>
      </c>
      <c r="BF44" s="127">
        <v>85.952358863302109</v>
      </c>
      <c r="BG44" s="127">
        <v>85.581595474703903</v>
      </c>
      <c r="BH44" s="127">
        <v>574531.7102015221</v>
      </c>
      <c r="BI44" s="127">
        <v>572053.414939943</v>
      </c>
      <c r="BJ44" s="127">
        <v>44.139939159999997</v>
      </c>
      <c r="BK44" s="127">
        <v>44.072241262643502</v>
      </c>
      <c r="BL44" s="127">
        <v>295044.77909812733</v>
      </c>
      <c r="BM44" s="127">
        <v>294592.265760832</v>
      </c>
      <c r="BN44" s="127">
        <v>80.927514595844315</v>
      </c>
      <c r="BO44" s="127">
        <v>80.700925937006005</v>
      </c>
      <c r="BP44" s="127">
        <v>346175.66860047303</v>
      </c>
      <c r="BQ44" s="127">
        <v>345206.41258309601</v>
      </c>
      <c r="BR44" s="127">
        <v>41.559482693333329</v>
      </c>
      <c r="BS44" s="127">
        <v>41.540356308146102</v>
      </c>
      <c r="BT44" s="127">
        <v>177774.91104111125</v>
      </c>
      <c r="BU44" s="127">
        <v>177693.09598453299</v>
      </c>
      <c r="BV44" s="127">
        <v>71.789769954129014</v>
      </c>
      <c r="BW44" s="127">
        <v>71.625622520255504</v>
      </c>
      <c r="BX44" s="127">
        <v>742812.93157593859</v>
      </c>
      <c r="BY44" s="127">
        <v>741114.48851612594</v>
      </c>
      <c r="BZ44" s="127">
        <v>36.866889053333331</v>
      </c>
      <c r="CA44" s="127">
        <v>36.894064840801597</v>
      </c>
      <c r="CB44" s="127">
        <v>381463.84858580178</v>
      </c>
      <c r="CC44" s="127">
        <v>381745.03804225498</v>
      </c>
      <c r="CD44" s="127">
        <v>82.101720157924035</v>
      </c>
      <c r="CE44" s="127">
        <v>81.756684213992997</v>
      </c>
      <c r="CF44" s="127">
        <v>328534.77671969356</v>
      </c>
      <c r="CG44" s="127">
        <v>327154.095455362</v>
      </c>
      <c r="CH44" s="127">
        <v>42.162483736666665</v>
      </c>
      <c r="CI44" s="127">
        <v>42.079998476084398</v>
      </c>
      <c r="CJ44" s="127">
        <v>168715.61465130383</v>
      </c>
      <c r="CK44" s="127">
        <v>168385.545114799</v>
      </c>
      <c r="CL44" s="162">
        <v>5392.8980680000004</v>
      </c>
      <c r="CM44" s="162">
        <v>5391.2023905183496</v>
      </c>
      <c r="CN44" s="162">
        <v>175.80703919999999</v>
      </c>
      <c r="CO44" s="162">
        <v>174.18571290640401</v>
      </c>
      <c r="CP44" s="162">
        <v>45.418230999999999</v>
      </c>
      <c r="CQ44" s="162">
        <v>45.326426139858597</v>
      </c>
      <c r="CR44" s="162">
        <v>42.239866999999997</v>
      </c>
      <c r="CS44" s="162">
        <v>42.439353683291102</v>
      </c>
      <c r="CT44" s="162">
        <v>5118.143607</v>
      </c>
      <c r="CU44" s="162">
        <v>5120.8588868527404</v>
      </c>
      <c r="CV44" s="162">
        <v>45.486642250000003</v>
      </c>
      <c r="CW44" s="162">
        <v>45.406021011621696</v>
      </c>
      <c r="CX44" s="162">
        <v>10003.38157</v>
      </c>
      <c r="CY44" s="162">
        <v>5842.0922710000004</v>
      </c>
      <c r="CZ44" s="162">
        <v>5844.3224198971502</v>
      </c>
      <c r="DA44" s="162">
        <v>7.6889268890000002</v>
      </c>
      <c r="DB44" s="162">
        <v>7.7549073597383096</v>
      </c>
      <c r="DC44" s="162">
        <v>1.6238474550904036</v>
      </c>
      <c r="DD44" s="162">
        <v>1.6308605204159601</v>
      </c>
    </row>
    <row r="45" spans="1:108">
      <c r="A45" t="s">
        <v>49</v>
      </c>
      <c r="B45" s="127">
        <v>13028176.220000001</v>
      </c>
      <c r="C45" s="127">
        <v>13284166.0386385</v>
      </c>
      <c r="D45" s="127">
        <v>7365677.4639999997</v>
      </c>
      <c r="E45" s="127">
        <v>9222473.9059999995</v>
      </c>
      <c r="F45" s="127">
        <v>9499094.6864932906</v>
      </c>
      <c r="G45" s="127">
        <v>2860072.0090000001</v>
      </c>
      <c r="H45" s="127">
        <v>2839845.3484392799</v>
      </c>
      <c r="I45" s="127">
        <v>2175304.139</v>
      </c>
      <c r="J45" s="127">
        <v>2146765.85662026</v>
      </c>
      <c r="K45" s="127">
        <v>1887214.2608944767</v>
      </c>
      <c r="L45" s="127">
        <v>1844952.28980389</v>
      </c>
      <c r="M45" s="127">
        <v>8626892.1958019305</v>
      </c>
      <c r="N45" s="127">
        <v>8738470.3015838899</v>
      </c>
      <c r="O45" s="127">
        <v>1715274.2503050198</v>
      </c>
      <c r="P45" s="127">
        <v>1676513.4823521201</v>
      </c>
      <c r="Q45" s="127">
        <v>6953161.3671942623</v>
      </c>
      <c r="R45" s="127">
        <v>7091910.3036972303</v>
      </c>
      <c r="S45" s="127">
        <v>333793.13846425008</v>
      </c>
      <c r="T45" s="127">
        <v>339184.98907754401</v>
      </c>
      <c r="U45" s="127">
        <v>6592877.5906455498</v>
      </c>
      <c r="V45" s="127">
        <v>6752428.8668553699</v>
      </c>
      <c r="W45" s="127">
        <v>2396291.2779999999</v>
      </c>
      <c r="X45" s="127">
        <v>2495220.3459361298</v>
      </c>
      <c r="Y45" s="127">
        <v>298617.20627332886</v>
      </c>
      <c r="Z45" s="127">
        <v>851239.56169845373</v>
      </c>
      <c r="AA45" s="127">
        <v>-710.95086542297042</v>
      </c>
      <c r="AB45" s="127">
        <v>52.818346650442692</v>
      </c>
      <c r="AC45" s="127">
        <v>52.754270091802901</v>
      </c>
      <c r="AD45" s="127">
        <v>57.635706888851168</v>
      </c>
      <c r="AE45" s="127">
        <v>57.722585045843303</v>
      </c>
      <c r="AF45" s="127">
        <v>97.30957389999999</v>
      </c>
      <c r="AG45" s="127">
        <v>97.407370550408203</v>
      </c>
      <c r="AH45" s="127">
        <v>42.168426333333336</v>
      </c>
      <c r="AI45" s="127">
        <v>42.246335388421898</v>
      </c>
      <c r="AJ45" s="127">
        <v>9.3333333333333339</v>
      </c>
      <c r="AK45" s="127">
        <v>9.3333333333333339</v>
      </c>
      <c r="AL45" s="127">
        <v>5.79</v>
      </c>
      <c r="AM45" s="127">
        <v>85.722357336666704</v>
      </c>
      <c r="AN45" s="127">
        <v>386.25557377049199</v>
      </c>
      <c r="AO45" s="127">
        <v>1.36666666666667</v>
      </c>
      <c r="AP45" s="127">
        <v>17.8333333333333</v>
      </c>
      <c r="AQ45" s="127">
        <v>167.69649213333301</v>
      </c>
      <c r="AR45" s="127">
        <v>92.335065603125642</v>
      </c>
      <c r="AS45" s="127">
        <v>5.8883057812499997</v>
      </c>
      <c r="AT45" s="127">
        <v>5.7966666666666669</v>
      </c>
      <c r="AU45" s="127">
        <v>103.83500000000001</v>
      </c>
      <c r="AV45" s="127">
        <v>103.83500000000001</v>
      </c>
      <c r="AW45" s="127">
        <v>81.424623581664662</v>
      </c>
      <c r="AX45" s="127">
        <v>82.672590067339186</v>
      </c>
      <c r="AY45" s="127">
        <v>83.357437460926505</v>
      </c>
      <c r="AZ45" s="127">
        <v>593488.45345126314</v>
      </c>
      <c r="BA45" s="127">
        <v>598404.82319521694</v>
      </c>
      <c r="BB45" s="127">
        <v>43.666295206666668</v>
      </c>
      <c r="BC45" s="127">
        <v>43.965553996001702</v>
      </c>
      <c r="BD45" s="127">
        <v>313470.78867423936</v>
      </c>
      <c r="BE45" s="127">
        <v>315619.102110204</v>
      </c>
      <c r="BF45" s="127">
        <v>85.381193543327285</v>
      </c>
      <c r="BG45" s="127">
        <v>86.100474542016698</v>
      </c>
      <c r="BH45" s="127">
        <v>570713.86747524131</v>
      </c>
      <c r="BI45" s="127">
        <v>575521.76044919505</v>
      </c>
      <c r="BJ45" s="127">
        <v>45.096934779999998</v>
      </c>
      <c r="BK45" s="127">
        <v>45.405841724822402</v>
      </c>
      <c r="BL45" s="127">
        <v>301441.62890522106</v>
      </c>
      <c r="BM45" s="127">
        <v>303506.45688236802</v>
      </c>
      <c r="BN45" s="127">
        <v>80.611961853176396</v>
      </c>
      <c r="BO45" s="127">
        <v>81.138784080447394</v>
      </c>
      <c r="BP45" s="127">
        <v>344825.85967309767</v>
      </c>
      <c r="BQ45" s="127">
        <v>347079.39529262402</v>
      </c>
      <c r="BR45" s="127">
        <v>42.577905453333337</v>
      </c>
      <c r="BS45" s="127">
        <v>42.8063777859524</v>
      </c>
      <c r="BT45" s="127">
        <v>182131.31790250578</v>
      </c>
      <c r="BU45" s="127">
        <v>183108.63152603401</v>
      </c>
      <c r="BV45" s="127">
        <v>70.992831370055242</v>
      </c>
      <c r="BW45" s="127">
        <v>71.211487148459497</v>
      </c>
      <c r="BX45" s="127">
        <v>734566.96162367298</v>
      </c>
      <c r="BY45" s="127">
        <v>736829.40569949499</v>
      </c>
      <c r="BZ45" s="127">
        <v>37.49723977</v>
      </c>
      <c r="CA45" s="127">
        <v>37.604552394411201</v>
      </c>
      <c r="CB45" s="127">
        <v>387986.12417001592</v>
      </c>
      <c r="CC45" s="127">
        <v>389096.49414554401</v>
      </c>
      <c r="CD45" s="127">
        <v>81.49739408078554</v>
      </c>
      <c r="CE45" s="127">
        <v>82.064490785996298</v>
      </c>
      <c r="CF45" s="127">
        <v>326116.53100648947</v>
      </c>
      <c r="CG45" s="127">
        <v>328385.801236581</v>
      </c>
      <c r="CH45" s="127">
        <v>43.045576116666666</v>
      </c>
      <c r="CI45" s="127">
        <v>43.2975928546186</v>
      </c>
      <c r="CJ45" s="127">
        <v>172249.35983140604</v>
      </c>
      <c r="CK45" s="127">
        <v>173257.819368408</v>
      </c>
      <c r="CL45" s="162">
        <v>5420.4199010000002</v>
      </c>
      <c r="CM45" s="162">
        <v>5424.1700905280804</v>
      </c>
      <c r="CN45" s="162">
        <v>178.29717740000001</v>
      </c>
      <c r="CO45" s="162">
        <v>174.346141880223</v>
      </c>
      <c r="CP45" s="162">
        <v>44.838267999999999</v>
      </c>
      <c r="CQ45" s="162">
        <v>45.073203480232301</v>
      </c>
      <c r="CR45" s="162">
        <v>42.918373000000003</v>
      </c>
      <c r="CS45" s="162">
        <v>42.761524803232902</v>
      </c>
      <c r="CT45" s="162">
        <v>5140.9956860000002</v>
      </c>
      <c r="CU45" s="162">
        <v>5146.7211951134695</v>
      </c>
      <c r="CV45" s="162">
        <v>44.892280149999998</v>
      </c>
      <c r="CW45" s="162">
        <v>45.146908924735598</v>
      </c>
      <c r="CX45" s="162">
        <v>10046.771570000001</v>
      </c>
      <c r="CY45" s="162">
        <v>5846.2587020000001</v>
      </c>
      <c r="CZ45" s="162">
        <v>5849.0384396028903</v>
      </c>
      <c r="DA45" s="162">
        <v>7.2839540989999998</v>
      </c>
      <c r="DB45" s="162">
        <v>7.3403953992405802</v>
      </c>
      <c r="DC45" s="162">
        <v>1.4715964126579177</v>
      </c>
      <c r="DD45" s="162">
        <v>1.66875777316262</v>
      </c>
    </row>
    <row r="46" spans="1:108">
      <c r="A46" t="s">
        <v>50</v>
      </c>
      <c r="B46" s="127">
        <v>13612762.949999999</v>
      </c>
      <c r="C46" s="127">
        <v>13463126.1390446</v>
      </c>
      <c r="D46" s="127">
        <v>7927085.7929999996</v>
      </c>
      <c r="E46" s="127">
        <v>9517791.6659999993</v>
      </c>
      <c r="F46" s="127">
        <v>9543056.8029176891</v>
      </c>
      <c r="G46" s="127">
        <v>2873397.2889999999</v>
      </c>
      <c r="H46" s="127">
        <v>2902988.6215443099</v>
      </c>
      <c r="I46" s="127">
        <v>2237469.0240000002</v>
      </c>
      <c r="J46" s="127">
        <v>2197348.3971033199</v>
      </c>
      <c r="K46" s="127">
        <v>1931456.7419497753</v>
      </c>
      <c r="L46" s="127">
        <v>1887752.68318721</v>
      </c>
      <c r="M46" s="127">
        <v>9577301.6750003994</v>
      </c>
      <c r="N46" s="127">
        <v>8997999.4319283701</v>
      </c>
      <c r="O46" s="127">
        <v>1921294.7269315501</v>
      </c>
      <c r="P46" s="127">
        <v>1695242.3756785099</v>
      </c>
      <c r="Q46" s="127">
        <v>7712881.0098474966</v>
      </c>
      <c r="R46" s="127">
        <v>7333853.4722086601</v>
      </c>
      <c r="S46" s="127">
        <v>427042.73403616186</v>
      </c>
      <c r="T46" s="127">
        <v>380374.532204477</v>
      </c>
      <c r="U46" s="127">
        <v>7284940.3703525802</v>
      </c>
      <c r="V46" s="127">
        <v>6949109.7185103102</v>
      </c>
      <c r="W46" s="127">
        <v>2747951.537</v>
      </c>
      <c r="X46" s="127">
        <v>2619241.1933689099</v>
      </c>
      <c r="Y46" s="127">
        <v>101432.70368386553</v>
      </c>
      <c r="Z46" s="127">
        <v>1288929.0125495235</v>
      </c>
      <c r="AA46" s="127">
        <v>-336.26609088584763</v>
      </c>
      <c r="AB46" s="127">
        <v>53.803962820252735</v>
      </c>
      <c r="AC46" s="127">
        <v>53.623920981765202</v>
      </c>
      <c r="AD46" s="127">
        <v>58.6134051714373</v>
      </c>
      <c r="AE46" s="127">
        <v>58.791314944736698</v>
      </c>
      <c r="AF46" s="127">
        <v>97.931841726666676</v>
      </c>
      <c r="AG46" s="127">
        <v>97.895234042119995</v>
      </c>
      <c r="AH46" s="127">
        <v>43.087656000000003</v>
      </c>
      <c r="AI46" s="127">
        <v>43.281546765737403</v>
      </c>
      <c r="AJ46" s="127">
        <v>9.0833333333333339</v>
      </c>
      <c r="AK46" s="127">
        <v>9.0833333333333339</v>
      </c>
      <c r="AL46" s="127">
        <v>6.52</v>
      </c>
      <c r="AM46" s="127">
        <v>88.081120276666695</v>
      </c>
      <c r="AN46" s="127">
        <v>409.31409836065598</v>
      </c>
      <c r="AO46" s="127">
        <v>1.32</v>
      </c>
      <c r="AP46" s="127">
        <v>18.133333333333301</v>
      </c>
      <c r="AQ46" s="127">
        <v>165.77642393333301</v>
      </c>
      <c r="AR46" s="127">
        <v>92.990751425916542</v>
      </c>
      <c r="AS46" s="127">
        <v>5.8645834920634901</v>
      </c>
      <c r="AT46" s="127">
        <v>5.7199999999999989</v>
      </c>
      <c r="AU46" s="127">
        <v>87</v>
      </c>
      <c r="AV46" s="127">
        <v>87</v>
      </c>
      <c r="AW46" s="127">
        <v>78.790451495229092</v>
      </c>
      <c r="AX46" s="127">
        <v>84.118706846682912</v>
      </c>
      <c r="AY46" s="127">
        <v>84.361662737306901</v>
      </c>
      <c r="AZ46" s="127">
        <v>603869.80971678661</v>
      </c>
      <c r="BA46" s="127">
        <v>605613.93694990699</v>
      </c>
      <c r="BB46" s="127">
        <v>45.259197756666666</v>
      </c>
      <c r="BC46" s="127">
        <v>45.302133896834</v>
      </c>
      <c r="BD46" s="127">
        <v>324905.88790275081</v>
      </c>
      <c r="BE46" s="127">
        <v>325214.11706788698</v>
      </c>
      <c r="BF46" s="127">
        <v>86.866459526051557</v>
      </c>
      <c r="BG46" s="127">
        <v>87.308251919375095</v>
      </c>
      <c r="BH46" s="127">
        <v>580641.83706727833</v>
      </c>
      <c r="BI46" s="127">
        <v>583594.91180099302</v>
      </c>
      <c r="BJ46" s="127">
        <v>46.737597586666666</v>
      </c>
      <c r="BK46" s="127">
        <v>46.868925428267602</v>
      </c>
      <c r="BL46" s="127">
        <v>312408.31813451089</v>
      </c>
      <c r="BM46" s="127">
        <v>313286.15337299003</v>
      </c>
      <c r="BN46" s="127">
        <v>81.769181123289869</v>
      </c>
      <c r="BO46" s="127">
        <v>82.244729522958195</v>
      </c>
      <c r="BP46" s="127">
        <v>349775.98271282646</v>
      </c>
      <c r="BQ46" s="127">
        <v>351810.18932404101</v>
      </c>
      <c r="BR46" s="127">
        <v>43.995059810000001</v>
      </c>
      <c r="BS46" s="127">
        <v>44.1300952574097</v>
      </c>
      <c r="BT46" s="127">
        <v>188193.33969298279</v>
      </c>
      <c r="BU46" s="127">
        <v>188770.967543529</v>
      </c>
      <c r="BV46" s="127">
        <v>70.943144158702637</v>
      </c>
      <c r="BW46" s="127">
        <v>70.994804821206699</v>
      </c>
      <c r="BX46" s="127">
        <v>734052.84515345388</v>
      </c>
      <c r="BY46" s="127">
        <v>734587.38103722804</v>
      </c>
      <c r="BZ46" s="127">
        <v>38.170222906666666</v>
      </c>
      <c r="CA46" s="127">
        <v>38.064155753119003</v>
      </c>
      <c r="CB46" s="127">
        <v>394949.51988737169</v>
      </c>
      <c r="CC46" s="127">
        <v>393852.03687053698</v>
      </c>
      <c r="CD46" s="127">
        <v>82.647088471697174</v>
      </c>
      <c r="CE46" s="127">
        <v>83.286812708255098</v>
      </c>
      <c r="CF46" s="127">
        <v>330717.09953644843</v>
      </c>
      <c r="CG46" s="127">
        <v>333276.99302938499</v>
      </c>
      <c r="CH46" s="127">
        <v>44.467408753333331</v>
      </c>
      <c r="CI46" s="127">
        <v>44.6964279990191</v>
      </c>
      <c r="CJ46" s="127">
        <v>177938.90527480893</v>
      </c>
      <c r="CK46" s="127">
        <v>178855.33901864401</v>
      </c>
      <c r="CL46" s="162">
        <v>5413.2224130000004</v>
      </c>
      <c r="CM46" s="162">
        <v>5412.3692629377101</v>
      </c>
      <c r="CN46" s="162">
        <v>170.41254609999999</v>
      </c>
      <c r="CO46" s="162">
        <v>175.38358062338401</v>
      </c>
      <c r="CP46" s="162">
        <v>45.381346000000001</v>
      </c>
      <c r="CQ46" s="162">
        <v>45.127355442742797</v>
      </c>
      <c r="CR46" s="162">
        <v>43.061965999999998</v>
      </c>
      <c r="CS46" s="162">
        <v>42.738882739785602</v>
      </c>
      <c r="CT46" s="162">
        <v>5144.2275390000004</v>
      </c>
      <c r="CU46" s="162">
        <v>5137.3948121342601</v>
      </c>
      <c r="CV46" s="162">
        <v>45.427606859999997</v>
      </c>
      <c r="CW46" s="162">
        <v>45.187629004479199</v>
      </c>
      <c r="CX46" s="162">
        <v>10091.441570000001</v>
      </c>
      <c r="CY46" s="162">
        <v>5837.9622820000004</v>
      </c>
      <c r="CZ46" s="162">
        <v>5833.1392349724701</v>
      </c>
      <c r="DA46" s="162">
        <v>7.2754815519999996</v>
      </c>
      <c r="DB46" s="162">
        <v>7.24696530168994</v>
      </c>
      <c r="DC46" s="162">
        <v>1.6421254889270056</v>
      </c>
      <c r="DD46" s="162">
        <v>1.7829638553059299</v>
      </c>
    </row>
    <row r="47" spans="1:108">
      <c r="A47" t="s">
        <v>51</v>
      </c>
      <c r="B47" s="127">
        <v>13632259.01</v>
      </c>
      <c r="C47" s="127">
        <v>13742650.325006699</v>
      </c>
      <c r="D47" s="127">
        <v>7840979.3739999998</v>
      </c>
      <c r="E47" s="127">
        <v>9872242.6530000009</v>
      </c>
      <c r="F47" s="127">
        <v>9764521.1115410104</v>
      </c>
      <c r="G47" s="127">
        <v>2967690.9389999998</v>
      </c>
      <c r="H47" s="127">
        <v>3009777.3888841802</v>
      </c>
      <c r="I47" s="127">
        <v>2233159.4440000001</v>
      </c>
      <c r="J47" s="127">
        <v>2305193.48260521</v>
      </c>
      <c r="K47" s="127">
        <v>1849972.5859999999</v>
      </c>
      <c r="L47" s="127">
        <v>1941219.2522849001</v>
      </c>
      <c r="M47" s="127">
        <v>8741113.7219403051</v>
      </c>
      <c r="N47" s="127">
        <v>9293510.3115496002</v>
      </c>
      <c r="O47" s="127">
        <v>1371475.665</v>
      </c>
      <c r="P47" s="127">
        <v>1706746.84549621</v>
      </c>
      <c r="Q47" s="127">
        <v>7342186.4574383711</v>
      </c>
      <c r="R47" s="127">
        <v>7601163.5126537802</v>
      </c>
      <c r="S47" s="127">
        <v>369917.76850000012</v>
      </c>
      <c r="T47" s="127">
        <v>410214.77814317</v>
      </c>
      <c r="U47" s="127">
        <v>6972268.6885000002</v>
      </c>
      <c r="V47" s="127">
        <v>7176854.86625579</v>
      </c>
      <c r="W47" s="127">
        <v>2627411.8767162664</v>
      </c>
      <c r="X47" s="127">
        <v>2615417.4137742701</v>
      </c>
      <c r="Y47" s="127">
        <v>81653.617812500001</v>
      </c>
      <c r="Z47" s="127">
        <v>1102341.1467804001</v>
      </c>
      <c r="AA47" s="127">
        <v>-150.5</v>
      </c>
      <c r="AB47" s="127">
        <v>54.385567903738171</v>
      </c>
      <c r="AC47" s="127">
        <v>54.479792916008002</v>
      </c>
      <c r="AD47" s="127">
        <v>59.910684587442233</v>
      </c>
      <c r="AE47" s="127">
        <v>59.881322164327401</v>
      </c>
      <c r="AF47" s="127">
        <v>97.700450583333335</v>
      </c>
      <c r="AG47" s="127">
        <v>98.096906232130493</v>
      </c>
      <c r="AH47" s="127">
        <v>44.516939999999998</v>
      </c>
      <c r="AI47" s="127">
        <v>44.391753326661998</v>
      </c>
      <c r="AJ47" s="127">
        <v>8.5833333333333321</v>
      </c>
      <c r="AK47" s="127">
        <v>8.5833333333333321</v>
      </c>
      <c r="AL47" s="127">
        <v>6.7</v>
      </c>
      <c r="AM47" s="127">
        <v>86.888832716666698</v>
      </c>
      <c r="AN47" s="127">
        <v>410.31968749999999</v>
      </c>
      <c r="AO47" s="127">
        <v>1.1666666666666701</v>
      </c>
      <c r="AP47" s="127">
        <v>19.766666666666701</v>
      </c>
      <c r="AQ47" s="127">
        <v>164.87727886666701</v>
      </c>
      <c r="AR47" s="127">
        <v>93.858717874203663</v>
      </c>
      <c r="AS47" s="127">
        <v>5.4061893750000003</v>
      </c>
      <c r="AT47" s="127">
        <v>5.3633333333333333</v>
      </c>
      <c r="AU47" s="127">
        <v>90.000000000000014</v>
      </c>
      <c r="AV47" s="127">
        <v>90.000000000000014</v>
      </c>
      <c r="AW47" s="127">
        <v>67.671994742639001</v>
      </c>
      <c r="AX47" s="127">
        <v>85.584444349375588</v>
      </c>
      <c r="AY47" s="127">
        <v>85.061415185252699</v>
      </c>
      <c r="AZ47" s="127">
        <v>614392.01886651851</v>
      </c>
      <c r="BA47" s="127">
        <v>610637.30682195001</v>
      </c>
      <c r="BB47" s="127">
        <v>46.545586096666668</v>
      </c>
      <c r="BC47" s="127">
        <v>46.2920175013573</v>
      </c>
      <c r="BD47" s="127">
        <v>334140.58861579827</v>
      </c>
      <c r="BE47" s="127">
        <v>332320.27509518003</v>
      </c>
      <c r="BF47" s="127">
        <v>88.614032755837286</v>
      </c>
      <c r="BG47" s="127">
        <v>87.885945541733903</v>
      </c>
      <c r="BH47" s="127">
        <v>592323.14808293071</v>
      </c>
      <c r="BI47" s="127">
        <v>587456.39168659004</v>
      </c>
      <c r="BJ47" s="127">
        <v>48.193244956666668</v>
      </c>
      <c r="BK47" s="127">
        <v>47.848025347828901</v>
      </c>
      <c r="BL47" s="127">
        <v>322138.30791020184</v>
      </c>
      <c r="BM47" s="127">
        <v>319830.75504135102</v>
      </c>
      <c r="BN47" s="127">
        <v>83.786732368633736</v>
      </c>
      <c r="BO47" s="127">
        <v>83.053097643096294</v>
      </c>
      <c r="BP47" s="127">
        <v>358406.2632148363</v>
      </c>
      <c r="BQ47" s="127">
        <v>355268.06611502898</v>
      </c>
      <c r="BR47" s="127">
        <v>45.56789022666667</v>
      </c>
      <c r="BS47" s="127">
        <v>45.243018847907898</v>
      </c>
      <c r="BT47" s="127">
        <v>194921.28165195536</v>
      </c>
      <c r="BU47" s="127">
        <v>193531.61131171801</v>
      </c>
      <c r="BV47" s="127">
        <v>73.115917444096041</v>
      </c>
      <c r="BW47" s="127">
        <v>73.049218979300505</v>
      </c>
      <c r="BX47" s="127">
        <v>756534.65690468554</v>
      </c>
      <c r="BY47" s="127">
        <v>755844.52400478104</v>
      </c>
      <c r="BZ47" s="127">
        <v>39.764506929999996</v>
      </c>
      <c r="CA47" s="127">
        <v>39.768252281863802</v>
      </c>
      <c r="CB47" s="127">
        <v>411445.66954621038</v>
      </c>
      <c r="CC47" s="127">
        <v>411484.422920115</v>
      </c>
      <c r="CD47" s="127">
        <v>84.529475775698955</v>
      </c>
      <c r="CE47" s="127">
        <v>83.687515881083499</v>
      </c>
      <c r="CF47" s="127">
        <v>338249.58109019237</v>
      </c>
      <c r="CG47" s="127">
        <v>334880.42992660298</v>
      </c>
      <c r="CH47" s="127">
        <v>45.971835446666667</v>
      </c>
      <c r="CI47" s="127">
        <v>45.585177579730797</v>
      </c>
      <c r="CJ47" s="127">
        <v>183958.95560791649</v>
      </c>
      <c r="CK47" s="127">
        <v>182411.72181374501</v>
      </c>
      <c r="CL47" s="162">
        <v>5457.2050129999998</v>
      </c>
      <c r="CM47" s="162">
        <v>5457.0181624569104</v>
      </c>
      <c r="CN47" s="162">
        <v>174.8160231</v>
      </c>
      <c r="CO47" s="162">
        <v>175.271443843062</v>
      </c>
      <c r="CP47" s="162">
        <v>45.183329000000001</v>
      </c>
      <c r="CQ47" s="162">
        <v>45.314770925633297</v>
      </c>
      <c r="CR47" s="162">
        <v>43.572657</v>
      </c>
      <c r="CS47" s="162">
        <v>43.885201977720499</v>
      </c>
      <c r="CT47" s="162">
        <v>5175.2319289999996</v>
      </c>
      <c r="CU47" s="162">
        <v>5174.1640374241897</v>
      </c>
      <c r="CV47" s="162">
        <v>45.29263306</v>
      </c>
      <c r="CW47" s="162">
        <v>45.3820034912738</v>
      </c>
      <c r="CX47" s="162">
        <v>10136.101570000001</v>
      </c>
      <c r="CY47" s="162">
        <v>5875.3142989999997</v>
      </c>
      <c r="CZ47" s="162">
        <v>5875.5311339856898</v>
      </c>
      <c r="DA47" s="162">
        <v>7.1163730909999998</v>
      </c>
      <c r="DB47" s="162">
        <v>7.03932256376038</v>
      </c>
      <c r="DC47" s="162">
        <v>2.2540638099288399</v>
      </c>
      <c r="DD47" s="162">
        <v>1.8650997397170299</v>
      </c>
    </row>
    <row r="48" spans="1:108">
      <c r="A48" t="s">
        <v>52</v>
      </c>
      <c r="B48" s="127">
        <v>14142959.640000001</v>
      </c>
      <c r="C48" s="127">
        <v>13924969.3475412</v>
      </c>
      <c r="D48" s="127">
        <v>8048401.6849999996</v>
      </c>
      <c r="E48" s="127">
        <v>10058295.84</v>
      </c>
      <c r="F48" s="127">
        <v>9877694.5371645596</v>
      </c>
      <c r="G48" s="127">
        <v>3139292.8820000002</v>
      </c>
      <c r="H48" s="127">
        <v>3073944.9482212299</v>
      </c>
      <c r="I48" s="127">
        <v>2397952.5780000002</v>
      </c>
      <c r="J48" s="127">
        <v>2384844.4474504599</v>
      </c>
      <c r="K48" s="127">
        <v>2063398.983</v>
      </c>
      <c r="L48" s="127">
        <v>2046691.2761379001</v>
      </c>
      <c r="M48" s="127">
        <v>9449613.3942821082</v>
      </c>
      <c r="N48" s="127">
        <v>9382889.5476918407</v>
      </c>
      <c r="O48" s="127">
        <v>1796509.6980000003</v>
      </c>
      <c r="P48" s="127">
        <v>1729256.6151286501</v>
      </c>
      <c r="Q48" s="127">
        <v>7695147.6775218928</v>
      </c>
      <c r="R48" s="127">
        <v>7685855.5973975398</v>
      </c>
      <c r="S48" s="127">
        <v>419537.49520000006</v>
      </c>
      <c r="T48" s="127">
        <v>421172.86498153402</v>
      </c>
      <c r="U48" s="127">
        <v>7275610.1818000004</v>
      </c>
      <c r="V48" s="127">
        <v>7264602.7071204903</v>
      </c>
      <c r="W48" s="127">
        <v>2586638.2893599281</v>
      </c>
      <c r="X48" s="127">
        <v>2625270.9774031802</v>
      </c>
      <c r="Y48" s="127">
        <v>149287.47754098353</v>
      </c>
      <c r="Z48" s="127">
        <v>1514069.6158871129</v>
      </c>
      <c r="AA48" s="127">
        <v>-254.1</v>
      </c>
      <c r="AB48" s="127">
        <v>55.673276955316624</v>
      </c>
      <c r="AC48" s="127">
        <v>55.786576828172997</v>
      </c>
      <c r="AD48" s="127">
        <v>61.049409379114628</v>
      </c>
      <c r="AE48" s="127">
        <v>60.820296306241403</v>
      </c>
      <c r="AF48" s="127">
        <v>98.740224689999991</v>
      </c>
      <c r="AG48" s="127">
        <v>98.287471001280593</v>
      </c>
      <c r="AH48" s="127">
        <v>45.525107130000002</v>
      </c>
      <c r="AI48" s="127">
        <v>45.3863720219058</v>
      </c>
      <c r="AJ48" s="127">
        <v>7.9583333333333313</v>
      </c>
      <c r="AK48" s="127">
        <v>7.9583333333333313</v>
      </c>
      <c r="AL48" s="127">
        <v>7.4366666666666701</v>
      </c>
      <c r="AM48" s="127">
        <v>84.186495679999993</v>
      </c>
      <c r="AN48" s="127">
        <v>408.11229508196698</v>
      </c>
      <c r="AO48" s="127">
        <v>1.12666666666667</v>
      </c>
      <c r="AP48" s="127">
        <v>21.733333333333299</v>
      </c>
      <c r="AQ48" s="127">
        <v>164.40529446666699</v>
      </c>
      <c r="AR48" s="127">
        <v>94.792728109349696</v>
      </c>
      <c r="AS48" s="127">
        <v>5.5197240983606504</v>
      </c>
      <c r="AT48" s="127">
        <v>5.2433333333333332</v>
      </c>
      <c r="AU48" s="127">
        <v>77.834999999999994</v>
      </c>
      <c r="AV48" s="127">
        <v>77.834999999999994</v>
      </c>
      <c r="AW48" s="127">
        <v>65.254046226140005</v>
      </c>
      <c r="AX48" s="127">
        <v>86.00990954499072</v>
      </c>
      <c r="AY48" s="127">
        <v>85.736867837008802</v>
      </c>
      <c r="AZ48" s="127">
        <v>617446.34050731012</v>
      </c>
      <c r="BA48" s="127">
        <v>615486.23376715998</v>
      </c>
      <c r="BB48" s="127">
        <v>47.884535149999998</v>
      </c>
      <c r="BC48" s="127">
        <v>47.808458699977997</v>
      </c>
      <c r="BD48" s="127">
        <v>343752.61120110209</v>
      </c>
      <c r="BE48" s="127">
        <v>343206.47499530402</v>
      </c>
      <c r="BF48" s="127">
        <v>88.595132004870663</v>
      </c>
      <c r="BG48" s="127">
        <v>88.331782140485799</v>
      </c>
      <c r="BH48" s="127">
        <v>592196.80971455364</v>
      </c>
      <c r="BI48" s="127">
        <v>590436.49911980599</v>
      </c>
      <c r="BJ48" s="127">
        <v>49.323813209999997</v>
      </c>
      <c r="BK48" s="127">
        <v>49.259787091274802</v>
      </c>
      <c r="BL48" s="127">
        <v>329695.36999293283</v>
      </c>
      <c r="BM48" s="127">
        <v>329267.39994102402</v>
      </c>
      <c r="BN48" s="127">
        <v>83.669030686636518</v>
      </c>
      <c r="BO48" s="127">
        <v>83.522937817826602</v>
      </c>
      <c r="BP48" s="127">
        <v>357902.78230770264</v>
      </c>
      <c r="BQ48" s="127">
        <v>357277.85521398898</v>
      </c>
      <c r="BR48" s="127">
        <v>46.581291180000001</v>
      </c>
      <c r="BS48" s="127">
        <v>46.553758490794102</v>
      </c>
      <c r="BT48" s="127">
        <v>199256.20722495124</v>
      </c>
      <c r="BU48" s="127">
        <v>199138.43334857901</v>
      </c>
      <c r="BV48" s="127">
        <v>73.831684669212407</v>
      </c>
      <c r="BW48" s="127">
        <v>73.665855719208295</v>
      </c>
      <c r="BX48" s="127">
        <v>763940.74207746703</v>
      </c>
      <c r="BY48" s="127">
        <v>762224.900271522</v>
      </c>
      <c r="BZ48" s="127">
        <v>41.104518286666668</v>
      </c>
      <c r="CA48" s="127">
        <v>41.097679597296597</v>
      </c>
      <c r="CB48" s="127">
        <v>425310.84511128924</v>
      </c>
      <c r="CC48" s="127">
        <v>425240.08479331201</v>
      </c>
      <c r="CD48" s="127">
        <v>84.364060698331173</v>
      </c>
      <c r="CE48" s="127">
        <v>84.167380854550601</v>
      </c>
      <c r="CF48" s="127">
        <v>337587.66310108616</v>
      </c>
      <c r="CG48" s="127">
        <v>336800.63734263898</v>
      </c>
      <c r="CH48" s="127">
        <v>46.968237163333335</v>
      </c>
      <c r="CI48" s="127">
        <v>46.899881753796201</v>
      </c>
      <c r="CJ48" s="127">
        <v>187946.11464524892</v>
      </c>
      <c r="CK48" s="127">
        <v>187672.58652443299</v>
      </c>
      <c r="CL48" s="162">
        <v>5516.108964</v>
      </c>
      <c r="CM48" s="162">
        <v>5515.3531371978897</v>
      </c>
      <c r="CN48" s="162">
        <v>177.67421680000001</v>
      </c>
      <c r="CO48" s="162">
        <v>176.15992740259199</v>
      </c>
      <c r="CP48" s="162">
        <v>45.104782999999998</v>
      </c>
      <c r="CQ48" s="162">
        <v>44.935816712861602</v>
      </c>
      <c r="CR48" s="162">
        <v>42.444372999999999</v>
      </c>
      <c r="CS48" s="162">
        <v>42.5861590808275</v>
      </c>
      <c r="CT48" s="162">
        <v>5229.4976969999998</v>
      </c>
      <c r="CU48" s="162">
        <v>5232.0737023592101</v>
      </c>
      <c r="CV48" s="162">
        <v>45.128200360000001</v>
      </c>
      <c r="CW48" s="162">
        <v>44.964705960127702</v>
      </c>
      <c r="CX48" s="162">
        <v>10180.791569999999</v>
      </c>
      <c r="CY48" s="162">
        <v>5883.1383750000005</v>
      </c>
      <c r="CZ48" s="162">
        <v>5885.8738056798702</v>
      </c>
      <c r="DA48" s="162">
        <v>6.2386669850000001</v>
      </c>
      <c r="DB48" s="162">
        <v>6.2727827789137702</v>
      </c>
      <c r="DC48" s="162">
        <v>1.8193237437379388</v>
      </c>
      <c r="DD48" s="162">
        <v>1.84552910678493</v>
      </c>
    </row>
    <row r="49" spans="1:108">
      <c r="A49" t="s">
        <v>53</v>
      </c>
      <c r="B49" s="127">
        <v>13819141.35</v>
      </c>
      <c r="C49" s="127">
        <v>14088600.192273101</v>
      </c>
      <c r="D49" s="127">
        <v>7778034.0020000003</v>
      </c>
      <c r="E49" s="127">
        <v>9681613.7689999994</v>
      </c>
      <c r="F49" s="127">
        <v>9952357.8259970192</v>
      </c>
      <c r="G49" s="127">
        <v>3129578.0720000002</v>
      </c>
      <c r="H49" s="127">
        <v>3137722.3575468399</v>
      </c>
      <c r="I49" s="127">
        <v>2518575.2200000002</v>
      </c>
      <c r="J49" s="127">
        <v>2501671.8649139199</v>
      </c>
      <c r="K49" s="127">
        <v>2185023.6880000001</v>
      </c>
      <c r="L49" s="127">
        <v>2155223.34993141</v>
      </c>
      <c r="M49" s="127">
        <v>9364488.6112962123</v>
      </c>
      <c r="N49" s="127">
        <v>9473097.5723731797</v>
      </c>
      <c r="O49" s="127">
        <v>1795337.5159999998</v>
      </c>
      <c r="P49" s="127">
        <v>1751322.5487885301</v>
      </c>
      <c r="Q49" s="127">
        <v>7614246.4657389699</v>
      </c>
      <c r="R49" s="127">
        <v>7755900.8750358</v>
      </c>
      <c r="S49" s="127">
        <v>399267.67860000004</v>
      </c>
      <c r="T49" s="127">
        <v>405285.32390398398</v>
      </c>
      <c r="U49" s="127">
        <v>7214978.7873999998</v>
      </c>
      <c r="V49" s="127">
        <v>7364591.9178876597</v>
      </c>
      <c r="W49" s="127">
        <v>2502023.3594227317</v>
      </c>
      <c r="X49" s="127">
        <v>2606540.8856756701</v>
      </c>
      <c r="Y49" s="127">
        <v>-263481.87019354821</v>
      </c>
      <c r="Z49" s="127">
        <v>1349825.31802106</v>
      </c>
      <c r="AA49" s="127">
        <v>-1200.3</v>
      </c>
      <c r="AB49" s="127">
        <v>56.393417562360504</v>
      </c>
      <c r="AC49" s="127">
        <v>56.368630991511303</v>
      </c>
      <c r="AD49" s="127">
        <v>61.775317681423502</v>
      </c>
      <c r="AE49" s="127">
        <v>61.8549532489954</v>
      </c>
      <c r="AF49" s="127">
        <v>98.841255489999995</v>
      </c>
      <c r="AG49" s="127">
        <v>98.974748181382793</v>
      </c>
      <c r="AH49" s="127">
        <v>46.279176929999998</v>
      </c>
      <c r="AI49" s="127">
        <v>46.340570917461903</v>
      </c>
      <c r="AJ49" s="127">
        <v>7.3333333333333304</v>
      </c>
      <c r="AK49" s="127">
        <v>7.3333333333333304</v>
      </c>
      <c r="AL49" s="127">
        <v>7.5</v>
      </c>
      <c r="AM49" s="127">
        <v>83.808875599999993</v>
      </c>
      <c r="AN49" s="127">
        <v>411.17645161290301</v>
      </c>
      <c r="AO49" s="127">
        <v>0.89666666666666694</v>
      </c>
      <c r="AP49" s="127">
        <v>22.4</v>
      </c>
      <c r="AQ49" s="127">
        <v>164.55574293333299</v>
      </c>
      <c r="AR49" s="127">
        <v>95.889865608440758</v>
      </c>
      <c r="AS49" s="127">
        <v>5.5965146153846197</v>
      </c>
      <c r="AT49" s="127">
        <v>5.3066666666666675</v>
      </c>
      <c r="AU49" s="127">
        <v>118.16500000000001</v>
      </c>
      <c r="AV49" s="127">
        <v>118.16500000000001</v>
      </c>
      <c r="AW49" s="127">
        <v>64.390841154029999</v>
      </c>
      <c r="AX49" s="127">
        <v>86.438614813090737</v>
      </c>
      <c r="AY49" s="127">
        <v>86.892278832959207</v>
      </c>
      <c r="AZ49" s="127">
        <v>620523.92192025296</v>
      </c>
      <c r="BA49" s="127">
        <v>623780.67675622005</v>
      </c>
      <c r="BB49" s="127">
        <v>48.745688986666664</v>
      </c>
      <c r="BC49" s="127">
        <v>49.010462727568097</v>
      </c>
      <c r="BD49" s="127">
        <v>349934.64636282407</v>
      </c>
      <c r="BE49" s="127">
        <v>351835.399174241</v>
      </c>
      <c r="BF49" s="127">
        <v>89.208163088128757</v>
      </c>
      <c r="BG49" s="127">
        <v>89.661534132139906</v>
      </c>
      <c r="BH49" s="127">
        <v>596294.49593665148</v>
      </c>
      <c r="BI49" s="127">
        <v>599324.965894202</v>
      </c>
      <c r="BJ49" s="127">
        <v>50.307531910000002</v>
      </c>
      <c r="BK49" s="127">
        <v>50.554200391681597</v>
      </c>
      <c r="BL49" s="127">
        <v>336270.84499492869</v>
      </c>
      <c r="BM49" s="127">
        <v>337919.65215399797</v>
      </c>
      <c r="BN49" s="127">
        <v>84.443907808933588</v>
      </c>
      <c r="BO49" s="127">
        <v>84.774225644439994</v>
      </c>
      <c r="BP49" s="127">
        <v>361217.39795151702</v>
      </c>
      <c r="BQ49" s="127">
        <v>362630.36606467102</v>
      </c>
      <c r="BR49" s="127">
        <v>47.620805536666673</v>
      </c>
      <c r="BS49" s="127">
        <v>47.816372929450999</v>
      </c>
      <c r="BT49" s="127">
        <v>203702.83553469242</v>
      </c>
      <c r="BU49" s="127">
        <v>204539.39493337</v>
      </c>
      <c r="BV49" s="127">
        <v>74.223773008697364</v>
      </c>
      <c r="BW49" s="127">
        <v>74.369795369771595</v>
      </c>
      <c r="BX49" s="127">
        <v>767997.702965845</v>
      </c>
      <c r="BY49" s="127">
        <v>769508.60484185501</v>
      </c>
      <c r="BZ49" s="127">
        <v>41.857322243333336</v>
      </c>
      <c r="CA49" s="127">
        <v>41.941700182214703</v>
      </c>
      <c r="CB49" s="127">
        <v>433100.15150286612</v>
      </c>
      <c r="CC49" s="127">
        <v>433973.21495176101</v>
      </c>
      <c r="CD49" s="127">
        <v>85.163401922854447</v>
      </c>
      <c r="CE49" s="127">
        <v>85.5217502953344</v>
      </c>
      <c r="CF49" s="127">
        <v>340786.27319374273</v>
      </c>
      <c r="CG49" s="127">
        <v>342220.22491037397</v>
      </c>
      <c r="CH49" s="127">
        <v>48.026552856666669</v>
      </c>
      <c r="CI49" s="127">
        <v>48.243144603601699</v>
      </c>
      <c r="CJ49" s="127">
        <v>192181.02603735396</v>
      </c>
      <c r="CK49" s="127">
        <v>193047.73042612601</v>
      </c>
      <c r="CL49" s="162">
        <v>5462.7360589999998</v>
      </c>
      <c r="CM49" s="162">
        <v>5462.5422593621697</v>
      </c>
      <c r="CN49" s="162">
        <v>183.92809600000001</v>
      </c>
      <c r="CO49" s="162">
        <v>180.03412542707301</v>
      </c>
      <c r="CP49" s="162">
        <v>44.328034000000002</v>
      </c>
      <c r="CQ49" s="162">
        <v>44.639293012524</v>
      </c>
      <c r="CR49" s="162">
        <v>43.227209999999999</v>
      </c>
      <c r="CS49" s="162">
        <v>43.147564358034202</v>
      </c>
      <c r="CT49" s="162">
        <v>5171.7015799999999</v>
      </c>
      <c r="CU49" s="162">
        <v>5176.9150199669102</v>
      </c>
      <c r="CV49" s="162">
        <v>44.30050876</v>
      </c>
      <c r="CW49" s="162">
        <v>44.631579063684697</v>
      </c>
      <c r="CX49" s="162">
        <v>10224.92157</v>
      </c>
      <c r="CY49" s="162">
        <v>5823.8425939999997</v>
      </c>
      <c r="CZ49" s="162">
        <v>5825.1480775084101</v>
      </c>
      <c r="DA49" s="162">
        <v>6.200485832</v>
      </c>
      <c r="DB49" s="162">
        <v>6.2560508063252396</v>
      </c>
      <c r="DC49" s="162">
        <v>1.6558368770592042</v>
      </c>
      <c r="DD49" s="162">
        <v>1.8844010884912401</v>
      </c>
    </row>
    <row r="50" spans="1:108">
      <c r="A50" t="s">
        <v>54</v>
      </c>
      <c r="B50" s="127">
        <v>14476359.109999999</v>
      </c>
      <c r="C50" s="127">
        <v>14283084.058637099</v>
      </c>
      <c r="D50" s="127">
        <v>8382238.0170000009</v>
      </c>
      <c r="E50" s="127">
        <v>10120981.67</v>
      </c>
      <c r="F50" s="127">
        <v>10090932.395491</v>
      </c>
      <c r="G50" s="127">
        <v>3207869.7990000001</v>
      </c>
      <c r="H50" s="127">
        <v>3214165.9905463299</v>
      </c>
      <c r="I50" s="127">
        <v>2621710.148</v>
      </c>
      <c r="J50" s="127">
        <v>2577379.5071616201</v>
      </c>
      <c r="K50" s="127">
        <v>2263146.2990000001</v>
      </c>
      <c r="L50" s="127">
        <v>2216331.4911045502</v>
      </c>
      <c r="M50" s="127">
        <v>10185061.087481372</v>
      </c>
      <c r="N50" s="127">
        <v>9570730.7457522899</v>
      </c>
      <c r="O50" s="127">
        <v>2002704.3640000001</v>
      </c>
      <c r="P50" s="127">
        <v>1766485.29586419</v>
      </c>
      <c r="Q50" s="127">
        <v>8242839.9173007607</v>
      </c>
      <c r="R50" s="127">
        <v>7837923.0274973297</v>
      </c>
      <c r="S50" s="127">
        <v>455797.36880000011</v>
      </c>
      <c r="T50" s="127">
        <v>409470.88344217202</v>
      </c>
      <c r="U50" s="127">
        <v>7787042.5492000002</v>
      </c>
      <c r="V50" s="127">
        <v>7426286.9468854498</v>
      </c>
      <c r="W50" s="127">
        <v>2831480.787501073</v>
      </c>
      <c r="X50" s="127">
        <v>2689335.0209220699</v>
      </c>
      <c r="Y50" s="127">
        <v>-417390.51838095195</v>
      </c>
      <c r="Z50" s="127">
        <v>1296194.9129624164</v>
      </c>
      <c r="AA50" s="127">
        <v>-1477.8</v>
      </c>
      <c r="AB50" s="127">
        <v>57.281997836814639</v>
      </c>
      <c r="AC50" s="127">
        <v>57.135104874168</v>
      </c>
      <c r="AD50" s="127">
        <v>62.703465372145132</v>
      </c>
      <c r="AE50" s="127">
        <v>62.880897597622898</v>
      </c>
      <c r="AF50" s="127">
        <v>100.10117589333333</v>
      </c>
      <c r="AG50" s="127">
        <v>100.0360428362</v>
      </c>
      <c r="AH50" s="127">
        <v>47.019138023333333</v>
      </c>
      <c r="AI50" s="127">
        <v>47.2152413174245</v>
      </c>
      <c r="AJ50" s="127">
        <v>6.708333333333333</v>
      </c>
      <c r="AK50" s="127">
        <v>6.708333333333333</v>
      </c>
      <c r="AL50" s="127">
        <v>7.5</v>
      </c>
      <c r="AM50" s="127">
        <v>83.76482378</v>
      </c>
      <c r="AN50" s="127">
        <v>419.15095238095199</v>
      </c>
      <c r="AO50" s="127">
        <v>0.97666666666666702</v>
      </c>
      <c r="AP50" s="127">
        <v>24.633333333333301</v>
      </c>
      <c r="AQ50" s="127">
        <v>163.83240319999999</v>
      </c>
      <c r="AR50" s="127">
        <v>96.813646263331151</v>
      </c>
      <c r="AS50" s="127">
        <v>5.5322879687500004</v>
      </c>
      <c r="AT50" s="127">
        <v>5.28</v>
      </c>
      <c r="AU50" s="127">
        <v>113.16500000000001</v>
      </c>
      <c r="AV50" s="127">
        <v>113.16500000000001</v>
      </c>
      <c r="AW50" s="127">
        <v>66.162717755656999</v>
      </c>
      <c r="AX50" s="127">
        <v>87.032385116915975</v>
      </c>
      <c r="AY50" s="127">
        <v>87.300459151991703</v>
      </c>
      <c r="AZ50" s="127">
        <v>624786.46914461709</v>
      </c>
      <c r="BA50" s="127">
        <v>626710.914046822</v>
      </c>
      <c r="BB50" s="127">
        <v>49.853888959999999</v>
      </c>
      <c r="BC50" s="127">
        <v>49.899903469614401</v>
      </c>
      <c r="BD50" s="127">
        <v>357890.17174013011</v>
      </c>
      <c r="BE50" s="127">
        <v>358220.49984656298</v>
      </c>
      <c r="BF50" s="127">
        <v>89.727171090915746</v>
      </c>
      <c r="BG50" s="127">
        <v>90.160376840027197</v>
      </c>
      <c r="BH50" s="127">
        <v>599763.70329050347</v>
      </c>
      <c r="BI50" s="127">
        <v>602659.38228377595</v>
      </c>
      <c r="BJ50" s="127">
        <v>51.397516203333332</v>
      </c>
      <c r="BK50" s="127">
        <v>51.542248791555799</v>
      </c>
      <c r="BL50" s="127">
        <v>343556.63154486561</v>
      </c>
      <c r="BM50" s="127">
        <v>344524.06818714301</v>
      </c>
      <c r="BN50" s="127">
        <v>84.889098552730729</v>
      </c>
      <c r="BO50" s="127">
        <v>85.350132119738305</v>
      </c>
      <c r="BP50" s="127">
        <v>363121.74660423875</v>
      </c>
      <c r="BQ50" s="127">
        <v>365093.86454340402</v>
      </c>
      <c r="BR50" s="127">
        <v>48.626171596666666</v>
      </c>
      <c r="BS50" s="127">
        <v>48.773003204302299</v>
      </c>
      <c r="BT50" s="127">
        <v>208003.39103484357</v>
      </c>
      <c r="BU50" s="127">
        <v>208631.47815963201</v>
      </c>
      <c r="BV50" s="127">
        <v>74.471723125870966</v>
      </c>
      <c r="BW50" s="127">
        <v>74.519555047220607</v>
      </c>
      <c r="BX50" s="127">
        <v>770563.25727170228</v>
      </c>
      <c r="BY50" s="127">
        <v>771058.17694816296</v>
      </c>
      <c r="BZ50" s="127">
        <v>42.658890829999997</v>
      </c>
      <c r="CA50" s="127">
        <v>42.580479722468098</v>
      </c>
      <c r="CB50" s="127">
        <v>441394.02836166497</v>
      </c>
      <c r="CC50" s="127">
        <v>440582.70406498201</v>
      </c>
      <c r="CD50" s="127">
        <v>85.621432193039624</v>
      </c>
      <c r="CE50" s="127">
        <v>86.168770729272694</v>
      </c>
      <c r="CF50" s="127">
        <v>342619.10778303875</v>
      </c>
      <c r="CG50" s="127">
        <v>344809.31455904897</v>
      </c>
      <c r="CH50" s="127">
        <v>49.04566693666667</v>
      </c>
      <c r="CI50" s="127">
        <v>49.261150987329401</v>
      </c>
      <c r="CJ50" s="127">
        <v>196259.06990879387</v>
      </c>
      <c r="CK50" s="127">
        <v>197121.341787474</v>
      </c>
      <c r="CL50" s="162">
        <v>5530.1494890000004</v>
      </c>
      <c r="CM50" s="162">
        <v>5530.7145955567803</v>
      </c>
      <c r="CN50" s="162">
        <v>172.9792874</v>
      </c>
      <c r="CO50" s="162">
        <v>177.94005458594799</v>
      </c>
      <c r="CP50" s="162">
        <v>45.287210999999999</v>
      </c>
      <c r="CQ50" s="162">
        <v>45.035890662992301</v>
      </c>
      <c r="CR50" s="162">
        <v>43.704920999999999</v>
      </c>
      <c r="CS50" s="162">
        <v>43.300494305016798</v>
      </c>
      <c r="CT50" s="162">
        <v>5247.2383540000001</v>
      </c>
      <c r="CU50" s="162">
        <v>5239.6941063719396</v>
      </c>
      <c r="CV50" s="162">
        <v>45.257823510000001</v>
      </c>
      <c r="CW50" s="162">
        <v>45.026739793919099</v>
      </c>
      <c r="CX50" s="162">
        <v>10268.565070000001</v>
      </c>
      <c r="CY50" s="162">
        <v>5878.2192869999999</v>
      </c>
      <c r="CZ50" s="162">
        <v>5873.3577294418801</v>
      </c>
      <c r="DA50" s="162">
        <v>5.9213476229999999</v>
      </c>
      <c r="DB50" s="162">
        <v>5.8989082056197297</v>
      </c>
      <c r="DC50" s="162">
        <v>1.8934305538098242</v>
      </c>
      <c r="DD50" s="162">
        <v>2.0303873664884602</v>
      </c>
    </row>
    <row r="51" spans="1:108">
      <c r="A51" t="s">
        <v>55</v>
      </c>
      <c r="B51" s="127">
        <v>14329722.060000001</v>
      </c>
      <c r="C51" s="127">
        <v>14478932.690382799</v>
      </c>
      <c r="D51" s="127">
        <v>8635531.1040000003</v>
      </c>
      <c r="E51" s="127">
        <v>10134670.779999999</v>
      </c>
      <c r="F51" s="127">
        <v>10086307.1320638</v>
      </c>
      <c r="G51" s="127">
        <v>3220736.031</v>
      </c>
      <c r="H51" s="127">
        <v>3277092.61964003</v>
      </c>
      <c r="I51" s="127">
        <v>2561223.15</v>
      </c>
      <c r="J51" s="127">
        <v>2642132.7491871901</v>
      </c>
      <c r="K51" s="127">
        <v>2197333.719</v>
      </c>
      <c r="L51" s="127">
        <v>2295959.9025258799</v>
      </c>
      <c r="M51" s="127">
        <v>9142085.6170290392</v>
      </c>
      <c r="N51" s="127">
        <v>9720920.5360063799</v>
      </c>
      <c r="O51" s="127">
        <v>1437757.8070000003</v>
      </c>
      <c r="P51" s="127">
        <v>1794259.0227428901</v>
      </c>
      <c r="Q51" s="127">
        <v>7676386.983180128</v>
      </c>
      <c r="R51" s="127">
        <v>7949457.5266035097</v>
      </c>
      <c r="S51" s="127">
        <v>376419.16280000005</v>
      </c>
      <c r="T51" s="127">
        <v>418719.71647594299</v>
      </c>
      <c r="U51" s="127">
        <v>7299967.8212000001</v>
      </c>
      <c r="V51" s="127">
        <v>7521400.1838701703</v>
      </c>
      <c r="W51" s="127">
        <v>2761075.8533887691</v>
      </c>
      <c r="X51" s="127">
        <v>2759744.3506724602</v>
      </c>
      <c r="Y51" s="127">
        <v>271202.07241935516</v>
      </c>
      <c r="Z51" s="127">
        <v>1561068.1364293543</v>
      </c>
      <c r="AA51" s="127">
        <v>445.9</v>
      </c>
      <c r="AB51" s="127">
        <v>58.168442100993637</v>
      </c>
      <c r="AC51" s="127">
        <v>58.218698650980599</v>
      </c>
      <c r="AD51" s="127">
        <v>63.636508007997008</v>
      </c>
      <c r="AE51" s="127">
        <v>63.607539332316001</v>
      </c>
      <c r="AF51" s="127">
        <v>100.07377735666667</v>
      </c>
      <c r="AG51" s="127">
        <v>100.436804079786</v>
      </c>
      <c r="AH51" s="127">
        <v>48.019557676666665</v>
      </c>
      <c r="AI51" s="127">
        <v>47.907405095439401</v>
      </c>
      <c r="AJ51" s="127">
        <v>6.4166666666666661</v>
      </c>
      <c r="AK51" s="127">
        <v>6.4166666666666661</v>
      </c>
      <c r="AL51" s="127">
        <v>7.3533333333333299</v>
      </c>
      <c r="AM51" s="127">
        <v>80.482798033333296</v>
      </c>
      <c r="AN51" s="127">
        <v>418.19903225806502</v>
      </c>
      <c r="AO51" s="127">
        <v>1.09666666666667</v>
      </c>
      <c r="AP51" s="127">
        <v>22.8</v>
      </c>
      <c r="AQ51" s="127">
        <v>160.31565879999999</v>
      </c>
      <c r="AR51" s="127">
        <v>97.690738339999996</v>
      </c>
      <c r="AS51" s="127">
        <v>5.5657024590163902</v>
      </c>
      <c r="AT51" s="127">
        <v>5.2766666666666673</v>
      </c>
      <c r="AU51" s="127">
        <v>39.164999999999999</v>
      </c>
      <c r="AV51" s="127">
        <v>39.164999999999999</v>
      </c>
      <c r="AW51" s="127">
        <v>66.475254377731005</v>
      </c>
      <c r="AX51" s="127">
        <v>88.047629699985492</v>
      </c>
      <c r="AY51" s="127">
        <v>87.666762862325697</v>
      </c>
      <c r="AZ51" s="127">
        <v>632074.68809348403</v>
      </c>
      <c r="BA51" s="127">
        <v>629340.52831573796</v>
      </c>
      <c r="BB51" s="127">
        <v>51.215934503333337</v>
      </c>
      <c r="BC51" s="127">
        <v>51.010960445260999</v>
      </c>
      <c r="BD51" s="127">
        <v>367667.99897869438</v>
      </c>
      <c r="BE51" s="127">
        <v>366196.53501966503</v>
      </c>
      <c r="BF51" s="127">
        <v>90.904746451449839</v>
      </c>
      <c r="BG51" s="127">
        <v>90.365306562479006</v>
      </c>
      <c r="BH51" s="127">
        <v>607634.97517560469</v>
      </c>
      <c r="BI51" s="127">
        <v>604029.19488034595</v>
      </c>
      <c r="BJ51" s="127">
        <v>52.877874806666668</v>
      </c>
      <c r="BK51" s="127">
        <v>52.582668742141003</v>
      </c>
      <c r="BL51" s="127">
        <v>353451.79872040864</v>
      </c>
      <c r="BM51" s="127">
        <v>351478.55159386701</v>
      </c>
      <c r="BN51" s="127">
        <v>86.147430416530526</v>
      </c>
      <c r="BO51" s="127">
        <v>85.572617138813399</v>
      </c>
      <c r="BP51" s="127">
        <v>368504.38903985039</v>
      </c>
      <c r="BQ51" s="127">
        <v>366045.56682452298</v>
      </c>
      <c r="BR51" s="127">
        <v>50.110618183333337</v>
      </c>
      <c r="BS51" s="127">
        <v>49.818945970925498</v>
      </c>
      <c r="BT51" s="127">
        <v>214353.26217826572</v>
      </c>
      <c r="BU51" s="127">
        <v>213105.604646205</v>
      </c>
      <c r="BV51" s="127">
        <v>75.1933911072596</v>
      </c>
      <c r="BW51" s="127">
        <v>75.197871028736202</v>
      </c>
      <c r="BX51" s="127">
        <v>778030.39791336074</v>
      </c>
      <c r="BY51" s="127">
        <v>778076.75192137598</v>
      </c>
      <c r="BZ51" s="127">
        <v>43.738824170000001</v>
      </c>
      <c r="CA51" s="127">
        <v>43.767352677476097</v>
      </c>
      <c r="CB51" s="127">
        <v>452568.16153836361</v>
      </c>
      <c r="CC51" s="127">
        <v>452863.34766688</v>
      </c>
      <c r="CD51" s="127">
        <v>86.933661982676441</v>
      </c>
      <c r="CE51" s="127">
        <v>86.290795946144598</v>
      </c>
      <c r="CF51" s="127">
        <v>347870.07110163925</v>
      </c>
      <c r="CG51" s="127">
        <v>345297.60551439802</v>
      </c>
      <c r="CH51" s="127">
        <v>50.567956836666667</v>
      </c>
      <c r="CI51" s="127">
        <v>50.2177452303021</v>
      </c>
      <c r="CJ51" s="127">
        <v>202350.60089544245</v>
      </c>
      <c r="CK51" s="127">
        <v>200949.208918116</v>
      </c>
      <c r="CL51" s="162">
        <v>5522.6911270000001</v>
      </c>
      <c r="CM51" s="162">
        <v>5523.7141276420498</v>
      </c>
      <c r="CN51" s="162">
        <v>177.353916</v>
      </c>
      <c r="CO51" s="162">
        <v>177.720095984674</v>
      </c>
      <c r="CP51" s="162">
        <v>43.582517000000003</v>
      </c>
      <c r="CQ51" s="162">
        <v>43.677781120051002</v>
      </c>
      <c r="CR51" s="162">
        <v>41.896827999999999</v>
      </c>
      <c r="CS51" s="162">
        <v>42.247648070140897</v>
      </c>
      <c r="CT51" s="162">
        <v>5235.8337979999997</v>
      </c>
      <c r="CU51" s="162">
        <v>5236.3387866896201</v>
      </c>
      <c r="CV51" s="162">
        <v>43.642588420000003</v>
      </c>
      <c r="CW51" s="162">
        <v>43.692535944993502</v>
      </c>
      <c r="CX51" s="162">
        <v>10312.091570000001</v>
      </c>
      <c r="CY51" s="162">
        <v>5895.4355509999996</v>
      </c>
      <c r="CZ51" s="162">
        <v>5897.0062368389499</v>
      </c>
      <c r="DA51" s="162">
        <v>6.3225934840000004</v>
      </c>
      <c r="DB51" s="162">
        <v>6.2688784301226796</v>
      </c>
      <c r="DC51" s="162">
        <v>2.4357827128759326</v>
      </c>
      <c r="DD51" s="162">
        <v>2.0165440637737699</v>
      </c>
    </row>
    <row r="52" spans="1:108">
      <c r="A52" t="s">
        <v>56</v>
      </c>
      <c r="B52" s="127">
        <v>15070313.76</v>
      </c>
      <c r="C52" s="127">
        <v>14855507.938080201</v>
      </c>
      <c r="D52" s="127">
        <v>8863926.2280000001</v>
      </c>
      <c r="E52" s="127">
        <v>10652532.810000001</v>
      </c>
      <c r="F52" s="127">
        <v>10485670.346255399</v>
      </c>
      <c r="G52" s="127">
        <v>3475811.2719999999</v>
      </c>
      <c r="H52" s="127">
        <v>3393380.6812899001</v>
      </c>
      <c r="I52" s="127">
        <v>2760971.2960000001</v>
      </c>
      <c r="J52" s="127">
        <v>2733547.0903165801</v>
      </c>
      <c r="K52" s="127">
        <v>2373627.1039999998</v>
      </c>
      <c r="L52" s="127">
        <v>2342164.3707415401</v>
      </c>
      <c r="M52" s="127">
        <v>9976986.0221358668</v>
      </c>
      <c r="N52" s="127">
        <v>9926667.8056712598</v>
      </c>
      <c r="O52" s="127">
        <v>1899211.8500000003</v>
      </c>
      <c r="P52" s="127">
        <v>1828260.5639695399</v>
      </c>
      <c r="Q52" s="127">
        <v>8122722.3374366816</v>
      </c>
      <c r="R52" s="127">
        <v>8130637.4729411602</v>
      </c>
      <c r="S52" s="127">
        <v>461897.30920000008</v>
      </c>
      <c r="T52" s="127">
        <v>458267.79773693398</v>
      </c>
      <c r="U52" s="127">
        <v>7660825.0288000004</v>
      </c>
      <c r="V52" s="127">
        <v>7673773.5566211604</v>
      </c>
      <c r="W52" s="127">
        <v>2790528.4661652017</v>
      </c>
      <c r="X52" s="127">
        <v>2828817.3527566399</v>
      </c>
      <c r="Y52" s="127">
        <v>46672.673951612873</v>
      </c>
      <c r="Z52" s="127">
        <v>1509670.966306777</v>
      </c>
      <c r="AA52" s="127">
        <v>-601.79999999999995</v>
      </c>
      <c r="AB52" s="127">
        <v>58.781477049955974</v>
      </c>
      <c r="AC52" s="127">
        <v>58.867560916755401</v>
      </c>
      <c r="AD52" s="127">
        <v>64.522654064737338</v>
      </c>
      <c r="AE52" s="127">
        <v>64.299248385195199</v>
      </c>
      <c r="AF52" s="127">
        <v>101.27321383333333</v>
      </c>
      <c r="AG52" s="127">
        <v>100.818832293646</v>
      </c>
      <c r="AH52" s="127">
        <v>48.726720886666669</v>
      </c>
      <c r="AI52" s="127">
        <v>48.5913245111051</v>
      </c>
      <c r="AJ52" s="127">
        <v>6.1666666666666679</v>
      </c>
      <c r="AK52" s="127">
        <v>6.1666666666666679</v>
      </c>
      <c r="AL52" s="127">
        <v>6.9666666666666703</v>
      </c>
      <c r="AM52" s="127">
        <v>79.072382869999998</v>
      </c>
      <c r="AN52" s="127">
        <v>417.83951612903201</v>
      </c>
      <c r="AO52" s="127">
        <v>1.13666666666667</v>
      </c>
      <c r="AP52" s="127">
        <v>19.899999999999999</v>
      </c>
      <c r="AQ52" s="127">
        <v>159.257009433333</v>
      </c>
      <c r="AR52" s="127">
        <v>99.253226429999998</v>
      </c>
      <c r="AS52" s="127">
        <v>5.8147325396825398</v>
      </c>
      <c r="AT52" s="127">
        <v>5.5233333333333334</v>
      </c>
      <c r="AU52" s="127">
        <v>79.664999999999992</v>
      </c>
      <c r="AV52" s="127">
        <v>79.664999999999992</v>
      </c>
      <c r="AW52" s="127">
        <v>66.880882058107005</v>
      </c>
      <c r="AX52" s="127">
        <v>88.634962817263357</v>
      </c>
      <c r="AY52" s="127">
        <v>88.381063792440401</v>
      </c>
      <c r="AZ52" s="127">
        <v>636291.02416267002</v>
      </c>
      <c r="BA52" s="127">
        <v>634468.33856104605</v>
      </c>
      <c r="BB52" s="127">
        <v>52.100940326666667</v>
      </c>
      <c r="BC52" s="127">
        <v>52.0202270496832</v>
      </c>
      <c r="BD52" s="127">
        <v>374021.26233910967</v>
      </c>
      <c r="BE52" s="127">
        <v>373441.83936581702</v>
      </c>
      <c r="BF52" s="127">
        <v>91.114923863656315</v>
      </c>
      <c r="BG52" s="127">
        <v>90.869524764206602</v>
      </c>
      <c r="BH52" s="127">
        <v>609039.86492706288</v>
      </c>
      <c r="BI52" s="127">
        <v>607399.54270452203</v>
      </c>
      <c r="BJ52" s="127">
        <v>53.558698059999998</v>
      </c>
      <c r="BK52" s="127">
        <v>53.479286100357598</v>
      </c>
      <c r="BL52" s="127">
        <v>358002.62842718436</v>
      </c>
      <c r="BM52" s="127">
        <v>357471.81473449297</v>
      </c>
      <c r="BN52" s="127">
        <v>86.233169132947623</v>
      </c>
      <c r="BO52" s="127">
        <v>86.100066455861395</v>
      </c>
      <c r="BP52" s="127">
        <v>368871.14511321881</v>
      </c>
      <c r="BQ52" s="127">
        <v>368301.78488445398</v>
      </c>
      <c r="BR52" s="127">
        <v>50.689130523333333</v>
      </c>
      <c r="BS52" s="127">
        <v>50.654250916435501</v>
      </c>
      <c r="BT52" s="127">
        <v>216827.90750863653</v>
      </c>
      <c r="BU52" s="127">
        <v>216678.70644559999</v>
      </c>
      <c r="BV52" s="127">
        <v>75.428902014465251</v>
      </c>
      <c r="BW52" s="127">
        <v>75.274508006595596</v>
      </c>
      <c r="BX52" s="127">
        <v>780467.24298907723</v>
      </c>
      <c r="BY52" s="127">
        <v>778869.71919538802</v>
      </c>
      <c r="BZ52" s="127">
        <v>44.338222726666672</v>
      </c>
      <c r="CA52" s="127">
        <v>44.302920477067602</v>
      </c>
      <c r="CB52" s="127">
        <v>458770.17332004855</v>
      </c>
      <c r="CC52" s="127">
        <v>458404.89888658701</v>
      </c>
      <c r="CD52" s="127">
        <v>87.01395866002369</v>
      </c>
      <c r="CE52" s="127">
        <v>86.859359970732001</v>
      </c>
      <c r="CF52" s="127">
        <v>348191.3828952639</v>
      </c>
      <c r="CG52" s="127">
        <v>347572.74730766</v>
      </c>
      <c r="CH52" s="127">
        <v>51.148090140000001</v>
      </c>
      <c r="CI52" s="127">
        <v>51.096345199030203</v>
      </c>
      <c r="CJ52" s="127">
        <v>204672.03782650389</v>
      </c>
      <c r="CK52" s="127">
        <v>204464.97745600701</v>
      </c>
      <c r="CL52" s="162">
        <v>5572.3301490000003</v>
      </c>
      <c r="CM52" s="162">
        <v>5571.7471189591197</v>
      </c>
      <c r="CN52" s="162">
        <v>178.19171170000001</v>
      </c>
      <c r="CO52" s="162">
        <v>176.58130045953001</v>
      </c>
      <c r="CP52" s="162">
        <v>44.356209</v>
      </c>
      <c r="CQ52" s="162">
        <v>44.179885090057397</v>
      </c>
      <c r="CR52" s="162">
        <v>42.452779999999997</v>
      </c>
      <c r="CS52" s="162">
        <v>42.551226815879403</v>
      </c>
      <c r="CT52" s="162">
        <v>5286.9044329999997</v>
      </c>
      <c r="CU52" s="162">
        <v>5288.7496172946503</v>
      </c>
      <c r="CV52" s="162">
        <v>44.332283019999998</v>
      </c>
      <c r="CW52" s="162">
        <v>44.161426909097699</v>
      </c>
      <c r="CX52" s="162">
        <v>10355.761570000001</v>
      </c>
      <c r="CY52" s="162">
        <v>5945.0510109999996</v>
      </c>
      <c r="CZ52" s="162">
        <v>5947.0766750079802</v>
      </c>
      <c r="DA52" s="162">
        <v>6.2694308459999997</v>
      </c>
      <c r="DB52" s="162">
        <v>6.2958693108307404</v>
      </c>
      <c r="DC52" s="162">
        <v>2.0011042200738931</v>
      </c>
      <c r="DD52" s="162">
        <v>2.0536988424108999</v>
      </c>
    </row>
    <row r="53" spans="1:108">
      <c r="A53" t="s">
        <v>57</v>
      </c>
      <c r="B53" s="127">
        <v>14900275.140000001</v>
      </c>
      <c r="C53" s="127">
        <v>15181393.949076699</v>
      </c>
      <c r="D53" s="127">
        <v>8695597.2780000009</v>
      </c>
      <c r="E53" s="127">
        <v>10480782.75</v>
      </c>
      <c r="F53" s="127">
        <v>10743147.90862</v>
      </c>
      <c r="G53" s="127">
        <v>3428888.4440000001</v>
      </c>
      <c r="H53" s="127">
        <v>3464101.9186333101</v>
      </c>
      <c r="I53" s="127">
        <v>2695620.2069999999</v>
      </c>
      <c r="J53" s="127">
        <v>2691699.1372888898</v>
      </c>
      <c r="K53" s="127">
        <v>2329313.213</v>
      </c>
      <c r="L53" s="127">
        <v>2317294.7774361302</v>
      </c>
      <c r="M53" s="127">
        <v>10134030.593950996</v>
      </c>
      <c r="N53" s="127">
        <v>10226972.6324447</v>
      </c>
      <c r="O53" s="127">
        <v>1892960.7940000007</v>
      </c>
      <c r="P53" s="127">
        <v>1843659.4324359901</v>
      </c>
      <c r="Q53" s="127">
        <v>8278465.9991093166</v>
      </c>
      <c r="R53" s="127">
        <v>8409710.9271134008</v>
      </c>
      <c r="S53" s="127">
        <v>499804.98660000012</v>
      </c>
      <c r="T53" s="127">
        <v>507159.98589389201</v>
      </c>
      <c r="U53" s="127">
        <v>7778661.0124000004</v>
      </c>
      <c r="V53" s="127">
        <v>7908981.3434349</v>
      </c>
      <c r="W53" s="127">
        <v>2864994.7724952712</v>
      </c>
      <c r="X53" s="127">
        <v>2983452.5732325902</v>
      </c>
      <c r="Y53" s="127">
        <v>-373467.63638709672</v>
      </c>
      <c r="Z53" s="127">
        <v>1343974.3269960559</v>
      </c>
      <c r="AA53" s="127">
        <v>-1533.4</v>
      </c>
      <c r="AB53" s="127">
        <v>59.620013655107066</v>
      </c>
      <c r="AC53" s="127">
        <v>59.654441748745</v>
      </c>
      <c r="AD53" s="127">
        <v>65.148283366700738</v>
      </c>
      <c r="AE53" s="127">
        <v>65.229137777195604</v>
      </c>
      <c r="AF53" s="127">
        <v>101.28855696666666</v>
      </c>
      <c r="AG53" s="127">
        <v>101.452779057203</v>
      </c>
      <c r="AH53" s="127">
        <v>49.390843586666669</v>
      </c>
      <c r="AI53" s="127">
        <v>49.431741331887999</v>
      </c>
      <c r="AJ53" s="127">
        <v>5.9166666666666679</v>
      </c>
      <c r="AK53" s="127">
        <v>5.9166666666666679</v>
      </c>
      <c r="AL53" s="127">
        <v>6.6766666666666703</v>
      </c>
      <c r="AM53" s="127">
        <v>76.787387503333306</v>
      </c>
      <c r="AN53" s="127">
        <v>415.51806451612902</v>
      </c>
      <c r="AO53" s="127">
        <v>1.03</v>
      </c>
      <c r="AP53" s="127">
        <v>19.766666666666701</v>
      </c>
      <c r="AQ53" s="127">
        <v>157.764858333333</v>
      </c>
      <c r="AR53" s="127">
        <v>100.0418555</v>
      </c>
      <c r="AS53" s="127">
        <v>5.7318509230769203</v>
      </c>
      <c r="AT53" s="127">
        <v>5.5333333333333323</v>
      </c>
      <c r="AU53" s="127">
        <v>127.49999999999999</v>
      </c>
      <c r="AV53" s="127">
        <v>127.49999999999999</v>
      </c>
      <c r="AW53" s="127">
        <v>65.816460785862006</v>
      </c>
      <c r="AX53" s="127">
        <v>88.33691474477196</v>
      </c>
      <c r="AY53" s="127">
        <v>88.621304778901504</v>
      </c>
      <c r="AZ53" s="127">
        <v>634151.40219784516</v>
      </c>
      <c r="BA53" s="127">
        <v>636192.97609064204</v>
      </c>
      <c r="BB53" s="127">
        <v>52.666480633333336</v>
      </c>
      <c r="BC53" s="127">
        <v>52.868658625239298</v>
      </c>
      <c r="BD53" s="127">
        <v>378081.15258440824</v>
      </c>
      <c r="BE53" s="127">
        <v>379532.54419582302</v>
      </c>
      <c r="BF53" s="127">
        <v>91.132301167035735</v>
      </c>
      <c r="BG53" s="127">
        <v>91.388992771461005</v>
      </c>
      <c r="BH53" s="127">
        <v>609156.02010839013</v>
      </c>
      <c r="BI53" s="127">
        <v>610871.82486845495</v>
      </c>
      <c r="BJ53" s="127">
        <v>54.333090400000003</v>
      </c>
      <c r="BK53" s="127">
        <v>54.5299437332908</v>
      </c>
      <c r="BL53" s="127">
        <v>363178.90236952895</v>
      </c>
      <c r="BM53" s="127">
        <v>364494.729925133</v>
      </c>
      <c r="BN53" s="127">
        <v>86.376433912342847</v>
      </c>
      <c r="BO53" s="127">
        <v>86.555376597686802</v>
      </c>
      <c r="BP53" s="127">
        <v>369483.97476753005</v>
      </c>
      <c r="BQ53" s="127">
        <v>370249.42029106797</v>
      </c>
      <c r="BR53" s="127">
        <v>51.497641693333335</v>
      </c>
      <c r="BS53" s="127">
        <v>51.6527406362896</v>
      </c>
      <c r="BT53" s="127">
        <v>220286.39620983377</v>
      </c>
      <c r="BU53" s="127">
        <v>220949.84770160401</v>
      </c>
      <c r="BV53" s="127">
        <v>74.959309159498062</v>
      </c>
      <c r="BW53" s="127">
        <v>75.016994145943599</v>
      </c>
      <c r="BX53" s="127">
        <v>775608.33836425154</v>
      </c>
      <c r="BY53" s="127">
        <v>776205.20827886299</v>
      </c>
      <c r="BZ53" s="127">
        <v>44.690750356666669</v>
      </c>
      <c r="CA53" s="127">
        <v>44.750230793177401</v>
      </c>
      <c r="CB53" s="127">
        <v>462417.79724291578</v>
      </c>
      <c r="CC53" s="127">
        <v>463033.24478379497</v>
      </c>
      <c r="CD53" s="127">
        <v>87.20565715415546</v>
      </c>
      <c r="CE53" s="127">
        <v>87.4003049070039</v>
      </c>
      <c r="CF53" s="127">
        <v>348958.47549510159</v>
      </c>
      <c r="CG53" s="127">
        <v>349737.36972394702</v>
      </c>
      <c r="CH53" s="127">
        <v>51.992024703333335</v>
      </c>
      <c r="CI53" s="127">
        <v>52.164547537614098</v>
      </c>
      <c r="CJ53" s="127">
        <v>208049.09074083299</v>
      </c>
      <c r="CK53" s="127">
        <v>208739.45083027199</v>
      </c>
      <c r="CL53" s="162">
        <v>5671.9195390000004</v>
      </c>
      <c r="CM53" s="162">
        <v>5671.1517684794399</v>
      </c>
      <c r="CN53" s="162">
        <v>184.18270329999999</v>
      </c>
      <c r="CO53" s="162">
        <v>180.570246661597</v>
      </c>
      <c r="CP53" s="162">
        <v>43.070197999999998</v>
      </c>
      <c r="CQ53" s="162">
        <v>43.397432673695</v>
      </c>
      <c r="CR53" s="162">
        <v>42.405214999999998</v>
      </c>
      <c r="CS53" s="162">
        <v>42.382472831947901</v>
      </c>
      <c r="CT53" s="162">
        <v>5381.5107989999997</v>
      </c>
      <c r="CU53" s="162">
        <v>5386.5114117782296</v>
      </c>
      <c r="CV53" s="162">
        <v>43.076655279999997</v>
      </c>
      <c r="CW53" s="162">
        <v>43.423683233214398</v>
      </c>
      <c r="CX53" s="162">
        <v>10398.951569999999</v>
      </c>
      <c r="CY53" s="162">
        <v>6040.9813949999998</v>
      </c>
      <c r="CZ53" s="162">
        <v>6041.7123214162802</v>
      </c>
      <c r="DA53" s="162">
        <v>6.1093029809999999</v>
      </c>
      <c r="DB53" s="162">
        <v>6.1450035645573404</v>
      </c>
      <c r="DC53" s="162">
        <v>1.813171174868903</v>
      </c>
      <c r="DD53" s="162">
        <v>2.0537323029821501</v>
      </c>
    </row>
    <row r="54" spans="1:108">
      <c r="A54" t="s">
        <v>58</v>
      </c>
      <c r="B54" s="127">
        <v>15769363</v>
      </c>
      <c r="C54" s="127">
        <v>15513494.246671399</v>
      </c>
      <c r="D54" s="127">
        <v>9398590.727</v>
      </c>
      <c r="E54" s="127">
        <v>11072756.65</v>
      </c>
      <c r="F54" s="127">
        <v>10977093.534112001</v>
      </c>
      <c r="G54" s="127">
        <v>3555160.75</v>
      </c>
      <c r="H54" s="127">
        <v>3535433.4290889502</v>
      </c>
      <c r="I54" s="127">
        <v>2838771.3829999999</v>
      </c>
      <c r="J54" s="127">
        <v>2785560.4611217799</v>
      </c>
      <c r="K54" s="127">
        <v>2435475.9550000001</v>
      </c>
      <c r="L54" s="127">
        <v>2381946.32888665</v>
      </c>
      <c r="M54" s="127">
        <v>11115782.019463452</v>
      </c>
      <c r="N54" s="127">
        <v>10440240.8720649</v>
      </c>
      <c r="O54" s="127">
        <v>2099059.2580000004</v>
      </c>
      <c r="P54" s="127">
        <v>1850679.47789873</v>
      </c>
      <c r="Q54" s="127">
        <v>9062932.1664551217</v>
      </c>
      <c r="R54" s="127">
        <v>8613412.1818618495</v>
      </c>
      <c r="S54" s="127">
        <v>593297.62329999998</v>
      </c>
      <c r="T54" s="127">
        <v>537461.09131890303</v>
      </c>
      <c r="U54" s="127">
        <v>8469634.5437000003</v>
      </c>
      <c r="V54" s="127">
        <v>8071782.3278390802</v>
      </c>
      <c r="W54" s="127">
        <v>3315512.0481082983</v>
      </c>
      <c r="X54" s="127">
        <v>3144519.5632554898</v>
      </c>
      <c r="Y54" s="127">
        <v>-548306.20323809586</v>
      </c>
      <c r="Z54" s="127">
        <v>1368748.204347502</v>
      </c>
      <c r="AA54" s="127">
        <v>-1970.9</v>
      </c>
      <c r="AB54" s="127">
        <v>60.88788832555931</v>
      </c>
      <c r="AC54" s="127">
        <v>60.726130695184999</v>
      </c>
      <c r="AD54" s="127">
        <v>65.837417589549972</v>
      </c>
      <c r="AE54" s="127">
        <v>66.000463257848395</v>
      </c>
      <c r="AF54" s="127">
        <v>101.31276983333333</v>
      </c>
      <c r="AG54" s="127">
        <v>101.283820489505</v>
      </c>
      <c r="AH54" s="127">
        <v>50.120928676666665</v>
      </c>
      <c r="AI54" s="127">
        <v>50.321812904543002</v>
      </c>
      <c r="AJ54" s="127">
        <v>5.666666666666667</v>
      </c>
      <c r="AK54" s="127">
        <v>5.666666666666667</v>
      </c>
      <c r="AL54" s="127">
        <v>6.5</v>
      </c>
      <c r="AM54" s="127">
        <v>76.286067826666695</v>
      </c>
      <c r="AN54" s="127">
        <v>425.34031746031798</v>
      </c>
      <c r="AO54" s="127">
        <v>0.86666666666666703</v>
      </c>
      <c r="AP54" s="127">
        <v>19.899999999999999</v>
      </c>
      <c r="AQ54" s="127">
        <v>156.20098820000001</v>
      </c>
      <c r="AR54" s="127">
        <v>100.80081010000001</v>
      </c>
      <c r="AS54" s="127">
        <v>5.8356934374999998</v>
      </c>
      <c r="AT54" s="127">
        <v>5.5066666666666668</v>
      </c>
      <c r="AU54" s="127">
        <v>70.835000000000008</v>
      </c>
      <c r="AV54" s="127">
        <v>70.835000000000008</v>
      </c>
      <c r="AW54" s="127">
        <v>63.489532019278002</v>
      </c>
      <c r="AX54" s="127">
        <v>88.736211649259928</v>
      </c>
      <c r="AY54" s="127">
        <v>89.055603685511201</v>
      </c>
      <c r="AZ54" s="127">
        <v>637017.86739652115</v>
      </c>
      <c r="BA54" s="127">
        <v>639310.71301173605</v>
      </c>
      <c r="BB54" s="127">
        <v>54.029605453333332</v>
      </c>
      <c r="BC54" s="127">
        <v>54.100030903226802</v>
      </c>
      <c r="BD54" s="127">
        <v>387866.7277142533</v>
      </c>
      <c r="BE54" s="127">
        <v>388372.29662539199</v>
      </c>
      <c r="BF54" s="127">
        <v>91.083579512785192</v>
      </c>
      <c r="BG54" s="127">
        <v>91.573005856274804</v>
      </c>
      <c r="BH54" s="127">
        <v>608830.34975203685</v>
      </c>
      <c r="BI54" s="127">
        <v>612101.82429762499</v>
      </c>
      <c r="BJ54" s="127">
        <v>55.45886817666667</v>
      </c>
      <c r="BK54" s="127">
        <v>55.62593062853</v>
      </c>
      <c r="BL54" s="127">
        <v>370703.94344913238</v>
      </c>
      <c r="BM54" s="127">
        <v>371820.63969129801</v>
      </c>
      <c r="BN54" s="127">
        <v>86.111868082841255</v>
      </c>
      <c r="BO54" s="127">
        <v>86.593461400795206</v>
      </c>
      <c r="BP54" s="127">
        <v>368352.26754318317</v>
      </c>
      <c r="BQ54" s="127">
        <v>370412.33190668799</v>
      </c>
      <c r="BR54" s="127">
        <v>52.431698073333337</v>
      </c>
      <c r="BS54" s="127">
        <v>52.590382812786999</v>
      </c>
      <c r="BT54" s="127">
        <v>224281.91730635884</v>
      </c>
      <c r="BU54" s="127">
        <v>224960.707406937</v>
      </c>
      <c r="BV54" s="127">
        <v>75.243812745982311</v>
      </c>
      <c r="BW54" s="127">
        <v>75.324750224293297</v>
      </c>
      <c r="BX54" s="127">
        <v>778552.11354635982</v>
      </c>
      <c r="BY54" s="127">
        <v>779389.57834858098</v>
      </c>
      <c r="BZ54" s="127">
        <v>45.814368676666668</v>
      </c>
      <c r="CA54" s="127">
        <v>45.769746176237</v>
      </c>
      <c r="CB54" s="127">
        <v>474043.94145238923</v>
      </c>
      <c r="CC54" s="127">
        <v>473582.22984048701</v>
      </c>
      <c r="CD54" s="127">
        <v>86.909391876194476</v>
      </c>
      <c r="CE54" s="127">
        <v>87.442028871400595</v>
      </c>
      <c r="CF54" s="127">
        <v>347772.95286832238</v>
      </c>
      <c r="CG54" s="127">
        <v>349904.33057804097</v>
      </c>
      <c r="CH54" s="127">
        <v>52.917293470000004</v>
      </c>
      <c r="CI54" s="127">
        <v>53.118620329563598</v>
      </c>
      <c r="CJ54" s="127">
        <v>211751.60716896414</v>
      </c>
      <c r="CK54" s="127">
        <v>212557.228229448</v>
      </c>
      <c r="CL54" s="162">
        <v>5608.2444859999996</v>
      </c>
      <c r="CM54" s="162">
        <v>5606.8290147734697</v>
      </c>
      <c r="CN54" s="162">
        <v>170.11424880000001</v>
      </c>
      <c r="CO54" s="162">
        <v>174.836849796666</v>
      </c>
      <c r="CP54" s="162">
        <v>44.571905000000001</v>
      </c>
      <c r="CQ54" s="162">
        <v>44.333371930729697</v>
      </c>
      <c r="CR54" s="162">
        <v>43.188876</v>
      </c>
      <c r="CS54" s="162">
        <v>42.7257078023463</v>
      </c>
      <c r="CT54" s="162">
        <v>5338.7889020000002</v>
      </c>
      <c r="CU54" s="162">
        <v>5331.0418536570196</v>
      </c>
      <c r="CV54" s="162">
        <v>44.53856055</v>
      </c>
      <c r="CW54" s="162">
        <v>44.3231722793656</v>
      </c>
      <c r="CX54" s="162">
        <v>10441.621569999999</v>
      </c>
      <c r="CY54" s="162">
        <v>5957.1479730000001</v>
      </c>
      <c r="CZ54" s="162">
        <v>5953.0362888688796</v>
      </c>
      <c r="DA54" s="162">
        <v>5.8568880300000004</v>
      </c>
      <c r="DB54" s="162">
        <v>5.84193280608135</v>
      </c>
      <c r="DC54" s="162">
        <v>1.9634675384395843</v>
      </c>
      <c r="DD54" s="162">
        <v>2.08201531866092</v>
      </c>
    </row>
    <row r="55" spans="1:108">
      <c r="A55" t="s">
        <v>59</v>
      </c>
      <c r="B55" s="127">
        <v>15420393.109999999</v>
      </c>
      <c r="C55" s="127">
        <v>15604136.3796211</v>
      </c>
      <c r="D55" s="127">
        <v>9364270.9299999997</v>
      </c>
      <c r="E55" s="127">
        <v>10868324.92</v>
      </c>
      <c r="F55" s="127">
        <v>10876009.807158999</v>
      </c>
      <c r="G55" s="127">
        <v>3516316.7319999998</v>
      </c>
      <c r="H55" s="127">
        <v>3580036.2618476599</v>
      </c>
      <c r="I55" s="127">
        <v>2751638.3489999999</v>
      </c>
      <c r="J55" s="127">
        <v>2837973.6655929498</v>
      </c>
      <c r="K55" s="127">
        <v>2363762.2749999999</v>
      </c>
      <c r="L55" s="127">
        <v>2461789.8256887998</v>
      </c>
      <c r="M55" s="127">
        <v>9945344.4293810166</v>
      </c>
      <c r="N55" s="127">
        <v>10587715.38205</v>
      </c>
      <c r="O55" s="127">
        <v>1475662.2309999999</v>
      </c>
      <c r="P55" s="127">
        <v>1845002.4196194799</v>
      </c>
      <c r="Q55" s="127">
        <v>8424314.7522553299</v>
      </c>
      <c r="R55" s="127">
        <v>8735618.7829311304</v>
      </c>
      <c r="S55" s="127">
        <v>500103.48149999999</v>
      </c>
      <c r="T55" s="127">
        <v>557103.69611504395</v>
      </c>
      <c r="U55" s="127">
        <v>7924211.2714999998</v>
      </c>
      <c r="V55" s="127">
        <v>8176766.9735145196</v>
      </c>
      <c r="W55" s="127">
        <v>3088211.3137638634</v>
      </c>
      <c r="X55" s="127">
        <v>3095839.64096998</v>
      </c>
      <c r="Y55" s="127">
        <v>-238010.58266666636</v>
      </c>
      <c r="Z55" s="127">
        <v>1277639.9103730118</v>
      </c>
      <c r="AA55" s="127">
        <v>-783.4</v>
      </c>
      <c r="AB55" s="127">
        <v>61.424026904616966</v>
      </c>
      <c r="AC55" s="127">
        <v>61.472303844426897</v>
      </c>
      <c r="AD55" s="127">
        <v>67.213657711164274</v>
      </c>
      <c r="AE55" s="127">
        <v>67.190502971003596</v>
      </c>
      <c r="AF55" s="127">
        <v>102.49628463333333</v>
      </c>
      <c r="AG55" s="127">
        <v>102.80094137203299</v>
      </c>
      <c r="AH55" s="127">
        <v>51.353880096666671</v>
      </c>
      <c r="AI55" s="127">
        <v>51.263912217694902</v>
      </c>
      <c r="AJ55" s="127">
        <v>5.3333333333333348</v>
      </c>
      <c r="AK55" s="127">
        <v>5.3333333333333348</v>
      </c>
      <c r="AL55" s="127">
        <v>7.91</v>
      </c>
      <c r="AM55" s="127">
        <v>77.8207092166667</v>
      </c>
      <c r="AN55" s="127">
        <v>451.54730158730098</v>
      </c>
      <c r="AO55" s="127">
        <v>0.77166666666666694</v>
      </c>
      <c r="AP55" s="127">
        <v>15.966666666666701</v>
      </c>
      <c r="AQ55" s="127">
        <v>151.58839106666699</v>
      </c>
      <c r="AR55" s="127">
        <v>100</v>
      </c>
      <c r="AS55" s="127">
        <v>5.6579244444444399</v>
      </c>
      <c r="AT55" s="127">
        <v>5.5200000000000005</v>
      </c>
      <c r="AU55" s="127">
        <v>58.335000000000001</v>
      </c>
      <c r="AV55" s="127">
        <v>58.335000000000001</v>
      </c>
      <c r="AW55" s="127">
        <v>63.005558437677998</v>
      </c>
      <c r="AX55" s="127">
        <v>90.201968798578946</v>
      </c>
      <c r="AY55" s="127">
        <v>89.860958914871404</v>
      </c>
      <c r="AZ55" s="127">
        <v>647540.21758508938</v>
      </c>
      <c r="BA55" s="127">
        <v>645092.18216807605</v>
      </c>
      <c r="BB55" s="127">
        <v>55.405681583333333</v>
      </c>
      <c r="BC55" s="127">
        <v>55.2370435527518</v>
      </c>
      <c r="BD55" s="127">
        <v>397745.27746768051</v>
      </c>
      <c r="BE55" s="127">
        <v>396534.661907673</v>
      </c>
      <c r="BF55" s="127">
        <v>92.97157238162265</v>
      </c>
      <c r="BG55" s="127">
        <v>92.506715765373201</v>
      </c>
      <c r="BH55" s="127">
        <v>621450.26834562165</v>
      </c>
      <c r="BI55" s="127">
        <v>618343.02533046703</v>
      </c>
      <c r="BJ55" s="127">
        <v>57.106883633333332</v>
      </c>
      <c r="BK55" s="127">
        <v>56.853842968940697</v>
      </c>
      <c r="BL55" s="127">
        <v>381719.78002742899</v>
      </c>
      <c r="BM55" s="127">
        <v>380028.37926099298</v>
      </c>
      <c r="BN55" s="127">
        <v>87.937204427420284</v>
      </c>
      <c r="BO55" s="127">
        <v>87.437036368349894</v>
      </c>
      <c r="BP55" s="127">
        <v>376160.32927176909</v>
      </c>
      <c r="BQ55" s="127">
        <v>374020.80956572999</v>
      </c>
      <c r="BR55" s="127">
        <v>54.014572106666662</v>
      </c>
      <c r="BS55" s="127">
        <v>53.752424041985797</v>
      </c>
      <c r="BT55" s="127">
        <v>231052.82185638722</v>
      </c>
      <c r="BU55" s="127">
        <v>229931.45686642799</v>
      </c>
      <c r="BV55" s="127">
        <v>75.027002166806326</v>
      </c>
      <c r="BW55" s="127">
        <v>75.043102689917504</v>
      </c>
      <c r="BX55" s="127">
        <v>776308.76185408817</v>
      </c>
      <c r="BY55" s="127">
        <v>776475.35490481998</v>
      </c>
      <c r="BZ55" s="127">
        <v>46.084605996666667</v>
      </c>
      <c r="CA55" s="127">
        <v>46.111976637095601</v>
      </c>
      <c r="CB55" s="127">
        <v>476840.10274415393</v>
      </c>
      <c r="CC55" s="127">
        <v>477123.30835473601</v>
      </c>
      <c r="CD55" s="127">
        <v>88.907652469832612</v>
      </c>
      <c r="CE55" s="127">
        <v>88.359358797248106</v>
      </c>
      <c r="CF55" s="127">
        <v>355769.10808523971</v>
      </c>
      <c r="CG55" s="127">
        <v>353575.07927593699</v>
      </c>
      <c r="CH55" s="127">
        <v>54.610660373333332</v>
      </c>
      <c r="CI55" s="127">
        <v>54.3028470192775</v>
      </c>
      <c r="CJ55" s="127">
        <v>218527.71266859345</v>
      </c>
      <c r="CK55" s="127">
        <v>217295.979748621</v>
      </c>
      <c r="CL55" s="162">
        <v>5656.4799409999996</v>
      </c>
      <c r="CM55" s="162">
        <v>5659.0662210828896</v>
      </c>
      <c r="CN55" s="162">
        <v>174.29245230000001</v>
      </c>
      <c r="CO55" s="162">
        <v>174.75794590446301</v>
      </c>
      <c r="CP55" s="162">
        <v>44.751496000000003</v>
      </c>
      <c r="CQ55" s="162">
        <v>44.821170832374499</v>
      </c>
      <c r="CR55" s="162">
        <v>42.251339999999999</v>
      </c>
      <c r="CS55" s="162">
        <v>42.667612746972999</v>
      </c>
      <c r="CT55" s="162">
        <v>5380.7399889999997</v>
      </c>
      <c r="CU55" s="162">
        <v>5382.2395203574397</v>
      </c>
      <c r="CV55" s="162">
        <v>44.823346530000002</v>
      </c>
      <c r="CW55" s="162">
        <v>44.841891229042098</v>
      </c>
      <c r="CX55" s="162">
        <v>10488.01784</v>
      </c>
      <c r="CY55" s="162">
        <v>6005.7383330000002</v>
      </c>
      <c r="CZ55" s="162">
        <v>6007.6561251823896</v>
      </c>
      <c r="DA55" s="162">
        <v>5.8154113909999996</v>
      </c>
      <c r="DB55" s="162">
        <v>5.7895860096940197</v>
      </c>
      <c r="DC55" s="162">
        <v>2.3527498563097984</v>
      </c>
      <c r="DD55" s="162">
        <v>1.9576813765619001</v>
      </c>
    </row>
    <row r="56" spans="1:108">
      <c r="A56" t="s">
        <v>60</v>
      </c>
      <c r="B56" s="127">
        <v>16055664.23</v>
      </c>
      <c r="C56" s="127">
        <v>15865622.0431906</v>
      </c>
      <c r="D56" s="127">
        <v>9540268.6229999997</v>
      </c>
      <c r="E56" s="127">
        <v>11292006.460000001</v>
      </c>
      <c r="F56" s="127">
        <v>11146648.4741535</v>
      </c>
      <c r="G56" s="127">
        <v>3708261.87</v>
      </c>
      <c r="H56" s="127">
        <v>3629289.6445032801</v>
      </c>
      <c r="I56" s="127">
        <v>2980458.46</v>
      </c>
      <c r="J56" s="127">
        <v>2947623.11822118</v>
      </c>
      <c r="K56" s="127">
        <v>2578788.1529999999</v>
      </c>
      <c r="L56" s="127">
        <v>2541087.88370232</v>
      </c>
      <c r="M56" s="127">
        <v>10765385.617027394</v>
      </c>
      <c r="N56" s="127">
        <v>10728848.4400289</v>
      </c>
      <c r="O56" s="127">
        <v>1930371.5600000003</v>
      </c>
      <c r="P56" s="127">
        <v>1859129.6629818601</v>
      </c>
      <c r="Q56" s="127">
        <v>8856722.6821586285</v>
      </c>
      <c r="R56" s="127">
        <v>8881135.9121078607</v>
      </c>
      <c r="S56" s="127">
        <v>594575.63399999985</v>
      </c>
      <c r="T56" s="127">
        <v>584894.21504590404</v>
      </c>
      <c r="U56" s="127">
        <v>8262147.0489999996</v>
      </c>
      <c r="V56" s="127">
        <v>8299864.3178198496</v>
      </c>
      <c r="W56" s="127">
        <v>3206073.4939662153</v>
      </c>
      <c r="X56" s="127">
        <v>3248430.61464633</v>
      </c>
      <c r="Y56" s="127">
        <v>-213366.38774999999</v>
      </c>
      <c r="Z56" s="127">
        <v>1672907.8567735655</v>
      </c>
      <c r="AA56" s="127">
        <v>-1058.5</v>
      </c>
      <c r="AB56" s="127">
        <v>61.947349422023855</v>
      </c>
      <c r="AC56" s="127">
        <v>61.994581152133399</v>
      </c>
      <c r="AD56" s="127">
        <v>68.986261286255129</v>
      </c>
      <c r="AE56" s="127">
        <v>68.768956861282206</v>
      </c>
      <c r="AF56" s="127">
        <v>104.7496852</v>
      </c>
      <c r="AG56" s="127">
        <v>104.26143407877299</v>
      </c>
      <c r="AH56" s="127">
        <v>52.797381693333335</v>
      </c>
      <c r="AI56" s="127">
        <v>52.640537029704902</v>
      </c>
      <c r="AJ56" s="127">
        <v>5.083333333333333</v>
      </c>
      <c r="AK56" s="127">
        <v>5.083333333333333</v>
      </c>
      <c r="AL56" s="127">
        <v>8.5</v>
      </c>
      <c r="AM56" s="127">
        <v>77.581767499999998</v>
      </c>
      <c r="AN56" s="127">
        <v>454.4545</v>
      </c>
      <c r="AO56" s="127">
        <v>0.78666666666666696</v>
      </c>
      <c r="AP56" s="127">
        <v>14.633333333333301</v>
      </c>
      <c r="AQ56" s="127">
        <v>151.415734566667</v>
      </c>
      <c r="AR56" s="127">
        <v>100.6651222</v>
      </c>
      <c r="AS56" s="127">
        <v>5.6897416393442599</v>
      </c>
      <c r="AT56" s="127">
        <v>5.5</v>
      </c>
      <c r="AU56" s="127">
        <v>68.164999999999992</v>
      </c>
      <c r="AV56" s="127">
        <v>68.164999999999992</v>
      </c>
      <c r="AW56" s="127">
        <v>63.761409553096001</v>
      </c>
      <c r="AX56" s="127">
        <v>90.78322710286298</v>
      </c>
      <c r="AY56" s="127">
        <v>90.6085071987833</v>
      </c>
      <c r="AZ56" s="127">
        <v>651712.94389963022</v>
      </c>
      <c r="BA56" s="127">
        <v>650458.66789873503</v>
      </c>
      <c r="BB56" s="127">
        <v>56.237802909999999</v>
      </c>
      <c r="BC56" s="127">
        <v>56.149293465395502</v>
      </c>
      <c r="BD56" s="127">
        <v>403718.89458606223</v>
      </c>
      <c r="BE56" s="127">
        <v>403083.50462978298</v>
      </c>
      <c r="BF56" s="127">
        <v>93.808645619532712</v>
      </c>
      <c r="BG56" s="127">
        <v>93.590834031953904</v>
      </c>
      <c r="BH56" s="127">
        <v>627045.52047483029</v>
      </c>
      <c r="BI56" s="127">
        <v>625589.60157350695</v>
      </c>
      <c r="BJ56" s="127">
        <v>58.11196949</v>
      </c>
      <c r="BK56" s="127">
        <v>58.0103761200766</v>
      </c>
      <c r="BL56" s="127">
        <v>388438.07960369124</v>
      </c>
      <c r="BM56" s="127">
        <v>387758.99861827702</v>
      </c>
      <c r="BN56" s="127">
        <v>88.57244104646</v>
      </c>
      <c r="BO56" s="127">
        <v>88.468233251608495</v>
      </c>
      <c r="BP56" s="127">
        <v>378877.61847079848</v>
      </c>
      <c r="BQ56" s="127">
        <v>378431.85903749301</v>
      </c>
      <c r="BR56" s="127">
        <v>54.868279546666663</v>
      </c>
      <c r="BS56" s="127">
        <v>54.827260625427499</v>
      </c>
      <c r="BT56" s="127">
        <v>234704.6421959479</v>
      </c>
      <c r="BU56" s="127">
        <v>234529.179591238</v>
      </c>
      <c r="BV56" s="127">
        <v>75.5756166973121</v>
      </c>
      <c r="BW56" s="127">
        <v>75.455723111840101</v>
      </c>
      <c r="BX56" s="127">
        <v>781985.30835884146</v>
      </c>
      <c r="BY56" s="127">
        <v>780744.76244618103</v>
      </c>
      <c r="BZ56" s="127">
        <v>46.817091353333332</v>
      </c>
      <c r="CA56" s="127">
        <v>46.777361474798099</v>
      </c>
      <c r="CB56" s="127">
        <v>484419.17139794223</v>
      </c>
      <c r="CC56" s="127">
        <v>484008.08403079299</v>
      </c>
      <c r="CD56" s="127">
        <v>89.553685413391008</v>
      </c>
      <c r="CE56" s="127">
        <v>89.442398460340101</v>
      </c>
      <c r="CF56" s="127">
        <v>358354.24623407837</v>
      </c>
      <c r="CG56" s="127">
        <v>357908.925061477</v>
      </c>
      <c r="CH56" s="127">
        <v>55.476134423333335</v>
      </c>
      <c r="CI56" s="127">
        <v>55.429694194655397</v>
      </c>
      <c r="CJ56" s="127">
        <v>221990.95708328427</v>
      </c>
      <c r="CK56" s="127">
        <v>221805.12382486201</v>
      </c>
      <c r="CL56" s="162">
        <v>5724.9725399999998</v>
      </c>
      <c r="CM56" s="162">
        <v>5726.4714695334997</v>
      </c>
      <c r="CN56" s="162">
        <v>175.1335507</v>
      </c>
      <c r="CO56" s="162">
        <v>173.15751431825399</v>
      </c>
      <c r="CP56" s="162">
        <v>44.898105000000001</v>
      </c>
      <c r="CQ56" s="162">
        <v>44.735283446707498</v>
      </c>
      <c r="CR56" s="162">
        <v>43.639879000000001</v>
      </c>
      <c r="CS56" s="162">
        <v>43.6851526836668</v>
      </c>
      <c r="CT56" s="162">
        <v>5448.5593699999999</v>
      </c>
      <c r="CU56" s="162">
        <v>5450.4044894690896</v>
      </c>
      <c r="CV56" s="162">
        <v>44.925351290000002</v>
      </c>
      <c r="CW56" s="162">
        <v>44.7700516446912</v>
      </c>
      <c r="CX56" s="162">
        <v>10542.48049</v>
      </c>
      <c r="CY56" s="162">
        <v>6081.6157709999998</v>
      </c>
      <c r="CZ56" s="162">
        <v>6082.9234178753304</v>
      </c>
      <c r="DA56" s="162">
        <v>5.8642841600000004</v>
      </c>
      <c r="DB56" s="162">
        <v>5.8804368693758597</v>
      </c>
      <c r="DC56" s="162">
        <v>1.8492892497905005</v>
      </c>
      <c r="DD56" s="162">
        <v>1.9225538587123401</v>
      </c>
    </row>
    <row r="57" spans="1:108">
      <c r="A57" t="s">
        <v>61</v>
      </c>
      <c r="B57" s="127">
        <v>15511187.949999999</v>
      </c>
      <c r="C57" s="127">
        <v>15789060.4535657</v>
      </c>
      <c r="D57" s="127">
        <v>9263986.8269999996</v>
      </c>
      <c r="E57" s="127">
        <v>10888079.5</v>
      </c>
      <c r="F57" s="127">
        <v>11130378.4811357</v>
      </c>
      <c r="G57" s="127">
        <v>3555511.7510000002</v>
      </c>
      <c r="H57" s="127">
        <v>3605279.9081763998</v>
      </c>
      <c r="I57" s="127">
        <v>2952504.94</v>
      </c>
      <c r="J57" s="127">
        <v>2959793.4009177298</v>
      </c>
      <c r="K57" s="127">
        <v>2523137.227</v>
      </c>
      <c r="L57" s="127">
        <v>2524562.12936481</v>
      </c>
      <c r="M57" s="127">
        <v>10513847.265975406</v>
      </c>
      <c r="N57" s="127">
        <v>10588001.9606776</v>
      </c>
      <c r="O57" s="127">
        <v>1921498.469</v>
      </c>
      <c r="P57" s="127">
        <v>1869122.4179171601</v>
      </c>
      <c r="Q57" s="127">
        <v>8621254.3950857315</v>
      </c>
      <c r="R57" s="127">
        <v>8736914.8563370891</v>
      </c>
      <c r="S57" s="127">
        <v>514319.94750000007</v>
      </c>
      <c r="T57" s="127">
        <v>521335.07295037003</v>
      </c>
      <c r="U57" s="127">
        <v>8106934.4484999999</v>
      </c>
      <c r="V57" s="127">
        <v>8214601.6094973097</v>
      </c>
      <c r="W57" s="127">
        <v>2933219.8534953697</v>
      </c>
      <c r="X57" s="127">
        <v>3047667.0748213902</v>
      </c>
      <c r="Y57" s="127">
        <v>-438274.17375000002</v>
      </c>
      <c r="Z57" s="127">
        <v>1504644.0346914437</v>
      </c>
      <c r="AA57" s="127">
        <v>-1506.2</v>
      </c>
      <c r="AB57" s="127">
        <v>62.641247617116136</v>
      </c>
      <c r="AC57" s="127">
        <v>62.716358912944003</v>
      </c>
      <c r="AD57" s="127">
        <v>69.75315012886837</v>
      </c>
      <c r="AE57" s="127">
        <v>69.833706181028901</v>
      </c>
      <c r="AF57" s="127">
        <v>104.79835046666666</v>
      </c>
      <c r="AG57" s="127">
        <v>105.03468869850199</v>
      </c>
      <c r="AH57" s="127">
        <v>53.605535316666668</v>
      </c>
      <c r="AI57" s="127">
        <v>53.649267776401203</v>
      </c>
      <c r="AJ57" s="127">
        <v>4.833333333333333</v>
      </c>
      <c r="AK57" s="127">
        <v>4.833333333333333</v>
      </c>
      <c r="AL57" s="127">
        <v>9.3249999999999993</v>
      </c>
      <c r="AM57" s="127">
        <v>78.392978373333307</v>
      </c>
      <c r="AN57" s="127">
        <v>468.64218749999998</v>
      </c>
      <c r="AO57" s="127">
        <v>0.74666666666666703</v>
      </c>
      <c r="AP57" s="127">
        <v>14.1666666666667</v>
      </c>
      <c r="AQ57" s="127">
        <v>149.97924486666699</v>
      </c>
      <c r="AR57" s="127">
        <v>101.52843180000001</v>
      </c>
      <c r="AS57" s="127">
        <v>5.6219952307692296</v>
      </c>
      <c r="AT57" s="127">
        <v>5.5333333333333341</v>
      </c>
      <c r="AU57" s="127">
        <v>56.000000000000007</v>
      </c>
      <c r="AV57" s="127">
        <v>56.000000000000007</v>
      </c>
      <c r="AW57" s="127">
        <v>64.310891922194998</v>
      </c>
      <c r="AX57" s="127">
        <v>91.123212198607661</v>
      </c>
      <c r="AY57" s="127">
        <v>91.253106303794695</v>
      </c>
      <c r="AZ57" s="127">
        <v>654153.62258776173</v>
      </c>
      <c r="BA57" s="127">
        <v>655086.10397704004</v>
      </c>
      <c r="BB57" s="127">
        <v>57.080716989999999</v>
      </c>
      <c r="BC57" s="127">
        <v>57.239980272593897</v>
      </c>
      <c r="BD57" s="127">
        <v>409769.99052153516</v>
      </c>
      <c r="BE57" s="127">
        <v>410913.30681569898</v>
      </c>
      <c r="BF57" s="127">
        <v>93.71571244688856</v>
      </c>
      <c r="BG57" s="127">
        <v>93.848784527567901</v>
      </c>
      <c r="BH57" s="127">
        <v>626424.32688200974</v>
      </c>
      <c r="BI57" s="127">
        <v>627313.82114489703</v>
      </c>
      <c r="BJ57" s="127">
        <v>58.704691489999995</v>
      </c>
      <c r="BK57" s="127">
        <v>58.858313301819997</v>
      </c>
      <c r="BL57" s="127">
        <v>392400.01373601274</v>
      </c>
      <c r="BM57" s="127">
        <v>393426.868652237</v>
      </c>
      <c r="BN57" s="127">
        <v>88.72807312692558</v>
      </c>
      <c r="BO57" s="127">
        <v>88.822332050317101</v>
      </c>
      <c r="BP57" s="127">
        <v>379543.35051236564</v>
      </c>
      <c r="BQ57" s="127">
        <v>379946.55263652699</v>
      </c>
      <c r="BR57" s="127">
        <v>55.58037199333333</v>
      </c>
      <c r="BS57" s="127">
        <v>55.708513666346803</v>
      </c>
      <c r="BT57" s="127">
        <v>237750.69000874998</v>
      </c>
      <c r="BU57" s="127">
        <v>238298.82903875501</v>
      </c>
      <c r="BV57" s="127">
        <v>76.571099418674393</v>
      </c>
      <c r="BW57" s="127">
        <v>76.580061565062195</v>
      </c>
      <c r="BX57" s="127">
        <v>792285.62606512185</v>
      </c>
      <c r="BY57" s="127">
        <v>792378.357915389</v>
      </c>
      <c r="BZ57" s="127">
        <v>47.965091989999998</v>
      </c>
      <c r="CA57" s="127">
        <v>48.017814884734896</v>
      </c>
      <c r="CB57" s="127">
        <v>496297.60085827182</v>
      </c>
      <c r="CC57" s="127">
        <v>496843.12772077502</v>
      </c>
      <c r="CD57" s="127">
        <v>89.69085594646063</v>
      </c>
      <c r="CE57" s="127">
        <v>89.788863584328297</v>
      </c>
      <c r="CF57" s="127">
        <v>358903.1420473191</v>
      </c>
      <c r="CG57" s="127">
        <v>359295.325272455</v>
      </c>
      <c r="CH57" s="127">
        <v>56.18347116333333</v>
      </c>
      <c r="CI57" s="127">
        <v>56.323896723380003</v>
      </c>
      <c r="CJ57" s="127">
        <v>224821.4059154712</v>
      </c>
      <c r="CK57" s="127">
        <v>225383.326906934</v>
      </c>
      <c r="CL57" s="162">
        <v>5749.115906</v>
      </c>
      <c r="CM57" s="162">
        <v>5746.4874107162505</v>
      </c>
      <c r="CN57" s="162">
        <v>173.57082209999999</v>
      </c>
      <c r="CO57" s="162">
        <v>170.70098501899699</v>
      </c>
      <c r="CP57" s="162">
        <v>44.676456000000002</v>
      </c>
      <c r="CQ57" s="162">
        <v>44.999563057152002</v>
      </c>
      <c r="CR57" s="162">
        <v>43.497151000000002</v>
      </c>
      <c r="CS57" s="162">
        <v>43.522518105034997</v>
      </c>
      <c r="CT57" s="162">
        <v>5474.6900720000003</v>
      </c>
      <c r="CU57" s="162">
        <v>5478.4080066366896</v>
      </c>
      <c r="CV57" s="162">
        <v>44.702922309999998</v>
      </c>
      <c r="CW57" s="162">
        <v>45.047729371157097</v>
      </c>
      <c r="CX57" s="162">
        <v>10597.518969999999</v>
      </c>
      <c r="CY57" s="162">
        <v>6132.95399</v>
      </c>
      <c r="CZ57" s="162">
        <v>6132.99794722567</v>
      </c>
      <c r="DA57" s="162">
        <v>6.2586167159999997</v>
      </c>
      <c r="DB57" s="162">
        <v>6.2616534047784604</v>
      </c>
      <c r="DC57" s="162">
        <v>1.4636774841786586</v>
      </c>
      <c r="DD57" s="162">
        <v>1.6344133301702199</v>
      </c>
    </row>
    <row r="58" spans="1:108">
      <c r="A58" t="s">
        <v>62</v>
      </c>
      <c r="B58" s="127">
        <v>15542852.82</v>
      </c>
      <c r="C58" s="127">
        <v>15251892.069845799</v>
      </c>
      <c r="D58" s="127">
        <v>9374364.0629999992</v>
      </c>
      <c r="E58" s="127">
        <v>10918017.83</v>
      </c>
      <c r="F58" s="127">
        <v>10773880.936752699</v>
      </c>
      <c r="G58" s="127">
        <v>3599957.48</v>
      </c>
      <c r="H58" s="127">
        <v>3552151.44707178</v>
      </c>
      <c r="I58" s="127">
        <v>3077672.767</v>
      </c>
      <c r="J58" s="127">
        <v>3007971.9449661798</v>
      </c>
      <c r="K58" s="127">
        <v>2639793.6979999999</v>
      </c>
      <c r="L58" s="127">
        <v>2574259.6741855498</v>
      </c>
      <c r="M58" s="127">
        <v>11030912.337107873</v>
      </c>
      <c r="N58" s="127">
        <v>10354931.3172672</v>
      </c>
      <c r="O58" s="127">
        <v>2129216.8050000006</v>
      </c>
      <c r="P58" s="127">
        <v>1876928.0817253599</v>
      </c>
      <c r="Q58" s="127">
        <v>8956097.9890044089</v>
      </c>
      <c r="R58" s="127">
        <v>8508298.3832396809</v>
      </c>
      <c r="S58" s="127">
        <v>471526.63059999997</v>
      </c>
      <c r="T58" s="127">
        <v>430288.07131333603</v>
      </c>
      <c r="U58" s="127">
        <v>8484571.3584000003</v>
      </c>
      <c r="V58" s="127">
        <v>8081020.1855854001</v>
      </c>
      <c r="W58" s="127">
        <v>2787161.9129602229</v>
      </c>
      <c r="X58" s="127">
        <v>2645416.0199337001</v>
      </c>
      <c r="Y58" s="127">
        <v>-50595.579999999965</v>
      </c>
      <c r="Z58" s="127">
        <v>2037274.2958479922</v>
      </c>
      <c r="AA58" s="127">
        <v>-570.29999999999995</v>
      </c>
      <c r="AB58" s="127">
        <v>63.579871560873336</v>
      </c>
      <c r="AC58" s="127">
        <v>63.412290402289997</v>
      </c>
      <c r="AD58" s="127">
        <v>70.773856221452434</v>
      </c>
      <c r="AE58" s="127">
        <v>70.924006551628594</v>
      </c>
      <c r="AF58" s="127">
        <v>107.0356972</v>
      </c>
      <c r="AG58" s="127">
        <v>107.021093262337</v>
      </c>
      <c r="AH58" s="127">
        <v>54.250404010000004</v>
      </c>
      <c r="AI58" s="127">
        <v>54.444959809850097</v>
      </c>
      <c r="AJ58" s="127">
        <v>4.5972222222166668</v>
      </c>
      <c r="AK58" s="127">
        <v>4.5972222222166668</v>
      </c>
      <c r="AL58" s="127">
        <v>10.298809523809499</v>
      </c>
      <c r="AM58" s="127">
        <v>78.24356822</v>
      </c>
      <c r="AN58" s="127">
        <v>466.31870967741901</v>
      </c>
      <c r="AO58" s="127">
        <v>0.7</v>
      </c>
      <c r="AP58" s="127">
        <v>12.9</v>
      </c>
      <c r="AQ58" s="127">
        <v>152.71046290000001</v>
      </c>
      <c r="AR58" s="127">
        <v>102.2199892</v>
      </c>
      <c r="AS58" s="127">
        <v>5.2746273437499998</v>
      </c>
      <c r="AT58" s="127">
        <v>4.8600000000000003</v>
      </c>
      <c r="AU58" s="127">
        <v>122.33499999999999</v>
      </c>
      <c r="AV58" s="127">
        <v>122.33499999999999</v>
      </c>
      <c r="AW58" s="127">
        <v>63.235872042436</v>
      </c>
      <c r="AX58" s="127">
        <v>91.3057284035024</v>
      </c>
      <c r="AY58" s="127">
        <v>91.669868097129196</v>
      </c>
      <c r="AZ58" s="127">
        <v>655463.86652816017</v>
      </c>
      <c r="BA58" s="127">
        <v>658077.94579435803</v>
      </c>
      <c r="BB58" s="127">
        <v>58.052064846666667</v>
      </c>
      <c r="BC58" s="127">
        <v>58.144282870302298</v>
      </c>
      <c r="BD58" s="127">
        <v>416743.08446653845</v>
      </c>
      <c r="BE58" s="127">
        <v>417405.09750141698</v>
      </c>
      <c r="BF58" s="127">
        <v>93.764199753464325</v>
      </c>
      <c r="BG58" s="127">
        <v>94.2848180024626</v>
      </c>
      <c r="BH58" s="127">
        <v>626748.43078722479</v>
      </c>
      <c r="BI58" s="127">
        <v>630228.40151643497</v>
      </c>
      <c r="BJ58" s="127">
        <v>59.61515777333333</v>
      </c>
      <c r="BK58" s="127">
        <v>59.803371180218697</v>
      </c>
      <c r="BL58" s="127">
        <v>398485.84730430663</v>
      </c>
      <c r="BM58" s="127">
        <v>399743.922963508</v>
      </c>
      <c r="BN58" s="127">
        <v>88.800412914661024</v>
      </c>
      <c r="BO58" s="127">
        <v>89.265740834441601</v>
      </c>
      <c r="BP58" s="127">
        <v>379852.7913065232</v>
      </c>
      <c r="BQ58" s="127">
        <v>381843.27877654502</v>
      </c>
      <c r="BR58" s="127">
        <v>56.459188476666661</v>
      </c>
      <c r="BS58" s="127">
        <v>56.628044142003901</v>
      </c>
      <c r="BT58" s="127">
        <v>241509.91683307968</v>
      </c>
      <c r="BU58" s="127">
        <v>242232.214102798</v>
      </c>
      <c r="BV58" s="127">
        <v>76.917127846839563</v>
      </c>
      <c r="BW58" s="127">
        <v>76.999466299993202</v>
      </c>
      <c r="BX58" s="127">
        <v>795866.00236801605</v>
      </c>
      <c r="BY58" s="127">
        <v>796717.96313946601</v>
      </c>
      <c r="BZ58" s="127">
        <v>48.903811093333331</v>
      </c>
      <c r="CA58" s="127">
        <v>48.8546355432007</v>
      </c>
      <c r="CB58" s="127">
        <v>506010.58210224175</v>
      </c>
      <c r="CC58" s="127">
        <v>505501.759820648</v>
      </c>
      <c r="CD58" s="127">
        <v>89.685983346797343</v>
      </c>
      <c r="CE58" s="127">
        <v>90.202356579281798</v>
      </c>
      <c r="CF58" s="127">
        <v>358883.64405824721</v>
      </c>
      <c r="CG58" s="127">
        <v>360949.94138183998</v>
      </c>
      <c r="CH58" s="127">
        <v>57.022233020000002</v>
      </c>
      <c r="CI58" s="127">
        <v>57.219469998348401</v>
      </c>
      <c r="CJ58" s="127">
        <v>228177.75994521542</v>
      </c>
      <c r="CK58" s="127">
        <v>228967.01510951199</v>
      </c>
      <c r="CL58" s="162">
        <v>5691.0201820000002</v>
      </c>
      <c r="CM58" s="162">
        <v>5688.2911587369199</v>
      </c>
      <c r="CN58" s="162">
        <v>166.50717080000001</v>
      </c>
      <c r="CO58" s="162">
        <v>170.74283233924899</v>
      </c>
      <c r="CP58" s="162">
        <v>44.611969000000002</v>
      </c>
      <c r="CQ58" s="162">
        <v>44.393659303936701</v>
      </c>
      <c r="CR58" s="162">
        <v>43.591157000000003</v>
      </c>
      <c r="CS58" s="162">
        <v>43.068002439767703</v>
      </c>
      <c r="CT58" s="162">
        <v>5420.5375590000003</v>
      </c>
      <c r="CU58" s="162">
        <v>5413.6096660181302</v>
      </c>
      <c r="CV58" s="162">
        <v>44.623281990000002</v>
      </c>
      <c r="CW58" s="162">
        <v>44.428145723047599</v>
      </c>
      <c r="CX58" s="162">
        <v>10654.880209999999</v>
      </c>
      <c r="CY58" s="162">
        <v>6180.0569329999998</v>
      </c>
      <c r="CZ58" s="162">
        <v>6177.5437438829003</v>
      </c>
      <c r="DA58" s="162">
        <v>7.9131431360000004</v>
      </c>
      <c r="DB58" s="162">
        <v>7.9198650230223198</v>
      </c>
      <c r="DC58" s="162">
        <v>1.3279273565984584</v>
      </c>
      <c r="DD58" s="162">
        <v>1.39723512547054</v>
      </c>
    </row>
    <row r="59" spans="1:108">
      <c r="A59" t="s">
        <v>63</v>
      </c>
      <c r="B59" s="127">
        <v>15062649.859999999</v>
      </c>
      <c r="C59" s="127">
        <v>15248765.4237593</v>
      </c>
      <c r="D59" s="127">
        <v>9250919.0730000008</v>
      </c>
      <c r="E59" s="127">
        <v>10619302.09</v>
      </c>
      <c r="F59" s="127">
        <v>10668137.4097805</v>
      </c>
      <c r="G59" s="127">
        <v>3634372.1469999999</v>
      </c>
      <c r="H59" s="127">
        <v>3705328.3344652299</v>
      </c>
      <c r="I59" s="127">
        <v>3118093.27</v>
      </c>
      <c r="J59" s="127">
        <v>3215236.0735335601</v>
      </c>
      <c r="K59" s="127">
        <v>2819144.2179999999</v>
      </c>
      <c r="L59" s="127">
        <v>2929651.1714771399</v>
      </c>
      <c r="M59" s="127">
        <v>9735938.6886796542</v>
      </c>
      <c r="N59" s="127">
        <v>10371043.8951224</v>
      </c>
      <c r="O59" s="127">
        <v>1502191.5240000004</v>
      </c>
      <c r="P59" s="127">
        <v>1879955.0983874199</v>
      </c>
      <c r="Q59" s="127">
        <v>8207033.1825789595</v>
      </c>
      <c r="R59" s="127">
        <v>8514291.7720439993</v>
      </c>
      <c r="S59" s="127">
        <v>368455.81739999994</v>
      </c>
      <c r="T59" s="127">
        <v>410830.76749762997</v>
      </c>
      <c r="U59" s="127">
        <v>7838577.3656000001</v>
      </c>
      <c r="V59" s="127">
        <v>8096495.4642503401</v>
      </c>
      <c r="W59" s="127">
        <v>2516801.6313186665</v>
      </c>
      <c r="X59" s="127">
        <v>2527778.4023442101</v>
      </c>
      <c r="Y59" s="127">
        <v>393913.34752380999</v>
      </c>
      <c r="Z59" s="127">
        <v>2130138.724252766</v>
      </c>
      <c r="AA59" s="127">
        <v>491.8</v>
      </c>
      <c r="AB59" s="127">
        <v>63.768755898059844</v>
      </c>
      <c r="AC59" s="127">
        <v>63.833051222871802</v>
      </c>
      <c r="AD59" s="127">
        <v>71.743149053013667</v>
      </c>
      <c r="AE59" s="127">
        <v>71.728373434894806</v>
      </c>
      <c r="AF59" s="127">
        <v>107.95895796666666</v>
      </c>
      <c r="AG59" s="127">
        <v>108.185692368952</v>
      </c>
      <c r="AH59" s="127">
        <v>55.258764426666666</v>
      </c>
      <c r="AI59" s="127">
        <v>55.180171411618197</v>
      </c>
      <c r="AJ59" s="127">
        <v>4.458333333333333</v>
      </c>
      <c r="AK59" s="127">
        <v>4.458333333333333</v>
      </c>
      <c r="AL59" s="127">
        <v>7.3954166666666703</v>
      </c>
      <c r="AM59" s="127">
        <v>79.003184383333306</v>
      </c>
      <c r="AN59" s="127">
        <v>487.45619047619101</v>
      </c>
      <c r="AO59" s="127">
        <v>0.64</v>
      </c>
      <c r="AP59" s="127">
        <v>13.0666666666667</v>
      </c>
      <c r="AQ59" s="127">
        <v>148.06775033333301</v>
      </c>
      <c r="AR59" s="127">
        <v>102.1042958</v>
      </c>
      <c r="AS59" s="127">
        <v>5.0037179365079396</v>
      </c>
      <c r="AT59" s="127">
        <v>4.7333333333333334</v>
      </c>
      <c r="AU59" s="127">
        <v>195.83333333333331</v>
      </c>
      <c r="AV59" s="127">
        <v>195.83333333333331</v>
      </c>
      <c r="AW59" s="127">
        <v>64.332671510630007</v>
      </c>
      <c r="AX59" s="127">
        <v>92.727762063488939</v>
      </c>
      <c r="AY59" s="127">
        <v>92.414715788773606</v>
      </c>
      <c r="AZ59" s="127">
        <v>665672.33534392621</v>
      </c>
      <c r="BA59" s="127">
        <v>663425.04456369299</v>
      </c>
      <c r="BB59" s="127">
        <v>59.13134024</v>
      </c>
      <c r="BC59" s="127">
        <v>58.980827248524697</v>
      </c>
      <c r="BD59" s="127">
        <v>424490.96660638269</v>
      </c>
      <c r="BE59" s="127">
        <v>423410.46673942899</v>
      </c>
      <c r="BF59" s="127">
        <v>95.45018023764186</v>
      </c>
      <c r="BG59" s="127">
        <v>95.027666454103496</v>
      </c>
      <c r="BH59" s="127">
        <v>638018.03715697478</v>
      </c>
      <c r="BI59" s="127">
        <v>635193.82651443395</v>
      </c>
      <c r="BJ59" s="127">
        <v>60.867392439999996</v>
      </c>
      <c r="BK59" s="127">
        <v>60.657649742694502</v>
      </c>
      <c r="BL59" s="127">
        <v>406856.16470022401</v>
      </c>
      <c r="BM59" s="127">
        <v>405454.18071542698</v>
      </c>
      <c r="BN59" s="127">
        <v>90.287215919196541</v>
      </c>
      <c r="BO59" s="127">
        <v>89.843928367521798</v>
      </c>
      <c r="BP59" s="127">
        <v>386212.74226686941</v>
      </c>
      <c r="BQ59" s="127">
        <v>384316.534712027</v>
      </c>
      <c r="BR59" s="127">
        <v>57.575034326666668</v>
      </c>
      <c r="BS59" s="127">
        <v>57.328911452393001</v>
      </c>
      <c r="BT59" s="127">
        <v>246283.06086336295</v>
      </c>
      <c r="BU59" s="127">
        <v>245230.24525402801</v>
      </c>
      <c r="BV59" s="127">
        <v>77.266016833434477</v>
      </c>
      <c r="BW59" s="127">
        <v>77.285608567500006</v>
      </c>
      <c r="BX59" s="127">
        <v>799475.97703561455</v>
      </c>
      <c r="BY59" s="127">
        <v>799678.69385013205</v>
      </c>
      <c r="BZ59" s="127">
        <v>49.271577666666666</v>
      </c>
      <c r="CA59" s="127">
        <v>49.313074932183802</v>
      </c>
      <c r="CB59" s="127">
        <v>509815.88425947004</v>
      </c>
      <c r="CC59" s="127">
        <v>510245.25888238603</v>
      </c>
      <c r="CD59" s="127">
        <v>91.268904534334951</v>
      </c>
      <c r="CE59" s="127">
        <v>90.770279862300598</v>
      </c>
      <c r="CF59" s="127">
        <v>365217.79464500997</v>
      </c>
      <c r="CG59" s="127">
        <v>363222.51921129902</v>
      </c>
      <c r="CH59" s="127">
        <v>58.201044943333329</v>
      </c>
      <c r="CI59" s="127">
        <v>57.920415460345303</v>
      </c>
      <c r="CJ59" s="127">
        <v>232894.84396345387</v>
      </c>
      <c r="CK59" s="127">
        <v>231771.88887325901</v>
      </c>
      <c r="CL59" s="162">
        <v>5640.8415320000004</v>
      </c>
      <c r="CM59" s="162">
        <v>5644.4510542784901</v>
      </c>
      <c r="CN59" s="162">
        <v>169.006428</v>
      </c>
      <c r="CO59" s="162">
        <v>169.832329210815</v>
      </c>
      <c r="CP59" s="162">
        <v>44.366920999999998</v>
      </c>
      <c r="CQ59" s="162">
        <v>44.431693447367699</v>
      </c>
      <c r="CR59" s="162">
        <v>42.842095</v>
      </c>
      <c r="CS59" s="162">
        <v>43.336867728133797</v>
      </c>
      <c r="CT59" s="162">
        <v>5368.8088760000001</v>
      </c>
      <c r="CU59" s="162">
        <v>5370.5111387358602</v>
      </c>
      <c r="CV59" s="162">
        <v>44.484855420000002</v>
      </c>
      <c r="CW59" s="162">
        <v>44.493685143703999</v>
      </c>
      <c r="CX59" s="162">
        <v>10711.900030000001</v>
      </c>
      <c r="CY59" s="162">
        <v>6194.5880850000003</v>
      </c>
      <c r="CZ59" s="162">
        <v>6196.1938726953304</v>
      </c>
      <c r="DA59" s="162">
        <v>8.9391989420000009</v>
      </c>
      <c r="DB59" s="162">
        <v>8.9203609304951001</v>
      </c>
      <c r="DC59" s="162">
        <v>1.6363746108013679</v>
      </c>
      <c r="DD59" s="162">
        <v>1.3753212687104901</v>
      </c>
    </row>
    <row r="60" spans="1:108">
      <c r="A60" t="s">
        <v>64</v>
      </c>
      <c r="B60" s="127">
        <v>15431265.310000001</v>
      </c>
      <c r="C60" s="127">
        <v>15293593.283570999</v>
      </c>
      <c r="D60" s="127">
        <v>9330493.898</v>
      </c>
      <c r="E60" s="127">
        <v>10870766.189999999</v>
      </c>
      <c r="F60" s="127">
        <v>10759530.239727801</v>
      </c>
      <c r="G60" s="127">
        <v>3728026.352</v>
      </c>
      <c r="H60" s="127">
        <v>3667493.0817026999</v>
      </c>
      <c r="I60" s="127">
        <v>3234452.3029999998</v>
      </c>
      <c r="J60" s="127">
        <v>3208271.1003485001</v>
      </c>
      <c r="K60" s="127">
        <v>2932162.8309999998</v>
      </c>
      <c r="L60" s="127">
        <v>2895107.3035594798</v>
      </c>
      <c r="M60" s="127">
        <v>10372336.739113411</v>
      </c>
      <c r="N60" s="127">
        <v>10356696.5842715</v>
      </c>
      <c r="O60" s="127">
        <v>1968278.97</v>
      </c>
      <c r="P60" s="127">
        <v>1896087.50998606</v>
      </c>
      <c r="Q60" s="127">
        <v>8444540.2319353968</v>
      </c>
      <c r="R60" s="127">
        <v>8485849.0596843697</v>
      </c>
      <c r="S60" s="127">
        <v>397377.27510000003</v>
      </c>
      <c r="T60" s="127">
        <v>387745.79969444202</v>
      </c>
      <c r="U60" s="127">
        <v>8047162.9568999996</v>
      </c>
      <c r="V60" s="127">
        <v>8102357.87272825</v>
      </c>
      <c r="W60" s="127">
        <v>2443438.3138492731</v>
      </c>
      <c r="X60" s="127">
        <v>2473349.3697044202</v>
      </c>
      <c r="Y60" s="127">
        <v>340062.13718032773</v>
      </c>
      <c r="Z60" s="127">
        <v>2553781.4015543219</v>
      </c>
      <c r="AA60" s="127">
        <v>-57.8</v>
      </c>
      <c r="AB60" s="127">
        <v>64.375077671871779</v>
      </c>
      <c r="AC60" s="127">
        <v>64.388661484663899</v>
      </c>
      <c r="AD60" s="127">
        <v>72.544956962181033</v>
      </c>
      <c r="AE60" s="127">
        <v>72.339170284606695</v>
      </c>
      <c r="AF60" s="127">
        <v>109.51282106666667</v>
      </c>
      <c r="AG60" s="127">
        <v>109.057995286863</v>
      </c>
      <c r="AH60" s="127">
        <v>55.758957783333337</v>
      </c>
      <c r="AI60" s="127">
        <v>55.606815695106498</v>
      </c>
      <c r="AJ60" s="127">
        <v>4.4083333333333323</v>
      </c>
      <c r="AK60" s="127">
        <v>4.4083333333333323</v>
      </c>
      <c r="AL60" s="127">
        <v>6.0696428571428598</v>
      </c>
      <c r="AM60" s="127">
        <v>78.759715043333301</v>
      </c>
      <c r="AN60" s="127">
        <v>489.72081967213097</v>
      </c>
      <c r="AO60" s="127">
        <v>0.66666666666666696</v>
      </c>
      <c r="AP60" s="127">
        <v>17.6666666666667</v>
      </c>
      <c r="AQ60" s="127">
        <v>148.15340866666699</v>
      </c>
      <c r="AR60" s="127">
        <v>102.9781967</v>
      </c>
      <c r="AS60" s="127">
        <v>5.0714242622950803</v>
      </c>
      <c r="AT60" s="127">
        <v>4.746666666666667</v>
      </c>
      <c r="AU60" s="127">
        <v>190</v>
      </c>
      <c r="AV60" s="127">
        <v>190</v>
      </c>
      <c r="AW60" s="127">
        <v>65.293679755439996</v>
      </c>
      <c r="AX60" s="127">
        <v>93.319696228109052</v>
      </c>
      <c r="AY60" s="127">
        <v>93.180136698922595</v>
      </c>
      <c r="AZ60" s="127">
        <v>669921.70132628165</v>
      </c>
      <c r="BA60" s="127">
        <v>668919.83397095103</v>
      </c>
      <c r="BB60" s="127">
        <v>60.074626930000001</v>
      </c>
      <c r="BC60" s="127">
        <v>59.9945449604147</v>
      </c>
      <c r="BD60" s="127">
        <v>431262.61556951865</v>
      </c>
      <c r="BE60" s="127">
        <v>430687.724614857</v>
      </c>
      <c r="BF60" s="127">
        <v>95.905815453449321</v>
      </c>
      <c r="BG60" s="127">
        <v>95.708333093429403</v>
      </c>
      <c r="BH60" s="127">
        <v>641063.64152697497</v>
      </c>
      <c r="BI60" s="127">
        <v>639743.60936604103</v>
      </c>
      <c r="BJ60" s="127">
        <v>61.739443190000003</v>
      </c>
      <c r="BK60" s="127">
        <v>61.6193170591635</v>
      </c>
      <c r="BL60" s="127">
        <v>412685.21715911978</v>
      </c>
      <c r="BM60" s="127">
        <v>411882.25756221497</v>
      </c>
      <c r="BN60" s="127">
        <v>90.410385708573955</v>
      </c>
      <c r="BO60" s="127">
        <v>90.323546249574704</v>
      </c>
      <c r="BP60" s="127">
        <v>386739.61355906265</v>
      </c>
      <c r="BQ60" s="127">
        <v>386368.148947371</v>
      </c>
      <c r="BR60" s="127">
        <v>58.201756023333338</v>
      </c>
      <c r="BS60" s="127">
        <v>58.159917778398203</v>
      </c>
      <c r="BT60" s="127">
        <v>248963.92661654335</v>
      </c>
      <c r="BU60" s="127">
        <v>248784.95927214899</v>
      </c>
      <c r="BV60" s="127">
        <v>78.884977017830622</v>
      </c>
      <c r="BW60" s="127">
        <v>78.804190649617993</v>
      </c>
      <c r="BX60" s="127">
        <v>816227.45237039321</v>
      </c>
      <c r="BY60" s="127">
        <v>815391.55111250503</v>
      </c>
      <c r="BZ60" s="127">
        <v>50.782265226666667</v>
      </c>
      <c r="CA60" s="127">
        <v>50.746811958773399</v>
      </c>
      <c r="CB60" s="127">
        <v>525447.05644258088</v>
      </c>
      <c r="CC60" s="127">
        <v>525080.21941456199</v>
      </c>
      <c r="CD60" s="127">
        <v>91.26182335570266</v>
      </c>
      <c r="CE60" s="127">
        <v>91.179577381332507</v>
      </c>
      <c r="CF60" s="127">
        <v>365189.45889959071</v>
      </c>
      <c r="CG60" s="127">
        <v>364860.34688156599</v>
      </c>
      <c r="CH60" s="127">
        <v>58.749869670000002</v>
      </c>
      <c r="CI60" s="127">
        <v>58.708001465791199</v>
      </c>
      <c r="CJ60" s="127">
        <v>235090.99781609979</v>
      </c>
      <c r="CK60" s="127">
        <v>234923.459777802</v>
      </c>
      <c r="CL60" s="162">
        <v>5568.2072049999997</v>
      </c>
      <c r="CM60" s="162">
        <v>5570.2504571499603</v>
      </c>
      <c r="CN60" s="162">
        <v>166.29101979999999</v>
      </c>
      <c r="CO60" s="162">
        <v>163.84730973510099</v>
      </c>
      <c r="CP60" s="162">
        <v>44.459609999999998</v>
      </c>
      <c r="CQ60" s="162">
        <v>44.310491819894402</v>
      </c>
      <c r="CR60" s="162">
        <v>42.683115000000001</v>
      </c>
      <c r="CS60" s="162">
        <v>42.671184362080602</v>
      </c>
      <c r="CT60" s="162">
        <v>5301.7373729999999</v>
      </c>
      <c r="CU60" s="162">
        <v>5303.17902189303</v>
      </c>
      <c r="CV60" s="162">
        <v>44.513315910000003</v>
      </c>
      <c r="CW60" s="162">
        <v>44.377333203666801</v>
      </c>
      <c r="CX60" s="162">
        <v>10772.936460000001</v>
      </c>
      <c r="CY60" s="162">
        <v>6207.3215049999999</v>
      </c>
      <c r="CZ60" s="162">
        <v>6207.3867395056504</v>
      </c>
      <c r="DA60" s="162">
        <v>10.296136580000001</v>
      </c>
      <c r="DB60" s="162">
        <v>10.3185606121286</v>
      </c>
      <c r="DC60" s="162">
        <v>1.2555066347144741</v>
      </c>
      <c r="DD60" s="162">
        <v>1.31358951001264</v>
      </c>
    </row>
    <row r="61" spans="1:108">
      <c r="A61" t="s">
        <v>65</v>
      </c>
      <c r="B61" s="127">
        <v>15357716.789999999</v>
      </c>
      <c r="C61" s="127">
        <v>15623495.2426877</v>
      </c>
      <c r="D61" s="127">
        <v>9405251.7819999997</v>
      </c>
      <c r="E61" s="127">
        <v>10786633.970000001</v>
      </c>
      <c r="F61" s="127">
        <v>11007274.188941</v>
      </c>
      <c r="G61" s="127">
        <v>3656332.1839999999</v>
      </c>
      <c r="H61" s="127">
        <v>3707208.0484547699</v>
      </c>
      <c r="I61" s="127">
        <v>3231580.2250000001</v>
      </c>
      <c r="J61" s="127">
        <v>3243861.8254861501</v>
      </c>
      <c r="K61" s="127">
        <v>2924077.5240000002</v>
      </c>
      <c r="L61" s="127">
        <v>2934404.0515490398</v>
      </c>
      <c r="M61" s="127">
        <v>10529135.301121695</v>
      </c>
      <c r="N61" s="127">
        <v>10591171.3732883</v>
      </c>
      <c r="O61" s="127">
        <v>1965352.7610000002</v>
      </c>
      <c r="P61" s="127">
        <v>1910821.4472882301</v>
      </c>
      <c r="Q61" s="127">
        <v>8598752.7043338083</v>
      </c>
      <c r="R61" s="127">
        <v>8703342.4619589001</v>
      </c>
      <c r="S61" s="127">
        <v>388981.23060000001</v>
      </c>
      <c r="T61" s="127">
        <v>394731.38087460602</v>
      </c>
      <c r="U61" s="127">
        <v>8209771.4743999997</v>
      </c>
      <c r="V61" s="127">
        <v>8304692.87020123</v>
      </c>
      <c r="W61" s="127">
        <v>2394422.5160852959</v>
      </c>
      <c r="X61" s="127">
        <v>2481619.5765875001</v>
      </c>
      <c r="Y61" s="127">
        <v>124425.37378461524</v>
      </c>
      <c r="Z61" s="127">
        <v>2322573.8607761175</v>
      </c>
      <c r="AA61" s="127">
        <v>-344.1</v>
      </c>
      <c r="AB61" s="127">
        <v>64.638722368687823</v>
      </c>
      <c r="AC61" s="127">
        <v>64.716319871884707</v>
      </c>
      <c r="AD61" s="127">
        <v>72.564285665760039</v>
      </c>
      <c r="AE61" s="127">
        <v>72.645775381333294</v>
      </c>
      <c r="AF61" s="127">
        <v>108.78074796666668</v>
      </c>
      <c r="AG61" s="127">
        <v>109.029290229171</v>
      </c>
      <c r="AH61" s="127">
        <v>56.031105679999996</v>
      </c>
      <c r="AI61" s="127">
        <v>56.081832209045402</v>
      </c>
      <c r="AJ61" s="127">
        <v>4.3583333333333334</v>
      </c>
      <c r="AK61" s="127">
        <v>4.3583333333333334</v>
      </c>
      <c r="AL61" s="127">
        <v>5</v>
      </c>
      <c r="AM61" s="127">
        <v>83.643016043333304</v>
      </c>
      <c r="AN61" s="127">
        <v>518.00738461538401</v>
      </c>
      <c r="AO61" s="127">
        <v>0.76</v>
      </c>
      <c r="AP61" s="127">
        <v>21.766666666666701</v>
      </c>
      <c r="AQ61" s="127">
        <v>149.341769766667</v>
      </c>
      <c r="AR61" s="127">
        <v>104.17783799999999</v>
      </c>
      <c r="AS61" s="127">
        <v>5.4415483076923099</v>
      </c>
      <c r="AT61" s="127">
        <v>5.0933333333333337</v>
      </c>
      <c r="AU61" s="127">
        <v>187.666666666667</v>
      </c>
      <c r="AV61" s="127">
        <v>187.666666666667</v>
      </c>
      <c r="AW61" s="127">
        <v>66.648189913218999</v>
      </c>
      <c r="AX61" s="127">
        <v>93.949240204584996</v>
      </c>
      <c r="AY61" s="127">
        <v>94.017677882129405</v>
      </c>
      <c r="AZ61" s="127">
        <v>674441.05992716656</v>
      </c>
      <c r="BA61" s="127">
        <v>674932.35905527498</v>
      </c>
      <c r="BB61" s="127">
        <v>60.727588543333333</v>
      </c>
      <c r="BC61" s="127">
        <v>60.8413410610478</v>
      </c>
      <c r="BD61" s="127">
        <v>435950.08426675666</v>
      </c>
      <c r="BE61" s="127">
        <v>436766.68872757698</v>
      </c>
      <c r="BF61" s="127">
        <v>96.474486940367285</v>
      </c>
      <c r="BG61" s="127">
        <v>96.567591013084595</v>
      </c>
      <c r="BH61" s="127">
        <v>644864.814714571</v>
      </c>
      <c r="BI61" s="127">
        <v>645487.15065577801</v>
      </c>
      <c r="BJ61" s="127">
        <v>62.359875770000002</v>
      </c>
      <c r="BK61" s="127">
        <v>62.4786924393498</v>
      </c>
      <c r="BL61" s="127">
        <v>416832.37723670469</v>
      </c>
      <c r="BM61" s="127">
        <v>417626.58399465098</v>
      </c>
      <c r="BN61" s="127">
        <v>90.877573788683691</v>
      </c>
      <c r="BO61" s="127">
        <v>90.949929065428094</v>
      </c>
      <c r="BP61" s="127">
        <v>388738.05805351981</v>
      </c>
      <c r="BQ61" s="127">
        <v>389047.565103559</v>
      </c>
      <c r="BR61" s="127">
        <v>58.742102616666671</v>
      </c>
      <c r="BS61" s="127">
        <v>58.8535554480586</v>
      </c>
      <c r="BT61" s="127">
        <v>251275.31408664316</v>
      </c>
      <c r="BU61" s="127">
        <v>251752.064900364</v>
      </c>
      <c r="BV61" s="127">
        <v>79.410374296318793</v>
      </c>
      <c r="BW61" s="127">
        <v>79.3841351079991</v>
      </c>
      <c r="BX61" s="127">
        <v>821663.76861608098</v>
      </c>
      <c r="BY61" s="127">
        <v>821392.27020612406</v>
      </c>
      <c r="BZ61" s="127">
        <v>51.329851373333334</v>
      </c>
      <c r="CA61" s="127">
        <v>51.370056362517801</v>
      </c>
      <c r="CB61" s="127">
        <v>531112.96219984605</v>
      </c>
      <c r="CC61" s="127">
        <v>531528.96556524199</v>
      </c>
      <c r="CD61" s="127">
        <v>91.729995056424556</v>
      </c>
      <c r="CE61" s="127">
        <v>91.806059526602596</v>
      </c>
      <c r="CF61" s="127">
        <v>367062.87500911066</v>
      </c>
      <c r="CG61" s="127">
        <v>367367.25138148799</v>
      </c>
      <c r="CH61" s="127">
        <v>59.293096833333337</v>
      </c>
      <c r="CI61" s="127">
        <v>59.410145141768197</v>
      </c>
      <c r="CJ61" s="127">
        <v>237264.75269566264</v>
      </c>
      <c r="CK61" s="127">
        <v>237733.12826494101</v>
      </c>
      <c r="CL61" s="162">
        <v>5603.9687649999996</v>
      </c>
      <c r="CM61" s="162">
        <v>5601.8683943229398</v>
      </c>
      <c r="CN61" s="162">
        <v>162.00585330000001</v>
      </c>
      <c r="CO61" s="162">
        <v>159.85810414492099</v>
      </c>
      <c r="CP61" s="162">
        <v>44.384928000000002</v>
      </c>
      <c r="CQ61" s="162">
        <v>44.678307309601699</v>
      </c>
      <c r="CR61" s="162">
        <v>42.276833000000003</v>
      </c>
      <c r="CS61" s="162">
        <v>42.326264398354297</v>
      </c>
      <c r="CT61" s="162">
        <v>5342.9656059999998</v>
      </c>
      <c r="CU61" s="162">
        <v>5346.6534797929598</v>
      </c>
      <c r="CV61" s="162">
        <v>44.445852019999997</v>
      </c>
      <c r="CW61" s="162">
        <v>44.7606417970661</v>
      </c>
      <c r="CX61" s="162">
        <v>10828.66663</v>
      </c>
      <c r="CY61" s="162">
        <v>6263.4290929999997</v>
      </c>
      <c r="CZ61" s="162">
        <v>6264.1862296134695</v>
      </c>
      <c r="DA61" s="162">
        <v>10.52874263</v>
      </c>
      <c r="DB61" s="162">
        <v>10.4937056174877</v>
      </c>
      <c r="DC61" s="162">
        <v>1.3070582495802621</v>
      </c>
      <c r="DD61" s="162">
        <v>1.4420859711206899</v>
      </c>
    </row>
    <row r="62" spans="1:108">
      <c r="A62" t="s">
        <v>66</v>
      </c>
      <c r="B62" s="127">
        <v>16336809.65</v>
      </c>
      <c r="C62" s="127">
        <v>15991227.809039</v>
      </c>
      <c r="D62" s="127">
        <v>10319981.789999999</v>
      </c>
      <c r="E62" s="127">
        <v>11448967.1</v>
      </c>
      <c r="F62" s="127">
        <v>11257942.4052459</v>
      </c>
      <c r="G62" s="127">
        <v>3901814.1519999998</v>
      </c>
      <c r="H62" s="127">
        <v>3823042.7480770801</v>
      </c>
      <c r="I62" s="127">
        <v>3340130.9350000001</v>
      </c>
      <c r="J62" s="127">
        <v>3246565.1002917201</v>
      </c>
      <c r="K62" s="127">
        <v>3015954.5890000002</v>
      </c>
      <c r="L62" s="127">
        <v>2927068.5543710799</v>
      </c>
      <c r="M62" s="127">
        <v>11555691.475665584</v>
      </c>
      <c r="N62" s="127">
        <v>10832369.6106939</v>
      </c>
      <c r="O62" s="127">
        <v>2179791.31</v>
      </c>
      <c r="P62" s="127">
        <v>1921160.06645057</v>
      </c>
      <c r="Q62" s="127">
        <v>9418556.7945801429</v>
      </c>
      <c r="R62" s="127">
        <v>8934523.8432839606</v>
      </c>
      <c r="S62" s="127">
        <v>457362.21610000002</v>
      </c>
      <c r="T62" s="127">
        <v>419887.31041875301</v>
      </c>
      <c r="U62" s="127">
        <v>8961194.5789000001</v>
      </c>
      <c r="V62" s="127">
        <v>8522879.3911589608</v>
      </c>
      <c r="W62" s="127">
        <v>2721786.6818507924</v>
      </c>
      <c r="X62" s="127">
        <v>2590367.9357132502</v>
      </c>
      <c r="Y62" s="127">
        <v>369630.22080645151</v>
      </c>
      <c r="Z62" s="127">
        <v>2688233.79693622</v>
      </c>
      <c r="AA62" s="127">
        <v>9.6</v>
      </c>
      <c r="AB62" s="127">
        <v>65.138548773068294</v>
      </c>
      <c r="AC62" s="127">
        <v>64.979401020982607</v>
      </c>
      <c r="AD62" s="127">
        <v>72.785926078809538</v>
      </c>
      <c r="AE62" s="127">
        <v>72.901583007580996</v>
      </c>
      <c r="AF62" s="127">
        <v>108.7469579</v>
      </c>
      <c r="AG62" s="127">
        <v>108.75875271313799</v>
      </c>
      <c r="AH62" s="127">
        <v>56.32596659</v>
      </c>
      <c r="AI62" s="127">
        <v>56.476117905764497</v>
      </c>
      <c r="AJ62" s="127">
        <v>4.3083333333333327</v>
      </c>
      <c r="AK62" s="127">
        <v>4.3083333333333327</v>
      </c>
      <c r="AL62" s="127">
        <v>5</v>
      </c>
      <c r="AM62" s="127">
        <v>87.753102606666701</v>
      </c>
      <c r="AN62" s="127">
        <v>540.00032258064505</v>
      </c>
      <c r="AO62" s="127">
        <v>0.78666666666666696</v>
      </c>
      <c r="AP62" s="127">
        <v>24.533333333333299</v>
      </c>
      <c r="AQ62" s="127">
        <v>151.517840233333</v>
      </c>
      <c r="AR62" s="127">
        <v>105.68015680000001</v>
      </c>
      <c r="AS62" s="127">
        <v>6.1367065079365002</v>
      </c>
      <c r="AT62" s="127">
        <v>5.3066666666666675</v>
      </c>
      <c r="AU62" s="127">
        <v>153.333333333333</v>
      </c>
      <c r="AV62" s="127">
        <v>153.333333333333</v>
      </c>
      <c r="AW62" s="127">
        <v>67.466822348712995</v>
      </c>
      <c r="AX62" s="127">
        <v>94.053473466385967</v>
      </c>
      <c r="AY62" s="127">
        <v>94.437797094401802</v>
      </c>
      <c r="AZ62" s="127">
        <v>675189.32773024449</v>
      </c>
      <c r="BA62" s="127">
        <v>677948.30304927798</v>
      </c>
      <c r="BB62" s="127">
        <v>61.265067686666669</v>
      </c>
      <c r="BC62" s="127">
        <v>61.375477957012897</v>
      </c>
      <c r="BD62" s="127">
        <v>439808.52955411718</v>
      </c>
      <c r="BE62" s="127">
        <v>440601.14075110399</v>
      </c>
      <c r="BF62" s="127">
        <v>96.443448966285843</v>
      </c>
      <c r="BG62" s="127">
        <v>96.957494894012896</v>
      </c>
      <c r="BH62" s="127">
        <v>644657.34745519573</v>
      </c>
      <c r="BI62" s="127">
        <v>648093.38679032796</v>
      </c>
      <c r="BJ62" s="127">
        <v>62.82186304333333</v>
      </c>
      <c r="BK62" s="127">
        <v>63.024037031990403</v>
      </c>
      <c r="BL62" s="127">
        <v>419920.44069127104</v>
      </c>
      <c r="BM62" s="127">
        <v>421271.83312537998</v>
      </c>
      <c r="BN62" s="127">
        <v>91.040616593920987</v>
      </c>
      <c r="BO62" s="127">
        <v>91.478790557073097</v>
      </c>
      <c r="BP62" s="127">
        <v>389435.49022347323</v>
      </c>
      <c r="BQ62" s="127">
        <v>391309.82388366002</v>
      </c>
      <c r="BR62" s="127">
        <v>59.302536443333331</v>
      </c>
      <c r="BS62" s="127">
        <v>59.471959837316</v>
      </c>
      <c r="BT62" s="127">
        <v>253672.62673885471</v>
      </c>
      <c r="BU62" s="127">
        <v>254397.352526059</v>
      </c>
      <c r="BV62" s="127">
        <v>79.869392609971982</v>
      </c>
      <c r="BW62" s="127">
        <v>79.943115928789396</v>
      </c>
      <c r="BX62" s="127">
        <v>826413.25784594787</v>
      </c>
      <c r="BY62" s="127">
        <v>827176.07731989597</v>
      </c>
      <c r="BZ62" s="127">
        <v>52.025763259999998</v>
      </c>
      <c r="CA62" s="127">
        <v>51.963232560268203</v>
      </c>
      <c r="CB62" s="127">
        <v>538313.60302908544</v>
      </c>
      <c r="CC62" s="127">
        <v>537666.59423641197</v>
      </c>
      <c r="CD62" s="127">
        <v>91.885689432818694</v>
      </c>
      <c r="CE62" s="127">
        <v>92.367899770938095</v>
      </c>
      <c r="CF62" s="127">
        <v>367685.89505164779</v>
      </c>
      <c r="CG62" s="127">
        <v>369615.487580285</v>
      </c>
      <c r="CH62" s="127">
        <v>59.853004626666667</v>
      </c>
      <c r="CI62" s="127">
        <v>60.048166124986203</v>
      </c>
      <c r="CJ62" s="127">
        <v>239505.25607991029</v>
      </c>
      <c r="CK62" s="127">
        <v>240286.206091178</v>
      </c>
      <c r="CL62" s="162">
        <v>5696.4458919999997</v>
      </c>
      <c r="CM62" s="162">
        <v>5692.6106687408101</v>
      </c>
      <c r="CN62" s="162">
        <v>159.36924859999999</v>
      </c>
      <c r="CO62" s="162">
        <v>163.04561437362099</v>
      </c>
      <c r="CP62" s="162">
        <v>43.989319000000002</v>
      </c>
      <c r="CQ62" s="162">
        <v>43.753957566569603</v>
      </c>
      <c r="CR62" s="162">
        <v>43.631213000000002</v>
      </c>
      <c r="CS62" s="162">
        <v>43.080158545013099</v>
      </c>
      <c r="CT62" s="162">
        <v>5442.8187470000003</v>
      </c>
      <c r="CU62" s="162">
        <v>5435.75032565729</v>
      </c>
      <c r="CV62" s="162">
        <v>44.00387104</v>
      </c>
      <c r="CW62" s="162">
        <v>43.789487466338997</v>
      </c>
      <c r="CX62" s="162">
        <v>10881.17123</v>
      </c>
      <c r="CY62" s="162">
        <v>6328.3960310000002</v>
      </c>
      <c r="CZ62" s="162">
        <v>6326.1210682740702</v>
      </c>
      <c r="DA62" s="162">
        <v>9.9859448820000001</v>
      </c>
      <c r="DB62" s="162">
        <v>10.016154329810901</v>
      </c>
      <c r="DC62" s="162">
        <v>1.4237414908713064</v>
      </c>
      <c r="DD62" s="162">
        <v>1.48804357344134</v>
      </c>
    </row>
    <row r="63" spans="1:108">
      <c r="A63" t="s">
        <v>67</v>
      </c>
      <c r="B63" s="127">
        <v>15949218.49</v>
      </c>
      <c r="C63" s="127">
        <v>16152864.2849997</v>
      </c>
      <c r="D63" s="127">
        <v>10247570.52</v>
      </c>
      <c r="E63" s="127">
        <v>11248068.289999999</v>
      </c>
      <c r="F63" s="127">
        <v>11327202.3975363</v>
      </c>
      <c r="G63" s="127">
        <v>3794248.8020000001</v>
      </c>
      <c r="H63" s="127">
        <v>3877509.75224191</v>
      </c>
      <c r="I63" s="127">
        <v>3197309.9670000002</v>
      </c>
      <c r="J63" s="127">
        <v>3302273.9543733001</v>
      </c>
      <c r="K63" s="127">
        <v>2873536.923</v>
      </c>
      <c r="L63" s="127">
        <v>2986478.31902869</v>
      </c>
      <c r="M63" s="127">
        <v>10172812.589688273</v>
      </c>
      <c r="N63" s="127">
        <v>10850422.702067399</v>
      </c>
      <c r="O63" s="127">
        <v>1541981.3580000005</v>
      </c>
      <c r="P63" s="127">
        <v>1930727.4935917</v>
      </c>
      <c r="Q63" s="127">
        <v>8608861.1254528221</v>
      </c>
      <c r="R63" s="127">
        <v>8941461.7422569804</v>
      </c>
      <c r="S63" s="127">
        <v>399495.94809999998</v>
      </c>
      <c r="T63" s="127">
        <v>443951.33641601598</v>
      </c>
      <c r="U63" s="127">
        <v>8209365.1778999995</v>
      </c>
      <c r="V63" s="127">
        <v>8490761.5789202191</v>
      </c>
      <c r="W63" s="127">
        <v>2627420.5201007915</v>
      </c>
      <c r="X63" s="127">
        <v>2637966.1692777299</v>
      </c>
      <c r="Y63" s="127">
        <v>531570.78079999995</v>
      </c>
      <c r="Z63" s="127">
        <v>2303084.0842924439</v>
      </c>
      <c r="AA63" s="127">
        <v>680.2</v>
      </c>
      <c r="AB63" s="127">
        <v>65.806509700533979</v>
      </c>
      <c r="AC63" s="127">
        <v>65.900986805394595</v>
      </c>
      <c r="AD63" s="127">
        <v>73.672165078321726</v>
      </c>
      <c r="AE63" s="127">
        <v>73.672383097005493</v>
      </c>
      <c r="AF63" s="127">
        <v>108.09795370000001</v>
      </c>
      <c r="AG63" s="127">
        <v>108.221641331676</v>
      </c>
      <c r="AH63" s="127">
        <v>57.678669176666666</v>
      </c>
      <c r="AI63" s="127">
        <v>57.626559173976403</v>
      </c>
      <c r="AJ63" s="127">
        <v>4.1833333333333336</v>
      </c>
      <c r="AK63" s="127">
        <v>4.1833333333333336</v>
      </c>
      <c r="AL63" s="127">
        <v>5.2144582470669398</v>
      </c>
      <c r="AM63" s="127">
        <v>83.045629586666706</v>
      </c>
      <c r="AN63" s="127">
        <v>512.30799999999999</v>
      </c>
      <c r="AO63" s="127">
        <v>0.81408418760773005</v>
      </c>
      <c r="AP63" s="127">
        <v>28.866666666666699</v>
      </c>
      <c r="AQ63" s="127">
        <v>152.71696723333301</v>
      </c>
      <c r="AR63" s="127">
        <v>106.9248091</v>
      </c>
      <c r="AS63" s="127">
        <v>6.11578140625</v>
      </c>
      <c r="AT63" s="127">
        <v>5.6766666666666667</v>
      </c>
      <c r="AU63" s="127">
        <v>161</v>
      </c>
      <c r="AV63" s="127">
        <v>161</v>
      </c>
      <c r="AW63" s="127">
        <v>66.753121613413001</v>
      </c>
      <c r="AX63" s="127">
        <v>94.156642864007154</v>
      </c>
      <c r="AY63" s="127">
        <v>93.826064720772095</v>
      </c>
      <c r="AZ63" s="127">
        <v>675929.95828491589</v>
      </c>
      <c r="BA63" s="127">
        <v>673556.81005283701</v>
      </c>
      <c r="BB63" s="127">
        <v>61.961200320000003</v>
      </c>
      <c r="BC63" s="127">
        <v>61.828645107380403</v>
      </c>
      <c r="BD63" s="127">
        <v>444805.91356757842</v>
      </c>
      <c r="BE63" s="127">
        <v>443854.32867067499</v>
      </c>
      <c r="BF63" s="127">
        <v>96.969752891810842</v>
      </c>
      <c r="BG63" s="127">
        <v>96.541691168345693</v>
      </c>
      <c r="BH63" s="127">
        <v>648175.32297578105</v>
      </c>
      <c r="BI63" s="127">
        <v>645314.02821493801</v>
      </c>
      <c r="BJ63" s="127">
        <v>63.812409843333334</v>
      </c>
      <c r="BK63" s="127">
        <v>63.621675388056403</v>
      </c>
      <c r="BL63" s="127">
        <v>426541.5567905248</v>
      </c>
      <c r="BM63" s="127">
        <v>425266.62967794598</v>
      </c>
      <c r="BN63" s="127">
        <v>91.848796188081181</v>
      </c>
      <c r="BO63" s="127">
        <v>91.4080230229346</v>
      </c>
      <c r="BP63" s="127">
        <v>392892.56057531654</v>
      </c>
      <c r="BQ63" s="127">
        <v>391007.10856390599</v>
      </c>
      <c r="BR63" s="127">
        <v>60.442486973333331</v>
      </c>
      <c r="BS63" s="127">
        <v>60.208001447925703</v>
      </c>
      <c r="BT63" s="127">
        <v>258548.88098767205</v>
      </c>
      <c r="BU63" s="127">
        <v>257545.845321751</v>
      </c>
      <c r="BV63" s="127">
        <v>79.511025456460928</v>
      </c>
      <c r="BW63" s="127">
        <v>79.538551213400595</v>
      </c>
      <c r="BX63" s="127">
        <v>822705.21203315095</v>
      </c>
      <c r="BY63" s="127">
        <v>822990.02264314995</v>
      </c>
      <c r="BZ63" s="127">
        <v>52.323430680000001</v>
      </c>
      <c r="CA63" s="127">
        <v>52.3911208311942</v>
      </c>
      <c r="CB63" s="127">
        <v>541393.58516339411</v>
      </c>
      <c r="CC63" s="127">
        <v>542093.97910058498</v>
      </c>
      <c r="CD63" s="127">
        <v>92.801613808789796</v>
      </c>
      <c r="CE63" s="127">
        <v>92.306961507437506</v>
      </c>
      <c r="CF63" s="127">
        <v>371351.0193605292</v>
      </c>
      <c r="CG63" s="127">
        <v>369371.63959790202</v>
      </c>
      <c r="CH63" s="127">
        <v>61.069502993333337</v>
      </c>
      <c r="CI63" s="127">
        <v>60.8038624441092</v>
      </c>
      <c r="CJ63" s="127">
        <v>244373.14457851846</v>
      </c>
      <c r="CK63" s="127">
        <v>243310.16857366401</v>
      </c>
      <c r="CL63" s="162">
        <v>5747.2419410000002</v>
      </c>
      <c r="CM63" s="162">
        <v>5750.2293180714296</v>
      </c>
      <c r="CN63" s="162">
        <v>160.14642610000001</v>
      </c>
      <c r="CO63" s="162">
        <v>161.35154226090401</v>
      </c>
      <c r="CP63" s="162">
        <v>43.945466000000003</v>
      </c>
      <c r="CQ63" s="162">
        <v>44.0666621301975</v>
      </c>
      <c r="CR63" s="162">
        <v>43.574919999999999</v>
      </c>
      <c r="CS63" s="162">
        <v>44.124464638026097</v>
      </c>
      <c r="CT63" s="162">
        <v>5488.9866519999996</v>
      </c>
      <c r="CU63" s="162">
        <v>5490.7856092604097</v>
      </c>
      <c r="CV63" s="162">
        <v>44.068404110000003</v>
      </c>
      <c r="CW63" s="162">
        <v>44.131702000294801</v>
      </c>
      <c r="CX63" s="162">
        <v>10932.91344</v>
      </c>
      <c r="CY63" s="162">
        <v>6323.6807150000004</v>
      </c>
      <c r="CZ63" s="162">
        <v>6325.5645355810002</v>
      </c>
      <c r="DA63" s="162">
        <v>9.1155578570000007</v>
      </c>
      <c r="DB63" s="162">
        <v>9.1126099951706898</v>
      </c>
      <c r="DC63" s="162">
        <v>1.8169797808964809</v>
      </c>
      <c r="DD63" s="162">
        <v>1.5394462497836801</v>
      </c>
    </row>
    <row r="64" spans="1:108">
      <c r="A64" t="s">
        <v>68</v>
      </c>
      <c r="B64" s="127">
        <v>16334026.82</v>
      </c>
      <c r="C64" s="127">
        <v>16223272.2342002</v>
      </c>
      <c r="D64" s="127">
        <v>10322274.529999999</v>
      </c>
      <c r="E64" s="127">
        <v>11490453.539999999</v>
      </c>
      <c r="F64" s="127">
        <v>11393912.7998973</v>
      </c>
      <c r="G64" s="127">
        <v>3899495.5159999998</v>
      </c>
      <c r="H64" s="127">
        <v>3859678.5051682801</v>
      </c>
      <c r="I64" s="127">
        <v>3273036.41</v>
      </c>
      <c r="J64" s="127">
        <v>3258862.419495</v>
      </c>
      <c r="K64" s="127">
        <v>2986229.139</v>
      </c>
      <c r="L64" s="127">
        <v>2960295.0143652898</v>
      </c>
      <c r="M64" s="127">
        <v>10895770.218796456</v>
      </c>
      <c r="N64" s="127">
        <v>10888337.1624531</v>
      </c>
      <c r="O64" s="127">
        <v>2015355.6390000004</v>
      </c>
      <c r="P64" s="127">
        <v>1941507.4327108101</v>
      </c>
      <c r="Q64" s="127">
        <v>8911306.3462396767</v>
      </c>
      <c r="R64" s="127">
        <v>8963985.9794179499</v>
      </c>
      <c r="S64" s="127">
        <v>469355.11040000001</v>
      </c>
      <c r="T64" s="127">
        <v>456832.54201527999</v>
      </c>
      <c r="U64" s="127">
        <v>8441951.2356000002</v>
      </c>
      <c r="V64" s="127">
        <v>8508619.9181253593</v>
      </c>
      <c r="W64" s="127">
        <v>2658639.2045746371</v>
      </c>
      <c r="X64" s="127">
        <v>2691118.68378971</v>
      </c>
      <c r="Y64" s="127">
        <v>158366.10713114752</v>
      </c>
      <c r="Z64" s="127">
        <v>2421161.4878744367</v>
      </c>
      <c r="AA64" s="127">
        <v>-530.9</v>
      </c>
      <c r="AB64" s="127">
        <v>66.710652335564063</v>
      </c>
      <c r="AC64" s="127">
        <v>66.698303394920401</v>
      </c>
      <c r="AD64" s="127">
        <v>74.621729980778099</v>
      </c>
      <c r="AE64" s="127">
        <v>74.446436858456906</v>
      </c>
      <c r="AF64" s="127">
        <v>107.91135689999999</v>
      </c>
      <c r="AG64" s="127">
        <v>107.572788427661</v>
      </c>
      <c r="AH64" s="127">
        <v>58.95606801666667</v>
      </c>
      <c r="AI64" s="127">
        <v>58.823614612752102</v>
      </c>
      <c r="AJ64" s="127">
        <v>4.0083333333333329</v>
      </c>
      <c r="AK64" s="127">
        <v>4.0083333333333329</v>
      </c>
      <c r="AL64" s="127">
        <v>5.5</v>
      </c>
      <c r="AM64" s="127">
        <v>82.963746926666701</v>
      </c>
      <c r="AN64" s="127">
        <v>520.08573770491796</v>
      </c>
      <c r="AO64" s="127">
        <v>0.78888838489219504</v>
      </c>
      <c r="AP64" s="127">
        <v>28.8333333333333</v>
      </c>
      <c r="AQ64" s="127">
        <v>152.472007433333</v>
      </c>
      <c r="AR64" s="127">
        <v>107.7201061</v>
      </c>
      <c r="AS64" s="127">
        <v>6.6371519672131098</v>
      </c>
      <c r="AT64" s="127">
        <v>6.2733333333333334</v>
      </c>
      <c r="AU64" s="127">
        <v>202</v>
      </c>
      <c r="AV64" s="127">
        <v>202</v>
      </c>
      <c r="AW64" s="127">
        <v>67.256996059879</v>
      </c>
      <c r="AX64" s="127">
        <v>94.262159497941539</v>
      </c>
      <c r="AY64" s="127">
        <v>94.165173988599804</v>
      </c>
      <c r="AZ64" s="127">
        <v>676687.43913601886</v>
      </c>
      <c r="BA64" s="127">
        <v>675991.201363698</v>
      </c>
      <c r="BB64" s="127">
        <v>62.882901506666663</v>
      </c>
      <c r="BC64" s="127">
        <v>62.804977006098703</v>
      </c>
      <c r="BD64" s="127">
        <v>451422.60492046119</v>
      </c>
      <c r="BE64" s="127">
        <v>450863.20196303801</v>
      </c>
      <c r="BF64" s="127">
        <v>96.927924081366669</v>
      </c>
      <c r="BG64" s="127">
        <v>96.773042618387393</v>
      </c>
      <c r="BH64" s="127">
        <v>647895.72648398019</v>
      </c>
      <c r="BI64" s="127">
        <v>646860.45167604403</v>
      </c>
      <c r="BJ64" s="127">
        <v>64.661250449999997</v>
      </c>
      <c r="BK64" s="127">
        <v>64.542944121025201</v>
      </c>
      <c r="BL64" s="127">
        <v>432215.46559170505</v>
      </c>
      <c r="BM64" s="127">
        <v>431424.67010426201</v>
      </c>
      <c r="BN64" s="127">
        <v>91.633746985179229</v>
      </c>
      <c r="BO64" s="127">
        <v>91.580475440082495</v>
      </c>
      <c r="BP64" s="127">
        <v>391972.66575377947</v>
      </c>
      <c r="BQ64" s="127">
        <v>391744.79130570998</v>
      </c>
      <c r="BR64" s="127">
        <v>61.129470373333334</v>
      </c>
      <c r="BS64" s="127">
        <v>61.087812901890203</v>
      </c>
      <c r="BT64" s="127">
        <v>261487.52230144641</v>
      </c>
      <c r="BU64" s="127">
        <v>261309.32823314201</v>
      </c>
      <c r="BV64" s="127">
        <v>79.22834535350988</v>
      </c>
      <c r="BW64" s="127">
        <v>79.160448368321497</v>
      </c>
      <c r="BX64" s="127">
        <v>819780.30454138119</v>
      </c>
      <c r="BY64" s="127">
        <v>819077.77048037597</v>
      </c>
      <c r="BZ64" s="127">
        <v>52.853746019999996</v>
      </c>
      <c r="CA64" s="127">
        <v>52.816687056216402</v>
      </c>
      <c r="CB64" s="127">
        <v>546880.7888780291</v>
      </c>
      <c r="CC64" s="127">
        <v>546497.337620985</v>
      </c>
      <c r="CD64" s="127">
        <v>92.59291847818362</v>
      </c>
      <c r="CE64" s="127">
        <v>92.545653741139006</v>
      </c>
      <c r="CF64" s="127">
        <v>370515.9129375302</v>
      </c>
      <c r="CG64" s="127">
        <v>370326.780361732</v>
      </c>
      <c r="CH64" s="127">
        <v>61.769339933333328</v>
      </c>
      <c r="CI64" s="127">
        <v>61.728616433829401</v>
      </c>
      <c r="CJ64" s="127">
        <v>247173.58252769703</v>
      </c>
      <c r="CK64" s="127">
        <v>247010.62509198399</v>
      </c>
      <c r="CL64" s="162">
        <v>5744.3602469999996</v>
      </c>
      <c r="CM64" s="162">
        <v>5747.1058104399599</v>
      </c>
      <c r="CN64" s="162">
        <v>166.49454119999999</v>
      </c>
      <c r="CO64" s="162">
        <v>163.435507886978</v>
      </c>
      <c r="CP64" s="162">
        <v>43.984903000000003</v>
      </c>
      <c r="CQ64" s="162">
        <v>43.837570352791801</v>
      </c>
      <c r="CR64" s="162">
        <v>43.236595999999999</v>
      </c>
      <c r="CS64" s="162">
        <v>43.190225466408698</v>
      </c>
      <c r="CT64" s="162">
        <v>5479.3226530000002</v>
      </c>
      <c r="CU64" s="162">
        <v>5481.3725656427296</v>
      </c>
      <c r="CV64" s="162">
        <v>44.003069410000002</v>
      </c>
      <c r="CW64" s="162">
        <v>43.874349089291101</v>
      </c>
      <c r="CX64" s="162">
        <v>10988.979160000001</v>
      </c>
      <c r="CY64" s="162">
        <v>6330.5664530000004</v>
      </c>
      <c r="CZ64" s="162">
        <v>6330.4422900310201</v>
      </c>
      <c r="DA64" s="162">
        <v>9.2599328950000004</v>
      </c>
      <c r="DB64" s="162">
        <v>9.2722813698970796</v>
      </c>
      <c r="DC64" s="162">
        <v>1.3995588018511873</v>
      </c>
      <c r="DD64" s="162">
        <v>1.4755396983801401</v>
      </c>
    </row>
    <row r="65" spans="1:108">
      <c r="A65" t="s">
        <v>69</v>
      </c>
      <c r="B65" s="127">
        <v>16137128.98</v>
      </c>
      <c r="C65" s="127">
        <v>16409630.699656</v>
      </c>
      <c r="D65" s="127">
        <v>10342936.859999999</v>
      </c>
      <c r="E65" s="127">
        <v>11308411.390000001</v>
      </c>
      <c r="F65" s="127">
        <v>11527657.1197406</v>
      </c>
      <c r="G65" s="127">
        <v>3882105.1850000001</v>
      </c>
      <c r="H65" s="127">
        <v>3925280.6985762399</v>
      </c>
      <c r="I65" s="127">
        <v>3341487.2480000001</v>
      </c>
      <c r="J65" s="127">
        <v>3353278.84371089</v>
      </c>
      <c r="K65" s="127">
        <v>3041210.537</v>
      </c>
      <c r="L65" s="127">
        <v>3050384.4321333999</v>
      </c>
      <c r="M65" s="127">
        <v>10924375.606623674</v>
      </c>
      <c r="N65" s="127">
        <v>10974545.6112625</v>
      </c>
      <c r="O65" s="127">
        <v>2007532.5170000002</v>
      </c>
      <c r="P65" s="127">
        <v>1951315.1200160901</v>
      </c>
      <c r="Q65" s="127">
        <v>8945854.0659183934</v>
      </c>
      <c r="R65" s="127">
        <v>9042419.5891327802</v>
      </c>
      <c r="S65" s="127">
        <v>444578.76940000005</v>
      </c>
      <c r="T65" s="127">
        <v>451617.57387563499</v>
      </c>
      <c r="U65" s="127">
        <v>8501275.2975999992</v>
      </c>
      <c r="V65" s="127">
        <v>8588531.6811049394</v>
      </c>
      <c r="W65" s="127">
        <v>2686732.3625382185</v>
      </c>
      <c r="X65" s="127">
        <v>2778685.5484952498</v>
      </c>
      <c r="Y65" s="127">
        <v>155598.49547540984</v>
      </c>
      <c r="Z65" s="127">
        <v>2694621.2766877348</v>
      </c>
      <c r="AA65" s="127">
        <v>-523.79999999999995</v>
      </c>
      <c r="AB65" s="127">
        <v>67.199798688568862</v>
      </c>
      <c r="AC65" s="127">
        <v>67.260758506398602</v>
      </c>
      <c r="AD65" s="127">
        <v>74.875132071733958</v>
      </c>
      <c r="AE65" s="127">
        <v>74.942429499670098</v>
      </c>
      <c r="AF65" s="127">
        <v>107.04434236666667</v>
      </c>
      <c r="AG65" s="127">
        <v>107.256578139806</v>
      </c>
      <c r="AH65" s="127">
        <v>59.573164133333336</v>
      </c>
      <c r="AI65" s="127">
        <v>59.628150493723098</v>
      </c>
      <c r="AJ65" s="127">
        <v>3.8333333333333321</v>
      </c>
      <c r="AK65" s="127">
        <v>3.8333333333333321</v>
      </c>
      <c r="AL65" s="127">
        <v>5.3106060606060597</v>
      </c>
      <c r="AM65" s="127">
        <v>88.377872859999997</v>
      </c>
      <c r="AN65" s="127">
        <v>552.55147540983603</v>
      </c>
      <c r="AO65" s="127">
        <v>0.84907617406029801</v>
      </c>
      <c r="AP65" s="127">
        <v>31.633333333333301</v>
      </c>
      <c r="AQ65" s="127">
        <v>153.705899433333</v>
      </c>
      <c r="AR65" s="127">
        <v>108.41469069999999</v>
      </c>
      <c r="AS65" s="127">
        <v>6.69906281250001</v>
      </c>
      <c r="AT65" s="127">
        <v>6.52</v>
      </c>
      <c r="AU65" s="127">
        <v>202.333333333333</v>
      </c>
      <c r="AV65" s="127">
        <v>202.333333333333</v>
      </c>
      <c r="AW65" s="127">
        <v>67.921273519457003</v>
      </c>
      <c r="AX65" s="127">
        <v>94.501122581689941</v>
      </c>
      <c r="AY65" s="127">
        <v>94.549692413450799</v>
      </c>
      <c r="AZ65" s="127">
        <v>678402.90288150287</v>
      </c>
      <c r="BA65" s="127">
        <v>678751.57508833695</v>
      </c>
      <c r="BB65" s="127">
        <v>63.504564133333332</v>
      </c>
      <c r="BC65" s="127">
        <v>63.592467167282898</v>
      </c>
      <c r="BD65" s="127">
        <v>455885.38503377727</v>
      </c>
      <c r="BE65" s="127">
        <v>456516.42170084501</v>
      </c>
      <c r="BF65" s="127">
        <v>97.096045514045827</v>
      </c>
      <c r="BG65" s="127">
        <v>97.193811284538896</v>
      </c>
      <c r="BH65" s="127">
        <v>649019.50127638935</v>
      </c>
      <c r="BI65" s="127">
        <v>649672.99742328201</v>
      </c>
      <c r="BJ65" s="127">
        <v>65.248347119999991</v>
      </c>
      <c r="BK65" s="127">
        <v>65.352799700146505</v>
      </c>
      <c r="BL65" s="127">
        <v>436139.79830728722</v>
      </c>
      <c r="BM65" s="127">
        <v>436837.99112350499</v>
      </c>
      <c r="BN65" s="127">
        <v>92.104129527988022</v>
      </c>
      <c r="BO65" s="127">
        <v>92.183000784220098</v>
      </c>
      <c r="BP65" s="127">
        <v>393984.77488709503</v>
      </c>
      <c r="BQ65" s="127">
        <v>394322.154700985</v>
      </c>
      <c r="BR65" s="127">
        <v>61.89378962666666</v>
      </c>
      <c r="BS65" s="127">
        <v>61.9999942848521</v>
      </c>
      <c r="BT65" s="127">
        <v>264756.97558773909</v>
      </c>
      <c r="BU65" s="127">
        <v>265211.27680716198</v>
      </c>
      <c r="BV65" s="127">
        <v>79.338002747721376</v>
      </c>
      <c r="BW65" s="127">
        <v>79.309200386911897</v>
      </c>
      <c r="BX65" s="127">
        <v>820914.9359869936</v>
      </c>
      <c r="BY65" s="127">
        <v>820616.91628208896</v>
      </c>
      <c r="BZ65" s="127">
        <v>53.31497813</v>
      </c>
      <c r="CA65" s="127">
        <v>53.334311896046998</v>
      </c>
      <c r="CB65" s="127">
        <v>551653.1843876536</v>
      </c>
      <c r="CC65" s="127">
        <v>551853.23199137603</v>
      </c>
      <c r="CD65" s="127">
        <v>93.0908424888501</v>
      </c>
      <c r="CE65" s="127">
        <v>93.177656221956099</v>
      </c>
      <c r="CF65" s="127">
        <v>372508.38463426242</v>
      </c>
      <c r="CG65" s="127">
        <v>372855.77480286598</v>
      </c>
      <c r="CH65" s="127">
        <v>62.556858749999996</v>
      </c>
      <c r="CI65" s="127">
        <v>62.668702597293397</v>
      </c>
      <c r="CJ65" s="127">
        <v>250324.88457226413</v>
      </c>
      <c r="CK65" s="127">
        <v>250772.434188827</v>
      </c>
      <c r="CL65" s="162">
        <v>5700.7568920000003</v>
      </c>
      <c r="CM65" s="162">
        <v>5699.7970958697097</v>
      </c>
      <c r="CN65" s="162">
        <v>169.30690569999999</v>
      </c>
      <c r="CO65" s="162">
        <v>167.68278741201101</v>
      </c>
      <c r="CP65" s="162">
        <v>43.587147999999999</v>
      </c>
      <c r="CQ65" s="162">
        <v>43.832333494996298</v>
      </c>
      <c r="CR65" s="162">
        <v>44.093229999999998</v>
      </c>
      <c r="CS65" s="162">
        <v>44.165850709258997</v>
      </c>
      <c r="CT65" s="162">
        <v>5435.4125320000003</v>
      </c>
      <c r="CU65" s="162">
        <v>5438.1812061453202</v>
      </c>
      <c r="CV65" s="162">
        <v>43.625049089999997</v>
      </c>
      <c r="CW65" s="162">
        <v>43.888477930316498</v>
      </c>
      <c r="CX65" s="162">
        <v>11051.462879999999</v>
      </c>
      <c r="CY65" s="162">
        <v>6342.7044980000001</v>
      </c>
      <c r="CZ65" s="162">
        <v>6342.04778916136</v>
      </c>
      <c r="DA65" s="162">
        <v>10.12103916</v>
      </c>
      <c r="DB65" s="162">
        <v>10.059592484910301</v>
      </c>
      <c r="DC65" s="162">
        <v>1.3380201882876155</v>
      </c>
      <c r="DD65" s="162">
        <v>1.4638512066498299</v>
      </c>
    </row>
    <row r="66" spans="1:108">
      <c r="A66" t="s">
        <v>70</v>
      </c>
      <c r="B66" s="127">
        <v>16952279.239999998</v>
      </c>
      <c r="C66" s="127">
        <v>16561400.3001462</v>
      </c>
      <c r="D66" s="127">
        <v>11182206.9</v>
      </c>
      <c r="E66" s="127">
        <v>11869283.57</v>
      </c>
      <c r="F66" s="127">
        <v>11646805.9322474</v>
      </c>
      <c r="G66" s="127">
        <v>4036517.86</v>
      </c>
      <c r="H66" s="127">
        <v>3930269.1654143101</v>
      </c>
      <c r="I66" s="127">
        <v>3527461.9270000001</v>
      </c>
      <c r="J66" s="127">
        <v>3409592.0129289799</v>
      </c>
      <c r="K66" s="127">
        <v>3242857.5449999999</v>
      </c>
      <c r="L66" s="127">
        <v>3132921.4376640501</v>
      </c>
      <c r="M66" s="127">
        <v>11779543.615662489</v>
      </c>
      <c r="N66" s="127">
        <v>11042202.094425799</v>
      </c>
      <c r="O66" s="127">
        <v>2226549.3170000003</v>
      </c>
      <c r="P66" s="127">
        <v>1962430.3346144201</v>
      </c>
      <c r="Q66" s="127">
        <v>9593531.4445712287</v>
      </c>
      <c r="R66" s="127">
        <v>9100502.3611258809</v>
      </c>
      <c r="S66" s="127">
        <v>492568.4535</v>
      </c>
      <c r="T66" s="127">
        <v>453801.75399673602</v>
      </c>
      <c r="U66" s="127">
        <v>9100962.9924999997</v>
      </c>
      <c r="V66" s="127">
        <v>8653186.5677605607</v>
      </c>
      <c r="W66" s="127">
        <v>3021135.5372718056</v>
      </c>
      <c r="X66" s="127">
        <v>2881207.5593765001</v>
      </c>
      <c r="Y66" s="127">
        <v>283393.62426229526</v>
      </c>
      <c r="Z66" s="127">
        <v>2830624.9981035646</v>
      </c>
      <c r="AA66" s="127">
        <v>-522.9</v>
      </c>
      <c r="AB66" s="127">
        <v>68.116757385249741</v>
      </c>
      <c r="AC66" s="127">
        <v>67.963054423368305</v>
      </c>
      <c r="AD66" s="127">
        <v>75.604144843537895</v>
      </c>
      <c r="AE66" s="127">
        <v>75.680963396056896</v>
      </c>
      <c r="AF66" s="127">
        <v>107.19144546666666</v>
      </c>
      <c r="AG66" s="127">
        <v>107.190119821799</v>
      </c>
      <c r="AH66" s="127">
        <v>60.455728763333333</v>
      </c>
      <c r="AI66" s="127">
        <v>60.546729861101099</v>
      </c>
      <c r="AJ66" s="127">
        <v>3.6416666666666662</v>
      </c>
      <c r="AK66" s="127">
        <v>3.6416666666666662</v>
      </c>
      <c r="AL66" s="127">
        <v>5</v>
      </c>
      <c r="AM66" s="127">
        <v>89.688116436666604</v>
      </c>
      <c r="AN66" s="127">
        <v>572.28114754098397</v>
      </c>
      <c r="AO66" s="127">
        <v>0.83828207686957601</v>
      </c>
      <c r="AP66" s="127">
        <v>31.966666666666701</v>
      </c>
      <c r="AQ66" s="127">
        <v>152.774170266667</v>
      </c>
      <c r="AR66" s="127">
        <v>109.0828854</v>
      </c>
      <c r="AS66" s="127">
        <v>6.6987214285714201</v>
      </c>
      <c r="AT66" s="127">
        <v>6.4733333333333336</v>
      </c>
      <c r="AU66" s="127">
        <v>223.666666666667</v>
      </c>
      <c r="AV66" s="127">
        <v>223.666666666667</v>
      </c>
      <c r="AW66" s="127">
        <v>68.133538761178997</v>
      </c>
      <c r="AX66" s="127">
        <v>94.198671716613276</v>
      </c>
      <c r="AY66" s="127">
        <v>94.589854436434706</v>
      </c>
      <c r="AZ66" s="127">
        <v>676231.67423107428</v>
      </c>
      <c r="BA66" s="127">
        <v>679039.88947119401</v>
      </c>
      <c r="BB66" s="127">
        <v>64.165080673333335</v>
      </c>
      <c r="BC66" s="127">
        <v>64.285493205193703</v>
      </c>
      <c r="BD66" s="127">
        <v>460627.08889819327</v>
      </c>
      <c r="BE66" s="127">
        <v>461491.50414469099</v>
      </c>
      <c r="BF66" s="127">
        <v>96.753079662799678</v>
      </c>
      <c r="BG66" s="127">
        <v>97.232305725838103</v>
      </c>
      <c r="BH66" s="127">
        <v>646727.01320901059</v>
      </c>
      <c r="BI66" s="127">
        <v>649930.30597803998</v>
      </c>
      <c r="BJ66" s="127">
        <v>65.905060536666667</v>
      </c>
      <c r="BK66" s="127">
        <v>66.106793689457405</v>
      </c>
      <c r="BL66" s="127">
        <v>440529.47053245379</v>
      </c>
      <c r="BM66" s="127">
        <v>441877.916284982</v>
      </c>
      <c r="BN66" s="127">
        <v>92.042365236805125</v>
      </c>
      <c r="BO66" s="127">
        <v>92.462172205352701</v>
      </c>
      <c r="BP66" s="127">
        <v>393720.57185426186</v>
      </c>
      <c r="BQ66" s="127">
        <v>395516.33882859902</v>
      </c>
      <c r="BR66" s="127">
        <v>62.696274619999997</v>
      </c>
      <c r="BS66" s="127">
        <v>62.864684027355601</v>
      </c>
      <c r="BT66" s="127">
        <v>268189.68670578545</v>
      </c>
      <c r="BU66" s="127">
        <v>268910.075062041</v>
      </c>
      <c r="BV66" s="127">
        <v>79.652565843387663</v>
      </c>
      <c r="BW66" s="127">
        <v>79.740338070700403</v>
      </c>
      <c r="BX66" s="127">
        <v>824169.73866161914</v>
      </c>
      <c r="BY66" s="127">
        <v>825077.92301056103</v>
      </c>
      <c r="BZ66" s="127">
        <v>54.256745026666671</v>
      </c>
      <c r="CA66" s="127">
        <v>54.208153431348101</v>
      </c>
      <c r="CB66" s="127">
        <v>561397.701326782</v>
      </c>
      <c r="CC66" s="127">
        <v>560894.92125940497</v>
      </c>
      <c r="CD66" s="127">
        <v>92.989082131082384</v>
      </c>
      <c r="CE66" s="127">
        <v>93.447744298550901</v>
      </c>
      <c r="CF66" s="127">
        <v>372101.18468334997</v>
      </c>
      <c r="CG66" s="127">
        <v>373936.54784574098</v>
      </c>
      <c r="CH66" s="127">
        <v>63.341147470000003</v>
      </c>
      <c r="CI66" s="127">
        <v>63.532133705173202</v>
      </c>
      <c r="CJ66" s="127">
        <v>253463.26119839755</v>
      </c>
      <c r="CK66" s="127">
        <v>254227.503652638</v>
      </c>
      <c r="CL66" s="162">
        <v>5706.5883700000004</v>
      </c>
      <c r="CM66" s="162">
        <v>5702.8246480206999</v>
      </c>
      <c r="CN66" s="162">
        <v>158.01714770000001</v>
      </c>
      <c r="CO66" s="162">
        <v>161.21156380945101</v>
      </c>
      <c r="CP66" s="162">
        <v>44.598165999999999</v>
      </c>
      <c r="CQ66" s="162">
        <v>44.335753084462702</v>
      </c>
      <c r="CR66" s="162">
        <v>43.853458000000003</v>
      </c>
      <c r="CS66" s="162">
        <v>43.269303649814603</v>
      </c>
      <c r="CT66" s="162">
        <v>5455.4169760000004</v>
      </c>
      <c r="CU66" s="162">
        <v>5449.2443111639705</v>
      </c>
      <c r="CV66" s="162">
        <v>44.678905120000003</v>
      </c>
      <c r="CW66" s="162">
        <v>44.437266212663197</v>
      </c>
      <c r="CX66" s="162">
        <v>11107.781080000001</v>
      </c>
      <c r="CY66" s="162">
        <v>6319.4773139999998</v>
      </c>
      <c r="CZ66" s="162">
        <v>6318.9999816954396</v>
      </c>
      <c r="DA66" s="162">
        <v>9.6984119750000009</v>
      </c>
      <c r="DB66" s="162">
        <v>9.7558677028866292</v>
      </c>
      <c r="DC66" s="162">
        <v>1.3793334849633843</v>
      </c>
      <c r="DD66" s="162">
        <v>1.42694786841239</v>
      </c>
    </row>
    <row r="67" spans="1:108">
      <c r="A67" t="s">
        <v>71</v>
      </c>
      <c r="B67" s="127">
        <v>16558927.130000001</v>
      </c>
      <c r="C67" s="127">
        <v>16786215.218788501</v>
      </c>
      <c r="D67" s="127">
        <v>11012583.6</v>
      </c>
      <c r="E67" s="127">
        <v>11695353.689999999</v>
      </c>
      <c r="F67" s="127">
        <v>11795394.8434701</v>
      </c>
      <c r="G67" s="127">
        <v>3871217.9530000002</v>
      </c>
      <c r="H67" s="127">
        <v>3976025.49658451</v>
      </c>
      <c r="I67" s="127">
        <v>3297028.6839999999</v>
      </c>
      <c r="J67" s="127">
        <v>3414435.06503679</v>
      </c>
      <c r="K67" s="127">
        <v>2995450.72</v>
      </c>
      <c r="L67" s="127">
        <v>3119777.4643533002</v>
      </c>
      <c r="M67" s="127">
        <v>10432222.354597667</v>
      </c>
      <c r="N67" s="127">
        <v>11135921.7206716</v>
      </c>
      <c r="O67" s="127">
        <v>1577587.4970000004</v>
      </c>
      <c r="P67" s="127">
        <v>1975984.02369086</v>
      </c>
      <c r="Q67" s="127">
        <v>8836082.7237716429</v>
      </c>
      <c r="R67" s="127">
        <v>9183734.1884352192</v>
      </c>
      <c r="S67" s="127">
        <v>411467.24829999998</v>
      </c>
      <c r="T67" s="127">
        <v>455411.11930449202</v>
      </c>
      <c r="U67" s="127">
        <v>8424615.4757000003</v>
      </c>
      <c r="V67" s="127">
        <v>8721720.6421919204</v>
      </c>
      <c r="W67" s="127">
        <v>2888976.5279428908</v>
      </c>
      <c r="X67" s="127">
        <v>2900477.8028564798</v>
      </c>
      <c r="Y67" s="127">
        <v>375740.07665625005</v>
      </c>
      <c r="Z67" s="127">
        <v>2542163.5274273599</v>
      </c>
      <c r="AA67" s="127">
        <v>-176.9</v>
      </c>
      <c r="AB67" s="127">
        <v>68.442346380044583</v>
      </c>
      <c r="AC67" s="127">
        <v>68.566787336859406</v>
      </c>
      <c r="AD67" s="127">
        <v>76.246061354103645</v>
      </c>
      <c r="AE67" s="127">
        <v>76.275523933155</v>
      </c>
      <c r="AF67" s="127">
        <v>107.2014176</v>
      </c>
      <c r="AG67" s="127">
        <v>107.282890249395</v>
      </c>
      <c r="AH67" s="127">
        <v>61.273260313333338</v>
      </c>
      <c r="AI67" s="127">
        <v>61.247653673197199</v>
      </c>
      <c r="AJ67" s="127">
        <v>3</v>
      </c>
      <c r="AK67" s="127">
        <v>3</v>
      </c>
      <c r="AL67" s="127">
        <v>4.5409090909090901</v>
      </c>
      <c r="AM67" s="127">
        <v>89.807629293333306</v>
      </c>
      <c r="AN67" s="127">
        <v>574.35046875</v>
      </c>
      <c r="AO67" s="127">
        <v>0.80013305512715804</v>
      </c>
      <c r="AP67" s="127">
        <v>28.766666666666701</v>
      </c>
      <c r="AQ67" s="127">
        <v>153.250199866667</v>
      </c>
      <c r="AR67" s="127">
        <v>109.40244250000001</v>
      </c>
      <c r="AS67" s="127">
        <v>5.3364160937499996</v>
      </c>
      <c r="AT67" s="127">
        <v>5.5933333333333337</v>
      </c>
      <c r="AU67" s="127">
        <v>196.666666666667</v>
      </c>
      <c r="AV67" s="127">
        <v>196.666666666667</v>
      </c>
      <c r="AW67" s="127">
        <v>66.633523208769006</v>
      </c>
      <c r="AX67" s="127">
        <v>95.187123176022965</v>
      </c>
      <c r="AY67" s="127">
        <v>94.820013223203603</v>
      </c>
      <c r="AZ67" s="127">
        <v>683327.55120165017</v>
      </c>
      <c r="BA67" s="127">
        <v>680692.14909406402</v>
      </c>
      <c r="BB67" s="127">
        <v>65.148300553333328</v>
      </c>
      <c r="BC67" s="127">
        <v>65.018286116654295</v>
      </c>
      <c r="BD67" s="127">
        <v>467685.40950370993</v>
      </c>
      <c r="BE67" s="127">
        <v>466752.06428206799</v>
      </c>
      <c r="BF67" s="127">
        <v>97.749196857127217</v>
      </c>
      <c r="BG67" s="127">
        <v>97.291579291547293</v>
      </c>
      <c r="BH67" s="127">
        <v>653385.36351825949</v>
      </c>
      <c r="BI67" s="127">
        <v>650326.508518107</v>
      </c>
      <c r="BJ67" s="127">
        <v>66.901843896666662</v>
      </c>
      <c r="BK67" s="127">
        <v>66.7023273079798</v>
      </c>
      <c r="BL67" s="127">
        <v>447192.2736956806</v>
      </c>
      <c r="BM67" s="127">
        <v>445858.64413143898</v>
      </c>
      <c r="BN67" s="127">
        <v>93.1071834477316</v>
      </c>
      <c r="BO67" s="127">
        <v>92.629635513020702</v>
      </c>
      <c r="BP67" s="127">
        <v>398275.4399723094</v>
      </c>
      <c r="BQ67" s="127">
        <v>396232.68014673499</v>
      </c>
      <c r="BR67" s="127">
        <v>63.724741000000002</v>
      </c>
      <c r="BS67" s="127">
        <v>63.491084394893903</v>
      </c>
      <c r="BT67" s="127">
        <v>272589.05617249454</v>
      </c>
      <c r="BU67" s="127">
        <v>271589.56629638298</v>
      </c>
      <c r="BV67" s="127">
        <v>80.412151342286407</v>
      </c>
      <c r="BW67" s="127">
        <v>80.402350406337504</v>
      </c>
      <c r="BX67" s="127">
        <v>832029.21406570659</v>
      </c>
      <c r="BY67" s="127">
        <v>831927.80321076303</v>
      </c>
      <c r="BZ67" s="127">
        <v>55.035963153333334</v>
      </c>
      <c r="CA67" s="127">
        <v>55.110401853552503</v>
      </c>
      <c r="CB67" s="127">
        <v>569460.31667401351</v>
      </c>
      <c r="CC67" s="127">
        <v>570230.53824174404</v>
      </c>
      <c r="CD67" s="127">
        <v>94.081148882763827</v>
      </c>
      <c r="CE67" s="127">
        <v>93.549985043951295</v>
      </c>
      <c r="CF67" s="127">
        <v>376471.15288543567</v>
      </c>
      <c r="CG67" s="127">
        <v>374345.67009514198</v>
      </c>
      <c r="CH67" s="127">
        <v>64.39134579666667</v>
      </c>
      <c r="CI67" s="127">
        <v>64.129427342891603</v>
      </c>
      <c r="CJ67" s="127">
        <v>257665.6904787971</v>
      </c>
      <c r="CK67" s="127">
        <v>256617.608653339</v>
      </c>
      <c r="CL67" s="162">
        <v>5682.511262</v>
      </c>
      <c r="CM67" s="162">
        <v>5683.87325790675</v>
      </c>
      <c r="CN67" s="162">
        <v>160.68330950000001</v>
      </c>
      <c r="CO67" s="162">
        <v>162.24790902463999</v>
      </c>
      <c r="CP67" s="162">
        <v>44.067802</v>
      </c>
      <c r="CQ67" s="162">
        <v>44.265304768948603</v>
      </c>
      <c r="CR67" s="162">
        <v>42.003774999999997</v>
      </c>
      <c r="CS67" s="162">
        <v>42.559390047254801</v>
      </c>
      <c r="CT67" s="162">
        <v>5428.0532409999996</v>
      </c>
      <c r="CU67" s="162">
        <v>5428.81834503968</v>
      </c>
      <c r="CV67" s="162">
        <v>44.238087450000002</v>
      </c>
      <c r="CW67" s="162">
        <v>44.375131717684297</v>
      </c>
      <c r="CX67" s="162">
        <v>11168.57627</v>
      </c>
      <c r="CY67" s="162">
        <v>6314.2414390000004</v>
      </c>
      <c r="CZ67" s="162">
        <v>6315.6116893594399</v>
      </c>
      <c r="DA67" s="162">
        <v>10.0048467</v>
      </c>
      <c r="DB67" s="162">
        <v>9.9952228165289903</v>
      </c>
      <c r="DC67" s="162">
        <v>1.4971447361744341</v>
      </c>
      <c r="DD67" s="162">
        <v>1.2782470784181901</v>
      </c>
    </row>
    <row r="68" spans="1:108">
      <c r="A68" t="s">
        <v>72</v>
      </c>
      <c r="B68" s="127">
        <v>17043467.43</v>
      </c>
      <c r="C68" s="127">
        <v>16945961.5605052</v>
      </c>
      <c r="D68" s="127">
        <v>11255626.26</v>
      </c>
      <c r="E68" s="127">
        <v>11999833.33</v>
      </c>
      <c r="F68" s="127">
        <v>11909564.484664399</v>
      </c>
      <c r="G68" s="127">
        <v>4086452.5019999999</v>
      </c>
      <c r="H68" s="127">
        <v>4059292.5472174301</v>
      </c>
      <c r="I68" s="127">
        <v>3476741.0690000001</v>
      </c>
      <c r="J68" s="127">
        <v>3475519.4288423099</v>
      </c>
      <c r="K68" s="127">
        <v>3179733.7829999998</v>
      </c>
      <c r="L68" s="127">
        <v>3164534.1552221798</v>
      </c>
      <c r="M68" s="127">
        <v>11280560.164105071</v>
      </c>
      <c r="N68" s="127">
        <v>11276250.407880399</v>
      </c>
      <c r="O68" s="127">
        <v>2064290.9440000006</v>
      </c>
      <c r="P68" s="127">
        <v>1988201.8834821701</v>
      </c>
      <c r="Q68" s="127">
        <v>9244010.0723950639</v>
      </c>
      <c r="R68" s="127">
        <v>9302800.8404167797</v>
      </c>
      <c r="S68" s="127">
        <v>487927.42340000003</v>
      </c>
      <c r="T68" s="127">
        <v>474537.95064500102</v>
      </c>
      <c r="U68" s="127">
        <v>8756082.6495999992</v>
      </c>
      <c r="V68" s="127">
        <v>8827704.6840159595</v>
      </c>
      <c r="W68" s="127">
        <v>2817513.7292919429</v>
      </c>
      <c r="X68" s="127">
        <v>2851603.8547073398</v>
      </c>
      <c r="Y68" s="127">
        <v>417419.23967213108</v>
      </c>
      <c r="Z68" s="127">
        <v>3405596.1491081538</v>
      </c>
      <c r="AA68" s="127">
        <v>-164.8</v>
      </c>
      <c r="AB68" s="127">
        <v>69.114274183735532</v>
      </c>
      <c r="AC68" s="127">
        <v>69.1010258351169</v>
      </c>
      <c r="AD68" s="127">
        <v>76.84048551019626</v>
      </c>
      <c r="AE68" s="127">
        <v>76.696648060925199</v>
      </c>
      <c r="AF68" s="127">
        <v>107.45010576666665</v>
      </c>
      <c r="AG68" s="127">
        <v>107.216212460077</v>
      </c>
      <c r="AH68" s="127">
        <v>61.949374779999999</v>
      </c>
      <c r="AI68" s="127">
        <v>61.867419981443703</v>
      </c>
      <c r="AJ68" s="127">
        <v>3</v>
      </c>
      <c r="AK68" s="127">
        <v>3</v>
      </c>
      <c r="AL68" s="127">
        <v>3.7266666666666701</v>
      </c>
      <c r="AM68" s="127">
        <v>91.981607546666694</v>
      </c>
      <c r="AN68" s="127">
        <v>606.36147540983598</v>
      </c>
      <c r="AO68" s="127">
        <v>0.74916386948501601</v>
      </c>
      <c r="AP68" s="127">
        <v>27.866666666666699</v>
      </c>
      <c r="AQ68" s="127">
        <v>150.02905799999999</v>
      </c>
      <c r="AR68" s="127">
        <v>109.7609265</v>
      </c>
      <c r="AS68" s="127">
        <v>4.1697749180327897</v>
      </c>
      <c r="AT68" s="127">
        <v>4.3266666666666671</v>
      </c>
      <c r="AU68" s="127">
        <v>177.666666666667</v>
      </c>
      <c r="AV68" s="127">
        <v>177.666666666667</v>
      </c>
      <c r="AW68" s="127">
        <v>66.091873383717001</v>
      </c>
      <c r="AX68" s="127">
        <v>95.485995104125138</v>
      </c>
      <c r="AY68" s="127">
        <v>95.393139251503499</v>
      </c>
      <c r="AZ68" s="127">
        <v>685473.08744582592</v>
      </c>
      <c r="BA68" s="127">
        <v>684806.49557658494</v>
      </c>
      <c r="BB68" s="127">
        <v>65.994452463333332</v>
      </c>
      <c r="BC68" s="127">
        <v>65.925186508774104</v>
      </c>
      <c r="BD68" s="127">
        <v>473759.74911302532</v>
      </c>
      <c r="BE68" s="127">
        <v>473262.50396563997</v>
      </c>
      <c r="BF68" s="127">
        <v>98.004927004316741</v>
      </c>
      <c r="BG68" s="127">
        <v>97.877754641329005</v>
      </c>
      <c r="BH68" s="127">
        <v>655094.74160581781</v>
      </c>
      <c r="BI68" s="127">
        <v>654244.68285098101</v>
      </c>
      <c r="BJ68" s="127">
        <v>67.735393963333337</v>
      </c>
      <c r="BK68" s="127">
        <v>67.636101910723298</v>
      </c>
      <c r="BL68" s="127">
        <v>452763.97587667871</v>
      </c>
      <c r="BM68" s="127">
        <v>452100.27759617602</v>
      </c>
      <c r="BN68" s="127">
        <v>93.210510825504983</v>
      </c>
      <c r="BO68" s="127">
        <v>93.176272511630202</v>
      </c>
      <c r="BP68" s="127">
        <v>398717.43333222007</v>
      </c>
      <c r="BQ68" s="127">
        <v>398570.97546474199</v>
      </c>
      <c r="BR68" s="127">
        <v>64.421768020000002</v>
      </c>
      <c r="BS68" s="127">
        <v>64.383322686789796</v>
      </c>
      <c r="BT68" s="127">
        <v>275570.6600915835</v>
      </c>
      <c r="BU68" s="127">
        <v>275406.20627178601</v>
      </c>
      <c r="BV68" s="127">
        <v>80.993008619107727</v>
      </c>
      <c r="BW68" s="127">
        <v>80.924969467366907</v>
      </c>
      <c r="BX68" s="127">
        <v>838039.37814477447</v>
      </c>
      <c r="BY68" s="127">
        <v>837335.37307881599</v>
      </c>
      <c r="BZ68" s="127">
        <v>55.977730046666665</v>
      </c>
      <c r="CA68" s="127">
        <v>55.931169260850403</v>
      </c>
      <c r="CB68" s="127">
        <v>579204.83357865165</v>
      </c>
      <c r="CC68" s="127">
        <v>578723.06641556497</v>
      </c>
      <c r="CD68" s="127">
        <v>94.154884069732617</v>
      </c>
      <c r="CE68" s="127">
        <v>94.126470238418094</v>
      </c>
      <c r="CF68" s="127">
        <v>376766.20849621436</v>
      </c>
      <c r="CG68" s="127">
        <v>376652.508908391</v>
      </c>
      <c r="CH68" s="127">
        <v>65.074464733333329</v>
      </c>
      <c r="CI68" s="127">
        <v>65.036662571576599</v>
      </c>
      <c r="CJ68" s="127">
        <v>260399.23037173826</v>
      </c>
      <c r="CK68" s="127">
        <v>260247.962837784</v>
      </c>
      <c r="CL68" s="162">
        <v>5758.7140049999998</v>
      </c>
      <c r="CM68" s="162">
        <v>5760.2405226400597</v>
      </c>
      <c r="CN68" s="162">
        <v>167.13264820000001</v>
      </c>
      <c r="CO68" s="162">
        <v>163.73485820124299</v>
      </c>
      <c r="CP68" s="162">
        <v>43.946810999999997</v>
      </c>
      <c r="CQ68" s="162">
        <v>43.790008138277997</v>
      </c>
      <c r="CR68" s="162">
        <v>43.373457000000002</v>
      </c>
      <c r="CS68" s="162">
        <v>43.347206156002997</v>
      </c>
      <c r="CT68" s="162">
        <v>5496.8275130000002</v>
      </c>
      <c r="CU68" s="162">
        <v>5499.6826273280003</v>
      </c>
      <c r="CV68" s="162">
        <v>44.034159080000002</v>
      </c>
      <c r="CW68" s="162">
        <v>43.901001202323002</v>
      </c>
      <c r="CX68" s="162">
        <v>11230.630859999999</v>
      </c>
      <c r="CY68" s="162">
        <v>6379.097154</v>
      </c>
      <c r="CZ68" s="162">
        <v>6379.0902093603499</v>
      </c>
      <c r="DA68" s="162">
        <v>9.7252500449999992</v>
      </c>
      <c r="DB68" s="162">
        <v>9.7406219446272608</v>
      </c>
      <c r="DC68" s="162">
        <v>1.3601715818399129</v>
      </c>
      <c r="DD68" s="162">
        <v>1.4430760462654999</v>
      </c>
    </row>
    <row r="69" spans="1:108">
      <c r="A69" t="s">
        <v>73</v>
      </c>
      <c r="B69" s="127">
        <v>16547366.460000001</v>
      </c>
      <c r="C69" s="127">
        <v>16823571.759874299</v>
      </c>
      <c r="D69" s="127">
        <v>11096118.9</v>
      </c>
      <c r="E69" s="127">
        <v>11572903.039999999</v>
      </c>
      <c r="F69" s="127">
        <v>11793865.9362763</v>
      </c>
      <c r="G69" s="127">
        <v>4051161.1269999999</v>
      </c>
      <c r="H69" s="127">
        <v>4083628.1427309099</v>
      </c>
      <c r="I69" s="127">
        <v>3505059.1310000001</v>
      </c>
      <c r="J69" s="127">
        <v>3513252.2854078701</v>
      </c>
      <c r="K69" s="127">
        <v>3205472.4029999999</v>
      </c>
      <c r="L69" s="127">
        <v>3209870.2918545702</v>
      </c>
      <c r="M69" s="127">
        <v>11164424.502575193</v>
      </c>
      <c r="N69" s="127">
        <v>11201745.171731601</v>
      </c>
      <c r="O69" s="127">
        <v>2055103.4070000001</v>
      </c>
      <c r="P69" s="127">
        <v>1997480.9070964199</v>
      </c>
      <c r="Q69" s="127">
        <v>9138385.4180429783</v>
      </c>
      <c r="R69" s="127">
        <v>9225098.4257512894</v>
      </c>
      <c r="S69" s="127">
        <v>443660.18890000001</v>
      </c>
      <c r="T69" s="127">
        <v>451811.67317097698</v>
      </c>
      <c r="U69" s="127">
        <v>8694725.2291000001</v>
      </c>
      <c r="V69" s="127">
        <v>8774221.01153698</v>
      </c>
      <c r="W69" s="127">
        <v>2753977.2753455481</v>
      </c>
      <c r="X69" s="127">
        <v>2842686.0501317098</v>
      </c>
      <c r="Y69" s="127">
        <v>-79773.477749999991</v>
      </c>
      <c r="Z69" s="127">
        <v>3435144.8016111385</v>
      </c>
      <c r="AA69" s="127">
        <v>-741.1</v>
      </c>
      <c r="AB69" s="127">
        <v>69.646140742242935</v>
      </c>
      <c r="AC69" s="127">
        <v>69.660907719703999</v>
      </c>
      <c r="AD69" s="127">
        <v>77.478445481791766</v>
      </c>
      <c r="AE69" s="127">
        <v>77.522996916396494</v>
      </c>
      <c r="AF69" s="127">
        <v>107.71397783333333</v>
      </c>
      <c r="AG69" s="127">
        <v>107.859809604446</v>
      </c>
      <c r="AH69" s="127">
        <v>62.676032190000001</v>
      </c>
      <c r="AI69" s="127">
        <v>62.7021045413968</v>
      </c>
      <c r="AJ69" s="127">
        <v>3</v>
      </c>
      <c r="AK69" s="127">
        <v>3</v>
      </c>
      <c r="AL69" s="127">
        <v>5.5</v>
      </c>
      <c r="AM69" s="127">
        <v>100.19087841</v>
      </c>
      <c r="AN69" s="127">
        <v>669.80250000000001</v>
      </c>
      <c r="AO69" s="127">
        <v>0.66768877196165599</v>
      </c>
      <c r="AP69" s="127">
        <v>26.7</v>
      </c>
      <c r="AQ69" s="127">
        <v>148.93190720000001</v>
      </c>
      <c r="AR69" s="127">
        <v>109.728396</v>
      </c>
      <c r="AS69" s="127">
        <v>3.4635743749999999</v>
      </c>
      <c r="AT69" s="127">
        <v>3.4966666666666666</v>
      </c>
      <c r="AU69" s="127">
        <v>192.666666666667</v>
      </c>
      <c r="AV69" s="127">
        <v>192.666666666667</v>
      </c>
      <c r="AW69" s="127">
        <v>63.490612348569002</v>
      </c>
      <c r="AX69" s="127">
        <v>95.771821863791857</v>
      </c>
      <c r="AY69" s="127">
        <v>95.876415419897697</v>
      </c>
      <c r="AZ69" s="127">
        <v>687524.97527722712</v>
      </c>
      <c r="BA69" s="127">
        <v>688275.82955470297</v>
      </c>
      <c r="BB69" s="127">
        <v>66.701377846666674</v>
      </c>
      <c r="BC69" s="127">
        <v>66.774961642710593</v>
      </c>
      <c r="BD69" s="127">
        <v>478834.61191964848</v>
      </c>
      <c r="BE69" s="127">
        <v>479362.853907421</v>
      </c>
      <c r="BF69" s="127">
        <v>98.232622081963612</v>
      </c>
      <c r="BG69" s="127">
        <v>98.388547549800506</v>
      </c>
      <c r="BH69" s="127">
        <v>656616.7247613119</v>
      </c>
      <c r="BI69" s="127">
        <v>657658.97801518103</v>
      </c>
      <c r="BJ69" s="127">
        <v>68.415230229999992</v>
      </c>
      <c r="BK69" s="127">
        <v>68.525223608678303</v>
      </c>
      <c r="BL69" s="127">
        <v>457308.20826436917</v>
      </c>
      <c r="BM69" s="127">
        <v>458043.43746326998</v>
      </c>
      <c r="BN69" s="127">
        <v>93.568722835406874</v>
      </c>
      <c r="BO69" s="127">
        <v>93.695243642745197</v>
      </c>
      <c r="BP69" s="127">
        <v>400249.72161078377</v>
      </c>
      <c r="BQ69" s="127">
        <v>400790.92722269602</v>
      </c>
      <c r="BR69" s="127">
        <v>65.16700439666667</v>
      </c>
      <c r="BS69" s="127">
        <v>65.272784146349906</v>
      </c>
      <c r="BT69" s="127">
        <v>278758.48443348199</v>
      </c>
      <c r="BU69" s="127">
        <v>279210.96806289197</v>
      </c>
      <c r="BV69" s="127">
        <v>81.391204862006035</v>
      </c>
      <c r="BW69" s="127">
        <v>81.387119857559895</v>
      </c>
      <c r="BX69" s="127">
        <v>842159.53786556493</v>
      </c>
      <c r="BY69" s="127">
        <v>842117.27008704201</v>
      </c>
      <c r="BZ69" s="127">
        <v>56.685833089999996</v>
      </c>
      <c r="CA69" s="127">
        <v>56.691492281556499</v>
      </c>
      <c r="CB69" s="127">
        <v>586531.61701607401</v>
      </c>
      <c r="CC69" s="127">
        <v>586590.17300063302</v>
      </c>
      <c r="CD69" s="127">
        <v>94.513253788099945</v>
      </c>
      <c r="CE69" s="127">
        <v>94.653016594771898</v>
      </c>
      <c r="CF69" s="127">
        <v>378200.24562942475</v>
      </c>
      <c r="CG69" s="127">
        <v>378759.51457509701</v>
      </c>
      <c r="CH69" s="127">
        <v>65.824833753333337</v>
      </c>
      <c r="CI69" s="127">
        <v>65.937071853267696</v>
      </c>
      <c r="CJ69" s="127">
        <v>263401.87535857764</v>
      </c>
      <c r="CK69" s="127">
        <v>263851.00260072201</v>
      </c>
      <c r="CL69" s="162">
        <v>5832.2012789999999</v>
      </c>
      <c r="CM69" s="162">
        <v>5834.4025005924896</v>
      </c>
      <c r="CN69" s="162">
        <v>164.9013325</v>
      </c>
      <c r="CO69" s="162">
        <v>163.64688629408101</v>
      </c>
      <c r="CP69" s="162">
        <v>42.207746999999998</v>
      </c>
      <c r="CQ69" s="162">
        <v>42.4282076493894</v>
      </c>
      <c r="CR69" s="162">
        <v>42.681564999999999</v>
      </c>
      <c r="CS69" s="162">
        <v>42.724887843763497</v>
      </c>
      <c r="CT69" s="162">
        <v>5570.7414019999997</v>
      </c>
      <c r="CU69" s="162">
        <v>5573.4028056239804</v>
      </c>
      <c r="CV69" s="162">
        <v>42.307378409999998</v>
      </c>
      <c r="CW69" s="162">
        <v>42.5415034699272</v>
      </c>
      <c r="CX69" s="162">
        <v>11293.330260000001</v>
      </c>
      <c r="CY69" s="162">
        <v>6463.7559639999999</v>
      </c>
      <c r="CZ69" s="162">
        <v>6461.7453576804201</v>
      </c>
      <c r="DA69" s="162">
        <v>9.7707074540000001</v>
      </c>
      <c r="DB69" s="162">
        <v>9.6920569999324595</v>
      </c>
      <c r="DC69" s="162">
        <v>1.466639528595916</v>
      </c>
      <c r="DD69" s="162">
        <v>1.60283354833782</v>
      </c>
    </row>
    <row r="70" spans="1:108">
      <c r="A70" t="s">
        <v>74</v>
      </c>
      <c r="B70" s="127">
        <v>17359189.75</v>
      </c>
      <c r="C70" s="127">
        <v>16925924.818692598</v>
      </c>
      <c r="D70" s="127">
        <v>11923615.810000001</v>
      </c>
      <c r="E70" s="127">
        <v>12167090.380000001</v>
      </c>
      <c r="F70" s="127">
        <v>11919490.7282492</v>
      </c>
      <c r="G70" s="127">
        <v>4145279.7910000002</v>
      </c>
      <c r="H70" s="127">
        <v>4016078.1655910001</v>
      </c>
      <c r="I70" s="127">
        <v>3607162.82</v>
      </c>
      <c r="J70" s="127">
        <v>3466265.4759680699</v>
      </c>
      <c r="K70" s="127">
        <v>3234460.5619999999</v>
      </c>
      <c r="L70" s="127">
        <v>3109365.4146676799</v>
      </c>
      <c r="M70" s="127">
        <v>12058698.214834312</v>
      </c>
      <c r="N70" s="127">
        <v>11305506.3816175</v>
      </c>
      <c r="O70" s="127">
        <v>2281628.1710000006</v>
      </c>
      <c r="P70" s="127">
        <v>2010955.1046336801</v>
      </c>
      <c r="Q70" s="127">
        <v>9816719.3677592855</v>
      </c>
      <c r="R70" s="127">
        <v>9312334.4070357792</v>
      </c>
      <c r="S70" s="127">
        <v>491157.76900000003</v>
      </c>
      <c r="T70" s="127">
        <v>452588.93923401798</v>
      </c>
      <c r="U70" s="127">
        <v>9325561.5989999995</v>
      </c>
      <c r="V70" s="127">
        <v>8866488.2297571693</v>
      </c>
      <c r="W70" s="127">
        <v>2916854.9691483611</v>
      </c>
      <c r="X70" s="127">
        <v>2785832.2858326999</v>
      </c>
      <c r="Y70" s="127">
        <v>427623.11740322545</v>
      </c>
      <c r="Z70" s="127">
        <v>3902953.4327205615</v>
      </c>
      <c r="AA70" s="127">
        <v>-17.5</v>
      </c>
      <c r="AB70" s="127">
        <v>70.190213073751067</v>
      </c>
      <c r="AC70" s="127">
        <v>70.046037805252098</v>
      </c>
      <c r="AD70" s="127">
        <v>78.227861107942644</v>
      </c>
      <c r="AE70" s="127">
        <v>78.257707409752797</v>
      </c>
      <c r="AF70" s="127">
        <v>108.48042066666666</v>
      </c>
      <c r="AG70" s="127">
        <v>108.457308448465</v>
      </c>
      <c r="AH70" s="127">
        <v>63.375361023333333</v>
      </c>
      <c r="AI70" s="127">
        <v>63.411067316573799</v>
      </c>
      <c r="AJ70" s="127">
        <v>3</v>
      </c>
      <c r="AK70" s="127">
        <v>3</v>
      </c>
      <c r="AL70" s="127">
        <v>6.5</v>
      </c>
      <c r="AM70" s="127">
        <v>101.024328383333</v>
      </c>
      <c r="AN70" s="127">
        <v>689.82596774193496</v>
      </c>
      <c r="AO70" s="127">
        <v>0.64664035803925102</v>
      </c>
      <c r="AP70" s="127">
        <v>20.366666666666699</v>
      </c>
      <c r="AQ70" s="127">
        <v>147.30119186666701</v>
      </c>
      <c r="AR70" s="127">
        <v>110.1602371</v>
      </c>
      <c r="AS70" s="127">
        <v>2.1566995312500001</v>
      </c>
      <c r="AT70" s="127">
        <v>2.1333333333333333</v>
      </c>
      <c r="AU70" s="127">
        <v>202</v>
      </c>
      <c r="AV70" s="127">
        <v>202</v>
      </c>
      <c r="AW70" s="127">
        <v>65.878785006315994</v>
      </c>
      <c r="AX70" s="127">
        <v>96.050451695445204</v>
      </c>
      <c r="AY70" s="127">
        <v>96.444718379734397</v>
      </c>
      <c r="AZ70" s="127">
        <v>689525.19793553045</v>
      </c>
      <c r="BA70" s="127">
        <v>692355.552283147</v>
      </c>
      <c r="BB70" s="127">
        <v>67.418016703333336</v>
      </c>
      <c r="BC70" s="127">
        <v>67.545710784232497</v>
      </c>
      <c r="BD70" s="127">
        <v>483979.20562815265</v>
      </c>
      <c r="BE70" s="127">
        <v>484895.89352362399</v>
      </c>
      <c r="BF70" s="127">
        <v>98.540599182004556</v>
      </c>
      <c r="BG70" s="127">
        <v>98.998328631119193</v>
      </c>
      <c r="BH70" s="127">
        <v>658675.33737333841</v>
      </c>
      <c r="BI70" s="127">
        <v>661734.94023589103</v>
      </c>
      <c r="BJ70" s="127">
        <v>69.165856529999999</v>
      </c>
      <c r="BK70" s="127">
        <v>69.360022815159397</v>
      </c>
      <c r="BL70" s="127">
        <v>462325.62276659493</v>
      </c>
      <c r="BM70" s="127">
        <v>463623.48927540699</v>
      </c>
      <c r="BN70" s="127">
        <v>93.699121021657589</v>
      </c>
      <c r="BO70" s="127">
        <v>94.125252513766796</v>
      </c>
      <c r="BP70" s="127">
        <v>400807.51310524723</v>
      </c>
      <c r="BQ70" s="127">
        <v>402630.33387179702</v>
      </c>
      <c r="BR70" s="127">
        <v>65.767612693333334</v>
      </c>
      <c r="BS70" s="127">
        <v>65.934822834519295</v>
      </c>
      <c r="BT70" s="127">
        <v>281327.64746417577</v>
      </c>
      <c r="BU70" s="127">
        <v>282042.90583723999</v>
      </c>
      <c r="BV70" s="127">
        <v>81.200317310307298</v>
      </c>
      <c r="BW70" s="127">
        <v>81.332660067830602</v>
      </c>
      <c r="BX70" s="127">
        <v>840184.41324865504</v>
      </c>
      <c r="BY70" s="127">
        <v>841553.77147009899</v>
      </c>
      <c r="BZ70" s="127">
        <v>56.994675736666665</v>
      </c>
      <c r="CA70" s="127">
        <v>56.982825080358602</v>
      </c>
      <c r="CB70" s="127">
        <v>589727.22987167619</v>
      </c>
      <c r="CC70" s="127">
        <v>589604.61044055305</v>
      </c>
      <c r="CD70" s="127">
        <v>94.671290630664188</v>
      </c>
      <c r="CE70" s="127">
        <v>95.130392581478205</v>
      </c>
      <c r="CF70" s="127">
        <v>378832.63918567984</v>
      </c>
      <c r="CG70" s="127">
        <v>380669.76216711599</v>
      </c>
      <c r="CH70" s="127">
        <v>66.449980613333324</v>
      </c>
      <c r="CI70" s="127">
        <v>66.635617975522905</v>
      </c>
      <c r="CJ70" s="127">
        <v>265903.43663734326</v>
      </c>
      <c r="CK70" s="127">
        <v>266646.27526743198</v>
      </c>
      <c r="CL70" s="162">
        <v>5853.7068289999997</v>
      </c>
      <c r="CM70" s="162">
        <v>5849.32089830513</v>
      </c>
      <c r="CN70" s="162">
        <v>161.0413485</v>
      </c>
      <c r="CO70" s="162">
        <v>163.98840464900499</v>
      </c>
      <c r="CP70" s="162">
        <v>44.227775000000001</v>
      </c>
      <c r="CQ70" s="162">
        <v>43.875466212501301</v>
      </c>
      <c r="CR70" s="162">
        <v>44.121873000000001</v>
      </c>
      <c r="CS70" s="162">
        <v>43.478151188199099</v>
      </c>
      <c r="CT70" s="162">
        <v>5595.1183940000001</v>
      </c>
      <c r="CU70" s="162">
        <v>5589.5474119999499</v>
      </c>
      <c r="CV70" s="162">
        <v>44.329994579999997</v>
      </c>
      <c r="CW70" s="162">
        <v>44.000601445354803</v>
      </c>
      <c r="CX70" s="162">
        <v>11352.77303</v>
      </c>
      <c r="CY70" s="162">
        <v>6460.5100860000002</v>
      </c>
      <c r="CZ70" s="162">
        <v>6462.4806732736397</v>
      </c>
      <c r="DA70" s="162">
        <v>9.3924976299999994</v>
      </c>
      <c r="DB70" s="162">
        <v>9.4813962610196096</v>
      </c>
      <c r="DC70" s="162">
        <v>1.4333233563192671</v>
      </c>
      <c r="DD70" s="162">
        <v>1.46040248492345</v>
      </c>
    </row>
    <row r="71" spans="1:108">
      <c r="A71" t="s">
        <v>75</v>
      </c>
      <c r="B71" s="127">
        <v>16755954.699999999</v>
      </c>
      <c r="C71" s="127">
        <v>17009968.071138199</v>
      </c>
      <c r="D71" s="127">
        <v>11608145.18</v>
      </c>
      <c r="E71" s="127">
        <v>11882626.720000001</v>
      </c>
      <c r="F71" s="127">
        <v>11995456.8873518</v>
      </c>
      <c r="G71" s="127">
        <v>3824488.28</v>
      </c>
      <c r="H71" s="127">
        <v>3950839.0062308698</v>
      </c>
      <c r="I71" s="127">
        <v>3216705.0240000002</v>
      </c>
      <c r="J71" s="127">
        <v>3346724.9943813598</v>
      </c>
      <c r="K71" s="127">
        <v>2886784.3259999999</v>
      </c>
      <c r="L71" s="127">
        <v>3018555.6235990198</v>
      </c>
      <c r="M71" s="127">
        <v>10689466.43178924</v>
      </c>
      <c r="N71" s="127">
        <v>11423257.733816599</v>
      </c>
      <c r="O71" s="127">
        <v>1622540.6910000006</v>
      </c>
      <c r="P71" s="127">
        <v>2033071.72024704</v>
      </c>
      <c r="Q71" s="127">
        <v>9050631.9329720978</v>
      </c>
      <c r="R71" s="127">
        <v>9417897.2517901808</v>
      </c>
      <c r="S71" s="127">
        <v>412419.21539999993</v>
      </c>
      <c r="T71" s="127">
        <v>454923.11796332902</v>
      </c>
      <c r="U71" s="127">
        <v>8638212.7175999992</v>
      </c>
      <c r="V71" s="127">
        <v>8951966.4592605904</v>
      </c>
      <c r="W71" s="127">
        <v>2836916.6911556791</v>
      </c>
      <c r="X71" s="127">
        <v>2849688.3395324899</v>
      </c>
      <c r="Y71" s="127">
        <v>629931.65335483849</v>
      </c>
      <c r="Z71" s="127">
        <v>3202187.3968181238</v>
      </c>
      <c r="AA71" s="127">
        <v>286.10000000000002</v>
      </c>
      <c r="AB71" s="127">
        <v>70.114232136821457</v>
      </c>
      <c r="AC71" s="127">
        <v>70.280935455458007</v>
      </c>
      <c r="AD71" s="127">
        <v>78.688254949609743</v>
      </c>
      <c r="AE71" s="127">
        <v>78.761509730628504</v>
      </c>
      <c r="AF71" s="127">
        <v>109.24840863333334</v>
      </c>
      <c r="AG71" s="127">
        <v>109.36239835663901</v>
      </c>
      <c r="AH71" s="127">
        <v>63.704557946666661</v>
      </c>
      <c r="AI71" s="127">
        <v>63.732907576613798</v>
      </c>
      <c r="AJ71" s="127">
        <v>3</v>
      </c>
      <c r="AK71" s="127">
        <v>3</v>
      </c>
      <c r="AL71" s="127">
        <v>5.68</v>
      </c>
      <c r="AM71" s="127">
        <v>94.106552406666694</v>
      </c>
      <c r="AN71" s="127">
        <v>669.71258064516098</v>
      </c>
      <c r="AO71" s="127">
        <v>0.70620974326408403</v>
      </c>
      <c r="AP71" s="127">
        <v>21.6</v>
      </c>
      <c r="AQ71" s="127">
        <v>140.96831473333299</v>
      </c>
      <c r="AR71" s="127">
        <v>110.3892547</v>
      </c>
      <c r="AS71" s="127">
        <v>1.90119983870968</v>
      </c>
      <c r="AT71" s="127">
        <v>1.7333333333333332</v>
      </c>
      <c r="AU71" s="127">
        <v>159.666666666667</v>
      </c>
      <c r="AV71" s="127">
        <v>159.666666666667</v>
      </c>
      <c r="AW71" s="127">
        <v>65.951089464578004</v>
      </c>
      <c r="AX71" s="127">
        <v>97.924745539086288</v>
      </c>
      <c r="AY71" s="127">
        <v>97.461928978075406</v>
      </c>
      <c r="AZ71" s="127">
        <v>702980.34375435277</v>
      </c>
      <c r="BA71" s="127">
        <v>699657.884825291</v>
      </c>
      <c r="BB71" s="127">
        <v>68.659183406666671</v>
      </c>
      <c r="BC71" s="127">
        <v>68.522137061179905</v>
      </c>
      <c r="BD71" s="127">
        <v>492889.27009615238</v>
      </c>
      <c r="BE71" s="127">
        <v>491905.44433729397</v>
      </c>
      <c r="BF71" s="127">
        <v>100.47793368949397</v>
      </c>
      <c r="BG71" s="127">
        <v>99.926187322607703</v>
      </c>
      <c r="BH71" s="127">
        <v>671625.07048759202</v>
      </c>
      <c r="BI71" s="127">
        <v>667937.02995237196</v>
      </c>
      <c r="BJ71" s="127">
        <v>70.449331673333333</v>
      </c>
      <c r="BK71" s="127">
        <v>70.220073089295695</v>
      </c>
      <c r="BL71" s="127">
        <v>470904.76101076102</v>
      </c>
      <c r="BM71" s="127">
        <v>469372.326903418</v>
      </c>
      <c r="BN71" s="127">
        <v>95.575484169745877</v>
      </c>
      <c r="BO71" s="127">
        <v>95.005125121885399</v>
      </c>
      <c r="BP71" s="127">
        <v>408833.84717185784</v>
      </c>
      <c r="BQ71" s="127">
        <v>406394.07837756199</v>
      </c>
      <c r="BR71" s="127">
        <v>67.012016836666675</v>
      </c>
      <c r="BS71" s="127">
        <v>66.772903351012204</v>
      </c>
      <c r="BT71" s="127">
        <v>286650.71265997429</v>
      </c>
      <c r="BU71" s="127">
        <v>285627.88042305497</v>
      </c>
      <c r="BV71" s="127">
        <v>82.086690941273929</v>
      </c>
      <c r="BW71" s="127">
        <v>81.9960113565634</v>
      </c>
      <c r="BX71" s="127">
        <v>849355.7728408454</v>
      </c>
      <c r="BY71" s="127">
        <v>848417.50589558599</v>
      </c>
      <c r="BZ71" s="127">
        <v>57.554453039999999</v>
      </c>
      <c r="CA71" s="127">
        <v>57.598180344224801</v>
      </c>
      <c r="CB71" s="127">
        <v>595519.27823712432</v>
      </c>
      <c r="CC71" s="127">
        <v>595971.72720100998</v>
      </c>
      <c r="CD71" s="127">
        <v>96.627128209567147</v>
      </c>
      <c r="CE71" s="127">
        <v>96.005430984311403</v>
      </c>
      <c r="CF71" s="127">
        <v>386659.03625810286</v>
      </c>
      <c r="CG71" s="127">
        <v>384171.278891653</v>
      </c>
      <c r="CH71" s="127">
        <v>67.74936898</v>
      </c>
      <c r="CI71" s="127">
        <v>67.486711780030902</v>
      </c>
      <c r="CJ71" s="127">
        <v>271103.01426000288</v>
      </c>
      <c r="CK71" s="127">
        <v>270051.97629891301</v>
      </c>
      <c r="CL71" s="162">
        <v>5837.7705109999997</v>
      </c>
      <c r="CM71" s="162">
        <v>5838.6063368519399</v>
      </c>
      <c r="CN71" s="162">
        <v>163.8086429</v>
      </c>
      <c r="CO71" s="162">
        <v>165.52945675701699</v>
      </c>
      <c r="CP71" s="162">
        <v>43.118530999999997</v>
      </c>
      <c r="CQ71" s="162">
        <v>43.452627357860599</v>
      </c>
      <c r="CR71" s="162">
        <v>42.717807999999998</v>
      </c>
      <c r="CS71" s="162">
        <v>43.390406045214199</v>
      </c>
      <c r="CT71" s="162">
        <v>5575.6674380000004</v>
      </c>
      <c r="CU71" s="162">
        <v>5574.8305324091698</v>
      </c>
      <c r="CV71" s="162">
        <v>43.306432690000001</v>
      </c>
      <c r="CW71" s="162">
        <v>43.578935633055302</v>
      </c>
      <c r="CX71" s="162">
        <v>11415.45637</v>
      </c>
      <c r="CY71" s="162">
        <v>6489.1350590000002</v>
      </c>
      <c r="CZ71" s="162">
        <v>6488.5747753895403</v>
      </c>
      <c r="DA71" s="162">
        <v>10.03777148</v>
      </c>
      <c r="DB71" s="162">
        <v>10.008967076050901</v>
      </c>
      <c r="DC71" s="162">
        <v>1.7788708708294638</v>
      </c>
      <c r="DD71" s="162">
        <v>1.52949525469391</v>
      </c>
    </row>
    <row r="72" spans="1:108">
      <c r="A72" t="s">
        <v>76</v>
      </c>
      <c r="B72" s="127">
        <v>17316766.210000001</v>
      </c>
      <c r="C72" s="127">
        <v>17237180.079753</v>
      </c>
      <c r="D72" s="127">
        <v>11818520.52</v>
      </c>
      <c r="E72" s="127">
        <v>12258677.689999999</v>
      </c>
      <c r="F72" s="127">
        <v>12180504.3500599</v>
      </c>
      <c r="G72" s="127">
        <v>3957766.99</v>
      </c>
      <c r="H72" s="127">
        <v>3937706.9360010698</v>
      </c>
      <c r="I72" s="127">
        <v>3323446.909</v>
      </c>
      <c r="J72" s="127">
        <v>3328945.3345535998</v>
      </c>
      <c r="K72" s="127">
        <v>3017805.2280000001</v>
      </c>
      <c r="L72" s="127">
        <v>3010920.7437698599</v>
      </c>
      <c r="M72" s="127">
        <v>11496091.042208005</v>
      </c>
      <c r="N72" s="127">
        <v>11495075.6349374</v>
      </c>
      <c r="O72" s="127">
        <v>2117745.3710000007</v>
      </c>
      <c r="P72" s="127">
        <v>2039334.58203121</v>
      </c>
      <c r="Q72" s="127">
        <v>9407955.006305417</v>
      </c>
      <c r="R72" s="127">
        <v>9472514.8095809408</v>
      </c>
      <c r="S72" s="127">
        <v>479464.79309999995</v>
      </c>
      <c r="T72" s="127">
        <v>467367.48353687098</v>
      </c>
      <c r="U72" s="127">
        <v>8928490.2138999999</v>
      </c>
      <c r="V72" s="127">
        <v>9006709.5719055403</v>
      </c>
      <c r="W72" s="127">
        <v>2863469.3354715356</v>
      </c>
      <c r="X72" s="127">
        <v>2899492.09871714</v>
      </c>
      <c r="Y72" s="127">
        <v>532297.75470491813</v>
      </c>
      <c r="Z72" s="127">
        <v>3824594.6335987053</v>
      </c>
      <c r="AA72" s="127">
        <v>13.5</v>
      </c>
      <c r="AB72" s="127">
        <v>70.637554654228367</v>
      </c>
      <c r="AC72" s="127">
        <v>70.630651347163095</v>
      </c>
      <c r="AD72" s="127">
        <v>79.174583925971135</v>
      </c>
      <c r="AE72" s="127">
        <v>79.064222566820007</v>
      </c>
      <c r="AF72" s="127">
        <v>110.01629813333334</v>
      </c>
      <c r="AG72" s="127">
        <v>109.819471488294</v>
      </c>
      <c r="AH72" s="127">
        <v>64.066954780000003</v>
      </c>
      <c r="AI72" s="127">
        <v>64.014397545323504</v>
      </c>
      <c r="AJ72" s="127">
        <v>3</v>
      </c>
      <c r="AK72" s="127">
        <v>3</v>
      </c>
      <c r="AL72" s="127">
        <v>4.3266666666666698</v>
      </c>
      <c r="AM72" s="127">
        <v>92.694273666666703</v>
      </c>
      <c r="AN72" s="127">
        <v>659.35557377049201</v>
      </c>
      <c r="AO72" s="127">
        <v>0.730826453778463</v>
      </c>
      <c r="AP72" s="127">
        <v>26.233333333333299</v>
      </c>
      <c r="AQ72" s="127">
        <v>142.06648290000001</v>
      </c>
      <c r="AR72" s="127">
        <v>111.97965979999999</v>
      </c>
      <c r="AS72" s="127">
        <v>1.91808442622951</v>
      </c>
      <c r="AT72" s="127">
        <v>1.75</v>
      </c>
      <c r="AU72" s="127">
        <v>144.666666666667</v>
      </c>
      <c r="AV72" s="127">
        <v>144.666666666667</v>
      </c>
      <c r="AW72" s="127">
        <v>66.924313559585002</v>
      </c>
      <c r="AX72" s="127">
        <v>97.947938159349064</v>
      </c>
      <c r="AY72" s="127">
        <v>97.873375242826995</v>
      </c>
      <c r="AZ72" s="127">
        <v>703146.83850575751</v>
      </c>
      <c r="BA72" s="127">
        <v>702611.56762658397</v>
      </c>
      <c r="BB72" s="127">
        <v>69.188028349999996</v>
      </c>
      <c r="BC72" s="127">
        <v>69.123890142617796</v>
      </c>
      <c r="BD72" s="127">
        <v>496685.73234898329</v>
      </c>
      <c r="BE72" s="127">
        <v>496225.29817749298</v>
      </c>
      <c r="BF72" s="127">
        <v>100.34810075222535</v>
      </c>
      <c r="BG72" s="127">
        <v>100.24999321963701</v>
      </c>
      <c r="BH72" s="127">
        <v>670757.2276444647</v>
      </c>
      <c r="BI72" s="127">
        <v>670101.447057585</v>
      </c>
      <c r="BJ72" s="127">
        <v>70.88344451333333</v>
      </c>
      <c r="BK72" s="127">
        <v>70.809905540923694</v>
      </c>
      <c r="BL72" s="127">
        <v>473806.50327454577</v>
      </c>
      <c r="BM72" s="127">
        <v>473314.946415485</v>
      </c>
      <c r="BN72" s="127">
        <v>95.481647715791496</v>
      </c>
      <c r="BO72" s="127">
        <v>95.452553648716105</v>
      </c>
      <c r="BP72" s="127">
        <v>408432.45220317523</v>
      </c>
      <c r="BQ72" s="127">
        <v>408307.99937411101</v>
      </c>
      <c r="BR72" s="127">
        <v>67.445901090000007</v>
      </c>
      <c r="BS72" s="127">
        <v>67.415711655116596</v>
      </c>
      <c r="BT72" s="127">
        <v>288506.69665062305</v>
      </c>
      <c r="BU72" s="127">
        <v>288377.55827497703</v>
      </c>
      <c r="BV72" s="127">
        <v>82.529892187470182</v>
      </c>
      <c r="BW72" s="127">
        <v>82.439469104939107</v>
      </c>
      <c r="BX72" s="127">
        <v>853941.60195236804</v>
      </c>
      <c r="BY72" s="127">
        <v>853005.98904972104</v>
      </c>
      <c r="BZ72" s="127">
        <v>58.297097700000002</v>
      </c>
      <c r="CA72" s="127">
        <v>58.252471864864297</v>
      </c>
      <c r="CB72" s="127">
        <v>603203.46579429717</v>
      </c>
      <c r="CC72" s="127">
        <v>602741.71967828099</v>
      </c>
      <c r="CD72" s="127">
        <v>96.486530595455051</v>
      </c>
      <c r="CE72" s="127">
        <v>96.460981561773593</v>
      </c>
      <c r="CF72" s="127">
        <v>386096.42678206757</v>
      </c>
      <c r="CG72" s="127">
        <v>385994.19084738102</v>
      </c>
      <c r="CH72" s="127">
        <v>68.155725783333338</v>
      </c>
      <c r="CI72" s="127">
        <v>68.1243341051876</v>
      </c>
      <c r="CJ72" s="127">
        <v>272729.07448620582</v>
      </c>
      <c r="CK72" s="127">
        <v>272603.45887233602</v>
      </c>
      <c r="CL72" s="162">
        <v>5852.2893949999998</v>
      </c>
      <c r="CM72" s="162">
        <v>5852.1921689003502</v>
      </c>
      <c r="CN72" s="162">
        <v>172.11631310000001</v>
      </c>
      <c r="CO72" s="162">
        <v>168.65357269993299</v>
      </c>
      <c r="CP72" s="162">
        <v>44.082923000000001</v>
      </c>
      <c r="CQ72" s="162">
        <v>43.8880872855473</v>
      </c>
      <c r="CR72" s="162">
        <v>43.256467999999998</v>
      </c>
      <c r="CS72" s="162">
        <v>43.190477954404798</v>
      </c>
      <c r="CT72" s="162">
        <v>5583.6784770000004</v>
      </c>
      <c r="CU72" s="162">
        <v>5587.1905575323699</v>
      </c>
      <c r="CV72" s="162">
        <v>44.209893610000002</v>
      </c>
      <c r="CW72" s="162">
        <v>44.042766952249302</v>
      </c>
      <c r="CX72" s="162">
        <v>11468.056130000001</v>
      </c>
      <c r="CY72" s="162">
        <v>6473.0350639999997</v>
      </c>
      <c r="CZ72" s="162">
        <v>6473.7550630713104</v>
      </c>
      <c r="DA72" s="162">
        <v>9.5897158349999998</v>
      </c>
      <c r="DB72" s="162">
        <v>9.5973785645285101</v>
      </c>
      <c r="DC72" s="162">
        <v>1.5598041053136902</v>
      </c>
      <c r="DD72" s="162">
        <v>1.6660743321062399</v>
      </c>
    </row>
    <row r="73" spans="1:108">
      <c r="A73" t="s">
        <v>77</v>
      </c>
      <c r="B73" s="127">
        <v>17149447.079999998</v>
      </c>
      <c r="C73" s="127">
        <v>17422552.841627799</v>
      </c>
      <c r="D73" s="127">
        <v>11940778.75</v>
      </c>
      <c r="E73" s="127">
        <v>12118190.52</v>
      </c>
      <c r="F73" s="127">
        <v>12341272.2748456</v>
      </c>
      <c r="G73" s="127">
        <v>3871412.9360000002</v>
      </c>
      <c r="H73" s="127">
        <v>3895201.8006041399</v>
      </c>
      <c r="I73" s="127">
        <v>3242209.5869999998</v>
      </c>
      <c r="J73" s="127">
        <v>3248674.9652218102</v>
      </c>
      <c r="K73" s="127">
        <v>2936942.0639999998</v>
      </c>
      <c r="L73" s="127">
        <v>2937205.53930633</v>
      </c>
      <c r="M73" s="127">
        <v>11597430.720497295</v>
      </c>
      <c r="N73" s="127">
        <v>11613042.8765215</v>
      </c>
      <c r="O73" s="127">
        <v>2104322.5370000005</v>
      </c>
      <c r="P73" s="127">
        <v>2044870.80174794</v>
      </c>
      <c r="Q73" s="127">
        <v>9518920.9469248746</v>
      </c>
      <c r="R73" s="127">
        <v>9587437.1624406297</v>
      </c>
      <c r="S73" s="127">
        <v>474189.21870000008</v>
      </c>
      <c r="T73" s="127">
        <v>483625.12826484401</v>
      </c>
      <c r="U73" s="127">
        <v>9044731.7282999996</v>
      </c>
      <c r="V73" s="127">
        <v>9107008.5588079393</v>
      </c>
      <c r="W73" s="127">
        <v>2850754.8519938593</v>
      </c>
      <c r="X73" s="127">
        <v>2935461.8173148199</v>
      </c>
      <c r="Y73" s="127">
        <v>-83563.604587301583</v>
      </c>
      <c r="Z73" s="127">
        <v>3344546.4134083893</v>
      </c>
      <c r="AA73" s="127">
        <v>-893.1</v>
      </c>
      <c r="AB73" s="127">
        <v>71.290563509768148</v>
      </c>
      <c r="AC73" s="127">
        <v>71.240225862176302</v>
      </c>
      <c r="AD73" s="127">
        <v>79.484752980928008</v>
      </c>
      <c r="AE73" s="127">
        <v>79.488405324306797</v>
      </c>
      <c r="AF73" s="127">
        <v>109.77465389999999</v>
      </c>
      <c r="AG73" s="127">
        <v>109.870929022967</v>
      </c>
      <c r="AH73" s="127">
        <v>64.545280353333339</v>
      </c>
      <c r="AI73" s="127">
        <v>64.523251059674294</v>
      </c>
      <c r="AJ73" s="127">
        <v>3</v>
      </c>
      <c r="AK73" s="127">
        <v>3</v>
      </c>
      <c r="AL73" s="127">
        <v>3.20333333333333</v>
      </c>
      <c r="AM73" s="127">
        <v>99.926025436666706</v>
      </c>
      <c r="AN73" s="127">
        <v>707.56650793650795</v>
      </c>
      <c r="AO73" s="127">
        <v>0.687610753273459</v>
      </c>
      <c r="AP73" s="127">
        <v>28.3333333333333</v>
      </c>
      <c r="AQ73" s="127">
        <v>143.887743766667</v>
      </c>
      <c r="AR73" s="127">
        <v>112.59885060000001</v>
      </c>
      <c r="AS73" s="127">
        <v>1.8105101538461501</v>
      </c>
      <c r="AT73" s="127">
        <v>1.74</v>
      </c>
      <c r="AU73" s="127">
        <v>204.666666666667</v>
      </c>
      <c r="AV73" s="127">
        <v>204.666666666667</v>
      </c>
      <c r="AW73" s="127">
        <v>66.548766710997995</v>
      </c>
      <c r="AX73" s="127">
        <v>97.778943502270792</v>
      </c>
      <c r="AY73" s="127">
        <v>97.970648463726704</v>
      </c>
      <c r="AZ73" s="127">
        <v>701933.6628015826</v>
      </c>
      <c r="BA73" s="127">
        <v>703309.870817655</v>
      </c>
      <c r="BB73" s="127">
        <v>69.707159816666675</v>
      </c>
      <c r="BC73" s="127">
        <v>69.785670686344602</v>
      </c>
      <c r="BD73" s="127">
        <v>500412.46367600403</v>
      </c>
      <c r="BE73" s="127">
        <v>500976.07604818401</v>
      </c>
      <c r="BF73" s="127">
        <v>99.96368438987308</v>
      </c>
      <c r="BG73" s="127">
        <v>100.21623371127301</v>
      </c>
      <c r="BH73" s="127">
        <v>668187.67175312561</v>
      </c>
      <c r="BI73" s="127">
        <v>669875.78823425202</v>
      </c>
      <c r="BJ73" s="127">
        <v>71.264673906666658</v>
      </c>
      <c r="BK73" s="127">
        <v>71.391787196330398</v>
      </c>
      <c r="BL73" s="127">
        <v>476354.75649560313</v>
      </c>
      <c r="BM73" s="127">
        <v>477204.420387291</v>
      </c>
      <c r="BN73" s="127">
        <v>95.205804908574592</v>
      </c>
      <c r="BO73" s="127">
        <v>95.426124287326004</v>
      </c>
      <c r="BP73" s="127">
        <v>407252.50656053657</v>
      </c>
      <c r="BQ73" s="127">
        <v>408194.94509491802</v>
      </c>
      <c r="BR73" s="127">
        <v>67.87275481333333</v>
      </c>
      <c r="BS73" s="127">
        <v>67.972514483763007</v>
      </c>
      <c r="BT73" s="127">
        <v>290332.60683466203</v>
      </c>
      <c r="BU73" s="127">
        <v>290759.33896437299</v>
      </c>
      <c r="BV73" s="127">
        <v>82.537762582380097</v>
      </c>
      <c r="BW73" s="127">
        <v>82.616014834071805</v>
      </c>
      <c r="BX73" s="127">
        <v>854023.03738696303</v>
      </c>
      <c r="BY73" s="127">
        <v>854832.71799327899</v>
      </c>
      <c r="BZ73" s="127">
        <v>58.841636053333332</v>
      </c>
      <c r="CA73" s="127">
        <v>58.853446765724001</v>
      </c>
      <c r="CB73" s="127">
        <v>608837.83585640381</v>
      </c>
      <c r="CC73" s="127">
        <v>608960.04198547802</v>
      </c>
      <c r="CD73" s="127">
        <v>96.171543784481116</v>
      </c>
      <c r="CE73" s="127">
        <v>96.407260225309003</v>
      </c>
      <c r="CF73" s="127">
        <v>384835.98885928217</v>
      </c>
      <c r="CG73" s="127">
        <v>385779.22181584098</v>
      </c>
      <c r="CH73" s="127">
        <v>68.561235499999995</v>
      </c>
      <c r="CI73" s="127">
        <v>68.667349797032699</v>
      </c>
      <c r="CJ73" s="127">
        <v>274351.74504617084</v>
      </c>
      <c r="CK73" s="127">
        <v>274776.36753649299</v>
      </c>
      <c r="CL73" s="162">
        <v>5897.4396020000004</v>
      </c>
      <c r="CM73" s="162">
        <v>5900.8475162375798</v>
      </c>
      <c r="CN73" s="162">
        <v>167.4088682</v>
      </c>
      <c r="CO73" s="162">
        <v>166.16709787042799</v>
      </c>
      <c r="CP73" s="162">
        <v>43.587266</v>
      </c>
      <c r="CQ73" s="162">
        <v>43.802951041014602</v>
      </c>
      <c r="CR73" s="162">
        <v>43.678198999999999</v>
      </c>
      <c r="CS73" s="162">
        <v>43.726253731147501</v>
      </c>
      <c r="CT73" s="162">
        <v>5635.2124229999999</v>
      </c>
      <c r="CU73" s="162">
        <v>5637.9683631865501</v>
      </c>
      <c r="CV73" s="162">
        <v>43.680158259999999</v>
      </c>
      <c r="CW73" s="162">
        <v>43.904079952741597</v>
      </c>
      <c r="CX73" s="162">
        <v>11533.217640000001</v>
      </c>
      <c r="CY73" s="162">
        <v>6516.8720059999996</v>
      </c>
      <c r="CZ73" s="162">
        <v>6513.4671928739299</v>
      </c>
      <c r="DA73" s="162">
        <v>9.5050570790000002</v>
      </c>
      <c r="DB73" s="162">
        <v>9.4241393494655199</v>
      </c>
      <c r="DC73" s="162">
        <v>1.4367833716409701</v>
      </c>
      <c r="DD73" s="162">
        <v>1.5768193639906301</v>
      </c>
    </row>
    <row r="74" spans="1:108">
      <c r="A74" t="s">
        <v>78</v>
      </c>
      <c r="B74" s="127">
        <v>18102860.129999999</v>
      </c>
      <c r="C74" s="127">
        <v>17613414.897254899</v>
      </c>
      <c r="D74" s="127">
        <v>12961470.529999999</v>
      </c>
      <c r="E74" s="127">
        <v>12721187.43</v>
      </c>
      <c r="F74" s="127">
        <v>12446605.2051652</v>
      </c>
      <c r="G74" s="127">
        <v>4233220.2439999999</v>
      </c>
      <c r="H74" s="127">
        <v>4079014.1747836699</v>
      </c>
      <c r="I74" s="127">
        <v>3580774.6869999999</v>
      </c>
      <c r="J74" s="127">
        <v>3420084.7389373402</v>
      </c>
      <c r="K74" s="127">
        <v>3268048.8820000002</v>
      </c>
      <c r="L74" s="127">
        <v>3126367.0241345698</v>
      </c>
      <c r="M74" s="127">
        <v>12382480.284227705</v>
      </c>
      <c r="N74" s="127">
        <v>11616170.8649585</v>
      </c>
      <c r="O74" s="127">
        <v>2316527.543000001</v>
      </c>
      <c r="P74" s="127">
        <v>2041898.30960768</v>
      </c>
      <c r="Q74" s="127">
        <v>10102333.227977119</v>
      </c>
      <c r="R74" s="127">
        <v>9588524.2054037806</v>
      </c>
      <c r="S74" s="127">
        <v>534787.6544</v>
      </c>
      <c r="T74" s="127">
        <v>491707.11904399999</v>
      </c>
      <c r="U74" s="127">
        <v>9567545.5756000001</v>
      </c>
      <c r="V74" s="127">
        <v>9103096.1065052599</v>
      </c>
      <c r="W74" s="127">
        <v>3075516.2920236145</v>
      </c>
      <c r="X74" s="127">
        <v>2937144.2935437402</v>
      </c>
      <c r="Y74" s="127">
        <v>543405.99709523865</v>
      </c>
      <c r="Z74" s="127">
        <v>4328945.9511331832</v>
      </c>
      <c r="AA74" s="127">
        <v>13.4</v>
      </c>
      <c r="AB74" s="127">
        <v>72.256040154126978</v>
      </c>
      <c r="AC74" s="127">
        <v>72.110225332531698</v>
      </c>
      <c r="AD74" s="127">
        <v>79.801534901116668</v>
      </c>
      <c r="AE74" s="127">
        <v>79.794575856188601</v>
      </c>
      <c r="AF74" s="127">
        <v>109.67415126666667</v>
      </c>
      <c r="AG74" s="127">
        <v>109.61438710529001</v>
      </c>
      <c r="AH74" s="127">
        <v>64.984358913333338</v>
      </c>
      <c r="AI74" s="127">
        <v>64.993663619607105</v>
      </c>
      <c r="AJ74" s="127">
        <v>3</v>
      </c>
      <c r="AK74" s="127">
        <v>3</v>
      </c>
      <c r="AL74" s="127">
        <v>3</v>
      </c>
      <c r="AM74" s="127">
        <v>100.697737933333</v>
      </c>
      <c r="AN74" s="127">
        <v>719.07634920634996</v>
      </c>
      <c r="AO74" s="127">
        <v>0.70484895219087396</v>
      </c>
      <c r="AP74" s="127">
        <v>28.2</v>
      </c>
      <c r="AQ74" s="127">
        <v>145.07609590000001</v>
      </c>
      <c r="AR74" s="127">
        <v>112.95544959999999</v>
      </c>
      <c r="AS74" s="127">
        <v>1.5587942187499999</v>
      </c>
      <c r="AT74" s="127">
        <v>1.4433333333333334</v>
      </c>
      <c r="AU74" s="127">
        <v>198</v>
      </c>
      <c r="AV74" s="127">
        <v>198</v>
      </c>
      <c r="AW74" s="127">
        <v>67.542843275319001</v>
      </c>
      <c r="AX74" s="127">
        <v>97.34324939013328</v>
      </c>
      <c r="AY74" s="127">
        <v>97.730471288414407</v>
      </c>
      <c r="AZ74" s="127">
        <v>698805.91000492184</v>
      </c>
      <c r="BA74" s="127">
        <v>701585.69137305696</v>
      </c>
      <c r="BB74" s="127">
        <v>70.336377366666667</v>
      </c>
      <c r="BC74" s="127">
        <v>70.462366981421795</v>
      </c>
      <c r="BD74" s="127">
        <v>504929.47893256875</v>
      </c>
      <c r="BE74" s="127">
        <v>505833.93083822401</v>
      </c>
      <c r="BF74" s="127">
        <v>99.375104978771063</v>
      </c>
      <c r="BG74" s="127">
        <v>99.806298413638302</v>
      </c>
      <c r="BH74" s="127">
        <v>664253.42794502189</v>
      </c>
      <c r="BI74" s="127">
        <v>667135.65601647005</v>
      </c>
      <c r="BJ74" s="127">
        <v>71.80451575666666</v>
      </c>
      <c r="BK74" s="127">
        <v>71.976029277440304</v>
      </c>
      <c r="BL74" s="127">
        <v>479963.22362111998</v>
      </c>
      <c r="BM74" s="127">
        <v>481109.67216192401</v>
      </c>
      <c r="BN74" s="127">
        <v>94.884438819357968</v>
      </c>
      <c r="BO74" s="127">
        <v>95.309907735293905</v>
      </c>
      <c r="BP74" s="127">
        <v>405877.8304524704</v>
      </c>
      <c r="BQ74" s="127">
        <v>407697.81698190799</v>
      </c>
      <c r="BR74" s="127">
        <v>68.559738213333333</v>
      </c>
      <c r="BS74" s="127">
        <v>68.730462464135201</v>
      </c>
      <c r="BT74" s="127">
        <v>293271.24814843643</v>
      </c>
      <c r="BU74" s="127">
        <v>294001.53848220798</v>
      </c>
      <c r="BV74" s="127">
        <v>82.632826385135218</v>
      </c>
      <c r="BW74" s="127">
        <v>82.808325368738593</v>
      </c>
      <c r="BX74" s="127">
        <v>855006.66809167783</v>
      </c>
      <c r="BY74" s="127">
        <v>856822.56629852799</v>
      </c>
      <c r="BZ74" s="127">
        <v>59.707208213333331</v>
      </c>
      <c r="CA74" s="127">
        <v>59.721779200224503</v>
      </c>
      <c r="CB74" s="127">
        <v>617793.96141678584</v>
      </c>
      <c r="CC74" s="127">
        <v>617944.72826752998</v>
      </c>
      <c r="CD74" s="127">
        <v>95.791496907884039</v>
      </c>
      <c r="CE74" s="127">
        <v>96.247578442003004</v>
      </c>
      <c r="CF74" s="127">
        <v>383315.20932499622</v>
      </c>
      <c r="CG74" s="127">
        <v>385140.24593428598</v>
      </c>
      <c r="CH74" s="127">
        <v>69.215142469999989</v>
      </c>
      <c r="CI74" s="127">
        <v>69.400878812481807</v>
      </c>
      <c r="CJ74" s="127">
        <v>276968.39156674518</v>
      </c>
      <c r="CK74" s="127">
        <v>277711.62627259101</v>
      </c>
      <c r="CL74" s="162">
        <v>5942.9122150000003</v>
      </c>
      <c r="CM74" s="162">
        <v>5940.2308950376701</v>
      </c>
      <c r="CN74" s="162">
        <v>162.6271481</v>
      </c>
      <c r="CO74" s="162">
        <v>165.61005566258899</v>
      </c>
      <c r="CP74" s="162">
        <v>44.346556</v>
      </c>
      <c r="CQ74" s="162">
        <v>43.911139523264801</v>
      </c>
      <c r="CR74" s="162">
        <v>44.586834000000003</v>
      </c>
      <c r="CS74" s="162">
        <v>43.843548135281502</v>
      </c>
      <c r="CT74" s="162">
        <v>5687.2028350000001</v>
      </c>
      <c r="CU74" s="162">
        <v>5683.0031252014596</v>
      </c>
      <c r="CV74" s="162">
        <v>44.387962170000002</v>
      </c>
      <c r="CW74" s="162">
        <v>43.981034740991497</v>
      </c>
      <c r="CX74" s="162">
        <v>11589.70407</v>
      </c>
      <c r="CY74" s="162">
        <v>6572.1038580000004</v>
      </c>
      <c r="CZ74" s="162">
        <v>6577.6129085087996</v>
      </c>
      <c r="DA74" s="162">
        <v>9.5736716299999998</v>
      </c>
      <c r="DB74" s="162">
        <v>9.6991569223605492</v>
      </c>
      <c r="DC74" s="162">
        <v>1.5454209011477045</v>
      </c>
      <c r="DD74" s="162">
        <v>1.54329671447058</v>
      </c>
    </row>
    <row r="75" spans="1:108">
      <c r="A75" t="s">
        <v>79</v>
      </c>
      <c r="B75" s="127">
        <v>17465416.440000001</v>
      </c>
      <c r="C75" s="127">
        <v>17760798.8533387</v>
      </c>
      <c r="D75" s="127">
        <v>12760821.699999999</v>
      </c>
      <c r="E75" s="127">
        <v>12408289.26</v>
      </c>
      <c r="F75" s="127">
        <v>12533026.8210428</v>
      </c>
      <c r="G75" s="127">
        <v>3946207.0380000002</v>
      </c>
      <c r="H75" s="127">
        <v>4103744.1577914902</v>
      </c>
      <c r="I75" s="127">
        <v>3351217.267</v>
      </c>
      <c r="J75" s="127">
        <v>3508131.5080918199</v>
      </c>
      <c r="K75" s="127">
        <v>3069489.0240000002</v>
      </c>
      <c r="L75" s="127">
        <v>3226321.62796359</v>
      </c>
      <c r="M75" s="127">
        <v>10968350.122798454</v>
      </c>
      <c r="N75" s="127">
        <v>11733070.017694401</v>
      </c>
      <c r="O75" s="127">
        <v>1625376.6950000008</v>
      </c>
      <c r="P75" s="127">
        <v>2037498.39226967</v>
      </c>
      <c r="Q75" s="127">
        <v>9327420.4147363808</v>
      </c>
      <c r="R75" s="127">
        <v>9717232.5518415403</v>
      </c>
      <c r="S75" s="127">
        <v>467204.36880000005</v>
      </c>
      <c r="T75" s="127">
        <v>514551.77787518298</v>
      </c>
      <c r="U75" s="127">
        <v>8955362.0270064492</v>
      </c>
      <c r="V75" s="127">
        <v>9288753.4265432302</v>
      </c>
      <c r="W75" s="127">
        <v>3063026.8110532667</v>
      </c>
      <c r="X75" s="127">
        <v>3085401.7438655798</v>
      </c>
      <c r="Y75" s="127">
        <v>731753.29321321938</v>
      </c>
      <c r="Z75" s="127">
        <v>3735829.268039139</v>
      </c>
      <c r="AA75" s="127">
        <v>256.55321989999999</v>
      </c>
      <c r="AB75" s="127">
        <v>72.76257973365783</v>
      </c>
      <c r="AC75" s="127">
        <v>73.009108245401706</v>
      </c>
      <c r="AD75" s="127">
        <v>80.0642344696181</v>
      </c>
      <c r="AE75" s="127">
        <v>80.189051738957502</v>
      </c>
      <c r="AF75" s="127">
        <v>108.87472433333333</v>
      </c>
      <c r="AG75" s="127">
        <v>109.055692738144</v>
      </c>
      <c r="AH75" s="127">
        <v>65.590501306666667</v>
      </c>
      <c r="AI75" s="127">
        <v>65.678358448696599</v>
      </c>
      <c r="AJ75" s="127">
        <v>3</v>
      </c>
      <c r="AK75" s="127">
        <v>3</v>
      </c>
      <c r="AL75" s="127">
        <v>2.7733333333333299</v>
      </c>
      <c r="AM75" s="127">
        <v>107.616457833333</v>
      </c>
      <c r="AN75" s="127">
        <v>736.63063492063498</v>
      </c>
      <c r="AO75" s="127">
        <v>0.75454957815476797</v>
      </c>
      <c r="AP75" s="127">
        <v>34.033333333333303</v>
      </c>
      <c r="AQ75" s="127">
        <v>152.0401584</v>
      </c>
      <c r="AR75" s="127">
        <v>113.4035217</v>
      </c>
      <c r="AS75" s="127">
        <v>1.3322376190476199</v>
      </c>
      <c r="AT75" s="127">
        <v>1.25</v>
      </c>
      <c r="AU75" s="127">
        <v>166</v>
      </c>
      <c r="AV75" s="127">
        <v>166</v>
      </c>
      <c r="AW75" s="127">
        <v>66.854889718731002</v>
      </c>
      <c r="AX75" s="127">
        <v>97.886332888937218</v>
      </c>
      <c r="AY75" s="127">
        <v>97.327469483130002</v>
      </c>
      <c r="AZ75" s="127">
        <v>702704.58773520123</v>
      </c>
      <c r="BA75" s="127">
        <v>698692.62950202404</v>
      </c>
      <c r="BB75" s="127">
        <v>71.224621016666674</v>
      </c>
      <c r="BC75" s="127">
        <v>71.071399325490802</v>
      </c>
      <c r="BD75" s="127">
        <v>511305.98594289733</v>
      </c>
      <c r="BE75" s="127">
        <v>510206.040913184</v>
      </c>
      <c r="BF75" s="127">
        <v>100.00544090523363</v>
      </c>
      <c r="BG75" s="127">
        <v>99.357608332353195</v>
      </c>
      <c r="BH75" s="127">
        <v>668466.78500259772</v>
      </c>
      <c r="BI75" s="127">
        <v>664136.47503902204</v>
      </c>
      <c r="BJ75" s="127">
        <v>72.76653867666667</v>
      </c>
      <c r="BK75" s="127">
        <v>72.527412817117906</v>
      </c>
      <c r="BL75" s="127">
        <v>486393.67743053427</v>
      </c>
      <c r="BM75" s="127">
        <v>484795.28745204501</v>
      </c>
      <c r="BN75" s="127">
        <v>95.789188117198435</v>
      </c>
      <c r="BO75" s="127">
        <v>95.120362347272405</v>
      </c>
      <c r="BP75" s="127">
        <v>409747.98752648756</v>
      </c>
      <c r="BQ75" s="127">
        <v>406887.01732017897</v>
      </c>
      <c r="BR75" s="127">
        <v>69.698684380000003</v>
      </c>
      <c r="BS75" s="127">
        <v>69.456049244314499</v>
      </c>
      <c r="BT75" s="127">
        <v>298143.20613101887</v>
      </c>
      <c r="BU75" s="127">
        <v>297105.30967827601</v>
      </c>
      <c r="BV75" s="127">
        <v>83.039121287116075</v>
      </c>
      <c r="BW75" s="127">
        <v>82.829763524838896</v>
      </c>
      <c r="BX75" s="127">
        <v>859210.62510975427</v>
      </c>
      <c r="BY75" s="127">
        <v>857044.38814853597</v>
      </c>
      <c r="BZ75" s="127">
        <v>60.421406836666662</v>
      </c>
      <c r="CA75" s="127">
        <v>60.418713667310897</v>
      </c>
      <c r="CB75" s="127">
        <v>625183.81617554475</v>
      </c>
      <c r="CC75" s="127">
        <v>625155.94979539199</v>
      </c>
      <c r="CD75" s="127">
        <v>96.759771255653774</v>
      </c>
      <c r="CE75" s="127">
        <v>96.043890634369703</v>
      </c>
      <c r="CF75" s="127">
        <v>387189.81507060118</v>
      </c>
      <c r="CG75" s="127">
        <v>384325.17740388802</v>
      </c>
      <c r="CH75" s="127">
        <v>70.404905710000008</v>
      </c>
      <c r="CI75" s="127">
        <v>70.144928614668501</v>
      </c>
      <c r="CJ75" s="127">
        <v>281729.29791134846</v>
      </c>
      <c r="CK75" s="127">
        <v>280688.98454350099</v>
      </c>
      <c r="CL75" s="162">
        <v>6050.851087</v>
      </c>
      <c r="CM75" s="162">
        <v>6050.3280609862904</v>
      </c>
      <c r="CN75" s="162">
        <v>158.4282953</v>
      </c>
      <c r="CO75" s="162">
        <v>159.77609860857601</v>
      </c>
      <c r="CP75" s="162">
        <v>42.934756</v>
      </c>
      <c r="CQ75" s="162">
        <v>43.400440610648999</v>
      </c>
      <c r="CR75" s="162">
        <v>43.596103999999997</v>
      </c>
      <c r="CS75" s="162">
        <v>44.4356680973358</v>
      </c>
      <c r="CT75" s="162">
        <v>5797.5356469999997</v>
      </c>
      <c r="CU75" s="162">
        <v>5794.9827990332997</v>
      </c>
      <c r="CV75" s="162">
        <v>43.075927010000001</v>
      </c>
      <c r="CW75" s="162">
        <v>43.477203031082603</v>
      </c>
      <c r="CX75" s="162">
        <v>11667.70973</v>
      </c>
      <c r="CY75" s="162">
        <v>6696.0731530000003</v>
      </c>
      <c r="CZ75" s="162">
        <v>6692.5875493943504</v>
      </c>
      <c r="DA75" s="162">
        <v>9.6358276140000001</v>
      </c>
      <c r="DB75" s="162">
        <v>9.5900708766828</v>
      </c>
      <c r="DC75" s="162">
        <v>1.7821390329325952</v>
      </c>
      <c r="DD75" s="162">
        <v>1.5462813654560901</v>
      </c>
    </row>
    <row r="76" spans="1:108">
      <c r="A76" t="s">
        <v>80</v>
      </c>
      <c r="B76" s="127">
        <v>17955208.510000002</v>
      </c>
      <c r="C76" s="127">
        <v>17903456.995075099</v>
      </c>
      <c r="D76" s="127">
        <v>12977229.99</v>
      </c>
      <c r="E76" s="127">
        <v>12713842.220000001</v>
      </c>
      <c r="F76" s="127">
        <v>12651623.8317979</v>
      </c>
      <c r="G76" s="127">
        <v>4080698.6850000001</v>
      </c>
      <c r="H76" s="127">
        <v>4062553.7901144102</v>
      </c>
      <c r="I76" s="127">
        <v>3441788.1009999998</v>
      </c>
      <c r="J76" s="127">
        <v>3444801.6015745099</v>
      </c>
      <c r="K76" s="127">
        <v>3177646.7459999998</v>
      </c>
      <c r="L76" s="127">
        <v>3168300.60736532</v>
      </c>
      <c r="M76" s="127">
        <v>11877527.087524928</v>
      </c>
      <c r="N76" s="127">
        <v>11882238.516390501</v>
      </c>
      <c r="O76" s="127">
        <v>2119372.191000001</v>
      </c>
      <c r="P76" s="127">
        <v>2040315.46034416</v>
      </c>
      <c r="Q76" s="127">
        <v>9779681.7627550196</v>
      </c>
      <c r="R76" s="127">
        <v>9853140.9098328892</v>
      </c>
      <c r="S76" s="127">
        <v>532492.9804</v>
      </c>
      <c r="T76" s="127">
        <v>520658.02505544003</v>
      </c>
      <c r="U76" s="127">
        <v>9331707.1321945302</v>
      </c>
      <c r="V76" s="127">
        <v>9421823.1895838901</v>
      </c>
      <c r="W76" s="127">
        <v>3117014.7012304217</v>
      </c>
      <c r="X76" s="127">
        <v>3156830.7193129999</v>
      </c>
      <c r="Y76" s="127">
        <v>601175.29175623937</v>
      </c>
      <c r="Z76" s="127">
        <v>3925468.6210724101</v>
      </c>
      <c r="AA76" s="127">
        <v>-193.30417299999999</v>
      </c>
      <c r="AB76" s="127">
        <v>73.264237003988413</v>
      </c>
      <c r="AC76" s="127">
        <v>73.257809128552296</v>
      </c>
      <c r="AD76" s="127">
        <v>80.932755469431598</v>
      </c>
      <c r="AE76" s="127">
        <v>80.846502144755704</v>
      </c>
      <c r="AF76" s="127">
        <v>109.48692756666667</v>
      </c>
      <c r="AG76" s="127">
        <v>109.300251201176</v>
      </c>
      <c r="AH76" s="127">
        <v>66.494276336666658</v>
      </c>
      <c r="AI76" s="127">
        <v>66.445441635608503</v>
      </c>
      <c r="AJ76" s="127">
        <v>3</v>
      </c>
      <c r="AK76" s="127">
        <v>3</v>
      </c>
      <c r="AL76" s="127">
        <v>2.75</v>
      </c>
      <c r="AM76" s="127">
        <v>106.98439386666701</v>
      </c>
      <c r="AN76" s="127">
        <v>710.46901639344298</v>
      </c>
      <c r="AO76" s="127">
        <v>0.74423931779007502</v>
      </c>
      <c r="AP76" s="127">
        <v>29</v>
      </c>
      <c r="AQ76" s="127">
        <v>157.910840366667</v>
      </c>
      <c r="AR76" s="127">
        <v>114.1879453</v>
      </c>
      <c r="AS76" s="127">
        <v>1.2339755737704901</v>
      </c>
      <c r="AT76" s="127">
        <v>1.2466666666666668</v>
      </c>
      <c r="AU76" s="127">
        <v>132</v>
      </c>
      <c r="AV76" s="127">
        <v>132</v>
      </c>
      <c r="AW76" s="127">
        <v>69.509050297838002</v>
      </c>
      <c r="AX76" s="127">
        <v>97.865731492929314</v>
      </c>
      <c r="AY76" s="127">
        <v>97.801900548468396</v>
      </c>
      <c r="AZ76" s="127">
        <v>702556.69481633045</v>
      </c>
      <c r="BA76" s="127">
        <v>702098.46641784802</v>
      </c>
      <c r="BB76" s="127">
        <v>71.700581466666662</v>
      </c>
      <c r="BC76" s="127">
        <v>71.651860786580301</v>
      </c>
      <c r="BD76" s="127">
        <v>514722.80197762395</v>
      </c>
      <c r="BE76" s="127">
        <v>514373.04686470499</v>
      </c>
      <c r="BF76" s="127">
        <v>99.785048767181578</v>
      </c>
      <c r="BG76" s="127">
        <v>99.712646210298203</v>
      </c>
      <c r="BH76" s="127">
        <v>666993.61691664229</v>
      </c>
      <c r="BI76" s="127">
        <v>666509.65620533295</v>
      </c>
      <c r="BJ76" s="127">
        <v>73.10675462333333</v>
      </c>
      <c r="BK76" s="127">
        <v>73.052961727607496</v>
      </c>
      <c r="BL76" s="127">
        <v>488667.7842992834</v>
      </c>
      <c r="BM76" s="127">
        <v>488308.21622226201</v>
      </c>
      <c r="BN76" s="127">
        <v>95.492466721780474</v>
      </c>
      <c r="BO76" s="127">
        <v>95.473537528361504</v>
      </c>
      <c r="BP76" s="127">
        <v>408478.73160086258</v>
      </c>
      <c r="BQ76" s="127">
        <v>408397.76005215599</v>
      </c>
      <c r="BR76" s="127">
        <v>69.961827140000011</v>
      </c>
      <c r="BS76" s="127">
        <v>69.935617561887597</v>
      </c>
      <c r="BT76" s="127">
        <v>299268.82603094168</v>
      </c>
      <c r="BU76" s="127">
        <v>299156.711896858</v>
      </c>
      <c r="BV76" s="127">
        <v>84.084611541071112</v>
      </c>
      <c r="BW76" s="127">
        <v>83.964039334523804</v>
      </c>
      <c r="BX76" s="127">
        <v>870028.37366878486</v>
      </c>
      <c r="BY76" s="127">
        <v>868780.80602429796</v>
      </c>
      <c r="BZ76" s="127">
        <v>61.603949083333333</v>
      </c>
      <c r="CA76" s="127">
        <v>61.568334006867502</v>
      </c>
      <c r="CB76" s="127">
        <v>637419.64968664444</v>
      </c>
      <c r="CC76" s="127">
        <v>637051.13841646304</v>
      </c>
      <c r="CD76" s="127">
        <v>96.348226428888111</v>
      </c>
      <c r="CE76" s="127">
        <v>96.331068923092005</v>
      </c>
      <c r="CF76" s="127">
        <v>385542.99466889061</v>
      </c>
      <c r="CG76" s="127">
        <v>385474.337918195</v>
      </c>
      <c r="CH76" s="127">
        <v>70.588792959999992</v>
      </c>
      <c r="CI76" s="127">
        <v>70.559512647150797</v>
      </c>
      <c r="CJ76" s="127">
        <v>282465.13336649042</v>
      </c>
      <c r="CK76" s="127">
        <v>282347.96650244098</v>
      </c>
      <c r="CL76" s="162">
        <v>6110.7891929999996</v>
      </c>
      <c r="CM76" s="162">
        <v>6109.8826254366404</v>
      </c>
      <c r="CN76" s="162">
        <v>166.25106199999999</v>
      </c>
      <c r="CO76" s="162">
        <v>163.29436883611999</v>
      </c>
      <c r="CP76" s="162">
        <v>43.579771999999998</v>
      </c>
      <c r="CQ76" s="162">
        <v>43.344175292658697</v>
      </c>
      <c r="CR76" s="162">
        <v>44.178676000000003</v>
      </c>
      <c r="CS76" s="162">
        <v>44.059122056604203</v>
      </c>
      <c r="CT76" s="162">
        <v>5849.0917929999996</v>
      </c>
      <c r="CU76" s="162">
        <v>5852.2746196383496</v>
      </c>
      <c r="CV76" s="162">
        <v>43.634248130000003</v>
      </c>
      <c r="CW76" s="162">
        <v>43.428773876459601</v>
      </c>
      <c r="CX76" s="162">
        <v>11722.091570000001</v>
      </c>
      <c r="CY76" s="162">
        <v>6741.0781379999999</v>
      </c>
      <c r="CZ76" s="162">
        <v>6741.2774785990196</v>
      </c>
      <c r="DA76" s="162">
        <v>9.3499723879999994</v>
      </c>
      <c r="DB76" s="162">
        <v>9.3295581038249598</v>
      </c>
      <c r="DC76" s="162">
        <v>1.3627889305837724</v>
      </c>
      <c r="DD76" s="162">
        <v>1.46047802104264</v>
      </c>
    </row>
    <row r="77" spans="1:108">
      <c r="A77" t="s">
        <v>81</v>
      </c>
      <c r="B77" s="127">
        <v>17772269.48</v>
      </c>
      <c r="C77" s="127">
        <v>18034167.006062198</v>
      </c>
      <c r="D77" s="127">
        <v>12872905.83</v>
      </c>
      <c r="E77" s="127">
        <v>12527836.17</v>
      </c>
      <c r="F77" s="127">
        <v>12751904.950064201</v>
      </c>
      <c r="G77" s="127">
        <v>4018988.9890000001</v>
      </c>
      <c r="H77" s="127">
        <v>4039235.1082839901</v>
      </c>
      <c r="I77" s="127">
        <v>3400665.003</v>
      </c>
      <c r="J77" s="127">
        <v>3412353.7095468598</v>
      </c>
      <c r="K77" s="127">
        <v>3126608.1060000001</v>
      </c>
      <c r="L77" s="127">
        <v>3132725.9139383901</v>
      </c>
      <c r="M77" s="127">
        <v>12042661.535256151</v>
      </c>
      <c r="N77" s="127">
        <v>12041600.002345599</v>
      </c>
      <c r="O77" s="127">
        <v>2116277.4930000007</v>
      </c>
      <c r="P77" s="127">
        <v>2056264.77409518</v>
      </c>
      <c r="Q77" s="127">
        <v>9944732.7850547768</v>
      </c>
      <c r="R77" s="127">
        <v>10000050.9934878</v>
      </c>
      <c r="S77" s="127">
        <v>535864.17319999996</v>
      </c>
      <c r="T77" s="127">
        <v>547039.05201044295</v>
      </c>
      <c r="U77" s="127">
        <v>9496614.9681236893</v>
      </c>
      <c r="V77" s="127">
        <v>9540529.1037644204</v>
      </c>
      <c r="W77" s="127">
        <v>2971665.0215647193</v>
      </c>
      <c r="X77" s="127">
        <v>3050244.5452296198</v>
      </c>
      <c r="Y77" s="127">
        <v>444368.4126735868</v>
      </c>
      <c r="Z77" s="127">
        <v>3887216.4801021009</v>
      </c>
      <c r="AA77" s="127">
        <v>-567.56435980000003</v>
      </c>
      <c r="AB77" s="127">
        <v>73.234638004461601</v>
      </c>
      <c r="AC77" s="127">
        <v>73.097520968357898</v>
      </c>
      <c r="AD77" s="127">
        <v>80.558708119335634</v>
      </c>
      <c r="AE77" s="127">
        <v>80.515590274692997</v>
      </c>
      <c r="AF77" s="127">
        <v>109.23664676666668</v>
      </c>
      <c r="AG77" s="127">
        <v>109.289634714201</v>
      </c>
      <c r="AH77" s="127">
        <v>66.100524583333325</v>
      </c>
      <c r="AI77" s="127">
        <v>66.034490812614706</v>
      </c>
      <c r="AJ77" s="127">
        <v>3</v>
      </c>
      <c r="AK77" s="127">
        <v>3</v>
      </c>
      <c r="AL77" s="127">
        <v>2.75</v>
      </c>
      <c r="AM77" s="127">
        <v>105.04781413333301</v>
      </c>
      <c r="AN77" s="127">
        <v>693.81777777777802</v>
      </c>
      <c r="AO77" s="127">
        <v>0.79527654298587802</v>
      </c>
      <c r="AP77" s="127">
        <v>30.233333333333299</v>
      </c>
      <c r="AQ77" s="127">
        <v>158.75259410000001</v>
      </c>
      <c r="AR77" s="127">
        <v>115.833668</v>
      </c>
      <c r="AS77" s="127">
        <v>1.1284667692307699</v>
      </c>
      <c r="AT77" s="127">
        <v>1.0166666666666666</v>
      </c>
      <c r="AU77" s="127">
        <v>116</v>
      </c>
      <c r="AV77" s="127">
        <v>116</v>
      </c>
      <c r="AW77" s="127">
        <v>71.843358674222998</v>
      </c>
      <c r="AX77" s="127">
        <v>98.516880426087312</v>
      </c>
      <c r="AY77" s="127">
        <v>98.815188120404002</v>
      </c>
      <c r="AZ77" s="127">
        <v>707231.15067880694</v>
      </c>
      <c r="BA77" s="127">
        <v>709372.63641298097</v>
      </c>
      <c r="BB77" s="127">
        <v>72.148480753333331</v>
      </c>
      <c r="BC77" s="127">
        <v>72.233430020568093</v>
      </c>
      <c r="BD77" s="127">
        <v>517938.17305441265</v>
      </c>
      <c r="BE77" s="127">
        <v>518548.00527550897</v>
      </c>
      <c r="BF77" s="127">
        <v>100.08823736595033</v>
      </c>
      <c r="BG77" s="127">
        <v>100.44751105210401</v>
      </c>
      <c r="BH77" s="127">
        <v>669020.22172967903</v>
      </c>
      <c r="BI77" s="127">
        <v>671421.71632708504</v>
      </c>
      <c r="BJ77" s="127">
        <v>73.299258320000007</v>
      </c>
      <c r="BK77" s="127">
        <v>73.431587469757304</v>
      </c>
      <c r="BL77" s="127">
        <v>489954.5375603768</v>
      </c>
      <c r="BM77" s="127">
        <v>490839.06584681198</v>
      </c>
      <c r="BN77" s="127">
        <v>96.171519350869488</v>
      </c>
      <c r="BO77" s="127">
        <v>96.4888670934441</v>
      </c>
      <c r="BP77" s="127">
        <v>411383.448236036</v>
      </c>
      <c r="BQ77" s="127">
        <v>412740.93545760401</v>
      </c>
      <c r="BR77" s="127">
        <v>70.430864060000005</v>
      </c>
      <c r="BS77" s="127">
        <v>70.527893665784205</v>
      </c>
      <c r="BT77" s="127">
        <v>301275.17912593269</v>
      </c>
      <c r="BU77" s="127">
        <v>301690.23312621698</v>
      </c>
      <c r="BV77" s="127">
        <v>86.202208827495895</v>
      </c>
      <c r="BW77" s="127">
        <v>86.409993211794301</v>
      </c>
      <c r="BX77" s="127">
        <v>891939.27614460443</v>
      </c>
      <c r="BY77" s="127">
        <v>894089.23327303503</v>
      </c>
      <c r="BZ77" s="127">
        <v>63.129875586666664</v>
      </c>
      <c r="CA77" s="127">
        <v>63.163372201106803</v>
      </c>
      <c r="CB77" s="127">
        <v>653208.50010411616</v>
      </c>
      <c r="CC77" s="127">
        <v>653555.09152460995</v>
      </c>
      <c r="CD77" s="127">
        <v>96.894382157903152</v>
      </c>
      <c r="CE77" s="127">
        <v>97.225727367760797</v>
      </c>
      <c r="CF77" s="127">
        <v>387728.46837322955</v>
      </c>
      <c r="CG77" s="127">
        <v>389054.36537417502</v>
      </c>
      <c r="CH77" s="127">
        <v>70.960250020000004</v>
      </c>
      <c r="CI77" s="127">
        <v>71.061395604112704</v>
      </c>
      <c r="CJ77" s="127">
        <v>283951.54025337804</v>
      </c>
      <c r="CK77" s="127">
        <v>284356.28015169199</v>
      </c>
      <c r="CL77" s="162">
        <v>6094.5654009999998</v>
      </c>
      <c r="CM77" s="162">
        <v>6097.0104421224096</v>
      </c>
      <c r="CN77" s="162">
        <v>164.7279824</v>
      </c>
      <c r="CO77" s="162">
        <v>163.39235470045401</v>
      </c>
      <c r="CP77" s="162">
        <v>43.444400999999999</v>
      </c>
      <c r="CQ77" s="162">
        <v>43.653786653235997</v>
      </c>
      <c r="CR77" s="162">
        <v>43.673665</v>
      </c>
      <c r="CS77" s="162">
        <v>43.694672033886597</v>
      </c>
      <c r="CT77" s="162">
        <v>5833.276151</v>
      </c>
      <c r="CU77" s="162">
        <v>5837.1650708345496</v>
      </c>
      <c r="CV77" s="162">
        <v>43.551582070000002</v>
      </c>
      <c r="CW77" s="162">
        <v>43.762690464152399</v>
      </c>
      <c r="CX77" s="162">
        <v>11775.44968</v>
      </c>
      <c r="CY77" s="162">
        <v>6725.6431730000004</v>
      </c>
      <c r="CZ77" s="162">
        <v>6723.1382815057796</v>
      </c>
      <c r="DA77" s="162">
        <v>9.3831586930000004</v>
      </c>
      <c r="DB77" s="162">
        <v>9.3330593169949392</v>
      </c>
      <c r="DC77" s="162">
        <v>1.3758287639285878</v>
      </c>
      <c r="DD77" s="162">
        <v>1.5236028803032999</v>
      </c>
    </row>
    <row r="78" spans="1:108">
      <c r="A78" t="s">
        <v>82</v>
      </c>
      <c r="B78" s="127">
        <v>18747344.469999999</v>
      </c>
      <c r="C78" s="127">
        <v>18197794.244281098</v>
      </c>
      <c r="D78" s="127">
        <v>14032516.220000001</v>
      </c>
      <c r="E78" s="127">
        <v>13213115.560000001</v>
      </c>
      <c r="F78" s="127">
        <v>12909793.0857556</v>
      </c>
      <c r="G78" s="127">
        <v>4133116.9679999999</v>
      </c>
      <c r="H78" s="127">
        <v>3959230.4344011801</v>
      </c>
      <c r="I78" s="127">
        <v>3496406.7969999998</v>
      </c>
      <c r="J78" s="127">
        <v>3322150.7747291001</v>
      </c>
      <c r="K78" s="127">
        <v>3211352.7069999999</v>
      </c>
      <c r="L78" s="127">
        <v>3056351.4691197299</v>
      </c>
      <c r="M78" s="127">
        <v>13068676.140710734</v>
      </c>
      <c r="N78" s="127">
        <v>12255464.902938601</v>
      </c>
      <c r="O78" s="127">
        <v>2367022.225000001</v>
      </c>
      <c r="P78" s="127">
        <v>2086687.1952476599</v>
      </c>
      <c r="Q78" s="127">
        <v>10729088.972585771</v>
      </c>
      <c r="R78" s="127">
        <v>10177404.214280199</v>
      </c>
      <c r="S78" s="127">
        <v>621201.54460000002</v>
      </c>
      <c r="T78" s="127">
        <v>569330.54838696099</v>
      </c>
      <c r="U78" s="127">
        <v>10180017.3236522</v>
      </c>
      <c r="V78" s="127">
        <v>9688259.0836581495</v>
      </c>
      <c r="W78" s="127">
        <v>3228683.9976206464</v>
      </c>
      <c r="X78" s="127">
        <v>3081904.84627687</v>
      </c>
      <c r="Y78" s="127">
        <v>804420.71061124455</v>
      </c>
      <c r="Z78" s="127">
        <v>3656126.9727549264</v>
      </c>
      <c r="AA78" s="127">
        <v>-325.23590569999999</v>
      </c>
      <c r="AB78" s="127">
        <v>73.026224430473917</v>
      </c>
      <c r="AC78" s="127">
        <v>72.871766191521601</v>
      </c>
      <c r="AD78" s="127">
        <v>80.957726166277297</v>
      </c>
      <c r="AE78" s="127">
        <v>80.932700444848095</v>
      </c>
      <c r="AF78" s="127">
        <v>109.67659603333334</v>
      </c>
      <c r="AG78" s="127">
        <v>109.59846968511999</v>
      </c>
      <c r="AH78" s="127">
        <v>66.462104506666662</v>
      </c>
      <c r="AI78" s="127">
        <v>66.454571673720096</v>
      </c>
      <c r="AJ78" s="127">
        <v>3</v>
      </c>
      <c r="AK78" s="127">
        <v>3</v>
      </c>
      <c r="AL78" s="127">
        <v>2.65</v>
      </c>
      <c r="AM78" s="127">
        <v>97.56635618</v>
      </c>
      <c r="AN78" s="127">
        <v>625.82587301587296</v>
      </c>
      <c r="AO78" s="127">
        <v>0.93399558498896196</v>
      </c>
      <c r="AP78" s="127">
        <v>31.1666666666667</v>
      </c>
      <c r="AQ78" s="127">
        <v>163.17810093333301</v>
      </c>
      <c r="AR78" s="127">
        <v>117.46082629999999</v>
      </c>
      <c r="AS78" s="127">
        <v>1.1666609375000001</v>
      </c>
      <c r="AT78" s="127">
        <v>0.99666666666666659</v>
      </c>
      <c r="AU78" s="127">
        <v>90</v>
      </c>
      <c r="AV78" s="127">
        <v>90</v>
      </c>
      <c r="AW78" s="127">
        <v>78.187399667419001</v>
      </c>
      <c r="AX78" s="127">
        <v>99.690712016262566</v>
      </c>
      <c r="AY78" s="127">
        <v>100.09075498393599</v>
      </c>
      <c r="AZ78" s="127">
        <v>715657.83108760882</v>
      </c>
      <c r="BA78" s="127">
        <v>718529.65210994706</v>
      </c>
      <c r="BB78" s="127">
        <v>72.800363093333331</v>
      </c>
      <c r="BC78" s="127">
        <v>72.916642530415999</v>
      </c>
      <c r="BD78" s="127">
        <v>522617.89388429915</v>
      </c>
      <c r="BE78" s="127">
        <v>523452.63854659698</v>
      </c>
      <c r="BF78" s="127">
        <v>100.98140751734344</v>
      </c>
      <c r="BG78" s="127">
        <v>101.404695322291</v>
      </c>
      <c r="BH78" s="127">
        <v>674990.44269123452</v>
      </c>
      <c r="BI78" s="127">
        <v>677819.82712900196</v>
      </c>
      <c r="BJ78" s="127">
        <v>73.742909286666674</v>
      </c>
      <c r="BK78" s="127">
        <v>73.892025802838603</v>
      </c>
      <c r="BL78" s="127">
        <v>492920.03556395031</v>
      </c>
      <c r="BM78" s="127">
        <v>493916.77571373299</v>
      </c>
      <c r="BN78" s="127">
        <v>97.23130989872611</v>
      </c>
      <c r="BO78" s="127">
        <v>97.663395817569807</v>
      </c>
      <c r="BP78" s="127">
        <v>415916.81001432508</v>
      </c>
      <c r="BQ78" s="127">
        <v>417765.10144653299</v>
      </c>
      <c r="BR78" s="127">
        <v>71.004354583333324</v>
      </c>
      <c r="BS78" s="127">
        <v>71.171920039589097</v>
      </c>
      <c r="BT78" s="127">
        <v>303728.34312512883</v>
      </c>
      <c r="BU78" s="127">
        <v>304445.12139445898</v>
      </c>
      <c r="BV78" s="127">
        <v>88.650471683135152</v>
      </c>
      <c r="BW78" s="127">
        <v>88.882932789042599</v>
      </c>
      <c r="BX78" s="127">
        <v>917271.59452684608</v>
      </c>
      <c r="BY78" s="127">
        <v>919676.88313115796</v>
      </c>
      <c r="BZ78" s="127">
        <v>64.738092410000007</v>
      </c>
      <c r="CA78" s="127">
        <v>64.778314367622002</v>
      </c>
      <c r="CB78" s="127">
        <v>669848.81325616129</v>
      </c>
      <c r="CC78" s="127">
        <v>670264.99219452497</v>
      </c>
      <c r="CD78" s="127">
        <v>97.826919909685188</v>
      </c>
      <c r="CE78" s="127">
        <v>98.283379087091106</v>
      </c>
      <c r="CF78" s="127">
        <v>391460.07206527254</v>
      </c>
      <c r="CG78" s="127">
        <v>393286.61983579799</v>
      </c>
      <c r="CH78" s="127">
        <v>71.439306086666676</v>
      </c>
      <c r="CI78" s="127">
        <v>71.618982010951697</v>
      </c>
      <c r="CJ78" s="127">
        <v>285868.51078208088</v>
      </c>
      <c r="CK78" s="127">
        <v>286587.49437380303</v>
      </c>
      <c r="CL78" s="162">
        <v>6148.3089559999999</v>
      </c>
      <c r="CM78" s="162">
        <v>6149.7656986634502</v>
      </c>
      <c r="CN78" s="162">
        <v>166.67461309999999</v>
      </c>
      <c r="CO78" s="162">
        <v>169.869361280259</v>
      </c>
      <c r="CP78" s="162">
        <v>43.965502999999998</v>
      </c>
      <c r="CQ78" s="162">
        <v>43.452722380155997</v>
      </c>
      <c r="CR78" s="162">
        <v>44.305844</v>
      </c>
      <c r="CS78" s="162">
        <v>43.525975979038598</v>
      </c>
      <c r="CT78" s="162">
        <v>5888.0447350000004</v>
      </c>
      <c r="CU78" s="162">
        <v>5883.6729485822998</v>
      </c>
      <c r="CV78" s="162">
        <v>44.025499349999997</v>
      </c>
      <c r="CW78" s="162">
        <v>43.547979146113903</v>
      </c>
      <c r="CX78" s="162">
        <v>11841.525079999999</v>
      </c>
      <c r="CY78" s="162">
        <v>6777.693929</v>
      </c>
      <c r="CZ78" s="162">
        <v>6785.4086205016101</v>
      </c>
      <c r="DA78" s="162">
        <v>9.286122679</v>
      </c>
      <c r="DB78" s="162">
        <v>9.4127163707257608</v>
      </c>
      <c r="DC78" s="162">
        <v>1.6770699275798866</v>
      </c>
      <c r="DD78" s="162">
        <v>1.64013886035664</v>
      </c>
    </row>
    <row r="79" spans="1:108">
      <c r="A79" t="s">
        <v>83</v>
      </c>
      <c r="B79" s="127">
        <v>18308682.5</v>
      </c>
      <c r="C79" s="127">
        <v>18647618.289893899</v>
      </c>
      <c r="D79" s="127">
        <v>14187347.75</v>
      </c>
      <c r="E79" s="127">
        <v>13062093.08</v>
      </c>
      <c r="F79" s="127">
        <v>13191276.166664001</v>
      </c>
      <c r="G79" s="127">
        <v>3902577.2519999999</v>
      </c>
      <c r="H79" s="127">
        <v>4087755.28489989</v>
      </c>
      <c r="I79" s="127">
        <v>3226890.71</v>
      </c>
      <c r="J79" s="127">
        <v>3395131.1141383601</v>
      </c>
      <c r="K79" s="127">
        <v>2941520.9989999998</v>
      </c>
      <c r="L79" s="127">
        <v>3105255.61653953</v>
      </c>
      <c r="M79" s="127">
        <v>11663534.665811788</v>
      </c>
      <c r="N79" s="127">
        <v>12490428.6692007</v>
      </c>
      <c r="O79" s="127">
        <v>1692225.5300000007</v>
      </c>
      <c r="P79" s="127">
        <v>2121847.1520492798</v>
      </c>
      <c r="Q79" s="127">
        <v>9953717.8285321202</v>
      </c>
      <c r="R79" s="127">
        <v>10383588.3060768</v>
      </c>
      <c r="S79" s="127">
        <v>562316.20959999994</v>
      </c>
      <c r="T79" s="127">
        <v>618351.90401885204</v>
      </c>
      <c r="U79" s="127">
        <v>9468443.7033746298</v>
      </c>
      <c r="V79" s="127">
        <v>9829174.7022321709</v>
      </c>
      <c r="W79" s="127">
        <v>3128489.7032976509</v>
      </c>
      <c r="X79" s="127">
        <v>3162406.1757301702</v>
      </c>
      <c r="Y79" s="127">
        <v>1598176.7255114757</v>
      </c>
      <c r="Z79" s="127">
        <v>3584937.603501006</v>
      </c>
      <c r="AA79" s="127">
        <v>1539.2474</v>
      </c>
      <c r="AB79" s="127">
        <v>72.766851754208105</v>
      </c>
      <c r="AC79" s="127">
        <v>73.112640586788103</v>
      </c>
      <c r="AD79" s="127">
        <v>80.809328704616505</v>
      </c>
      <c r="AE79" s="127">
        <v>80.969417429382304</v>
      </c>
      <c r="AF79" s="127">
        <v>108.85539503333332</v>
      </c>
      <c r="AG79" s="127">
        <v>109.076200881582</v>
      </c>
      <c r="AH79" s="127">
        <v>66.549883056666658</v>
      </c>
      <c r="AI79" s="127">
        <v>66.698632056366094</v>
      </c>
      <c r="AJ79" s="127">
        <v>3</v>
      </c>
      <c r="AK79" s="127">
        <v>3</v>
      </c>
      <c r="AL79" s="127">
        <v>1.79</v>
      </c>
      <c r="AM79" s="127">
        <v>94.544257656666701</v>
      </c>
      <c r="AN79" s="127">
        <v>587.85265625</v>
      </c>
      <c r="AO79" s="127">
        <v>1.2385950588164201</v>
      </c>
      <c r="AP79" s="127">
        <v>35.200000000000003</v>
      </c>
      <c r="AQ79" s="127">
        <v>167.752822366667</v>
      </c>
      <c r="AR79" s="127">
        <v>118.9701101</v>
      </c>
      <c r="AS79" s="127">
        <v>1.12114265625</v>
      </c>
      <c r="AT79" s="127">
        <v>1.0033333333333332</v>
      </c>
      <c r="AU79" s="127">
        <v>91.3333333333333</v>
      </c>
      <c r="AV79" s="127">
        <v>91.3333333333333</v>
      </c>
      <c r="AW79" s="127">
        <v>80.324964172169004</v>
      </c>
      <c r="AX79" s="127">
        <v>101.09467294505998</v>
      </c>
      <c r="AY79" s="127">
        <v>100.39488515446899</v>
      </c>
      <c r="AZ79" s="127">
        <v>725736.5597165206</v>
      </c>
      <c r="BA79" s="127">
        <v>720712.93612959306</v>
      </c>
      <c r="BB79" s="127">
        <v>73.563410793333333</v>
      </c>
      <c r="BC79" s="127">
        <v>73.398224480839303</v>
      </c>
      <c r="BD79" s="127">
        <v>528095.64653501054</v>
      </c>
      <c r="BE79" s="127">
        <v>526909.81010444404</v>
      </c>
      <c r="BF79" s="127">
        <v>102.2163967432675</v>
      </c>
      <c r="BG79" s="127">
        <v>101.44002104697699</v>
      </c>
      <c r="BH79" s="127">
        <v>683245.48631579697</v>
      </c>
      <c r="BI79" s="127">
        <v>678055.95501786505</v>
      </c>
      <c r="BJ79" s="127">
        <v>74.379653886666659</v>
      </c>
      <c r="BK79" s="127">
        <v>74.145769913416601</v>
      </c>
      <c r="BL79" s="127">
        <v>497176.23014473415</v>
      </c>
      <c r="BM79" s="127">
        <v>495612.87852844002</v>
      </c>
      <c r="BN79" s="127">
        <v>98.724869119423218</v>
      </c>
      <c r="BO79" s="127">
        <v>97.949022311053298</v>
      </c>
      <c r="BP79" s="127">
        <v>422305.66137595795</v>
      </c>
      <c r="BQ79" s="127">
        <v>418986.89780148299</v>
      </c>
      <c r="BR79" s="127">
        <v>71.838979156666667</v>
      </c>
      <c r="BS79" s="127">
        <v>71.601672919755899</v>
      </c>
      <c r="BT79" s="127">
        <v>307298.53456307139</v>
      </c>
      <c r="BU79" s="127">
        <v>306283.43301626598</v>
      </c>
      <c r="BV79" s="127">
        <v>91.281266614403791</v>
      </c>
      <c r="BW79" s="127">
        <v>90.890388753052093</v>
      </c>
      <c r="BX79" s="127">
        <v>944492.58292838896</v>
      </c>
      <c r="BY79" s="127">
        <v>940448.14692734205</v>
      </c>
      <c r="BZ79" s="127">
        <v>66.42250395666666</v>
      </c>
      <c r="CA79" s="127">
        <v>66.3439383843222</v>
      </c>
      <c r="CB79" s="127">
        <v>687277.51764899178</v>
      </c>
      <c r="CC79" s="127">
        <v>686464.59509495494</v>
      </c>
      <c r="CD79" s="127">
        <v>99.22206346173455</v>
      </c>
      <c r="CE79" s="127">
        <v>98.413593027321696</v>
      </c>
      <c r="CF79" s="127">
        <v>397042.81959459122</v>
      </c>
      <c r="CG79" s="127">
        <v>393807.67844140797</v>
      </c>
      <c r="CH79" s="127">
        <v>72.200771826666667</v>
      </c>
      <c r="CI79" s="127">
        <v>71.954262334028996</v>
      </c>
      <c r="CJ79" s="127">
        <v>288915.55993512413</v>
      </c>
      <c r="CK79" s="127">
        <v>287929.13795771101</v>
      </c>
      <c r="CL79" s="162">
        <v>6174.3718829999998</v>
      </c>
      <c r="CM79" s="162">
        <v>6171.3916173411499</v>
      </c>
      <c r="CN79" s="162">
        <v>173.79929000000001</v>
      </c>
      <c r="CO79" s="162">
        <v>174.695726134522</v>
      </c>
      <c r="CP79" s="162">
        <v>43.223770999999999</v>
      </c>
      <c r="CQ79" s="162">
        <v>43.8247129399765</v>
      </c>
      <c r="CR79" s="162">
        <v>43.700859000000001</v>
      </c>
      <c r="CS79" s="162">
        <v>44.661436532018797</v>
      </c>
      <c r="CT79" s="162">
        <v>5907.5904609999998</v>
      </c>
      <c r="CU79" s="162">
        <v>5905.3429599745996</v>
      </c>
      <c r="CV79" s="162">
        <v>43.390388989999998</v>
      </c>
      <c r="CW79" s="162">
        <v>43.924557927780299</v>
      </c>
      <c r="CX79" s="162">
        <v>11900.18089</v>
      </c>
      <c r="CY79" s="162">
        <v>6827.0864099999999</v>
      </c>
      <c r="CZ79" s="162">
        <v>6821.2654688046196</v>
      </c>
      <c r="DA79" s="162">
        <v>9.5606601159999993</v>
      </c>
      <c r="DB79" s="162">
        <v>9.5121892011806004</v>
      </c>
      <c r="DC79" s="162">
        <v>1.8617019379428068</v>
      </c>
      <c r="DD79" s="162">
        <v>1.62748040866128</v>
      </c>
    </row>
    <row r="80" spans="1:108">
      <c r="A80" t="s">
        <v>84</v>
      </c>
      <c r="B80" s="127">
        <v>18952750.449999999</v>
      </c>
      <c r="C80" s="127">
        <v>18935389.3948051</v>
      </c>
      <c r="D80" s="127">
        <v>14721265.119999999</v>
      </c>
      <c r="E80" s="127">
        <v>13395360.789999999</v>
      </c>
      <c r="F80" s="127">
        <v>13360399.4422809</v>
      </c>
      <c r="G80" s="127">
        <v>4232828.8870000001</v>
      </c>
      <c r="H80" s="127">
        <v>4209894.9267202802</v>
      </c>
      <c r="I80" s="127">
        <v>3487459.7650000001</v>
      </c>
      <c r="J80" s="127">
        <v>3484330.4323616</v>
      </c>
      <c r="K80" s="127">
        <v>3216626.2740000002</v>
      </c>
      <c r="L80" s="127">
        <v>3201659.2645586301</v>
      </c>
      <c r="M80" s="127">
        <v>12808099.457934612</v>
      </c>
      <c r="N80" s="127">
        <v>12825075.311011899</v>
      </c>
      <c r="O80" s="127">
        <v>2247880.5860000011</v>
      </c>
      <c r="P80" s="127">
        <v>2163515.9600207498</v>
      </c>
      <c r="Q80" s="127">
        <v>10578964.819850219</v>
      </c>
      <c r="R80" s="127">
        <v>10669950.9069754</v>
      </c>
      <c r="S80" s="127">
        <v>686424.32620000001</v>
      </c>
      <c r="T80" s="127">
        <v>674363.40194678202</v>
      </c>
      <c r="U80" s="127">
        <v>9943414.9304989893</v>
      </c>
      <c r="V80" s="127">
        <v>10053274.822865799</v>
      </c>
      <c r="W80" s="127">
        <v>3289107.8436435945</v>
      </c>
      <c r="X80" s="127">
        <v>3332079.9017669898</v>
      </c>
      <c r="Y80" s="127">
        <v>1682212.5809540357</v>
      </c>
      <c r="Z80" s="127">
        <v>3924926.806066209</v>
      </c>
      <c r="AA80" s="127">
        <v>827.03123240000002</v>
      </c>
      <c r="AB80" s="127">
        <v>73.602642060434036</v>
      </c>
      <c r="AC80" s="127">
        <v>73.603737722593706</v>
      </c>
      <c r="AD80" s="127">
        <v>81.492287948982877</v>
      </c>
      <c r="AE80" s="127">
        <v>81.428400754650198</v>
      </c>
      <c r="AF80" s="127">
        <v>109.3740882</v>
      </c>
      <c r="AG80" s="127">
        <v>109.211914269302</v>
      </c>
      <c r="AH80" s="127">
        <v>67.247961180000004</v>
      </c>
      <c r="AI80" s="127">
        <v>67.196590498525495</v>
      </c>
      <c r="AJ80" s="127">
        <v>3</v>
      </c>
      <c r="AK80" s="127">
        <v>3</v>
      </c>
      <c r="AL80" s="127">
        <v>1.75</v>
      </c>
      <c r="AM80" s="127">
        <v>100.947072906667</v>
      </c>
      <c r="AN80" s="127">
        <v>628.80344262295102</v>
      </c>
      <c r="AO80" s="127">
        <v>1.2653724031570399</v>
      </c>
      <c r="AP80" s="127">
        <v>38.3333333333333</v>
      </c>
      <c r="AQ80" s="127">
        <v>169.03514620000001</v>
      </c>
      <c r="AR80" s="127">
        <v>119.8642555</v>
      </c>
      <c r="AS80" s="127">
        <v>1.30926278688525</v>
      </c>
      <c r="AT80" s="127">
        <v>1.01</v>
      </c>
      <c r="AU80" s="127">
        <v>90</v>
      </c>
      <c r="AV80" s="127">
        <v>90</v>
      </c>
      <c r="AW80" s="127">
        <v>84.710499096530995</v>
      </c>
      <c r="AX80" s="127">
        <v>100.47018699312697</v>
      </c>
      <c r="AY80" s="127">
        <v>100.40225757709599</v>
      </c>
      <c r="AZ80" s="127">
        <v>721253.51156824222</v>
      </c>
      <c r="BA80" s="127">
        <v>720765.86113825499</v>
      </c>
      <c r="BB80" s="127">
        <v>73.948712110000002</v>
      </c>
      <c r="BC80" s="127">
        <v>73.920695085671497</v>
      </c>
      <c r="BD80" s="127">
        <v>530861.64046788448</v>
      </c>
      <c r="BE80" s="127">
        <v>530660.51237420202</v>
      </c>
      <c r="BF80" s="127">
        <v>101.17258764369355</v>
      </c>
      <c r="BG80" s="127">
        <v>101.111654464811</v>
      </c>
      <c r="BH80" s="127">
        <v>676268.34880575037</v>
      </c>
      <c r="BI80" s="127">
        <v>675861.05290351203</v>
      </c>
      <c r="BJ80" s="127">
        <v>74.465697546666675</v>
      </c>
      <c r="BK80" s="127">
        <v>74.434958183687101</v>
      </c>
      <c r="BL80" s="127">
        <v>497751.37213950395</v>
      </c>
      <c r="BM80" s="127">
        <v>497545.90088786901</v>
      </c>
      <c r="BN80" s="127">
        <v>97.894458925589163</v>
      </c>
      <c r="BO80" s="127">
        <v>97.860471607927707</v>
      </c>
      <c r="BP80" s="127">
        <v>418753.4973746441</v>
      </c>
      <c r="BQ80" s="127">
        <v>418608.113169363</v>
      </c>
      <c r="BR80" s="127">
        <v>72.052908200000005</v>
      </c>
      <c r="BS80" s="127">
        <v>72.035369770691901</v>
      </c>
      <c r="BT80" s="127">
        <v>308213.63778820838</v>
      </c>
      <c r="BU80" s="127">
        <v>308138.61537417799</v>
      </c>
      <c r="BV80" s="127">
        <v>92.966659268132204</v>
      </c>
      <c r="BW80" s="127">
        <v>92.805650434128694</v>
      </c>
      <c r="BX80" s="127">
        <v>961931.43889313831</v>
      </c>
      <c r="BY80" s="127">
        <v>960265.47110905906</v>
      </c>
      <c r="BZ80" s="127">
        <v>68.425917456666667</v>
      </c>
      <c r="CA80" s="127">
        <v>68.420243228409603</v>
      </c>
      <c r="CB80" s="127">
        <v>708006.95383529935</v>
      </c>
      <c r="CC80" s="127">
        <v>707948.24226426496</v>
      </c>
      <c r="CD80" s="127">
        <v>98.179718123885678</v>
      </c>
      <c r="CE80" s="127">
        <v>98.142778763073906</v>
      </c>
      <c r="CF80" s="127">
        <v>392871.81450266019</v>
      </c>
      <c r="CG80" s="127">
        <v>392723.99951653997</v>
      </c>
      <c r="CH80" s="127">
        <v>72.262866506666654</v>
      </c>
      <c r="CI80" s="127">
        <v>72.239850352440897</v>
      </c>
      <c r="CJ80" s="127">
        <v>289164.03538472537</v>
      </c>
      <c r="CK80" s="127">
        <v>289071.934913993</v>
      </c>
      <c r="CL80" s="162">
        <v>6193.4079119999997</v>
      </c>
      <c r="CM80" s="162">
        <v>6191.5111386675699</v>
      </c>
      <c r="CN80" s="162">
        <v>170.3948226</v>
      </c>
      <c r="CO80" s="162">
        <v>167.95343693688</v>
      </c>
      <c r="CP80" s="162">
        <v>43.518670999999998</v>
      </c>
      <c r="CQ80" s="162">
        <v>43.227253661795203</v>
      </c>
      <c r="CR80" s="162">
        <v>42.780695999999999</v>
      </c>
      <c r="CS80" s="162">
        <v>42.5930681039506</v>
      </c>
      <c r="CT80" s="162">
        <v>5926.7868170000002</v>
      </c>
      <c r="CU80" s="162">
        <v>5929.4201145647903</v>
      </c>
      <c r="CV80" s="162">
        <v>43.560202910000001</v>
      </c>
      <c r="CW80" s="162">
        <v>43.299006905811503</v>
      </c>
      <c r="CX80" s="162">
        <v>11981.110199999999</v>
      </c>
      <c r="CY80" s="162">
        <v>6888.161212</v>
      </c>
      <c r="CZ80" s="162">
        <v>6887.4712881351497</v>
      </c>
      <c r="DA80" s="162">
        <v>10.08619397</v>
      </c>
      <c r="DB80" s="162">
        <v>10.0331031390593</v>
      </c>
      <c r="DC80" s="162">
        <v>1.4943513974964926</v>
      </c>
      <c r="DD80" s="162">
        <v>1.6108687232760801</v>
      </c>
    </row>
    <row r="81" spans="1:108">
      <c r="A81" t="s">
        <v>85</v>
      </c>
      <c r="B81" s="127">
        <v>19233251.670000002</v>
      </c>
      <c r="C81" s="127">
        <v>19505566.569154602</v>
      </c>
      <c r="D81" s="127">
        <v>15156018.640000001</v>
      </c>
      <c r="E81" s="127">
        <v>13580000.5</v>
      </c>
      <c r="F81" s="127">
        <v>13817671.7362264</v>
      </c>
      <c r="G81" s="127">
        <v>4214141.3810000001</v>
      </c>
      <c r="H81" s="127">
        <v>4242846.9283233201</v>
      </c>
      <c r="I81" s="127">
        <v>3510516.7560000001</v>
      </c>
      <c r="J81" s="127">
        <v>3529174.7344835401</v>
      </c>
      <c r="K81" s="127">
        <v>3230509.057</v>
      </c>
      <c r="L81" s="127">
        <v>3245617.9430096201</v>
      </c>
      <c r="M81" s="127">
        <v>13107536.571653049</v>
      </c>
      <c r="N81" s="127">
        <v>13087262.7530543</v>
      </c>
      <c r="O81" s="127">
        <v>2263846.0880000009</v>
      </c>
      <c r="P81" s="127">
        <v>2198968.2694478501</v>
      </c>
      <c r="Q81" s="127">
        <v>10859300.10888871</v>
      </c>
      <c r="R81" s="127">
        <v>10902298.1451468</v>
      </c>
      <c r="S81" s="127">
        <v>687783.27450000006</v>
      </c>
      <c r="T81" s="127">
        <v>702896.65436124196</v>
      </c>
      <c r="U81" s="127">
        <v>10229617.3035974</v>
      </c>
      <c r="V81" s="127">
        <v>10251742.1522885</v>
      </c>
      <c r="W81" s="127">
        <v>3455224.080347144</v>
      </c>
      <c r="X81" s="127">
        <v>3537511.2376213502</v>
      </c>
      <c r="Y81" s="127">
        <v>1447682.1153999462</v>
      </c>
      <c r="Z81" s="127">
        <v>4207644.4172597863</v>
      </c>
      <c r="AA81" s="127">
        <v>36.223993360000001</v>
      </c>
      <c r="AB81" s="127">
        <v>74.315459203677463</v>
      </c>
      <c r="AC81" s="127">
        <v>74.079459993711396</v>
      </c>
      <c r="AD81" s="127">
        <v>81.951119760291746</v>
      </c>
      <c r="AE81" s="127">
        <v>81.8690054317223</v>
      </c>
      <c r="AF81" s="127">
        <v>109.17039403333332</v>
      </c>
      <c r="AG81" s="127">
        <v>109.165851393145</v>
      </c>
      <c r="AH81" s="127">
        <v>67.90357457333333</v>
      </c>
      <c r="AI81" s="127">
        <v>67.796698598961797</v>
      </c>
      <c r="AJ81" s="127">
        <v>3</v>
      </c>
      <c r="AK81" s="127">
        <v>3</v>
      </c>
      <c r="AL81" s="127">
        <v>1.8133333333333299</v>
      </c>
      <c r="AM81" s="127">
        <v>101.89872440000001</v>
      </c>
      <c r="AN81" s="127">
        <v>628.47307692307697</v>
      </c>
      <c r="AO81" s="127">
        <v>1.29265928815507</v>
      </c>
      <c r="AP81" s="127">
        <v>43.866666666666703</v>
      </c>
      <c r="AQ81" s="127">
        <v>172.50917793333301</v>
      </c>
      <c r="AR81" s="127">
        <v>120.9477993</v>
      </c>
      <c r="AS81" s="127">
        <v>1.7540772307692301</v>
      </c>
      <c r="AT81" s="127">
        <v>1.4333333333333333</v>
      </c>
      <c r="AU81" s="127">
        <v>76.6666666666667</v>
      </c>
      <c r="AV81" s="127">
        <v>76.6666666666667</v>
      </c>
      <c r="AW81" s="127">
        <v>87.900502651918998</v>
      </c>
      <c r="AX81" s="127">
        <v>100.23554877392257</v>
      </c>
      <c r="AY81" s="127">
        <v>100.65029177549501</v>
      </c>
      <c r="AZ81" s="127">
        <v>719569.09507998719</v>
      </c>
      <c r="BA81" s="127">
        <v>722546.44443458505</v>
      </c>
      <c r="BB81" s="127">
        <v>74.490508356666666</v>
      </c>
      <c r="BC81" s="127">
        <v>74.576158437681798</v>
      </c>
      <c r="BD81" s="127">
        <v>534751.07729643898</v>
      </c>
      <c r="BE81" s="127">
        <v>535365.94050602999</v>
      </c>
      <c r="BF81" s="127">
        <v>100.79297028187288</v>
      </c>
      <c r="BG81" s="127">
        <v>101.25455640749701</v>
      </c>
      <c r="BH81" s="127">
        <v>673730.87089364452</v>
      </c>
      <c r="BI81" s="127">
        <v>676816.25295596698</v>
      </c>
      <c r="BJ81" s="127">
        <v>74.904758709999996</v>
      </c>
      <c r="BK81" s="127">
        <v>75.020889988551502</v>
      </c>
      <c r="BL81" s="127">
        <v>500686.1905015473</v>
      </c>
      <c r="BM81" s="127">
        <v>501462.44729081797</v>
      </c>
      <c r="BN81" s="127">
        <v>97.450120543805994</v>
      </c>
      <c r="BO81" s="127">
        <v>97.860409740699595</v>
      </c>
      <c r="BP81" s="127">
        <v>416852.79478706542</v>
      </c>
      <c r="BQ81" s="127">
        <v>418607.84852553601</v>
      </c>
      <c r="BR81" s="127">
        <v>72.420504576666659</v>
      </c>
      <c r="BS81" s="127">
        <v>72.504118879214403</v>
      </c>
      <c r="BT81" s="127">
        <v>309786.06864937092</v>
      </c>
      <c r="BU81" s="127">
        <v>310143.73732601898</v>
      </c>
      <c r="BV81" s="127">
        <v>93.485740003199012</v>
      </c>
      <c r="BW81" s="127">
        <v>93.866597125204706</v>
      </c>
      <c r="BX81" s="127">
        <v>967302.39749609737</v>
      </c>
      <c r="BY81" s="127">
        <v>971243.14832328598</v>
      </c>
      <c r="BZ81" s="127">
        <v>69.474356973333343</v>
      </c>
      <c r="CA81" s="127">
        <v>69.536021704777596</v>
      </c>
      <c r="CB81" s="127">
        <v>718855.21858740621</v>
      </c>
      <c r="CC81" s="127">
        <v>719493.26715582598</v>
      </c>
      <c r="CD81" s="127">
        <v>97.645978967108974</v>
      </c>
      <c r="CE81" s="127">
        <v>98.066435562505603</v>
      </c>
      <c r="CF81" s="127">
        <v>390736.02642951271</v>
      </c>
      <c r="CG81" s="127">
        <v>392418.50778884901</v>
      </c>
      <c r="CH81" s="127">
        <v>72.566057663333339</v>
      </c>
      <c r="CI81" s="127">
        <v>72.651171067632802</v>
      </c>
      <c r="CJ81" s="127">
        <v>290377.27231529489</v>
      </c>
      <c r="CK81" s="127">
        <v>290717.85851998802</v>
      </c>
      <c r="CL81" s="162">
        <v>6261.9819299999999</v>
      </c>
      <c r="CM81" s="162">
        <v>6264.1059778789704</v>
      </c>
      <c r="CN81" s="162">
        <v>179.55681580000001</v>
      </c>
      <c r="CO81" s="162">
        <v>177.86499525756199</v>
      </c>
      <c r="CP81" s="162">
        <v>43.533642</v>
      </c>
      <c r="CQ81" s="162">
        <v>43.751225510376599</v>
      </c>
      <c r="CR81" s="162">
        <v>43.191358000000001</v>
      </c>
      <c r="CS81" s="162">
        <v>43.235175151935799</v>
      </c>
      <c r="CT81" s="162">
        <v>5989.8265279999996</v>
      </c>
      <c r="CU81" s="162">
        <v>5993.41139754296</v>
      </c>
      <c r="CV81" s="162">
        <v>43.566046810000003</v>
      </c>
      <c r="CW81" s="162">
        <v>43.780089257532701</v>
      </c>
      <c r="CX81" s="162">
        <v>12041.50302</v>
      </c>
      <c r="CY81" s="162">
        <v>6960.9945809999999</v>
      </c>
      <c r="CZ81" s="162">
        <v>6960.0522508984704</v>
      </c>
      <c r="DA81" s="162">
        <v>10.04185025</v>
      </c>
      <c r="DB81" s="162">
        <v>10.0226490316112</v>
      </c>
      <c r="DC81" s="162">
        <v>1.6592456531320492</v>
      </c>
      <c r="DD81" s="162">
        <v>1.84619619413609</v>
      </c>
    </row>
    <row r="82" spans="1:108">
      <c r="A82" t="s">
        <v>86</v>
      </c>
      <c r="B82" s="127">
        <v>20492976.579999998</v>
      </c>
      <c r="C82" s="127">
        <v>19833238.536531299</v>
      </c>
      <c r="D82" s="127">
        <v>16481893.050000001</v>
      </c>
      <c r="E82" s="127">
        <v>14475749.890000001</v>
      </c>
      <c r="F82" s="127">
        <v>14118002.605239101</v>
      </c>
      <c r="G82" s="127">
        <v>4395679.95</v>
      </c>
      <c r="H82" s="127">
        <v>4180551.13777766</v>
      </c>
      <c r="I82" s="127">
        <v>3652095.5350000001</v>
      </c>
      <c r="J82" s="127">
        <v>3458555.4467366901</v>
      </c>
      <c r="K82" s="127">
        <v>3326656.145</v>
      </c>
      <c r="L82" s="127">
        <v>3154981.4608395002</v>
      </c>
      <c r="M82" s="127">
        <v>14235893.049668415</v>
      </c>
      <c r="N82" s="127">
        <v>13347250.5099147</v>
      </c>
      <c r="O82" s="127">
        <v>2522105.1220000014</v>
      </c>
      <c r="P82" s="127">
        <v>2224715.69333245</v>
      </c>
      <c r="Q82" s="127">
        <v>11736933.253280353</v>
      </c>
      <c r="R82" s="127">
        <v>11128567.803100299</v>
      </c>
      <c r="S82" s="127">
        <v>821049.22549999994</v>
      </c>
      <c r="T82" s="127">
        <v>748695.63255961495</v>
      </c>
      <c r="U82" s="127">
        <v>10951551.5020303</v>
      </c>
      <c r="V82" s="127">
        <v>10427971.016077301</v>
      </c>
      <c r="W82" s="127">
        <v>3910604.2181516457</v>
      </c>
      <c r="X82" s="127">
        <v>3725644.1857818202</v>
      </c>
      <c r="Y82" s="127">
        <v>1458412.3521387735</v>
      </c>
      <c r="Z82" s="127">
        <v>3528326.0383421099</v>
      </c>
      <c r="AA82" s="127">
        <v>194.9291455</v>
      </c>
      <c r="AB82" s="127">
        <v>74.685599269924992</v>
      </c>
      <c r="AC82" s="127">
        <v>74.516235743636898</v>
      </c>
      <c r="AD82" s="127">
        <v>82.275267450514463</v>
      </c>
      <c r="AE82" s="127">
        <v>82.246293060494594</v>
      </c>
      <c r="AF82" s="127">
        <v>109.16281933333333</v>
      </c>
      <c r="AG82" s="127">
        <v>109.096952513453</v>
      </c>
      <c r="AH82" s="127">
        <v>68.320664436666661</v>
      </c>
      <c r="AI82" s="127">
        <v>68.312979422718996</v>
      </c>
      <c r="AJ82" s="127">
        <v>3</v>
      </c>
      <c r="AK82" s="127">
        <v>3</v>
      </c>
      <c r="AL82" s="127">
        <v>2.1333333333333302</v>
      </c>
      <c r="AM82" s="127">
        <v>99.371568213333305</v>
      </c>
      <c r="AN82" s="127">
        <v>593.16548387096805</v>
      </c>
      <c r="AO82" s="127">
        <v>1.40320088300221</v>
      </c>
      <c r="AP82" s="127">
        <v>48.3333333333333</v>
      </c>
      <c r="AQ82" s="127">
        <v>179.02204906666699</v>
      </c>
      <c r="AR82" s="127">
        <v>122.1972873</v>
      </c>
      <c r="AS82" s="127">
        <v>2.2960745312499999</v>
      </c>
      <c r="AT82" s="127">
        <v>1.95</v>
      </c>
      <c r="AU82" s="127">
        <v>73</v>
      </c>
      <c r="AV82" s="127">
        <v>73</v>
      </c>
      <c r="AW82" s="127">
        <v>92.073858201337003</v>
      </c>
      <c r="AX82" s="127">
        <v>100.53936455936099</v>
      </c>
      <c r="AY82" s="127">
        <v>100.95590041307899</v>
      </c>
      <c r="AZ82" s="127">
        <v>721750.12219534721</v>
      </c>
      <c r="BA82" s="127">
        <v>724740.342043304</v>
      </c>
      <c r="BB82" s="127">
        <v>75.08842692333333</v>
      </c>
      <c r="BC82" s="127">
        <v>75.189635919067001</v>
      </c>
      <c r="BD82" s="127">
        <v>539043.40399301099</v>
      </c>
      <c r="BE82" s="127">
        <v>539769.96125121496</v>
      </c>
      <c r="BF82" s="127">
        <v>101.14996959048416</v>
      </c>
      <c r="BG82" s="127">
        <v>101.56731519952299</v>
      </c>
      <c r="BH82" s="127">
        <v>676117.16285851551</v>
      </c>
      <c r="BI82" s="127">
        <v>678906.82785212796</v>
      </c>
      <c r="BJ82" s="127">
        <v>75.544460950000001</v>
      </c>
      <c r="BK82" s="127">
        <v>75.675825733350607</v>
      </c>
      <c r="BL82" s="127">
        <v>504962.15484769706</v>
      </c>
      <c r="BM82" s="127">
        <v>505840.23701632302</v>
      </c>
      <c r="BN82" s="127">
        <v>97.646277126457747</v>
      </c>
      <c r="BO82" s="127">
        <v>98.082774131349794</v>
      </c>
      <c r="BP82" s="127">
        <v>417691.87450536602</v>
      </c>
      <c r="BQ82" s="127">
        <v>419559.03480609501</v>
      </c>
      <c r="BR82" s="127">
        <v>72.927707236666663</v>
      </c>
      <c r="BS82" s="127">
        <v>73.088728097031705</v>
      </c>
      <c r="BT82" s="127">
        <v>311955.67957611568</v>
      </c>
      <c r="BU82" s="127">
        <v>312644.46267105697</v>
      </c>
      <c r="BV82" s="127">
        <v>94.17321979185877</v>
      </c>
      <c r="BW82" s="127">
        <v>94.469270096964095</v>
      </c>
      <c r="BX82" s="127">
        <v>974415.79091607709</v>
      </c>
      <c r="BY82" s="127">
        <v>977479.04066733399</v>
      </c>
      <c r="BZ82" s="127">
        <v>70.333833553333335</v>
      </c>
      <c r="CA82" s="127">
        <v>70.394900261398902</v>
      </c>
      <c r="CB82" s="127">
        <v>727748.27282645158</v>
      </c>
      <c r="CC82" s="127">
        <v>728380.13361195999</v>
      </c>
      <c r="CD82" s="127">
        <v>97.800581045544163</v>
      </c>
      <c r="CE82" s="127">
        <v>98.251465648047201</v>
      </c>
      <c r="CF82" s="127">
        <v>391354.67557865847</v>
      </c>
      <c r="CG82" s="127">
        <v>393158.91636657098</v>
      </c>
      <c r="CH82" s="127">
        <v>73.042950043333335</v>
      </c>
      <c r="CI82" s="127">
        <v>73.213411107702697</v>
      </c>
      <c r="CJ82" s="127">
        <v>292285.58472679189</v>
      </c>
      <c r="CK82" s="127">
        <v>292967.694524672</v>
      </c>
      <c r="CL82" s="162">
        <v>6406.6056159999998</v>
      </c>
      <c r="CM82" s="162">
        <v>6411.69633687431</v>
      </c>
      <c r="CN82" s="162">
        <v>174.48761160000001</v>
      </c>
      <c r="CO82" s="162">
        <v>178.097734004383</v>
      </c>
      <c r="CP82" s="162">
        <v>43.401195999999999</v>
      </c>
      <c r="CQ82" s="162">
        <v>42.8509402802148</v>
      </c>
      <c r="CR82" s="162">
        <v>43.471457000000001</v>
      </c>
      <c r="CS82" s="162">
        <v>42.663593906682998</v>
      </c>
      <c r="CT82" s="162">
        <v>6140.5265429999999</v>
      </c>
      <c r="CU82" s="162">
        <v>6135.9060893547203</v>
      </c>
      <c r="CV82" s="162">
        <v>43.3997891</v>
      </c>
      <c r="CW82" s="162">
        <v>42.889912179616402</v>
      </c>
      <c r="CX82" s="162">
        <v>12097.025009999999</v>
      </c>
      <c r="CY82" s="162">
        <v>7097.1263239999998</v>
      </c>
      <c r="CZ82" s="162">
        <v>7105.8186309987695</v>
      </c>
      <c r="DA82" s="162">
        <v>9.7295817630000005</v>
      </c>
      <c r="DB82" s="162">
        <v>9.8484180875681808</v>
      </c>
      <c r="DC82" s="162">
        <v>1.442837499647132</v>
      </c>
      <c r="DD82" s="162">
        <v>1.3902428250347201</v>
      </c>
    </row>
    <row r="83" spans="1:108">
      <c r="A83" t="s">
        <v>87</v>
      </c>
      <c r="B83" s="127">
        <v>19496378.25</v>
      </c>
      <c r="C83" s="127">
        <v>19893675.4971755</v>
      </c>
      <c r="D83" s="127">
        <v>16190845.369999999</v>
      </c>
      <c r="E83" s="127">
        <v>14080403.5</v>
      </c>
      <c r="F83" s="127">
        <v>14219687.5906794</v>
      </c>
      <c r="G83" s="127">
        <v>3822768.1669999999</v>
      </c>
      <c r="H83" s="127">
        <v>4030792.5489309798</v>
      </c>
      <c r="I83" s="127">
        <v>3129272.892</v>
      </c>
      <c r="J83" s="127">
        <v>3304930.3169571799</v>
      </c>
      <c r="K83" s="127">
        <v>2854883.912</v>
      </c>
      <c r="L83" s="127">
        <v>3022856.9942582999</v>
      </c>
      <c r="M83" s="127">
        <v>12657072.979356395</v>
      </c>
      <c r="N83" s="127">
        <v>13562522.3673051</v>
      </c>
      <c r="O83" s="127">
        <v>1800301.9890000012</v>
      </c>
      <c r="P83" s="127">
        <v>2256323.4914071499</v>
      </c>
      <c r="Q83" s="127">
        <v>10838330.951541826</v>
      </c>
      <c r="R83" s="127">
        <v>11315468.0692853</v>
      </c>
      <c r="S83" s="127">
        <v>699874.16450000007</v>
      </c>
      <c r="T83" s="127">
        <v>769723.88910749601</v>
      </c>
      <c r="U83" s="127">
        <v>10192464.810758799</v>
      </c>
      <c r="V83" s="127">
        <v>10586685.1479093</v>
      </c>
      <c r="W83" s="127">
        <v>3899785.6929400549</v>
      </c>
      <c r="X83" s="127">
        <v>3957817.64338494</v>
      </c>
      <c r="Y83" s="127">
        <v>1565491.690972276</v>
      </c>
      <c r="Z83" s="127">
        <v>2712782.4762457171</v>
      </c>
      <c r="AA83" s="127">
        <v>769.95647780000002</v>
      </c>
      <c r="AB83" s="127">
        <v>74.43629635638483</v>
      </c>
      <c r="AC83" s="127">
        <v>74.863278867387393</v>
      </c>
      <c r="AD83" s="127">
        <v>82.423007190138691</v>
      </c>
      <c r="AE83" s="127">
        <v>82.592990675386602</v>
      </c>
      <c r="AF83" s="127">
        <v>109.2316452</v>
      </c>
      <c r="AG83" s="127">
        <v>109.461425097277</v>
      </c>
      <c r="AH83" s="127">
        <v>68.486336303333331</v>
      </c>
      <c r="AI83" s="127">
        <v>68.649536615629202</v>
      </c>
      <c r="AJ83" s="127">
        <v>3</v>
      </c>
      <c r="AK83" s="127">
        <v>3</v>
      </c>
      <c r="AL83" s="127">
        <v>2.60666666666667</v>
      </c>
      <c r="AM83" s="127">
        <v>98.795403473333295</v>
      </c>
      <c r="AN83" s="127">
        <v>578.26682539682497</v>
      </c>
      <c r="AO83" s="127">
        <v>1.4822492364450099</v>
      </c>
      <c r="AP83" s="127">
        <v>49.65</v>
      </c>
      <c r="AQ83" s="127">
        <v>182.043763466667</v>
      </c>
      <c r="AR83" s="127">
        <v>123.2132168</v>
      </c>
      <c r="AS83" s="127">
        <v>2.8396519672131202</v>
      </c>
      <c r="AT83" s="127">
        <v>2.4699999999999998</v>
      </c>
      <c r="AU83" s="127">
        <v>63</v>
      </c>
      <c r="AV83" s="127">
        <v>63</v>
      </c>
      <c r="AW83" s="127">
        <v>90.231589526565998</v>
      </c>
      <c r="AX83" s="127">
        <v>102.7450540264643</v>
      </c>
      <c r="AY83" s="127">
        <v>101.95150880816099</v>
      </c>
      <c r="AZ83" s="127">
        <v>737584.28475827922</v>
      </c>
      <c r="BA83" s="127">
        <v>731887.59709380998</v>
      </c>
      <c r="BB83" s="127">
        <v>76.479612906666674</v>
      </c>
      <c r="BC83" s="127">
        <v>76.3061589133452</v>
      </c>
      <c r="BD83" s="127">
        <v>549030.4240807941</v>
      </c>
      <c r="BE83" s="127">
        <v>547785.23577645596</v>
      </c>
      <c r="BF83" s="127">
        <v>103.40944379445986</v>
      </c>
      <c r="BG83" s="127">
        <v>102.57032062971599</v>
      </c>
      <c r="BH83" s="127">
        <v>691220.17568717944</v>
      </c>
      <c r="BI83" s="127">
        <v>685611.22122658801</v>
      </c>
      <c r="BJ83" s="127">
        <v>76.974160043333342</v>
      </c>
      <c r="BK83" s="127">
        <v>76.755948964427205</v>
      </c>
      <c r="BL83" s="127">
        <v>514518.69844963279</v>
      </c>
      <c r="BM83" s="127">
        <v>513060.10922677501</v>
      </c>
      <c r="BN83" s="127">
        <v>99.883910188154573</v>
      </c>
      <c r="BO83" s="127">
        <v>99.062033016540099</v>
      </c>
      <c r="BP83" s="127">
        <v>427263.57734442991</v>
      </c>
      <c r="BQ83" s="127">
        <v>423747.91421217599</v>
      </c>
      <c r="BR83" s="127">
        <v>74.349883399999996</v>
      </c>
      <c r="BS83" s="127">
        <v>74.122126543065406</v>
      </c>
      <c r="BT83" s="127">
        <v>318039.18265499134</v>
      </c>
      <c r="BU83" s="127">
        <v>317064.92955182202</v>
      </c>
      <c r="BV83" s="127">
        <v>96.522224264548001</v>
      </c>
      <c r="BW83" s="127">
        <v>95.934703381001299</v>
      </c>
      <c r="BX83" s="127">
        <v>998721.07702798676</v>
      </c>
      <c r="BY83" s="127">
        <v>992641.96422230697</v>
      </c>
      <c r="BZ83" s="127">
        <v>71.84756890333334</v>
      </c>
      <c r="CA83" s="127">
        <v>71.687435963980306</v>
      </c>
      <c r="CB83" s="127">
        <v>743410.9806702307</v>
      </c>
      <c r="CC83" s="127">
        <v>741754.07581874903</v>
      </c>
      <c r="CD83" s="127">
        <v>100.02641595284962</v>
      </c>
      <c r="CE83" s="127">
        <v>99.1913198265473</v>
      </c>
      <c r="CF83" s="127">
        <v>400261.48256004561</v>
      </c>
      <c r="CG83" s="127">
        <v>396919.79716107802</v>
      </c>
      <c r="CH83" s="127">
        <v>74.455959413333332</v>
      </c>
      <c r="CI83" s="127">
        <v>74.225095227472394</v>
      </c>
      <c r="CJ83" s="127">
        <v>297939.82335885515</v>
      </c>
      <c r="CK83" s="127">
        <v>297016.006981035</v>
      </c>
      <c r="CL83" s="162">
        <v>6420.8521700000001</v>
      </c>
      <c r="CM83" s="162">
        <v>6415.1252775375997</v>
      </c>
      <c r="CN83" s="162">
        <v>175.5162522</v>
      </c>
      <c r="CO83" s="162">
        <v>175.759657488008</v>
      </c>
      <c r="CP83" s="162">
        <v>41.329481000000001</v>
      </c>
      <c r="CQ83" s="162">
        <v>41.992107059689801</v>
      </c>
      <c r="CR83" s="162">
        <v>40.382474000000002</v>
      </c>
      <c r="CS83" s="162">
        <v>41.334403558239202</v>
      </c>
      <c r="CT83" s="162">
        <v>6154.5825100000002</v>
      </c>
      <c r="CU83" s="162">
        <v>6153.5195035265297</v>
      </c>
      <c r="CV83" s="162">
        <v>41.472340320000001</v>
      </c>
      <c r="CW83" s="162">
        <v>42.0723583829216</v>
      </c>
      <c r="CX83" s="162">
        <v>12149.872649999999</v>
      </c>
      <c r="CY83" s="162">
        <v>7091.3078210000003</v>
      </c>
      <c r="CZ83" s="162">
        <v>7084.1766322868298</v>
      </c>
      <c r="DA83" s="162">
        <v>9.4546121539999994</v>
      </c>
      <c r="DB83" s="162">
        <v>9.4186954945678991</v>
      </c>
      <c r="DC83" s="162">
        <v>1.8905774513079998</v>
      </c>
      <c r="DD83" s="162">
        <v>1.6630803436333701</v>
      </c>
    </row>
    <row r="84" spans="1:108">
      <c r="A84" t="s">
        <v>88</v>
      </c>
      <c r="B84" s="127">
        <v>20249393.440000001</v>
      </c>
      <c r="C84" s="127">
        <v>20250705.453202002</v>
      </c>
      <c r="D84" s="127">
        <v>16762669.710000001</v>
      </c>
      <c r="E84" s="127">
        <v>14640302.75</v>
      </c>
      <c r="F84" s="127">
        <v>14625582.1478958</v>
      </c>
      <c r="G84" s="127">
        <v>3895831.03</v>
      </c>
      <c r="H84" s="127">
        <v>3868594.2392845098</v>
      </c>
      <c r="I84" s="127">
        <v>3152549.2519999999</v>
      </c>
      <c r="J84" s="127">
        <v>3140468.0622903402</v>
      </c>
      <c r="K84" s="127">
        <v>2871939.0070000002</v>
      </c>
      <c r="L84" s="127">
        <v>2850036.7250630101</v>
      </c>
      <c r="M84" s="127">
        <v>13797740.904653799</v>
      </c>
      <c r="N84" s="127">
        <v>13825918.8380553</v>
      </c>
      <c r="O84" s="127">
        <v>2383192.7620000015</v>
      </c>
      <c r="P84" s="127">
        <v>2294023.8223258499</v>
      </c>
      <c r="Q84" s="127">
        <v>11430242.969307629</v>
      </c>
      <c r="R84" s="127">
        <v>11537097.2122749</v>
      </c>
      <c r="S84" s="127">
        <v>825763.26639999985</v>
      </c>
      <c r="T84" s="127">
        <v>814450.87857650698</v>
      </c>
      <c r="U84" s="127">
        <v>10639800.368039301</v>
      </c>
      <c r="V84" s="127">
        <v>10765317.2778775</v>
      </c>
      <c r="W84" s="127">
        <v>4152442.8620287185</v>
      </c>
      <c r="X84" s="127">
        <v>4212329.4130840404</v>
      </c>
      <c r="Y84" s="127">
        <v>1678870.9946590175</v>
      </c>
      <c r="Z84" s="127">
        <v>3196502.0323493788</v>
      </c>
      <c r="AA84" s="127">
        <v>756.24297130000002</v>
      </c>
      <c r="AB84" s="127">
        <v>75.638259852633041</v>
      </c>
      <c r="AC84" s="127">
        <v>75.689573331608599</v>
      </c>
      <c r="AD84" s="127">
        <v>83.263563250082129</v>
      </c>
      <c r="AE84" s="127">
        <v>83.225603487247994</v>
      </c>
      <c r="AF84" s="127">
        <v>109.78922043333334</v>
      </c>
      <c r="AG84" s="127">
        <v>109.66296093723599</v>
      </c>
      <c r="AH84" s="127">
        <v>69.372812373333332</v>
      </c>
      <c r="AI84" s="127">
        <v>69.3479234625826</v>
      </c>
      <c r="AJ84" s="127">
        <v>3</v>
      </c>
      <c r="AK84" s="127">
        <v>3</v>
      </c>
      <c r="AL84" s="127">
        <v>3.11</v>
      </c>
      <c r="AM84" s="127">
        <v>98.999865020000001</v>
      </c>
      <c r="AN84" s="127">
        <v>581.412698412699</v>
      </c>
      <c r="AO84" s="127">
        <v>1.5373385950588201</v>
      </c>
      <c r="AP84" s="127">
        <v>53.053333333333299</v>
      </c>
      <c r="AQ84" s="127">
        <v>184.3010137</v>
      </c>
      <c r="AR84" s="127">
        <v>124.900508</v>
      </c>
      <c r="AS84" s="127">
        <v>3.2869276190476202</v>
      </c>
      <c r="AT84" s="127">
        <v>2.9433333333333334</v>
      </c>
      <c r="AU84" s="127">
        <v>69</v>
      </c>
      <c r="AV84" s="127">
        <v>69</v>
      </c>
      <c r="AW84" s="127">
        <v>91.119395354028995</v>
      </c>
      <c r="AX84" s="127">
        <v>102.4949951444905</v>
      </c>
      <c r="AY84" s="127">
        <v>102.369736659334</v>
      </c>
      <c r="AZ84" s="127">
        <v>735789.16670266341</v>
      </c>
      <c r="BA84" s="127">
        <v>734889.96341899305</v>
      </c>
      <c r="BB84" s="127">
        <v>77.525430763333333</v>
      </c>
      <c r="BC84" s="127">
        <v>77.525092921692107</v>
      </c>
      <c r="BD84" s="127">
        <v>556538.12187808391</v>
      </c>
      <c r="BE84" s="127">
        <v>556535.69658683997</v>
      </c>
      <c r="BF84" s="127">
        <v>103.045878314126</v>
      </c>
      <c r="BG84" s="127">
        <v>102.93292185201101</v>
      </c>
      <c r="BH84" s="127">
        <v>688789.9934333259</v>
      </c>
      <c r="BI84" s="127">
        <v>688034.95808415196</v>
      </c>
      <c r="BJ84" s="127">
        <v>77.942109206666657</v>
      </c>
      <c r="BK84" s="127">
        <v>77.931792106801197</v>
      </c>
      <c r="BL84" s="127">
        <v>520988.7650720331</v>
      </c>
      <c r="BM84" s="127">
        <v>520919.80243820202</v>
      </c>
      <c r="BN84" s="127">
        <v>99.676295242059481</v>
      </c>
      <c r="BO84" s="127">
        <v>99.5920095150924</v>
      </c>
      <c r="BP84" s="127">
        <v>426375.48331195104</v>
      </c>
      <c r="BQ84" s="127">
        <v>426014.942548508</v>
      </c>
      <c r="BR84" s="127">
        <v>75.39341520666666</v>
      </c>
      <c r="BS84" s="127">
        <v>75.389988903886902</v>
      </c>
      <c r="BT84" s="127">
        <v>322502.99601541355</v>
      </c>
      <c r="BU84" s="127">
        <v>322488.33965655899</v>
      </c>
      <c r="BV84" s="127">
        <v>96.074997263178886</v>
      </c>
      <c r="BW84" s="127">
        <v>95.867692050346307</v>
      </c>
      <c r="BX84" s="127">
        <v>994093.59319318447</v>
      </c>
      <c r="BY84" s="127">
        <v>991948.59407999204</v>
      </c>
      <c r="BZ84" s="127">
        <v>72.66945608333333</v>
      </c>
      <c r="CA84" s="127">
        <v>72.690718295794596</v>
      </c>
      <c r="CB84" s="127">
        <v>751915.09519783768</v>
      </c>
      <c r="CC84" s="127">
        <v>752135.09654917603</v>
      </c>
      <c r="CD84" s="127">
        <v>99.842818092944825</v>
      </c>
      <c r="CE84" s="127">
        <v>99.749798823048906</v>
      </c>
      <c r="CF84" s="127">
        <v>399526.80511608935</v>
      </c>
      <c r="CG84" s="127">
        <v>399154.58313371602</v>
      </c>
      <c r="CH84" s="127">
        <v>75.51937019333333</v>
      </c>
      <c r="CI84" s="127">
        <v>75.509855606439999</v>
      </c>
      <c r="CJ84" s="127">
        <v>302195.12303463049</v>
      </c>
      <c r="CK84" s="127">
        <v>302157.04986601899</v>
      </c>
      <c r="CL84" s="162">
        <v>6486.632329</v>
      </c>
      <c r="CM84" s="162">
        <v>6485.1329319101496</v>
      </c>
      <c r="CN84" s="162">
        <v>178.43502269999999</v>
      </c>
      <c r="CO84" s="162">
        <v>176.51852127467799</v>
      </c>
      <c r="CP84" s="162">
        <v>42.222887999999998</v>
      </c>
      <c r="CQ84" s="162">
        <v>41.849145669670499</v>
      </c>
      <c r="CR84" s="162">
        <v>41.875889000000001</v>
      </c>
      <c r="CS84" s="162">
        <v>41.670607863569302</v>
      </c>
      <c r="CT84" s="162">
        <v>6217.82215</v>
      </c>
      <c r="CU84" s="162">
        <v>6220.8138048276696</v>
      </c>
      <c r="CV84" s="162">
        <v>42.230973910000003</v>
      </c>
      <c r="CW84" s="162">
        <v>41.883551804057703</v>
      </c>
      <c r="CX84" s="162">
        <v>12222.663629999999</v>
      </c>
      <c r="CY84" s="162">
        <v>7150.7412539999996</v>
      </c>
      <c r="CZ84" s="162">
        <v>7149.0550571497397</v>
      </c>
      <c r="DA84" s="162">
        <v>9.2872738770000005</v>
      </c>
      <c r="DB84" s="162">
        <v>9.2107615749196103</v>
      </c>
      <c r="DC84" s="162">
        <v>1.5606773624702603</v>
      </c>
      <c r="DD84" s="162">
        <v>1.6891710292326001</v>
      </c>
    </row>
    <row r="85" spans="1:108">
      <c r="A85" t="s">
        <v>89</v>
      </c>
      <c r="B85" s="127">
        <v>20382500.510000002</v>
      </c>
      <c r="C85" s="127">
        <v>20678515.813083</v>
      </c>
      <c r="D85" s="127">
        <v>17165602.120000001</v>
      </c>
      <c r="E85" s="127">
        <v>14610145.77</v>
      </c>
      <c r="F85" s="127">
        <v>14872587.828898299</v>
      </c>
      <c r="G85" s="127">
        <v>4095833.3810000001</v>
      </c>
      <c r="H85" s="127">
        <v>4133908.2580998698</v>
      </c>
      <c r="I85" s="127">
        <v>3316818.611</v>
      </c>
      <c r="J85" s="127">
        <v>3343519.7656926801</v>
      </c>
      <c r="K85" s="127">
        <v>3023838.662</v>
      </c>
      <c r="L85" s="127">
        <v>3050073.1866975101</v>
      </c>
      <c r="M85" s="127">
        <v>14182205.684038237</v>
      </c>
      <c r="N85" s="127">
        <v>14148966.513074299</v>
      </c>
      <c r="O85" s="127">
        <v>2389277.1860000016</v>
      </c>
      <c r="P85" s="127">
        <v>2320892.41676779</v>
      </c>
      <c r="Q85" s="127">
        <v>11803927.315519286</v>
      </c>
      <c r="R85" s="127">
        <v>11841412.7865724</v>
      </c>
      <c r="S85" s="127">
        <v>868435.59750000003</v>
      </c>
      <c r="T85" s="127">
        <v>889445.39530951297</v>
      </c>
      <c r="U85" s="127">
        <v>10968098.153455701</v>
      </c>
      <c r="V85" s="127">
        <v>10974363.043815</v>
      </c>
      <c r="W85" s="127">
        <v>4296190.4439764293</v>
      </c>
      <c r="X85" s="127">
        <v>4383483.8396031801</v>
      </c>
      <c r="Y85" s="127">
        <v>1164934.7711529573</v>
      </c>
      <c r="Z85" s="127">
        <v>2728832.8426274541</v>
      </c>
      <c r="AA85" s="127">
        <v>-389.16432839999999</v>
      </c>
      <c r="AB85" s="127">
        <v>76.782856215777784</v>
      </c>
      <c r="AC85" s="127">
        <v>76.443927066711893</v>
      </c>
      <c r="AD85" s="127">
        <v>83.805158100865341</v>
      </c>
      <c r="AE85" s="127">
        <v>83.699549433090596</v>
      </c>
      <c r="AF85" s="127">
        <v>110.11439919999999</v>
      </c>
      <c r="AG85" s="127">
        <v>110.059647700505</v>
      </c>
      <c r="AH85" s="127">
        <v>69.955514453333322</v>
      </c>
      <c r="AI85" s="127">
        <v>69.823987140967503</v>
      </c>
      <c r="AJ85" s="127">
        <v>3</v>
      </c>
      <c r="AK85" s="127">
        <v>3</v>
      </c>
      <c r="AL85" s="127">
        <v>3.66</v>
      </c>
      <c r="AM85" s="127">
        <v>93.833876976666701</v>
      </c>
      <c r="AN85" s="127">
        <v>552.92515624999999</v>
      </c>
      <c r="AO85" s="127">
        <v>1.70398258187427</v>
      </c>
      <c r="AP85" s="127">
        <v>63.0566666666667</v>
      </c>
      <c r="AQ85" s="127">
        <v>186.442683933333</v>
      </c>
      <c r="AR85" s="127">
        <v>126.0924694</v>
      </c>
      <c r="AS85" s="127">
        <v>3.77504369230769</v>
      </c>
      <c r="AT85" s="127">
        <v>3.4599999999999995</v>
      </c>
      <c r="AU85" s="127">
        <v>56.6666666666667</v>
      </c>
      <c r="AV85" s="127">
        <v>56.6666666666667</v>
      </c>
      <c r="AW85" s="127">
        <v>97.507843494398003</v>
      </c>
      <c r="AX85" s="127">
        <v>102.2588748578824</v>
      </c>
      <c r="AY85" s="127">
        <v>102.79492003017199</v>
      </c>
      <c r="AZ85" s="127">
        <v>734094.11077646888</v>
      </c>
      <c r="BA85" s="127">
        <v>737942.26190018095</v>
      </c>
      <c r="BB85" s="127">
        <v>78.517284849999996</v>
      </c>
      <c r="BC85" s="127">
        <v>78.598725283428905</v>
      </c>
      <c r="BD85" s="127">
        <v>563658.42556598864</v>
      </c>
      <c r="BE85" s="127">
        <v>564243.06863641599</v>
      </c>
      <c r="BF85" s="127">
        <v>102.65732289486816</v>
      </c>
      <c r="BG85" s="127">
        <v>103.215259780821</v>
      </c>
      <c r="BH85" s="127">
        <v>686192.77082668035</v>
      </c>
      <c r="BI85" s="127">
        <v>689922.19067764794</v>
      </c>
      <c r="BJ85" s="127">
        <v>78.823224633333339</v>
      </c>
      <c r="BK85" s="127">
        <v>78.923735669432205</v>
      </c>
      <c r="BL85" s="127">
        <v>526878.40858691151</v>
      </c>
      <c r="BM85" s="127">
        <v>527550.25492457999</v>
      </c>
      <c r="BN85" s="127">
        <v>99.576965972458339</v>
      </c>
      <c r="BO85" s="127">
        <v>100.050964562705</v>
      </c>
      <c r="BP85" s="127">
        <v>425950.59226608736</v>
      </c>
      <c r="BQ85" s="127">
        <v>427978.16940940201</v>
      </c>
      <c r="BR85" s="127">
        <v>76.458038606666662</v>
      </c>
      <c r="BS85" s="127">
        <v>76.524958361525904</v>
      </c>
      <c r="BT85" s="127">
        <v>327057.03080992377</v>
      </c>
      <c r="BU85" s="127">
        <v>327343.28686251899</v>
      </c>
      <c r="BV85" s="127">
        <v>96.979445304048809</v>
      </c>
      <c r="BW85" s="127">
        <v>97.527276871129303</v>
      </c>
      <c r="BX85" s="127">
        <v>1003451.9697575051</v>
      </c>
      <c r="BY85" s="127">
        <v>1009120.41489785</v>
      </c>
      <c r="BZ85" s="127">
        <v>74.463588046666658</v>
      </c>
      <c r="CA85" s="127">
        <v>74.563947601330398</v>
      </c>
      <c r="CB85" s="127">
        <v>770479.08313329518</v>
      </c>
      <c r="CC85" s="127">
        <v>771517.50929095701</v>
      </c>
      <c r="CD85" s="127">
        <v>99.665322301822641</v>
      </c>
      <c r="CE85" s="127">
        <v>100.146115524984</v>
      </c>
      <c r="CF85" s="127">
        <v>398816.54545291979</v>
      </c>
      <c r="CG85" s="127">
        <v>400740.46731383202</v>
      </c>
      <c r="CH85" s="127">
        <v>76.525881119999994</v>
      </c>
      <c r="CI85" s="127">
        <v>76.5915102461815</v>
      </c>
      <c r="CJ85" s="127">
        <v>306222.73465984745</v>
      </c>
      <c r="CK85" s="127">
        <v>306485.353400197</v>
      </c>
      <c r="CL85" s="162">
        <v>6525.5752780000003</v>
      </c>
      <c r="CM85" s="162">
        <v>6526.7944178114203</v>
      </c>
      <c r="CN85" s="162">
        <v>181.09906090000001</v>
      </c>
      <c r="CO85" s="162">
        <v>179.14668973566799</v>
      </c>
      <c r="CP85" s="162">
        <v>41.801568000000003</v>
      </c>
      <c r="CQ85" s="162">
        <v>42.086051488746698</v>
      </c>
      <c r="CR85" s="162">
        <v>41.482446000000003</v>
      </c>
      <c r="CS85" s="162">
        <v>41.495210666384402</v>
      </c>
      <c r="CT85" s="162">
        <v>6253.6268540000001</v>
      </c>
      <c r="CU85" s="162">
        <v>6255.7185893034803</v>
      </c>
      <c r="CV85" s="162">
        <v>41.850454020000001</v>
      </c>
      <c r="CW85" s="162">
        <v>42.130467712000701</v>
      </c>
      <c r="CX85" s="162">
        <v>12271.69577</v>
      </c>
      <c r="CY85" s="162">
        <v>7178.5423389999996</v>
      </c>
      <c r="CZ85" s="162">
        <v>7179.5244432340696</v>
      </c>
      <c r="DA85" s="162">
        <v>9.0960954239999996</v>
      </c>
      <c r="DB85" s="162">
        <v>9.1059829041620208</v>
      </c>
      <c r="DC85" s="162">
        <v>1.5081984831164017</v>
      </c>
      <c r="DD85" s="162">
        <v>1.6760010405436301</v>
      </c>
    </row>
    <row r="86" spans="1:108">
      <c r="A86" t="s">
        <v>90</v>
      </c>
      <c r="B86" s="127">
        <v>21614696.399999999</v>
      </c>
      <c r="C86" s="127">
        <v>20875455.591818601</v>
      </c>
      <c r="D86" s="127">
        <v>18763650.420000002</v>
      </c>
      <c r="E86" s="127">
        <v>15426570.890000001</v>
      </c>
      <c r="F86" s="127">
        <v>15020895.273228301</v>
      </c>
      <c r="G86" s="127">
        <v>4368796.983</v>
      </c>
      <c r="H86" s="127">
        <v>4135880.6981975501</v>
      </c>
      <c r="I86" s="127">
        <v>3529546.4279999998</v>
      </c>
      <c r="J86" s="127">
        <v>3333860.4098728402</v>
      </c>
      <c r="K86" s="127">
        <v>3223247.5240000002</v>
      </c>
      <c r="L86" s="127">
        <v>3047720.0516348998</v>
      </c>
      <c r="M86" s="127">
        <v>15352152.339067435</v>
      </c>
      <c r="N86" s="127">
        <v>14391264.9311557</v>
      </c>
      <c r="O86" s="127">
        <v>2669441.6820000014</v>
      </c>
      <c r="P86" s="127">
        <v>2353771.6946700602</v>
      </c>
      <c r="Q86" s="127">
        <v>12701685.464255461</v>
      </c>
      <c r="R86" s="127">
        <v>12040997.911707399</v>
      </c>
      <c r="S86" s="127">
        <v>1038271.469</v>
      </c>
      <c r="T86" s="127">
        <v>940499.78097775101</v>
      </c>
      <c r="U86" s="127">
        <v>11672885.097549301</v>
      </c>
      <c r="V86" s="127">
        <v>11123143.032321</v>
      </c>
      <c r="W86" s="127">
        <v>4672752.8985894741</v>
      </c>
      <c r="X86" s="127">
        <v>4444271.0788293704</v>
      </c>
      <c r="Y86" s="127">
        <v>1899249.6172562067</v>
      </c>
      <c r="Z86" s="127">
        <v>2747695.5621181531</v>
      </c>
      <c r="AA86" s="127">
        <v>754.01410950000002</v>
      </c>
      <c r="AB86" s="127">
        <v>77.529544379098283</v>
      </c>
      <c r="AC86" s="127">
        <v>77.332266296614705</v>
      </c>
      <c r="AD86" s="127">
        <v>84.311351345649072</v>
      </c>
      <c r="AE86" s="127">
        <v>84.287599053268593</v>
      </c>
      <c r="AF86" s="127">
        <v>110.60656033333333</v>
      </c>
      <c r="AG86" s="127">
        <v>110.559434707167</v>
      </c>
      <c r="AH86" s="127">
        <v>70.436506366666663</v>
      </c>
      <c r="AI86" s="127">
        <v>70.427298170275506</v>
      </c>
      <c r="AJ86" s="127">
        <v>3</v>
      </c>
      <c r="AK86" s="127">
        <v>3</v>
      </c>
      <c r="AL86" s="127">
        <v>4.3666666666666698</v>
      </c>
      <c r="AM86" s="127">
        <v>88.743747543333299</v>
      </c>
      <c r="AN86" s="127">
        <v>526.42580645161297</v>
      </c>
      <c r="AO86" s="127">
        <v>1.9513547431128799</v>
      </c>
      <c r="AP86" s="127">
        <v>60.016666666666701</v>
      </c>
      <c r="AQ86" s="127">
        <v>186.970983033333</v>
      </c>
      <c r="AR86" s="127">
        <v>127.66456909999999</v>
      </c>
      <c r="AS86" s="127">
        <v>4.3346760317460298</v>
      </c>
      <c r="AT86" s="127">
        <v>3.98</v>
      </c>
      <c r="AU86" s="127">
        <v>70.6666666666667</v>
      </c>
      <c r="AV86" s="127">
        <v>70.6666666666667</v>
      </c>
      <c r="AW86" s="127">
        <v>101.93526299275</v>
      </c>
      <c r="AX86" s="127">
        <v>102.64661171944351</v>
      </c>
      <c r="AY86" s="127">
        <v>103.081984002005</v>
      </c>
      <c r="AZ86" s="127">
        <v>736877.58895377652</v>
      </c>
      <c r="BA86" s="127">
        <v>740003.03140811005</v>
      </c>
      <c r="BB86" s="127">
        <v>79.58145038666666</v>
      </c>
      <c r="BC86" s="127">
        <v>79.663776136750798</v>
      </c>
      <c r="BD86" s="127">
        <v>571297.83734754764</v>
      </c>
      <c r="BE86" s="127">
        <v>571888.83591270098</v>
      </c>
      <c r="BF86" s="127">
        <v>102.87473438943093</v>
      </c>
      <c r="BG86" s="127">
        <v>103.30111124352101</v>
      </c>
      <c r="BH86" s="127">
        <v>687646.01538495102</v>
      </c>
      <c r="BI86" s="127">
        <v>690496.04796604696</v>
      </c>
      <c r="BJ86" s="127">
        <v>79.758312853333337</v>
      </c>
      <c r="BK86" s="127">
        <v>79.865771199283898</v>
      </c>
      <c r="BL86" s="127">
        <v>533128.82266897662</v>
      </c>
      <c r="BM86" s="127">
        <v>533847.106938318</v>
      </c>
      <c r="BN86" s="127">
        <v>99.851213572810082</v>
      </c>
      <c r="BO86" s="127">
        <v>100.319988809449</v>
      </c>
      <c r="BP86" s="127">
        <v>427123.71424923441</v>
      </c>
      <c r="BQ86" s="127">
        <v>429128.94796713802</v>
      </c>
      <c r="BR86" s="127">
        <v>77.414190939999997</v>
      </c>
      <c r="BS86" s="127">
        <v>77.568580792883694</v>
      </c>
      <c r="BT86" s="127">
        <v>331147.06959251314</v>
      </c>
      <c r="BU86" s="127">
        <v>331807.48787976499</v>
      </c>
      <c r="BV86" s="127">
        <v>98.925644777395533</v>
      </c>
      <c r="BW86" s="127">
        <v>99.309923926531894</v>
      </c>
      <c r="BX86" s="127">
        <v>1023589.4090772293</v>
      </c>
      <c r="BY86" s="127">
        <v>1027565.56782001</v>
      </c>
      <c r="BZ86" s="127">
        <v>76.696601669999993</v>
      </c>
      <c r="CA86" s="127">
        <v>76.777237037638599</v>
      </c>
      <c r="CB86" s="127">
        <v>793584.20517028042</v>
      </c>
      <c r="CC86" s="127">
        <v>794418.5440162</v>
      </c>
      <c r="CD86" s="127">
        <v>99.794592813565046</v>
      </c>
      <c r="CE86" s="127">
        <v>100.26838033586399</v>
      </c>
      <c r="CF86" s="127">
        <v>399333.82887438813</v>
      </c>
      <c r="CG86" s="127">
        <v>401229.71701810299</v>
      </c>
      <c r="CH86" s="127">
        <v>77.37029312333334</v>
      </c>
      <c r="CI86" s="127">
        <v>77.532093076924795</v>
      </c>
      <c r="CJ86" s="127">
        <v>309601.69807792112</v>
      </c>
      <c r="CK86" s="127">
        <v>310249.14994045999</v>
      </c>
      <c r="CL86" s="162">
        <v>6501.6151790000004</v>
      </c>
      <c r="CM86" s="162">
        <v>6507.6052253381604</v>
      </c>
      <c r="CN86" s="162">
        <v>171.38164850000001</v>
      </c>
      <c r="CO86" s="162">
        <v>175.07691638011701</v>
      </c>
      <c r="CP86" s="162">
        <v>42.601151000000002</v>
      </c>
      <c r="CQ86" s="162">
        <v>42.011228883027499</v>
      </c>
      <c r="CR86" s="162">
        <v>42.235087</v>
      </c>
      <c r="CS86" s="162">
        <v>41.462434821138601</v>
      </c>
      <c r="CT86" s="162">
        <v>6237.7896289999999</v>
      </c>
      <c r="CU86" s="162">
        <v>6232.6233650480599</v>
      </c>
      <c r="CV86" s="162">
        <v>42.579962760000001</v>
      </c>
      <c r="CW86" s="162">
        <v>42.031177307548496</v>
      </c>
      <c r="CX86" s="162">
        <v>12306.492190000001</v>
      </c>
      <c r="CY86" s="162">
        <v>7121.3106289999996</v>
      </c>
      <c r="CZ86" s="162">
        <v>7129.1765134975203</v>
      </c>
      <c r="DA86" s="162">
        <v>8.7019859460000006</v>
      </c>
      <c r="DB86" s="162">
        <v>8.8053106203952805</v>
      </c>
      <c r="DC86" s="162">
        <v>1.9139735239879534</v>
      </c>
      <c r="DD86" s="162">
        <v>1.83235599921474</v>
      </c>
    </row>
    <row r="87" spans="1:108">
      <c r="A87" t="s">
        <v>91</v>
      </c>
      <c r="B87" s="127">
        <v>20697971.710000001</v>
      </c>
      <c r="C87" s="127">
        <v>21136879.9409074</v>
      </c>
      <c r="D87" s="127">
        <v>19290843.73</v>
      </c>
      <c r="E87" s="127">
        <v>15126617.810000001</v>
      </c>
      <c r="F87" s="127">
        <v>15269795.744642301</v>
      </c>
      <c r="G87" s="127">
        <v>3861875.7110000001</v>
      </c>
      <c r="H87" s="127">
        <v>4089088.3163947002</v>
      </c>
      <c r="I87" s="127">
        <v>3098280.2280000001</v>
      </c>
      <c r="J87" s="127">
        <v>3282776.1939190901</v>
      </c>
      <c r="K87" s="127">
        <v>2814919.9810000001</v>
      </c>
      <c r="L87" s="127">
        <v>2987290.3037191299</v>
      </c>
      <c r="M87" s="127">
        <v>13662009.315577827</v>
      </c>
      <c r="N87" s="127">
        <v>14644600.244353101</v>
      </c>
      <c r="O87" s="127">
        <v>1907020.9260000009</v>
      </c>
      <c r="P87" s="127">
        <v>2391375.3732662699</v>
      </c>
      <c r="Q87" s="127">
        <v>11731047.838665053</v>
      </c>
      <c r="R87" s="127">
        <v>12249800.672890401</v>
      </c>
      <c r="S87" s="127">
        <v>900576.85700000008</v>
      </c>
      <c r="T87" s="127">
        <v>991456.89850168698</v>
      </c>
      <c r="U87" s="127">
        <v>10855778.1248798</v>
      </c>
      <c r="V87" s="127">
        <v>11276360.7069814</v>
      </c>
      <c r="W87" s="127">
        <v>4243310.3028111299</v>
      </c>
      <c r="X87" s="127">
        <v>4319198.98303835</v>
      </c>
      <c r="Y87" s="127">
        <v>2915644.8304464477</v>
      </c>
      <c r="Z87" s="127">
        <v>2289126.6560176527</v>
      </c>
      <c r="AA87" s="127">
        <v>1198.16274</v>
      </c>
      <c r="AB87" s="127">
        <v>77.461497194619142</v>
      </c>
      <c r="AC87" s="127">
        <v>77.935767250999007</v>
      </c>
      <c r="AD87" s="127">
        <v>84.787074085239041</v>
      </c>
      <c r="AE87" s="127">
        <v>84.933660215455006</v>
      </c>
      <c r="AF87" s="127">
        <v>110.63866016666668</v>
      </c>
      <c r="AG87" s="127">
        <v>110.840194804749</v>
      </c>
      <c r="AH87" s="127">
        <v>71.034025543333328</v>
      </c>
      <c r="AI87" s="127">
        <v>71.164826807209593</v>
      </c>
      <c r="AJ87" s="127">
        <v>3</v>
      </c>
      <c r="AK87" s="127">
        <v>3</v>
      </c>
      <c r="AL87" s="127">
        <v>4.6366666666666703</v>
      </c>
      <c r="AM87" s="127">
        <v>89.574733269999996</v>
      </c>
      <c r="AN87" s="127">
        <v>526.37400000000002</v>
      </c>
      <c r="AO87" s="127">
        <v>2.2407057969699702</v>
      </c>
      <c r="AP87" s="127">
        <v>63.33</v>
      </c>
      <c r="AQ87" s="127">
        <v>188.64967830000001</v>
      </c>
      <c r="AR87" s="127">
        <v>129.66093470000001</v>
      </c>
      <c r="AS87" s="127">
        <v>4.7654418749999996</v>
      </c>
      <c r="AT87" s="127">
        <v>4.456666666666667</v>
      </c>
      <c r="AU87" s="127">
        <v>72.6666666666667</v>
      </c>
      <c r="AV87" s="127">
        <v>72.6666666666667</v>
      </c>
      <c r="AW87" s="127">
        <v>110.2480632895</v>
      </c>
      <c r="AX87" s="127">
        <v>104.38516689590077</v>
      </c>
      <c r="AY87" s="127">
        <v>103.546778866976</v>
      </c>
      <c r="AZ87" s="127">
        <v>749358.29655075481</v>
      </c>
      <c r="BA87" s="127">
        <v>743339.69214700395</v>
      </c>
      <c r="BB87" s="127">
        <v>80.858313126666673</v>
      </c>
      <c r="BC87" s="127">
        <v>80.680427927162299</v>
      </c>
      <c r="BD87" s="127">
        <v>580464.15586030867</v>
      </c>
      <c r="BE87" s="127">
        <v>579187.15689481294</v>
      </c>
      <c r="BF87" s="127">
        <v>104.42346167168095</v>
      </c>
      <c r="BG87" s="127">
        <v>103.576871490247</v>
      </c>
      <c r="BH87" s="127">
        <v>697998.17960562091</v>
      </c>
      <c r="BI87" s="127">
        <v>692339.31333039002</v>
      </c>
      <c r="BJ87" s="127">
        <v>80.887976833333326</v>
      </c>
      <c r="BK87" s="127">
        <v>80.679717812636895</v>
      </c>
      <c r="BL87" s="127">
        <v>540679.84031370073</v>
      </c>
      <c r="BM87" s="127">
        <v>539287.77367495501</v>
      </c>
      <c r="BN87" s="127">
        <v>101.4001864125982</v>
      </c>
      <c r="BO87" s="127">
        <v>100.573977414382</v>
      </c>
      <c r="BP87" s="127">
        <v>433749.60299838876</v>
      </c>
      <c r="BQ87" s="127">
        <v>430215.41003601102</v>
      </c>
      <c r="BR87" s="127">
        <v>78.546102553333341</v>
      </c>
      <c r="BS87" s="127">
        <v>78.3261675044524</v>
      </c>
      <c r="BT87" s="127">
        <v>335988.93655826856</v>
      </c>
      <c r="BU87" s="127">
        <v>335048.14203387598</v>
      </c>
      <c r="BV87" s="127">
        <v>101.3278539867748</v>
      </c>
      <c r="BW87" s="127">
        <v>100.527463952245</v>
      </c>
      <c r="BX87" s="127">
        <v>1048445.2076989255</v>
      </c>
      <c r="BY87" s="127">
        <v>1040163.52538615</v>
      </c>
      <c r="BZ87" s="127">
        <v>78.490072773333338</v>
      </c>
      <c r="CA87" s="127">
        <v>78.231517193108303</v>
      </c>
      <c r="CB87" s="127">
        <v>812141.35514882207</v>
      </c>
      <c r="CC87" s="127">
        <v>809466.06549945497</v>
      </c>
      <c r="CD87" s="127">
        <v>101.25687009328186</v>
      </c>
      <c r="CE87" s="127">
        <v>100.43368086512299</v>
      </c>
      <c r="CF87" s="127">
        <v>405185.21589368518</v>
      </c>
      <c r="CG87" s="127">
        <v>401891.17663735198</v>
      </c>
      <c r="CH87" s="127">
        <v>78.435087586666668</v>
      </c>
      <c r="CI87" s="127">
        <v>78.217538543564103</v>
      </c>
      <c r="CJ87" s="127">
        <v>313862.53464249847</v>
      </c>
      <c r="CK87" s="127">
        <v>312991.99957687798</v>
      </c>
      <c r="CL87" s="162">
        <v>6540.631249</v>
      </c>
      <c r="CM87" s="162">
        <v>6535.5255232282998</v>
      </c>
      <c r="CN87" s="162">
        <v>180.51900040000001</v>
      </c>
      <c r="CO87" s="162">
        <v>180.321457069411</v>
      </c>
      <c r="CP87" s="162">
        <v>41.506787000000003</v>
      </c>
      <c r="CQ87" s="162">
        <v>42.212068693490501</v>
      </c>
      <c r="CR87" s="162">
        <v>39.896751000000002</v>
      </c>
      <c r="CS87" s="162">
        <v>40.889406919883903</v>
      </c>
      <c r="CT87" s="162">
        <v>6265.5514910000002</v>
      </c>
      <c r="CU87" s="162">
        <v>6266.2438254395902</v>
      </c>
      <c r="CV87" s="162">
        <v>41.608747999999999</v>
      </c>
      <c r="CW87" s="162">
        <v>42.2531454692785</v>
      </c>
      <c r="CX87" s="162">
        <v>12331.30449</v>
      </c>
      <c r="CY87" s="162">
        <v>7163.6750419999998</v>
      </c>
      <c r="CZ87" s="162">
        <v>7156.4304868497102</v>
      </c>
      <c r="DA87" s="162">
        <v>8.6972648679999995</v>
      </c>
      <c r="DB87" s="162">
        <v>8.6545836015365794</v>
      </c>
      <c r="DC87" s="162">
        <v>1.9561654110738391</v>
      </c>
      <c r="DD87" s="162">
        <v>1.73425776145091</v>
      </c>
    </row>
    <row r="88" spans="1:108">
      <c r="A88" t="s">
        <v>92</v>
      </c>
      <c r="B88" s="127">
        <v>21380723.41</v>
      </c>
      <c r="C88" s="127">
        <v>21387190.323920399</v>
      </c>
      <c r="D88" s="127">
        <v>20539883.690000001</v>
      </c>
      <c r="E88" s="127">
        <v>15428089.76</v>
      </c>
      <c r="F88" s="127">
        <v>15435670.4959096</v>
      </c>
      <c r="G88" s="127">
        <v>4167048.6490000002</v>
      </c>
      <c r="H88" s="127">
        <v>4126052.0846895501</v>
      </c>
      <c r="I88" s="127">
        <v>3334499.3769999999</v>
      </c>
      <c r="J88" s="127">
        <v>3312136.0314827901</v>
      </c>
      <c r="K88" s="127">
        <v>3049579.9530000002</v>
      </c>
      <c r="L88" s="127">
        <v>3018819.5191064901</v>
      </c>
      <c r="M88" s="127">
        <v>14848762.024546552</v>
      </c>
      <c r="N88" s="127">
        <v>14885438.3996838</v>
      </c>
      <c r="O88" s="127">
        <v>2522483.3770000013</v>
      </c>
      <c r="P88" s="127">
        <v>2428252.0840916899</v>
      </c>
      <c r="Q88" s="127">
        <v>12339769.541837011</v>
      </c>
      <c r="R88" s="127">
        <v>12460864.711213199</v>
      </c>
      <c r="S88" s="127">
        <v>1057847.906</v>
      </c>
      <c r="T88" s="127">
        <v>1048605.2923777101</v>
      </c>
      <c r="U88" s="127">
        <v>11287262.845875399</v>
      </c>
      <c r="V88" s="127">
        <v>11423391.0187991</v>
      </c>
      <c r="W88" s="127">
        <v>4276527.1631434048</v>
      </c>
      <c r="X88" s="127">
        <v>4349631.9961615698</v>
      </c>
      <c r="Y88" s="127">
        <v>3758489.2114994912</v>
      </c>
      <c r="Z88" s="127">
        <v>2539017.5639066426</v>
      </c>
      <c r="AA88" s="127">
        <v>3007.3697280000001</v>
      </c>
      <c r="AB88" s="127">
        <v>78.518211992158527</v>
      </c>
      <c r="AC88" s="127">
        <v>78.667389306302098</v>
      </c>
      <c r="AD88" s="127">
        <v>85.726597845377626</v>
      </c>
      <c r="AE88" s="127">
        <v>85.713659416361494</v>
      </c>
      <c r="AF88" s="127">
        <v>110.98477106666667</v>
      </c>
      <c r="AG88" s="127">
        <v>110.910651666232</v>
      </c>
      <c r="AH88" s="127">
        <v>72.118536226666663</v>
      </c>
      <c r="AI88" s="127">
        <v>72.158020516023498</v>
      </c>
      <c r="AJ88" s="127">
        <v>3</v>
      </c>
      <c r="AK88" s="127">
        <v>3</v>
      </c>
      <c r="AL88" s="127">
        <v>4.96</v>
      </c>
      <c r="AM88" s="127">
        <v>90.996022463333304</v>
      </c>
      <c r="AN88" s="127">
        <v>526.81754098360705</v>
      </c>
      <c r="AO88" s="127">
        <v>3.27062354470955</v>
      </c>
      <c r="AP88" s="127">
        <v>70.466666666666697</v>
      </c>
      <c r="AQ88" s="127">
        <v>194.05697343333301</v>
      </c>
      <c r="AR88" s="127">
        <v>130.4750004</v>
      </c>
      <c r="AS88" s="127">
        <v>5.2236421311475398</v>
      </c>
      <c r="AT88" s="127">
        <v>4.9066666666666672</v>
      </c>
      <c r="AU88" s="127">
        <v>78.6666666666667</v>
      </c>
      <c r="AV88" s="127">
        <v>78.6666666666667</v>
      </c>
      <c r="AW88" s="127">
        <v>120.39927583438001</v>
      </c>
      <c r="AX88" s="127">
        <v>104.18732231808399</v>
      </c>
      <c r="AY88" s="127">
        <v>103.97118588912799</v>
      </c>
      <c r="AZ88" s="127">
        <v>747938.01357163733</v>
      </c>
      <c r="BA88" s="127">
        <v>746386.41739084001</v>
      </c>
      <c r="BB88" s="127">
        <v>81.806022606666673</v>
      </c>
      <c r="BC88" s="127">
        <v>81.8402048749724</v>
      </c>
      <c r="BD88" s="127">
        <v>587267.55506611755</v>
      </c>
      <c r="BE88" s="127">
        <v>587512.94209830498</v>
      </c>
      <c r="BF88" s="127">
        <v>104.1400828869691</v>
      </c>
      <c r="BG88" s="127">
        <v>103.935667979299</v>
      </c>
      <c r="BH88" s="127">
        <v>696103.98961516051</v>
      </c>
      <c r="BI88" s="127">
        <v>694737.61819646298</v>
      </c>
      <c r="BJ88" s="127">
        <v>81.768931049999992</v>
      </c>
      <c r="BK88" s="127">
        <v>81.797916743187599</v>
      </c>
      <c r="BL88" s="127">
        <v>546568.4062519049</v>
      </c>
      <c r="BM88" s="127">
        <v>546762.15544154402</v>
      </c>
      <c r="BN88" s="127">
        <v>101.2385262091873</v>
      </c>
      <c r="BO88" s="127">
        <v>101.058378771074</v>
      </c>
      <c r="BP88" s="127">
        <v>433058.08504826593</v>
      </c>
      <c r="BQ88" s="127">
        <v>432287.486073445</v>
      </c>
      <c r="BR88" s="127">
        <v>79.490680626666659</v>
      </c>
      <c r="BS88" s="127">
        <v>79.509815618915596</v>
      </c>
      <c r="BT88" s="127">
        <v>340029.46526737959</v>
      </c>
      <c r="BU88" s="127">
        <v>340111.31714104803</v>
      </c>
      <c r="BV88" s="127">
        <v>101.27917424381549</v>
      </c>
      <c r="BW88" s="127">
        <v>101.05701424693</v>
      </c>
      <c r="BX88" s="127">
        <v>1047941.5155628585</v>
      </c>
      <c r="BY88" s="127">
        <v>1045642.8131298301</v>
      </c>
      <c r="BZ88" s="127">
        <v>79.522596736666671</v>
      </c>
      <c r="CA88" s="127">
        <v>79.596509874559601</v>
      </c>
      <c r="CB88" s="127">
        <v>822824.94074348419</v>
      </c>
      <c r="CC88" s="127">
        <v>823589.72428572003</v>
      </c>
      <c r="CD88" s="127">
        <v>101.09487059460038</v>
      </c>
      <c r="CE88" s="127">
        <v>100.90481174722299</v>
      </c>
      <c r="CF88" s="127">
        <v>404536.96554003074</v>
      </c>
      <c r="CG88" s="127">
        <v>403776.43408049498</v>
      </c>
      <c r="CH88" s="127">
        <v>79.377884806666671</v>
      </c>
      <c r="CI88" s="127">
        <v>79.389886413811794</v>
      </c>
      <c r="CJ88" s="127">
        <v>317635.19218936661</v>
      </c>
      <c r="CK88" s="127">
        <v>317683.21731333801</v>
      </c>
      <c r="CL88" s="162">
        <v>6549.5564059999997</v>
      </c>
      <c r="CM88" s="162">
        <v>6548.8031866601204</v>
      </c>
      <c r="CN88" s="162">
        <v>175.3849597</v>
      </c>
      <c r="CO88" s="162">
        <v>173.93175668631699</v>
      </c>
      <c r="CP88" s="162">
        <v>42.559108000000002</v>
      </c>
      <c r="CQ88" s="162">
        <v>42.116207886981002</v>
      </c>
      <c r="CR88" s="162">
        <v>42.051456000000002</v>
      </c>
      <c r="CS88" s="162">
        <v>41.777241523381697</v>
      </c>
      <c r="CT88" s="162">
        <v>6269.9270139999999</v>
      </c>
      <c r="CU88" s="162">
        <v>6272.97488896917</v>
      </c>
      <c r="CV88" s="162">
        <v>42.535438030000002</v>
      </c>
      <c r="CW88" s="162">
        <v>42.116051821028002</v>
      </c>
      <c r="CX88" s="162">
        <v>12393.74194</v>
      </c>
      <c r="CY88" s="162">
        <v>7139.8954430000003</v>
      </c>
      <c r="CZ88" s="162">
        <v>7137.7797017207804</v>
      </c>
      <c r="DA88" s="162">
        <v>8.2681748220000006</v>
      </c>
      <c r="DB88" s="162">
        <v>8.1923837024270991</v>
      </c>
      <c r="DC88" s="162">
        <v>1.650350964857026</v>
      </c>
      <c r="DD88" s="162">
        <v>1.7812729408772201</v>
      </c>
    </row>
    <row r="89" spans="1:108">
      <c r="A89" t="s">
        <v>93</v>
      </c>
      <c r="B89" s="127">
        <v>21363831.43</v>
      </c>
      <c r="C89" s="127">
        <v>21698417.3870687</v>
      </c>
      <c r="D89" s="127">
        <v>20457256.27</v>
      </c>
      <c r="E89" s="127">
        <v>15453780.640000001</v>
      </c>
      <c r="F89" s="127">
        <v>15738396.1873578</v>
      </c>
      <c r="G89" s="127">
        <v>4078239.9539999999</v>
      </c>
      <c r="H89" s="127">
        <v>4128140.8083686</v>
      </c>
      <c r="I89" s="127">
        <v>3270967.4449999998</v>
      </c>
      <c r="J89" s="127">
        <v>3303834.9851680999</v>
      </c>
      <c r="K89" s="127">
        <v>2972324.4270000001</v>
      </c>
      <c r="L89" s="127">
        <v>3006292.6407371801</v>
      </c>
      <c r="M89" s="127">
        <v>15220046.197027741</v>
      </c>
      <c r="N89" s="127">
        <v>15172646.125631399</v>
      </c>
      <c r="O89" s="127">
        <v>2544687.9170000013</v>
      </c>
      <c r="P89" s="127">
        <v>2472589.94212696</v>
      </c>
      <c r="Q89" s="127">
        <v>12685596.62160025</v>
      </c>
      <c r="R89" s="127">
        <v>12718840.987638401</v>
      </c>
      <c r="S89" s="127">
        <v>1061049.889</v>
      </c>
      <c r="T89" s="127">
        <v>1088162.897072</v>
      </c>
      <c r="U89" s="127">
        <v>11635128.2506887</v>
      </c>
      <c r="V89" s="127">
        <v>11630191.060667999</v>
      </c>
      <c r="W89" s="127">
        <v>4492648.2633244377</v>
      </c>
      <c r="X89" s="127">
        <v>4568320.3165835701</v>
      </c>
      <c r="Y89" s="127">
        <v>2898364.0881607071</v>
      </c>
      <c r="Z89" s="127">
        <v>2095716.5321153393</v>
      </c>
      <c r="AA89" s="127">
        <v>1185.627753</v>
      </c>
      <c r="AB89" s="127">
        <v>79.460497667815915</v>
      </c>
      <c r="AC89" s="127">
        <v>79.018477058015407</v>
      </c>
      <c r="AD89" s="127">
        <v>86.507448603832174</v>
      </c>
      <c r="AE89" s="127">
        <v>86.405609889013604</v>
      </c>
      <c r="AF89" s="127">
        <v>110.90097456666666</v>
      </c>
      <c r="AG89" s="127">
        <v>110.837731885461</v>
      </c>
      <c r="AH89" s="127">
        <v>73.145433436666664</v>
      </c>
      <c r="AI89" s="127">
        <v>72.9949888319113</v>
      </c>
      <c r="AJ89" s="127">
        <v>3</v>
      </c>
      <c r="AK89" s="127">
        <v>3</v>
      </c>
      <c r="AL89" s="127">
        <v>5.2133333333333303</v>
      </c>
      <c r="AM89" s="127">
        <v>93.701873696666695</v>
      </c>
      <c r="AN89" s="127">
        <v>539.27467741935504</v>
      </c>
      <c r="AO89" s="127">
        <v>3.4791073210559702</v>
      </c>
      <c r="AP89" s="127">
        <v>70.42</v>
      </c>
      <c r="AQ89" s="127">
        <v>197.574707066667</v>
      </c>
      <c r="AR89" s="127">
        <v>131.90245849999999</v>
      </c>
      <c r="AS89" s="127">
        <v>5.4330343750000001</v>
      </c>
      <c r="AT89" s="127">
        <v>5.246666666666667</v>
      </c>
      <c r="AU89" s="127">
        <v>85.3333333333333</v>
      </c>
      <c r="AV89" s="127">
        <v>85.3333333333333</v>
      </c>
      <c r="AW89" s="127">
        <v>123.81494164895</v>
      </c>
      <c r="AX89" s="127">
        <v>103.77285916924019</v>
      </c>
      <c r="AY89" s="127">
        <v>104.412680203356</v>
      </c>
      <c r="AZ89" s="127">
        <v>744962.6732197809</v>
      </c>
      <c r="BA89" s="127">
        <v>749555.80857544905</v>
      </c>
      <c r="BB89" s="127">
        <v>82.458430340000007</v>
      </c>
      <c r="BC89" s="127">
        <v>82.528004225562199</v>
      </c>
      <c r="BD89" s="127">
        <v>591951.04757990304</v>
      </c>
      <c r="BE89" s="127">
        <v>592450.50329708797</v>
      </c>
      <c r="BF89" s="127">
        <v>103.70826391142052</v>
      </c>
      <c r="BG89" s="127">
        <v>104.341370090957</v>
      </c>
      <c r="BH89" s="127">
        <v>693217.5802390785</v>
      </c>
      <c r="BI89" s="127">
        <v>697449.45451548696</v>
      </c>
      <c r="BJ89" s="127">
        <v>82.407102626666671</v>
      </c>
      <c r="BK89" s="127">
        <v>82.488551150219394</v>
      </c>
      <c r="BL89" s="127">
        <v>550834.13917876291</v>
      </c>
      <c r="BM89" s="127">
        <v>551378.56588438805</v>
      </c>
      <c r="BN89" s="127">
        <v>101.26612976474168</v>
      </c>
      <c r="BO89" s="127">
        <v>101.79514276283</v>
      </c>
      <c r="BP89" s="127">
        <v>433176.16206258547</v>
      </c>
      <c r="BQ89" s="127">
        <v>435439.06892622903</v>
      </c>
      <c r="BR89" s="127">
        <v>80.46657067999999</v>
      </c>
      <c r="BS89" s="127">
        <v>80.5113847571278</v>
      </c>
      <c r="BT89" s="127">
        <v>344203.93415327522</v>
      </c>
      <c r="BU89" s="127">
        <v>344395.630922471</v>
      </c>
      <c r="BV89" s="127">
        <v>100.9903685083968</v>
      </c>
      <c r="BW89" s="127">
        <v>101.641470420481</v>
      </c>
      <c r="BX89" s="127">
        <v>1044953.2257951188</v>
      </c>
      <c r="BY89" s="127">
        <v>1051690.2152170099</v>
      </c>
      <c r="BZ89" s="127">
        <v>80.247449413333342</v>
      </c>
      <c r="CA89" s="127">
        <v>80.367494927473601</v>
      </c>
      <c r="CB89" s="127">
        <v>830325.03361269762</v>
      </c>
      <c r="CC89" s="127">
        <v>831567.15154109197</v>
      </c>
      <c r="CD89" s="127">
        <v>101.12929865596291</v>
      </c>
      <c r="CE89" s="127">
        <v>101.66600342552</v>
      </c>
      <c r="CF89" s="127">
        <v>404674.73141668795</v>
      </c>
      <c r="CG89" s="127">
        <v>406822.38656077802</v>
      </c>
      <c r="CH89" s="127">
        <v>80.357844</v>
      </c>
      <c r="CI89" s="127">
        <v>80.400029192913095</v>
      </c>
      <c r="CJ89" s="127">
        <v>321556.55551959766</v>
      </c>
      <c r="CK89" s="127">
        <v>321725.36200665199</v>
      </c>
      <c r="CL89" s="162">
        <v>6605.6939149999998</v>
      </c>
      <c r="CM89" s="162">
        <v>6604.7926462987998</v>
      </c>
      <c r="CN89" s="162">
        <v>173.71152810000001</v>
      </c>
      <c r="CO89" s="162">
        <v>171.81085772937999</v>
      </c>
      <c r="CP89" s="162">
        <v>41.838557000000002</v>
      </c>
      <c r="CQ89" s="162">
        <v>42.201513541600697</v>
      </c>
      <c r="CR89" s="162">
        <v>42.145569999999999</v>
      </c>
      <c r="CS89" s="162">
        <v>42.157913616244898</v>
      </c>
      <c r="CT89" s="162">
        <v>6325.6652240000003</v>
      </c>
      <c r="CU89" s="162">
        <v>6327.6555538413604</v>
      </c>
      <c r="CV89" s="162">
        <v>41.839824540000002</v>
      </c>
      <c r="CW89" s="162">
        <v>42.201162732997098</v>
      </c>
      <c r="CX89" s="162">
        <v>12452.41957</v>
      </c>
      <c r="CY89" s="162">
        <v>7133.5054650000002</v>
      </c>
      <c r="CZ89" s="162">
        <v>7136.0164545869102</v>
      </c>
      <c r="DA89" s="162">
        <v>7.3990487920000003</v>
      </c>
      <c r="DB89" s="162">
        <v>7.4248356265446702</v>
      </c>
      <c r="DC89" s="162">
        <v>1.6541656914536338</v>
      </c>
      <c r="DD89" s="162">
        <v>1.8252417952225799</v>
      </c>
    </row>
    <row r="90" spans="1:108">
      <c r="A90" t="s">
        <v>94</v>
      </c>
      <c r="B90" s="127">
        <v>22955161.120000001</v>
      </c>
      <c r="C90" s="127">
        <v>22129554.272240799</v>
      </c>
      <c r="D90" s="127">
        <v>21730186.949999999</v>
      </c>
      <c r="E90" s="127">
        <v>16519388.6</v>
      </c>
      <c r="F90" s="127">
        <v>16058490.971951799</v>
      </c>
      <c r="G90" s="127">
        <v>4413929.4400000004</v>
      </c>
      <c r="H90" s="127">
        <v>4168091.4034006898</v>
      </c>
      <c r="I90" s="127">
        <v>3595308.9810000001</v>
      </c>
      <c r="J90" s="127">
        <v>3389326.6365159899</v>
      </c>
      <c r="K90" s="127">
        <v>3279864.6239999998</v>
      </c>
      <c r="L90" s="127">
        <v>3094146.99780594</v>
      </c>
      <c r="M90" s="127">
        <v>16494149.679693915</v>
      </c>
      <c r="N90" s="127">
        <v>15462846.335723</v>
      </c>
      <c r="O90" s="127">
        <v>2855392.0740000014</v>
      </c>
      <c r="P90" s="127">
        <v>2514677.32210853</v>
      </c>
      <c r="Q90" s="127">
        <v>13658433.43962572</v>
      </c>
      <c r="R90" s="127">
        <v>12949023.397188</v>
      </c>
      <c r="S90" s="127">
        <v>1234276.0930000001</v>
      </c>
      <c r="T90" s="127">
        <v>1110682.31982068</v>
      </c>
      <c r="U90" s="127">
        <v>12417867.955232</v>
      </c>
      <c r="V90" s="127">
        <v>11841448.5173274</v>
      </c>
      <c r="W90" s="127">
        <v>4733430.2795236073</v>
      </c>
      <c r="X90" s="127">
        <v>4492292.1658028197</v>
      </c>
      <c r="Y90" s="127">
        <v>2589942.14730349</v>
      </c>
      <c r="Z90" s="127">
        <v>1731896.8624588533</v>
      </c>
      <c r="AA90" s="127">
        <v>1724.4039029999999</v>
      </c>
      <c r="AB90" s="127">
        <v>79.271613330629407</v>
      </c>
      <c r="AC90" s="127">
        <v>79.069653656000995</v>
      </c>
      <c r="AD90" s="127">
        <v>86.649590896908833</v>
      </c>
      <c r="AE90" s="127">
        <v>86.640505739162094</v>
      </c>
      <c r="AF90" s="127">
        <v>110.45834946666666</v>
      </c>
      <c r="AG90" s="127">
        <v>110.39894301702699</v>
      </c>
      <c r="AH90" s="127">
        <v>73.47680991</v>
      </c>
      <c r="AI90" s="127">
        <v>73.465783493138503</v>
      </c>
      <c r="AJ90" s="127">
        <v>3</v>
      </c>
      <c r="AK90" s="127">
        <v>3</v>
      </c>
      <c r="AL90" s="127">
        <v>5.25</v>
      </c>
      <c r="AM90" s="127">
        <v>92.445106920000001</v>
      </c>
      <c r="AN90" s="127">
        <v>528.69327868852497</v>
      </c>
      <c r="AO90" s="127">
        <v>3.2061265838096098</v>
      </c>
      <c r="AP90" s="127">
        <v>59.993333333333297</v>
      </c>
      <c r="AQ90" s="127">
        <v>198.36741689999999</v>
      </c>
      <c r="AR90" s="127">
        <v>133.802728</v>
      </c>
      <c r="AS90" s="127">
        <v>5.3688668253968297</v>
      </c>
      <c r="AT90" s="127">
        <v>5.246666666666667</v>
      </c>
      <c r="AU90" s="127">
        <v>82.3333333333333</v>
      </c>
      <c r="AV90" s="127">
        <v>82.3333333333333</v>
      </c>
      <c r="AW90" s="127">
        <v>117.83660585003</v>
      </c>
      <c r="AX90" s="127">
        <v>105.20551903259445</v>
      </c>
      <c r="AY90" s="127">
        <v>105.64909428892101</v>
      </c>
      <c r="AZ90" s="127">
        <v>755247.42522683949</v>
      </c>
      <c r="BA90" s="127">
        <v>758431.75503039896</v>
      </c>
      <c r="BB90" s="127">
        <v>83.398112249999997</v>
      </c>
      <c r="BC90" s="127">
        <v>83.457239650123896</v>
      </c>
      <c r="BD90" s="127">
        <v>598696.81861535471</v>
      </c>
      <c r="BE90" s="127">
        <v>599121.28129623097</v>
      </c>
      <c r="BF90" s="127">
        <v>105.12701685417431</v>
      </c>
      <c r="BG90" s="127">
        <v>105.558307857567</v>
      </c>
      <c r="BH90" s="127">
        <v>702700.95644112234</v>
      </c>
      <c r="BI90" s="127">
        <v>705583.836688173</v>
      </c>
      <c r="BJ90" s="127">
        <v>83.335882306666662</v>
      </c>
      <c r="BK90" s="127">
        <v>83.410455313894701</v>
      </c>
      <c r="BL90" s="127">
        <v>557042.3850606411</v>
      </c>
      <c r="BM90" s="127">
        <v>557540.85372319701</v>
      </c>
      <c r="BN90" s="127">
        <v>102.88661632232284</v>
      </c>
      <c r="BO90" s="127">
        <v>103.408807099881</v>
      </c>
      <c r="BP90" s="127">
        <v>440107.95800776262</v>
      </c>
      <c r="BQ90" s="127">
        <v>442341.68213284301</v>
      </c>
      <c r="BR90" s="127">
        <v>81.559880660000005</v>
      </c>
      <c r="BS90" s="127">
        <v>81.703627505330104</v>
      </c>
      <c r="BT90" s="127">
        <v>348880.67870924243</v>
      </c>
      <c r="BU90" s="127">
        <v>349495.570449244</v>
      </c>
      <c r="BV90" s="127">
        <v>102.61574674159273</v>
      </c>
      <c r="BW90" s="127">
        <v>103.098254926281</v>
      </c>
      <c r="BX90" s="127">
        <v>1061771.1090546895</v>
      </c>
      <c r="BY90" s="127">
        <v>1066763.6493380901</v>
      </c>
      <c r="BZ90" s="127">
        <v>81.345157973333329</v>
      </c>
      <c r="CA90" s="127">
        <v>81.438693833665198</v>
      </c>
      <c r="CB90" s="127">
        <v>841683.08802616911</v>
      </c>
      <c r="CC90" s="127">
        <v>842650.90902209003</v>
      </c>
      <c r="CD90" s="127">
        <v>102.74664448960988</v>
      </c>
      <c r="CE90" s="127">
        <v>103.25315161024599</v>
      </c>
      <c r="CF90" s="127">
        <v>411146.63421377511</v>
      </c>
      <c r="CG90" s="127">
        <v>413173.45171960501</v>
      </c>
      <c r="CH90" s="127">
        <v>81.448922729999992</v>
      </c>
      <c r="CI90" s="127">
        <v>81.597499546378799</v>
      </c>
      <c r="CJ90" s="127">
        <v>325922.57009584107</v>
      </c>
      <c r="CK90" s="127">
        <v>326517.10881079</v>
      </c>
      <c r="CL90" s="162">
        <v>6640.4406209999997</v>
      </c>
      <c r="CM90" s="162">
        <v>6644.92181264791</v>
      </c>
      <c r="CN90" s="162">
        <v>169.33369740000001</v>
      </c>
      <c r="CO90" s="162">
        <v>172.92274606620899</v>
      </c>
      <c r="CP90" s="162">
        <v>42.628843000000003</v>
      </c>
      <c r="CQ90" s="162">
        <v>42.018307173182798</v>
      </c>
      <c r="CR90" s="162">
        <v>42.929713999999997</v>
      </c>
      <c r="CS90" s="162">
        <v>42.196729627536797</v>
      </c>
      <c r="CT90" s="162">
        <v>6364.6037619999997</v>
      </c>
      <c r="CU90" s="162">
        <v>6357.6905465619702</v>
      </c>
      <c r="CV90" s="162">
        <v>42.581685810000003</v>
      </c>
      <c r="CW90" s="162">
        <v>42.0066682564226</v>
      </c>
      <c r="CX90" s="162">
        <v>12505.69657</v>
      </c>
      <c r="CY90" s="162">
        <v>7116.2145579999997</v>
      </c>
      <c r="CZ90" s="162">
        <v>7122.4783797828204</v>
      </c>
      <c r="DA90" s="162">
        <v>6.6857727909999998</v>
      </c>
      <c r="DB90" s="162">
        <v>6.7675538581915804</v>
      </c>
      <c r="DC90" s="162">
        <v>2.0591472072550365</v>
      </c>
      <c r="DD90" s="162">
        <v>1.9837099030445899</v>
      </c>
    </row>
    <row r="91" spans="1:108">
      <c r="A91" t="s">
        <v>95</v>
      </c>
      <c r="B91" s="127">
        <v>21902223.559999999</v>
      </c>
      <c r="C91" s="127">
        <v>22385917.4484412</v>
      </c>
      <c r="D91" s="127">
        <v>21875158.66</v>
      </c>
      <c r="E91" s="127">
        <v>16136240.02</v>
      </c>
      <c r="F91" s="127">
        <v>16294842.480641199</v>
      </c>
      <c r="G91" s="127">
        <v>3975686.949</v>
      </c>
      <c r="H91" s="127">
        <v>4221746.5205420004</v>
      </c>
      <c r="I91" s="127">
        <v>3242443.324</v>
      </c>
      <c r="J91" s="127">
        <v>3447825.0623180899</v>
      </c>
      <c r="K91" s="127">
        <v>2953201.969</v>
      </c>
      <c r="L91" s="127">
        <v>3143557.6227445798</v>
      </c>
      <c r="M91" s="127">
        <v>14737101.109497694</v>
      </c>
      <c r="N91" s="127">
        <v>15803268.165190199</v>
      </c>
      <c r="O91" s="127">
        <v>2068873.0000000012</v>
      </c>
      <c r="P91" s="127">
        <v>2597996.1477329298</v>
      </c>
      <c r="Q91" s="127">
        <v>12649988.982782828</v>
      </c>
      <c r="R91" s="127">
        <v>13209851.325396599</v>
      </c>
      <c r="S91" s="127">
        <v>1053666.338</v>
      </c>
      <c r="T91" s="127">
        <v>1161262.3771622099</v>
      </c>
      <c r="U91" s="127">
        <v>11606672.0184425</v>
      </c>
      <c r="V91" s="127">
        <v>12057714.385451101</v>
      </c>
      <c r="W91" s="127">
        <v>4652214.6440035431</v>
      </c>
      <c r="X91" s="127">
        <v>4750910.27676237</v>
      </c>
      <c r="Y91" s="127">
        <v>3916925.7786296662</v>
      </c>
      <c r="Z91" s="127">
        <v>2282012.4112541238</v>
      </c>
      <c r="AA91" s="127">
        <v>3124.6033299999999</v>
      </c>
      <c r="AB91" s="127">
        <v>79.544107212871012</v>
      </c>
      <c r="AC91" s="127">
        <v>79.995378353766299</v>
      </c>
      <c r="AD91" s="127">
        <v>86.937354774610967</v>
      </c>
      <c r="AE91" s="127">
        <v>87.029766493901803</v>
      </c>
      <c r="AF91" s="127">
        <v>109.97760749999999</v>
      </c>
      <c r="AG91" s="127">
        <v>110.125504000527</v>
      </c>
      <c r="AH91" s="127">
        <v>74.007294549999997</v>
      </c>
      <c r="AI91" s="127">
        <v>74.090471594443002</v>
      </c>
      <c r="AJ91" s="127">
        <v>3</v>
      </c>
      <c r="AK91" s="127">
        <v>3</v>
      </c>
      <c r="AL91" s="127">
        <v>5.03</v>
      </c>
      <c r="AM91" s="127">
        <v>94.995940956666601</v>
      </c>
      <c r="AN91" s="127">
        <v>540.36374999999998</v>
      </c>
      <c r="AO91" s="127">
        <v>2.6911291541927498</v>
      </c>
      <c r="AP91" s="127">
        <v>58.03</v>
      </c>
      <c r="AQ91" s="127">
        <v>200.08559579999999</v>
      </c>
      <c r="AR91" s="127">
        <v>136.0191446</v>
      </c>
      <c r="AS91" s="127">
        <v>5.3553996875000101</v>
      </c>
      <c r="AT91" s="127">
        <v>5.2566666666666668</v>
      </c>
      <c r="AU91" s="127">
        <v>82.3333333333333</v>
      </c>
      <c r="AV91" s="127">
        <v>82.3333333333333</v>
      </c>
      <c r="AW91" s="127">
        <v>122.09294728205001</v>
      </c>
      <c r="AX91" s="127">
        <v>106.60952430210729</v>
      </c>
      <c r="AY91" s="127">
        <v>105.76142976126</v>
      </c>
      <c r="AZ91" s="127">
        <v>765326.47216805536</v>
      </c>
      <c r="BA91" s="127">
        <v>759238.18683781405</v>
      </c>
      <c r="BB91" s="127">
        <v>84.801594309999999</v>
      </c>
      <c r="BC91" s="127">
        <v>84.621265188593995</v>
      </c>
      <c r="BD91" s="127">
        <v>608772.10954984138</v>
      </c>
      <c r="BE91" s="127">
        <v>607477.56620387803</v>
      </c>
      <c r="BF91" s="127">
        <v>106.43507631151596</v>
      </c>
      <c r="BG91" s="127">
        <v>105.61162369057899</v>
      </c>
      <c r="BH91" s="127">
        <v>711444.42371776782</v>
      </c>
      <c r="BI91" s="127">
        <v>705940.21593431197</v>
      </c>
      <c r="BJ91" s="127">
        <v>84.662831213333334</v>
      </c>
      <c r="BK91" s="127">
        <v>84.457241084072905</v>
      </c>
      <c r="BL91" s="127">
        <v>565912.11516205361</v>
      </c>
      <c r="BM91" s="127">
        <v>564537.88820514595</v>
      </c>
      <c r="BN91" s="127">
        <v>104.83040889944633</v>
      </c>
      <c r="BO91" s="127">
        <v>103.982198927195</v>
      </c>
      <c r="BP91" s="127">
        <v>448422.72831013531</v>
      </c>
      <c r="BQ91" s="127">
        <v>444794.42394871399</v>
      </c>
      <c r="BR91" s="127">
        <v>83.386412846666659</v>
      </c>
      <c r="BS91" s="127">
        <v>83.170526369216205</v>
      </c>
      <c r="BT91" s="127">
        <v>356693.85577389534</v>
      </c>
      <c r="BU91" s="127">
        <v>355770.37942539202</v>
      </c>
      <c r="BV91" s="127">
        <v>104.80131829699847</v>
      </c>
      <c r="BW91" s="127">
        <v>103.83007787291</v>
      </c>
      <c r="BX91" s="127">
        <v>1084385.3452512575</v>
      </c>
      <c r="BY91" s="127">
        <v>1074335.8640054101</v>
      </c>
      <c r="BZ91" s="127">
        <v>83.363272986666672</v>
      </c>
      <c r="CA91" s="127">
        <v>83.038950503983997</v>
      </c>
      <c r="CB91" s="127">
        <v>862564.64162732172</v>
      </c>
      <c r="CC91" s="127">
        <v>859208.85800609598</v>
      </c>
      <c r="CD91" s="127">
        <v>104.69114680044899</v>
      </c>
      <c r="CE91" s="127">
        <v>103.865268852472</v>
      </c>
      <c r="CF91" s="127">
        <v>418927.67255613435</v>
      </c>
      <c r="CG91" s="127">
        <v>415622.87423227401</v>
      </c>
      <c r="CH91" s="127">
        <v>83.275638053333324</v>
      </c>
      <c r="CI91" s="127">
        <v>83.065696157227094</v>
      </c>
      <c r="CJ91" s="127">
        <v>333232.27700243669</v>
      </c>
      <c r="CK91" s="127">
        <v>332392.18237539398</v>
      </c>
      <c r="CL91" s="162">
        <v>6719.1459770000001</v>
      </c>
      <c r="CM91" s="162">
        <v>6716.5604510316298</v>
      </c>
      <c r="CN91" s="162">
        <v>176.78203110000001</v>
      </c>
      <c r="CO91" s="162">
        <v>176.36312414646099</v>
      </c>
      <c r="CP91" s="162">
        <v>41.039513999999997</v>
      </c>
      <c r="CQ91" s="162">
        <v>41.735737585323697</v>
      </c>
      <c r="CR91" s="162">
        <v>41.719347999999997</v>
      </c>
      <c r="CS91" s="162">
        <v>42.756773213132497</v>
      </c>
      <c r="CT91" s="162">
        <v>6440.5024329999997</v>
      </c>
      <c r="CU91" s="162">
        <v>6441.7957502116897</v>
      </c>
      <c r="CV91" s="162">
        <v>41.030911379999999</v>
      </c>
      <c r="CW91" s="162">
        <v>41.672352330586499</v>
      </c>
      <c r="CX91" s="162">
        <v>12558.978569999999</v>
      </c>
      <c r="CY91" s="162">
        <v>7229.5678440000002</v>
      </c>
      <c r="CZ91" s="162">
        <v>7222.1656017846899</v>
      </c>
      <c r="DA91" s="162">
        <v>7.0601988540000002</v>
      </c>
      <c r="DB91" s="162">
        <v>7.0090739305599996</v>
      </c>
      <c r="DC91" s="162">
        <v>1.9434080021339659</v>
      </c>
      <c r="DD91" s="162">
        <v>1.7330316861695501</v>
      </c>
    </row>
    <row r="92" spans="1:108">
      <c r="A92" t="s">
        <v>96</v>
      </c>
      <c r="B92" s="127">
        <v>22609852.239999998</v>
      </c>
      <c r="C92" s="127">
        <v>22617631.253060199</v>
      </c>
      <c r="D92" s="127">
        <v>22535804.120000001</v>
      </c>
      <c r="E92" s="127">
        <v>16486974.84</v>
      </c>
      <c r="F92" s="127">
        <v>16509089.5247327</v>
      </c>
      <c r="G92" s="127">
        <v>4195199.3360000001</v>
      </c>
      <c r="H92" s="127">
        <v>4145887.4331010198</v>
      </c>
      <c r="I92" s="127">
        <v>3467522.4249999998</v>
      </c>
      <c r="J92" s="127">
        <v>3434257.6814320302</v>
      </c>
      <c r="K92" s="127">
        <v>3170659.2379999999</v>
      </c>
      <c r="L92" s="127">
        <v>3130097.6420972398</v>
      </c>
      <c r="M92" s="127">
        <v>16019793.779204154</v>
      </c>
      <c r="N92" s="127">
        <v>16067612.520880301</v>
      </c>
      <c r="O92" s="127">
        <v>2725682.5540000019</v>
      </c>
      <c r="P92" s="127">
        <v>2624017.5353387902</v>
      </c>
      <c r="Q92" s="127">
        <v>13306879.293008912</v>
      </c>
      <c r="R92" s="127">
        <v>13444358.886851599</v>
      </c>
      <c r="S92" s="127">
        <v>1183086.0199999998</v>
      </c>
      <c r="T92" s="127">
        <v>1178579.9239624001</v>
      </c>
      <c r="U92" s="127">
        <v>12126037.4392842</v>
      </c>
      <c r="V92" s="127">
        <v>12274159.710607899</v>
      </c>
      <c r="W92" s="127">
        <v>4726439.9151199479</v>
      </c>
      <c r="X92" s="127">
        <v>4815965.9295648597</v>
      </c>
      <c r="Y92" s="127">
        <v>4192029.3166221483</v>
      </c>
      <c r="Z92" s="127">
        <v>2386714.6739464249</v>
      </c>
      <c r="AA92" s="127">
        <v>2686.6427549999999</v>
      </c>
      <c r="AB92" s="127">
        <v>80.766820523220517</v>
      </c>
      <c r="AC92" s="127">
        <v>81.002085261783407</v>
      </c>
      <c r="AD92" s="127">
        <v>87.345136417107327</v>
      </c>
      <c r="AE92" s="127">
        <v>87.353706726428896</v>
      </c>
      <c r="AF92" s="127">
        <v>110.79390663333334</v>
      </c>
      <c r="AG92" s="127">
        <v>110.758537222188</v>
      </c>
      <c r="AH92" s="127">
        <v>74.252880973333333</v>
      </c>
      <c r="AI92" s="127">
        <v>74.329598682793105</v>
      </c>
      <c r="AJ92" s="127">
        <v>3</v>
      </c>
      <c r="AK92" s="127">
        <v>3</v>
      </c>
      <c r="AL92" s="127">
        <v>5</v>
      </c>
      <c r="AM92" s="127">
        <v>94.876382969999995</v>
      </c>
      <c r="AN92" s="127">
        <v>526.926774193548</v>
      </c>
      <c r="AO92" s="127">
        <v>3.4661646859596602</v>
      </c>
      <c r="AP92" s="127">
        <v>64.959999999999994</v>
      </c>
      <c r="AQ92" s="127">
        <v>208.073337333333</v>
      </c>
      <c r="AR92" s="127">
        <v>137.32532639999999</v>
      </c>
      <c r="AS92" s="127">
        <v>5.3579954098360698</v>
      </c>
      <c r="AT92" s="127">
        <v>5.25</v>
      </c>
      <c r="AU92" s="127">
        <v>80.6666666666667</v>
      </c>
      <c r="AV92" s="127">
        <v>80.6666666666667</v>
      </c>
      <c r="AW92" s="127">
        <v>125.02565517168</v>
      </c>
      <c r="AX92" s="127">
        <v>106.11332672434047</v>
      </c>
      <c r="AY92" s="127">
        <v>105.86274442094199</v>
      </c>
      <c r="AZ92" s="127">
        <v>761764.37821653858</v>
      </c>
      <c r="BA92" s="127">
        <v>759965.50263541401</v>
      </c>
      <c r="BB92" s="127">
        <v>85.704360146666659</v>
      </c>
      <c r="BC92" s="127">
        <v>85.779526355273703</v>
      </c>
      <c r="BD92" s="127">
        <v>615252.86816397845</v>
      </c>
      <c r="BE92" s="127">
        <v>615792.46994553402</v>
      </c>
      <c r="BF92" s="127">
        <v>106.00607588448796</v>
      </c>
      <c r="BG92" s="127">
        <v>105.760096164015</v>
      </c>
      <c r="BH92" s="127">
        <v>708576.85437729687</v>
      </c>
      <c r="BI92" s="127">
        <v>706932.65111052897</v>
      </c>
      <c r="BJ92" s="127">
        <v>85.617737053333343</v>
      </c>
      <c r="BK92" s="127">
        <v>85.699195090963201</v>
      </c>
      <c r="BL92" s="127">
        <v>572294.99624399294</v>
      </c>
      <c r="BM92" s="127">
        <v>572839.48654401302</v>
      </c>
      <c r="BN92" s="127">
        <v>104.94597917094475</v>
      </c>
      <c r="BO92" s="127">
        <v>104.720379448494</v>
      </c>
      <c r="BP92" s="127">
        <v>448917.09189223847</v>
      </c>
      <c r="BQ92" s="127">
        <v>447952.066150809</v>
      </c>
      <c r="BR92" s="127">
        <v>84.76153064333333</v>
      </c>
      <c r="BS92" s="127">
        <v>84.805438758749304</v>
      </c>
      <c r="BT92" s="127">
        <v>362576.06190666516</v>
      </c>
      <c r="BU92" s="127">
        <v>362763.88333348301</v>
      </c>
      <c r="BV92" s="127">
        <v>103.96371365044936</v>
      </c>
      <c r="BW92" s="127">
        <v>103.749414063591</v>
      </c>
      <c r="BX92" s="127">
        <v>1075718.6011817008</v>
      </c>
      <c r="BY92" s="127">
        <v>1073501.23087751</v>
      </c>
      <c r="BZ92" s="127">
        <v>83.968186013333337</v>
      </c>
      <c r="CA92" s="127">
        <v>84.064456915043195</v>
      </c>
      <c r="CB92" s="127">
        <v>868823.71195132262</v>
      </c>
      <c r="CC92" s="127">
        <v>869819.832578748</v>
      </c>
      <c r="CD92" s="127">
        <v>104.84226432105466</v>
      </c>
      <c r="CE92" s="127">
        <v>104.610394404574</v>
      </c>
      <c r="CF92" s="127">
        <v>419532.37804580148</v>
      </c>
      <c r="CG92" s="127">
        <v>418604.53717996401</v>
      </c>
      <c r="CH92" s="127">
        <v>84.677763456666668</v>
      </c>
      <c r="CI92" s="127">
        <v>84.715107726553299</v>
      </c>
      <c r="CJ92" s="127">
        <v>338842.96281305148</v>
      </c>
      <c r="CK92" s="127">
        <v>338992.398066569</v>
      </c>
      <c r="CL92" s="162">
        <v>6766.8936739999999</v>
      </c>
      <c r="CM92" s="162">
        <v>6769.3142974662296</v>
      </c>
      <c r="CN92" s="162">
        <v>178.91422539999999</v>
      </c>
      <c r="CO92" s="162">
        <v>177.431775285453</v>
      </c>
      <c r="CP92" s="162">
        <v>42.086480999999999</v>
      </c>
      <c r="CQ92" s="162">
        <v>41.581986084127202</v>
      </c>
      <c r="CR92" s="162">
        <v>41.792411999999999</v>
      </c>
      <c r="CS92" s="162">
        <v>41.474552004769201</v>
      </c>
      <c r="CT92" s="162">
        <v>6483.1580219999996</v>
      </c>
      <c r="CU92" s="162">
        <v>6487.5251654027497</v>
      </c>
      <c r="CV92" s="162">
        <v>42.023107359999997</v>
      </c>
      <c r="CW92" s="162">
        <v>41.537603858083401</v>
      </c>
      <c r="CX92" s="162">
        <v>12612.389569999999</v>
      </c>
      <c r="CY92" s="162">
        <v>7228.4180690000003</v>
      </c>
      <c r="CZ92" s="162">
        <v>7227.2645032457704</v>
      </c>
      <c r="DA92" s="162">
        <v>6.3848602940000001</v>
      </c>
      <c r="DB92" s="162">
        <v>6.3243655759658202</v>
      </c>
      <c r="DC92" s="162">
        <v>1.4927194161990021</v>
      </c>
      <c r="DD92" s="162">
        <v>1.59173616005945</v>
      </c>
    </row>
    <row r="93" spans="1:108">
      <c r="A93" t="s">
        <v>97</v>
      </c>
      <c r="B93" s="127">
        <v>22272590.530000001</v>
      </c>
      <c r="C93" s="127">
        <v>22624755.742225099</v>
      </c>
      <c r="D93" s="127">
        <v>21991406.219999999</v>
      </c>
      <c r="E93" s="127">
        <v>16309288.029999999</v>
      </c>
      <c r="F93" s="127">
        <v>16606871.165401399</v>
      </c>
      <c r="G93" s="127">
        <v>4017966.4040000001</v>
      </c>
      <c r="H93" s="127">
        <v>4069105.1094507398</v>
      </c>
      <c r="I93" s="127">
        <v>3368647.861</v>
      </c>
      <c r="J93" s="127">
        <v>3405874.0268592001</v>
      </c>
      <c r="K93" s="127">
        <v>3068557.2429999998</v>
      </c>
      <c r="L93" s="127">
        <v>3108546.9880464198</v>
      </c>
      <c r="M93" s="127">
        <v>16328568.180610001</v>
      </c>
      <c r="N93" s="127">
        <v>16262503.885998899</v>
      </c>
      <c r="O93" s="127">
        <v>2721920.3310000012</v>
      </c>
      <c r="P93" s="127">
        <v>2648007.23689833</v>
      </c>
      <c r="Q93" s="127">
        <v>13615812.873122282</v>
      </c>
      <c r="R93" s="127">
        <v>13642154.7620568</v>
      </c>
      <c r="S93" s="127">
        <v>1171629.3219999999</v>
      </c>
      <c r="T93" s="127">
        <v>1203037.56840957</v>
      </c>
      <c r="U93" s="127">
        <v>12450982.8765122</v>
      </c>
      <c r="V93" s="127">
        <v>12432301.985528899</v>
      </c>
      <c r="W93" s="127">
        <v>4804888.0149480542</v>
      </c>
      <c r="X93" s="127">
        <v>4871924.2645815797</v>
      </c>
      <c r="Y93" s="127">
        <v>2494205.7850922025</v>
      </c>
      <c r="Z93" s="127">
        <v>1336099.6215355606</v>
      </c>
      <c r="AA93" s="127">
        <v>1165.4433429999999</v>
      </c>
      <c r="AB93" s="127">
        <v>83.264426823497672</v>
      </c>
      <c r="AC93" s="127">
        <v>82.7952990305523</v>
      </c>
      <c r="AD93" s="127">
        <v>88.307565483184035</v>
      </c>
      <c r="AE93" s="127">
        <v>88.224833169046704</v>
      </c>
      <c r="AF93" s="127">
        <v>111.04873213333333</v>
      </c>
      <c r="AG93" s="127">
        <v>111.058609336077</v>
      </c>
      <c r="AH93" s="127">
        <v>75.397536759999994</v>
      </c>
      <c r="AI93" s="127">
        <v>75.260251060639803</v>
      </c>
      <c r="AJ93" s="127">
        <v>3</v>
      </c>
      <c r="AK93" s="127">
        <v>3</v>
      </c>
      <c r="AL93" s="127">
        <v>5.3966666666666701</v>
      </c>
      <c r="AM93" s="127">
        <v>93.339966476666703</v>
      </c>
      <c r="AN93" s="127">
        <v>520.13355932203399</v>
      </c>
      <c r="AO93" s="127">
        <v>3.4981992198131202</v>
      </c>
      <c r="AP93" s="127">
        <v>75.476666666666702</v>
      </c>
      <c r="AQ93" s="127">
        <v>213.90765973333299</v>
      </c>
      <c r="AR93" s="127">
        <v>138.92341819999999</v>
      </c>
      <c r="AS93" s="127">
        <v>5.44391765625</v>
      </c>
      <c r="AT93" s="127">
        <v>5.0733333333333333</v>
      </c>
      <c r="AU93" s="127">
        <v>106.333333333333</v>
      </c>
      <c r="AV93" s="127">
        <v>106.333333333333</v>
      </c>
      <c r="AW93" s="127">
        <v>120.09101656816</v>
      </c>
      <c r="AX93" s="127">
        <v>104.74892310840534</v>
      </c>
      <c r="AY93" s="127">
        <v>105.389839201702</v>
      </c>
      <c r="AZ93" s="127">
        <v>751969.62289019546</v>
      </c>
      <c r="BA93" s="127">
        <v>756570.61943620106</v>
      </c>
      <c r="BB93" s="127">
        <v>87.218590430000006</v>
      </c>
      <c r="BC93" s="127">
        <v>87.276887859275504</v>
      </c>
      <c r="BD93" s="127">
        <v>626123.19638633821</v>
      </c>
      <c r="BE93" s="127">
        <v>626541.70088822499</v>
      </c>
      <c r="BF93" s="127">
        <v>104.767111443942</v>
      </c>
      <c r="BG93" s="127">
        <v>105.37610261320199</v>
      </c>
      <c r="BH93" s="127">
        <v>700295.23920908698</v>
      </c>
      <c r="BI93" s="127">
        <v>704365.92141817603</v>
      </c>
      <c r="BJ93" s="127">
        <v>87.233734843333337</v>
      </c>
      <c r="BK93" s="127">
        <v>87.302579240103796</v>
      </c>
      <c r="BL93" s="127">
        <v>583096.81699968816</v>
      </c>
      <c r="BM93" s="127">
        <v>583556.99388893298</v>
      </c>
      <c r="BN93" s="127">
        <v>104.47426737358822</v>
      </c>
      <c r="BO93" s="127">
        <v>104.995852821342</v>
      </c>
      <c r="BP93" s="127">
        <v>446899.29673749866</v>
      </c>
      <c r="BQ93" s="127">
        <v>449130.43149820098</v>
      </c>
      <c r="BR93" s="127">
        <v>86.989899906666665</v>
      </c>
      <c r="BS93" s="127">
        <v>87.023167252043606</v>
      </c>
      <c r="BT93" s="127">
        <v>372108.13790672028</v>
      </c>
      <c r="BU93" s="127">
        <v>372250.44235766202</v>
      </c>
      <c r="BV93" s="127">
        <v>102.980858690627</v>
      </c>
      <c r="BW93" s="127">
        <v>103.677381757502</v>
      </c>
      <c r="BX93" s="127">
        <v>1065548.9436596602</v>
      </c>
      <c r="BY93" s="127">
        <v>1072755.9084030001</v>
      </c>
      <c r="BZ93" s="127">
        <v>85.746421726666668</v>
      </c>
      <c r="CA93" s="127">
        <v>85.893038024502502</v>
      </c>
      <c r="CB93" s="127">
        <v>887223.22046205017</v>
      </c>
      <c r="CC93" s="127">
        <v>888740.26783590403</v>
      </c>
      <c r="CD93" s="127">
        <v>104.38811411134088</v>
      </c>
      <c r="CE93" s="127">
        <v>104.910977474975</v>
      </c>
      <c r="CF93" s="127">
        <v>417715.06974265614</v>
      </c>
      <c r="CG93" s="127">
        <v>419807.33770275099</v>
      </c>
      <c r="CH93" s="127">
        <v>86.918164886666673</v>
      </c>
      <c r="CI93" s="127">
        <v>86.9475698497168</v>
      </c>
      <c r="CJ93" s="127">
        <v>347808.05857659614</v>
      </c>
      <c r="CK93" s="127">
        <v>347925.72423522198</v>
      </c>
      <c r="CL93" s="162">
        <v>6757.7833090000004</v>
      </c>
      <c r="CM93" s="162">
        <v>6753.3960582465397</v>
      </c>
      <c r="CN93" s="162">
        <v>182.3620234</v>
      </c>
      <c r="CO93" s="162">
        <v>181.05179444687599</v>
      </c>
      <c r="CP93" s="162">
        <v>40.324871999999999</v>
      </c>
      <c r="CQ93" s="162">
        <v>40.7645776808628</v>
      </c>
      <c r="CR93" s="162">
        <v>40.390321999999998</v>
      </c>
      <c r="CS93" s="162">
        <v>40.363578253774499</v>
      </c>
      <c r="CT93" s="162">
        <v>6460.6331689999997</v>
      </c>
      <c r="CU93" s="162">
        <v>6463.2105946711499</v>
      </c>
      <c r="CV93" s="162">
        <v>40.302253810000003</v>
      </c>
      <c r="CW93" s="162">
        <v>40.745687867151197</v>
      </c>
      <c r="CX93" s="162">
        <v>12665.74057</v>
      </c>
      <c r="CY93" s="162">
        <v>7288.845883</v>
      </c>
      <c r="CZ93" s="162">
        <v>7292.1035895257501</v>
      </c>
      <c r="DA93" s="162">
        <v>7.2859624429999998</v>
      </c>
      <c r="DB93" s="162">
        <v>7.3208462481547603</v>
      </c>
      <c r="DC93" s="162">
        <v>1.4231791287462092</v>
      </c>
      <c r="DD93" s="162">
        <v>1.5626528789783201</v>
      </c>
    </row>
    <row r="94" spans="1:108">
      <c r="A94" t="s">
        <v>98</v>
      </c>
      <c r="B94" s="127">
        <v>24071855.260000002</v>
      </c>
      <c r="C94" s="127">
        <v>23191040.877467901</v>
      </c>
      <c r="D94" s="127">
        <v>24026402.039999999</v>
      </c>
      <c r="E94" s="127">
        <v>17630404.73</v>
      </c>
      <c r="F94" s="127">
        <v>17122602.578246001</v>
      </c>
      <c r="G94" s="127">
        <v>4300239.6869999999</v>
      </c>
      <c r="H94" s="127">
        <v>4052671.4391085501</v>
      </c>
      <c r="I94" s="127">
        <v>3593774.1430000002</v>
      </c>
      <c r="J94" s="127">
        <v>3384586.8513432099</v>
      </c>
      <c r="K94" s="127">
        <v>3280629.6549999998</v>
      </c>
      <c r="L94" s="127">
        <v>3090492.3383480702</v>
      </c>
      <c r="M94" s="127">
        <v>17687776.77424489</v>
      </c>
      <c r="N94" s="127">
        <v>16574116.865373399</v>
      </c>
      <c r="O94" s="127">
        <v>3003330.708000002</v>
      </c>
      <c r="P94" s="127">
        <v>2636051.8924866002</v>
      </c>
      <c r="Q94" s="127">
        <v>14698123.051998748</v>
      </c>
      <c r="R94" s="127">
        <v>13932760.5027782</v>
      </c>
      <c r="S94" s="127">
        <v>1440808.4270000001</v>
      </c>
      <c r="T94" s="127">
        <v>1289126.2845056499</v>
      </c>
      <c r="U94" s="127">
        <v>13244287.4316479</v>
      </c>
      <c r="V94" s="127">
        <v>12635645.900723999</v>
      </c>
      <c r="W94" s="127">
        <v>5478098.0511605246</v>
      </c>
      <c r="X94" s="127">
        <v>5195905.3456578199</v>
      </c>
      <c r="Y94" s="127">
        <v>2077019.956416965</v>
      </c>
      <c r="Z94" s="127">
        <v>760812.54061217001</v>
      </c>
      <c r="AA94" s="127">
        <v>102.0834108</v>
      </c>
      <c r="AB94" s="127">
        <v>85.008326640978908</v>
      </c>
      <c r="AC94" s="127">
        <v>84.779848117302393</v>
      </c>
      <c r="AD94" s="127">
        <v>89.170435254455072</v>
      </c>
      <c r="AE94" s="127">
        <v>89.192292659122202</v>
      </c>
      <c r="AF94" s="127">
        <v>110.97183583333333</v>
      </c>
      <c r="AG94" s="127">
        <v>110.864835622331</v>
      </c>
      <c r="AH94" s="127">
        <v>76.52699015333333</v>
      </c>
      <c r="AI94" s="127">
        <v>76.529281267846898</v>
      </c>
      <c r="AJ94" s="127">
        <v>3</v>
      </c>
      <c r="AK94" s="127">
        <v>3</v>
      </c>
      <c r="AL94" s="127">
        <v>5.7933333333333303</v>
      </c>
      <c r="AM94" s="127">
        <v>92.178127943333294</v>
      </c>
      <c r="AN94" s="127">
        <v>502.644838709677</v>
      </c>
      <c r="AO94" s="127">
        <v>3.2602739726027399</v>
      </c>
      <c r="AP94" s="127">
        <v>90.673333333333304</v>
      </c>
      <c r="AQ94" s="127">
        <v>223.12169560000001</v>
      </c>
      <c r="AR94" s="127">
        <v>140.97898670000001</v>
      </c>
      <c r="AS94" s="127">
        <v>5.0335068749999996</v>
      </c>
      <c r="AT94" s="127">
        <v>4.496666666666667</v>
      </c>
      <c r="AU94" s="127">
        <v>134.666666666667</v>
      </c>
      <c r="AV94" s="127">
        <v>134.666666666667</v>
      </c>
      <c r="AW94" s="127">
        <v>115.50313793142</v>
      </c>
      <c r="AX94" s="127">
        <v>104.31500454206035</v>
      </c>
      <c r="AY94" s="127">
        <v>104.720971924263</v>
      </c>
      <c r="AZ94" s="127">
        <v>748854.61634867894</v>
      </c>
      <c r="BA94" s="127">
        <v>751768.96744744305</v>
      </c>
      <c r="BB94" s="127">
        <v>88.676439796666656</v>
      </c>
      <c r="BC94" s="127">
        <v>88.705979045202895</v>
      </c>
      <c r="BD94" s="127">
        <v>636588.77833173447</v>
      </c>
      <c r="BE94" s="127">
        <v>636800.83414005698</v>
      </c>
      <c r="BF94" s="127">
        <v>104.19989172837103</v>
      </c>
      <c r="BG94" s="127">
        <v>104.602334706466</v>
      </c>
      <c r="BH94" s="127">
        <v>696503.77010274981</v>
      </c>
      <c r="BI94" s="127">
        <v>699193.82137576398</v>
      </c>
      <c r="BJ94" s="127">
        <v>88.578584320000004</v>
      </c>
      <c r="BK94" s="127">
        <v>88.6065903160017</v>
      </c>
      <c r="BL94" s="127">
        <v>592086.19995567831</v>
      </c>
      <c r="BM94" s="127">
        <v>592273.40055133705</v>
      </c>
      <c r="BN94" s="127">
        <v>103.99163452150428</v>
      </c>
      <c r="BO94" s="127">
        <v>104.53645346577299</v>
      </c>
      <c r="BP94" s="127">
        <v>444834.78566122137</v>
      </c>
      <c r="BQ94" s="127">
        <v>447165.304065509</v>
      </c>
      <c r="BR94" s="127">
        <v>88.401548353333339</v>
      </c>
      <c r="BS94" s="127">
        <v>88.533995813854105</v>
      </c>
      <c r="BT94" s="127">
        <v>378146.60760758945</v>
      </c>
      <c r="BU94" s="127">
        <v>378713.16508145799</v>
      </c>
      <c r="BV94" s="127">
        <v>103.09812364241762</v>
      </c>
      <c r="BW94" s="127">
        <v>103.655989315721</v>
      </c>
      <c r="BX94" s="127">
        <v>1066762.290946695</v>
      </c>
      <c r="BY94" s="127">
        <v>1072534.55957074</v>
      </c>
      <c r="BZ94" s="127">
        <v>87.641989706666664</v>
      </c>
      <c r="CA94" s="127">
        <v>87.777653426107804</v>
      </c>
      <c r="CB94" s="127">
        <v>906836.77277075627</v>
      </c>
      <c r="CC94" s="127">
        <v>908240.49317911605</v>
      </c>
      <c r="CD94" s="127">
        <v>103.88752884523672</v>
      </c>
      <c r="CE94" s="127">
        <v>104.396316665672</v>
      </c>
      <c r="CF94" s="127">
        <v>415711.94887853332</v>
      </c>
      <c r="CG94" s="127">
        <v>417747.89273882098</v>
      </c>
      <c r="CH94" s="127">
        <v>88.313049860000007</v>
      </c>
      <c r="CI94" s="127">
        <v>88.446248845584194</v>
      </c>
      <c r="CJ94" s="127">
        <v>353389.77138824289</v>
      </c>
      <c r="CK94" s="127">
        <v>353922.77482438699</v>
      </c>
      <c r="CL94" s="162">
        <v>6805.7426649999998</v>
      </c>
      <c r="CM94" s="162">
        <v>6806.4411664133204</v>
      </c>
      <c r="CN94" s="162">
        <v>175.68731539999999</v>
      </c>
      <c r="CO94" s="162">
        <v>178.79692368792701</v>
      </c>
      <c r="CP94" s="162">
        <v>42.205016000000001</v>
      </c>
      <c r="CQ94" s="162">
        <v>41.591912408926497</v>
      </c>
      <c r="CR94" s="162">
        <v>41.729882000000003</v>
      </c>
      <c r="CS94" s="162">
        <v>41.144234180120201</v>
      </c>
      <c r="CT94" s="162">
        <v>6521.6152339999999</v>
      </c>
      <c r="CU94" s="162">
        <v>6512.5389270427704</v>
      </c>
      <c r="CV94" s="162">
        <v>42.108601190000002</v>
      </c>
      <c r="CW94" s="162">
        <v>41.522493797684199</v>
      </c>
      <c r="CX94" s="162">
        <v>12719.004569999999</v>
      </c>
      <c r="CY94" s="162">
        <v>7385.3274650000003</v>
      </c>
      <c r="CZ94" s="162">
        <v>7390.1209706383497</v>
      </c>
      <c r="DA94" s="162">
        <v>7.847787426</v>
      </c>
      <c r="DB94" s="162">
        <v>7.9624285263129897</v>
      </c>
      <c r="DC94" s="162">
        <v>1.399170636956087</v>
      </c>
      <c r="DD94" s="162">
        <v>1.36680651451374</v>
      </c>
    </row>
    <row r="95" spans="1:108">
      <c r="A95" t="s">
        <v>99</v>
      </c>
      <c r="B95" s="127">
        <v>23071039.874391414</v>
      </c>
      <c r="C95" s="127">
        <v>23595719.526583899</v>
      </c>
      <c r="D95" s="127">
        <v>24097591.360375259</v>
      </c>
      <c r="E95" s="127">
        <v>17228377.280000001</v>
      </c>
      <c r="F95" s="127">
        <v>17410772.004641399</v>
      </c>
      <c r="G95" s="127">
        <v>3950947.449</v>
      </c>
      <c r="H95" s="127">
        <v>4215195.7242796198</v>
      </c>
      <c r="I95" s="127">
        <v>3282399.2213829248</v>
      </c>
      <c r="J95" s="127">
        <v>3498521.9790657</v>
      </c>
      <c r="K95" s="127">
        <v>2986145.3580575716</v>
      </c>
      <c r="L95" s="127">
        <v>3185942.3413700499</v>
      </c>
      <c r="M95" s="127">
        <v>15677459.517520094</v>
      </c>
      <c r="N95" s="127">
        <v>16832481.676419701</v>
      </c>
      <c r="O95" s="127">
        <v>2059896.0157554022</v>
      </c>
      <c r="P95" s="127">
        <v>2595250.5974178701</v>
      </c>
      <c r="Q95" s="127">
        <v>13617563.501765212</v>
      </c>
      <c r="R95" s="127">
        <v>14227301.9020014</v>
      </c>
      <c r="S95" s="127">
        <v>1213657.0599369444</v>
      </c>
      <c r="T95" s="127">
        <v>1335988.3325567599</v>
      </c>
      <c r="U95" s="127">
        <v>12403906.4418284</v>
      </c>
      <c r="V95" s="127">
        <v>12893488.301116301</v>
      </c>
      <c r="W95" s="127">
        <v>5519155.1944769863</v>
      </c>
      <c r="X95" s="127">
        <v>5639969.4872107599</v>
      </c>
      <c r="Y95" s="127">
        <v>2819366.7722283155</v>
      </c>
      <c r="Z95" s="127">
        <v>822115.78316930786</v>
      </c>
      <c r="AA95" s="127">
        <v>1307.1231130000001</v>
      </c>
      <c r="AB95" s="127">
        <v>85.917046440884278</v>
      </c>
      <c r="AC95" s="127">
        <v>86.346439088610794</v>
      </c>
      <c r="AD95" s="127">
        <v>90.203140472030512</v>
      </c>
      <c r="AE95" s="127">
        <v>90.227049005618994</v>
      </c>
      <c r="AF95" s="127">
        <v>111.3331331</v>
      </c>
      <c r="AG95" s="127">
        <v>111.399637556286</v>
      </c>
      <c r="AH95" s="127">
        <v>77.725531316666675</v>
      </c>
      <c r="AI95" s="127">
        <v>77.773915971671002</v>
      </c>
      <c r="AJ95" s="127">
        <v>3</v>
      </c>
      <c r="AK95" s="127">
        <v>3</v>
      </c>
      <c r="AL95" s="127">
        <v>6.2233333333333301</v>
      </c>
      <c r="AM95" s="127">
        <v>87.476784416666703</v>
      </c>
      <c r="AN95" s="127">
        <v>464.28761904761899</v>
      </c>
      <c r="AO95" s="127">
        <v>3.5362424022498402</v>
      </c>
      <c r="AP95" s="127">
        <v>97.9433333333333</v>
      </c>
      <c r="AQ95" s="127">
        <v>232.04940796666699</v>
      </c>
      <c r="AR95" s="127">
        <v>142.12138630000001</v>
      </c>
      <c r="AS95" s="127">
        <v>3.2886301612903202</v>
      </c>
      <c r="AT95" s="127">
        <v>3.1766666666666663</v>
      </c>
      <c r="AU95" s="127">
        <v>167.666666666667</v>
      </c>
      <c r="AV95" s="127">
        <v>167.666666666667</v>
      </c>
      <c r="AW95" s="127">
        <v>121.01698548933</v>
      </c>
      <c r="AX95" s="127">
        <v>105.24286751277204</v>
      </c>
      <c r="AY95" s="127">
        <v>104.475082492602</v>
      </c>
      <c r="AZ95" s="127">
        <v>755515.54180237325</v>
      </c>
      <c r="BA95" s="127">
        <v>750003.78096459201</v>
      </c>
      <c r="BB95" s="127">
        <v>90.421563356666667</v>
      </c>
      <c r="BC95" s="127">
        <v>90.236397988517993</v>
      </c>
      <c r="BD95" s="127">
        <v>649116.63891844347</v>
      </c>
      <c r="BE95" s="127">
        <v>647787.37721331604</v>
      </c>
      <c r="BF95" s="127">
        <v>105.20331038015647</v>
      </c>
      <c r="BG95" s="127">
        <v>104.48211126819299</v>
      </c>
      <c r="BH95" s="127">
        <v>703210.92557448323</v>
      </c>
      <c r="BI95" s="127">
        <v>698390.21135085297</v>
      </c>
      <c r="BJ95" s="127">
        <v>90.38757703666667</v>
      </c>
      <c r="BK95" s="127">
        <v>90.183432910392199</v>
      </c>
      <c r="BL95" s="127">
        <v>604178.05750320095</v>
      </c>
      <c r="BM95" s="127">
        <v>602813.49606944399</v>
      </c>
      <c r="BN95" s="127">
        <v>105.50967011229</v>
      </c>
      <c r="BO95" s="127">
        <v>104.68511477647699</v>
      </c>
      <c r="BP95" s="127">
        <v>451328.33718351839</v>
      </c>
      <c r="BQ95" s="127">
        <v>447801.21793299098</v>
      </c>
      <c r="BR95" s="127">
        <v>90.650792269999997</v>
      </c>
      <c r="BS95" s="127">
        <v>90.423915275750304</v>
      </c>
      <c r="BT95" s="127">
        <v>387767.97705883428</v>
      </c>
      <c r="BU95" s="127">
        <v>386797.487658003</v>
      </c>
      <c r="BV95" s="127">
        <v>105.25792195641172</v>
      </c>
      <c r="BW95" s="127">
        <v>104.148438048104</v>
      </c>
      <c r="BX95" s="127">
        <v>1089109.8499130469</v>
      </c>
      <c r="BY95" s="127">
        <v>1077629.9552859101</v>
      </c>
      <c r="BZ95" s="127">
        <v>90.434497690000001</v>
      </c>
      <c r="CA95" s="127">
        <v>89.994055071872793</v>
      </c>
      <c r="CB95" s="127">
        <v>935731.01554203767</v>
      </c>
      <c r="CC95" s="127">
        <v>931173.73011593905</v>
      </c>
      <c r="CD95" s="127">
        <v>105.39410478800752</v>
      </c>
      <c r="CE95" s="127">
        <v>104.621592817761</v>
      </c>
      <c r="CF95" s="127">
        <v>421740.59955743997</v>
      </c>
      <c r="CG95" s="127">
        <v>418649.34827478603</v>
      </c>
      <c r="CH95" s="127">
        <v>90.551501956666669</v>
      </c>
      <c r="CI95" s="127">
        <v>90.336552220775502</v>
      </c>
      <c r="CJ95" s="127">
        <v>362347.06678182952</v>
      </c>
      <c r="CK95" s="127">
        <v>361486.93299491401</v>
      </c>
      <c r="CL95" s="162">
        <v>6901.6230029999997</v>
      </c>
      <c r="CM95" s="162">
        <v>6903.4610406400698</v>
      </c>
      <c r="CN95" s="162">
        <v>176.3210066</v>
      </c>
      <c r="CO95" s="162">
        <v>175.72681783480601</v>
      </c>
      <c r="CP95" s="162">
        <v>40.032715000000003</v>
      </c>
      <c r="CQ95" s="162">
        <v>40.667113183396097</v>
      </c>
      <c r="CR95" s="162">
        <v>39.671322000000004</v>
      </c>
      <c r="CS95" s="162">
        <v>40.601268186193998</v>
      </c>
      <c r="CT95" s="162">
        <v>6617.304185</v>
      </c>
      <c r="CU95" s="162">
        <v>6618.3452089838402</v>
      </c>
      <c r="CV95" s="162">
        <v>40.004865600000002</v>
      </c>
      <c r="CW95" s="162">
        <v>40.593423987640001</v>
      </c>
      <c r="CX95" s="162">
        <v>12772.33057</v>
      </c>
      <c r="CY95" s="162">
        <v>7485.3122720000001</v>
      </c>
      <c r="CZ95" s="162">
        <v>7477.5008156873801</v>
      </c>
      <c r="DA95" s="162">
        <v>7.797794508</v>
      </c>
      <c r="DB95" s="162">
        <v>7.7146409772129001</v>
      </c>
      <c r="DC95" s="162">
        <v>1.7723598140711831</v>
      </c>
      <c r="DD95" s="162">
        <v>1.5820198453335199</v>
      </c>
    </row>
    <row r="96" spans="1:108">
      <c r="A96" t="s">
        <v>100</v>
      </c>
      <c r="B96" s="127">
        <v>23642849.942647237</v>
      </c>
      <c r="C96" s="127">
        <v>23662232.935211901</v>
      </c>
      <c r="D96" s="127">
        <v>23862305.395279422</v>
      </c>
      <c r="E96" s="127">
        <v>17543871.809999999</v>
      </c>
      <c r="F96" s="127">
        <v>17580399.139144801</v>
      </c>
      <c r="G96" s="127">
        <v>4112055.3280000002</v>
      </c>
      <c r="H96" s="127">
        <v>4058934.56209744</v>
      </c>
      <c r="I96" s="127">
        <v>3390091.1870170082</v>
      </c>
      <c r="J96" s="127">
        <v>3354171.1903684898</v>
      </c>
      <c r="K96" s="127">
        <v>3107986.794257395</v>
      </c>
      <c r="L96" s="127">
        <v>3065642.9058558899</v>
      </c>
      <c r="M96" s="127">
        <v>16970085.377530586</v>
      </c>
      <c r="N96" s="127">
        <v>17032212.260010298</v>
      </c>
      <c r="O96" s="127">
        <v>2724833.471732914</v>
      </c>
      <c r="P96" s="127">
        <v>2623640.4613829302</v>
      </c>
      <c r="Q96" s="127">
        <v>14245251.905797562</v>
      </c>
      <c r="R96" s="127">
        <v>14404409.1523373</v>
      </c>
      <c r="S96" s="127">
        <v>1369382.3959637275</v>
      </c>
      <c r="T96" s="127">
        <v>1372806.84399284</v>
      </c>
      <c r="U96" s="127">
        <v>12875869.509833699</v>
      </c>
      <c r="V96" s="127">
        <v>13039862.6076509</v>
      </c>
      <c r="W96" s="127">
        <v>5821071.2443367522</v>
      </c>
      <c r="X96" s="127">
        <v>5941414.5119052604</v>
      </c>
      <c r="Y96" s="127">
        <v>1330544.0934101276</v>
      </c>
      <c r="Z96" s="127">
        <v>103104.24126682077</v>
      </c>
      <c r="AA96" s="127">
        <v>-881.15920730000005</v>
      </c>
      <c r="AB96" s="127">
        <v>87.944120191982734</v>
      </c>
      <c r="AC96" s="127">
        <v>88.209227063851301</v>
      </c>
      <c r="AD96" s="127">
        <v>91.408787095387723</v>
      </c>
      <c r="AE96" s="127">
        <v>91.414398499034206</v>
      </c>
      <c r="AF96" s="127">
        <v>111.8580599</v>
      </c>
      <c r="AG96" s="127">
        <v>111.855569815956</v>
      </c>
      <c r="AH96" s="127">
        <v>79.089930773333336</v>
      </c>
      <c r="AI96" s="127">
        <v>79.1605105393419</v>
      </c>
      <c r="AJ96" s="127">
        <v>3</v>
      </c>
      <c r="AK96" s="127">
        <v>3</v>
      </c>
      <c r="AL96" s="127">
        <v>6.36</v>
      </c>
      <c r="AM96" s="127">
        <v>91.8312890866667</v>
      </c>
      <c r="AN96" s="127">
        <v>469.67301587301603</v>
      </c>
      <c r="AO96" s="127">
        <v>3.8296108137530598</v>
      </c>
      <c r="AP96" s="127">
        <v>123.973333333333</v>
      </c>
      <c r="AQ96" s="127">
        <v>245.84358879999999</v>
      </c>
      <c r="AR96" s="127">
        <v>143.0135702</v>
      </c>
      <c r="AS96" s="127">
        <v>2.7524326984126999</v>
      </c>
      <c r="AT96" s="127">
        <v>2.0866666666666664</v>
      </c>
      <c r="AU96" s="127">
        <v>165.666666666667</v>
      </c>
      <c r="AV96" s="127">
        <v>165.666666666667</v>
      </c>
      <c r="AW96" s="127">
        <v>109.33931481235</v>
      </c>
      <c r="AX96" s="127">
        <v>104.38012632674192</v>
      </c>
      <c r="AY96" s="127">
        <v>104.171819424029</v>
      </c>
      <c r="AZ96" s="127">
        <v>749322.11140653503</v>
      </c>
      <c r="BA96" s="127">
        <v>747826.72168291302</v>
      </c>
      <c r="BB96" s="127">
        <v>91.796183753333324</v>
      </c>
      <c r="BC96" s="127">
        <v>91.921595611712206</v>
      </c>
      <c r="BD96" s="127">
        <v>658984.73828046594</v>
      </c>
      <c r="BE96" s="127">
        <v>659885.04259917606</v>
      </c>
      <c r="BF96" s="127">
        <v>104.3213018066333</v>
      </c>
      <c r="BG96" s="127">
        <v>104.100716273812</v>
      </c>
      <c r="BH96" s="127">
        <v>697315.31199435354</v>
      </c>
      <c r="BI96" s="127">
        <v>695840.851196473</v>
      </c>
      <c r="BJ96" s="127">
        <v>91.744451046666654</v>
      </c>
      <c r="BK96" s="127">
        <v>91.882922903024095</v>
      </c>
      <c r="BL96" s="127">
        <v>613247.81609741366</v>
      </c>
      <c r="BM96" s="127">
        <v>614173.40410247305</v>
      </c>
      <c r="BN96" s="127">
        <v>104.7896965165553</v>
      </c>
      <c r="BO96" s="127">
        <v>104.59043924980701</v>
      </c>
      <c r="BP96" s="127">
        <v>448248.57695459196</v>
      </c>
      <c r="BQ96" s="127">
        <v>447396.23374380299</v>
      </c>
      <c r="BR96" s="127">
        <v>92.156376653333339</v>
      </c>
      <c r="BS96" s="127">
        <v>92.233215431985101</v>
      </c>
      <c r="BT96" s="127">
        <v>394208.2672757986</v>
      </c>
      <c r="BU96" s="127">
        <v>394536.95296134398</v>
      </c>
      <c r="BV96" s="127">
        <v>105.28071286768524</v>
      </c>
      <c r="BW96" s="127">
        <v>105.159388952561</v>
      </c>
      <c r="BX96" s="127">
        <v>1089345.6687995982</v>
      </c>
      <c r="BY96" s="127">
        <v>1088090.3231814799</v>
      </c>
      <c r="BZ96" s="127">
        <v>92.588196663333335</v>
      </c>
      <c r="CA96" s="127">
        <v>92.730538300214903</v>
      </c>
      <c r="CB96" s="127">
        <v>958015.46427527687</v>
      </c>
      <c r="CC96" s="127">
        <v>959488.28148247802</v>
      </c>
      <c r="CD96" s="127">
        <v>104.65750378658136</v>
      </c>
      <c r="CE96" s="127">
        <v>104.446676497434</v>
      </c>
      <c r="CF96" s="127">
        <v>418793.04809238465</v>
      </c>
      <c r="CG96" s="127">
        <v>417949.41051333799</v>
      </c>
      <c r="CH96" s="127">
        <v>92.040120919999993</v>
      </c>
      <c r="CI96" s="127">
        <v>92.109278111367701</v>
      </c>
      <c r="CJ96" s="127">
        <v>368303.86157003482</v>
      </c>
      <c r="CK96" s="127">
        <v>368580.598067143</v>
      </c>
      <c r="CL96" s="162">
        <v>6956.3097820000003</v>
      </c>
      <c r="CM96" s="162">
        <v>6960.2504135430199</v>
      </c>
      <c r="CN96" s="162">
        <v>189.31012269999999</v>
      </c>
      <c r="CO96" s="162">
        <v>187.836087031506</v>
      </c>
      <c r="CP96" s="162">
        <v>41.831851999999998</v>
      </c>
      <c r="CQ96" s="162">
        <v>41.320509146969201</v>
      </c>
      <c r="CR96" s="162">
        <v>40.769154999999998</v>
      </c>
      <c r="CS96" s="162">
        <v>40.409932500115801</v>
      </c>
      <c r="CT96" s="162">
        <v>6657.4719990000003</v>
      </c>
      <c r="CU96" s="162">
        <v>6663.1574947421204</v>
      </c>
      <c r="CV96" s="162">
        <v>41.759110870000001</v>
      </c>
      <c r="CW96" s="162">
        <v>41.262305857323703</v>
      </c>
      <c r="CX96" s="162">
        <v>12825.736569999999</v>
      </c>
      <c r="CY96" s="162">
        <v>7536.2574880000002</v>
      </c>
      <c r="CZ96" s="162">
        <v>7536.1736979071802</v>
      </c>
      <c r="DA96" s="162">
        <v>7.6954337969999997</v>
      </c>
      <c r="DB96" s="162">
        <v>7.6318502072372301</v>
      </c>
      <c r="DC96" s="162">
        <v>1.3667261258523495</v>
      </c>
      <c r="DD96" s="162">
        <v>1.43834699083322</v>
      </c>
    </row>
    <row r="97" spans="1:108">
      <c r="A97" t="s">
        <v>101</v>
      </c>
      <c r="B97" s="127">
        <v>23125624.947853293</v>
      </c>
      <c r="C97" s="127">
        <v>23466239.911085501</v>
      </c>
      <c r="D97" s="127">
        <v>22419864.923118256</v>
      </c>
      <c r="E97" s="127">
        <v>17241026.039999999</v>
      </c>
      <c r="F97" s="127">
        <v>17529629.549317598</v>
      </c>
      <c r="G97" s="127">
        <v>3898377.9709999999</v>
      </c>
      <c r="H97" s="127">
        <v>3941460.8170170002</v>
      </c>
      <c r="I97" s="127">
        <v>3161402.3763738731</v>
      </c>
      <c r="J97" s="127">
        <v>3193855.0086382101</v>
      </c>
      <c r="K97" s="127">
        <v>2867897.9600910489</v>
      </c>
      <c r="L97" s="127">
        <v>2903234.21883024</v>
      </c>
      <c r="M97" s="127">
        <v>17058510.893648271</v>
      </c>
      <c r="N97" s="127">
        <v>16969052.907607801</v>
      </c>
      <c r="O97" s="127">
        <v>2766354.2839561095</v>
      </c>
      <c r="P97" s="127">
        <v>2696822.09242845</v>
      </c>
      <c r="Q97" s="127">
        <v>14292156.609692013</v>
      </c>
      <c r="R97" s="127">
        <v>14300755.923574099</v>
      </c>
      <c r="S97" s="127">
        <v>1285679.7485601378</v>
      </c>
      <c r="T97" s="127">
        <v>1322449.12733234</v>
      </c>
      <c r="U97" s="127">
        <v>13006476.861131901</v>
      </c>
      <c r="V97" s="127">
        <v>12963842.017619399</v>
      </c>
      <c r="W97" s="127">
        <v>5939182.303829575</v>
      </c>
      <c r="X97" s="127">
        <v>6021794.6202265602</v>
      </c>
      <c r="Y97" s="127">
        <v>-751954.33377309656</v>
      </c>
      <c r="Z97" s="127">
        <v>-549650.59219184227</v>
      </c>
      <c r="AA97" s="127">
        <v>-3350.076509</v>
      </c>
      <c r="AB97" s="127">
        <v>91.038893936321287</v>
      </c>
      <c r="AC97" s="127">
        <v>90.588677060111294</v>
      </c>
      <c r="AD97" s="127">
        <v>93.292635754281363</v>
      </c>
      <c r="AE97" s="127">
        <v>93.252897577624907</v>
      </c>
      <c r="AF97" s="127">
        <v>113.0546087</v>
      </c>
      <c r="AG97" s="127">
        <v>113.177731547343</v>
      </c>
      <c r="AH97" s="127">
        <v>81.094637006666673</v>
      </c>
      <c r="AI97" s="127">
        <v>80.950865235192595</v>
      </c>
      <c r="AJ97" s="127">
        <v>3</v>
      </c>
      <c r="AK97" s="127">
        <v>3</v>
      </c>
      <c r="AL97" s="127">
        <v>7.5733333333333297</v>
      </c>
      <c r="AM97" s="127">
        <v>98.766081549999996</v>
      </c>
      <c r="AN97" s="127">
        <v>515.91532258064501</v>
      </c>
      <c r="AO97" s="127">
        <v>3.4835646678157799</v>
      </c>
      <c r="AP97" s="127">
        <v>117.98666666666701</v>
      </c>
      <c r="AQ97" s="127">
        <v>249.288563433333</v>
      </c>
      <c r="AR97" s="127">
        <v>143.23841630000001</v>
      </c>
      <c r="AS97" s="127">
        <v>2.9080884615384601</v>
      </c>
      <c r="AT97" s="127">
        <v>1.9400000000000002</v>
      </c>
      <c r="AU97" s="127">
        <v>181</v>
      </c>
      <c r="AV97" s="127">
        <v>181</v>
      </c>
      <c r="AW97" s="127">
        <v>92.697274886284006</v>
      </c>
      <c r="AX97" s="127">
        <v>102.86079484024387</v>
      </c>
      <c r="AY97" s="127">
        <v>103.418103056246</v>
      </c>
      <c r="AZ97" s="127">
        <v>738415.16276168113</v>
      </c>
      <c r="BA97" s="127">
        <v>742415.95663030003</v>
      </c>
      <c r="BB97" s="127">
        <v>93.643329916666659</v>
      </c>
      <c r="BC97" s="127">
        <v>93.684225707193704</v>
      </c>
      <c r="BD97" s="127">
        <v>672244.99683632108</v>
      </c>
      <c r="BE97" s="127">
        <v>672538.57877709705</v>
      </c>
      <c r="BF97" s="127">
        <v>102.76842656441059</v>
      </c>
      <c r="BG97" s="127">
        <v>103.28973370330201</v>
      </c>
      <c r="BH97" s="127">
        <v>686935.42154756864</v>
      </c>
      <c r="BI97" s="127">
        <v>690419.99703004095</v>
      </c>
      <c r="BJ97" s="127">
        <v>93.559238859999994</v>
      </c>
      <c r="BK97" s="127">
        <v>93.619285463275702</v>
      </c>
      <c r="BL97" s="127">
        <v>625378.4098337125</v>
      </c>
      <c r="BM97" s="127">
        <v>625779.77959495701</v>
      </c>
      <c r="BN97" s="127">
        <v>103.35131213897742</v>
      </c>
      <c r="BO97" s="127">
        <v>103.826179811632</v>
      </c>
      <c r="BP97" s="127">
        <v>442095.74159199366</v>
      </c>
      <c r="BQ97" s="127">
        <v>444127.03632398602</v>
      </c>
      <c r="BR97" s="127">
        <v>94.089891440000002</v>
      </c>
      <c r="BS97" s="127">
        <v>94.115638755800404</v>
      </c>
      <c r="BT97" s="127">
        <v>402479.07328492816</v>
      </c>
      <c r="BU97" s="127">
        <v>402589.21004491701</v>
      </c>
      <c r="BV97" s="127">
        <v>104.51714730836747</v>
      </c>
      <c r="BW97" s="127">
        <v>105.16083257137799</v>
      </c>
      <c r="BX97" s="127">
        <v>1081445.0114785112</v>
      </c>
      <c r="BY97" s="127">
        <v>1088105.26039563</v>
      </c>
      <c r="BZ97" s="127">
        <v>95.151254883333337</v>
      </c>
      <c r="CA97" s="127">
        <v>95.321938333459201</v>
      </c>
      <c r="CB97" s="127">
        <v>984535.57697955926</v>
      </c>
      <c r="CC97" s="127">
        <v>986301.64858152496</v>
      </c>
      <c r="CD97" s="127">
        <v>103.20139927122869</v>
      </c>
      <c r="CE97" s="127">
        <v>103.67175551364301</v>
      </c>
      <c r="CF97" s="127">
        <v>412966.36174632813</v>
      </c>
      <c r="CG97" s="127">
        <v>414848.51942594198</v>
      </c>
      <c r="CH97" s="127">
        <v>93.953412423333333</v>
      </c>
      <c r="CI97" s="127">
        <v>93.975043737664706</v>
      </c>
      <c r="CJ97" s="127">
        <v>375960.00806292455</v>
      </c>
      <c r="CK97" s="127">
        <v>376046.56701691198</v>
      </c>
      <c r="CL97" s="162">
        <v>6989.283993</v>
      </c>
      <c r="CM97" s="162">
        <v>6985.2606278433605</v>
      </c>
      <c r="CN97" s="162">
        <v>188.79801649999999</v>
      </c>
      <c r="CO97" s="162">
        <v>188.27621182278099</v>
      </c>
      <c r="CP97" s="162">
        <v>40.154451000000002</v>
      </c>
      <c r="CQ97" s="162">
        <v>40.644794753515299</v>
      </c>
      <c r="CR97" s="162">
        <v>41.772201000000003</v>
      </c>
      <c r="CS97" s="162">
        <v>41.737863429592402</v>
      </c>
      <c r="CT97" s="162">
        <v>6690.6366369999996</v>
      </c>
      <c r="CU97" s="162">
        <v>6695.29720900345</v>
      </c>
      <c r="CV97" s="162">
        <v>40.089921240000002</v>
      </c>
      <c r="CW97" s="162">
        <v>40.589195262828603</v>
      </c>
      <c r="CX97" s="162">
        <v>12878.98157</v>
      </c>
      <c r="CY97" s="162">
        <v>7541.7987540000004</v>
      </c>
      <c r="CZ97" s="162">
        <v>7546.1044132126999</v>
      </c>
      <c r="DA97" s="162">
        <v>7.3260342630000004</v>
      </c>
      <c r="DB97" s="162">
        <v>7.3512761425230604</v>
      </c>
      <c r="DC97" s="162">
        <v>1.1906973777624614</v>
      </c>
      <c r="DD97" s="162">
        <v>1.2989142477737501</v>
      </c>
    </row>
    <row r="98" spans="1:108">
      <c r="A98" t="s">
        <v>102</v>
      </c>
      <c r="B98" s="127">
        <v>24008417.243243471</v>
      </c>
      <c r="C98" s="127">
        <v>23125997.314333599</v>
      </c>
      <c r="D98" s="127">
        <v>23468170.3293625</v>
      </c>
      <c r="E98" s="127">
        <v>17806233.66</v>
      </c>
      <c r="F98" s="127">
        <v>17298648.317164902</v>
      </c>
      <c r="G98" s="127">
        <v>4107302.0440000002</v>
      </c>
      <c r="H98" s="127">
        <v>3860913.5874031899</v>
      </c>
      <c r="I98" s="127">
        <v>3330698.9180880971</v>
      </c>
      <c r="J98" s="127">
        <v>3136708.5568502899</v>
      </c>
      <c r="K98" s="127">
        <v>3045251.6666971338</v>
      </c>
      <c r="L98" s="127">
        <v>2867411.2099266299</v>
      </c>
      <c r="M98" s="127">
        <v>17929155.093896557</v>
      </c>
      <c r="N98" s="127">
        <v>16783008.255871002</v>
      </c>
      <c r="O98" s="127">
        <v>3002219.0775357853</v>
      </c>
      <c r="P98" s="127">
        <v>2622128.01377963</v>
      </c>
      <c r="Q98" s="127">
        <v>14926936.016360488</v>
      </c>
      <c r="R98" s="127">
        <v>14145344.812146399</v>
      </c>
      <c r="S98" s="127">
        <v>1345058.4562994754</v>
      </c>
      <c r="T98" s="127">
        <v>1197176.62020082</v>
      </c>
      <c r="U98" s="127">
        <v>13581877.560061101</v>
      </c>
      <c r="V98" s="127">
        <v>12961016.605335601</v>
      </c>
      <c r="W98" s="127">
        <v>5899131.2798361853</v>
      </c>
      <c r="X98" s="127">
        <v>5581216.0091898004</v>
      </c>
      <c r="Y98" s="127">
        <v>-877875.01730663213</v>
      </c>
      <c r="Z98" s="127">
        <v>509908.38844146527</v>
      </c>
      <c r="AA98" s="127">
        <v>-2875.967838</v>
      </c>
      <c r="AB98" s="127">
        <v>92.323856688974558</v>
      </c>
      <c r="AC98" s="127">
        <v>92.125585660403303</v>
      </c>
      <c r="AD98" s="127">
        <v>95.090619794408624</v>
      </c>
      <c r="AE98" s="127">
        <v>95.1513657884189</v>
      </c>
      <c r="AF98" s="127">
        <v>114.79372756666667</v>
      </c>
      <c r="AG98" s="127">
        <v>114.62673884289001</v>
      </c>
      <c r="AH98" s="127">
        <v>82.806156433333342</v>
      </c>
      <c r="AI98" s="127">
        <v>82.877024645029195</v>
      </c>
      <c r="AJ98" s="127">
        <v>3</v>
      </c>
      <c r="AK98" s="127">
        <v>3</v>
      </c>
      <c r="AL98" s="127">
        <v>8.25</v>
      </c>
      <c r="AM98" s="127">
        <v>106.82739523333299</v>
      </c>
      <c r="AN98" s="127">
        <v>639.050322580645</v>
      </c>
      <c r="AO98" s="127">
        <v>1.77124799661314</v>
      </c>
      <c r="AP98" s="127">
        <v>58.446666666666701</v>
      </c>
      <c r="AQ98" s="127">
        <v>220.70388686666701</v>
      </c>
      <c r="AR98" s="127">
        <v>141.0501849</v>
      </c>
      <c r="AS98" s="127">
        <v>2.7710159375000001</v>
      </c>
      <c r="AT98" s="127">
        <v>0.5066666666666666</v>
      </c>
      <c r="AU98" s="127">
        <v>337</v>
      </c>
      <c r="AV98" s="127">
        <v>337</v>
      </c>
      <c r="AW98" s="127">
        <v>83.938811921053997</v>
      </c>
      <c r="AX98" s="127">
        <v>103.58693733464261</v>
      </c>
      <c r="AY98" s="127">
        <v>103.890043579067</v>
      </c>
      <c r="AZ98" s="127">
        <v>743627.98100815096</v>
      </c>
      <c r="BA98" s="127">
        <v>745803.91447828698</v>
      </c>
      <c r="BB98" s="127">
        <v>95.635455573333331</v>
      </c>
      <c r="BC98" s="127">
        <v>95.642265465014205</v>
      </c>
      <c r="BD98" s="127">
        <v>686546.03148508025</v>
      </c>
      <c r="BE98" s="127">
        <v>686594.918208697</v>
      </c>
      <c r="BF98" s="127">
        <v>103.3941079731775</v>
      </c>
      <c r="BG98" s="127">
        <v>103.687891612317</v>
      </c>
      <c r="BH98" s="127">
        <v>691117.666393133</v>
      </c>
      <c r="BI98" s="127">
        <v>693081.40559274401</v>
      </c>
      <c r="BJ98" s="127">
        <v>95.457428070000006</v>
      </c>
      <c r="BK98" s="127">
        <v>95.435346784663807</v>
      </c>
      <c r="BL98" s="127">
        <v>638066.48387298139</v>
      </c>
      <c r="BM98" s="127">
        <v>637918.88584531902</v>
      </c>
      <c r="BN98" s="127">
        <v>103.73582063335101</v>
      </c>
      <c r="BO98" s="127">
        <v>104.196086158386</v>
      </c>
      <c r="BP98" s="127">
        <v>443740.51575547899</v>
      </c>
      <c r="BQ98" s="127">
        <v>445709.34831892699</v>
      </c>
      <c r="BR98" s="127">
        <v>95.772910376666673</v>
      </c>
      <c r="BS98" s="127">
        <v>95.896272099506305</v>
      </c>
      <c r="BT98" s="127">
        <v>409678.35783700505</v>
      </c>
      <c r="BU98" s="127">
        <v>410206.05014378199</v>
      </c>
      <c r="BV98" s="127">
        <v>105.88947376408882</v>
      </c>
      <c r="BW98" s="127">
        <v>106.54962535308501</v>
      </c>
      <c r="BX98" s="127">
        <v>1095644.5532559112</v>
      </c>
      <c r="BY98" s="127">
        <v>1102475.1802049901</v>
      </c>
      <c r="BZ98" s="127">
        <v>97.761246006666667</v>
      </c>
      <c r="CA98" s="127">
        <v>97.982688902043904</v>
      </c>
      <c r="CB98" s="127">
        <v>1011541.307168543</v>
      </c>
      <c r="CC98" s="127">
        <v>1013832.58970879</v>
      </c>
      <c r="CD98" s="127">
        <v>103.5612431415589</v>
      </c>
      <c r="CE98" s="127">
        <v>103.965127748512</v>
      </c>
      <c r="CF98" s="127">
        <v>414406.29778378864</v>
      </c>
      <c r="CG98" s="127">
        <v>416022.46537142002</v>
      </c>
      <c r="CH98" s="127">
        <v>95.611733703333329</v>
      </c>
      <c r="CI98" s="127">
        <v>95.730274851452194</v>
      </c>
      <c r="CJ98" s="127">
        <v>382595.87647599011</v>
      </c>
      <c r="CK98" s="127">
        <v>383070.22572899098</v>
      </c>
      <c r="CL98" s="162">
        <v>6965.9552130000002</v>
      </c>
      <c r="CM98" s="162">
        <v>6960.1694941947198</v>
      </c>
      <c r="CN98" s="162">
        <v>181.7943823</v>
      </c>
      <c r="CO98" s="162">
        <v>184.26991460346699</v>
      </c>
      <c r="CP98" s="162">
        <v>41.094389999999997</v>
      </c>
      <c r="CQ98" s="162">
        <v>40.508959821108597</v>
      </c>
      <c r="CR98" s="162">
        <v>41.980797000000003</v>
      </c>
      <c r="CS98" s="162">
        <v>41.493247154315803</v>
      </c>
      <c r="CT98" s="162">
        <v>6677.7603159999999</v>
      </c>
      <c r="CU98" s="162">
        <v>6665.8455264188497</v>
      </c>
      <c r="CV98" s="162">
        <v>40.997980220000002</v>
      </c>
      <c r="CW98" s="162">
        <v>40.4308225517604</v>
      </c>
      <c r="CX98" s="162">
        <v>12932.263569999999</v>
      </c>
      <c r="CY98" s="162">
        <v>7586.7599790000004</v>
      </c>
      <c r="CZ98" s="162">
        <v>7590.36986034437</v>
      </c>
      <c r="DA98" s="162">
        <v>8.1827389739999994</v>
      </c>
      <c r="DB98" s="162">
        <v>8.3239598431267705</v>
      </c>
      <c r="DC98" s="162">
        <v>1.0896175296897008</v>
      </c>
      <c r="DD98" s="162">
        <v>1.09025418798866</v>
      </c>
    </row>
    <row r="99" spans="1:108">
      <c r="A99" t="s">
        <v>103</v>
      </c>
      <c r="B99" s="127">
        <v>22357288.8255633</v>
      </c>
      <c r="C99" s="127">
        <v>22883311.557312701</v>
      </c>
      <c r="D99" s="127">
        <v>22794782.275710218</v>
      </c>
      <c r="E99" s="127">
        <v>16946607.57</v>
      </c>
      <c r="F99" s="127">
        <v>17136512.630275499</v>
      </c>
      <c r="G99" s="127">
        <v>3582243.5189999999</v>
      </c>
      <c r="H99" s="127">
        <v>3841352.4269667501</v>
      </c>
      <c r="I99" s="127">
        <v>2954570.8571833191</v>
      </c>
      <c r="J99" s="127">
        <v>3152930.3522117599</v>
      </c>
      <c r="K99" s="127">
        <v>2712066.8059477196</v>
      </c>
      <c r="L99" s="127">
        <v>2899032.4096081802</v>
      </c>
      <c r="M99" s="127">
        <v>15584979.939935563</v>
      </c>
      <c r="N99" s="127">
        <v>16756591.868625499</v>
      </c>
      <c r="O99" s="127">
        <v>2211853.1023125802</v>
      </c>
      <c r="P99" s="127">
        <v>2795898.0283832499</v>
      </c>
      <c r="Q99" s="127">
        <v>13373126.837622978</v>
      </c>
      <c r="R99" s="127">
        <v>13980260.956134301</v>
      </c>
      <c r="S99" s="127">
        <v>964728.41607962234</v>
      </c>
      <c r="T99" s="127">
        <v>1058706.8539577599</v>
      </c>
      <c r="U99" s="127">
        <v>12408398.421543401</v>
      </c>
      <c r="V99" s="127">
        <v>12911434.923423201</v>
      </c>
      <c r="W99" s="127">
        <v>5035297.1268278463</v>
      </c>
      <c r="X99" s="127">
        <v>5149672.6023776</v>
      </c>
      <c r="Y99" s="127">
        <v>1542934.2679381438</v>
      </c>
      <c r="Z99" s="127">
        <v>2203913.5044843508</v>
      </c>
      <c r="AA99" s="127">
        <v>953.53713300000004</v>
      </c>
      <c r="AB99" s="127">
        <v>90.743819374028291</v>
      </c>
      <c r="AC99" s="127">
        <v>91.093438560414597</v>
      </c>
      <c r="AD99" s="127">
        <v>95.156257476415249</v>
      </c>
      <c r="AE99" s="127">
        <v>95.107656959512795</v>
      </c>
      <c r="AF99" s="127">
        <v>114.25942586666667</v>
      </c>
      <c r="AG99" s="127">
        <v>114.266151483489</v>
      </c>
      <c r="AH99" s="127">
        <v>83.156416030000003</v>
      </c>
      <c r="AI99" s="127">
        <v>83.180402813347996</v>
      </c>
      <c r="AJ99" s="127">
        <v>3</v>
      </c>
      <c r="AK99" s="127">
        <v>3</v>
      </c>
      <c r="AL99" s="127">
        <v>5.5466666666666704</v>
      </c>
      <c r="AM99" s="127">
        <v>98.691259856065997</v>
      </c>
      <c r="AN99" s="127">
        <v>607.10492063492097</v>
      </c>
      <c r="AO99" s="127">
        <v>1.5551059905047</v>
      </c>
      <c r="AP99" s="127">
        <v>42.956666666666699</v>
      </c>
      <c r="AQ99" s="127">
        <v>210.955323777117</v>
      </c>
      <c r="AR99" s="127">
        <v>139.46830650000001</v>
      </c>
      <c r="AS99" s="127">
        <v>1.24043920634921</v>
      </c>
      <c r="AT99" s="127">
        <v>0.18333333333333335</v>
      </c>
      <c r="AU99" s="127">
        <v>357.66666666666703</v>
      </c>
      <c r="AV99" s="127">
        <v>357.66666666666703</v>
      </c>
      <c r="AW99" s="127">
        <v>93.464063002363005</v>
      </c>
      <c r="AX99" s="127">
        <v>107.33444265245822</v>
      </c>
      <c r="AY99" s="127">
        <v>106.665085489492</v>
      </c>
      <c r="AZ99" s="127">
        <v>770530.50255198055</v>
      </c>
      <c r="BA99" s="127">
        <v>765725.33379242395</v>
      </c>
      <c r="BB99" s="127">
        <v>97.399372766666673</v>
      </c>
      <c r="BC99" s="127">
        <v>97.198948888781302</v>
      </c>
      <c r="BD99" s="127">
        <v>699208.8074575616</v>
      </c>
      <c r="BE99" s="127">
        <v>697770.00824707304</v>
      </c>
      <c r="BF99" s="127">
        <v>107.19577391718272</v>
      </c>
      <c r="BG99" s="127">
        <v>106.600823058674</v>
      </c>
      <c r="BH99" s="127">
        <v>716529.15789039247</v>
      </c>
      <c r="BI99" s="127">
        <v>712552.32539429003</v>
      </c>
      <c r="BJ99" s="127">
        <v>97.273539460000009</v>
      </c>
      <c r="BK99" s="127">
        <v>97.074851749450602</v>
      </c>
      <c r="BL99" s="127">
        <v>650205.92479830375</v>
      </c>
      <c r="BM99" s="127">
        <v>648877.83570693701</v>
      </c>
      <c r="BN99" s="127">
        <v>107.47440646216207</v>
      </c>
      <c r="BO99" s="127">
        <v>106.70566027530199</v>
      </c>
      <c r="BP99" s="127">
        <v>459732.69660240429</v>
      </c>
      <c r="BQ99" s="127">
        <v>456444.30665703397</v>
      </c>
      <c r="BR99" s="127">
        <v>97.526381273333342</v>
      </c>
      <c r="BS99" s="127">
        <v>97.278117024349399</v>
      </c>
      <c r="BT99" s="127">
        <v>417179.0078082353</v>
      </c>
      <c r="BU99" s="127">
        <v>416117.03225151199</v>
      </c>
      <c r="BV99" s="127">
        <v>110.34222619683021</v>
      </c>
      <c r="BW99" s="127">
        <v>109.0636448759</v>
      </c>
      <c r="BX99" s="127">
        <v>1141717.4420569194</v>
      </c>
      <c r="BY99" s="127">
        <v>1128487.8866520801</v>
      </c>
      <c r="BZ99" s="127">
        <v>100.12875043333334</v>
      </c>
      <c r="CA99" s="127">
        <v>99.533314211677194</v>
      </c>
      <c r="CB99" s="127">
        <v>1036038.013381907</v>
      </c>
      <c r="CC99" s="127">
        <v>1029877.00011325</v>
      </c>
      <c r="CD99" s="127">
        <v>107.27754771420661</v>
      </c>
      <c r="CE99" s="127">
        <v>106.599065114544</v>
      </c>
      <c r="CF99" s="127">
        <v>429277.30524439603</v>
      </c>
      <c r="CG99" s="127">
        <v>426562.31792158802</v>
      </c>
      <c r="CH99" s="127">
        <v>97.347744126666669</v>
      </c>
      <c r="CI99" s="127">
        <v>97.1175270126935</v>
      </c>
      <c r="CJ99" s="127">
        <v>389542.62248467078</v>
      </c>
      <c r="CK99" s="127">
        <v>388621.39540245599</v>
      </c>
      <c r="CL99" s="162">
        <v>6870.6929579999996</v>
      </c>
      <c r="CM99" s="162">
        <v>6875.0814792518504</v>
      </c>
      <c r="CN99" s="162">
        <v>180.06319959999999</v>
      </c>
      <c r="CO99" s="162">
        <v>179.23213656924801</v>
      </c>
      <c r="CP99" s="162">
        <v>40.024450000000002</v>
      </c>
      <c r="CQ99" s="162">
        <v>40.597023609580198</v>
      </c>
      <c r="CR99" s="162">
        <v>41.025973</v>
      </c>
      <c r="CS99" s="162">
        <v>41.928801044775703</v>
      </c>
      <c r="CT99" s="162">
        <v>6585.9250359999996</v>
      </c>
      <c r="CU99" s="162">
        <v>6585.1930149304899</v>
      </c>
      <c r="CV99" s="162">
        <v>39.993363189999997</v>
      </c>
      <c r="CW99" s="162">
        <v>40.526959261134998</v>
      </c>
      <c r="CX99" s="162">
        <v>12985.58157</v>
      </c>
      <c r="CY99" s="162">
        <v>7589.5515779999996</v>
      </c>
      <c r="CZ99" s="162">
        <v>7579.6330434750098</v>
      </c>
      <c r="DA99" s="162">
        <v>9.4716876590000005</v>
      </c>
      <c r="DB99" s="162">
        <v>9.3649305596742103</v>
      </c>
      <c r="DC99" s="162">
        <v>0.95482145317685674</v>
      </c>
      <c r="DD99" s="162">
        <v>0.84575568783776101</v>
      </c>
    </row>
    <row r="100" spans="1:108">
      <c r="A100" t="s">
        <v>104</v>
      </c>
      <c r="B100" s="127">
        <v>22914077.061762892</v>
      </c>
      <c r="C100" s="127">
        <v>22942236.215823401</v>
      </c>
      <c r="D100" s="127">
        <v>23342584.883798558</v>
      </c>
      <c r="E100" s="127">
        <v>17007812.34</v>
      </c>
      <c r="F100" s="127">
        <v>17045968.753616601</v>
      </c>
      <c r="G100" s="127">
        <v>4069016.8930000002</v>
      </c>
      <c r="H100" s="127">
        <v>4017416.6315053799</v>
      </c>
      <c r="I100" s="127">
        <v>3271709.1590534216</v>
      </c>
      <c r="J100" s="127">
        <v>3237174.4556883699</v>
      </c>
      <c r="K100" s="127">
        <v>3010935.161503023</v>
      </c>
      <c r="L100" s="127">
        <v>2969167.6954117399</v>
      </c>
      <c r="M100" s="127">
        <v>16721581.680580687</v>
      </c>
      <c r="N100" s="127">
        <v>16806104.343874902</v>
      </c>
      <c r="O100" s="127">
        <v>2986960.0099061104</v>
      </c>
      <c r="P100" s="127">
        <v>2880642.4355941601</v>
      </c>
      <c r="Q100" s="127">
        <v>13734621.67067457</v>
      </c>
      <c r="R100" s="127">
        <v>13910788.7184224</v>
      </c>
      <c r="S100" s="127">
        <v>1023057.1005584139</v>
      </c>
      <c r="T100" s="127">
        <v>1032176.64016398</v>
      </c>
      <c r="U100" s="127">
        <v>12711564.5701162</v>
      </c>
      <c r="V100" s="127">
        <v>12887664.611655001</v>
      </c>
      <c r="W100" s="127">
        <v>4786213.6315546287</v>
      </c>
      <c r="X100" s="127">
        <v>4896884.21560991</v>
      </c>
      <c r="Y100" s="127">
        <v>2347692.311288856</v>
      </c>
      <c r="Z100" s="127">
        <v>2201909.8793077813</v>
      </c>
      <c r="AA100" s="127">
        <v>1812.625499</v>
      </c>
      <c r="AB100" s="127">
        <v>90.67973906577437</v>
      </c>
      <c r="AC100" s="127">
        <v>90.849837597377402</v>
      </c>
      <c r="AD100" s="127">
        <v>94.993111194016976</v>
      </c>
      <c r="AE100" s="127">
        <v>94.981208909655805</v>
      </c>
      <c r="AF100" s="127">
        <v>112.74973653333332</v>
      </c>
      <c r="AG100" s="127">
        <v>112.72488493854399</v>
      </c>
      <c r="AH100" s="127">
        <v>83.792783523333341</v>
      </c>
      <c r="AI100" s="127">
        <v>83.790771123116301</v>
      </c>
      <c r="AJ100" s="127">
        <v>3</v>
      </c>
      <c r="AK100" s="127">
        <v>3</v>
      </c>
      <c r="AL100" s="127">
        <v>1.44</v>
      </c>
      <c r="AM100" s="127">
        <v>95.405262533672001</v>
      </c>
      <c r="AN100" s="127">
        <v>567.377213114754</v>
      </c>
      <c r="AO100" s="127">
        <v>2.1151425806646702</v>
      </c>
      <c r="AP100" s="127">
        <v>59.52</v>
      </c>
      <c r="AQ100" s="127">
        <v>218.303752922771</v>
      </c>
      <c r="AR100" s="127">
        <v>140.99821499999999</v>
      </c>
      <c r="AS100" s="127">
        <v>0.84042213114754105</v>
      </c>
      <c r="AT100" s="127">
        <v>0.17999999999999997</v>
      </c>
      <c r="AU100" s="127">
        <v>241.333333333333</v>
      </c>
      <c r="AV100" s="127">
        <v>241.333333333333</v>
      </c>
      <c r="AW100" s="127">
        <v>102.91884741360001</v>
      </c>
      <c r="AX100" s="127">
        <v>108.61235905765847</v>
      </c>
      <c r="AY100" s="127">
        <v>108.563734130089</v>
      </c>
      <c r="AZ100" s="127">
        <v>779704.38509690296</v>
      </c>
      <c r="BA100" s="127">
        <v>779355.31736890296</v>
      </c>
      <c r="BB100" s="127">
        <v>98.489403786666657</v>
      </c>
      <c r="BC100" s="127">
        <v>98.665875073003406</v>
      </c>
      <c r="BD100" s="127">
        <v>707033.90189027216</v>
      </c>
      <c r="BE100" s="127">
        <v>708300.75068161904</v>
      </c>
      <c r="BF100" s="127">
        <v>108.27912208934944</v>
      </c>
      <c r="BG100" s="127">
        <v>108.199410590369</v>
      </c>
      <c r="BH100" s="127">
        <v>723770.58658798691</v>
      </c>
      <c r="BI100" s="127">
        <v>723237.77068576904</v>
      </c>
      <c r="BJ100" s="127">
        <v>98.187225373333334</v>
      </c>
      <c r="BK100" s="127">
        <v>98.379390355292699</v>
      </c>
      <c r="BL100" s="127">
        <v>656313.27935281105</v>
      </c>
      <c r="BM100" s="127">
        <v>657597.76854177495</v>
      </c>
      <c r="BN100" s="127">
        <v>108.53734589518052</v>
      </c>
      <c r="BO100" s="127">
        <v>108.49022637712901</v>
      </c>
      <c r="BP100" s="127">
        <v>464279.52805700415</v>
      </c>
      <c r="BQ100" s="127">
        <v>464077.96953070298</v>
      </c>
      <c r="BR100" s="127">
        <v>98.421382046666665</v>
      </c>
      <c r="BS100" s="127">
        <v>98.530846762848</v>
      </c>
      <c r="BT100" s="127">
        <v>421007.46457790007</v>
      </c>
      <c r="BU100" s="127">
        <v>421475.71102668502</v>
      </c>
      <c r="BV100" s="127">
        <v>111.52147047972953</v>
      </c>
      <c r="BW100" s="127">
        <v>111.503323808522</v>
      </c>
      <c r="BX100" s="127">
        <v>1153919.1513448069</v>
      </c>
      <c r="BY100" s="127">
        <v>1153731.3866751001</v>
      </c>
      <c r="BZ100" s="127">
        <v>101.12737843333333</v>
      </c>
      <c r="CA100" s="127">
        <v>101.28549282691399</v>
      </c>
      <c r="CB100" s="127">
        <v>1046370.875469469</v>
      </c>
      <c r="CC100" s="127">
        <v>1048006.8943118301</v>
      </c>
      <c r="CD100" s="127">
        <v>108.33533260251569</v>
      </c>
      <c r="CE100" s="127">
        <v>108.264876523159</v>
      </c>
      <c r="CF100" s="127">
        <v>433510.09258952865</v>
      </c>
      <c r="CG100" s="127">
        <v>433228.15851733001</v>
      </c>
      <c r="CH100" s="127">
        <v>98.238196920000007</v>
      </c>
      <c r="CI100" s="127">
        <v>98.341417335397793</v>
      </c>
      <c r="CJ100" s="127">
        <v>393105.82078398147</v>
      </c>
      <c r="CK100" s="127">
        <v>393518.86324022402</v>
      </c>
      <c r="CL100" s="162">
        <v>6882.3435669999999</v>
      </c>
      <c r="CM100" s="162">
        <v>6889.3241707688803</v>
      </c>
      <c r="CN100" s="162">
        <v>178.59831310000001</v>
      </c>
      <c r="CO100" s="162">
        <v>177.33122204771999</v>
      </c>
      <c r="CP100" s="162">
        <v>40.514741999999998</v>
      </c>
      <c r="CQ100" s="162">
        <v>40.0119685591525</v>
      </c>
      <c r="CR100" s="162">
        <v>43.765337000000002</v>
      </c>
      <c r="CS100" s="162">
        <v>43.379217104532202</v>
      </c>
      <c r="CT100" s="162">
        <v>6600.7880420000001</v>
      </c>
      <c r="CU100" s="162">
        <v>6609.1948842778002</v>
      </c>
      <c r="CV100" s="162">
        <v>40.362952470000003</v>
      </c>
      <c r="CW100" s="162">
        <v>39.870584663456597</v>
      </c>
      <c r="CX100" s="162">
        <v>13038.959570000001</v>
      </c>
      <c r="CY100" s="162">
        <v>7629.598465</v>
      </c>
      <c r="CZ100" s="162">
        <v>7631.96366200784</v>
      </c>
      <c r="DA100" s="162">
        <v>9.7941575949999997</v>
      </c>
      <c r="DB100" s="162">
        <v>9.7101130255814692</v>
      </c>
      <c r="DC100" s="162">
        <v>0.779857554404077</v>
      </c>
      <c r="DD100" s="162">
        <v>0.81094067529973701</v>
      </c>
    </row>
    <row r="101" spans="1:108">
      <c r="A101" t="s">
        <v>105</v>
      </c>
      <c r="B101" s="127">
        <v>22979973.990619022</v>
      </c>
      <c r="C101" s="127">
        <v>23305305.208873399</v>
      </c>
      <c r="D101" s="127">
        <v>23665660.842676915</v>
      </c>
      <c r="E101" s="127">
        <v>16980878.390000001</v>
      </c>
      <c r="F101" s="127">
        <v>17247786.212851301</v>
      </c>
      <c r="G101" s="127">
        <v>4102935.963</v>
      </c>
      <c r="H101" s="127">
        <v>4144895.1192231099</v>
      </c>
      <c r="I101" s="127">
        <v>3275895.4201598363</v>
      </c>
      <c r="J101" s="127">
        <v>3306967.2401660401</v>
      </c>
      <c r="K101" s="127">
        <v>3011472.2731438191</v>
      </c>
      <c r="L101" s="127">
        <v>3045867.1489232699</v>
      </c>
      <c r="M101" s="127">
        <v>17224048.402323242</v>
      </c>
      <c r="N101" s="127">
        <v>17114890.4726323</v>
      </c>
      <c r="O101" s="127">
        <v>2977714.3398246635</v>
      </c>
      <c r="P101" s="127">
        <v>2909195.7444442501</v>
      </c>
      <c r="Q101" s="127">
        <v>14246334.062498573</v>
      </c>
      <c r="R101" s="127">
        <v>14226877.932726299</v>
      </c>
      <c r="S101" s="127">
        <v>1060416.7151097232</v>
      </c>
      <c r="T101" s="127">
        <v>1093901.08879279</v>
      </c>
      <c r="U101" s="127">
        <v>13185917.347388901</v>
      </c>
      <c r="V101" s="127">
        <v>13107234.150752001</v>
      </c>
      <c r="W101" s="127">
        <v>4990923.4508003686</v>
      </c>
      <c r="X101" s="127">
        <v>5056202.1314229602</v>
      </c>
      <c r="Y101" s="127">
        <v>1955645.5537264207</v>
      </c>
      <c r="Z101" s="127">
        <v>1458812.8285460188</v>
      </c>
      <c r="AA101" s="127">
        <v>305.78926360000003</v>
      </c>
      <c r="AB101" s="127">
        <v>90.493601027513023</v>
      </c>
      <c r="AC101" s="127">
        <v>90.2252828317595</v>
      </c>
      <c r="AD101" s="127">
        <v>94.294000176285238</v>
      </c>
      <c r="AE101" s="127">
        <v>94.305812927286297</v>
      </c>
      <c r="AF101" s="127">
        <v>110.69820763333333</v>
      </c>
      <c r="AG101" s="127">
        <v>110.910868399734</v>
      </c>
      <c r="AH101" s="127">
        <v>83.900463863333343</v>
      </c>
      <c r="AI101" s="127">
        <v>83.767958145127395</v>
      </c>
      <c r="AJ101" s="127">
        <v>3</v>
      </c>
      <c r="AK101" s="127">
        <v>3</v>
      </c>
      <c r="AL101" s="127">
        <v>0.52666666666666695</v>
      </c>
      <c r="AM101" s="127">
        <v>95.620053829100698</v>
      </c>
      <c r="AN101" s="127">
        <v>545.37984374999996</v>
      </c>
      <c r="AO101" s="127">
        <v>2.6576657897124201</v>
      </c>
      <c r="AP101" s="127">
        <v>68.206666666666706</v>
      </c>
      <c r="AQ101" s="127">
        <v>226.99461046253199</v>
      </c>
      <c r="AR101" s="127">
        <v>142.98569230000001</v>
      </c>
      <c r="AS101" s="127">
        <v>0.413812153846154</v>
      </c>
      <c r="AT101" s="127">
        <v>0.15666666666666665</v>
      </c>
      <c r="AU101" s="127">
        <v>146.666666666667</v>
      </c>
      <c r="AV101" s="127">
        <v>146.666666666667</v>
      </c>
      <c r="AW101" s="127">
        <v>104.90293392314</v>
      </c>
      <c r="AX101" s="127">
        <v>110.40819412887551</v>
      </c>
      <c r="AY101" s="127">
        <v>110.80282137513601</v>
      </c>
      <c r="AZ101" s="127">
        <v>792596.29253807548</v>
      </c>
      <c r="BA101" s="127">
        <v>795429.235280258</v>
      </c>
      <c r="BB101" s="127">
        <v>99.912350696666664</v>
      </c>
      <c r="BC101" s="127">
        <v>99.942108501181906</v>
      </c>
      <c r="BD101" s="127">
        <v>717248.92672826606</v>
      </c>
      <c r="BE101" s="127">
        <v>717462.55150206899</v>
      </c>
      <c r="BF101" s="127">
        <v>110.04023642481042</v>
      </c>
      <c r="BG101" s="127">
        <v>110.393310023583</v>
      </c>
      <c r="BH101" s="127">
        <v>735542.41047268093</v>
      </c>
      <c r="BI101" s="127">
        <v>737902.46179737395</v>
      </c>
      <c r="BJ101" s="127">
        <v>99.579372520000007</v>
      </c>
      <c r="BK101" s="127">
        <v>99.615281997005397</v>
      </c>
      <c r="BL101" s="127">
        <v>665618.81432130001</v>
      </c>
      <c r="BM101" s="127">
        <v>665858.84418852499</v>
      </c>
      <c r="BN101" s="127">
        <v>110.05526451134055</v>
      </c>
      <c r="BO101" s="127">
        <v>110.407908731897</v>
      </c>
      <c r="BP101" s="127">
        <v>470772.57920845138</v>
      </c>
      <c r="BQ101" s="127">
        <v>472281.05070352601</v>
      </c>
      <c r="BR101" s="127">
        <v>99.592971976666661</v>
      </c>
      <c r="BS101" s="127">
        <v>99.620020479595993</v>
      </c>
      <c r="BT101" s="127">
        <v>426019.05957582872</v>
      </c>
      <c r="BU101" s="127">
        <v>426134.76229591802</v>
      </c>
      <c r="BV101" s="127">
        <v>113.03879810857154</v>
      </c>
      <c r="BW101" s="127">
        <v>113.633487556235</v>
      </c>
      <c r="BX101" s="127">
        <v>1169619.0287070198</v>
      </c>
      <c r="BY101" s="127">
        <v>1175772.31506108</v>
      </c>
      <c r="BZ101" s="127">
        <v>102.29287896666666</v>
      </c>
      <c r="CA101" s="127">
        <v>102.49850724959499</v>
      </c>
      <c r="CB101" s="127">
        <v>1058430.3773800035</v>
      </c>
      <c r="CC101" s="127">
        <v>1060558.0251986899</v>
      </c>
      <c r="CD101" s="127">
        <v>109.85305659322376</v>
      </c>
      <c r="CE101" s="127">
        <v>110.18453195767999</v>
      </c>
      <c r="CF101" s="127">
        <v>439583.35282634571</v>
      </c>
      <c r="CG101" s="127">
        <v>440909.77064848202</v>
      </c>
      <c r="CH101" s="127">
        <v>99.409986750000002</v>
      </c>
      <c r="CI101" s="127">
        <v>99.4310581540024</v>
      </c>
      <c r="CJ101" s="127">
        <v>397794.80549003818</v>
      </c>
      <c r="CK101" s="127">
        <v>397879.12393017701</v>
      </c>
      <c r="CL101" s="162">
        <v>6917.1607260000001</v>
      </c>
      <c r="CM101" s="162">
        <v>6915.8418618871301</v>
      </c>
      <c r="CN101" s="162">
        <v>181.33745680000001</v>
      </c>
      <c r="CO101" s="162">
        <v>181.764882374183</v>
      </c>
      <c r="CP101" s="162">
        <v>40.144452999999999</v>
      </c>
      <c r="CQ101" s="162">
        <v>40.712271896651799</v>
      </c>
      <c r="CR101" s="162">
        <v>43.074027000000001</v>
      </c>
      <c r="CS101" s="162">
        <v>42.983993350163203</v>
      </c>
      <c r="CT101" s="162">
        <v>6634.7480089999999</v>
      </c>
      <c r="CU101" s="162">
        <v>6641.8103694273304</v>
      </c>
      <c r="CV101" s="162">
        <v>39.993141880000003</v>
      </c>
      <c r="CW101" s="162">
        <v>40.574917876705697</v>
      </c>
      <c r="CX101" s="162">
        <v>13092.32857</v>
      </c>
      <c r="CY101" s="162">
        <v>7653.916999</v>
      </c>
      <c r="CZ101" s="162">
        <v>7660.3892052056999</v>
      </c>
      <c r="DA101" s="162">
        <v>9.6258722520000006</v>
      </c>
      <c r="DB101" s="162">
        <v>9.6216454945431806</v>
      </c>
      <c r="DC101" s="162">
        <v>0.72337688890407936</v>
      </c>
      <c r="DD101" s="162">
        <v>0.78681948427425796</v>
      </c>
    </row>
    <row r="102" spans="1:108">
      <c r="A102" t="s">
        <v>106</v>
      </c>
      <c r="B102" s="127">
        <v>24623922.33897385</v>
      </c>
      <c r="C102" s="127">
        <v>23709307.9018264</v>
      </c>
      <c r="D102" s="127">
        <v>26640732.98185385</v>
      </c>
      <c r="E102" s="127">
        <v>18045664.670000002</v>
      </c>
      <c r="F102" s="127">
        <v>17540728.312264901</v>
      </c>
      <c r="G102" s="127">
        <v>4465008.3219999997</v>
      </c>
      <c r="H102" s="127">
        <v>4184748.7201905502</v>
      </c>
      <c r="I102" s="127">
        <v>3526066.7960254159</v>
      </c>
      <c r="J102" s="127">
        <v>3320393.8728417601</v>
      </c>
      <c r="K102" s="127">
        <v>3230465.4873706405</v>
      </c>
      <c r="L102" s="127">
        <v>3041007.7643647101</v>
      </c>
      <c r="M102" s="127">
        <v>18625178.762850925</v>
      </c>
      <c r="N102" s="127">
        <v>17404616.077368699</v>
      </c>
      <c r="O102" s="127">
        <v>3345996.4137676102</v>
      </c>
      <c r="P102" s="127">
        <v>2902929.1550795301</v>
      </c>
      <c r="Q102" s="127">
        <v>15279182.34908331</v>
      </c>
      <c r="R102" s="127">
        <v>14477835.9451534</v>
      </c>
      <c r="S102" s="127">
        <v>1323177.17993325</v>
      </c>
      <c r="T102" s="127">
        <v>1171575.42392636</v>
      </c>
      <c r="U102" s="127">
        <v>13956005.169150099</v>
      </c>
      <c r="V102" s="127">
        <v>13327545.7033104</v>
      </c>
      <c r="W102" s="127">
        <v>5562842.2605008204</v>
      </c>
      <c r="X102" s="127">
        <v>5251328.7912456002</v>
      </c>
      <c r="Y102" s="127">
        <v>2642370.8188190144</v>
      </c>
      <c r="Z102" s="127">
        <v>964628.84955022589</v>
      </c>
      <c r="AA102" s="127">
        <v>446.10766560000002</v>
      </c>
      <c r="AB102" s="127">
        <v>90.603452984519706</v>
      </c>
      <c r="AC102" s="127">
        <v>90.4682235353566</v>
      </c>
      <c r="AD102" s="127">
        <v>94.114121687899299</v>
      </c>
      <c r="AE102" s="127">
        <v>94.205869429215994</v>
      </c>
      <c r="AF102" s="127">
        <v>109.86515526666666</v>
      </c>
      <c r="AG102" s="127">
        <v>109.725957750502</v>
      </c>
      <c r="AH102" s="127">
        <v>84.109122433333326</v>
      </c>
      <c r="AI102" s="127">
        <v>84.294843574541702</v>
      </c>
      <c r="AJ102" s="127">
        <v>3</v>
      </c>
      <c r="AK102" s="127">
        <v>3</v>
      </c>
      <c r="AL102" s="127">
        <v>0.5</v>
      </c>
      <c r="AM102" s="127">
        <v>93.229804839139703</v>
      </c>
      <c r="AN102" s="127">
        <v>518.62741935483905</v>
      </c>
      <c r="AO102" s="127">
        <v>3.0157080649550898</v>
      </c>
      <c r="AP102" s="127">
        <v>76.086666666666702</v>
      </c>
      <c r="AQ102" s="127">
        <v>233.243898171273</v>
      </c>
      <c r="AR102" s="127">
        <v>145.31765469999999</v>
      </c>
      <c r="AS102" s="127">
        <v>0.26832406250000002</v>
      </c>
      <c r="AT102" s="127">
        <v>0.12</v>
      </c>
      <c r="AU102" s="127">
        <v>126.333333333333</v>
      </c>
      <c r="AV102" s="127">
        <v>126.333333333333</v>
      </c>
      <c r="AW102" s="127">
        <v>118.67192712648</v>
      </c>
      <c r="AX102" s="127">
        <v>111.74410120693558</v>
      </c>
      <c r="AY102" s="127">
        <v>111.913767568377</v>
      </c>
      <c r="AZ102" s="127">
        <v>802186.47744781</v>
      </c>
      <c r="BA102" s="127">
        <v>803404.47516786295</v>
      </c>
      <c r="BB102" s="127">
        <v>101.2440142</v>
      </c>
      <c r="BC102" s="127">
        <v>101.231239205073</v>
      </c>
      <c r="BD102" s="127">
        <v>726808.64794260135</v>
      </c>
      <c r="BE102" s="127">
        <v>726716.93904627895</v>
      </c>
      <c r="BF102" s="127">
        <v>111.3643817569582</v>
      </c>
      <c r="BG102" s="127">
        <v>111.52416115595901</v>
      </c>
      <c r="BH102" s="127">
        <v>744393.4006292643</v>
      </c>
      <c r="BI102" s="127">
        <v>745461.41472795198</v>
      </c>
      <c r="BJ102" s="127">
        <v>100.89997526666666</v>
      </c>
      <c r="BK102" s="127">
        <v>100.851122906146</v>
      </c>
      <c r="BL102" s="127">
        <v>674446.12475900294</v>
      </c>
      <c r="BM102" s="127">
        <v>674119.58071981999</v>
      </c>
      <c r="BN102" s="127">
        <v>111.3128428087962</v>
      </c>
      <c r="BO102" s="127">
        <v>111.637081245559</v>
      </c>
      <c r="BP102" s="127">
        <v>476151.99818743858</v>
      </c>
      <c r="BQ102" s="127">
        <v>477538.96105331002</v>
      </c>
      <c r="BR102" s="127">
        <v>100.8532792</v>
      </c>
      <c r="BS102" s="127">
        <v>100.96788695123099</v>
      </c>
      <c r="BT102" s="127">
        <v>431410.15181260707</v>
      </c>
      <c r="BU102" s="127">
        <v>431900.39811661601</v>
      </c>
      <c r="BV102" s="127">
        <v>113.78235041911759</v>
      </c>
      <c r="BW102" s="127">
        <v>114.61268804603</v>
      </c>
      <c r="BX102" s="127">
        <v>1177312.6077772647</v>
      </c>
      <c r="BY102" s="127">
        <v>1185904.1595731699</v>
      </c>
      <c r="BZ102" s="127">
        <v>103.09073836666667</v>
      </c>
      <c r="CA102" s="127">
        <v>103.46063873005799</v>
      </c>
      <c r="CB102" s="127">
        <v>1066685.8750682969</v>
      </c>
      <c r="CC102" s="127">
        <v>1070513.2556758299</v>
      </c>
      <c r="CD102" s="127">
        <v>111.11879354517338</v>
      </c>
      <c r="CE102" s="127">
        <v>111.386394871009</v>
      </c>
      <c r="CF102" s="127">
        <v>444648.27236877137</v>
      </c>
      <c r="CG102" s="127">
        <v>445719.09453595302</v>
      </c>
      <c r="CH102" s="127">
        <v>100.67746386666667</v>
      </c>
      <c r="CI102" s="127">
        <v>100.779834567637</v>
      </c>
      <c r="CJ102" s="127">
        <v>402866.68840211886</v>
      </c>
      <c r="CK102" s="127">
        <v>403276.33067500201</v>
      </c>
      <c r="CL102" s="162">
        <v>6942.2763709999999</v>
      </c>
      <c r="CM102" s="162">
        <v>6928.8250347012099</v>
      </c>
      <c r="CN102" s="162">
        <v>187.97275429999999</v>
      </c>
      <c r="CO102" s="162">
        <v>189.465919899433</v>
      </c>
      <c r="CP102" s="162">
        <v>40.802447000000001</v>
      </c>
      <c r="CQ102" s="162">
        <v>40.188266801266302</v>
      </c>
      <c r="CR102" s="162">
        <v>43.318342999999999</v>
      </c>
      <c r="CS102" s="162">
        <v>42.886473672125902</v>
      </c>
      <c r="CT102" s="162">
        <v>6653.9994020000004</v>
      </c>
      <c r="CU102" s="162">
        <v>6638.1206522084904</v>
      </c>
      <c r="CV102" s="162">
        <v>40.671457650000001</v>
      </c>
      <c r="CW102" s="162">
        <v>40.0700352861314</v>
      </c>
      <c r="CX102" s="162">
        <v>13145.55257</v>
      </c>
      <c r="CY102" s="162">
        <v>7657.9585950000001</v>
      </c>
      <c r="CZ102" s="162">
        <v>7658.2421041799698</v>
      </c>
      <c r="DA102" s="162">
        <v>9.3456005980000008</v>
      </c>
      <c r="DB102" s="162">
        <v>9.5602267305797692</v>
      </c>
      <c r="DC102" s="162">
        <v>0.78132223609043083</v>
      </c>
      <c r="DD102" s="162">
        <v>0.80182623905649497</v>
      </c>
    </row>
    <row r="103" spans="1:108">
      <c r="A103" t="s">
        <v>107</v>
      </c>
      <c r="B103" s="127">
        <v>22895432.454438321</v>
      </c>
      <c r="C103" s="127">
        <v>23444082.541944802</v>
      </c>
      <c r="D103" s="127">
        <v>25525756.651602529</v>
      </c>
      <c r="E103" s="127">
        <v>17141117.77</v>
      </c>
      <c r="F103" s="127">
        <v>17343256.243445899</v>
      </c>
      <c r="G103" s="127">
        <v>3808590.7689999999</v>
      </c>
      <c r="H103" s="127">
        <v>4088438.6854185602</v>
      </c>
      <c r="I103" s="127">
        <v>3046020.9615023145</v>
      </c>
      <c r="J103" s="127">
        <v>3248730.839654</v>
      </c>
      <c r="K103" s="127">
        <v>2763133.1489885445</v>
      </c>
      <c r="L103" s="127">
        <v>2953873.12598114</v>
      </c>
      <c r="M103" s="127">
        <v>16405034.396829991</v>
      </c>
      <c r="N103" s="127">
        <v>17668964.6177653</v>
      </c>
      <c r="O103" s="127">
        <v>2316004.5896861861</v>
      </c>
      <c r="P103" s="127">
        <v>2943279.92784333</v>
      </c>
      <c r="Q103" s="127">
        <v>14110586.140641149</v>
      </c>
      <c r="R103" s="127">
        <v>14758336.430919301</v>
      </c>
      <c r="S103" s="127">
        <v>1143079.8588507911</v>
      </c>
      <c r="T103" s="127">
        <v>1248575.30481602</v>
      </c>
      <c r="U103" s="127">
        <v>12968081.0110911</v>
      </c>
      <c r="V103" s="127">
        <v>13508518.370248601</v>
      </c>
      <c r="W103" s="127">
        <v>5228765.9436008856</v>
      </c>
      <c r="X103" s="127">
        <v>5352123.4084257605</v>
      </c>
      <c r="Y103" s="127">
        <v>2022936.1814418419</v>
      </c>
      <c r="Z103" s="127">
        <v>382522.07301625027</v>
      </c>
      <c r="AA103" s="127">
        <v>2171.55424650963</v>
      </c>
      <c r="AB103" s="127">
        <v>90.943333333333328</v>
      </c>
      <c r="AC103" s="127">
        <v>91.154773483714393</v>
      </c>
      <c r="AD103" s="127">
        <v>94.785248620730997</v>
      </c>
      <c r="AE103" s="127">
        <v>94.683705240999601</v>
      </c>
      <c r="AF103" s="127">
        <v>108.00907925664801</v>
      </c>
      <c r="AG103" s="127">
        <v>107.951590799933</v>
      </c>
      <c r="AH103" s="127">
        <v>86.363114083333343</v>
      </c>
      <c r="AI103" s="127">
        <v>86.322589947061502</v>
      </c>
      <c r="AJ103" s="127">
        <v>3</v>
      </c>
      <c r="AK103" s="127">
        <v>3</v>
      </c>
      <c r="AL103" s="127">
        <v>0.5</v>
      </c>
      <c r="AM103" s="127">
        <v>92.442857770408295</v>
      </c>
      <c r="AN103" s="127">
        <v>519.00206349206303</v>
      </c>
      <c r="AO103" s="127">
        <v>3.28060419123651</v>
      </c>
      <c r="AP103" s="127">
        <v>78.673333333333304</v>
      </c>
      <c r="AQ103" s="127">
        <v>231.92924585535999</v>
      </c>
      <c r="AR103" s="127">
        <v>147.9362697</v>
      </c>
      <c r="AS103" s="127">
        <v>0.25692936507936498</v>
      </c>
      <c r="AT103" s="127">
        <v>0.13333333333333333</v>
      </c>
      <c r="AU103" s="127">
        <v>122.666666666667</v>
      </c>
      <c r="AV103" s="127">
        <v>122.666666666667</v>
      </c>
      <c r="AW103" s="127">
        <v>117.69837416337</v>
      </c>
      <c r="AX103" s="127">
        <v>112.01847304182093</v>
      </c>
      <c r="AY103" s="127">
        <v>111.53266356623</v>
      </c>
      <c r="AZ103" s="127">
        <v>804156.1328780324</v>
      </c>
      <c r="BA103" s="127">
        <v>800668.61284169299</v>
      </c>
      <c r="BB103" s="127">
        <v>101.87333333333333</v>
      </c>
      <c r="BC103" s="127">
        <v>101.658251464843</v>
      </c>
      <c r="BD103" s="127">
        <v>731326.39244371187</v>
      </c>
      <c r="BE103" s="127">
        <v>729782.36672495306</v>
      </c>
      <c r="BF103" s="127">
        <v>111.97154915103546</v>
      </c>
      <c r="BG103" s="127">
        <v>111.57700806302201</v>
      </c>
      <c r="BH103" s="127">
        <v>748451.89216935809</v>
      </c>
      <c r="BI103" s="127">
        <v>745814.65953565098</v>
      </c>
      <c r="BJ103" s="127">
        <v>101.83065918292334</v>
      </c>
      <c r="BK103" s="127">
        <v>101.63920730544601</v>
      </c>
      <c r="BL103" s="127">
        <v>680667.09913521982</v>
      </c>
      <c r="BM103" s="127">
        <v>679387.37655240705</v>
      </c>
      <c r="BN103" s="127">
        <v>111.65194443426311</v>
      </c>
      <c r="BO103" s="127">
        <v>111.03560911704101</v>
      </c>
      <c r="BP103" s="127">
        <v>477602.53985433339</v>
      </c>
      <c r="BQ103" s="127">
        <v>474966.10289451497</v>
      </c>
      <c r="BR103" s="127">
        <v>101.54</v>
      </c>
      <c r="BS103" s="127">
        <v>101.269658372048</v>
      </c>
      <c r="BT103" s="127">
        <v>434347.66982819256</v>
      </c>
      <c r="BU103" s="127">
        <v>433191.25603915</v>
      </c>
      <c r="BV103" s="127">
        <v>112.68555510757616</v>
      </c>
      <c r="BW103" s="127">
        <v>111.264251679089</v>
      </c>
      <c r="BX103" s="127">
        <v>1165964.0027987917</v>
      </c>
      <c r="BY103" s="127">
        <v>1151257.69342982</v>
      </c>
      <c r="BZ103" s="127">
        <v>102.48</v>
      </c>
      <c r="CA103" s="127">
        <v>101.70302454350301</v>
      </c>
      <c r="CB103" s="127">
        <v>1060366.5296119812</v>
      </c>
      <c r="CC103" s="127">
        <v>1052327.11930186</v>
      </c>
      <c r="CD103" s="127">
        <v>111.58954682439001</v>
      </c>
      <c r="CE103" s="127">
        <v>111.087063687596</v>
      </c>
      <c r="CF103" s="127">
        <v>446532.01881379116</v>
      </c>
      <c r="CG103" s="127">
        <v>444521.303511329</v>
      </c>
      <c r="CH103" s="127">
        <v>101.48325353366108</v>
      </c>
      <c r="CI103" s="127">
        <v>101.238809951883</v>
      </c>
      <c r="CJ103" s="127">
        <v>406091.10230988881</v>
      </c>
      <c r="CK103" s="127">
        <v>405112.94719334698</v>
      </c>
      <c r="CL103" s="162">
        <v>6925.5507224457297</v>
      </c>
      <c r="CM103" s="162">
        <v>6930.9132239609098</v>
      </c>
      <c r="CN103" s="162">
        <v>194.33436873683999</v>
      </c>
      <c r="CO103" s="162">
        <v>193.43203027425901</v>
      </c>
      <c r="CP103" s="162">
        <v>39.598439999999997</v>
      </c>
      <c r="CQ103" s="162">
        <v>40.126130772204199</v>
      </c>
      <c r="CR103" s="162">
        <v>43.274487999999998</v>
      </c>
      <c r="CS103" s="162">
        <v>44.2228792963177</v>
      </c>
      <c r="CT103" s="162">
        <v>6623.3561410000002</v>
      </c>
      <c r="CU103" s="162">
        <v>6621.5829016009102</v>
      </c>
      <c r="CV103" s="162">
        <v>39.488851019999998</v>
      </c>
      <c r="CW103" s="162">
        <v>39.980228721490803</v>
      </c>
      <c r="CX103" s="162">
        <v>13198.8899999975</v>
      </c>
      <c r="CY103" s="162">
        <v>7613.8202370894396</v>
      </c>
      <c r="CZ103" s="162">
        <v>7602.9493323931101</v>
      </c>
      <c r="DA103" s="162">
        <v>9.0397396182312395</v>
      </c>
      <c r="DB103" s="162">
        <v>8.9393663195608308</v>
      </c>
      <c r="DC103" s="162">
        <v>1.0156968634039591</v>
      </c>
      <c r="DD103" s="162">
        <v>0.88797855141773796</v>
      </c>
    </row>
    <row r="104" spans="1:108">
      <c r="A104" t="s">
        <v>108</v>
      </c>
      <c r="B104" s="127">
        <v>24410946.952560611</v>
      </c>
      <c r="C104" s="127">
        <v>24433015.7895354</v>
      </c>
      <c r="D104" s="127">
        <v>26770976.126293786</v>
      </c>
      <c r="E104" s="127">
        <v>18081065.969999999</v>
      </c>
      <c r="F104" s="127">
        <v>18099595.7718709</v>
      </c>
      <c r="G104" s="127">
        <v>4202227.7429999998</v>
      </c>
      <c r="H104" s="127">
        <v>4159653.6572556598</v>
      </c>
      <c r="I104" s="127">
        <v>3345418.7987041874</v>
      </c>
      <c r="J104" s="127">
        <v>3315739.4212175701</v>
      </c>
      <c r="K104" s="127">
        <v>3062979.4091086355</v>
      </c>
      <c r="L104" s="127">
        <v>3025244.1416382701</v>
      </c>
      <c r="M104" s="127">
        <v>18376198.58124898</v>
      </c>
      <c r="N104" s="127">
        <v>18483112.8057152</v>
      </c>
      <c r="O104" s="127">
        <v>3066079.582218003</v>
      </c>
      <c r="P104" s="127">
        <v>2959840.8252948401</v>
      </c>
      <c r="Q104" s="127">
        <v>15312033.535374189</v>
      </c>
      <c r="R104" s="127">
        <v>15528545.538243899</v>
      </c>
      <c r="S104" s="127">
        <v>1508682.8181624091</v>
      </c>
      <c r="T104" s="127">
        <v>1533723.13424529</v>
      </c>
      <c r="U104" s="127">
        <v>13806833.952460799</v>
      </c>
      <c r="V104" s="127">
        <v>14005296.0485183</v>
      </c>
      <c r="W104" s="127">
        <v>5600113.1741839284</v>
      </c>
      <c r="X104" s="127">
        <v>5743456.7783952001</v>
      </c>
      <c r="Y104" s="127">
        <v>1752503.9965604725</v>
      </c>
      <c r="Z104" s="127">
        <v>-78075.786752649496</v>
      </c>
      <c r="AA104" s="127">
        <v>1049.6653669586699</v>
      </c>
      <c r="AB104" s="127">
        <v>91.719999999999985</v>
      </c>
      <c r="AC104" s="127">
        <v>91.785320771285996</v>
      </c>
      <c r="AD104" s="127">
        <v>95.120177064089191</v>
      </c>
      <c r="AE104" s="127">
        <v>95.070879328219306</v>
      </c>
      <c r="AF104" s="127">
        <v>107.26200988352434</v>
      </c>
      <c r="AG104" s="127">
        <v>107.200353633426</v>
      </c>
      <c r="AH104" s="127">
        <v>87.388747606666655</v>
      </c>
      <c r="AI104" s="127">
        <v>87.333856818821303</v>
      </c>
      <c r="AJ104" s="127">
        <v>3</v>
      </c>
      <c r="AK104" s="127">
        <v>3</v>
      </c>
      <c r="AL104" s="127">
        <v>0.57999999999999996</v>
      </c>
      <c r="AM104" s="127">
        <v>93.400383127469695</v>
      </c>
      <c r="AN104" s="127">
        <v>530.11725806451602</v>
      </c>
      <c r="AO104" s="127">
        <v>3.1875850494420801</v>
      </c>
      <c r="AP104" s="127">
        <v>77.853333333333296</v>
      </c>
      <c r="AQ104" s="127">
        <v>231.26349404456701</v>
      </c>
      <c r="AR104" s="127">
        <v>150.0806206</v>
      </c>
      <c r="AS104" s="127">
        <v>0.438617540983607</v>
      </c>
      <c r="AT104" s="127">
        <v>0.19333333333333336</v>
      </c>
      <c r="AU104" s="127">
        <v>135</v>
      </c>
      <c r="AV104" s="127">
        <v>135</v>
      </c>
      <c r="AW104" s="127">
        <v>115.9067056316</v>
      </c>
      <c r="AX104" s="127">
        <v>112.96700101758978</v>
      </c>
      <c r="AY104" s="127">
        <v>113.054239934896</v>
      </c>
      <c r="AZ104" s="127">
        <v>810965.40788605856</v>
      </c>
      <c r="BA104" s="127">
        <v>811591.67700221704</v>
      </c>
      <c r="BB104" s="127">
        <v>103.61333333333333</v>
      </c>
      <c r="BC104" s="127">
        <v>103.828852546962</v>
      </c>
      <c r="BD104" s="127">
        <v>743817.47211309278</v>
      </c>
      <c r="BE104" s="127">
        <v>745364.63744236203</v>
      </c>
      <c r="BF104" s="127">
        <v>112.99071753179237</v>
      </c>
      <c r="BG104" s="127">
        <v>113.03149382421999</v>
      </c>
      <c r="BH104" s="127">
        <v>755264.32362002763</v>
      </c>
      <c r="BI104" s="127">
        <v>755536.88475947396</v>
      </c>
      <c r="BJ104" s="127">
        <v>103.63508612015995</v>
      </c>
      <c r="BK104" s="127">
        <v>103.864026000333</v>
      </c>
      <c r="BL104" s="127">
        <v>692728.43762428919</v>
      </c>
      <c r="BM104" s="127">
        <v>694258.74141870602</v>
      </c>
      <c r="BN104" s="127">
        <v>112.18927169646753</v>
      </c>
      <c r="BO104" s="127">
        <v>112.290855497816</v>
      </c>
      <c r="BP104" s="127">
        <v>479901.0118286651</v>
      </c>
      <c r="BQ104" s="127">
        <v>480335.54686579102</v>
      </c>
      <c r="BR104" s="127">
        <v>102.89999999999999</v>
      </c>
      <c r="BS104" s="127">
        <v>103.03390282358799</v>
      </c>
      <c r="BT104" s="127">
        <v>440165.20804925158</v>
      </c>
      <c r="BU104" s="127">
        <v>440737.99098596902</v>
      </c>
      <c r="BV104" s="127">
        <v>111.86218927169649</v>
      </c>
      <c r="BW104" s="127">
        <v>111.934979594792</v>
      </c>
      <c r="BX104" s="127">
        <v>1157444.5885326639</v>
      </c>
      <c r="BY104" s="127">
        <v>1158197.75424109</v>
      </c>
      <c r="BZ104" s="127">
        <v>102.60000000000001</v>
      </c>
      <c r="CA104" s="127">
        <v>102.752025816217</v>
      </c>
      <c r="CB104" s="127">
        <v>1061608.1766021592</v>
      </c>
      <c r="CC104" s="127">
        <v>1063181.1965727</v>
      </c>
      <c r="CD104" s="127">
        <v>112.18259420486464</v>
      </c>
      <c r="CE104" s="127">
        <v>112.244572585106</v>
      </c>
      <c r="CF104" s="127">
        <v>448905.1321706571</v>
      </c>
      <c r="CG104" s="127">
        <v>449153.14224126301</v>
      </c>
      <c r="CH104" s="127">
        <v>102.89387540470184</v>
      </c>
      <c r="CI104" s="127">
        <v>103.023882018972</v>
      </c>
      <c r="CJ104" s="127">
        <v>411735.78722692659</v>
      </c>
      <c r="CK104" s="127">
        <v>412256.01620444801</v>
      </c>
      <c r="CL104" s="162">
        <v>7030.69147230612</v>
      </c>
      <c r="CM104" s="162">
        <v>7039.7884307593204</v>
      </c>
      <c r="CN104" s="162">
        <v>204.01780303961999</v>
      </c>
      <c r="CO104" s="162">
        <v>202.80017455291201</v>
      </c>
      <c r="CP104" s="162">
        <v>40.574860000000001</v>
      </c>
      <c r="CQ104" s="162">
        <v>40.091642278447502</v>
      </c>
      <c r="CR104" s="162">
        <v>44.171104</v>
      </c>
      <c r="CS104" s="162">
        <v>43.792326059746003</v>
      </c>
      <c r="CT104" s="162">
        <v>6727.9328820000001</v>
      </c>
      <c r="CU104" s="162">
        <v>6738.6957394759802</v>
      </c>
      <c r="CV104" s="162">
        <v>40.42666475</v>
      </c>
      <c r="CW104" s="162">
        <v>39.949756275748697</v>
      </c>
      <c r="CX104" s="162">
        <v>13252.260000001201</v>
      </c>
      <c r="CY104" s="162">
        <v>7682.7903720724098</v>
      </c>
      <c r="CZ104" s="162">
        <v>7687.0388129960602</v>
      </c>
      <c r="DA104" s="162">
        <v>8.4877872255466507</v>
      </c>
      <c r="DB104" s="162">
        <v>8.3954258569903999</v>
      </c>
      <c r="DC104" s="162">
        <v>0.98141425638899826</v>
      </c>
      <c r="DD104" s="162">
        <v>1.01142923767114</v>
      </c>
    </row>
    <row r="105" spans="1:108">
      <c r="A105" t="s">
        <v>109</v>
      </c>
      <c r="B105" s="127">
        <v>24672120.197670192</v>
      </c>
      <c r="C105" s="127">
        <v>25049514.404590402</v>
      </c>
      <c r="D105" s="127">
        <v>27993686.56058877</v>
      </c>
      <c r="E105" s="127">
        <v>18275849.940000001</v>
      </c>
      <c r="F105" s="127">
        <v>18576269.490391899</v>
      </c>
      <c r="G105" s="127">
        <v>4205562.8080000002</v>
      </c>
      <c r="H105" s="127">
        <v>4247681.5524992598</v>
      </c>
      <c r="I105" s="127">
        <v>3349368.9836062221</v>
      </c>
      <c r="J105" s="127">
        <v>3380149.8124574502</v>
      </c>
      <c r="K105" s="127">
        <v>3035514.4047375699</v>
      </c>
      <c r="L105" s="127">
        <v>3067477.4478715202</v>
      </c>
      <c r="M105" s="127">
        <v>19113969.11650487</v>
      </c>
      <c r="N105" s="127">
        <v>18992200.811159201</v>
      </c>
      <c r="O105" s="127">
        <v>3084517.4256068757</v>
      </c>
      <c r="P105" s="127">
        <v>3020382.4794274699</v>
      </c>
      <c r="Q105" s="127">
        <v>16036374.882339798</v>
      </c>
      <c r="R105" s="127">
        <v>15990629.0028213</v>
      </c>
      <c r="S105" s="127">
        <v>1497536.3808493174</v>
      </c>
      <c r="T105" s="127">
        <v>1549260.2162784799</v>
      </c>
      <c r="U105" s="127">
        <v>14541606.975198699</v>
      </c>
      <c r="V105" s="127">
        <v>14424642.7794463</v>
      </c>
      <c r="W105" s="127">
        <v>5666285.7925844295</v>
      </c>
      <c r="X105" s="127">
        <v>5733441.5872612698</v>
      </c>
      <c r="Y105" s="127">
        <v>1854884.6153192695</v>
      </c>
      <c r="Z105" s="127">
        <v>-992127.0604824347</v>
      </c>
      <c r="AA105" s="127">
        <v>-574.26633112016896</v>
      </c>
      <c r="AB105" s="127">
        <v>92.483333333333334</v>
      </c>
      <c r="AC105" s="127">
        <v>92.385681285412005</v>
      </c>
      <c r="AD105" s="127">
        <v>95.580596293711722</v>
      </c>
      <c r="AE105" s="127">
        <v>95.650740381267994</v>
      </c>
      <c r="AF105" s="127">
        <v>105.79628702791767</v>
      </c>
      <c r="AG105" s="127">
        <v>106.03633711260299</v>
      </c>
      <c r="AH105" s="127">
        <v>89.078713909999991</v>
      </c>
      <c r="AI105" s="127">
        <v>88.962224281227094</v>
      </c>
      <c r="AJ105" s="127">
        <v>3</v>
      </c>
      <c r="AK105" s="127">
        <v>3</v>
      </c>
      <c r="AL105" s="127">
        <v>1.7466666666666699</v>
      </c>
      <c r="AM105" s="127">
        <v>91.116655104198998</v>
      </c>
      <c r="AN105" s="127">
        <v>511.90380952381003</v>
      </c>
      <c r="AO105" s="127">
        <v>3.2853276482506302</v>
      </c>
      <c r="AP105" s="127">
        <v>76.08</v>
      </c>
      <c r="AQ105" s="127">
        <v>235.74223647449401</v>
      </c>
      <c r="AR105" s="127">
        <v>151.77886430000001</v>
      </c>
      <c r="AS105" s="127">
        <v>0.38847292307692299</v>
      </c>
      <c r="AT105" s="127">
        <v>0.18666666666666668</v>
      </c>
      <c r="AU105" s="127">
        <v>134.666666666667</v>
      </c>
      <c r="AV105" s="127">
        <v>134.666666666667</v>
      </c>
      <c r="AW105" s="127">
        <v>124.64301976636</v>
      </c>
      <c r="AX105" s="127">
        <v>113.71057848260948</v>
      </c>
      <c r="AY105" s="127">
        <v>113.91276553238301</v>
      </c>
      <c r="AZ105" s="127">
        <v>816303.38797566632</v>
      </c>
      <c r="BA105" s="127">
        <v>817754.84460965905</v>
      </c>
      <c r="BB105" s="127">
        <v>105.16333333333334</v>
      </c>
      <c r="BC105" s="127">
        <v>105.183612564668</v>
      </c>
      <c r="BD105" s="127">
        <v>754944.58331282868</v>
      </c>
      <c r="BE105" s="127">
        <v>755090.16348480305</v>
      </c>
      <c r="BF105" s="127">
        <v>113.77595419320876</v>
      </c>
      <c r="BG105" s="127">
        <v>113.94467496955799</v>
      </c>
      <c r="BH105" s="127">
        <v>760513.08430516452</v>
      </c>
      <c r="BI105" s="127">
        <v>761640.86529297906</v>
      </c>
      <c r="BJ105" s="127">
        <v>105.2237949696859</v>
      </c>
      <c r="BK105" s="127">
        <v>105.24019093602</v>
      </c>
      <c r="BL105" s="127">
        <v>703347.85080155963</v>
      </c>
      <c r="BM105" s="127">
        <v>703457.44642726902</v>
      </c>
      <c r="BN105" s="127">
        <v>112.80230672193187</v>
      </c>
      <c r="BO105" s="127">
        <v>112.979380257404</v>
      </c>
      <c r="BP105" s="127">
        <v>482523.33145475847</v>
      </c>
      <c r="BQ105" s="127">
        <v>483280.781499804</v>
      </c>
      <c r="BR105" s="127">
        <v>104.32333333333334</v>
      </c>
      <c r="BS105" s="127">
        <v>104.356922207721</v>
      </c>
      <c r="BT105" s="127">
        <v>446253.66104040912</v>
      </c>
      <c r="BU105" s="127">
        <v>446397.34086509299</v>
      </c>
      <c r="BV105" s="127">
        <v>112.47431969724273</v>
      </c>
      <c r="BW105" s="127">
        <v>112.974545079972</v>
      </c>
      <c r="BX105" s="127">
        <v>1163778.337703296</v>
      </c>
      <c r="BY105" s="127">
        <v>1168954.1988752901</v>
      </c>
      <c r="BZ105" s="127">
        <v>104.02</v>
      </c>
      <c r="CA105" s="127">
        <v>104.271039747497</v>
      </c>
      <c r="CB105" s="127">
        <v>1076300.9993192649</v>
      </c>
      <c r="CC105" s="127">
        <v>1078898.52221213</v>
      </c>
      <c r="CD105" s="127">
        <v>112.80260703447806</v>
      </c>
      <c r="CE105" s="127">
        <v>112.953141764417</v>
      </c>
      <c r="CF105" s="127">
        <v>451386.14933020715</v>
      </c>
      <c r="CG105" s="127">
        <v>451988.52275037399</v>
      </c>
      <c r="CH105" s="127">
        <v>104.32361107238646</v>
      </c>
      <c r="CI105" s="127">
        <v>104.347485144069</v>
      </c>
      <c r="CJ105" s="127">
        <v>417456.95710555324</v>
      </c>
      <c r="CK105" s="127">
        <v>417552.49058435101</v>
      </c>
      <c r="CL105" s="162">
        <v>7212.2568795695097</v>
      </c>
      <c r="CM105" s="162">
        <v>7217.5579898364704</v>
      </c>
      <c r="CN105" s="162">
        <v>199.97824345523</v>
      </c>
      <c r="CO105" s="162">
        <v>201.240090803931</v>
      </c>
      <c r="CP105" s="162">
        <v>38.971217000000003</v>
      </c>
      <c r="CQ105" s="162">
        <v>39.583528612019201</v>
      </c>
      <c r="CR105" s="162">
        <v>43.539431</v>
      </c>
      <c r="CS105" s="162">
        <v>43.390160910853403</v>
      </c>
      <c r="CT105" s="162">
        <v>6904.9217470000003</v>
      </c>
      <c r="CU105" s="162">
        <v>6916.4575490842599</v>
      </c>
      <c r="CV105" s="162">
        <v>38.807227500000003</v>
      </c>
      <c r="CW105" s="162">
        <v>39.440454361441297</v>
      </c>
      <c r="CX105" s="162">
        <v>13302.220999995699</v>
      </c>
      <c r="CY105" s="162">
        <v>7836.32408794004</v>
      </c>
      <c r="CZ105" s="162">
        <v>7846.2333253992301</v>
      </c>
      <c r="DA105" s="162">
        <v>7.9637748690225303</v>
      </c>
      <c r="DB105" s="162">
        <v>7.9299261351486496</v>
      </c>
      <c r="DC105" s="162">
        <v>0.88732079675397624</v>
      </c>
      <c r="DD105" s="162">
        <v>0.96862730474597103</v>
      </c>
    </row>
    <row r="106" spans="1:108">
      <c r="A106" t="s">
        <v>110</v>
      </c>
      <c r="B106" s="127">
        <v>26240534.84836705</v>
      </c>
      <c r="C106" s="127">
        <v>25249950.035549499</v>
      </c>
      <c r="D106" s="127">
        <v>30708309.579447687</v>
      </c>
      <c r="E106" s="127">
        <v>19378867</v>
      </c>
      <c r="F106" s="127">
        <v>18842994.566303801</v>
      </c>
      <c r="G106" s="127">
        <v>4442503.8720000004</v>
      </c>
      <c r="H106" s="127">
        <v>4164512.2813900299</v>
      </c>
      <c r="I106" s="127">
        <v>3478162.4664747715</v>
      </c>
      <c r="J106" s="127">
        <v>3273735.4463809798</v>
      </c>
      <c r="K106" s="127">
        <v>3147214.074393257</v>
      </c>
      <c r="L106" s="127">
        <v>2962171.5348261399</v>
      </c>
      <c r="M106" s="127">
        <v>20889653.444178846</v>
      </c>
      <c r="N106" s="127">
        <v>19485029.6504912</v>
      </c>
      <c r="O106" s="127">
        <v>3582729.0880455244</v>
      </c>
      <c r="P106" s="127">
        <v>3087954.7723433902</v>
      </c>
      <c r="Q106" s="127">
        <v>17304516.802208021</v>
      </c>
      <c r="R106" s="127">
        <v>16399609.108193301</v>
      </c>
      <c r="S106" s="127">
        <v>1927159.0049722698</v>
      </c>
      <c r="T106" s="127">
        <v>1698615.3269240099</v>
      </c>
      <c r="U106" s="127">
        <v>15383662.2954471</v>
      </c>
      <c r="V106" s="127">
        <v>14704597.109983999</v>
      </c>
      <c r="W106" s="127">
        <v>6252788.0572049571</v>
      </c>
      <c r="X106" s="127">
        <v>5892794.70642557</v>
      </c>
      <c r="Y106" s="127">
        <v>2456519.7355955122</v>
      </c>
      <c r="Z106" s="127">
        <v>-1107649.9829916114</v>
      </c>
      <c r="AA106" s="127">
        <v>1122.19242913528</v>
      </c>
      <c r="AB106" s="127">
        <v>92.873333333333335</v>
      </c>
      <c r="AC106" s="127">
        <v>92.796848449449996</v>
      </c>
      <c r="AD106" s="127">
        <v>95.310736987806976</v>
      </c>
      <c r="AE106" s="127">
        <v>95.428279238644606</v>
      </c>
      <c r="AF106" s="127">
        <v>104.647270555445</v>
      </c>
      <c r="AG106" s="127">
        <v>104.594155413552</v>
      </c>
      <c r="AH106" s="127">
        <v>89.369967583333334</v>
      </c>
      <c r="AI106" s="127">
        <v>89.631691573583396</v>
      </c>
      <c r="AJ106" s="127">
        <v>3</v>
      </c>
      <c r="AK106" s="127">
        <v>3</v>
      </c>
      <c r="AL106" s="127">
        <v>2.87666666666667</v>
      </c>
      <c r="AM106" s="127">
        <v>88.462575039108302</v>
      </c>
      <c r="AN106" s="127">
        <v>480.319677419355</v>
      </c>
      <c r="AO106" s="127">
        <v>3.91749826121141</v>
      </c>
      <c r="AP106" s="127">
        <v>85.096666666666707</v>
      </c>
      <c r="AQ106" s="127">
        <v>244.739019701031</v>
      </c>
      <c r="AR106" s="127">
        <v>153.58333139999999</v>
      </c>
      <c r="AS106" s="127">
        <v>0.29280437500000001</v>
      </c>
      <c r="AT106" s="127">
        <v>0.18666666666666668</v>
      </c>
      <c r="AU106" s="127">
        <v>124.333333333333</v>
      </c>
      <c r="AV106" s="127">
        <v>124.333333333333</v>
      </c>
      <c r="AW106" s="127">
        <v>134.45192922665001</v>
      </c>
      <c r="AX106" s="127">
        <v>115.2142703323523</v>
      </c>
      <c r="AY106" s="127">
        <v>115.28405740359101</v>
      </c>
      <c r="AZ106" s="127">
        <v>827098.06308677886</v>
      </c>
      <c r="BA106" s="127">
        <v>827599.04921786999</v>
      </c>
      <c r="BB106" s="127">
        <v>107.00333333333333</v>
      </c>
      <c r="BC106" s="127">
        <v>106.99233544116601</v>
      </c>
      <c r="BD106" s="127">
        <v>768153.54112412781</v>
      </c>
      <c r="BE106" s="127">
        <v>768074.58966169902</v>
      </c>
      <c r="BF106" s="127">
        <v>115.22939444980294</v>
      </c>
      <c r="BG106" s="127">
        <v>115.28355681780199</v>
      </c>
      <c r="BH106" s="127">
        <v>770228.32106352784</v>
      </c>
      <c r="BI106" s="127">
        <v>770590.35880306095</v>
      </c>
      <c r="BJ106" s="127">
        <v>107.01737960534697</v>
      </c>
      <c r="BK106" s="127">
        <v>106.959835620221</v>
      </c>
      <c r="BL106" s="127">
        <v>715336.71604906709</v>
      </c>
      <c r="BM106" s="127">
        <v>714952.07455156802</v>
      </c>
      <c r="BN106" s="127">
        <v>113.83245998133657</v>
      </c>
      <c r="BO106" s="127">
        <v>114.037104081706</v>
      </c>
      <c r="BP106" s="127">
        <v>486929.91671956389</v>
      </c>
      <c r="BQ106" s="127">
        <v>487805.30265923799</v>
      </c>
      <c r="BR106" s="127">
        <v>105.72</v>
      </c>
      <c r="BS106" s="127">
        <v>105.83809750397801</v>
      </c>
      <c r="BT106" s="127">
        <v>452228.04465468298</v>
      </c>
      <c r="BU106" s="127">
        <v>452733.218730558</v>
      </c>
      <c r="BV106" s="127">
        <v>114.38877323953771</v>
      </c>
      <c r="BW106" s="127">
        <v>115.311645268343</v>
      </c>
      <c r="BX106" s="127">
        <v>1183587.3000251802</v>
      </c>
      <c r="BY106" s="127">
        <v>1193136.3106644701</v>
      </c>
      <c r="BZ106" s="127">
        <v>106.23666666666666</v>
      </c>
      <c r="CA106" s="127">
        <v>106.752440468449</v>
      </c>
      <c r="CB106" s="127">
        <v>1099236.9784433858</v>
      </c>
      <c r="CC106" s="127">
        <v>1104573.7200104301</v>
      </c>
      <c r="CD106" s="127">
        <v>113.78717023881957</v>
      </c>
      <c r="CE106" s="127">
        <v>113.948018855021</v>
      </c>
      <c r="CF106" s="127">
        <v>455325.93587648863</v>
      </c>
      <c r="CG106" s="127">
        <v>455969.58090662502</v>
      </c>
      <c r="CH106" s="127">
        <v>105.67793790646635</v>
      </c>
      <c r="CI106" s="127">
        <v>105.777013291545</v>
      </c>
      <c r="CJ106" s="127">
        <v>422876.3741796909</v>
      </c>
      <c r="CK106" s="127">
        <v>423272.83005930303</v>
      </c>
      <c r="CL106" s="162">
        <v>7353.8335772937999</v>
      </c>
      <c r="CM106" s="162">
        <v>7331.83113397323</v>
      </c>
      <c r="CN106" s="162">
        <v>212.69678295598999</v>
      </c>
      <c r="CO106" s="162">
        <v>213.20148848408701</v>
      </c>
      <c r="CP106" s="162">
        <v>40.031529999999997</v>
      </c>
      <c r="CQ106" s="162">
        <v>39.3472893412033</v>
      </c>
      <c r="CR106" s="162">
        <v>43.832881</v>
      </c>
      <c r="CS106" s="162">
        <v>43.387034710579499</v>
      </c>
      <c r="CT106" s="162">
        <v>7039.6346869999998</v>
      </c>
      <c r="CU106" s="162">
        <v>7016.4844234531502</v>
      </c>
      <c r="CV106" s="162">
        <v>39.888749439999998</v>
      </c>
      <c r="CW106" s="162">
        <v>39.211244160623998</v>
      </c>
      <c r="CX106" s="162">
        <v>13352.761000000501</v>
      </c>
      <c r="CY106" s="162">
        <v>7917.5937557038696</v>
      </c>
      <c r="CZ106" s="162">
        <v>7912.7658135851198</v>
      </c>
      <c r="DA106" s="162">
        <v>7.1203473656871301</v>
      </c>
      <c r="DB106" s="162">
        <v>7.3290157376058396</v>
      </c>
      <c r="DC106" s="162">
        <v>1.004513944353828</v>
      </c>
      <c r="DD106" s="162">
        <v>1.0528141839841101</v>
      </c>
    </row>
    <row r="107" spans="1:108">
      <c r="A107" t="s">
        <v>111</v>
      </c>
      <c r="B107" s="127">
        <v>25072079.25581567</v>
      </c>
      <c r="C107" s="127">
        <v>25653552.853643298</v>
      </c>
      <c r="D107" s="127">
        <v>29826996.807845782</v>
      </c>
      <c r="E107" s="127">
        <v>19085307.890000001</v>
      </c>
      <c r="F107" s="127">
        <v>19308011.141966801</v>
      </c>
      <c r="G107" s="127">
        <v>3849951.11</v>
      </c>
      <c r="H107" s="127">
        <v>4110492.05159311</v>
      </c>
      <c r="I107" s="127">
        <v>2970512.3342402368</v>
      </c>
      <c r="J107" s="127">
        <v>3162637.2513560401</v>
      </c>
      <c r="K107" s="127">
        <v>2658246.1851690104</v>
      </c>
      <c r="L107" s="127">
        <v>2838045.7490754901</v>
      </c>
      <c r="M107" s="127">
        <v>18332540.927349813</v>
      </c>
      <c r="N107" s="127">
        <v>19766307.590497602</v>
      </c>
      <c r="O107" s="127">
        <v>2400432.188893368</v>
      </c>
      <c r="P107" s="127">
        <v>3073545.6858803602</v>
      </c>
      <c r="Q107" s="127">
        <v>15985865.979238076</v>
      </c>
      <c r="R107" s="127">
        <v>16715622.6116651</v>
      </c>
      <c r="S107" s="127">
        <v>1626408.8158654708</v>
      </c>
      <c r="T107" s="127">
        <v>1766172.3079963799</v>
      </c>
      <c r="U107" s="127">
        <v>14366165.403320201</v>
      </c>
      <c r="V107" s="127">
        <v>14971625.2205304</v>
      </c>
      <c r="W107" s="127">
        <v>6245569.8978035031</v>
      </c>
      <c r="X107" s="127">
        <v>6403877.67916808</v>
      </c>
      <c r="Y107" s="127">
        <v>2061075.8480762364</v>
      </c>
      <c r="Z107" s="127">
        <v>-1088296.378720636</v>
      </c>
      <c r="AA107" s="127">
        <v>954.27831873950799</v>
      </c>
      <c r="AB107" s="127">
        <v>93.600000000000009</v>
      </c>
      <c r="AC107" s="127">
        <v>93.668185696369903</v>
      </c>
      <c r="AD107" s="127">
        <v>95.791160254171061</v>
      </c>
      <c r="AE107" s="127">
        <v>95.650797541020495</v>
      </c>
      <c r="AF107" s="127">
        <v>103.758957409907</v>
      </c>
      <c r="AG107" s="127">
        <v>103.62746750345801</v>
      </c>
      <c r="AH107" s="127">
        <v>90.724149800000006</v>
      </c>
      <c r="AI107" s="127">
        <v>90.632931064895999</v>
      </c>
      <c r="AJ107" s="127">
        <v>3</v>
      </c>
      <c r="AK107" s="127">
        <v>3</v>
      </c>
      <c r="AL107" s="127">
        <v>3.4366666666666701</v>
      </c>
      <c r="AM107" s="127">
        <v>90.940553139494199</v>
      </c>
      <c r="AN107" s="127">
        <v>481.62625000000003</v>
      </c>
      <c r="AO107" s="127">
        <v>4.3778085215760996</v>
      </c>
      <c r="AP107" s="127">
        <v>93.953333333333305</v>
      </c>
      <c r="AQ107" s="127">
        <v>252.955421268555</v>
      </c>
      <c r="AR107" s="127">
        <v>155.29989209999999</v>
      </c>
      <c r="AS107" s="127">
        <v>0.30793984126984097</v>
      </c>
      <c r="AT107" s="127">
        <v>0.15666666666666668</v>
      </c>
      <c r="AU107" s="127">
        <v>114.666666666667</v>
      </c>
      <c r="AV107" s="127">
        <v>114.666666666667</v>
      </c>
      <c r="AW107" s="127">
        <v>129.16468825506001</v>
      </c>
      <c r="AX107" s="127">
        <v>116.30341880341879</v>
      </c>
      <c r="AY107" s="127">
        <v>115.96253030301401</v>
      </c>
      <c r="AZ107" s="127">
        <v>834916.82189360412</v>
      </c>
      <c r="BA107" s="127">
        <v>832469.65786506899</v>
      </c>
      <c r="BB107" s="127">
        <v>108.86</v>
      </c>
      <c r="BC107" s="127">
        <v>108.61176395196701</v>
      </c>
      <c r="BD107" s="127">
        <v>781482.14529241354</v>
      </c>
      <c r="BE107" s="127">
        <v>779700.11296245595</v>
      </c>
      <c r="BF107" s="127">
        <v>116.20345919052318</v>
      </c>
      <c r="BG107" s="127">
        <v>115.955264160281</v>
      </c>
      <c r="BH107" s="127">
        <v>776739.26606531674</v>
      </c>
      <c r="BI107" s="127">
        <v>775080.25499115197</v>
      </c>
      <c r="BJ107" s="127">
        <v>108.76643780232969</v>
      </c>
      <c r="BK107" s="127">
        <v>108.56294613343</v>
      </c>
      <c r="BL107" s="127">
        <v>727027.95303713658</v>
      </c>
      <c r="BM107" s="127">
        <v>725667.75282905903</v>
      </c>
      <c r="BN107" s="127">
        <v>114.9216524216524</v>
      </c>
      <c r="BO107" s="127">
        <v>114.4630068414</v>
      </c>
      <c r="BP107" s="127">
        <v>491589.04808105354</v>
      </c>
      <c r="BQ107" s="127">
        <v>489627.14499593101</v>
      </c>
      <c r="BR107" s="127">
        <v>107.56666666666666</v>
      </c>
      <c r="BS107" s="127">
        <v>107.257966238595</v>
      </c>
      <c r="BT107" s="127">
        <v>460127.34900386614</v>
      </c>
      <c r="BU107" s="127">
        <v>458806.85154787998</v>
      </c>
      <c r="BV107" s="127">
        <v>118.63960113960113</v>
      </c>
      <c r="BW107" s="127">
        <v>117.115393533161</v>
      </c>
      <c r="BX107" s="127">
        <v>1227570.8639241657</v>
      </c>
      <c r="BY107" s="127">
        <v>1211799.7990270699</v>
      </c>
      <c r="BZ107" s="127">
        <v>111.04666666666667</v>
      </c>
      <c r="CA107" s="127">
        <v>110.083606109212</v>
      </c>
      <c r="CB107" s="127">
        <v>1149006.3286330192</v>
      </c>
      <c r="CC107" s="127">
        <v>1139041.48493893</v>
      </c>
      <c r="CD107" s="127">
        <v>114.74877387933122</v>
      </c>
      <c r="CE107" s="127">
        <v>114.396245101338</v>
      </c>
      <c r="CF107" s="127">
        <v>459173.84840159368</v>
      </c>
      <c r="CG107" s="127">
        <v>457763.18412941397</v>
      </c>
      <c r="CH107" s="127">
        <v>107.40485235105403</v>
      </c>
      <c r="CI107" s="127">
        <v>107.129817683083</v>
      </c>
      <c r="CJ107" s="127">
        <v>429786.72210389172</v>
      </c>
      <c r="CK107" s="127">
        <v>428686.15499008697</v>
      </c>
      <c r="CL107" s="162">
        <v>7412.47761457864</v>
      </c>
      <c r="CM107" s="162">
        <v>7415.05721316976</v>
      </c>
      <c r="CN107" s="162">
        <v>220.91711428698</v>
      </c>
      <c r="CO107" s="162">
        <v>220.18455402123399</v>
      </c>
      <c r="CP107" s="162">
        <v>39.047854000000001</v>
      </c>
      <c r="CQ107" s="162">
        <v>39.595532331402097</v>
      </c>
      <c r="CR107" s="162">
        <v>42.821441999999998</v>
      </c>
      <c r="CS107" s="162">
        <v>43.8234539372257</v>
      </c>
      <c r="CT107" s="162">
        <v>7079.3851990000003</v>
      </c>
      <c r="CU107" s="162">
        <v>7077.0053378562297</v>
      </c>
      <c r="CV107" s="162">
        <v>38.920524450000002</v>
      </c>
      <c r="CW107" s="162">
        <v>39.434160987272499</v>
      </c>
      <c r="CX107" s="162">
        <v>13403.3249999991</v>
      </c>
      <c r="CY107" s="162">
        <v>7996.0610366472802</v>
      </c>
      <c r="CZ107" s="162">
        <v>7984.6690703610702</v>
      </c>
      <c r="DA107" s="162">
        <v>7.2983862853720103</v>
      </c>
      <c r="DB107" s="162">
        <v>7.22216046190462</v>
      </c>
      <c r="DC107" s="162">
        <v>1.2155985247550789</v>
      </c>
      <c r="DD107" s="162">
        <v>1.0450618401321601</v>
      </c>
    </row>
    <row r="108" spans="1:108">
      <c r="A108" t="s">
        <v>112</v>
      </c>
      <c r="B108" s="127">
        <v>25752311.723018724</v>
      </c>
      <c r="C108" s="127">
        <v>25766789.428589702</v>
      </c>
      <c r="D108" s="127">
        <v>29643076.381540213</v>
      </c>
      <c r="E108" s="127">
        <v>19457912.550000001</v>
      </c>
      <c r="F108" s="127">
        <v>19445500.923842698</v>
      </c>
      <c r="G108" s="127">
        <v>4046932.2089999998</v>
      </c>
      <c r="H108" s="127">
        <v>4020031.88560721</v>
      </c>
      <c r="I108" s="127">
        <v>3122380.4031485636</v>
      </c>
      <c r="J108" s="127">
        <v>3099692.19481492</v>
      </c>
      <c r="K108" s="127">
        <v>2807621.2132947375</v>
      </c>
      <c r="L108" s="127">
        <v>2776197.9067526301</v>
      </c>
      <c r="M108" s="127">
        <v>19868835.513692055</v>
      </c>
      <c r="N108" s="127">
        <v>19992411.1706529</v>
      </c>
      <c r="O108" s="127">
        <v>3155882.4349015066</v>
      </c>
      <c r="P108" s="127">
        <v>3040933.6010275399</v>
      </c>
      <c r="Q108" s="127">
        <v>16724235.070945827</v>
      </c>
      <c r="R108" s="127">
        <v>16977422.87714</v>
      </c>
      <c r="S108" s="127">
        <v>1770817.1955450317</v>
      </c>
      <c r="T108" s="127">
        <v>1813955.52396442</v>
      </c>
      <c r="U108" s="127">
        <v>14963396.0803164</v>
      </c>
      <c r="V108" s="127">
        <v>15177216.5690121</v>
      </c>
      <c r="W108" s="127">
        <v>6237183.052074247</v>
      </c>
      <c r="X108" s="127">
        <v>6398452.4295001002</v>
      </c>
      <c r="Y108" s="127">
        <v>1871981.8273812002</v>
      </c>
      <c r="Z108" s="127">
        <v>-905933.23710268503</v>
      </c>
      <c r="AA108" s="127">
        <v>230.78613492747201</v>
      </c>
      <c r="AB108" s="127">
        <v>94.75333333333333</v>
      </c>
      <c r="AC108" s="127">
        <v>94.767983736243906</v>
      </c>
      <c r="AD108" s="127">
        <v>96.184031799942389</v>
      </c>
      <c r="AE108" s="127">
        <v>96.103965128014295</v>
      </c>
      <c r="AF108" s="127">
        <v>103.19073510490567</v>
      </c>
      <c r="AG108" s="127">
        <v>103.100495182074</v>
      </c>
      <c r="AH108" s="127">
        <v>91.730564819999998</v>
      </c>
      <c r="AI108" s="127">
        <v>91.626461001198194</v>
      </c>
      <c r="AJ108" s="127">
        <v>3</v>
      </c>
      <c r="AK108" s="127">
        <v>3</v>
      </c>
      <c r="AL108" s="127">
        <v>4.7433333333333296</v>
      </c>
      <c r="AM108" s="127">
        <v>90.9424146352316</v>
      </c>
      <c r="AN108" s="127">
        <v>469.42984126984101</v>
      </c>
      <c r="AO108" s="127">
        <v>4.1512791436088197</v>
      </c>
      <c r="AP108" s="127">
        <v>102.496666666667</v>
      </c>
      <c r="AQ108" s="127">
        <v>262.65099159066301</v>
      </c>
      <c r="AR108" s="127">
        <v>156.52637809999999</v>
      </c>
      <c r="AS108" s="127">
        <v>0.26218783333333301</v>
      </c>
      <c r="AT108" s="127">
        <v>9.3333333333333338E-2</v>
      </c>
      <c r="AU108" s="127">
        <v>127.666666666667</v>
      </c>
      <c r="AV108" s="127">
        <v>127.666666666667</v>
      </c>
      <c r="AW108" s="127">
        <v>123.01210558029</v>
      </c>
      <c r="AX108" s="127">
        <v>116.41455005980441</v>
      </c>
      <c r="AY108" s="127">
        <v>116.609263829054</v>
      </c>
      <c r="AZ108" s="127">
        <v>835714.6088920359</v>
      </c>
      <c r="BA108" s="127">
        <v>837112.41647997405</v>
      </c>
      <c r="BB108" s="127">
        <v>110.30666666666667</v>
      </c>
      <c r="BC108" s="127">
        <v>110.544596075641</v>
      </c>
      <c r="BD108" s="127">
        <v>791867.44907883368</v>
      </c>
      <c r="BE108" s="127">
        <v>793575.49229765998</v>
      </c>
      <c r="BF108" s="127">
        <v>116.37491195435183</v>
      </c>
      <c r="BG108" s="127">
        <v>116.528960180567</v>
      </c>
      <c r="BH108" s="127">
        <v>777885.30848839821</v>
      </c>
      <c r="BI108" s="127">
        <v>778915.01368932799</v>
      </c>
      <c r="BJ108" s="127">
        <v>110.26910824048016</v>
      </c>
      <c r="BK108" s="127">
        <v>110.526122983893</v>
      </c>
      <c r="BL108" s="127">
        <v>737072.25930304022</v>
      </c>
      <c r="BM108" s="127">
        <v>738790.22402514203</v>
      </c>
      <c r="BN108" s="127">
        <v>114.75058045451347</v>
      </c>
      <c r="BO108" s="127">
        <v>114.952441584307</v>
      </c>
      <c r="BP108" s="127">
        <v>490857.27035503706</v>
      </c>
      <c r="BQ108" s="127">
        <v>491720.75185155403</v>
      </c>
      <c r="BR108" s="127">
        <v>108.73</v>
      </c>
      <c r="BS108" s="127">
        <v>108.879586672153</v>
      </c>
      <c r="BT108" s="127">
        <v>465103.62557040941</v>
      </c>
      <c r="BU108" s="127">
        <v>465743.49776314298</v>
      </c>
      <c r="BV108" s="127">
        <v>116.71708998803911</v>
      </c>
      <c r="BW108" s="127">
        <v>116.774206678238</v>
      </c>
      <c r="BX108" s="127">
        <v>1207678.529049828</v>
      </c>
      <c r="BY108" s="127">
        <v>1208269.5187706901</v>
      </c>
      <c r="BZ108" s="127">
        <v>110.59333333333333</v>
      </c>
      <c r="CA108" s="127">
        <v>110.655774926234</v>
      </c>
      <c r="CB108" s="127">
        <v>1144315.6622256802</v>
      </c>
      <c r="CC108" s="127">
        <v>1144961.74902838</v>
      </c>
      <c r="CD108" s="127">
        <v>114.64025627550897</v>
      </c>
      <c r="CE108" s="127">
        <v>114.808066224501</v>
      </c>
      <c r="CF108" s="127">
        <v>458739.60894018755</v>
      </c>
      <c r="CG108" s="127">
        <v>459411.11014536797</v>
      </c>
      <c r="CH108" s="127">
        <v>108.62546416292061</v>
      </c>
      <c r="CI108" s="127">
        <v>108.77681982285399</v>
      </c>
      <c r="CJ108" s="127">
        <v>434671.07079112571</v>
      </c>
      <c r="CK108" s="127">
        <v>435276.72920896701</v>
      </c>
      <c r="CL108" s="162">
        <v>7482.8540736008399</v>
      </c>
      <c r="CM108" s="162">
        <v>7495.8155001004698</v>
      </c>
      <c r="CN108" s="162">
        <v>213.14525674834999</v>
      </c>
      <c r="CO108" s="162">
        <v>211.883059295121</v>
      </c>
      <c r="CP108" s="162">
        <v>39.655538999999997</v>
      </c>
      <c r="CQ108" s="162">
        <v>39.178554871941401</v>
      </c>
      <c r="CR108" s="162">
        <v>44.578494999999997</v>
      </c>
      <c r="CS108" s="162">
        <v>44.2331389692635</v>
      </c>
      <c r="CT108" s="162">
        <v>7159.8605950000001</v>
      </c>
      <c r="CU108" s="162">
        <v>7174.6716825089698</v>
      </c>
      <c r="CV108" s="162">
        <v>39.479701980000002</v>
      </c>
      <c r="CW108" s="162">
        <v>39.007098373897598</v>
      </c>
      <c r="CX108" s="162">
        <v>13453.900999998399</v>
      </c>
      <c r="CY108" s="162">
        <v>8059.9014788316599</v>
      </c>
      <c r="CZ108" s="162">
        <v>8066.6128667579496</v>
      </c>
      <c r="DA108" s="162">
        <v>7.1594846009763797</v>
      </c>
      <c r="DB108" s="162">
        <v>7.0615095494554199</v>
      </c>
      <c r="DC108" s="162">
        <v>0.95741451516914244</v>
      </c>
      <c r="DD108" s="162">
        <v>0.98132406993628396</v>
      </c>
    </row>
    <row r="109" spans="1:108">
      <c r="A109" t="s">
        <v>113</v>
      </c>
      <c r="B109" s="127">
        <v>25490108.410264507</v>
      </c>
      <c r="C109" s="127">
        <v>25944039.670703702</v>
      </c>
      <c r="D109" s="127">
        <v>29273074.314484805</v>
      </c>
      <c r="E109" s="127">
        <v>19309258.059999999</v>
      </c>
      <c r="F109" s="127">
        <v>19674623.1208039</v>
      </c>
      <c r="G109" s="127">
        <v>3894737.7179999999</v>
      </c>
      <c r="H109" s="127">
        <v>3941725.1154806199</v>
      </c>
      <c r="I109" s="127">
        <v>2959990.3911156855</v>
      </c>
      <c r="J109" s="127">
        <v>2989698.3844138701</v>
      </c>
      <c r="K109" s="127">
        <v>2642785.7461458663</v>
      </c>
      <c r="L109" s="127">
        <v>2672064.9650119701</v>
      </c>
      <c r="M109" s="127">
        <v>20391122.524932764</v>
      </c>
      <c r="N109" s="127">
        <v>20272530.695900399</v>
      </c>
      <c r="O109" s="127">
        <v>3149132.6467913133</v>
      </c>
      <c r="P109" s="127">
        <v>3088369.1541224802</v>
      </c>
      <c r="Q109" s="127">
        <v>17261171.821155638</v>
      </c>
      <c r="R109" s="127">
        <v>17202712.900938801</v>
      </c>
      <c r="S109" s="127">
        <v>1785920.8868730164</v>
      </c>
      <c r="T109" s="127">
        <v>1853017.0121523</v>
      </c>
      <c r="U109" s="127">
        <v>15483765.8546464</v>
      </c>
      <c r="V109" s="127">
        <v>15346946.7449924</v>
      </c>
      <c r="W109" s="127">
        <v>6352142.0781684918</v>
      </c>
      <c r="X109" s="127">
        <v>6419753.7155169901</v>
      </c>
      <c r="Y109" s="127">
        <v>162350.13716148451</v>
      </c>
      <c r="Z109" s="127">
        <v>-2335462.8981866613</v>
      </c>
      <c r="AA109" s="127">
        <v>-3292.8957486807399</v>
      </c>
      <c r="AB109" s="127">
        <v>95.366666666666674</v>
      </c>
      <c r="AC109" s="127">
        <v>95.411841511513103</v>
      </c>
      <c r="AD109" s="127">
        <v>96.458955176716543</v>
      </c>
      <c r="AE109" s="127">
        <v>96.567061985876194</v>
      </c>
      <c r="AF109" s="127">
        <v>102.55896895463967</v>
      </c>
      <c r="AG109" s="127">
        <v>102.81613596010401</v>
      </c>
      <c r="AH109" s="127">
        <v>92.584282200000004</v>
      </c>
      <c r="AI109" s="127">
        <v>92.546367925239693</v>
      </c>
      <c r="AJ109" s="127">
        <v>3</v>
      </c>
      <c r="AK109" s="127">
        <v>3</v>
      </c>
      <c r="AL109" s="127">
        <v>5.25</v>
      </c>
      <c r="AM109" s="127">
        <v>91.136503424909606</v>
      </c>
      <c r="AN109" s="127">
        <v>471.07249999999999</v>
      </c>
      <c r="AO109" s="127">
        <v>4.0786507000513996</v>
      </c>
      <c r="AP109" s="127">
        <v>89.736666666666693</v>
      </c>
      <c r="AQ109" s="127">
        <v>264.033724115111</v>
      </c>
      <c r="AR109" s="127">
        <v>158.1451246</v>
      </c>
      <c r="AS109" s="127">
        <v>0.29852876923076899</v>
      </c>
      <c r="AT109" s="127">
        <v>8.3333333333333329E-2</v>
      </c>
      <c r="AU109" s="127">
        <v>149.666666666667</v>
      </c>
      <c r="AV109" s="127">
        <v>149.666666666667</v>
      </c>
      <c r="AW109" s="127">
        <v>120.01195453285</v>
      </c>
      <c r="AX109" s="127">
        <v>118.11254806011884</v>
      </c>
      <c r="AY109" s="127">
        <v>118.133620873436</v>
      </c>
      <c r="AZ109" s="127">
        <v>847904.16538650519</v>
      </c>
      <c r="BA109" s="127">
        <v>848055.44250877097</v>
      </c>
      <c r="BB109" s="127">
        <v>112.64</v>
      </c>
      <c r="BC109" s="127">
        <v>112.675350512107</v>
      </c>
      <c r="BD109" s="127">
        <v>808617.93905693048</v>
      </c>
      <c r="BE109" s="127">
        <v>808871.71265685803</v>
      </c>
      <c r="BF109" s="127">
        <v>118.09338659850937</v>
      </c>
      <c r="BG109" s="127">
        <v>118.082083932977</v>
      </c>
      <c r="BH109" s="127">
        <v>789372.1157069878</v>
      </c>
      <c r="BI109" s="127">
        <v>789296.565248064</v>
      </c>
      <c r="BJ109" s="127">
        <v>112.62172635277844</v>
      </c>
      <c r="BK109" s="127">
        <v>112.621597704045</v>
      </c>
      <c r="BL109" s="127">
        <v>752797.87434589746</v>
      </c>
      <c r="BM109" s="127">
        <v>752797.014418885</v>
      </c>
      <c r="BN109" s="127">
        <v>115.94547361062564</v>
      </c>
      <c r="BO109" s="127">
        <v>115.944195153397</v>
      </c>
      <c r="BP109" s="127">
        <v>495968.54727104027</v>
      </c>
      <c r="BQ109" s="127">
        <v>495963.07853914303</v>
      </c>
      <c r="BR109" s="127">
        <v>110.57333333333332</v>
      </c>
      <c r="BS109" s="127">
        <v>110.627197808156</v>
      </c>
      <c r="BT109" s="127">
        <v>472988.67124748213</v>
      </c>
      <c r="BU109" s="127">
        <v>473219.08201357198</v>
      </c>
      <c r="BV109" s="127">
        <v>117.64068507514853</v>
      </c>
      <c r="BW109" s="127">
        <v>118.14445933517599</v>
      </c>
      <c r="BX109" s="127">
        <v>1217235.0212169325</v>
      </c>
      <c r="BY109" s="127">
        <v>1222447.60283479</v>
      </c>
      <c r="BZ109" s="127">
        <v>112.19</v>
      </c>
      <c r="CA109" s="127">
        <v>112.555547167098</v>
      </c>
      <c r="CB109" s="127">
        <v>1160836.4652338815</v>
      </c>
      <c r="CC109" s="127">
        <v>1164618.8030634101</v>
      </c>
      <c r="CD109" s="127">
        <v>115.83110361432607</v>
      </c>
      <c r="CE109" s="127">
        <v>115.79936016280401</v>
      </c>
      <c r="CF109" s="127">
        <v>463504.85336884222</v>
      </c>
      <c r="CG109" s="127">
        <v>463377.83011464</v>
      </c>
      <c r="CH109" s="127">
        <v>110.46426248019563</v>
      </c>
      <c r="CI109" s="127">
        <v>110.502073210662</v>
      </c>
      <c r="CJ109" s="127">
        <v>442029.12849608593</v>
      </c>
      <c r="CK109" s="127">
        <v>442180.43031888799</v>
      </c>
      <c r="CL109" s="162">
        <v>7488.7436519279699</v>
      </c>
      <c r="CM109" s="162">
        <v>7503.0449038551396</v>
      </c>
      <c r="CN109" s="162">
        <v>226.22</v>
      </c>
      <c r="CO109" s="162">
        <v>228.64336775766</v>
      </c>
      <c r="CP109" s="162">
        <v>39.054926999999999</v>
      </c>
      <c r="CQ109" s="162">
        <v>39.7454723857213</v>
      </c>
      <c r="CR109" s="162">
        <v>44.511682999999998</v>
      </c>
      <c r="CS109" s="162">
        <v>44.294120564416197</v>
      </c>
      <c r="CT109" s="162">
        <v>7151.9510760000003</v>
      </c>
      <c r="CU109" s="162">
        <v>7167.7269947594796</v>
      </c>
      <c r="CV109" s="162">
        <v>38.848156150000001</v>
      </c>
      <c r="CW109" s="162">
        <v>39.563857229924103</v>
      </c>
      <c r="CX109" s="162">
        <v>13505.2</v>
      </c>
      <c r="CY109" s="162">
        <v>8089.09</v>
      </c>
      <c r="CZ109" s="162">
        <v>8102.1210171134198</v>
      </c>
      <c r="DA109" s="162">
        <v>7.4216270229310997</v>
      </c>
      <c r="DB109" s="162">
        <v>7.3555554567087604</v>
      </c>
      <c r="DC109" s="162">
        <v>0.92429020652096427</v>
      </c>
      <c r="DD109" s="162">
        <v>1.02160648591448</v>
      </c>
    </row>
    <row r="110" spans="1:108">
      <c r="A110" t="s">
        <v>114</v>
      </c>
      <c r="B110" s="127">
        <v>27640173.660514452</v>
      </c>
      <c r="C110" s="127">
        <v>26564450.0684972</v>
      </c>
      <c r="D110" s="127">
        <v>32576314.269797593</v>
      </c>
      <c r="E110" s="127">
        <v>20561681.75</v>
      </c>
      <c r="F110" s="127">
        <v>19973255.340489499</v>
      </c>
      <c r="G110" s="127">
        <v>4519841.1710000001</v>
      </c>
      <c r="H110" s="127">
        <v>4241136.8016814496</v>
      </c>
      <c r="I110" s="127">
        <v>3482655.807020721</v>
      </c>
      <c r="J110" s="127">
        <v>3280565.3969422998</v>
      </c>
      <c r="K110" s="127">
        <v>3159596.1937262802</v>
      </c>
      <c r="L110" s="127">
        <v>2978518.0218203501</v>
      </c>
      <c r="M110" s="127">
        <v>21988890.896822784</v>
      </c>
      <c r="N110" s="127">
        <v>20487182.770787202</v>
      </c>
      <c r="O110" s="127">
        <v>3640718.4794064295</v>
      </c>
      <c r="P110" s="127">
        <v>3126399.8669213401</v>
      </c>
      <c r="Q110" s="127">
        <v>18348106.057670433</v>
      </c>
      <c r="R110" s="127">
        <v>17393837.196766499</v>
      </c>
      <c r="S110" s="127">
        <v>2188485.0300765801</v>
      </c>
      <c r="T110" s="127">
        <v>1920550.5068628599</v>
      </c>
      <c r="U110" s="127">
        <v>16181066.2673831</v>
      </c>
      <c r="V110" s="127">
        <v>15482379.5007487</v>
      </c>
      <c r="W110" s="127">
        <v>7322375.9033963559</v>
      </c>
      <c r="X110" s="127">
        <v>6908526.0972307101</v>
      </c>
      <c r="Y110" s="127">
        <v>1244185.852728006</v>
      </c>
      <c r="Z110" s="127">
        <v>-1478768.1977307033</v>
      </c>
      <c r="AA110" s="127">
        <v>-980.05574355092403</v>
      </c>
      <c r="AB110" s="127">
        <v>96.59666666666665</v>
      </c>
      <c r="AC110" s="127">
        <v>96.525192257945207</v>
      </c>
      <c r="AD110" s="127">
        <v>97.138559920494231</v>
      </c>
      <c r="AE110" s="127">
        <v>97.271980534023101</v>
      </c>
      <c r="AF110" s="127">
        <v>102.65720586504233</v>
      </c>
      <c r="AG110" s="127">
        <v>102.68266062879501</v>
      </c>
      <c r="AH110" s="127">
        <v>93.635107673333323</v>
      </c>
      <c r="AI110" s="127">
        <v>93.890213498140398</v>
      </c>
      <c r="AJ110" s="127">
        <v>3</v>
      </c>
      <c r="AK110" s="127">
        <v>3</v>
      </c>
      <c r="AL110" s="127">
        <v>5.25</v>
      </c>
      <c r="AM110" s="127">
        <v>95.324461766536103</v>
      </c>
      <c r="AN110" s="127">
        <v>512.47442622950803</v>
      </c>
      <c r="AO110" s="127">
        <v>3.3969608999365</v>
      </c>
      <c r="AP110" s="127">
        <v>94.03</v>
      </c>
      <c r="AQ110" s="127">
        <v>257.140392289548</v>
      </c>
      <c r="AR110" s="127">
        <v>159.31704149999999</v>
      </c>
      <c r="AS110" s="127">
        <v>0.47789238095238101</v>
      </c>
      <c r="AT110" s="127">
        <v>7.3333333333333348E-2</v>
      </c>
      <c r="AU110" s="127">
        <v>162.333333333333</v>
      </c>
      <c r="AV110" s="127">
        <v>162.333333333333</v>
      </c>
      <c r="AW110" s="127">
        <v>119.83875877917001</v>
      </c>
      <c r="AX110" s="127">
        <v>118.54791400669453</v>
      </c>
      <c r="AY110" s="127">
        <v>118.617216380229</v>
      </c>
      <c r="AZ110" s="127">
        <v>851029.56235432834</v>
      </c>
      <c r="BA110" s="127">
        <v>851527.06894223695</v>
      </c>
      <c r="BB110" s="127">
        <v>114.51333333333334</v>
      </c>
      <c r="BC110" s="127">
        <v>114.50726515409001</v>
      </c>
      <c r="BD110" s="127">
        <v>822066.18958220258</v>
      </c>
      <c r="BE110" s="127">
        <v>822022.62745108397</v>
      </c>
      <c r="BF110" s="127">
        <v>118.52524169944245</v>
      </c>
      <c r="BG110" s="127">
        <v>118.57707739016401</v>
      </c>
      <c r="BH110" s="127">
        <v>792258.76655612781</v>
      </c>
      <c r="BI110" s="127">
        <v>792605.25208206999</v>
      </c>
      <c r="BJ110" s="127">
        <v>114.49143264027141</v>
      </c>
      <c r="BK110" s="127">
        <v>114.46214682770599</v>
      </c>
      <c r="BL110" s="127">
        <v>765295.5598676675</v>
      </c>
      <c r="BM110" s="127">
        <v>765099.80459028902</v>
      </c>
      <c r="BN110" s="127">
        <v>116.12547016805274</v>
      </c>
      <c r="BO110" s="127">
        <v>116.317719204756</v>
      </c>
      <c r="BP110" s="127">
        <v>496738.50083904853</v>
      </c>
      <c r="BQ110" s="127">
        <v>497560.865632147</v>
      </c>
      <c r="BR110" s="127">
        <v>112.17333333333333</v>
      </c>
      <c r="BS110" s="127">
        <v>112.306495122958</v>
      </c>
      <c r="BT110" s="127">
        <v>479832.83386049286</v>
      </c>
      <c r="BU110" s="127">
        <v>480402.446949807</v>
      </c>
      <c r="BV110" s="127">
        <v>118.12346871872738</v>
      </c>
      <c r="BW110" s="127">
        <v>119.13049303196</v>
      </c>
      <c r="BX110" s="127">
        <v>1222230.411699906</v>
      </c>
      <c r="BY110" s="127">
        <v>1232650.1509263599</v>
      </c>
      <c r="BZ110" s="127">
        <v>114.10333333333334</v>
      </c>
      <c r="CA110" s="127">
        <v>114.78061576155901</v>
      </c>
      <c r="CB110" s="127">
        <v>1180633.8366883858</v>
      </c>
      <c r="CC110" s="127">
        <v>1187641.71743377</v>
      </c>
      <c r="CD110" s="127">
        <v>116.00640309885873</v>
      </c>
      <c r="CE110" s="127">
        <v>116.167861533129</v>
      </c>
      <c r="CF110" s="127">
        <v>464206.3243843001</v>
      </c>
      <c r="CG110" s="127">
        <v>464852.40963702899</v>
      </c>
      <c r="CH110" s="127">
        <v>112.05831851339421</v>
      </c>
      <c r="CI110" s="127">
        <v>112.162619706854</v>
      </c>
      <c r="CJ110" s="127">
        <v>448407.83581108769</v>
      </c>
      <c r="CK110" s="127">
        <v>448825.20306427899</v>
      </c>
      <c r="CL110" s="162">
        <v>7564.3474146261096</v>
      </c>
      <c r="CM110" s="162">
        <v>7534.2072373001101</v>
      </c>
      <c r="CN110" s="162">
        <v>221.45897468384001</v>
      </c>
      <c r="CO110" s="162">
        <v>220.574247543165</v>
      </c>
      <c r="CP110" s="162">
        <v>39.726360999999997</v>
      </c>
      <c r="CQ110" s="162">
        <v>38.911025672767899</v>
      </c>
      <c r="CR110" s="162">
        <v>45.204408000000001</v>
      </c>
      <c r="CS110" s="162">
        <v>44.660592668767997</v>
      </c>
      <c r="CT110" s="162">
        <v>7236.0517049999999</v>
      </c>
      <c r="CU110" s="162">
        <v>7204.9971261089404</v>
      </c>
      <c r="CV110" s="162">
        <v>39.538413660000003</v>
      </c>
      <c r="CW110" s="162">
        <v>38.725793879773803</v>
      </c>
      <c r="CX110" s="162">
        <v>13556.8220000029</v>
      </c>
      <c r="CY110" s="162">
        <v>8098.7426223124403</v>
      </c>
      <c r="CZ110" s="162">
        <v>8088.1981832341398</v>
      </c>
      <c r="DA110" s="162">
        <v>6.5984959963296301</v>
      </c>
      <c r="DB110" s="162">
        <v>6.8421071477254003</v>
      </c>
      <c r="DC110" s="162">
        <v>0.8898500671958558</v>
      </c>
      <c r="DD110" s="162">
        <v>0.94255182556144201</v>
      </c>
    </row>
    <row r="111" spans="1:108">
      <c r="A111" t="s">
        <v>115</v>
      </c>
      <c r="B111" s="127">
        <v>26272311.0296322</v>
      </c>
      <c r="C111" s="127">
        <v>26860418.6881334</v>
      </c>
      <c r="D111" s="127">
        <v>31278459.962421376</v>
      </c>
      <c r="E111" s="127">
        <v>20027587.949999999</v>
      </c>
      <c r="F111" s="127">
        <v>20270485.540196601</v>
      </c>
      <c r="G111" s="127">
        <v>3981021.4950000001</v>
      </c>
      <c r="H111" s="127">
        <v>4221572.4957072297</v>
      </c>
      <c r="I111" s="127">
        <v>3018604.5642262953</v>
      </c>
      <c r="J111" s="127">
        <v>3200118.3728949102</v>
      </c>
      <c r="K111" s="127">
        <v>2700534.6156850564</v>
      </c>
      <c r="L111" s="127">
        <v>2869480.4954151702</v>
      </c>
      <c r="M111" s="127">
        <v>19236526.728824727</v>
      </c>
      <c r="N111" s="127">
        <v>20748514.786920499</v>
      </c>
      <c r="O111" s="127">
        <v>2427447.4879930937</v>
      </c>
      <c r="P111" s="127">
        <v>3135486.7606195998</v>
      </c>
      <c r="Q111" s="127">
        <v>16880263.226169553</v>
      </c>
      <c r="R111" s="127">
        <v>17632887.591180202</v>
      </c>
      <c r="S111" s="127">
        <v>1845901.2047111539</v>
      </c>
      <c r="T111" s="127">
        <v>1994066.04171874</v>
      </c>
      <c r="U111" s="127">
        <v>15048986.476168299</v>
      </c>
      <c r="V111" s="127">
        <v>15674054.3980601</v>
      </c>
      <c r="W111" s="127">
        <v>6645629.0347522721</v>
      </c>
      <c r="X111" s="127">
        <v>6809872.0940753603</v>
      </c>
      <c r="Y111" s="127">
        <v>1283741.3752067429</v>
      </c>
      <c r="Z111" s="127">
        <v>-986921.13064146275</v>
      </c>
      <c r="AA111" s="127">
        <v>-177.34293073400499</v>
      </c>
      <c r="AB111" s="127">
        <v>97.48</v>
      </c>
      <c r="AC111" s="127">
        <v>97.448762709936403</v>
      </c>
      <c r="AD111" s="127">
        <v>98.2088564006783</v>
      </c>
      <c r="AE111" s="127">
        <v>98.049737385011596</v>
      </c>
      <c r="AF111" s="127">
        <v>102.98288589169101</v>
      </c>
      <c r="AG111" s="127">
        <v>102.77229612020599</v>
      </c>
      <c r="AH111" s="127">
        <v>95.180903299999997</v>
      </c>
      <c r="AI111" s="127">
        <v>95.050623635328705</v>
      </c>
      <c r="AJ111" s="127">
        <v>3</v>
      </c>
      <c r="AK111" s="127">
        <v>3</v>
      </c>
      <c r="AL111" s="127">
        <v>5.0333333333333297</v>
      </c>
      <c r="AM111" s="127">
        <v>91.243175022917399</v>
      </c>
      <c r="AN111" s="127">
        <v>489.52969230769202</v>
      </c>
      <c r="AO111" s="127">
        <v>3.7683616075478499</v>
      </c>
      <c r="AP111" s="127">
        <v>102.883333333333</v>
      </c>
      <c r="AQ111" s="127">
        <v>260.062688149412</v>
      </c>
      <c r="AR111" s="127">
        <v>161.50822790000001</v>
      </c>
      <c r="AS111" s="127">
        <v>0.5135046875</v>
      </c>
      <c r="AT111" s="127">
        <v>0.10333333333333333</v>
      </c>
      <c r="AU111" s="127">
        <v>157.333333333333</v>
      </c>
      <c r="AV111" s="127">
        <v>157.333333333333</v>
      </c>
      <c r="AW111" s="127">
        <v>118.51055364629001</v>
      </c>
      <c r="AX111" s="127">
        <v>120.06565449322937</v>
      </c>
      <c r="AY111" s="127">
        <v>119.807060126496</v>
      </c>
      <c r="AZ111" s="127">
        <v>861925.08955820871</v>
      </c>
      <c r="BA111" s="127">
        <v>860068.69712473301</v>
      </c>
      <c r="BB111" s="127">
        <v>117.03999999999999</v>
      </c>
      <c r="BC111" s="127">
        <v>116.744279285876</v>
      </c>
      <c r="BD111" s="127">
        <v>840204.57730134181</v>
      </c>
      <c r="BE111" s="127">
        <v>838081.66293277498</v>
      </c>
      <c r="BF111" s="127">
        <v>119.92944101068707</v>
      </c>
      <c r="BG111" s="127">
        <v>119.748751018644</v>
      </c>
      <c r="BH111" s="127">
        <v>801644.86185848271</v>
      </c>
      <c r="BI111" s="127">
        <v>800437.07499199</v>
      </c>
      <c r="BJ111" s="127">
        <v>116.90721909721776</v>
      </c>
      <c r="BK111" s="127">
        <v>116.655614665546</v>
      </c>
      <c r="BL111" s="127">
        <v>781443.411339649</v>
      </c>
      <c r="BM111" s="127">
        <v>779761.61079069402</v>
      </c>
      <c r="BN111" s="127">
        <v>117.53522090001367</v>
      </c>
      <c r="BO111" s="127">
        <v>117.176744240969</v>
      </c>
      <c r="BP111" s="127">
        <v>502768.85287239327</v>
      </c>
      <c r="BQ111" s="127">
        <v>501235.432529882</v>
      </c>
      <c r="BR111" s="127">
        <v>114.57333333333334</v>
      </c>
      <c r="BS111" s="127">
        <v>114.203504615497</v>
      </c>
      <c r="BT111" s="127">
        <v>490099.07778000896</v>
      </c>
      <c r="BU111" s="127">
        <v>488517.0978548</v>
      </c>
      <c r="BV111" s="127">
        <v>123.31760361099711</v>
      </c>
      <c r="BW111" s="127">
        <v>121.759441351614</v>
      </c>
      <c r="BX111" s="127">
        <v>1275974.4279962818</v>
      </c>
      <c r="BY111" s="127">
        <v>1259852.0323391899</v>
      </c>
      <c r="BZ111" s="127">
        <v>120.21</v>
      </c>
      <c r="CA111" s="127">
        <v>119.07400247844301</v>
      </c>
      <c r="CB111" s="127">
        <v>1243819.8724107754</v>
      </c>
      <c r="CC111" s="127">
        <v>1232065.6398805601</v>
      </c>
      <c r="CD111" s="127">
        <v>117.30978150018321</v>
      </c>
      <c r="CE111" s="127">
        <v>117.032272165636</v>
      </c>
      <c r="CF111" s="127">
        <v>469421.86836117116</v>
      </c>
      <c r="CG111" s="127">
        <v>468311.39872534398</v>
      </c>
      <c r="CH111" s="127">
        <v>114.35357500637859</v>
      </c>
      <c r="CI111" s="127">
        <v>114.029901174578</v>
      </c>
      <c r="CJ111" s="127">
        <v>457592.43727846968</v>
      </c>
      <c r="CK111" s="127">
        <v>456297.23774111498</v>
      </c>
      <c r="CL111" s="162">
        <v>7612.6834891600101</v>
      </c>
      <c r="CM111" s="162">
        <v>7610.4091711311903</v>
      </c>
      <c r="CN111" s="162">
        <v>238.26542266094</v>
      </c>
      <c r="CO111" s="162">
        <v>237.882466590056</v>
      </c>
      <c r="CP111" s="162">
        <v>38.894208999999996</v>
      </c>
      <c r="CQ111" s="162">
        <v>39.540530333774399</v>
      </c>
      <c r="CR111" s="162">
        <v>43.756656</v>
      </c>
      <c r="CS111" s="162">
        <v>44.903113582643897</v>
      </c>
      <c r="CT111" s="162">
        <v>7262.1812920000002</v>
      </c>
      <c r="CU111" s="162">
        <v>7260.2390933239903</v>
      </c>
      <c r="CV111" s="162">
        <v>38.712094229999998</v>
      </c>
      <c r="CW111" s="162">
        <v>39.327447177684597</v>
      </c>
      <c r="CX111" s="162">
        <v>13608.482999994299</v>
      </c>
      <c r="CY111" s="162">
        <v>8150.5149224706802</v>
      </c>
      <c r="CZ111" s="162">
        <v>8140.1002848116505</v>
      </c>
      <c r="DA111" s="162">
        <v>6.5987417779934203</v>
      </c>
      <c r="DB111" s="162">
        <v>6.5375243419405997</v>
      </c>
      <c r="DC111" s="162">
        <v>1.1614808090918776</v>
      </c>
      <c r="DD111" s="162">
        <v>0.98081574026448903</v>
      </c>
    </row>
    <row r="112" spans="1:108">
      <c r="A112" t="s">
        <v>116</v>
      </c>
      <c r="B112" s="127">
        <v>27316158.956531081</v>
      </c>
      <c r="C112" s="127">
        <v>27320163.4099169</v>
      </c>
      <c r="D112" s="127">
        <v>31712636.54052465</v>
      </c>
      <c r="E112" s="127">
        <v>20667401.510000002</v>
      </c>
      <c r="F112" s="127">
        <v>20613524.1599322</v>
      </c>
      <c r="G112" s="127">
        <v>4259143.1569999997</v>
      </c>
      <c r="H112" s="127">
        <v>4243501.1642356198</v>
      </c>
      <c r="I112" s="127">
        <v>3242960.5179140065</v>
      </c>
      <c r="J112" s="127">
        <v>3222354.92458545</v>
      </c>
      <c r="K112" s="127">
        <v>2933209.8662471781</v>
      </c>
      <c r="L112" s="127">
        <v>2902669.4353090399</v>
      </c>
      <c r="M112" s="127">
        <v>20970157.20463163</v>
      </c>
      <c r="N112" s="127">
        <v>21096595.220399499</v>
      </c>
      <c r="O112" s="127">
        <v>3304807.4114037799</v>
      </c>
      <c r="P112" s="127">
        <v>3167214.1883208202</v>
      </c>
      <c r="Q112" s="127">
        <v>17678217.929002412</v>
      </c>
      <c r="R112" s="127">
        <v>17960607.942930698</v>
      </c>
      <c r="S112" s="127">
        <v>1964435.702850366</v>
      </c>
      <c r="T112" s="127">
        <v>2026486.1793246199</v>
      </c>
      <c r="U112" s="127">
        <v>15733049.680474</v>
      </c>
      <c r="V112" s="127">
        <v>15954327.667697901</v>
      </c>
      <c r="W112" s="127">
        <v>6751486.9015846904</v>
      </c>
      <c r="X112" s="127">
        <v>6924620.2951471098</v>
      </c>
      <c r="Y112" s="127">
        <v>807542.58306243247</v>
      </c>
      <c r="Z112" s="127">
        <v>-1350809.4139726474</v>
      </c>
      <c r="AA112" s="127">
        <v>-1443.85361178935</v>
      </c>
      <c r="AB112" s="127">
        <v>97.683333333333337</v>
      </c>
      <c r="AC112" s="127">
        <v>97.718220020466205</v>
      </c>
      <c r="AD112" s="127">
        <v>98.537552634724761</v>
      </c>
      <c r="AE112" s="127">
        <v>98.431503624032004</v>
      </c>
      <c r="AF112" s="127">
        <v>102.33059086644899</v>
      </c>
      <c r="AG112" s="127">
        <v>102.234973375664</v>
      </c>
      <c r="AH112" s="127">
        <v>96.135830906666669</v>
      </c>
      <c r="AI112" s="127">
        <v>96.018532880065607</v>
      </c>
      <c r="AJ112" s="127">
        <v>3</v>
      </c>
      <c r="AK112" s="127">
        <v>3</v>
      </c>
      <c r="AL112" s="127">
        <v>5</v>
      </c>
      <c r="AM112" s="127">
        <v>91.239735011557897</v>
      </c>
      <c r="AN112" s="127">
        <v>496.40419354838701</v>
      </c>
      <c r="AO112" s="127">
        <v>3.5682466963016699</v>
      </c>
      <c r="AP112" s="127">
        <v>93.44</v>
      </c>
      <c r="AQ112" s="127">
        <v>257.06982477831798</v>
      </c>
      <c r="AR112" s="127">
        <v>161.96515909999999</v>
      </c>
      <c r="AS112" s="127">
        <v>0.46632000000000001</v>
      </c>
      <c r="AT112" s="127">
        <v>0.15333333333333335</v>
      </c>
      <c r="AU112" s="127">
        <v>167.666666666667</v>
      </c>
      <c r="AV112" s="127">
        <v>167.666666666667</v>
      </c>
      <c r="AW112" s="127">
        <v>115.1711887271</v>
      </c>
      <c r="AX112" s="127">
        <v>121.06125234601603</v>
      </c>
      <c r="AY112" s="127">
        <v>121.254998533907</v>
      </c>
      <c r="AZ112" s="127">
        <v>869072.26892477355</v>
      </c>
      <c r="BA112" s="127">
        <v>870463.13045917603</v>
      </c>
      <c r="BB112" s="127">
        <v>118.25666666666667</v>
      </c>
      <c r="BC112" s="127">
        <v>118.51569717402801</v>
      </c>
      <c r="BD112" s="127">
        <v>848938.76136134961</v>
      </c>
      <c r="BE112" s="127">
        <v>850798.28475283994</v>
      </c>
      <c r="BF112" s="127">
        <v>121.00859426943732</v>
      </c>
      <c r="BG112" s="127">
        <v>121.178510692011</v>
      </c>
      <c r="BH112" s="127">
        <v>808858.25047886232</v>
      </c>
      <c r="BI112" s="127">
        <v>809994.02353190701</v>
      </c>
      <c r="BJ112" s="127">
        <v>118.20522850219537</v>
      </c>
      <c r="BK112" s="127">
        <v>118.470719929731</v>
      </c>
      <c r="BL112" s="127">
        <v>790119.70100943546</v>
      </c>
      <c r="BM112" s="127">
        <v>791894.32646460296</v>
      </c>
      <c r="BN112" s="127">
        <v>118.19143490871863</v>
      </c>
      <c r="BO112" s="127">
        <v>118.39182678666</v>
      </c>
      <c r="BP112" s="127">
        <v>505575.87498771347</v>
      </c>
      <c r="BQ112" s="127">
        <v>506433.07161122799</v>
      </c>
      <c r="BR112" s="127">
        <v>115.45333333333332</v>
      </c>
      <c r="BS112" s="127">
        <v>115.625425304906</v>
      </c>
      <c r="BT112" s="127">
        <v>493863.36721716478</v>
      </c>
      <c r="BU112" s="127">
        <v>494599.508117049</v>
      </c>
      <c r="BV112" s="127">
        <v>121.99624637433884</v>
      </c>
      <c r="BW112" s="127">
        <v>121.95891046188299</v>
      </c>
      <c r="BX112" s="127">
        <v>1262302.2676975597</v>
      </c>
      <c r="BY112" s="127">
        <v>1261915.95084014</v>
      </c>
      <c r="BZ112" s="127">
        <v>119.16999999999999</v>
      </c>
      <c r="CA112" s="127">
        <v>119.107249444893</v>
      </c>
      <c r="CB112" s="127">
        <v>1233058.931829233</v>
      </c>
      <c r="CC112" s="127">
        <v>1232409.6481764801</v>
      </c>
      <c r="CD112" s="127">
        <v>118.0622330251019</v>
      </c>
      <c r="CE112" s="127">
        <v>118.243801566914</v>
      </c>
      <c r="CF112" s="127">
        <v>472432.84661176137</v>
      </c>
      <c r="CG112" s="127">
        <v>473159.40362308797</v>
      </c>
      <c r="CH112" s="127">
        <v>115.32712462668704</v>
      </c>
      <c r="CI112" s="127">
        <v>115.504148759529</v>
      </c>
      <c r="CJ112" s="127">
        <v>461488.15233192226</v>
      </c>
      <c r="CK112" s="127">
        <v>462196.52462636097</v>
      </c>
      <c r="CL112" s="162">
        <v>7583.2377991037602</v>
      </c>
      <c r="CM112" s="162">
        <v>7598.34471753664</v>
      </c>
      <c r="CN112" s="162">
        <v>249.41121515899999</v>
      </c>
      <c r="CO112" s="162">
        <v>248.44619971717299</v>
      </c>
      <c r="CP112" s="162">
        <v>39.367742</v>
      </c>
      <c r="CQ112" s="162">
        <v>38.881499959601797</v>
      </c>
      <c r="CR112" s="162">
        <v>45.013471000000003</v>
      </c>
      <c r="CS112" s="162">
        <v>44.685025201454401</v>
      </c>
      <c r="CT112" s="162">
        <v>7224.5110119999999</v>
      </c>
      <c r="CU112" s="162">
        <v>7242.1853990507398</v>
      </c>
      <c r="CV112" s="162">
        <v>39.150741719999999</v>
      </c>
      <c r="CW112" s="162">
        <v>38.666618012975697</v>
      </c>
      <c r="CX112" s="162">
        <v>13660.152000001801</v>
      </c>
      <c r="CY112" s="162">
        <v>8116.6845854619696</v>
      </c>
      <c r="CZ112" s="162">
        <v>8125.2913649788898</v>
      </c>
      <c r="DA112" s="162">
        <v>6.5722251584555096</v>
      </c>
      <c r="DB112" s="162">
        <v>6.45613501250463</v>
      </c>
      <c r="DC112" s="162">
        <v>1.0303878689968</v>
      </c>
      <c r="DD112" s="162">
        <v>1.05824335620636</v>
      </c>
    </row>
    <row r="113" spans="1:108">
      <c r="A113" t="s">
        <v>117</v>
      </c>
      <c r="B113" s="127">
        <v>27001799.398729376</v>
      </c>
      <c r="C113" s="127">
        <v>27531281.216196701</v>
      </c>
      <c r="D113" s="127">
        <v>31378164.703588258</v>
      </c>
      <c r="E113" s="127">
        <v>20275876.52</v>
      </c>
      <c r="F113" s="127">
        <v>20715329.552581798</v>
      </c>
      <c r="G113" s="127">
        <v>4260477.5310000004</v>
      </c>
      <c r="H113" s="127">
        <v>4313357.5531877</v>
      </c>
      <c r="I113" s="127">
        <v>3208979.8742806511</v>
      </c>
      <c r="J113" s="127">
        <v>3249730.0829727701</v>
      </c>
      <c r="K113" s="127">
        <v>2883157.1627393547</v>
      </c>
      <c r="L113" s="127">
        <v>2921660.4720135899</v>
      </c>
      <c r="M113" s="127">
        <v>21530075.279614784</v>
      </c>
      <c r="N113" s="127">
        <v>21415177.6199577</v>
      </c>
      <c r="O113" s="127">
        <v>3221506.661390176</v>
      </c>
      <c r="P113" s="127">
        <v>3158028.18045829</v>
      </c>
      <c r="Q113" s="127">
        <v>18338640.59862943</v>
      </c>
      <c r="R113" s="127">
        <v>18277139.477055602</v>
      </c>
      <c r="S113" s="127">
        <v>2010914.5838276697</v>
      </c>
      <c r="T113" s="127">
        <v>2091823.3671271</v>
      </c>
      <c r="U113" s="127">
        <v>16344313.4172494</v>
      </c>
      <c r="V113" s="127">
        <v>16203009.822017301</v>
      </c>
      <c r="W113" s="127">
        <v>7529855.2440096056</v>
      </c>
      <c r="X113" s="127">
        <v>7604252.92949122</v>
      </c>
      <c r="Y113" s="127">
        <v>-1030380.8979404425</v>
      </c>
      <c r="Z113" s="127">
        <v>-3152782.6306316759</v>
      </c>
      <c r="AA113" s="127">
        <v>-4918.4667410048096</v>
      </c>
      <c r="AB113" s="127">
        <v>97.886666666666656</v>
      </c>
      <c r="AC113" s="127">
        <v>97.985017371711507</v>
      </c>
      <c r="AD113" s="127">
        <v>98.535888229980898</v>
      </c>
      <c r="AE113" s="127">
        <v>98.670267875511001</v>
      </c>
      <c r="AF113" s="127">
        <v>101.29947766717034</v>
      </c>
      <c r="AG113" s="127">
        <v>101.580121545222</v>
      </c>
      <c r="AH113" s="127">
        <v>96.791263366666669</v>
      </c>
      <c r="AI113" s="127">
        <v>96.831916343648601</v>
      </c>
      <c r="AJ113" s="127">
        <v>3</v>
      </c>
      <c r="AK113" s="127">
        <v>3</v>
      </c>
      <c r="AL113" s="127">
        <v>5</v>
      </c>
      <c r="AM113" s="127">
        <v>88.637001040298998</v>
      </c>
      <c r="AN113" s="127">
        <v>482.96745762711902</v>
      </c>
      <c r="AO113" s="127">
        <v>3.5002903020956202</v>
      </c>
      <c r="AP113" s="127">
        <v>92.173333333333304</v>
      </c>
      <c r="AQ113" s="127">
        <v>257.29889352633</v>
      </c>
      <c r="AR113" s="127">
        <v>163.05919460000001</v>
      </c>
      <c r="AS113" s="127">
        <v>0.42512578125</v>
      </c>
      <c r="AT113" s="127">
        <v>0.14333333333333334</v>
      </c>
      <c r="AU113" s="127">
        <v>149</v>
      </c>
      <c r="AV113" s="127">
        <v>149</v>
      </c>
      <c r="AW113" s="127">
        <v>115.92354965142999</v>
      </c>
      <c r="AX113" s="127">
        <v>123.07770891507188</v>
      </c>
      <c r="AY113" s="127">
        <v>123.035889499578</v>
      </c>
      <c r="AZ113" s="127">
        <v>883547.96987530391</v>
      </c>
      <c r="BA113" s="127">
        <v>883247.75743303995</v>
      </c>
      <c r="BB113" s="127">
        <v>120.47666666666667</v>
      </c>
      <c r="BC113" s="127">
        <v>120.523871453396</v>
      </c>
      <c r="BD113" s="127">
        <v>864875.656111939</v>
      </c>
      <c r="BE113" s="127">
        <v>865214.52895590197</v>
      </c>
      <c r="BF113" s="127">
        <v>122.9981289531608</v>
      </c>
      <c r="BG113" s="127">
        <v>122.927354938866</v>
      </c>
      <c r="BH113" s="127">
        <v>822156.90544844605</v>
      </c>
      <c r="BI113" s="127">
        <v>821683.83040956303</v>
      </c>
      <c r="BJ113" s="127">
        <v>120.39876849461731</v>
      </c>
      <c r="BK113" s="127">
        <v>120.431486115494</v>
      </c>
      <c r="BL113" s="127">
        <v>804781.98951330211</v>
      </c>
      <c r="BM113" s="127">
        <v>805000.68404112698</v>
      </c>
      <c r="BN113" s="127">
        <v>120.13553088605873</v>
      </c>
      <c r="BO113" s="127">
        <v>120.057717132809</v>
      </c>
      <c r="BP113" s="127">
        <v>513891.94311534811</v>
      </c>
      <c r="BQ113" s="127">
        <v>513559.08687755599</v>
      </c>
      <c r="BR113" s="127">
        <v>117.59666666666666</v>
      </c>
      <c r="BS113" s="127">
        <v>117.666047740761</v>
      </c>
      <c r="BT113" s="127">
        <v>503031.69338417705</v>
      </c>
      <c r="BU113" s="127">
        <v>503328.47797799401</v>
      </c>
      <c r="BV113" s="127">
        <v>124.78716883470682</v>
      </c>
      <c r="BW113" s="127">
        <v>125.342758778359</v>
      </c>
      <c r="BX113" s="127">
        <v>1291180.1049703595</v>
      </c>
      <c r="BY113" s="127">
        <v>1296928.8264782201</v>
      </c>
      <c r="BZ113" s="127">
        <v>122.14999999999999</v>
      </c>
      <c r="CA113" s="127">
        <v>122.648168426724</v>
      </c>
      <c r="CB113" s="127">
        <v>1263893.1654186524</v>
      </c>
      <c r="CC113" s="127">
        <v>1269047.74315275</v>
      </c>
      <c r="CD113" s="127">
        <v>119.96350395252107</v>
      </c>
      <c r="CE113" s="127">
        <v>119.86106919196099</v>
      </c>
      <c r="CF113" s="127">
        <v>480040.8920756299</v>
      </c>
      <c r="CG113" s="127">
        <v>479630.99346171803</v>
      </c>
      <c r="CH113" s="127">
        <v>117.42827523565778</v>
      </c>
      <c r="CI113" s="127">
        <v>117.476893336827</v>
      </c>
      <c r="CJ113" s="127">
        <v>469896.02788976493</v>
      </c>
      <c r="CK113" s="127">
        <v>470090.57602893398</v>
      </c>
      <c r="CL113" s="162">
        <v>7607.7674867456999</v>
      </c>
      <c r="CM113" s="162">
        <v>7633.2478838958295</v>
      </c>
      <c r="CN113" s="162">
        <v>254.83629777873</v>
      </c>
      <c r="CO113" s="162">
        <v>257.854524579307</v>
      </c>
      <c r="CP113" s="162">
        <v>37.565770000000001</v>
      </c>
      <c r="CQ113" s="162">
        <v>38.2613642692355</v>
      </c>
      <c r="CR113" s="162">
        <v>44.727043999999999</v>
      </c>
      <c r="CS113" s="162">
        <v>44.504134027990197</v>
      </c>
      <c r="CT113" s="162">
        <v>7250.7044340000002</v>
      </c>
      <c r="CU113" s="162">
        <v>7270.0554814707002</v>
      </c>
      <c r="CV113" s="162">
        <v>37.308048929999998</v>
      </c>
      <c r="CW113" s="162">
        <v>38.0285754763852</v>
      </c>
      <c r="CX113" s="162">
        <v>13712.796999997499</v>
      </c>
      <c r="CY113" s="162">
        <v>8136.9993206538402</v>
      </c>
      <c r="CZ113" s="162">
        <v>8151.3956197315401</v>
      </c>
      <c r="DA113" s="162">
        <v>6.5</v>
      </c>
      <c r="DB113" s="162">
        <v>6.4206132914312102</v>
      </c>
      <c r="DC113" s="162">
        <v>0.98357306151160317</v>
      </c>
      <c r="DD113" s="162">
        <v>1.1012997156652999</v>
      </c>
    </row>
    <row r="114" spans="1:108">
      <c r="A114" t="s">
        <v>10</v>
      </c>
      <c r="B114" s="127">
        <v>29037345.947759986</v>
      </c>
      <c r="C114" s="127">
        <v>27911437.779041499</v>
      </c>
      <c r="D114" s="127">
        <v>34658291.350139521</v>
      </c>
      <c r="E114" s="127">
        <v>21688532.390000001</v>
      </c>
      <c r="F114" s="127">
        <v>21048480.549754702</v>
      </c>
      <c r="G114" s="127">
        <v>4625750.3969999999</v>
      </c>
      <c r="H114" s="127">
        <v>4355123.2210195204</v>
      </c>
      <c r="I114" s="127">
        <v>3540421.0752627281</v>
      </c>
      <c r="J114" s="127">
        <v>3340630.3308308502</v>
      </c>
      <c r="K114" s="127">
        <v>3186288.1712797023</v>
      </c>
      <c r="L114" s="127">
        <v>3013077.3879199298</v>
      </c>
      <c r="M114" s="127">
        <v>23398639.968211789</v>
      </c>
      <c r="N114" s="127">
        <v>21808348.615233898</v>
      </c>
      <c r="O114" s="127">
        <v>3830441.1316892426</v>
      </c>
      <c r="P114" s="127">
        <v>3295284.7436915198</v>
      </c>
      <c r="Q114" s="127">
        <v>19568510.514640309</v>
      </c>
      <c r="R114" s="127">
        <v>18557814.427551001</v>
      </c>
      <c r="S114" s="127">
        <v>2471592.0112703829</v>
      </c>
      <c r="T114" s="127">
        <v>2160049.3092590901</v>
      </c>
      <c r="U114" s="127">
        <v>17155784.754796602</v>
      </c>
      <c r="V114" s="127">
        <v>16430679.811239099</v>
      </c>
      <c r="W114" s="127">
        <v>8269099.1586625315</v>
      </c>
      <c r="X114" s="127">
        <v>7819984.98592343</v>
      </c>
      <c r="Y114" s="127">
        <v>103723.88480942517</v>
      </c>
      <c r="Z114" s="127">
        <v>-2356280.1963056847</v>
      </c>
      <c r="AA114" s="127">
        <v>-2835.70106456946</v>
      </c>
      <c r="AB114" s="127">
        <v>98.7</v>
      </c>
      <c r="AC114" s="127">
        <v>98.585994552897304</v>
      </c>
      <c r="AD114" s="127">
        <v>98.817569062081233</v>
      </c>
      <c r="AE114" s="127">
        <v>98.957844087601799</v>
      </c>
      <c r="AF114" s="127">
        <v>100.85818500954001</v>
      </c>
      <c r="AG114" s="127">
        <v>100.90547428002</v>
      </c>
      <c r="AH114" s="127">
        <v>97.534473583333337</v>
      </c>
      <c r="AI114" s="127">
        <v>97.728637822288704</v>
      </c>
      <c r="AJ114" s="127">
        <v>3</v>
      </c>
      <c r="AK114" s="127">
        <v>3</v>
      </c>
      <c r="AL114" s="127">
        <v>5</v>
      </c>
      <c r="AM114" s="127">
        <v>87.989769112070405</v>
      </c>
      <c r="AN114" s="127">
        <v>477.62016393442599</v>
      </c>
      <c r="AO114" s="127">
        <v>3.58739302670174</v>
      </c>
      <c r="AP114" s="127">
        <v>88.13</v>
      </c>
      <c r="AQ114" s="127">
        <v>260.26896455793701</v>
      </c>
      <c r="AR114" s="127">
        <v>164.3517665</v>
      </c>
      <c r="AS114" s="127">
        <v>0.31755859375000001</v>
      </c>
      <c r="AT114" s="127">
        <v>0.16</v>
      </c>
      <c r="AU114" s="127">
        <v>128.333333333333</v>
      </c>
      <c r="AV114" s="127">
        <v>128.333333333333</v>
      </c>
      <c r="AW114" s="127">
        <v>118.84315108045</v>
      </c>
      <c r="AX114" s="127">
        <v>124.1708882134414</v>
      </c>
      <c r="AY114" s="127">
        <v>124.326312638665</v>
      </c>
      <c r="AZ114" s="127">
        <v>891395.6651102762</v>
      </c>
      <c r="BA114" s="127">
        <v>892511.42308834102</v>
      </c>
      <c r="BB114" s="127">
        <v>122.55666666666667</v>
      </c>
      <c r="BC114" s="127">
        <v>122.583140582544</v>
      </c>
      <c r="BD114" s="127">
        <v>879807.5214638426</v>
      </c>
      <c r="BE114" s="127">
        <v>879997.57191586599</v>
      </c>
      <c r="BF114" s="127">
        <v>124.08183084706272</v>
      </c>
      <c r="BG114" s="127">
        <v>124.212346986048</v>
      </c>
      <c r="BH114" s="127">
        <v>829400.69852970773</v>
      </c>
      <c r="BI114" s="127">
        <v>830273.10810158902</v>
      </c>
      <c r="BJ114" s="127">
        <v>122.46876704605091</v>
      </c>
      <c r="BK114" s="127">
        <v>122.44994117137399</v>
      </c>
      <c r="BL114" s="127">
        <v>818618.48944882152</v>
      </c>
      <c r="BM114" s="127">
        <v>818492.651576387</v>
      </c>
      <c r="BN114" s="127">
        <v>120.87132725430595</v>
      </c>
      <c r="BO114" s="127">
        <v>121.143451459158</v>
      </c>
      <c r="BP114" s="127">
        <v>517039.38686181488</v>
      </c>
      <c r="BQ114" s="127">
        <v>518203.42580582498</v>
      </c>
      <c r="BR114" s="127">
        <v>119.3</v>
      </c>
      <c r="BS114" s="127">
        <v>119.47444274433001</v>
      </c>
      <c r="BT114" s="127">
        <v>510317.87483261136</v>
      </c>
      <c r="BU114" s="127">
        <v>511064.071400602</v>
      </c>
      <c r="BV114" s="127">
        <v>125.55217831813574</v>
      </c>
      <c r="BW114" s="127">
        <v>126.639340106216</v>
      </c>
      <c r="BX114" s="127">
        <v>1299095.7026583354</v>
      </c>
      <c r="BY114" s="127">
        <v>1310344.62901194</v>
      </c>
      <c r="BZ114" s="127">
        <v>123.91999999999999</v>
      </c>
      <c r="CA114" s="127">
        <v>124.723069505827</v>
      </c>
      <c r="CB114" s="127">
        <v>1282207.4585237771</v>
      </c>
      <c r="CC114" s="127">
        <v>1290516.86547931</v>
      </c>
      <c r="CD114" s="127">
        <v>120.70745473710396</v>
      </c>
      <c r="CE114" s="127">
        <v>120.948514837326</v>
      </c>
      <c r="CF114" s="127">
        <v>483017.85412262782</v>
      </c>
      <c r="CG114" s="127">
        <v>483982.47004208801</v>
      </c>
      <c r="CH114" s="127">
        <v>119.13825782552161</v>
      </c>
      <c r="CI114" s="127">
        <v>119.272672695192</v>
      </c>
      <c r="CJ114" s="127">
        <v>476738.62201903365</v>
      </c>
      <c r="CK114" s="127">
        <v>477276.49088412197</v>
      </c>
      <c r="CL114" s="162">
        <v>7699.4311042475301</v>
      </c>
      <c r="CM114" s="162">
        <v>7661.4903169967902</v>
      </c>
      <c r="CN114" s="162">
        <v>260.34217025253997</v>
      </c>
      <c r="CO114" s="162">
        <v>258.00554751496003</v>
      </c>
      <c r="CP114" s="162">
        <v>39.856102</v>
      </c>
      <c r="CQ114" s="162">
        <v>38.911923385010702</v>
      </c>
      <c r="CR114" s="162">
        <v>44.526822000000003</v>
      </c>
      <c r="CS114" s="162">
        <v>43.821426375397401</v>
      </c>
      <c r="CT114" s="162">
        <v>7327.7463710000002</v>
      </c>
      <c r="CU114" s="162">
        <v>7291.2462434459003</v>
      </c>
      <c r="CV114" s="162">
        <v>39.671221430000003</v>
      </c>
      <c r="CW114" s="162">
        <v>38.727262312913602</v>
      </c>
      <c r="CX114" s="162">
        <v>13765.879999999101</v>
      </c>
      <c r="CY114" s="162">
        <v>8195.6324283229405</v>
      </c>
      <c r="CZ114" s="162">
        <v>8182.0464314104602</v>
      </c>
      <c r="DA114" s="162">
        <v>6.1</v>
      </c>
      <c r="DB114" s="162">
        <v>6.3636589016094796</v>
      </c>
      <c r="DC114" s="162">
        <v>0.92895007187276202</v>
      </c>
      <c r="DD114" s="162">
        <v>0.98975417011951305</v>
      </c>
    </row>
    <row r="115" spans="1:108">
      <c r="A115" t="s">
        <v>141</v>
      </c>
      <c r="B115" s="127">
        <v>27579291.803725991</v>
      </c>
      <c r="C115" s="127">
        <v>28142887.3076187</v>
      </c>
      <c r="D115" s="127">
        <v>33249617.450357363</v>
      </c>
      <c r="E115" s="127">
        <v>20898780.879999999</v>
      </c>
      <c r="F115" s="127">
        <v>21140947.489277001</v>
      </c>
      <c r="G115" s="127">
        <v>4252872.9800000004</v>
      </c>
      <c r="H115" s="127">
        <v>4487258.58924862</v>
      </c>
      <c r="I115" s="127">
        <v>3226994.2499526953</v>
      </c>
      <c r="J115" s="127">
        <v>3402262.1464168401</v>
      </c>
      <c r="K115" s="127">
        <v>2904492.6074432638</v>
      </c>
      <c r="L115" s="127">
        <v>3065141.83369317</v>
      </c>
      <c r="M115" s="127">
        <v>20424972.76233818</v>
      </c>
      <c r="N115" s="127">
        <v>22005588.006608699</v>
      </c>
      <c r="O115" s="127">
        <v>2487785.9064812902</v>
      </c>
      <c r="P115" s="127">
        <v>3232005.82635555</v>
      </c>
      <c r="Q115" s="127">
        <v>18023408.606994502</v>
      </c>
      <c r="R115" s="127">
        <v>18797856.6612322</v>
      </c>
      <c r="S115" s="127">
        <v>2124982.2827070663</v>
      </c>
      <c r="T115" s="127">
        <v>2287536.29834656</v>
      </c>
      <c r="U115" s="127">
        <v>15935452.138216799</v>
      </c>
      <c r="V115" s="127">
        <v>16571709.3348251</v>
      </c>
      <c r="W115" s="127">
        <v>7398947.8696138393</v>
      </c>
      <c r="X115" s="127">
        <v>7570785.0440303003</v>
      </c>
      <c r="Y115" s="127">
        <v>190283.76791557571</v>
      </c>
      <c r="Z115" s="127">
        <v>-1714524.72542974</v>
      </c>
      <c r="AA115" s="127">
        <v>-1875.68887073878</v>
      </c>
      <c r="AB115" s="127">
        <v>98.916666666666671</v>
      </c>
      <c r="AC115" s="127">
        <v>98.892264828013495</v>
      </c>
      <c r="AD115" s="127">
        <v>99.199413689173468</v>
      </c>
      <c r="AE115" s="127">
        <v>99.032570834398499</v>
      </c>
      <c r="AF115" s="127">
        <v>100.54515352823067</v>
      </c>
      <c r="AG115" s="127">
        <v>100.30370140559199</v>
      </c>
      <c r="AH115" s="127">
        <v>98.35993272333333</v>
      </c>
      <c r="AI115" s="127">
        <v>98.237850497446203</v>
      </c>
      <c r="AJ115" s="127">
        <v>3</v>
      </c>
      <c r="AK115" s="127">
        <v>3</v>
      </c>
      <c r="AL115" s="127">
        <v>5</v>
      </c>
      <c r="AM115" s="127">
        <v>87.29</v>
      </c>
      <c r="AN115" s="127">
        <v>472.50451612903203</v>
      </c>
      <c r="AO115" s="127">
        <v>3.5959130908101198</v>
      </c>
      <c r="AP115" s="127">
        <v>94.3066666666667</v>
      </c>
      <c r="AQ115" s="127">
        <v>261.64908235847298</v>
      </c>
      <c r="AR115" s="127">
        <v>165.97683839999999</v>
      </c>
      <c r="AS115" s="127">
        <v>0.29202258064516101</v>
      </c>
      <c r="AT115" s="127">
        <v>0.14333333333333334</v>
      </c>
      <c r="AU115" s="127">
        <v>131</v>
      </c>
      <c r="AV115" s="127">
        <v>131</v>
      </c>
      <c r="AW115" s="127">
        <v>114.43149787887999</v>
      </c>
      <c r="AX115" s="127">
        <v>125.95787700084244</v>
      </c>
      <c r="AY115" s="127">
        <v>125.63378231242299</v>
      </c>
      <c r="AZ115" s="127">
        <v>904224.06701356161</v>
      </c>
      <c r="BA115" s="127">
        <v>901897.46208554006</v>
      </c>
      <c r="BB115" s="127">
        <v>124.59333333333333</v>
      </c>
      <c r="BC115" s="127">
        <v>124.230215283272</v>
      </c>
      <c r="BD115" s="127">
        <v>894428.30628758145</v>
      </c>
      <c r="BE115" s="127">
        <v>891821.56117935304</v>
      </c>
      <c r="BF115" s="127">
        <v>125.76748977232496</v>
      </c>
      <c r="BG115" s="127">
        <v>125.50704778108501</v>
      </c>
      <c r="BH115" s="127">
        <v>840668.15550186147</v>
      </c>
      <c r="BI115" s="127">
        <v>838927.28201977303</v>
      </c>
      <c r="BJ115" s="127">
        <v>124.40500863312478</v>
      </c>
      <c r="BK115" s="127">
        <v>124.10033033069</v>
      </c>
      <c r="BL115" s="127">
        <v>831560.91715059127</v>
      </c>
      <c r="BM115" s="127">
        <v>829524.35470554</v>
      </c>
      <c r="BN115" s="127">
        <v>122.67733782645323</v>
      </c>
      <c r="BO115" s="127">
        <v>122.285492474514</v>
      </c>
      <c r="BP115" s="127">
        <v>524764.78063468519</v>
      </c>
      <c r="BQ115" s="127">
        <v>523088.622320041</v>
      </c>
      <c r="BR115" s="127">
        <v>121.34833333333333</v>
      </c>
      <c r="BS115" s="127">
        <v>120.892877189915</v>
      </c>
      <c r="BT115" s="127">
        <v>519079.82884447614</v>
      </c>
      <c r="BU115" s="127">
        <v>517131.56890358002</v>
      </c>
      <c r="BV115" s="127">
        <v>130.29486099410278</v>
      </c>
      <c r="BW115" s="127">
        <v>128.76297648312399</v>
      </c>
      <c r="BX115" s="127">
        <v>1348168.5165748657</v>
      </c>
      <c r="BY115" s="127">
        <v>1332318.01830329</v>
      </c>
      <c r="BZ115" s="127">
        <v>128.88333333333333</v>
      </c>
      <c r="CA115" s="127">
        <v>127.68330795202</v>
      </c>
      <c r="CB115" s="127">
        <v>1333563.3576453046</v>
      </c>
      <c r="CC115" s="127">
        <v>1321146.62512936</v>
      </c>
      <c r="CD115" s="127">
        <v>122.4046316293604</v>
      </c>
      <c r="CE115" s="127">
        <v>122.069450967232</v>
      </c>
      <c r="CF115" s="127">
        <v>489809.2055130587</v>
      </c>
      <c r="CG115" s="127">
        <v>488467.96072900703</v>
      </c>
      <c r="CH115" s="127">
        <v>121.07858145337566</v>
      </c>
      <c r="CI115" s="127">
        <v>120.68101155587</v>
      </c>
      <c r="CJ115" s="127">
        <v>484502.93912000064</v>
      </c>
      <c r="CK115" s="127">
        <v>482912.04020677798</v>
      </c>
      <c r="CL115" s="162">
        <v>7729.5023522923002</v>
      </c>
      <c r="CM115" s="162">
        <v>7721.2536217957604</v>
      </c>
      <c r="CN115" s="162">
        <v>243.05803074427001</v>
      </c>
      <c r="CO115" s="162">
        <v>243.316477879536</v>
      </c>
      <c r="CP115" s="162">
        <v>37.78</v>
      </c>
      <c r="CQ115" s="162">
        <v>38.540111038745898</v>
      </c>
      <c r="CR115" s="162">
        <v>42.095964000000002</v>
      </c>
      <c r="CS115" s="162">
        <v>43.360262238496396</v>
      </c>
      <c r="CT115" s="162">
        <v>7375.334914</v>
      </c>
      <c r="CU115" s="162">
        <v>7371.87678336717</v>
      </c>
      <c r="CV115" s="162">
        <v>37.629612549999997</v>
      </c>
      <c r="CW115" s="162">
        <v>38.363753823158198</v>
      </c>
      <c r="CX115" s="162">
        <v>13819.0049999985</v>
      </c>
      <c r="CY115" s="162">
        <v>8240.7105733241297</v>
      </c>
      <c r="CZ115" s="162">
        <v>8229.5510753091894</v>
      </c>
      <c r="DA115" s="162">
        <v>6.2</v>
      </c>
      <c r="DB115" s="162">
        <v>6.14886989750865</v>
      </c>
      <c r="DC115" s="162">
        <v>1.2053976711047667</v>
      </c>
      <c r="DD115" s="162">
        <v>1.00102647446071</v>
      </c>
    </row>
    <row r="116" spans="1:108">
      <c r="A116" t="s">
        <v>142</v>
      </c>
      <c r="B116" s="127">
        <v>28309328.233943019</v>
      </c>
      <c r="C116" s="127">
        <v>28329819.758162599</v>
      </c>
      <c r="D116" s="127">
        <v>33435231.914372254</v>
      </c>
      <c r="E116" s="127">
        <v>21450526.719999999</v>
      </c>
      <c r="F116" s="127">
        <v>21390738.3026697</v>
      </c>
      <c r="G116" s="127">
        <v>4361940.9979999997</v>
      </c>
      <c r="H116" s="127">
        <v>4344275.7625443703</v>
      </c>
      <c r="I116" s="127">
        <v>3337159.3340025358</v>
      </c>
      <c r="J116" s="127">
        <v>3315301.15957224</v>
      </c>
      <c r="K116" s="127">
        <v>3002526.9303308134</v>
      </c>
      <c r="L116" s="127">
        <v>2970305.4714948302</v>
      </c>
      <c r="M116" s="127">
        <v>22152355.747025512</v>
      </c>
      <c r="N116" s="127">
        <v>22294361.685848601</v>
      </c>
      <c r="O116" s="127">
        <v>3451731.5950431246</v>
      </c>
      <c r="P116" s="127">
        <v>3288698.91066074</v>
      </c>
      <c r="Q116" s="127">
        <v>18717692.981108122</v>
      </c>
      <c r="R116" s="127">
        <v>19036117.515063699</v>
      </c>
      <c r="S116" s="127">
        <v>2230662.8140867963</v>
      </c>
      <c r="T116" s="127">
        <v>2314179.1198785901</v>
      </c>
      <c r="U116" s="127">
        <v>16529234.290512001</v>
      </c>
      <c r="V116" s="127">
        <v>16765045.8133596</v>
      </c>
      <c r="W116" s="127">
        <v>7540379.8771452382</v>
      </c>
      <c r="X116" s="127">
        <v>7732922.7632619599</v>
      </c>
      <c r="Y116" s="127">
        <v>571554.53395752143</v>
      </c>
      <c r="Z116" s="127">
        <v>-1493071.3719016593</v>
      </c>
      <c r="AA116" s="127">
        <v>-1887.8297177890099</v>
      </c>
      <c r="AB116" s="127">
        <v>98.933333333333323</v>
      </c>
      <c r="AC116" s="127">
        <v>98.994875978797893</v>
      </c>
      <c r="AD116" s="127">
        <v>99.334032472925102</v>
      </c>
      <c r="AE116" s="127">
        <v>99.220312161656494</v>
      </c>
      <c r="AF116" s="127">
        <v>99.854789374071331</v>
      </c>
      <c r="AG116" s="127">
        <v>99.760908674345401</v>
      </c>
      <c r="AH116" s="127">
        <v>99.021164603333332</v>
      </c>
      <c r="AI116" s="127">
        <v>98.881373479942795</v>
      </c>
      <c r="AJ116" s="127">
        <v>3</v>
      </c>
      <c r="AK116" s="127">
        <v>3</v>
      </c>
      <c r="AL116" s="127">
        <v>5</v>
      </c>
      <c r="AM116" s="127">
        <v>88.63</v>
      </c>
      <c r="AN116" s="127">
        <v>484.38063492063498</v>
      </c>
      <c r="AO116" s="127">
        <v>3.241189633796</v>
      </c>
      <c r="AP116" s="127">
        <v>94.19</v>
      </c>
      <c r="AQ116" s="127">
        <v>258.92831827809403</v>
      </c>
      <c r="AR116" s="127">
        <v>167.72855609999999</v>
      </c>
      <c r="AS116" s="127">
        <v>0.27503790322580701</v>
      </c>
      <c r="AT116" s="127">
        <v>0.11666666666666665</v>
      </c>
      <c r="AU116" s="127">
        <v>152.666666666667</v>
      </c>
      <c r="AV116" s="127">
        <v>152.666666666667</v>
      </c>
      <c r="AW116" s="127">
        <v>113.03123281102999</v>
      </c>
      <c r="AX116" s="127">
        <v>127.1644204851752</v>
      </c>
      <c r="AY116" s="127">
        <v>127.33892093583501</v>
      </c>
      <c r="AZ116" s="127">
        <v>912885.57896032766</v>
      </c>
      <c r="BA116" s="127">
        <v>914138.27955439803</v>
      </c>
      <c r="BB116" s="127">
        <v>125.80799999999999</v>
      </c>
      <c r="BC116" s="127">
        <v>126.08090960715499</v>
      </c>
      <c r="BD116" s="127">
        <v>903148.13278475078</v>
      </c>
      <c r="BE116" s="127">
        <v>905107.29120302503</v>
      </c>
      <c r="BF116" s="127">
        <v>127.11509009990847</v>
      </c>
      <c r="BG116" s="127">
        <v>127.286236589853</v>
      </c>
      <c r="BH116" s="127">
        <v>849675.92598208773</v>
      </c>
      <c r="BI116" s="127">
        <v>850819.92117575498</v>
      </c>
      <c r="BJ116" s="127">
        <v>125.75919580550942</v>
      </c>
      <c r="BK116" s="127">
        <v>126.028177507937</v>
      </c>
      <c r="BL116" s="127">
        <v>840612.7161049454</v>
      </c>
      <c r="BM116" s="127">
        <v>842410.67161578801</v>
      </c>
      <c r="BN116" s="127">
        <v>123.66913746630728</v>
      </c>
      <c r="BO116" s="127">
        <v>123.82261063651499</v>
      </c>
      <c r="BP116" s="127">
        <v>529007.30439386435</v>
      </c>
      <c r="BQ116" s="127">
        <v>529663.80147859605</v>
      </c>
      <c r="BR116" s="127">
        <v>122.35</v>
      </c>
      <c r="BS116" s="127">
        <v>122.548696059568</v>
      </c>
      <c r="BT116" s="127">
        <v>523364.55981366307</v>
      </c>
      <c r="BU116" s="127">
        <v>524214.50240270398</v>
      </c>
      <c r="BV116" s="127">
        <v>130.09097035040432</v>
      </c>
      <c r="BW116" s="127">
        <v>129.87708497647299</v>
      </c>
      <c r="BX116" s="127">
        <v>1346058.8482075853</v>
      </c>
      <c r="BY116" s="127">
        <v>1343845.7637870801</v>
      </c>
      <c r="BZ116" s="127">
        <v>128.70333333333332</v>
      </c>
      <c r="CA116" s="127">
        <v>128.46665461798599</v>
      </c>
      <c r="CB116" s="127">
        <v>1331700.8871600376</v>
      </c>
      <c r="CC116" s="127">
        <v>1329251.9587042499</v>
      </c>
      <c r="CD116" s="127">
        <v>123.46071621434496</v>
      </c>
      <c r="CE116" s="127">
        <v>123.618335906879</v>
      </c>
      <c r="CF116" s="127">
        <v>494035.18899620173</v>
      </c>
      <c r="CG116" s="127">
        <v>494665.91330353502</v>
      </c>
      <c r="CH116" s="127">
        <v>122.14380190805861</v>
      </c>
      <c r="CI116" s="127">
        <v>122.350997653044</v>
      </c>
      <c r="CJ116" s="127">
        <v>488765.48031357554</v>
      </c>
      <c r="CK116" s="127">
        <v>489594.58605895599</v>
      </c>
      <c r="CL116" s="162">
        <v>7752.8282618661224</v>
      </c>
      <c r="CM116" s="162">
        <v>7771.7713415108001</v>
      </c>
      <c r="CN116" s="162">
        <v>257.89720601335</v>
      </c>
      <c r="CO116" s="162">
        <v>257.27218905611602</v>
      </c>
      <c r="CP116" s="162">
        <v>39.617292999999997</v>
      </c>
      <c r="CQ116" s="162">
        <v>39.0878430611412</v>
      </c>
      <c r="CR116" s="162">
        <v>42.649574999999999</v>
      </c>
      <c r="CS116" s="162">
        <v>42.358380835989401</v>
      </c>
      <c r="CT116" s="162">
        <v>7381.7380059999996</v>
      </c>
      <c r="CU116" s="162">
        <v>7402.2106359122699</v>
      </c>
      <c r="CV116" s="162">
        <v>39.482281350000001</v>
      </c>
      <c r="CW116" s="162">
        <v>38.9520625395986</v>
      </c>
      <c r="CX116" s="162">
        <v>13872.110000001172</v>
      </c>
      <c r="CY116" s="162">
        <v>8262.5386674372821</v>
      </c>
      <c r="CZ116" s="162">
        <v>8273.1555351603201</v>
      </c>
      <c r="DA116" s="162">
        <v>6.2</v>
      </c>
      <c r="DB116" s="162">
        <v>6.0690877273095003</v>
      </c>
      <c r="DC116" s="162">
        <v>0.85365208166959194</v>
      </c>
      <c r="DD116" s="162">
        <v>0.88044835896862295</v>
      </c>
    </row>
    <row r="117" spans="1:108">
      <c r="A117" t="s">
        <v>143</v>
      </c>
      <c r="B117" s="127">
        <v>28182585.941982072</v>
      </c>
      <c r="C117" s="127">
        <v>28745129.039155599</v>
      </c>
      <c r="D117" s="127">
        <v>33774716.052546807</v>
      </c>
      <c r="E117" s="127">
        <v>21094067.41</v>
      </c>
      <c r="F117" s="127">
        <v>21573959.7306628</v>
      </c>
      <c r="G117" s="127">
        <v>4525133.7039999999</v>
      </c>
      <c r="H117" s="127">
        <v>4587420.2597784502</v>
      </c>
      <c r="I117" s="127">
        <v>3445367.3660142357</v>
      </c>
      <c r="J117" s="127">
        <v>3501290.9928071001</v>
      </c>
      <c r="K117" s="127">
        <v>3124579.4437460536</v>
      </c>
      <c r="L117" s="127">
        <v>3177581.4718164802</v>
      </c>
      <c r="M117" s="127">
        <v>22588325.210352171</v>
      </c>
      <c r="N117" s="127">
        <v>22457617.939005699</v>
      </c>
      <c r="O117" s="127">
        <v>3369598.315699249</v>
      </c>
      <c r="P117" s="127">
        <v>3293244.0436534602</v>
      </c>
      <c r="Q117" s="127">
        <v>19251355.230759192</v>
      </c>
      <c r="R117" s="127">
        <v>19186712.815873101</v>
      </c>
      <c r="S117" s="127">
        <v>2261447.6582345311</v>
      </c>
      <c r="T117" s="127">
        <v>2355001.5292495899</v>
      </c>
      <c r="U117" s="127">
        <v>17028147.050186001</v>
      </c>
      <c r="V117" s="127">
        <v>16885870.448338799</v>
      </c>
      <c r="W117" s="127">
        <v>7520908.1492421553</v>
      </c>
      <c r="X117" s="127">
        <v>7581999.0390170198</v>
      </c>
      <c r="Y117" s="127">
        <v>-270973.74092615885</v>
      </c>
      <c r="Z117" s="127">
        <v>-2276418.1499307561</v>
      </c>
      <c r="AA117" s="127">
        <v>-4190.6567300854604</v>
      </c>
      <c r="AB117" s="127">
        <v>99.946666666666658</v>
      </c>
      <c r="AC117" s="127">
        <v>100.01452580625801</v>
      </c>
      <c r="AD117" s="127">
        <v>99.686605554794426</v>
      </c>
      <c r="AE117" s="127">
        <v>99.830994232193603</v>
      </c>
      <c r="AF117" s="127">
        <v>99.366338439654896</v>
      </c>
      <c r="AG117" s="127">
        <v>99.6646702811437</v>
      </c>
      <c r="AH117" s="127">
        <v>99.910632680000006</v>
      </c>
      <c r="AI117" s="127">
        <v>100.006477994604</v>
      </c>
      <c r="AJ117" s="127">
        <v>3</v>
      </c>
      <c r="AK117" s="127">
        <v>3</v>
      </c>
      <c r="AL117" s="127">
        <v>5</v>
      </c>
      <c r="AM117" s="127">
        <v>91.43</v>
      </c>
      <c r="AN117" s="127">
        <v>507.47196721311502</v>
      </c>
      <c r="AO117" s="127">
        <v>3.2109634400798299</v>
      </c>
      <c r="AP117" s="127">
        <v>105.833333333333</v>
      </c>
      <c r="AQ117" s="127">
        <v>257.75437894005</v>
      </c>
      <c r="AR117" s="127">
        <v>169.3462289</v>
      </c>
      <c r="AS117" s="127">
        <v>0.26157615384615401</v>
      </c>
      <c r="AT117" s="127">
        <v>8.3333333333333329E-2</v>
      </c>
      <c r="AU117" s="127">
        <v>171</v>
      </c>
      <c r="AV117" s="127">
        <v>171</v>
      </c>
      <c r="AW117" s="127">
        <v>112.26501819563001</v>
      </c>
      <c r="AX117" s="127">
        <v>127.91488794023481</v>
      </c>
      <c r="AY117" s="127">
        <v>127.90784958795101</v>
      </c>
      <c r="AZ117" s="127">
        <v>918273.02078241215</v>
      </c>
      <c r="BA117" s="127">
        <v>918222.49399137299</v>
      </c>
      <c r="BB117" s="127">
        <v>127.84666666666666</v>
      </c>
      <c r="BC117" s="127">
        <v>127.922676125122</v>
      </c>
      <c r="BD117" s="127">
        <v>917783.2751713281</v>
      </c>
      <c r="BE117" s="127">
        <v>918328.93045696698</v>
      </c>
      <c r="BF117" s="127">
        <v>127.95018540419787</v>
      </c>
      <c r="BG117" s="127">
        <v>127.91357654402</v>
      </c>
      <c r="BH117" s="127">
        <v>855257.95700136118</v>
      </c>
      <c r="BI117" s="127">
        <v>855013.25224487099</v>
      </c>
      <c r="BJ117" s="127">
        <v>127.88194530531563</v>
      </c>
      <c r="BK117" s="127">
        <v>127.943089452431</v>
      </c>
      <c r="BL117" s="127">
        <v>854801.81942429359</v>
      </c>
      <c r="BM117" s="127">
        <v>855210.52550333296</v>
      </c>
      <c r="BN117" s="127">
        <v>124.18956776947707</v>
      </c>
      <c r="BO117" s="127">
        <v>124.154984112384</v>
      </c>
      <c r="BP117" s="127">
        <v>531233.49790863472</v>
      </c>
      <c r="BQ117" s="127">
        <v>531085.56280310999</v>
      </c>
      <c r="BR117" s="127">
        <v>124.12333333333333</v>
      </c>
      <c r="BS117" s="127">
        <v>124.213502377353</v>
      </c>
      <c r="BT117" s="127">
        <v>530950.17337641667</v>
      </c>
      <c r="BU117" s="127">
        <v>531335.88062685495</v>
      </c>
      <c r="BV117" s="127">
        <v>127.87486659551762</v>
      </c>
      <c r="BW117" s="127">
        <v>128.48943182491999</v>
      </c>
      <c r="BX117" s="127">
        <v>1323128.6935644425</v>
      </c>
      <c r="BY117" s="127">
        <v>1329487.63578464</v>
      </c>
      <c r="BZ117" s="127">
        <v>127.80666666666666</v>
      </c>
      <c r="CA117" s="127">
        <v>128.412779020286</v>
      </c>
      <c r="CB117" s="127">
        <v>1322423.0249278746</v>
      </c>
      <c r="CC117" s="127">
        <v>1328694.5047587301</v>
      </c>
      <c r="CD117" s="127">
        <v>124.1019973160342</v>
      </c>
      <c r="CE117" s="127">
        <v>124.044528424041</v>
      </c>
      <c r="CF117" s="127">
        <v>496601.31237525854</v>
      </c>
      <c r="CG117" s="127">
        <v>496371.34728413197</v>
      </c>
      <c r="CH117" s="127">
        <v>124.03580958413229</v>
      </c>
      <c r="CI117" s="127">
        <v>124.101807270075</v>
      </c>
      <c r="CJ117" s="127">
        <v>496336.4583419917</v>
      </c>
      <c r="CK117" s="127">
        <v>496600.55189532798</v>
      </c>
      <c r="CL117" s="162">
        <v>7758.9072426330367</v>
      </c>
      <c r="CM117" s="162">
        <v>7793.1034708608804</v>
      </c>
      <c r="CN117" s="162">
        <v>244.88792890357999</v>
      </c>
      <c r="CO117" s="162">
        <v>247.90443600318901</v>
      </c>
      <c r="CP117" s="162">
        <v>37.744343000000001</v>
      </c>
      <c r="CQ117" s="162">
        <v>38.4736865735332</v>
      </c>
      <c r="CR117" s="162">
        <v>43.445472000000002</v>
      </c>
      <c r="CS117" s="162">
        <v>43.2222435795669</v>
      </c>
      <c r="CT117" s="162">
        <v>7404.8672649999999</v>
      </c>
      <c r="CU117" s="162">
        <v>7428.6340647058296</v>
      </c>
      <c r="CV117" s="162">
        <v>37.537615469999999</v>
      </c>
      <c r="CW117" s="162">
        <v>38.2922713645562</v>
      </c>
      <c r="CX117" s="162">
        <v>13926.304999997916</v>
      </c>
      <c r="CY117" s="162">
        <v>8227.0479355154566</v>
      </c>
      <c r="CZ117" s="162">
        <v>8242.8802866723508</v>
      </c>
      <c r="DA117" s="162">
        <v>5.7</v>
      </c>
      <c r="DB117" s="162">
        <v>5.6166966294420497</v>
      </c>
      <c r="DC117" s="162">
        <v>0.67014722371225632</v>
      </c>
      <c r="DD117" s="162">
        <v>0.76021199246599402</v>
      </c>
    </row>
    <row r="118" spans="1:108">
      <c r="A118" t="s">
        <v>144</v>
      </c>
      <c r="B118" s="127">
        <v>29915856.937792178</v>
      </c>
      <c r="C118" s="127">
        <v>28789808.2667358</v>
      </c>
      <c r="D118" s="127">
        <v>36770010.384202108</v>
      </c>
      <c r="E118" s="127">
        <v>22271018.77</v>
      </c>
      <c r="F118" s="127">
        <v>21614539.2160611</v>
      </c>
      <c r="G118" s="127">
        <v>4876551.1619999995</v>
      </c>
      <c r="H118" s="127">
        <v>4602899.0422834503</v>
      </c>
      <c r="I118" s="127">
        <v>3723407.1561721428</v>
      </c>
      <c r="J118" s="127">
        <v>3520613.05079418</v>
      </c>
      <c r="K118" s="127">
        <v>3359831.3722052402</v>
      </c>
      <c r="L118" s="127">
        <v>3188212.5909122801</v>
      </c>
      <c r="M118" s="127">
        <v>24354949.318565756</v>
      </c>
      <c r="N118" s="127">
        <v>22737007.694723301</v>
      </c>
      <c r="O118" s="127">
        <v>3923170.5185002554</v>
      </c>
      <c r="P118" s="127">
        <v>3394823.1516998</v>
      </c>
      <c r="Q118" s="127">
        <v>20437535.711913638</v>
      </c>
      <c r="R118" s="127">
        <v>19394690.3964766</v>
      </c>
      <c r="S118" s="127">
        <v>2720836.8739175489</v>
      </c>
      <c r="T118" s="127">
        <v>2369808.8943976401</v>
      </c>
      <c r="U118" s="127">
        <v>17807699.794094399</v>
      </c>
      <c r="V118" s="127">
        <v>17078156.2100848</v>
      </c>
      <c r="W118" s="127">
        <v>7380865.6993407784</v>
      </c>
      <c r="X118" s="127">
        <v>7001865.9054715103</v>
      </c>
      <c r="Y118" s="127">
        <v>340247.54585597559</v>
      </c>
      <c r="Z118" s="127">
        <v>-1911000.8535634105</v>
      </c>
      <c r="AA118" s="127">
        <v>-2357.2648808255399</v>
      </c>
      <c r="AB118" s="127">
        <v>100.98</v>
      </c>
      <c r="AC118" s="127">
        <v>100.840474493694</v>
      </c>
      <c r="AD118" s="127">
        <v>100.64030155144069</v>
      </c>
      <c r="AE118" s="127">
        <v>100.77579440807401</v>
      </c>
      <c r="AF118" s="127">
        <v>99.971750555119755</v>
      </c>
      <c r="AG118" s="127">
        <v>100.000433525353</v>
      </c>
      <c r="AH118" s="127">
        <v>101.08682579999999</v>
      </c>
      <c r="AI118" s="127">
        <v>101.261766799911</v>
      </c>
      <c r="AJ118" s="127">
        <v>3</v>
      </c>
      <c r="AK118" s="127">
        <v>3</v>
      </c>
      <c r="AL118" s="127">
        <v>4.68333333333333</v>
      </c>
      <c r="AM118" s="127">
        <v>92.72</v>
      </c>
      <c r="AN118" s="127">
        <v>515.99596774193503</v>
      </c>
      <c r="AO118" s="127">
        <v>3.2444419244609701</v>
      </c>
      <c r="AP118" s="127">
        <v>97.413333333333298</v>
      </c>
      <c r="AQ118" s="127">
        <v>259.294259856986</v>
      </c>
      <c r="AR118" s="127">
        <v>170.80991779999999</v>
      </c>
      <c r="AS118" s="127">
        <v>0.24127656250000001</v>
      </c>
      <c r="AT118" s="127">
        <v>8.666666666666667E-2</v>
      </c>
      <c r="AU118" s="127">
        <v>161.666666666667</v>
      </c>
      <c r="AV118" s="127">
        <v>161.666666666667</v>
      </c>
      <c r="AW118" s="127">
        <v>116.03898085947</v>
      </c>
      <c r="AX118" s="127">
        <v>128.64758698092032</v>
      </c>
      <c r="AY118" s="127">
        <v>128.885609026336</v>
      </c>
      <c r="AZ118" s="127">
        <v>923532.90704153955</v>
      </c>
      <c r="BA118" s="127">
        <v>925241.61527792597</v>
      </c>
      <c r="BB118" s="127">
        <v>129.90833333333333</v>
      </c>
      <c r="BC118" s="127">
        <v>129.955385049407</v>
      </c>
      <c r="BD118" s="127">
        <v>932583.52953054663</v>
      </c>
      <c r="BE118" s="127">
        <v>932921.30351735698</v>
      </c>
      <c r="BF118" s="127">
        <v>128.74605290659414</v>
      </c>
      <c r="BG118" s="127">
        <v>128.955458560919</v>
      </c>
      <c r="BH118" s="127">
        <v>860577.77746112004</v>
      </c>
      <c r="BI118" s="127">
        <v>861977.50854494295</v>
      </c>
      <c r="BJ118" s="127">
        <v>130.00776422507877</v>
      </c>
      <c r="BK118" s="127">
        <v>130.03256761960699</v>
      </c>
      <c r="BL118" s="127">
        <v>869011.43968023907</v>
      </c>
      <c r="BM118" s="127">
        <v>869177.23311393696</v>
      </c>
      <c r="BN118" s="127">
        <v>124.62203736713539</v>
      </c>
      <c r="BO118" s="127">
        <v>124.969918930481</v>
      </c>
      <c r="BP118" s="127">
        <v>533083.43056585779</v>
      </c>
      <c r="BQ118" s="127">
        <v>534571.529309668</v>
      </c>
      <c r="BR118" s="127">
        <v>125.84333333333333</v>
      </c>
      <c r="BS118" s="127">
        <v>126.056283591339</v>
      </c>
      <c r="BT118" s="127">
        <v>538307.6481854032</v>
      </c>
      <c r="BU118" s="127">
        <v>539218.56455744605</v>
      </c>
      <c r="BV118" s="127">
        <v>127.01525054466229</v>
      </c>
      <c r="BW118" s="127">
        <v>128.11252460706501</v>
      </c>
      <c r="BX118" s="127">
        <v>1314234.1962123327</v>
      </c>
      <c r="BY118" s="127">
        <v>1325587.7548490199</v>
      </c>
      <c r="BZ118" s="127">
        <v>128.26</v>
      </c>
      <c r="CA118" s="127">
        <v>129.108984636511</v>
      </c>
      <c r="CB118" s="127">
        <v>1327113.6913352136</v>
      </c>
      <c r="CC118" s="127">
        <v>1335898.1848311999</v>
      </c>
      <c r="CD118" s="127">
        <v>124.59457239128852</v>
      </c>
      <c r="CE118" s="127">
        <v>124.908293958174</v>
      </c>
      <c r="CF118" s="127">
        <v>498572.37999789906</v>
      </c>
      <c r="CG118" s="127">
        <v>499827.75497463602</v>
      </c>
      <c r="CH118" s="127">
        <v>125.81559920072317</v>
      </c>
      <c r="CI118" s="127">
        <v>125.97650359129</v>
      </c>
      <c r="CJ118" s="127">
        <v>503458.38932187849</v>
      </c>
      <c r="CK118" s="127">
        <v>504102.25753646297</v>
      </c>
      <c r="CL118" s="162">
        <v>7904.0478115144897</v>
      </c>
      <c r="CM118" s="162">
        <v>7858.6524426235901</v>
      </c>
      <c r="CN118" s="162">
        <v>249.41467156565</v>
      </c>
      <c r="CO118" s="162">
        <v>245.97159021070999</v>
      </c>
      <c r="CP118" s="162">
        <v>39.857554999999998</v>
      </c>
      <c r="CQ118" s="162">
        <v>38.795583157540797</v>
      </c>
      <c r="CR118" s="162">
        <v>43.257320999999997</v>
      </c>
      <c r="CS118" s="162">
        <v>42.4137777010164</v>
      </c>
      <c r="CT118" s="162">
        <v>7550.6096120000002</v>
      </c>
      <c r="CU118" s="162">
        <v>7509.6088084678804</v>
      </c>
      <c r="CV118" s="162">
        <v>39.729856769999998</v>
      </c>
      <c r="CW118" s="162">
        <v>38.665818846709399</v>
      </c>
      <c r="CX118" s="162">
        <v>13980.9819999994</v>
      </c>
      <c r="CY118" s="162">
        <v>8378.8670319660505</v>
      </c>
      <c r="CZ118" s="162">
        <v>8363.7566689721807</v>
      </c>
      <c r="DA118" s="162">
        <v>5.7</v>
      </c>
      <c r="DB118" s="162">
        <v>5.97742608774091</v>
      </c>
      <c r="DC118" s="162">
        <v>0.70057204364330861</v>
      </c>
      <c r="DD118" s="162">
        <v>0.74663535582831098</v>
      </c>
    </row>
    <row r="119" spans="1:108">
      <c r="A119" t="s">
        <v>145</v>
      </c>
      <c r="B119" s="127">
        <v>28313442.618104387</v>
      </c>
      <c r="C119" s="127">
        <v>28839254.410621099</v>
      </c>
      <c r="D119" s="127">
        <v>35832854.462655678</v>
      </c>
      <c r="E119" s="127">
        <v>21424615.420000002</v>
      </c>
      <c r="F119" s="127">
        <v>21647724.512938701</v>
      </c>
      <c r="G119" s="127">
        <v>4363453.9210000001</v>
      </c>
      <c r="H119" s="127">
        <v>4595109.5083228704</v>
      </c>
      <c r="I119" s="127">
        <v>3333526.6815251512</v>
      </c>
      <c r="J119" s="127">
        <v>3496228.8183286502</v>
      </c>
      <c r="K119" s="127">
        <v>3028657.4157634629</v>
      </c>
      <c r="L119" s="127">
        <v>3174053.39875938</v>
      </c>
      <c r="M119" s="127">
        <v>21266320.159303378</v>
      </c>
      <c r="N119" s="127">
        <v>22868187.5375586</v>
      </c>
      <c r="O119" s="127">
        <v>2641321.8420449351</v>
      </c>
      <c r="P119" s="127">
        <v>3437112.7822992899</v>
      </c>
      <c r="Q119" s="127">
        <v>18727058.917779084</v>
      </c>
      <c r="R119" s="127">
        <v>19498053.399024401</v>
      </c>
      <c r="S119" s="127">
        <v>2166312.128548115</v>
      </c>
      <c r="T119" s="127">
        <v>2329842.6329342802</v>
      </c>
      <c r="U119" s="127">
        <v>16590365.241879599</v>
      </c>
      <c r="V119" s="127">
        <v>17214148.487353802</v>
      </c>
      <c r="W119" s="127">
        <v>7182257.148459563</v>
      </c>
      <c r="X119" s="127">
        <v>7339341.0666122297</v>
      </c>
      <c r="Y119" s="127">
        <v>1001166.2759725961</v>
      </c>
      <c r="Z119" s="127">
        <v>-920299.73870888923</v>
      </c>
      <c r="AA119" s="127">
        <v>-475.99327433292001</v>
      </c>
      <c r="AB119" s="127">
        <v>102.3023556</v>
      </c>
      <c r="AC119" s="127">
        <v>102.345186741014</v>
      </c>
      <c r="AD119" s="127">
        <v>101.88593147182233</v>
      </c>
      <c r="AE119" s="127">
        <v>101.722124196781</v>
      </c>
      <c r="AF119" s="127">
        <v>100.39164852113935</v>
      </c>
      <c r="AG119" s="127">
        <v>100.16659535441499</v>
      </c>
      <c r="AH119" s="127">
        <v>102.866845</v>
      </c>
      <c r="AI119" s="127">
        <v>102.735086549096</v>
      </c>
      <c r="AJ119" s="127">
        <v>3</v>
      </c>
      <c r="AK119" s="127">
        <v>3</v>
      </c>
      <c r="AL119" s="127">
        <v>4.3366666666666696</v>
      </c>
      <c r="AM119" s="127">
        <v>97.56</v>
      </c>
      <c r="AN119" s="127">
        <v>551.48460317460297</v>
      </c>
      <c r="AO119" s="127">
        <v>3.1925474008890502</v>
      </c>
      <c r="AP119" s="127">
        <v>98.72</v>
      </c>
      <c r="AQ119" s="127">
        <v>258.86996791092201</v>
      </c>
      <c r="AR119" s="127">
        <v>172.22293210000001</v>
      </c>
      <c r="AS119" s="127">
        <v>0.23589126984127001</v>
      </c>
      <c r="AT119" s="127">
        <v>7.3333333333333348E-2</v>
      </c>
      <c r="AU119" s="127">
        <v>154</v>
      </c>
      <c r="AV119" s="127">
        <v>154</v>
      </c>
      <c r="AW119" s="127">
        <v>111.48799475476</v>
      </c>
      <c r="AX119" s="127">
        <v>129.70049994300098</v>
      </c>
      <c r="AY119" s="127">
        <v>129.25032952794999</v>
      </c>
      <c r="AZ119" s="127">
        <v>931091.53904974286</v>
      </c>
      <c r="BA119" s="127">
        <v>927859.86403904599</v>
      </c>
      <c r="BB119" s="127">
        <v>132.68666666666667</v>
      </c>
      <c r="BC119" s="127">
        <v>132.26163295969499</v>
      </c>
      <c r="BD119" s="127">
        <v>952528.57724018069</v>
      </c>
      <c r="BE119" s="127">
        <v>949477.35315921204</v>
      </c>
      <c r="BF119" s="127">
        <v>129.77591422725632</v>
      </c>
      <c r="BG119" s="127">
        <v>129.37607682455101</v>
      </c>
      <c r="BH119" s="127">
        <v>867461.68377451692</v>
      </c>
      <c r="BI119" s="127">
        <v>864789.04896363197</v>
      </c>
      <c r="BJ119" s="127">
        <v>132.76381725591875</v>
      </c>
      <c r="BK119" s="127">
        <v>132.373473922583</v>
      </c>
      <c r="BL119" s="127">
        <v>887433.73642875371</v>
      </c>
      <c r="BM119" s="127">
        <v>884824.56285951496</v>
      </c>
      <c r="BN119" s="127">
        <v>125.7514217655675</v>
      </c>
      <c r="BO119" s="127">
        <v>125.249980470926</v>
      </c>
      <c r="BP119" s="127">
        <v>537914.48711302446</v>
      </c>
      <c r="BQ119" s="127">
        <v>535769.521011087</v>
      </c>
      <c r="BR119" s="127">
        <v>128.64666666666668</v>
      </c>
      <c r="BS119" s="127">
        <v>128.10395941340701</v>
      </c>
      <c r="BT119" s="127">
        <v>550299.19143028243</v>
      </c>
      <c r="BU119" s="127">
        <v>547977.70599698497</v>
      </c>
      <c r="BV119" s="127">
        <v>128.68064724536347</v>
      </c>
      <c r="BW119" s="127">
        <v>127.30125542660799</v>
      </c>
      <c r="BX119" s="127">
        <v>1331466.1528863157</v>
      </c>
      <c r="BY119" s="127">
        <v>1317193.50539455</v>
      </c>
      <c r="BZ119" s="127">
        <v>131.64333333333335</v>
      </c>
      <c r="CA119" s="127">
        <v>130.490152220933</v>
      </c>
      <c r="CB119" s="127">
        <v>1362121.2384193982</v>
      </c>
      <c r="CC119" s="127">
        <v>1350189.2062784301</v>
      </c>
      <c r="CD119" s="127">
        <v>125.69878100808498</v>
      </c>
      <c r="CE119" s="127">
        <v>125.238352461887</v>
      </c>
      <c r="CF119" s="127">
        <v>502990.93457475054</v>
      </c>
      <c r="CG119" s="127">
        <v>501148.50314568297</v>
      </c>
      <c r="CH119" s="127">
        <v>128.59281393175635</v>
      </c>
      <c r="CI119" s="127">
        <v>128.12056492925299</v>
      </c>
      <c r="CJ119" s="127">
        <v>514571.57452442468</v>
      </c>
      <c r="CK119" s="127">
        <v>512681.84285493701</v>
      </c>
      <c r="CL119" s="162">
        <v>7894.76906934617</v>
      </c>
      <c r="CM119" s="162">
        <v>7882.6723923645204</v>
      </c>
      <c r="CN119" s="162">
        <v>239.13272148643</v>
      </c>
      <c r="CO119" s="162">
        <v>240.21528426136001</v>
      </c>
      <c r="CP119" s="162">
        <v>37.336010000000002</v>
      </c>
      <c r="CQ119" s="162">
        <v>38.223826337866598</v>
      </c>
      <c r="CR119" s="162">
        <v>40.743868999999997</v>
      </c>
      <c r="CS119" s="162">
        <v>42.125144137315502</v>
      </c>
      <c r="CT119" s="162">
        <v>7548.5278319999998</v>
      </c>
      <c r="CU119" s="162">
        <v>7541.7063347862504</v>
      </c>
      <c r="CV119" s="162">
        <v>37.209757359999998</v>
      </c>
      <c r="CW119" s="162">
        <v>38.075389658515803</v>
      </c>
      <c r="CX119" s="162">
        <v>14035.665999998901</v>
      </c>
      <c r="CY119" s="162">
        <v>8439.1508362337299</v>
      </c>
      <c r="CZ119" s="162">
        <v>8425.4718686322703</v>
      </c>
      <c r="DA119" s="162">
        <v>6.5</v>
      </c>
      <c r="DB119" s="162">
        <v>6.4515499397932903</v>
      </c>
      <c r="DC119" s="162">
        <v>0.82117266707046543</v>
      </c>
      <c r="DD119" s="162">
        <v>0.67395721056464997</v>
      </c>
    </row>
    <row r="120" spans="1:108">
      <c r="A120" t="s">
        <v>146</v>
      </c>
      <c r="B120" s="127">
        <v>28973062.200633749</v>
      </c>
      <c r="C120" s="127">
        <v>28999967.161918499</v>
      </c>
      <c r="D120" s="127">
        <v>36033937.216669716</v>
      </c>
      <c r="E120" s="127">
        <v>21778451.559999999</v>
      </c>
      <c r="F120" s="127">
        <v>21727727.777009599</v>
      </c>
      <c r="G120" s="127">
        <v>4678272.2120000003</v>
      </c>
      <c r="H120" s="127">
        <v>4648073.88848003</v>
      </c>
      <c r="I120" s="127">
        <v>3545814.490261348</v>
      </c>
      <c r="J120" s="127">
        <v>3520967.9192639301</v>
      </c>
      <c r="K120" s="127">
        <v>3222994.6180455256</v>
      </c>
      <c r="L120" s="127">
        <v>3187795.06004589</v>
      </c>
      <c r="M120" s="127">
        <v>22826402.643305629</v>
      </c>
      <c r="N120" s="127">
        <v>22987887.0999991</v>
      </c>
      <c r="O120" s="127">
        <v>3677102.5661053648</v>
      </c>
      <c r="P120" s="127">
        <v>3491029.7473246302</v>
      </c>
      <c r="Q120" s="127">
        <v>19144137.083812147</v>
      </c>
      <c r="R120" s="127">
        <v>19490812.019713901</v>
      </c>
      <c r="S120" s="127">
        <v>2170752.0563076702</v>
      </c>
      <c r="T120" s="127">
        <v>2260559.3250697302</v>
      </c>
      <c r="U120" s="127">
        <v>16995937.2405142</v>
      </c>
      <c r="V120" s="127">
        <v>17249771.033296201</v>
      </c>
      <c r="W120" s="127">
        <v>7167967.5460805511</v>
      </c>
      <c r="X120" s="127">
        <v>7350116.6468976103</v>
      </c>
      <c r="Y120" s="127">
        <v>1511731.190384903</v>
      </c>
      <c r="Z120" s="127">
        <v>-721137.23867943313</v>
      </c>
      <c r="AA120" s="127">
        <v>64.629664724277006</v>
      </c>
      <c r="AB120" s="127">
        <v>103.92870473333333</v>
      </c>
      <c r="AC120" s="127">
        <v>103.97686154554999</v>
      </c>
      <c r="AD120" s="127">
        <v>103.424235026967</v>
      </c>
      <c r="AE120" s="127">
        <v>103.299645096144</v>
      </c>
      <c r="AF120" s="127">
        <v>101.63813909999999</v>
      </c>
      <c r="AG120" s="127">
        <v>101.531165277117</v>
      </c>
      <c r="AH120" s="127">
        <v>104.59670753333334</v>
      </c>
      <c r="AI120" s="127">
        <v>104.436535304698</v>
      </c>
      <c r="AJ120" s="127">
        <v>3</v>
      </c>
      <c r="AK120" s="127">
        <v>3</v>
      </c>
      <c r="AL120" s="127">
        <v>4</v>
      </c>
      <c r="AM120" s="127">
        <v>97.4</v>
      </c>
      <c r="AN120" s="127">
        <v>554.352096774193</v>
      </c>
      <c r="AO120" s="127">
        <v>3.0785327648250602</v>
      </c>
      <c r="AP120" s="127">
        <v>103.06</v>
      </c>
      <c r="AQ120" s="127">
        <v>261.22210539161102</v>
      </c>
      <c r="AR120" s="127">
        <v>173.22083910000001</v>
      </c>
      <c r="AS120" s="127">
        <v>0.228222131147541</v>
      </c>
      <c r="AT120" s="127">
        <v>9.3333333333333338E-2</v>
      </c>
      <c r="AU120" s="127">
        <v>132</v>
      </c>
      <c r="AV120" s="127">
        <v>132</v>
      </c>
      <c r="AW120" s="127">
        <v>113.13112605441999</v>
      </c>
      <c r="AX120" s="127">
        <v>129.46054414119251</v>
      </c>
      <c r="AY120" s="127">
        <v>129.638847319728</v>
      </c>
      <c r="AZ120" s="127">
        <v>929368.94879829464</v>
      </c>
      <c r="BA120" s="127">
        <v>930648.94834449305</v>
      </c>
      <c r="BB120" s="127">
        <v>134.54666666666665</v>
      </c>
      <c r="BC120" s="127">
        <v>134.83641307724301</v>
      </c>
      <c r="BD120" s="127">
        <v>965881.1106798636</v>
      </c>
      <c r="BE120" s="127">
        <v>967961.13682726305</v>
      </c>
      <c r="BF120" s="127">
        <v>129.4800201334798</v>
      </c>
      <c r="BG120" s="127">
        <v>129.67028763670999</v>
      </c>
      <c r="BH120" s="127">
        <v>865483.83765156963</v>
      </c>
      <c r="BI120" s="127">
        <v>866755.64351790899</v>
      </c>
      <c r="BJ120" s="127">
        <v>134.56690781318477</v>
      </c>
      <c r="BK120" s="127">
        <v>134.850643356798</v>
      </c>
      <c r="BL120" s="127">
        <v>899486.14214762172</v>
      </c>
      <c r="BM120" s="127">
        <v>901382.71682568302</v>
      </c>
      <c r="BN120" s="127">
        <v>125.32950705730947</v>
      </c>
      <c r="BO120" s="127">
        <v>125.473119725202</v>
      </c>
      <c r="BP120" s="127">
        <v>536109.70406793756</v>
      </c>
      <c r="BQ120" s="127">
        <v>536724.02185132494</v>
      </c>
      <c r="BR120" s="127">
        <v>130.25333333333333</v>
      </c>
      <c r="BS120" s="127">
        <v>130.48116874664001</v>
      </c>
      <c r="BT120" s="127">
        <v>557171.87138751394</v>
      </c>
      <c r="BU120" s="127">
        <v>558146.46052517404</v>
      </c>
      <c r="BV120" s="127">
        <v>129.06283560206094</v>
      </c>
      <c r="BW120" s="127">
        <v>128.682124573029</v>
      </c>
      <c r="BX120" s="127">
        <v>1335420.6780761026</v>
      </c>
      <c r="BY120" s="127">
        <v>1331481.4388814101</v>
      </c>
      <c r="BZ120" s="127">
        <v>134.13333333333333</v>
      </c>
      <c r="CA120" s="127">
        <v>133.748203972852</v>
      </c>
      <c r="CB120" s="127">
        <v>1387885.4134655907</v>
      </c>
      <c r="CC120" s="127">
        <v>1383900.4575418599</v>
      </c>
      <c r="CD120" s="127">
        <v>125.23701955621624</v>
      </c>
      <c r="CE120" s="127">
        <v>125.398486940707</v>
      </c>
      <c r="CF120" s="127">
        <v>501143.1694463751</v>
      </c>
      <c r="CG120" s="127">
        <v>501789.29051442997</v>
      </c>
      <c r="CH120" s="127">
        <v>130.15721227140691</v>
      </c>
      <c r="CI120" s="127">
        <v>130.394320354424</v>
      </c>
      <c r="CJ120" s="127">
        <v>520831.6048651915</v>
      </c>
      <c r="CK120" s="127">
        <v>521780.40656020702</v>
      </c>
      <c r="CL120" s="162">
        <v>7853.5990581018496</v>
      </c>
      <c r="CM120" s="162">
        <v>7875.8336605116301</v>
      </c>
      <c r="CN120" s="162">
        <v>236.02080056284001</v>
      </c>
      <c r="CO120" s="162">
        <v>235.69144494193699</v>
      </c>
      <c r="CP120" s="162">
        <v>38.620206000000003</v>
      </c>
      <c r="CQ120" s="162">
        <v>38.073479170585202</v>
      </c>
      <c r="CR120" s="162">
        <v>44.282586000000002</v>
      </c>
      <c r="CS120" s="162">
        <v>43.971700473149198</v>
      </c>
      <c r="CT120" s="162">
        <v>7501.8243929999999</v>
      </c>
      <c r="CU120" s="162">
        <v>7523.9237066533797</v>
      </c>
      <c r="CV120" s="162">
        <v>38.42517367</v>
      </c>
      <c r="CW120" s="162">
        <v>37.877304658108798</v>
      </c>
      <c r="CX120" s="162">
        <v>14090.3719999966</v>
      </c>
      <c r="CY120" s="162">
        <v>8395.1660079412795</v>
      </c>
      <c r="CZ120" s="162">
        <v>8407.3755716308606</v>
      </c>
      <c r="DA120" s="162">
        <v>6.5</v>
      </c>
      <c r="DB120" s="162">
        <v>6.3365806994632603</v>
      </c>
      <c r="DC120" s="162">
        <v>0.60471307677114072</v>
      </c>
      <c r="DD120" s="162">
        <v>0.62609028151426704</v>
      </c>
    </row>
    <row r="121" spans="1:108">
      <c r="A121" t="s">
        <v>147</v>
      </c>
      <c r="B121" s="127">
        <v>28443705.604187753</v>
      </c>
      <c r="C121" s="127">
        <v>29011859.545251299</v>
      </c>
      <c r="D121" s="127">
        <v>36100976.703332342</v>
      </c>
      <c r="E121" s="127">
        <v>21304697.010000002</v>
      </c>
      <c r="F121" s="127">
        <v>21794904.148903601</v>
      </c>
      <c r="G121" s="127">
        <v>4569024.3899999997</v>
      </c>
      <c r="H121" s="127">
        <v>4637248.2236778904</v>
      </c>
      <c r="I121" s="127">
        <v>3467317.5428825459</v>
      </c>
      <c r="J121" s="127">
        <v>3534120.5980378902</v>
      </c>
      <c r="K121" s="127">
        <v>3123808.3079121774</v>
      </c>
      <c r="L121" s="127">
        <v>3186016.3891459601</v>
      </c>
      <c r="M121" s="127">
        <v>23265502.855871435</v>
      </c>
      <c r="N121" s="127">
        <v>23109450.9204944</v>
      </c>
      <c r="O121" s="127">
        <v>3606225.6664230698</v>
      </c>
      <c r="P121" s="127">
        <v>3508299.42639904</v>
      </c>
      <c r="Q121" s="127">
        <v>19673307.110834032</v>
      </c>
      <c r="R121" s="127">
        <v>19600647.6288151</v>
      </c>
      <c r="S121" s="127">
        <v>2156878.05600471</v>
      </c>
      <c r="T121" s="127">
        <v>2245388.8284737002</v>
      </c>
      <c r="U121" s="127">
        <v>17526575.611076899</v>
      </c>
      <c r="V121" s="127">
        <v>17378776.859393802</v>
      </c>
      <c r="W121" s="127">
        <v>6731277.6686899429</v>
      </c>
      <c r="X121" s="127">
        <v>6770790.62467397</v>
      </c>
      <c r="Y121" s="127">
        <v>394363.2999165185</v>
      </c>
      <c r="Z121" s="127">
        <v>-1756158.5144266351</v>
      </c>
      <c r="AA121" s="127">
        <v>-1761.21638295141</v>
      </c>
      <c r="AB121" s="127">
        <v>104.84119703333334</v>
      </c>
      <c r="AC121" s="127">
        <v>104.877756123884</v>
      </c>
      <c r="AD121" s="127">
        <v>103.86413542770966</v>
      </c>
      <c r="AE121" s="127">
        <v>104.018465254856</v>
      </c>
      <c r="AF121" s="127">
        <v>101.57095199999999</v>
      </c>
      <c r="AG121" s="127">
        <v>101.87710686177201</v>
      </c>
      <c r="AH121" s="127">
        <v>105.36948263333333</v>
      </c>
      <c r="AI121" s="127">
        <v>105.48620189193301</v>
      </c>
      <c r="AJ121" s="127">
        <v>3</v>
      </c>
      <c r="AK121" s="127">
        <v>3</v>
      </c>
      <c r="AL121" s="127">
        <v>3.62333333333333</v>
      </c>
      <c r="AM121" s="127">
        <v>99.81</v>
      </c>
      <c r="AN121" s="127">
        <v>576.30612903225801</v>
      </c>
      <c r="AO121" s="127">
        <v>3.17174392935982</v>
      </c>
      <c r="AP121" s="127">
        <v>97.513333333333307</v>
      </c>
      <c r="AQ121" s="127">
        <v>259.51736174372701</v>
      </c>
      <c r="AR121" s="127">
        <v>174.77400059999999</v>
      </c>
      <c r="AS121" s="127">
        <v>0.234272307692308</v>
      </c>
      <c r="AT121" s="127">
        <v>9.0000000000000011E-2</v>
      </c>
      <c r="AU121" s="127">
        <v>127</v>
      </c>
      <c r="AV121" s="127">
        <v>127</v>
      </c>
      <c r="AW121" s="127">
        <v>113.07611634457</v>
      </c>
      <c r="AX121" s="127">
        <v>130.58479923988122</v>
      </c>
      <c r="AY121" s="127">
        <v>130.627763414638</v>
      </c>
      <c r="AZ121" s="127">
        <v>937439.7304111846</v>
      </c>
      <c r="BA121" s="127">
        <v>937748.16082992998</v>
      </c>
      <c r="BB121" s="127">
        <v>136.90666666666667</v>
      </c>
      <c r="BC121" s="127">
        <v>137.00084050450701</v>
      </c>
      <c r="BD121" s="127">
        <v>982823.03482913889</v>
      </c>
      <c r="BE121" s="127">
        <v>983499.088224145</v>
      </c>
      <c r="BF121" s="127">
        <v>130.67123208598252</v>
      </c>
      <c r="BG121" s="127">
        <v>130.68240333384901</v>
      </c>
      <c r="BH121" s="127">
        <v>873446.2606651407</v>
      </c>
      <c r="BI121" s="127">
        <v>873520.93268299103</v>
      </c>
      <c r="BJ121" s="127">
        <v>136.99728389714923</v>
      </c>
      <c r="BK121" s="127">
        <v>137.09050415210999</v>
      </c>
      <c r="BL121" s="127">
        <v>915731.5151242225</v>
      </c>
      <c r="BM121" s="127">
        <v>916354.62766257999</v>
      </c>
      <c r="BN121" s="127">
        <v>126.3847963231525</v>
      </c>
      <c r="BO121" s="127">
        <v>126.404048517462</v>
      </c>
      <c r="BP121" s="127">
        <v>540623.811154934</v>
      </c>
      <c r="BQ121" s="127">
        <v>540706.16437376395</v>
      </c>
      <c r="BR121" s="127">
        <v>132.50333333333333</v>
      </c>
      <c r="BS121" s="127">
        <v>132.60874837137999</v>
      </c>
      <c r="BT121" s="127">
        <v>566796.47506206029</v>
      </c>
      <c r="BU121" s="127">
        <v>567247.39860166702</v>
      </c>
      <c r="BV121" s="127">
        <v>128.36874925278059</v>
      </c>
      <c r="BW121" s="127">
        <v>129.03481628378699</v>
      </c>
      <c r="BX121" s="127">
        <v>1328238.9261885395</v>
      </c>
      <c r="BY121" s="127">
        <v>1335130.7605598001</v>
      </c>
      <c r="BZ121" s="127">
        <v>134.58333333333331</v>
      </c>
      <c r="CA121" s="127">
        <v>135.26642951577301</v>
      </c>
      <c r="CB121" s="127">
        <v>1392541.5896787578</v>
      </c>
      <c r="CC121" s="127">
        <v>1399609.6256768401</v>
      </c>
      <c r="CD121" s="127">
        <v>126.3459410847602</v>
      </c>
      <c r="CE121" s="127">
        <v>126.344476168743</v>
      </c>
      <c r="CF121" s="127">
        <v>505580.58301187749</v>
      </c>
      <c r="CG121" s="127">
        <v>505574.72106562799</v>
      </c>
      <c r="CH121" s="127">
        <v>132.46259703629272</v>
      </c>
      <c r="CI121" s="127">
        <v>132.542211469725</v>
      </c>
      <c r="CJ121" s="127">
        <v>530056.73519775795</v>
      </c>
      <c r="CK121" s="127">
        <v>530375.31695361296</v>
      </c>
      <c r="CL121" s="162">
        <v>7850.7969119417103</v>
      </c>
      <c r="CM121" s="162">
        <v>7890.5411671636602</v>
      </c>
      <c r="CN121" s="162">
        <v>231.27756119384</v>
      </c>
      <c r="CO121" s="162">
        <v>234.09644281743701</v>
      </c>
      <c r="CP121" s="162">
        <v>37.669946000000003</v>
      </c>
      <c r="CQ121" s="162">
        <v>38.384311850196603</v>
      </c>
      <c r="CR121" s="162">
        <v>43.025326</v>
      </c>
      <c r="CS121" s="162">
        <v>42.807077039442802</v>
      </c>
      <c r="CT121" s="162">
        <v>7501.307581</v>
      </c>
      <c r="CU121" s="162">
        <v>7530.96397501305</v>
      </c>
      <c r="CV121" s="162">
        <v>37.475989949999999</v>
      </c>
      <c r="CW121" s="162">
        <v>38.215761683627498</v>
      </c>
      <c r="CX121" s="162">
        <v>14146.220000002</v>
      </c>
      <c r="CY121" s="162">
        <v>8408.7432415030398</v>
      </c>
      <c r="CZ121" s="162">
        <v>8427.1506569484409</v>
      </c>
      <c r="DA121" s="162">
        <v>6.6</v>
      </c>
      <c r="DB121" s="162">
        <v>6.50314549693337</v>
      </c>
      <c r="DC121" s="162">
        <v>0.51137249366546089</v>
      </c>
      <c r="DD121" s="162">
        <v>0.58679869857217604</v>
      </c>
    </row>
    <row r="122" spans="1:108">
      <c r="A122" t="s">
        <v>148</v>
      </c>
      <c r="B122" s="127">
        <v>30395700.496323861</v>
      </c>
      <c r="C122" s="127">
        <v>29300566.673955299</v>
      </c>
      <c r="D122" s="127">
        <v>39600339.947402775</v>
      </c>
      <c r="E122" s="127">
        <v>22698111.530000001</v>
      </c>
      <c r="F122" s="127">
        <v>22044757.8398837</v>
      </c>
      <c r="G122" s="127">
        <v>4922988.49</v>
      </c>
      <c r="H122" s="127">
        <v>4659148.3837423101</v>
      </c>
      <c r="I122" s="127">
        <v>3729053.3020854783</v>
      </c>
      <c r="J122" s="127">
        <v>3530399.11923096</v>
      </c>
      <c r="K122" s="127">
        <v>3346422.2861557771</v>
      </c>
      <c r="L122" s="127">
        <v>3183237.5880551999</v>
      </c>
      <c r="M122" s="127">
        <v>24682895.241299842</v>
      </c>
      <c r="N122" s="127">
        <v>23088011.027913399</v>
      </c>
      <c r="O122" s="127">
        <v>3976693.458194328</v>
      </c>
      <c r="P122" s="127">
        <v>3464488.99811613</v>
      </c>
      <c r="Q122" s="127">
        <v>20700546.850108732</v>
      </c>
      <c r="R122" s="127">
        <v>19658787.0279398</v>
      </c>
      <c r="S122" s="127">
        <v>2584279.2834780486</v>
      </c>
      <c r="T122" s="127">
        <v>2246705.1929000998</v>
      </c>
      <c r="U122" s="127">
        <v>18182459.2312604</v>
      </c>
      <c r="V122" s="127">
        <v>17460848.944659099</v>
      </c>
      <c r="W122" s="127">
        <v>7499786.0167793091</v>
      </c>
      <c r="X122" s="127">
        <v>7140672.9902929701</v>
      </c>
      <c r="Y122" s="127">
        <v>668121.964082652</v>
      </c>
      <c r="Z122" s="127">
        <v>-1306227.1039043062</v>
      </c>
      <c r="AA122" s="127">
        <v>-1143.8765295134699</v>
      </c>
      <c r="AB122" s="127">
        <v>106.50666666666666</v>
      </c>
      <c r="AC122" s="127">
        <v>106.333346026052</v>
      </c>
      <c r="AD122" s="127">
        <v>105.16960797373001</v>
      </c>
      <c r="AE122" s="127">
        <v>105.307688987925</v>
      </c>
      <c r="AF122" s="127">
        <v>102.8545788</v>
      </c>
      <c r="AG122" s="127">
        <v>102.871685286775</v>
      </c>
      <c r="AH122" s="127">
        <v>106.68929566666667</v>
      </c>
      <c r="AI122" s="127">
        <v>106.88066463431601</v>
      </c>
      <c r="AJ122" s="127">
        <v>3</v>
      </c>
      <c r="AK122" s="127">
        <v>3</v>
      </c>
      <c r="AL122" s="127">
        <v>3.04666666666667</v>
      </c>
      <c r="AM122" s="127">
        <v>97.77</v>
      </c>
      <c r="AN122" s="127">
        <v>598.17951612903198</v>
      </c>
      <c r="AO122" s="127">
        <v>3.0033082342979802</v>
      </c>
      <c r="AP122" s="127">
        <v>73.156666666666695</v>
      </c>
      <c r="AQ122" s="127">
        <v>248.929578021015</v>
      </c>
      <c r="AR122" s="127">
        <v>176.257758</v>
      </c>
      <c r="AS122" s="127">
        <v>0.23618203125000001</v>
      </c>
      <c r="AT122" s="127">
        <v>9.9999999999999992E-2</v>
      </c>
      <c r="AU122" s="127">
        <v>157</v>
      </c>
      <c r="AV122" s="127">
        <v>157</v>
      </c>
      <c r="AW122" s="127">
        <v>109.90735795902999</v>
      </c>
      <c r="AX122" s="127">
        <v>130.96269404106161</v>
      </c>
      <c r="AY122" s="127">
        <v>131.27298499649001</v>
      </c>
      <c r="AZ122" s="127">
        <v>940152.55458830448</v>
      </c>
      <c r="BA122" s="127">
        <v>942380.06553331495</v>
      </c>
      <c r="BB122" s="127">
        <v>139.48400000000001</v>
      </c>
      <c r="BC122" s="127">
        <v>139.561153465594</v>
      </c>
      <c r="BD122" s="127">
        <v>1001325.1474735169</v>
      </c>
      <c r="BE122" s="127">
        <v>1001879.01533397</v>
      </c>
      <c r="BF122" s="127">
        <v>131.06247757939303</v>
      </c>
      <c r="BG122" s="127">
        <v>131.34209709542199</v>
      </c>
      <c r="BH122" s="127">
        <v>876061.46454564482</v>
      </c>
      <c r="BI122" s="127">
        <v>877930.52644230903</v>
      </c>
      <c r="BJ122" s="127">
        <v>139.59027612055888</v>
      </c>
      <c r="BK122" s="127">
        <v>139.647996563368</v>
      </c>
      <c r="BL122" s="127">
        <v>933063.86383874808</v>
      </c>
      <c r="BM122" s="127">
        <v>933449.68483292498</v>
      </c>
      <c r="BN122" s="127">
        <v>126.43965948923386</v>
      </c>
      <c r="BO122" s="127">
        <v>126.85266246733001</v>
      </c>
      <c r="BP122" s="127">
        <v>540858.49392376235</v>
      </c>
      <c r="BQ122" s="127">
        <v>542625.15613820299</v>
      </c>
      <c r="BR122" s="127">
        <v>134.66666666666666</v>
      </c>
      <c r="BS122" s="127">
        <v>134.92596757982301</v>
      </c>
      <c r="BT122" s="127">
        <v>576050.35326173517</v>
      </c>
      <c r="BU122" s="127">
        <v>577159.53926975501</v>
      </c>
      <c r="BV122" s="127">
        <v>128.32060590886331</v>
      </c>
      <c r="BW122" s="127">
        <v>129.38143130327501</v>
      </c>
      <c r="BX122" s="127">
        <v>1327740.7842046064</v>
      </c>
      <c r="BY122" s="127">
        <v>1338717.20635068</v>
      </c>
      <c r="BZ122" s="127">
        <v>136.67000000000002</v>
      </c>
      <c r="CA122" s="127">
        <v>137.54738109298401</v>
      </c>
      <c r="CB122" s="127">
        <v>1414132.451230186</v>
      </c>
      <c r="CC122" s="127">
        <v>1423210.7645102299</v>
      </c>
      <c r="CD122" s="127">
        <v>126.42057967460796</v>
      </c>
      <c r="CE122" s="127">
        <v>126.79629280006</v>
      </c>
      <c r="CF122" s="127">
        <v>505879.25364147121</v>
      </c>
      <c r="CG122" s="127">
        <v>507382.69141827902</v>
      </c>
      <c r="CH122" s="127">
        <v>134.64634539210243</v>
      </c>
      <c r="CI122" s="127">
        <v>134.84306779692301</v>
      </c>
      <c r="CJ122" s="127">
        <v>538795.13041174295</v>
      </c>
      <c r="CK122" s="127">
        <v>539582.32648159994</v>
      </c>
      <c r="CL122" s="162">
        <v>8013.7173196255799</v>
      </c>
      <c r="CM122" s="162">
        <v>7962.3256294231996</v>
      </c>
      <c r="CN122" s="162">
        <v>241.58121869243999</v>
      </c>
      <c r="CO122" s="162">
        <v>237.45236371151799</v>
      </c>
      <c r="CP122" s="162">
        <v>39.435425000000002</v>
      </c>
      <c r="CQ122" s="162">
        <v>38.325521507896902</v>
      </c>
      <c r="CR122" s="162">
        <v>45.415139000000003</v>
      </c>
      <c r="CS122" s="162">
        <v>44.415549812708498</v>
      </c>
      <c r="CT122" s="162">
        <v>7652.6405189999996</v>
      </c>
      <c r="CU122" s="162">
        <v>7608.6310515803498</v>
      </c>
      <c r="CV122" s="162">
        <v>39.213182879999998</v>
      </c>
      <c r="CW122" s="162">
        <v>38.102288333002903</v>
      </c>
      <c r="CX122" s="162">
        <v>14202.5960000053</v>
      </c>
      <c r="CY122" s="162">
        <v>8527.8344001175992</v>
      </c>
      <c r="CZ122" s="162">
        <v>8511.64748215092</v>
      </c>
      <c r="DA122" s="162">
        <v>6</v>
      </c>
      <c r="DB122" s="162">
        <v>6.3155360983364801</v>
      </c>
      <c r="DC122" s="162">
        <v>0.53432869974630726</v>
      </c>
      <c r="DD122" s="162">
        <v>0.56753256095560001</v>
      </c>
    </row>
    <row r="123" spans="1:108">
      <c r="A123" t="s">
        <v>149</v>
      </c>
      <c r="B123" s="127">
        <v>29083861.845618598</v>
      </c>
      <c r="C123" s="127">
        <v>29563546.198143199</v>
      </c>
      <c r="D123" s="127">
        <v>38683480.196710825</v>
      </c>
      <c r="E123" s="127">
        <v>22043960.809999999</v>
      </c>
      <c r="F123" s="127">
        <v>22236442.817361798</v>
      </c>
      <c r="G123" s="127">
        <v>4455832.0690000001</v>
      </c>
      <c r="H123" s="127">
        <v>4685005.5577113302</v>
      </c>
      <c r="I123" s="127">
        <v>3441091.2683393182</v>
      </c>
      <c r="J123" s="127">
        <v>3597759.38366374</v>
      </c>
      <c r="K123" s="127">
        <v>3128701.7678635255</v>
      </c>
      <c r="L123" s="127">
        <v>3264381.9244339</v>
      </c>
      <c r="M123" s="127">
        <v>21796916.087083962</v>
      </c>
      <c r="N123" s="127">
        <v>23394207.3924601</v>
      </c>
      <c r="O123" s="127">
        <v>2760409.973533575</v>
      </c>
      <c r="P123" s="127">
        <v>3587475.3044476099</v>
      </c>
      <c r="Q123" s="127">
        <v>19138608.325763296</v>
      </c>
      <c r="R123" s="127">
        <v>19903443.0946148</v>
      </c>
      <c r="S123" s="127">
        <v>2058200.6455367806</v>
      </c>
      <c r="T123" s="127">
        <v>2213726.9350643102</v>
      </c>
      <c r="U123" s="127">
        <v>17083796.5716899</v>
      </c>
      <c r="V123" s="127">
        <v>17695053.174229</v>
      </c>
      <c r="W123" s="127">
        <v>6945955.2453700257</v>
      </c>
      <c r="X123" s="127">
        <v>7090693.1898968499</v>
      </c>
      <c r="Y123" s="127">
        <v>1398078.5123809539</v>
      </c>
      <c r="Z123" s="127">
        <v>-322753.68195568927</v>
      </c>
      <c r="AA123" s="127">
        <v>413</v>
      </c>
      <c r="AB123" s="127">
        <v>106.77666666666669</v>
      </c>
      <c r="AC123" s="127">
        <v>106.90359613669899</v>
      </c>
      <c r="AD123" s="127">
        <v>106.66595946666666</v>
      </c>
      <c r="AE123" s="127">
        <v>106.498343011636</v>
      </c>
      <c r="AF123" s="127">
        <v>104.28904973333333</v>
      </c>
      <c r="AG123" s="127">
        <v>104.082106421258</v>
      </c>
      <c r="AH123" s="127">
        <v>108.2262683</v>
      </c>
      <c r="AI123" s="127">
        <v>108.08247648907</v>
      </c>
      <c r="AJ123" s="127">
        <v>3</v>
      </c>
      <c r="AK123" s="127">
        <v>3</v>
      </c>
      <c r="AL123" s="127">
        <v>3</v>
      </c>
      <c r="AM123" s="127">
        <v>96.96</v>
      </c>
      <c r="AN123" s="127">
        <v>624.42095238095305</v>
      </c>
      <c r="AO123" s="127">
        <v>2.6</v>
      </c>
      <c r="AP123" s="127">
        <v>48.6</v>
      </c>
      <c r="AQ123" s="127">
        <v>236.93</v>
      </c>
      <c r="AR123" s="127">
        <v>177.1044023</v>
      </c>
      <c r="AS123" s="127">
        <v>0.26050238095238099</v>
      </c>
      <c r="AT123" s="127">
        <v>0.11</v>
      </c>
      <c r="AU123" s="127">
        <v>170</v>
      </c>
      <c r="AV123" s="127">
        <v>170</v>
      </c>
      <c r="AW123" s="127">
        <v>107.75517467297</v>
      </c>
      <c r="AX123" s="127">
        <v>133.2937907782599</v>
      </c>
      <c r="AY123" s="127">
        <v>132.705717467017</v>
      </c>
      <c r="AZ123" s="127">
        <v>956886.9885316249</v>
      </c>
      <c r="BA123" s="127">
        <v>952665.33877408295</v>
      </c>
      <c r="BB123" s="127">
        <v>142.32666666666665</v>
      </c>
      <c r="BC123" s="127">
        <v>141.83943300012501</v>
      </c>
      <c r="BD123" s="127">
        <v>1021732.0301211183</v>
      </c>
      <c r="BE123" s="127">
        <v>1018234.28612531</v>
      </c>
      <c r="BF123" s="127">
        <v>133.38686699215484</v>
      </c>
      <c r="BG123" s="127">
        <v>132.84491642215099</v>
      </c>
      <c r="BH123" s="127">
        <v>891598.39037466352</v>
      </c>
      <c r="BI123" s="127">
        <v>887975.82792841503</v>
      </c>
      <c r="BJ123" s="127">
        <v>142.4260503453232</v>
      </c>
      <c r="BK123" s="127">
        <v>141.95387771821399</v>
      </c>
      <c r="BL123" s="127">
        <v>952019.04129572015</v>
      </c>
      <c r="BM123" s="127">
        <v>948862.89584003703</v>
      </c>
      <c r="BN123" s="127">
        <v>129.02007304966753</v>
      </c>
      <c r="BO123" s="127">
        <v>128.398584204922</v>
      </c>
      <c r="BP123" s="127">
        <v>551896.47518402874</v>
      </c>
      <c r="BQ123" s="127">
        <v>549237.993486322</v>
      </c>
      <c r="BR123" s="127">
        <v>137.76333333333335</v>
      </c>
      <c r="BS123" s="127">
        <v>137.13593424890001</v>
      </c>
      <c r="BT123" s="127">
        <v>589296.65965233312</v>
      </c>
      <c r="BU123" s="127">
        <v>586612.896306713</v>
      </c>
      <c r="BV123" s="127">
        <v>130.15952299191454</v>
      </c>
      <c r="BW123" s="127">
        <v>128.917395839786</v>
      </c>
      <c r="BX123" s="127">
        <v>1346768.1663825847</v>
      </c>
      <c r="BY123" s="127">
        <v>1333915.8043806499</v>
      </c>
      <c r="BZ123" s="127">
        <v>138.97999999999999</v>
      </c>
      <c r="CA123" s="127">
        <v>137.884074522481</v>
      </c>
      <c r="CB123" s="127">
        <v>1438034.1557911115</v>
      </c>
      <c r="CC123" s="127">
        <v>1426694.55103443</v>
      </c>
      <c r="CD123" s="127">
        <v>129.00431809171349</v>
      </c>
      <c r="CE123" s="127">
        <v>128.41749116340199</v>
      </c>
      <c r="CF123" s="127">
        <v>516218.23219555133</v>
      </c>
      <c r="CG123" s="127">
        <v>513870.010336295</v>
      </c>
      <c r="CH123" s="127">
        <v>137.7465107143953</v>
      </c>
      <c r="CI123" s="127">
        <v>137.199315754568</v>
      </c>
      <c r="CJ123" s="127">
        <v>551200.62106400332</v>
      </c>
      <c r="CK123" s="127">
        <v>549010.98881918495</v>
      </c>
      <c r="CL123" s="162">
        <v>7973.9558410383697</v>
      </c>
      <c r="CM123" s="162">
        <v>7960.7020285759299</v>
      </c>
      <c r="CN123" s="162">
        <v>233.92158018801999</v>
      </c>
      <c r="CO123" s="162">
        <v>235.69052491871801</v>
      </c>
      <c r="CP123" s="162">
        <v>37.142626</v>
      </c>
      <c r="CQ123" s="162">
        <v>38.1213550302203</v>
      </c>
      <c r="CR123" s="162">
        <v>42.384801000000003</v>
      </c>
      <c r="CS123" s="162">
        <v>43.932767519143802</v>
      </c>
      <c r="CT123" s="162">
        <v>7614.3725539999996</v>
      </c>
      <c r="CU123" s="162">
        <v>7602.6909912835199</v>
      </c>
      <c r="CV123" s="162">
        <v>36.948797829999997</v>
      </c>
      <c r="CW123" s="162">
        <v>37.905827099059302</v>
      </c>
      <c r="CX123" s="162">
        <v>14258.981000005</v>
      </c>
      <c r="CY123" s="162">
        <v>8494.7704696687997</v>
      </c>
      <c r="CZ123" s="162">
        <v>8478.2004290976602</v>
      </c>
      <c r="DA123" s="162">
        <v>6.1</v>
      </c>
      <c r="DB123" s="162">
        <v>6.0486856034598002</v>
      </c>
      <c r="DC123" s="162">
        <v>0.67257065434942687</v>
      </c>
      <c r="DD123" s="162">
        <v>0.54901941215608996</v>
      </c>
    </row>
    <row r="124" spans="1:108">
      <c r="A124" t="s">
        <v>150</v>
      </c>
      <c r="B124" s="127">
        <v>29581486.717160601</v>
      </c>
      <c r="C124" s="127">
        <v>29620916.599662598</v>
      </c>
      <c r="D124" s="127">
        <v>38472643.810149506</v>
      </c>
      <c r="E124" s="127">
        <v>22295343.690000001</v>
      </c>
      <c r="F124" s="127">
        <v>22264695.391638901</v>
      </c>
      <c r="G124" s="127">
        <v>4713505.4230000004</v>
      </c>
      <c r="H124" s="127">
        <v>4672574.4300076803</v>
      </c>
      <c r="I124" s="127">
        <v>3598745.5682169967</v>
      </c>
      <c r="J124" s="127">
        <v>3573542.11896906</v>
      </c>
      <c r="K124" s="127">
        <v>3269920.0365415509</v>
      </c>
      <c r="L124" s="127">
        <v>3234660.7558821202</v>
      </c>
      <c r="M124" s="127">
        <v>23293085.263301786</v>
      </c>
      <c r="N124" s="127">
        <v>23473430.7423063</v>
      </c>
      <c r="O124" s="127">
        <v>3883941.5908506867</v>
      </c>
      <c r="P124" s="127">
        <v>3682699.7028634902</v>
      </c>
      <c r="Q124" s="127">
        <v>19382675.674164556</v>
      </c>
      <c r="R124" s="127">
        <v>19744764.4373626</v>
      </c>
      <c r="S124" s="127">
        <v>2144477.091067093</v>
      </c>
      <c r="T124" s="127">
        <v>2237002.18560737</v>
      </c>
      <c r="U124" s="127">
        <v>17252002.136190299</v>
      </c>
      <c r="V124" s="127">
        <v>17516900.120700199</v>
      </c>
      <c r="W124" s="127">
        <v>6773545.6046123253</v>
      </c>
      <c r="X124" s="127">
        <v>6935710.5326181501</v>
      </c>
      <c r="Y124" s="127">
        <v>1348575.4480327859</v>
      </c>
      <c r="Z124" s="127">
        <v>-552955.25876811286</v>
      </c>
      <c r="AA124" s="127">
        <v>-221</v>
      </c>
      <c r="AB124" s="127">
        <v>108.27</v>
      </c>
      <c r="AC124" s="127">
        <v>108.29542354639599</v>
      </c>
      <c r="AD124" s="127">
        <v>107.98082156666668</v>
      </c>
      <c r="AE124" s="127">
        <v>107.851191437561</v>
      </c>
      <c r="AF124" s="127">
        <v>105.52606960000001</v>
      </c>
      <c r="AG124" s="127">
        <v>105.40501477151101</v>
      </c>
      <c r="AH124" s="127">
        <v>109.59198839999999</v>
      </c>
      <c r="AI124" s="127">
        <v>109.41125373275899</v>
      </c>
      <c r="AJ124" s="127">
        <v>3</v>
      </c>
      <c r="AK124" s="127">
        <v>3</v>
      </c>
      <c r="AL124" s="127">
        <v>3</v>
      </c>
      <c r="AM124" s="127">
        <v>94.05</v>
      </c>
      <c r="AN124" s="127">
        <v>617.762459016393</v>
      </c>
      <c r="AO124" s="127">
        <v>2.7</v>
      </c>
      <c r="AP124" s="127">
        <v>57.8</v>
      </c>
      <c r="AQ124" s="127">
        <v>235.75</v>
      </c>
      <c r="AR124" s="127">
        <v>179.0638409</v>
      </c>
      <c r="AS124" s="127">
        <v>0.279509016393443</v>
      </c>
      <c r="AT124" s="127">
        <v>0.12333333333333334</v>
      </c>
      <c r="AU124" s="127">
        <v>149</v>
      </c>
      <c r="AV124" s="127">
        <v>149</v>
      </c>
      <c r="AW124" s="127">
        <v>109.74482235112001</v>
      </c>
      <c r="AX124" s="127">
        <v>132.58520365752284</v>
      </c>
      <c r="AY124" s="127">
        <v>132.788841112716</v>
      </c>
      <c r="AZ124" s="127">
        <v>951800.19647540443</v>
      </c>
      <c r="BA124" s="127">
        <v>953262.06525125098</v>
      </c>
      <c r="BB124" s="127">
        <v>143.54999999999998</v>
      </c>
      <c r="BC124" s="127">
        <v>143.85223964811701</v>
      </c>
      <c r="BD124" s="127">
        <v>1030514.0727239205</v>
      </c>
      <c r="BE124" s="127">
        <v>1032683.78509118</v>
      </c>
      <c r="BF124" s="127">
        <v>132.6996735316537</v>
      </c>
      <c r="BG124" s="127">
        <v>132.92263840224999</v>
      </c>
      <c r="BH124" s="127">
        <v>887004.98026559467</v>
      </c>
      <c r="BI124" s="127">
        <v>888495.34527472302</v>
      </c>
      <c r="BJ124" s="127">
        <v>143.67393653272146</v>
      </c>
      <c r="BK124" s="127">
        <v>143.98802567004</v>
      </c>
      <c r="BL124" s="127">
        <v>960360.29213355936</v>
      </c>
      <c r="BM124" s="127">
        <v>962459.75946158601</v>
      </c>
      <c r="BN124" s="127">
        <v>127.8839937194052</v>
      </c>
      <c r="BO124" s="127">
        <v>128.03273279837001</v>
      </c>
      <c r="BP124" s="127">
        <v>547036.78038553149</v>
      </c>
      <c r="BQ124" s="127">
        <v>547673.02691377304</v>
      </c>
      <c r="BR124" s="127">
        <v>138.46</v>
      </c>
      <c r="BS124" s="127">
        <v>138.70725177274801</v>
      </c>
      <c r="BT124" s="127">
        <v>592276.72212341486</v>
      </c>
      <c r="BU124" s="127">
        <v>593334.36670953198</v>
      </c>
      <c r="BV124" s="127">
        <v>129.30020627443736</v>
      </c>
      <c r="BW124" s="127">
        <v>128.78252780183101</v>
      </c>
      <c r="BX124" s="127">
        <v>1337876.7662503752</v>
      </c>
      <c r="BY124" s="127">
        <v>1332520.31693779</v>
      </c>
      <c r="BZ124" s="127">
        <v>139.99333333333334</v>
      </c>
      <c r="CA124" s="127">
        <v>139.47885498995399</v>
      </c>
      <c r="CB124" s="127">
        <v>1448519.1748192811</v>
      </c>
      <c r="CC124" s="127">
        <v>1443195.8374314399</v>
      </c>
      <c r="CD124" s="127">
        <v>127.86696299212856</v>
      </c>
      <c r="CE124" s="127">
        <v>128.04077861342299</v>
      </c>
      <c r="CF124" s="127">
        <v>511667.04005275108</v>
      </c>
      <c r="CG124" s="127">
        <v>512362.57330412703</v>
      </c>
      <c r="CH124" s="127">
        <v>138.44156083157759</v>
      </c>
      <c r="CI124" s="127">
        <v>138.700704418501</v>
      </c>
      <c r="CJ124" s="127">
        <v>553981.90426511352</v>
      </c>
      <c r="CK124" s="127">
        <v>555018.88229887199</v>
      </c>
      <c r="CL124" s="162">
        <v>7972.6306989177901</v>
      </c>
      <c r="CM124" s="162">
        <v>7997.3559724019497</v>
      </c>
      <c r="CN124" s="162">
        <v>227.05013259130001</v>
      </c>
      <c r="CO124" s="162">
        <v>226.50187707054599</v>
      </c>
      <c r="CP124" s="162">
        <v>39.031256999999997</v>
      </c>
      <c r="CQ124" s="162">
        <v>38.445245151704398</v>
      </c>
      <c r="CR124" s="162">
        <v>44.026201</v>
      </c>
      <c r="CS124" s="162">
        <v>43.717752092421101</v>
      </c>
      <c r="CT124" s="162">
        <v>7628.7729929999996</v>
      </c>
      <c r="CU124" s="162">
        <v>7653.5803654501096</v>
      </c>
      <c r="CV124" s="162">
        <v>38.852044280000001</v>
      </c>
      <c r="CW124" s="162">
        <v>38.264334672008403</v>
      </c>
      <c r="CX124" s="162">
        <v>14315.3759999947</v>
      </c>
      <c r="CY124" s="162">
        <v>8528.3692473124502</v>
      </c>
      <c r="CZ124" s="162">
        <v>8541.8445119045591</v>
      </c>
      <c r="DA124" s="162">
        <v>6.5</v>
      </c>
      <c r="DB124" s="162">
        <v>6.3242183231637501</v>
      </c>
      <c r="DC124" s="162">
        <v>0.49325569105633132</v>
      </c>
      <c r="DD124" s="162">
        <v>0.51099194150652105</v>
      </c>
    </row>
    <row r="125" spans="1:108">
      <c r="A125" s="5" t="s">
        <v>151</v>
      </c>
      <c r="B125" s="127">
        <v>29064389.379527576</v>
      </c>
      <c r="C125" s="127">
        <v>29645112.609365702</v>
      </c>
      <c r="D125" s="127">
        <v>38488522.969499685</v>
      </c>
      <c r="E125" s="127">
        <v>21900818.359999999</v>
      </c>
      <c r="F125" s="127">
        <v>22397764.5327802</v>
      </c>
      <c r="G125" s="127">
        <v>4503002.3039999995</v>
      </c>
      <c r="H125" s="127">
        <v>4578485.7871840596</v>
      </c>
      <c r="I125" s="127">
        <v>3364103.0277617518</v>
      </c>
      <c r="J125" s="127">
        <v>3432060.0240845699</v>
      </c>
      <c r="K125" s="127">
        <v>3038672.7225989937</v>
      </c>
      <c r="L125" s="127">
        <v>3102147.5097202598</v>
      </c>
      <c r="M125" s="127">
        <v>23840599.526851151</v>
      </c>
      <c r="N125" s="127">
        <v>23664514.979350101</v>
      </c>
      <c r="O125" s="127">
        <v>3888592.3973170216</v>
      </c>
      <c r="P125" s="127">
        <v>3771447.2975771502</v>
      </c>
      <c r="Q125" s="127">
        <v>19937493.287506182</v>
      </c>
      <c r="R125" s="127">
        <v>19859140.165876601</v>
      </c>
      <c r="S125" s="127">
        <v>2190359.6741380636</v>
      </c>
      <c r="T125" s="127">
        <v>2279669.13739052</v>
      </c>
      <c r="U125" s="127">
        <v>17758653.977926102</v>
      </c>
      <c r="V125" s="127">
        <v>17607349.6775539</v>
      </c>
      <c r="W125" s="127">
        <v>7017474.3014074741</v>
      </c>
      <c r="X125" s="127">
        <v>7051810.8132682396</v>
      </c>
      <c r="Y125" s="127">
        <v>-671513.30203124997</v>
      </c>
      <c r="Z125" s="127">
        <v>-2455837.2037154795</v>
      </c>
      <c r="AA125" s="127">
        <v>-2874</v>
      </c>
      <c r="AB125" s="127">
        <v>109.82</v>
      </c>
      <c r="AC125" s="127">
        <v>109.822351073018</v>
      </c>
      <c r="AD125" s="127">
        <v>108.9312072</v>
      </c>
      <c r="AE125" s="127">
        <v>109.089603082663</v>
      </c>
      <c r="AF125" s="127">
        <v>106.49037403333334</v>
      </c>
      <c r="AG125" s="127">
        <v>106.80243355194099</v>
      </c>
      <c r="AH125" s="127">
        <v>110.53134803333334</v>
      </c>
      <c r="AI125" s="127">
        <v>110.656205508901</v>
      </c>
      <c r="AJ125" s="127">
        <v>3</v>
      </c>
      <c r="AK125" s="127">
        <v>3</v>
      </c>
      <c r="AL125" s="127">
        <v>3</v>
      </c>
      <c r="AM125" s="127">
        <v>99.03</v>
      </c>
      <c r="AN125" s="127">
        <v>676.24703124999996</v>
      </c>
      <c r="AO125" s="127">
        <v>2.4</v>
      </c>
      <c r="AP125" s="127">
        <v>46.4</v>
      </c>
      <c r="AQ125" s="127">
        <v>229.84</v>
      </c>
      <c r="AR125" s="127">
        <v>180.82094660000001</v>
      </c>
      <c r="AS125" s="127">
        <v>0.313627692307692</v>
      </c>
      <c r="AT125" s="127">
        <v>0.13666666666666669</v>
      </c>
      <c r="AU125" s="127">
        <v>193</v>
      </c>
      <c r="AV125" s="127">
        <v>193</v>
      </c>
      <c r="AW125" s="127">
        <v>105.63505505088</v>
      </c>
      <c r="AX125" s="127">
        <v>132.92053663570692</v>
      </c>
      <c r="AY125" s="127">
        <v>133.00127125634901</v>
      </c>
      <c r="AZ125" s="127">
        <v>954207.47862843215</v>
      </c>
      <c r="BA125" s="127">
        <v>954787.054820691</v>
      </c>
      <c r="BB125" s="127">
        <v>145.97333333333333</v>
      </c>
      <c r="BC125" s="127">
        <v>146.09080492907799</v>
      </c>
      <c r="BD125" s="127">
        <v>1047910.6530297442</v>
      </c>
      <c r="BE125" s="127">
        <v>1048753.9559415199</v>
      </c>
      <c r="BF125" s="127">
        <v>133.0905359809932</v>
      </c>
      <c r="BG125" s="127">
        <v>133.13693227769801</v>
      </c>
      <c r="BH125" s="127">
        <v>889617.62376301992</v>
      </c>
      <c r="BI125" s="127">
        <v>889927.75072173297</v>
      </c>
      <c r="BJ125" s="127">
        <v>146.16002661432671</v>
      </c>
      <c r="BK125" s="127">
        <v>146.255840724861</v>
      </c>
      <c r="BL125" s="127">
        <v>976978.07441654848</v>
      </c>
      <c r="BM125" s="127">
        <v>977618.52507588896</v>
      </c>
      <c r="BN125" s="127">
        <v>127.84860074060585</v>
      </c>
      <c r="BO125" s="127">
        <v>127.913708716679</v>
      </c>
      <c r="BP125" s="127">
        <v>546885.38332161785</v>
      </c>
      <c r="BQ125" s="127">
        <v>547163.88930555596</v>
      </c>
      <c r="BR125" s="127">
        <v>140.40333333333334</v>
      </c>
      <c r="BS125" s="127">
        <v>140.527028674734</v>
      </c>
      <c r="BT125" s="127">
        <v>600589.52796380071</v>
      </c>
      <c r="BU125" s="127">
        <v>601118.64735901903</v>
      </c>
      <c r="BV125" s="127">
        <v>128.32513810477752</v>
      </c>
      <c r="BW125" s="127">
        <v>129.038339414972</v>
      </c>
      <c r="BX125" s="127">
        <v>1327787.6790997379</v>
      </c>
      <c r="BY125" s="127">
        <v>1335167.2146027801</v>
      </c>
      <c r="BZ125" s="127">
        <v>140.92666666666668</v>
      </c>
      <c r="CA125" s="127">
        <v>141.67192180104001</v>
      </c>
      <c r="CB125" s="127">
        <v>1458176.429187332</v>
      </c>
      <c r="CC125" s="127">
        <v>1465887.62747602</v>
      </c>
      <c r="CD125" s="127">
        <v>127.85825189990516</v>
      </c>
      <c r="CE125" s="127">
        <v>127.902260774038</v>
      </c>
      <c r="CF125" s="127">
        <v>511632.18211392715</v>
      </c>
      <c r="CG125" s="127">
        <v>511808.28616660001</v>
      </c>
      <c r="CH125" s="127">
        <v>140.41393223647583</v>
      </c>
      <c r="CI125" s="127">
        <v>140.508985193098</v>
      </c>
      <c r="CJ125" s="127">
        <v>561874.46239751473</v>
      </c>
      <c r="CK125" s="127">
        <v>562254.822296759</v>
      </c>
      <c r="CL125" s="162">
        <v>8028.2024293480499</v>
      </c>
      <c r="CM125" s="162">
        <v>8070.9096931607</v>
      </c>
      <c r="CN125" s="162">
        <v>222.76642966758001</v>
      </c>
      <c r="CO125" s="162">
        <v>225.80453673259001</v>
      </c>
      <c r="CP125" s="162">
        <v>37.829749</v>
      </c>
      <c r="CQ125" s="162">
        <v>38.550241820477403</v>
      </c>
      <c r="CR125" s="162">
        <v>42.586928</v>
      </c>
      <c r="CS125" s="162">
        <v>42.358837157946297</v>
      </c>
      <c r="CT125" s="162">
        <v>7689.1308159999999</v>
      </c>
      <c r="CU125" s="162">
        <v>7723.58543989809</v>
      </c>
      <c r="CV125" s="162">
        <v>37.656780439999999</v>
      </c>
      <c r="CW125" s="162">
        <v>38.403435268295901</v>
      </c>
      <c r="CX125" s="162">
        <v>14374.720000003699</v>
      </c>
      <c r="CY125" s="162">
        <v>8579.2709196344804</v>
      </c>
      <c r="CZ125" s="162">
        <v>8600.8084748925503</v>
      </c>
      <c r="DA125" s="3">
        <v>6.4</v>
      </c>
      <c r="DB125" s="3">
        <v>6.3091460898265597</v>
      </c>
      <c r="DC125" s="3">
        <v>0.41378807514697857</v>
      </c>
      <c r="DD125" s="3">
        <v>0.47906605758005399</v>
      </c>
    </row>
    <row r="126" spans="1:108">
      <c r="A126" s="5" t="s">
        <v>152</v>
      </c>
      <c r="B126">
        <v>30795497.476009388</v>
      </c>
      <c r="C126">
        <v>29710451.719660301</v>
      </c>
      <c r="D126">
        <v>41486236.777275838</v>
      </c>
      <c r="E126">
        <v>23116178.510000002</v>
      </c>
      <c r="F126">
        <v>22465813.853186801</v>
      </c>
      <c r="G126">
        <v>4844302.1330000004</v>
      </c>
      <c r="H126">
        <v>4588049.3284608498</v>
      </c>
      <c r="I126">
        <v>3643105.0484301164</v>
      </c>
      <c r="J126">
        <v>3451494.6205776101</v>
      </c>
      <c r="K126">
        <v>3275859.3326667859</v>
      </c>
      <c r="L126">
        <v>3120063.6475956198</v>
      </c>
      <c r="M126">
        <v>25122710.05828049</v>
      </c>
      <c r="N126">
        <v>23524905.264765002</v>
      </c>
      <c r="O126">
        <v>4173340.5761799198</v>
      </c>
      <c r="P126">
        <v>3649281.7183691598</v>
      </c>
      <c r="Q126">
        <v>20923097.973989651</v>
      </c>
      <c r="R126">
        <v>19879941.9383034</v>
      </c>
      <c r="S126">
        <v>2633855.237791718</v>
      </c>
      <c r="T126">
        <v>2287576.0776137202</v>
      </c>
      <c r="U126">
        <v>18359249.132748298</v>
      </c>
      <c r="V126">
        <v>17645356.274533302</v>
      </c>
      <c r="W126">
        <v>7405184.9749512263</v>
      </c>
      <c r="X126">
        <v>7071730.2549871001</v>
      </c>
      <c r="Y126">
        <v>45353.655645161307</v>
      </c>
      <c r="Z126">
        <v>-1487533.7696836314</v>
      </c>
      <c r="AA126">
        <v>-2080</v>
      </c>
      <c r="AB126">
        <v>110.87333333333333</v>
      </c>
      <c r="AC126">
        <v>110.699415048718</v>
      </c>
      <c r="AD126">
        <v>110.12754910780734</v>
      </c>
      <c r="AE126">
        <v>110.271059008411</v>
      </c>
      <c r="AF126">
        <v>107.88742722648199</v>
      </c>
      <c r="AG126">
        <v>107.90436411404499</v>
      </c>
      <c r="AH126">
        <v>111.59637290876266</v>
      </c>
      <c r="AI126">
        <v>111.814389569798</v>
      </c>
      <c r="AJ126">
        <v>3</v>
      </c>
      <c r="AK126">
        <v>3</v>
      </c>
      <c r="AL126">
        <v>3.2433333333333301</v>
      </c>
      <c r="AM126">
        <v>98.93</v>
      </c>
      <c r="AN126">
        <v>697.748548387097</v>
      </c>
      <c r="AO126">
        <v>2.2000000000000002</v>
      </c>
      <c r="AP126">
        <v>42</v>
      </c>
      <c r="AQ126">
        <v>224.73</v>
      </c>
      <c r="AR126">
        <v>182.64757119999999</v>
      </c>
      <c r="AS126">
        <v>0.40716015625000002</v>
      </c>
      <c r="AT126">
        <v>0.16</v>
      </c>
      <c r="AU126">
        <v>231</v>
      </c>
      <c r="AV126">
        <v>231</v>
      </c>
      <c r="AW126">
        <v>104.84802167677</v>
      </c>
      <c r="AX126">
        <v>133.51271721483974</v>
      </c>
      <c r="AY126">
        <v>133.85575357819599</v>
      </c>
      <c r="AZ126">
        <v>958458.61356671283</v>
      </c>
      <c r="BA126">
        <v>960921.19663686201</v>
      </c>
      <c r="BB126">
        <v>148.03</v>
      </c>
      <c r="BC126">
        <v>148.11422670758199</v>
      </c>
      <c r="BD126">
        <v>1062675.0134818668</v>
      </c>
      <c r="BE126">
        <v>1063279.65860198</v>
      </c>
      <c r="BF126">
        <v>133.66544162913533</v>
      </c>
      <c r="BG126">
        <v>133.97759628778601</v>
      </c>
      <c r="BH126">
        <v>893460.46798044187</v>
      </c>
      <c r="BI126">
        <v>895547.00466331502</v>
      </c>
      <c r="BJ126">
        <v>148.19933064894329</v>
      </c>
      <c r="BK126">
        <v>148.29783253085901</v>
      </c>
      <c r="BL126">
        <v>990609.40286551521</v>
      </c>
      <c r="BM126">
        <v>991267.81940595398</v>
      </c>
      <c r="BN126">
        <v>128.11316216703744</v>
      </c>
      <c r="BO126">
        <v>128.556309802177</v>
      </c>
      <c r="BP126">
        <v>548017.07171138527</v>
      </c>
      <c r="BQ126">
        <v>549912.68075854995</v>
      </c>
      <c r="BR126">
        <v>142.04333333333332</v>
      </c>
      <c r="BS126">
        <v>142.326627633562</v>
      </c>
      <c r="BT126">
        <v>607604.79464213667</v>
      </c>
      <c r="BU126">
        <v>608816.61480434902</v>
      </c>
      <c r="BV126">
        <v>129.05718237027236</v>
      </c>
      <c r="BW126">
        <v>130.07899907302701</v>
      </c>
      <c r="BX126">
        <v>1335362.1837574767</v>
      </c>
      <c r="BY126">
        <v>1345934.9807102899</v>
      </c>
      <c r="BZ126">
        <v>143.08999999999997</v>
      </c>
      <c r="CA126">
        <v>143.980220663643</v>
      </c>
      <c r="CB126">
        <v>1480560.5652047065</v>
      </c>
      <c r="CC126">
        <v>1489771.7302659</v>
      </c>
      <c r="CD126">
        <v>128.11689705364154</v>
      </c>
      <c r="CE126">
        <v>128.52192194250401</v>
      </c>
      <c r="CF126">
        <v>512667.16564008186</v>
      </c>
      <c r="CG126">
        <v>514287.89613244002</v>
      </c>
      <c r="CH126">
        <v>142.0474743266075</v>
      </c>
      <c r="CI126">
        <v>142.26184143546899</v>
      </c>
      <c r="CJ126">
        <v>568411.17545068008</v>
      </c>
      <c r="CK126">
        <v>569268.97782135406</v>
      </c>
      <c r="CL126" s="3">
        <v>8136.3556945743758</v>
      </c>
      <c r="CM126" s="3">
        <v>8081.0977326132497</v>
      </c>
      <c r="CN126" s="3">
        <v>218.53518504326999</v>
      </c>
      <c r="CO126" s="3">
        <v>214.36655477808</v>
      </c>
      <c r="CP126" s="3">
        <v>38.865506000000003</v>
      </c>
      <c r="CQ126" s="3">
        <v>37.739065909850503</v>
      </c>
      <c r="CR126" s="3">
        <v>43.516398000000002</v>
      </c>
      <c r="CS126" s="3">
        <v>42.513090053702697</v>
      </c>
      <c r="CT126" s="3">
        <v>7795.760585</v>
      </c>
      <c r="CU126" s="3">
        <v>7748.2073300365601</v>
      </c>
      <c r="CV126" s="3">
        <v>38.716101719999997</v>
      </c>
      <c r="CW126" s="3">
        <v>37.5852566054593</v>
      </c>
      <c r="CX126" s="3">
        <v>14436.220000007304</v>
      </c>
      <c r="CY126" s="3">
        <v>8635.8776887137246</v>
      </c>
      <c r="CZ126" s="3">
        <v>8617.4196153913599</v>
      </c>
      <c r="DA126" s="3">
        <v>5.8</v>
      </c>
      <c r="DB126" s="3">
        <v>6.1158802380490904</v>
      </c>
      <c r="DC126" s="3">
        <v>0.43037509337632218</v>
      </c>
      <c r="DD126" s="3">
        <v>0.45505542913894398</v>
      </c>
    </row>
    <row r="127" spans="1:108">
      <c r="A127" s="5" t="s">
        <v>681</v>
      </c>
      <c r="B127">
        <v>29669125.19229288</v>
      </c>
      <c r="C127">
        <v>30124246.2038102</v>
      </c>
      <c r="D127">
        <v>41137238.3512192</v>
      </c>
      <c r="E127">
        <v>22571446.649999999</v>
      </c>
      <c r="F127">
        <v>22743685.6277612</v>
      </c>
      <c r="G127">
        <v>4448900.0310000004</v>
      </c>
      <c r="H127">
        <v>4672398.1048801402</v>
      </c>
      <c r="I127">
        <v>3376657.5851842565</v>
      </c>
      <c r="J127">
        <v>3525435.8054772401</v>
      </c>
      <c r="K127">
        <v>3079651.73736369</v>
      </c>
      <c r="L127">
        <v>3206152.9523066701</v>
      </c>
      <c r="M127">
        <v>22271055.805428535</v>
      </c>
      <c r="N127">
        <v>23877104.2201588</v>
      </c>
      <c r="O127">
        <v>2910527.6010632394</v>
      </c>
      <c r="P127">
        <v>3777291.2108934401</v>
      </c>
      <c r="Q127">
        <v>19440990.816038407</v>
      </c>
      <c r="R127">
        <v>20204133.640569899</v>
      </c>
      <c r="S127">
        <v>2141426.5042160358</v>
      </c>
      <c r="T127">
        <v>2304889.7326745498</v>
      </c>
      <c r="U127">
        <v>17313744.9991026</v>
      </c>
      <c r="V127">
        <v>17912646.702630099</v>
      </c>
      <c r="W127">
        <v>7027057.1901276223</v>
      </c>
      <c r="X127">
        <v>7158239.6001724601</v>
      </c>
      <c r="Y127">
        <v>1479957.5371428574</v>
      </c>
      <c r="Z127">
        <v>221876.77546409462</v>
      </c>
      <c r="AA127">
        <v>515</v>
      </c>
      <c r="AB127">
        <v>111.74000000000001</v>
      </c>
      <c r="AC127">
        <v>111.90985799328099</v>
      </c>
      <c r="AD127">
        <v>111.84113221491801</v>
      </c>
      <c r="AE127">
        <v>111.672341327745</v>
      </c>
      <c r="AF127">
        <v>109.12104072712002</v>
      </c>
      <c r="AG127">
        <v>108.919793365072</v>
      </c>
      <c r="AH127">
        <v>113.62672079145733</v>
      </c>
      <c r="AI127">
        <v>113.46040237312199</v>
      </c>
      <c r="AJ127">
        <v>3</v>
      </c>
      <c r="AK127">
        <v>3</v>
      </c>
      <c r="AL127">
        <v>3.5</v>
      </c>
      <c r="AM127">
        <v>96.67</v>
      </c>
      <c r="AN127">
        <v>702.06714285714304</v>
      </c>
      <c r="AO127">
        <v>2.1</v>
      </c>
      <c r="AP127">
        <v>33.200000000000003</v>
      </c>
      <c r="AQ127">
        <v>219.93</v>
      </c>
      <c r="AR127">
        <v>184.0112991</v>
      </c>
      <c r="AS127">
        <v>0.62484112903225797</v>
      </c>
      <c r="AT127">
        <v>0.36000000000000004</v>
      </c>
      <c r="AU127">
        <v>256</v>
      </c>
      <c r="AV127">
        <v>256</v>
      </c>
      <c r="AW127">
        <v>104.95996628138001</v>
      </c>
      <c r="AX127">
        <v>135.40958176719766</v>
      </c>
      <c r="AY127">
        <v>134.73583287827799</v>
      </c>
      <c r="AZ127">
        <v>972075.78956988943</v>
      </c>
      <c r="BA127">
        <v>967239.09356636705</v>
      </c>
      <c r="BB127">
        <v>151.30666666666667</v>
      </c>
      <c r="BC127">
        <v>150.77866434151301</v>
      </c>
      <c r="BD127">
        <v>1086197.4872653945</v>
      </c>
      <c r="BE127">
        <v>1082407.07398649</v>
      </c>
      <c r="BF127">
        <v>135.49434091973328</v>
      </c>
      <c r="BG127">
        <v>134.865413150916</v>
      </c>
      <c r="BH127">
        <v>905685.38712297194</v>
      </c>
      <c r="BI127">
        <v>901481.44262236299</v>
      </c>
      <c r="BJ127">
        <v>151.40137654370997</v>
      </c>
      <c r="BK127">
        <v>150.84942435179499</v>
      </c>
      <c r="BL127">
        <v>1012012.8515712089</v>
      </c>
      <c r="BM127">
        <v>1008323.43523285</v>
      </c>
      <c r="BN127">
        <v>130.12051786886224</v>
      </c>
      <c r="BO127">
        <v>129.420993888411</v>
      </c>
      <c r="BP127">
        <v>556603.7397397873</v>
      </c>
      <c r="BQ127">
        <v>553611.45481924398</v>
      </c>
      <c r="BR127">
        <v>145.39666666666668</v>
      </c>
      <c r="BS127">
        <v>144.71143943832899</v>
      </c>
      <c r="BT127">
        <v>621949.01878523838</v>
      </c>
      <c r="BU127">
        <v>619017.88967423094</v>
      </c>
      <c r="BV127">
        <v>132.21764811168782</v>
      </c>
      <c r="BW127">
        <v>131.04631757172399</v>
      </c>
      <c r="BX127">
        <v>1368063.7068857194</v>
      </c>
      <c r="BY127">
        <v>1355943.88155774</v>
      </c>
      <c r="BZ127">
        <v>147.74</v>
      </c>
      <c r="CA127">
        <v>146.65475072206999</v>
      </c>
      <c r="CB127">
        <v>1528674.3860741029</v>
      </c>
      <c r="CC127">
        <v>1517445.24857354</v>
      </c>
      <c r="CD127">
        <v>130.05411098902704</v>
      </c>
      <c r="CE127">
        <v>129.38743652539301</v>
      </c>
      <c r="CF127">
        <v>520419.03912697046</v>
      </c>
      <c r="CG127">
        <v>517751.30274256802</v>
      </c>
      <c r="CH127">
        <v>145.32246361913883</v>
      </c>
      <c r="CI127">
        <v>144.725870159594</v>
      </c>
      <c r="CJ127">
        <v>581516.23432047677</v>
      </c>
      <c r="CK127">
        <v>579128.93112353096</v>
      </c>
      <c r="CL127" s="3">
        <v>8077.9816177861503</v>
      </c>
      <c r="CM127" s="3">
        <v>8065.23263067277</v>
      </c>
      <c r="CN127" s="3">
        <v>199.68466765690999</v>
      </c>
      <c r="CO127" s="3">
        <v>201.39831804873401</v>
      </c>
      <c r="CP127" s="3">
        <v>36.916657999999998</v>
      </c>
      <c r="CQ127" s="3">
        <v>37.946050078762397</v>
      </c>
      <c r="CR127" s="3">
        <v>40.614446999999998</v>
      </c>
      <c r="CS127" s="3">
        <v>42.164693698243298</v>
      </c>
      <c r="CT127" s="3">
        <v>7751.4088869999996</v>
      </c>
      <c r="CU127" s="3">
        <v>7737.4152668431198</v>
      </c>
      <c r="CV127" s="3">
        <v>36.782936210000003</v>
      </c>
      <c r="CW127" s="3">
        <v>37.793969344029897</v>
      </c>
      <c r="CX127" s="3">
        <v>14498.5600000014</v>
      </c>
      <c r="CY127" s="3">
        <v>8617.7258453790091</v>
      </c>
      <c r="CZ127" s="3">
        <v>8600.1840652789106</v>
      </c>
      <c r="DA127" s="3">
        <v>6.3</v>
      </c>
      <c r="DB127" s="3">
        <v>6.2389166541292003</v>
      </c>
      <c r="DC127" s="3">
        <v>0.51289633475287322</v>
      </c>
      <c r="DD127" s="3">
        <v>0.41783970667954101</v>
      </c>
    </row>
    <row r="128" spans="1:108">
      <c r="A128" s="5"/>
    </row>
    <row r="129" spans="1:1">
      <c r="A129" s="5"/>
    </row>
    <row r="130" spans="1:1">
      <c r="A130" s="5"/>
    </row>
    <row r="131" spans="1:1">
      <c r="A131" s="5"/>
    </row>
    <row r="132" spans="1:1">
      <c r="A132" s="5"/>
    </row>
    <row r="133" spans="1:1">
      <c r="A133" s="5"/>
    </row>
    <row r="134" spans="1:1">
      <c r="A134" s="5"/>
    </row>
    <row r="135" spans="1:1">
      <c r="A135" s="5"/>
    </row>
    <row r="136" spans="1:1">
      <c r="A136" s="5"/>
    </row>
    <row r="137" spans="1:1">
      <c r="A137" s="5"/>
    </row>
    <row r="138" spans="1:1">
      <c r="A138" s="5"/>
    </row>
    <row r="139" spans="1:1">
      <c r="A139" s="5"/>
    </row>
    <row r="140" spans="1:1">
      <c r="A140" s="5"/>
    </row>
    <row r="141" spans="1:1">
      <c r="A141" s="5"/>
    </row>
    <row r="142" spans="1:1">
      <c r="A142" s="5"/>
    </row>
    <row r="143" spans="1:1">
      <c r="A143" s="5"/>
    </row>
    <row r="144" spans="1:1">
      <c r="A144" s="5"/>
    </row>
    <row r="145" spans="1:1">
      <c r="A145" s="5"/>
    </row>
    <row r="146" spans="1:1">
      <c r="A146" s="5"/>
    </row>
    <row r="147" spans="1:1">
      <c r="A147" s="5"/>
    </row>
    <row r="148" spans="1:1">
      <c r="A148" s="5"/>
    </row>
    <row r="149" spans="1:1">
      <c r="A149" s="5"/>
    </row>
    <row r="150" spans="1:1">
      <c r="A150" s="5"/>
    </row>
    <row r="151" spans="1:1">
      <c r="A151" s="5"/>
    </row>
    <row r="152" spans="1:1">
      <c r="A152" s="5"/>
    </row>
    <row r="153" spans="1:1">
      <c r="A153" s="5"/>
    </row>
    <row r="154" spans="1:1">
      <c r="A154" s="5"/>
    </row>
    <row r="155" spans="1:1">
      <c r="A155" s="5"/>
    </row>
    <row r="156" spans="1:1">
      <c r="A156" s="5"/>
    </row>
    <row r="157" spans="1:1">
      <c r="A157" s="5"/>
    </row>
    <row r="158" spans="1:1">
      <c r="A158" s="5"/>
    </row>
    <row r="159" spans="1:1">
      <c r="A159" s="5"/>
    </row>
    <row r="160" spans="1:1">
      <c r="A160" s="5"/>
    </row>
    <row r="161" spans="1:1">
      <c r="A161" s="5"/>
    </row>
    <row r="162" spans="1:1">
      <c r="A162" s="5"/>
    </row>
    <row r="163" spans="1:1">
      <c r="A163" s="5"/>
    </row>
    <row r="164" spans="1:1">
      <c r="A164" s="5"/>
    </row>
    <row r="165" spans="1:1">
      <c r="A165" s="5"/>
    </row>
    <row r="166" spans="1:1">
      <c r="A166" s="5"/>
    </row>
    <row r="167" spans="1:1">
      <c r="A167" s="5"/>
    </row>
    <row r="168" spans="1:1">
      <c r="A168" s="5"/>
    </row>
    <row r="169" spans="1:1">
      <c r="A169" s="5"/>
    </row>
    <row r="170" spans="1:1">
      <c r="A170" s="5"/>
    </row>
    <row r="171" spans="1:1">
      <c r="A171" s="5"/>
    </row>
    <row r="172" spans="1:1">
      <c r="A172" s="5"/>
    </row>
    <row r="173" spans="1:1">
      <c r="A173" s="5"/>
    </row>
    <row r="174" spans="1:1">
      <c r="A174" s="5"/>
    </row>
    <row r="175" spans="1:1">
      <c r="A175" s="5"/>
    </row>
    <row r="176" spans="1:1">
      <c r="A176" s="5"/>
    </row>
    <row r="177" spans="1:1">
      <c r="A177" s="5"/>
    </row>
    <row r="178" spans="1:1">
      <c r="A178" s="5"/>
    </row>
    <row r="179" spans="1:1">
      <c r="A179" s="5"/>
    </row>
    <row r="180" spans="1:1">
      <c r="A180" s="5"/>
    </row>
    <row r="181" spans="1:1">
      <c r="A181" s="5"/>
    </row>
    <row r="182" spans="1:1">
      <c r="A182" s="5"/>
    </row>
    <row r="183" spans="1:1">
      <c r="A183" s="5"/>
    </row>
    <row r="184" spans="1:1">
      <c r="A184" s="5"/>
    </row>
    <row r="185" spans="1:1">
      <c r="A185" s="5"/>
    </row>
    <row r="186" spans="1:1">
      <c r="A186" s="5"/>
    </row>
    <row r="187" spans="1:1">
      <c r="A187" s="5"/>
    </row>
    <row r="188" spans="1:1">
      <c r="A188" s="5"/>
    </row>
    <row r="189" spans="1:1">
      <c r="A189" s="5"/>
    </row>
    <row r="190" spans="1:1">
      <c r="A190" s="5"/>
    </row>
    <row r="191" spans="1:1">
      <c r="A191" s="5"/>
    </row>
    <row r="192" spans="1:1">
      <c r="A192" s="5"/>
    </row>
    <row r="193" spans="1:1">
      <c r="A193" s="5"/>
    </row>
    <row r="194" spans="1:1">
      <c r="A194" s="5"/>
    </row>
    <row r="195" spans="1:1">
      <c r="A195" s="5"/>
    </row>
    <row r="196" spans="1:1">
      <c r="A196" s="5"/>
    </row>
    <row r="197" spans="1:1">
      <c r="A197" s="5"/>
    </row>
    <row r="198" spans="1:1">
      <c r="A198" s="5"/>
    </row>
    <row r="199" spans="1:1">
      <c r="A199" s="5"/>
    </row>
    <row r="200" spans="1:1">
      <c r="A200" s="5"/>
    </row>
    <row r="201" spans="1:1">
      <c r="A201" s="5"/>
    </row>
    <row r="202" spans="1:1">
      <c r="A202" s="5"/>
    </row>
    <row r="203" spans="1:1">
      <c r="A203" s="5"/>
    </row>
    <row r="204" spans="1:1">
      <c r="A204" s="5"/>
    </row>
    <row r="205" spans="1:1">
      <c r="A205" s="5"/>
    </row>
    <row r="206" spans="1:1">
      <c r="A206" s="5"/>
    </row>
    <row r="207" spans="1:1">
      <c r="A207" s="5"/>
    </row>
    <row r="208" spans="1:1">
      <c r="A208" s="5"/>
    </row>
    <row r="209" spans="1:1">
      <c r="A209" s="5"/>
    </row>
    <row r="210" spans="1:1">
      <c r="A210" s="5"/>
    </row>
    <row r="211" spans="1:1">
      <c r="A211" s="5"/>
    </row>
    <row r="212" spans="1:1">
      <c r="A212" s="5"/>
    </row>
    <row r="213" spans="1:1">
      <c r="A213" s="5"/>
    </row>
    <row r="214" spans="1:1">
      <c r="A214" s="5"/>
    </row>
    <row r="215" spans="1:1">
      <c r="A215" s="5"/>
    </row>
    <row r="216" spans="1:1">
      <c r="A216" s="5"/>
    </row>
    <row r="217" spans="1:1">
      <c r="A217" s="5"/>
    </row>
    <row r="218" spans="1:1">
      <c r="A218" s="5"/>
    </row>
    <row r="219" spans="1:1">
      <c r="A219" s="5"/>
    </row>
    <row r="220" spans="1:1">
      <c r="A220" s="5"/>
    </row>
    <row r="221" spans="1:1">
      <c r="A221" s="5"/>
    </row>
    <row r="222" spans="1:1">
      <c r="A222" s="5"/>
    </row>
    <row r="223" spans="1:1">
      <c r="A223" s="5"/>
    </row>
    <row r="224" spans="1:1">
      <c r="A224" s="5"/>
    </row>
    <row r="225" spans="1:1">
      <c r="A225" s="5"/>
    </row>
    <row r="226" spans="1:1">
      <c r="A226" s="5"/>
    </row>
    <row r="227" spans="1:1">
      <c r="A227" s="5"/>
    </row>
    <row r="228" spans="1:1">
      <c r="A228" s="5"/>
    </row>
    <row r="229" spans="1:1">
      <c r="A229" s="5"/>
    </row>
    <row r="230" spans="1:1">
      <c r="A230" s="5"/>
    </row>
    <row r="231" spans="1:1">
      <c r="A231" s="5"/>
    </row>
    <row r="232" spans="1:1">
      <c r="A232" s="5"/>
    </row>
    <row r="233" spans="1:1">
      <c r="A233" s="5"/>
    </row>
    <row r="234" spans="1:1">
      <c r="A234" s="5"/>
    </row>
    <row r="235" spans="1:1">
      <c r="A235" s="5"/>
    </row>
    <row r="236" spans="1:1">
      <c r="A236" s="5"/>
    </row>
    <row r="237" spans="1:1">
      <c r="A237" s="5"/>
    </row>
    <row r="238" spans="1:1">
      <c r="A238" s="5"/>
    </row>
    <row r="239" spans="1:1">
      <c r="A239" s="5"/>
    </row>
    <row r="240" spans="1:1">
      <c r="A240" s="5"/>
    </row>
    <row r="241" spans="1:1">
      <c r="A241" s="5"/>
    </row>
    <row r="242" spans="1:1">
      <c r="A242" s="5"/>
    </row>
    <row r="243" spans="1:1">
      <c r="A243" s="5"/>
    </row>
    <row r="244" spans="1:1">
      <c r="A244" s="5"/>
    </row>
    <row r="245" spans="1:1">
      <c r="A245" s="5"/>
    </row>
    <row r="246" spans="1:1">
      <c r="A246" s="5"/>
    </row>
    <row r="247" spans="1:1">
      <c r="A247" s="5"/>
    </row>
    <row r="248" spans="1:1">
      <c r="A248" s="5"/>
    </row>
    <row r="249" spans="1:1">
      <c r="A249" s="5"/>
    </row>
    <row r="250" spans="1:1">
      <c r="A250" s="5"/>
    </row>
    <row r="251" spans="1:1">
      <c r="A251" s="5"/>
    </row>
    <row r="252" spans="1:1">
      <c r="A252" s="5"/>
    </row>
    <row r="253" spans="1:1">
      <c r="A253" s="5"/>
    </row>
    <row r="254" spans="1:1">
      <c r="A254" s="5"/>
    </row>
    <row r="255" spans="1:1">
      <c r="A255" s="5"/>
    </row>
    <row r="256" spans="1:1">
      <c r="A256" s="5"/>
    </row>
    <row r="257" spans="1:1">
      <c r="A257" s="5"/>
    </row>
    <row r="258" spans="1:1">
      <c r="A258" s="5"/>
    </row>
    <row r="259" spans="1:1">
      <c r="A259" s="5"/>
    </row>
    <row r="260" spans="1:1">
      <c r="A260" s="5"/>
    </row>
    <row r="261" spans="1:1">
      <c r="A261" s="5"/>
    </row>
    <row r="262" spans="1:1">
      <c r="A262" s="5"/>
    </row>
    <row r="263" spans="1:1">
      <c r="A263" s="5"/>
    </row>
    <row r="264" spans="1:1">
      <c r="A264" s="5"/>
    </row>
    <row r="265" spans="1:1">
      <c r="A265" s="5"/>
    </row>
    <row r="266" spans="1:1">
      <c r="A266" s="5"/>
    </row>
    <row r="267" spans="1:1">
      <c r="A267" s="5"/>
    </row>
    <row r="268" spans="1:1">
      <c r="A268" s="5"/>
    </row>
    <row r="269" spans="1:1">
      <c r="A269" s="5"/>
    </row>
    <row r="270" spans="1:1">
      <c r="A270" s="5"/>
    </row>
    <row r="271" spans="1:1">
      <c r="A271" s="5"/>
    </row>
    <row r="272" spans="1:1">
      <c r="A272" s="5"/>
    </row>
    <row r="273" spans="1:1">
      <c r="A273" s="5"/>
    </row>
    <row r="274" spans="1:1">
      <c r="A274" s="5"/>
    </row>
    <row r="275" spans="1:1">
      <c r="A275" s="5"/>
    </row>
    <row r="276" spans="1:1">
      <c r="A276" s="5"/>
    </row>
    <row r="277" spans="1:1">
      <c r="A277" s="5"/>
    </row>
    <row r="278" spans="1:1">
      <c r="A278" s="5"/>
    </row>
    <row r="279" spans="1:1">
      <c r="A279" s="5"/>
    </row>
    <row r="280" spans="1:1">
      <c r="A280" s="5"/>
    </row>
    <row r="281" spans="1:1">
      <c r="A281" s="5"/>
    </row>
    <row r="282" spans="1:1">
      <c r="A282" s="5"/>
    </row>
    <row r="283" spans="1:1">
      <c r="A283" s="5"/>
    </row>
    <row r="284" spans="1:1">
      <c r="A284" s="5"/>
    </row>
    <row r="285" spans="1:1">
      <c r="A285" s="5"/>
    </row>
    <row r="286" spans="1:1">
      <c r="A286" s="5"/>
    </row>
    <row r="287" spans="1:1">
      <c r="A287" s="5"/>
    </row>
    <row r="288" spans="1:1">
      <c r="A288" s="5"/>
    </row>
    <row r="289" spans="1:1">
      <c r="A289" s="5"/>
    </row>
    <row r="290" spans="1:1">
      <c r="A290" s="5"/>
    </row>
    <row r="291" spans="1:1">
      <c r="A291" s="5"/>
    </row>
    <row r="292" spans="1:1">
      <c r="A292" s="5"/>
    </row>
    <row r="293" spans="1:1">
      <c r="A293" s="5"/>
    </row>
    <row r="294" spans="1:1">
      <c r="A294" s="5"/>
    </row>
    <row r="295" spans="1:1">
      <c r="A295" s="5"/>
    </row>
    <row r="296" spans="1:1">
      <c r="A296" s="5"/>
    </row>
    <row r="297" spans="1:1">
      <c r="A297" s="5"/>
    </row>
    <row r="298" spans="1:1">
      <c r="A298" s="5"/>
    </row>
    <row r="299" spans="1:1">
      <c r="A299" s="5"/>
    </row>
    <row r="300" spans="1:1">
      <c r="A300" s="5"/>
    </row>
    <row r="301" spans="1:1">
      <c r="A301" s="5"/>
    </row>
    <row r="302" spans="1:1">
      <c r="A302" s="5"/>
    </row>
    <row r="303" spans="1:1">
      <c r="A303" s="5"/>
    </row>
    <row r="304" spans="1:1">
      <c r="A304" s="5"/>
    </row>
    <row r="305" spans="1:1">
      <c r="A305" s="5"/>
    </row>
    <row r="306" spans="1:1">
      <c r="A306" s="5"/>
    </row>
    <row r="307" spans="1:1">
      <c r="A307" s="5"/>
    </row>
    <row r="308" spans="1:1">
      <c r="A308" s="5"/>
    </row>
    <row r="309" spans="1:1">
      <c r="A309" s="5"/>
    </row>
    <row r="310" spans="1:1">
      <c r="A310" s="5"/>
    </row>
    <row r="311" spans="1:1">
      <c r="A311" s="5"/>
    </row>
    <row r="312" spans="1:1">
      <c r="A312" s="5"/>
    </row>
    <row r="313" spans="1:1">
      <c r="A313" s="5"/>
    </row>
    <row r="314" spans="1:1">
      <c r="A314" s="5"/>
    </row>
    <row r="315" spans="1:1">
      <c r="A315" s="5"/>
    </row>
    <row r="316" spans="1:1">
      <c r="A316" s="5"/>
    </row>
    <row r="317" spans="1:1">
      <c r="A317" s="5"/>
    </row>
    <row r="318" spans="1:1">
      <c r="A318" s="5"/>
    </row>
    <row r="319" spans="1:1">
      <c r="A319" s="5"/>
    </row>
    <row r="320" spans="1:1">
      <c r="A320" s="5"/>
    </row>
    <row r="321" spans="1:1">
      <c r="A321" s="5"/>
    </row>
    <row r="322" spans="1:1">
      <c r="A322" s="5"/>
    </row>
    <row r="323" spans="1:1">
      <c r="A323" s="5"/>
    </row>
    <row r="324" spans="1:1">
      <c r="A324" s="5"/>
    </row>
    <row r="325" spans="1:1">
      <c r="A325" s="5"/>
    </row>
    <row r="326" spans="1:1">
      <c r="A326" s="5"/>
    </row>
    <row r="327" spans="1:1">
      <c r="A327" s="5"/>
    </row>
    <row r="328" spans="1:1">
      <c r="A328" s="5"/>
    </row>
    <row r="329" spans="1:1">
      <c r="A329" s="5"/>
    </row>
    <row r="330" spans="1:1">
      <c r="A330" s="5"/>
    </row>
  </sheetData>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pageSetUpPr fitToPage="1"/>
  </sheetPr>
  <dimension ref="A1:B28"/>
  <sheetViews>
    <sheetView topLeftCell="A13" workbookViewId="0">
      <selection activeCell="E39" sqref="E39"/>
    </sheetView>
  </sheetViews>
  <sheetFormatPr baseColWidth="10" defaultRowHeight="15"/>
  <cols>
    <col min="1" max="1" width="14.42578125" style="137" customWidth="1"/>
    <col min="2" max="2" width="20.7109375" style="137" bestFit="1" customWidth="1"/>
    <col min="3" max="3" width="21.28515625" style="137" bestFit="1" customWidth="1"/>
    <col min="4" max="10" width="11.42578125" style="137"/>
    <col min="11" max="11" width="21.28515625" style="137" bestFit="1" customWidth="1"/>
    <col min="12" max="256" width="11.42578125" style="137"/>
    <col min="257" max="257" width="14.42578125" style="137" customWidth="1"/>
    <col min="258" max="258" width="20.7109375" style="137" bestFit="1" customWidth="1"/>
    <col min="259" max="259" width="21.28515625" style="137" bestFit="1" customWidth="1"/>
    <col min="260" max="266" width="11.42578125" style="137"/>
    <col min="267" max="267" width="21.28515625" style="137" bestFit="1" customWidth="1"/>
    <col min="268" max="512" width="11.42578125" style="137"/>
    <col min="513" max="513" width="14.42578125" style="137" customWidth="1"/>
    <col min="514" max="514" width="20.7109375" style="137" bestFit="1" customWidth="1"/>
    <col min="515" max="515" width="21.28515625" style="137" bestFit="1" customWidth="1"/>
    <col min="516" max="522" width="11.42578125" style="137"/>
    <col min="523" max="523" width="21.28515625" style="137" bestFit="1" customWidth="1"/>
    <col min="524" max="768" width="11.42578125" style="137"/>
    <col min="769" max="769" width="14.42578125" style="137" customWidth="1"/>
    <col min="770" max="770" width="20.7109375" style="137" bestFit="1" customWidth="1"/>
    <col min="771" max="771" width="21.28515625" style="137" bestFit="1" customWidth="1"/>
    <col min="772" max="778" width="11.42578125" style="137"/>
    <col min="779" max="779" width="21.28515625" style="137" bestFit="1" customWidth="1"/>
    <col min="780" max="1024" width="11.42578125" style="137"/>
    <col min="1025" max="1025" width="14.42578125" style="137" customWidth="1"/>
    <col min="1026" max="1026" width="20.7109375" style="137" bestFit="1" customWidth="1"/>
    <col min="1027" max="1027" width="21.28515625" style="137" bestFit="1" customWidth="1"/>
    <col min="1028" max="1034" width="11.42578125" style="137"/>
    <col min="1035" max="1035" width="21.28515625" style="137" bestFit="1" customWidth="1"/>
    <col min="1036" max="1280" width="11.42578125" style="137"/>
    <col min="1281" max="1281" width="14.42578125" style="137" customWidth="1"/>
    <col min="1282" max="1282" width="20.7109375" style="137" bestFit="1" customWidth="1"/>
    <col min="1283" max="1283" width="21.28515625" style="137" bestFit="1" customWidth="1"/>
    <col min="1284" max="1290" width="11.42578125" style="137"/>
    <col min="1291" max="1291" width="21.28515625" style="137" bestFit="1" customWidth="1"/>
    <col min="1292" max="1536" width="11.42578125" style="137"/>
    <col min="1537" max="1537" width="14.42578125" style="137" customWidth="1"/>
    <col min="1538" max="1538" width="20.7109375" style="137" bestFit="1" customWidth="1"/>
    <col min="1539" max="1539" width="21.28515625" style="137" bestFit="1" customWidth="1"/>
    <col min="1540" max="1546" width="11.42578125" style="137"/>
    <col min="1547" max="1547" width="21.28515625" style="137" bestFit="1" customWidth="1"/>
    <col min="1548" max="1792" width="11.42578125" style="137"/>
    <col min="1793" max="1793" width="14.42578125" style="137" customWidth="1"/>
    <col min="1794" max="1794" width="20.7109375" style="137" bestFit="1" customWidth="1"/>
    <col min="1795" max="1795" width="21.28515625" style="137" bestFit="1" customWidth="1"/>
    <col min="1796" max="1802" width="11.42578125" style="137"/>
    <col min="1803" max="1803" width="21.28515625" style="137" bestFit="1" customWidth="1"/>
    <col min="1804" max="2048" width="11.42578125" style="137"/>
    <col min="2049" max="2049" width="14.42578125" style="137" customWidth="1"/>
    <col min="2050" max="2050" width="20.7109375" style="137" bestFit="1" customWidth="1"/>
    <col min="2051" max="2051" width="21.28515625" style="137" bestFit="1" customWidth="1"/>
    <col min="2052" max="2058" width="11.42578125" style="137"/>
    <col min="2059" max="2059" width="21.28515625" style="137" bestFit="1" customWidth="1"/>
    <col min="2060" max="2304" width="11.42578125" style="137"/>
    <col min="2305" max="2305" width="14.42578125" style="137" customWidth="1"/>
    <col min="2306" max="2306" width="20.7109375" style="137" bestFit="1" customWidth="1"/>
    <col min="2307" max="2307" width="21.28515625" style="137" bestFit="1" customWidth="1"/>
    <col min="2308" max="2314" width="11.42578125" style="137"/>
    <col min="2315" max="2315" width="21.28515625" style="137" bestFit="1" customWidth="1"/>
    <col min="2316" max="2560" width="11.42578125" style="137"/>
    <col min="2561" max="2561" width="14.42578125" style="137" customWidth="1"/>
    <col min="2562" max="2562" width="20.7109375" style="137" bestFit="1" customWidth="1"/>
    <col min="2563" max="2563" width="21.28515625" style="137" bestFit="1" customWidth="1"/>
    <col min="2564" max="2570" width="11.42578125" style="137"/>
    <col min="2571" max="2571" width="21.28515625" style="137" bestFit="1" customWidth="1"/>
    <col min="2572" max="2816" width="11.42578125" style="137"/>
    <col min="2817" max="2817" width="14.42578125" style="137" customWidth="1"/>
    <col min="2818" max="2818" width="20.7109375" style="137" bestFit="1" customWidth="1"/>
    <col min="2819" max="2819" width="21.28515625" style="137" bestFit="1" customWidth="1"/>
    <col min="2820" max="2826" width="11.42578125" style="137"/>
    <col min="2827" max="2827" width="21.28515625" style="137" bestFit="1" customWidth="1"/>
    <col min="2828" max="3072" width="11.42578125" style="137"/>
    <col min="3073" max="3073" width="14.42578125" style="137" customWidth="1"/>
    <col min="3074" max="3074" width="20.7109375" style="137" bestFit="1" customWidth="1"/>
    <col min="3075" max="3075" width="21.28515625" style="137" bestFit="1" customWidth="1"/>
    <col min="3076" max="3082" width="11.42578125" style="137"/>
    <col min="3083" max="3083" width="21.28515625" style="137" bestFit="1" customWidth="1"/>
    <col min="3084" max="3328" width="11.42578125" style="137"/>
    <col min="3329" max="3329" width="14.42578125" style="137" customWidth="1"/>
    <col min="3330" max="3330" width="20.7109375" style="137" bestFit="1" customWidth="1"/>
    <col min="3331" max="3331" width="21.28515625" style="137" bestFit="1" customWidth="1"/>
    <col min="3332" max="3338" width="11.42578125" style="137"/>
    <col min="3339" max="3339" width="21.28515625" style="137" bestFit="1" customWidth="1"/>
    <col min="3340" max="3584" width="11.42578125" style="137"/>
    <col min="3585" max="3585" width="14.42578125" style="137" customWidth="1"/>
    <col min="3586" max="3586" width="20.7109375" style="137" bestFit="1" customWidth="1"/>
    <col min="3587" max="3587" width="21.28515625" style="137" bestFit="1" customWidth="1"/>
    <col min="3588" max="3594" width="11.42578125" style="137"/>
    <col min="3595" max="3595" width="21.28515625" style="137" bestFit="1" customWidth="1"/>
    <col min="3596" max="3840" width="11.42578125" style="137"/>
    <col min="3841" max="3841" width="14.42578125" style="137" customWidth="1"/>
    <col min="3842" max="3842" width="20.7109375" style="137" bestFit="1" customWidth="1"/>
    <col min="3843" max="3843" width="21.28515625" style="137" bestFit="1" customWidth="1"/>
    <col min="3844" max="3850" width="11.42578125" style="137"/>
    <col min="3851" max="3851" width="21.28515625" style="137" bestFit="1" customWidth="1"/>
    <col min="3852" max="4096" width="11.42578125" style="137"/>
    <col min="4097" max="4097" width="14.42578125" style="137" customWidth="1"/>
    <col min="4098" max="4098" width="20.7109375" style="137" bestFit="1" customWidth="1"/>
    <col min="4099" max="4099" width="21.28515625" style="137" bestFit="1" customWidth="1"/>
    <col min="4100" max="4106" width="11.42578125" style="137"/>
    <col min="4107" max="4107" width="21.28515625" style="137" bestFit="1" customWidth="1"/>
    <col min="4108" max="4352" width="11.42578125" style="137"/>
    <col min="4353" max="4353" width="14.42578125" style="137" customWidth="1"/>
    <col min="4354" max="4354" width="20.7109375" style="137" bestFit="1" customWidth="1"/>
    <col min="4355" max="4355" width="21.28515625" style="137" bestFit="1" customWidth="1"/>
    <col min="4356" max="4362" width="11.42578125" style="137"/>
    <col min="4363" max="4363" width="21.28515625" style="137" bestFit="1" customWidth="1"/>
    <col min="4364" max="4608" width="11.42578125" style="137"/>
    <col min="4609" max="4609" width="14.42578125" style="137" customWidth="1"/>
    <col min="4610" max="4610" width="20.7109375" style="137" bestFit="1" customWidth="1"/>
    <col min="4611" max="4611" width="21.28515625" style="137" bestFit="1" customWidth="1"/>
    <col min="4612" max="4618" width="11.42578125" style="137"/>
    <col min="4619" max="4619" width="21.28515625" style="137" bestFit="1" customWidth="1"/>
    <col min="4620" max="4864" width="11.42578125" style="137"/>
    <col min="4865" max="4865" width="14.42578125" style="137" customWidth="1"/>
    <col min="4866" max="4866" width="20.7109375" style="137" bestFit="1" customWidth="1"/>
    <col min="4867" max="4867" width="21.28515625" style="137" bestFit="1" customWidth="1"/>
    <col min="4868" max="4874" width="11.42578125" style="137"/>
    <col min="4875" max="4875" width="21.28515625" style="137" bestFit="1" customWidth="1"/>
    <col min="4876" max="5120" width="11.42578125" style="137"/>
    <col min="5121" max="5121" width="14.42578125" style="137" customWidth="1"/>
    <col min="5122" max="5122" width="20.7109375" style="137" bestFit="1" customWidth="1"/>
    <col min="5123" max="5123" width="21.28515625" style="137" bestFit="1" customWidth="1"/>
    <col min="5124" max="5130" width="11.42578125" style="137"/>
    <col min="5131" max="5131" width="21.28515625" style="137" bestFit="1" customWidth="1"/>
    <col min="5132" max="5376" width="11.42578125" style="137"/>
    <col min="5377" max="5377" width="14.42578125" style="137" customWidth="1"/>
    <col min="5378" max="5378" width="20.7109375" style="137" bestFit="1" customWidth="1"/>
    <col min="5379" max="5379" width="21.28515625" style="137" bestFit="1" customWidth="1"/>
    <col min="5380" max="5386" width="11.42578125" style="137"/>
    <col min="5387" max="5387" width="21.28515625" style="137" bestFit="1" customWidth="1"/>
    <col min="5388" max="5632" width="11.42578125" style="137"/>
    <col min="5633" max="5633" width="14.42578125" style="137" customWidth="1"/>
    <col min="5634" max="5634" width="20.7109375" style="137" bestFit="1" customWidth="1"/>
    <col min="5635" max="5635" width="21.28515625" style="137" bestFit="1" customWidth="1"/>
    <col min="5636" max="5642" width="11.42578125" style="137"/>
    <col min="5643" max="5643" width="21.28515625" style="137" bestFit="1" customWidth="1"/>
    <col min="5644" max="5888" width="11.42578125" style="137"/>
    <col min="5889" max="5889" width="14.42578125" style="137" customWidth="1"/>
    <col min="5890" max="5890" width="20.7109375" style="137" bestFit="1" customWidth="1"/>
    <col min="5891" max="5891" width="21.28515625" style="137" bestFit="1" customWidth="1"/>
    <col min="5892" max="5898" width="11.42578125" style="137"/>
    <col min="5899" max="5899" width="21.28515625" style="137" bestFit="1" customWidth="1"/>
    <col min="5900" max="6144" width="11.42578125" style="137"/>
    <col min="6145" max="6145" width="14.42578125" style="137" customWidth="1"/>
    <col min="6146" max="6146" width="20.7109375" style="137" bestFit="1" customWidth="1"/>
    <col min="6147" max="6147" width="21.28515625" style="137" bestFit="1" customWidth="1"/>
    <col min="6148" max="6154" width="11.42578125" style="137"/>
    <col min="6155" max="6155" width="21.28515625" style="137" bestFit="1" customWidth="1"/>
    <col min="6156" max="6400" width="11.42578125" style="137"/>
    <col min="6401" max="6401" width="14.42578125" style="137" customWidth="1"/>
    <col min="6402" max="6402" width="20.7109375" style="137" bestFit="1" customWidth="1"/>
    <col min="6403" max="6403" width="21.28515625" style="137" bestFit="1" customWidth="1"/>
    <col min="6404" max="6410" width="11.42578125" style="137"/>
    <col min="6411" max="6411" width="21.28515625" style="137" bestFit="1" customWidth="1"/>
    <col min="6412" max="6656" width="11.42578125" style="137"/>
    <col min="6657" max="6657" width="14.42578125" style="137" customWidth="1"/>
    <col min="6658" max="6658" width="20.7109375" style="137" bestFit="1" customWidth="1"/>
    <col min="6659" max="6659" width="21.28515625" style="137" bestFit="1" customWidth="1"/>
    <col min="6660" max="6666" width="11.42578125" style="137"/>
    <col min="6667" max="6667" width="21.28515625" style="137" bestFit="1" customWidth="1"/>
    <col min="6668" max="6912" width="11.42578125" style="137"/>
    <col min="6913" max="6913" width="14.42578125" style="137" customWidth="1"/>
    <col min="6914" max="6914" width="20.7109375" style="137" bestFit="1" customWidth="1"/>
    <col min="6915" max="6915" width="21.28515625" style="137" bestFit="1" customWidth="1"/>
    <col min="6916" max="6922" width="11.42578125" style="137"/>
    <col min="6923" max="6923" width="21.28515625" style="137" bestFit="1" customWidth="1"/>
    <col min="6924" max="7168" width="11.42578125" style="137"/>
    <col min="7169" max="7169" width="14.42578125" style="137" customWidth="1"/>
    <col min="7170" max="7170" width="20.7109375" style="137" bestFit="1" customWidth="1"/>
    <col min="7171" max="7171" width="21.28515625" style="137" bestFit="1" customWidth="1"/>
    <col min="7172" max="7178" width="11.42578125" style="137"/>
    <col min="7179" max="7179" width="21.28515625" style="137" bestFit="1" customWidth="1"/>
    <col min="7180" max="7424" width="11.42578125" style="137"/>
    <col min="7425" max="7425" width="14.42578125" style="137" customWidth="1"/>
    <col min="7426" max="7426" width="20.7109375" style="137" bestFit="1" customWidth="1"/>
    <col min="7427" max="7427" width="21.28515625" style="137" bestFit="1" customWidth="1"/>
    <col min="7428" max="7434" width="11.42578125" style="137"/>
    <col min="7435" max="7435" width="21.28515625" style="137" bestFit="1" customWidth="1"/>
    <col min="7436" max="7680" width="11.42578125" style="137"/>
    <col min="7681" max="7681" width="14.42578125" style="137" customWidth="1"/>
    <col min="7682" max="7682" width="20.7109375" style="137" bestFit="1" customWidth="1"/>
    <col min="7683" max="7683" width="21.28515625" style="137" bestFit="1" customWidth="1"/>
    <col min="7684" max="7690" width="11.42578125" style="137"/>
    <col min="7691" max="7691" width="21.28515625" style="137" bestFit="1" customWidth="1"/>
    <col min="7692" max="7936" width="11.42578125" style="137"/>
    <col min="7937" max="7937" width="14.42578125" style="137" customWidth="1"/>
    <col min="7938" max="7938" width="20.7109375" style="137" bestFit="1" customWidth="1"/>
    <col min="7939" max="7939" width="21.28515625" style="137" bestFit="1" customWidth="1"/>
    <col min="7940" max="7946" width="11.42578125" style="137"/>
    <col min="7947" max="7947" width="21.28515625" style="137" bestFit="1" customWidth="1"/>
    <col min="7948" max="8192" width="11.42578125" style="137"/>
    <col min="8193" max="8193" width="14.42578125" style="137" customWidth="1"/>
    <col min="8194" max="8194" width="20.7109375" style="137" bestFit="1" customWidth="1"/>
    <col min="8195" max="8195" width="21.28515625" style="137" bestFit="1" customWidth="1"/>
    <col min="8196" max="8202" width="11.42578125" style="137"/>
    <col min="8203" max="8203" width="21.28515625" style="137" bestFit="1" customWidth="1"/>
    <col min="8204" max="8448" width="11.42578125" style="137"/>
    <col min="8449" max="8449" width="14.42578125" style="137" customWidth="1"/>
    <col min="8450" max="8450" width="20.7109375" style="137" bestFit="1" customWidth="1"/>
    <col min="8451" max="8451" width="21.28515625" style="137" bestFit="1" customWidth="1"/>
    <col min="8452" max="8458" width="11.42578125" style="137"/>
    <col min="8459" max="8459" width="21.28515625" style="137" bestFit="1" customWidth="1"/>
    <col min="8460" max="8704" width="11.42578125" style="137"/>
    <col min="8705" max="8705" width="14.42578125" style="137" customWidth="1"/>
    <col min="8706" max="8706" width="20.7109375" style="137" bestFit="1" customWidth="1"/>
    <col min="8707" max="8707" width="21.28515625" style="137" bestFit="1" customWidth="1"/>
    <col min="8708" max="8714" width="11.42578125" style="137"/>
    <col min="8715" max="8715" width="21.28515625" style="137" bestFit="1" customWidth="1"/>
    <col min="8716" max="8960" width="11.42578125" style="137"/>
    <col min="8961" max="8961" width="14.42578125" style="137" customWidth="1"/>
    <col min="8962" max="8962" width="20.7109375" style="137" bestFit="1" customWidth="1"/>
    <col min="8963" max="8963" width="21.28515625" style="137" bestFit="1" customWidth="1"/>
    <col min="8964" max="8970" width="11.42578125" style="137"/>
    <col min="8971" max="8971" width="21.28515625" style="137" bestFit="1" customWidth="1"/>
    <col min="8972" max="9216" width="11.42578125" style="137"/>
    <col min="9217" max="9217" width="14.42578125" style="137" customWidth="1"/>
    <col min="9218" max="9218" width="20.7109375" style="137" bestFit="1" customWidth="1"/>
    <col min="9219" max="9219" width="21.28515625" style="137" bestFit="1" customWidth="1"/>
    <col min="9220" max="9226" width="11.42578125" style="137"/>
    <col min="9227" max="9227" width="21.28515625" style="137" bestFit="1" customWidth="1"/>
    <col min="9228" max="9472" width="11.42578125" style="137"/>
    <col min="9473" max="9473" width="14.42578125" style="137" customWidth="1"/>
    <col min="9474" max="9474" width="20.7109375" style="137" bestFit="1" customWidth="1"/>
    <col min="9475" max="9475" width="21.28515625" style="137" bestFit="1" customWidth="1"/>
    <col min="9476" max="9482" width="11.42578125" style="137"/>
    <col min="9483" max="9483" width="21.28515625" style="137" bestFit="1" customWidth="1"/>
    <col min="9484" max="9728" width="11.42578125" style="137"/>
    <col min="9729" max="9729" width="14.42578125" style="137" customWidth="1"/>
    <col min="9730" max="9730" width="20.7109375" style="137" bestFit="1" customWidth="1"/>
    <col min="9731" max="9731" width="21.28515625" style="137" bestFit="1" customWidth="1"/>
    <col min="9732" max="9738" width="11.42578125" style="137"/>
    <col min="9739" max="9739" width="21.28515625" style="137" bestFit="1" customWidth="1"/>
    <col min="9740" max="9984" width="11.42578125" style="137"/>
    <col min="9985" max="9985" width="14.42578125" style="137" customWidth="1"/>
    <col min="9986" max="9986" width="20.7109375" style="137" bestFit="1" customWidth="1"/>
    <col min="9987" max="9987" width="21.28515625" style="137" bestFit="1" customWidth="1"/>
    <col min="9988" max="9994" width="11.42578125" style="137"/>
    <col min="9995" max="9995" width="21.28515625" style="137" bestFit="1" customWidth="1"/>
    <col min="9996" max="10240" width="11.42578125" style="137"/>
    <col min="10241" max="10241" width="14.42578125" style="137" customWidth="1"/>
    <col min="10242" max="10242" width="20.7109375" style="137" bestFit="1" customWidth="1"/>
    <col min="10243" max="10243" width="21.28515625" style="137" bestFit="1" customWidth="1"/>
    <col min="10244" max="10250" width="11.42578125" style="137"/>
    <col min="10251" max="10251" width="21.28515625" style="137" bestFit="1" customWidth="1"/>
    <col min="10252" max="10496" width="11.42578125" style="137"/>
    <col min="10497" max="10497" width="14.42578125" style="137" customWidth="1"/>
    <col min="10498" max="10498" width="20.7109375" style="137" bestFit="1" customWidth="1"/>
    <col min="10499" max="10499" width="21.28515625" style="137" bestFit="1" customWidth="1"/>
    <col min="10500" max="10506" width="11.42578125" style="137"/>
    <col min="10507" max="10507" width="21.28515625" style="137" bestFit="1" customWidth="1"/>
    <col min="10508" max="10752" width="11.42578125" style="137"/>
    <col min="10753" max="10753" width="14.42578125" style="137" customWidth="1"/>
    <col min="10754" max="10754" width="20.7109375" style="137" bestFit="1" customWidth="1"/>
    <col min="10755" max="10755" width="21.28515625" style="137" bestFit="1" customWidth="1"/>
    <col min="10756" max="10762" width="11.42578125" style="137"/>
    <col min="10763" max="10763" width="21.28515625" style="137" bestFit="1" customWidth="1"/>
    <col min="10764" max="11008" width="11.42578125" style="137"/>
    <col min="11009" max="11009" width="14.42578125" style="137" customWidth="1"/>
    <col min="11010" max="11010" width="20.7109375" style="137" bestFit="1" customWidth="1"/>
    <col min="11011" max="11011" width="21.28515625" style="137" bestFit="1" customWidth="1"/>
    <col min="11012" max="11018" width="11.42578125" style="137"/>
    <col min="11019" max="11019" width="21.28515625" style="137" bestFit="1" customWidth="1"/>
    <col min="11020" max="11264" width="11.42578125" style="137"/>
    <col min="11265" max="11265" width="14.42578125" style="137" customWidth="1"/>
    <col min="11266" max="11266" width="20.7109375" style="137" bestFit="1" customWidth="1"/>
    <col min="11267" max="11267" width="21.28515625" style="137" bestFit="1" customWidth="1"/>
    <col min="11268" max="11274" width="11.42578125" style="137"/>
    <col min="11275" max="11275" width="21.28515625" style="137" bestFit="1" customWidth="1"/>
    <col min="11276" max="11520" width="11.42578125" style="137"/>
    <col min="11521" max="11521" width="14.42578125" style="137" customWidth="1"/>
    <col min="11522" max="11522" width="20.7109375" style="137" bestFit="1" customWidth="1"/>
    <col min="11523" max="11523" width="21.28515625" style="137" bestFit="1" customWidth="1"/>
    <col min="11524" max="11530" width="11.42578125" style="137"/>
    <col min="11531" max="11531" width="21.28515625" style="137" bestFit="1" customWidth="1"/>
    <col min="11532" max="11776" width="11.42578125" style="137"/>
    <col min="11777" max="11777" width="14.42578125" style="137" customWidth="1"/>
    <col min="11778" max="11778" width="20.7109375" style="137" bestFit="1" customWidth="1"/>
    <col min="11779" max="11779" width="21.28515625" style="137" bestFit="1" customWidth="1"/>
    <col min="11780" max="11786" width="11.42578125" style="137"/>
    <col min="11787" max="11787" width="21.28515625" style="137" bestFit="1" customWidth="1"/>
    <col min="11788" max="12032" width="11.42578125" style="137"/>
    <col min="12033" max="12033" width="14.42578125" style="137" customWidth="1"/>
    <col min="12034" max="12034" width="20.7109375" style="137" bestFit="1" customWidth="1"/>
    <col min="12035" max="12035" width="21.28515625" style="137" bestFit="1" customWidth="1"/>
    <col min="12036" max="12042" width="11.42578125" style="137"/>
    <col min="12043" max="12043" width="21.28515625" style="137" bestFit="1" customWidth="1"/>
    <col min="12044" max="12288" width="11.42578125" style="137"/>
    <col min="12289" max="12289" width="14.42578125" style="137" customWidth="1"/>
    <col min="12290" max="12290" width="20.7109375" style="137" bestFit="1" customWidth="1"/>
    <col min="12291" max="12291" width="21.28515625" style="137" bestFit="1" customWidth="1"/>
    <col min="12292" max="12298" width="11.42578125" style="137"/>
    <col min="12299" max="12299" width="21.28515625" style="137" bestFit="1" customWidth="1"/>
    <col min="12300" max="12544" width="11.42578125" style="137"/>
    <col min="12545" max="12545" width="14.42578125" style="137" customWidth="1"/>
    <col min="12546" max="12546" width="20.7109375" style="137" bestFit="1" customWidth="1"/>
    <col min="12547" max="12547" width="21.28515625" style="137" bestFit="1" customWidth="1"/>
    <col min="12548" max="12554" width="11.42578125" style="137"/>
    <col min="12555" max="12555" width="21.28515625" style="137" bestFit="1" customWidth="1"/>
    <col min="12556" max="12800" width="11.42578125" style="137"/>
    <col min="12801" max="12801" width="14.42578125" style="137" customWidth="1"/>
    <col min="12802" max="12802" width="20.7109375" style="137" bestFit="1" customWidth="1"/>
    <col min="12803" max="12803" width="21.28515625" style="137" bestFit="1" customWidth="1"/>
    <col min="12804" max="12810" width="11.42578125" style="137"/>
    <col min="12811" max="12811" width="21.28515625" style="137" bestFit="1" customWidth="1"/>
    <col min="12812" max="13056" width="11.42578125" style="137"/>
    <col min="13057" max="13057" width="14.42578125" style="137" customWidth="1"/>
    <col min="13058" max="13058" width="20.7109375" style="137" bestFit="1" customWidth="1"/>
    <col min="13059" max="13059" width="21.28515625" style="137" bestFit="1" customWidth="1"/>
    <col min="13060" max="13066" width="11.42578125" style="137"/>
    <col min="13067" max="13067" width="21.28515625" style="137" bestFit="1" customWidth="1"/>
    <col min="13068" max="13312" width="11.42578125" style="137"/>
    <col min="13313" max="13313" width="14.42578125" style="137" customWidth="1"/>
    <col min="13314" max="13314" width="20.7109375" style="137" bestFit="1" customWidth="1"/>
    <col min="13315" max="13315" width="21.28515625" style="137" bestFit="1" customWidth="1"/>
    <col min="13316" max="13322" width="11.42578125" style="137"/>
    <col min="13323" max="13323" width="21.28515625" style="137" bestFit="1" customWidth="1"/>
    <col min="13324" max="13568" width="11.42578125" style="137"/>
    <col min="13569" max="13569" width="14.42578125" style="137" customWidth="1"/>
    <col min="13570" max="13570" width="20.7109375" style="137" bestFit="1" customWidth="1"/>
    <col min="13571" max="13571" width="21.28515625" style="137" bestFit="1" customWidth="1"/>
    <col min="13572" max="13578" width="11.42578125" style="137"/>
    <col min="13579" max="13579" width="21.28515625" style="137" bestFit="1" customWidth="1"/>
    <col min="13580" max="13824" width="11.42578125" style="137"/>
    <col min="13825" max="13825" width="14.42578125" style="137" customWidth="1"/>
    <col min="13826" max="13826" width="20.7109375" style="137" bestFit="1" customWidth="1"/>
    <col min="13827" max="13827" width="21.28515625" style="137" bestFit="1" customWidth="1"/>
    <col min="13828" max="13834" width="11.42578125" style="137"/>
    <col min="13835" max="13835" width="21.28515625" style="137" bestFit="1" customWidth="1"/>
    <col min="13836" max="14080" width="11.42578125" style="137"/>
    <col min="14081" max="14081" width="14.42578125" style="137" customWidth="1"/>
    <col min="14082" max="14082" width="20.7109375" style="137" bestFit="1" customWidth="1"/>
    <col min="14083" max="14083" width="21.28515625" style="137" bestFit="1" customWidth="1"/>
    <col min="14084" max="14090" width="11.42578125" style="137"/>
    <col min="14091" max="14091" width="21.28515625" style="137" bestFit="1" customWidth="1"/>
    <col min="14092" max="14336" width="11.42578125" style="137"/>
    <col min="14337" max="14337" width="14.42578125" style="137" customWidth="1"/>
    <col min="14338" max="14338" width="20.7109375" style="137" bestFit="1" customWidth="1"/>
    <col min="14339" max="14339" width="21.28515625" style="137" bestFit="1" customWidth="1"/>
    <col min="14340" max="14346" width="11.42578125" style="137"/>
    <col min="14347" max="14347" width="21.28515625" style="137" bestFit="1" customWidth="1"/>
    <col min="14348" max="14592" width="11.42578125" style="137"/>
    <col min="14593" max="14593" width="14.42578125" style="137" customWidth="1"/>
    <col min="14594" max="14594" width="20.7109375" style="137" bestFit="1" customWidth="1"/>
    <col min="14595" max="14595" width="21.28515625" style="137" bestFit="1" customWidth="1"/>
    <col min="14596" max="14602" width="11.42578125" style="137"/>
    <col min="14603" max="14603" width="21.28515625" style="137" bestFit="1" customWidth="1"/>
    <col min="14604" max="14848" width="11.42578125" style="137"/>
    <col min="14849" max="14849" width="14.42578125" style="137" customWidth="1"/>
    <col min="14850" max="14850" width="20.7109375" style="137" bestFit="1" customWidth="1"/>
    <col min="14851" max="14851" width="21.28515625" style="137" bestFit="1" customWidth="1"/>
    <col min="14852" max="14858" width="11.42578125" style="137"/>
    <col min="14859" max="14859" width="21.28515625" style="137" bestFit="1" customWidth="1"/>
    <col min="14860" max="15104" width="11.42578125" style="137"/>
    <col min="15105" max="15105" width="14.42578125" style="137" customWidth="1"/>
    <col min="15106" max="15106" width="20.7109375" style="137" bestFit="1" customWidth="1"/>
    <col min="15107" max="15107" width="21.28515625" style="137" bestFit="1" customWidth="1"/>
    <col min="15108" max="15114" width="11.42578125" style="137"/>
    <col min="15115" max="15115" width="21.28515625" style="137" bestFit="1" customWidth="1"/>
    <col min="15116" max="15360" width="11.42578125" style="137"/>
    <col min="15361" max="15361" width="14.42578125" style="137" customWidth="1"/>
    <col min="15362" max="15362" width="20.7109375" style="137" bestFit="1" customWidth="1"/>
    <col min="15363" max="15363" width="21.28515625" style="137" bestFit="1" customWidth="1"/>
    <col min="15364" max="15370" width="11.42578125" style="137"/>
    <col min="15371" max="15371" width="21.28515625" style="137" bestFit="1" customWidth="1"/>
    <col min="15372" max="15616" width="11.42578125" style="137"/>
    <col min="15617" max="15617" width="14.42578125" style="137" customWidth="1"/>
    <col min="15618" max="15618" width="20.7109375" style="137" bestFit="1" customWidth="1"/>
    <col min="15619" max="15619" width="21.28515625" style="137" bestFit="1" customWidth="1"/>
    <col min="15620" max="15626" width="11.42578125" style="137"/>
    <col min="15627" max="15627" width="21.28515625" style="137" bestFit="1" customWidth="1"/>
    <col min="15628" max="15872" width="11.42578125" style="137"/>
    <col min="15873" max="15873" width="14.42578125" style="137" customWidth="1"/>
    <col min="15874" max="15874" width="20.7109375" style="137" bestFit="1" customWidth="1"/>
    <col min="15875" max="15875" width="21.28515625" style="137" bestFit="1" customWidth="1"/>
    <col min="15876" max="15882" width="11.42578125" style="137"/>
    <col min="15883" max="15883" width="21.28515625" style="137" bestFit="1" customWidth="1"/>
    <col min="15884" max="16128" width="11.42578125" style="137"/>
    <col min="16129" max="16129" width="14.42578125" style="137" customWidth="1"/>
    <col min="16130" max="16130" width="20.7109375" style="137" bestFit="1" customWidth="1"/>
    <col min="16131" max="16131" width="21.28515625" style="137" bestFit="1" customWidth="1"/>
    <col min="16132" max="16138" width="11.42578125" style="137"/>
    <col min="16139" max="16139" width="21.28515625" style="137" bestFit="1" customWidth="1"/>
    <col min="16140" max="16384" width="11.42578125" style="137"/>
  </cols>
  <sheetData>
    <row r="1" spans="1:2">
      <c r="A1" s="135" t="s">
        <v>511</v>
      </c>
      <c r="B1" s="136" t="s">
        <v>557</v>
      </c>
    </row>
    <row r="2" spans="1:2">
      <c r="A2" s="135" t="s">
        <v>513</v>
      </c>
    </row>
    <row r="3" spans="1:2">
      <c r="A3" s="135" t="s">
        <v>514</v>
      </c>
      <c r="B3" s="138">
        <v>41423</v>
      </c>
    </row>
    <row r="4" spans="1:2">
      <c r="A4" s="135"/>
      <c r="B4" s="138"/>
    </row>
    <row r="5" spans="1:2">
      <c r="A5" s="137" t="s">
        <v>572</v>
      </c>
      <c r="B5" s="138"/>
    </row>
    <row r="6" spans="1:2">
      <c r="A6" s="137" t="s">
        <v>573</v>
      </c>
      <c r="B6" s="138"/>
    </row>
    <row r="7" spans="1:2">
      <c r="B7" s="138"/>
    </row>
    <row r="8" spans="1:2">
      <c r="A8" s="136" t="s">
        <v>558</v>
      </c>
    </row>
    <row r="9" spans="1:2">
      <c r="A9" s="137" t="s">
        <v>559</v>
      </c>
    </row>
    <row r="10" spans="1:2">
      <c r="A10" s="137" t="s">
        <v>560</v>
      </c>
    </row>
    <row r="11" spans="1:2">
      <c r="A11" s="137" t="s">
        <v>591</v>
      </c>
    </row>
    <row r="12" spans="1:2">
      <c r="A12" s="137" t="s">
        <v>592</v>
      </c>
    </row>
    <row r="13" spans="1:2">
      <c r="A13" s="137" t="s">
        <v>561</v>
      </c>
    </row>
    <row r="14" spans="1:2">
      <c r="A14" s="137" t="s">
        <v>562</v>
      </c>
    </row>
    <row r="15" spans="1:2">
      <c r="A15" s="137" t="s">
        <v>563</v>
      </c>
    </row>
    <row r="16" spans="1:2">
      <c r="A16" s="137" t="s">
        <v>567</v>
      </c>
    </row>
    <row r="17" spans="1:1">
      <c r="A17" s="137" t="s">
        <v>568</v>
      </c>
    </row>
    <row r="18" spans="1:1">
      <c r="A18" s="137" t="s">
        <v>569</v>
      </c>
    </row>
    <row r="19" spans="1:1">
      <c r="A19" s="137" t="s">
        <v>564</v>
      </c>
    </row>
    <row r="20" spans="1:1">
      <c r="A20" s="137" t="s">
        <v>565</v>
      </c>
    </row>
    <row r="21" spans="1:1">
      <c r="A21" s="137" t="s">
        <v>566</v>
      </c>
    </row>
    <row r="22" spans="1:1">
      <c r="A22" s="137" t="s">
        <v>593</v>
      </c>
    </row>
    <row r="23" spans="1:1">
      <c r="A23" s="137" t="s">
        <v>594</v>
      </c>
    </row>
    <row r="24" spans="1:1">
      <c r="A24" s="137" t="s">
        <v>595</v>
      </c>
    </row>
    <row r="25" spans="1:1">
      <c r="A25" s="137" t="s">
        <v>570</v>
      </c>
    </row>
    <row r="26" spans="1:1">
      <c r="A26" s="137" t="s">
        <v>596</v>
      </c>
    </row>
    <row r="27" spans="1:1">
      <c r="A27" s="137" t="s">
        <v>571</v>
      </c>
    </row>
    <row r="28" spans="1:1">
      <c r="A28" s="137" t="s">
        <v>599</v>
      </c>
    </row>
  </sheetData>
  <pageMargins left="0.7" right="0.7" top="0.75" bottom="0.75" header="0.3" footer="0.3"/>
  <pageSetup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39997558519241921"/>
  </sheetPr>
  <dimension ref="A1:AD131"/>
  <sheetViews>
    <sheetView zoomScale="80" zoomScaleNormal="80" workbookViewId="0">
      <pane xSplit="1" ySplit="2" topLeftCell="H111" activePane="bottomRight" state="frozen"/>
      <selection activeCell="AA126" sqref="AA126"/>
      <selection pane="topRight" activeCell="AA126" sqref="AA126"/>
      <selection pane="bottomLeft" activeCell="AA126" sqref="AA126"/>
      <selection pane="bottomRight" activeCell="Q123" sqref="Q123"/>
    </sheetView>
  </sheetViews>
  <sheetFormatPr baseColWidth="10" defaultColWidth="12.7109375" defaultRowHeight="15"/>
  <cols>
    <col min="1" max="1" width="17.42578125" bestFit="1" customWidth="1"/>
    <col min="2" max="3" width="14.5703125" bestFit="1" customWidth="1"/>
    <col min="4" max="6" width="13.5703125" bestFit="1" customWidth="1"/>
    <col min="7" max="7" width="14.5703125" bestFit="1" customWidth="1"/>
    <col min="8" max="8" width="13.5703125" bestFit="1" customWidth="1"/>
    <col min="9" max="10" width="14.5703125" bestFit="1" customWidth="1"/>
    <col min="11" max="13" width="13.5703125" bestFit="1" customWidth="1"/>
    <col min="14" max="14" width="14.5703125" bestFit="1" customWidth="1"/>
    <col min="15" max="15" width="13.5703125" bestFit="1" customWidth="1"/>
    <col min="16" max="17" width="14.5703125" bestFit="1" customWidth="1"/>
    <col min="18" max="20" width="13.5703125" bestFit="1" customWidth="1"/>
    <col min="21" max="21" width="14.5703125" bestFit="1" customWidth="1"/>
    <col min="22" max="22" width="13.5703125" bestFit="1" customWidth="1"/>
    <col min="23" max="24" width="14.5703125" bestFit="1" customWidth="1"/>
    <col min="25" max="26" width="13.5703125" bestFit="1" customWidth="1"/>
    <col min="27" max="28" width="13.5703125" customWidth="1"/>
    <col min="29" max="30" width="13.5703125" bestFit="1" customWidth="1"/>
  </cols>
  <sheetData>
    <row r="1" spans="1:30">
      <c r="B1" t="s">
        <v>375</v>
      </c>
      <c r="C1" t="s">
        <v>510</v>
      </c>
      <c r="D1" s="128" t="s">
        <v>471</v>
      </c>
      <c r="E1" s="128" t="s">
        <v>470</v>
      </c>
      <c r="F1" s="128" t="s">
        <v>473</v>
      </c>
      <c r="G1" t="s">
        <v>379</v>
      </c>
      <c r="H1" t="s">
        <v>556</v>
      </c>
      <c r="I1" t="s">
        <v>124</v>
      </c>
      <c r="J1" t="s">
        <v>208</v>
      </c>
      <c r="K1" t="s">
        <v>381</v>
      </c>
      <c r="L1" t="s">
        <v>382</v>
      </c>
      <c r="M1" t="s">
        <v>371</v>
      </c>
      <c r="N1" t="s">
        <v>385</v>
      </c>
      <c r="O1" t="s">
        <v>374</v>
      </c>
      <c r="P1" t="s">
        <v>387</v>
      </c>
      <c r="Q1" t="s">
        <v>372</v>
      </c>
      <c r="R1" t="s">
        <v>479</v>
      </c>
      <c r="S1" t="s">
        <v>388</v>
      </c>
      <c r="T1" t="s">
        <v>586</v>
      </c>
      <c r="U1" t="s">
        <v>380</v>
      </c>
      <c r="V1" t="s">
        <v>131</v>
      </c>
      <c r="W1" t="s">
        <v>373</v>
      </c>
      <c r="X1" t="s">
        <v>526</v>
      </c>
      <c r="Y1" t="s">
        <v>527</v>
      </c>
      <c r="Z1" t="s">
        <v>663</v>
      </c>
      <c r="AA1" t="s">
        <v>679</v>
      </c>
      <c r="AB1" t="s">
        <v>680</v>
      </c>
      <c r="AC1" t="s">
        <v>664</v>
      </c>
      <c r="AD1" t="s">
        <v>676</v>
      </c>
    </row>
    <row r="2" spans="1:30">
      <c r="A2" t="s">
        <v>377</v>
      </c>
      <c r="B2" t="s">
        <v>389</v>
      </c>
      <c r="C2" t="s">
        <v>389</v>
      </c>
      <c r="D2" s="128" t="s">
        <v>389</v>
      </c>
      <c r="E2" s="128" t="s">
        <v>389</v>
      </c>
      <c r="F2" s="128" t="s">
        <v>389</v>
      </c>
      <c r="G2" t="s">
        <v>389</v>
      </c>
      <c r="H2" t="s">
        <v>389</v>
      </c>
      <c r="I2" t="s">
        <v>389</v>
      </c>
      <c r="J2" t="s">
        <v>389</v>
      </c>
      <c r="K2" t="s">
        <v>378</v>
      </c>
      <c r="L2" t="s">
        <v>378</v>
      </c>
      <c r="M2" t="s">
        <v>376</v>
      </c>
      <c r="N2" t="s">
        <v>376</v>
      </c>
      <c r="O2" t="s">
        <v>386</v>
      </c>
      <c r="P2" t="s">
        <v>386</v>
      </c>
      <c r="Q2" t="s">
        <v>389</v>
      </c>
      <c r="R2" t="s">
        <v>378</v>
      </c>
      <c r="S2" t="s">
        <v>378</v>
      </c>
      <c r="T2" t="s">
        <v>378</v>
      </c>
      <c r="U2" t="s">
        <v>389</v>
      </c>
      <c r="V2" t="s">
        <v>389</v>
      </c>
      <c r="W2" t="s">
        <v>376</v>
      </c>
      <c r="X2" t="s">
        <v>389</v>
      </c>
      <c r="Y2" t="s">
        <v>389</v>
      </c>
      <c r="Z2" t="s">
        <v>389</v>
      </c>
      <c r="AA2" t="s">
        <v>389</v>
      </c>
      <c r="AB2" t="s">
        <v>389</v>
      </c>
      <c r="AC2" t="s">
        <v>389</v>
      </c>
      <c r="AD2" t="s">
        <v>389</v>
      </c>
    </row>
    <row r="3" spans="1:30">
      <c r="A3" t="s">
        <v>400</v>
      </c>
      <c r="B3" s="126">
        <f>DatosSinVinculos!C7</f>
        <v>6586781.2783833202</v>
      </c>
      <c r="C3" s="126">
        <f>DatosSinVinculos!F7</f>
        <v>4792720.9772160798</v>
      </c>
      <c r="D3" s="126">
        <f>DatosSinVinculos!L7</f>
        <v>1170615.3014317199</v>
      </c>
      <c r="E3" s="126">
        <f>DatosSinVinculos!J7</f>
        <v>1368417.4264838099</v>
      </c>
      <c r="F3" s="126">
        <f>DatosSinVinculos!H7</f>
        <v>1662532.17243417</v>
      </c>
      <c r="G3" s="126">
        <f>DatosSinVinculos!R7</f>
        <v>3283848.0744981999</v>
      </c>
      <c r="H3" s="126">
        <f>DatosSinVinculos!X7</f>
        <v>608266.65748205199</v>
      </c>
      <c r="I3" s="126">
        <f>DatosSinVinculos!AC7</f>
        <v>12.7401839717171</v>
      </c>
      <c r="J3" s="126"/>
      <c r="K3" s="126">
        <f>(1+DatosSinVinculos!AL7/100)^(1/4)</f>
        <v>1</v>
      </c>
      <c r="L3" s="131"/>
      <c r="M3" s="126">
        <f>DatosSinVinculos!AM7</f>
        <v>99.905171929999995</v>
      </c>
      <c r="N3" s="126">
        <f>DatosSinVinculos!AN7</f>
        <v>186.85129032258101</v>
      </c>
      <c r="O3" s="126">
        <f>DatosSinVinculos!Y7/DatosSinVinculos!D7</f>
        <v>0.12378118548313212</v>
      </c>
      <c r="P3" s="126">
        <f>DatosSinVinculos!AA7*DatosSinVinculos!AN7/DatosSinVinculos!D7</f>
        <v>-0.13686130868540197</v>
      </c>
      <c r="Q3" s="126">
        <f>DatosSinVinculos!P7</f>
        <v>1332446.61945252</v>
      </c>
      <c r="R3" s="130"/>
      <c r="S3" s="126">
        <f>(1+DatosSinVinculos!AS7/100)^(1/4)</f>
        <v>1.0191705614626092</v>
      </c>
      <c r="T3" s="126"/>
      <c r="U3" s="126">
        <f>DatosSinVinculos!AR7</f>
        <v>66.340154007211865</v>
      </c>
      <c r="V3" s="131">
        <f>DatosSinVinculos!AQ7</f>
        <v>97.759066943333295</v>
      </c>
      <c r="W3" s="126">
        <f>DatosSinVinculos!AO7/DatosSinVinculos!AQ7*100*100</f>
        <v>65.978534796560467</v>
      </c>
      <c r="X3" s="126">
        <f>DatosSinVinculos!BO7</f>
        <v>56.920368361003099</v>
      </c>
      <c r="Y3" s="126">
        <f>DatosSinVinculos!CE7</f>
        <v>54.923611148922298</v>
      </c>
      <c r="Z3" s="126">
        <f>DatosSinVinculos!CQ7*DatosSinVinculos!CM7/DatosSinVinculos!CZ7</f>
        <v>39.112827190543001</v>
      </c>
      <c r="AA3" s="126">
        <f>DatosSinVinculos!CQ7</f>
        <v>45.2118489946971</v>
      </c>
      <c r="AB3" s="126">
        <f>DatosSinVinculos!CM7/DatosSinVinculos!CZ7</f>
        <v>0.86510125244226455</v>
      </c>
      <c r="AC3" s="126">
        <f>DatosSinVinculos!DB7/100</f>
        <v>0.134925227837705</v>
      </c>
      <c r="AD3" s="126">
        <f>DatosSinVinculos!DD7/100</f>
        <v>1.15296232668893E-2</v>
      </c>
    </row>
    <row r="4" spans="1:30">
      <c r="A4" t="s">
        <v>401</v>
      </c>
      <c r="B4" s="126">
        <f>DatosSinVinculos!C8</f>
        <v>6867057.1978960196</v>
      </c>
      <c r="C4" s="126">
        <f>DatosSinVinculos!F8</f>
        <v>5037438.2495383304</v>
      </c>
      <c r="D4" s="126">
        <f>DatosSinVinculos!L8</f>
        <v>1202307.8287184001</v>
      </c>
      <c r="E4" s="126">
        <f>DatosSinVinculos!J8</f>
        <v>1405350.8954899199</v>
      </c>
      <c r="F4" s="126">
        <f>DatosSinVinculos!H8</f>
        <v>1667568.6391621099</v>
      </c>
      <c r="G4" s="126">
        <f>DatosSinVinculos!R8</f>
        <v>3419879.0823846199</v>
      </c>
      <c r="H4" s="126">
        <f>DatosSinVinculos!X8</f>
        <v>637639.56203855702</v>
      </c>
      <c r="I4" s="126">
        <f>DatosSinVinculos!AC8</f>
        <v>13.201984819603</v>
      </c>
      <c r="J4" s="126"/>
      <c r="K4" s="126">
        <f>(1+DatosSinVinculos!AL8/100)^(1/4)</f>
        <v>1</v>
      </c>
      <c r="L4" s="126">
        <f t="shared" ref="L4:L35" si="0">K4/(I4/I3)</f>
        <v>0.96502034700114225</v>
      </c>
      <c r="M4" s="126">
        <f>DatosSinVinculos!AM8</f>
        <v>98.161851126666704</v>
      </c>
      <c r="N4" s="126">
        <f>DatosSinVinculos!AN8</f>
        <v>188.668225806452</v>
      </c>
      <c r="O4" s="126">
        <f>DatosSinVinculos!Y8/DatosSinVinculos!D8</f>
        <v>0.2160415433510936</v>
      </c>
      <c r="P4" s="126">
        <f>DatosSinVinculos!AA8*DatosSinVinculos!AN8/DatosSinVinculos!D8</f>
        <v>-0.25068317417310837</v>
      </c>
      <c r="Q4" s="126">
        <f>DatosSinVinculos!P8</f>
        <v>1306994.46897139</v>
      </c>
      <c r="R4" s="130"/>
      <c r="S4" s="126">
        <f>(1+DatosSinVinculos!AS8/100)^(1/4)</f>
        <v>1.017028047520717</v>
      </c>
      <c r="T4" s="126"/>
      <c r="U4" s="126">
        <f>DatosSinVinculos!AR8</f>
        <v>67.035898911798199</v>
      </c>
      <c r="V4" s="131">
        <f>DatosSinVinculos!AQ8</f>
        <v>98.701306736666695</v>
      </c>
      <c r="W4" s="126">
        <f>DatosSinVinculos!AO8/DatosSinVinculos!AQ8*100*100</f>
        <v>65.28113503627695</v>
      </c>
      <c r="X4" s="126">
        <f>DatosSinVinculos!BO8</f>
        <v>57.678431569420503</v>
      </c>
      <c r="Y4" s="126">
        <f>DatosSinVinculos!CE8</f>
        <v>55.515559189961003</v>
      </c>
      <c r="Z4" s="126">
        <f>DatosSinVinculos!CQ8*DatosSinVinculos!CM8/DatosSinVinculos!CZ8</f>
        <v>40.037397927630629</v>
      </c>
      <c r="AA4" s="126">
        <f>DatosSinVinculos!CQ8</f>
        <v>45.320139387528201</v>
      </c>
      <c r="AB4" s="126">
        <f>DatosSinVinculos!CM8/DatosSinVinculos!CZ8</f>
        <v>0.88343501297016436</v>
      </c>
      <c r="AC4" s="126">
        <f>DatosSinVinculos!DB8/100</f>
        <v>0.11739883562601899</v>
      </c>
      <c r="AD4" s="126">
        <f>DatosSinVinculos!DD8/100</f>
        <v>1.2271430014351402E-2</v>
      </c>
    </row>
    <row r="5" spans="1:30">
      <c r="A5" t="s">
        <v>402</v>
      </c>
      <c r="B5" s="126">
        <f>DatosSinVinculos!C9</f>
        <v>7007356.7252105903</v>
      </c>
      <c r="C5" s="126">
        <f>DatosSinVinculos!F9</f>
        <v>5113008.0481740599</v>
      </c>
      <c r="D5" s="126">
        <f>DatosSinVinculos!L9</f>
        <v>1170547.4438394499</v>
      </c>
      <c r="E5" s="126">
        <f>DatosSinVinculos!J9</f>
        <v>1368294.4007860201</v>
      </c>
      <c r="F5" s="126">
        <f>DatosSinVinculos!H9</f>
        <v>1703619.4433957499</v>
      </c>
      <c r="G5" s="126">
        <f>DatosSinVinculos!R9</f>
        <v>3512038.8432025001</v>
      </c>
      <c r="H5" s="126">
        <f>DatosSinVinculos!X9</f>
        <v>702667.69110165397</v>
      </c>
      <c r="I5" s="126">
        <f>DatosSinVinculos!AC9</f>
        <v>13.703060389886</v>
      </c>
      <c r="J5" s="126"/>
      <c r="K5" s="126">
        <f>(1+DatosSinVinculos!AL9/100)^(1/4)</f>
        <v>1</v>
      </c>
      <c r="L5" s="126">
        <f t="shared" si="0"/>
        <v>0.96343330934651383</v>
      </c>
      <c r="M5" s="126">
        <f>DatosSinVinculos!AM9</f>
        <v>101.01772131</v>
      </c>
      <c r="N5" s="126">
        <f>DatosSinVinculos!AN9</f>
        <v>194.122903225806</v>
      </c>
      <c r="O5" s="126">
        <f>DatosSinVinculos!Y9/DatosSinVinculos!D9</f>
        <v>0.49977182800332809</v>
      </c>
      <c r="P5" s="126">
        <f>DatosSinVinculos!AA9*DatosSinVinculos!AN9/DatosSinVinculos!D9</f>
        <v>-0.35657648472984999</v>
      </c>
      <c r="Q5" s="126">
        <f>DatosSinVinculos!P9</f>
        <v>1308903.82177827</v>
      </c>
      <c r="R5" s="130"/>
      <c r="S5" s="126">
        <f>(1+DatosSinVinculos!AS9/100)^(1/4)</f>
        <v>1.0153397244837241</v>
      </c>
      <c r="T5" s="126"/>
      <c r="U5" s="126">
        <f>DatosSinVinculos!AR9</f>
        <v>67.607950791071943</v>
      </c>
      <c r="V5" s="131">
        <f>DatosSinVinculos!AQ9</f>
        <v>101.540454533333</v>
      </c>
      <c r="W5" s="126">
        <f>DatosSinVinculos!AO9/DatosSinVinculos!AQ9*100*100</f>
        <v>59.418025663384732</v>
      </c>
      <c r="X5" s="126">
        <f>DatosSinVinculos!BO9</f>
        <v>57.854120604438698</v>
      </c>
      <c r="Y5" s="126">
        <f>DatosSinVinculos!CE9</f>
        <v>55.504954553932201</v>
      </c>
      <c r="Z5" s="126">
        <f>DatosSinVinculos!CQ9*DatosSinVinculos!CM9/DatosSinVinculos!CZ9</f>
        <v>40.00139214196912</v>
      </c>
      <c r="AA5" s="126">
        <f>DatosSinVinculos!CQ9</f>
        <v>45.152833806341398</v>
      </c>
      <c r="AB5" s="126">
        <f>DatosSinVinculos!CM9/DatosSinVinculos!CZ9</f>
        <v>0.88591099981749544</v>
      </c>
      <c r="AC5" s="126">
        <f>DatosSinVinculos!DB9/100</f>
        <v>0.112578584289119</v>
      </c>
      <c r="AD5" s="126">
        <f>DatosSinVinculos!DD9/100</f>
        <v>1.1776981815562798E-2</v>
      </c>
    </row>
    <row r="6" spans="1:30">
      <c r="A6" t="s">
        <v>403</v>
      </c>
      <c r="B6" s="126">
        <f>DatosSinVinculos!C10</f>
        <v>7149515.22482266</v>
      </c>
      <c r="C6" s="126">
        <f>DatosSinVinculos!F10</f>
        <v>5264111.8310338603</v>
      </c>
      <c r="D6" s="126">
        <f>DatosSinVinculos!L10</f>
        <v>1147108.22385682</v>
      </c>
      <c r="E6" s="126">
        <f>DatosSinVinculos!J10</f>
        <v>1341158.15298416</v>
      </c>
      <c r="F6" s="126">
        <f>DatosSinVinculos!H10</f>
        <v>1664716.2083461799</v>
      </c>
      <c r="G6" s="126">
        <f>DatosSinVinculos!R10</f>
        <v>3598854.5493490798</v>
      </c>
      <c r="H6" s="126">
        <f>DatosSinVinculos!X10</f>
        <v>783285.000409742</v>
      </c>
      <c r="I6" s="126">
        <f>DatosSinVinculos!AC10</f>
        <v>14.1196391285464</v>
      </c>
      <c r="J6" s="126"/>
      <c r="K6" s="126">
        <f>(1+DatosSinVinculos!AL10/100)^(1/4)</f>
        <v>1</v>
      </c>
      <c r="L6" s="126">
        <f t="shared" si="0"/>
        <v>0.97049650243410379</v>
      </c>
      <c r="M6" s="126">
        <f>DatosSinVinculos!AM10</f>
        <v>101.018123033333</v>
      </c>
      <c r="N6" s="126">
        <f>DatosSinVinculos!AN10</f>
        <v>201.687777777778</v>
      </c>
      <c r="O6" s="126">
        <f>DatosSinVinculos!Y10/DatosSinVinculos!D10</f>
        <v>8.0794003921372648E-2</v>
      </c>
      <c r="P6" s="126">
        <f>DatosSinVinculos!AA10*DatosSinVinculos!AN10/DatosSinVinculos!D10</f>
        <v>-0.26539460541424914</v>
      </c>
      <c r="Q6" s="126">
        <f>DatosSinVinculos!P10</f>
        <v>1294612.6920709701</v>
      </c>
      <c r="R6" s="130"/>
      <c r="S6" s="126">
        <f>(1+DatosSinVinculos!AS10/100)^(1/4)</f>
        <v>1.0150143053562695</v>
      </c>
      <c r="T6" s="126"/>
      <c r="U6" s="126">
        <f>DatosSinVinculos!AR10</f>
        <v>68.426720567787314</v>
      </c>
      <c r="V6" s="131">
        <f>DatosSinVinculos!AQ10</f>
        <v>101.9991718</v>
      </c>
      <c r="W6" s="126">
        <f>DatosSinVinculos!AO10/DatosSinVinculos!AQ10*100*100</f>
        <v>58.49720700052459</v>
      </c>
      <c r="X6" s="126">
        <f>DatosSinVinculos!BO10</f>
        <v>58.472157450269798</v>
      </c>
      <c r="Y6" s="126">
        <f>DatosSinVinculos!CE10</f>
        <v>56.541546271653601</v>
      </c>
      <c r="Z6" s="126">
        <f>DatosSinVinculos!CQ10*DatosSinVinculos!CM10/DatosSinVinculos!CZ10</f>
        <v>40.409057192862562</v>
      </c>
      <c r="AA6" s="126">
        <f>DatosSinVinculos!CQ10</f>
        <v>45.625071990194499</v>
      </c>
      <c r="AB6" s="126">
        <f>DatosSinVinculos!CM10/DatosSinVinculos!CZ10</f>
        <v>0.88567656839088527</v>
      </c>
      <c r="AC6" s="126">
        <f>DatosSinVinculos!DB10/100</f>
        <v>0.114810670505861</v>
      </c>
      <c r="AD6" s="126">
        <f>DatosSinVinculos!DD10/100</f>
        <v>1.1057671013133501E-2</v>
      </c>
    </row>
    <row r="7" spans="1:30">
      <c r="A7" t="s">
        <v>404</v>
      </c>
      <c r="B7" s="126">
        <f>DatosSinVinculos!C11</f>
        <v>7210289.2385221403</v>
      </c>
      <c r="C7" s="126">
        <f>DatosSinVinculos!F11</f>
        <v>5258207.5695394799</v>
      </c>
      <c r="D7" s="126">
        <f>DatosSinVinculos!L11</f>
        <v>1164685.0421607799</v>
      </c>
      <c r="E7" s="126">
        <f>DatosSinVinculos!J11</f>
        <v>1361541.82814168</v>
      </c>
      <c r="F7" s="126">
        <f>DatosSinVinculos!H11</f>
        <v>1680997.0566139999</v>
      </c>
      <c r="G7" s="126">
        <f>DatosSinVinculos!R11</f>
        <v>3638719.9680533898</v>
      </c>
      <c r="H7" s="126">
        <f>DatosSinVinculos!X11</f>
        <v>835672.61766228604</v>
      </c>
      <c r="I7" s="126">
        <f>DatosSinVinculos!AC11</f>
        <v>14.937740534933599</v>
      </c>
      <c r="J7" s="126"/>
      <c r="K7" s="126">
        <f>(1+DatosSinVinculos!AL11/100)^(1/4)</f>
        <v>1</v>
      </c>
      <c r="L7" s="126">
        <f t="shared" si="0"/>
        <v>0.94523258691808332</v>
      </c>
      <c r="M7" s="126">
        <f>DatosSinVinculos!AM11</f>
        <v>101.77643853333301</v>
      </c>
      <c r="N7" s="126">
        <f>DatosSinVinculos!AN11</f>
        <v>206.151587301587</v>
      </c>
      <c r="O7" s="126">
        <f>DatosSinVinculos!Y11/DatosSinVinculos!D11</f>
        <v>0.47782311818874768</v>
      </c>
      <c r="P7" s="126">
        <f>DatosSinVinculos!AA11*DatosSinVinculos!AN11/DatosSinVinculos!D11</f>
        <v>-3.5186011653987434E-3</v>
      </c>
      <c r="Q7" s="126">
        <f>DatosSinVinculos!P11</f>
        <v>1268757.3887627199</v>
      </c>
      <c r="R7" s="130"/>
      <c r="S7" s="126">
        <f>(1+DatosSinVinculos!AS11/100)^(1/4)</f>
        <v>1.0155845058703428</v>
      </c>
      <c r="T7" s="126"/>
      <c r="U7" s="126">
        <f>DatosSinVinculos!AR11</f>
        <v>68.698927175568699</v>
      </c>
      <c r="V7" s="131">
        <f>DatosSinVinculos!AQ11</f>
        <v>105.858604566667</v>
      </c>
      <c r="W7" s="126">
        <f>DatosSinVinculos!AO11/DatosSinVinculos!AQ11*100*100</f>
        <v>59.82823370153875</v>
      </c>
      <c r="X7" s="126">
        <f>DatosSinVinculos!BO11</f>
        <v>57.653946927065</v>
      </c>
      <c r="Y7" s="126">
        <f>DatosSinVinculos!CE11</f>
        <v>55.5995809355951</v>
      </c>
      <c r="Z7" s="126">
        <f>DatosSinVinculos!CQ11*DatosSinVinculos!CM11/DatosSinVinculos!CZ11</f>
        <v>40.415528218052025</v>
      </c>
      <c r="AA7" s="126">
        <f>DatosSinVinculos!CQ11</f>
        <v>45.406134343985499</v>
      </c>
      <c r="AB7" s="126">
        <f>DatosSinVinculos!CM11/DatosSinVinculos!CZ11</f>
        <v>0.89008960577604124</v>
      </c>
      <c r="AC7" s="126">
        <f>DatosSinVinculos!DB11/100</f>
        <v>0.11026862189761</v>
      </c>
      <c r="AD7" s="126">
        <f>DatosSinVinculos!DD11/100</f>
        <v>1.1226604233142302E-2</v>
      </c>
    </row>
    <row r="8" spans="1:30">
      <c r="A8" t="s">
        <v>405</v>
      </c>
      <c r="B8" s="126">
        <f>DatosSinVinculos!C12</f>
        <v>7269897.5991217503</v>
      </c>
      <c r="C8" s="126">
        <f>DatosSinVinculos!F12</f>
        <v>5322704.0409983797</v>
      </c>
      <c r="D8" s="126">
        <f>DatosSinVinculos!L12</f>
        <v>1153915.09740907</v>
      </c>
      <c r="E8" s="126">
        <f>DatosSinVinculos!J12</f>
        <v>1348803.21573967</v>
      </c>
      <c r="F8" s="126">
        <f>DatosSinVinculos!H12</f>
        <v>1708406.16671312</v>
      </c>
      <c r="G8" s="126">
        <f>DatosSinVinculos!R12</f>
        <v>3678417.8635626398</v>
      </c>
      <c r="H8" s="126">
        <f>DatosSinVinculos!X12</f>
        <v>836751.48226306704</v>
      </c>
      <c r="I8" s="126">
        <f>DatosSinVinculos!AC12</f>
        <v>15.739781257218601</v>
      </c>
      <c r="J8" s="126"/>
      <c r="K8" s="126">
        <f>(1+DatosSinVinculos!AL12/100)^(1/4)</f>
        <v>1</v>
      </c>
      <c r="L8" s="126">
        <f t="shared" si="0"/>
        <v>0.94904371864017045</v>
      </c>
      <c r="M8" s="126">
        <f>DatosSinVinculos!AM12</f>
        <v>103.669256733333</v>
      </c>
      <c r="N8" s="126">
        <f>DatosSinVinculos!AN12</f>
        <v>214.09661016949099</v>
      </c>
      <c r="O8" s="126">
        <f>DatosSinVinculos!Y12/DatosSinVinculos!D12</f>
        <v>-6.1021608597222901E-2</v>
      </c>
      <c r="P8" s="126">
        <f>DatosSinVinculos!AA12*DatosSinVinculos!AN12/DatosSinVinculos!D12</f>
        <v>-0.17536797713299671</v>
      </c>
      <c r="Q8" s="126">
        <f>DatosSinVinculos!P12</f>
        <v>1272738.7069712</v>
      </c>
      <c r="R8" s="130"/>
      <c r="S8" s="126">
        <f>(1+DatosSinVinculos!AS12/100)^(1/4)</f>
        <v>1.0174293840143465</v>
      </c>
      <c r="T8" s="126"/>
      <c r="U8" s="126">
        <f>DatosSinVinculos!AR12</f>
        <v>69.827931777824531</v>
      </c>
      <c r="V8" s="131">
        <f>DatosSinVinculos!AQ12</f>
        <v>109.379853333333</v>
      </c>
      <c r="W8" s="126">
        <f>DatosSinVinculos!AO12/DatosSinVinculos!AQ12*100*100</f>
        <v>63.082915086495703</v>
      </c>
      <c r="X8" s="126">
        <f>DatosSinVinculos!BO12</f>
        <v>57.048032125469</v>
      </c>
      <c r="Y8" s="126">
        <f>DatosSinVinculos!CE12</f>
        <v>54.824615478300501</v>
      </c>
      <c r="Z8" s="126">
        <f>DatosSinVinculos!CQ12*DatosSinVinculos!CM12/DatosSinVinculos!CZ12</f>
        <v>39.649726455800966</v>
      </c>
      <c r="AA8" s="126">
        <f>DatosSinVinculos!CQ12</f>
        <v>44.588669956830401</v>
      </c>
      <c r="AB8" s="126">
        <f>DatosSinVinculos!CM12/DatosSinVinculos!CZ12</f>
        <v>0.88923321763552954</v>
      </c>
      <c r="AC8" s="126">
        <f>DatosSinVinculos!DB12/100</f>
        <v>0.11128919916167901</v>
      </c>
      <c r="AD8" s="126">
        <f>DatosSinVinculos!DD12/100</f>
        <v>9.9456501818901907E-3</v>
      </c>
    </row>
    <row r="9" spans="1:30">
      <c r="A9" t="s">
        <v>406</v>
      </c>
      <c r="B9" s="126">
        <f>DatosSinVinculos!C13</f>
        <v>7400123.3494501896</v>
      </c>
      <c r="C9" s="126">
        <f>DatosSinVinculos!F13</f>
        <v>5441861.6159319002</v>
      </c>
      <c r="D9" s="126">
        <f>DatosSinVinculos!L13</f>
        <v>1159785.3836572401</v>
      </c>
      <c r="E9" s="126">
        <f>DatosSinVinculos!J13</f>
        <v>1355690.4099075301</v>
      </c>
      <c r="F9" s="126">
        <f>DatosSinVinculos!H13</f>
        <v>1674507.7607344</v>
      </c>
      <c r="G9" s="126">
        <f>DatosSinVinculos!R13</f>
        <v>3713750.64588858</v>
      </c>
      <c r="H9" s="126">
        <f>DatosSinVinculos!X13</f>
        <v>827672.84252857498</v>
      </c>
      <c r="I9" s="126">
        <f>DatosSinVinculos!AC13</f>
        <v>16.523743048457298</v>
      </c>
      <c r="J9" s="126"/>
      <c r="K9" s="126">
        <f>(1+DatosSinVinculos!AL13/100)^(1/4)</f>
        <v>1</v>
      </c>
      <c r="L9" s="126">
        <f t="shared" si="0"/>
        <v>0.95255543559714873</v>
      </c>
      <c r="M9" s="126">
        <f>DatosSinVinculos!AM13</f>
        <v>104.43316876666699</v>
      </c>
      <c r="N9" s="126">
        <f>DatosSinVinculos!AN13</f>
        <v>224.59468749999999</v>
      </c>
      <c r="O9" s="126">
        <f>DatosSinVinculos!Y13/DatosSinVinculos!D13</f>
        <v>0.95860653550423824</v>
      </c>
      <c r="P9" s="126">
        <f>DatosSinVinculos!AA13*DatosSinVinculos!AN13/DatosSinVinculos!D13</f>
        <v>-0.31558196107458159</v>
      </c>
      <c r="Q9" s="126">
        <f>DatosSinVinculos!P13</f>
        <v>1276688.0784034799</v>
      </c>
      <c r="R9" s="130"/>
      <c r="S9" s="126">
        <f>(1+DatosSinVinculos!AS13/100)^(1/4)</f>
        <v>1.0176205454493268</v>
      </c>
      <c r="T9" s="126"/>
      <c r="U9" s="126">
        <f>DatosSinVinculos!AR13</f>
        <v>70.857014067422185</v>
      </c>
      <c r="V9" s="131">
        <f>DatosSinVinculos!AQ13</f>
        <v>109.595683133333</v>
      </c>
      <c r="W9" s="126">
        <f>DatosSinVinculos!AO13/DatosSinVinculos!AQ13*100*100</f>
        <v>72.38727937560931</v>
      </c>
      <c r="X9" s="126">
        <f>DatosSinVinculos!BO13</f>
        <v>57.501531921319597</v>
      </c>
      <c r="Y9" s="126">
        <f>DatosSinVinculos!CE13</f>
        <v>55.093928681731697</v>
      </c>
      <c r="Z9" s="126">
        <f>DatosSinVinculos!CQ13*DatosSinVinculos!CM13/DatosSinVinculos!CZ13</f>
        <v>39.503749994479683</v>
      </c>
      <c r="AA9" s="126">
        <f>DatosSinVinculos!CQ13</f>
        <v>44.390837786109998</v>
      </c>
      <c r="AB9" s="126">
        <f>DatosSinVinculos!CM13/DatosSinVinculos!CZ13</f>
        <v>0.88990773692585057</v>
      </c>
      <c r="AC9" s="126">
        <f>DatosSinVinculos!DB13/100</f>
        <v>0.10882341098944399</v>
      </c>
      <c r="AD9" s="126">
        <f>DatosSinVinculos!DD13/100</f>
        <v>1.0752334070337299E-2</v>
      </c>
    </row>
    <row r="10" spans="1:30">
      <c r="A10" t="s">
        <v>407</v>
      </c>
      <c r="B10" s="126">
        <f>DatosSinVinculos!C14</f>
        <v>7524887.2889619302</v>
      </c>
      <c r="C10" s="126">
        <f>DatosSinVinculos!F14</f>
        <v>5529010.2627037996</v>
      </c>
      <c r="D10" s="126">
        <f>DatosSinVinculos!L14</f>
        <v>1197186.98871663</v>
      </c>
      <c r="E10" s="126">
        <f>DatosSinVinculos!J14</f>
        <v>1399729.79496052</v>
      </c>
      <c r="F10" s="126">
        <f>DatosSinVinculos!H14</f>
        <v>1742706.0813674801</v>
      </c>
      <c r="G10" s="126">
        <f>DatosSinVinculos!R14</f>
        <v>3787181.3316497202</v>
      </c>
      <c r="H10" s="126">
        <f>DatosSinVinculos!X14</f>
        <v>821985.787044761</v>
      </c>
      <c r="I10" s="126">
        <f>DatosSinVinculos!AC14</f>
        <v>17.248875375218901</v>
      </c>
      <c r="J10" s="126"/>
      <c r="K10" s="126">
        <f>(1+DatosSinVinculos!AL14/100)^(1/4)</f>
        <v>1</v>
      </c>
      <c r="L10" s="126">
        <f t="shared" si="0"/>
        <v>0.95796060259074145</v>
      </c>
      <c r="M10" s="126">
        <f>DatosSinVinculos!AM14</f>
        <v>107.46899809999999</v>
      </c>
      <c r="N10" s="126">
        <f>DatosSinVinculos!AN14</f>
        <v>232.77112903225799</v>
      </c>
      <c r="O10" s="126">
        <f>DatosSinVinculos!Y14/DatosSinVinculos!D14</f>
        <v>-0.1549487958537811</v>
      </c>
      <c r="P10" s="126">
        <f>DatosSinVinculos!AA14*DatosSinVinculos!AN14/DatosSinVinculos!D14</f>
        <v>-0.21252040806891473</v>
      </c>
      <c r="Q10" s="126">
        <f>DatosSinVinculos!P14</f>
        <v>1282644.08231159</v>
      </c>
      <c r="R10" s="130"/>
      <c r="S10" s="126">
        <f>(1+DatosSinVinculos!AS14/100)^(1/4)</f>
        <v>1.0193902778056374</v>
      </c>
      <c r="T10" s="126"/>
      <c r="U10" s="126">
        <f>DatosSinVinculos!AR14</f>
        <v>71.884934663004969</v>
      </c>
      <c r="V10" s="131">
        <f>DatosSinVinculos!AQ14</f>
        <v>114.883100566667</v>
      </c>
      <c r="W10" s="126">
        <f>DatosSinVinculos!AO14/DatosSinVinculos!AQ14*100*100</f>
        <v>96.619954938965449</v>
      </c>
      <c r="X10" s="126">
        <f>DatosSinVinculos!BO14</f>
        <v>58.3696015482818</v>
      </c>
      <c r="Y10" s="126">
        <f>DatosSinVinculos!CE14</f>
        <v>55.773945025827402</v>
      </c>
      <c r="Z10" s="126">
        <f>DatosSinVinculos!CQ14*DatosSinVinculos!CM14/DatosSinVinculos!CZ14</f>
        <v>40.381016754445454</v>
      </c>
      <c r="AA10" s="126">
        <f>DatosSinVinculos!CQ14</f>
        <v>45.122708348449201</v>
      </c>
      <c r="AB10" s="126">
        <f>DatosSinVinculos!CM14/DatosSinVinculos!CZ14</f>
        <v>0.89491562524600299</v>
      </c>
      <c r="AC10" s="126">
        <f>DatosSinVinculos!DB14/100</f>
        <v>0.10543325589902</v>
      </c>
      <c r="AD10" s="126">
        <f>DatosSinVinculos!DD14/100</f>
        <v>1.10887039858075E-2</v>
      </c>
    </row>
    <row r="11" spans="1:30">
      <c r="A11" t="s">
        <v>408</v>
      </c>
      <c r="B11" s="126">
        <f>DatosSinVinculos!C15</f>
        <v>7702652.5608169101</v>
      </c>
      <c r="C11" s="126">
        <f>DatosSinVinculos!F15</f>
        <v>5654168.5001077997</v>
      </c>
      <c r="D11" s="126">
        <f>DatosSinVinculos!L15</f>
        <v>1207584.5922079301</v>
      </c>
      <c r="E11" s="126">
        <f>DatosSinVinculos!J15</f>
        <v>1411914.76048779</v>
      </c>
      <c r="F11" s="126">
        <f>DatosSinVinculos!H15</f>
        <v>1758037.81027434</v>
      </c>
      <c r="G11" s="126">
        <f>DatosSinVinculos!R15</f>
        <v>3845431.0730184601</v>
      </c>
      <c r="H11" s="126">
        <f>DatosSinVinculos!X15</f>
        <v>834436.38796910294</v>
      </c>
      <c r="I11" s="126">
        <f>DatosSinVinculos!AC15</f>
        <v>17.764867445418499</v>
      </c>
      <c r="J11" s="126"/>
      <c r="K11" s="126">
        <f>(1+DatosSinVinculos!AL15/100)^(1/4)</f>
        <v>1</v>
      </c>
      <c r="L11" s="126">
        <f t="shared" si="0"/>
        <v>0.97095435292242105</v>
      </c>
      <c r="M11" s="126">
        <f>DatosSinVinculos!AM15</f>
        <v>110.94400546666699</v>
      </c>
      <c r="N11" s="126">
        <f>DatosSinVinculos!AN15</f>
        <v>242.35859375000001</v>
      </c>
      <c r="O11" s="126">
        <f>DatosSinVinculos!Y15/DatosSinVinculos!D15</f>
        <v>0.88833285417792129</v>
      </c>
      <c r="P11" s="126">
        <f>DatosSinVinculos!AA15*DatosSinVinculos!AN15/DatosSinVinculos!D15</f>
        <v>0.15160014201187758</v>
      </c>
      <c r="Q11" s="126">
        <f>DatosSinVinculos!P15</f>
        <v>1288744.9469021</v>
      </c>
      <c r="R11" s="130"/>
      <c r="S11" s="126">
        <f>(1+DatosSinVinculos!AS15/100)^(1/4)</f>
        <v>1.0169954576599864</v>
      </c>
      <c r="T11" s="126"/>
      <c r="U11" s="126">
        <f>DatosSinVinculos!AR15</f>
        <v>72.633643107699939</v>
      </c>
      <c r="V11" s="131">
        <f>DatosSinVinculos!AQ15</f>
        <v>116.84042076666699</v>
      </c>
      <c r="W11" s="126">
        <f>DatosSinVinculos!AO15/DatosSinVinculos!AQ15*100*100</f>
        <v>95.286659019885107</v>
      </c>
      <c r="X11" s="126">
        <f>DatosSinVinculos!BO15</f>
        <v>59.750149703087601</v>
      </c>
      <c r="Y11" s="126">
        <f>DatosSinVinculos!CE15</f>
        <v>57.018782251757301</v>
      </c>
      <c r="Z11" s="126">
        <f>DatosSinVinculos!CQ15*DatosSinVinculos!CM15/DatosSinVinculos!CZ15</f>
        <v>40.167395961962093</v>
      </c>
      <c r="AA11" s="126">
        <f>DatosSinVinculos!CQ15</f>
        <v>44.8810851851389</v>
      </c>
      <c r="AB11" s="126">
        <f>DatosSinVinculos!CM15/DatosSinVinculos!CZ15</f>
        <v>0.89497381349554328</v>
      </c>
      <c r="AC11" s="126">
        <f>DatosSinVinculos!DB15/100</f>
        <v>0.105572556477824</v>
      </c>
      <c r="AD11" s="126">
        <f>DatosSinVinculos!DD15/100</f>
        <v>1.1556967371389799E-2</v>
      </c>
    </row>
    <row r="12" spans="1:30">
      <c r="A12" t="s">
        <v>409</v>
      </c>
      <c r="B12" s="126">
        <f>DatosSinVinculos!C16</f>
        <v>7615188.8819528697</v>
      </c>
      <c r="C12" s="126">
        <f>DatosSinVinculos!F16</f>
        <v>5606819.9428438898</v>
      </c>
      <c r="D12" s="126">
        <f>DatosSinVinculos!L16</f>
        <v>1203324.2181871999</v>
      </c>
      <c r="E12" s="126">
        <f>DatosSinVinculos!J16</f>
        <v>1406593.6849732699</v>
      </c>
      <c r="F12" s="126">
        <f>DatosSinVinculos!H16</f>
        <v>1719740.0954199799</v>
      </c>
      <c r="G12" s="126">
        <f>DatosSinVinculos!R16</f>
        <v>3878459.4321508999</v>
      </c>
      <c r="H12" s="126">
        <f>DatosSinVinculos!X16</f>
        <v>929829.31950227497</v>
      </c>
      <c r="I12" s="126">
        <f>DatosSinVinculos!AC16</f>
        <v>18.272963511938599</v>
      </c>
      <c r="J12" s="126"/>
      <c r="K12" s="126">
        <f>(1+DatosSinVinculos!AL16/100)^(1/4)</f>
        <v>1</v>
      </c>
      <c r="L12" s="126">
        <f t="shared" si="0"/>
        <v>0.97219410709225473</v>
      </c>
      <c r="M12" s="126">
        <f>DatosSinVinculos!AM16</f>
        <v>113.1124708</v>
      </c>
      <c r="N12" s="126">
        <f>DatosSinVinculos!AN16</f>
        <v>245.11419354838699</v>
      </c>
      <c r="O12" s="126">
        <f>DatosSinVinculos!Y16/DatosSinVinculos!D16</f>
        <v>9.984664393990296E-2</v>
      </c>
      <c r="P12" s="126">
        <f>DatosSinVinculos!AA16*DatosSinVinculos!AN16/DatosSinVinculos!D16</f>
        <v>-3.7919217704858219E-2</v>
      </c>
      <c r="Q12" s="126">
        <f>DatosSinVinculos!P16</f>
        <v>1313850.8229674201</v>
      </c>
      <c r="R12" s="130"/>
      <c r="S12" s="126">
        <f>(1+DatosSinVinculos!AS16/100)^(1/4)</f>
        <v>1.0182040178438672</v>
      </c>
      <c r="T12" s="126"/>
      <c r="U12" s="126">
        <f>DatosSinVinculos!AR16</f>
        <v>73.219107740660476</v>
      </c>
      <c r="V12" s="131">
        <f>DatosSinVinculos!AQ16</f>
        <v>120.9741195</v>
      </c>
      <c r="W12" s="126">
        <f>DatosSinVinculos!AO16/DatosSinVinculos!AQ16*100*100</f>
        <v>90.928539471618151</v>
      </c>
      <c r="X12" s="126">
        <f>DatosSinVinculos!BO16</f>
        <v>60.918491044607002</v>
      </c>
      <c r="Y12" s="126">
        <f>DatosSinVinculos!CE16</f>
        <v>58.555217268026198</v>
      </c>
      <c r="Z12" s="126">
        <f>DatosSinVinculos!CQ16*DatosSinVinculos!CM16/DatosSinVinculos!CZ16</f>
        <v>40.99631783724314</v>
      </c>
      <c r="AA12" s="126">
        <f>DatosSinVinculos!CQ16</f>
        <v>45.564339932544001</v>
      </c>
      <c r="AB12" s="126">
        <f>DatosSinVinculos!CM16/DatosSinVinculos!CZ16</f>
        <v>0.89974567606896927</v>
      </c>
      <c r="AC12" s="126">
        <f>DatosSinVinculos!DB16/100</f>
        <v>0.10038493903857899</v>
      </c>
      <c r="AD12" s="126">
        <f>DatosSinVinculos!DD16/100</f>
        <v>1.2641644836596199E-2</v>
      </c>
    </row>
    <row r="13" spans="1:30">
      <c r="A13" t="s">
        <v>410</v>
      </c>
      <c r="B13" s="126">
        <f>DatosSinVinculos!C17</f>
        <v>8012688.3569795098</v>
      </c>
      <c r="C13" s="126">
        <f>DatosSinVinculos!F17</f>
        <v>5818909.92670961</v>
      </c>
      <c r="D13" s="126">
        <f>DatosSinVinculos!L17</f>
        <v>1296641.8592004799</v>
      </c>
      <c r="E13" s="126">
        <f>DatosSinVinculos!J17</f>
        <v>1515570.03528381</v>
      </c>
      <c r="F13" s="126">
        <f>DatosSinVinculos!H17</f>
        <v>1904754.13048473</v>
      </c>
      <c r="G13" s="126">
        <f>DatosSinVinculos!R17</f>
        <v>4023983.1027433402</v>
      </c>
      <c r="H13" s="126">
        <f>DatosSinVinculos!X17</f>
        <v>1014242.3799884201</v>
      </c>
      <c r="I13" s="126">
        <f>DatosSinVinculos!AC17</f>
        <v>18.645506112543199</v>
      </c>
      <c r="J13" s="126"/>
      <c r="K13" s="126">
        <f>(1+DatosSinVinculos!AL17/100)^(1/4)</f>
        <v>1</v>
      </c>
      <c r="L13" s="126">
        <f t="shared" si="0"/>
        <v>0.9800197110040374</v>
      </c>
      <c r="M13" s="126">
        <f>DatosSinVinculos!AM17</f>
        <v>110.993049633333</v>
      </c>
      <c r="N13" s="126">
        <f>DatosSinVinculos!AN17</f>
        <v>246.51343750000001</v>
      </c>
      <c r="O13" s="126">
        <f>DatosSinVinculos!Y17/DatosSinVinculos!D17</f>
        <v>0.83911231902190775</v>
      </c>
      <c r="P13" s="126">
        <f>DatosSinVinculos!AA17*DatosSinVinculos!AN17/DatosSinVinculos!D17</f>
        <v>-0.21787272142411018</v>
      </c>
      <c r="Q13" s="126">
        <f>DatosSinVinculos!P17</f>
        <v>1327985.82987914</v>
      </c>
      <c r="R13" s="130"/>
      <c r="S13" s="126">
        <f>(1+DatosSinVinculos!AS17/100)^(1/4)</f>
        <v>1.0204060364701082</v>
      </c>
      <c r="T13" s="126"/>
      <c r="U13" s="126">
        <f>DatosSinVinculos!AR17</f>
        <v>73.991450013849999</v>
      </c>
      <c r="V13" s="131">
        <f>DatosSinVinculos!AQ17</f>
        <v>119.766791433333</v>
      </c>
      <c r="W13" s="126">
        <f>DatosSinVinculos!AO17/DatosSinVinculos!AQ17*100*100</f>
        <v>86.278785710688837</v>
      </c>
      <c r="X13" s="126">
        <f>DatosSinVinculos!BO17</f>
        <v>62.8251954108839</v>
      </c>
      <c r="Y13" s="126">
        <f>DatosSinVinculos!CE17</f>
        <v>60.993365316425198</v>
      </c>
      <c r="Z13" s="126">
        <f>DatosSinVinculos!CQ17*DatosSinVinculos!CM17/DatosSinVinculos!CZ17</f>
        <v>41.309605723859207</v>
      </c>
      <c r="AA13" s="126">
        <f>DatosSinVinculos!CQ17</f>
        <v>45.833010527936402</v>
      </c>
      <c r="AB13" s="126">
        <f>DatosSinVinculos!CM17/DatosSinVinculos!CZ17</f>
        <v>0.9013068364488066</v>
      </c>
      <c r="AC13" s="126">
        <f>DatosSinVinculos!DB17/100</f>
        <v>9.7853896822550301E-2</v>
      </c>
      <c r="AD13" s="126">
        <f>DatosSinVinculos!DD17/100</f>
        <v>1.3869881052462001E-2</v>
      </c>
    </row>
    <row r="14" spans="1:30">
      <c r="A14" t="s">
        <v>411</v>
      </c>
      <c r="B14" s="126">
        <f>DatosSinVinculos!C18</f>
        <v>8240095.6802469604</v>
      </c>
      <c r="C14" s="126">
        <f>DatosSinVinculos!F18</f>
        <v>5975221.5472784201</v>
      </c>
      <c r="D14" s="126">
        <f>DatosSinVinculos!L18</f>
        <v>1332084.1035370601</v>
      </c>
      <c r="E14" s="126">
        <f>DatosSinVinculos!J18</f>
        <v>1557541.8189576301</v>
      </c>
      <c r="F14" s="126">
        <f>DatosSinVinculos!H18</f>
        <v>1914316.3291720101</v>
      </c>
      <c r="G14" s="126">
        <f>DatosSinVinculos!R18</f>
        <v>4107055.2503375099</v>
      </c>
      <c r="H14" s="126">
        <f>DatosSinVinculos!X18</f>
        <v>1017976.69393312</v>
      </c>
      <c r="I14" s="126">
        <f>DatosSinVinculos!AC18</f>
        <v>19.225099997388501</v>
      </c>
      <c r="J14" s="126"/>
      <c r="K14" s="126">
        <f>(1+DatosSinVinculos!AL18/100)^(1/4)</f>
        <v>1</v>
      </c>
      <c r="L14" s="126">
        <f t="shared" si="0"/>
        <v>0.96985223042147861</v>
      </c>
      <c r="M14" s="126">
        <f>DatosSinVinculos!AM18</f>
        <v>109.63786159999999</v>
      </c>
      <c r="N14" s="126">
        <f>DatosSinVinculos!AN18</f>
        <v>246.017868852459</v>
      </c>
      <c r="O14" s="126">
        <f>DatosSinVinculos!Y18/DatosSinVinculos!D18</f>
        <v>0.47687581219166331</v>
      </c>
      <c r="P14" s="126">
        <f>DatosSinVinculos!AA18*DatosSinVinculos!AN18/DatosSinVinculos!D18</f>
        <v>-0.13982124859042033</v>
      </c>
      <c r="Q14" s="126">
        <f>DatosSinVinculos!P18</f>
        <v>1347278.94403728</v>
      </c>
      <c r="R14" s="130"/>
      <c r="S14" s="126">
        <f>(1+DatosSinVinculos!AS18/100)^(1/4)</f>
        <v>1.0218548171314152</v>
      </c>
      <c r="T14" s="126"/>
      <c r="U14" s="126">
        <f>DatosSinVinculos!AR18</f>
        <v>74.795776766767418</v>
      </c>
      <c r="V14" s="131">
        <f>DatosSinVinculos!AQ18</f>
        <v>123.665073833333</v>
      </c>
      <c r="W14" s="126">
        <f>DatosSinVinculos!AO18/DatosSinVinculos!AQ18*100*100</f>
        <v>119.1390008240309</v>
      </c>
      <c r="X14" s="126">
        <f>DatosSinVinculos!BO18</f>
        <v>62.213856837758797</v>
      </c>
      <c r="Y14" s="126">
        <f>DatosSinVinculos!CE18</f>
        <v>60.6310739464951</v>
      </c>
      <c r="Z14" s="126">
        <f>DatosSinVinculos!CQ18*DatosSinVinculos!CM18/DatosSinVinculos!CZ18</f>
        <v>41.162675656468899</v>
      </c>
      <c r="AA14" s="126">
        <f>DatosSinVinculos!CQ18</f>
        <v>45.156221822921601</v>
      </c>
      <c r="AB14" s="126">
        <f>DatosSinVinculos!CM18/DatosSinVinculos!CZ18</f>
        <v>0.91156155220174884</v>
      </c>
      <c r="AC14" s="126">
        <f>DatosSinVinculos!DB18/100</f>
        <v>8.8620730861093705E-2</v>
      </c>
      <c r="AD14" s="126">
        <f>DatosSinVinculos!DD18/100</f>
        <v>1.37214131199229E-2</v>
      </c>
    </row>
    <row r="15" spans="1:30">
      <c r="A15" t="s">
        <v>412</v>
      </c>
      <c r="B15" s="126">
        <f>DatosSinVinculos!C19</f>
        <v>8382158.5640486795</v>
      </c>
      <c r="C15" s="126">
        <f>DatosSinVinculos!F19</f>
        <v>6118884.4850062104</v>
      </c>
      <c r="D15" s="126">
        <f>DatosSinVinculos!L19</f>
        <v>1296970.0488197601</v>
      </c>
      <c r="E15" s="126">
        <f>DatosSinVinculos!J19</f>
        <v>1516727.8907824899</v>
      </c>
      <c r="F15" s="126">
        <f>DatosSinVinculos!H19</f>
        <v>1870046.2275747501</v>
      </c>
      <c r="G15" s="126">
        <f>DatosSinVinculos!R19</f>
        <v>4274923.3156381398</v>
      </c>
      <c r="H15" s="126">
        <f>DatosSinVinculos!X19</f>
        <v>1129914.0219234801</v>
      </c>
      <c r="I15" s="126">
        <f>DatosSinVinculos!AC19</f>
        <v>20.0556070310612</v>
      </c>
      <c r="J15" s="126"/>
      <c r="K15" s="126">
        <f>(1+DatosSinVinculos!AL19/100)^(1/4)</f>
        <v>1</v>
      </c>
      <c r="L15" s="126">
        <f t="shared" si="0"/>
        <v>0.95858978327674416</v>
      </c>
      <c r="M15" s="126">
        <f>DatosSinVinculos!AM19</f>
        <v>107.57390056666701</v>
      </c>
      <c r="N15" s="126">
        <f>DatosSinVinculos!AN19</f>
        <v>247.58250000000001</v>
      </c>
      <c r="O15" s="126">
        <f>DatosSinVinculos!Y19/DatosSinVinculos!D19</f>
        <v>0.20641919634403239</v>
      </c>
      <c r="P15" s="126">
        <f>DatosSinVinculos!AA19*DatosSinVinculos!AN19/DatosSinVinculos!D19</f>
        <v>4.051002897944924E-2</v>
      </c>
      <c r="Q15" s="126">
        <f>DatosSinVinculos!P19</f>
        <v>1362102.90856907</v>
      </c>
      <c r="R15" s="130"/>
      <c r="S15" s="126">
        <f>(1+DatosSinVinculos!AS19/100)^(1/4)</f>
        <v>1.0237152007280177</v>
      </c>
      <c r="T15" s="126"/>
      <c r="U15" s="126">
        <f>DatosSinVinculos!AR19</f>
        <v>76.094931123145784</v>
      </c>
      <c r="V15" s="131">
        <f>DatosSinVinculos!AQ19</f>
        <v>125.127373866667</v>
      </c>
      <c r="W15" s="126">
        <f>DatosSinVinculos!AO19/DatosSinVinculos!AQ19*100*100</f>
        <v>117.74668386337923</v>
      </c>
      <c r="X15" s="126">
        <f>DatosSinVinculos!BO19</f>
        <v>62.055836243099101</v>
      </c>
      <c r="Y15" s="126">
        <f>DatosSinVinculos!CE19</f>
        <v>60.594894268938397</v>
      </c>
      <c r="Z15" s="126">
        <f>DatosSinVinculos!CQ19*DatosSinVinculos!CM19/DatosSinVinculos!CZ19</f>
        <v>41.492895221131121</v>
      </c>
      <c r="AA15" s="126">
        <f>DatosSinVinculos!CQ19</f>
        <v>45.287699760730199</v>
      </c>
      <c r="AB15" s="126">
        <f>DatosSinVinculos!CM19/DatosSinVinculos!CZ19</f>
        <v>0.91620672810391623</v>
      </c>
      <c r="AC15" s="126">
        <f>DatosSinVinculos!DB19/100</f>
        <v>8.4174725028767008E-2</v>
      </c>
      <c r="AD15" s="126">
        <f>DatosSinVinculos!DD19/100</f>
        <v>1.39800903709005E-2</v>
      </c>
    </row>
    <row r="16" spans="1:30">
      <c r="A16" t="s">
        <v>413</v>
      </c>
      <c r="B16" s="126">
        <f>DatosSinVinculos!C20</f>
        <v>8677204.2673688307</v>
      </c>
      <c r="C16" s="126">
        <f>DatosSinVinculos!F20</f>
        <v>6345610.8813637998</v>
      </c>
      <c r="D16" s="126">
        <f>DatosSinVinculos!L20</f>
        <v>1375648.7995489701</v>
      </c>
      <c r="E16" s="126">
        <f>DatosSinVinculos!J20</f>
        <v>1608145.1410769499</v>
      </c>
      <c r="F16" s="126">
        <f>DatosSinVinculos!H20</f>
        <v>1915124.1508452501</v>
      </c>
      <c r="G16" s="126">
        <f>DatosSinVinculos!R20</f>
        <v>4386562.8027346199</v>
      </c>
      <c r="H16" s="126">
        <f>DatosSinVinculos!X20</f>
        <v>1216686.7323892</v>
      </c>
      <c r="I16" s="126">
        <f>DatosSinVinculos!AC20</f>
        <v>21.014800102087801</v>
      </c>
      <c r="J16" s="126">
        <f>DatosSinVinculos!AE20</f>
        <v>22.609742424879698</v>
      </c>
      <c r="K16" s="126">
        <f>(1+DatosSinVinculos!AL20/100)^(1/4)</f>
        <v>1</v>
      </c>
      <c r="L16" s="126">
        <f t="shared" si="0"/>
        <v>0.95435630763238588</v>
      </c>
      <c r="M16" s="126">
        <f>DatosSinVinculos!AM20</f>
        <v>104.112244766667</v>
      </c>
      <c r="N16" s="126">
        <f>DatosSinVinculos!AN20</f>
        <v>255.211774193548</v>
      </c>
      <c r="O16" s="126">
        <f>DatosSinVinculos!Y20/DatosSinVinculos!D20</f>
        <v>0.52583563794758925</v>
      </c>
      <c r="P16" s="126">
        <f>DatosSinVinculos!AA20*DatosSinVinculos!AN20/DatosSinVinculos!D20</f>
        <v>-0.28257444094194933</v>
      </c>
      <c r="Q16" s="126">
        <f>DatosSinVinculos!P20</f>
        <v>1370135.60238671</v>
      </c>
      <c r="R16" s="130"/>
      <c r="S16" s="126">
        <f>(1+DatosSinVinculos!AS20/100)^(1/4)</f>
        <v>1.0235950558978897</v>
      </c>
      <c r="T16" s="126"/>
      <c r="U16" s="126">
        <f>DatosSinVinculos!AR20</f>
        <v>76.267280573571099</v>
      </c>
      <c r="V16" s="131">
        <f>DatosSinVinculos!AQ20</f>
        <v>122.5255859</v>
      </c>
      <c r="W16" s="126">
        <f>DatosSinVinculos!AO20/DatosSinVinculos!AQ20*100*100</f>
        <v>103.37976818168147</v>
      </c>
      <c r="X16" s="126">
        <f>DatosSinVinculos!BO20</f>
        <v>62.587467173585203</v>
      </c>
      <c r="Y16" s="126">
        <f>DatosSinVinculos!CE20</f>
        <v>60.968171413013998</v>
      </c>
      <c r="Z16" s="126">
        <f>DatosSinVinculos!CQ20*DatosSinVinculos!CM20/DatosSinVinculos!CZ20</f>
        <v>41.69658581463802</v>
      </c>
      <c r="AA16" s="126">
        <f>DatosSinVinculos!CQ20</f>
        <v>45.422686994197797</v>
      </c>
      <c r="AB16" s="126">
        <f>DatosSinVinculos!CM20/DatosSinVinculos!CZ20</f>
        <v>0.91796827915451729</v>
      </c>
      <c r="AC16" s="126">
        <f>DatosSinVinculos!DB20/100</f>
        <v>8.2116671085320905E-2</v>
      </c>
      <c r="AD16" s="126">
        <f>DatosSinVinculos!DD20/100</f>
        <v>1.55200264326842E-2</v>
      </c>
    </row>
    <row r="17" spans="1:30">
      <c r="A17" t="s">
        <v>414</v>
      </c>
      <c r="B17" s="126">
        <f>DatosSinVinculos!C21</f>
        <v>8827126.7486368101</v>
      </c>
      <c r="C17" s="126">
        <f>DatosSinVinculos!F21</f>
        <v>6442065.5961426897</v>
      </c>
      <c r="D17" s="126">
        <f>DatosSinVinculos!L21</f>
        <v>1385912.2900049801</v>
      </c>
      <c r="E17" s="126">
        <f>DatosSinVinculos!J21</f>
        <v>1619733.56864306</v>
      </c>
      <c r="F17" s="126">
        <f>DatosSinVinculos!H21</f>
        <v>1936501.5000646401</v>
      </c>
      <c r="G17" s="126">
        <f>DatosSinVinculos!R21</f>
        <v>4378634.6107858699</v>
      </c>
      <c r="H17" s="126">
        <f>DatosSinVinculos!X21</f>
        <v>1267947.3464494401</v>
      </c>
      <c r="I17" s="126">
        <f>DatosSinVinculos!AC21</f>
        <v>22.114488054761999</v>
      </c>
      <c r="J17" s="126">
        <f>DatosSinVinculos!AE21</f>
        <v>23.848318127488302</v>
      </c>
      <c r="K17" s="126">
        <f>(1+DatosSinVinculos!AL21/100)^(1/4)</f>
        <v>1</v>
      </c>
      <c r="L17" s="126">
        <f t="shared" si="0"/>
        <v>0.95027296359060864</v>
      </c>
      <c r="M17" s="126">
        <f>DatosSinVinculos!AM21</f>
        <v>110.869434066667</v>
      </c>
      <c r="N17" s="126">
        <f>DatosSinVinculos!AN21</f>
        <v>276.36147540983598</v>
      </c>
      <c r="O17" s="126">
        <f>DatosSinVinculos!Y21/DatosSinVinculos!D21</f>
        <v>0.45797618300108345</v>
      </c>
      <c r="P17" s="126">
        <f>DatosSinVinculos!AA21*DatosSinVinculos!AN21/DatosSinVinculos!D21</f>
        <v>-0.34952327882659057</v>
      </c>
      <c r="Q17" s="126">
        <f>DatosSinVinculos!P21</f>
        <v>1376538.9703390501</v>
      </c>
      <c r="R17" s="130"/>
      <c r="S17" s="126">
        <f>(1+DatosSinVinculos!AS21/100)^(1/4)</f>
        <v>1.0215781782978033</v>
      </c>
      <c r="T17" s="126"/>
      <c r="U17" s="126">
        <f>DatosSinVinculos!AR21</f>
        <v>77.116534797442057</v>
      </c>
      <c r="V17" s="131">
        <f>DatosSinVinculos!AQ21</f>
        <v>126.54435626666699</v>
      </c>
      <c r="W17" s="126">
        <f>DatosSinVinculos!AO21/DatosSinVinculos!AQ21*100*100</f>
        <v>97.19911944615059</v>
      </c>
      <c r="X17" s="126">
        <f>DatosSinVinculos!BO21</f>
        <v>62.863084582281999</v>
      </c>
      <c r="Y17" s="126">
        <f>DatosSinVinculos!CE21</f>
        <v>60.7692103842259</v>
      </c>
      <c r="Z17" s="126">
        <f>DatosSinVinculos!CQ21*DatosSinVinculos!CM21/DatosSinVinculos!CZ21</f>
        <v>41.405932426731084</v>
      </c>
      <c r="AA17" s="126">
        <f>DatosSinVinculos!CQ21</f>
        <v>44.925885603350501</v>
      </c>
      <c r="AB17" s="126">
        <f>DatosSinVinculos!CM21/DatosSinVinculos!CZ21</f>
        <v>0.92164977652979418</v>
      </c>
      <c r="AC17" s="126">
        <f>DatosSinVinculos!DB21/100</f>
        <v>7.7977527519089804E-2</v>
      </c>
      <c r="AD17" s="126">
        <f>DatosSinVinculos!DD21/100</f>
        <v>1.39385202614385E-2</v>
      </c>
    </row>
    <row r="18" spans="1:30">
      <c r="A18" t="s">
        <v>415</v>
      </c>
      <c r="B18" s="126">
        <f>DatosSinVinculos!C22</f>
        <v>8835353.4381674398</v>
      </c>
      <c r="C18" s="126">
        <f>DatosSinVinculos!F22</f>
        <v>6426061.42578936</v>
      </c>
      <c r="D18" s="126">
        <f>DatosSinVinculos!L22</f>
        <v>1375162.7152940601</v>
      </c>
      <c r="E18" s="126">
        <f>DatosSinVinculos!J22</f>
        <v>1607971.76882268</v>
      </c>
      <c r="F18" s="126">
        <f>DatosSinVinculos!H22</f>
        <v>1947272.25136544</v>
      </c>
      <c r="G18" s="126">
        <f>DatosSinVinculos!R22</f>
        <v>4421667.5483189803</v>
      </c>
      <c r="H18" s="126">
        <f>DatosSinVinculos!X22</f>
        <v>1316344.01976647</v>
      </c>
      <c r="I18" s="126">
        <f>DatosSinVinculos!AC22</f>
        <v>23.290510100619699</v>
      </c>
      <c r="J18" s="126">
        <f>DatosSinVinculos!AE22</f>
        <v>25.142777708007799</v>
      </c>
      <c r="K18" s="126">
        <f>(1+DatosSinVinculos!AL22/100)^(1/4)</f>
        <v>1</v>
      </c>
      <c r="L18" s="126">
        <f t="shared" si="0"/>
        <v>0.94950638518533748</v>
      </c>
      <c r="M18" s="126">
        <f>DatosSinVinculos!AM22</f>
        <v>111.65457266666699</v>
      </c>
      <c r="N18" s="126">
        <f>DatosSinVinculos!AN22</f>
        <v>288.29583333333301</v>
      </c>
      <c r="O18" s="126">
        <f>DatosSinVinculos!Y22/DatosSinVinculos!D22</f>
        <v>0.48224617088062954</v>
      </c>
      <c r="P18" s="126">
        <f>DatosSinVinculos!AA22*DatosSinVinculos!AN22/DatosSinVinculos!D22</f>
        <v>-0.19751299233858963</v>
      </c>
      <c r="Q18" s="126">
        <f>DatosSinVinculos!P22</f>
        <v>1374422.0603833401</v>
      </c>
      <c r="R18" s="130"/>
      <c r="S18" s="126">
        <f>(1+DatosSinVinculos!AS22/100)^(1/4)</f>
        <v>1.0208887475068023</v>
      </c>
      <c r="T18" s="126"/>
      <c r="U18" s="126">
        <f>DatosSinVinculos!AR22</f>
        <v>78.197228661977007</v>
      </c>
      <c r="V18" s="131">
        <f>DatosSinVinculos!AQ22</f>
        <v>130.1850555</v>
      </c>
      <c r="W18" s="126">
        <f>DatosSinVinculos!AO22/DatosSinVinculos!AQ22*100*100</f>
        <v>91.40834141288974</v>
      </c>
      <c r="X18" s="126">
        <f>DatosSinVinculos!BO22</f>
        <v>62.974702693294702</v>
      </c>
      <c r="Y18" s="126">
        <f>DatosSinVinculos!CE22</f>
        <v>60.982741514118899</v>
      </c>
      <c r="Z18" s="126">
        <f>DatosSinVinculos!CQ22*DatosSinVinculos!CM22/DatosSinVinculos!CZ22</f>
        <v>41.075849383678431</v>
      </c>
      <c r="AA18" s="126">
        <f>DatosSinVinculos!CQ22</f>
        <v>44.629538356969597</v>
      </c>
      <c r="AB18" s="126">
        <f>DatosSinVinculos!CM22/DatosSinVinculos!CZ22</f>
        <v>0.92037361119743244</v>
      </c>
      <c r="AC18" s="126">
        <f>DatosSinVinculos!DB22/100</f>
        <v>7.9637856208471899E-2</v>
      </c>
      <c r="AD18" s="126">
        <f>DatosSinVinculos!DD22/100</f>
        <v>1.51163826339922E-2</v>
      </c>
    </row>
    <row r="19" spans="1:30">
      <c r="A19" t="s">
        <v>416</v>
      </c>
      <c r="B19" s="126">
        <f>DatosSinVinculos!C23</f>
        <v>9038298.7338145208</v>
      </c>
      <c r="C19" s="126">
        <f>DatosSinVinculos!F23</f>
        <v>6610163.0582258301</v>
      </c>
      <c r="D19" s="126">
        <f>DatosSinVinculos!L23</f>
        <v>1408871.1183001201</v>
      </c>
      <c r="E19" s="126">
        <f>DatosSinVinculos!J23</f>
        <v>1648024.62077127</v>
      </c>
      <c r="F19" s="126">
        <f>DatosSinVinculos!H23</f>
        <v>1968169.97613431</v>
      </c>
      <c r="G19" s="126">
        <f>DatosSinVinculos!R23</f>
        <v>4448058.7709274199</v>
      </c>
      <c r="H19" s="126">
        <f>DatosSinVinculos!X23</f>
        <v>1297165.9125638199</v>
      </c>
      <c r="I19" s="126">
        <f>DatosSinVinculos!AC23</f>
        <v>24.7579295780215</v>
      </c>
      <c r="J19" s="126">
        <f>DatosSinVinculos!AE23</f>
        <v>26.704044330511501</v>
      </c>
      <c r="K19" s="126">
        <f>(1+DatosSinVinculos!AL23/100)^(1/4)</f>
        <v>1</v>
      </c>
      <c r="L19" s="126">
        <f t="shared" si="0"/>
        <v>0.94072931370220536</v>
      </c>
      <c r="M19" s="126">
        <f>DatosSinVinculos!AM23</f>
        <v>115.157569833333</v>
      </c>
      <c r="N19" s="126">
        <f>DatosSinVinculos!AN23</f>
        <v>295.3828125</v>
      </c>
      <c r="O19" s="126">
        <f>DatosSinVinculos!Y23/DatosSinVinculos!D23</f>
        <v>2.2183048661269106E-2</v>
      </c>
      <c r="P19" s="126">
        <f>DatosSinVinculos!AA23*DatosSinVinculos!AN23/DatosSinVinculos!D23</f>
        <v>-7.5907410055068205E-3</v>
      </c>
      <c r="Q19" s="126">
        <f>DatosSinVinculos!P23</f>
        <v>1381518.5620607601</v>
      </c>
      <c r="R19" s="130"/>
      <c r="S19" s="126">
        <f>(1+DatosSinVinculos!AS23/100)^(1/4)</f>
        <v>1.020388455667117</v>
      </c>
      <c r="T19" s="126"/>
      <c r="U19" s="126">
        <f>DatosSinVinculos!AR23</f>
        <v>79.199360051069704</v>
      </c>
      <c r="V19" s="131">
        <f>DatosSinVinculos!AQ23</f>
        <v>138.50692100000001</v>
      </c>
      <c r="W19" s="126">
        <f>DatosSinVinculos!AO23/DatosSinVinculos!AQ23*100*100</f>
        <v>80.140399626672817</v>
      </c>
      <c r="X19" s="126">
        <f>DatosSinVinculos!BO23</f>
        <v>63.112426283227499</v>
      </c>
      <c r="Y19" s="126">
        <f>DatosSinVinculos!CE23</f>
        <v>60.973818799268201</v>
      </c>
      <c r="Z19" s="126">
        <f>DatosSinVinculos!CQ23*DatosSinVinculos!CM23/DatosSinVinculos!CZ23</f>
        <v>41.969129517856501</v>
      </c>
      <c r="AA19" s="126">
        <f>DatosSinVinculos!CQ23</f>
        <v>45.450787929093998</v>
      </c>
      <c r="AB19" s="126">
        <f>DatosSinVinculos!CM23/DatosSinVinculos!CZ23</f>
        <v>0.9233971825379772</v>
      </c>
      <c r="AC19" s="126">
        <f>DatosSinVinculos!DB23/100</f>
        <v>7.6585788167487193E-2</v>
      </c>
      <c r="AD19" s="126">
        <f>DatosSinVinculos!DD23/100</f>
        <v>1.3797052031830199E-2</v>
      </c>
    </row>
    <row r="20" spans="1:30">
      <c r="A20" t="s">
        <v>417</v>
      </c>
      <c r="B20" s="126">
        <f>DatosSinVinculos!C24</f>
        <v>8952797.4654206391</v>
      </c>
      <c r="C20" s="126">
        <f>DatosSinVinculos!F24</f>
        <v>6555316.5410832996</v>
      </c>
      <c r="D20" s="126">
        <f>DatosSinVinculos!L24</f>
        <v>1398934.8126780801</v>
      </c>
      <c r="E20" s="126">
        <f>DatosSinVinculos!J24</f>
        <v>1635526.4581883601</v>
      </c>
      <c r="F20" s="126">
        <f>DatosSinVinculos!H24</f>
        <v>1926418.6648824201</v>
      </c>
      <c r="G20" s="126">
        <f>DatosSinVinculos!R24</f>
        <v>4405484.3811614402</v>
      </c>
      <c r="H20" s="126">
        <f>DatosSinVinculos!X24</f>
        <v>1265468.7003998</v>
      </c>
      <c r="I20" s="126">
        <f>DatosSinVinculos!AC24</f>
        <v>26.252190349837399</v>
      </c>
      <c r="J20" s="126">
        <f>DatosSinVinculos!AE24</f>
        <v>28.277292036373002</v>
      </c>
      <c r="K20" s="126">
        <f>(1+DatosSinVinculos!AL24/100)^(1/4)</f>
        <v>1</v>
      </c>
      <c r="L20" s="126">
        <f t="shared" si="0"/>
        <v>0.94308052958997568</v>
      </c>
      <c r="M20" s="126">
        <f>DatosSinVinculos!AM24</f>
        <v>111.127894633333</v>
      </c>
      <c r="N20" s="126">
        <f>DatosSinVinculos!AN24</f>
        <v>296.72683333333299</v>
      </c>
      <c r="O20" s="126">
        <f>DatosSinVinculos!Y24/DatosSinVinculos!D24</f>
        <v>4.7251737702834272E-2</v>
      </c>
      <c r="P20" s="126">
        <f>DatosSinVinculos!AA24*DatosSinVinculos!AN24/DatosSinVinculos!D24</f>
        <v>-1.5117238590692061E-2</v>
      </c>
      <c r="Q20" s="126">
        <f>DatosSinVinculos!P24</f>
        <v>1375095.1975948799</v>
      </c>
      <c r="R20" s="130"/>
      <c r="S20" s="126">
        <f>(1+DatosSinVinculos!AS24/100)^(1/4)</f>
        <v>1.0204953313192098</v>
      </c>
      <c r="T20" s="126"/>
      <c r="U20" s="126">
        <f>DatosSinVinculos!AR24</f>
        <v>79.578796649624195</v>
      </c>
      <c r="V20" s="131">
        <f>DatosSinVinculos!AQ24</f>
        <v>140.07895703333301</v>
      </c>
      <c r="W20" s="126">
        <f>DatosSinVinculos!AO24/DatosSinVinculos!AQ24*100*100</f>
        <v>86.379855020770179</v>
      </c>
      <c r="X20" s="126">
        <f>DatosSinVinculos!BO24</f>
        <v>63.481107553630899</v>
      </c>
      <c r="Y20" s="126">
        <f>DatosSinVinculos!CE24</f>
        <v>61.0791464819224</v>
      </c>
      <c r="Z20" s="126">
        <f>DatosSinVinculos!CQ24*DatosSinVinculos!CM24/DatosSinVinculos!CZ24</f>
        <v>41.232927254693642</v>
      </c>
      <c r="AA20" s="126">
        <f>DatosSinVinculos!CQ24</f>
        <v>44.789175980165602</v>
      </c>
      <c r="AB20" s="126">
        <f>DatosSinVinculos!CM24/DatosSinVinculos!CZ24</f>
        <v>0.92060026451375654</v>
      </c>
      <c r="AC20" s="126">
        <f>DatosSinVinculos!DB24/100</f>
        <v>7.9742157615924791E-2</v>
      </c>
      <c r="AD20" s="126">
        <f>DatosSinVinculos!DD24/100</f>
        <v>1.26449281008283E-2</v>
      </c>
    </row>
    <row r="21" spans="1:30">
      <c r="A21" t="s">
        <v>418</v>
      </c>
      <c r="B21" s="126">
        <f>DatosSinVinculos!C25</f>
        <v>8879835.7752844691</v>
      </c>
      <c r="C21" s="126">
        <f>DatosSinVinculos!F25</f>
        <v>6497495.5342639303</v>
      </c>
      <c r="D21" s="126">
        <f>DatosSinVinculos!L25</f>
        <v>1375421.39233617</v>
      </c>
      <c r="E21" s="126">
        <f>DatosSinVinculos!J25</f>
        <v>1607205.1667070901</v>
      </c>
      <c r="F21" s="126">
        <f>DatosSinVinculos!H25</f>
        <v>1886916.3818125301</v>
      </c>
      <c r="G21" s="126">
        <f>DatosSinVinculos!R25</f>
        <v>4445893.0283681396</v>
      </c>
      <c r="H21" s="126">
        <f>DatosSinVinculos!X25</f>
        <v>1253349.9730380201</v>
      </c>
      <c r="I21" s="126">
        <f>DatosSinVinculos!AC25</f>
        <v>27.958891265969701</v>
      </c>
      <c r="J21" s="126">
        <f>DatosSinVinculos!AE25</f>
        <v>29.8759711112729</v>
      </c>
      <c r="K21" s="126">
        <f>(1+DatosSinVinculos!AL25/100)^(1/4)</f>
        <v>1</v>
      </c>
      <c r="L21" s="126">
        <f t="shared" si="0"/>
        <v>0.93895677407602995</v>
      </c>
      <c r="M21" s="126">
        <f>DatosSinVinculos!AM25</f>
        <v>110.6681914</v>
      </c>
      <c r="N21" s="126">
        <f>DatosSinVinculos!AN25</f>
        <v>302.36524590163901</v>
      </c>
      <c r="O21" s="126">
        <f>DatosSinVinculos!Y25/DatosSinVinculos!D25</f>
        <v>3.4717824785045863E-2</v>
      </c>
      <c r="P21" s="126">
        <f>DatosSinVinculos!AA25*DatosSinVinculos!AN25/DatosSinVinculos!D25</f>
        <v>-2.6913033246131923E-2</v>
      </c>
      <c r="Q21" s="126">
        <f>DatosSinVinculos!P25</f>
        <v>1378754.6522262499</v>
      </c>
      <c r="R21" s="130"/>
      <c r="S21" s="126">
        <f>(1+DatosSinVinculos!AS25/100)^(1/4)</f>
        <v>1.0198406612818229</v>
      </c>
      <c r="T21" s="126"/>
      <c r="U21" s="126">
        <f>DatosSinVinculos!AR25</f>
        <v>80.113972489847214</v>
      </c>
      <c r="V21" s="131">
        <f>DatosSinVinculos!AQ25</f>
        <v>145.98614853333299</v>
      </c>
      <c r="W21" s="126">
        <f>DatosSinVinculos!AO25/DatosSinVinculos!AQ25*100*100</f>
        <v>90.419537282237755</v>
      </c>
      <c r="X21" s="126">
        <f>DatosSinVinculos!BO25</f>
        <v>63.930433332898403</v>
      </c>
      <c r="Y21" s="126">
        <f>DatosSinVinculos!CE25</f>
        <v>61.485043845168697</v>
      </c>
      <c r="Z21" s="126">
        <f>DatosSinVinculos!CQ25*DatosSinVinculos!CM25/DatosSinVinculos!CZ25</f>
        <v>41.502448156841368</v>
      </c>
      <c r="AA21" s="126">
        <f>DatosSinVinculos!CQ25</f>
        <v>45.075108871031198</v>
      </c>
      <c r="AB21" s="126">
        <f>DatosSinVinculos!CM25/DatosSinVinculos!CZ25</f>
        <v>0.92073983172371432</v>
      </c>
      <c r="AC21" s="126">
        <f>DatosSinVinculos!DB25/100</f>
        <v>7.9191541625917003E-2</v>
      </c>
      <c r="AD21" s="126">
        <f>DatosSinVinculos!DD25/100</f>
        <v>1.2971940746314801E-2</v>
      </c>
    </row>
    <row r="22" spans="1:30">
      <c r="A22" t="s">
        <v>419</v>
      </c>
      <c r="B22" s="126">
        <f>DatosSinVinculos!C26</f>
        <v>8990639.5056525599</v>
      </c>
      <c r="C22" s="126">
        <f>DatosSinVinculos!F26</f>
        <v>6617840.5863378001</v>
      </c>
      <c r="D22" s="126">
        <f>DatosSinVinculos!L26</f>
        <v>1304839.9320074499</v>
      </c>
      <c r="E22" s="126">
        <f>DatosSinVinculos!J26</f>
        <v>1525775.16829403</v>
      </c>
      <c r="F22" s="126">
        <f>DatosSinVinculos!H26</f>
        <v>1876114.39582219</v>
      </c>
      <c r="G22" s="126">
        <f>DatosSinVinculos!R26</f>
        <v>4538235.7336823205</v>
      </c>
      <c r="H22" s="126">
        <f>DatosSinVinculos!X26</f>
        <v>1236898.83681355</v>
      </c>
      <c r="I22" s="126">
        <f>DatosSinVinculos!AC26</f>
        <v>29.996969615286499</v>
      </c>
      <c r="J22" s="126">
        <f>DatosSinVinculos!AE26</f>
        <v>31.672606973015199</v>
      </c>
      <c r="K22" s="126">
        <f>(1+DatosSinVinculos!AL26/100)^(1/4)</f>
        <v>1</v>
      </c>
      <c r="L22" s="126">
        <f t="shared" si="0"/>
        <v>0.9320571919278744</v>
      </c>
      <c r="M22" s="126">
        <f>DatosSinVinculos!AM26</f>
        <v>113.862006966667</v>
      </c>
      <c r="N22" s="126">
        <f>DatosSinVinculos!AN26</f>
        <v>324.25016129032298</v>
      </c>
      <c r="O22" s="126">
        <f>DatosSinVinculos!Y26/DatosSinVinculos!D26</f>
        <v>4.4160997394752759E-2</v>
      </c>
      <c r="P22" s="126">
        <f>DatosSinVinculos!AA26*DatosSinVinculos!AN26/DatosSinVinculos!D26</f>
        <v>-6.9341008680633628E-3</v>
      </c>
      <c r="Q22" s="126">
        <f>DatosSinVinculos!P26</f>
        <v>1394597.27345839</v>
      </c>
      <c r="R22" s="130"/>
      <c r="S22" s="126">
        <f>(1+DatosSinVinculos!AS26/100)^(1/4)</f>
        <v>1.0196328716910013</v>
      </c>
      <c r="T22" s="126"/>
      <c r="U22" s="126">
        <f>DatosSinVinculos!AR26</f>
        <v>80.475502291409285</v>
      </c>
      <c r="V22" s="131">
        <f>DatosSinVinculos!AQ26</f>
        <v>152.23570280000001</v>
      </c>
      <c r="W22" s="126">
        <f>DatosSinVinculos!AO26/DatosSinVinculos!AQ26*100*100</f>
        <v>77.511383880181342</v>
      </c>
      <c r="X22" s="126">
        <f>DatosSinVinculos!BO26</f>
        <v>64.568134622614195</v>
      </c>
      <c r="Y22" s="126">
        <f>DatosSinVinculos!CE26</f>
        <v>62.216473492792304</v>
      </c>
      <c r="Z22" s="126">
        <f>DatosSinVinculos!CQ26*DatosSinVinculos!CM26/DatosSinVinculos!CZ26</f>
        <v>41.521039219348808</v>
      </c>
      <c r="AA22" s="126">
        <f>DatosSinVinculos!CQ26</f>
        <v>45.206710264974099</v>
      </c>
      <c r="AB22" s="126">
        <f>DatosSinVinculos!CM26/DatosSinVinculos!CZ26</f>
        <v>0.91847070879473103</v>
      </c>
      <c r="AC22" s="126">
        <f>DatosSinVinculos!DB26/100</f>
        <v>8.1306386988727497E-2</v>
      </c>
      <c r="AD22" s="126">
        <f>DatosSinVinculos!DD26/100</f>
        <v>1.1266969223896499E-2</v>
      </c>
    </row>
    <row r="23" spans="1:30">
      <c r="A23" t="s">
        <v>420</v>
      </c>
      <c r="B23" s="126">
        <f>DatosSinVinculos!C27</f>
        <v>9246792.42841205</v>
      </c>
      <c r="C23" s="126">
        <f>DatosSinVinculos!F27</f>
        <v>6684179.3170242095</v>
      </c>
      <c r="D23" s="126">
        <f>DatosSinVinculos!L27</f>
        <v>1548480.2827278799</v>
      </c>
      <c r="E23" s="126">
        <f>DatosSinVinculos!J27</f>
        <v>1811745.04831044</v>
      </c>
      <c r="F23" s="126">
        <f>DatosSinVinculos!H27</f>
        <v>2120260.8752355599</v>
      </c>
      <c r="G23" s="126">
        <f>DatosSinVinculos!R27</f>
        <v>4640272.1616788302</v>
      </c>
      <c r="H23" s="126">
        <f>DatosSinVinculos!X27</f>
        <v>1223791.8725079901</v>
      </c>
      <c r="I23" s="126">
        <f>DatosSinVinculos!AC27</f>
        <v>30.7661749024419</v>
      </c>
      <c r="J23" s="126">
        <f>DatosSinVinculos!AE27</f>
        <v>32.8396462479203</v>
      </c>
      <c r="K23" s="126">
        <f>(1+DatosSinVinculos!AL27/100)^(1/4)</f>
        <v>1</v>
      </c>
      <c r="L23" s="126">
        <f t="shared" si="0"/>
        <v>0.97499834511132721</v>
      </c>
      <c r="M23" s="126">
        <f>DatosSinVinculos!AM27</f>
        <v>113.728902866667</v>
      </c>
      <c r="N23" s="126">
        <f>DatosSinVinculos!AN27</f>
        <v>338.29596774193499</v>
      </c>
      <c r="O23" s="126">
        <f>DatosSinVinculos!Y27/DatosSinVinculos!D27</f>
        <v>-1.2672743882106569E-2</v>
      </c>
      <c r="P23" s="126">
        <f>DatosSinVinculos!AA27*DatosSinVinculos!AN27/DatosSinVinculos!D27</f>
        <v>2.7443143188672341E-2</v>
      </c>
      <c r="Q23" s="126">
        <f>DatosSinVinculos!P27</f>
        <v>1402919.44129521</v>
      </c>
      <c r="R23" s="126"/>
      <c r="S23" s="126">
        <f>(1+DatosSinVinculos!AS27/100)^(1/4)</f>
        <v>1.0167852356177134</v>
      </c>
      <c r="T23" s="126"/>
      <c r="U23" s="126">
        <f>DatosSinVinculos!AR27</f>
        <v>80.837642133952386</v>
      </c>
      <c r="V23" s="131">
        <f>DatosSinVinculos!AQ27</f>
        <v>148.1123661</v>
      </c>
      <c r="W23" s="126">
        <f>DatosSinVinculos!AO27/DatosSinVinculos!AQ27*100*100</f>
        <v>74.492992204877751</v>
      </c>
      <c r="X23" s="126">
        <f>DatosSinVinculos!BO27</f>
        <v>67.212794172948406</v>
      </c>
      <c r="Y23" s="126">
        <f>DatosSinVinculos!CE27</f>
        <v>65.279734634913197</v>
      </c>
      <c r="Z23" s="126">
        <f>DatosSinVinculos!CQ27*DatosSinVinculos!CM27/DatosSinVinculos!CZ27</f>
        <v>40.833697710163072</v>
      </c>
      <c r="AA23" s="126">
        <f>DatosSinVinculos!CQ27</f>
        <v>44.593487956728602</v>
      </c>
      <c r="AB23" s="126">
        <f>DatosSinVinculos!CM27/DatosSinVinculos!CZ27</f>
        <v>0.91568745978754007</v>
      </c>
      <c r="AC23" s="126">
        <f>DatosSinVinculos!DB27/100</f>
        <v>8.3954362620209291E-2</v>
      </c>
      <c r="AD23" s="126">
        <f>DatosSinVinculos!DD27/100</f>
        <v>1.3591156803375399E-2</v>
      </c>
    </row>
    <row r="24" spans="1:30">
      <c r="A24" t="s">
        <v>421</v>
      </c>
      <c r="B24" s="126">
        <f>DatosSinVinculos!C28</f>
        <v>9573804.8486733194</v>
      </c>
      <c r="C24" s="126">
        <f>DatosSinVinculos!F28</f>
        <v>6928891.6683551604</v>
      </c>
      <c r="D24" s="126">
        <f>DatosSinVinculos!L28</f>
        <v>1560182.4562637401</v>
      </c>
      <c r="E24" s="126">
        <f>DatosSinVinculos!J28</f>
        <v>1824832.16683479</v>
      </c>
      <c r="F24" s="126">
        <f>DatosSinVinculos!H28</f>
        <v>2166825.8157641701</v>
      </c>
      <c r="G24" s="126">
        <f>DatosSinVinculos!R28</f>
        <v>4873221.8398542702</v>
      </c>
      <c r="H24" s="126">
        <f>DatosSinVinculos!X28</f>
        <v>1236590.77554291</v>
      </c>
      <c r="I24" s="126">
        <f>DatosSinVinculos!AC28</f>
        <v>32.524881107806799</v>
      </c>
      <c r="J24" s="126">
        <f>DatosSinVinculos!AE28</f>
        <v>34.506057144849898</v>
      </c>
      <c r="K24" s="126">
        <f>(1+DatosSinVinculos!AL28/100)^(1/4)</f>
        <v>1</v>
      </c>
      <c r="L24" s="126">
        <f t="shared" si="0"/>
        <v>0.94592735944105377</v>
      </c>
      <c r="M24" s="126">
        <f>DatosSinVinculos!AM28</f>
        <v>104.89374890000001</v>
      </c>
      <c r="N24" s="126">
        <f>DatosSinVinculos!AN28</f>
        <v>341.66225806451598</v>
      </c>
      <c r="O24" s="126">
        <f>DatosSinVinculos!Y28/DatosSinVinculos!D28</f>
        <v>6.5339062398155262E-2</v>
      </c>
      <c r="P24" s="126">
        <f>DatosSinVinculos!AA28*DatosSinVinculos!AN28/DatosSinVinculos!D28</f>
        <v>2.6499321004058072E-3</v>
      </c>
      <c r="Q24" s="126">
        <f>DatosSinVinculos!P28</f>
        <v>1425340.1210270401</v>
      </c>
      <c r="R24" s="126"/>
      <c r="S24" s="126">
        <f>(1+DatosSinVinculos!AS28/100)^(1/4)</f>
        <v>1.0150621094857828</v>
      </c>
      <c r="T24" s="126"/>
      <c r="U24" s="126">
        <f>DatosSinVinculos!AR28</f>
        <v>81.661977521141552</v>
      </c>
      <c r="V24" s="131">
        <f>DatosSinVinculos!AQ28</f>
        <v>141.96384766666699</v>
      </c>
      <c r="W24" s="126">
        <f>DatosSinVinculos!AO28/DatosSinVinculos!AQ28*100*100</f>
        <v>74.666897060221572</v>
      </c>
      <c r="X24" s="126">
        <f>DatosSinVinculos!BO28</f>
        <v>66.414911670478901</v>
      </c>
      <c r="Y24" s="126">
        <f>DatosSinVinculos!CE28</f>
        <v>64.2562914210108</v>
      </c>
      <c r="Z24" s="126">
        <f>DatosSinVinculos!CQ28*DatosSinVinculos!CM28/DatosSinVinculos!CZ28</f>
        <v>42.039401589200537</v>
      </c>
      <c r="AA24" s="126">
        <f>DatosSinVinculos!CQ28</f>
        <v>45.785248121937499</v>
      </c>
      <c r="AB24" s="126">
        <f>DatosSinVinculos!CM28/DatosSinVinculos!CZ28</f>
        <v>0.91818660624573134</v>
      </c>
      <c r="AC24" s="126">
        <f>DatosSinVinculos!DB28/100</f>
        <v>8.2417878742030992E-2</v>
      </c>
      <c r="AD24" s="126">
        <f>DatosSinVinculos!DD28/100</f>
        <v>1.53879577229711E-2</v>
      </c>
    </row>
    <row r="25" spans="1:30">
      <c r="A25" t="s">
        <v>422</v>
      </c>
      <c r="B25" s="126">
        <f>DatosSinVinculos!C29</f>
        <v>9681625.5090717804</v>
      </c>
      <c r="C25" s="126">
        <f>DatosSinVinculos!F29</f>
        <v>7005547.3360551205</v>
      </c>
      <c r="D25" s="126">
        <f>DatosSinVinculos!L29</f>
        <v>1464902.1692526899</v>
      </c>
      <c r="E25" s="126">
        <f>DatosSinVinculos!J29</f>
        <v>1710970.1773171299</v>
      </c>
      <c r="F25" s="126">
        <f>DatosSinVinculos!H29</f>
        <v>2183517.65099177</v>
      </c>
      <c r="G25" s="126">
        <f>DatosSinVinculos!R29</f>
        <v>4826935.6251414502</v>
      </c>
      <c r="H25" s="126">
        <f>DatosSinVinculos!X29</f>
        <v>1266081.8783156001</v>
      </c>
      <c r="I25" s="126">
        <f>DatosSinVinculos!AC29</f>
        <v>34.0433209400313</v>
      </c>
      <c r="J25" s="126">
        <f>DatosSinVinculos!AE29</f>
        <v>36.133974407065097</v>
      </c>
      <c r="K25" s="126">
        <f>(1+DatosSinVinculos!AL29/100)^(1/4)</f>
        <v>1</v>
      </c>
      <c r="L25" s="126">
        <f t="shared" si="0"/>
        <v>0.95539683584632373</v>
      </c>
      <c r="M25" s="126">
        <f>DatosSinVinculos!AM29</f>
        <v>103.238185766667</v>
      </c>
      <c r="N25" s="126">
        <f>DatosSinVinculos!AN29</f>
        <v>351.45354838709699</v>
      </c>
      <c r="O25" s="126">
        <f>DatosSinVinculos!Y29/DatosSinVinculos!D29</f>
        <v>-8.499886038490093E-3</v>
      </c>
      <c r="P25" s="126">
        <f>DatosSinVinculos!AA29*DatosSinVinculos!AN29/DatosSinVinculos!D29</f>
        <v>-2.5711648242856253E-2</v>
      </c>
      <c r="Q25" s="126">
        <f>DatosSinVinculos!P29</f>
        <v>1433095.00973212</v>
      </c>
      <c r="R25" s="126"/>
      <c r="S25" s="126">
        <f>(1+DatosSinVinculos!AS29/100)^(1/4)</f>
        <v>1.0141749160644609</v>
      </c>
      <c r="T25" s="126"/>
      <c r="U25" s="126">
        <f>DatosSinVinculos!AR29</f>
        <v>81.953173916404296</v>
      </c>
      <c r="V25" s="131">
        <f>DatosSinVinculos!AQ29</f>
        <v>142.758173</v>
      </c>
      <c r="W25" s="126">
        <f>DatosSinVinculos!AO29/DatosSinVinculos!AQ29*100*100</f>
        <v>71.68299452342599</v>
      </c>
      <c r="X25" s="126">
        <f>DatosSinVinculos!BO29</f>
        <v>66.138725139110903</v>
      </c>
      <c r="Y25" s="126">
        <f>DatosSinVinculos!CE29</f>
        <v>64.725339950746203</v>
      </c>
      <c r="Z25" s="126">
        <f>DatosSinVinculos!CQ29*DatosSinVinculos!CM29/DatosSinVinculos!CZ29</f>
        <v>41.072519261140755</v>
      </c>
      <c r="AA25" s="126">
        <f>DatosSinVinculos!CQ29</f>
        <v>45.006127210667103</v>
      </c>
      <c r="AB25" s="126">
        <f>DatosSinVinculos!CM29/DatosSinVinculos!CZ29</f>
        <v>0.91259839063437498</v>
      </c>
      <c r="AC25" s="126">
        <f>DatosSinVinculos!DB29/100</f>
        <v>8.77480134312148E-2</v>
      </c>
      <c r="AD25" s="126">
        <f>DatosSinVinculos!DD29/100</f>
        <v>1.5300954067205099E-2</v>
      </c>
    </row>
    <row r="26" spans="1:30">
      <c r="A26" t="s">
        <v>423</v>
      </c>
      <c r="B26" s="126">
        <f>DatosSinVinculos!C30</f>
        <v>10140086.6723704</v>
      </c>
      <c r="C26" s="126">
        <f>DatosSinVinculos!F30</f>
        <v>7282407.6180132004</v>
      </c>
      <c r="D26" s="126">
        <f>DatosSinVinculos!L30</f>
        <v>1591092.2998367399</v>
      </c>
      <c r="E26" s="126">
        <f>DatosSinVinculos!J30</f>
        <v>1859760.1665636401</v>
      </c>
      <c r="F26" s="126">
        <f>DatosSinVinculos!H30</f>
        <v>2291694.9233697802</v>
      </c>
      <c r="G26" s="126">
        <f>DatosSinVinculos!R30</f>
        <v>5069517.6305677602</v>
      </c>
      <c r="H26" s="126">
        <f>DatosSinVinculos!X30</f>
        <v>1317183.3272165</v>
      </c>
      <c r="I26" s="126">
        <f>DatosSinVinculos!AC30</f>
        <v>35.387592284146599</v>
      </c>
      <c r="J26" s="126">
        <f>DatosSinVinculos!AE30</f>
        <v>37.623504853995101</v>
      </c>
      <c r="K26" s="126">
        <f>(1+DatosSinVinculos!AL30/100)^(1/4)</f>
        <v>1</v>
      </c>
      <c r="L26" s="126">
        <f t="shared" si="0"/>
        <v>0.96201291872808414</v>
      </c>
      <c r="M26" s="126">
        <f>DatosSinVinculos!AM30</f>
        <v>103.64495056666701</v>
      </c>
      <c r="N26" s="126">
        <f>DatosSinVinculos!AN30</f>
        <v>364.79476190476203</v>
      </c>
      <c r="O26" s="126">
        <f>DatosSinVinculos!Y30/DatosSinVinculos!D30</f>
        <v>9.9223293346912572E-2</v>
      </c>
      <c r="P26" s="126">
        <f>DatosSinVinculos!AA30*DatosSinVinculos!AN30/DatosSinVinculos!D30</f>
        <v>-1.2731245565909001E-2</v>
      </c>
      <c r="Q26" s="126">
        <f>DatosSinVinculos!P30</f>
        <v>1459068.3229763899</v>
      </c>
      <c r="R26" s="126"/>
      <c r="S26" s="126">
        <f>(1+DatosSinVinculos!AS30/100)^(1/4)</f>
        <v>1.0123451907325245</v>
      </c>
      <c r="T26" s="126"/>
      <c r="U26" s="126">
        <f>DatosSinVinculos!AR30</f>
        <v>82.272863374526466</v>
      </c>
      <c r="V26" s="131">
        <f>DatosSinVinculos!AQ30</f>
        <v>145.32653273333301</v>
      </c>
      <c r="W26" s="126">
        <f>DatosSinVinculos!AO30/DatosSinVinculos!AQ30*100*100</f>
        <v>72.480455806796442</v>
      </c>
      <c r="X26" s="126">
        <f>DatosSinVinculos!BO30</f>
        <v>67.803188896028601</v>
      </c>
      <c r="Y26" s="126">
        <f>DatosSinVinculos!CE30</f>
        <v>65.426924603707306</v>
      </c>
      <c r="Z26" s="126">
        <f>DatosSinVinculos!CQ30*DatosSinVinculos!CM30/DatosSinVinculos!CZ30</f>
        <v>42.271762390241165</v>
      </c>
      <c r="AA26" s="126">
        <f>DatosSinVinculos!CQ30</f>
        <v>45.872569173241502</v>
      </c>
      <c r="AB26" s="126">
        <f>DatosSinVinculos!CM30/DatosSinVinculos!CZ30</f>
        <v>0.92150413966565503</v>
      </c>
      <c r="AC26" s="126">
        <f>DatosSinVinculos!DB30/100</f>
        <v>7.7969121496410998E-2</v>
      </c>
      <c r="AD26" s="126">
        <f>DatosSinVinculos!DD30/100</f>
        <v>1.7022933244202201E-2</v>
      </c>
    </row>
    <row r="27" spans="1:30">
      <c r="A27" t="s">
        <v>424</v>
      </c>
      <c r="B27" s="126">
        <f>DatosSinVinculos!C31</f>
        <v>10410176.394355999</v>
      </c>
      <c r="C27" s="126">
        <f>DatosSinVinculos!F31</f>
        <v>7547058.46279875</v>
      </c>
      <c r="D27" s="126">
        <f>DatosSinVinculos!L31</f>
        <v>1519896.76744707</v>
      </c>
      <c r="E27" s="126">
        <f>DatosSinVinculos!J31</f>
        <v>1780884.4804996999</v>
      </c>
      <c r="F27" s="126">
        <f>DatosSinVinculos!H31</f>
        <v>2275554.2833931302</v>
      </c>
      <c r="G27" s="126">
        <f>DatosSinVinculos!R31</f>
        <v>5248878.8580880202</v>
      </c>
      <c r="H27" s="126">
        <f>DatosSinVinculos!X31</f>
        <v>1442114.68994719</v>
      </c>
      <c r="I27" s="126">
        <f>DatosSinVinculos!AC31</f>
        <v>36.575664554448203</v>
      </c>
      <c r="J27" s="126">
        <f>DatosSinVinculos!AE31</f>
        <v>38.867012839052798</v>
      </c>
      <c r="K27" s="126">
        <f>(1+DatosSinVinculos!AL31/100)^(1/4)</f>
        <v>1</v>
      </c>
      <c r="L27" s="126">
        <f t="shared" si="0"/>
        <v>0.96751741124120971</v>
      </c>
      <c r="M27" s="126">
        <f>DatosSinVinculos!AM31</f>
        <v>99.051597053333296</v>
      </c>
      <c r="N27" s="126">
        <f>DatosSinVinculos!AN31</f>
        <v>355.55250000000001</v>
      </c>
      <c r="O27" s="126">
        <f>DatosSinVinculos!Y31/DatosSinVinculos!D31</f>
        <v>-6.9241916046330607E-2</v>
      </c>
      <c r="P27" s="126">
        <f>DatosSinVinculos!AA31*DatosSinVinculos!AN31/DatosSinVinculos!D31</f>
        <v>7.641560565077159E-3</v>
      </c>
      <c r="Q27" s="126">
        <f>DatosSinVinculos!P31</f>
        <v>1483183.7572705201</v>
      </c>
      <c r="R27" s="126"/>
      <c r="S27" s="126">
        <f>(1+DatosSinVinculos!AS31/100)^(1/4)</f>
        <v>1.0104337122045137</v>
      </c>
      <c r="T27" s="126"/>
      <c r="U27" s="126">
        <f>DatosSinVinculos!AR31</f>
        <v>82.66132518992417</v>
      </c>
      <c r="V27" s="131">
        <f>DatosSinVinculos!AQ31</f>
        <v>145.59175640000001</v>
      </c>
      <c r="W27" s="126">
        <f>DatosSinVinculos!AO31/DatosSinVinculos!AQ31*100*100</f>
        <v>68.227306126058437</v>
      </c>
      <c r="X27" s="126">
        <f>DatosSinVinculos!BO31</f>
        <v>68.715837893991505</v>
      </c>
      <c r="Y27" s="126">
        <f>DatosSinVinculos!CE31</f>
        <v>66.881171884423196</v>
      </c>
      <c r="Z27" s="126">
        <f>DatosSinVinculos!CQ31*DatosSinVinculos!CM31/DatosSinVinculos!CZ31</f>
        <v>42.161078822752543</v>
      </c>
      <c r="AA27" s="126">
        <f>DatosSinVinculos!CQ31</f>
        <v>45.4990418400902</v>
      </c>
      <c r="AB27" s="126">
        <f>DatosSinVinculos!CM31/DatosSinVinculos!CZ31</f>
        <v>0.92663663052357947</v>
      </c>
      <c r="AC27" s="126">
        <f>DatosSinVinculos!DB31/100</f>
        <v>7.25898551533595E-2</v>
      </c>
      <c r="AD27" s="126">
        <f>DatosSinVinculos!DD31/100</f>
        <v>1.74663433501939E-2</v>
      </c>
    </row>
    <row r="28" spans="1:30">
      <c r="A28" t="s">
        <v>425</v>
      </c>
      <c r="B28" s="126">
        <f>DatosSinVinculos!C32</f>
        <v>10558939.049871</v>
      </c>
      <c r="C28" s="126">
        <f>DatosSinVinculos!F32</f>
        <v>7653481.3094568197</v>
      </c>
      <c r="D28" s="126">
        <f>DatosSinVinculos!L32</f>
        <v>1476971.5898132001</v>
      </c>
      <c r="E28" s="126">
        <f>DatosSinVinculos!J32</f>
        <v>1726456.65964138</v>
      </c>
      <c r="F28" s="126">
        <f>DatosSinVinculos!H32</f>
        <v>2269083.4801927698</v>
      </c>
      <c r="G28" s="126">
        <f>DatosSinVinculos!R32</f>
        <v>5468186.8426746996</v>
      </c>
      <c r="H28" s="126">
        <f>DatosSinVinculos!X32</f>
        <v>1513750.5402303101</v>
      </c>
      <c r="I28" s="126">
        <f>DatosSinVinculos!AC32</f>
        <v>37.667819393612099</v>
      </c>
      <c r="J28" s="126">
        <f>DatosSinVinculos!AE32</f>
        <v>40.304601525887399</v>
      </c>
      <c r="K28" s="126">
        <f>(1+DatosSinVinculos!AL32/100)^(1/4)</f>
        <v>1</v>
      </c>
      <c r="L28" s="126">
        <f t="shared" si="0"/>
        <v>0.97100562610881824</v>
      </c>
      <c r="M28" s="126">
        <f>DatosSinVinculos!AM32</f>
        <v>95.2003411266667</v>
      </c>
      <c r="N28" s="126">
        <f>DatosSinVinculos!AN32</f>
        <v>349.33305084745803</v>
      </c>
      <c r="O28" s="126">
        <f>DatosSinVinculos!Y32/DatosSinVinculos!D32</f>
        <v>8.6722967721227506E-2</v>
      </c>
      <c r="P28" s="126">
        <f>DatosSinVinculos!AA32*DatosSinVinculos!AN32/DatosSinVinculos!D32</f>
        <v>-1.8661402355138731E-2</v>
      </c>
      <c r="Q28" s="126">
        <f>DatosSinVinculos!P32</f>
        <v>1498042.0221633499</v>
      </c>
      <c r="R28" s="126"/>
      <c r="S28" s="126">
        <f>(1+DatosSinVinculos!AS32/100)^(1/4)</f>
        <v>1.0099292583845996</v>
      </c>
      <c r="T28" s="126"/>
      <c r="U28" s="126">
        <f>DatosSinVinculos!AR32</f>
        <v>83.260248109844539</v>
      </c>
      <c r="V28" s="131">
        <f>DatosSinVinculos!AQ32</f>
        <v>145.99118113333299</v>
      </c>
      <c r="W28" s="126">
        <f>DatosSinVinculos!AO32/DatosSinVinculos!AQ32*100*100</f>
        <v>69.638909609077928</v>
      </c>
      <c r="X28" s="126">
        <f>DatosSinVinculos!BO32</f>
        <v>69.923209383700097</v>
      </c>
      <c r="Y28" s="126">
        <f>DatosSinVinculos!CE32</f>
        <v>68.158003638631499</v>
      </c>
      <c r="Z28" s="126">
        <f>DatosSinVinculos!CQ32*DatosSinVinculos!CM32/DatosSinVinculos!CZ32</f>
        <v>41.861525357841842</v>
      </c>
      <c r="AA28" s="126">
        <f>DatosSinVinculos!CQ32</f>
        <v>44.861590767739997</v>
      </c>
      <c r="AB28" s="126">
        <f>DatosSinVinculos!CM32/DatosSinVinculos!CZ32</f>
        <v>0.93312619194824653</v>
      </c>
      <c r="AC28" s="126">
        <f>DatosSinVinculos!DB32/100</f>
        <v>6.7733214280715895E-2</v>
      </c>
      <c r="AD28" s="126">
        <f>DatosSinVinculos!DD32/100</f>
        <v>1.75279670770528E-2</v>
      </c>
    </row>
    <row r="29" spans="1:30">
      <c r="A29" t="s">
        <v>426</v>
      </c>
      <c r="B29" s="126">
        <f>DatosSinVinculos!C33</f>
        <v>10892920.961089499</v>
      </c>
      <c r="C29" s="126">
        <f>DatosSinVinculos!F33</f>
        <v>7877321.6683586296</v>
      </c>
      <c r="D29" s="126">
        <f>DatosSinVinculos!L33</f>
        <v>1524391.7871131201</v>
      </c>
      <c r="E29" s="126">
        <f>DatosSinVinculos!J33</f>
        <v>1779910.32011952</v>
      </c>
      <c r="F29" s="126">
        <f>DatosSinVinculos!H33</f>
        <v>2347958.3480549399</v>
      </c>
      <c r="G29" s="126">
        <f>DatosSinVinculos!R33</f>
        <v>5662794.6894783098</v>
      </c>
      <c r="H29" s="126">
        <f>DatosSinVinculos!X33</f>
        <v>1615010.5214231899</v>
      </c>
      <c r="I29" s="126">
        <f>DatosSinVinculos!AC33</f>
        <v>38.853591222081199</v>
      </c>
      <c r="J29" s="126">
        <f>DatosSinVinculos!AE33</f>
        <v>41.7279378144829</v>
      </c>
      <c r="K29" s="126">
        <f>(1+DatosSinVinculos!AL33/100)^(1/4)</f>
        <v>1</v>
      </c>
      <c r="L29" s="126">
        <f t="shared" si="0"/>
        <v>0.96948102373107781</v>
      </c>
      <c r="M29" s="126">
        <f>DatosSinVinculos!AM33</f>
        <v>100.34320437333299</v>
      </c>
      <c r="N29" s="126">
        <f>DatosSinVinculos!AN33</f>
        <v>368.36843750000003</v>
      </c>
      <c r="O29" s="126">
        <f>DatosSinVinculos!Y33/DatosSinVinculos!D33</f>
        <v>-5.1336367794326675E-2</v>
      </c>
      <c r="P29" s="126">
        <f>DatosSinVinculos!AA33*DatosSinVinculos!AN33/DatosSinVinculos!D33</f>
        <v>-3.6673935645680819E-2</v>
      </c>
      <c r="Q29" s="126">
        <f>DatosSinVinculos!P33</f>
        <v>1520441.22289867</v>
      </c>
      <c r="R29" s="126"/>
      <c r="S29" s="126">
        <f>(1+DatosSinVinculos!AS33/100)^(1/4)</f>
        <v>1.0084007583183143</v>
      </c>
      <c r="T29" s="126"/>
      <c r="U29" s="126">
        <f>DatosSinVinculos!AR33</f>
        <v>84.001281683051886</v>
      </c>
      <c r="V29" s="131">
        <f>DatosSinVinculos!AQ33</f>
        <v>151.14259316666701</v>
      </c>
      <c r="W29" s="126">
        <f>DatosSinVinculos!AO33/DatosSinVinculos!AQ33*100*100</f>
        <v>74.543293393430091</v>
      </c>
      <c r="X29" s="126">
        <f>DatosSinVinculos!BO33</f>
        <v>70.505008856667402</v>
      </c>
      <c r="Y29" s="126">
        <f>DatosSinVinculos!CE33</f>
        <v>68.932010086055698</v>
      </c>
      <c r="Z29" s="126">
        <f>DatosSinVinculos!CQ33*DatosSinVinculos!CM33/DatosSinVinculos!CZ33</f>
        <v>42.539716758049551</v>
      </c>
      <c r="AA29" s="126">
        <f>DatosSinVinculos!CQ33</f>
        <v>45.638732123641503</v>
      </c>
      <c r="AB29" s="126">
        <f>DatosSinVinculos!CM33/DatosSinVinculos!CZ33</f>
        <v>0.93209681291767044</v>
      </c>
      <c r="AC29" s="126">
        <f>DatosSinVinculos!DB33/100</f>
        <v>6.8451719468933497E-2</v>
      </c>
      <c r="AD29" s="126">
        <f>DatosSinVinculos!DD33/100</f>
        <v>1.96823932766498E-2</v>
      </c>
    </row>
    <row r="30" spans="1:30">
      <c r="A30" t="s">
        <v>427</v>
      </c>
      <c r="B30" s="126">
        <f>DatosSinVinculos!C34</f>
        <v>11104938.486873999</v>
      </c>
      <c r="C30" s="126">
        <f>DatosSinVinculos!F34</f>
        <v>8005094.0257045804</v>
      </c>
      <c r="D30" s="126">
        <f>DatosSinVinculos!L34</f>
        <v>1553061.7514432899</v>
      </c>
      <c r="E30" s="126">
        <f>DatosSinVinculos!J34</f>
        <v>1814697.5100743</v>
      </c>
      <c r="F30" s="126">
        <f>DatosSinVinculos!H34</f>
        <v>2338497.3831909201</v>
      </c>
      <c r="G30" s="126">
        <f>DatosSinVinculos!R34</f>
        <v>5721821.6491885604</v>
      </c>
      <c r="H30" s="126">
        <f>DatosSinVinculos!X34</f>
        <v>1684758.54437396</v>
      </c>
      <c r="I30" s="126">
        <f>DatosSinVinculos!AC34</f>
        <v>40.137149577723399</v>
      </c>
      <c r="J30" s="126">
        <f>DatosSinVinculos!AE34</f>
        <v>43.127439536965703</v>
      </c>
      <c r="K30" s="126">
        <f>(1+DatosSinVinculos!AL34/100)^(1/4)</f>
        <v>1</v>
      </c>
      <c r="L30" s="126">
        <f t="shared" si="0"/>
        <v>0.9680206898310838</v>
      </c>
      <c r="M30" s="126">
        <f>DatosSinVinculos!AM34</f>
        <v>95.848846963333301</v>
      </c>
      <c r="N30" s="126">
        <f>DatosSinVinculos!AN34</f>
        <v>376.931451612903</v>
      </c>
      <c r="O30" s="126">
        <f>DatosSinVinculos!Y34/DatosSinVinculos!D34</f>
        <v>8.889329319439121E-2</v>
      </c>
      <c r="P30" s="126">
        <f>DatosSinVinculos!AA34*DatosSinVinculos!AN34/DatosSinVinculos!D34</f>
        <v>-3.2545707894817158E-2</v>
      </c>
      <c r="Q30" s="126">
        <f>DatosSinVinculos!P34</f>
        <v>1538471.24316944</v>
      </c>
      <c r="R30" s="126"/>
      <c r="S30" s="126">
        <f>(1+DatosSinVinculos!AS34/100)^(1/4)</f>
        <v>1.0089252085714844</v>
      </c>
      <c r="T30" s="126"/>
      <c r="U30" s="126">
        <f>DatosSinVinculos!AR34</f>
        <v>84.551515977527657</v>
      </c>
      <c r="V30" s="131">
        <f>DatosSinVinculos!AQ34</f>
        <v>147.442875566667</v>
      </c>
      <c r="W30" s="126">
        <f>DatosSinVinculos!AO34/DatosSinVinculos!AQ34*100*100</f>
        <v>67.822876904475805</v>
      </c>
      <c r="X30" s="126">
        <f>DatosSinVinculos!BO34</f>
        <v>70.399210482247099</v>
      </c>
      <c r="Y30" s="126">
        <f>DatosSinVinculos!CE34</f>
        <v>69.459479073387001</v>
      </c>
      <c r="Z30" s="126">
        <f>DatosSinVinculos!CQ34*DatosSinVinculos!CM34/DatosSinVinculos!CZ34</f>
        <v>42.122917501734278</v>
      </c>
      <c r="AA30" s="126">
        <f>DatosSinVinculos!CQ34</f>
        <v>45.223958584155298</v>
      </c>
      <c r="AB30" s="126">
        <f>DatosSinVinculos!CM34/DatosSinVinculos!CZ34</f>
        <v>0.93142924282821404</v>
      </c>
      <c r="AC30" s="126">
        <f>DatosSinVinculos!DB34/100</f>
        <v>6.8105637594545701E-2</v>
      </c>
      <c r="AD30" s="126">
        <f>DatosSinVinculos!DD34/100</f>
        <v>2.0321451078524601E-2</v>
      </c>
    </row>
    <row r="31" spans="1:30">
      <c r="A31" t="s">
        <v>428</v>
      </c>
      <c r="B31" s="126">
        <f>DatosSinVinculos!C35</f>
        <v>11250246.6510974</v>
      </c>
      <c r="C31" s="126">
        <f>DatosSinVinculos!F35</f>
        <v>8158618.14805179</v>
      </c>
      <c r="D31" s="126">
        <f>DatosSinVinculos!L35</f>
        <v>1526017.0886736701</v>
      </c>
      <c r="E31" s="126">
        <f>DatosSinVinculos!J35</f>
        <v>1790933.91536978</v>
      </c>
      <c r="F31" s="126">
        <f>DatosSinVinculos!H35</f>
        <v>2318496.3676476399</v>
      </c>
      <c r="G31" s="126">
        <f>DatosSinVinculos!R35</f>
        <v>5725400.8301477898</v>
      </c>
      <c r="H31" s="126">
        <f>DatosSinVinculos!X35</f>
        <v>1708776.84559688</v>
      </c>
      <c r="I31" s="126">
        <f>DatosSinVinculos!AC35</f>
        <v>41.152622163971401</v>
      </c>
      <c r="J31" s="126">
        <f>DatosSinVinculos!AE35</f>
        <v>44.571071776422798</v>
      </c>
      <c r="K31" s="126">
        <f>(1+DatosSinVinculos!AL35/100)^(1/4)</f>
        <v>1</v>
      </c>
      <c r="L31" s="126">
        <f t="shared" si="0"/>
        <v>0.97532423129194823</v>
      </c>
      <c r="M31" s="126">
        <f>DatosSinVinculos!AM35</f>
        <v>96.7961166533333</v>
      </c>
      <c r="N31" s="126">
        <f>DatosSinVinculos!AN35</f>
        <v>390.04333333333301</v>
      </c>
      <c r="O31" s="126">
        <f>DatosSinVinculos!Y35/DatosSinVinculos!D35</f>
        <v>-7.6709423832836091E-2</v>
      </c>
      <c r="P31" s="126">
        <f>DatosSinVinculos!AA35*DatosSinVinculos!AN35/DatosSinVinculos!D35</f>
        <v>-2.5836788887188305E-2</v>
      </c>
      <c r="Q31" s="126">
        <f>DatosSinVinculos!P35</f>
        <v>1562117.6766751299</v>
      </c>
      <c r="R31" s="126"/>
      <c r="S31" s="126">
        <f>(1+DatosSinVinculos!AS35/100)^(1/4)</f>
        <v>1.0080859208912072</v>
      </c>
      <c r="T31" s="126"/>
      <c r="U31" s="126">
        <f>DatosSinVinculos!AR35</f>
        <v>85.357757351148933</v>
      </c>
      <c r="V31" s="131">
        <f>DatosSinVinculos!AQ35</f>
        <v>145.77556256666699</v>
      </c>
      <c r="W31" s="126">
        <f>DatosSinVinculos!AO35/DatosSinVinculos!AQ35*100*100</f>
        <v>68.598603386810723</v>
      </c>
      <c r="X31" s="126">
        <f>DatosSinVinculos!BO35</f>
        <v>71.357622523868798</v>
      </c>
      <c r="Y31" s="126">
        <f>DatosSinVinculos!CE35</f>
        <v>70.696459552074899</v>
      </c>
      <c r="Z31" s="126">
        <f>DatosSinVinculos!CQ35*DatosSinVinculos!CM35/DatosSinVinculos!CZ35</f>
        <v>42.760225519599757</v>
      </c>
      <c r="AA31" s="126">
        <f>DatosSinVinculos!CQ35</f>
        <v>45.932163915746301</v>
      </c>
      <c r="AB31" s="126">
        <f>DatosSinVinculos!CM35/DatosSinVinculos!CZ35</f>
        <v>0.9309429792603533</v>
      </c>
      <c r="AC31" s="126">
        <f>DatosSinVinculos!DB35/100</f>
        <v>6.8027096694443803E-2</v>
      </c>
      <c r="AD31" s="126">
        <f>DatosSinVinculos!DD35/100</f>
        <v>2.0485099498278498E-2</v>
      </c>
    </row>
    <row r="32" spans="1:30">
      <c r="A32" t="s">
        <v>429</v>
      </c>
      <c r="B32" s="126">
        <f>DatosSinVinculos!C36</f>
        <v>11374108.5101343</v>
      </c>
      <c r="C32" s="126">
        <f>DatosSinVinculos!F36</f>
        <v>8266267.1060439199</v>
      </c>
      <c r="D32" s="126">
        <f>DatosSinVinculos!L36</f>
        <v>1508518.24393067</v>
      </c>
      <c r="E32" s="126">
        <f>DatosSinVinculos!J36</f>
        <v>1762368.8968286701</v>
      </c>
      <c r="F32" s="126">
        <f>DatosSinVinculos!H36</f>
        <v>2321617.3523810701</v>
      </c>
      <c r="G32" s="126">
        <f>DatosSinVinculos!R36</f>
        <v>5903206.2794574704</v>
      </c>
      <c r="H32" s="126">
        <f>DatosSinVinculos!X36</f>
        <v>1857910.78880316</v>
      </c>
      <c r="I32" s="126">
        <f>DatosSinVinculos!AC36</f>
        <v>42.503918460191102</v>
      </c>
      <c r="J32" s="126">
        <f>DatosSinVinculos!AE36</f>
        <v>46.1875541832054</v>
      </c>
      <c r="K32" s="126">
        <f>(1+DatosSinVinculos!AL36/100)^(1/4)</f>
        <v>1</v>
      </c>
      <c r="L32" s="126">
        <f t="shared" si="0"/>
        <v>0.96820772424816981</v>
      </c>
      <c r="M32" s="126">
        <f>DatosSinVinculos!AM36</f>
        <v>99.635460440000003</v>
      </c>
      <c r="N32" s="126">
        <f>DatosSinVinculos!AN36</f>
        <v>403.125573770492</v>
      </c>
      <c r="O32" s="126">
        <f>DatosSinVinculos!Y36/DatosSinVinculos!D36</f>
        <v>2.4490200689142427E-2</v>
      </c>
      <c r="P32" s="126">
        <f>DatosSinVinculos!AA36*DatosSinVinculos!AN36/DatosSinVinculos!D36</f>
        <v>-5.6235705620851062E-2</v>
      </c>
      <c r="Q32" s="126">
        <f>DatosSinVinculos!P36</f>
        <v>1573432.2402938299</v>
      </c>
      <c r="R32" s="126"/>
      <c r="S32" s="126">
        <f>(1+DatosSinVinculos!AS36/100)^(1/4)</f>
        <v>1.0080778244830648</v>
      </c>
      <c r="T32" s="126"/>
      <c r="U32" s="126">
        <f>DatosSinVinculos!AR36</f>
        <v>85.543936191448523</v>
      </c>
      <c r="V32" s="131">
        <f>DatosSinVinculos!AQ36</f>
        <v>149.573105233333</v>
      </c>
      <c r="W32" s="126">
        <f>DatosSinVinculos!AO36/DatosSinVinculos!AQ36*100*100</f>
        <v>56.382685377677952</v>
      </c>
      <c r="X32" s="126">
        <f>DatosSinVinculos!BO36</f>
        <v>71.781695068337797</v>
      </c>
      <c r="Y32" s="126">
        <f>DatosSinVinculos!CE36</f>
        <v>72.1981347698636</v>
      </c>
      <c r="Z32" s="126">
        <f>DatosSinVinculos!CQ36*DatosSinVinculos!CM36/DatosSinVinculos!CZ36</f>
        <v>42.201579055628955</v>
      </c>
      <c r="AA32" s="126">
        <f>DatosSinVinculos!CQ36</f>
        <v>45.174911068053802</v>
      </c>
      <c r="AB32" s="126">
        <f>DatosSinVinculos!CM36/DatosSinVinculos!CZ36</f>
        <v>0.93418178493045245</v>
      </c>
      <c r="AC32" s="126">
        <f>DatosSinVinculos!DB36/100</f>
        <v>6.6530402667608707E-2</v>
      </c>
      <c r="AD32" s="126">
        <f>DatosSinVinculos!DD36/100</f>
        <v>1.98250506872907E-2</v>
      </c>
    </row>
    <row r="33" spans="1:30">
      <c r="A33" t="s">
        <v>430</v>
      </c>
      <c r="B33" s="126">
        <f>DatosSinVinculos!C37</f>
        <v>11583467.229170199</v>
      </c>
      <c r="C33" s="126">
        <f>DatosSinVinculos!F37</f>
        <v>8440155.9042962696</v>
      </c>
      <c r="D33" s="126">
        <f>DatosSinVinculos!L37</f>
        <v>1516461.8187106301</v>
      </c>
      <c r="E33" s="126">
        <f>DatosSinVinculos!J37</f>
        <v>1769579.9034903101</v>
      </c>
      <c r="F33" s="126">
        <f>DatosSinVinculos!H37</f>
        <v>2372911.93863972</v>
      </c>
      <c r="G33" s="126">
        <f>DatosSinVinculos!R37</f>
        <v>6045441.6688203998</v>
      </c>
      <c r="H33" s="126">
        <f>DatosSinVinculos!X37</f>
        <v>1930747.54774053</v>
      </c>
      <c r="I33" s="126">
        <f>DatosSinVinculos!AC37</f>
        <v>43.820930880738501</v>
      </c>
      <c r="J33" s="126">
        <f>DatosSinVinculos!AE37</f>
        <v>47.722193469416702</v>
      </c>
      <c r="K33" s="126">
        <f>(1+DatosSinVinculos!AL37/100)^(1/4)</f>
        <v>1</v>
      </c>
      <c r="L33" s="126">
        <f t="shared" si="0"/>
        <v>0.96994558549813248</v>
      </c>
      <c r="M33" s="126">
        <f>DatosSinVinculos!AM37</f>
        <v>96.684344896666701</v>
      </c>
      <c r="N33" s="126">
        <f>DatosSinVinculos!AN37</f>
        <v>406.881666666667</v>
      </c>
      <c r="O33" s="126">
        <f>DatosSinVinculos!Y37/DatosSinVinculos!D37</f>
        <v>1.7487491015236147E-2</v>
      </c>
      <c r="P33" s="126">
        <f>DatosSinVinculos!AA37*DatosSinVinculos!AN37/DatosSinVinculos!D37</f>
        <v>-6.7035898632567495E-2</v>
      </c>
      <c r="Q33" s="126">
        <f>DatosSinVinculos!P37</f>
        <v>1582114.6996627599</v>
      </c>
      <c r="R33" s="126"/>
      <c r="S33" s="126">
        <f>(1+DatosSinVinculos!AS37/100)^(1/4)</f>
        <v>1.0080418938601994</v>
      </c>
      <c r="T33" s="126"/>
      <c r="U33" s="126">
        <f>DatosSinVinculos!AR37</f>
        <v>86.188762157021074</v>
      </c>
      <c r="V33" s="131">
        <f>DatosSinVinculos!AQ37</f>
        <v>149.0997758</v>
      </c>
      <c r="W33" s="126">
        <f>DatosSinVinculos!AO37/DatosSinVinculos!AQ37*100*100</f>
        <v>57.903060464114589</v>
      </c>
      <c r="X33" s="126">
        <f>DatosSinVinculos!BO37</f>
        <v>72.607507220685804</v>
      </c>
      <c r="Y33" s="126">
        <f>DatosSinVinculos!CE37</f>
        <v>73.172014163921702</v>
      </c>
      <c r="Z33" s="126">
        <f>DatosSinVinculos!CQ37*DatosSinVinculos!CM37/DatosSinVinculos!CZ37</f>
        <v>42.964724867565884</v>
      </c>
      <c r="AA33" s="126">
        <f>DatosSinVinculos!CQ37</f>
        <v>46.028036158729201</v>
      </c>
      <c r="AB33" s="126">
        <f>DatosSinVinculos!CM37/DatosSinVinculos!CZ37</f>
        <v>0.93344683921340055</v>
      </c>
      <c r="AC33" s="126">
        <f>DatosSinVinculos!DB37/100</f>
        <v>6.7410463095837203E-2</v>
      </c>
      <c r="AD33" s="126">
        <f>DatosSinVinculos!DD37/100</f>
        <v>2.0026116679510299E-2</v>
      </c>
    </row>
    <row r="34" spans="1:30">
      <c r="A34" t="s">
        <v>431</v>
      </c>
      <c r="B34" s="126">
        <f>DatosSinVinculos!C38</f>
        <v>11678921.044760499</v>
      </c>
      <c r="C34" s="126">
        <f>DatosSinVinculos!F38</f>
        <v>8434975.38793738</v>
      </c>
      <c r="D34" s="126">
        <f>DatosSinVinculos!L38</f>
        <v>1512700.3148753101</v>
      </c>
      <c r="E34" s="126">
        <f>DatosSinVinculos!J38</f>
        <v>1765752.0923321301</v>
      </c>
      <c r="F34" s="126">
        <f>DatosSinVinculos!H38</f>
        <v>2356988.34023104</v>
      </c>
      <c r="G34" s="126">
        <f>DatosSinVinculos!R38</f>
        <v>6086478.5238141399</v>
      </c>
      <c r="H34" s="126">
        <f>DatosSinVinculos!X38</f>
        <v>1884860.73314584</v>
      </c>
      <c r="I34" s="126">
        <f>DatosSinVinculos!AC38</f>
        <v>45.3057174679005</v>
      </c>
      <c r="J34" s="126">
        <f>DatosSinVinculos!AE38</f>
        <v>49.323554260426803</v>
      </c>
      <c r="K34" s="126">
        <f>(1+DatosSinVinculos!AL38/100)^(1/4)</f>
        <v>1</v>
      </c>
      <c r="L34" s="126">
        <f t="shared" si="0"/>
        <v>0.96722739048964446</v>
      </c>
      <c r="M34" s="126">
        <f>DatosSinVinculos!AM38</f>
        <v>94.461724520000004</v>
      </c>
      <c r="N34" s="126">
        <f>DatosSinVinculos!AN38</f>
        <v>417.01193548387101</v>
      </c>
      <c r="O34" s="126">
        <f>DatosSinVinculos!Y38/DatosSinVinculos!D38</f>
        <v>-4.0699787890678116E-2</v>
      </c>
      <c r="P34" s="126">
        <f>DatosSinVinculos!AA38*DatosSinVinculos!AN38/DatosSinVinculos!D38</f>
        <v>-5.3893344512207647E-2</v>
      </c>
      <c r="Q34" s="126">
        <f>DatosSinVinculos!P38</f>
        <v>1585650.37587742</v>
      </c>
      <c r="R34" s="126"/>
      <c r="S34" s="126">
        <f>(1+DatosSinVinculos!AS38/100)^(1/4)</f>
        <v>1.0084399126319794</v>
      </c>
      <c r="T34" s="126"/>
      <c r="U34" s="126">
        <f>DatosSinVinculos!AR38</f>
        <v>87.000827689299555</v>
      </c>
      <c r="V34" s="131">
        <f>DatosSinVinculos!AQ38</f>
        <v>148.247145433333</v>
      </c>
      <c r="W34" s="126">
        <f>DatosSinVinculos!AO38/DatosSinVinculos!AQ38*100*100</f>
        <v>51.040892858671697</v>
      </c>
      <c r="X34" s="126">
        <f>DatosSinVinculos!BO38</f>
        <v>74.003545484416094</v>
      </c>
      <c r="Y34" s="126">
        <f>DatosSinVinculos!CE38</f>
        <v>74.398685929747501</v>
      </c>
      <c r="Z34" s="126">
        <f>DatosSinVinculos!CQ38*DatosSinVinculos!CM38/DatosSinVinculos!CZ38</f>
        <v>41.690124506811685</v>
      </c>
      <c r="AA34" s="126">
        <f>DatosSinVinculos!CQ38</f>
        <v>44.843896328610903</v>
      </c>
      <c r="AB34" s="126">
        <f>DatosSinVinculos!CM38/DatosSinVinculos!CZ38</f>
        <v>0.92967221673405132</v>
      </c>
      <c r="AC34" s="126">
        <f>DatosSinVinculos!DB38/100</f>
        <v>6.989023933207611E-2</v>
      </c>
      <c r="AD34" s="126">
        <f>DatosSinVinculos!DD38/100</f>
        <v>1.7369731039246401E-2</v>
      </c>
    </row>
    <row r="35" spans="1:30">
      <c r="A35" t="s">
        <v>432</v>
      </c>
      <c r="B35" s="126">
        <f>DatosSinVinculos!C39</f>
        <v>11761771.1506219</v>
      </c>
      <c r="C35" s="126">
        <f>DatosSinVinculos!F39</f>
        <v>8480934.2274507303</v>
      </c>
      <c r="D35" s="126">
        <f>DatosSinVinculos!L39</f>
        <v>1598162.33851741</v>
      </c>
      <c r="E35" s="126">
        <f>DatosSinVinculos!J39</f>
        <v>1881647.2566577101</v>
      </c>
      <c r="F35" s="126">
        <f>DatosSinVinculos!H39</f>
        <v>2462347.3219971</v>
      </c>
      <c r="G35" s="126">
        <f>DatosSinVinculos!R39</f>
        <v>6215060.9963266701</v>
      </c>
      <c r="H35" s="126">
        <f>DatosSinVinculos!X39</f>
        <v>1886575.44457772</v>
      </c>
      <c r="I35" s="126">
        <f>DatosSinVinculos!AC39</f>
        <v>46.653619734962</v>
      </c>
      <c r="J35" s="126">
        <f>DatosSinVinculos!AE39</f>
        <v>51.016451367047402</v>
      </c>
      <c r="K35" s="126">
        <f>(1+DatosSinVinculos!AL39/100)^(1/4)</f>
        <v>1</v>
      </c>
      <c r="L35" s="126">
        <f t="shared" si="0"/>
        <v>0.9711083025343179</v>
      </c>
      <c r="M35" s="126">
        <f>DatosSinVinculos!AM39</f>
        <v>96.023032639999997</v>
      </c>
      <c r="N35" s="126">
        <f>DatosSinVinculos!AN39</f>
        <v>429.89953125</v>
      </c>
      <c r="O35" s="126">
        <f>DatosSinVinculos!Y39/DatosSinVinculos!D39</f>
        <v>5.2289508318737965E-2</v>
      </c>
      <c r="P35" s="126">
        <f>DatosSinVinculos!AA39*DatosSinVinculos!AN39/DatosSinVinculos!D39</f>
        <v>-1.8733075857417056E-2</v>
      </c>
      <c r="Q35" s="126">
        <f>DatosSinVinculos!P39</f>
        <v>1599944.45642696</v>
      </c>
      <c r="R35" s="126"/>
      <c r="S35" s="126">
        <f>(1+DatosSinVinculos!AS39/100)^(1/4)</f>
        <v>1.0088404115872185</v>
      </c>
      <c r="T35" s="126"/>
      <c r="U35" s="126">
        <f>DatosSinVinculos!AR39</f>
        <v>87.659568602840395</v>
      </c>
      <c r="V35" s="131">
        <f>DatosSinVinculos!AQ39</f>
        <v>148.70474546666699</v>
      </c>
      <c r="W35" s="126">
        <f>DatosSinVinculos!AO39/DatosSinVinculos!AQ39*100*100</f>
        <v>56.936089296252632</v>
      </c>
      <c r="X35" s="126">
        <f>DatosSinVinculos!BO39</f>
        <v>75.582183987650794</v>
      </c>
      <c r="Y35" s="126">
        <f>DatosSinVinculos!CE39</f>
        <v>76.258124087162102</v>
      </c>
      <c r="Z35" s="126">
        <f>DatosSinVinculos!CQ39*DatosSinVinculos!CM39/DatosSinVinculos!CZ39</f>
        <v>41.286038707268496</v>
      </c>
      <c r="AA35" s="126">
        <f>DatosSinVinculos!CQ39</f>
        <v>44.688181413165601</v>
      </c>
      <c r="AB35" s="126">
        <f>DatosSinVinculos!CM39/DatosSinVinculos!CZ39</f>
        <v>0.92386929612457225</v>
      </c>
      <c r="AC35" s="126">
        <f>DatosSinVinculos!DB39/100</f>
        <v>7.5044096750383704E-2</v>
      </c>
      <c r="AD35" s="126">
        <f>DatosSinVinculos!DD39/100</f>
        <v>1.63498223794535E-2</v>
      </c>
    </row>
    <row r="36" spans="1:30">
      <c r="A36" t="s">
        <v>433</v>
      </c>
      <c r="B36" s="126">
        <f>DatosSinVinculos!C40</f>
        <v>11978146.214611899</v>
      </c>
      <c r="C36" s="126">
        <f>DatosSinVinculos!F40</f>
        <v>8676047.5089166705</v>
      </c>
      <c r="D36" s="126">
        <f>DatosSinVinculos!L40</f>
        <v>1596167.9126472899</v>
      </c>
      <c r="E36" s="126">
        <f>DatosSinVinculos!J40</f>
        <v>1862075.00897033</v>
      </c>
      <c r="F36" s="126">
        <f>DatosSinVinculos!H40</f>
        <v>2492618.4329177001</v>
      </c>
      <c r="G36" s="126">
        <f>DatosSinVinculos!R40</f>
        <v>6363014.0381802004</v>
      </c>
      <c r="H36" s="126">
        <f>DatosSinVinculos!X40</f>
        <v>1909910.84860125</v>
      </c>
      <c r="I36" s="126">
        <f>DatosSinVinculos!AC40</f>
        <v>47.840085555144903</v>
      </c>
      <c r="J36" s="126">
        <f>DatosSinVinculos!AE40</f>
        <v>52.5394270098151</v>
      </c>
      <c r="K36" s="126">
        <f>(1+DatosSinVinculos!AL40/100)^(1/4)</f>
        <v>1</v>
      </c>
      <c r="L36" s="126">
        <f t="shared" ref="L36:L67" si="1">K36/(I36/I35)</f>
        <v>0.97519933740889175</v>
      </c>
      <c r="M36" s="126">
        <f>DatosSinVinculos!AM40</f>
        <v>93.620878410000003</v>
      </c>
      <c r="N36" s="126">
        <f>DatosSinVinculos!AN40</f>
        <v>423.32854838709699</v>
      </c>
      <c r="O36" s="126">
        <f>DatosSinVinculos!Y40/DatosSinVinculos!D40</f>
        <v>-2.8576302186582286E-2</v>
      </c>
      <c r="P36" s="126">
        <f>DatosSinVinculos!AA40*DatosSinVinculos!AN40/DatosSinVinculos!D40</f>
        <v>-4.0099126143930068E-2</v>
      </c>
      <c r="Q36" s="126">
        <f>DatosSinVinculos!P40</f>
        <v>1599338.8606489799</v>
      </c>
      <c r="R36" s="126"/>
      <c r="S36" s="126">
        <f>(1+DatosSinVinculos!AS40/100)^(1/4)</f>
        <v>1.0110278140261073</v>
      </c>
      <c r="T36" s="126"/>
      <c r="U36" s="126">
        <f>DatosSinVinculos!AR40</f>
        <v>88.799702408570951</v>
      </c>
      <c r="V36" s="131">
        <f>DatosSinVinculos!AQ40</f>
        <v>150.88429043333301</v>
      </c>
      <c r="W36" s="126">
        <f>DatosSinVinculos!AO40/DatosSinVinculos!AQ40*100*100</f>
        <v>64.066753662057394</v>
      </c>
      <c r="X36" s="126">
        <f>DatosSinVinculos!BO40</f>
        <v>76.435015151813204</v>
      </c>
      <c r="Y36" s="126">
        <f>DatosSinVinculos!CE40</f>
        <v>76.746007642830307</v>
      </c>
      <c r="Z36" s="126">
        <f>DatosSinVinculos!CQ40*DatosSinVinculos!CM40/DatosSinVinculos!CZ40</f>
        <v>41.898509178973057</v>
      </c>
      <c r="AA36" s="126">
        <f>DatosSinVinculos!CQ40</f>
        <v>45.5232406029508</v>
      </c>
      <c r="AB36" s="126">
        <f>DatosSinVinculos!CM40/DatosSinVinculos!CZ40</f>
        <v>0.92037624351938629</v>
      </c>
      <c r="AC36" s="126">
        <f>DatosSinVinculos!DB40/100</f>
        <v>8.0229718379782392E-2</v>
      </c>
      <c r="AD36" s="126">
        <f>DatosSinVinculos!DD40/100</f>
        <v>1.64442248457056E-2</v>
      </c>
    </row>
    <row r="37" spans="1:30">
      <c r="A37" t="s">
        <v>434</v>
      </c>
      <c r="B37" s="126">
        <f>DatosSinVinculos!C41</f>
        <v>12094349.943241701</v>
      </c>
      <c r="C37" s="126">
        <f>DatosSinVinculos!F41</f>
        <v>8720713.1214472</v>
      </c>
      <c r="D37" s="126">
        <f>DatosSinVinculos!L41</f>
        <v>1696114.4109823599</v>
      </c>
      <c r="E37" s="126">
        <f>DatosSinVinculos!J41</f>
        <v>1977973.6582784301</v>
      </c>
      <c r="F37" s="126">
        <f>DatosSinVinculos!H41</f>
        <v>2588239.8209507498</v>
      </c>
      <c r="G37" s="126">
        <f>DatosSinVinculos!R41</f>
        <v>6474813.62841311</v>
      </c>
      <c r="H37" s="126">
        <f>DatosSinVinculos!X41</f>
        <v>1952675.6359083699</v>
      </c>
      <c r="I37" s="126">
        <f>DatosSinVinculos!AC41</f>
        <v>48.719649371488103</v>
      </c>
      <c r="J37" s="126">
        <f>DatosSinVinculos!AE41</f>
        <v>53.629180747064403</v>
      </c>
      <c r="K37" s="126">
        <f>(1+DatosSinVinculos!AL41/100)^(1/4)</f>
        <v>1</v>
      </c>
      <c r="L37" s="126">
        <f t="shared" si="1"/>
        <v>0.98194642556565803</v>
      </c>
      <c r="M37" s="126">
        <f>DatosSinVinculos!AM41</f>
        <v>94.487796590000002</v>
      </c>
      <c r="N37" s="126">
        <f>DatosSinVinculos!AN41</f>
        <v>418.28265625</v>
      </c>
      <c r="O37" s="126">
        <f>DatosSinVinculos!Y41/DatosSinVinculos!D41</f>
        <v>6.1206767031936116E-2</v>
      </c>
      <c r="P37" s="126">
        <f>DatosSinVinculos!AA41*DatosSinVinculos!AN41/DatosSinVinculos!D41</f>
        <v>-3.7531544932187626E-2</v>
      </c>
      <c r="Q37" s="126">
        <f>DatosSinVinculos!P41</f>
        <v>1606308.52877463</v>
      </c>
      <c r="R37" s="126"/>
      <c r="S37" s="126">
        <f>(1+DatosSinVinculos!AS41/100)^(1/4)</f>
        <v>1.0121980671402366</v>
      </c>
      <c r="T37" s="126"/>
      <c r="U37" s="126">
        <f>DatosSinVinculos!AR41</f>
        <v>89.649214889456189</v>
      </c>
      <c r="V37" s="131">
        <f>DatosSinVinculos!AQ41</f>
        <v>157.73822720000001</v>
      </c>
      <c r="W37" s="126">
        <f>DatosSinVinculos!AO41/DatosSinVinculos!AQ41*100*100</f>
        <v>70.792393606073816</v>
      </c>
      <c r="X37" s="126">
        <f>DatosSinVinculos!BO41</f>
        <v>77.672156679541999</v>
      </c>
      <c r="Y37" s="126">
        <f>DatosSinVinculos!CE41</f>
        <v>78.173686139165994</v>
      </c>
      <c r="Z37" s="126">
        <f>DatosSinVinculos!CQ41*DatosSinVinculos!CM41/DatosSinVinculos!CZ41</f>
        <v>41.847879631548551</v>
      </c>
      <c r="AA37" s="126">
        <f>DatosSinVinculos!CQ41</f>
        <v>45.531442601481103</v>
      </c>
      <c r="AB37" s="126">
        <f>DatosSinVinculos!CM41/DatosSinVinculos!CZ41</f>
        <v>0.91909847877710926</v>
      </c>
      <c r="AC37" s="126">
        <f>DatosSinVinculos!DB41/100</f>
        <v>8.16249988365048E-2</v>
      </c>
      <c r="AD37" s="126">
        <f>DatosSinVinculos!DD41/100</f>
        <v>1.54008098297626E-2</v>
      </c>
    </row>
    <row r="38" spans="1:30">
      <c r="A38" t="s">
        <v>435</v>
      </c>
      <c r="B38" s="126">
        <f>DatosSinVinculos!C42</f>
        <v>12330052.5207296</v>
      </c>
      <c r="C38" s="126">
        <f>DatosSinVinculos!F42</f>
        <v>8778421.4958137795</v>
      </c>
      <c r="D38" s="126">
        <f>DatosSinVinculos!L42</f>
        <v>1714356.68942697</v>
      </c>
      <c r="E38" s="126">
        <f>DatosSinVinculos!J42</f>
        <v>1998260.89241906</v>
      </c>
      <c r="F38" s="126">
        <f>DatosSinVinculos!H42</f>
        <v>2681376.6533840499</v>
      </c>
      <c r="G38" s="126">
        <f>DatosSinVinculos!R42</f>
        <v>6647417.9719848</v>
      </c>
      <c r="H38" s="126">
        <f>DatosSinVinculos!X42</f>
        <v>2079695.69265469</v>
      </c>
      <c r="I38" s="126">
        <f>DatosSinVinculos!AC42</f>
        <v>49.381998298416804</v>
      </c>
      <c r="J38" s="126">
        <f>DatosSinVinculos!AE42</f>
        <v>54.692965529456202</v>
      </c>
      <c r="K38" s="126">
        <f>(1+DatosSinVinculos!AL42/100)^(1/4)</f>
        <v>1</v>
      </c>
      <c r="L38" s="126">
        <f t="shared" si="1"/>
        <v>0.98658723928249914</v>
      </c>
      <c r="M38" s="126">
        <f>DatosSinVinculos!AM42</f>
        <v>92.863089819999999</v>
      </c>
      <c r="N38" s="126">
        <f>DatosSinVinculos!AN42</f>
        <v>409.25129032258099</v>
      </c>
      <c r="O38" s="126">
        <f>DatosSinVinculos!Y42/DatosSinVinculos!D42</f>
        <v>-2.8698035526510665E-2</v>
      </c>
      <c r="P38" s="126">
        <f>DatosSinVinculos!AA42*DatosSinVinculos!AN42/DatosSinVinculos!D42</f>
        <v>-1.4611077601611632E-2</v>
      </c>
      <c r="Q38" s="126">
        <f>DatosSinVinculos!P42</f>
        <v>1620578.73247563</v>
      </c>
      <c r="R38" s="126"/>
      <c r="S38" s="126">
        <f>(1+DatosSinVinculos!AS42/100)^(1/4)</f>
        <v>1.0145669945284876</v>
      </c>
      <c r="T38" s="126"/>
      <c r="U38" s="126">
        <f>DatosSinVinculos!AR42</f>
        <v>90.62287343942964</v>
      </c>
      <c r="V38" s="131">
        <f>DatosSinVinculos!AQ42</f>
        <v>161.24665783333299</v>
      </c>
      <c r="W38" s="126">
        <f>DatosSinVinculos!AO42/DatosSinVinculos!AQ42*100*100</f>
        <v>78.141154485344771</v>
      </c>
      <c r="X38" s="126">
        <f>DatosSinVinculos!BO42</f>
        <v>78.7008811782446</v>
      </c>
      <c r="Y38" s="126">
        <f>DatosSinVinculos!CE42</f>
        <v>79.334867320723603</v>
      </c>
      <c r="Z38" s="126">
        <f>DatosSinVinculos!CQ42*DatosSinVinculos!CM42/DatosSinVinculos!CZ42</f>
        <v>41.789491775536703</v>
      </c>
      <c r="AA38" s="126">
        <f>DatosSinVinculos!CQ42</f>
        <v>45.591236284860301</v>
      </c>
      <c r="AB38" s="126">
        <f>DatosSinVinculos!CM42/DatosSinVinculos!CZ42</f>
        <v>0.91661238388953148</v>
      </c>
      <c r="AC38" s="126">
        <f>DatosSinVinculos!DB42/100</f>
        <v>8.3422493617148999E-2</v>
      </c>
      <c r="AD38" s="126">
        <f>DatosSinVinculos!DD42/100</f>
        <v>1.56518817932359E-2</v>
      </c>
    </row>
    <row r="39" spans="1:30">
      <c r="A39" t="s">
        <v>436</v>
      </c>
      <c r="B39" s="126">
        <f>DatosSinVinculos!C43</f>
        <v>12695766.1830897</v>
      </c>
      <c r="C39" s="126">
        <f>DatosSinVinculos!F43</f>
        <v>9117933.2381180208</v>
      </c>
      <c r="D39" s="126">
        <f>DatosSinVinculos!L43</f>
        <v>1652247.2624320299</v>
      </c>
      <c r="E39" s="126">
        <f>DatosSinVinculos!J43</f>
        <v>1952623.6549231799</v>
      </c>
      <c r="F39" s="126">
        <f>DatosSinVinculos!H43</f>
        <v>2625827.3397720102</v>
      </c>
      <c r="G39" s="126">
        <f>DatosSinVinculos!R43</f>
        <v>6832811.5106624104</v>
      </c>
      <c r="H39" s="126">
        <f>DatosSinVinculos!X43</f>
        <v>2232711.5673697498</v>
      </c>
      <c r="I39" s="126">
        <f>DatosSinVinculos!AC43</f>
        <v>50.556720779429199</v>
      </c>
      <c r="J39" s="126">
        <f>DatosSinVinculos!AE43</f>
        <v>55.659939060715203</v>
      </c>
      <c r="K39" s="126">
        <f>(1+DatosSinVinculos!AL43/100)^(1/4)</f>
        <v>1</v>
      </c>
      <c r="L39" s="126">
        <f t="shared" si="1"/>
        <v>0.97676426669092098</v>
      </c>
      <c r="M39" s="126">
        <f>DatosSinVinculos!AM43</f>
        <v>93.393406510000005</v>
      </c>
      <c r="N39" s="126">
        <f>DatosSinVinculos!AN43</f>
        <v>409.39123076923102</v>
      </c>
      <c r="O39" s="126">
        <f>DatosSinVinculos!Y43/DatosSinVinculos!D43</f>
        <v>1.9004954111155263E-2</v>
      </c>
      <c r="P39" s="126">
        <f>DatosSinVinculos!AA43*DatosSinVinculos!AN43/DatosSinVinculos!D43</f>
        <v>8.1829738895913343E-3</v>
      </c>
      <c r="Q39" s="126">
        <f>DatosSinVinculos!P43</f>
        <v>1655883.7899221899</v>
      </c>
      <c r="R39" s="126"/>
      <c r="S39" s="126">
        <f>(1+DatosSinVinculos!AS43/100)^(1/4)</f>
        <v>1.0153648953489238</v>
      </c>
      <c r="T39" s="126"/>
      <c r="U39" s="126">
        <f>DatosSinVinculos!AR43</f>
        <v>91.452547249627756</v>
      </c>
      <c r="V39" s="131">
        <f>DatosSinVinculos!AQ43</f>
        <v>164.66403913333301</v>
      </c>
      <c r="W39" s="126">
        <f>DatosSinVinculos!AO43/DatosSinVinculos!AQ43*100*100</f>
        <v>80.97295197852479</v>
      </c>
      <c r="X39" s="126">
        <f>DatosSinVinculos!BO43</f>
        <v>79.228200836322401</v>
      </c>
      <c r="Y39" s="126">
        <f>DatosSinVinculos!CE43</f>
        <v>80.364196440380894</v>
      </c>
      <c r="Z39" s="126">
        <f>DatosSinVinculos!CQ43*DatosSinVinculos!CM43/DatosSinVinculos!CZ43</f>
        <v>41.880492225030608</v>
      </c>
      <c r="AA39" s="126">
        <f>DatosSinVinculos!CQ43</f>
        <v>45.457723861881298</v>
      </c>
      <c r="AB39" s="126">
        <f>DatosSinVinculos!CM43/DatosSinVinculos!CZ43</f>
        <v>0.92130640663576235</v>
      </c>
      <c r="AC39" s="126">
        <f>DatosSinVinculos!DB43/100</f>
        <v>7.7641950840385693E-2</v>
      </c>
      <c r="AD39" s="126">
        <f>DatosSinVinculos!DD43/100</f>
        <v>1.7469607112683302E-2</v>
      </c>
    </row>
    <row r="40" spans="1:30">
      <c r="A40" t="s">
        <v>437</v>
      </c>
      <c r="B40" s="126">
        <f>DatosSinVinculos!C44</f>
        <v>13029774.795050699</v>
      </c>
      <c r="C40" s="126">
        <f>DatosSinVinculos!F44</f>
        <v>9357351.7972257398</v>
      </c>
      <c r="D40" s="126">
        <f>DatosSinVinculos!L44</f>
        <v>1836472.9328449301</v>
      </c>
      <c r="E40" s="126">
        <f>DatosSinVinculos!J44</f>
        <v>2141569.8026934001</v>
      </c>
      <c r="F40" s="126">
        <f>DatosSinVinculos!H44</f>
        <v>2852064.0679506799</v>
      </c>
      <c r="G40" s="126">
        <f>DatosSinVinculos!R44</f>
        <v>6956432.8718587002</v>
      </c>
      <c r="H40" s="126">
        <f>DatosSinVinculos!X44</f>
        <v>2322400.2491408102</v>
      </c>
      <c r="I40" s="126">
        <f>DatosSinVinculos!AC44</f>
        <v>51.508339893501201</v>
      </c>
      <c r="J40" s="126">
        <f>DatosSinVinculos!AE44</f>
        <v>56.5789586597257</v>
      </c>
      <c r="K40" s="126">
        <f>(1+DatosSinVinculos!AL44/100)^(1/4)</f>
        <v>1.0146738461686593</v>
      </c>
      <c r="L40" s="126">
        <f t="shared" si="1"/>
        <v>0.99592769693225436</v>
      </c>
      <c r="M40" s="126">
        <f>DatosSinVinculos!AM44</f>
        <v>88.348367249999995</v>
      </c>
      <c r="N40" s="126">
        <f>DatosSinVinculos!AN44</f>
        <v>381.34049180327901</v>
      </c>
      <c r="O40" s="126">
        <f>DatosSinVinculos!Y44/DatosSinVinculos!D44</f>
        <v>1.9522668258435657E-3</v>
      </c>
      <c r="P40" s="126">
        <f>DatosSinVinculos!AA44*DatosSinVinculos!AN44/DatosSinVinculos!D44</f>
        <v>-2.3665506599229783E-2</v>
      </c>
      <c r="Q40" s="126">
        <f>DatosSinVinculos!P44</f>
        <v>1663324.9296251901</v>
      </c>
      <c r="R40" s="126"/>
      <c r="S40" s="126">
        <f>(1+DatosSinVinculos!AS44/100)^(1/4)</f>
        <v>1.0149436055664756</v>
      </c>
      <c r="T40" s="126"/>
      <c r="U40" s="126">
        <f>DatosSinVinculos!AR44</f>
        <v>91.844174866850523</v>
      </c>
      <c r="V40" s="131">
        <f>DatosSinVinculos!AQ44</f>
        <v>170.16071460000001</v>
      </c>
      <c r="W40" s="126">
        <f>DatosSinVinculos!AO44/DatosSinVinculos!AQ44*100*100</f>
        <v>77.18193570240976</v>
      </c>
      <c r="X40" s="126">
        <f>DatosSinVinculos!BO44</f>
        <v>80.700925937006005</v>
      </c>
      <c r="Y40" s="126">
        <f>DatosSinVinculos!CE44</f>
        <v>81.756684213992997</v>
      </c>
      <c r="Z40" s="126">
        <f>DatosSinVinculos!CQ44*DatosSinVinculos!CM44/DatosSinVinculos!CZ44</f>
        <v>41.812192997243891</v>
      </c>
      <c r="AA40" s="126">
        <f>DatosSinVinculos!CQ44</f>
        <v>45.326426139858597</v>
      </c>
      <c r="AB40" s="126">
        <f>DatosSinVinculos!CM44/DatosSinVinculos!CZ44</f>
        <v>0.92246833818816332</v>
      </c>
      <c r="AC40" s="126">
        <f>DatosSinVinculos!DB44/100</f>
        <v>7.7549073597383097E-2</v>
      </c>
      <c r="AD40" s="126">
        <f>DatosSinVinculos!DD44/100</f>
        <v>1.6308605204159599E-2</v>
      </c>
    </row>
    <row r="41" spans="1:30">
      <c r="A41" t="s">
        <v>438</v>
      </c>
      <c r="B41" s="126">
        <f>DatosSinVinculos!C45</f>
        <v>13284166.0386385</v>
      </c>
      <c r="C41" s="126">
        <f>DatosSinVinculos!F45</f>
        <v>9499094.6864932906</v>
      </c>
      <c r="D41" s="126">
        <f>DatosSinVinculos!L45</f>
        <v>1844952.28980389</v>
      </c>
      <c r="E41" s="126">
        <f>DatosSinVinculos!J45</f>
        <v>2146765.85662026</v>
      </c>
      <c r="F41" s="126">
        <f>DatosSinVinculos!H45</f>
        <v>2839845.3484392799</v>
      </c>
      <c r="G41" s="126">
        <f>DatosSinVinculos!R45</f>
        <v>7091910.3036972303</v>
      </c>
      <c r="H41" s="126">
        <f>DatosSinVinculos!X45</f>
        <v>2495220.3459361298</v>
      </c>
      <c r="I41" s="126">
        <f>DatosSinVinculos!AC45</f>
        <v>52.754270091802901</v>
      </c>
      <c r="J41" s="126">
        <f>DatosSinVinculos!AE45</f>
        <v>57.722585045843303</v>
      </c>
      <c r="K41" s="126">
        <f>(1+DatosSinVinculos!AL45/100)^(1/4)</f>
        <v>1.014170921653639</v>
      </c>
      <c r="L41" s="126">
        <f t="shared" si="1"/>
        <v>0.99021862025076035</v>
      </c>
      <c r="M41" s="126">
        <f>DatosSinVinculos!AM45</f>
        <v>85.722357336666704</v>
      </c>
      <c r="N41" s="126">
        <f>DatosSinVinculos!AN45</f>
        <v>386.25557377049199</v>
      </c>
      <c r="O41" s="126">
        <f>DatosSinVinculos!Y45/DatosSinVinculos!D45</f>
        <v>4.0541716323152982E-2</v>
      </c>
      <c r="P41" s="126">
        <f>DatosSinVinculos!AA45*DatosSinVinculos!AN45/DatosSinVinculos!D45</f>
        <v>-3.7282210059934991E-2</v>
      </c>
      <c r="Q41" s="126">
        <f>DatosSinVinculos!P45</f>
        <v>1676513.4823521201</v>
      </c>
      <c r="R41" s="126"/>
      <c r="S41" s="126">
        <f>(1+DatosSinVinculos!AS45/100)^(1/4)</f>
        <v>1.0144064451943944</v>
      </c>
      <c r="T41" s="126"/>
      <c r="U41" s="126">
        <f>DatosSinVinculos!AR45</f>
        <v>92.335065603125642</v>
      </c>
      <c r="V41" s="131">
        <f>DatosSinVinculos!AQ45</f>
        <v>167.69649213333301</v>
      </c>
      <c r="W41" s="126">
        <f>DatosSinVinculos!AO45/DatosSinVinculos!AQ45*100*100</f>
        <v>81.49643736018362</v>
      </c>
      <c r="X41" s="126">
        <f>DatosSinVinculos!BO45</f>
        <v>81.138784080447394</v>
      </c>
      <c r="Y41" s="126">
        <f>DatosSinVinculos!CE45</f>
        <v>82.064490785996298</v>
      </c>
      <c r="Z41" s="126">
        <f>DatosSinVinculos!CQ45*DatosSinVinculos!CM45/DatosSinVinculos!CZ45</f>
        <v>41.799130699226701</v>
      </c>
      <c r="AA41" s="126">
        <f>DatosSinVinculos!CQ45</f>
        <v>45.073203480232301</v>
      </c>
      <c r="AB41" s="126">
        <f>DatosSinVinculos!CM45/DatosSinVinculos!CZ45</f>
        <v>0.92736099215931034</v>
      </c>
      <c r="AC41" s="126">
        <f>DatosSinVinculos!DB45/100</f>
        <v>7.3403953992405804E-2</v>
      </c>
      <c r="AD41" s="126">
        <f>DatosSinVinculos!DD45/100</f>
        <v>1.6687577731626199E-2</v>
      </c>
    </row>
    <row r="42" spans="1:30">
      <c r="A42" t="s">
        <v>439</v>
      </c>
      <c r="B42" s="126">
        <f>DatosSinVinculos!C46</f>
        <v>13463126.1390446</v>
      </c>
      <c r="C42" s="126">
        <f>DatosSinVinculos!F46</f>
        <v>9543056.8029176891</v>
      </c>
      <c r="D42" s="126">
        <f>DatosSinVinculos!L46</f>
        <v>1887752.68318721</v>
      </c>
      <c r="E42" s="126">
        <f>DatosSinVinculos!J46</f>
        <v>2197348.3971033199</v>
      </c>
      <c r="F42" s="126">
        <f>DatosSinVinculos!H46</f>
        <v>2902988.6215443099</v>
      </c>
      <c r="G42" s="126">
        <f>DatosSinVinculos!R46</f>
        <v>7333853.4722086601</v>
      </c>
      <c r="H42" s="126">
        <f>DatosSinVinculos!X46</f>
        <v>2619241.1933689099</v>
      </c>
      <c r="I42" s="126">
        <f>DatosSinVinculos!AC46</f>
        <v>53.623920981765202</v>
      </c>
      <c r="J42" s="126">
        <f>DatosSinVinculos!AE46</f>
        <v>58.791314944736698</v>
      </c>
      <c r="K42" s="126">
        <f>(1+DatosSinVinculos!AL46/100)^(1/4)</f>
        <v>1.0159159747711686</v>
      </c>
      <c r="L42" s="126">
        <f t="shared" si="1"/>
        <v>0.99944026364427985</v>
      </c>
      <c r="M42" s="126">
        <f>DatosSinVinculos!AM46</f>
        <v>88.081120276666695</v>
      </c>
      <c r="N42" s="126">
        <f>DatosSinVinculos!AN46</f>
        <v>409.31409836065598</v>
      </c>
      <c r="O42" s="126">
        <f>DatosSinVinculos!Y46/DatosSinVinculos!D46</f>
        <v>1.2795711606077925E-2</v>
      </c>
      <c r="P42" s="126">
        <f>DatosSinVinculos!AA46*DatosSinVinculos!AN46/DatosSinVinculos!D46</f>
        <v>-1.7363058177286859E-2</v>
      </c>
      <c r="Q42" s="126">
        <f>DatosSinVinculos!P46</f>
        <v>1695242.3756785099</v>
      </c>
      <c r="R42" s="126"/>
      <c r="S42" s="126">
        <f>(1+DatosSinVinculos!AS46/100)^(1/4)</f>
        <v>1.0143496257354518</v>
      </c>
      <c r="T42" s="126"/>
      <c r="U42" s="126">
        <f>DatosSinVinculos!AR46</f>
        <v>92.990751425916542</v>
      </c>
      <c r="V42" s="131">
        <f>DatosSinVinculos!AQ46</f>
        <v>165.77642393333301</v>
      </c>
      <c r="W42" s="126">
        <f>DatosSinVinculos!AO46/DatosSinVinculos!AQ46*100*100</f>
        <v>79.625315149205917</v>
      </c>
      <c r="X42" s="126">
        <f>DatosSinVinculos!BO46</f>
        <v>82.244729522958195</v>
      </c>
      <c r="Y42" s="126">
        <f>DatosSinVinculos!CE46</f>
        <v>83.286812708255098</v>
      </c>
      <c r="Z42" s="126">
        <f>DatosSinVinculos!CQ46*DatosSinVinculos!CM46/DatosSinVinculos!CZ46</f>
        <v>41.872120941601118</v>
      </c>
      <c r="AA42" s="126">
        <f>DatosSinVinculos!CQ46</f>
        <v>45.127355442742797</v>
      </c>
      <c r="AB42" s="126">
        <f>DatosSinVinculos!CM46/DatosSinVinculos!CZ46</f>
        <v>0.92786560459382794</v>
      </c>
      <c r="AC42" s="126">
        <f>DatosSinVinculos!DB46/100</f>
        <v>7.2469653016899394E-2</v>
      </c>
      <c r="AD42" s="126">
        <f>DatosSinVinculos!DD46/100</f>
        <v>1.7829638553059298E-2</v>
      </c>
    </row>
    <row r="43" spans="1:30">
      <c r="A43" t="s">
        <v>440</v>
      </c>
      <c r="B43" s="126">
        <f>DatosSinVinculos!C47</f>
        <v>13742650.325006699</v>
      </c>
      <c r="C43" s="126">
        <f>DatosSinVinculos!F47</f>
        <v>9764521.1115410104</v>
      </c>
      <c r="D43" s="126">
        <f>DatosSinVinculos!L47</f>
        <v>1941219.2522849001</v>
      </c>
      <c r="E43" s="126">
        <f>DatosSinVinculos!J47</f>
        <v>2305193.48260521</v>
      </c>
      <c r="F43" s="126">
        <f>DatosSinVinculos!H47</f>
        <v>3009777.3888841802</v>
      </c>
      <c r="G43" s="126">
        <f>DatosSinVinculos!R47</f>
        <v>7601163.5126537802</v>
      </c>
      <c r="H43" s="126">
        <f>DatosSinVinculos!X47</f>
        <v>2615417.4137742701</v>
      </c>
      <c r="I43" s="126">
        <f>DatosSinVinculos!AC47</f>
        <v>54.479792916008002</v>
      </c>
      <c r="J43" s="126">
        <f>DatosSinVinculos!AE47</f>
        <v>59.881322164327401</v>
      </c>
      <c r="K43" s="126">
        <f>(1+DatosSinVinculos!AL47/100)^(1/4)</f>
        <v>1.0163448827486359</v>
      </c>
      <c r="L43" s="126">
        <f t="shared" si="1"/>
        <v>1.0003782093437474</v>
      </c>
      <c r="M43" s="126">
        <f>DatosSinVinculos!AM47</f>
        <v>86.888832716666698</v>
      </c>
      <c r="N43" s="126">
        <f>DatosSinVinculos!AN47</f>
        <v>410.31968749999999</v>
      </c>
      <c r="O43" s="126">
        <f>DatosSinVinculos!Y47/DatosSinVinculos!D47</f>
        <v>1.0413701390830876E-2</v>
      </c>
      <c r="P43" s="126">
        <f>DatosSinVinculos!AA47*DatosSinVinculos!AN47/DatosSinVinculos!D47</f>
        <v>-7.8756887403017423E-3</v>
      </c>
      <c r="Q43" s="126">
        <f>DatosSinVinculos!P47</f>
        <v>1706746.84549621</v>
      </c>
      <c r="R43" s="126"/>
      <c r="S43" s="126">
        <f>(1+DatosSinVinculos!AS47/100)^(1/4)</f>
        <v>1.0132498036860982</v>
      </c>
      <c r="T43" s="126"/>
      <c r="U43" s="126">
        <f>DatosSinVinculos!AR47</f>
        <v>93.858717874203663</v>
      </c>
      <c r="V43" s="131">
        <f>DatosSinVinculos!AQ47</f>
        <v>164.87727886666701</v>
      </c>
      <c r="W43" s="126">
        <f>DatosSinVinculos!AO47/DatosSinVinculos!AQ47*100*100</f>
        <v>70.759699255476576</v>
      </c>
      <c r="X43" s="126">
        <f>DatosSinVinculos!BO47</f>
        <v>83.053097643096294</v>
      </c>
      <c r="Y43" s="126">
        <f>DatosSinVinculos!CE47</f>
        <v>83.687515881083499</v>
      </c>
      <c r="Z43" s="126">
        <f>DatosSinVinculos!CQ47*DatosSinVinculos!CM47/DatosSinVinculos!CZ47</f>
        <v>42.08700836225669</v>
      </c>
      <c r="AA43" s="126">
        <f>DatosSinVinculos!CQ47</f>
        <v>45.314770925633297</v>
      </c>
      <c r="AB43" s="126">
        <f>DatosSinVinculos!CM47/DatosSinVinculos!CZ47</f>
        <v>0.92877018911397047</v>
      </c>
      <c r="AC43" s="126">
        <f>DatosSinVinculos!DB47/100</f>
        <v>7.0393225637603807E-2</v>
      </c>
      <c r="AD43" s="126">
        <f>DatosSinVinculos!DD47/100</f>
        <v>1.8650997397170299E-2</v>
      </c>
    </row>
    <row r="44" spans="1:30">
      <c r="A44" t="s">
        <v>441</v>
      </c>
      <c r="B44" s="126">
        <f>DatosSinVinculos!C48</f>
        <v>13924969.3475412</v>
      </c>
      <c r="C44" s="126">
        <f>DatosSinVinculos!F48</f>
        <v>9877694.5371645596</v>
      </c>
      <c r="D44" s="126">
        <f>DatosSinVinculos!L48</f>
        <v>2046691.2761379001</v>
      </c>
      <c r="E44" s="126">
        <f>DatosSinVinculos!J48</f>
        <v>2384844.4474504599</v>
      </c>
      <c r="F44" s="126">
        <f>DatosSinVinculos!H48</f>
        <v>3073944.9482212299</v>
      </c>
      <c r="G44" s="126">
        <f>DatosSinVinculos!R48</f>
        <v>7685855.5973975398</v>
      </c>
      <c r="H44" s="126">
        <f>DatosSinVinculos!X48</f>
        <v>2625270.9774031802</v>
      </c>
      <c r="I44" s="126">
        <f>DatosSinVinculos!AC48</f>
        <v>55.786576828172997</v>
      </c>
      <c r="J44" s="126">
        <f>DatosSinVinculos!AE48</f>
        <v>60.820296306241403</v>
      </c>
      <c r="K44" s="126">
        <f>(1+DatosSinVinculos!AL48/100)^(1/4)</f>
        <v>1.0180945939423707</v>
      </c>
      <c r="L44" s="126">
        <f t="shared" si="1"/>
        <v>0.99424603193929462</v>
      </c>
      <c r="M44" s="126">
        <f>DatosSinVinculos!AM48</f>
        <v>84.186495679999993</v>
      </c>
      <c r="N44" s="126">
        <f>DatosSinVinculos!AN48</f>
        <v>408.11229508196698</v>
      </c>
      <c r="O44" s="126">
        <f>DatosSinVinculos!Y48/DatosSinVinculos!D48</f>
        <v>1.8548711083744018E-2</v>
      </c>
      <c r="P44" s="126">
        <f>DatosSinVinculos!AA48*DatosSinVinculos!AN48/DatosSinVinculos!D48</f>
        <v>-1.2884711553798125E-2</v>
      </c>
      <c r="Q44" s="126">
        <f>DatosSinVinculos!P48</f>
        <v>1729256.6151286501</v>
      </c>
      <c r="R44" s="126"/>
      <c r="S44" s="126">
        <f>(1+DatosSinVinculos!AS48/100)^(1/4)</f>
        <v>1.0135225405139954</v>
      </c>
      <c r="T44" s="126"/>
      <c r="U44" s="126">
        <f>DatosSinVinculos!AR48</f>
        <v>94.792728109349696</v>
      </c>
      <c r="V44" s="131">
        <f>DatosSinVinculos!AQ48</f>
        <v>164.40529446666699</v>
      </c>
      <c r="W44" s="126">
        <f>DatosSinVinculos!AO48/DatosSinVinculos!AQ48*100*100</f>
        <v>68.529828696915871</v>
      </c>
      <c r="X44" s="126">
        <f>DatosSinVinculos!BO48</f>
        <v>83.522937817826602</v>
      </c>
      <c r="Y44" s="126">
        <f>DatosSinVinculos!CE48</f>
        <v>84.167380854550601</v>
      </c>
      <c r="Z44" s="126">
        <f>DatosSinVinculos!CQ48*DatosSinVinculos!CM48/DatosSinVinculos!CZ48</f>
        <v>42.107069546864551</v>
      </c>
      <c r="AA44" s="126">
        <f>DatosSinVinculos!CQ48</f>
        <v>44.935816712861602</v>
      </c>
      <c r="AB44" s="126">
        <f>DatosSinVinculos!CM48/DatosSinVinculos!CZ48</f>
        <v>0.93704916538910032</v>
      </c>
      <c r="AC44" s="126">
        <f>DatosSinVinculos!DB48/100</f>
        <v>6.27278277891377E-2</v>
      </c>
      <c r="AD44" s="126">
        <f>DatosSinVinculos!DD48/100</f>
        <v>1.8455291067849301E-2</v>
      </c>
    </row>
    <row r="45" spans="1:30">
      <c r="A45" t="s">
        <v>442</v>
      </c>
      <c r="B45" s="126">
        <f>DatosSinVinculos!C49</f>
        <v>14088600.192273101</v>
      </c>
      <c r="C45" s="126">
        <f>DatosSinVinculos!F49</f>
        <v>9952357.8259970192</v>
      </c>
      <c r="D45" s="126">
        <f>DatosSinVinculos!L49</f>
        <v>2155223.34993141</v>
      </c>
      <c r="E45" s="126">
        <f>DatosSinVinculos!J49</f>
        <v>2501671.8649139199</v>
      </c>
      <c r="F45" s="126">
        <f>DatosSinVinculos!H49</f>
        <v>3137722.3575468399</v>
      </c>
      <c r="G45" s="126">
        <f>DatosSinVinculos!R49</f>
        <v>7755900.8750358</v>
      </c>
      <c r="H45" s="126">
        <f>DatosSinVinculos!X49</f>
        <v>2606540.8856756701</v>
      </c>
      <c r="I45" s="126">
        <f>DatosSinVinculos!AC49</f>
        <v>56.368630991511303</v>
      </c>
      <c r="J45" s="126">
        <f>DatosSinVinculos!AE49</f>
        <v>61.8549532489954</v>
      </c>
      <c r="K45" s="126">
        <f>(1+DatosSinVinculos!AL49/100)^(1/4)</f>
        <v>1.01824460109857</v>
      </c>
      <c r="L45" s="126">
        <f t="shared" si="1"/>
        <v>1.0077303576454084</v>
      </c>
      <c r="M45" s="126">
        <f>DatosSinVinculos!AM49</f>
        <v>83.808875599999993</v>
      </c>
      <c r="N45" s="126">
        <f>DatosSinVinculos!AN49</f>
        <v>411.17645161290301</v>
      </c>
      <c r="O45" s="126">
        <f>DatosSinVinculos!Y49/DatosSinVinculos!D49</f>
        <v>-3.3875124501358309E-2</v>
      </c>
      <c r="P45" s="126">
        <f>DatosSinVinculos!AA49*DatosSinVinculos!AN49/DatosSinVinculos!D49</f>
        <v>-6.3452421877310206E-2</v>
      </c>
      <c r="Q45" s="126">
        <f>DatosSinVinculos!P49</f>
        <v>1751322.5487885301</v>
      </c>
      <c r="R45" s="126"/>
      <c r="S45" s="126">
        <f>(1+DatosSinVinculos!AS49/100)^(1/4)</f>
        <v>1.0137068844600776</v>
      </c>
      <c r="T45" s="126"/>
      <c r="U45" s="126">
        <f>DatosSinVinculos!AR49</f>
        <v>95.889865608440758</v>
      </c>
      <c r="V45" s="131">
        <f>DatosSinVinculos!AQ49</f>
        <v>164.55574293333299</v>
      </c>
      <c r="W45" s="126">
        <f>DatosSinVinculos!AO49/DatosSinVinculos!AQ49*100*100</f>
        <v>54.490147270638644</v>
      </c>
      <c r="X45" s="126">
        <f>DatosSinVinculos!BO49</f>
        <v>84.774225644439994</v>
      </c>
      <c r="Y45" s="126">
        <f>DatosSinVinculos!CE49</f>
        <v>85.5217502953344</v>
      </c>
      <c r="Z45" s="126">
        <f>DatosSinVinculos!CQ49*DatosSinVinculos!CM49/DatosSinVinculos!CZ49</f>
        <v>41.860570969942131</v>
      </c>
      <c r="AA45" s="126">
        <f>DatosSinVinculos!CQ49</f>
        <v>44.639293012524</v>
      </c>
      <c r="AB45" s="126">
        <f>DatosSinVinculos!CM49/DatosSinVinculos!CZ49</f>
        <v>0.93775165655508319</v>
      </c>
      <c r="AC45" s="126">
        <f>DatosSinVinculos!DB49/100</f>
        <v>6.256050806325239E-2</v>
      </c>
      <c r="AD45" s="126">
        <f>DatosSinVinculos!DD49/100</f>
        <v>1.8844010884912402E-2</v>
      </c>
    </row>
    <row r="46" spans="1:30">
      <c r="A46" t="s">
        <v>443</v>
      </c>
      <c r="B46" s="126">
        <f>DatosSinVinculos!C50</f>
        <v>14283084.058637099</v>
      </c>
      <c r="C46" s="126">
        <f>DatosSinVinculos!F50</f>
        <v>10090932.395491</v>
      </c>
      <c r="D46" s="126">
        <f>DatosSinVinculos!L50</f>
        <v>2216331.4911045502</v>
      </c>
      <c r="E46" s="126">
        <f>DatosSinVinculos!J50</f>
        <v>2577379.5071616201</v>
      </c>
      <c r="F46" s="126">
        <f>DatosSinVinculos!H50</f>
        <v>3214165.9905463299</v>
      </c>
      <c r="G46" s="126">
        <f>DatosSinVinculos!R50</f>
        <v>7837923.0274973297</v>
      </c>
      <c r="H46" s="126">
        <f>DatosSinVinculos!X50</f>
        <v>2689335.0209220699</v>
      </c>
      <c r="I46" s="126">
        <f>DatosSinVinculos!AC50</f>
        <v>57.135104874168</v>
      </c>
      <c r="J46" s="126">
        <f>DatosSinVinculos!AE50</f>
        <v>62.880897597622898</v>
      </c>
      <c r="K46" s="126">
        <f>(1+DatosSinVinculos!AL50/100)^(1/4)</f>
        <v>1.01824460109857</v>
      </c>
      <c r="L46" s="126">
        <f t="shared" si="1"/>
        <v>1.0045847348111607</v>
      </c>
      <c r="M46" s="126">
        <f>DatosSinVinculos!AM50</f>
        <v>83.76482378</v>
      </c>
      <c r="N46" s="126">
        <f>DatosSinVinculos!AN50</f>
        <v>419.15095238095199</v>
      </c>
      <c r="O46" s="126">
        <f>DatosSinVinculos!Y50/DatosSinVinculos!D50</f>
        <v>-4.9794639275864395E-2</v>
      </c>
      <c r="P46" s="126">
        <f>DatosSinVinculos!AA50*DatosSinVinculos!AN50/DatosSinVinculos!D50</f>
        <v>-7.3896884838192817E-2</v>
      </c>
      <c r="Q46" s="126">
        <f>DatosSinVinculos!P50</f>
        <v>1766485.29586419</v>
      </c>
      <c r="R46" s="126"/>
      <c r="S46" s="126">
        <f>(1+DatosSinVinculos!AS50/100)^(1/4)</f>
        <v>1.0135527083272213</v>
      </c>
      <c r="T46" s="126"/>
      <c r="U46" s="126">
        <f>DatosSinVinculos!AR50</f>
        <v>96.813646263331151</v>
      </c>
      <c r="V46" s="131">
        <f>DatosSinVinculos!AQ50</f>
        <v>163.83240319999999</v>
      </c>
      <c r="W46" s="126">
        <f>DatosSinVinculos!AO50/DatosSinVinculos!AQ50*100*100</f>
        <v>59.613766726866089</v>
      </c>
      <c r="X46" s="126">
        <f>DatosSinVinculos!BO50</f>
        <v>85.350132119738305</v>
      </c>
      <c r="Y46" s="126">
        <f>DatosSinVinculos!CE50</f>
        <v>86.168770729272694</v>
      </c>
      <c r="Z46" s="126">
        <f>DatosSinVinculos!CQ50*DatosSinVinculos!CM50/DatosSinVinculos!CZ50</f>
        <v>42.40856240802821</v>
      </c>
      <c r="AA46" s="126">
        <f>DatosSinVinculos!CQ50</f>
        <v>45.035890662992301</v>
      </c>
      <c r="AB46" s="126">
        <f>DatosSinVinculos!CM50/DatosSinVinculos!CZ50</f>
        <v>0.94166145675624291</v>
      </c>
      <c r="AC46" s="126">
        <f>DatosSinVinculos!DB50/100</f>
        <v>5.8989082056197295E-2</v>
      </c>
      <c r="AD46" s="126">
        <f>DatosSinVinculos!DD50/100</f>
        <v>2.0303873664884602E-2</v>
      </c>
    </row>
    <row r="47" spans="1:30">
      <c r="A47" t="s">
        <v>444</v>
      </c>
      <c r="B47" s="126">
        <f>DatosSinVinculos!C51</f>
        <v>14478932.690382799</v>
      </c>
      <c r="C47" s="126">
        <f>DatosSinVinculos!F51</f>
        <v>10086307.1320638</v>
      </c>
      <c r="D47" s="126">
        <f>DatosSinVinculos!L51</f>
        <v>2295959.9025258799</v>
      </c>
      <c r="E47" s="126">
        <f>DatosSinVinculos!J51</f>
        <v>2642132.7491871901</v>
      </c>
      <c r="F47" s="126">
        <f>DatosSinVinculos!H51</f>
        <v>3277092.61964003</v>
      </c>
      <c r="G47" s="126">
        <f>DatosSinVinculos!R51</f>
        <v>7949457.5266035097</v>
      </c>
      <c r="H47" s="126">
        <f>DatosSinVinculos!X51</f>
        <v>2759744.3506724602</v>
      </c>
      <c r="I47" s="126">
        <f>DatosSinVinculos!AC51</f>
        <v>58.218698650980599</v>
      </c>
      <c r="J47" s="126">
        <f>DatosSinVinculos!AE51</f>
        <v>63.607539332316001</v>
      </c>
      <c r="K47" s="126">
        <f>(1+DatosSinVinculos!AL51/100)^(1/4)</f>
        <v>1.0178971150283984</v>
      </c>
      <c r="L47" s="126">
        <f t="shared" si="1"/>
        <v>0.99895153560394845</v>
      </c>
      <c r="M47" s="126">
        <f>DatosSinVinculos!AM51</f>
        <v>80.482798033333296</v>
      </c>
      <c r="N47" s="126">
        <f>DatosSinVinculos!AN51</f>
        <v>418.19903225806502</v>
      </c>
      <c r="O47" s="126">
        <f>DatosSinVinculos!Y51/DatosSinVinculos!D51</f>
        <v>3.140537265782456E-2</v>
      </c>
      <c r="P47" s="126">
        <f>DatosSinVinculos!AA51*DatosSinVinculos!AN51/DatosSinVinculos!D51</f>
        <v>2.1593917761178059E-2</v>
      </c>
      <c r="Q47" s="126">
        <f>DatosSinVinculos!P51</f>
        <v>1794259.0227428901</v>
      </c>
      <c r="R47" s="126"/>
      <c r="S47" s="126">
        <f>(1+DatosSinVinculos!AS51/100)^(1/4)</f>
        <v>1.0136329286257748</v>
      </c>
      <c r="T47" s="126"/>
      <c r="U47" s="126">
        <f>DatosSinVinculos!AR51</f>
        <v>97.690738339999996</v>
      </c>
      <c r="V47" s="131">
        <f>DatosSinVinculos!AQ51</f>
        <v>160.31565879999999</v>
      </c>
      <c r="W47" s="126">
        <f>DatosSinVinculos!AO51/DatosSinVinculos!AQ51*100*100</f>
        <v>68.406709293120542</v>
      </c>
      <c r="X47" s="126">
        <f>DatosSinVinculos!BO51</f>
        <v>85.572617138813399</v>
      </c>
      <c r="Y47" s="126">
        <f>DatosSinVinculos!CE51</f>
        <v>86.290795946144598</v>
      </c>
      <c r="Z47" s="126">
        <f>DatosSinVinculos!CQ51*DatosSinVinculos!CM51/DatosSinVinculos!CZ51</f>
        <v>40.91289154990119</v>
      </c>
      <c r="AA47" s="126">
        <f>DatosSinVinculos!CQ51</f>
        <v>43.677781120051002</v>
      </c>
      <c r="AB47" s="126">
        <f>DatosSinVinculos!CM51/DatosSinVinculos!CZ51</f>
        <v>0.93669803045740019</v>
      </c>
      <c r="AC47" s="126">
        <f>DatosSinVinculos!DB51/100</f>
        <v>6.2688784301226791E-2</v>
      </c>
      <c r="AD47" s="126">
        <f>DatosSinVinculos!DD51/100</f>
        <v>2.0165440637737699E-2</v>
      </c>
    </row>
    <row r="48" spans="1:30">
      <c r="A48" t="s">
        <v>445</v>
      </c>
      <c r="B48" s="126">
        <f>DatosSinVinculos!C52</f>
        <v>14855507.938080201</v>
      </c>
      <c r="C48" s="126">
        <f>DatosSinVinculos!F52</f>
        <v>10485670.346255399</v>
      </c>
      <c r="D48" s="126">
        <f>DatosSinVinculos!L52</f>
        <v>2342164.3707415401</v>
      </c>
      <c r="E48" s="126">
        <f>DatosSinVinculos!J52</f>
        <v>2733547.0903165801</v>
      </c>
      <c r="F48" s="126">
        <f>DatosSinVinculos!H52</f>
        <v>3393380.6812899001</v>
      </c>
      <c r="G48" s="126">
        <f>DatosSinVinculos!R52</f>
        <v>8130637.4729411602</v>
      </c>
      <c r="H48" s="126">
        <f>DatosSinVinculos!X52</f>
        <v>2828817.3527566399</v>
      </c>
      <c r="I48" s="126">
        <f>DatosSinVinculos!AC52</f>
        <v>58.867560916755401</v>
      </c>
      <c r="J48" s="126">
        <f>DatosSinVinculos!AE52</f>
        <v>64.299248385195199</v>
      </c>
      <c r="K48" s="126">
        <f>(1+DatosSinVinculos!AL52/100)^(1/4)</f>
        <v>1.0169793055811067</v>
      </c>
      <c r="L48" s="126">
        <f t="shared" si="1"/>
        <v>1.0057697448962573</v>
      </c>
      <c r="M48" s="126">
        <f>DatosSinVinculos!AM52</f>
        <v>79.072382869999998</v>
      </c>
      <c r="N48" s="126">
        <f>DatosSinVinculos!AN52</f>
        <v>417.83951612903201</v>
      </c>
      <c r="O48" s="126">
        <f>DatosSinVinculos!Y52/DatosSinVinculos!D52</f>
        <v>5.2654628153582681E-3</v>
      </c>
      <c r="P48" s="126">
        <f>DatosSinVinculos!AA52*DatosSinVinculos!AN52/DatosSinVinculos!D52</f>
        <v>-2.8368446931804882E-2</v>
      </c>
      <c r="Q48" s="126">
        <f>DatosSinVinculos!P52</f>
        <v>1828260.5639695399</v>
      </c>
      <c r="R48" s="126"/>
      <c r="S48" s="126">
        <f>(1+DatosSinVinculos!AS52/100)^(1/4)</f>
        <v>1.014230191962302</v>
      </c>
      <c r="T48" s="126"/>
      <c r="U48" s="126">
        <f>DatosSinVinculos!AR52</f>
        <v>99.253226429999998</v>
      </c>
      <c r="V48" s="131">
        <f>DatosSinVinculos!AQ52</f>
        <v>159.257009433333</v>
      </c>
      <c r="W48" s="126">
        <f>DatosSinVinculos!AO52/DatosSinVinculos!AQ52*100*100</f>
        <v>71.373101297779499</v>
      </c>
      <c r="X48" s="126">
        <f>DatosSinVinculos!BO52</f>
        <v>86.100066455861395</v>
      </c>
      <c r="Y48" s="126">
        <f>DatosSinVinculos!CE52</f>
        <v>86.859359970732001</v>
      </c>
      <c r="Z48" s="126">
        <f>DatosSinVinculos!CQ52*DatosSinVinculos!CM52/DatosSinVinculos!CZ52</f>
        <v>41.391621618220007</v>
      </c>
      <c r="AA48" s="126">
        <f>DatosSinVinculos!CQ52</f>
        <v>44.179885090057397</v>
      </c>
      <c r="AB48" s="126">
        <f>DatosSinVinculos!CM52/DatosSinVinculos!CZ52</f>
        <v>0.93688839465848039</v>
      </c>
      <c r="AC48" s="126">
        <f>DatosSinVinculos!DB52/100</f>
        <v>6.2958693108307401E-2</v>
      </c>
      <c r="AD48" s="126">
        <f>DatosSinVinculos!DD52/100</f>
        <v>2.0536988424109E-2</v>
      </c>
    </row>
    <row r="49" spans="1:30">
      <c r="A49" t="s">
        <v>446</v>
      </c>
      <c r="B49" s="126">
        <f>DatosSinVinculos!C53</f>
        <v>15181393.949076699</v>
      </c>
      <c r="C49" s="126">
        <f>DatosSinVinculos!F53</f>
        <v>10743147.90862</v>
      </c>
      <c r="D49" s="126">
        <f>DatosSinVinculos!L53</f>
        <v>2317294.7774361302</v>
      </c>
      <c r="E49" s="126">
        <f>DatosSinVinculos!J53</f>
        <v>2691699.1372888898</v>
      </c>
      <c r="F49" s="126">
        <f>DatosSinVinculos!H53</f>
        <v>3464101.9186333101</v>
      </c>
      <c r="G49" s="126">
        <f>DatosSinVinculos!R53</f>
        <v>8409710.9271134008</v>
      </c>
      <c r="H49" s="126">
        <f>DatosSinVinculos!X53</f>
        <v>2983452.5732325902</v>
      </c>
      <c r="I49" s="126">
        <f>DatosSinVinculos!AC53</f>
        <v>59.654441748745</v>
      </c>
      <c r="J49" s="126">
        <f>DatosSinVinculos!AE53</f>
        <v>65.229137777195604</v>
      </c>
      <c r="K49" s="126">
        <f>(1+DatosSinVinculos!AL53/100)^(1/4)</f>
        <v>1.016289314194468</v>
      </c>
      <c r="L49" s="126">
        <f t="shared" si="1"/>
        <v>1.0028837980643583</v>
      </c>
      <c r="M49" s="126">
        <f>DatosSinVinculos!AM53</f>
        <v>76.787387503333306</v>
      </c>
      <c r="N49" s="126">
        <f>DatosSinVinculos!AN53</f>
        <v>415.51806451612902</v>
      </c>
      <c r="O49" s="126">
        <f>DatosSinVinculos!Y53/DatosSinVinculos!D53</f>
        <v>-4.2949049323152966E-2</v>
      </c>
      <c r="P49" s="126">
        <f>DatosSinVinculos!AA53*DatosSinVinculos!AN53/DatosSinVinculos!D53</f>
        <v>-7.3273333591591869E-2</v>
      </c>
      <c r="Q49" s="126">
        <f>DatosSinVinculos!P53</f>
        <v>1843659.4324359901</v>
      </c>
      <c r="R49" s="126"/>
      <c r="S49" s="126">
        <f>(1+DatosSinVinculos!AS53/100)^(1/4)</f>
        <v>1.014031529313548</v>
      </c>
      <c r="T49" s="126"/>
      <c r="U49" s="126">
        <f>DatosSinVinculos!AR53</f>
        <v>100.0418555</v>
      </c>
      <c r="V49" s="131">
        <f>DatosSinVinculos!AQ53</f>
        <v>157.764858333333</v>
      </c>
      <c r="W49" s="126">
        <f>DatosSinVinculos!AO53/DatosSinVinculos!AQ53*100*100</f>
        <v>65.287036091635045</v>
      </c>
      <c r="X49" s="126">
        <f>DatosSinVinculos!BO53</f>
        <v>86.555376597686802</v>
      </c>
      <c r="Y49" s="126">
        <f>DatosSinVinculos!CE53</f>
        <v>87.4003049070039</v>
      </c>
      <c r="Z49" s="126">
        <f>DatosSinVinculos!CQ53*DatosSinVinculos!CM53/DatosSinVinculos!CZ53</f>
        <v>40.735707687121327</v>
      </c>
      <c r="AA49" s="126">
        <f>DatosSinVinculos!CQ53</f>
        <v>43.397432673695</v>
      </c>
      <c r="AB49" s="126">
        <f>DatosSinVinculos!CM53/DatosSinVinculos!CZ53</f>
        <v>0.93866630299107412</v>
      </c>
      <c r="AC49" s="126">
        <f>DatosSinVinculos!DB53/100</f>
        <v>6.1450035645573407E-2</v>
      </c>
      <c r="AD49" s="126">
        <f>DatosSinVinculos!DD53/100</f>
        <v>2.0537323029821503E-2</v>
      </c>
    </row>
    <row r="50" spans="1:30">
      <c r="A50" t="s">
        <v>447</v>
      </c>
      <c r="B50" s="126">
        <f>DatosSinVinculos!C54</f>
        <v>15513494.246671399</v>
      </c>
      <c r="C50" s="126">
        <f>DatosSinVinculos!F54</f>
        <v>10977093.534112001</v>
      </c>
      <c r="D50" s="126">
        <f>DatosSinVinculos!L54</f>
        <v>2381946.32888665</v>
      </c>
      <c r="E50" s="126">
        <f>DatosSinVinculos!J54</f>
        <v>2785560.4611217799</v>
      </c>
      <c r="F50" s="126">
        <f>DatosSinVinculos!H54</f>
        <v>3535433.4290889502</v>
      </c>
      <c r="G50" s="126">
        <f>DatosSinVinculos!R54</f>
        <v>8613412.1818618495</v>
      </c>
      <c r="H50" s="126">
        <f>DatosSinVinculos!X54</f>
        <v>3144519.5632554898</v>
      </c>
      <c r="I50" s="126">
        <f>DatosSinVinculos!AC54</f>
        <v>60.726130695184999</v>
      </c>
      <c r="J50" s="126">
        <f>DatosSinVinculos!AE54</f>
        <v>66.000463257848395</v>
      </c>
      <c r="K50" s="126">
        <f>(1+DatosSinVinculos!AL54/100)^(1/4)</f>
        <v>1.0158682847827836</v>
      </c>
      <c r="L50" s="126">
        <f t="shared" si="1"/>
        <v>0.99794033845428498</v>
      </c>
      <c r="M50" s="126">
        <f>DatosSinVinculos!AM54</f>
        <v>76.286067826666695</v>
      </c>
      <c r="N50" s="126">
        <f>DatosSinVinculos!AN54</f>
        <v>425.34031746031798</v>
      </c>
      <c r="O50" s="126">
        <f>DatosSinVinculos!Y54/DatosSinVinculos!D54</f>
        <v>-5.8339193520038878E-2</v>
      </c>
      <c r="P50" s="126">
        <f>DatosSinVinculos!AA54*DatosSinVinculos!AN54/DatosSinVinculos!D54</f>
        <v>-8.9194567146570966E-2</v>
      </c>
      <c r="Q50" s="126">
        <f>DatosSinVinculos!P54</f>
        <v>1850679.47789873</v>
      </c>
      <c r="R50" s="126"/>
      <c r="S50" s="126">
        <f>(1+DatosSinVinculos!AS54/100)^(1/4)</f>
        <v>1.0142804155839891</v>
      </c>
      <c r="T50" s="126"/>
      <c r="U50" s="126">
        <f>DatosSinVinculos!AR54</f>
        <v>100.80081010000001</v>
      </c>
      <c r="V50" s="131">
        <f>DatosSinVinculos!AQ54</f>
        <v>156.20098820000001</v>
      </c>
      <c r="W50" s="126">
        <f>DatosSinVinculos!AO54/DatosSinVinculos!AQ54*100*100</f>
        <v>55.484070661383114</v>
      </c>
      <c r="X50" s="126">
        <f>DatosSinVinculos!BO54</f>
        <v>86.593461400795206</v>
      </c>
      <c r="Y50" s="126">
        <f>DatosSinVinculos!CE54</f>
        <v>87.442028871400595</v>
      </c>
      <c r="Z50" s="126">
        <f>DatosSinVinculos!CQ54*DatosSinVinculos!CM54/DatosSinVinculos!CZ54</f>
        <v>41.755101766931951</v>
      </c>
      <c r="AA50" s="126">
        <f>DatosSinVinculos!CQ54</f>
        <v>44.333371930729697</v>
      </c>
      <c r="AB50" s="126">
        <f>DatosSinVinculos!CM54/DatosSinVinculos!CZ54</f>
        <v>0.94184358077192376</v>
      </c>
      <c r="AC50" s="126">
        <f>DatosSinVinculos!DB54/100</f>
        <v>5.84193280608135E-2</v>
      </c>
      <c r="AD50" s="126">
        <f>DatosSinVinculos!DD54/100</f>
        <v>2.0820153186609201E-2</v>
      </c>
    </row>
    <row r="51" spans="1:30">
      <c r="A51" t="s">
        <v>448</v>
      </c>
      <c r="B51" s="126">
        <f>DatosSinVinculos!C55</f>
        <v>15604136.3796211</v>
      </c>
      <c r="C51" s="126">
        <f>DatosSinVinculos!F55</f>
        <v>10876009.807158999</v>
      </c>
      <c r="D51" s="126">
        <f>DatosSinVinculos!L55</f>
        <v>2461789.8256887998</v>
      </c>
      <c r="E51" s="126">
        <f>DatosSinVinculos!J55</f>
        <v>2837973.6655929498</v>
      </c>
      <c r="F51" s="126">
        <f>DatosSinVinculos!H55</f>
        <v>3580036.2618476599</v>
      </c>
      <c r="G51" s="126">
        <f>DatosSinVinculos!R55</f>
        <v>8735618.7829311304</v>
      </c>
      <c r="H51" s="126">
        <f>DatosSinVinculos!X55</f>
        <v>3095839.64096998</v>
      </c>
      <c r="I51" s="126">
        <f>DatosSinVinculos!AC55</f>
        <v>61.472303844426897</v>
      </c>
      <c r="J51" s="126">
        <f>DatosSinVinculos!AE55</f>
        <v>67.190502971003596</v>
      </c>
      <c r="K51" s="126">
        <f>(1+DatosSinVinculos!AL55/100)^(1/4)</f>
        <v>1.0192140999764707</v>
      </c>
      <c r="L51" s="126">
        <f t="shared" si="1"/>
        <v>1.0068425090783018</v>
      </c>
      <c r="M51" s="126">
        <f>DatosSinVinculos!AM55</f>
        <v>77.8207092166667</v>
      </c>
      <c r="N51" s="126">
        <f>DatosSinVinculos!AN55</f>
        <v>451.54730158730098</v>
      </c>
      <c r="O51" s="126">
        <f>DatosSinVinculos!Y55/DatosSinVinculos!D55</f>
        <v>-2.541688343340856E-2</v>
      </c>
      <c r="P51" s="126">
        <f>DatosSinVinculos!AA55*DatosSinVinculos!AN55/DatosSinVinculos!D55</f>
        <v>-3.7775728479856316E-2</v>
      </c>
      <c r="Q51" s="126">
        <f>DatosSinVinculos!P55</f>
        <v>1845002.4196194799</v>
      </c>
      <c r="R51" s="126"/>
      <c r="S51" s="126">
        <f>(1+DatosSinVinculos!AS55/100)^(1/4)</f>
        <v>1.0138542330619313</v>
      </c>
      <c r="T51" s="126"/>
      <c r="U51" s="126">
        <f>DatosSinVinculos!AR55</f>
        <v>100</v>
      </c>
      <c r="V51" s="131">
        <f>DatosSinVinculos!AQ55</f>
        <v>151.58839106666699</v>
      </c>
      <c r="W51" s="126">
        <f>DatosSinVinculos!AO55/DatosSinVinculos!AQ55*100*100</f>
        <v>50.905393298045887</v>
      </c>
      <c r="X51" s="126">
        <f>DatosSinVinculos!BO55</f>
        <v>87.437036368349894</v>
      </c>
      <c r="Y51" s="126">
        <f>DatosSinVinculos!CE55</f>
        <v>88.359358797248106</v>
      </c>
      <c r="Z51" s="126">
        <f>DatosSinVinculos!CQ55*DatosSinVinculos!CM55/DatosSinVinculos!CZ55</f>
        <v>42.220454793286891</v>
      </c>
      <c r="AA51" s="126">
        <f>DatosSinVinculos!CQ55</f>
        <v>44.821170832374499</v>
      </c>
      <c r="AB51" s="126">
        <f>DatosSinVinculos!CM55/DatosSinVinculos!CZ55</f>
        <v>0.94197572283834452</v>
      </c>
      <c r="AC51" s="126">
        <f>DatosSinVinculos!DB55/100</f>
        <v>5.7895860096940199E-2</v>
      </c>
      <c r="AD51" s="126">
        <f>DatosSinVinculos!DD55/100</f>
        <v>1.9576813765619001E-2</v>
      </c>
    </row>
    <row r="52" spans="1:30">
      <c r="A52" t="s">
        <v>449</v>
      </c>
      <c r="B52" s="126">
        <f>DatosSinVinculos!C56</f>
        <v>15865622.0431906</v>
      </c>
      <c r="C52" s="126">
        <f>DatosSinVinculos!F56</f>
        <v>11146648.4741535</v>
      </c>
      <c r="D52" s="126">
        <f>DatosSinVinculos!L56</f>
        <v>2541087.88370232</v>
      </c>
      <c r="E52" s="126">
        <f>DatosSinVinculos!J56</f>
        <v>2947623.11822118</v>
      </c>
      <c r="F52" s="126">
        <f>DatosSinVinculos!H56</f>
        <v>3629289.6445032801</v>
      </c>
      <c r="G52" s="126">
        <f>DatosSinVinculos!R56</f>
        <v>8881135.9121078607</v>
      </c>
      <c r="H52" s="126">
        <f>DatosSinVinculos!X56</f>
        <v>3248430.61464633</v>
      </c>
      <c r="I52" s="126">
        <f>DatosSinVinculos!AC56</f>
        <v>61.994581152133399</v>
      </c>
      <c r="J52" s="126">
        <f>DatosSinVinculos!AE56</f>
        <v>68.768956861282206</v>
      </c>
      <c r="K52" s="126">
        <f>(1+DatosSinVinculos!AL56/100)^(1/4)</f>
        <v>1.020604395836106</v>
      </c>
      <c r="L52" s="126">
        <f t="shared" si="1"/>
        <v>1.0120062489306103</v>
      </c>
      <c r="M52" s="126">
        <f>DatosSinVinculos!AM56</f>
        <v>77.581767499999998</v>
      </c>
      <c r="N52" s="126">
        <f>DatosSinVinculos!AN56</f>
        <v>454.4545</v>
      </c>
      <c r="O52" s="126">
        <f>DatosSinVinculos!Y56/DatosSinVinculos!D56</f>
        <v>-2.236481971121957E-2</v>
      </c>
      <c r="P52" s="126">
        <f>DatosSinVinculos!AA56*DatosSinVinculos!AN56/DatosSinVinculos!D56</f>
        <v>-5.0422069572579158E-2</v>
      </c>
      <c r="Q52" s="126">
        <f>DatosSinVinculos!P56</f>
        <v>1859129.6629818601</v>
      </c>
      <c r="R52" s="126"/>
      <c r="S52" s="126">
        <f>(1+DatosSinVinculos!AS56/100)^(1/4)</f>
        <v>1.0139305509429613</v>
      </c>
      <c r="T52" s="126"/>
      <c r="U52" s="126">
        <f>DatosSinVinculos!AR56</f>
        <v>100.6651222</v>
      </c>
      <c r="V52" s="131">
        <f>DatosSinVinculos!AQ56</f>
        <v>151.415734566667</v>
      </c>
      <c r="W52" s="126">
        <f>DatosSinVinculos!AO56/DatosSinVinculos!AQ56*100*100</f>
        <v>51.954089772638831</v>
      </c>
      <c r="X52" s="126">
        <f>DatosSinVinculos!BO56</f>
        <v>88.468233251608495</v>
      </c>
      <c r="Y52" s="126">
        <f>DatosSinVinculos!CE56</f>
        <v>89.442398460340101</v>
      </c>
      <c r="Z52" s="126">
        <f>DatosSinVinculos!CQ56*DatosSinVinculos!CM56/DatosSinVinculos!CZ56</f>
        <v>42.113849992959921</v>
      </c>
      <c r="AA52" s="126">
        <f>DatosSinVinculos!CQ56</f>
        <v>44.735283446707498</v>
      </c>
      <c r="AB52" s="126">
        <f>DatosSinVinculos!CM56/DatosSinVinculos!CZ56</f>
        <v>0.94140121059318982</v>
      </c>
      <c r="AC52" s="126">
        <f>DatosSinVinculos!DB56/100</f>
        <v>5.8804368693758595E-2</v>
      </c>
      <c r="AD52" s="126">
        <f>DatosSinVinculos!DD56/100</f>
        <v>1.9225538587123402E-2</v>
      </c>
    </row>
    <row r="53" spans="1:30">
      <c r="A53" t="s">
        <v>450</v>
      </c>
      <c r="B53" s="126">
        <f>DatosSinVinculos!C57</f>
        <v>15789060.4535657</v>
      </c>
      <c r="C53" s="126">
        <f>DatosSinVinculos!F57</f>
        <v>11130378.4811357</v>
      </c>
      <c r="D53" s="126">
        <f>DatosSinVinculos!L57</f>
        <v>2524562.12936481</v>
      </c>
      <c r="E53" s="126">
        <f>DatosSinVinculos!J57</f>
        <v>2959793.4009177298</v>
      </c>
      <c r="F53" s="126">
        <f>DatosSinVinculos!H57</f>
        <v>3605279.9081763998</v>
      </c>
      <c r="G53" s="126">
        <f>DatosSinVinculos!R57</f>
        <v>8736914.8563370891</v>
      </c>
      <c r="H53" s="126">
        <f>DatosSinVinculos!X57</f>
        <v>3047667.0748213902</v>
      </c>
      <c r="I53" s="126">
        <f>DatosSinVinculos!AC57</f>
        <v>62.716358912944003</v>
      </c>
      <c r="J53" s="126">
        <f>DatosSinVinculos!AE57</f>
        <v>69.833706181028901</v>
      </c>
      <c r="K53" s="126">
        <f>(1+DatosSinVinculos!AL57/100)^(1/4)</f>
        <v>1.0225389773108751</v>
      </c>
      <c r="L53" s="126">
        <f t="shared" si="1"/>
        <v>1.0107709807916658</v>
      </c>
      <c r="M53" s="126">
        <f>DatosSinVinculos!AM57</f>
        <v>78.392978373333307</v>
      </c>
      <c r="N53" s="126">
        <f>DatosSinVinculos!AN57</f>
        <v>468.64218749999998</v>
      </c>
      <c r="O53" s="126">
        <f>DatosSinVinculos!Y57/DatosSinVinculos!D57</f>
        <v>-4.7309455630122954E-2</v>
      </c>
      <c r="P53" s="126">
        <f>DatosSinVinculos!AA57*DatosSinVinculos!AN57/DatosSinVinculos!D57</f>
        <v>-7.6194933778968341E-2</v>
      </c>
      <c r="Q53" s="126">
        <f>DatosSinVinculos!P57</f>
        <v>1869122.4179171601</v>
      </c>
      <c r="R53" s="126"/>
      <c r="S53" s="126">
        <f>(1+DatosSinVinculos!AS57/100)^(1/4)</f>
        <v>1.013768031218476</v>
      </c>
      <c r="T53" s="126"/>
      <c r="U53" s="126">
        <f>DatosSinVinculos!AR57</f>
        <v>101.52843180000001</v>
      </c>
      <c r="V53" s="131">
        <f>DatosSinVinculos!AQ57</f>
        <v>149.97924486666699</v>
      </c>
      <c r="W53" s="126">
        <f>DatosSinVinculos!AO57/DatosSinVinculos!AQ57*100*100</f>
        <v>49.784666360366131</v>
      </c>
      <c r="X53" s="126">
        <f>DatosSinVinculos!BO57</f>
        <v>88.822332050317101</v>
      </c>
      <c r="Y53" s="126">
        <f>DatosSinVinculos!CE57</f>
        <v>89.788863584328297</v>
      </c>
      <c r="Z53" s="126">
        <f>DatosSinVinculos!CQ57*DatosSinVinculos!CM57/DatosSinVinculos!CZ57</f>
        <v>42.163624514603313</v>
      </c>
      <c r="AA53" s="126">
        <f>DatosSinVinculos!CQ57</f>
        <v>44.999563057152002</v>
      </c>
      <c r="AB53" s="126">
        <f>DatosSinVinculos!CM57/DatosSinVinculos!CZ57</f>
        <v>0.93697853157047573</v>
      </c>
      <c r="AC53" s="126">
        <f>DatosSinVinculos!DB57/100</f>
        <v>6.2616534047784611E-2</v>
      </c>
      <c r="AD53" s="126">
        <f>DatosSinVinculos!DD57/100</f>
        <v>1.6344133301702198E-2</v>
      </c>
    </row>
    <row r="54" spans="1:30">
      <c r="A54" t="s">
        <v>451</v>
      </c>
      <c r="B54" s="126">
        <f>DatosSinVinculos!C58</f>
        <v>15251892.069845799</v>
      </c>
      <c r="C54" s="126">
        <f>DatosSinVinculos!F58</f>
        <v>10773880.936752699</v>
      </c>
      <c r="D54" s="126">
        <f>DatosSinVinculos!L58</f>
        <v>2574259.6741855498</v>
      </c>
      <c r="E54" s="126">
        <f>DatosSinVinculos!J58</f>
        <v>3007971.9449661798</v>
      </c>
      <c r="F54" s="126">
        <f>DatosSinVinculos!H58</f>
        <v>3552151.44707178</v>
      </c>
      <c r="G54" s="126">
        <f>DatosSinVinculos!R58</f>
        <v>8508298.3832396809</v>
      </c>
      <c r="H54" s="126">
        <f>DatosSinVinculos!X58</f>
        <v>2645416.0199337001</v>
      </c>
      <c r="I54" s="126">
        <f>DatosSinVinculos!AC58</f>
        <v>63.412290402289997</v>
      </c>
      <c r="J54" s="126">
        <f>DatosSinVinculos!AE58</f>
        <v>70.924006551628594</v>
      </c>
      <c r="K54" s="126">
        <f>(1+DatosSinVinculos!AL58/100)^(1/4)</f>
        <v>1.0248084701956712</v>
      </c>
      <c r="L54" s="126">
        <f t="shared" si="1"/>
        <v>1.0135614945631382</v>
      </c>
      <c r="M54" s="126">
        <f>DatosSinVinculos!AM58</f>
        <v>78.24356822</v>
      </c>
      <c r="N54" s="126">
        <f>DatosSinVinculos!AN58</f>
        <v>466.31870967741901</v>
      </c>
      <c r="O54" s="126">
        <f>DatosSinVinculos!Y58/DatosSinVinculos!D58</f>
        <v>-5.3972279783433422E-3</v>
      </c>
      <c r="P54" s="126">
        <f>DatosSinVinculos!AA58*DatosSinVinculos!AN58/DatosSinVinculos!D58</f>
        <v>-2.8369024111052608E-2</v>
      </c>
      <c r="Q54" s="126">
        <f>DatosSinVinculos!P58</f>
        <v>1876928.0817253599</v>
      </c>
      <c r="R54" s="126"/>
      <c r="S54" s="126">
        <f>(1+DatosSinVinculos!AS58/100)^(1/4)</f>
        <v>1.012933485349875</v>
      </c>
      <c r="T54" s="126"/>
      <c r="U54" s="126">
        <f>DatosSinVinculos!AR58</f>
        <v>102.2199892</v>
      </c>
      <c r="V54" s="131">
        <f>DatosSinVinculos!AQ58</f>
        <v>152.71046290000001</v>
      </c>
      <c r="W54" s="126">
        <f>DatosSinVinculos!AO58/DatosSinVinculos!AQ58*100*100</f>
        <v>45.838378504450198</v>
      </c>
      <c r="X54" s="126">
        <f>DatosSinVinculos!BO58</f>
        <v>89.265740834441601</v>
      </c>
      <c r="Y54" s="126">
        <f>DatosSinVinculos!CE58</f>
        <v>90.202356579281798</v>
      </c>
      <c r="Z54" s="126">
        <f>DatosSinVinculos!CQ58*DatosSinVinculos!CM58/DatosSinVinculos!CZ58</f>
        <v>40.877745296844786</v>
      </c>
      <c r="AA54" s="126">
        <f>DatosSinVinculos!CQ58</f>
        <v>44.393659303936701</v>
      </c>
      <c r="AB54" s="126">
        <f>DatosSinVinculos!CM58/DatosSinVinculos!CZ58</f>
        <v>0.92080143736247178</v>
      </c>
      <c r="AC54" s="126">
        <f>DatosSinVinculos!DB58/100</f>
        <v>7.9198650230223197E-2</v>
      </c>
      <c r="AD54" s="126">
        <f>DatosSinVinculos!DD58/100</f>
        <v>1.39723512547054E-2</v>
      </c>
    </row>
    <row r="55" spans="1:30">
      <c r="A55" t="s">
        <v>452</v>
      </c>
      <c r="B55" s="126">
        <f>DatosSinVinculos!C59</f>
        <v>15248765.4237593</v>
      </c>
      <c r="C55" s="126">
        <f>DatosSinVinculos!F59</f>
        <v>10668137.4097805</v>
      </c>
      <c r="D55" s="126">
        <f>DatosSinVinculos!L59</f>
        <v>2929651.1714771399</v>
      </c>
      <c r="E55" s="126">
        <f>DatosSinVinculos!J59</f>
        <v>3215236.0735335601</v>
      </c>
      <c r="F55" s="126">
        <f>DatosSinVinculos!H59</f>
        <v>3705328.3344652299</v>
      </c>
      <c r="G55" s="126">
        <f>DatosSinVinculos!R59</f>
        <v>8514291.7720439993</v>
      </c>
      <c r="H55" s="126">
        <f>DatosSinVinculos!X59</f>
        <v>2527778.4023442101</v>
      </c>
      <c r="I55" s="126">
        <f>DatosSinVinculos!AC59</f>
        <v>63.833051222871802</v>
      </c>
      <c r="J55" s="126">
        <f>DatosSinVinculos!AE59</f>
        <v>71.728373434894806</v>
      </c>
      <c r="K55" s="126">
        <f>(1+DatosSinVinculos!AL59/100)^(1/4)</f>
        <v>1.0179968562441826</v>
      </c>
      <c r="L55" s="126">
        <f t="shared" si="1"/>
        <v>1.0112866460258509</v>
      </c>
      <c r="M55" s="126">
        <f>DatosSinVinculos!AM59</f>
        <v>79.003184383333306</v>
      </c>
      <c r="N55" s="126">
        <f>DatosSinVinculos!AN59</f>
        <v>487.45619047619101</v>
      </c>
      <c r="O55" s="126">
        <f>DatosSinVinculos!Y59/DatosSinVinculos!D59</f>
        <v>4.2580995943797287E-2</v>
      </c>
      <c r="P55" s="126">
        <f>DatosSinVinculos!AA59*DatosSinVinculos!AN59/DatosSinVinculos!D59</f>
        <v>2.5914285119613294E-2</v>
      </c>
      <c r="Q55" s="126">
        <f>DatosSinVinculos!P59</f>
        <v>1879955.0983874199</v>
      </c>
      <c r="R55" s="126"/>
      <c r="S55" s="126">
        <f>(1+DatosSinVinculos!AS59/100)^(1/4)</f>
        <v>1.0122811951764761</v>
      </c>
      <c r="T55" s="126"/>
      <c r="U55" s="126">
        <f>DatosSinVinculos!AR59</f>
        <v>102.1042958</v>
      </c>
      <c r="V55" s="131">
        <f>DatosSinVinculos!AQ59</f>
        <v>148.06775033333301</v>
      </c>
      <c r="W55" s="126">
        <f>DatosSinVinculos!AO59/DatosSinVinculos!AQ59*100*100</f>
        <v>43.223456732422797</v>
      </c>
      <c r="X55" s="126">
        <f>DatosSinVinculos!BO59</f>
        <v>89.843928367521798</v>
      </c>
      <c r="Y55" s="126">
        <f>DatosSinVinculos!CE59</f>
        <v>90.770279862300598</v>
      </c>
      <c r="Z55" s="126">
        <f>DatosSinVinculos!CQ59*DatosSinVinculos!CM59/DatosSinVinculos!CZ59</f>
        <v>40.475253692034514</v>
      </c>
      <c r="AA55" s="126">
        <f>DatosSinVinculos!CQ59</f>
        <v>44.431693447367699</v>
      </c>
      <c r="AB55" s="126">
        <f>DatosSinVinculos!CM59/DatosSinVinculos!CZ59</f>
        <v>0.91095455859633501</v>
      </c>
      <c r="AC55" s="126">
        <f>DatosSinVinculos!DB59/100</f>
        <v>8.9203609304950998E-2</v>
      </c>
      <c r="AD55" s="126">
        <f>DatosSinVinculos!DD59/100</f>
        <v>1.3753212687104902E-2</v>
      </c>
    </row>
    <row r="56" spans="1:30">
      <c r="A56" t="s">
        <v>453</v>
      </c>
      <c r="B56" s="126">
        <f>DatosSinVinculos!C60</f>
        <v>15293593.283570999</v>
      </c>
      <c r="C56" s="126">
        <f>DatosSinVinculos!F60</f>
        <v>10759530.239727801</v>
      </c>
      <c r="D56" s="126">
        <f>DatosSinVinculos!L60</f>
        <v>2895107.3035594798</v>
      </c>
      <c r="E56" s="126">
        <f>DatosSinVinculos!J60</f>
        <v>3208271.1003485001</v>
      </c>
      <c r="F56" s="126">
        <f>DatosSinVinculos!H60</f>
        <v>3667493.0817026999</v>
      </c>
      <c r="G56" s="126">
        <f>DatosSinVinculos!R60</f>
        <v>8485849.0596843697</v>
      </c>
      <c r="H56" s="126">
        <f>DatosSinVinculos!X60</f>
        <v>2473349.3697044202</v>
      </c>
      <c r="I56" s="126">
        <f>DatosSinVinculos!AC60</f>
        <v>64.388661484663899</v>
      </c>
      <c r="J56" s="126">
        <f>DatosSinVinculos!AE60</f>
        <v>72.339170284606695</v>
      </c>
      <c r="K56" s="126">
        <f>(1+DatosSinVinculos!AL60/100)^(1/4)</f>
        <v>1.0148404673529376</v>
      </c>
      <c r="L56" s="126">
        <f t="shared" si="1"/>
        <v>1.0060834010505504</v>
      </c>
      <c r="M56" s="126">
        <f>DatosSinVinculos!AM60</f>
        <v>78.759715043333301</v>
      </c>
      <c r="N56" s="126">
        <f>DatosSinVinculos!AN60</f>
        <v>489.72081967213097</v>
      </c>
      <c r="O56" s="126">
        <f>DatosSinVinculos!Y60/DatosSinVinculos!D60</f>
        <v>3.6446316872166901E-2</v>
      </c>
      <c r="P56" s="126">
        <f>DatosSinVinculos!AA60*DatosSinVinculos!AN60/DatosSinVinculos!D60</f>
        <v>-3.033694002320344E-3</v>
      </c>
      <c r="Q56" s="126">
        <f>DatosSinVinculos!P60</f>
        <v>1896087.50998606</v>
      </c>
      <c r="R56" s="126">
        <f>(1+DatosSinVinculos!AS60/100)^(1/4)*(1+DatosSinVinculos!AV60/10000)^(1/4)</f>
        <v>1.0172195558487989</v>
      </c>
      <c r="S56" s="126">
        <f>(1+DatosSinVinculos!AS60/100)^(1/4)</f>
        <v>1.0124443352907828</v>
      </c>
      <c r="T56" s="126">
        <f>(1+DatosSinVinculos!AV60/10000)^(1/4)</f>
        <v>1.004716526520586</v>
      </c>
      <c r="U56" s="126">
        <f>DatosSinVinculos!AR60</f>
        <v>102.9781967</v>
      </c>
      <c r="V56" s="131">
        <f>DatosSinVinculos!AQ60</f>
        <v>148.15340866666699</v>
      </c>
      <c r="W56" s="126">
        <f>DatosSinVinculos!AO60/DatosSinVinculos!AQ60*100*100</f>
        <v>44.998402174236318</v>
      </c>
      <c r="X56" s="126">
        <f>DatosSinVinculos!BO60</f>
        <v>90.323546249574704</v>
      </c>
      <c r="Y56" s="126">
        <f>DatosSinVinculos!CE60</f>
        <v>91.179577381332507</v>
      </c>
      <c r="Z56" s="126">
        <f>DatosSinVinculos!CQ60*DatosSinVinculos!CM60/DatosSinVinculos!CZ60</f>
        <v>39.762390789261971</v>
      </c>
      <c r="AA56" s="126">
        <f>DatosSinVinculos!CQ60</f>
        <v>44.310491819894402</v>
      </c>
      <c r="AB56" s="126">
        <f>DatosSinVinculos!CM60/DatosSinVinculos!CZ60</f>
        <v>0.89735837171208199</v>
      </c>
      <c r="AC56" s="126">
        <f>DatosSinVinculos!DB60/100</f>
        <v>0.10318560612128599</v>
      </c>
      <c r="AD56" s="126">
        <f>DatosSinVinculos!DD60/100</f>
        <v>1.31358951001264E-2</v>
      </c>
    </row>
    <row r="57" spans="1:30">
      <c r="A57" t="s">
        <v>454</v>
      </c>
      <c r="B57" s="126">
        <f>DatosSinVinculos!C61</f>
        <v>15623495.2426877</v>
      </c>
      <c r="C57" s="126">
        <f>DatosSinVinculos!F61</f>
        <v>11007274.188941</v>
      </c>
      <c r="D57" s="126">
        <f>DatosSinVinculos!L61</f>
        <v>2934404.0515490398</v>
      </c>
      <c r="E57" s="126">
        <f>DatosSinVinculos!J61</f>
        <v>3243861.8254861501</v>
      </c>
      <c r="F57" s="126">
        <f>DatosSinVinculos!H61</f>
        <v>3707208.0484547699</v>
      </c>
      <c r="G57" s="126">
        <f>DatosSinVinculos!R61</f>
        <v>8703342.4619589001</v>
      </c>
      <c r="H57" s="126">
        <f>DatosSinVinculos!X61</f>
        <v>2481619.5765875001</v>
      </c>
      <c r="I57" s="126">
        <f>DatosSinVinculos!AC61</f>
        <v>64.716319871884707</v>
      </c>
      <c r="J57" s="126">
        <f>DatosSinVinculos!AE61</f>
        <v>72.645775381333294</v>
      </c>
      <c r="K57" s="126">
        <f>(1+DatosSinVinculos!AL61/100)^(1/4)</f>
        <v>1.0122722344290394</v>
      </c>
      <c r="L57" s="126">
        <f t="shared" si="1"/>
        <v>1.0071471054288423</v>
      </c>
      <c r="M57" s="126">
        <f>DatosSinVinculos!AM61</f>
        <v>83.643016043333304</v>
      </c>
      <c r="N57" s="126">
        <f>DatosSinVinculos!AN61</f>
        <v>518.00738461538401</v>
      </c>
      <c r="O57" s="126">
        <f>DatosSinVinculos!Y61/DatosSinVinculos!D61</f>
        <v>1.32293506509569E-2</v>
      </c>
      <c r="P57" s="126">
        <f>DatosSinVinculos!AA61*DatosSinVinculos!AN61/DatosSinVinculos!D61</f>
        <v>-1.8951788338860406E-2</v>
      </c>
      <c r="Q57" s="126">
        <f>DatosSinVinculos!P61</f>
        <v>1910821.4472882301</v>
      </c>
      <c r="R57" s="126">
        <f>(1+DatosSinVinculos!AS61/100)^(1/4)*(1+DatosSinVinculos!AV61/10000)^(1/4)</f>
        <v>1.0180559003615972</v>
      </c>
      <c r="S57" s="126">
        <f>(1+DatosSinVinculos!AS61/100)^(1/4)</f>
        <v>1.013334767685323</v>
      </c>
      <c r="T57" s="126">
        <f>(1+DatosSinVinculos!AV61/10000)^(1/4)</f>
        <v>1.0046590059147564</v>
      </c>
      <c r="U57" s="126">
        <f>DatosSinVinculos!AR61</f>
        <v>104.17783799999999</v>
      </c>
      <c r="V57" s="131">
        <f>DatosSinVinculos!AQ61</f>
        <v>149.341769766667</v>
      </c>
      <c r="W57" s="126">
        <f>DatosSinVinculos!AO61/DatosSinVinculos!AQ61*100*100</f>
        <v>50.889982165567694</v>
      </c>
      <c r="X57" s="126">
        <f>DatosSinVinculos!BO61</f>
        <v>90.949929065428094</v>
      </c>
      <c r="Y57" s="126">
        <f>DatosSinVinculos!CE61</f>
        <v>91.806059526602596</v>
      </c>
      <c r="Z57" s="126">
        <f>DatosSinVinculos!CQ61*DatosSinVinculos!CM61/DatosSinVinculos!CZ61</f>
        <v>39.954431183146504</v>
      </c>
      <c r="AA57" s="126">
        <f>DatosSinVinculos!CQ61</f>
        <v>44.678307309601699</v>
      </c>
      <c r="AB57" s="126">
        <f>DatosSinVinculos!CM61/DatosSinVinculos!CZ61</f>
        <v>0.89426913392844676</v>
      </c>
      <c r="AC57" s="126">
        <f>DatosSinVinculos!DB61/100</f>
        <v>0.104937056174877</v>
      </c>
      <c r="AD57" s="126">
        <f>DatosSinVinculos!DD61/100</f>
        <v>1.44208597112069E-2</v>
      </c>
    </row>
    <row r="58" spans="1:30">
      <c r="A58" t="s">
        <v>455</v>
      </c>
      <c r="B58" s="126">
        <f>DatosSinVinculos!C62</f>
        <v>15991227.809039</v>
      </c>
      <c r="C58" s="126">
        <f>DatosSinVinculos!F62</f>
        <v>11257942.4052459</v>
      </c>
      <c r="D58" s="126">
        <f>DatosSinVinculos!L62</f>
        <v>2927068.5543710799</v>
      </c>
      <c r="E58" s="126">
        <f>DatosSinVinculos!J62</f>
        <v>3246565.1002917201</v>
      </c>
      <c r="F58" s="126">
        <f>DatosSinVinculos!H62</f>
        <v>3823042.7480770801</v>
      </c>
      <c r="G58" s="126">
        <f>DatosSinVinculos!R62</f>
        <v>8934523.8432839606</v>
      </c>
      <c r="H58" s="126">
        <f>DatosSinVinculos!X62</f>
        <v>2590367.9357132502</v>
      </c>
      <c r="I58" s="126">
        <f>DatosSinVinculos!AC62</f>
        <v>64.979401020982607</v>
      </c>
      <c r="J58" s="126">
        <f>DatosSinVinculos!AE62</f>
        <v>72.901583007580996</v>
      </c>
      <c r="K58" s="126">
        <f>(1+DatosSinVinculos!AL62/100)^(1/4)</f>
        <v>1.0122722344290394</v>
      </c>
      <c r="L58" s="126">
        <f t="shared" si="1"/>
        <v>1.0081738626612309</v>
      </c>
      <c r="M58" s="126">
        <f>DatosSinVinculos!AM62</f>
        <v>87.753102606666701</v>
      </c>
      <c r="N58" s="126">
        <f>DatosSinVinculos!AN62</f>
        <v>540.00032258064505</v>
      </c>
      <c r="O58" s="126">
        <f>DatosSinVinculos!Y62/DatosSinVinculos!D62</f>
        <v>3.5816945061339256E-2</v>
      </c>
      <c r="P58" s="126">
        <f>DatosSinVinculos!AA62*DatosSinVinculos!AN62/DatosSinVinculos!D62</f>
        <v>5.0232676784347239E-4</v>
      </c>
      <c r="Q58" s="126">
        <f>DatosSinVinculos!P62</f>
        <v>1921160.06645057</v>
      </c>
      <c r="R58" s="126">
        <f>(1+DatosSinVinculos!AS62/100)^(1/4)*(1+DatosSinVinculos!AV62/10000)^(1/4)</f>
        <v>1.0188695024984842</v>
      </c>
      <c r="S58" s="126">
        <f>(1+DatosSinVinculos!AS62/100)^(1/4)</f>
        <v>1.0150008402320649</v>
      </c>
      <c r="T58" s="126">
        <f>(1+DatosSinVinculos!AV62/10000)^(1/4)</f>
        <v>1.003811486762449</v>
      </c>
      <c r="U58" s="126">
        <f>DatosSinVinculos!AR62</f>
        <v>105.68015680000001</v>
      </c>
      <c r="V58" s="131">
        <f>DatosSinVinculos!AQ62</f>
        <v>151.517840233333</v>
      </c>
      <c r="W58" s="126">
        <f>DatosSinVinculos!AO62/DatosSinVinculos!AQ62*100*100</f>
        <v>51.919078667912878</v>
      </c>
      <c r="X58" s="126">
        <f>DatosSinVinculos!BO62</f>
        <v>91.478790557073097</v>
      </c>
      <c r="Y58" s="126">
        <f>DatosSinVinculos!CE62</f>
        <v>92.367899770938095</v>
      </c>
      <c r="Z58" s="126">
        <f>DatosSinVinculos!CQ62*DatosSinVinculos!CM62/DatosSinVinculos!CZ62</f>
        <v>39.372348861960795</v>
      </c>
      <c r="AA58" s="126">
        <f>DatosSinVinculos!CQ62</f>
        <v>43.753957566569603</v>
      </c>
      <c r="AB58" s="126">
        <f>DatosSinVinculos!CM62/DatosSinVinculos!CZ62</f>
        <v>0.89985800260599536</v>
      </c>
      <c r="AC58" s="126">
        <f>DatosSinVinculos!DB62/100</f>
        <v>0.100161543298109</v>
      </c>
      <c r="AD58" s="126">
        <f>DatosSinVinculos!DD62/100</f>
        <v>1.4880435734413399E-2</v>
      </c>
    </row>
    <row r="59" spans="1:30">
      <c r="A59" t="s">
        <v>456</v>
      </c>
      <c r="B59" s="126">
        <f>DatosSinVinculos!C63</f>
        <v>16152864.2849997</v>
      </c>
      <c r="C59" s="126">
        <f>DatosSinVinculos!F63</f>
        <v>11327202.3975363</v>
      </c>
      <c r="D59" s="126">
        <f>DatosSinVinculos!L63</f>
        <v>2986478.31902869</v>
      </c>
      <c r="E59" s="126">
        <f>DatosSinVinculos!J63</f>
        <v>3302273.9543733001</v>
      </c>
      <c r="F59" s="126">
        <f>DatosSinVinculos!H63</f>
        <v>3877509.75224191</v>
      </c>
      <c r="G59" s="126">
        <f>DatosSinVinculos!R63</f>
        <v>8941461.7422569804</v>
      </c>
      <c r="H59" s="126">
        <f>DatosSinVinculos!X63</f>
        <v>2637966.1692777299</v>
      </c>
      <c r="I59" s="126">
        <f>DatosSinVinculos!AC63</f>
        <v>65.900986805394595</v>
      </c>
      <c r="J59" s="126">
        <f>DatosSinVinculos!AE63</f>
        <v>73.672383097005493</v>
      </c>
      <c r="K59" s="126">
        <f>(1+DatosSinVinculos!AL63/100)^(1/4)</f>
        <v>1.0127887202685726</v>
      </c>
      <c r="L59" s="126">
        <f t="shared" si="1"/>
        <v>0.9986254773118538</v>
      </c>
      <c r="M59" s="126">
        <f>DatosSinVinculos!AM63</f>
        <v>83.045629586666706</v>
      </c>
      <c r="N59" s="126">
        <f>DatosSinVinculos!AN63</f>
        <v>512.30799999999999</v>
      </c>
      <c r="O59" s="126">
        <f>DatosSinVinculos!Y63/DatosSinVinculos!D63</f>
        <v>5.1872859012050007E-2</v>
      </c>
      <c r="P59" s="126">
        <f>DatosSinVinculos!AA63*DatosSinVinculos!AN63/DatosSinVinculos!D63</f>
        <v>3.4005318716264867E-2</v>
      </c>
      <c r="Q59" s="126">
        <f>DatosSinVinculos!P63</f>
        <v>1930727.4935917</v>
      </c>
      <c r="R59" s="126">
        <f>(1+DatosSinVinculos!AS63/100)^(1/4)*(1+DatosSinVinculos!AV63/10000)^(1/4)</f>
        <v>1.0190115509368673</v>
      </c>
      <c r="S59" s="126">
        <f>(1+DatosSinVinculos!AS63/100)^(1/4)</f>
        <v>1.0149508090813975</v>
      </c>
      <c r="T59" s="126">
        <f>(1+DatosSinVinculos!AV63/10000)^(1/4)</f>
        <v>1.0040009247927446</v>
      </c>
      <c r="U59" s="126">
        <f>DatosSinVinculos!AR63</f>
        <v>106.9248091</v>
      </c>
      <c r="V59" s="131">
        <f>DatosSinVinculos!AQ63</f>
        <v>152.71696723333301</v>
      </c>
      <c r="W59" s="126">
        <f>DatosSinVinculos!AO63/DatosSinVinculos!AQ63*100*100</f>
        <v>53.306728280159476</v>
      </c>
      <c r="X59" s="126">
        <f>DatosSinVinculos!BO63</f>
        <v>91.4080230229346</v>
      </c>
      <c r="Y59" s="126">
        <f>DatosSinVinculos!CE63</f>
        <v>92.306961507437506</v>
      </c>
      <c r="Z59" s="126">
        <f>DatosSinVinculos!CQ63*DatosSinVinculos!CM63/DatosSinVinculos!CZ63</f>
        <v>40.058624191609105</v>
      </c>
      <c r="AA59" s="126">
        <f>DatosSinVinculos!CQ63</f>
        <v>44.0666621301975</v>
      </c>
      <c r="AB59" s="126">
        <f>DatosSinVinculos!CM63/DatosSinVinculos!CZ63</f>
        <v>0.90904602833891945</v>
      </c>
      <c r="AC59" s="126">
        <f>DatosSinVinculos!DB63/100</f>
        <v>9.1126099951706896E-2</v>
      </c>
      <c r="AD59" s="126">
        <f>DatosSinVinculos!DD63/100</f>
        <v>1.5394462497836801E-2</v>
      </c>
    </row>
    <row r="60" spans="1:30">
      <c r="A60" t="s">
        <v>457</v>
      </c>
      <c r="B60" s="126">
        <f>DatosSinVinculos!C64</f>
        <v>16223272.2342002</v>
      </c>
      <c r="C60" s="126">
        <f>DatosSinVinculos!F64</f>
        <v>11393912.7998973</v>
      </c>
      <c r="D60" s="126">
        <f>DatosSinVinculos!L64</f>
        <v>2960295.0143652898</v>
      </c>
      <c r="E60" s="126">
        <f>DatosSinVinculos!J64</f>
        <v>3258862.419495</v>
      </c>
      <c r="F60" s="126">
        <f>DatosSinVinculos!H64</f>
        <v>3859678.5051682801</v>
      </c>
      <c r="G60" s="126">
        <f>DatosSinVinculos!R64</f>
        <v>8963985.9794179499</v>
      </c>
      <c r="H60" s="126">
        <f>DatosSinVinculos!X64</f>
        <v>2691118.68378971</v>
      </c>
      <c r="I60" s="126">
        <f>DatosSinVinculos!AC64</f>
        <v>66.698303394920401</v>
      </c>
      <c r="J60" s="126">
        <f>DatosSinVinculos!AE64</f>
        <v>74.446436858456906</v>
      </c>
      <c r="K60" s="126">
        <f>(1+DatosSinVinculos!AL64/100)^(1/4)</f>
        <v>1.0134751744412425</v>
      </c>
      <c r="L60" s="126">
        <f t="shared" si="1"/>
        <v>1.0013600151564546</v>
      </c>
      <c r="M60" s="126">
        <f>DatosSinVinculos!AM64</f>
        <v>82.963746926666701</v>
      </c>
      <c r="N60" s="126">
        <f>DatosSinVinculos!AN64</f>
        <v>520.08573770491796</v>
      </c>
      <c r="O60" s="126">
        <f>DatosSinVinculos!Y64/DatosSinVinculos!D64</f>
        <v>1.5342171598990357E-2</v>
      </c>
      <c r="P60" s="126">
        <f>DatosSinVinculos!AA64*DatosSinVinculos!AN64/DatosSinVinculos!D64</f>
        <v>-2.6749290318239669E-2</v>
      </c>
      <c r="Q60" s="126">
        <f>DatosSinVinculos!P64</f>
        <v>1941507.4327108101</v>
      </c>
      <c r="R60" s="126">
        <f>(1+DatosSinVinculos!AS64/100)^(1/4)*(1+DatosSinVinculos!AV64/10000)^(1/4)</f>
        <v>1.0212885529866689</v>
      </c>
      <c r="S60" s="126">
        <f>(1+DatosSinVinculos!AS64/100)^(1/4)</f>
        <v>1.0161951887697134</v>
      </c>
      <c r="T60" s="126">
        <f>(1+DatosSinVinculos!AV64/10000)^(1/4)</f>
        <v>1.0050121908401495</v>
      </c>
      <c r="U60" s="126">
        <f>DatosSinVinculos!AR64</f>
        <v>107.7201061</v>
      </c>
      <c r="V60" s="131">
        <f>DatosSinVinculos!AQ64</f>
        <v>152.472007433333</v>
      </c>
      <c r="W60" s="126">
        <f>DatosSinVinculos!AO64/DatosSinVinculos!AQ64*100*100</f>
        <v>51.739883154429457</v>
      </c>
      <c r="X60" s="126">
        <f>DatosSinVinculos!BO64</f>
        <v>91.580475440082495</v>
      </c>
      <c r="Y60" s="126">
        <f>DatosSinVinculos!CE64</f>
        <v>92.545653741139006</v>
      </c>
      <c r="Z60" s="126">
        <f>DatosSinVinculos!CQ64*DatosSinVinculos!CM64/DatosSinVinculos!CZ64</f>
        <v>39.798033651905506</v>
      </c>
      <c r="AA60" s="126">
        <f>DatosSinVinculos!CQ64</f>
        <v>43.837570352791801</v>
      </c>
      <c r="AB60" s="126">
        <f>DatosSinVinculos!CM64/DatosSinVinculos!CZ64</f>
        <v>0.90785217637799498</v>
      </c>
      <c r="AC60" s="126">
        <f>DatosSinVinculos!DB64/100</f>
        <v>9.2722813698970799E-2</v>
      </c>
      <c r="AD60" s="126">
        <f>DatosSinVinculos!DD64/100</f>
        <v>1.47553969838014E-2</v>
      </c>
    </row>
    <row r="61" spans="1:30">
      <c r="A61" t="s">
        <v>458</v>
      </c>
      <c r="B61" s="126">
        <f>DatosSinVinculos!C65</f>
        <v>16409630.699656</v>
      </c>
      <c r="C61" s="126">
        <f>DatosSinVinculos!F65</f>
        <v>11527657.1197406</v>
      </c>
      <c r="D61" s="126">
        <f>DatosSinVinculos!L65</f>
        <v>3050384.4321333999</v>
      </c>
      <c r="E61" s="126">
        <f>DatosSinVinculos!J65</f>
        <v>3353278.84371089</v>
      </c>
      <c r="F61" s="126">
        <f>DatosSinVinculos!H65</f>
        <v>3925280.6985762399</v>
      </c>
      <c r="G61" s="126">
        <f>DatosSinVinculos!R65</f>
        <v>9042419.5891327802</v>
      </c>
      <c r="H61" s="126">
        <f>DatosSinVinculos!X65</f>
        <v>2778685.5484952498</v>
      </c>
      <c r="I61" s="126">
        <f>DatosSinVinculos!AC65</f>
        <v>67.260758506398602</v>
      </c>
      <c r="J61" s="126">
        <f>DatosSinVinculos!AE65</f>
        <v>74.942429499670098</v>
      </c>
      <c r="K61" s="126">
        <f>(1+DatosSinVinculos!AL65/100)^(1/4)</f>
        <v>1.0130200194422696</v>
      </c>
      <c r="L61" s="126">
        <f t="shared" si="1"/>
        <v>1.0045488350456373</v>
      </c>
      <c r="M61" s="126">
        <f>DatosSinVinculos!AM65</f>
        <v>88.377872859999997</v>
      </c>
      <c r="N61" s="126">
        <f>DatosSinVinculos!AN65</f>
        <v>552.55147540983603</v>
      </c>
      <c r="O61" s="126">
        <f>DatosSinVinculos!Y65/DatosSinVinculos!D65</f>
        <v>1.5043937479418186E-2</v>
      </c>
      <c r="P61" s="126">
        <f>DatosSinVinculos!AA65*DatosSinVinculos!AN65/DatosSinVinculos!D65</f>
        <v>-2.7983005865480269E-2</v>
      </c>
      <c r="Q61" s="126">
        <f>DatosSinVinculos!P65</f>
        <v>1951315.1200160901</v>
      </c>
      <c r="R61" s="126">
        <f>(1+DatosSinVinculos!AS65/100)^(1/4)*(1+DatosSinVinculos!AV65/10000)^(1/4)</f>
        <v>1.0214450976625633</v>
      </c>
      <c r="S61" s="126">
        <f>(1+DatosSinVinculos!AS65/100)^(1/4)</f>
        <v>1.0163426510034224</v>
      </c>
      <c r="T61" s="126">
        <f>(1+DatosSinVinculos!AV65/10000)^(1/4)</f>
        <v>1.0050204000138176</v>
      </c>
      <c r="U61" s="126">
        <f>DatosSinVinculos!AR65</f>
        <v>108.41469069999999</v>
      </c>
      <c r="V61" s="131">
        <f>DatosSinVinculos!AQ65</f>
        <v>153.705899433333</v>
      </c>
      <c r="W61" s="126">
        <f>DatosSinVinculos!AO65/DatosSinVinculos!AQ65*100*100</f>
        <v>55.240311347227674</v>
      </c>
      <c r="X61" s="126">
        <f>DatosSinVinculos!BO65</f>
        <v>92.183000784220098</v>
      </c>
      <c r="Y61" s="126">
        <f>DatosSinVinculos!CE65</f>
        <v>93.177656221956099</v>
      </c>
      <c r="Z61" s="126">
        <f>DatosSinVinculos!CQ65*DatosSinVinculos!CM65/DatosSinVinculos!CZ65</f>
        <v>39.39349173415949</v>
      </c>
      <c r="AA61" s="126">
        <f>DatosSinVinculos!CQ65</f>
        <v>43.832333494996298</v>
      </c>
      <c r="AB61" s="126">
        <f>DatosSinVinculos!CM65/DatosSinVinculos!CZ65</f>
        <v>0.89873133810355943</v>
      </c>
      <c r="AC61" s="126">
        <f>DatosSinVinculos!DB65/100</f>
        <v>0.10059592484910301</v>
      </c>
      <c r="AD61" s="126">
        <f>DatosSinVinculos!DD65/100</f>
        <v>1.4638512066498299E-2</v>
      </c>
    </row>
    <row r="62" spans="1:30">
      <c r="A62" t="s">
        <v>459</v>
      </c>
      <c r="B62" s="126">
        <f>DatosSinVinculos!C66</f>
        <v>16561400.3001462</v>
      </c>
      <c r="C62" s="126">
        <f>DatosSinVinculos!F66</f>
        <v>11646805.9322474</v>
      </c>
      <c r="D62" s="126">
        <f>DatosSinVinculos!L66</f>
        <v>3132921.4376640501</v>
      </c>
      <c r="E62" s="126">
        <f>DatosSinVinculos!J66</f>
        <v>3409592.0129289799</v>
      </c>
      <c r="F62" s="126">
        <f>DatosSinVinculos!H66</f>
        <v>3930269.1654143101</v>
      </c>
      <c r="G62" s="126">
        <f>DatosSinVinculos!R66</f>
        <v>9100502.3611258809</v>
      </c>
      <c r="H62" s="126">
        <f>DatosSinVinculos!X66</f>
        <v>2881207.5593765001</v>
      </c>
      <c r="I62" s="126">
        <f>DatosSinVinculos!AC66</f>
        <v>67.963054423368305</v>
      </c>
      <c r="J62" s="126">
        <f>DatosSinVinculos!AE66</f>
        <v>75.680963396056896</v>
      </c>
      <c r="K62" s="126">
        <f>(1+DatosSinVinculos!AL66/100)^(1/4)</f>
        <v>1.0122722344290394</v>
      </c>
      <c r="L62" s="126">
        <f t="shared" si="1"/>
        <v>1.0018119238509899</v>
      </c>
      <c r="M62" s="126">
        <f>DatosSinVinculos!AM66</f>
        <v>89.688116436666604</v>
      </c>
      <c r="N62" s="126">
        <f>DatosSinVinculos!AN66</f>
        <v>572.28114754098397</v>
      </c>
      <c r="O62" s="126">
        <f>DatosSinVinculos!Y66/DatosSinVinculos!D66</f>
        <v>2.5343264240826668E-2</v>
      </c>
      <c r="P62" s="126">
        <f>DatosSinVinculos!AA66*DatosSinVinculos!AN66/DatosSinVinculos!D66</f>
        <v>-2.6760890289838985E-2</v>
      </c>
      <c r="Q62" s="126">
        <f>DatosSinVinculos!P66</f>
        <v>1962430.3346144201</v>
      </c>
      <c r="R62" s="126">
        <f>(1+DatosSinVinculos!AS66/100)^(1/4)*(1+DatosSinVinculos!AV66/10000)^(1/4)</f>
        <v>1.0219778288047208</v>
      </c>
      <c r="S62" s="126">
        <f>(1+DatosSinVinculos!AS66/100)^(1/4)</f>
        <v>1.0163418380547091</v>
      </c>
      <c r="T62" s="126">
        <f>(1+DatosSinVinculos!AV66/10000)^(1/4)</f>
        <v>1.0055453692241962</v>
      </c>
      <c r="U62" s="126">
        <f>DatosSinVinculos!AR66</f>
        <v>109.0828854</v>
      </c>
      <c r="V62" s="131">
        <f>DatosSinVinculos!AQ66</f>
        <v>152.774170266667</v>
      </c>
      <c r="W62" s="126">
        <f>DatosSinVinculos!AO66/DatosSinVinculos!AQ66*100*100</f>
        <v>54.870667954298582</v>
      </c>
      <c r="X62" s="126">
        <f>DatosSinVinculos!BO66</f>
        <v>92.462172205352701</v>
      </c>
      <c r="Y62" s="126">
        <f>DatosSinVinculos!CE66</f>
        <v>93.447744298550901</v>
      </c>
      <c r="Z62" s="126">
        <f>DatosSinVinculos!CQ66*DatosSinVinculos!CM66/DatosSinVinculos!CZ66</f>
        <v>40.012506126134674</v>
      </c>
      <c r="AA62" s="126">
        <f>DatosSinVinculos!CQ66</f>
        <v>44.335753084462702</v>
      </c>
      <c r="AB62" s="126">
        <f>DatosSinVinculos!CM66/DatosSinVinculos!CZ66</f>
        <v>0.90248847357815398</v>
      </c>
      <c r="AC62" s="126">
        <f>DatosSinVinculos!DB66/100</f>
        <v>9.7558677028866295E-2</v>
      </c>
      <c r="AD62" s="126">
        <f>DatosSinVinculos!DD66/100</f>
        <v>1.42694786841239E-2</v>
      </c>
    </row>
    <row r="63" spans="1:30">
      <c r="A63" t="s">
        <v>460</v>
      </c>
      <c r="B63" s="126">
        <f>DatosSinVinculos!C67</f>
        <v>16786215.218788501</v>
      </c>
      <c r="C63" s="126">
        <f>DatosSinVinculos!F67</f>
        <v>11795394.8434701</v>
      </c>
      <c r="D63" s="126">
        <f>DatosSinVinculos!L67</f>
        <v>3119777.4643533002</v>
      </c>
      <c r="E63" s="126">
        <f>DatosSinVinculos!J67</f>
        <v>3414435.06503679</v>
      </c>
      <c r="F63" s="126">
        <f>DatosSinVinculos!H67</f>
        <v>3976025.49658451</v>
      </c>
      <c r="G63" s="126">
        <f>DatosSinVinculos!R67</f>
        <v>9183734.1884352192</v>
      </c>
      <c r="H63" s="126">
        <f>DatosSinVinculos!X67</f>
        <v>2900477.8028564798</v>
      </c>
      <c r="I63" s="126">
        <f>DatosSinVinculos!AC67</f>
        <v>68.566787336859406</v>
      </c>
      <c r="J63" s="126">
        <f>DatosSinVinculos!AE67</f>
        <v>76.275523933155</v>
      </c>
      <c r="K63" s="126">
        <f>(1+DatosSinVinculos!AL67/100)^(1/4)</f>
        <v>1.0111639275301783</v>
      </c>
      <c r="L63" s="126">
        <f t="shared" si="1"/>
        <v>1.0022605944778984</v>
      </c>
      <c r="M63" s="126">
        <f>DatosSinVinculos!AM67</f>
        <v>89.807629293333306</v>
      </c>
      <c r="N63" s="126">
        <f>DatosSinVinculos!AN67</f>
        <v>574.35046875</v>
      </c>
      <c r="O63" s="126">
        <f>DatosSinVinculos!Y67/DatosSinVinculos!D67</f>
        <v>3.4119157711206848E-2</v>
      </c>
      <c r="P63" s="126">
        <f>DatosSinVinculos!AA67*DatosSinVinculos!AN67/DatosSinVinculos!D67</f>
        <v>-9.2260455504623827E-3</v>
      </c>
      <c r="Q63" s="126">
        <f>DatosSinVinculos!P67</f>
        <v>1975984.02369086</v>
      </c>
      <c r="R63" s="126">
        <f>(1+DatosSinVinculos!AS67/100)^(1/4)*(1+DatosSinVinculos!AV67/10000)^(1/4)</f>
        <v>1.0180267506435272</v>
      </c>
      <c r="S63" s="126">
        <f>(1+DatosSinVinculos!AS67/100)^(1/4)</f>
        <v>1.0130820827011278</v>
      </c>
      <c r="T63" s="126">
        <f>(1+DatosSinVinculos!AV67/10000)^(1/4)</f>
        <v>1.0048808166947496</v>
      </c>
      <c r="U63" s="126">
        <f>DatosSinVinculos!AR67</f>
        <v>109.40244250000001</v>
      </c>
      <c r="V63" s="131">
        <f>DatosSinVinculos!AQ67</f>
        <v>153.250199866667</v>
      </c>
      <c r="W63" s="126">
        <f>DatosSinVinculos!AO67/DatosSinVinculos!AQ67*100*100</f>
        <v>52.210897984035356</v>
      </c>
      <c r="X63" s="126">
        <f>DatosSinVinculos!BO67</f>
        <v>92.629635513020702</v>
      </c>
      <c r="Y63" s="126">
        <f>DatosSinVinculos!CE67</f>
        <v>93.549985043951295</v>
      </c>
      <c r="Z63" s="126">
        <f>DatosSinVinculos!CQ67*DatosSinVinculos!CM67/DatosSinVinculos!CZ67</f>
        <v>39.83753188202067</v>
      </c>
      <c r="AA63" s="126">
        <f>DatosSinVinculos!CQ67</f>
        <v>44.265304768948603</v>
      </c>
      <c r="AB63" s="126">
        <f>DatosSinVinculos!CM67/DatosSinVinculos!CZ67</f>
        <v>0.89997193264477537</v>
      </c>
      <c r="AC63" s="126">
        <f>DatosSinVinculos!DB67/100</f>
        <v>9.9952228165289897E-2</v>
      </c>
      <c r="AD63" s="126">
        <f>DatosSinVinculos!DD67/100</f>
        <v>1.2782470784181901E-2</v>
      </c>
    </row>
    <row r="64" spans="1:30">
      <c r="A64" t="s">
        <v>461</v>
      </c>
      <c r="B64" s="126">
        <f>DatosSinVinculos!C68</f>
        <v>16945961.5605052</v>
      </c>
      <c r="C64" s="126">
        <f>DatosSinVinculos!F68</f>
        <v>11909564.484664399</v>
      </c>
      <c r="D64" s="126">
        <f>DatosSinVinculos!L68</f>
        <v>3164534.1552221798</v>
      </c>
      <c r="E64" s="126">
        <f>DatosSinVinculos!J68</f>
        <v>3475519.4288423099</v>
      </c>
      <c r="F64" s="126">
        <f>DatosSinVinculos!H68</f>
        <v>4059292.5472174301</v>
      </c>
      <c r="G64" s="126">
        <f>DatosSinVinculos!R68</f>
        <v>9302800.8404167797</v>
      </c>
      <c r="H64" s="126">
        <f>DatosSinVinculos!X68</f>
        <v>2851603.8547073398</v>
      </c>
      <c r="I64" s="126">
        <f>DatosSinVinculos!AC68</f>
        <v>69.1010258351169</v>
      </c>
      <c r="J64" s="126">
        <f>DatosSinVinculos!AE68</f>
        <v>76.696648060925199</v>
      </c>
      <c r="K64" s="126">
        <f>(1+DatosSinVinculos!AL68/100)^(1/4)</f>
        <v>1.0091892261137085</v>
      </c>
      <c r="L64" s="126">
        <f t="shared" si="1"/>
        <v>1.0013869144967567</v>
      </c>
      <c r="M64" s="126">
        <f>DatosSinVinculos!AM68</f>
        <v>91.981607546666694</v>
      </c>
      <c r="N64" s="126">
        <f>DatosSinVinculos!AN68</f>
        <v>606.36147540983598</v>
      </c>
      <c r="O64" s="126">
        <f>DatosSinVinculos!Y68/DatosSinVinculos!D68</f>
        <v>3.7085385568952883E-2</v>
      </c>
      <c r="P64" s="126">
        <f>DatosSinVinculos!AA68*DatosSinVinculos!AN68/DatosSinVinculos!D68</f>
        <v>-8.8780818445139964E-3</v>
      </c>
      <c r="Q64" s="126">
        <f>DatosSinVinculos!P68</f>
        <v>1988201.8834821701</v>
      </c>
      <c r="R64" s="126">
        <f>(1+DatosSinVinculos!AS68/100)^(1/4)*(1+DatosSinVinculos!AV68/10000)^(1/4)</f>
        <v>1.0147229599619558</v>
      </c>
      <c r="S64" s="126">
        <f>(1+DatosSinVinculos!AS68/100)^(1/4)</f>
        <v>1.0102652885780772</v>
      </c>
      <c r="T64" s="126">
        <f>(1+DatosSinVinculos!AV68/10000)^(1/4)</f>
        <v>1.0044123770600419</v>
      </c>
      <c r="U64" s="126">
        <f>DatosSinVinculos!AR68</f>
        <v>109.7609265</v>
      </c>
      <c r="V64" s="131">
        <f>DatosSinVinculos!AQ68</f>
        <v>150.02905799999999</v>
      </c>
      <c r="W64" s="126">
        <f>DatosSinVinculos!AO68/DatosSinVinculos!AQ68*100*100</f>
        <v>49.934584637931678</v>
      </c>
      <c r="X64" s="126">
        <f>DatosSinVinculos!BO68</f>
        <v>93.176272511630202</v>
      </c>
      <c r="Y64" s="126">
        <f>DatosSinVinculos!CE68</f>
        <v>94.126470238418094</v>
      </c>
      <c r="Z64" s="126">
        <f>DatosSinVinculos!CQ68*DatosSinVinculos!CM68/DatosSinVinculos!CZ68</f>
        <v>39.541842345280124</v>
      </c>
      <c r="AA64" s="126">
        <f>DatosSinVinculos!CQ68</f>
        <v>43.790008138277997</v>
      </c>
      <c r="AB64" s="126">
        <f>DatosSinVinculos!CM68/DatosSinVinculos!CZ68</f>
        <v>0.90298778251917144</v>
      </c>
      <c r="AC64" s="126">
        <f>DatosSinVinculos!DB68/100</f>
        <v>9.7406219446272604E-2</v>
      </c>
      <c r="AD64" s="126">
        <f>DatosSinVinculos!DD68/100</f>
        <v>1.4430760462654998E-2</v>
      </c>
    </row>
    <row r="65" spans="1:30">
      <c r="A65" t="s">
        <v>326</v>
      </c>
      <c r="B65" s="126">
        <f>DatosSinVinculos!C69</f>
        <v>16823571.759874299</v>
      </c>
      <c r="C65" s="126">
        <f>DatosSinVinculos!F69</f>
        <v>11793865.9362763</v>
      </c>
      <c r="D65" s="126">
        <f>DatosSinVinculos!L69</f>
        <v>3209870.2918545702</v>
      </c>
      <c r="E65" s="126">
        <f>DatosSinVinculos!J69</f>
        <v>3513252.2854078701</v>
      </c>
      <c r="F65" s="126">
        <f>DatosSinVinculos!H69</f>
        <v>4083628.1427309099</v>
      </c>
      <c r="G65" s="126">
        <f>DatosSinVinculos!R69</f>
        <v>9225098.4257512894</v>
      </c>
      <c r="H65" s="126">
        <f>DatosSinVinculos!X69</f>
        <v>2842686.0501317098</v>
      </c>
      <c r="I65" s="126">
        <f>DatosSinVinculos!AC69</f>
        <v>69.660907719703999</v>
      </c>
      <c r="J65" s="126">
        <f>DatosSinVinculos!AE69</f>
        <v>77.522996916396494</v>
      </c>
      <c r="K65" s="126">
        <f>(1+DatosSinVinculos!AL69/100)^(1/4)</f>
        <v>1.0134751744412425</v>
      </c>
      <c r="L65" s="126">
        <f t="shared" si="1"/>
        <v>1.0053296246741972</v>
      </c>
      <c r="M65" s="126">
        <f>DatosSinVinculos!AM69</f>
        <v>100.19087841</v>
      </c>
      <c r="N65" s="126">
        <f>DatosSinVinculos!AN69</f>
        <v>669.80250000000001</v>
      </c>
      <c r="O65" s="126">
        <f>DatosSinVinculos!Y69/DatosSinVinculos!D69</f>
        <v>-7.189313531058142E-3</v>
      </c>
      <c r="P65" s="126">
        <f>DatosSinVinculos!AA69*DatosSinVinculos!AN69/DatosSinVinculos!D69</f>
        <v>-4.4735518537927711E-2</v>
      </c>
      <c r="Q65" s="126">
        <f>DatosSinVinculos!P69</f>
        <v>1997480.9070964199</v>
      </c>
      <c r="R65" s="126">
        <f>(1+DatosSinVinculos!AS69/100)^(1/4)*(1+DatosSinVinculos!AV69/10000)^(1/4)</f>
        <v>1.0133718239711913</v>
      </c>
      <c r="S65" s="126">
        <f>(1+DatosSinVinculos!AS69/100)^(1/4)</f>
        <v>1.0085486897193827</v>
      </c>
      <c r="T65" s="126">
        <f>(1+DatosSinVinculos!AV69/10000)^(1/4)</f>
        <v>1.004782252261069</v>
      </c>
      <c r="U65" s="126">
        <f>DatosSinVinculos!AR69</f>
        <v>109.728396</v>
      </c>
      <c r="V65" s="131">
        <f>DatosSinVinculos!AQ69</f>
        <v>148.93190720000001</v>
      </c>
      <c r="W65" s="126">
        <f>DatosSinVinculos!AO69/DatosSinVinculos!AQ69*100*100</f>
        <v>44.831815056596284</v>
      </c>
      <c r="X65" s="126">
        <f>DatosSinVinculos!BO69</f>
        <v>93.695243642745197</v>
      </c>
      <c r="Y65" s="126">
        <f>DatosSinVinculos!CE69</f>
        <v>94.653016594771898</v>
      </c>
      <c r="Z65" s="126">
        <f>DatosSinVinculos!CQ69*DatosSinVinculos!CM69/DatosSinVinculos!CZ69</f>
        <v>38.309036816349533</v>
      </c>
      <c r="AA65" s="126">
        <f>DatosSinVinculos!CQ69</f>
        <v>42.4282076493894</v>
      </c>
      <c r="AB65" s="126">
        <f>DatosSinVinculos!CM69/DatosSinVinculos!CZ69</f>
        <v>0.90291433314649705</v>
      </c>
      <c r="AC65" s="126">
        <f>DatosSinVinculos!DB69/100</f>
        <v>9.6920569999324593E-2</v>
      </c>
      <c r="AD65" s="126">
        <f>DatosSinVinculos!DD69/100</f>
        <v>1.60283354833782E-2</v>
      </c>
    </row>
    <row r="66" spans="1:30">
      <c r="A66" t="s">
        <v>327</v>
      </c>
      <c r="B66" s="126">
        <f>DatosSinVinculos!C70</f>
        <v>16925924.818692598</v>
      </c>
      <c r="C66" s="126">
        <f>DatosSinVinculos!F70</f>
        <v>11919490.7282492</v>
      </c>
      <c r="D66" s="126">
        <f>DatosSinVinculos!L70</f>
        <v>3109365.4146676799</v>
      </c>
      <c r="E66" s="126">
        <f>DatosSinVinculos!J70</f>
        <v>3466265.4759680699</v>
      </c>
      <c r="F66" s="126">
        <f>DatosSinVinculos!H70</f>
        <v>4016078.1655910001</v>
      </c>
      <c r="G66" s="126">
        <f>DatosSinVinculos!R70</f>
        <v>9312334.4070357792</v>
      </c>
      <c r="H66" s="126">
        <f>DatosSinVinculos!X70</f>
        <v>2785832.2858326999</v>
      </c>
      <c r="I66" s="126">
        <f>DatosSinVinculos!AC70</f>
        <v>70.046037805252098</v>
      </c>
      <c r="J66" s="126">
        <f>DatosSinVinculos!AE70</f>
        <v>78.257707409752797</v>
      </c>
      <c r="K66" s="126">
        <f>(1+DatosSinVinculos!AL70/100)^(1/4)</f>
        <v>1.0158682847827836</v>
      </c>
      <c r="L66" s="126">
        <f t="shared" si="1"/>
        <v>1.0102827948438415</v>
      </c>
      <c r="M66" s="126">
        <f>DatosSinVinculos!AM70</f>
        <v>101.024328383333</v>
      </c>
      <c r="N66" s="126">
        <f>DatosSinVinculos!AN70</f>
        <v>689.82596774193496</v>
      </c>
      <c r="O66" s="126">
        <f>DatosSinVinculos!Y70/DatosSinVinculos!D70</f>
        <v>3.5863543762001286E-2</v>
      </c>
      <c r="P66" s="126">
        <f>DatosSinVinculos!AA70*DatosSinVinculos!AN70/DatosSinVinculos!D70</f>
        <v>-1.0124407417890346E-3</v>
      </c>
      <c r="Q66" s="126">
        <f>DatosSinVinculos!P70</f>
        <v>2010955.1046336801</v>
      </c>
      <c r="R66" s="126">
        <f>(1+DatosSinVinculos!AS70/100)^(1/4)*(1+DatosSinVinculos!AV70/10000)^(1/4)</f>
        <v>1.0103876824516302</v>
      </c>
      <c r="S66" s="126">
        <f>(1+DatosSinVinculos!AS70/100)^(1/4)</f>
        <v>1.0053486829915834</v>
      </c>
      <c r="T66" s="126">
        <f>(1+DatosSinVinculos!AV70/10000)^(1/4)</f>
        <v>1.0050121908401495</v>
      </c>
      <c r="U66" s="126">
        <f>DatosSinVinculos!AR70</f>
        <v>110.1602371</v>
      </c>
      <c r="V66" s="131">
        <f>DatosSinVinculos!AQ70</f>
        <v>147.30119186666701</v>
      </c>
      <c r="W66" s="126">
        <f>DatosSinVinculos!AO70/DatosSinVinculos!AQ70*100*100</f>
        <v>43.899193879203104</v>
      </c>
      <c r="X66" s="126">
        <f>DatosSinVinculos!BO70</f>
        <v>94.125252513766796</v>
      </c>
      <c r="Y66" s="126">
        <f>DatosSinVinculos!CE70</f>
        <v>95.130392581478205</v>
      </c>
      <c r="Z66" s="126">
        <f>DatosSinVinculos!CQ70*DatosSinVinculos!CM70/DatosSinVinculos!CZ70</f>
        <v>39.712564634976282</v>
      </c>
      <c r="AA66" s="126">
        <f>DatosSinVinculos!CQ70</f>
        <v>43.875466212501301</v>
      </c>
      <c r="AB66" s="126">
        <f>DatosSinVinculos!CM70/DatosSinVinculos!CZ70</f>
        <v>0.90512006055131344</v>
      </c>
      <c r="AC66" s="126">
        <f>DatosSinVinculos!DB70/100</f>
        <v>9.481396261019609E-2</v>
      </c>
      <c r="AD66" s="126">
        <f>DatosSinVinculos!DD70/100</f>
        <v>1.4604024849234501E-2</v>
      </c>
    </row>
    <row r="67" spans="1:30">
      <c r="A67" t="s">
        <v>328</v>
      </c>
      <c r="B67" s="126">
        <f>DatosSinVinculos!C71</f>
        <v>17009968.071138199</v>
      </c>
      <c r="C67" s="126">
        <f>DatosSinVinculos!F71</f>
        <v>11995456.8873518</v>
      </c>
      <c r="D67" s="126">
        <f>DatosSinVinculos!L71</f>
        <v>3018555.6235990198</v>
      </c>
      <c r="E67" s="126">
        <f>DatosSinVinculos!J71</f>
        <v>3346724.9943813598</v>
      </c>
      <c r="F67" s="126">
        <f>DatosSinVinculos!H71</f>
        <v>3950839.0062308698</v>
      </c>
      <c r="G67" s="126">
        <f>DatosSinVinculos!R71</f>
        <v>9417897.2517901808</v>
      </c>
      <c r="H67" s="126">
        <f>DatosSinVinculos!X71</f>
        <v>2849688.3395324899</v>
      </c>
      <c r="I67" s="126">
        <f>DatosSinVinculos!AC71</f>
        <v>70.280935455458007</v>
      </c>
      <c r="J67" s="126">
        <f>DatosSinVinculos!AE71</f>
        <v>78.761509730628504</v>
      </c>
      <c r="K67" s="126">
        <f>(1+DatosSinVinculos!AL71/100)^(1/4)</f>
        <v>1.013907186122927</v>
      </c>
      <c r="L67" s="126">
        <f t="shared" si="1"/>
        <v>1.0105184376094969</v>
      </c>
      <c r="M67" s="126">
        <f>DatosSinVinculos!AM71</f>
        <v>94.106552406666694</v>
      </c>
      <c r="N67" s="126">
        <f>DatosSinVinculos!AN71</f>
        <v>669.71258064516098</v>
      </c>
      <c r="O67" s="126">
        <f>DatosSinVinculos!Y71/DatosSinVinculos!D71</f>
        <v>5.4266348635970324E-2</v>
      </c>
      <c r="P67" s="126">
        <f>DatosSinVinculos!AA71*DatosSinVinculos!AN71/DatosSinVinculos!D71</f>
        <v>1.6506062454551468E-2</v>
      </c>
      <c r="Q67" s="126">
        <f>DatosSinVinculos!P71</f>
        <v>2033071.72024704</v>
      </c>
      <c r="R67" s="126">
        <f>(1+DatosSinVinculos!AS71/100)^(1/4)*(1+DatosSinVinculos!AV71/10000)^(1/4)</f>
        <v>1.0087061976595049</v>
      </c>
      <c r="S67" s="126">
        <f>(1+DatosSinVinculos!AS71/100)^(1/4)</f>
        <v>1.0047194840585101</v>
      </c>
      <c r="T67" s="126">
        <f>(1+DatosSinVinculos!AV71/10000)^(1/4)</f>
        <v>1.00396798675078</v>
      </c>
      <c r="U67" s="126">
        <f>DatosSinVinculos!AR71</f>
        <v>110.3892547</v>
      </c>
      <c r="V67" s="131">
        <f>DatosSinVinculos!AQ71</f>
        <v>140.96831473333299</v>
      </c>
      <c r="W67" s="126">
        <f>DatosSinVinculos!AO71/DatosSinVinculos!AQ71*100*100</f>
        <v>50.097055114832521</v>
      </c>
      <c r="X67" s="126">
        <f>DatosSinVinculos!BO71</f>
        <v>95.005125121885399</v>
      </c>
      <c r="Y67" s="126">
        <f>DatosSinVinculos!CE71</f>
        <v>96.005430984311403</v>
      </c>
      <c r="Z67" s="126">
        <f>DatosSinVinculos!CQ71*DatosSinVinculos!CM71/DatosSinVinculos!CZ71</f>
        <v>39.09992474876578</v>
      </c>
      <c r="AA67" s="126">
        <f>DatosSinVinculos!CQ71</f>
        <v>43.452627357860599</v>
      </c>
      <c r="AB67" s="126">
        <f>DatosSinVinculos!CM71/DatosSinVinculos!CZ71</f>
        <v>0.89982878196875216</v>
      </c>
      <c r="AC67" s="126">
        <f>DatosSinVinculos!DB71/100</f>
        <v>0.10008967076050901</v>
      </c>
      <c r="AD67" s="126">
        <f>DatosSinVinculos!DD71/100</f>
        <v>1.52949525469391E-2</v>
      </c>
    </row>
    <row r="68" spans="1:30">
      <c r="A68" t="s">
        <v>329</v>
      </c>
      <c r="B68" s="126">
        <f>DatosSinVinculos!C72</f>
        <v>17237180.079753</v>
      </c>
      <c r="C68" s="126">
        <f>DatosSinVinculos!F72</f>
        <v>12180504.3500599</v>
      </c>
      <c r="D68" s="126">
        <f>DatosSinVinculos!L72</f>
        <v>3010920.7437698599</v>
      </c>
      <c r="E68" s="126">
        <f>DatosSinVinculos!J72</f>
        <v>3328945.3345535998</v>
      </c>
      <c r="F68" s="126">
        <f>DatosSinVinculos!H72</f>
        <v>3937706.9360010698</v>
      </c>
      <c r="G68" s="126">
        <f>DatosSinVinculos!R72</f>
        <v>9472514.8095809408</v>
      </c>
      <c r="H68" s="126">
        <f>DatosSinVinculos!X72</f>
        <v>2899492.09871714</v>
      </c>
      <c r="I68" s="126">
        <f>DatosSinVinculos!AC72</f>
        <v>70.630651347163095</v>
      </c>
      <c r="J68" s="126">
        <f>DatosSinVinculos!AE72</f>
        <v>79.064222566820007</v>
      </c>
      <c r="K68" s="126">
        <f>(1+DatosSinVinculos!AL72/100)^(1/4)</f>
        <v>1.0106454680623616</v>
      </c>
      <c r="L68" s="126">
        <f t="shared" ref="L68:L99" si="2">K68/(I68/I67)</f>
        <v>1.0056414255635331</v>
      </c>
      <c r="M68" s="126">
        <f>DatosSinVinculos!AM72</f>
        <v>92.694273666666703</v>
      </c>
      <c r="N68" s="126">
        <f>DatosSinVinculos!AN72</f>
        <v>659.35557377049201</v>
      </c>
      <c r="O68" s="126">
        <f>DatosSinVinculos!Y72/DatosSinVinculos!D72</f>
        <v>4.503928844597193E-2</v>
      </c>
      <c r="P68" s="126">
        <f>DatosSinVinculos!AA72*DatosSinVinculos!AN72/DatosSinVinculos!D72</f>
        <v>7.5316535862829327E-4</v>
      </c>
      <c r="Q68" s="126">
        <f>DatosSinVinculos!P72</f>
        <v>2039334.58203121</v>
      </c>
      <c r="R68" s="126">
        <f>(1+DatosSinVinculos!AS72/100)^(1/4)*(1+DatosSinVinculos!AV72/10000)^(1/4)</f>
        <v>1.0083754377656347</v>
      </c>
      <c r="S68" s="126">
        <f>(1+DatosSinVinculos!AS72/100)^(1/4)</f>
        <v>1.0047611008895685</v>
      </c>
      <c r="T68" s="126">
        <f>(1+DatosSinVinculos!AV72/10000)^(1/4)</f>
        <v>1.0035972101954049</v>
      </c>
      <c r="U68" s="126">
        <f>DatosSinVinculos!AR72</f>
        <v>111.97965979999999</v>
      </c>
      <c r="V68" s="131">
        <f>DatosSinVinculos!AQ72</f>
        <v>142.06648290000001</v>
      </c>
      <c r="W68" s="126">
        <f>DatosSinVinculos!AO72/DatosSinVinculos!AQ72*100*100</f>
        <v>51.442566808167456</v>
      </c>
      <c r="X68" s="126">
        <f>DatosSinVinculos!BO72</f>
        <v>95.452553648716105</v>
      </c>
      <c r="Y68" s="126">
        <f>DatosSinVinculos!CE72</f>
        <v>96.460981561773593</v>
      </c>
      <c r="Z68" s="126">
        <f>DatosSinVinculos!CQ72*DatosSinVinculos!CM72/DatosSinVinculos!CZ72</f>
        <v>39.674272229669889</v>
      </c>
      <c r="AA68" s="126">
        <f>DatosSinVinculos!CQ72</f>
        <v>43.8880872855473</v>
      </c>
      <c r="AB68" s="126">
        <f>DatosSinVinculos!CM72/DatosSinVinculos!CZ72</f>
        <v>0.90398727043032812</v>
      </c>
      <c r="AC68" s="126">
        <f>DatosSinVinculos!DB72/100</f>
        <v>9.5973785645285095E-2</v>
      </c>
      <c r="AD68" s="126">
        <f>DatosSinVinculos!DD72/100</f>
        <v>1.6660743321062398E-2</v>
      </c>
    </row>
    <row r="69" spans="1:30">
      <c r="A69" t="s">
        <v>330</v>
      </c>
      <c r="B69" s="126">
        <f>DatosSinVinculos!C73</f>
        <v>17422552.841627799</v>
      </c>
      <c r="C69" s="126">
        <f>DatosSinVinculos!F73</f>
        <v>12341272.2748456</v>
      </c>
      <c r="D69" s="126">
        <f>DatosSinVinculos!L73</f>
        <v>2937205.53930633</v>
      </c>
      <c r="E69" s="126">
        <f>DatosSinVinculos!J73</f>
        <v>3248674.9652218102</v>
      </c>
      <c r="F69" s="126">
        <f>DatosSinVinculos!H73</f>
        <v>3895201.8006041399</v>
      </c>
      <c r="G69" s="126">
        <f>DatosSinVinculos!R73</f>
        <v>9587437.1624406297</v>
      </c>
      <c r="H69" s="126">
        <f>DatosSinVinculos!X73</f>
        <v>2935461.8173148199</v>
      </c>
      <c r="I69" s="126">
        <f>DatosSinVinculos!AC73</f>
        <v>71.240225862176302</v>
      </c>
      <c r="J69" s="126">
        <f>DatosSinVinculos!AE73</f>
        <v>79.488405324306797</v>
      </c>
      <c r="K69" s="126">
        <f>(1+DatosSinVinculos!AL73/100)^(1/4)</f>
        <v>1.0079138921740909</v>
      </c>
      <c r="L69" s="126">
        <f t="shared" si="2"/>
        <v>0.99928957052769773</v>
      </c>
      <c r="M69" s="126">
        <f>DatosSinVinculos!AM73</f>
        <v>99.926025436666706</v>
      </c>
      <c r="N69" s="126">
        <f>DatosSinVinculos!AN73</f>
        <v>707.56650793650795</v>
      </c>
      <c r="O69" s="126">
        <f>DatosSinVinculos!Y73/DatosSinVinculos!D73</f>
        <v>-6.9981704155854642E-3</v>
      </c>
      <c r="P69" s="126">
        <f>DatosSinVinculos!AA73*DatosSinVinculos!AN73/DatosSinVinculos!D73</f>
        <v>-5.2921812008123445E-2</v>
      </c>
      <c r="Q69" s="126">
        <f>DatosSinVinculos!P73</f>
        <v>2044870.80174794</v>
      </c>
      <c r="R69" s="126">
        <f>(1+DatosSinVinculos!AS73/100)^(1/4)*(1+DatosSinVinculos!AV73/10000)^(1/4)</f>
        <v>1.0095965531680782</v>
      </c>
      <c r="S69" s="126">
        <f>(1+DatosSinVinculos!AS73/100)^(1/4)</f>
        <v>1.0044958652025548</v>
      </c>
      <c r="T69" s="126">
        <f>(1+DatosSinVinculos!AV73/10000)^(1/4)</f>
        <v>1.0050778585977502</v>
      </c>
      <c r="U69" s="126">
        <f>DatosSinVinculos!AR73</f>
        <v>112.59885060000001</v>
      </c>
      <c r="V69" s="131">
        <f>DatosSinVinculos!AQ73</f>
        <v>143.887743766667</v>
      </c>
      <c r="W69" s="126">
        <f>DatosSinVinculos!AO73/DatosSinVinculos!AQ73*100*100</f>
        <v>47.788000233606468</v>
      </c>
      <c r="X69" s="126">
        <f>DatosSinVinculos!BO73</f>
        <v>95.426124287326004</v>
      </c>
      <c r="Y69" s="126">
        <f>DatosSinVinculos!CE73</f>
        <v>96.407260225309003</v>
      </c>
      <c r="Z69" s="126">
        <f>DatosSinVinculos!CQ73*DatosSinVinculos!CM73/DatosSinVinculos!CZ73</f>
        <v>39.683094610046062</v>
      </c>
      <c r="AA69" s="126">
        <f>DatosSinVinculos!CQ73</f>
        <v>43.802951041014602</v>
      </c>
      <c r="AB69" s="126">
        <f>DatosSinVinculos!CM73/DatosSinVinculos!CZ73</f>
        <v>0.90594568783480056</v>
      </c>
      <c r="AC69" s="126">
        <f>DatosSinVinculos!DB73/100</f>
        <v>9.4241393494655198E-2</v>
      </c>
      <c r="AD69" s="126">
        <f>DatosSinVinculos!DD73/100</f>
        <v>1.5768193639906301E-2</v>
      </c>
    </row>
    <row r="70" spans="1:30">
      <c r="A70" t="s">
        <v>331</v>
      </c>
      <c r="B70" s="126">
        <f>DatosSinVinculos!C74</f>
        <v>17613414.897254899</v>
      </c>
      <c r="C70" s="126">
        <f>DatosSinVinculos!F74</f>
        <v>12446605.2051652</v>
      </c>
      <c r="D70" s="126">
        <f>DatosSinVinculos!L74</f>
        <v>3126367.0241345698</v>
      </c>
      <c r="E70" s="126">
        <f>DatosSinVinculos!J74</f>
        <v>3420084.7389373402</v>
      </c>
      <c r="F70" s="126">
        <f>DatosSinVinculos!H74</f>
        <v>4079014.1747836699</v>
      </c>
      <c r="G70" s="126">
        <f>DatosSinVinculos!R74</f>
        <v>9588524.2054037806</v>
      </c>
      <c r="H70" s="126">
        <f>DatosSinVinculos!X74</f>
        <v>2937144.2935437402</v>
      </c>
      <c r="I70" s="126">
        <f>DatosSinVinculos!AC74</f>
        <v>72.110225332531698</v>
      </c>
      <c r="J70" s="126">
        <f>DatosSinVinculos!AE74</f>
        <v>79.794575856188601</v>
      </c>
      <c r="K70" s="126">
        <f>(1+DatosSinVinculos!AL74/100)^(1/4)</f>
        <v>1.0074170717777329</v>
      </c>
      <c r="L70" s="126">
        <f t="shared" si="2"/>
        <v>0.995262730076096</v>
      </c>
      <c r="M70" s="126">
        <f>DatosSinVinculos!AM74</f>
        <v>100.697737933333</v>
      </c>
      <c r="N70" s="126">
        <f>DatosSinVinculos!AN74</f>
        <v>719.07634920634996</v>
      </c>
      <c r="O70" s="126">
        <f>DatosSinVinculos!Y74/DatosSinVinculos!D74</f>
        <v>4.192471802003462E-2</v>
      </c>
      <c r="P70" s="126">
        <f>DatosSinVinculos!AA74*DatosSinVinculos!AN74/DatosSinVinculos!D74</f>
        <v>7.4340508332468433E-4</v>
      </c>
      <c r="Q70" s="126">
        <f>DatosSinVinculos!P74</f>
        <v>2041898.30960768</v>
      </c>
      <c r="R70" s="126">
        <f>(1+DatosSinVinculos!AS74/100)^(1/4)*(1+DatosSinVinculos!AV74/10000)^(1/4)</f>
        <v>1.0088071133620413</v>
      </c>
      <c r="S70" s="126">
        <f>(1+DatosSinVinculos!AS74/100)^(1/4)</f>
        <v>1.0038744107436199</v>
      </c>
      <c r="T70" s="126">
        <f>(1+DatosSinVinculos!AV74/10000)^(1/4)</f>
        <v>1.0049136650617156</v>
      </c>
      <c r="U70" s="126">
        <f>DatosSinVinculos!AR74</f>
        <v>112.95544959999999</v>
      </c>
      <c r="V70" s="131">
        <f>DatosSinVinculos!AQ74</f>
        <v>145.07609590000001</v>
      </c>
      <c r="W70" s="126">
        <f>DatosSinVinculos!AO74/DatosSinVinculos!AQ74*100*100</f>
        <v>48.584775308312786</v>
      </c>
      <c r="X70" s="126">
        <f>DatosSinVinculos!BO74</f>
        <v>95.309907735293905</v>
      </c>
      <c r="Y70" s="126">
        <f>DatosSinVinculos!CE74</f>
        <v>96.247578442003004</v>
      </c>
      <c r="Z70" s="126">
        <f>DatosSinVinculos!CQ74*DatosSinVinculos!CM74/DatosSinVinculos!CZ74</f>
        <v>39.656074515267036</v>
      </c>
      <c r="AA70" s="126">
        <f>DatosSinVinculos!CQ74</f>
        <v>43.911139523264801</v>
      </c>
      <c r="AB70" s="126">
        <f>DatosSinVinculos!CM74/DatosSinVinculos!CZ74</f>
        <v>0.90309827861006964</v>
      </c>
      <c r="AC70" s="126">
        <f>DatosSinVinculos!DB74/100</f>
        <v>9.6991569223605495E-2</v>
      </c>
      <c r="AD70" s="126">
        <f>DatosSinVinculos!DD74/100</f>
        <v>1.54329671447058E-2</v>
      </c>
    </row>
    <row r="71" spans="1:30">
      <c r="A71" t="s">
        <v>332</v>
      </c>
      <c r="B71" s="126">
        <f>DatosSinVinculos!C75</f>
        <v>17760798.8533387</v>
      </c>
      <c r="C71" s="126">
        <f>DatosSinVinculos!F75</f>
        <v>12533026.8210428</v>
      </c>
      <c r="D71" s="126">
        <f>DatosSinVinculos!L75</f>
        <v>3226321.62796359</v>
      </c>
      <c r="E71" s="126">
        <f>DatosSinVinculos!J75</f>
        <v>3508131.5080918199</v>
      </c>
      <c r="F71" s="126">
        <f>DatosSinVinculos!H75</f>
        <v>4103744.1577914902</v>
      </c>
      <c r="G71" s="126">
        <f>DatosSinVinculos!R75</f>
        <v>9717232.5518415403</v>
      </c>
      <c r="H71" s="126">
        <f>DatosSinVinculos!X75</f>
        <v>3085401.7438655798</v>
      </c>
      <c r="I71" s="126">
        <f>DatosSinVinculos!AC75</f>
        <v>73.009108245401706</v>
      </c>
      <c r="J71" s="126">
        <f>DatosSinVinculos!AE75</f>
        <v>80.189051738957502</v>
      </c>
      <c r="K71" s="126">
        <f>(1+DatosSinVinculos!AL75/100)^(1/4)</f>
        <v>1.0068623714032383</v>
      </c>
      <c r="L71" s="126">
        <f t="shared" si="2"/>
        <v>0.99446595398331794</v>
      </c>
      <c r="M71" s="126">
        <f>DatosSinVinculos!AM75</f>
        <v>107.616457833333</v>
      </c>
      <c r="N71" s="126">
        <f>DatosSinVinculos!AN75</f>
        <v>736.63063492063498</v>
      </c>
      <c r="O71" s="126">
        <f>DatosSinVinculos!Y75/DatosSinVinculos!D75</f>
        <v>5.7343744032817216E-2</v>
      </c>
      <c r="P71" s="126">
        <f>DatosSinVinculos!AA75*DatosSinVinculos!AN75/DatosSinVinculos!D75</f>
        <v>1.4809779942765777E-2</v>
      </c>
      <c r="Q71" s="126">
        <f>DatosSinVinculos!P75</f>
        <v>2037498.39226967</v>
      </c>
      <c r="R71" s="126">
        <f>(1+DatosSinVinculos!AS75/100)^(1/4)*(1+DatosSinVinculos!AV75/10000)^(1/4)</f>
        <v>1.0074521651357256</v>
      </c>
      <c r="S71" s="126">
        <f>(1+DatosSinVinculos!AS75/100)^(1/4)</f>
        <v>1.003314082900203</v>
      </c>
      <c r="T71" s="126">
        <f>(1+DatosSinVinculos!AV75/10000)^(1/4)</f>
        <v>1.0041244135869807</v>
      </c>
      <c r="U71" s="126">
        <f>DatosSinVinculos!AR75</f>
        <v>113.4035217</v>
      </c>
      <c r="V71" s="131">
        <f>DatosSinVinculos!AQ75</f>
        <v>152.0401584</v>
      </c>
      <c r="W71" s="126">
        <f>DatosSinVinculos!AO75/DatosSinVinculos!AQ75*100*100</f>
        <v>49.628307816520135</v>
      </c>
      <c r="X71" s="126">
        <f>DatosSinVinculos!BO75</f>
        <v>95.120362347272405</v>
      </c>
      <c r="Y71" s="126">
        <f>DatosSinVinculos!CE75</f>
        <v>96.043890634369703</v>
      </c>
      <c r="Z71" s="126">
        <f>DatosSinVinculos!CQ75*DatosSinVinculos!CM75/DatosSinVinculos!CZ75</f>
        <v>39.235482800601027</v>
      </c>
      <c r="AA71" s="126">
        <f>DatosSinVinculos!CQ75</f>
        <v>43.400440610648999</v>
      </c>
      <c r="AB71" s="126">
        <f>DatosSinVinculos!CM75/DatosSinVinculos!CZ75</f>
        <v>0.90403420445860561</v>
      </c>
      <c r="AC71" s="126">
        <f>DatosSinVinculos!DB75/100</f>
        <v>9.5900708766828005E-2</v>
      </c>
      <c r="AD71" s="126">
        <f>DatosSinVinculos!DD75/100</f>
        <v>1.5462813654560901E-2</v>
      </c>
    </row>
    <row r="72" spans="1:30">
      <c r="A72" t="s">
        <v>333</v>
      </c>
      <c r="B72" s="126">
        <f>DatosSinVinculos!C76</f>
        <v>17903456.995075099</v>
      </c>
      <c r="C72" s="126">
        <f>DatosSinVinculos!F76</f>
        <v>12651623.8317979</v>
      </c>
      <c r="D72" s="126">
        <f>DatosSinVinculos!L76</f>
        <v>3168300.60736532</v>
      </c>
      <c r="E72" s="126">
        <f>DatosSinVinculos!J76</f>
        <v>3444801.6015745099</v>
      </c>
      <c r="F72" s="126">
        <f>DatosSinVinculos!H76</f>
        <v>4062553.7901144102</v>
      </c>
      <c r="G72" s="126">
        <f>DatosSinVinculos!R76</f>
        <v>9853140.9098328892</v>
      </c>
      <c r="H72" s="126">
        <f>DatosSinVinculos!X76</f>
        <v>3156830.7193129999</v>
      </c>
      <c r="I72" s="126">
        <f>DatosSinVinculos!AC76</f>
        <v>73.257809128552296</v>
      </c>
      <c r="J72" s="126">
        <f>DatosSinVinculos!AE76</f>
        <v>80.846502144755704</v>
      </c>
      <c r="K72" s="126">
        <f>(1+DatosSinVinculos!AL76/100)^(1/4)</f>
        <v>1.0068052178230229</v>
      </c>
      <c r="L72" s="126">
        <f t="shared" si="2"/>
        <v>1.0033872430048867</v>
      </c>
      <c r="M72" s="126">
        <f>DatosSinVinculos!AM76</f>
        <v>106.98439386666701</v>
      </c>
      <c r="N72" s="126">
        <f>DatosSinVinculos!AN76</f>
        <v>710.46901639344298</v>
      </c>
      <c r="O72" s="126">
        <f>DatosSinVinculos!Y76/DatosSinVinculos!D76</f>
        <v>4.632539395691479E-2</v>
      </c>
      <c r="P72" s="126">
        <f>DatosSinVinculos!AA76*DatosSinVinculos!AN76/DatosSinVinculos!D76</f>
        <v>-1.0582892170508409E-2</v>
      </c>
      <c r="Q72" s="126">
        <f>DatosSinVinculos!P76</f>
        <v>2040315.46034416</v>
      </c>
      <c r="R72" s="126">
        <f>(1+DatosSinVinculos!AS76/100)^(1/4)*(1+DatosSinVinculos!AV76/10000)^(1/4)</f>
        <v>1.0063646389518444</v>
      </c>
      <c r="S72" s="126">
        <f>(1+DatosSinVinculos!AS76/100)^(1/4)</f>
        <v>1.0030707655544668</v>
      </c>
      <c r="T72" s="126">
        <f>(1+DatosSinVinculos!AV76/10000)^(1/4)</f>
        <v>1.0032837896492346</v>
      </c>
      <c r="U72" s="126">
        <f>DatosSinVinculos!AR76</f>
        <v>114.1879453</v>
      </c>
      <c r="V72" s="131">
        <f>DatosSinVinculos!AQ76</f>
        <v>157.910840366667</v>
      </c>
      <c r="W72" s="126">
        <f>DatosSinVinculos!AO76/DatosSinVinculos!AQ76*100*100</f>
        <v>47.130350016627141</v>
      </c>
      <c r="X72" s="126">
        <f>DatosSinVinculos!BO76</f>
        <v>95.473537528361504</v>
      </c>
      <c r="Y72" s="126">
        <f>DatosSinVinculos!CE76</f>
        <v>96.331068923092005</v>
      </c>
      <c r="Z72" s="126">
        <f>DatosSinVinculos!CQ76*DatosSinVinculos!CM76/DatosSinVinculos!CZ76</f>
        <v>39.284516083965194</v>
      </c>
      <c r="AA72" s="126">
        <f>DatosSinVinculos!CQ76</f>
        <v>43.344175292658697</v>
      </c>
      <c r="AB72" s="126">
        <f>DatosSinVinculos!CM76/DatosSinVinculos!CZ76</f>
        <v>0.90633899061909018</v>
      </c>
      <c r="AC72" s="126">
        <f>DatosSinVinculos!DB76/100</f>
        <v>9.32955810382496E-2</v>
      </c>
      <c r="AD72" s="126">
        <f>DatosSinVinculos!DD76/100</f>
        <v>1.46047802104264E-2</v>
      </c>
    </row>
    <row r="73" spans="1:30">
      <c r="A73" t="s">
        <v>334</v>
      </c>
      <c r="B73" s="126">
        <f>DatosSinVinculos!C77</f>
        <v>18034167.006062198</v>
      </c>
      <c r="C73" s="126">
        <f>DatosSinVinculos!F77</f>
        <v>12751904.950064201</v>
      </c>
      <c r="D73" s="126">
        <f>DatosSinVinculos!L77</f>
        <v>3132725.9139383901</v>
      </c>
      <c r="E73" s="126">
        <f>DatosSinVinculos!J77</f>
        <v>3412353.7095468598</v>
      </c>
      <c r="F73" s="126">
        <f>DatosSinVinculos!H77</f>
        <v>4039235.1082839901</v>
      </c>
      <c r="G73" s="126">
        <f>DatosSinVinculos!R77</f>
        <v>10000050.9934878</v>
      </c>
      <c r="H73" s="126">
        <f>DatosSinVinculos!X77</f>
        <v>3050244.5452296198</v>
      </c>
      <c r="I73" s="126">
        <f>DatosSinVinculos!AC77</f>
        <v>73.097520968357898</v>
      </c>
      <c r="J73" s="126">
        <f>DatosSinVinculos!AE77</f>
        <v>80.515590274692997</v>
      </c>
      <c r="K73" s="126">
        <f>(1+DatosSinVinculos!AL77/100)^(1/4)</f>
        <v>1.0068052178230229</v>
      </c>
      <c r="L73" s="126">
        <f t="shared" si="2"/>
        <v>1.0090129391506562</v>
      </c>
      <c r="M73" s="126">
        <f>DatosSinVinculos!AM77</f>
        <v>105.04781413333301</v>
      </c>
      <c r="N73" s="126">
        <f>DatosSinVinculos!AN77</f>
        <v>693.81777777777802</v>
      </c>
      <c r="O73" s="126">
        <f>DatosSinVinculos!Y77/DatosSinVinculos!D77</f>
        <v>3.4519666230913987E-2</v>
      </c>
      <c r="P73" s="126">
        <f>DatosSinVinculos!AA77*DatosSinVinculos!AN77/DatosSinVinculos!D77</f>
        <v>-3.0590314887924824E-2</v>
      </c>
      <c r="Q73" s="126">
        <f>DatosSinVinculos!P77</f>
        <v>2056264.77409518</v>
      </c>
      <c r="R73" s="126">
        <f>(1+DatosSinVinculos!AS77/100)^(1/4)*(1+DatosSinVinculos!AV77/10000)^(1/4)</f>
        <v>1.0057048879057202</v>
      </c>
      <c r="S73" s="126">
        <f>(1+DatosSinVinculos!AS77/100)^(1/4)</f>
        <v>1.0028093064319468</v>
      </c>
      <c r="T73" s="126">
        <f>(1+DatosSinVinculos!AV77/10000)^(1/4)</f>
        <v>1.0028874696866108</v>
      </c>
      <c r="U73" s="126">
        <f>DatosSinVinculos!AR77</f>
        <v>115.833668</v>
      </c>
      <c r="V73" s="131">
        <f>DatosSinVinculos!AQ77</f>
        <v>158.75259410000001</v>
      </c>
      <c r="W73" s="126">
        <f>DatosSinVinculos!AO77/DatosSinVinculos!AQ77*100*100</f>
        <v>50.095341590760057</v>
      </c>
      <c r="X73" s="126">
        <f>DatosSinVinculos!BO77</f>
        <v>96.4888670934441</v>
      </c>
      <c r="Y73" s="126">
        <f>DatosSinVinculos!CE77</f>
        <v>97.225727367760797</v>
      </c>
      <c r="Z73" s="126">
        <f>DatosSinVinculos!CQ77*DatosSinVinculos!CM77/DatosSinVinculos!CZ77</f>
        <v>39.588296702913048</v>
      </c>
      <c r="AA73" s="126">
        <f>DatosSinVinculos!CQ77</f>
        <v>43.653786653235997</v>
      </c>
      <c r="AB73" s="126">
        <f>DatosSinVinculos!CM77/DatosSinVinculos!CZ77</f>
        <v>0.90686970679961443</v>
      </c>
      <c r="AC73" s="126">
        <f>DatosSinVinculos!DB77/100</f>
        <v>9.3330593169949391E-2</v>
      </c>
      <c r="AD73" s="126">
        <f>DatosSinVinculos!DD77/100</f>
        <v>1.5236028803033E-2</v>
      </c>
    </row>
    <row r="74" spans="1:30">
      <c r="A74" t="s">
        <v>335</v>
      </c>
      <c r="B74" s="126">
        <f>DatosSinVinculos!C78</f>
        <v>18197794.244281098</v>
      </c>
      <c r="C74" s="126">
        <f>DatosSinVinculos!F78</f>
        <v>12909793.0857556</v>
      </c>
      <c r="D74" s="126">
        <f>DatosSinVinculos!L78</f>
        <v>3056351.4691197299</v>
      </c>
      <c r="E74" s="126">
        <f>DatosSinVinculos!J78</f>
        <v>3322150.7747291001</v>
      </c>
      <c r="F74" s="126">
        <f>DatosSinVinculos!H78</f>
        <v>3959230.4344011801</v>
      </c>
      <c r="G74" s="126">
        <f>DatosSinVinculos!R78</f>
        <v>10177404.214280199</v>
      </c>
      <c r="H74" s="126">
        <f>DatosSinVinculos!X78</f>
        <v>3081904.84627687</v>
      </c>
      <c r="I74" s="126">
        <f>DatosSinVinculos!AC78</f>
        <v>72.871766191521601</v>
      </c>
      <c r="J74" s="126">
        <f>DatosSinVinculos!AE78</f>
        <v>80.932700444848095</v>
      </c>
      <c r="K74" s="126">
        <f>(1+DatosSinVinculos!AL78/100)^(1/4)</f>
        <v>1.0065601635958381</v>
      </c>
      <c r="L74" s="126">
        <f t="shared" si="2"/>
        <v>1.0096784599811304</v>
      </c>
      <c r="M74" s="126">
        <f>DatosSinVinculos!AM78</f>
        <v>97.56635618</v>
      </c>
      <c r="N74" s="126">
        <f>DatosSinVinculos!AN78</f>
        <v>625.82587301587296</v>
      </c>
      <c r="O74" s="126">
        <f>DatosSinVinculos!Y78/DatosSinVinculos!D78</f>
        <v>5.7325478766576086E-2</v>
      </c>
      <c r="P74" s="126">
        <f>DatosSinVinculos!AA78*DatosSinVinculos!AN78/DatosSinVinculos!D78</f>
        <v>-1.4504957017666688E-2</v>
      </c>
      <c r="Q74" s="126">
        <f>DatosSinVinculos!P78</f>
        <v>2086687.1952476599</v>
      </c>
      <c r="R74" s="126">
        <f>(1+DatosSinVinculos!AS78/100)^(1/4)*(1+DatosSinVinculos!AV78/10000)^(1/4)</f>
        <v>1.0051529360884586</v>
      </c>
      <c r="S74" s="126">
        <f>(1+DatosSinVinculos!AS78/100)^(1/4)</f>
        <v>1.0029039782023632</v>
      </c>
      <c r="T74" s="126">
        <f>(1+DatosSinVinculos!AV78/10000)^(1/4)</f>
        <v>1.0022424458721626</v>
      </c>
      <c r="U74" s="126">
        <f>DatosSinVinculos!AR78</f>
        <v>117.46082629999999</v>
      </c>
      <c r="V74" s="131">
        <f>DatosSinVinculos!AQ78</f>
        <v>163.17810093333301</v>
      </c>
      <c r="W74" s="126">
        <f>DatosSinVinculos!AO78/DatosSinVinculos!AQ78*100*100</f>
        <v>57.237802109889067</v>
      </c>
      <c r="X74" s="126">
        <f>DatosSinVinculos!BO78</f>
        <v>97.663395817569807</v>
      </c>
      <c r="Y74" s="126">
        <f>DatosSinVinculos!CE78</f>
        <v>98.283379087091106</v>
      </c>
      <c r="Z74" s="126">
        <f>DatosSinVinculos!CQ78*DatosSinVinculos!CM78/DatosSinVinculos!CZ78</f>
        <v>39.38216201153034</v>
      </c>
      <c r="AA74" s="126">
        <f>DatosSinVinculos!CQ78</f>
        <v>43.452722380155997</v>
      </c>
      <c r="AB74" s="126">
        <f>DatosSinVinculos!CM78/DatosSinVinculos!CZ78</f>
        <v>0.90632208649636636</v>
      </c>
      <c r="AC74" s="126">
        <f>DatosSinVinculos!DB78/100</f>
        <v>9.4127163707257613E-2</v>
      </c>
      <c r="AD74" s="126">
        <f>DatosSinVinculos!DD78/100</f>
        <v>1.6401388603566401E-2</v>
      </c>
    </row>
    <row r="75" spans="1:30">
      <c r="A75" t="s">
        <v>336</v>
      </c>
      <c r="B75" s="126">
        <f>DatosSinVinculos!C79</f>
        <v>18647618.289893899</v>
      </c>
      <c r="C75" s="126">
        <f>DatosSinVinculos!F79</f>
        <v>13191276.166664001</v>
      </c>
      <c r="D75" s="126">
        <f>DatosSinVinculos!L79</f>
        <v>3105255.61653953</v>
      </c>
      <c r="E75" s="126">
        <f>DatosSinVinculos!J79</f>
        <v>3395131.1141383601</v>
      </c>
      <c r="F75" s="126">
        <f>DatosSinVinculos!H79</f>
        <v>4087755.28489989</v>
      </c>
      <c r="G75" s="126">
        <f>DatosSinVinculos!R79</f>
        <v>10383588.3060768</v>
      </c>
      <c r="H75" s="126">
        <f>DatosSinVinculos!X79</f>
        <v>3162406.1757301702</v>
      </c>
      <c r="I75" s="126">
        <f>DatosSinVinculos!AC79</f>
        <v>73.112640586788103</v>
      </c>
      <c r="J75" s="126">
        <f>DatosSinVinculos!AE79</f>
        <v>80.969417429382304</v>
      </c>
      <c r="K75" s="126">
        <f>(1+DatosSinVinculos!AL79/100)^(1/4)</f>
        <v>1.0044452714050747</v>
      </c>
      <c r="L75" s="126">
        <f t="shared" si="2"/>
        <v>1.0011360605027437</v>
      </c>
      <c r="M75" s="126">
        <f>DatosSinVinculos!AM79</f>
        <v>94.544257656666701</v>
      </c>
      <c r="N75" s="126">
        <f>DatosSinVinculos!AN79</f>
        <v>587.85265625</v>
      </c>
      <c r="O75" s="126">
        <f>DatosSinVinculos!Y79/DatosSinVinculos!D79</f>
        <v>0.11264802651443261</v>
      </c>
      <c r="P75" s="126">
        <f>DatosSinVinculos!AA79*DatosSinVinculos!AN79/DatosSinVinculos!D79</f>
        <v>6.3778705411369513E-2</v>
      </c>
      <c r="Q75" s="126">
        <f>DatosSinVinculos!P79</f>
        <v>2121847.1520492798</v>
      </c>
      <c r="R75" s="126">
        <f>(1+DatosSinVinculos!AS79/100)^(1/4)*(1+DatosSinVinculos!AV79/10000)^(1/4)</f>
        <v>1.0050730548446158</v>
      </c>
      <c r="S75" s="126">
        <f>(1+DatosSinVinculos!AS79/100)^(1/4)</f>
        <v>1.0027911491109285</v>
      </c>
      <c r="T75" s="126">
        <f>(1+DatosSinVinculos!AV79/10000)^(1/4)</f>
        <v>1.0022755543222639</v>
      </c>
      <c r="U75" s="126">
        <f>DatosSinVinculos!AR79</f>
        <v>118.9701101</v>
      </c>
      <c r="V75" s="131">
        <f>DatosSinVinculos!AQ79</f>
        <v>167.752822366667</v>
      </c>
      <c r="W75" s="126">
        <f>DatosSinVinculos!AO79/DatosSinVinculos!AQ79*100*100</f>
        <v>73.834528763346313</v>
      </c>
      <c r="X75" s="126">
        <f>DatosSinVinculos!BO79</f>
        <v>97.949022311053298</v>
      </c>
      <c r="Y75" s="126">
        <f>DatosSinVinculos!CE79</f>
        <v>98.413593027321696</v>
      </c>
      <c r="Z75" s="126">
        <f>DatosSinVinculos!CQ79*DatosSinVinculos!CM79/DatosSinVinculos!CZ79</f>
        <v>39.649456146668541</v>
      </c>
      <c r="AA75" s="126">
        <f>DatosSinVinculos!CQ79</f>
        <v>43.8247129399765</v>
      </c>
      <c r="AB75" s="126">
        <f>DatosSinVinculos!CM79/DatosSinVinculos!CZ79</f>
        <v>0.90472825688495662</v>
      </c>
      <c r="AC75" s="126">
        <f>DatosSinVinculos!DB79/100</f>
        <v>9.5121892011806E-2</v>
      </c>
      <c r="AD75" s="126">
        <f>DatosSinVinculos!DD79/100</f>
        <v>1.6274804086612801E-2</v>
      </c>
    </row>
    <row r="76" spans="1:30">
      <c r="A76" t="s">
        <v>337</v>
      </c>
      <c r="B76" s="126">
        <f>DatosSinVinculos!C80</f>
        <v>18935389.3948051</v>
      </c>
      <c r="C76" s="126">
        <f>DatosSinVinculos!F80</f>
        <v>13360399.4422809</v>
      </c>
      <c r="D76" s="126">
        <f>DatosSinVinculos!L80</f>
        <v>3201659.2645586301</v>
      </c>
      <c r="E76" s="126">
        <f>DatosSinVinculos!J80</f>
        <v>3484330.4323616</v>
      </c>
      <c r="F76" s="126">
        <f>DatosSinVinculos!H80</f>
        <v>4209894.9267202802</v>
      </c>
      <c r="G76" s="126">
        <f>DatosSinVinculos!R80</f>
        <v>10669950.9069754</v>
      </c>
      <c r="H76" s="126">
        <f>DatosSinVinculos!X80</f>
        <v>3332079.9017669898</v>
      </c>
      <c r="I76" s="126">
        <f>DatosSinVinculos!AC80</f>
        <v>73.603737722593706</v>
      </c>
      <c r="J76" s="126">
        <f>DatosSinVinculos!AE80</f>
        <v>81.428400754650198</v>
      </c>
      <c r="K76" s="126">
        <f>(1+DatosSinVinculos!AL80/100)^(1/4)</f>
        <v>1.0043465786727213</v>
      </c>
      <c r="L76" s="126">
        <f t="shared" si="2"/>
        <v>0.99764540094175758</v>
      </c>
      <c r="M76" s="126">
        <f>DatosSinVinculos!AM80</f>
        <v>100.947072906667</v>
      </c>
      <c r="N76" s="126">
        <f>DatosSinVinculos!AN80</f>
        <v>628.80344262295102</v>
      </c>
      <c r="O76" s="126">
        <f>DatosSinVinculos!Y80/DatosSinVinculos!D80</f>
        <v>0.11427092489956026</v>
      </c>
      <c r="P76" s="126">
        <f>DatosSinVinculos!AA80*DatosSinVinculos!AN80/DatosSinVinculos!D80</f>
        <v>3.5325774099625881E-2</v>
      </c>
      <c r="Q76" s="126">
        <f>DatosSinVinculos!P80</f>
        <v>2163515.9600207498</v>
      </c>
      <c r="R76" s="126">
        <f>(1+DatosSinVinculos!AS80/100)^(1/4)*(1+DatosSinVinculos!AV80/10000)^(1/4)</f>
        <v>1.0055069582588345</v>
      </c>
      <c r="S76" s="126">
        <f>(1+DatosSinVinculos!AS80/100)^(1/4)</f>
        <v>1.0032572082734244</v>
      </c>
      <c r="T76" s="126">
        <f>(1+DatosSinVinculos!AV80/10000)^(1/4)</f>
        <v>1.0022424458721626</v>
      </c>
      <c r="U76" s="126">
        <f>DatosSinVinculos!AR80</f>
        <v>119.8642555</v>
      </c>
      <c r="V76" s="131">
        <f>DatosSinVinculos!AQ80</f>
        <v>169.03514620000001</v>
      </c>
      <c r="W76" s="126">
        <f>DatosSinVinculos!AO80/DatosSinVinculos!AQ80*100*100</f>
        <v>74.858538688745185</v>
      </c>
      <c r="X76" s="126">
        <f>DatosSinVinculos!BO80</f>
        <v>97.860471607927707</v>
      </c>
      <c r="Y76" s="126">
        <f>DatosSinVinculos!CE80</f>
        <v>98.142778763073906</v>
      </c>
      <c r="Z76" s="126">
        <f>DatosSinVinculos!CQ80*DatosSinVinculos!CM80/DatosSinVinculos!CZ80</f>
        <v>38.859257823995982</v>
      </c>
      <c r="AA76" s="126">
        <f>DatosSinVinculos!CQ80</f>
        <v>43.227253661795203</v>
      </c>
      <c r="AB76" s="126">
        <f>DatosSinVinculos!CM80/DatosSinVinculos!CZ80</f>
        <v>0.89895273310736112</v>
      </c>
      <c r="AC76" s="126">
        <f>DatosSinVinculos!DB80/100</f>
        <v>0.100331031390593</v>
      </c>
      <c r="AD76" s="126">
        <f>DatosSinVinculos!DD80/100</f>
        <v>1.61086872327608E-2</v>
      </c>
    </row>
    <row r="77" spans="1:30">
      <c r="A77" t="s">
        <v>338</v>
      </c>
      <c r="B77" s="126">
        <f>DatosSinVinculos!C81</f>
        <v>19505566.569154602</v>
      </c>
      <c r="C77" s="126">
        <f>DatosSinVinculos!F81</f>
        <v>13817671.7362264</v>
      </c>
      <c r="D77" s="126">
        <f>DatosSinVinculos!L81</f>
        <v>3245617.9430096201</v>
      </c>
      <c r="E77" s="126">
        <f>DatosSinVinculos!J81</f>
        <v>3529174.7344835401</v>
      </c>
      <c r="F77" s="126">
        <f>DatosSinVinculos!H81</f>
        <v>4242846.9283233201</v>
      </c>
      <c r="G77" s="126">
        <f>DatosSinVinculos!R81</f>
        <v>10902298.1451468</v>
      </c>
      <c r="H77" s="126">
        <f>DatosSinVinculos!X81</f>
        <v>3537511.2376213502</v>
      </c>
      <c r="I77" s="126">
        <f>DatosSinVinculos!AC81</f>
        <v>74.079459993711396</v>
      </c>
      <c r="J77" s="126">
        <f>DatosSinVinculos!AE81</f>
        <v>81.8690054317223</v>
      </c>
      <c r="K77" s="126">
        <f>(1+DatosSinVinculos!AL81/100)^(1/4)</f>
        <v>1.0045028287336986</v>
      </c>
      <c r="L77" s="126">
        <f t="shared" si="2"/>
        <v>0.99805212880864647</v>
      </c>
      <c r="M77" s="126">
        <f>DatosSinVinculos!AM81</f>
        <v>101.89872440000001</v>
      </c>
      <c r="N77" s="126">
        <f>DatosSinVinculos!AN81</f>
        <v>628.47307692307697</v>
      </c>
      <c r="O77" s="126">
        <f>DatosSinVinculos!Y81/DatosSinVinculos!D81</f>
        <v>9.5518628591495722E-2</v>
      </c>
      <c r="P77" s="126">
        <f>DatosSinVinculos!AA81*DatosSinVinculos!AN81/DatosSinVinculos!D81</f>
        <v>1.5020966327737579E-3</v>
      </c>
      <c r="Q77" s="126">
        <f>DatosSinVinculos!P81</f>
        <v>2198968.2694478501</v>
      </c>
      <c r="R77" s="126">
        <f>(1+DatosSinVinculos!AS81/100)^(1/4)*(1+DatosSinVinculos!AV81/10000)^(1/4)</f>
        <v>1.0062761469214625</v>
      </c>
      <c r="S77" s="126">
        <f>(1+DatosSinVinculos!AS81/100)^(1/4)</f>
        <v>1.004356639830563</v>
      </c>
      <c r="T77" s="126">
        <f>(1+DatosSinVinculos!AV81/10000)^(1/4)</f>
        <v>1.0019111807646568</v>
      </c>
      <c r="U77" s="126">
        <f>DatosSinVinculos!AR81</f>
        <v>120.9477993</v>
      </c>
      <c r="V77" s="131">
        <f>DatosSinVinculos!AQ81</f>
        <v>172.50917793333301</v>
      </c>
      <c r="W77" s="126">
        <f>DatosSinVinculos!AO81/DatosSinVinculos!AQ81*100*100</f>
        <v>74.932783498314762</v>
      </c>
      <c r="X77" s="126">
        <f>DatosSinVinculos!BO81</f>
        <v>97.860409740699595</v>
      </c>
      <c r="Y77" s="126">
        <f>DatosSinVinculos!CE81</f>
        <v>98.066435562505603</v>
      </c>
      <c r="Z77" s="126">
        <f>DatosSinVinculos!CQ81*DatosSinVinculos!CM81/DatosSinVinculos!CZ81</f>
        <v>39.376473534908072</v>
      </c>
      <c r="AA77" s="126">
        <f>DatosSinVinculos!CQ81</f>
        <v>43.751225510376599</v>
      </c>
      <c r="AB77" s="126">
        <f>DatosSinVinculos!CM81/DatosSinVinculos!CZ81</f>
        <v>0.90000847006146245</v>
      </c>
      <c r="AC77" s="126">
        <f>DatosSinVinculos!DB81/100</f>
        <v>0.100226490316112</v>
      </c>
      <c r="AD77" s="126">
        <f>DatosSinVinculos!DD81/100</f>
        <v>1.8461961941360901E-2</v>
      </c>
    </row>
    <row r="78" spans="1:30">
      <c r="A78" t="s">
        <v>339</v>
      </c>
      <c r="B78" s="126">
        <f>DatosSinVinculos!C82</f>
        <v>19833238.536531299</v>
      </c>
      <c r="C78" s="126">
        <f>DatosSinVinculos!F82</f>
        <v>14118002.605239101</v>
      </c>
      <c r="D78" s="126">
        <f>DatosSinVinculos!L82</f>
        <v>3154981.4608395002</v>
      </c>
      <c r="E78" s="126">
        <f>DatosSinVinculos!J82</f>
        <v>3458555.4467366901</v>
      </c>
      <c r="F78" s="126">
        <f>DatosSinVinculos!H82</f>
        <v>4180551.13777766</v>
      </c>
      <c r="G78" s="126">
        <f>DatosSinVinculos!R82</f>
        <v>11128567.803100299</v>
      </c>
      <c r="H78" s="126">
        <f>DatosSinVinculos!X82</f>
        <v>3725644.1857818202</v>
      </c>
      <c r="I78" s="126">
        <f>DatosSinVinculos!AC82</f>
        <v>74.516235743636898</v>
      </c>
      <c r="J78" s="126">
        <f>DatosSinVinculos!AE82</f>
        <v>82.246293060494594</v>
      </c>
      <c r="K78" s="126">
        <f>(1+DatosSinVinculos!AL82/100)^(1/4)</f>
        <v>1.0052911899647039</v>
      </c>
      <c r="L78" s="126">
        <f t="shared" si="2"/>
        <v>0.9993986913835764</v>
      </c>
      <c r="M78" s="126">
        <f>DatosSinVinculos!AM82</f>
        <v>99.371568213333305</v>
      </c>
      <c r="N78" s="126">
        <f>DatosSinVinculos!AN82</f>
        <v>593.16548387096805</v>
      </c>
      <c r="O78" s="126">
        <f>DatosSinVinculos!Y82/DatosSinVinculos!D82</f>
        <v>8.8485730838956847E-2</v>
      </c>
      <c r="P78" s="126">
        <f>DatosSinVinculos!AA82*DatosSinVinculos!AN82/DatosSinVinculos!D82</f>
        <v>7.0152888724794773E-3</v>
      </c>
      <c r="Q78" s="126">
        <f>DatosSinVinculos!P82</f>
        <v>2224715.69333245</v>
      </c>
      <c r="R78" s="126">
        <f>(1+DatosSinVinculos!AS82/100)^(1/4)*(1+DatosSinVinculos!AV82/10000)^(1/4)</f>
        <v>1.0075217971749826</v>
      </c>
      <c r="S78" s="126">
        <f>(1+DatosSinVinculos!AS82/100)^(1/4)</f>
        <v>1.0056914134282673</v>
      </c>
      <c r="T78" s="126">
        <f>(1+DatosSinVinculos!AV82/10000)^(1/4)</f>
        <v>1.0018200252306777</v>
      </c>
      <c r="U78" s="126">
        <f>DatosSinVinculos!AR82</f>
        <v>122.1972873</v>
      </c>
      <c r="V78" s="131">
        <f>DatosSinVinculos!AQ82</f>
        <v>179.02204906666699</v>
      </c>
      <c r="W78" s="126">
        <f>DatosSinVinculos!AO82/DatosSinVinculos!AQ82*100*100</f>
        <v>78.381455821660509</v>
      </c>
      <c r="X78" s="126">
        <f>DatosSinVinculos!BO82</f>
        <v>98.082774131349794</v>
      </c>
      <c r="Y78" s="126">
        <f>DatosSinVinculos!CE82</f>
        <v>98.251465648047201</v>
      </c>
      <c r="Z78" s="126">
        <f>DatosSinVinculos!CQ82*DatosSinVinculos!CM82/DatosSinVinculos!CZ82</f>
        <v>38.665104063830512</v>
      </c>
      <c r="AA78" s="126">
        <f>DatosSinVinculos!CQ82</f>
        <v>42.8509402802148</v>
      </c>
      <c r="AB78" s="126">
        <f>DatosSinVinculos!CM82/DatosSinVinculos!CZ82</f>
        <v>0.90231635084290129</v>
      </c>
      <c r="AC78" s="126">
        <f>DatosSinVinculos!DB82/100</f>
        <v>9.8484180875681809E-2</v>
      </c>
      <c r="AD78" s="126">
        <f>DatosSinVinculos!DD82/100</f>
        <v>1.3902428250347201E-2</v>
      </c>
    </row>
    <row r="79" spans="1:30">
      <c r="A79" t="s">
        <v>340</v>
      </c>
      <c r="B79" s="126">
        <f>DatosSinVinculos!C83</f>
        <v>19893675.4971755</v>
      </c>
      <c r="C79" s="126">
        <f>DatosSinVinculos!F83</f>
        <v>14219687.5906794</v>
      </c>
      <c r="D79" s="126">
        <f>DatosSinVinculos!L83</f>
        <v>3022856.9942582999</v>
      </c>
      <c r="E79" s="126">
        <f>DatosSinVinculos!J83</f>
        <v>3304930.3169571799</v>
      </c>
      <c r="F79" s="126">
        <f>DatosSinVinculos!H83</f>
        <v>4030792.5489309798</v>
      </c>
      <c r="G79" s="126">
        <f>DatosSinVinculos!R83</f>
        <v>11315468.0692853</v>
      </c>
      <c r="H79" s="126">
        <f>DatosSinVinculos!X83</f>
        <v>3957817.64338494</v>
      </c>
      <c r="I79" s="126">
        <f>DatosSinVinculos!AC83</f>
        <v>74.863278867387393</v>
      </c>
      <c r="J79" s="126">
        <f>DatosSinVinculos!AE83</f>
        <v>82.592990675386602</v>
      </c>
      <c r="K79" s="126">
        <f>(1+DatosSinVinculos!AL83/100)^(1/4)</f>
        <v>1.0064539178245966</v>
      </c>
      <c r="L79" s="126">
        <f t="shared" si="2"/>
        <v>1.0017883071695852</v>
      </c>
      <c r="M79" s="126">
        <f>DatosSinVinculos!AM83</f>
        <v>98.795403473333295</v>
      </c>
      <c r="N79" s="126">
        <f>DatosSinVinculos!AN83</f>
        <v>578.26682539682497</v>
      </c>
      <c r="O79" s="126">
        <f>DatosSinVinculos!Y83/DatosSinVinculos!D83</f>
        <v>9.6689929104812153E-2</v>
      </c>
      <c r="P79" s="126">
        <f>DatosSinVinculos!AA83*DatosSinVinculos!AN83/DatosSinVinculos!D83</f>
        <v>2.7499508391088227E-2</v>
      </c>
      <c r="Q79" s="126">
        <f>DatosSinVinculos!P83</f>
        <v>2256323.4914071499</v>
      </c>
      <c r="R79" s="126">
        <f>(1+DatosSinVinculos!AS83/100)^(1/4)*(1+DatosSinVinculos!AV83/10000)^(1/4)</f>
        <v>1.0086070923748023</v>
      </c>
      <c r="S79" s="126">
        <f>(1+DatosSinVinculos!AS83/100)^(1/4)</f>
        <v>1.0070247617401191</v>
      </c>
      <c r="T79" s="126">
        <f>(1+DatosSinVinculos!AV83/10000)^(1/4)</f>
        <v>1.0015712926779963</v>
      </c>
      <c r="U79" s="126">
        <f>DatosSinVinculos!AR83</f>
        <v>123.2132168</v>
      </c>
      <c r="V79" s="131">
        <f>DatosSinVinculos!AQ83</f>
        <v>182.043763466667</v>
      </c>
      <c r="W79" s="126">
        <f>DatosSinVinculos!AO83/DatosSinVinculos!AQ83*100*100</f>
        <v>81.422686952767606</v>
      </c>
      <c r="X79" s="126">
        <f>DatosSinVinculos!BO83</f>
        <v>99.062033016540099</v>
      </c>
      <c r="Y79" s="126">
        <f>DatosSinVinculos!CE83</f>
        <v>99.1913198265473</v>
      </c>
      <c r="Z79" s="126">
        <f>DatosSinVinculos!CQ83*DatosSinVinculos!CM83/DatosSinVinculos!CZ83</f>
        <v>38.02624375963952</v>
      </c>
      <c r="AA79" s="126">
        <f>DatosSinVinculos!CQ83</f>
        <v>41.992107059689801</v>
      </c>
      <c r="AB79" s="126">
        <f>DatosSinVinculos!CM83/DatosSinVinculos!CZ83</f>
        <v>0.9055569349160546</v>
      </c>
      <c r="AC79" s="126">
        <f>DatosSinVinculos!DB83/100</f>
        <v>9.4186954945678997E-2</v>
      </c>
      <c r="AD79" s="126">
        <f>DatosSinVinculos!DD83/100</f>
        <v>1.6630803436333701E-2</v>
      </c>
    </row>
    <row r="80" spans="1:30">
      <c r="A80" t="s">
        <v>341</v>
      </c>
      <c r="B80" s="126">
        <f>DatosSinVinculos!C84</f>
        <v>20250705.453202002</v>
      </c>
      <c r="C80" s="126">
        <f>DatosSinVinculos!F84</f>
        <v>14625582.1478958</v>
      </c>
      <c r="D80" s="126">
        <f>DatosSinVinculos!L84</f>
        <v>2850036.7250630101</v>
      </c>
      <c r="E80" s="126">
        <f>DatosSinVinculos!J84</f>
        <v>3140468.0622903402</v>
      </c>
      <c r="F80" s="126">
        <f>DatosSinVinculos!H84</f>
        <v>3868594.2392845098</v>
      </c>
      <c r="G80" s="126">
        <f>DatosSinVinculos!R84</f>
        <v>11537097.2122749</v>
      </c>
      <c r="H80" s="126">
        <f>DatosSinVinculos!X84</f>
        <v>4212329.4130840404</v>
      </c>
      <c r="I80" s="126">
        <f>DatosSinVinculos!AC84</f>
        <v>75.689573331608599</v>
      </c>
      <c r="J80" s="126">
        <f>DatosSinVinculos!AE84</f>
        <v>83.225603487247994</v>
      </c>
      <c r="K80" s="126">
        <f>(1+DatosSinVinculos!AL84/100)^(1/4)</f>
        <v>1.0076859347034073</v>
      </c>
      <c r="L80" s="126">
        <f t="shared" si="2"/>
        <v>0.99668514195390878</v>
      </c>
      <c r="M80" s="126">
        <f>DatosSinVinculos!AM84</f>
        <v>98.999865020000001</v>
      </c>
      <c r="N80" s="126">
        <f>DatosSinVinculos!AN84</f>
        <v>581.412698412699</v>
      </c>
      <c r="O80" s="126">
        <f>DatosSinVinculos!Y84/DatosSinVinculos!D84</f>
        <v>0.10015534659478878</v>
      </c>
      <c r="P80" s="126">
        <f>DatosSinVinculos!AA84*DatosSinVinculos!AN84/DatosSinVinculos!D84</f>
        <v>2.6230264880591641E-2</v>
      </c>
      <c r="Q80" s="126">
        <f>DatosSinVinculos!P84</f>
        <v>2294023.8223258499</v>
      </c>
      <c r="R80" s="126">
        <f>(1+DatosSinVinculos!AS84/100)^(1/4)*(1+DatosSinVinculos!AV84/10000)^(1/4)</f>
        <v>1.0098524535460931</v>
      </c>
      <c r="S80" s="126">
        <f>(1+DatosSinVinculos!AS84/100)^(1/4)</f>
        <v>1.0081179317594846</v>
      </c>
      <c r="T80" s="126">
        <f>(1+DatosSinVinculos!AV84/10000)^(1/4)</f>
        <v>1.0017205544430514</v>
      </c>
      <c r="U80" s="126">
        <f>DatosSinVinculos!AR84</f>
        <v>124.900508</v>
      </c>
      <c r="V80" s="131">
        <f>DatosSinVinculos!AQ84</f>
        <v>184.3010137</v>
      </c>
      <c r="W80" s="126">
        <f>DatosSinVinculos!AO84/DatosSinVinculos!AQ84*100*100</f>
        <v>83.41454906814873</v>
      </c>
      <c r="X80" s="126">
        <f>DatosSinVinculos!BO84</f>
        <v>99.5920095150924</v>
      </c>
      <c r="Y80" s="126">
        <f>DatosSinVinculos!CE84</f>
        <v>99.749798823048906</v>
      </c>
      <c r="Z80" s="126">
        <f>DatosSinVinculos!CQ84*DatosSinVinculos!CM84/DatosSinVinculos!CZ84</f>
        <v>37.9626776665067</v>
      </c>
      <c r="AA80" s="126">
        <f>DatosSinVinculos!CQ84</f>
        <v>41.849145669670499</v>
      </c>
      <c r="AB80" s="126">
        <f>DatosSinVinculos!CM84/DatosSinVinculos!CZ84</f>
        <v>0.90713148521976983</v>
      </c>
      <c r="AC80" s="126">
        <f>DatosSinVinculos!DB84/100</f>
        <v>9.2107615749196098E-2</v>
      </c>
      <c r="AD80" s="126">
        <f>DatosSinVinculos!DD84/100</f>
        <v>1.6891710292326001E-2</v>
      </c>
    </row>
    <row r="81" spans="1:30">
      <c r="A81" t="s">
        <v>342</v>
      </c>
      <c r="B81" s="126">
        <f>DatosSinVinculos!C85</f>
        <v>20678515.813083</v>
      </c>
      <c r="C81" s="126">
        <f>DatosSinVinculos!F85</f>
        <v>14872587.828898299</v>
      </c>
      <c r="D81" s="126">
        <f>DatosSinVinculos!L85</f>
        <v>3050073.1866975101</v>
      </c>
      <c r="E81" s="126">
        <f>DatosSinVinculos!J85</f>
        <v>3343519.7656926801</v>
      </c>
      <c r="F81" s="126">
        <f>DatosSinVinculos!H85</f>
        <v>4133908.2580998698</v>
      </c>
      <c r="G81" s="126">
        <f>DatosSinVinculos!R85</f>
        <v>11841412.7865724</v>
      </c>
      <c r="H81" s="126">
        <f>DatosSinVinculos!X85</f>
        <v>4383483.8396031801</v>
      </c>
      <c r="I81" s="126">
        <f>DatosSinVinculos!AC85</f>
        <v>76.443927066711893</v>
      </c>
      <c r="J81" s="126">
        <f>DatosSinVinculos!AE85</f>
        <v>83.699549433090596</v>
      </c>
      <c r="K81" s="126">
        <f>(1+DatosSinVinculos!AL85/100)^(1/4)</f>
        <v>1.0090270317968861</v>
      </c>
      <c r="L81" s="126">
        <f t="shared" si="2"/>
        <v>0.99906988622020865</v>
      </c>
      <c r="M81" s="126">
        <f>DatosSinVinculos!AM85</f>
        <v>93.833876976666701</v>
      </c>
      <c r="N81" s="126">
        <f>DatosSinVinculos!AN85</f>
        <v>552.92515624999999</v>
      </c>
      <c r="O81" s="126">
        <f>DatosSinVinculos!Y85/DatosSinVinculos!D85</f>
        <v>6.7864486372759825E-2</v>
      </c>
      <c r="P81" s="126">
        <f>DatosSinVinculos!AA85*DatosSinVinculos!AN85/DatosSinVinculos!D85</f>
        <v>-1.2535461650761848E-2</v>
      </c>
      <c r="Q81" s="126">
        <f>DatosSinVinculos!P85</f>
        <v>2320892.41676779</v>
      </c>
      <c r="R81" s="126">
        <f>(1+DatosSinVinculos!AS85/100)^(1/4)*(1+DatosSinVinculos!AV85/10000)^(1/4)</f>
        <v>1.0107336973237462</v>
      </c>
      <c r="S81" s="126">
        <f>(1+DatosSinVinculos!AS85/100)^(1/4)</f>
        <v>1.0093068743479063</v>
      </c>
      <c r="T81" s="126">
        <f>(1+DatosSinVinculos!AV85/10000)^(1/4)</f>
        <v>1.0014136661624957</v>
      </c>
      <c r="U81" s="126">
        <f>DatosSinVinculos!AR85</f>
        <v>126.0924694</v>
      </c>
      <c r="V81" s="131">
        <f>DatosSinVinculos!AQ85</f>
        <v>186.442683933333</v>
      </c>
      <c r="W81" s="126">
        <f>DatosSinVinculos!AO85/DatosSinVinculos!AQ85*100*100</f>
        <v>91.394446053113526</v>
      </c>
      <c r="X81" s="126">
        <f>DatosSinVinculos!BO85</f>
        <v>100.050964562705</v>
      </c>
      <c r="Y81" s="126">
        <f>DatosSinVinculos!CE85</f>
        <v>100.146115524984</v>
      </c>
      <c r="Z81" s="126">
        <f>DatosSinVinculos!CQ85*DatosSinVinculos!CM85/DatosSinVinculos!CZ85</f>
        <v>38.259777245182157</v>
      </c>
      <c r="AA81" s="126">
        <f>DatosSinVinculos!CQ85</f>
        <v>42.086051488746698</v>
      </c>
      <c r="AB81" s="126">
        <f>DatosSinVinculos!CM85/DatosSinVinculos!CZ85</f>
        <v>0.90908450405266361</v>
      </c>
      <c r="AC81" s="126">
        <f>DatosSinVinculos!DB85/100</f>
        <v>9.1059829041620202E-2</v>
      </c>
      <c r="AD81" s="126">
        <f>DatosSinVinculos!DD85/100</f>
        <v>1.6760010405436301E-2</v>
      </c>
    </row>
    <row r="82" spans="1:30">
      <c r="A82" t="s">
        <v>343</v>
      </c>
      <c r="B82" s="126">
        <f>DatosSinVinculos!C86</f>
        <v>20875455.591818601</v>
      </c>
      <c r="C82" s="126">
        <f>DatosSinVinculos!F86</f>
        <v>15020895.273228301</v>
      </c>
      <c r="D82" s="126">
        <f>DatosSinVinculos!L86</f>
        <v>3047720.0516348998</v>
      </c>
      <c r="E82" s="126">
        <f>DatosSinVinculos!J86</f>
        <v>3333860.4098728402</v>
      </c>
      <c r="F82" s="126">
        <f>DatosSinVinculos!H86</f>
        <v>4135880.6981975501</v>
      </c>
      <c r="G82" s="126">
        <f>DatosSinVinculos!R86</f>
        <v>12040997.911707399</v>
      </c>
      <c r="H82" s="126">
        <f>DatosSinVinculos!X86</f>
        <v>4444271.0788293704</v>
      </c>
      <c r="I82" s="126">
        <f>DatosSinVinculos!AC86</f>
        <v>77.332266296614705</v>
      </c>
      <c r="J82" s="126">
        <f>DatosSinVinculos!AE86</f>
        <v>84.287599053268593</v>
      </c>
      <c r="K82" s="126">
        <f>(1+DatosSinVinculos!AL86/100)^(1/4)</f>
        <v>1.0107423273048819</v>
      </c>
      <c r="L82" s="126">
        <f t="shared" si="2"/>
        <v>0.99913162321372939</v>
      </c>
      <c r="M82" s="126">
        <f>DatosSinVinculos!AM86</f>
        <v>88.743747543333299</v>
      </c>
      <c r="N82" s="126">
        <f>DatosSinVinculos!AN86</f>
        <v>526.42580645161297</v>
      </c>
      <c r="O82" s="126">
        <f>DatosSinVinculos!Y86/DatosSinVinculos!D86</f>
        <v>0.10121962276763663</v>
      </c>
      <c r="P82" s="126">
        <f>DatosSinVinculos!AA86*DatosSinVinculos!AN86/DatosSinVinculos!D86</f>
        <v>2.1154331741671421E-2</v>
      </c>
      <c r="Q82" s="126">
        <f>DatosSinVinculos!P86</f>
        <v>2353771.6946700602</v>
      </c>
      <c r="R82" s="126">
        <f>(1+DatosSinVinculos!AS86/100)^(1/4)*(1+DatosSinVinculos!AV86/10000)^(1/4)</f>
        <v>1.0124456605603855</v>
      </c>
      <c r="S82" s="126">
        <f>(1+DatosSinVinculos!AS86/100)^(1/4)</f>
        <v>1.0106648648181198</v>
      </c>
      <c r="T82" s="126">
        <f>(1+DatosSinVinculos!AV86/10000)^(1/4)</f>
        <v>1.0017620042056041</v>
      </c>
      <c r="U82" s="126">
        <f>DatosSinVinculos!AR86</f>
        <v>127.66456909999999</v>
      </c>
      <c r="V82" s="131">
        <f>DatosSinVinculos!AQ86</f>
        <v>186.970983033333</v>
      </c>
      <c r="W82" s="126">
        <f>DatosSinVinculos!AO86/DatosSinVinculos!AQ86*100*100</f>
        <v>104.36671570395468</v>
      </c>
      <c r="X82" s="126">
        <f>DatosSinVinculos!BO86</f>
        <v>100.319988809449</v>
      </c>
      <c r="Y82" s="126">
        <f>DatosSinVinculos!CE86</f>
        <v>100.26838033586399</v>
      </c>
      <c r="Z82" s="126">
        <f>DatosSinVinculos!CQ86*DatosSinVinculos!CM86/DatosSinVinculos!CZ86</f>
        <v>38.348397193484956</v>
      </c>
      <c r="AA82" s="126">
        <f>DatosSinVinculos!CQ86</f>
        <v>42.011228883027499</v>
      </c>
      <c r="AB82" s="126">
        <f>DatosSinVinculos!CM86/DatosSinVinculos!CZ86</f>
        <v>0.91281303149353199</v>
      </c>
      <c r="AC82" s="126">
        <f>DatosSinVinculos!DB86/100</f>
        <v>8.8053106203952805E-2</v>
      </c>
      <c r="AD82" s="126">
        <f>DatosSinVinculos!DD86/100</f>
        <v>1.8323559992147399E-2</v>
      </c>
    </row>
    <row r="83" spans="1:30">
      <c r="A83" t="s">
        <v>344</v>
      </c>
      <c r="B83" s="126">
        <f>DatosSinVinculos!C87</f>
        <v>21136879.9409074</v>
      </c>
      <c r="C83" s="126">
        <f>DatosSinVinculos!F87</f>
        <v>15269795.744642301</v>
      </c>
      <c r="D83" s="126">
        <f>DatosSinVinculos!L87</f>
        <v>2987290.3037191299</v>
      </c>
      <c r="E83" s="126">
        <f>DatosSinVinculos!J87</f>
        <v>3282776.1939190901</v>
      </c>
      <c r="F83" s="126">
        <f>DatosSinVinculos!H87</f>
        <v>4089088.3163947002</v>
      </c>
      <c r="G83" s="126">
        <f>DatosSinVinculos!R87</f>
        <v>12249800.672890401</v>
      </c>
      <c r="H83" s="126">
        <f>DatosSinVinculos!X87</f>
        <v>4319198.98303835</v>
      </c>
      <c r="I83" s="126">
        <f>DatosSinVinculos!AC87</f>
        <v>77.935767250999007</v>
      </c>
      <c r="J83" s="126">
        <f>DatosSinVinculos!AE87</f>
        <v>84.933660215455006</v>
      </c>
      <c r="K83" s="126">
        <f>(1+DatosSinVinculos!AL87/100)^(1/4)</f>
        <v>1.0113953999884606</v>
      </c>
      <c r="L83" s="126">
        <f t="shared" si="2"/>
        <v>1.0035635904011224</v>
      </c>
      <c r="M83" s="126">
        <f>DatosSinVinculos!AM87</f>
        <v>89.574733269999996</v>
      </c>
      <c r="N83" s="126">
        <f>DatosSinVinculos!AN87</f>
        <v>526.37400000000002</v>
      </c>
      <c r="O83" s="126">
        <f>DatosSinVinculos!Y87/DatosSinVinculos!D87</f>
        <v>0.15114138454774823</v>
      </c>
      <c r="P83" s="126">
        <f>DatosSinVinculos!AA87*DatosSinVinculos!AN87/DatosSinVinculos!D87</f>
        <v>3.2693319324543613E-2</v>
      </c>
      <c r="Q83" s="126">
        <f>DatosSinVinculos!P87</f>
        <v>2391375.3732662699</v>
      </c>
      <c r="R83" s="126">
        <f>(1+DatosSinVinculos!AS87/100)^(1/4)*(1+DatosSinVinculos!AV87/10000)^(1/4)</f>
        <v>1.0135393809240463</v>
      </c>
      <c r="S83" s="126">
        <f>(1+DatosSinVinculos!AS87/100)^(1/4)</f>
        <v>1.0117064348114382</v>
      </c>
      <c r="T83" s="126">
        <f>(1+DatosSinVinculos!AV87/10000)^(1/4)</f>
        <v>1.0018117371300004</v>
      </c>
      <c r="U83" s="126">
        <f>DatosSinVinculos!AR87</f>
        <v>129.66093470000001</v>
      </c>
      <c r="V83" s="131">
        <f>DatosSinVinculos!AQ87</f>
        <v>188.64967830000001</v>
      </c>
      <c r="W83" s="126">
        <f>DatosSinVinculos!AO87/DatosSinVinculos!AQ87*100*100</f>
        <v>118.77602003681605</v>
      </c>
      <c r="X83" s="126">
        <f>DatosSinVinculos!BO87</f>
        <v>100.573977414382</v>
      </c>
      <c r="Y83" s="126">
        <f>DatosSinVinculos!CE87</f>
        <v>100.43368086512299</v>
      </c>
      <c r="Z83" s="126">
        <f>DatosSinVinculos!CQ87*DatosSinVinculos!CM87/DatosSinVinculos!CZ87</f>
        <v>38.549672611438453</v>
      </c>
      <c r="AA83" s="126">
        <f>DatosSinVinculos!CQ87</f>
        <v>42.212068693490501</v>
      </c>
      <c r="AB83" s="126">
        <f>DatosSinVinculos!CM87/DatosSinVinculos!CZ87</f>
        <v>0.91323817582489575</v>
      </c>
      <c r="AC83" s="126">
        <f>DatosSinVinculos!DB87/100</f>
        <v>8.6545836015365793E-2</v>
      </c>
      <c r="AD83" s="126">
        <f>DatosSinVinculos!DD87/100</f>
        <v>1.7342577614509101E-2</v>
      </c>
    </row>
    <row r="84" spans="1:30">
      <c r="A84" t="s">
        <v>345</v>
      </c>
      <c r="B84" s="126">
        <f>DatosSinVinculos!C88</f>
        <v>21387190.323920399</v>
      </c>
      <c r="C84" s="126">
        <f>DatosSinVinculos!F88</f>
        <v>15435670.4959096</v>
      </c>
      <c r="D84" s="126">
        <f>DatosSinVinculos!L88</f>
        <v>3018819.5191064901</v>
      </c>
      <c r="E84" s="126">
        <f>DatosSinVinculos!J88</f>
        <v>3312136.0314827901</v>
      </c>
      <c r="F84" s="126">
        <f>DatosSinVinculos!H88</f>
        <v>4126052.0846895501</v>
      </c>
      <c r="G84" s="126">
        <f>DatosSinVinculos!R88</f>
        <v>12460864.711213199</v>
      </c>
      <c r="H84" s="126">
        <f>DatosSinVinculos!X88</f>
        <v>4349631.9961615698</v>
      </c>
      <c r="I84" s="126">
        <f>DatosSinVinculos!AC88</f>
        <v>78.667389306302098</v>
      </c>
      <c r="J84" s="126">
        <f>DatosSinVinculos!AE88</f>
        <v>85.713659416361494</v>
      </c>
      <c r="K84" s="126">
        <f>(1+DatosSinVinculos!AL88/100)^(1/4)</f>
        <v>1.0121758137740973</v>
      </c>
      <c r="L84" s="126">
        <f t="shared" si="2"/>
        <v>1.0027623814010191</v>
      </c>
      <c r="M84" s="126">
        <f>DatosSinVinculos!AM88</f>
        <v>90.996022463333304</v>
      </c>
      <c r="N84" s="126">
        <f>DatosSinVinculos!AN88</f>
        <v>526.81754098360705</v>
      </c>
      <c r="O84" s="126">
        <f>DatosSinVinculos!Y88/DatosSinVinculos!D88</f>
        <v>0.18298493157141588</v>
      </c>
      <c r="P84" s="126">
        <f>DatosSinVinculos!AA88*DatosSinVinculos!AN88/DatosSinVinculos!D88</f>
        <v>7.7134571395107016E-2</v>
      </c>
      <c r="Q84" s="126">
        <f>DatosSinVinculos!P88</f>
        <v>2428252.0840916899</v>
      </c>
      <c r="R84" s="126">
        <f>(1+DatosSinVinculos!AS88/100)^(1/4)*(1+DatosSinVinculos!AV88/10000)^(1/4)</f>
        <v>1.0147968325475403</v>
      </c>
      <c r="S84" s="126">
        <f>(1+DatosSinVinculos!AS88/100)^(1/4)</f>
        <v>1.0128108204388284</v>
      </c>
      <c r="T84" s="126">
        <f>(1+DatosSinVinculos!AV88/10000)^(1/4)</f>
        <v>1.0019608914800608</v>
      </c>
      <c r="U84" s="126">
        <f>DatosSinVinculos!AR88</f>
        <v>130.4750004</v>
      </c>
      <c r="V84" s="131">
        <f>DatosSinVinculos!AQ88</f>
        <v>194.05697343333301</v>
      </c>
      <c r="W84" s="126">
        <f>DatosSinVinculos!AO88/DatosSinVinculos!AQ88*100*100</f>
        <v>168.53934629837721</v>
      </c>
      <c r="X84" s="126">
        <f>DatosSinVinculos!BO88</f>
        <v>101.058378771074</v>
      </c>
      <c r="Y84" s="126">
        <f>DatosSinVinculos!CE88</f>
        <v>100.90481174722299</v>
      </c>
      <c r="Z84" s="126">
        <f>DatosSinVinculos!CQ88*DatosSinVinculos!CM88/DatosSinVinculos!CZ88</f>
        <v>38.640973516429575</v>
      </c>
      <c r="AA84" s="126">
        <f>DatosSinVinculos!CQ88</f>
        <v>42.116207886981002</v>
      </c>
      <c r="AB84" s="126">
        <f>DatosSinVinculos!CM88/DatosSinVinculos!CZ88</f>
        <v>0.91748463252253787</v>
      </c>
      <c r="AC84" s="126">
        <f>DatosSinVinculos!DB88/100</f>
        <v>8.1923837024270987E-2</v>
      </c>
      <c r="AD84" s="126">
        <f>DatosSinVinculos!DD88/100</f>
        <v>1.7812729408772199E-2</v>
      </c>
    </row>
    <row r="85" spans="1:30">
      <c r="A85" t="s">
        <v>346</v>
      </c>
      <c r="B85" s="126">
        <f>DatosSinVinculos!C89</f>
        <v>21698417.3870687</v>
      </c>
      <c r="C85" s="126">
        <f>DatosSinVinculos!F89</f>
        <v>15738396.1873578</v>
      </c>
      <c r="D85" s="126">
        <f>DatosSinVinculos!L89</f>
        <v>3006292.6407371801</v>
      </c>
      <c r="E85" s="126">
        <f>DatosSinVinculos!J89</f>
        <v>3303834.9851680999</v>
      </c>
      <c r="F85" s="126">
        <f>DatosSinVinculos!H89</f>
        <v>4128140.8083686</v>
      </c>
      <c r="G85" s="126">
        <f>DatosSinVinculos!R89</f>
        <v>12718840.987638401</v>
      </c>
      <c r="H85" s="126">
        <f>DatosSinVinculos!X89</f>
        <v>4568320.3165835701</v>
      </c>
      <c r="I85" s="126">
        <f>DatosSinVinculos!AC89</f>
        <v>79.018477058015407</v>
      </c>
      <c r="J85" s="126">
        <f>DatosSinVinculos!AE89</f>
        <v>86.405609889013604</v>
      </c>
      <c r="K85" s="126">
        <f>(1+DatosSinVinculos!AL89/100)^(1/4)</f>
        <v>1.0127860131679338</v>
      </c>
      <c r="L85" s="126">
        <f t="shared" si="2"/>
        <v>1.0082860939393115</v>
      </c>
      <c r="M85" s="126">
        <f>DatosSinVinculos!AM89</f>
        <v>93.701873696666695</v>
      </c>
      <c r="N85" s="126">
        <f>DatosSinVinculos!AN89</f>
        <v>539.27467741935504</v>
      </c>
      <c r="O85" s="126">
        <f>DatosSinVinculos!Y89/DatosSinVinculos!D89</f>
        <v>0.14167902332098553</v>
      </c>
      <c r="P85" s="126">
        <f>DatosSinVinculos!AA89*DatosSinVinculos!AN89/DatosSinVinculos!D89</f>
        <v>3.125438795896307E-2</v>
      </c>
      <c r="Q85" s="126">
        <f>DatosSinVinculos!P89</f>
        <v>2472589.94212696</v>
      </c>
      <c r="R85" s="126">
        <f>(1+DatosSinVinculos!AS89/100)^(1/4)*(1+DatosSinVinculos!AV89/10000)^(1/4)</f>
        <v>1.0154691653773003</v>
      </c>
      <c r="S85" s="126">
        <f>(1+DatosSinVinculos!AS89/100)^(1/4)</f>
        <v>1.0133143115051133</v>
      </c>
      <c r="T85" s="126">
        <f>(1+DatosSinVinculos!AV89/10000)^(1/4)</f>
        <v>1.0021265404502047</v>
      </c>
      <c r="U85" s="126">
        <f>DatosSinVinculos!AR89</f>
        <v>131.90245849999999</v>
      </c>
      <c r="V85" s="131">
        <f>DatosSinVinculos!AQ89</f>
        <v>197.574707066667</v>
      </c>
      <c r="W85" s="126">
        <f>DatosSinVinculos!AO89/DatosSinVinculos!AQ89*100*100</f>
        <v>176.0907239954569</v>
      </c>
      <c r="X85" s="126">
        <f>DatosSinVinculos!BO89</f>
        <v>101.79514276283</v>
      </c>
      <c r="Y85" s="126">
        <f>DatosSinVinculos!CE89</f>
        <v>101.66600342552</v>
      </c>
      <c r="Z85" s="126">
        <f>DatosSinVinculos!CQ89*DatosSinVinculos!CM89/DatosSinVinculos!CZ89</f>
        <v>39.059922027376935</v>
      </c>
      <c r="AA85" s="126">
        <f>DatosSinVinculos!CQ89</f>
        <v>42.201513541600697</v>
      </c>
      <c r="AB85" s="126">
        <f>DatosSinVinculos!CM89/DatosSinVinculos!CZ89</f>
        <v>0.92555737340730926</v>
      </c>
      <c r="AC85" s="126">
        <f>DatosSinVinculos!DB89/100</f>
        <v>7.4248356265446708E-2</v>
      </c>
      <c r="AD85" s="126">
        <f>DatosSinVinculos!DD89/100</f>
        <v>1.8252417952225798E-2</v>
      </c>
    </row>
    <row r="86" spans="1:30">
      <c r="A86" t="s">
        <v>347</v>
      </c>
      <c r="B86" s="126">
        <f>DatosSinVinculos!C90</f>
        <v>22129554.272240799</v>
      </c>
      <c r="C86" s="126">
        <f>DatosSinVinculos!F90</f>
        <v>16058490.971951799</v>
      </c>
      <c r="D86" s="126">
        <f>DatosSinVinculos!L90</f>
        <v>3094146.99780594</v>
      </c>
      <c r="E86" s="126">
        <f>DatosSinVinculos!J90</f>
        <v>3389326.6365159899</v>
      </c>
      <c r="F86" s="126">
        <f>DatosSinVinculos!H90</f>
        <v>4168091.4034006898</v>
      </c>
      <c r="G86" s="126">
        <f>DatosSinVinculos!R90</f>
        <v>12949023.397188</v>
      </c>
      <c r="H86" s="126">
        <f>DatosSinVinculos!X90</f>
        <v>4492292.1658028197</v>
      </c>
      <c r="I86" s="126">
        <f>DatosSinVinculos!AC90</f>
        <v>79.069653656000995</v>
      </c>
      <c r="J86" s="126">
        <f>DatosSinVinculos!AE90</f>
        <v>86.640505739162094</v>
      </c>
      <c r="K86" s="126">
        <f>(1+DatosSinVinculos!AL90/100)^(1/4)</f>
        <v>1.0128742401868849</v>
      </c>
      <c r="L86" s="126">
        <f t="shared" si="2"/>
        <v>1.0122186731595457</v>
      </c>
      <c r="M86" s="126">
        <f>DatosSinVinculos!AM90</f>
        <v>92.445106920000001</v>
      </c>
      <c r="N86" s="126">
        <f>DatosSinVinculos!AN90</f>
        <v>528.69327868852497</v>
      </c>
      <c r="O86" s="126">
        <f>DatosSinVinculos!Y90/DatosSinVinculos!D90</f>
        <v>0.1191863720851923</v>
      </c>
      <c r="P86" s="126">
        <f>DatosSinVinculos!AA90*DatosSinVinculos!AN90/DatosSinVinculos!D90</f>
        <v>4.1954574774625178E-2</v>
      </c>
      <c r="Q86" s="126">
        <f>DatosSinVinculos!P90</f>
        <v>2514677.32210853</v>
      </c>
      <c r="R86" s="126">
        <f>(1+DatosSinVinculos!AS90/100)^(1/4)*(1+DatosSinVinculos!AV90/10000)^(1/4)</f>
        <v>1.015239111331635</v>
      </c>
      <c r="S86" s="126">
        <f>(1+DatosSinVinculos!AS90/100)^(1/4)</f>
        <v>1.0131600981177771</v>
      </c>
      <c r="T86" s="126">
        <f>(1+DatosSinVinculos!AV90/10000)^(1/4)</f>
        <v>1.0020520085796116</v>
      </c>
      <c r="U86" s="126">
        <f>DatosSinVinculos!AR90</f>
        <v>133.802728</v>
      </c>
      <c r="V86" s="131">
        <f>DatosSinVinculos!AQ90</f>
        <v>198.36741689999999</v>
      </c>
      <c r="W86" s="126">
        <f>DatosSinVinculos!AO90/DatosSinVinculos!AQ90*100*100</f>
        <v>161.62566584339132</v>
      </c>
      <c r="X86" s="126">
        <f>DatosSinVinculos!BO90</f>
        <v>103.408807099881</v>
      </c>
      <c r="Y86" s="126">
        <f>DatosSinVinculos!CE90</f>
        <v>103.25315161024599</v>
      </c>
      <c r="Z86" s="126">
        <f>DatosSinVinculos!CQ90*DatosSinVinculos!CM90/DatosSinVinculos!CZ90</f>
        <v>39.201012762377275</v>
      </c>
      <c r="AA86" s="126">
        <f>DatosSinVinculos!CQ90</f>
        <v>42.018307173182798</v>
      </c>
      <c r="AB86" s="126">
        <f>DatosSinVinculos!CM90/DatosSinVinculos!CZ90</f>
        <v>0.93295078739860327</v>
      </c>
      <c r="AC86" s="126">
        <f>DatosSinVinculos!DB90/100</f>
        <v>6.7675538581915801E-2</v>
      </c>
      <c r="AD86" s="126">
        <f>DatosSinVinculos!DD90/100</f>
        <v>1.98370990304459E-2</v>
      </c>
    </row>
    <row r="87" spans="1:30">
      <c r="A87" t="s">
        <v>348</v>
      </c>
      <c r="B87" s="126">
        <f>DatosSinVinculos!C91</f>
        <v>22385917.4484412</v>
      </c>
      <c r="C87" s="126">
        <f>DatosSinVinculos!F91</f>
        <v>16294842.480641199</v>
      </c>
      <c r="D87" s="126">
        <f>DatosSinVinculos!L91</f>
        <v>3143557.6227445798</v>
      </c>
      <c r="E87" s="126">
        <f>DatosSinVinculos!J91</f>
        <v>3447825.0623180899</v>
      </c>
      <c r="F87" s="126">
        <f>DatosSinVinculos!H91</f>
        <v>4221746.5205420004</v>
      </c>
      <c r="G87" s="126">
        <f>DatosSinVinculos!R91</f>
        <v>13209851.325396599</v>
      </c>
      <c r="H87" s="126">
        <f>DatosSinVinculos!X91</f>
        <v>4750910.27676237</v>
      </c>
      <c r="I87" s="126">
        <f>DatosSinVinculos!AC91</f>
        <v>79.995378353766299</v>
      </c>
      <c r="J87" s="126">
        <f>DatosSinVinculos!AE91</f>
        <v>87.029766493901803</v>
      </c>
      <c r="K87" s="126">
        <f>(1+DatosSinVinculos!AL91/100)^(1/4)</f>
        <v>1.0123445318429509</v>
      </c>
      <c r="L87" s="126">
        <f t="shared" si="2"/>
        <v>1.0006294508587688</v>
      </c>
      <c r="M87" s="126">
        <f>DatosSinVinculos!AM91</f>
        <v>94.995940956666601</v>
      </c>
      <c r="N87" s="126">
        <f>DatosSinVinculos!AN91</f>
        <v>540.36374999999998</v>
      </c>
      <c r="O87" s="126">
        <f>DatosSinVinculos!Y91/DatosSinVinculos!D91</f>
        <v>0.17905816545193762</v>
      </c>
      <c r="P87" s="126">
        <f>DatosSinVinculos!AA91*DatosSinVinculos!AN91/DatosSinVinculos!D91</f>
        <v>7.7184462929115391E-2</v>
      </c>
      <c r="Q87" s="126">
        <f>DatosSinVinculos!P91</f>
        <v>2597996.1477329298</v>
      </c>
      <c r="R87" s="126">
        <f>(1+DatosSinVinculos!AS91/100)^(1/4)*(1+DatosSinVinculos!AV91/10000)^(1/4)</f>
        <v>1.015206670486279</v>
      </c>
      <c r="S87" s="126">
        <f>(1+DatosSinVinculos!AS91/100)^(1/4)</f>
        <v>1.013127723704994</v>
      </c>
      <c r="T87" s="126">
        <f>(1+DatosSinVinculos!AV91/10000)^(1/4)</f>
        <v>1.0020520085796116</v>
      </c>
      <c r="U87" s="126">
        <f>DatosSinVinculos!AR91</f>
        <v>136.0191446</v>
      </c>
      <c r="V87" s="131">
        <f>DatosSinVinculos!AQ91</f>
        <v>200.08559579999999</v>
      </c>
      <c r="W87" s="126">
        <f>DatosSinVinculos!AO91/DatosSinVinculos!AQ91*100*100</f>
        <v>134.49889500705126</v>
      </c>
      <c r="X87" s="126">
        <f>DatosSinVinculos!BO91</f>
        <v>103.982198927195</v>
      </c>
      <c r="Y87" s="126">
        <f>DatosSinVinculos!CE91</f>
        <v>103.865268852472</v>
      </c>
      <c r="Z87" s="126">
        <f>DatosSinVinculos!CQ91*DatosSinVinculos!CM91/DatosSinVinculos!CZ91</f>
        <v>38.8139264476224</v>
      </c>
      <c r="AA87" s="126">
        <f>DatosSinVinculos!CQ91</f>
        <v>41.735737585323697</v>
      </c>
      <c r="AB87" s="126">
        <f>DatosSinVinculos!CM91/DatosSinVinculos!CZ91</f>
        <v>0.92999258413181241</v>
      </c>
      <c r="AC87" s="126">
        <f>DatosSinVinculos!DB91/100</f>
        <v>7.0090739305600003E-2</v>
      </c>
      <c r="AD87" s="126">
        <f>DatosSinVinculos!DD91/100</f>
        <v>1.7330316861695502E-2</v>
      </c>
    </row>
    <row r="88" spans="1:30">
      <c r="A88" t="s">
        <v>349</v>
      </c>
      <c r="B88" s="126">
        <f>DatosSinVinculos!C92</f>
        <v>22617631.253060199</v>
      </c>
      <c r="C88" s="126">
        <f>DatosSinVinculos!F92</f>
        <v>16509089.5247327</v>
      </c>
      <c r="D88" s="126">
        <f>DatosSinVinculos!L92</f>
        <v>3130097.6420972398</v>
      </c>
      <c r="E88" s="126">
        <f>DatosSinVinculos!J92</f>
        <v>3434257.6814320302</v>
      </c>
      <c r="F88" s="126">
        <f>DatosSinVinculos!H92</f>
        <v>4145887.4331010198</v>
      </c>
      <c r="G88" s="126">
        <f>DatosSinVinculos!R92</f>
        <v>13444358.886851599</v>
      </c>
      <c r="H88" s="126">
        <f>DatosSinVinculos!X92</f>
        <v>4815965.9295648597</v>
      </c>
      <c r="I88" s="126">
        <f>DatosSinVinculos!AC92</f>
        <v>81.002085261783407</v>
      </c>
      <c r="J88" s="126">
        <f>DatosSinVinculos!AE92</f>
        <v>87.353706726428896</v>
      </c>
      <c r="K88" s="126">
        <f>(1+DatosSinVinculos!AL92/100)^(1/4)</f>
        <v>1.0122722344290394</v>
      </c>
      <c r="L88" s="126">
        <f t="shared" si="2"/>
        <v>0.99969155273547294</v>
      </c>
      <c r="M88" s="126">
        <f>DatosSinVinculos!AM92</f>
        <v>94.876382969999995</v>
      </c>
      <c r="N88" s="126">
        <f>DatosSinVinculos!AN92</f>
        <v>526.926774193548</v>
      </c>
      <c r="O88" s="126">
        <f>DatosSinVinculos!Y92/DatosSinVinculos!D92</f>
        <v>0.18601640723801907</v>
      </c>
      <c r="P88" s="126">
        <f>DatosSinVinculos!AA92*DatosSinVinculos!AN92/DatosSinVinculos!D92</f>
        <v>6.2818437396970794E-2</v>
      </c>
      <c r="Q88" s="126">
        <f>DatosSinVinculos!P92</f>
        <v>2624017.5353387902</v>
      </c>
      <c r="R88" s="126">
        <f>(1+DatosSinVinculos!AS92/100)^(1/4)*(1+DatosSinVinculos!AV92/10000)^(1/4)</f>
        <v>1.0151709658270509</v>
      </c>
      <c r="S88" s="126">
        <f>(1+DatosSinVinculos!AS92/100)^(1/4)</f>
        <v>1.0131339639498527</v>
      </c>
      <c r="T88" s="126">
        <f>(1+DatosSinVinculos!AV92/10000)^(1/4)</f>
        <v>1.0020105947976088</v>
      </c>
      <c r="U88" s="126">
        <f>DatosSinVinculos!AR92</f>
        <v>137.32532639999999</v>
      </c>
      <c r="V88" s="131">
        <f>DatosSinVinculos!AQ92</f>
        <v>208.073337333333</v>
      </c>
      <c r="W88" s="126">
        <f>DatosSinVinculos!AO92/DatosSinVinculos!AQ92*100*100</f>
        <v>166.58379830794334</v>
      </c>
      <c r="X88" s="126">
        <f>DatosSinVinculos!BO92</f>
        <v>104.720379448494</v>
      </c>
      <c r="Y88" s="126">
        <f>DatosSinVinculos!CE92</f>
        <v>104.610394404574</v>
      </c>
      <c r="Z88" s="126">
        <f>DatosSinVinculos!CQ92*DatosSinVinculos!CM92/DatosSinVinculos!CZ92</f>
        <v>38.947174659224174</v>
      </c>
      <c r="AA88" s="126">
        <f>DatosSinVinculos!CQ92</f>
        <v>41.581986084127202</v>
      </c>
      <c r="AB88" s="126">
        <f>DatosSinVinculos!CM92/DatosSinVinculos!CZ92</f>
        <v>0.93663574848078757</v>
      </c>
      <c r="AC88" s="126">
        <f>DatosSinVinculos!DB92/100</f>
        <v>6.3243655759658207E-2</v>
      </c>
      <c r="AD88" s="126">
        <f>DatosSinVinculos!DD92/100</f>
        <v>1.5917361600594499E-2</v>
      </c>
    </row>
    <row r="89" spans="1:30">
      <c r="A89" t="s">
        <v>350</v>
      </c>
      <c r="B89" s="126">
        <f>DatosSinVinculos!C93</f>
        <v>22624755.742225099</v>
      </c>
      <c r="C89" s="126">
        <f>DatosSinVinculos!F93</f>
        <v>16606871.165401399</v>
      </c>
      <c r="D89" s="126">
        <f>DatosSinVinculos!L93</f>
        <v>3108546.9880464198</v>
      </c>
      <c r="E89" s="126">
        <f>DatosSinVinculos!J93</f>
        <v>3405874.0268592001</v>
      </c>
      <c r="F89" s="126">
        <f>DatosSinVinculos!H93</f>
        <v>4069105.1094507398</v>
      </c>
      <c r="G89" s="126">
        <f>DatosSinVinculos!R93</f>
        <v>13642154.7620568</v>
      </c>
      <c r="H89" s="126">
        <f>DatosSinVinculos!X93</f>
        <v>4871924.2645815797</v>
      </c>
      <c r="I89" s="126">
        <f>DatosSinVinculos!AC93</f>
        <v>82.7952990305523</v>
      </c>
      <c r="J89" s="126">
        <f>DatosSinVinculos!AE93</f>
        <v>88.224833169046704</v>
      </c>
      <c r="K89" s="126">
        <f>(1+DatosSinVinculos!AL93/100)^(1/4)</f>
        <v>1.0132269179112814</v>
      </c>
      <c r="L89" s="126">
        <f t="shared" si="2"/>
        <v>0.9912820432461712</v>
      </c>
      <c r="M89" s="126">
        <f>DatosSinVinculos!AM93</f>
        <v>93.339966476666703</v>
      </c>
      <c r="N89" s="126">
        <f>DatosSinVinculos!AN93</f>
        <v>520.13355932203399</v>
      </c>
      <c r="O89" s="126">
        <f>DatosSinVinculos!Y93/DatosSinVinculos!D93</f>
        <v>0.11341729401659893</v>
      </c>
      <c r="P89" s="126">
        <f>DatosSinVinculos!AA93*DatosSinVinculos!AN93/DatosSinVinculos!D93</f>
        <v>2.7564685410224762E-2</v>
      </c>
      <c r="Q89" s="126">
        <f>DatosSinVinculos!P93</f>
        <v>2648007.23689833</v>
      </c>
      <c r="R89" s="126">
        <f>(1+DatosSinVinculos!AS93/100)^(1/4)*(1+DatosSinVinculos!AV93/10000)^(1/4)</f>
        <v>1.0160235815833509</v>
      </c>
      <c r="S89" s="126">
        <f>(1+DatosSinVinculos!AS93/100)^(1/4)</f>
        <v>1.0133404602303338</v>
      </c>
      <c r="T89" s="126">
        <f>(1+DatosSinVinculos!AV93/10000)^(1/4)</f>
        <v>1.002647798502398</v>
      </c>
      <c r="U89" s="126">
        <f>DatosSinVinculos!AR93</f>
        <v>138.92341819999999</v>
      </c>
      <c r="V89" s="131">
        <f>DatosSinVinculos!AQ93</f>
        <v>213.90765973333299</v>
      </c>
      <c r="W89" s="126">
        <f>DatosSinVinculos!AO93/DatosSinVinculos!AQ93*100*100</f>
        <v>163.537819270901</v>
      </c>
      <c r="X89" s="126">
        <f>DatosSinVinculos!BO93</f>
        <v>104.995852821342</v>
      </c>
      <c r="Y89" s="126">
        <f>DatosSinVinculos!CE93</f>
        <v>104.910977474975</v>
      </c>
      <c r="Z89" s="126">
        <f>DatosSinVinculos!CQ93*DatosSinVinculos!CM93/DatosSinVinculos!CZ93</f>
        <v>37.753075617502041</v>
      </c>
      <c r="AA89" s="126">
        <f>DatosSinVinculos!CQ93</f>
        <v>40.7645776808628</v>
      </c>
      <c r="AB89" s="126">
        <f>DatosSinVinculos!CM93/DatosSinVinculos!CZ93</f>
        <v>0.92612453667649475</v>
      </c>
      <c r="AC89" s="126">
        <f>DatosSinVinculos!DB93/100</f>
        <v>7.3208462481547609E-2</v>
      </c>
      <c r="AD89" s="126">
        <f>DatosSinVinculos!DD93/100</f>
        <v>1.5626528789783201E-2</v>
      </c>
    </row>
    <row r="90" spans="1:30">
      <c r="A90" t="s">
        <v>351</v>
      </c>
      <c r="B90" s="126">
        <f>DatosSinVinculos!C94</f>
        <v>23191040.877467901</v>
      </c>
      <c r="C90" s="126">
        <f>DatosSinVinculos!F94</f>
        <v>17122602.578246001</v>
      </c>
      <c r="D90" s="126">
        <f>DatosSinVinculos!L94</f>
        <v>3090492.3383480702</v>
      </c>
      <c r="E90" s="126">
        <f>DatosSinVinculos!J94</f>
        <v>3384586.8513432099</v>
      </c>
      <c r="F90" s="126">
        <f>DatosSinVinculos!H94</f>
        <v>4052671.4391085501</v>
      </c>
      <c r="G90" s="126">
        <f>DatosSinVinculos!R94</f>
        <v>13932760.5027782</v>
      </c>
      <c r="H90" s="126">
        <f>DatosSinVinculos!X94</f>
        <v>5195905.3456578199</v>
      </c>
      <c r="I90" s="126">
        <f>DatosSinVinculos!AC94</f>
        <v>84.779848117302393</v>
      </c>
      <c r="J90" s="126">
        <f>DatosSinVinculos!AE94</f>
        <v>89.192292659122202</v>
      </c>
      <c r="K90" s="126">
        <f>(1+DatosSinVinculos!AL94/100)^(1/4)</f>
        <v>1.0141789104280865</v>
      </c>
      <c r="L90" s="126">
        <f t="shared" si="2"/>
        <v>0.99043874250862429</v>
      </c>
      <c r="M90" s="126">
        <f>DatosSinVinculos!AM94</f>
        <v>92.178127943333294</v>
      </c>
      <c r="N90" s="126">
        <f>DatosSinVinculos!AN94</f>
        <v>502.644838709677</v>
      </c>
      <c r="O90" s="126">
        <f>DatosSinVinculos!Y94/DatosSinVinculos!D94</f>
        <v>8.6447398697444139E-2</v>
      </c>
      <c r="P90" s="126">
        <f>DatosSinVinculos!AA94*DatosSinVinculos!AN94/DatosSinVinculos!D94</f>
        <v>2.1356380980836905E-3</v>
      </c>
      <c r="Q90" s="126">
        <f>DatosSinVinculos!P94</f>
        <v>2636051.8924866002</v>
      </c>
      <c r="R90" s="126">
        <f>(1+DatosSinVinculos!AS94/100)^(1/4)*(1+DatosSinVinculos!AV94/10000)^(1/4)</f>
        <v>1.0157441594181713</v>
      </c>
      <c r="S90" s="126">
        <f>(1+DatosSinVinculos!AS94/100)^(1/4)</f>
        <v>1.012352982098305</v>
      </c>
      <c r="T90" s="126">
        <f>(1+DatosSinVinculos!AV94/10000)^(1/4)</f>
        <v>1.003349797333374</v>
      </c>
      <c r="U90" s="126">
        <f>DatosSinVinculos!AR94</f>
        <v>140.97898670000001</v>
      </c>
      <c r="V90" s="131">
        <f>DatosSinVinculos!AQ94</f>
        <v>223.12169560000001</v>
      </c>
      <c r="W90" s="126">
        <f>DatosSinVinculos!AO94/DatosSinVinculos!AQ94*100*100</f>
        <v>146.12088545829155</v>
      </c>
      <c r="X90" s="126">
        <f>DatosSinVinculos!BO94</f>
        <v>104.53645346577299</v>
      </c>
      <c r="Y90" s="126">
        <f>DatosSinVinculos!CE94</f>
        <v>104.396316665672</v>
      </c>
      <c r="Z90" s="126">
        <f>DatosSinVinculos!CQ94*DatosSinVinculos!CM94/DatosSinVinculos!CZ94</f>
        <v>38.306937861332614</v>
      </c>
      <c r="AA90" s="126">
        <f>DatosSinVinculos!CQ94</f>
        <v>41.591912408926497</v>
      </c>
      <c r="AB90" s="126">
        <f>DatosSinVinculos!CM94/DatosSinVinculos!CZ94</f>
        <v>0.9210189107128226</v>
      </c>
      <c r="AC90" s="126">
        <f>DatosSinVinculos!DB94/100</f>
        <v>7.9624285263129896E-2</v>
      </c>
      <c r="AD90" s="126">
        <f>DatosSinVinculos!DD94/100</f>
        <v>1.36680651451374E-2</v>
      </c>
    </row>
    <row r="91" spans="1:30">
      <c r="A91" t="s">
        <v>352</v>
      </c>
      <c r="B91" s="126">
        <f>DatosSinVinculos!C95</f>
        <v>23595719.526583899</v>
      </c>
      <c r="C91" s="126">
        <f>DatosSinVinculos!F95</f>
        <v>17410772.004641399</v>
      </c>
      <c r="D91" s="126">
        <f>DatosSinVinculos!L95</f>
        <v>3185942.3413700499</v>
      </c>
      <c r="E91" s="126">
        <f>DatosSinVinculos!J95</f>
        <v>3498521.9790657</v>
      </c>
      <c r="F91" s="126">
        <f>DatosSinVinculos!H95</f>
        <v>4215195.7242796198</v>
      </c>
      <c r="G91" s="126">
        <f>DatosSinVinculos!R95</f>
        <v>14227301.9020014</v>
      </c>
      <c r="H91" s="126">
        <f>DatosSinVinculos!X95</f>
        <v>5639969.4872107599</v>
      </c>
      <c r="I91" s="126">
        <f>DatosSinVinculos!AC95</f>
        <v>86.346439088610794</v>
      </c>
      <c r="J91" s="126">
        <f>DatosSinVinculos!AE95</f>
        <v>90.227049005618994</v>
      </c>
      <c r="K91" s="126">
        <f>(1+DatosSinVinculos!AL95/100)^(1/4)</f>
        <v>1.0152078831223774</v>
      </c>
      <c r="L91" s="126">
        <f t="shared" si="2"/>
        <v>0.99678887800198668</v>
      </c>
      <c r="M91" s="126">
        <f>DatosSinVinculos!AM95</f>
        <v>87.476784416666703</v>
      </c>
      <c r="N91" s="126">
        <f>DatosSinVinculos!AN95</f>
        <v>464.28761904761899</v>
      </c>
      <c r="O91" s="126">
        <f>DatosSinVinculos!Y95/DatosSinVinculos!D95</f>
        <v>0.11699786630394628</v>
      </c>
      <c r="P91" s="126">
        <f>DatosSinVinculos!AA95*DatosSinVinculos!AN95/DatosSinVinculos!D95</f>
        <v>2.5184304475127064E-2</v>
      </c>
      <c r="Q91" s="126">
        <f>DatosSinVinculos!P95</f>
        <v>2595250.5974178701</v>
      </c>
      <c r="R91" s="126">
        <f>(1+DatosSinVinculos!AS95/100)^(1/4)*(1+DatosSinVinculos!AV95/10000)^(1/4)</f>
        <v>1.0123214855759988</v>
      </c>
      <c r="S91" s="126">
        <f>(1+DatosSinVinculos!AS95/100)^(1/4)</f>
        <v>1.0081220860914863</v>
      </c>
      <c r="T91" s="126">
        <f>(1+DatosSinVinculos!AV95/10000)^(1/4)</f>
        <v>1.0041655663956273</v>
      </c>
      <c r="U91" s="126">
        <f>DatosSinVinculos!AR95</f>
        <v>142.12138630000001</v>
      </c>
      <c r="V91" s="131">
        <f>DatosSinVinculos!AQ95</f>
        <v>232.04940796666699</v>
      </c>
      <c r="W91" s="126">
        <f>DatosSinVinculos!AO95/DatosSinVinculos!AQ95*100*100</f>
        <v>152.39178730237518</v>
      </c>
      <c r="X91" s="126">
        <f>DatosSinVinculos!BO95</f>
        <v>104.68511477647699</v>
      </c>
      <c r="Y91" s="126">
        <f>DatosSinVinculos!CE95</f>
        <v>104.621592817761</v>
      </c>
      <c r="Z91" s="126">
        <f>DatosSinVinculos!CQ95*DatosSinVinculos!CM95/DatosSinVinculos!CZ95</f>
        <v>37.545142209532116</v>
      </c>
      <c r="AA91" s="126">
        <f>DatosSinVinculos!CQ95</f>
        <v>40.667113183396097</v>
      </c>
      <c r="AB91" s="126">
        <f>DatosSinVinculos!CM95/DatosSinVinculos!CZ95</f>
        <v>0.92323106487089823</v>
      </c>
      <c r="AC91" s="126">
        <f>DatosSinVinculos!DB95/100</f>
        <v>7.7146409772128999E-2</v>
      </c>
      <c r="AD91" s="126">
        <f>DatosSinVinculos!DD95/100</f>
        <v>1.58201984533352E-2</v>
      </c>
    </row>
    <row r="92" spans="1:30">
      <c r="A92" t="s">
        <v>353</v>
      </c>
      <c r="B92" s="126">
        <f>DatosSinVinculos!C96</f>
        <v>23662232.935211901</v>
      </c>
      <c r="C92" s="126">
        <f>DatosSinVinculos!F96</f>
        <v>17580399.139144801</v>
      </c>
      <c r="D92" s="126">
        <f>DatosSinVinculos!L96</f>
        <v>3065642.9058558899</v>
      </c>
      <c r="E92" s="126">
        <f>DatosSinVinculos!J96</f>
        <v>3354171.1903684898</v>
      </c>
      <c r="F92" s="126">
        <f>DatosSinVinculos!H96</f>
        <v>4058934.56209744</v>
      </c>
      <c r="G92" s="126">
        <f>DatosSinVinculos!R96</f>
        <v>14404409.1523373</v>
      </c>
      <c r="H92" s="126">
        <f>DatosSinVinculos!X96</f>
        <v>5941414.5119052604</v>
      </c>
      <c r="I92" s="126">
        <f>DatosSinVinculos!AC96</f>
        <v>88.209227063851301</v>
      </c>
      <c r="J92" s="126">
        <f>DatosSinVinculos!AE96</f>
        <v>91.414398499034206</v>
      </c>
      <c r="K92" s="126">
        <f>(1+DatosSinVinculos!AL96/100)^(1/4)</f>
        <v>1.015534266653912</v>
      </c>
      <c r="L92" s="126">
        <f t="shared" si="2"/>
        <v>0.99408838073771144</v>
      </c>
      <c r="M92" s="126">
        <f>DatosSinVinculos!AM96</f>
        <v>91.8312890866667</v>
      </c>
      <c r="N92" s="126">
        <f>DatosSinVinculos!AN96</f>
        <v>469.67301587301603</v>
      </c>
      <c r="O92" s="126">
        <f>DatosSinVinculos!Y96/DatosSinVinculos!D96</f>
        <v>5.5759243349276025E-2</v>
      </c>
      <c r="P92" s="126">
        <f>DatosSinVinculos!AA96*DatosSinVinculos!AN96/DatosSinVinculos!D96</f>
        <v>-1.7343533891689217E-2</v>
      </c>
      <c r="Q92" s="126">
        <f>DatosSinVinculos!P96</f>
        <v>2623640.4613829302</v>
      </c>
      <c r="R92" s="126">
        <f>(1+DatosSinVinculos!AS96/100)^(1/4)*(1+DatosSinVinculos!AV96/10000)^(1/4)</f>
        <v>1.0109553954894255</v>
      </c>
      <c r="S92" s="126">
        <f>(1+DatosSinVinculos!AS96/100)^(1/4)</f>
        <v>1.0068111770242638</v>
      </c>
      <c r="T92" s="126">
        <f>(1+DatosSinVinculos!AV96/10000)^(1/4)</f>
        <v>1.0041161824180482</v>
      </c>
      <c r="U92" s="126">
        <f>DatosSinVinculos!AR96</f>
        <v>143.0135702</v>
      </c>
      <c r="V92" s="131">
        <f>DatosSinVinculos!AQ96</f>
        <v>245.84358879999999</v>
      </c>
      <c r="W92" s="126">
        <f>DatosSinVinculos!AO96/DatosSinVinculos!AQ96*100*100</f>
        <v>155.77428040511342</v>
      </c>
      <c r="X92" s="126">
        <f>DatosSinVinculos!BO96</f>
        <v>104.59043924980701</v>
      </c>
      <c r="Y92" s="126">
        <f>DatosSinVinculos!CE96</f>
        <v>104.446676497434</v>
      </c>
      <c r="Z92" s="126">
        <f>DatosSinVinculos!CQ96*DatosSinVinculos!CM96/DatosSinVinculos!CZ96</f>
        <v>38.162747092449358</v>
      </c>
      <c r="AA92" s="126">
        <f>DatosSinVinculos!CQ96</f>
        <v>41.320509146969201</v>
      </c>
      <c r="AB92" s="126">
        <f>DatosSinVinculos!CM96/DatosSinVinculos!CZ96</f>
        <v>0.92357882030716776</v>
      </c>
      <c r="AC92" s="126">
        <f>DatosSinVinculos!DB96/100</f>
        <v>7.6318502072372299E-2</v>
      </c>
      <c r="AD92" s="126">
        <f>DatosSinVinculos!DD96/100</f>
        <v>1.4383469908332201E-2</v>
      </c>
    </row>
    <row r="93" spans="1:30">
      <c r="A93" t="s">
        <v>354</v>
      </c>
      <c r="B93" s="126">
        <f>DatosSinVinculos!C97</f>
        <v>23466239.911085501</v>
      </c>
      <c r="C93" s="126">
        <f>DatosSinVinculos!F97</f>
        <v>17529629.549317598</v>
      </c>
      <c r="D93" s="126">
        <f>DatosSinVinculos!L97</f>
        <v>2903234.21883024</v>
      </c>
      <c r="E93" s="126">
        <f>DatosSinVinculos!J97</f>
        <v>3193855.0086382101</v>
      </c>
      <c r="F93" s="126">
        <f>DatosSinVinculos!H97</f>
        <v>3941460.8170170002</v>
      </c>
      <c r="G93" s="126">
        <f>DatosSinVinculos!R97</f>
        <v>14300755.923574099</v>
      </c>
      <c r="H93" s="126">
        <f>DatosSinVinculos!X97</f>
        <v>6021794.6202265602</v>
      </c>
      <c r="I93" s="126">
        <f>DatosSinVinculos!AC97</f>
        <v>90.588677060111294</v>
      </c>
      <c r="J93" s="126">
        <f>DatosSinVinculos!AE97</f>
        <v>93.252897577624907</v>
      </c>
      <c r="K93" s="126">
        <f>(1+DatosSinVinculos!AL97/100)^(1/4)</f>
        <v>1.0184182108111095</v>
      </c>
      <c r="L93" s="126">
        <f t="shared" si="2"/>
        <v>0.99166790065592758</v>
      </c>
      <c r="M93" s="126">
        <f>DatosSinVinculos!AM97</f>
        <v>98.766081549999996</v>
      </c>
      <c r="N93" s="126">
        <f>DatosSinVinculos!AN97</f>
        <v>515.91532258064501</v>
      </c>
      <c r="O93" s="126">
        <f>DatosSinVinculos!Y97/DatosSinVinculos!D97</f>
        <v>-3.3539646039424546E-2</v>
      </c>
      <c r="P93" s="126">
        <f>DatosSinVinculos!AA97*DatosSinVinculos!AN97/DatosSinVinculos!D97</f>
        <v>-7.7090375376364595E-2</v>
      </c>
      <c r="Q93" s="126">
        <f>DatosSinVinculos!P97</f>
        <v>2696822.09242845</v>
      </c>
      <c r="R93" s="126">
        <f>(1+DatosSinVinculos!AS97/100)^(1/4)*(1+DatosSinVinculos!AV97/10000)^(1/4)</f>
        <v>1.0117191888538959</v>
      </c>
      <c r="S93" s="126">
        <f>(1+DatosSinVinculos!AS97/100)^(1/4)</f>
        <v>1.0071922556284576</v>
      </c>
      <c r="T93" s="126">
        <f>(1+DatosSinVinculos!AV97/10000)^(1/4)</f>
        <v>1.0044946068639236</v>
      </c>
      <c r="U93" s="126">
        <f>DatosSinVinculos!AR97</f>
        <v>143.23841630000001</v>
      </c>
      <c r="V93" s="131">
        <f>DatosSinVinculos!AQ97</f>
        <v>249.288563433333</v>
      </c>
      <c r="W93" s="126">
        <f>DatosSinVinculos!AO97/DatosSinVinculos!AQ97*100*100</f>
        <v>139.74025201310073</v>
      </c>
      <c r="X93" s="126">
        <f>DatosSinVinculos!BO97</f>
        <v>103.826179811632</v>
      </c>
      <c r="Y93" s="126">
        <f>DatosSinVinculos!CE97</f>
        <v>103.67175551364301</v>
      </c>
      <c r="Z93" s="126">
        <f>DatosSinVinculos!CQ97*DatosSinVinculos!CM97/DatosSinVinculos!CZ97</f>
        <v>37.623980397274977</v>
      </c>
      <c r="AA93" s="126">
        <f>DatosSinVinculos!CQ97</f>
        <v>40.644794753515299</v>
      </c>
      <c r="AB93" s="126">
        <f>DatosSinVinculos!CM97/DatosSinVinculos!CZ97</f>
        <v>0.92567770671350091</v>
      </c>
      <c r="AC93" s="126">
        <f>DatosSinVinculos!DB97/100</f>
        <v>7.3512761425230611E-2</v>
      </c>
      <c r="AD93" s="126">
        <f>DatosSinVinculos!DD97/100</f>
        <v>1.2989142477737501E-2</v>
      </c>
    </row>
    <row r="94" spans="1:30">
      <c r="A94" t="s">
        <v>355</v>
      </c>
      <c r="B94" s="126">
        <f>DatosSinVinculos!C98</f>
        <v>23125997.314333599</v>
      </c>
      <c r="C94" s="126">
        <f>DatosSinVinculos!F98</f>
        <v>17298648.317164902</v>
      </c>
      <c r="D94" s="126">
        <f>DatosSinVinculos!L98</f>
        <v>2867411.2099266299</v>
      </c>
      <c r="E94" s="126">
        <f>DatosSinVinculos!J98</f>
        <v>3136708.5568502899</v>
      </c>
      <c r="F94" s="126">
        <f>DatosSinVinculos!H98</f>
        <v>3860913.5874031899</v>
      </c>
      <c r="G94" s="126">
        <f>DatosSinVinculos!R98</f>
        <v>14145344.812146399</v>
      </c>
      <c r="H94" s="126">
        <f>DatosSinVinculos!X98</f>
        <v>5581216.0091898004</v>
      </c>
      <c r="I94" s="126">
        <f>DatosSinVinculos!AC98</f>
        <v>92.125585660403303</v>
      </c>
      <c r="J94" s="126">
        <f>DatosSinVinculos!AE98</f>
        <v>95.1513657884189</v>
      </c>
      <c r="K94" s="126">
        <f>(1+DatosSinVinculos!AL98/100)^(1/4)</f>
        <v>1.0200159814111938</v>
      </c>
      <c r="L94" s="126">
        <f t="shared" si="2"/>
        <v>1.0029993044150227</v>
      </c>
      <c r="M94" s="126">
        <f>DatosSinVinculos!AM98</f>
        <v>106.82739523333299</v>
      </c>
      <c r="N94" s="126">
        <f>DatosSinVinculos!AN98</f>
        <v>639.050322580645</v>
      </c>
      <c r="O94" s="126">
        <f>DatosSinVinculos!Y98/DatosSinVinculos!D98</f>
        <v>-3.7407049846074604E-2</v>
      </c>
      <c r="P94" s="126">
        <f>DatosSinVinculos!AA98*DatosSinVinculos!AN98/DatosSinVinculos!D98</f>
        <v>-7.8314080254733923E-2</v>
      </c>
      <c r="Q94" s="126">
        <f>DatosSinVinculos!P98</f>
        <v>2622128.01377963</v>
      </c>
      <c r="R94" s="126">
        <f>(1+DatosSinVinculos!AS98/100)^(1/4)*(1+DatosSinVinculos!AV98/10000)^(1/4)</f>
        <v>1.015234321970806</v>
      </c>
      <c r="S94" s="126">
        <f>(1+DatosSinVinculos!AS98/100)^(1/4)</f>
        <v>1.0068566955184572</v>
      </c>
      <c r="T94" s="126">
        <f>(1+DatosSinVinculos!AV98/10000)^(1/4)</f>
        <v>1.0083205748043766</v>
      </c>
      <c r="U94" s="126">
        <f>DatosSinVinculos!AR98</f>
        <v>141.0501849</v>
      </c>
      <c r="V94" s="131">
        <f>DatosSinVinculos!AQ98</f>
        <v>220.70388686666701</v>
      </c>
      <c r="W94" s="126">
        <f>DatosSinVinculos!AO98/DatosSinVinculos!AQ98*100*100</f>
        <v>80.2544994453676</v>
      </c>
      <c r="X94" s="126">
        <f>DatosSinVinculos!BO98</f>
        <v>104.196086158386</v>
      </c>
      <c r="Y94" s="126">
        <f>DatosSinVinculos!CE98</f>
        <v>103.965127748512</v>
      </c>
      <c r="Z94" s="126">
        <f>DatosSinVinculos!CQ98*DatosSinVinculos!CM98/DatosSinVinculos!CZ98</f>
        <v>37.145650551427515</v>
      </c>
      <c r="AA94" s="126">
        <f>DatosSinVinculos!CQ98</f>
        <v>40.508959821108597</v>
      </c>
      <c r="AB94" s="126">
        <f>DatosSinVinculos!CM98/DatosSinVinculos!CZ98</f>
        <v>0.91697369459660849</v>
      </c>
      <c r="AC94" s="126">
        <f>DatosSinVinculos!DB98/100</f>
        <v>8.32395984312677E-2</v>
      </c>
      <c r="AD94" s="126">
        <f>DatosSinVinculos!DD98/100</f>
        <v>1.0902541879886601E-2</v>
      </c>
    </row>
    <row r="95" spans="1:30">
      <c r="A95" t="s">
        <v>356</v>
      </c>
      <c r="B95" s="126">
        <f>DatosSinVinculos!C99</f>
        <v>22883311.557312701</v>
      </c>
      <c r="C95" s="126">
        <f>DatosSinVinculos!F99</f>
        <v>17136512.630275499</v>
      </c>
      <c r="D95" s="126">
        <f>DatosSinVinculos!L99</f>
        <v>2899032.4096081802</v>
      </c>
      <c r="E95" s="126">
        <f>DatosSinVinculos!J99</f>
        <v>3152930.3522117599</v>
      </c>
      <c r="F95" s="126">
        <f>DatosSinVinculos!H99</f>
        <v>3841352.4269667501</v>
      </c>
      <c r="G95" s="126">
        <f>DatosSinVinculos!R99</f>
        <v>13980260.956134301</v>
      </c>
      <c r="H95" s="126">
        <f>DatosSinVinculos!X99</f>
        <v>5149672.6023776</v>
      </c>
      <c r="I95" s="126">
        <f>DatosSinVinculos!AC99</f>
        <v>91.093438560414597</v>
      </c>
      <c r="J95" s="126">
        <f>DatosSinVinculos!AE99</f>
        <v>95.107656959512795</v>
      </c>
      <c r="K95" s="126">
        <f>(1+DatosSinVinculos!AL99/100)^(1/4)</f>
        <v>1.0135872305192941</v>
      </c>
      <c r="L95" s="126">
        <f t="shared" si="2"/>
        <v>1.0250718241091192</v>
      </c>
      <c r="M95" s="126">
        <f>DatosSinVinculos!AM99</f>
        <v>98.691259856065997</v>
      </c>
      <c r="N95" s="126">
        <f>DatosSinVinculos!AN99</f>
        <v>607.10492063492097</v>
      </c>
      <c r="O95" s="126">
        <f>DatosSinVinculos!Y99/DatosSinVinculos!D99</f>
        <v>6.7688045855225018E-2</v>
      </c>
      <c r="P95" s="126">
        <f>DatosSinVinculos!AA99*DatosSinVinculos!AN99/DatosSinVinculos!D99</f>
        <v>2.5396034866684351E-2</v>
      </c>
      <c r="Q95" s="126">
        <f>DatosSinVinculos!P99</f>
        <v>2795898.0283832499</v>
      </c>
      <c r="R95" s="126">
        <f>(1+DatosSinVinculos!AS99/100)^(1/4)*(1+DatosSinVinculos!AV99/10000)^(1/4)</f>
        <v>1.0119381934137375</v>
      </c>
      <c r="S95" s="126">
        <f>(1+DatosSinVinculos!AS99/100)^(1/4)</f>
        <v>1.0030867762999034</v>
      </c>
      <c r="T95" s="126">
        <f>(1+DatosSinVinculos!AV99/10000)^(1/4)</f>
        <v>1.0088241788477008</v>
      </c>
      <c r="U95" s="126">
        <f>DatosSinVinculos!AR99</f>
        <v>139.46830650000001</v>
      </c>
      <c r="V95" s="131">
        <f>DatosSinVinculos!AQ99</f>
        <v>210.955323777117</v>
      </c>
      <c r="W95" s="126">
        <f>DatosSinVinculos!AO99/DatosSinVinculos!AQ99*100*100</f>
        <v>73.717314294837792</v>
      </c>
      <c r="X95" s="126">
        <f>DatosSinVinculos!BO99</f>
        <v>106.70566027530199</v>
      </c>
      <c r="Y95" s="126">
        <f>DatosSinVinculos!CE99</f>
        <v>106.599065114544</v>
      </c>
      <c r="Z95" s="126">
        <f>DatosSinVinculos!CQ99*DatosSinVinculos!CM99/DatosSinVinculos!CZ99</f>
        <v>36.823398115723727</v>
      </c>
      <c r="AA95" s="126">
        <f>DatosSinVinculos!CQ99</f>
        <v>40.597023609580198</v>
      </c>
      <c r="AB95" s="126">
        <f>DatosSinVinculos!CM99/DatosSinVinculos!CZ99</f>
        <v>0.90704674485136472</v>
      </c>
      <c r="AC95" s="126">
        <f>DatosSinVinculos!DB99/100</f>
        <v>9.3649305596742102E-2</v>
      </c>
      <c r="AD95" s="126">
        <f>DatosSinVinculos!DD99/100</f>
        <v>8.45755687837761E-3</v>
      </c>
    </row>
    <row r="96" spans="1:30">
      <c r="A96" t="s">
        <v>357</v>
      </c>
      <c r="B96" s="126">
        <f>DatosSinVinculos!C100</f>
        <v>22942236.215823401</v>
      </c>
      <c r="C96" s="126">
        <f>DatosSinVinculos!F100</f>
        <v>17045968.753616601</v>
      </c>
      <c r="D96" s="126">
        <f>DatosSinVinculos!L100</f>
        <v>2969167.6954117399</v>
      </c>
      <c r="E96" s="126">
        <f>DatosSinVinculos!J100</f>
        <v>3237174.4556883699</v>
      </c>
      <c r="F96" s="126">
        <f>DatosSinVinculos!H100</f>
        <v>4017416.6315053799</v>
      </c>
      <c r="G96" s="126">
        <f>DatosSinVinculos!R100</f>
        <v>13910788.7184224</v>
      </c>
      <c r="H96" s="126">
        <f>DatosSinVinculos!X100</f>
        <v>4896884.21560991</v>
      </c>
      <c r="I96" s="126">
        <f>DatosSinVinculos!AC100</f>
        <v>90.849837597377402</v>
      </c>
      <c r="J96" s="126">
        <f>DatosSinVinculos!AE100</f>
        <v>94.981208909655805</v>
      </c>
      <c r="K96" s="126">
        <f>(1+DatosSinVinculos!AL100/100)^(1/4)</f>
        <v>1.0035807216966326</v>
      </c>
      <c r="L96" s="126">
        <f t="shared" si="2"/>
        <v>1.0062716811606913</v>
      </c>
      <c r="M96" s="126">
        <f>DatosSinVinculos!AM100</f>
        <v>95.405262533672001</v>
      </c>
      <c r="N96" s="126">
        <f>DatosSinVinculos!AN100</f>
        <v>567.377213114754</v>
      </c>
      <c r="O96" s="126">
        <f>DatosSinVinculos!Y100/DatosSinVinculos!D100</f>
        <v>0.10057550708183668</v>
      </c>
      <c r="P96" s="126">
        <f>DatosSinVinculos!AA100*DatosSinVinculos!AN100/DatosSinVinculos!D100</f>
        <v>4.4058634001462864E-2</v>
      </c>
      <c r="Q96" s="126">
        <f>DatosSinVinculos!P100</f>
        <v>2880642.4355941601</v>
      </c>
      <c r="R96" s="126">
        <f>(1+DatosSinVinculos!AS100/100)^(1/4)*(1+DatosSinVinculos!AV100/10000)^(1/4)</f>
        <v>1.0080864775970637</v>
      </c>
      <c r="S96" s="126">
        <f>(1+DatosSinVinculos!AS100/100)^(1/4)</f>
        <v>1.0020944659536342</v>
      </c>
      <c r="T96" s="126">
        <f>(1+DatosSinVinculos!AV100/10000)^(1/4)</f>
        <v>1.0059794878097919</v>
      </c>
      <c r="U96" s="126">
        <f>DatosSinVinculos!AR100</f>
        <v>140.99821499999999</v>
      </c>
      <c r="V96" s="131">
        <f>DatosSinVinculos!AQ100</f>
        <v>218.303752922771</v>
      </c>
      <c r="W96" s="126">
        <f>DatosSinVinculos!AO100/DatosSinVinculos!AQ100*100*100</f>
        <v>96.889886332505753</v>
      </c>
      <c r="X96" s="126">
        <f>DatosSinVinculos!BO100</f>
        <v>108.49022637712901</v>
      </c>
      <c r="Y96" s="126">
        <f>DatosSinVinculos!CE100</f>
        <v>108.264876523159</v>
      </c>
      <c r="Z96" s="126">
        <f>DatosSinVinculos!CQ100*DatosSinVinculos!CM100/DatosSinVinculos!CZ100</f>
        <v>36.118544888628776</v>
      </c>
      <c r="AA96" s="126">
        <f>DatosSinVinculos!CQ100</f>
        <v>40.0119685591525</v>
      </c>
      <c r="AB96" s="126">
        <f>DatosSinVinculos!CM100/DatosSinVinculos!CZ100</f>
        <v>0.90269352369484634</v>
      </c>
      <c r="AC96" s="126">
        <f>DatosSinVinculos!DB100/100</f>
        <v>9.7101130255814697E-2</v>
      </c>
      <c r="AD96" s="126">
        <f>DatosSinVinculos!DD100/100</f>
        <v>8.1094067529973706E-3</v>
      </c>
    </row>
    <row r="97" spans="1:30">
      <c r="A97" t="s">
        <v>358</v>
      </c>
      <c r="B97" s="126">
        <f>DatosSinVinculos!C101</f>
        <v>23305305.208873399</v>
      </c>
      <c r="C97" s="126">
        <f>DatosSinVinculos!F101</f>
        <v>17247786.212851301</v>
      </c>
      <c r="D97" s="126">
        <f>DatosSinVinculos!L101</f>
        <v>3045867.1489232699</v>
      </c>
      <c r="E97" s="126">
        <f>DatosSinVinculos!J101</f>
        <v>3306967.2401660401</v>
      </c>
      <c r="F97" s="126">
        <f>DatosSinVinculos!H101</f>
        <v>4144895.1192231099</v>
      </c>
      <c r="G97" s="126">
        <f>DatosSinVinculos!R101</f>
        <v>14226877.932726299</v>
      </c>
      <c r="H97" s="126">
        <f>DatosSinVinculos!X101</f>
        <v>5056202.1314229602</v>
      </c>
      <c r="I97" s="126">
        <f>DatosSinVinculos!AC101</f>
        <v>90.2252828317595</v>
      </c>
      <c r="J97" s="126">
        <f>DatosSinVinculos!AE101</f>
        <v>94.305812927286297</v>
      </c>
      <c r="K97" s="126">
        <f>(1+DatosSinVinculos!AL101/100)^(1/4)</f>
        <v>1.0013140742102447</v>
      </c>
      <c r="L97" s="126">
        <f t="shared" si="2"/>
        <v>1.0082453406723781</v>
      </c>
      <c r="M97" s="126">
        <f>DatosSinVinculos!AM101</f>
        <v>95.620053829100698</v>
      </c>
      <c r="N97" s="126">
        <f>DatosSinVinculos!AN101</f>
        <v>545.37984374999996</v>
      </c>
      <c r="O97" s="126">
        <f>DatosSinVinculos!Y101/DatosSinVinculos!D101</f>
        <v>8.2636422736176177E-2</v>
      </c>
      <c r="P97" s="126">
        <f>DatosSinVinculos!AA101*DatosSinVinculos!AN101/DatosSinVinculos!D101</f>
        <v>7.0469741754201282E-3</v>
      </c>
      <c r="Q97" s="126">
        <f>DatosSinVinculos!P101</f>
        <v>2909195.7444442501</v>
      </c>
      <c r="R97" s="126">
        <f>(1+DatosSinVinculos!AS101/100)^(1/4)*(1+DatosSinVinculos!AV101/10000)^(1/4)</f>
        <v>1.004683366436951</v>
      </c>
      <c r="S97" s="126">
        <f>(1+DatosSinVinculos!AS101/100)^(1/4)</f>
        <v>1.0010329288691824</v>
      </c>
      <c r="T97" s="126">
        <f>(1+DatosSinVinculos!AV101/10000)^(1/4)</f>
        <v>1.0036466708162062</v>
      </c>
      <c r="U97" s="126">
        <f>DatosSinVinculos!AR101</f>
        <v>142.98569230000001</v>
      </c>
      <c r="V97" s="131">
        <f>DatosSinVinculos!AQ101</f>
        <v>226.99461046253199</v>
      </c>
      <c r="W97" s="126">
        <f>DatosSinVinculos!AO101/DatosSinVinculos!AQ101*100*100</f>
        <v>117.08056787326666</v>
      </c>
      <c r="X97" s="126">
        <f>DatosSinVinculos!BO101</f>
        <v>110.407908731897</v>
      </c>
      <c r="Y97" s="126">
        <f>DatosSinVinculos!CE101</f>
        <v>110.18453195767999</v>
      </c>
      <c r="Z97" s="126">
        <f>DatosSinVinculos!CQ101*DatosSinVinculos!CM101/DatosSinVinculos!CZ101</f>
        <v>36.755264874016923</v>
      </c>
      <c r="AA97" s="126">
        <f>DatosSinVinculos!CQ101</f>
        <v>40.712271896651799</v>
      </c>
      <c r="AB97" s="126">
        <f>DatosSinVinculos!CM101/DatosSinVinculos!CZ101</f>
        <v>0.90280554637973165</v>
      </c>
      <c r="AC97" s="126">
        <f>DatosSinVinculos!DB101/100</f>
        <v>9.6216454945431809E-2</v>
      </c>
      <c r="AD97" s="126">
        <f>DatosSinVinculos!DD101/100</f>
        <v>7.8681948427425791E-3</v>
      </c>
    </row>
    <row r="98" spans="1:30">
      <c r="A98" t="s">
        <v>359</v>
      </c>
      <c r="B98" s="126">
        <f>DatosSinVinculos!C102</f>
        <v>23709307.9018264</v>
      </c>
      <c r="C98" s="126">
        <f>DatosSinVinculos!F102</f>
        <v>17540728.312264901</v>
      </c>
      <c r="D98" s="126">
        <f>DatosSinVinculos!L102</f>
        <v>3041007.7643647101</v>
      </c>
      <c r="E98" s="126">
        <f>DatosSinVinculos!J102</f>
        <v>3320393.8728417601</v>
      </c>
      <c r="F98" s="126">
        <f>DatosSinVinculos!H102</f>
        <v>4184748.7201905502</v>
      </c>
      <c r="G98" s="126">
        <f>DatosSinVinculos!R102</f>
        <v>14477835.9451534</v>
      </c>
      <c r="H98" s="126">
        <f>DatosSinVinculos!X102</f>
        <v>5251328.7912456002</v>
      </c>
      <c r="I98" s="126">
        <f>DatosSinVinculos!AC102</f>
        <v>90.4682235353566</v>
      </c>
      <c r="J98" s="126">
        <f>DatosSinVinculos!AE102</f>
        <v>94.205869429215994</v>
      </c>
      <c r="K98" s="126">
        <f>(1+DatosSinVinculos!AL102/100)^(1/4)</f>
        <v>1.0012476630625267</v>
      </c>
      <c r="L98" s="126">
        <f t="shared" si="2"/>
        <v>0.99855894207040607</v>
      </c>
      <c r="M98" s="126">
        <f>DatosSinVinculos!AM102</f>
        <v>93.229804839139703</v>
      </c>
      <c r="N98" s="126">
        <f>DatosSinVinculos!AN102</f>
        <v>518.62741935483905</v>
      </c>
      <c r="O98" s="126">
        <f>DatosSinVinculos!Y102/DatosSinVinculos!D102</f>
        <v>9.9185364780272636E-2</v>
      </c>
      <c r="P98" s="126">
        <f>DatosSinVinculos!AA102*DatosSinVinculos!AN102/DatosSinVinculos!D102</f>
        <v>8.684583397991762E-3</v>
      </c>
      <c r="Q98" s="126">
        <f>DatosSinVinculos!P102</f>
        <v>2902929.1550795301</v>
      </c>
      <c r="R98" s="126">
        <f>(1+DatosSinVinculos!AS102/100)^(1/4)*(1+DatosSinVinculos!AV102/10000)^(1/4)</f>
        <v>1.0038157228377964</v>
      </c>
      <c r="S98" s="126">
        <f>(1+DatosSinVinculos!AS102/100)^(1/4)</f>
        <v>1.0006701362314001</v>
      </c>
      <c r="T98" s="126">
        <f>(1+DatosSinVinculos!AV102/10000)^(1/4)</f>
        <v>1.0031434800465244</v>
      </c>
      <c r="U98" s="126">
        <f>DatosSinVinculos!AR102</f>
        <v>145.31765469999999</v>
      </c>
      <c r="V98" s="131">
        <f>DatosSinVinculos!AQ102</f>
        <v>233.243898171273</v>
      </c>
      <c r="W98" s="126">
        <f>DatosSinVinculos!AO102/DatosSinVinculos!AQ102*100*100</f>
        <v>129.29418898412638</v>
      </c>
      <c r="X98" s="126">
        <f>DatosSinVinculos!BO102</f>
        <v>111.637081245559</v>
      </c>
      <c r="Y98" s="126">
        <f>DatosSinVinculos!CE102</f>
        <v>111.386394871009</v>
      </c>
      <c r="Z98" s="126">
        <f>DatosSinVinculos!CQ102*DatosSinVinculos!CM102/DatosSinVinculos!CZ102</f>
        <v>36.36049439621133</v>
      </c>
      <c r="AA98" s="126">
        <f>DatosSinVinculos!CQ102</f>
        <v>40.188266801266302</v>
      </c>
      <c r="AB98" s="126">
        <f>DatosSinVinculos!CM102/DatosSinVinculos!CZ102</f>
        <v>0.90475398145474739</v>
      </c>
      <c r="AC98" s="126">
        <f>DatosSinVinculos!DB102/100</f>
        <v>9.5602267305797697E-2</v>
      </c>
      <c r="AD98" s="126">
        <f>DatosSinVinculos!DD102/100</f>
        <v>8.0182623905649501E-3</v>
      </c>
    </row>
    <row r="99" spans="1:30">
      <c r="A99" t="s">
        <v>360</v>
      </c>
      <c r="B99" s="126">
        <f>DatosSinVinculos!C103</f>
        <v>23444082.541944802</v>
      </c>
      <c r="C99" s="126">
        <f>DatosSinVinculos!F103</f>
        <v>17343256.243445899</v>
      </c>
      <c r="D99" s="126">
        <f>DatosSinVinculos!L103</f>
        <v>2953873.12598114</v>
      </c>
      <c r="E99" s="126">
        <f>DatosSinVinculos!J103</f>
        <v>3248730.839654</v>
      </c>
      <c r="F99" s="126">
        <f>DatosSinVinculos!H103</f>
        <v>4088438.6854185602</v>
      </c>
      <c r="G99" s="126">
        <f>DatosSinVinculos!R103</f>
        <v>14758336.430919301</v>
      </c>
      <c r="H99" s="126">
        <f>DatosSinVinculos!X103</f>
        <v>5352123.4084257605</v>
      </c>
      <c r="I99" s="126">
        <f>DatosSinVinculos!AC103</f>
        <v>91.154773483714393</v>
      </c>
      <c r="J99" s="126">
        <f>DatosSinVinculos!AE103</f>
        <v>94.683705240999601</v>
      </c>
      <c r="K99" s="126">
        <f>(1+DatosSinVinculos!AL103/100)^(1/4)</f>
        <v>1.0012476630625267</v>
      </c>
      <c r="L99" s="126">
        <f t="shared" si="2"/>
        <v>0.9937065710812959</v>
      </c>
      <c r="M99" s="126">
        <f>DatosSinVinculos!AM103</f>
        <v>92.442857770408295</v>
      </c>
      <c r="N99" s="126">
        <f>DatosSinVinculos!AN103</f>
        <v>519.00206349206303</v>
      </c>
      <c r="O99" s="126">
        <f>DatosSinVinculos!Y103/DatosSinVinculos!D103</f>
        <v>7.9250782221761878E-2</v>
      </c>
      <c r="P99" s="126">
        <f>DatosSinVinculos!AA103*DatosSinVinculos!AN103/DatosSinVinculos!D103</f>
        <v>4.4153094080864146E-2</v>
      </c>
      <c r="Q99" s="126">
        <f>DatosSinVinculos!P103</f>
        <v>2943279.92784333</v>
      </c>
      <c r="R99" s="126">
        <f>(1+DatosSinVinculos!AS103/100)^(1/4)*(1+DatosSinVinculos!AV103/10000)^(1/4)</f>
        <v>1.0036963244757515</v>
      </c>
      <c r="S99" s="126">
        <f>(1+DatosSinVinculos!AS103/100)^(1/4)</f>
        <v>1.0006417054695462</v>
      </c>
      <c r="T99" s="126">
        <f>(1+DatosSinVinculos!AV103/10000)^(1/4)</f>
        <v>1.003052660097524</v>
      </c>
      <c r="U99" s="126">
        <f>DatosSinVinculos!AR103</f>
        <v>147.9362697</v>
      </c>
      <c r="V99" s="131">
        <f>DatosSinVinculos!AQ103</f>
        <v>231.92924585535999</v>
      </c>
      <c r="W99" s="126">
        <f>DatosSinVinculos!AO103/DatosSinVinculos!AQ103*100*100</f>
        <v>141.44849129041799</v>
      </c>
      <c r="X99" s="126">
        <f>DatosSinVinculos!BO103</f>
        <v>111.03560911704101</v>
      </c>
      <c r="Y99" s="126">
        <f>DatosSinVinculos!CE103</f>
        <v>111.087063687596</v>
      </c>
      <c r="Z99" s="126">
        <f>DatosSinVinculos!CQ103*DatosSinVinculos!CM103/DatosSinVinculos!CZ103</f>
        <v>36.579321817986717</v>
      </c>
      <c r="AA99" s="126">
        <f>DatosSinVinculos!CQ103</f>
        <v>40.126130772204199</v>
      </c>
      <c r="AB99" s="126">
        <f>DatosSinVinculos!CM103/DatosSinVinculos!CZ103</f>
        <v>0.91160849835353697</v>
      </c>
      <c r="AC99" s="126">
        <f>DatosSinVinculos!DB103/100</f>
        <v>8.9393663195608306E-2</v>
      </c>
      <c r="AD99" s="126">
        <f>DatosSinVinculos!DD103/100</f>
        <v>8.8797855141773789E-3</v>
      </c>
    </row>
    <row r="100" spans="1:30">
      <c r="A100" t="s">
        <v>361</v>
      </c>
      <c r="B100" s="126">
        <f>DatosSinVinculos!C104</f>
        <v>24433015.7895354</v>
      </c>
      <c r="C100" s="126">
        <f>DatosSinVinculos!F104</f>
        <v>18099595.7718709</v>
      </c>
      <c r="D100" s="126">
        <f>DatosSinVinculos!L104</f>
        <v>3025244.1416382701</v>
      </c>
      <c r="E100" s="126">
        <f>DatosSinVinculos!J104</f>
        <v>3315739.4212175701</v>
      </c>
      <c r="F100" s="126">
        <f>DatosSinVinculos!H104</f>
        <v>4159653.6572556598</v>
      </c>
      <c r="G100" s="126">
        <f>DatosSinVinculos!R104</f>
        <v>15528545.538243899</v>
      </c>
      <c r="H100" s="126">
        <f>DatosSinVinculos!X104</f>
        <v>5743456.7783952001</v>
      </c>
      <c r="I100" s="126">
        <f>DatosSinVinculos!AC104</f>
        <v>91.785320771285996</v>
      </c>
      <c r="J100" s="126">
        <f>DatosSinVinculos!AE104</f>
        <v>95.070879328219306</v>
      </c>
      <c r="K100" s="126">
        <f>(1+DatosSinVinculos!AL104/100)^(1/4)</f>
        <v>1.0014468568778243</v>
      </c>
      <c r="L100" s="126">
        <f t="shared" ref="L100:L110" si="3">K100/(I100/I99)</f>
        <v>0.99456711190395297</v>
      </c>
      <c r="M100" s="126">
        <f>DatosSinVinculos!AM104</f>
        <v>93.400383127469695</v>
      </c>
      <c r="N100" s="126">
        <f>DatosSinVinculos!AN104</f>
        <v>530.11725806451602</v>
      </c>
      <c r="O100" s="126">
        <f>DatosSinVinculos!Y104/DatosSinVinculos!D104</f>
        <v>6.5462835135070285E-2</v>
      </c>
      <c r="P100" s="126">
        <f>DatosSinVinculos!AA104*DatosSinVinculos!AN104/DatosSinVinculos!D104</f>
        <v>2.078541042330119E-2</v>
      </c>
      <c r="Q100" s="126">
        <f>DatosSinVinculos!P104</f>
        <v>2959840.8252948401</v>
      </c>
      <c r="R100" s="126">
        <f>(1+DatosSinVinculos!AS104/100)^(1/4)*(1+DatosSinVinculos!AV104/10000)^(1/4)</f>
        <v>1.0044564684236874</v>
      </c>
      <c r="S100" s="126">
        <f>(1+DatosSinVinculos!AS104/100)^(1/4)</f>
        <v>1.0010947448406859</v>
      </c>
      <c r="T100" s="126">
        <f>(1+DatosSinVinculos!AV104/10000)^(1/4)</f>
        <v>1.0033580473779597</v>
      </c>
      <c r="U100" s="126">
        <f>DatosSinVinculos!AR104</f>
        <v>150.0806206</v>
      </c>
      <c r="V100" s="131">
        <f>DatosSinVinculos!AQ104</f>
        <v>231.26349404456701</v>
      </c>
      <c r="W100" s="126">
        <f>DatosSinVinculos!AO104/DatosSinVinculos!AQ104*100*100</f>
        <v>137.8334727065828</v>
      </c>
      <c r="X100" s="126">
        <f>DatosSinVinculos!BO104</f>
        <v>112.290855497816</v>
      </c>
      <c r="Y100" s="126">
        <f>DatosSinVinculos!CE104</f>
        <v>112.244572585106</v>
      </c>
      <c r="Z100" s="126">
        <f>DatosSinVinculos!CQ104*DatosSinVinculos!CM104/DatosSinVinculos!CZ104</f>
        <v>36.715917058307767</v>
      </c>
      <c r="AA100" s="126">
        <f>DatosSinVinculos!CQ104</f>
        <v>40.091642278447502</v>
      </c>
      <c r="AB100" s="126">
        <f>DatosSinVinculos!CM104/DatosSinVinculos!CZ104</f>
        <v>0.91579977700353632</v>
      </c>
      <c r="AC100" s="126">
        <f>DatosSinVinculos!DB104/100</f>
        <v>8.3954258569904003E-2</v>
      </c>
      <c r="AD100" s="126">
        <f>DatosSinVinculos!DD104/100</f>
        <v>1.01142923767114E-2</v>
      </c>
    </row>
    <row r="101" spans="1:30">
      <c r="A101" t="s">
        <v>362</v>
      </c>
      <c r="B101" s="126">
        <f>DatosSinVinculos!C105</f>
        <v>25049514.404590402</v>
      </c>
      <c r="C101" s="126">
        <f>DatosSinVinculos!F105</f>
        <v>18576269.490391899</v>
      </c>
      <c r="D101" s="126">
        <f>DatosSinVinculos!L105</f>
        <v>3067477.4478715202</v>
      </c>
      <c r="E101" s="126">
        <f>DatosSinVinculos!J105</f>
        <v>3380149.8124574502</v>
      </c>
      <c r="F101" s="126">
        <f>DatosSinVinculos!H105</f>
        <v>4247681.5524992598</v>
      </c>
      <c r="G101" s="126">
        <f>DatosSinVinculos!R105</f>
        <v>15990629.0028213</v>
      </c>
      <c r="H101" s="126">
        <f>DatosSinVinculos!X105</f>
        <v>5733441.5872612698</v>
      </c>
      <c r="I101" s="126">
        <f>DatosSinVinculos!AC105</f>
        <v>92.385681285412005</v>
      </c>
      <c r="J101" s="126">
        <f>DatosSinVinculos!AE105</f>
        <v>95.650740381267994</v>
      </c>
      <c r="K101" s="126">
        <f>(1+DatosSinVinculos!AL105/100)^(1/4)</f>
        <v>1.0043383529649628</v>
      </c>
      <c r="L101" s="126">
        <f t="shared" si="3"/>
        <v>0.99781174536134787</v>
      </c>
      <c r="M101" s="126">
        <f>DatosSinVinculos!AM105</f>
        <v>91.116655104198998</v>
      </c>
      <c r="N101" s="126">
        <f>DatosSinVinculos!AN105</f>
        <v>511.90380952381003</v>
      </c>
      <c r="O101" s="126">
        <f>DatosSinVinculos!Y105/DatosSinVinculos!D105</f>
        <v>6.6260819606756977E-2</v>
      </c>
      <c r="P101" s="126">
        <f>DatosSinVinculos!AA105*DatosSinVinculos!AN105/DatosSinVinculos!D105</f>
        <v>-1.0501265060084796E-2</v>
      </c>
      <c r="Q101" s="126">
        <f>DatosSinVinculos!P105</f>
        <v>3020382.4794274699</v>
      </c>
      <c r="R101" s="126">
        <f>(1+DatosSinVinculos!AS105/100)^(1/4)*(1+DatosSinVinculos!AV105/10000)^(1/4)</f>
        <v>1.0043228165813138</v>
      </c>
      <c r="S101" s="126">
        <f>(1+DatosSinVinculos!AS105/100)^(1/4)</f>
        <v>1.0009697707125929</v>
      </c>
      <c r="T101" s="126">
        <f>(1+DatosSinVinculos!AV105/10000)^(1/4)</f>
        <v>1.003349797333374</v>
      </c>
      <c r="U101" s="126">
        <f>DatosSinVinculos!AR105</f>
        <v>151.77886430000001</v>
      </c>
      <c r="V101" s="131">
        <f>DatosSinVinculos!AQ105</f>
        <v>235.74223647449401</v>
      </c>
      <c r="W101" s="126">
        <f>DatosSinVinculos!AO105/DatosSinVinculos!AQ105*100*100</f>
        <v>139.36101130550207</v>
      </c>
      <c r="X101" s="126">
        <f>DatosSinVinculos!BO105</f>
        <v>112.979380257404</v>
      </c>
      <c r="Y101" s="126">
        <f>DatosSinVinculos!CE105</f>
        <v>112.953141764417</v>
      </c>
      <c r="Z101" s="126">
        <f>DatosSinVinculos!CQ105*DatosSinVinculos!CM105/DatosSinVinculos!CZ105</f>
        <v>36.41191911471266</v>
      </c>
      <c r="AA101" s="126">
        <f>DatosSinVinculos!CQ105</f>
        <v>39.583528612019201</v>
      </c>
      <c r="AB101" s="126">
        <f>DatosSinVinculos!CM105/DatosSinVinculos!CZ105</f>
        <v>0.91987552377168547</v>
      </c>
      <c r="AC101" s="126">
        <f>DatosSinVinculos!DB105/100</f>
        <v>7.9299261351486502E-2</v>
      </c>
      <c r="AD101" s="126">
        <f>DatosSinVinculos!DD105/100</f>
        <v>9.6862730474597102E-3</v>
      </c>
    </row>
    <row r="102" spans="1:30">
      <c r="A102" t="s">
        <v>363</v>
      </c>
      <c r="B102" s="126">
        <f>DatosSinVinculos!C106</f>
        <v>25249950.035549499</v>
      </c>
      <c r="C102" s="126">
        <f>DatosSinVinculos!F106</f>
        <v>18842994.566303801</v>
      </c>
      <c r="D102" s="126">
        <f>DatosSinVinculos!L106</f>
        <v>2962171.5348261399</v>
      </c>
      <c r="E102" s="126">
        <f>DatosSinVinculos!J106</f>
        <v>3273735.4463809798</v>
      </c>
      <c r="F102" s="126">
        <f>DatosSinVinculos!H106</f>
        <v>4164512.2813900299</v>
      </c>
      <c r="G102" s="126">
        <f>DatosSinVinculos!R106</f>
        <v>16399609.108193301</v>
      </c>
      <c r="H102" s="126">
        <f>DatosSinVinculos!X106</f>
        <v>5892794.70642557</v>
      </c>
      <c r="I102" s="126">
        <f>DatosSinVinculos!AC106</f>
        <v>92.796848449449996</v>
      </c>
      <c r="J102" s="126">
        <f>DatosSinVinculos!AE106</f>
        <v>95.428279238644606</v>
      </c>
      <c r="K102" s="126">
        <f>(1+DatosSinVinculos!AL106/100)^(1/4)</f>
        <v>1.0071153631963274</v>
      </c>
      <c r="L102" s="126">
        <f t="shared" si="3"/>
        <v>1.0026530051026676</v>
      </c>
      <c r="M102" s="126">
        <f>DatosSinVinculos!AM106</f>
        <v>88.462575039108302</v>
      </c>
      <c r="N102" s="126">
        <f>DatosSinVinculos!AN106</f>
        <v>480.319677419355</v>
      </c>
      <c r="O102" s="126">
        <f>DatosSinVinculos!Y106/DatosSinVinculos!D106</f>
        <v>7.9995277149335506E-2</v>
      </c>
      <c r="P102" s="126">
        <f>DatosSinVinculos!AA106*DatosSinVinculos!AN106/DatosSinVinculos!D106</f>
        <v>1.7552614030094543E-2</v>
      </c>
      <c r="Q102" s="126">
        <f>DatosSinVinculos!P106</f>
        <v>3087954.7723433902</v>
      </c>
      <c r="R102" s="126">
        <f>(1+DatosSinVinculos!AS106/100)^(1/4)*(1+DatosSinVinculos!AV106/10000)^(1/4)</f>
        <v>1.0038274158171752</v>
      </c>
      <c r="S102" s="126">
        <f>(1+DatosSinVinculos!AS106/100)^(1/4)</f>
        <v>1.0007312085475661</v>
      </c>
      <c r="T102" s="126">
        <f>(1+DatosSinVinculos!AV106/10000)^(1/4)</f>
        <v>1.0030939449506153</v>
      </c>
      <c r="U102" s="126">
        <f>DatosSinVinculos!AR106</f>
        <v>153.58333139999999</v>
      </c>
      <c r="V102" s="131">
        <f>DatosSinVinculos!AQ106</f>
        <v>244.739019701031</v>
      </c>
      <c r="W102" s="126">
        <f>DatosSinVinculos!AO106/DatosSinVinculos!AQ106*100*100</f>
        <v>160.06839718476274</v>
      </c>
      <c r="X102" s="126">
        <f>DatosSinVinculos!BO106</f>
        <v>114.037104081706</v>
      </c>
      <c r="Y102" s="126">
        <f>DatosSinVinculos!CE106</f>
        <v>113.948018855021</v>
      </c>
      <c r="Z102" s="126">
        <f>DatosSinVinculos!CQ106*DatosSinVinculos!CM106/DatosSinVinculos!CZ106</f>
        <v>36.458513726514454</v>
      </c>
      <c r="AA102" s="126">
        <f>DatosSinVinculos!CQ106</f>
        <v>39.3472893412033</v>
      </c>
      <c r="AB102" s="126">
        <f>DatosSinVinculos!CM106/DatosSinVinculos!CZ106</f>
        <v>0.9265826016720341</v>
      </c>
      <c r="AC102" s="126">
        <f>DatosSinVinculos!DB106/100</f>
        <v>7.3290157376058401E-2</v>
      </c>
      <c r="AD102" s="126">
        <f>DatosSinVinculos!DD106/100</f>
        <v>1.0528141839841101E-2</v>
      </c>
    </row>
    <row r="103" spans="1:30">
      <c r="A103" t="s">
        <v>364</v>
      </c>
      <c r="B103" s="126">
        <f>DatosSinVinculos!C107</f>
        <v>25653552.853643298</v>
      </c>
      <c r="C103" s="126">
        <f>DatosSinVinculos!F107</f>
        <v>19308011.141966801</v>
      </c>
      <c r="D103" s="126">
        <f>DatosSinVinculos!L107</f>
        <v>2838045.7490754901</v>
      </c>
      <c r="E103" s="126">
        <f>DatosSinVinculos!J107</f>
        <v>3162637.2513560401</v>
      </c>
      <c r="F103" s="126">
        <f>DatosSinVinculos!H107</f>
        <v>4110492.05159311</v>
      </c>
      <c r="G103" s="126">
        <f>DatosSinVinculos!R107</f>
        <v>16715622.6116651</v>
      </c>
      <c r="H103" s="126">
        <f>DatosSinVinculos!X107</f>
        <v>6403877.67916808</v>
      </c>
      <c r="I103" s="126">
        <f>DatosSinVinculos!AC107</f>
        <v>93.668185696369903</v>
      </c>
      <c r="J103" s="126">
        <f>DatosSinVinculos!AE107</f>
        <v>95.650797541020495</v>
      </c>
      <c r="K103" s="126">
        <f>(1+DatosSinVinculos!AL107/100)^(1/4)</f>
        <v>1.0084831101635254</v>
      </c>
      <c r="L103" s="126">
        <f t="shared" si="3"/>
        <v>0.9991018150072003</v>
      </c>
      <c r="M103" s="126">
        <f>DatosSinVinculos!AM107</f>
        <v>90.940553139494199</v>
      </c>
      <c r="N103" s="126">
        <f>DatosSinVinculos!AN107</f>
        <v>481.62625000000003</v>
      </c>
      <c r="O103" s="126">
        <f>DatosSinVinculos!Y107/DatosSinVinculos!D107</f>
        <v>6.9101018159967248E-2</v>
      </c>
      <c r="P103" s="126">
        <f>DatosSinVinculos!AA107*DatosSinVinculos!AN107/DatosSinVinculos!D107</f>
        <v>1.5409043393531259E-2</v>
      </c>
      <c r="Q103" s="126">
        <f>DatosSinVinculos!P107</f>
        <v>3073545.6858803602</v>
      </c>
      <c r="R103" s="126">
        <f>(1+DatosSinVinculos!AS107/100)^(1/4)*(1+DatosSinVinculos!AV107/10000)^(1/4)</f>
        <v>1.0036255789438184</v>
      </c>
      <c r="S103" s="126">
        <f>(1+DatosSinVinculos!AS107/100)^(1/4)</f>
        <v>1.0007689621941136</v>
      </c>
      <c r="T103" s="126">
        <f>(1+DatosSinVinculos!AV107/10000)^(1/4)</f>
        <v>1.002854421807249</v>
      </c>
      <c r="U103" s="126">
        <f>DatosSinVinculos!AR107</f>
        <v>155.29989209999999</v>
      </c>
      <c r="V103" s="131">
        <f>DatosSinVinculos!AQ107</f>
        <v>252.955421268555</v>
      </c>
      <c r="W103" s="126">
        <f>DatosSinVinculos!AO107/DatosSinVinculos!AQ107*100*100</f>
        <v>173.06640433407887</v>
      </c>
      <c r="X103" s="126">
        <f>DatosSinVinculos!BO107</f>
        <v>114.4630068414</v>
      </c>
      <c r="Y103" s="126">
        <f>DatosSinVinculos!CE107</f>
        <v>114.396245101338</v>
      </c>
      <c r="Z103" s="126">
        <f>DatosSinVinculos!CQ107*DatosSinVinculos!CM107/DatosSinVinculos!CZ107</f>
        <v>36.770858633717012</v>
      </c>
      <c r="AA103" s="126">
        <f>DatosSinVinculos!CQ107</f>
        <v>39.595532331402097</v>
      </c>
      <c r="AB103" s="126">
        <f>DatosSinVinculos!CM107/DatosSinVinculos!CZ107</f>
        <v>0.92866180775034268</v>
      </c>
      <c r="AC103" s="126">
        <f>DatosSinVinculos!DB107/100</f>
        <v>7.2221604619046198E-2</v>
      </c>
      <c r="AD103" s="126">
        <f>DatosSinVinculos!DD107/100</f>
        <v>1.0450618401321601E-2</v>
      </c>
    </row>
    <row r="104" spans="1:30">
      <c r="A104" t="s">
        <v>365</v>
      </c>
      <c r="B104" s="126">
        <f>DatosSinVinculos!C108</f>
        <v>25766789.428589702</v>
      </c>
      <c r="C104" s="126">
        <f>DatosSinVinculos!F108</f>
        <v>19445500.923842698</v>
      </c>
      <c r="D104" s="126">
        <f>DatosSinVinculos!L108</f>
        <v>2776197.9067526301</v>
      </c>
      <c r="E104" s="126">
        <f>DatosSinVinculos!J108</f>
        <v>3099692.19481492</v>
      </c>
      <c r="F104" s="126">
        <f>DatosSinVinculos!H108</f>
        <v>4020031.88560721</v>
      </c>
      <c r="G104" s="126">
        <f>DatosSinVinculos!R108</f>
        <v>16977422.87714</v>
      </c>
      <c r="H104" s="126">
        <f>DatosSinVinculos!X108</f>
        <v>6398452.4295001002</v>
      </c>
      <c r="I104" s="126">
        <f>DatosSinVinculos!AC108</f>
        <v>94.767983736243906</v>
      </c>
      <c r="J104" s="126">
        <f>DatosSinVinculos!AE108</f>
        <v>96.103965128014295</v>
      </c>
      <c r="K104" s="126">
        <f>(1+DatosSinVinculos!AL108/100)^(1/4)</f>
        <v>1.0116530557492545</v>
      </c>
      <c r="L104" s="126">
        <f t="shared" si="3"/>
        <v>0.99991265562802589</v>
      </c>
      <c r="M104" s="126">
        <f>DatosSinVinculos!AM108</f>
        <v>90.9424146352316</v>
      </c>
      <c r="N104" s="126">
        <f>DatosSinVinculos!AN108</f>
        <v>469.42984126984101</v>
      </c>
      <c r="O104" s="126">
        <f>DatosSinVinculos!Y108/DatosSinVinculos!D108</f>
        <v>6.3150727113699609E-2</v>
      </c>
      <c r="P104" s="126">
        <f>DatosSinVinculos!AA108*DatosSinVinculos!AN108/DatosSinVinculos!D108</f>
        <v>3.6547454552911763E-3</v>
      </c>
      <c r="Q104" s="126">
        <f>DatosSinVinculos!P108</f>
        <v>3040933.6010275399</v>
      </c>
      <c r="R104" s="126">
        <f>(1+DatosSinVinculos!AS108/100)^(1/4)*(1+DatosSinVinculos!AV108/10000)^(1/4)</f>
        <v>1.0038334055288851</v>
      </c>
      <c r="S104" s="126">
        <f>(1+DatosSinVinculos!AS108/100)^(1/4)</f>
        <v>1.0006548261066548</v>
      </c>
      <c r="T104" s="126">
        <f>(1+DatosSinVinculos!AV108/10000)^(1/4)</f>
        <v>1.0031764993675167</v>
      </c>
      <c r="U104" s="126">
        <f>DatosSinVinculos!AR108</f>
        <v>156.52637809999999</v>
      </c>
      <c r="V104" s="131">
        <f>DatosSinVinculos!AQ108</f>
        <v>262.65099159066301</v>
      </c>
      <c r="W104" s="126">
        <f>DatosSinVinculos!AO108/DatosSinVinculos!AQ108*100*100</f>
        <v>158.05305430099102</v>
      </c>
      <c r="X104" s="126">
        <f>DatosSinVinculos!BO108</f>
        <v>114.952441584307</v>
      </c>
      <c r="Y104" s="126">
        <f>DatosSinVinculos!CE108</f>
        <v>114.808066224501</v>
      </c>
      <c r="Z104" s="126">
        <f>DatosSinVinculos!CQ108*DatosSinVinculos!CM108/DatosSinVinculos!CZ108</f>
        <v>36.406261677792159</v>
      </c>
      <c r="AA104" s="126">
        <f>DatosSinVinculos!CQ108</f>
        <v>39.178554871941401</v>
      </c>
      <c r="AB104" s="126">
        <f>DatosSinVinculos!CM108/DatosSinVinculos!CZ108</f>
        <v>0.9292395239382687</v>
      </c>
      <c r="AC104" s="126">
        <f>DatosSinVinculos!DB108/100</f>
        <v>7.0615095494554192E-2</v>
      </c>
      <c r="AD104" s="126">
        <f>DatosSinVinculos!DD108/100</f>
        <v>9.8132406993628393E-3</v>
      </c>
    </row>
    <row r="105" spans="1:30">
      <c r="A105" t="s">
        <v>366</v>
      </c>
      <c r="B105" s="126">
        <f>DatosSinVinculos!C109</f>
        <v>25944039.670703702</v>
      </c>
      <c r="C105" s="126">
        <f>DatosSinVinculos!F109</f>
        <v>19674623.1208039</v>
      </c>
      <c r="D105" s="126">
        <f>DatosSinVinculos!L109</f>
        <v>2672064.9650119701</v>
      </c>
      <c r="E105" s="126">
        <f>DatosSinVinculos!J109</f>
        <v>2989698.3844138701</v>
      </c>
      <c r="F105" s="126">
        <f>DatosSinVinculos!H109</f>
        <v>3941725.1154806199</v>
      </c>
      <c r="G105" s="126">
        <f>DatosSinVinculos!R109</f>
        <v>17202712.900938801</v>
      </c>
      <c r="H105" s="126">
        <f>DatosSinVinculos!X109</f>
        <v>6419753.7155169901</v>
      </c>
      <c r="I105" s="126">
        <f>DatosSinVinculos!AC109</f>
        <v>95.411841511513103</v>
      </c>
      <c r="J105" s="126">
        <f>DatosSinVinculos!AE109</f>
        <v>96.567061985876194</v>
      </c>
      <c r="K105" s="126">
        <f>(1+DatosSinVinculos!AL109/100)^(1/4)</f>
        <v>1.0128742401868849</v>
      </c>
      <c r="L105" s="126">
        <f t="shared" si="3"/>
        <v>1.0060391666301554</v>
      </c>
      <c r="M105" s="126">
        <f>DatosSinVinculos!AM109</f>
        <v>91.136503424909606</v>
      </c>
      <c r="N105" s="126">
        <f>DatosSinVinculos!AN109</f>
        <v>471.07249999999999</v>
      </c>
      <c r="O105" s="126">
        <f>DatosSinVinculos!Y109/DatosSinVinculos!D109</f>
        <v>5.5460569469859529E-3</v>
      </c>
      <c r="P105" s="126">
        <f>DatosSinVinculos!AA109*DatosSinVinculos!AN109/DatosSinVinculos!D109</f>
        <v>-5.2990424439391795E-2</v>
      </c>
      <c r="Q105" s="126">
        <f>DatosSinVinculos!P109</f>
        <v>3088369.1541224802</v>
      </c>
      <c r="R105" s="126">
        <f>(1+DatosSinVinculos!AS109/100)^(1/4)*(1+DatosSinVinculos!AV109/10000)^(1/4)</f>
        <v>1.0044691097670275</v>
      </c>
      <c r="S105" s="126">
        <f>(1+DatosSinVinculos!AS109/100)^(1/4)</f>
        <v>1.0007454878804234</v>
      </c>
      <c r="T105" s="126">
        <f>(1+DatosSinVinculos!AV109/10000)^(1/4)</f>
        <v>1.0037208480394857</v>
      </c>
      <c r="U105" s="126">
        <f>DatosSinVinculos!AR109</f>
        <v>158.1451246</v>
      </c>
      <c r="V105" s="131">
        <f>DatosSinVinculos!AQ109</f>
        <v>264.033724115111</v>
      </c>
      <c r="W105" s="126">
        <f>DatosSinVinculos!AO109/DatosSinVinculos!AQ109*100*100</f>
        <v>154.47461167018298</v>
      </c>
      <c r="X105" s="126">
        <f>DatosSinVinculos!BO109</f>
        <v>115.944195153397</v>
      </c>
      <c r="Y105" s="126">
        <f>DatosSinVinculos!CE109</f>
        <v>115.79936016280401</v>
      </c>
      <c r="Z105" s="126">
        <f>DatosSinVinculos!CQ109*DatosSinVinculos!CM109/DatosSinVinculos!CZ109</f>
        <v>36.806666230375164</v>
      </c>
      <c r="AA105" s="126">
        <f>DatosSinVinculos!CQ109</f>
        <v>39.7454723857213</v>
      </c>
      <c r="AB105" s="126">
        <f>DatosSinVinculos!CM109/DatosSinVinculos!CZ109</f>
        <v>0.92605934767045528</v>
      </c>
      <c r="AC105" s="126">
        <f>DatosSinVinculos!DB109/100</f>
        <v>7.3555554567087608E-2</v>
      </c>
      <c r="AD105" s="126">
        <f>DatosSinVinculos!DD109/100</f>
        <v>1.0216064859144801E-2</v>
      </c>
    </row>
    <row r="106" spans="1:30">
      <c r="A106" t="s">
        <v>367</v>
      </c>
      <c r="B106" s="126">
        <f>DatosSinVinculos!C110</f>
        <v>26564450.0684972</v>
      </c>
      <c r="C106" s="126">
        <f>DatosSinVinculos!F110</f>
        <v>19973255.340489499</v>
      </c>
      <c r="D106" s="126">
        <f>DatosSinVinculos!L110</f>
        <v>2978518.0218203501</v>
      </c>
      <c r="E106" s="126">
        <f>DatosSinVinculos!J110</f>
        <v>3280565.3969422998</v>
      </c>
      <c r="F106" s="126">
        <f>DatosSinVinculos!H110</f>
        <v>4241136.8016814496</v>
      </c>
      <c r="G106" s="126">
        <f>DatosSinVinculos!R110</f>
        <v>17393837.196766499</v>
      </c>
      <c r="H106" s="126">
        <f>DatosSinVinculos!X110</f>
        <v>6908526.0972307101</v>
      </c>
      <c r="I106" s="126">
        <f>DatosSinVinculos!AC110</f>
        <v>96.525192257945207</v>
      </c>
      <c r="J106" s="126">
        <f>DatosSinVinculos!AE110</f>
        <v>97.271980534023101</v>
      </c>
      <c r="K106" s="126">
        <f>(1+DatosSinVinculos!AL110/100)^(1/4)</f>
        <v>1.0128742401868849</v>
      </c>
      <c r="L106" s="126">
        <f t="shared" si="3"/>
        <v>1.0011914425153674</v>
      </c>
      <c r="M106" s="126">
        <f>DatosSinVinculos!AM110</f>
        <v>95.324461766536103</v>
      </c>
      <c r="N106" s="126">
        <f>DatosSinVinculos!AN110</f>
        <v>512.47442622950803</v>
      </c>
      <c r="O106" s="126">
        <f>DatosSinVinculos!Y110/DatosSinVinculos!D110</f>
        <v>3.819295953568097E-2</v>
      </c>
      <c r="P106" s="126">
        <f>DatosSinVinculos!AA110*DatosSinVinculos!AN110/DatosSinVinculos!D110</f>
        <v>-1.5417751090240643E-2</v>
      </c>
      <c r="Q106" s="126">
        <f>DatosSinVinculos!P110</f>
        <v>3126399.8669213401</v>
      </c>
      <c r="R106" s="126">
        <f>(1+DatosSinVinculos!AS110/100)^(1/4)*(1+DatosSinVinculos!AV110/10000)^(1/4)</f>
        <v>1.0052312661858274</v>
      </c>
      <c r="S106" s="126">
        <f>(1+DatosSinVinculos!AS110/100)^(1/4)</f>
        <v>1.0011925958284493</v>
      </c>
      <c r="T106" s="126">
        <f>(1+DatosSinVinculos!AV110/10000)^(1/4)</f>
        <v>1.0040338595932545</v>
      </c>
      <c r="U106" s="126">
        <f>DatosSinVinculos!AR110</f>
        <v>159.31704149999999</v>
      </c>
      <c r="V106" s="131">
        <f>DatosSinVinculos!AQ110</f>
        <v>257.140392289548</v>
      </c>
      <c r="W106" s="126">
        <f>DatosSinVinculos!AO110/DatosSinVinculos!AQ110*100*100</f>
        <v>132.1053012982658</v>
      </c>
      <c r="X106" s="126">
        <f>DatosSinVinculos!BO110</f>
        <v>116.317719204756</v>
      </c>
      <c r="Y106" s="126">
        <f>DatosSinVinculos!CE110</f>
        <v>116.167861533129</v>
      </c>
      <c r="Z106" s="126">
        <f>DatosSinVinculos!CQ110*DatosSinVinculos!CM110/DatosSinVinculos!CZ110</f>
        <v>36.245863985161911</v>
      </c>
      <c r="AA106" s="126">
        <f>DatosSinVinculos!CQ110</f>
        <v>38.911025672767899</v>
      </c>
      <c r="AB106" s="126">
        <f>DatosSinVinculos!CM110/DatosSinVinculos!CZ110</f>
        <v>0.93150625969052214</v>
      </c>
      <c r="AC106" s="126">
        <f>DatosSinVinculos!DB110/100</f>
        <v>6.8421071477254E-2</v>
      </c>
      <c r="AD106" s="126">
        <f>DatosSinVinculos!DD110/100</f>
        <v>9.4255182556144193E-3</v>
      </c>
    </row>
    <row r="107" spans="1:30">
      <c r="A107" t="s">
        <v>368</v>
      </c>
      <c r="B107" s="126">
        <f>DatosSinVinculos!C111</f>
        <v>26860418.6881334</v>
      </c>
      <c r="C107" s="126">
        <f>DatosSinVinculos!F111</f>
        <v>20270485.540196601</v>
      </c>
      <c r="D107" s="126">
        <f>DatosSinVinculos!L111</f>
        <v>2869480.4954151702</v>
      </c>
      <c r="E107" s="126">
        <f>DatosSinVinculos!J111</f>
        <v>3200118.3728949102</v>
      </c>
      <c r="F107" s="126">
        <f>DatosSinVinculos!H111</f>
        <v>4221572.4957072297</v>
      </c>
      <c r="G107" s="126">
        <f>DatosSinVinculos!R111</f>
        <v>17632887.591180202</v>
      </c>
      <c r="H107" s="126">
        <f>DatosSinVinculos!X111</f>
        <v>6809872.0940753603</v>
      </c>
      <c r="I107" s="126">
        <f>DatosSinVinculos!AC111</f>
        <v>97.448762709936403</v>
      </c>
      <c r="J107" s="126">
        <f>DatosSinVinculos!AE111</f>
        <v>98.049737385011596</v>
      </c>
      <c r="K107" s="126">
        <f>(1+DatosSinVinculos!AL111/100)^(1/4)</f>
        <v>1.0123525639328601</v>
      </c>
      <c r="L107" s="126">
        <f t="shared" si="3"/>
        <v>1.002757994550497</v>
      </c>
      <c r="M107" s="126">
        <f>DatosSinVinculos!AM111</f>
        <v>91.243175022917399</v>
      </c>
      <c r="N107" s="126">
        <f>DatosSinVinculos!AN111</f>
        <v>489.52969230769202</v>
      </c>
      <c r="O107" s="126">
        <f>DatosSinVinculos!Y111/DatosSinVinculos!D111</f>
        <v>4.1042345970647459E-2</v>
      </c>
      <c r="P107" s="126">
        <f>DatosSinVinculos!AA111*DatosSinVinculos!AN111/DatosSinVinculos!D111</f>
        <v>-2.7755404332394495E-3</v>
      </c>
      <c r="Q107" s="126">
        <f>DatosSinVinculos!P111</f>
        <v>3135486.7606195998</v>
      </c>
      <c r="R107" s="126">
        <f>(1+DatosSinVinculos!AS111/100)^(1/4)*(1+DatosSinVinculos!AV111/10000)^(1/4)</f>
        <v>1.0051966447104415</v>
      </c>
      <c r="S107" s="126">
        <f>(1+DatosSinVinculos!AS111/100)^(1/4)</f>
        <v>1.0012812970314184</v>
      </c>
      <c r="T107" s="126">
        <f>(1+DatosSinVinculos!AV111/10000)^(1/4)</f>
        <v>1.0039103373753522</v>
      </c>
      <c r="U107" s="126">
        <f>DatosSinVinculos!AR111</f>
        <v>161.50822790000001</v>
      </c>
      <c r="V107" s="131">
        <f>DatosSinVinculos!AQ111</f>
        <v>260.062688149412</v>
      </c>
      <c r="W107" s="126">
        <f>DatosSinVinculos!AO111/DatosSinVinculos!AQ111*100*100</f>
        <v>144.90204782405542</v>
      </c>
      <c r="X107" s="126">
        <f>DatosSinVinculos!BO111</f>
        <v>117.176744240969</v>
      </c>
      <c r="Y107" s="126">
        <f>DatosSinVinculos!CE111</f>
        <v>117.032272165636</v>
      </c>
      <c r="Z107" s="126">
        <f>DatosSinVinculos!CQ111*DatosSinVinculos!CM111/DatosSinVinculos!CZ111</f>
        <v>36.967556191540275</v>
      </c>
      <c r="AA107" s="126">
        <f>DatosSinVinculos!CQ111</f>
        <v>39.540530333774399</v>
      </c>
      <c r="AB107" s="126">
        <f>DatosSinVinculos!CM111/DatosSinVinculos!CZ111</f>
        <v>0.93492818329661198</v>
      </c>
      <c r="AC107" s="126">
        <f>DatosSinVinculos!DB111/100</f>
        <v>6.5375243419405996E-2</v>
      </c>
      <c r="AD107" s="126">
        <f>DatosSinVinculos!DD111/100</f>
        <v>9.808157402644891E-3</v>
      </c>
    </row>
    <row r="108" spans="1:30">
      <c r="A108" t="s">
        <v>369</v>
      </c>
      <c r="B108" s="126">
        <f>DatosSinVinculos!C112</f>
        <v>27320163.4099169</v>
      </c>
      <c r="C108" s="126">
        <f>DatosSinVinculos!F112</f>
        <v>20613524.1599322</v>
      </c>
      <c r="D108" s="126">
        <f>DatosSinVinculos!L112</f>
        <v>2902669.4353090399</v>
      </c>
      <c r="E108" s="126">
        <f>DatosSinVinculos!J112</f>
        <v>3222354.92458545</v>
      </c>
      <c r="F108" s="126">
        <f>DatosSinVinculos!H112</f>
        <v>4243501.1642356198</v>
      </c>
      <c r="G108" s="126">
        <f>DatosSinVinculos!R112</f>
        <v>17960607.942930698</v>
      </c>
      <c r="H108" s="126">
        <f>DatosSinVinculos!X112</f>
        <v>6924620.2951471098</v>
      </c>
      <c r="I108" s="126">
        <f>DatosSinVinculos!AC112</f>
        <v>97.718220020466205</v>
      </c>
      <c r="J108" s="126">
        <f>DatosSinVinculos!AE112</f>
        <v>98.431503624032004</v>
      </c>
      <c r="K108" s="126">
        <f>(1+DatosSinVinculos!AL112/100)^(1/4)</f>
        <v>1.0122722344290394</v>
      </c>
      <c r="L108" s="126">
        <f t="shared" si="3"/>
        <v>1.0094809007989742</v>
      </c>
      <c r="M108" s="126">
        <f>DatosSinVinculos!AM112</f>
        <v>91.239735011557897</v>
      </c>
      <c r="N108" s="126">
        <f>DatosSinVinculos!AN112</f>
        <v>496.40419354838701</v>
      </c>
      <c r="O108" s="126">
        <f>DatosSinVinculos!Y112/DatosSinVinculos!D112</f>
        <v>2.5464378593388078E-2</v>
      </c>
      <c r="P108" s="126">
        <f>DatosSinVinculos!AA112*DatosSinVinculos!AN112/DatosSinVinculos!D112</f>
        <v>-2.2600927136610778E-2</v>
      </c>
      <c r="Q108" s="126">
        <f>DatosSinVinculos!P112</f>
        <v>3167214.1883208202</v>
      </c>
      <c r="R108" s="126">
        <f>(1+DatosSinVinculos!AS112/100)^(1/4)*(1+DatosSinVinculos!AV112/10000)^(1/4)</f>
        <v>1.0053341810372072</v>
      </c>
      <c r="S108" s="126">
        <f>(1+DatosSinVinculos!AS112/100)^(1/4)</f>
        <v>1.0011637668933169</v>
      </c>
      <c r="T108" s="126">
        <f>(1+DatosSinVinculos!AV112/10000)^(1/4)</f>
        <v>1.0041655663956273</v>
      </c>
      <c r="U108" s="126">
        <f>DatosSinVinculos!AR112</f>
        <v>161.96515909999999</v>
      </c>
      <c r="V108" s="131">
        <f>DatosSinVinculos!AQ112</f>
        <v>257.06982477831798</v>
      </c>
      <c r="W108" s="126">
        <f>DatosSinVinculos!AO112/DatosSinVinculos!AQ112*100*100</f>
        <v>138.80457184652914</v>
      </c>
      <c r="X108" s="126">
        <f>DatosSinVinculos!BO112</f>
        <v>118.39182678666</v>
      </c>
      <c r="Y108" s="126">
        <f>DatosSinVinculos!CE112</f>
        <v>118.243801566914</v>
      </c>
      <c r="Z108" s="126">
        <f>DatosSinVinculos!CQ112*DatosSinVinculos!CM112/DatosSinVinculos!CZ112</f>
        <v>36.359931792883955</v>
      </c>
      <c r="AA108" s="126">
        <f>DatosSinVinculos!CQ112</f>
        <v>38.881499959601797</v>
      </c>
      <c r="AB108" s="126">
        <f>DatosSinVinculos!CM112/DatosSinVinculos!CZ112</f>
        <v>0.93514735364279222</v>
      </c>
      <c r="AC108" s="126">
        <f>DatosSinVinculos!DB112/100</f>
        <v>6.4561350125046296E-2</v>
      </c>
      <c r="AD108" s="126">
        <f>DatosSinVinculos!DD112/100</f>
        <v>1.0582433562063599E-2</v>
      </c>
    </row>
    <row r="109" spans="1:30">
      <c r="A109" t="s">
        <v>370</v>
      </c>
      <c r="B109" s="126">
        <f>DatosSinVinculos!C113</f>
        <v>27531281.216196701</v>
      </c>
      <c r="C109" s="126">
        <f>DatosSinVinculos!F113</f>
        <v>20715329.552581798</v>
      </c>
      <c r="D109" s="126">
        <f>DatosSinVinculos!L113</f>
        <v>2921660.4720135899</v>
      </c>
      <c r="E109" s="126">
        <f>DatosSinVinculos!J113</f>
        <v>3249730.0829727701</v>
      </c>
      <c r="F109" s="126">
        <f>DatosSinVinculos!H113</f>
        <v>4313357.5531877</v>
      </c>
      <c r="G109" s="126">
        <f>DatosSinVinculos!R113</f>
        <v>18277139.477055602</v>
      </c>
      <c r="H109" s="126">
        <f>DatosSinVinculos!X113</f>
        <v>7604252.92949122</v>
      </c>
      <c r="I109" s="126">
        <f>DatosSinVinculos!AC113</f>
        <v>97.985017371711507</v>
      </c>
      <c r="J109" s="126">
        <f>DatosSinVinculos!AE113</f>
        <v>98.670267875511001</v>
      </c>
      <c r="K109" s="126">
        <f>(1+DatosSinVinculos!AL113/100)^(1/4)</f>
        <v>1.0122722344290394</v>
      </c>
      <c r="L109" s="126">
        <f t="shared" si="3"/>
        <v>1.0095159808901917</v>
      </c>
      <c r="M109" s="126">
        <f>DatosSinVinculos!AM113</f>
        <v>88.637001040298998</v>
      </c>
      <c r="N109" s="126">
        <f>DatosSinVinculos!AN113</f>
        <v>482.96745762711902</v>
      </c>
      <c r="O109" s="126">
        <f>DatosSinVinculos!Y113/DatosSinVinculos!D113</f>
        <v>-3.2837513209388346E-2</v>
      </c>
      <c r="P109" s="126">
        <f>DatosSinVinculos!AA113*DatosSinVinculos!AN113/DatosSinVinculos!D113</f>
        <v>-7.570421660305035E-2</v>
      </c>
      <c r="Q109" s="126">
        <f>DatosSinVinculos!P113</f>
        <v>3158028.18045829</v>
      </c>
      <c r="R109" s="126">
        <f>(1+DatosSinVinculos!AS113/100)^(1/4)*(1+DatosSinVinculos!AV113/10000)^(1/4)</f>
        <v>1.0047694207065063</v>
      </c>
      <c r="S109" s="126">
        <f>(1+DatosSinVinculos!AS113/100)^(1/4)</f>
        <v>1.0010611242808891</v>
      </c>
      <c r="T109" s="126">
        <f>(1+DatosSinVinculos!AV113/10000)^(1/4)</f>
        <v>1.0037043656332985</v>
      </c>
      <c r="U109" s="126">
        <f>DatosSinVinculos!AR113</f>
        <v>163.05919460000001</v>
      </c>
      <c r="V109" s="131">
        <f>DatosSinVinculos!AQ113</f>
        <v>257.29889352633</v>
      </c>
      <c r="W109" s="126">
        <f>DatosSinVinculos!AO113/DatosSinVinculos!AQ113*100*100</f>
        <v>136.03985054593431</v>
      </c>
      <c r="X109" s="126">
        <f>DatosSinVinculos!BO113</f>
        <v>120.057717132809</v>
      </c>
      <c r="Y109" s="126">
        <f>DatosSinVinculos!CE113</f>
        <v>119.86106919196099</v>
      </c>
      <c r="Z109" s="126">
        <f>DatosSinVinculos!CQ113*DatosSinVinculos!CM113/DatosSinVinculos!CZ113</f>
        <v>35.829260591418588</v>
      </c>
      <c r="AA109" s="126">
        <f>DatosSinVinculos!CQ113</f>
        <v>38.2613642692355</v>
      </c>
      <c r="AB109" s="126">
        <f>DatosSinVinculos!CM113/DatosSinVinculos!CZ113</f>
        <v>0.93643447576247374</v>
      </c>
      <c r="AC109" s="126">
        <f>DatosSinVinculos!DB113/100</f>
        <v>6.4206132914312097E-2</v>
      </c>
      <c r="AD109" s="126">
        <f>DatosSinVinculos!DD113/100</f>
        <v>1.1012997156653E-2</v>
      </c>
    </row>
    <row r="110" spans="1:30">
      <c r="A110" t="s">
        <v>462</v>
      </c>
      <c r="B110" s="126">
        <f>DatosSinVinculos!C114</f>
        <v>27911437.779041499</v>
      </c>
      <c r="C110" s="126">
        <f>DatosSinVinculos!F114</f>
        <v>21048480.549754702</v>
      </c>
      <c r="D110" s="126">
        <f>DatosSinVinculos!L114</f>
        <v>3013077.3879199298</v>
      </c>
      <c r="E110" s="126">
        <f>DatosSinVinculos!J114</f>
        <v>3340630.3308308502</v>
      </c>
      <c r="F110" s="126">
        <f>DatosSinVinculos!H114</f>
        <v>4355123.2210195204</v>
      </c>
      <c r="G110" s="126">
        <f>DatosSinVinculos!R114</f>
        <v>18557814.427551001</v>
      </c>
      <c r="H110" s="126">
        <f>DatosSinVinculos!X114</f>
        <v>7819984.98592343</v>
      </c>
      <c r="I110" s="126">
        <f>DatosSinVinculos!AC114</f>
        <v>98.585994552897304</v>
      </c>
      <c r="J110" s="126">
        <f>DatosSinVinculos!AE114</f>
        <v>98.957844087601799</v>
      </c>
      <c r="K110" s="126">
        <f>(1+DatosSinVinculos!AL114/100)^(1/4)</f>
        <v>1.0122722344290394</v>
      </c>
      <c r="L110" s="126">
        <f t="shared" si="3"/>
        <v>1.0061014541189277</v>
      </c>
      <c r="M110" s="126">
        <f>DatosSinVinculos!AM114</f>
        <v>87.989769112070405</v>
      </c>
      <c r="N110" s="126">
        <f>DatosSinVinculos!AN114</f>
        <v>477.62016393442599</v>
      </c>
      <c r="O110" s="126">
        <f>DatosSinVinculos!Y114/DatosSinVinculos!D114</f>
        <v>2.9927581761472963E-3</v>
      </c>
      <c r="P110" s="126">
        <f>DatosSinVinculos!AA114*DatosSinVinculos!AN114/DatosSinVinculos!D114</f>
        <v>-3.9078325981100032E-2</v>
      </c>
      <c r="Q110" s="126">
        <f>DatosSinVinculos!P114</f>
        <v>3295284.7436915198</v>
      </c>
      <c r="R110" s="126">
        <f>(1+DatosSinVinculos!AS114/100)^(1/4)*(1+DatosSinVinculos!AV114/10000)^(1/4)</f>
        <v>1.0039884925343834</v>
      </c>
      <c r="S110" s="126">
        <f>(1+DatosSinVinculos!AS114/100)^(1/4)</f>
        <v>1.0007929528244153</v>
      </c>
      <c r="T110" s="126">
        <f>(1+DatosSinVinculos!AV114/10000)^(1/4)</f>
        <v>1.0031930078054103</v>
      </c>
      <c r="U110" s="126">
        <f>DatosSinVinculos!AR114</f>
        <v>164.3517665</v>
      </c>
      <c r="V110" s="131">
        <f>DatosSinVinculos!AQ114</f>
        <v>260.26896455793701</v>
      </c>
      <c r="W110" s="126">
        <f>DatosSinVinculos!AO114/DatosSinVinculos!AQ114*100*100</f>
        <v>137.83406841437565</v>
      </c>
      <c r="X110" s="126">
        <f>DatosSinVinculos!BO114</f>
        <v>121.143451459158</v>
      </c>
      <c r="Y110" s="126">
        <f>DatosSinVinculos!CE114</f>
        <v>120.948514837326</v>
      </c>
      <c r="Z110" s="126">
        <f>DatosSinVinculos!CQ114*DatosSinVinculos!CM114/DatosSinVinculos!CZ114</f>
        <v>36.436278714515744</v>
      </c>
      <c r="AA110" s="126">
        <f>DatosSinVinculos!CQ114</f>
        <v>38.911923385010702</v>
      </c>
      <c r="AB110" s="126">
        <f>DatosSinVinculos!CM114/DatosSinVinculos!CZ114</f>
        <v>0.93637824977192974</v>
      </c>
      <c r="AC110" s="126">
        <f>DatosSinVinculos!DB114/100</f>
        <v>6.3636589016094799E-2</v>
      </c>
      <c r="AD110" s="126">
        <f>DatosSinVinculos!DD114/100</f>
        <v>9.8975417011951308E-3</v>
      </c>
    </row>
    <row r="111" spans="1:30">
      <c r="A111" t="s">
        <v>652</v>
      </c>
      <c r="B111" s="126">
        <f>DatosSinVinculos!C115</f>
        <v>28142887.3076187</v>
      </c>
      <c r="C111" s="126">
        <f>DatosSinVinculos!F115</f>
        <v>21140947.489277001</v>
      </c>
      <c r="D111" s="126">
        <f>DatosSinVinculos!L115</f>
        <v>3065141.83369317</v>
      </c>
      <c r="E111" s="126">
        <f>DatosSinVinculos!J115</f>
        <v>3402262.1464168401</v>
      </c>
      <c r="F111" s="126">
        <f>DatosSinVinculos!H115</f>
        <v>4487258.58924862</v>
      </c>
      <c r="G111" s="126">
        <f>DatosSinVinculos!R115</f>
        <v>18797856.6612322</v>
      </c>
      <c r="H111" s="126">
        <f>DatosSinVinculos!X115</f>
        <v>7570785.0440303003</v>
      </c>
      <c r="I111" s="126">
        <f>DatosSinVinculos!AC115</f>
        <v>98.892264828013495</v>
      </c>
      <c r="J111" s="126">
        <f>DatosSinVinculos!AE115</f>
        <v>99.032570834398499</v>
      </c>
      <c r="K111" s="126">
        <f>(1+DatosSinVinculos!AL115/100)^(1/4)</f>
        <v>1.0122722344290394</v>
      </c>
      <c r="L111" s="126">
        <f t="shared" ref="L111:L118" si="4">K111/(I111/I110)</f>
        <v>1.0091372177897679</v>
      </c>
      <c r="M111" s="126">
        <f>DatosSinVinculos!AM115</f>
        <v>87.29</v>
      </c>
      <c r="N111" s="126">
        <f>DatosSinVinculos!AN115</f>
        <v>472.50451612903203</v>
      </c>
      <c r="O111" s="126">
        <f>DatosSinVinculos!Y115/DatosSinVinculos!D115</f>
        <v>5.7228859309336371E-3</v>
      </c>
      <c r="P111" s="126">
        <f>DatosSinVinculos!AA115*DatosSinVinculos!AN115/DatosSinVinculos!D115</f>
        <v>-2.665508749387167E-2</v>
      </c>
      <c r="Q111" s="126">
        <f>DatosSinVinculos!P115</f>
        <v>3232005.82635555</v>
      </c>
      <c r="R111" s="126">
        <f>(1+DatosSinVinculos!AS115/100)^(1/4)*(1+DatosSinVinculos!AV115/10000)^(1/4)</f>
        <v>1.0039906684229034</v>
      </c>
      <c r="S111" s="126">
        <f>(1+DatosSinVinculos!AS115/100)^(1/4)</f>
        <v>1.0007292583371263</v>
      </c>
      <c r="T111" s="126">
        <f>(1+DatosSinVinculos!AV115/10000)^(1/4)</f>
        <v>1.003259033408493</v>
      </c>
      <c r="U111" s="126">
        <f>DatosSinVinculos!AR115</f>
        <v>165.97683839999999</v>
      </c>
      <c r="V111" s="131">
        <f>DatosSinVinculos!AQ115</f>
        <v>261.64908235847298</v>
      </c>
      <c r="W111" s="126">
        <f>DatosSinVinculos!AO115/DatosSinVinculos!AQ115*100*100</f>
        <v>137.43266585905812</v>
      </c>
      <c r="X111" s="126">
        <f>DatosSinVinculos!BO115</f>
        <v>122.285492474514</v>
      </c>
      <c r="Y111" s="126">
        <f>DatosSinVinculos!CE115</f>
        <v>122.069450967232</v>
      </c>
      <c r="Z111" s="126">
        <f>DatosSinVinculos!CQ115*DatosSinVinculos!CM115/DatosSinVinculos!CZ115</f>
        <v>36.159684680144878</v>
      </c>
      <c r="AA111" s="126">
        <f>DatosSinVinculos!CQ115</f>
        <v>38.540111038745898</v>
      </c>
      <c r="AB111" s="126">
        <f>DatosSinVinculos!CM115/DatosSinVinculos!CZ115</f>
        <v>0.9382350934015764</v>
      </c>
      <c r="AC111" s="126">
        <f>DatosSinVinculos!DB115/100</f>
        <v>6.1488698975086499E-2</v>
      </c>
      <c r="AD111" s="126">
        <f>DatosSinVinculos!DD115/100</f>
        <v>1.00102647446071E-2</v>
      </c>
    </row>
    <row r="112" spans="1:30">
      <c r="A112" t="s">
        <v>653</v>
      </c>
      <c r="B112" s="126">
        <f>DatosSinVinculos!C116</f>
        <v>28329819.758162599</v>
      </c>
      <c r="C112" s="126">
        <f>DatosSinVinculos!F116</f>
        <v>21390738.3026697</v>
      </c>
      <c r="D112" s="126">
        <f>DatosSinVinculos!L116</f>
        <v>2970305.4714948302</v>
      </c>
      <c r="E112" s="126">
        <f>DatosSinVinculos!J116</f>
        <v>3315301.15957224</v>
      </c>
      <c r="F112" s="126">
        <f>DatosSinVinculos!H116</f>
        <v>4344275.7625443703</v>
      </c>
      <c r="G112" s="126">
        <f>DatosSinVinculos!R116</f>
        <v>19036117.515063699</v>
      </c>
      <c r="H112" s="126">
        <f>DatosSinVinculos!X116</f>
        <v>7732922.7632619599</v>
      </c>
      <c r="I112" s="126">
        <f>DatosSinVinculos!AC116</f>
        <v>98.994875978797893</v>
      </c>
      <c r="J112" s="126">
        <f>DatosSinVinculos!AE116</f>
        <v>99.220312161656494</v>
      </c>
      <c r="K112" s="126">
        <f>(1+DatosSinVinculos!AL116/100)^(1/4)</f>
        <v>1.0122722344290394</v>
      </c>
      <c r="L112" s="126">
        <f t="shared" si="4"/>
        <v>1.011222983971833</v>
      </c>
      <c r="M112" s="126">
        <f>DatosSinVinculos!AM116</f>
        <v>88.63</v>
      </c>
      <c r="N112" s="126">
        <f>DatosSinVinculos!AN116</f>
        <v>484.38063492063498</v>
      </c>
      <c r="O112" s="126">
        <f>DatosSinVinculos!Y116/DatosSinVinculos!D116</f>
        <v>1.7094379229110019E-2</v>
      </c>
      <c r="P112" s="126">
        <f>DatosSinVinculos!AA116*DatosSinVinculos!AN116/DatosSinVinculos!D116</f>
        <v>-2.7349239259549251E-2</v>
      </c>
      <c r="Q112" s="126">
        <f>DatosSinVinculos!P116</f>
        <v>3288698.91066074</v>
      </c>
      <c r="R112" s="126">
        <f>(1+DatosSinVinculos!AS116/100)^(1/4)*(1+DatosSinVinculos!AV116/10000)^(1/4)</f>
        <v>1.0044845022758486</v>
      </c>
      <c r="S112" s="126">
        <f>(1+DatosSinVinculos!AS116/100)^(1/4)</f>
        <v>1.0006868867138901</v>
      </c>
      <c r="T112" s="126">
        <f>(1+DatosSinVinculos!AV116/10000)^(1/4)</f>
        <v>1.0037950088208205</v>
      </c>
      <c r="U112" s="126">
        <f>DatosSinVinculos!AR116</f>
        <v>167.72855609999999</v>
      </c>
      <c r="V112" s="131">
        <f>DatosSinVinculos!AQ116</f>
        <v>258.92831827809403</v>
      </c>
      <c r="W112" s="126">
        <f>DatosSinVinculos!AO116/DatosSinVinculos!AQ116*100*100</f>
        <v>125.17710134412179</v>
      </c>
      <c r="X112" s="126">
        <f>DatosSinVinculos!BO116</f>
        <v>123.82261063651499</v>
      </c>
      <c r="Y112" s="126">
        <f>DatosSinVinculos!CE116</f>
        <v>123.618335906879</v>
      </c>
      <c r="Z112" s="126">
        <f>DatosSinVinculos!CQ116*DatosSinVinculos!CM116/DatosSinVinculos!CZ116</f>
        <v>36.718973457346245</v>
      </c>
      <c r="AA112" s="126">
        <f>DatosSinVinculos!CQ116</f>
        <v>39.0878430611412</v>
      </c>
      <c r="AB112" s="126">
        <f>DatosSinVinculos!CM116/DatosSinVinculos!CZ116</f>
        <v>0.93939625678271454</v>
      </c>
      <c r="AC112" s="126">
        <f>DatosSinVinculos!DB116/100</f>
        <v>6.0690877273095002E-2</v>
      </c>
      <c r="AD112" s="126">
        <f>DatosSinVinculos!DD116/100</f>
        <v>8.8044835896862288E-3</v>
      </c>
    </row>
    <row r="113" spans="1:30">
      <c r="A113" t="s">
        <v>654</v>
      </c>
      <c r="B113" s="126">
        <f>DatosSinVinculos!C117</f>
        <v>28745129.039155599</v>
      </c>
      <c r="C113" s="126">
        <f>DatosSinVinculos!F117</f>
        <v>21573959.7306628</v>
      </c>
      <c r="D113" s="126">
        <f>DatosSinVinculos!L117</f>
        <v>3177581.4718164802</v>
      </c>
      <c r="E113" s="126">
        <f>DatosSinVinculos!J117</f>
        <v>3501290.9928071001</v>
      </c>
      <c r="F113" s="126">
        <f>DatosSinVinculos!H117</f>
        <v>4587420.2597784502</v>
      </c>
      <c r="G113" s="126">
        <f>DatosSinVinculos!R117</f>
        <v>19186712.815873101</v>
      </c>
      <c r="H113" s="126">
        <f>DatosSinVinculos!X117</f>
        <v>7581999.0390170198</v>
      </c>
      <c r="I113" s="126">
        <f>DatosSinVinculos!AC117</f>
        <v>100.01452580625801</v>
      </c>
      <c r="J113" s="126">
        <f>DatosSinVinculos!AE117</f>
        <v>99.830994232193603</v>
      </c>
      <c r="K113" s="126">
        <f>(1+DatosSinVinculos!AL117/100)^(1/4)</f>
        <v>1.0122722344290394</v>
      </c>
      <c r="L113" s="126">
        <f t="shared" si="4"/>
        <v>1.0019521014197834</v>
      </c>
      <c r="M113" s="126">
        <f>DatosSinVinculos!AM117</f>
        <v>91.43</v>
      </c>
      <c r="N113" s="126">
        <f>DatosSinVinculos!AN117</f>
        <v>507.47196721311502</v>
      </c>
      <c r="O113" s="126">
        <f>DatosSinVinculos!Y117/DatosSinVinculos!D117</f>
        <v>-8.0229761370777201E-3</v>
      </c>
      <c r="P113" s="126">
        <f>DatosSinVinculos!AA117*DatosSinVinculos!AN117/DatosSinVinculos!D117</f>
        <v>-6.2965468352797233E-2</v>
      </c>
      <c r="Q113" s="126">
        <f>DatosSinVinculos!P117</f>
        <v>3293244.0436534602</v>
      </c>
      <c r="R113" s="126">
        <f>(1+DatosSinVinculos!AS117/100)^(1/4)*(1+DatosSinVinculos!AV117/10000)^(1/4)</f>
        <v>1.004903931866542</v>
      </c>
      <c r="S113" s="126">
        <f>(1+DatosSinVinculos!AS117/100)^(1/4)</f>
        <v>1.000653299904593</v>
      </c>
      <c r="T113" s="126">
        <f>(1+DatosSinVinculos!AV117/10000)^(1/4)</f>
        <v>1.0042478568374824</v>
      </c>
      <c r="U113" s="126">
        <f>DatosSinVinculos!AR117</f>
        <v>169.3462289</v>
      </c>
      <c r="V113" s="131">
        <f>DatosSinVinculos!AQ117</f>
        <v>257.75437894005</v>
      </c>
      <c r="W113" s="126">
        <f>DatosSinVinculos!AO117/DatosSinVinculos!AQ117*100*100</f>
        <v>124.57454469965201</v>
      </c>
      <c r="X113" s="126">
        <f>DatosSinVinculos!BO117</f>
        <v>124.154984112384</v>
      </c>
      <c r="Y113" s="126">
        <f>DatosSinVinculos!CE117</f>
        <v>124.044528424041</v>
      </c>
      <c r="Z113" s="126">
        <f>DatosSinVinculos!CQ117*DatosSinVinculos!CM117/DatosSinVinculos!CZ117</f>
        <v>36.374350948393584</v>
      </c>
      <c r="AA113" s="126">
        <f>DatosSinVinculos!CQ117</f>
        <v>38.4736865735332</v>
      </c>
      <c r="AB113" s="126">
        <f>DatosSinVinculos!CM117/DatosSinVinculos!CZ117</f>
        <v>0.94543450830667763</v>
      </c>
      <c r="AC113" s="126">
        <f>DatosSinVinculos!DB117/100</f>
        <v>5.6166966294420501E-2</v>
      </c>
      <c r="AD113" s="126">
        <f>DatosSinVinculos!DD117/100</f>
        <v>7.6021199246599398E-3</v>
      </c>
    </row>
    <row r="114" spans="1:30">
      <c r="A114" t="s">
        <v>655</v>
      </c>
      <c r="B114" s="126">
        <f>DatosSinVinculos!C118</f>
        <v>28789808.2667358</v>
      </c>
      <c r="C114" s="126">
        <f>DatosSinVinculos!F118</f>
        <v>21614539.2160611</v>
      </c>
      <c r="D114" s="126">
        <f>DatosSinVinculos!L118</f>
        <v>3188212.5909122801</v>
      </c>
      <c r="E114" s="126">
        <f>DatosSinVinculos!J118</f>
        <v>3520613.05079418</v>
      </c>
      <c r="F114" s="126">
        <f>DatosSinVinculos!H118</f>
        <v>4602899.0422834503</v>
      </c>
      <c r="G114" s="126">
        <f>DatosSinVinculos!R118</f>
        <v>19394690.3964766</v>
      </c>
      <c r="H114" s="126">
        <f>DatosSinVinculos!X118</f>
        <v>7001865.9054715103</v>
      </c>
      <c r="I114" s="126">
        <f>DatosSinVinculos!AC118</f>
        <v>100.840474493694</v>
      </c>
      <c r="J114" s="126">
        <f>DatosSinVinculos!AE118</f>
        <v>100.77579440807401</v>
      </c>
      <c r="K114" s="126">
        <f>(1+DatosSinVinculos!AL118/100)^(1/4)</f>
        <v>1.0115081486114632</v>
      </c>
      <c r="L114" s="126">
        <f t="shared" si="4"/>
        <v>1.0032232428544132</v>
      </c>
      <c r="M114" s="126">
        <f>DatosSinVinculos!AM118</f>
        <v>92.72</v>
      </c>
      <c r="N114" s="126">
        <f>DatosSinVinculos!AN118</f>
        <v>515.99596774193503</v>
      </c>
      <c r="O114" s="126">
        <f>DatosSinVinculos!Y118/DatosSinVinculos!D118</f>
        <v>9.2533981443246958E-3</v>
      </c>
      <c r="P114" s="126">
        <f>DatosSinVinculos!AA118*DatosSinVinculos!AN118/DatosSinVinculos!D118</f>
        <v>-3.3079652703286715E-2</v>
      </c>
      <c r="Q114" s="126">
        <f>DatosSinVinculos!P118</f>
        <v>3394823.1516998</v>
      </c>
      <c r="R114" s="126">
        <f>(1+DatosSinVinculos!AS118/100)^(1/4)*(1+DatosSinVinculos!AV118/10000)^(1/4)</f>
        <v>1.004622460078672</v>
      </c>
      <c r="S114" s="126">
        <f>(1+DatosSinVinculos!AS118/100)^(1/4)</f>
        <v>1.0006026464132971</v>
      </c>
      <c r="T114" s="126">
        <f>(1+DatosSinVinculos!AV118/10000)^(1/4)</f>
        <v>1.0040173925981348</v>
      </c>
      <c r="U114" s="126">
        <f>DatosSinVinculos!AR118</f>
        <v>170.80991779999999</v>
      </c>
      <c r="V114" s="131">
        <f>DatosSinVinculos!AQ118</f>
        <v>259.294259856986</v>
      </c>
      <c r="W114" s="126">
        <f>DatosSinVinculos!AO118/DatosSinVinculos!AQ118*100*100</f>
        <v>125.12586766288021</v>
      </c>
      <c r="X114" s="126">
        <f>DatosSinVinculos!BO118</f>
        <v>124.969918930481</v>
      </c>
      <c r="Y114" s="126">
        <f>DatosSinVinculos!CE118</f>
        <v>124.908293958174</v>
      </c>
      <c r="Z114" s="126">
        <f>DatosSinVinculos!CQ118*DatosSinVinculos!CM118/DatosSinVinculos!CZ118</f>
        <v>36.45263921594713</v>
      </c>
      <c r="AA114" s="126">
        <f>DatosSinVinculos!CQ118</f>
        <v>38.795583157540797</v>
      </c>
      <c r="AB114" s="126">
        <f>DatosSinVinculos!CM118/DatosSinVinculos!CZ118</f>
        <v>0.93960797207044255</v>
      </c>
      <c r="AC114" s="126">
        <f>DatosSinVinculos!DB118/100</f>
        <v>5.9774260877409099E-2</v>
      </c>
      <c r="AD114" s="126">
        <f>DatosSinVinculos!DD118/100</f>
        <v>7.4663535582831101E-3</v>
      </c>
    </row>
    <row r="115" spans="1:30">
      <c r="A115" t="s">
        <v>656</v>
      </c>
      <c r="B115" s="126">
        <f>DatosSinVinculos!C119</f>
        <v>28839254.410621099</v>
      </c>
      <c r="C115" s="126">
        <f>DatosSinVinculos!F119</f>
        <v>21647724.512938701</v>
      </c>
      <c r="D115" s="126">
        <f>DatosSinVinculos!L119</f>
        <v>3174053.39875938</v>
      </c>
      <c r="E115" s="126">
        <f>DatosSinVinculos!J119</f>
        <v>3496228.8183286502</v>
      </c>
      <c r="F115" s="126">
        <f>DatosSinVinculos!H119</f>
        <v>4595109.5083228704</v>
      </c>
      <c r="G115" s="126">
        <f>DatosSinVinculos!R119</f>
        <v>19498053.399024401</v>
      </c>
      <c r="H115" s="126">
        <f>DatosSinVinculos!X119</f>
        <v>7339341.0666122297</v>
      </c>
      <c r="I115" s="126">
        <f>DatosSinVinculos!AC119</f>
        <v>102.345186741014</v>
      </c>
      <c r="J115" s="126">
        <f>DatosSinVinculos!AE119</f>
        <v>101.722124196781</v>
      </c>
      <c r="K115" s="126">
        <f>(1+DatosSinVinculos!AL119/100)^(1/4)</f>
        <v>1.010669685483826</v>
      </c>
      <c r="L115" s="126">
        <f t="shared" si="4"/>
        <v>0.99581049080971884</v>
      </c>
      <c r="M115" s="126">
        <f>DatosSinVinculos!AM119</f>
        <v>97.56</v>
      </c>
      <c r="N115" s="126">
        <f>DatosSinVinculos!AN119</f>
        <v>551.48460317460297</v>
      </c>
      <c r="O115" s="126">
        <f>DatosSinVinculos!Y119/DatosSinVinculos!D119</f>
        <v>2.7939897364749233E-2</v>
      </c>
      <c r="P115" s="126">
        <f>DatosSinVinculos!AA119*DatosSinVinculos!AN119/DatosSinVinculos!D119</f>
        <v>-7.3257619563310518E-3</v>
      </c>
      <c r="Q115" s="126">
        <f>DatosSinVinculos!P119</f>
        <v>3437112.7822992899</v>
      </c>
      <c r="R115" s="126">
        <f>(1+DatosSinVinculos!AS119/100)^(1/4)*(1+DatosSinVinculos!AV119/10000)^(1/4)</f>
        <v>1.0044194265789097</v>
      </c>
      <c r="S115" s="126">
        <f>(1+DatosSinVinculos!AS119/100)^(1/4)</f>
        <v>1.0005892072222946</v>
      </c>
      <c r="T115" s="126">
        <f>(1+DatosSinVinculos!AV119/10000)^(1/4)</f>
        <v>1.0038279638926428</v>
      </c>
      <c r="U115" s="126">
        <f>DatosSinVinculos!AR119</f>
        <v>172.22293210000001</v>
      </c>
      <c r="V115" s="131">
        <f>DatosSinVinculos!AQ119</f>
        <v>258.86996791092201</v>
      </c>
      <c r="W115" s="126">
        <f>DatosSinVinculos!AO119/DatosSinVinculos!AQ119*100*100</f>
        <v>123.32629492145708</v>
      </c>
      <c r="X115" s="126">
        <f>DatosSinVinculos!BO119</f>
        <v>125.249980470926</v>
      </c>
      <c r="Y115" s="126">
        <f>DatosSinVinculos!CE119</f>
        <v>125.238352461887</v>
      </c>
      <c r="Z115" s="126">
        <f>DatosSinVinculos!CQ119*DatosSinVinculos!CM119/DatosSinVinculos!CZ119</f>
        <v>35.761308719786712</v>
      </c>
      <c r="AA115" s="126">
        <f>DatosSinVinculos!CQ119</f>
        <v>38.223826337866598</v>
      </c>
      <c r="AB115" s="126">
        <f>DatosSinVinculos!CM119/DatosSinVinculos!CZ119</f>
        <v>0.93557637070885336</v>
      </c>
      <c r="AC115" s="126">
        <f>DatosSinVinculos!DB119/100</f>
        <v>6.4515499397932899E-2</v>
      </c>
      <c r="AD115" s="126">
        <f>DatosSinVinculos!DD119/100</f>
        <v>6.7395721056464995E-3</v>
      </c>
    </row>
    <row r="116" spans="1:30">
      <c r="A116" t="s">
        <v>657</v>
      </c>
      <c r="B116" s="126">
        <f>DatosSinVinculos!C120</f>
        <v>28999967.161918499</v>
      </c>
      <c r="C116" s="126">
        <f>DatosSinVinculos!F120</f>
        <v>21727727.777009599</v>
      </c>
      <c r="D116" s="126">
        <f>DatosSinVinculos!L120</f>
        <v>3187795.06004589</v>
      </c>
      <c r="E116" s="126">
        <f>DatosSinVinculos!J120</f>
        <v>3520967.9192639301</v>
      </c>
      <c r="F116" s="126">
        <f>DatosSinVinculos!H120</f>
        <v>4648073.88848003</v>
      </c>
      <c r="G116" s="126">
        <f>DatosSinVinculos!R120</f>
        <v>19490812.019713901</v>
      </c>
      <c r="H116" s="126">
        <f>DatosSinVinculos!X120</f>
        <v>7350116.6468976103</v>
      </c>
      <c r="I116" s="126">
        <f>DatosSinVinculos!AC120</f>
        <v>103.97686154554999</v>
      </c>
      <c r="J116" s="126">
        <f>DatosSinVinculos!AE120</f>
        <v>103.299645096144</v>
      </c>
      <c r="K116" s="126">
        <f>(1+DatosSinVinculos!AL120/100)^(1/4)</f>
        <v>1.0098534065489688</v>
      </c>
      <c r="L116" s="126">
        <f t="shared" si="4"/>
        <v>0.99400610807074963</v>
      </c>
      <c r="M116" s="126">
        <f>DatosSinVinculos!AM120</f>
        <v>97.4</v>
      </c>
      <c r="N116" s="126">
        <f>DatosSinVinculos!AN120</f>
        <v>554.352096774193</v>
      </c>
      <c r="O116" s="126">
        <f>DatosSinVinculos!Y120/DatosSinVinculos!D120</f>
        <v>4.1952983968833651E-2</v>
      </c>
      <c r="P116" s="126">
        <f>DatosSinVinculos!AA120*DatosSinVinculos!AN120/DatosSinVinculos!D120</f>
        <v>9.9427353548092972E-4</v>
      </c>
      <c r="Q116" s="126">
        <f>DatosSinVinculos!P120</f>
        <v>3491029.7473246302</v>
      </c>
      <c r="R116" s="126">
        <f>(1+DatosSinVinculos!AS120/100)^(1/4)*(1+DatosSinVinculos!AV120/10000)^(1/4)</f>
        <v>1.0038557293084205</v>
      </c>
      <c r="S116" s="126">
        <f>(1+DatosSinVinculos!AS120/100)^(1/4)</f>
        <v>1.0005700676768492</v>
      </c>
      <c r="T116" s="126">
        <f>(1+DatosSinVinculos!AV120/10000)^(1/4)</f>
        <v>1.0032837896492346</v>
      </c>
      <c r="U116" s="126">
        <f>DatosSinVinculos!AR120</f>
        <v>173.22083910000001</v>
      </c>
      <c r="V116" s="131">
        <f>DatosSinVinculos!AQ120</f>
        <v>261.22210539161102</v>
      </c>
      <c r="W116" s="126">
        <f>DatosSinVinculos!AO120/DatosSinVinculos!AQ120*100*100</f>
        <v>117.85115812499403</v>
      </c>
      <c r="X116" s="126">
        <f>DatosSinVinculos!BO120</f>
        <v>125.473119725202</v>
      </c>
      <c r="Y116" s="126">
        <f>DatosSinVinculos!CE120</f>
        <v>125.398486940707</v>
      </c>
      <c r="Z116" s="126">
        <f>DatosSinVinculos!CQ120*DatosSinVinculos!CM120/DatosSinVinculos!CZ120</f>
        <v>35.666348704143417</v>
      </c>
      <c r="AA116" s="126">
        <f>DatosSinVinculos!CQ120</f>
        <v>38.073479170585202</v>
      </c>
      <c r="AB116" s="126">
        <f>DatosSinVinculos!CM120/DatosSinVinculos!CZ120</f>
        <v>0.93677671389954065</v>
      </c>
      <c r="AC116" s="126">
        <f>DatosSinVinculos!DB120/100</f>
        <v>6.3365806994632609E-2</v>
      </c>
      <c r="AD116" s="126">
        <f>DatosSinVinculos!DD120/100</f>
        <v>6.2609028151426709E-3</v>
      </c>
    </row>
    <row r="117" spans="1:30">
      <c r="A117" t="s">
        <v>658</v>
      </c>
      <c r="B117" s="126">
        <f>DatosSinVinculos!C121</f>
        <v>29011859.545251299</v>
      </c>
      <c r="C117" s="126">
        <f>DatosSinVinculos!F121</f>
        <v>21794904.148903601</v>
      </c>
      <c r="D117" s="126">
        <f>DatosSinVinculos!L121</f>
        <v>3186016.3891459601</v>
      </c>
      <c r="E117" s="126">
        <f>DatosSinVinculos!J121</f>
        <v>3534120.5980378902</v>
      </c>
      <c r="F117" s="126">
        <f>DatosSinVinculos!H121</f>
        <v>4637248.2236778904</v>
      </c>
      <c r="G117" s="126">
        <f>DatosSinVinculos!R121</f>
        <v>19600647.6288151</v>
      </c>
      <c r="H117" s="126">
        <f>DatosSinVinculos!X121</f>
        <v>6770790.62467397</v>
      </c>
      <c r="I117" s="126">
        <f>DatosSinVinculos!AC121</f>
        <v>104.877756123884</v>
      </c>
      <c r="J117" s="126">
        <f>DatosSinVinculos!AE121</f>
        <v>104.018465254856</v>
      </c>
      <c r="K117" s="126">
        <f>(1+DatosSinVinculos!AL121/100)^(1/4)</f>
        <v>1.0089377915730615</v>
      </c>
      <c r="L117" s="126">
        <f t="shared" si="4"/>
        <v>1.0002710673800803</v>
      </c>
      <c r="M117" s="126">
        <f>DatosSinVinculos!AM121</f>
        <v>99.81</v>
      </c>
      <c r="N117" s="126">
        <f>DatosSinVinculos!AN121</f>
        <v>576.30612903225801</v>
      </c>
      <c r="O117" s="126">
        <f>DatosSinVinculos!Y121/DatosSinVinculos!D121</f>
        <v>1.0923895582030508E-2</v>
      </c>
      <c r="P117" s="126">
        <f>DatosSinVinculos!AA121*DatosSinVinculos!AN121/DatosSinVinculos!D121</f>
        <v>-2.8115577159806629E-2</v>
      </c>
      <c r="Q117" s="126">
        <f>DatosSinVinculos!P121</f>
        <v>3508299.42639904</v>
      </c>
      <c r="R117" s="126">
        <f>(1+DatosSinVinculos!AS121/100)^(1/4)*(1+DatosSinVinculos!AV121/10000)^(1/4)</f>
        <v>1.0037470061746363</v>
      </c>
      <c r="S117" s="126">
        <f>(1+DatosSinVinculos!AS121/100)^(1/4)</f>
        <v>1.0005851669383099</v>
      </c>
      <c r="T117" s="126">
        <f>(1+DatosSinVinculos!AV121/10000)^(1/4)</f>
        <v>1.003159990114586</v>
      </c>
      <c r="U117" s="126">
        <f>DatosSinVinculos!AR121</f>
        <v>174.77400059999999</v>
      </c>
      <c r="V117" s="131">
        <f>DatosSinVinculos!AQ121</f>
        <v>259.51736174372701</v>
      </c>
      <c r="W117" s="126">
        <f>DatosSinVinculos!AO121/DatosSinVinculos!AQ121*100*100</f>
        <v>122.21702270894355</v>
      </c>
      <c r="X117" s="126">
        <f>DatosSinVinculos!BO121</f>
        <v>126.404048517462</v>
      </c>
      <c r="Y117" s="126">
        <f>DatosSinVinculos!CE121</f>
        <v>126.344476168743</v>
      </c>
      <c r="Z117" s="126">
        <f>DatosSinVinculos!CQ121*DatosSinVinculos!CM121/DatosSinVinculos!CZ121</f>
        <v>35.940142185246948</v>
      </c>
      <c r="AA117" s="126">
        <f>DatosSinVinculos!CQ121</f>
        <v>38.384311850196603</v>
      </c>
      <c r="AB117" s="126">
        <f>DatosSinVinculos!CM121/DatosSinVinculos!CZ121</f>
        <v>0.93632373365221255</v>
      </c>
      <c r="AC117" s="126">
        <f>DatosSinVinculos!DB121/100</f>
        <v>6.5031454969333699E-2</v>
      </c>
      <c r="AD117" s="126">
        <f>DatosSinVinculos!DD121/100</f>
        <v>5.8679869857217607E-3</v>
      </c>
    </row>
    <row r="118" spans="1:30">
      <c r="A118" t="s">
        <v>659</v>
      </c>
      <c r="B118" s="126">
        <f>DatosSinVinculos!C122</f>
        <v>29300566.673955299</v>
      </c>
      <c r="C118" s="126">
        <f>DatosSinVinculos!F122</f>
        <v>22044757.8398837</v>
      </c>
      <c r="D118" s="126">
        <f>DatosSinVinculos!L122</f>
        <v>3183237.5880551999</v>
      </c>
      <c r="E118" s="126">
        <f>DatosSinVinculos!J122</f>
        <v>3530399.11923096</v>
      </c>
      <c r="F118" s="126">
        <f>DatosSinVinculos!H122</f>
        <v>4659148.3837423101</v>
      </c>
      <c r="G118" s="126">
        <f>DatosSinVinculos!R122</f>
        <v>19658787.0279398</v>
      </c>
      <c r="H118" s="126">
        <f>DatosSinVinculos!X122</f>
        <v>7140672.9902929701</v>
      </c>
      <c r="I118" s="126">
        <f>DatosSinVinculos!AC122</f>
        <v>106.333346026052</v>
      </c>
      <c r="J118" s="126">
        <f>DatosSinVinculos!AE122</f>
        <v>105.307688987925</v>
      </c>
      <c r="K118" s="126">
        <f>(1+DatosSinVinculos!AL122/100)^(1/4)</f>
        <v>1.0075311611252629</v>
      </c>
      <c r="L118" s="126">
        <f t="shared" si="4"/>
        <v>0.99373913596041741</v>
      </c>
      <c r="M118" s="126">
        <f>DatosSinVinculos!AM122</f>
        <v>97.77</v>
      </c>
      <c r="N118" s="126">
        <f>DatosSinVinculos!AN122</f>
        <v>598.17951612903198</v>
      </c>
      <c r="O118" s="126">
        <f>DatosSinVinculos!Y122/DatosSinVinculos!D122</f>
        <v>1.6871621934812998E-2</v>
      </c>
      <c r="P118" s="126">
        <f>DatosSinVinculos!AA122*DatosSinVinculos!AN122/DatosSinVinculos!D122</f>
        <v>-1.7278728158509168E-2</v>
      </c>
      <c r="Q118" s="126">
        <f>DatosSinVinculos!P122</f>
        <v>3464488.99811613</v>
      </c>
      <c r="R118" s="126">
        <f>(1+DatosSinVinculos!AS122/100)^(1/4)*(1+DatosSinVinculos!AV122/10000)^(1/4)</f>
        <v>1.0044943357586538</v>
      </c>
      <c r="S118" s="126">
        <f>(1+DatosSinVinculos!AS122/100)^(1/4)</f>
        <v>1.0005899328416494</v>
      </c>
      <c r="T118" s="126">
        <f>(1+DatosSinVinculos!AV122/10000)^(1/4)</f>
        <v>1.0039021009395086</v>
      </c>
      <c r="U118" s="126">
        <f>DatosSinVinculos!AR122</f>
        <v>176.257758</v>
      </c>
      <c r="V118" s="131">
        <f>DatosSinVinculos!AQ122</f>
        <v>248.929578021015</v>
      </c>
      <c r="W118" s="126">
        <f>DatosSinVinculos!AO122/DatosSinVinculos!AQ122*100*100</f>
        <v>120.64891035345092</v>
      </c>
      <c r="X118" s="126">
        <f>DatosSinVinculos!BO122</f>
        <v>126.85266246733001</v>
      </c>
      <c r="Y118" s="126">
        <f>DatosSinVinculos!CE122</f>
        <v>126.79629280006</v>
      </c>
      <c r="Z118" s="126">
        <f>DatosSinVinculos!CQ122*DatosSinVinculos!CM122/DatosSinVinculos!CZ122</f>
        <v>35.852081844703299</v>
      </c>
      <c r="AA118" s="126">
        <f>DatosSinVinculos!CQ122</f>
        <v>38.325521507896902</v>
      </c>
      <c r="AB118" s="126">
        <f>DatosSinVinculos!CM122/DatosSinVinculos!CZ122</f>
        <v>0.93546233512611299</v>
      </c>
      <c r="AC118" s="126">
        <f>DatosSinVinculos!DB122/100</f>
        <v>6.31553609833648E-2</v>
      </c>
      <c r="AD118" s="126">
        <f>DatosSinVinculos!DD122/100</f>
        <v>5.6753256095560005E-3</v>
      </c>
    </row>
    <row r="119" spans="1:30">
      <c r="A119" t="s">
        <v>665</v>
      </c>
      <c r="B119" s="126">
        <f>DatosSinVinculos!C123</f>
        <v>29563546.198143199</v>
      </c>
      <c r="C119" s="126">
        <f>DatosSinVinculos!F123</f>
        <v>22236442.817361798</v>
      </c>
      <c r="D119" s="126">
        <f>DatosSinVinculos!L123</f>
        <v>3264381.9244339</v>
      </c>
      <c r="E119" s="126">
        <f>DatosSinVinculos!J123</f>
        <v>3597759.38366374</v>
      </c>
      <c r="F119" s="126">
        <f>DatosSinVinculos!H123</f>
        <v>4685005.5577113302</v>
      </c>
      <c r="G119" s="126">
        <f>DatosSinVinculos!R123</f>
        <v>19903443.0946148</v>
      </c>
      <c r="H119" s="126">
        <f>DatosSinVinculos!X123</f>
        <v>7090693.1898968499</v>
      </c>
      <c r="I119" s="126">
        <f>DatosSinVinculos!AC123</f>
        <v>106.90359613669899</v>
      </c>
      <c r="J119" s="126">
        <f>DatosSinVinculos!AE123</f>
        <v>106.498343011636</v>
      </c>
      <c r="K119" s="126">
        <f>(1+DatosSinVinculos!AL123/100)^(1/4)</f>
        <v>1.0074170717777329</v>
      </c>
      <c r="L119" s="126">
        <f t="shared" ref="L119:L120" si="5">K119/(I119/I118)</f>
        <v>1.0020432610041987</v>
      </c>
      <c r="M119" s="126">
        <f>DatosSinVinculos!AM123</f>
        <v>96.96</v>
      </c>
      <c r="N119" s="126">
        <f>DatosSinVinculos!AN123</f>
        <v>624.42095238095305</v>
      </c>
      <c r="O119" s="126">
        <f>DatosSinVinculos!Y123/DatosSinVinculos!D123</f>
        <v>3.6141487406808594E-2</v>
      </c>
      <c r="P119" s="126">
        <f>DatosSinVinculos!AA123*DatosSinVinculos!AN123/DatosSinVinculos!D123</f>
        <v>6.6665628847753233E-3</v>
      </c>
      <c r="Q119" s="126">
        <f>DatosSinVinculos!P123</f>
        <v>3587475.3044476099</v>
      </c>
      <c r="R119" s="126">
        <f>(1+DatosSinVinculos!AS123/100)^(1/4)*(1+DatosSinVinculos!AV123/10000)^(1/4)</f>
        <v>1.0048765402280284</v>
      </c>
      <c r="S119" s="126">
        <f>(1+DatosSinVinculos!AS123/100)^(1/4)</f>
        <v>1.0006506207159496</v>
      </c>
      <c r="T119" s="126">
        <f>(1+DatosSinVinculos!AV123/10000)^(1/4)</f>
        <v>1.0042231718289998</v>
      </c>
      <c r="U119" s="126">
        <f>DatosSinVinculos!AR123</f>
        <v>177.1044023</v>
      </c>
      <c r="V119" s="131">
        <f>DatosSinVinculos!AQ123</f>
        <v>236.93</v>
      </c>
      <c r="W119" s="126">
        <f>DatosSinVinculos!AO123/DatosSinVinculos!AQ123*100*100</f>
        <v>109.73705313805763</v>
      </c>
      <c r="X119" s="126">
        <f>DatosSinVinculos!BO123</f>
        <v>128.398584204922</v>
      </c>
      <c r="Y119" s="126">
        <f>DatosSinVinculos!CE123</f>
        <v>128.41749116340199</v>
      </c>
      <c r="Z119" s="126">
        <f>DatosSinVinculos!CQ123*DatosSinVinculos!CM123/DatosSinVinculos!CZ123</f>
        <v>35.794476771226407</v>
      </c>
      <c r="AA119" s="126">
        <f>DatosSinVinculos!CQ123</f>
        <v>38.1213550302203</v>
      </c>
      <c r="AB119" s="126">
        <f>DatosSinVinculos!CM123/DatosSinVinculos!CZ123</f>
        <v>0.93896129198058986</v>
      </c>
      <c r="AC119" s="126">
        <f>DatosSinVinculos!DB123/100</f>
        <v>6.0486856034598004E-2</v>
      </c>
      <c r="AD119" s="126">
        <f>DatosSinVinculos!DD123/100</f>
        <v>5.4901941215608997E-3</v>
      </c>
    </row>
    <row r="120" spans="1:30">
      <c r="A120" t="s">
        <v>666</v>
      </c>
      <c r="B120" s="126">
        <f>DatosSinVinculos!C124</f>
        <v>29620916.599662598</v>
      </c>
      <c r="C120" s="126">
        <f>DatosSinVinculos!F124</f>
        <v>22264695.391638901</v>
      </c>
      <c r="D120" s="126">
        <f>DatosSinVinculos!L124</f>
        <v>3234660.7558821202</v>
      </c>
      <c r="E120" s="126">
        <f>DatosSinVinculos!J124</f>
        <v>3573542.11896906</v>
      </c>
      <c r="F120" s="126">
        <f>DatosSinVinculos!H124</f>
        <v>4672574.4300076803</v>
      </c>
      <c r="G120" s="126">
        <f>DatosSinVinculos!R124</f>
        <v>19744764.4373626</v>
      </c>
      <c r="H120" s="126">
        <f>DatosSinVinculos!X124</f>
        <v>6935710.5326181501</v>
      </c>
      <c r="I120" s="126">
        <f>DatosSinVinculos!AC124</f>
        <v>108.29542354639599</v>
      </c>
      <c r="J120" s="126">
        <f>DatosSinVinculos!AE124</f>
        <v>107.851191437561</v>
      </c>
      <c r="K120" s="126">
        <f>(1+DatosSinVinculos!AL124/100)^(1/4)</f>
        <v>1.0074170717777329</v>
      </c>
      <c r="L120" s="126">
        <f t="shared" si="5"/>
        <v>0.99446961151043689</v>
      </c>
      <c r="M120" s="126">
        <f>DatosSinVinculos!AM124</f>
        <v>94.05</v>
      </c>
      <c r="N120" s="126">
        <f>DatosSinVinculos!AN124</f>
        <v>617.762459016393</v>
      </c>
      <c r="O120" s="126">
        <f>DatosSinVinculos!Y124/DatosSinVinculos!D124</f>
        <v>3.5052840524492805E-2</v>
      </c>
      <c r="P120" s="126">
        <f>DatosSinVinculos!AA124*DatosSinVinculos!AN124/DatosSinVinculos!D124</f>
        <v>-3.5486384589614793E-3</v>
      </c>
      <c r="Q120" s="126">
        <f>DatosSinVinculos!P124</f>
        <v>3682699.7028634902</v>
      </c>
      <c r="R120" s="126">
        <f>(1+DatosSinVinculos!AS124/100)^(1/4)*(1+DatosSinVinculos!AV124/10000)^(1/4)</f>
        <v>1.0044049927418248</v>
      </c>
      <c r="S120" s="126">
        <f>(1+DatosSinVinculos!AS124/100)^(1/4)</f>
        <v>1.0006980413082933</v>
      </c>
      <c r="T120" s="126">
        <f>(1+DatosSinVinculos!AV124/10000)^(1/4)</f>
        <v>1.0037043656332985</v>
      </c>
      <c r="U120" s="126">
        <f>DatosSinVinculos!AR124</f>
        <v>179.0638409</v>
      </c>
      <c r="V120" s="131">
        <f>DatosSinVinculos!AQ124</f>
        <v>235.75</v>
      </c>
      <c r="W120" s="126">
        <f>DatosSinVinculos!AO124/DatosSinVinculos!AQ124*100*100</f>
        <v>114.52810180275716</v>
      </c>
      <c r="X120" s="126">
        <f>DatosSinVinculos!BO124</f>
        <v>128.03273279837001</v>
      </c>
      <c r="Y120" s="126">
        <f>DatosSinVinculos!CE124</f>
        <v>128.04077861342299</v>
      </c>
      <c r="Z120" s="126">
        <f>DatosSinVinculos!CQ124*DatosSinVinculos!CM124/DatosSinVinculos!CZ124</f>
        <v>35.994604033817332</v>
      </c>
      <c r="AA120" s="126">
        <f>DatosSinVinculos!CQ124</f>
        <v>38.445245151704398</v>
      </c>
      <c r="AB120" s="126">
        <f>DatosSinVinculos!CM124/DatosSinVinculos!CZ124</f>
        <v>0.93625632745436083</v>
      </c>
      <c r="AC120" s="126">
        <f>DatosSinVinculos!DB124/100</f>
        <v>6.3242183231637494E-2</v>
      </c>
      <c r="AD120" s="126">
        <f>DatosSinVinculos!DD124/100</f>
        <v>5.1099194150652106E-3</v>
      </c>
    </row>
    <row r="121" spans="1:30">
      <c r="A121" t="s">
        <v>682</v>
      </c>
      <c r="B121" s="126">
        <f>DatosSinVinculos!C125</f>
        <v>29645112.609365702</v>
      </c>
      <c r="C121" s="126">
        <f>DatosSinVinculos!F125</f>
        <v>22397764.5327802</v>
      </c>
      <c r="D121" s="126">
        <f>DatosSinVinculos!L125</f>
        <v>3102147.5097202598</v>
      </c>
      <c r="E121" s="126">
        <f>DatosSinVinculos!J125</f>
        <v>3432060.0240845699</v>
      </c>
      <c r="F121" s="126">
        <f>DatosSinVinculos!H125</f>
        <v>4578485.7871840596</v>
      </c>
      <c r="G121" s="126">
        <f>DatosSinVinculos!R125</f>
        <v>19859140.165876601</v>
      </c>
      <c r="H121" s="126">
        <f>DatosSinVinculos!X125</f>
        <v>7051810.8132682396</v>
      </c>
      <c r="I121" s="126">
        <f>DatosSinVinculos!AC125</f>
        <v>109.822351073018</v>
      </c>
      <c r="J121" s="126">
        <f>DatosSinVinculos!AE125</f>
        <v>109.089603082663</v>
      </c>
      <c r="K121" s="126">
        <f>(1+DatosSinVinculos!AL125/100)^(1/4)</f>
        <v>1.0074170717777329</v>
      </c>
      <c r="L121" s="126">
        <f t="shared" ref="L121:L123" si="6">K121/(I121/I120)</f>
        <v>0.99341033414502999</v>
      </c>
      <c r="M121" s="126">
        <f>DatosSinVinculos!AM125</f>
        <v>99.03</v>
      </c>
      <c r="N121" s="126">
        <f>DatosSinVinculos!AN125</f>
        <v>676.24703124999996</v>
      </c>
      <c r="O121" s="126">
        <f>DatosSinVinculos!Y125/DatosSinVinculos!D125</f>
        <v>-1.7447105012665519E-2</v>
      </c>
      <c r="P121" s="126">
        <f>DatosSinVinculos!AA125*DatosSinVinculos!AN125/DatosSinVinculos!D125</f>
        <v>-5.049645499134009E-2</v>
      </c>
      <c r="Q121" s="126">
        <f>DatosSinVinculos!P125</f>
        <v>3771447.2975771502</v>
      </c>
      <c r="R121" s="126">
        <f>(1+DatosSinVinculos!AS125/100)^(1/4)*(1+DatosSinVinculos!AV125/10000)^(1/4)</f>
        <v>1.0055773674875474</v>
      </c>
      <c r="S121" s="126">
        <f>(1+DatosSinVinculos!AS125/100)^(1/4)</f>
        <v>1.0007831487673651</v>
      </c>
      <c r="T121" s="126">
        <f>(1+DatosSinVinculos!AV125/10000)^(1/4)</f>
        <v>1.0047904670718</v>
      </c>
      <c r="U121" s="126">
        <f>DatosSinVinculos!AR125</f>
        <v>180.82094660000001</v>
      </c>
      <c r="V121" s="131">
        <f>DatosSinVinculos!AQ125</f>
        <v>229.84</v>
      </c>
      <c r="W121" s="126">
        <f>DatosSinVinculos!AO125/DatosSinVinculos!AQ125*100*100</f>
        <v>104.42046641141664</v>
      </c>
      <c r="X121" s="126">
        <f>DatosSinVinculos!BO125</f>
        <v>127.913708716679</v>
      </c>
      <c r="Y121" s="126">
        <f>DatosSinVinculos!CE125</f>
        <v>127.902260774038</v>
      </c>
      <c r="Z121" s="126">
        <f>DatosSinVinculos!CQ125*DatosSinVinculos!CM125/DatosSinVinculos!CZ125</f>
        <v>36.175148102744735</v>
      </c>
      <c r="AA121" s="126">
        <f>DatosSinVinculos!CQ125</f>
        <v>38.550241820477403</v>
      </c>
      <c r="AB121" s="126">
        <f>DatosSinVinculos!CM125/DatosSinVinculos!CZ125</f>
        <v>0.93838965449832668</v>
      </c>
      <c r="AC121" s="126">
        <f>DatosSinVinculos!DB125/100</f>
        <v>6.3091460898265603E-2</v>
      </c>
      <c r="AD121" s="126">
        <f>DatosSinVinculos!DD125/100</f>
        <v>4.7906605758005396E-3</v>
      </c>
    </row>
    <row r="122" spans="1:30">
      <c r="A122" t="s">
        <v>683</v>
      </c>
      <c r="B122" s="126">
        <f>DatosSinVinculos!C126</f>
        <v>29710451.719660301</v>
      </c>
      <c r="C122" s="126">
        <f>DatosSinVinculos!F126</f>
        <v>22465813.853186801</v>
      </c>
      <c r="D122" s="126">
        <f>DatosSinVinculos!L126</f>
        <v>3120063.6475956198</v>
      </c>
      <c r="E122" s="126">
        <f>DatosSinVinculos!J126</f>
        <v>3451494.6205776101</v>
      </c>
      <c r="F122" s="126">
        <f>DatosSinVinculos!H126</f>
        <v>4588049.3284608498</v>
      </c>
      <c r="G122" s="126">
        <f>DatosSinVinculos!R126</f>
        <v>19879941.9383034</v>
      </c>
      <c r="H122" s="126">
        <f>DatosSinVinculos!X126</f>
        <v>7071730.2549871001</v>
      </c>
      <c r="I122" s="126">
        <f>DatosSinVinculos!AC126</f>
        <v>110.699415048718</v>
      </c>
      <c r="J122" s="126">
        <f>DatosSinVinculos!AE126</f>
        <v>110.271059008411</v>
      </c>
      <c r="K122" s="126">
        <f>(1+DatosSinVinculos!AL126/100)^(1/4)</f>
        <v>1.0080115409029018</v>
      </c>
      <c r="L122" s="126">
        <f t="shared" si="6"/>
        <v>1.000025133664646</v>
      </c>
      <c r="M122" s="126">
        <f>DatosSinVinculos!AM126</f>
        <v>98.93</v>
      </c>
      <c r="N122" s="126">
        <f>DatosSinVinculos!AN126</f>
        <v>697.748548387097</v>
      </c>
      <c r="O122" s="126">
        <f>DatosSinVinculos!Y126/DatosSinVinculos!D126</f>
        <v>1.0932217325145253E-3</v>
      </c>
      <c r="P122" s="126">
        <f>DatosSinVinculos!AA126*DatosSinVinculos!AN126/DatosSinVinculos!D126</f>
        <v>-3.4983095440464809E-2</v>
      </c>
      <c r="Q122" s="126">
        <f>DatosSinVinculos!P126</f>
        <v>3649281.7183691598</v>
      </c>
      <c r="R122" s="126">
        <f>(1+DatosSinVinculos!AS126/100)^(1/4)*(1+DatosSinVinculos!AV126/10000)^(1/4)</f>
        <v>1.0067478067796476</v>
      </c>
      <c r="S122" s="126">
        <f>(1+DatosSinVinculos!AS126/100)^(1/4)</f>
        <v>1.0010163498898543</v>
      </c>
      <c r="T122" s="126">
        <f>(1+DatosSinVinculos!AV126/10000)^(1/4)</f>
        <v>1.0057256376386099</v>
      </c>
      <c r="U122" s="126">
        <f>DatosSinVinculos!AR126</f>
        <v>182.64757119999999</v>
      </c>
      <c r="V122" s="131">
        <f>DatosSinVinculos!AQ126</f>
        <v>224.73</v>
      </c>
      <c r="W122" s="126">
        <f>DatosSinVinculos!AO126/DatosSinVinculos!AQ126*100*100</f>
        <v>97.895252080274119</v>
      </c>
      <c r="X122" s="126">
        <f>DatosSinVinculos!BO126</f>
        <v>128.556309802177</v>
      </c>
      <c r="Y122" s="126">
        <f>DatosSinVinculos!CE126</f>
        <v>128.52192194250401</v>
      </c>
      <c r="Z122" s="126">
        <f>DatosSinVinculos!CQ126*DatosSinVinculos!CM126/DatosSinVinculos!CZ126</f>
        <v>35.390301687332254</v>
      </c>
      <c r="AA122" s="126">
        <f>DatosSinVinculos!CQ126</f>
        <v>37.739065909850503</v>
      </c>
      <c r="AB122" s="126">
        <f>DatosSinVinculos!CM126/DatosSinVinculos!CZ126</f>
        <v>0.93776305359202894</v>
      </c>
      <c r="AC122" s="126">
        <f>DatosSinVinculos!DB126/100</f>
        <v>6.1158802380490901E-2</v>
      </c>
      <c r="AD122" s="126">
        <f>DatosSinVinculos!DD126/100</f>
        <v>4.5505542913894395E-3</v>
      </c>
    </row>
    <row r="123" spans="1:30">
      <c r="A123" t="s">
        <v>685</v>
      </c>
      <c r="B123" s="126">
        <f>DatosSinVinculos!C127</f>
        <v>30124246.2038102</v>
      </c>
      <c r="C123" s="126">
        <f>DatosSinVinculos!F127</f>
        <v>22743685.6277612</v>
      </c>
      <c r="D123" s="126">
        <f>DatosSinVinculos!L127</f>
        <v>3206152.9523066701</v>
      </c>
      <c r="E123" s="126">
        <f>DatosSinVinculos!J127</f>
        <v>3525435.8054772401</v>
      </c>
      <c r="F123" s="126">
        <f>DatosSinVinculos!H127</f>
        <v>4672398.1048801402</v>
      </c>
      <c r="G123" s="126">
        <f>DatosSinVinculos!R127</f>
        <v>20204133.640569899</v>
      </c>
      <c r="H123" s="126">
        <f>DatosSinVinculos!X127</f>
        <v>7158239.6001724601</v>
      </c>
      <c r="I123" s="126">
        <f>DatosSinVinculos!AC127</f>
        <v>111.90985799328099</v>
      </c>
      <c r="J123" s="126">
        <f>DatosSinVinculos!AE127</f>
        <v>111.672341327745</v>
      </c>
      <c r="K123" s="126">
        <f>(1+DatosSinVinculos!AL127/100)^(1/4)</f>
        <v>1.0086374459977134</v>
      </c>
      <c r="L123" s="126">
        <f t="shared" si="6"/>
        <v>0.99772778976168031</v>
      </c>
      <c r="M123" s="126">
        <f>DatosSinVinculos!AM127</f>
        <v>96.67</v>
      </c>
      <c r="N123" s="126">
        <f>DatosSinVinculos!AN127</f>
        <v>702.06714285714304</v>
      </c>
      <c r="O123" s="126">
        <f>DatosSinVinculos!Y127/DatosSinVinculos!D127</f>
        <v>3.5976103318053565E-2</v>
      </c>
      <c r="P123" s="126">
        <f>DatosSinVinculos!AA127*DatosSinVinculos!AN127/DatosSinVinculos!D127</f>
        <v>8.7892282774182096E-3</v>
      </c>
      <c r="Q123" s="126">
        <f>DatosSinVinculos!P127</f>
        <v>3777291.2108934401</v>
      </c>
      <c r="R123" s="126">
        <f>(1+DatosSinVinculos!AS127/100)^(1/4)*(1+DatosSinVinculos!AV127/10000)^(1/4)</f>
        <v>1.0079077972899404</v>
      </c>
      <c r="S123" s="126">
        <f>(1+DatosSinVinculos!AS127/100)^(1/4)</f>
        <v>1.0015584558589556</v>
      </c>
      <c r="T123" s="126">
        <f>(1+DatosSinVinculos!AV127/10000)^(1/4)</f>
        <v>1.0063394616598185</v>
      </c>
      <c r="U123" s="126">
        <f>DatosSinVinculos!AR127</f>
        <v>184.0112991</v>
      </c>
      <c r="V123" s="131">
        <f>DatosSinVinculos!AQ127</f>
        <v>219.93</v>
      </c>
      <c r="W123" s="126">
        <f>DatosSinVinculos!AO127/DatosSinVinculos!AQ127*100*100</f>
        <v>95.484927022234345</v>
      </c>
      <c r="X123" s="126">
        <f>DatosSinVinculos!BO127</f>
        <v>129.420993888411</v>
      </c>
      <c r="Y123" s="126">
        <f>DatosSinVinculos!CE127</f>
        <v>129.38743652539301</v>
      </c>
      <c r="Z123" s="126">
        <f>DatosSinVinculos!CQ127*DatosSinVinculos!CM127/DatosSinVinculos!CZ127</f>
        <v>35.585717582016926</v>
      </c>
      <c r="AA123" s="126">
        <f>DatosSinVinculos!CQ127</f>
        <v>37.946050078762397</v>
      </c>
      <c r="AB123" s="126">
        <f>DatosSinVinculos!CM127/DatosSinVinculos!CZ127</f>
        <v>0.93779767612580844</v>
      </c>
      <c r="AC123" s="126">
        <f>DatosSinVinculos!DB127/100</f>
        <v>6.2389166541292E-2</v>
      </c>
      <c r="AD123" s="126">
        <f>DatosSinVinculos!DD127/100</f>
        <v>4.1783970667954098E-3</v>
      </c>
    </row>
    <row r="125" spans="1:30">
      <c r="A125" s="39"/>
      <c r="B125" s="147"/>
      <c r="C125" s="147"/>
      <c r="D125" s="147"/>
      <c r="E125" s="147"/>
      <c r="F125" s="147"/>
      <c r="G125" s="147"/>
      <c r="H125" s="147"/>
      <c r="I125" s="147"/>
      <c r="J125" s="147"/>
      <c r="K125" s="147"/>
      <c r="L125" s="147"/>
      <c r="M125" s="147"/>
      <c r="N125" s="147"/>
      <c r="O125" s="147"/>
      <c r="P125" s="147"/>
      <c r="Q125" s="147"/>
      <c r="R125" s="147"/>
      <c r="S125" s="147"/>
      <c r="T125" s="147"/>
      <c r="U125" s="147"/>
      <c r="V125" s="147"/>
      <c r="W125" s="147"/>
      <c r="X125" s="147"/>
      <c r="Y125" s="147"/>
      <c r="Z125" s="147"/>
      <c r="AA125" s="147"/>
      <c r="AB125" s="147"/>
      <c r="AC125" s="147"/>
      <c r="AD125" s="147"/>
    </row>
    <row r="126" spans="1:30">
      <c r="A126" s="39"/>
      <c r="B126" s="147"/>
      <c r="C126" s="147"/>
      <c r="D126" s="147"/>
      <c r="E126" s="147"/>
      <c r="F126" s="147"/>
      <c r="G126" s="147"/>
      <c r="H126" s="147"/>
      <c r="I126" s="147"/>
      <c r="J126" s="147"/>
      <c r="K126" s="147"/>
      <c r="L126" s="147"/>
      <c r="M126" s="147"/>
      <c r="N126" s="147"/>
      <c r="O126" s="147"/>
      <c r="P126" s="147"/>
      <c r="Q126" s="147"/>
      <c r="R126" s="147"/>
      <c r="S126" s="147"/>
      <c r="T126" s="147"/>
      <c r="U126" s="147"/>
      <c r="V126" s="147"/>
      <c r="W126" s="147"/>
      <c r="X126" s="147"/>
      <c r="Y126" s="147"/>
      <c r="Z126" s="147"/>
      <c r="AA126" s="147"/>
      <c r="AB126" s="147"/>
      <c r="AC126" s="147"/>
      <c r="AD126" s="147"/>
    </row>
    <row r="127" spans="1:30">
      <c r="A127" s="39"/>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c r="AB127" s="85"/>
      <c r="AC127" s="85"/>
      <c r="AD127" s="85"/>
    </row>
    <row r="129" spans="1:30">
      <c r="A129" s="39"/>
      <c r="B129" s="147"/>
      <c r="C129" s="147"/>
      <c r="D129" s="147"/>
      <c r="E129" s="147"/>
      <c r="F129" s="147"/>
      <c r="G129" s="147"/>
      <c r="H129" s="147"/>
      <c r="I129" s="147"/>
      <c r="J129" s="147"/>
      <c r="K129" s="147"/>
      <c r="L129" s="147"/>
      <c r="M129" s="147"/>
      <c r="N129" s="147"/>
      <c r="O129" s="147"/>
      <c r="P129" s="147"/>
      <c r="Q129" s="147"/>
      <c r="R129" s="147"/>
      <c r="S129" s="147"/>
      <c r="T129" s="147"/>
      <c r="U129" s="147"/>
      <c r="V129" s="147"/>
      <c r="W129" s="147"/>
      <c r="X129" s="147"/>
      <c r="Y129" s="147"/>
      <c r="Z129" s="147"/>
      <c r="AA129" s="147"/>
      <c r="AB129" s="147"/>
      <c r="AC129" s="147"/>
      <c r="AD129" s="147"/>
    </row>
    <row r="130" spans="1:30">
      <c r="A130" s="39"/>
      <c r="B130" s="147"/>
      <c r="C130" s="147"/>
      <c r="D130" s="147"/>
      <c r="E130" s="147"/>
      <c r="F130" s="147"/>
      <c r="G130" s="147"/>
      <c r="H130" s="147"/>
      <c r="I130" s="147"/>
      <c r="J130" s="147"/>
      <c r="K130" s="147"/>
      <c r="L130" s="147"/>
      <c r="M130" s="147"/>
      <c r="N130" s="147"/>
      <c r="O130" s="147"/>
      <c r="P130" s="147"/>
      <c r="Q130" s="147"/>
      <c r="R130" s="147"/>
      <c r="S130" s="147"/>
      <c r="T130" s="147"/>
      <c r="U130" s="147"/>
      <c r="V130" s="147"/>
      <c r="W130" s="147"/>
      <c r="X130" s="147"/>
      <c r="Y130" s="147"/>
      <c r="Z130" s="147"/>
      <c r="AA130" s="147"/>
      <c r="AB130" s="147"/>
      <c r="AC130" s="147"/>
      <c r="AD130" s="147"/>
    </row>
    <row r="131" spans="1:30">
      <c r="A131" s="39"/>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c r="AB131" s="85"/>
      <c r="AC131" s="85"/>
      <c r="AD131" s="85"/>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39997558519241921"/>
  </sheetPr>
  <dimension ref="A1:AD123"/>
  <sheetViews>
    <sheetView zoomScale="80" zoomScaleNormal="80" workbookViewId="0">
      <pane xSplit="1" ySplit="2" topLeftCell="G110" activePane="bottomRight" state="frozen"/>
      <selection activeCell="A124" sqref="A124"/>
      <selection pane="topRight" activeCell="A124" sqref="A124"/>
      <selection pane="bottomLeft" activeCell="A124" sqref="A124"/>
      <selection pane="bottomRight" activeCell="I121" sqref="I121"/>
    </sheetView>
  </sheetViews>
  <sheetFormatPr baseColWidth="10" defaultColWidth="12.7109375" defaultRowHeight="15"/>
  <cols>
    <col min="1" max="1" width="15.7109375" customWidth="1"/>
    <col min="2" max="2" width="12.7109375" customWidth="1"/>
  </cols>
  <sheetData>
    <row r="1" spans="1:30">
      <c r="B1" t="s">
        <v>375</v>
      </c>
      <c r="C1" t="s">
        <v>510</v>
      </c>
      <c r="D1" s="128" t="s">
        <v>471</v>
      </c>
      <c r="E1" s="128" t="s">
        <v>470</v>
      </c>
      <c r="F1" s="128" t="s">
        <v>473</v>
      </c>
      <c r="G1" t="s">
        <v>379</v>
      </c>
      <c r="H1" t="s">
        <v>556</v>
      </c>
      <c r="I1" t="s">
        <v>124</v>
      </c>
      <c r="J1" t="s">
        <v>208</v>
      </c>
      <c r="K1" t="s">
        <v>381</v>
      </c>
      <c r="L1" t="s">
        <v>382</v>
      </c>
      <c r="M1" t="s">
        <v>371</v>
      </c>
      <c r="N1" t="s">
        <v>385</v>
      </c>
      <c r="O1" t="s">
        <v>374</v>
      </c>
      <c r="P1" t="s">
        <v>387</v>
      </c>
      <c r="Q1" t="s">
        <v>372</v>
      </c>
      <c r="R1" t="s">
        <v>479</v>
      </c>
      <c r="S1" t="s">
        <v>388</v>
      </c>
      <c r="T1" t="s">
        <v>586</v>
      </c>
      <c r="U1" t="s">
        <v>380</v>
      </c>
      <c r="V1" t="s">
        <v>131</v>
      </c>
      <c r="W1" t="s">
        <v>373</v>
      </c>
      <c r="X1" t="s">
        <v>526</v>
      </c>
      <c r="Y1" t="s">
        <v>527</v>
      </c>
      <c r="Z1" t="s">
        <v>663</v>
      </c>
      <c r="AA1" t="s">
        <v>679</v>
      </c>
      <c r="AB1" t="s">
        <v>680</v>
      </c>
      <c r="AC1" t="s">
        <v>664</v>
      </c>
      <c r="AD1" t="s">
        <v>676</v>
      </c>
    </row>
    <row r="2" spans="1:30">
      <c r="A2" s="132" t="s">
        <v>463</v>
      </c>
      <c r="B2" s="132">
        <v>1</v>
      </c>
      <c r="C2" s="132">
        <v>1</v>
      </c>
      <c r="D2" s="132">
        <v>1</v>
      </c>
      <c r="E2" s="132">
        <v>1</v>
      </c>
      <c r="F2" s="132">
        <v>1</v>
      </c>
      <c r="G2" s="132">
        <v>1</v>
      </c>
      <c r="H2" s="132">
        <v>1</v>
      </c>
      <c r="I2" s="132">
        <v>1</v>
      </c>
      <c r="J2" s="132">
        <v>1</v>
      </c>
      <c r="K2" s="132">
        <v>1</v>
      </c>
      <c r="L2" s="132">
        <v>1</v>
      </c>
      <c r="M2" s="132">
        <v>1</v>
      </c>
      <c r="N2" s="132">
        <v>1</v>
      </c>
      <c r="O2">
        <v>0</v>
      </c>
      <c r="P2">
        <v>0</v>
      </c>
      <c r="Q2" s="132">
        <v>1</v>
      </c>
      <c r="R2" s="132">
        <v>1</v>
      </c>
      <c r="S2" s="132">
        <v>1</v>
      </c>
      <c r="T2" s="132">
        <v>1</v>
      </c>
      <c r="U2" s="132">
        <v>1</v>
      </c>
      <c r="V2" s="132">
        <v>1</v>
      </c>
      <c r="W2" s="132">
        <v>1</v>
      </c>
      <c r="X2" s="132">
        <v>1</v>
      </c>
      <c r="Y2" s="132">
        <v>1</v>
      </c>
      <c r="Z2" s="132">
        <v>1</v>
      </c>
      <c r="AA2" s="132">
        <v>1</v>
      </c>
      <c r="AB2" s="132">
        <v>1</v>
      </c>
      <c r="AC2" s="128">
        <v>0</v>
      </c>
      <c r="AD2" s="128">
        <v>0</v>
      </c>
    </row>
    <row r="3" spans="1:30">
      <c r="A3" t="s">
        <v>400</v>
      </c>
      <c r="B3" s="126">
        <f>IF(B$2,LN(Trans!B3),Trans!B3)</f>
        <v>15.700575362028767</v>
      </c>
      <c r="C3" s="126">
        <f>IF(C$2,LN(Trans!C3),Trans!C3)</f>
        <v>15.382608861804226</v>
      </c>
      <c r="D3" s="126">
        <f>IF(D$2,LN(Trans!D3),Trans!D3)</f>
        <v>13.973040067197292</v>
      </c>
      <c r="E3" s="126">
        <f>IF(E$2,LN(Trans!E3),Trans!E3)</f>
        <v>14.12916546693859</v>
      </c>
      <c r="F3" s="126">
        <f>IF(F$2,LN(Trans!F3),Trans!F3)</f>
        <v>14.323852403165004</v>
      </c>
      <c r="G3" s="126">
        <f>IF(G$2,LN(Trans!G3),Trans!G3)</f>
        <v>15.004526486151251</v>
      </c>
      <c r="H3" s="126">
        <f>IF(H$2,LN(Trans!H3),Trans!H3)</f>
        <v>13.318368646184554</v>
      </c>
      <c r="I3" s="126">
        <f>IF(I$2,LN(Trans!I3),Trans!I3)</f>
        <v>2.5447610905199038</v>
      </c>
      <c r="J3" s="126"/>
      <c r="K3" s="126">
        <f>IF(K$2,LN(Trans!K3),Trans!K3)</f>
        <v>0</v>
      </c>
      <c r="L3" s="131"/>
      <c r="M3" s="126">
        <f>IF(M$2,LN(Trans!M3),Trans!M3)</f>
        <v>4.6042214553855034</v>
      </c>
      <c r="N3" s="126">
        <f>IF(N$2,LN(Trans!N3),Trans!N3)</f>
        <v>5.2303130615677027</v>
      </c>
      <c r="O3" s="126">
        <f>IF(O$2,LN(Trans!O3),Trans!O3)</f>
        <v>0.12378118548313212</v>
      </c>
      <c r="P3" s="126">
        <f>IF(P$2,LN(Trans!P3),Trans!P3)</f>
        <v>-0.13686130868540197</v>
      </c>
      <c r="Q3" s="126">
        <f>IF(Q$2,LN(Trans!Q3),Trans!Q3)</f>
        <v>14.102527373771306</v>
      </c>
      <c r="R3" s="126"/>
      <c r="S3" s="126">
        <f>IF(S$2,LN(Trans!S3),Trans!S3)</f>
        <v>1.8989121453354244E-2</v>
      </c>
      <c r="T3" s="126"/>
      <c r="U3" s="126">
        <f>IF(U$2,LN(Trans!U3),Trans!U3)</f>
        <v>4.1947953549996582</v>
      </c>
      <c r="V3" s="126">
        <f>IF(V$2,LN(Trans!V3),Trans!V3)</f>
        <v>4.5825059510173984</v>
      </c>
      <c r="W3" s="126">
        <f>IF(W$2,LN(Trans!W3),Trans!W3)</f>
        <v>4.189329458772419</v>
      </c>
      <c r="X3" s="126">
        <f>IF(X$2,LN(Trans!X3),Trans!X3)</f>
        <v>4.0416532447573363</v>
      </c>
      <c r="Y3" s="126">
        <f>IF(Y$2,LN(Trans!Y3),Trans!Y3)</f>
        <v>4.0059433316318485</v>
      </c>
      <c r="Z3" s="126">
        <f>IF(Z$2,LN(Trans!Z3),Trans!Z3)</f>
        <v>3.666450474330238</v>
      </c>
      <c r="AA3" s="126">
        <f>IF(AA$2,LN(Trans!AA3),Trans!AA3)</f>
        <v>3.8113591983843311</v>
      </c>
      <c r="AB3" s="126">
        <f>IF(AB$2,LN(Trans!AB3),Trans!AB3)</f>
        <v>-0.14490872405409311</v>
      </c>
      <c r="AC3" s="126">
        <f>IF(AC$2,LN(Trans!AC3),Trans!AC3)</f>
        <v>0.134925227837705</v>
      </c>
      <c r="AD3" s="126">
        <f>IF(AD$2,LN(Trans!AD3),Trans!AD3)</f>
        <v>1.15296232668893E-2</v>
      </c>
    </row>
    <row r="4" spans="1:30">
      <c r="A4" t="s">
        <v>401</v>
      </c>
      <c r="B4" s="126">
        <f>IF(B$2,LN(Trans!B4),Trans!B4)</f>
        <v>15.742246216954468</v>
      </c>
      <c r="C4" s="126">
        <f>IF(C$2,LN(Trans!C4),Trans!C4)</f>
        <v>15.43240822700578</v>
      </c>
      <c r="D4" s="126">
        <f>IF(D$2,LN(Trans!D4),Trans!D4)</f>
        <v>13.999753458393519</v>
      </c>
      <c r="E4" s="126">
        <f>IF(E$2,LN(Trans!E4),Trans!E4)</f>
        <v>14.155797577247881</v>
      </c>
      <c r="F4" s="126">
        <f>IF(F$2,LN(Trans!F4),Trans!F4)</f>
        <v>14.326877218840554</v>
      </c>
      <c r="G4" s="126">
        <f>IF(G$2,LN(Trans!G4),Trans!G4)</f>
        <v>15.045115752385859</v>
      </c>
      <c r="H4" s="126">
        <f>IF(H$2,LN(Trans!H4),Trans!H4)</f>
        <v>13.365528452899841</v>
      </c>
      <c r="I4" s="126">
        <f>IF(I$2,LN(Trans!I4),Trans!I4)</f>
        <v>2.580367183410063</v>
      </c>
      <c r="J4" s="126"/>
      <c r="K4" s="126">
        <f>IF(K$2,LN(Trans!K4),Trans!K4)</f>
        <v>0</v>
      </c>
      <c r="L4" s="126">
        <f>IF(L$2,LN(Trans!L4),Trans!L4)</f>
        <v>-3.5606092890159147E-2</v>
      </c>
      <c r="M4" s="126">
        <f>IF(M$2,LN(Trans!M4),Trans!M4)</f>
        <v>4.5866176584834673</v>
      </c>
      <c r="N4" s="126">
        <f>IF(N$2,LN(Trans!N4),Trans!N4)</f>
        <v>5.239990053492722</v>
      </c>
      <c r="O4" s="126">
        <f>IF(O$2,LN(Trans!O4),Trans!O4)</f>
        <v>0.2160415433510936</v>
      </c>
      <c r="P4" s="126">
        <f>IF(P$2,LN(Trans!P4),Trans!P4)</f>
        <v>-0.25068317417310837</v>
      </c>
      <c r="Q4" s="126">
        <f>IF(Q$2,LN(Trans!Q4),Trans!Q4)</f>
        <v>14.0832407607469</v>
      </c>
      <c r="R4" s="126"/>
      <c r="S4" s="126">
        <f>IF(S$2,LN(Trans!S4),Trans!S4)</f>
        <v>1.6884695369242197E-2</v>
      </c>
      <c r="T4" s="126"/>
      <c r="U4" s="126">
        <f>IF(U$2,LN(Trans!U4),Trans!U4)</f>
        <v>4.2052282805526104</v>
      </c>
      <c r="V4" s="126">
        <f>IF(V$2,LN(Trans!V4),Trans!V4)</f>
        <v>4.5920981858317003</v>
      </c>
      <c r="W4" s="126">
        <f>IF(W$2,LN(Trans!W4),Trans!W4)</f>
        <v>4.1787030977025656</v>
      </c>
      <c r="X4" s="126">
        <f>IF(X$2,LN(Trans!X4),Trans!X4)</f>
        <v>4.0548833006759963</v>
      </c>
      <c r="Y4" s="126">
        <f>IF(Y$2,LN(Trans!Y4),Trans!Y4)</f>
        <v>4.0166633272279206</v>
      </c>
      <c r="Z4" s="126">
        <f>IF(Z$2,LN(Trans!Z4),Trans!Z4)</f>
        <v>3.6898139655128728</v>
      </c>
      <c r="AA4" s="126">
        <f>IF(AA$2,LN(Trans!AA4),Trans!AA4)</f>
        <v>3.8137515117845595</v>
      </c>
      <c r="AB4" s="126">
        <f>IF(AB$2,LN(Trans!AB4),Trans!AB4)</f>
        <v>-0.12393754627168649</v>
      </c>
      <c r="AC4" s="126">
        <f>IF(AC$2,LN(Trans!AC4),Trans!AC4)</f>
        <v>0.11739883562601899</v>
      </c>
      <c r="AD4" s="126">
        <f>IF(AD$2,LN(Trans!AD4),Trans!AD4)</f>
        <v>1.2271430014351402E-2</v>
      </c>
    </row>
    <row r="5" spans="1:30">
      <c r="A5" t="s">
        <v>402</v>
      </c>
      <c r="B5" s="126">
        <f>IF(B$2,LN(Trans!B5),Trans!B5)</f>
        <v>15.762471115891344</v>
      </c>
      <c r="C5" s="126">
        <f>IF(C$2,LN(Trans!C5),Trans!C5)</f>
        <v>15.447298448121931</v>
      </c>
      <c r="D5" s="126">
        <f>IF(D$2,LN(Trans!D5),Trans!D5)</f>
        <v>13.97298209806001</v>
      </c>
      <c r="E5" s="126">
        <f>IF(E$2,LN(Trans!E5),Trans!E5)</f>
        <v>14.129075559264242</v>
      </c>
      <c r="F5" s="126">
        <f>IF(F$2,LN(Trans!F5),Trans!F5)</f>
        <v>14.348265630088719</v>
      </c>
      <c r="G5" s="126">
        <f>IF(G$2,LN(Trans!G5),Trans!G5)</f>
        <v>15.071707293813368</v>
      </c>
      <c r="H5" s="126">
        <f>IF(H$2,LN(Trans!H5),Trans!H5)</f>
        <v>13.462639357898773</v>
      </c>
      <c r="I5" s="126">
        <f>IF(I$2,LN(Trans!I5),Trans!I5)</f>
        <v>2.6176191940101798</v>
      </c>
      <c r="J5" s="126"/>
      <c r="K5" s="126">
        <f>IF(K$2,LN(Trans!K5),Trans!K5)</f>
        <v>0</v>
      </c>
      <c r="L5" s="126">
        <f>IF(L$2,LN(Trans!L5),Trans!L5)</f>
        <v>-3.725201060011734E-2</v>
      </c>
      <c r="M5" s="126">
        <f>IF(M$2,LN(Trans!M5),Trans!M5)</f>
        <v>4.6152959599650663</v>
      </c>
      <c r="N5" s="126">
        <f>IF(N$2,LN(Trans!N5),Trans!N5)</f>
        <v>5.2684914802556229</v>
      </c>
      <c r="O5" s="126">
        <f>IF(O$2,LN(Trans!O5),Trans!O5)</f>
        <v>0.49977182800332809</v>
      </c>
      <c r="P5" s="126">
        <f>IF(P$2,LN(Trans!P5),Trans!P5)</f>
        <v>-0.35657648472984999</v>
      </c>
      <c r="Q5" s="126">
        <f>IF(Q$2,LN(Trans!Q5),Trans!Q5)</f>
        <v>14.084700567615315</v>
      </c>
      <c r="R5" s="126"/>
      <c r="S5" s="126">
        <f>IF(S$2,LN(Trans!S5),Trans!S5)</f>
        <v>1.5223260417738802E-2</v>
      </c>
      <c r="T5" s="126"/>
      <c r="U5" s="126">
        <f>IF(U$2,LN(Trans!U5),Trans!U5)</f>
        <v>4.2137255913853302</v>
      </c>
      <c r="V5" s="126">
        <f>IF(V$2,LN(Trans!V5),Trans!V5)</f>
        <v>4.6204572859060482</v>
      </c>
      <c r="W5" s="126">
        <f>IF(W$2,LN(Trans!W5),Trans!W5)</f>
        <v>4.0845976426797588</v>
      </c>
      <c r="X5" s="126">
        <f>IF(X$2,LN(Trans!X5),Trans!X5)</f>
        <v>4.0579246802203626</v>
      </c>
      <c r="Y5" s="126">
        <f>IF(Y$2,LN(Trans!Y5),Trans!Y5)</f>
        <v>4.0164722880099699</v>
      </c>
      <c r="Z5" s="126">
        <f>IF(Z$2,LN(Trans!Z5),Trans!Z5)</f>
        <v>3.6889142570575348</v>
      </c>
      <c r="AA5" s="126">
        <f>IF(AA$2,LN(Trans!AA5),Trans!AA5)</f>
        <v>3.810053042153454</v>
      </c>
      <c r="AB5" s="126">
        <f>IF(AB$2,LN(Trans!AB5),Trans!AB5)</f>
        <v>-0.12113878509591905</v>
      </c>
      <c r="AC5" s="126">
        <f>IF(AC$2,LN(Trans!AC5),Trans!AC5)</f>
        <v>0.112578584289119</v>
      </c>
      <c r="AD5" s="126">
        <f>IF(AD$2,LN(Trans!AD5),Trans!AD5)</f>
        <v>1.1776981815562798E-2</v>
      </c>
    </row>
    <row r="6" spans="1:30">
      <c r="A6" t="s">
        <v>403</v>
      </c>
      <c r="B6" s="126">
        <f>IF(B$2,LN(Trans!B6),Trans!B6)</f>
        <v>15.782555111647515</v>
      </c>
      <c r="C6" s="126">
        <f>IF(C$2,LN(Trans!C6),Trans!C6)</f>
        <v>15.476422996258943</v>
      </c>
      <c r="D6" s="126">
        <f>IF(D$2,LN(Trans!D6),Trans!D6)</f>
        <v>13.952754745502505</v>
      </c>
      <c r="E6" s="126">
        <f>IF(E$2,LN(Trans!E6),Trans!E6)</f>
        <v>14.109044091912496</v>
      </c>
      <c r="F6" s="126">
        <f>IF(F$2,LN(Trans!F6),Trans!F6)</f>
        <v>14.325165221431478</v>
      </c>
      <c r="G6" s="126">
        <f>IF(G$2,LN(Trans!G6),Trans!G6)</f>
        <v>15.096126172059741</v>
      </c>
      <c r="H6" s="126">
        <f>IF(H$2,LN(Trans!H6),Trans!H6)</f>
        <v>13.571251893944025</v>
      </c>
      <c r="I6" s="126">
        <f>IF(I$2,LN(Trans!I6),Trans!I6)</f>
        <v>2.6475666742701129</v>
      </c>
      <c r="J6" s="126"/>
      <c r="K6" s="126">
        <f>IF(K$2,LN(Trans!K6),Trans!K6)</f>
        <v>0</v>
      </c>
      <c r="L6" s="126">
        <f>IF(L$2,LN(Trans!L6),Trans!L6)</f>
        <v>-2.9947480259933133E-2</v>
      </c>
      <c r="M6" s="126">
        <f>IF(M$2,LN(Trans!M6),Trans!M6)</f>
        <v>4.6152999367181451</v>
      </c>
      <c r="N6" s="126">
        <f>IF(N$2,LN(Trans!N6),Trans!N6)</f>
        <v>5.306720847079422</v>
      </c>
      <c r="O6" s="126">
        <f>IF(O$2,LN(Trans!O6),Trans!O6)</f>
        <v>8.0794003921372648E-2</v>
      </c>
      <c r="P6" s="126">
        <f>IF(P$2,LN(Trans!P6),Trans!P6)</f>
        <v>-0.26539460541424914</v>
      </c>
      <c r="Q6" s="126">
        <f>IF(Q$2,LN(Trans!Q6),Trans!Q6)</f>
        <v>14.073722128900711</v>
      </c>
      <c r="R6" s="126"/>
      <c r="S6" s="126">
        <f>IF(S$2,LN(Trans!S6),Trans!S6)</f>
        <v>1.4902706341495427E-2</v>
      </c>
      <c r="T6" s="126"/>
      <c r="U6" s="126">
        <f>IF(U$2,LN(Trans!U6),Trans!U6)</f>
        <v>4.2257633999198827</v>
      </c>
      <c r="V6" s="126">
        <f>IF(V$2,LN(Trans!V6),Trans!V6)</f>
        <v>4.6249646936434639</v>
      </c>
      <c r="W6" s="126">
        <f>IF(W$2,LN(Trans!W6),Trans!W6)</f>
        <v>4.0689790095172738</v>
      </c>
      <c r="X6" s="126">
        <f>IF(X$2,LN(Trans!X6),Trans!X6)</f>
        <v>4.0685506999209045</v>
      </c>
      <c r="Y6" s="126">
        <f>IF(Y$2,LN(Trans!Y6),Trans!Y6)</f>
        <v>4.0349757001697606</v>
      </c>
      <c r="Z6" s="126">
        <f>IF(Z$2,LN(Trans!Z6),Trans!Z6)</f>
        <v>3.6990539477828857</v>
      </c>
      <c r="AA6" s="126">
        <f>IF(AA$2,LN(Trans!AA6),Trans!AA6)</f>
        <v>3.8204573897686873</v>
      </c>
      <c r="AB6" s="126">
        <f>IF(AB$2,LN(Trans!AB6),Trans!AB6)</f>
        <v>-0.12140344198580184</v>
      </c>
      <c r="AC6" s="126">
        <f>IF(AC$2,LN(Trans!AC6),Trans!AC6)</f>
        <v>0.114810670505861</v>
      </c>
      <c r="AD6" s="126">
        <f>IF(AD$2,LN(Trans!AD6),Trans!AD6)</f>
        <v>1.1057671013133501E-2</v>
      </c>
    </row>
    <row r="7" spans="1:30">
      <c r="A7" t="s">
        <v>404</v>
      </c>
      <c r="B7" s="126">
        <f>IF(B$2,LN(Trans!B7),Trans!B7)</f>
        <v>15.791019624756375</v>
      </c>
      <c r="C7" s="126">
        <f>IF(C$2,LN(Trans!C7),Trans!C7)</f>
        <v>15.475300760392635</v>
      </c>
      <c r="D7" s="126">
        <f>IF(D$2,LN(Trans!D7),Trans!D7)</f>
        <v>13.967961258354185</v>
      </c>
      <c r="E7" s="126">
        <f>IF(E$2,LN(Trans!E7),Trans!E7)</f>
        <v>14.124128312725896</v>
      </c>
      <c r="F7" s="126">
        <f>IF(F$2,LN(Trans!F7),Trans!F7)</f>
        <v>14.33489766141599</v>
      </c>
      <c r="G7" s="126">
        <f>IF(G$2,LN(Trans!G7),Trans!G7)</f>
        <v>15.107142520638867</v>
      </c>
      <c r="H7" s="126">
        <f>IF(H$2,LN(Trans!H7),Trans!H7)</f>
        <v>13.635992209702193</v>
      </c>
      <c r="I7" s="126">
        <f>IF(I$2,LN(Trans!I7),Trans!I7)</f>
        <v>2.7038909323191427</v>
      </c>
      <c r="J7" s="126"/>
      <c r="K7" s="126">
        <f>IF(K$2,LN(Trans!K7),Trans!K7)</f>
        <v>0</v>
      </c>
      <c r="L7" s="126">
        <f>IF(L$2,LN(Trans!L7),Trans!L7)</f>
        <v>-5.6324258049029394E-2</v>
      </c>
      <c r="M7" s="126">
        <f>IF(M$2,LN(Trans!M7),Trans!M7)</f>
        <v>4.6227786287360502</v>
      </c>
      <c r="N7" s="126">
        <f>IF(N$2,LN(Trans!N7),Trans!N7)</f>
        <v>5.3286117588641684</v>
      </c>
      <c r="O7" s="126">
        <f>IF(O$2,LN(Trans!O7),Trans!O7)</f>
        <v>0.47782311818874768</v>
      </c>
      <c r="P7" s="126">
        <f>IF(P$2,LN(Trans!P7),Trans!P7)</f>
        <v>-3.5186011653987434E-3</v>
      </c>
      <c r="Q7" s="126">
        <f>IF(Q$2,LN(Trans!Q7),Trans!Q7)</f>
        <v>14.053548545410623</v>
      </c>
      <c r="R7" s="126"/>
      <c r="S7" s="126">
        <f>IF(S$2,LN(Trans!S7),Trans!S7)</f>
        <v>1.5464314598042981E-2</v>
      </c>
      <c r="T7" s="126"/>
      <c r="U7" s="126">
        <f>IF(U$2,LN(Trans!U7),Trans!U7)</f>
        <v>4.2297335830302245</v>
      </c>
      <c r="V7" s="126">
        <f>IF(V$2,LN(Trans!V7),Trans!V7)</f>
        <v>4.6621042844675298</v>
      </c>
      <c r="W7" s="126">
        <f>IF(W$2,LN(Trans!W7),Trans!W7)</f>
        <v>4.0914776850129373</v>
      </c>
      <c r="X7" s="126">
        <f>IF(X$2,LN(Trans!X7),Trans!X7)</f>
        <v>4.0544587079806487</v>
      </c>
      <c r="Y7" s="126">
        <f>IF(Y$2,LN(Trans!Y7),Trans!Y7)</f>
        <v>4.018175664098548</v>
      </c>
      <c r="Z7" s="126">
        <f>IF(Z$2,LN(Trans!Z7),Trans!Z7)</f>
        <v>3.6992140729519885</v>
      </c>
      <c r="AA7" s="126">
        <f>IF(AA$2,LN(Trans!AA7),Trans!AA7)</f>
        <v>3.8156472136286586</v>
      </c>
      <c r="AB7" s="126">
        <f>IF(AB$2,LN(Trans!AB7),Trans!AB7)</f>
        <v>-0.11643314067667039</v>
      </c>
      <c r="AC7" s="126">
        <f>IF(AC$2,LN(Trans!AC7),Trans!AC7)</f>
        <v>0.11026862189761</v>
      </c>
      <c r="AD7" s="126">
        <f>IF(AD$2,LN(Trans!AD7),Trans!AD7)</f>
        <v>1.1226604233142302E-2</v>
      </c>
    </row>
    <row r="8" spans="1:30">
      <c r="A8" t="s">
        <v>405</v>
      </c>
      <c r="B8" s="126">
        <f>IF(B$2,LN(Trans!B8),Trans!B8)</f>
        <v>15.799252764007717</v>
      </c>
      <c r="C8" s="126">
        <f>IF(C$2,LN(Trans!C8),Trans!C8)</f>
        <v>15.487492010571279</v>
      </c>
      <c r="D8" s="126">
        <f>IF(D$2,LN(Trans!D8),Trans!D8)</f>
        <v>13.958671150907783</v>
      </c>
      <c r="E8" s="126">
        <f>IF(E$2,LN(Trans!E8),Trans!E8)</f>
        <v>14.114728250375514</v>
      </c>
      <c r="F8" s="126">
        <f>IF(F$2,LN(Trans!F8),Trans!F8)</f>
        <v>14.35107142758536</v>
      </c>
      <c r="G8" s="126">
        <f>IF(G$2,LN(Trans!G8),Trans!G8)</f>
        <v>15.117993289319692</v>
      </c>
      <c r="H8" s="126">
        <f>IF(H$2,LN(Trans!H8),Trans!H8)</f>
        <v>13.637282390524728</v>
      </c>
      <c r="I8" s="126">
        <f>IF(I$2,LN(Trans!I8),Trans!I8)</f>
        <v>2.756191345638471</v>
      </c>
      <c r="J8" s="126"/>
      <c r="K8" s="126">
        <f>IF(K$2,LN(Trans!K8),Trans!K8)</f>
        <v>0</v>
      </c>
      <c r="L8" s="126">
        <f>IF(L$2,LN(Trans!L8),Trans!L8)</f>
        <v>-5.2300413319328547E-2</v>
      </c>
      <c r="M8" s="126">
        <f>IF(M$2,LN(Trans!M8),Trans!M8)</f>
        <v>4.6412056077649284</v>
      </c>
      <c r="N8" s="126">
        <f>IF(N$2,LN(Trans!N8),Trans!N8)</f>
        <v>5.3664273625393797</v>
      </c>
      <c r="O8" s="126">
        <f>IF(O$2,LN(Trans!O8),Trans!O8)</f>
        <v>-6.1021608597222901E-2</v>
      </c>
      <c r="P8" s="126">
        <f>IF(P$2,LN(Trans!P8),Trans!P8)</f>
        <v>-0.17536797713299671</v>
      </c>
      <c r="Q8" s="126">
        <f>IF(Q$2,LN(Trans!Q8),Trans!Q8)</f>
        <v>14.056681598789606</v>
      </c>
      <c r="R8" s="126"/>
      <c r="S8" s="126">
        <f>IF(S$2,LN(Trans!S8),Trans!S8)</f>
        <v>1.7279234466118478E-2</v>
      </c>
      <c r="T8" s="126"/>
      <c r="U8" s="126">
        <f>IF(U$2,LN(Trans!U8),Trans!U8)</f>
        <v>4.2460340984589129</v>
      </c>
      <c r="V8" s="126">
        <f>IF(V$2,LN(Trans!V8),Trans!V8)</f>
        <v>4.6948267170266416</v>
      </c>
      <c r="W8" s="126">
        <f>IF(W$2,LN(Trans!W8),Trans!W8)</f>
        <v>4.144449973558709</v>
      </c>
      <c r="X8" s="126">
        <f>IF(X$2,LN(Trans!X8),Trans!X8)</f>
        <v>4.0438935818563477</v>
      </c>
      <c r="Y8" s="126">
        <f>IF(Y$2,LN(Trans!Y8),Trans!Y8)</f>
        <v>4.0041392806596665</v>
      </c>
      <c r="Z8" s="126">
        <f>IF(Z$2,LN(Trans!Z8),Trans!Z8)</f>
        <v>3.6800840490860871</v>
      </c>
      <c r="AA8" s="126">
        <f>IF(AA$2,LN(Trans!AA8),Trans!AA8)</f>
        <v>3.7974797899108261</v>
      </c>
      <c r="AB8" s="126">
        <f>IF(AB$2,LN(Trans!AB8),Trans!AB8)</f>
        <v>-0.11739574082473916</v>
      </c>
      <c r="AC8" s="126">
        <f>IF(AC$2,LN(Trans!AC8),Trans!AC8)</f>
        <v>0.11128919916167901</v>
      </c>
      <c r="AD8" s="126">
        <f>IF(AD$2,LN(Trans!AD8),Trans!AD8)</f>
        <v>9.9456501818901907E-3</v>
      </c>
    </row>
    <row r="9" spans="1:30">
      <c r="A9" t="s">
        <v>406</v>
      </c>
      <c r="B9" s="126">
        <f>IF(B$2,LN(Trans!B9),Trans!B9)</f>
        <v>15.817007226880095</v>
      </c>
      <c r="C9" s="126">
        <f>IF(C$2,LN(Trans!C9),Trans!C9)</f>
        <v>15.509631769103056</v>
      </c>
      <c r="D9" s="126">
        <f>IF(D$2,LN(Trans!D9),Trans!D9)</f>
        <v>13.963745531876743</v>
      </c>
      <c r="E9" s="126">
        <f>IF(E$2,LN(Trans!E9),Trans!E9)</f>
        <v>14.119821410137858</v>
      </c>
      <c r="F9" s="126">
        <f>IF(F$2,LN(Trans!F9),Trans!F9)</f>
        <v>14.331029805863405</v>
      </c>
      <c r="G9" s="126">
        <f>IF(G$2,LN(Trans!G9),Trans!G9)</f>
        <v>15.127552879677102</v>
      </c>
      <c r="H9" s="126">
        <f>IF(H$2,LN(Trans!H9),Trans!H9)</f>
        <v>13.626373237568711</v>
      </c>
      <c r="I9" s="126">
        <f>IF(I$2,LN(Trans!I9),Trans!I9)</f>
        <v>2.8047983192113186</v>
      </c>
      <c r="J9" s="126"/>
      <c r="K9" s="126">
        <f>IF(K$2,LN(Trans!K9),Trans!K9)</f>
        <v>0</v>
      </c>
      <c r="L9" s="126">
        <f>IF(L$2,LN(Trans!L9),Trans!L9)</f>
        <v>-4.8606973572847836E-2</v>
      </c>
      <c r="M9" s="126">
        <f>IF(M$2,LN(Trans!M9),Trans!M9)</f>
        <v>4.6485473334828615</v>
      </c>
      <c r="N9" s="126">
        <f>IF(N$2,LN(Trans!N9),Trans!N9)</f>
        <v>5.4142973888634272</v>
      </c>
      <c r="O9" s="126">
        <f>IF(O$2,LN(Trans!O9),Trans!O9)</f>
        <v>0.95860653550423824</v>
      </c>
      <c r="P9" s="126">
        <f>IF(P$2,LN(Trans!P9),Trans!P9)</f>
        <v>-0.31558196107458159</v>
      </c>
      <c r="Q9" s="126">
        <f>IF(Q$2,LN(Trans!Q9),Trans!Q9)</f>
        <v>14.059779843943492</v>
      </c>
      <c r="R9" s="126"/>
      <c r="S9" s="126">
        <f>IF(S$2,LN(Trans!S9),Trans!S9)</f>
        <v>1.7467103503408344E-2</v>
      </c>
      <c r="T9" s="126"/>
      <c r="U9" s="126">
        <f>IF(U$2,LN(Trans!U9),Trans!U9)</f>
        <v>4.2606639600710983</v>
      </c>
      <c r="V9" s="126">
        <f>IF(V$2,LN(Trans!V9),Trans!V9)</f>
        <v>4.6967979862686189</v>
      </c>
      <c r="W9" s="126">
        <f>IF(W$2,LN(Trans!W9),Trans!W9)</f>
        <v>4.282030584722837</v>
      </c>
      <c r="X9" s="126">
        <f>IF(X$2,LN(Trans!X9),Trans!X9)</f>
        <v>4.0518115895583158</v>
      </c>
      <c r="Y9" s="126">
        <f>IF(Y$2,LN(Trans!Y9),Trans!Y9)</f>
        <v>4.009039522823409</v>
      </c>
      <c r="Z9" s="126">
        <f>IF(Z$2,LN(Trans!Z9),Trans!Z9)</f>
        <v>3.6763956039699912</v>
      </c>
      <c r="AA9" s="126">
        <f>IF(AA$2,LN(Trans!AA9),Trans!AA9)</f>
        <v>3.7930330919751216</v>
      </c>
      <c r="AB9" s="126">
        <f>IF(AB$2,LN(Trans!AB9),Trans!AB9)</f>
        <v>-0.11663748800513042</v>
      </c>
      <c r="AC9" s="126">
        <f>IF(AC$2,LN(Trans!AC9),Trans!AC9)</f>
        <v>0.10882341098944399</v>
      </c>
      <c r="AD9" s="126">
        <f>IF(AD$2,LN(Trans!AD9),Trans!AD9)</f>
        <v>1.0752334070337299E-2</v>
      </c>
    </row>
    <row r="10" spans="1:30">
      <c r="A10" t="s">
        <v>407</v>
      </c>
      <c r="B10" s="126">
        <f>IF(B$2,LN(Trans!B10),Trans!B10)</f>
        <v>15.833726390276</v>
      </c>
      <c r="C10" s="126">
        <f>IF(C$2,LN(Trans!C10),Trans!C10)</f>
        <v>15.525519381477473</v>
      </c>
      <c r="D10" s="126">
        <f>IF(D$2,LN(Trans!D10),Trans!D10)</f>
        <v>13.995485186806592</v>
      </c>
      <c r="E10" s="126">
        <f>IF(E$2,LN(Trans!E10),Trans!E10)</f>
        <v>14.151789772358267</v>
      </c>
      <c r="F10" s="126">
        <f>IF(F$2,LN(Trans!F10),Trans!F10)</f>
        <v>14.370949682266493</v>
      </c>
      <c r="G10" s="126">
        <f>IF(G$2,LN(Trans!G10),Trans!G10)</f>
        <v>15.147132588401899</v>
      </c>
      <c r="H10" s="126">
        <f>IF(H$2,LN(Trans!H10),Trans!H10)</f>
        <v>13.619478383189026</v>
      </c>
      <c r="I10" s="126">
        <f>IF(I$2,LN(Trans!I10),Trans!I10)</f>
        <v>2.8477469457125566</v>
      </c>
      <c r="J10" s="126"/>
      <c r="K10" s="126">
        <f>IF(K$2,LN(Trans!K10),Trans!K10)</f>
        <v>0</v>
      </c>
      <c r="L10" s="126">
        <f>IF(L$2,LN(Trans!L10),Trans!L10)</f>
        <v>-4.2948626501237867E-2</v>
      </c>
      <c r="M10" s="126">
        <f>IF(M$2,LN(Trans!M10),Trans!M10)</f>
        <v>4.6772024162079502</v>
      </c>
      <c r="N10" s="126">
        <f>IF(N$2,LN(Trans!N10),Trans!N10)</f>
        <v>5.4500556919821808</v>
      </c>
      <c r="O10" s="126">
        <f>IF(O$2,LN(Trans!O10),Trans!O10)</f>
        <v>-0.1549487958537811</v>
      </c>
      <c r="P10" s="126">
        <f>IF(P$2,LN(Trans!P10),Trans!P10)</f>
        <v>-0.21252040806891473</v>
      </c>
      <c r="Q10" s="126">
        <f>IF(Q$2,LN(Trans!Q10),Trans!Q10)</f>
        <v>14.06443419459918</v>
      </c>
      <c r="R10" s="126"/>
      <c r="S10" s="126">
        <f>IF(S$2,LN(Trans!S10),Trans!S10)</f>
        <v>1.9204681705122691E-2</v>
      </c>
      <c r="T10" s="126"/>
      <c r="U10" s="126">
        <f>IF(U$2,LN(Trans!U10),Trans!U10)</f>
        <v>4.2750667109641469</v>
      </c>
      <c r="V10" s="126">
        <f>IF(V$2,LN(Trans!V10),Trans!V10)</f>
        <v>4.7439150945480533</v>
      </c>
      <c r="W10" s="126">
        <f>IF(W$2,LN(Trans!W10),Trans!W10)</f>
        <v>4.5707852927523724</v>
      </c>
      <c r="X10" s="126">
        <f>IF(X$2,LN(Trans!X10),Trans!X10)</f>
        <v>4.06679523288234</v>
      </c>
      <c r="Y10" s="126">
        <f>IF(Y$2,LN(Trans!Y10),Trans!Y10)</f>
        <v>4.0213068253181472</v>
      </c>
      <c r="Z10" s="126">
        <f>IF(Z$2,LN(Trans!Z10),Trans!Z10)</f>
        <v>3.6983597922221088</v>
      </c>
      <c r="AA10" s="126">
        <f>IF(AA$2,LN(Trans!AA10),Trans!AA10)</f>
        <v>3.8093856308415663</v>
      </c>
      <c r="AB10" s="126">
        <f>IF(AB$2,LN(Trans!AB10),Trans!AB10)</f>
        <v>-0.11102583861945747</v>
      </c>
      <c r="AC10" s="126">
        <f>IF(AC$2,LN(Trans!AC10),Trans!AC10)</f>
        <v>0.10543325589902</v>
      </c>
      <c r="AD10" s="126">
        <f>IF(AD$2,LN(Trans!AD10),Trans!AD10)</f>
        <v>1.10887039858075E-2</v>
      </c>
    </row>
    <row r="11" spans="1:30">
      <c r="A11" t="s">
        <v>408</v>
      </c>
      <c r="B11" s="126">
        <f>IF(B$2,LN(Trans!B11),Trans!B11)</f>
        <v>15.857075315919181</v>
      </c>
      <c r="C11" s="126">
        <f>IF(C$2,LN(Trans!C11),Trans!C11)</f>
        <v>15.547903618720822</v>
      </c>
      <c r="D11" s="126">
        <f>IF(D$2,LN(Trans!D11),Trans!D11)</f>
        <v>14.004132717713823</v>
      </c>
      <c r="E11" s="126">
        <f>IF(E$2,LN(Trans!E11),Trans!E11)</f>
        <v>14.160457327286613</v>
      </c>
      <c r="F11" s="126">
        <f>IF(F$2,LN(Trans!F11),Trans!F11)</f>
        <v>14.379708864546794</v>
      </c>
      <c r="G11" s="126">
        <f>IF(G$2,LN(Trans!G11),Trans!G11)</f>
        <v>15.162396267256316</v>
      </c>
      <c r="H11" s="126">
        <f>IF(H$2,LN(Trans!H11),Trans!H11)</f>
        <v>13.634511791460275</v>
      </c>
      <c r="I11" s="126">
        <f>IF(I$2,LN(Trans!I11),Trans!I11)</f>
        <v>2.8772227678869484</v>
      </c>
      <c r="J11" s="126"/>
      <c r="K11" s="126">
        <f>IF(K$2,LN(Trans!K11),Trans!K11)</f>
        <v>0</v>
      </c>
      <c r="L11" s="126">
        <f>IF(L$2,LN(Trans!L11),Trans!L11)</f>
        <v>-2.9475822174391725E-2</v>
      </c>
      <c r="M11" s="126">
        <f>IF(M$2,LN(Trans!M11),Trans!M11)</f>
        <v>4.7090256187767228</v>
      </c>
      <c r="N11" s="126">
        <f>IF(N$2,LN(Trans!N11),Trans!N11)</f>
        <v>5.4904184217410901</v>
      </c>
      <c r="O11" s="126">
        <f>IF(O$2,LN(Trans!O11),Trans!O11)</f>
        <v>0.88833285417792129</v>
      </c>
      <c r="P11" s="126">
        <f>IF(P$2,LN(Trans!P11),Trans!P11)</f>
        <v>0.15160014201187758</v>
      </c>
      <c r="Q11" s="126">
        <f>IF(Q$2,LN(Trans!Q11),Trans!Q11)</f>
        <v>14.069179393376114</v>
      </c>
      <c r="R11" s="126"/>
      <c r="S11" s="126">
        <f>IF(S$2,LN(Trans!S11),Trans!S11)</f>
        <v>1.6852650645422344E-2</v>
      </c>
      <c r="T11" s="126"/>
      <c r="U11" s="126">
        <f>IF(U$2,LN(Trans!U11),Trans!U11)</f>
        <v>4.2854282181797476</v>
      </c>
      <c r="V11" s="126">
        <f>IF(V$2,LN(Trans!V11),Trans!V11)</f>
        <v>4.760809078734102</v>
      </c>
      <c r="W11" s="126">
        <f>IF(W$2,LN(Trans!W11),Trans!W11)</f>
        <v>4.5568898115625771</v>
      </c>
      <c r="X11" s="126">
        <f>IF(X$2,LN(Trans!X11),Trans!X11)</f>
        <v>4.0901716962994872</v>
      </c>
      <c r="Y11" s="126">
        <f>IF(Y$2,LN(Trans!Y11),Trans!Y11)</f>
        <v>4.0433807267457267</v>
      </c>
      <c r="Z11" s="126">
        <f>IF(Z$2,LN(Trans!Z11),Trans!Z11)</f>
        <v>3.6930556208271152</v>
      </c>
      <c r="AA11" s="126">
        <f>IF(AA$2,LN(Trans!AA11),Trans!AA11)</f>
        <v>3.8040164406266377</v>
      </c>
      <c r="AB11" s="126">
        <f>IF(AB$2,LN(Trans!AB11),Trans!AB11)</f>
        <v>-0.1109608197995222</v>
      </c>
      <c r="AC11" s="126">
        <f>IF(AC$2,LN(Trans!AC11),Trans!AC11)</f>
        <v>0.105572556477824</v>
      </c>
      <c r="AD11" s="126">
        <f>IF(AD$2,LN(Trans!AD11),Trans!AD11)</f>
        <v>1.1556967371389799E-2</v>
      </c>
    </row>
    <row r="12" spans="1:30">
      <c r="A12" t="s">
        <v>409</v>
      </c>
      <c r="B12" s="126">
        <f>IF(B$2,LN(Trans!B12),Trans!B12)</f>
        <v>15.845655347937191</v>
      </c>
      <c r="C12" s="126">
        <f>IF(C$2,LN(Trans!C12),Trans!C12)</f>
        <v>15.539494261667741</v>
      </c>
      <c r="D12" s="126">
        <f>IF(D$2,LN(Trans!D12),Trans!D12)</f>
        <v>14.00059846669858</v>
      </c>
      <c r="E12" s="126">
        <f>IF(E$2,LN(Trans!E12),Trans!E12)</f>
        <v>14.156681513277706</v>
      </c>
      <c r="F12" s="126">
        <f>IF(F$2,LN(Trans!F12),Trans!F12)</f>
        <v>14.35768373005781</v>
      </c>
      <c r="G12" s="126">
        <f>IF(G$2,LN(Trans!G12),Trans!G12)</f>
        <v>15.170948579183461</v>
      </c>
      <c r="H12" s="126">
        <f>IF(H$2,LN(Trans!H12),Trans!H12)</f>
        <v>13.742756320869313</v>
      </c>
      <c r="I12" s="126">
        <f>IF(I$2,LN(Trans!I12),Trans!I12)</f>
        <v>2.9054225636911855</v>
      </c>
      <c r="J12" s="126"/>
      <c r="K12" s="126">
        <f>IF(K$2,LN(Trans!K12),Trans!K12)</f>
        <v>0</v>
      </c>
      <c r="L12" s="126">
        <f>IF(L$2,LN(Trans!L12),Trans!L12)</f>
        <v>-2.8199795804237003E-2</v>
      </c>
      <c r="M12" s="126">
        <f>IF(M$2,LN(Trans!M12),Trans!M12)</f>
        <v>4.7283826405271467</v>
      </c>
      <c r="N12" s="126">
        <f>IF(N$2,LN(Trans!N12),Trans!N12)</f>
        <v>5.5017241980715381</v>
      </c>
      <c r="O12" s="126">
        <f>IF(O$2,LN(Trans!O12),Trans!O12)</f>
        <v>9.984664393990296E-2</v>
      </c>
      <c r="P12" s="126">
        <f>IF(P$2,LN(Trans!P12),Trans!P12)</f>
        <v>-3.7919217704858219E-2</v>
      </c>
      <c r="Q12" s="126">
        <f>IF(Q$2,LN(Trans!Q12),Trans!Q12)</f>
        <v>14.08847294263767</v>
      </c>
      <c r="R12" s="126"/>
      <c r="S12" s="126">
        <f>IF(S$2,LN(Trans!S12),Trans!S12)</f>
        <v>1.8040308504503531E-2</v>
      </c>
      <c r="T12" s="126"/>
      <c r="U12" s="126">
        <f>IF(U$2,LN(Trans!U12),Trans!U12)</f>
        <v>4.2934564216121105</v>
      </c>
      <c r="V12" s="126">
        <f>IF(V$2,LN(Trans!V12),Trans!V12)</f>
        <v>4.7955766342895965</v>
      </c>
      <c r="W12" s="126">
        <f>IF(W$2,LN(Trans!W12),Trans!W12)</f>
        <v>4.510073917490911</v>
      </c>
      <c r="X12" s="126">
        <f>IF(X$2,LN(Trans!X12),Trans!X12)</f>
        <v>4.1095367582620019</v>
      </c>
      <c r="Y12" s="126">
        <f>IF(Y$2,LN(Trans!Y12),Trans!Y12)</f>
        <v>4.0699701939820709</v>
      </c>
      <c r="Z12" s="126">
        <f>IF(Z$2,LN(Trans!Z12),Trans!Z12)</f>
        <v>3.7134822538235235</v>
      </c>
      <c r="AA12" s="126">
        <f>IF(AA$2,LN(Trans!AA12),Trans!AA12)</f>
        <v>3.8191253915607972</v>
      </c>
      <c r="AB12" s="126">
        <f>IF(AB$2,LN(Trans!AB12),Trans!AB12)</f>
        <v>-0.10564313773727374</v>
      </c>
      <c r="AC12" s="126">
        <f>IF(AC$2,LN(Trans!AC12),Trans!AC12)</f>
        <v>0.10038493903857899</v>
      </c>
      <c r="AD12" s="126">
        <f>IF(AD$2,LN(Trans!AD12),Trans!AD12)</f>
        <v>1.2641644836596199E-2</v>
      </c>
    </row>
    <row r="13" spans="1:30">
      <c r="A13" t="s">
        <v>410</v>
      </c>
      <c r="B13" s="126">
        <f>IF(B$2,LN(Trans!B13),Trans!B13)</f>
        <v>15.896536887826114</v>
      </c>
      <c r="C13" s="126">
        <f>IF(C$2,LN(Trans!C13),Trans!C13)</f>
        <v>15.576623504348976</v>
      </c>
      <c r="D13" s="126">
        <f>IF(D$2,LN(Trans!D13),Trans!D13)</f>
        <v>14.07528829502151</v>
      </c>
      <c r="E13" s="126">
        <f>IF(E$2,LN(Trans!E13),Trans!E13)</f>
        <v>14.231302187070627</v>
      </c>
      <c r="F13" s="126">
        <f>IF(F$2,LN(Trans!F13),Trans!F13)</f>
        <v>14.459863492850941</v>
      </c>
      <c r="G13" s="126">
        <f>IF(G$2,LN(Trans!G13),Trans!G13)</f>
        <v>15.207782791633448</v>
      </c>
      <c r="H13" s="126">
        <f>IF(H$2,LN(Trans!H13),Trans!H13)</f>
        <v>13.829652468088458</v>
      </c>
      <c r="I13" s="126">
        <f>IF(I$2,LN(Trans!I13),Trans!I13)</f>
        <v>2.9256051579415479</v>
      </c>
      <c r="J13" s="126"/>
      <c r="K13" s="126">
        <f>IF(K$2,LN(Trans!K13),Trans!K13)</f>
        <v>0</v>
      </c>
      <c r="L13" s="126">
        <f>IF(L$2,LN(Trans!L13),Trans!L13)</f>
        <v>-2.0182594250362625E-2</v>
      </c>
      <c r="M13" s="126">
        <f>IF(M$2,LN(Trans!M13),Trans!M13)</f>
        <v>4.7094675834359565</v>
      </c>
      <c r="N13" s="126">
        <f>IF(N$2,LN(Trans!N13),Trans!N13)</f>
        <v>5.5074165051815394</v>
      </c>
      <c r="O13" s="126">
        <f>IF(O$2,LN(Trans!O13),Trans!O13)</f>
        <v>0.83911231902190775</v>
      </c>
      <c r="P13" s="126">
        <f>IF(P$2,LN(Trans!P13),Trans!P13)</f>
        <v>-0.21787272142411018</v>
      </c>
      <c r="Q13" s="126">
        <f>IF(Q$2,LN(Trans!Q13),Trans!Q13)</f>
        <v>14.099173938689857</v>
      </c>
      <c r="R13" s="126"/>
      <c r="S13" s="126">
        <f>IF(S$2,LN(Trans!S13),Trans!S13)</f>
        <v>2.0200623056053402E-2</v>
      </c>
      <c r="T13" s="126"/>
      <c r="U13" s="126">
        <f>IF(U$2,LN(Trans!U13),Trans!U13)</f>
        <v>4.3039495461754909</v>
      </c>
      <c r="V13" s="126">
        <f>IF(V$2,LN(Trans!V13),Trans!V13)</f>
        <v>4.7855464471986613</v>
      </c>
      <c r="W13" s="126">
        <f>IF(W$2,LN(Trans!W13),Trans!W13)</f>
        <v>4.4575837476005091</v>
      </c>
      <c r="X13" s="126">
        <f>IF(X$2,LN(Trans!X13),Trans!X13)</f>
        <v>4.1403561938248803</v>
      </c>
      <c r="Y13" s="126">
        <f>IF(Y$2,LN(Trans!Y13),Trans!Y13)</f>
        <v>4.1107650929534314</v>
      </c>
      <c r="Z13" s="126">
        <f>IF(Z$2,LN(Trans!Z13),Trans!Z13)</f>
        <v>3.7210950570363091</v>
      </c>
      <c r="AA13" s="126">
        <f>IF(AA$2,LN(Trans!AA13),Trans!AA13)</f>
        <v>3.8250045853868717</v>
      </c>
      <c r="AB13" s="126">
        <f>IF(AB$2,LN(Trans!AB13),Trans!AB13)</f>
        <v>-0.10390952835056275</v>
      </c>
      <c r="AC13" s="126">
        <f>IF(AC$2,LN(Trans!AC13),Trans!AC13)</f>
        <v>9.7853896822550301E-2</v>
      </c>
      <c r="AD13" s="126">
        <f>IF(AD$2,LN(Trans!AD13),Trans!AD13)</f>
        <v>1.3869881052462001E-2</v>
      </c>
    </row>
    <row r="14" spans="1:30">
      <c r="A14" t="s">
        <v>411</v>
      </c>
      <c r="B14" s="126">
        <f>IF(B$2,LN(Trans!B14),Trans!B14)</f>
        <v>15.924522513498696</v>
      </c>
      <c r="C14" s="126">
        <f>IF(C$2,LN(Trans!C14),Trans!C14)</f>
        <v>15.60313173413685</v>
      </c>
      <c r="D14" s="126">
        <f>IF(D$2,LN(Trans!D14),Trans!D14)</f>
        <v>14.102255268882764</v>
      </c>
      <c r="E14" s="126">
        <f>IF(E$2,LN(Trans!E14),Trans!E14)</f>
        <v>14.258619379336341</v>
      </c>
      <c r="F14" s="126">
        <f>IF(F$2,LN(Trans!F14),Trans!F14)</f>
        <v>14.464871108588992</v>
      </c>
      <c r="G14" s="126">
        <f>IF(G$2,LN(Trans!G14),Trans!G14)</f>
        <v>15.228216845572218</v>
      </c>
      <c r="H14" s="126">
        <f>IF(H$2,LN(Trans!H14),Trans!H14)</f>
        <v>13.83332758185521</v>
      </c>
      <c r="I14" s="126">
        <f>IF(I$2,LN(Trans!I14),Trans!I14)</f>
        <v>2.95621671680281</v>
      </c>
      <c r="J14" s="126"/>
      <c r="K14" s="126">
        <f>IF(K$2,LN(Trans!K14),Trans!K14)</f>
        <v>0</v>
      </c>
      <c r="L14" s="126">
        <f>IF(L$2,LN(Trans!L14),Trans!L14)</f>
        <v>-3.0611558861261701E-2</v>
      </c>
      <c r="M14" s="126">
        <f>IF(M$2,LN(Trans!M14),Trans!M14)</f>
        <v>4.6971827674136639</v>
      </c>
      <c r="N14" s="126">
        <f>IF(N$2,LN(Trans!N14),Trans!N14)</f>
        <v>5.5054041709060009</v>
      </c>
      <c r="O14" s="126">
        <f>IF(O$2,LN(Trans!O14),Trans!O14)</f>
        <v>0.47687581219166331</v>
      </c>
      <c r="P14" s="126">
        <f>IF(P$2,LN(Trans!P14),Trans!P14)</f>
        <v>-0.13982124859042033</v>
      </c>
      <c r="Q14" s="126">
        <f>IF(Q$2,LN(Trans!Q14),Trans!Q14)</f>
        <v>14.113597519355862</v>
      </c>
      <c r="R14" s="126"/>
      <c r="S14" s="126">
        <f>IF(S$2,LN(Trans!S14),Trans!S14)</f>
        <v>2.1619424089020994E-2</v>
      </c>
      <c r="T14" s="126"/>
      <c r="U14" s="126">
        <f>IF(U$2,LN(Trans!U14),Trans!U14)</f>
        <v>4.3147614230491529</v>
      </c>
      <c r="V14" s="126">
        <f>IF(V$2,LN(Trans!V14),Trans!V14)</f>
        <v>4.8175768938024657</v>
      </c>
      <c r="W14" s="126">
        <f>IF(W$2,LN(Trans!W14),Trans!W14)</f>
        <v>4.7802908855952122</v>
      </c>
      <c r="X14" s="126">
        <f>IF(X$2,LN(Trans!X14),Trans!X14)</f>
        <v>4.1305777536757375</v>
      </c>
      <c r="Y14" s="126">
        <f>IF(Y$2,LN(Trans!Y14),Trans!Y14)</f>
        <v>4.10480753304725</v>
      </c>
      <c r="Z14" s="126">
        <f>IF(Z$2,LN(Trans!Z14),Trans!Z14)</f>
        <v>3.717531915084058</v>
      </c>
      <c r="AA14" s="126">
        <f>IF(AA$2,LN(Trans!AA14),Trans!AA14)</f>
        <v>3.8101280737559478</v>
      </c>
      <c r="AB14" s="126">
        <f>IF(AB$2,LN(Trans!AB14),Trans!AB14)</f>
        <v>-9.2596158671889597E-2</v>
      </c>
      <c r="AC14" s="126">
        <f>IF(AC$2,LN(Trans!AC14),Trans!AC14)</f>
        <v>8.8620730861093705E-2</v>
      </c>
      <c r="AD14" s="126">
        <f>IF(AD$2,LN(Trans!AD14),Trans!AD14)</f>
        <v>1.37214131199229E-2</v>
      </c>
    </row>
    <row r="15" spans="1:30">
      <c r="A15" t="s">
        <v>412</v>
      </c>
      <c r="B15" s="126">
        <f>IF(B$2,LN(Trans!B15),Trans!B15)</f>
        <v>15.941616024497565</v>
      </c>
      <c r="C15" s="126">
        <f>IF(C$2,LN(Trans!C15),Trans!C15)</f>
        <v>15.626890364182845</v>
      </c>
      <c r="D15" s="126">
        <f>IF(D$2,LN(Trans!D15),Trans!D15)</f>
        <v>14.075541370371772</v>
      </c>
      <c r="E15" s="126">
        <f>IF(E$2,LN(Trans!E15),Trans!E15)</f>
        <v>14.232065868993171</v>
      </c>
      <c r="F15" s="126">
        <f>IF(F$2,LN(Trans!F15),Trans!F15)</f>
        <v>14.441473709153428</v>
      </c>
      <c r="G15" s="126">
        <f>IF(G$2,LN(Trans!G15),Trans!G15)</f>
        <v>15.26827672232969</v>
      </c>
      <c r="H15" s="126">
        <f>IF(H$2,LN(Trans!H15),Trans!H15)</f>
        <v>13.937652101000396</v>
      </c>
      <c r="I15" s="126">
        <f>IF(I$2,LN(Trans!I15),Trans!I15)</f>
        <v>2.9985087670791333</v>
      </c>
      <c r="J15" s="126"/>
      <c r="K15" s="126">
        <f>IF(K$2,LN(Trans!K15),Trans!K15)</f>
        <v>0</v>
      </c>
      <c r="L15" s="126">
        <f>IF(L$2,LN(Trans!L15),Trans!L15)</f>
        <v>-4.2292050276323399E-2</v>
      </c>
      <c r="M15" s="126">
        <f>IF(M$2,LN(Trans!M15),Trans!M15)</f>
        <v>4.67817805851596</v>
      </c>
      <c r="N15" s="126">
        <f>IF(N$2,LN(Trans!N15),Trans!N15)</f>
        <v>5.5117438597988651</v>
      </c>
      <c r="O15" s="126">
        <f>IF(O$2,LN(Trans!O15),Trans!O15)</f>
        <v>0.20641919634403239</v>
      </c>
      <c r="P15" s="126">
        <f>IF(P$2,LN(Trans!P15),Trans!P15)</f>
        <v>4.051002897944924E-2</v>
      </c>
      <c r="Q15" s="126">
        <f>IF(Q$2,LN(Trans!Q15),Trans!Q15)</f>
        <v>14.12454031978964</v>
      </c>
      <c r="R15" s="126"/>
      <c r="S15" s="126">
        <f>IF(S$2,LN(Trans!S15),Trans!S15)</f>
        <v>2.3438363644537986E-2</v>
      </c>
      <c r="T15" s="126"/>
      <c r="U15" s="126">
        <f>IF(U$2,LN(Trans!U15),Trans!U15)</f>
        <v>4.3319816545433847</v>
      </c>
      <c r="V15" s="126">
        <f>IF(V$2,LN(Trans!V15),Trans!V15)</f>
        <v>4.8293322094167941</v>
      </c>
      <c r="W15" s="126">
        <f>IF(W$2,LN(Trans!W15),Trans!W15)</f>
        <v>4.7685355699808838</v>
      </c>
      <c r="X15" s="126">
        <f>IF(X$2,LN(Trans!X15),Trans!X15)</f>
        <v>4.1280345643282352</v>
      </c>
      <c r="Y15" s="126">
        <f>IF(Y$2,LN(Trans!Y15),Trans!Y15)</f>
        <v>4.1042106365379709</v>
      </c>
      <c r="Z15" s="126">
        <f>IF(Z$2,LN(Trans!Z15),Trans!Z15)</f>
        <v>3.7255222130895307</v>
      </c>
      <c r="AA15" s="126">
        <f>IF(AA$2,LN(Trans!AA15),Trans!AA15)</f>
        <v>3.8130354671577593</v>
      </c>
      <c r="AB15" s="126">
        <f>IF(AB$2,LN(Trans!AB15),Trans!AB15)</f>
        <v>-8.7513254068228685E-2</v>
      </c>
      <c r="AC15" s="126">
        <f>IF(AC$2,LN(Trans!AC15),Trans!AC15)</f>
        <v>8.4174725028767008E-2</v>
      </c>
      <c r="AD15" s="126">
        <f>IF(AD$2,LN(Trans!AD15),Trans!AD15)</f>
        <v>1.39800903709005E-2</v>
      </c>
    </row>
    <row r="16" spans="1:30">
      <c r="A16" t="s">
        <v>413</v>
      </c>
      <c r="B16" s="126">
        <f>IF(B$2,LN(Trans!B16),Trans!B16)</f>
        <v>15.976209945741919</v>
      </c>
      <c r="C16" s="126">
        <f>IF(C$2,LN(Trans!C16),Trans!C16)</f>
        <v>15.663273932094942</v>
      </c>
      <c r="D16" s="126">
        <f>IF(D$2,LN(Trans!D16),Trans!D16)</f>
        <v>14.134436032012047</v>
      </c>
      <c r="E16" s="126">
        <f>IF(E$2,LN(Trans!E16),Trans!E16)</f>
        <v>14.290591986511467</v>
      </c>
      <c r="F16" s="126">
        <f>IF(F$2,LN(Trans!F16),Trans!F16)</f>
        <v>14.465293009224053</v>
      </c>
      <c r="G16" s="126">
        <f>IF(G$2,LN(Trans!G16),Trans!G16)</f>
        <v>15.29405651772487</v>
      </c>
      <c r="H16" s="126">
        <f>IF(H$2,LN(Trans!H16),Trans!H16)</f>
        <v>14.011641929129253</v>
      </c>
      <c r="I16" s="126">
        <f>IF(I$2,LN(Trans!I16),Trans!I16)</f>
        <v>3.045226956258035</v>
      </c>
      <c r="J16" s="126">
        <f>IF(J$2,LN(Trans!J16),Trans!J16)</f>
        <v>3.1183808941365183</v>
      </c>
      <c r="K16" s="126">
        <f>IF(K$2,LN(Trans!K16),Trans!K16)</f>
        <v>0</v>
      </c>
      <c r="L16" s="126">
        <f>IF(L$2,LN(Trans!L16),Trans!L16)</f>
        <v>-4.6718189178901637E-2</v>
      </c>
      <c r="M16" s="126">
        <f>IF(M$2,LN(Trans!M16),Trans!M16)</f>
        <v>4.6454695937436696</v>
      </c>
      <c r="N16" s="126">
        <f>IF(N$2,LN(Trans!N16),Trans!N16)</f>
        <v>5.5420936875284035</v>
      </c>
      <c r="O16" s="126">
        <f>IF(O$2,LN(Trans!O16),Trans!O16)</f>
        <v>0.52583563794758925</v>
      </c>
      <c r="P16" s="126">
        <f>IF(P$2,LN(Trans!P16),Trans!P16)</f>
        <v>-0.28257444094194933</v>
      </c>
      <c r="Q16" s="126">
        <f>IF(Q$2,LN(Trans!Q16),Trans!Q16)</f>
        <v>14.13042027275044</v>
      </c>
      <c r="R16" s="126"/>
      <c r="S16" s="126">
        <f>IF(S$2,LN(Trans!S16),Trans!S16)</f>
        <v>2.3320995180352262E-2</v>
      </c>
      <c r="T16" s="126"/>
      <c r="U16" s="126">
        <f>IF(U$2,LN(Trans!U16),Trans!U16)</f>
        <v>4.3342440202837782</v>
      </c>
      <c r="V16" s="126">
        <f>IF(V$2,LN(Trans!V16),Trans!V16)</f>
        <v>4.808319872665427</v>
      </c>
      <c r="W16" s="126">
        <f>IF(W$2,LN(Trans!W16),Trans!W16)</f>
        <v>4.638409277374989</v>
      </c>
      <c r="X16" s="126">
        <f>IF(X$2,LN(Trans!X16),Trans!X16)</f>
        <v>4.1365650531675726</v>
      </c>
      <c r="Y16" s="126">
        <f>IF(Y$2,LN(Trans!Y16),Trans!Y16)</f>
        <v>4.1103519478841717</v>
      </c>
      <c r="Z16" s="126">
        <f>IF(Z$2,LN(Trans!Z16),Trans!Z16)</f>
        <v>3.7304192505040907</v>
      </c>
      <c r="AA16" s="126">
        <f>IF(AA$2,LN(Trans!AA16),Trans!AA16)</f>
        <v>3.8160116937606623</v>
      </c>
      <c r="AB16" s="126">
        <f>IF(AB$2,LN(Trans!AB16),Trans!AB16)</f>
        <v>-8.5592443256571546E-2</v>
      </c>
      <c r="AC16" s="126">
        <f>IF(AC$2,LN(Trans!AC16),Trans!AC16)</f>
        <v>8.2116671085320905E-2</v>
      </c>
      <c r="AD16" s="126">
        <f>IF(AD$2,LN(Trans!AD16),Trans!AD16)</f>
        <v>1.55200264326842E-2</v>
      </c>
    </row>
    <row r="17" spans="1:30">
      <c r="A17" t="s">
        <v>414</v>
      </c>
      <c r="B17" s="126">
        <f>IF(B$2,LN(Trans!B17),Trans!B17)</f>
        <v>15.993340123096832</v>
      </c>
      <c r="C17" s="126">
        <f>IF(C$2,LN(Trans!C17),Trans!C17)</f>
        <v>15.678359791395591</v>
      </c>
      <c r="D17" s="126">
        <f>IF(D$2,LN(Trans!D17),Trans!D17)</f>
        <v>14.141869173904853</v>
      </c>
      <c r="E17" s="126">
        <f>IF(E$2,LN(Trans!E17),Trans!E17)</f>
        <v>14.297772229882332</v>
      </c>
      <c r="F17" s="126">
        <f>IF(F$2,LN(Trans!F17),Trans!F17)</f>
        <v>14.476393552563362</v>
      </c>
      <c r="G17" s="126">
        <f>IF(G$2,LN(Trans!G17),Trans!G17)</f>
        <v>15.292247501056602</v>
      </c>
      <c r="H17" s="126">
        <f>IF(H$2,LN(Trans!H17),Trans!H17)</f>
        <v>14.052909888234982</v>
      </c>
      <c r="I17" s="126">
        <f>IF(I$2,LN(Trans!I17),Trans!I17)</f>
        <v>3.096232961821594</v>
      </c>
      <c r="J17" s="126">
        <f>IF(J$2,LN(Trans!J17),Trans!J17)</f>
        <v>3.1717136960841921</v>
      </c>
      <c r="K17" s="126">
        <f>IF(K$2,LN(Trans!K17),Trans!K17)</f>
        <v>0</v>
      </c>
      <c r="L17" s="126">
        <f>IF(L$2,LN(Trans!L17),Trans!L17)</f>
        <v>-5.1006005563559387E-2</v>
      </c>
      <c r="M17" s="126">
        <f>IF(M$2,LN(Trans!M17),Trans!M17)</f>
        <v>4.7083532392945209</v>
      </c>
      <c r="N17" s="126">
        <f>IF(N$2,LN(Trans!N17),Trans!N17)</f>
        <v>5.6217097023306017</v>
      </c>
      <c r="O17" s="126">
        <f>IF(O$2,LN(Trans!O17),Trans!O17)</f>
        <v>0.45797618300108345</v>
      </c>
      <c r="P17" s="126">
        <f>IF(P$2,LN(Trans!P17),Trans!P17)</f>
        <v>-0.34952327882659057</v>
      </c>
      <c r="Q17" s="126">
        <f>IF(Q$2,LN(Trans!Q17),Trans!Q17)</f>
        <v>14.135082914343885</v>
      </c>
      <c r="R17" s="126"/>
      <c r="S17" s="126">
        <f>IF(S$2,LN(Trans!S17),Trans!S17)</f>
        <v>2.1348665188757776E-2</v>
      </c>
      <c r="T17" s="126"/>
      <c r="U17" s="126">
        <f>IF(U$2,LN(Trans!U17),Trans!U17)</f>
        <v>4.3453177166870081</v>
      </c>
      <c r="V17" s="126">
        <f>IF(V$2,LN(Trans!V17),Trans!V17)</f>
        <v>4.8405928891311314</v>
      </c>
      <c r="W17" s="126">
        <f>IF(W$2,LN(Trans!W17),Trans!W17)</f>
        <v>4.5767616522293775</v>
      </c>
      <c r="X17" s="126">
        <f>IF(X$2,LN(Trans!X17),Trans!X17)</f>
        <v>4.1409591008349516</v>
      </c>
      <c r="Y17" s="126">
        <f>IF(Y$2,LN(Trans!Y17),Trans!Y17)</f>
        <v>4.1070832525500274</v>
      </c>
      <c r="Z17" s="126">
        <f>IF(Z$2,LN(Trans!Z17),Trans!Z17)</f>
        <v>3.7234241658971419</v>
      </c>
      <c r="AA17" s="126">
        <f>IF(AA$2,LN(Trans!AA17),Trans!AA17)</f>
        <v>3.8050141454046633</v>
      </c>
      <c r="AB17" s="126">
        <f>IF(AB$2,LN(Trans!AB17),Trans!AB17)</f>
        <v>-8.1589979507521199E-2</v>
      </c>
      <c r="AC17" s="126">
        <f>IF(AC$2,LN(Trans!AC17),Trans!AC17)</f>
        <v>7.7977527519089804E-2</v>
      </c>
      <c r="AD17" s="126">
        <f>IF(AD$2,LN(Trans!AD17),Trans!AD17)</f>
        <v>1.39385202614385E-2</v>
      </c>
    </row>
    <row r="18" spans="1:30">
      <c r="A18" t="s">
        <v>415</v>
      </c>
      <c r="B18" s="126">
        <f>IF(B$2,LN(Trans!B18),Trans!B18)</f>
        <v>15.994271667255809</v>
      </c>
      <c r="C18" s="126">
        <f>IF(C$2,LN(Trans!C18),Trans!C18)</f>
        <v>15.675872377558623</v>
      </c>
      <c r="D18" s="126">
        <f>IF(D$2,LN(Trans!D18),Trans!D18)</f>
        <v>14.134082620477054</v>
      </c>
      <c r="E18" s="126">
        <f>IF(E$2,LN(Trans!E18),Trans!E18)</f>
        <v>14.290484171864614</v>
      </c>
      <c r="F18" s="126">
        <f>IF(F$2,LN(Trans!F18),Trans!F18)</f>
        <v>14.481940105788643</v>
      </c>
      <c r="G18" s="126">
        <f>IF(G$2,LN(Trans!G18),Trans!G18)</f>
        <v>15.302027456279511</v>
      </c>
      <c r="H18" s="126">
        <f>IF(H$2,LN(Trans!H18),Trans!H18)</f>
        <v>14.09036876990133</v>
      </c>
      <c r="I18" s="126">
        <f>IF(I$2,LN(Trans!I18),Trans!I18)</f>
        <v>3.1480459857869167</v>
      </c>
      <c r="J18" s="126">
        <f>IF(J$2,LN(Trans!J18),Trans!J18)</f>
        <v>3.2245706866372488</v>
      </c>
      <c r="K18" s="126">
        <f>IF(K$2,LN(Trans!K18),Trans!K18)</f>
        <v>0</v>
      </c>
      <c r="L18" s="126">
        <f>IF(L$2,LN(Trans!L18),Trans!L18)</f>
        <v>-5.1813023965322481E-2</v>
      </c>
      <c r="M18" s="126">
        <f>IF(M$2,LN(Trans!M18),Trans!M18)</f>
        <v>4.7154099328139942</v>
      </c>
      <c r="N18" s="126">
        <f>IF(N$2,LN(Trans!N18),Trans!N18)</f>
        <v>5.6639871520020506</v>
      </c>
      <c r="O18" s="126">
        <f>IF(O$2,LN(Trans!O18),Trans!O18)</f>
        <v>0.48224617088062954</v>
      </c>
      <c r="P18" s="126">
        <f>IF(P$2,LN(Trans!P18),Trans!P18)</f>
        <v>-0.19751299233858963</v>
      </c>
      <c r="Q18" s="126">
        <f>IF(Q$2,LN(Trans!Q18),Trans!Q18)</f>
        <v>14.133543881002508</v>
      </c>
      <c r="R18" s="126"/>
      <c r="S18" s="126">
        <f>IF(S$2,LN(Trans!S18),Trans!S18)</f>
        <v>2.0673569001421744E-2</v>
      </c>
      <c r="T18" s="126"/>
      <c r="U18" s="126">
        <f>IF(U$2,LN(Trans!U18),Trans!U18)</f>
        <v>4.3592342078181323</v>
      </c>
      <c r="V18" s="126">
        <f>IF(V$2,LN(Trans!V18),Trans!V18)</f>
        <v>4.8689569420806231</v>
      </c>
      <c r="W18" s="126">
        <f>IF(W$2,LN(Trans!W18),Trans!W18)</f>
        <v>4.5153367370189983</v>
      </c>
      <c r="X18" s="126">
        <f>IF(X$2,LN(Trans!X18),Trans!X18)</f>
        <v>4.1427331012000534</v>
      </c>
      <c r="Y18" s="126">
        <f>IF(Y$2,LN(Trans!Y18),Trans!Y18)</f>
        <v>4.1105908981441495</v>
      </c>
      <c r="Z18" s="126">
        <f>IF(Z$2,LN(Trans!Z18),Trans!Z18)</f>
        <v>3.7154203425574504</v>
      </c>
      <c r="AA18" s="126">
        <f>IF(AA$2,LN(Trans!AA18),Trans!AA18)</f>
        <v>3.7983959348047907</v>
      </c>
      <c r="AB18" s="126">
        <f>IF(AB$2,LN(Trans!AB18),Trans!AB18)</f>
        <v>-8.2975592247340482E-2</v>
      </c>
      <c r="AC18" s="126">
        <f>IF(AC$2,LN(Trans!AC18),Trans!AC18)</f>
        <v>7.9637856208471899E-2</v>
      </c>
      <c r="AD18" s="126">
        <f>IF(AD$2,LN(Trans!AD18),Trans!AD18)</f>
        <v>1.51163826339922E-2</v>
      </c>
    </row>
    <row r="19" spans="1:30">
      <c r="A19" t="s">
        <v>416</v>
      </c>
      <c r="B19" s="126">
        <f>IF(B$2,LN(Trans!B19),Trans!B19)</f>
        <v>16.016981521495694</v>
      </c>
      <c r="C19" s="126">
        <f>IF(C$2,LN(Trans!C19),Trans!C19)</f>
        <v>15.704118879939013</v>
      </c>
      <c r="D19" s="126">
        <f>IF(D$2,LN(Trans!D19),Trans!D19)</f>
        <v>14.158299316363667</v>
      </c>
      <c r="E19" s="126">
        <f>IF(E$2,LN(Trans!E19),Trans!E19)</f>
        <v>14.315087929128348</v>
      </c>
      <c r="F19" s="126">
        <f>IF(F$2,LN(Trans!F19),Trans!F19)</f>
        <v>14.492614722851609</v>
      </c>
      <c r="G19" s="126">
        <f>IF(G$2,LN(Trans!G19),Trans!G19)</f>
        <v>15.307978327713625</v>
      </c>
      <c r="H19" s="126">
        <f>IF(H$2,LN(Trans!H19),Trans!H19)</f>
        <v>14.075692375367153</v>
      </c>
      <c r="I19" s="126">
        <f>IF(I$2,LN(Trans!I19),Trans!I19)</f>
        <v>3.2091458246925146</v>
      </c>
      <c r="J19" s="126">
        <f>IF(J$2,LN(Trans!J19),Trans!J19)</f>
        <v>3.2848150269881846</v>
      </c>
      <c r="K19" s="126">
        <f>IF(K$2,LN(Trans!K19),Trans!K19)</f>
        <v>0</v>
      </c>
      <c r="L19" s="126">
        <f>IF(L$2,LN(Trans!L19),Trans!L19)</f>
        <v>-6.1099838905598204E-2</v>
      </c>
      <c r="M19" s="126">
        <f>IF(M$2,LN(Trans!M19),Trans!M19)</f>
        <v>4.7463013629972863</v>
      </c>
      <c r="N19" s="126">
        <f>IF(N$2,LN(Trans!N19),Trans!N19)</f>
        <v>5.6882721845859843</v>
      </c>
      <c r="O19" s="126">
        <f>IF(O$2,LN(Trans!O19),Trans!O19)</f>
        <v>2.2183048661269106E-2</v>
      </c>
      <c r="P19" s="126">
        <f>IF(P$2,LN(Trans!P19),Trans!P19)</f>
        <v>-7.5907410055068205E-3</v>
      </c>
      <c r="Q19" s="126">
        <f>IF(Q$2,LN(Trans!Q19),Trans!Q19)</f>
        <v>14.138693859419485</v>
      </c>
      <c r="R19" s="126"/>
      <c r="S19" s="126">
        <f>IF(S$2,LN(Trans!S19),Trans!S19)</f>
        <v>2.0183393684787106E-2</v>
      </c>
      <c r="T19" s="126"/>
      <c r="U19" s="126">
        <f>IF(U$2,LN(Trans!U19),Trans!U19)</f>
        <v>4.3719682186244739</v>
      </c>
      <c r="V19" s="126">
        <f>IF(V$2,LN(Trans!V19),Trans!V19)</f>
        <v>4.9309202954980123</v>
      </c>
      <c r="W19" s="126">
        <f>IF(W$2,LN(Trans!W19),Trans!W19)</f>
        <v>4.3837800918024135</v>
      </c>
      <c r="X19" s="126">
        <f>IF(X$2,LN(Trans!X19),Trans!X19)</f>
        <v>4.1449176801626049</v>
      </c>
      <c r="Y19" s="126">
        <f>IF(Y$2,LN(Trans!Y19),Trans!Y19)</f>
        <v>4.1104445720286265</v>
      </c>
      <c r="Z19" s="126">
        <f>IF(Z$2,LN(Trans!Z19),Trans!Z19)</f>
        <v>3.7369343365503891</v>
      </c>
      <c r="AA19" s="126">
        <f>IF(AA$2,LN(Trans!AA19),Trans!AA19)</f>
        <v>3.8166301566469034</v>
      </c>
      <c r="AB19" s="126">
        <f>IF(AB$2,LN(Trans!AB19),Trans!AB19)</f>
        <v>-7.9695820096514158E-2</v>
      </c>
      <c r="AC19" s="126">
        <f>IF(AC$2,LN(Trans!AC19),Trans!AC19)</f>
        <v>7.6585788167487193E-2</v>
      </c>
      <c r="AD19" s="126">
        <f>IF(AD$2,LN(Trans!AD19),Trans!AD19)</f>
        <v>1.3797052031830199E-2</v>
      </c>
    </row>
    <row r="20" spans="1:30">
      <c r="A20" t="s">
        <v>417</v>
      </c>
      <c r="B20" s="126">
        <f>IF(B$2,LN(Trans!B20),Trans!B20)</f>
        <v>16.00747660738126</v>
      </c>
      <c r="C20" s="126">
        <f>IF(C$2,LN(Trans!C20),Trans!C20)</f>
        <v>15.695786964034347</v>
      </c>
      <c r="D20" s="126">
        <f>IF(D$2,LN(Trans!D20),Trans!D20)</f>
        <v>14.151221656906596</v>
      </c>
      <c r="E20" s="126">
        <f>IF(E$2,LN(Trans!E20),Trans!E20)</f>
        <v>14.307475303260698</v>
      </c>
      <c r="F20" s="126">
        <f>IF(F$2,LN(Trans!F20),Trans!F20)</f>
        <v>14.471173223045973</v>
      </c>
      <c r="G20" s="126">
        <f>IF(G$2,LN(Trans!G20),Trans!G20)</f>
        <v>15.298360772978231</v>
      </c>
      <c r="H20" s="126">
        <f>IF(H$2,LN(Trans!H20),Trans!H20)</f>
        <v>14.050953125670379</v>
      </c>
      <c r="I20" s="126">
        <f>IF(I$2,LN(Trans!I20),Trans!I20)</f>
        <v>3.2677494274551186</v>
      </c>
      <c r="J20" s="126">
        <f>IF(J$2,LN(Trans!J20),Trans!J20)</f>
        <v>3.3420590810111728</v>
      </c>
      <c r="K20" s="126">
        <f>IF(K$2,LN(Trans!K20),Trans!K20)</f>
        <v>0</v>
      </c>
      <c r="L20" s="126">
        <f>IF(L$2,LN(Trans!L20),Trans!L20)</f>
        <v>-5.8603602762603867E-2</v>
      </c>
      <c r="M20" s="126">
        <f>IF(M$2,LN(Trans!M20),Trans!M20)</f>
        <v>4.710681741938755</v>
      </c>
      <c r="N20" s="126">
        <f>IF(N$2,LN(Trans!N20),Trans!N20)</f>
        <v>5.6928119624838756</v>
      </c>
      <c r="O20" s="126">
        <f>IF(O$2,LN(Trans!O20),Trans!O20)</f>
        <v>4.7251737702834272E-2</v>
      </c>
      <c r="P20" s="126">
        <f>IF(P$2,LN(Trans!P20),Trans!P20)</f>
        <v>-1.5117238590692061E-2</v>
      </c>
      <c r="Q20" s="126">
        <f>IF(Q$2,LN(Trans!Q20),Trans!Q20)</f>
        <v>14.134033521300662</v>
      </c>
      <c r="R20" s="126"/>
      <c r="S20" s="126">
        <f>IF(S$2,LN(Trans!S20),Trans!S20)</f>
        <v>2.0288128361863736E-2</v>
      </c>
      <c r="T20" s="126"/>
      <c r="U20" s="126">
        <f>IF(U$2,LN(Trans!U20),Trans!U20)</f>
        <v>4.3767476836181096</v>
      </c>
      <c r="V20" s="126">
        <f>IF(V$2,LN(Trans!V20),Trans!V20)</f>
        <v>4.9422062424425475</v>
      </c>
      <c r="W20" s="126">
        <f>IF(W$2,LN(Trans!W20),Trans!W20)</f>
        <v>4.4587544891422857</v>
      </c>
      <c r="X20" s="126">
        <f>IF(X$2,LN(Trans!X20),Trans!X20)</f>
        <v>4.1507423427906769</v>
      </c>
      <c r="Y20" s="126">
        <f>IF(Y$2,LN(Trans!Y20),Trans!Y20)</f>
        <v>4.1121705064794254</v>
      </c>
      <c r="Z20" s="126">
        <f>IF(Z$2,LN(Trans!Z20),Trans!Z20)</f>
        <v>3.7192371423720632</v>
      </c>
      <c r="AA20" s="126">
        <f>IF(AA$2,LN(Trans!AA20),Trans!AA20)</f>
        <v>3.8019665026435354</v>
      </c>
      <c r="AB20" s="126">
        <f>IF(AB$2,LN(Trans!AB20),Trans!AB20)</f>
        <v>-8.2729360271472055E-2</v>
      </c>
      <c r="AC20" s="126">
        <f>IF(AC$2,LN(Trans!AC20),Trans!AC20)</f>
        <v>7.9742157615924791E-2</v>
      </c>
      <c r="AD20" s="126">
        <f>IF(AD$2,LN(Trans!AD20),Trans!AD20)</f>
        <v>1.26449281008283E-2</v>
      </c>
    </row>
    <row r="21" spans="1:30">
      <c r="A21" t="s">
        <v>418</v>
      </c>
      <c r="B21" s="126">
        <f>IF(B$2,LN(Trans!B21),Trans!B21)</f>
        <v>15.999293621023069</v>
      </c>
      <c r="C21" s="126">
        <f>IF(C$2,LN(Trans!C21),Trans!C21)</f>
        <v>15.686927358196881</v>
      </c>
      <c r="D21" s="126">
        <f>IF(D$2,LN(Trans!D21),Trans!D21)</f>
        <v>14.134270709284921</v>
      </c>
      <c r="E21" s="126">
        <f>IF(E$2,LN(Trans!E21),Trans!E21)</f>
        <v>14.290007307203361</v>
      </c>
      <c r="F21" s="126">
        <f>IF(F$2,LN(Trans!F21),Trans!F21)</f>
        <v>14.450454510603892</v>
      </c>
      <c r="G21" s="126">
        <f>IF(G$2,LN(Trans!G21),Trans!G21)</f>
        <v>15.307491313020728</v>
      </c>
      <c r="H21" s="126">
        <f>IF(H$2,LN(Trans!H21),Trans!H21)</f>
        <v>14.041330502969959</v>
      </c>
      <c r="I21" s="126">
        <f>IF(I$2,LN(Trans!I21),Trans!I21)</f>
        <v>3.3307352622864279</v>
      </c>
      <c r="J21" s="126">
        <f>IF(J$2,LN(Trans!J21),Trans!J21)</f>
        <v>3.3970545155400385</v>
      </c>
      <c r="K21" s="126">
        <f>IF(K$2,LN(Trans!K21),Trans!K21)</f>
        <v>0</v>
      </c>
      <c r="L21" s="126">
        <f>IF(L$2,LN(Trans!L21),Trans!L21)</f>
        <v>-6.2985834831309317E-2</v>
      </c>
      <c r="M21" s="126">
        <f>IF(M$2,LN(Trans!M21),Trans!M21)</f>
        <v>4.7065364578643107</v>
      </c>
      <c r="N21" s="126">
        <f>IF(N$2,LN(Trans!N21),Trans!N21)</f>
        <v>5.7116357101267532</v>
      </c>
      <c r="O21" s="126">
        <f>IF(O$2,LN(Trans!O21),Trans!O21)</f>
        <v>3.4717824785045863E-2</v>
      </c>
      <c r="P21" s="126">
        <f>IF(P$2,LN(Trans!P21),Trans!P21)</f>
        <v>-2.6913033246131923E-2</v>
      </c>
      <c r="Q21" s="126">
        <f>IF(Q$2,LN(Trans!Q21),Trans!Q21)</f>
        <v>14.136691223778971</v>
      </c>
      <c r="R21" s="126"/>
      <c r="S21" s="126">
        <f>IF(S$2,LN(Trans!S21),Trans!S21)</f>
        <v>1.9646400663849505E-2</v>
      </c>
      <c r="T21" s="126"/>
      <c r="U21" s="126">
        <f>IF(U$2,LN(Trans!U21),Trans!U21)</f>
        <v>4.383450276937257</v>
      </c>
      <c r="V21" s="126">
        <f>IF(V$2,LN(Trans!V21),Trans!V21)</f>
        <v>4.9835117441482399</v>
      </c>
      <c r="W21" s="126">
        <f>IF(W$2,LN(Trans!W21),Trans!W21)</f>
        <v>4.5044603644262224</v>
      </c>
      <c r="X21" s="126">
        <f>IF(X$2,LN(Trans!X21),Trans!X21)</f>
        <v>4.157795512995901</v>
      </c>
      <c r="Y21" s="126">
        <f>IF(Y$2,LN(Trans!Y21),Trans!Y21)</f>
        <v>4.1187939557276563</v>
      </c>
      <c r="Z21" s="126">
        <f>IF(Z$2,LN(Trans!Z21),Trans!Z21)</f>
        <v>3.725752417227826</v>
      </c>
      <c r="AA21" s="126">
        <f>IF(AA$2,LN(Trans!AA21),Trans!AA21)</f>
        <v>3.8083301844171618</v>
      </c>
      <c r="AB21" s="126">
        <f>IF(AB$2,LN(Trans!AB21),Trans!AB21)</f>
        <v>-8.2577767189335571E-2</v>
      </c>
      <c r="AC21" s="126">
        <f>IF(AC$2,LN(Trans!AC21),Trans!AC21)</f>
        <v>7.9191541625917003E-2</v>
      </c>
      <c r="AD21" s="126">
        <f>IF(AD$2,LN(Trans!AD21),Trans!AD21)</f>
        <v>1.2971940746314801E-2</v>
      </c>
    </row>
    <row r="22" spans="1:30">
      <c r="A22" t="s">
        <v>419</v>
      </c>
      <c r="B22" s="126">
        <f>IF(B$2,LN(Trans!B22),Trans!B22)</f>
        <v>16.011694539140567</v>
      </c>
      <c r="C22" s="126">
        <f>IF(C$2,LN(Trans!C22),Trans!C22)</f>
        <v>15.705279679282643</v>
      </c>
      <c r="D22" s="126">
        <f>IF(D$2,LN(Trans!D22),Trans!D22)</f>
        <v>14.081590933750332</v>
      </c>
      <c r="E22" s="126">
        <f>IF(E$2,LN(Trans!E22),Trans!E22)</f>
        <v>14.238013145957421</v>
      </c>
      <c r="F22" s="126">
        <f>IF(F$2,LN(Trans!F22),Trans!F22)</f>
        <v>14.444713385272445</v>
      </c>
      <c r="G22" s="126">
        <f>IF(G$2,LN(Trans!G22),Trans!G22)</f>
        <v>15.328048889575285</v>
      </c>
      <c r="H22" s="126">
        <f>IF(H$2,LN(Trans!H22),Trans!H22)</f>
        <v>14.028117866958059</v>
      </c>
      <c r="I22" s="126">
        <f>IF(I$2,LN(Trans!I22),Trans!I22)</f>
        <v>3.401096363736233</v>
      </c>
      <c r="J22" s="126">
        <f>IF(J$2,LN(Trans!J22),Trans!J22)</f>
        <v>3.4554521739614183</v>
      </c>
      <c r="K22" s="126">
        <f>IF(K$2,LN(Trans!K22),Trans!K22)</f>
        <v>0</v>
      </c>
      <c r="L22" s="126">
        <f>IF(L$2,LN(Trans!L22),Trans!L22)</f>
        <v>-7.0361101449804897E-2</v>
      </c>
      <c r="M22" s="126">
        <f>IF(M$2,LN(Trans!M22),Trans!M22)</f>
        <v>4.7349872499850756</v>
      </c>
      <c r="N22" s="126">
        <f>IF(N$2,LN(Trans!N22),Trans!N22)</f>
        <v>5.781515320622252</v>
      </c>
      <c r="O22" s="126">
        <f>IF(O$2,LN(Trans!O22),Trans!O22)</f>
        <v>4.4160997394752759E-2</v>
      </c>
      <c r="P22" s="126">
        <f>IF(P$2,LN(Trans!P22),Trans!P22)</f>
        <v>-6.9341008680633628E-3</v>
      </c>
      <c r="Q22" s="126">
        <f>IF(Q$2,LN(Trans!Q22),Trans!Q22)</f>
        <v>14.148116238696428</v>
      </c>
      <c r="R22" s="126"/>
      <c r="S22" s="126">
        <f>IF(S$2,LN(Trans!S22),Trans!S22)</f>
        <v>1.9442632791228206E-2</v>
      </c>
      <c r="T22" s="126"/>
      <c r="U22" s="126">
        <f>IF(U$2,LN(Trans!U22),Trans!U22)</f>
        <v>4.3879528187486088</v>
      </c>
      <c r="V22" s="126">
        <f>IF(V$2,LN(Trans!V22),Trans!V22)</f>
        <v>5.0254299961050215</v>
      </c>
      <c r="W22" s="126">
        <f>IF(W$2,LN(Trans!W22),Trans!W22)</f>
        <v>4.3504248143487345</v>
      </c>
      <c r="X22" s="126">
        <f>IF(X$2,LN(Trans!X22),Trans!X22)</f>
        <v>4.1677210169940988</v>
      </c>
      <c r="Y22" s="126">
        <f>IF(Y$2,LN(Trans!Y22),Trans!Y22)</f>
        <v>4.1306198118303197</v>
      </c>
      <c r="Z22" s="126">
        <f>IF(Z$2,LN(Trans!Z22),Trans!Z22)</f>
        <v>3.7262002679121498</v>
      </c>
      <c r="AA22" s="126">
        <f>IF(AA$2,LN(Trans!AA22),Trans!AA22)</f>
        <v>3.8112455330091999</v>
      </c>
      <c r="AB22" s="126">
        <f>IF(AB$2,LN(Trans!AB22),Trans!AB22)</f>
        <v>-8.5045265097050349E-2</v>
      </c>
      <c r="AC22" s="126">
        <f>IF(AC$2,LN(Trans!AC22),Trans!AC22)</f>
        <v>8.1306386988727497E-2</v>
      </c>
      <c r="AD22" s="126">
        <f>IF(AD$2,LN(Trans!AD22),Trans!AD22)</f>
        <v>1.1266969223896499E-2</v>
      </c>
    </row>
    <row r="23" spans="1:30">
      <c r="A23" t="s">
        <v>420</v>
      </c>
      <c r="B23" s="126">
        <f>IF(B$2,LN(Trans!B23),Trans!B23)</f>
        <v>16.039787284855905</v>
      </c>
      <c r="C23" s="126">
        <f>IF(C$2,LN(Trans!C23),Trans!C23)</f>
        <v>15.715253996138911</v>
      </c>
      <c r="D23" s="126">
        <f>IF(D$2,LN(Trans!D23),Trans!D23)</f>
        <v>14.252784545171208</v>
      </c>
      <c r="E23" s="126">
        <f>IF(E$2,LN(Trans!E23),Trans!E23)</f>
        <v>14.409801053870202</v>
      </c>
      <c r="F23" s="126">
        <f>IF(F$2,LN(Trans!F23),Trans!F23)</f>
        <v>14.567049693434026</v>
      </c>
      <c r="G23" s="126">
        <f>IF(G$2,LN(Trans!G23),Trans!G23)</f>
        <v>15.3502835780165</v>
      </c>
      <c r="H23" s="126">
        <f>IF(H$2,LN(Trans!H23),Trans!H23)</f>
        <v>14.017464688795512</v>
      </c>
      <c r="I23" s="126">
        <f>IF(I$2,LN(Trans!I23),Trans!I23)</f>
        <v>3.4264158690436792</v>
      </c>
      <c r="J23" s="126">
        <f>IF(J$2,LN(Trans!J23),Trans!J23)</f>
        <v>3.4916365125383986</v>
      </c>
      <c r="K23" s="126">
        <f>IF(K$2,LN(Trans!K23),Trans!K23)</f>
        <v>0</v>
      </c>
      <c r="L23" s="126">
        <f>IF(L$2,LN(Trans!L23),Trans!L23)</f>
        <v>-2.5319505307446005E-2</v>
      </c>
      <c r="M23" s="126">
        <f>IF(M$2,LN(Trans!M23),Trans!M23)</f>
        <v>4.7338175713254751</v>
      </c>
      <c r="N23" s="126">
        <f>IF(N$2,LN(Trans!N23),Trans!N23)</f>
        <v>5.8239211565371924</v>
      </c>
      <c r="O23" s="126">
        <f>IF(O$2,LN(Trans!O23),Trans!O23)</f>
        <v>-1.2672743882106569E-2</v>
      </c>
      <c r="P23" s="126">
        <f>IF(P$2,LN(Trans!P23),Trans!P23)</f>
        <v>2.7443143188672341E-2</v>
      </c>
      <c r="Q23" s="126">
        <f>IF(Q$2,LN(Trans!Q23),Trans!Q23)</f>
        <v>14.154065938544559</v>
      </c>
      <c r="R23" s="126"/>
      <c r="S23" s="126">
        <f>IF(S$2,LN(Trans!S23),Trans!S23)</f>
        <v>1.6645920348771773E-2</v>
      </c>
      <c r="T23" s="126"/>
      <c r="U23" s="126">
        <f>IF(U$2,LN(Trans!U23),Trans!U23)</f>
        <v>4.3924427250387073</v>
      </c>
      <c r="V23" s="126">
        <f>IF(V$2,LN(Trans!V23),Trans!V23)</f>
        <v>4.9979712160999146</v>
      </c>
      <c r="W23" s="126">
        <f>IF(W$2,LN(Trans!W23),Trans!W23)</f>
        <v>4.3107050565971274</v>
      </c>
      <c r="X23" s="126">
        <f>IF(X$2,LN(Trans!X23),Trans!X23)</f>
        <v>4.2078636188857264</v>
      </c>
      <c r="Y23" s="126">
        <f>IF(Y$2,LN(Trans!Y23),Trans!Y23)</f>
        <v>4.1786816456186857</v>
      </c>
      <c r="Z23" s="126">
        <f>IF(Z$2,LN(Trans!Z23),Trans!Z23)</f>
        <v>3.7095076647910554</v>
      </c>
      <c r="AA23" s="126">
        <f>IF(AA$2,LN(Trans!AA23),Trans!AA23)</f>
        <v>3.797587838426709</v>
      </c>
      <c r="AB23" s="126">
        <f>IF(AB$2,LN(Trans!AB23),Trans!AB23)</f>
        <v>-8.8080173635653583E-2</v>
      </c>
      <c r="AC23" s="126">
        <f>IF(AC$2,LN(Trans!AC23),Trans!AC23)</f>
        <v>8.3954362620209291E-2</v>
      </c>
      <c r="AD23" s="126">
        <f>IF(AD$2,LN(Trans!AD23),Trans!AD23)</f>
        <v>1.3591156803375399E-2</v>
      </c>
    </row>
    <row r="24" spans="1:30">
      <c r="A24" t="s">
        <v>421</v>
      </c>
      <c r="B24" s="126">
        <f>IF(B$2,LN(Trans!B24),Trans!B24)</f>
        <v>16.074541265258421</v>
      </c>
      <c r="C24" s="126">
        <f>IF(C$2,LN(Trans!C24),Trans!C24)</f>
        <v>15.75121042595925</v>
      </c>
      <c r="D24" s="126">
        <f>IF(D$2,LN(Trans!D24),Trans!D24)</f>
        <v>14.260313331529956</v>
      </c>
      <c r="E24" s="126">
        <f>IF(E$2,LN(Trans!E24),Trans!E24)</f>
        <v>14.416998577391642</v>
      </c>
      <c r="F24" s="126">
        <f>IF(F$2,LN(Trans!F24),Trans!F24)</f>
        <v>14.588773896929801</v>
      </c>
      <c r="G24" s="126">
        <f>IF(G$2,LN(Trans!G24),Trans!G24)</f>
        <v>15.399265845077208</v>
      </c>
      <c r="H24" s="126">
        <f>IF(H$2,LN(Trans!H24),Trans!H24)</f>
        <v>14.02786877654693</v>
      </c>
      <c r="I24" s="126">
        <f>IF(I$2,LN(Trans!I24),Trans!I24)</f>
        <v>3.4820053689824122</v>
      </c>
      <c r="J24" s="126">
        <f>IF(J$2,LN(Trans!J24),Trans!J24)</f>
        <v>3.541134878042747</v>
      </c>
      <c r="K24" s="126">
        <f>IF(K$2,LN(Trans!K24),Trans!K24)</f>
        <v>0</v>
      </c>
      <c r="L24" s="126">
        <f>IF(L$2,LN(Trans!L24),Trans!L24)</f>
        <v>-5.558949993873287E-2</v>
      </c>
      <c r="M24" s="126">
        <f>IF(M$2,LN(Trans!M24),Trans!M24)</f>
        <v>4.6529479225875505</v>
      </c>
      <c r="N24" s="126">
        <f>IF(N$2,LN(Trans!N24),Trans!N24)</f>
        <v>5.8338226995953448</v>
      </c>
      <c r="O24" s="126">
        <f>IF(O$2,LN(Trans!O24),Trans!O24)</f>
        <v>6.5339062398155262E-2</v>
      </c>
      <c r="P24" s="126">
        <f>IF(P$2,LN(Trans!P24),Trans!P24)</f>
        <v>2.6499321004058072E-3</v>
      </c>
      <c r="Q24" s="126">
        <f>IF(Q$2,LN(Trans!Q24),Trans!Q24)</f>
        <v>14.169921024627493</v>
      </c>
      <c r="R24" s="126"/>
      <c r="S24" s="126">
        <f>IF(S$2,LN(Trans!S24),Trans!S24)</f>
        <v>1.4949802233229025E-2</v>
      </c>
      <c r="T24" s="126"/>
      <c r="U24" s="126">
        <f>IF(U$2,LN(Trans!U24),Trans!U24)</f>
        <v>4.4025885021196638</v>
      </c>
      <c r="V24" s="126">
        <f>IF(V$2,LN(Trans!V24),Trans!V24)</f>
        <v>4.9555724312900216</v>
      </c>
      <c r="W24" s="126">
        <f>IF(W$2,LN(Trans!W24),Trans!W24)</f>
        <v>4.3130368488101372</v>
      </c>
      <c r="X24" s="126">
        <f>IF(X$2,LN(Trans!X24),Trans!X24)</f>
        <v>4.1959216046201542</v>
      </c>
      <c r="Y24" s="126">
        <f>IF(Y$2,LN(Trans!Y24),Trans!Y24)</f>
        <v>4.1628796399309707</v>
      </c>
      <c r="Z24" s="126">
        <f>IF(Z$2,LN(Trans!Z24),Trans!Z24)</f>
        <v>3.7386073115877587</v>
      </c>
      <c r="AA24" s="126">
        <f>IF(AA$2,LN(Trans!AA24),Trans!AA24)</f>
        <v>3.8239619458294385</v>
      </c>
      <c r="AB24" s="126">
        <f>IF(AB$2,LN(Trans!AB24),Trans!AB24)</f>
        <v>-8.5354634241679661E-2</v>
      </c>
      <c r="AC24" s="126">
        <f>IF(AC$2,LN(Trans!AC24),Trans!AC24)</f>
        <v>8.2417878742030992E-2</v>
      </c>
      <c r="AD24" s="126">
        <f>IF(AD$2,LN(Trans!AD24),Trans!AD24)</f>
        <v>1.53879577229711E-2</v>
      </c>
    </row>
    <row r="25" spans="1:30">
      <c r="A25" t="s">
        <v>422</v>
      </c>
      <c r="B25" s="126">
        <f>IF(B$2,LN(Trans!B25),Trans!B25)</f>
        <v>16.085740369645908</v>
      </c>
      <c r="C25" s="126">
        <f>IF(C$2,LN(Trans!C25),Trans!C25)</f>
        <v>15.762212869755125</v>
      </c>
      <c r="D25" s="126">
        <f>IF(D$2,LN(Trans!D25),Trans!D25)</f>
        <v>14.197299019536404</v>
      </c>
      <c r="E25" s="126">
        <f>IF(E$2,LN(Trans!E25),Trans!E25)</f>
        <v>14.352571122749971</v>
      </c>
      <c r="F25" s="126">
        <f>IF(F$2,LN(Trans!F25),Trans!F25)</f>
        <v>14.596447735681705</v>
      </c>
      <c r="G25" s="126">
        <f>IF(G$2,LN(Trans!G25),Trans!G25)</f>
        <v>15.389722378142149</v>
      </c>
      <c r="H25" s="126">
        <f>IF(H$2,LN(Trans!H25),Trans!H25)</f>
        <v>14.051437554409782</v>
      </c>
      <c r="I25" s="126">
        <f>IF(I$2,LN(Trans!I25),Trans!I25)</f>
        <v>3.5276338588769272</v>
      </c>
      <c r="J25" s="126">
        <f>IF(J$2,LN(Trans!J25),Trans!J25)</f>
        <v>3.5872335420729962</v>
      </c>
      <c r="K25" s="126">
        <f>IF(K$2,LN(Trans!K25),Trans!K25)</f>
        <v>0</v>
      </c>
      <c r="L25" s="126">
        <f>IF(L$2,LN(Trans!L25),Trans!L25)</f>
        <v>-4.5628489894514956E-2</v>
      </c>
      <c r="M25" s="126">
        <f>IF(M$2,LN(Trans!M25),Trans!M25)</f>
        <v>4.6370388017268764</v>
      </c>
      <c r="N25" s="126">
        <f>IF(N$2,LN(Trans!N25),Trans!N25)</f>
        <v>5.8620775499917652</v>
      </c>
      <c r="O25" s="126">
        <f>IF(O$2,LN(Trans!O25),Trans!O25)</f>
        <v>-8.499886038490093E-3</v>
      </c>
      <c r="P25" s="126">
        <f>IF(P$2,LN(Trans!P25),Trans!P25)</f>
        <v>-2.5711648242856253E-2</v>
      </c>
      <c r="Q25" s="126">
        <f>IF(Q$2,LN(Trans!Q25),Trans!Q25)</f>
        <v>14.175347005890996</v>
      </c>
      <c r="R25" s="126"/>
      <c r="S25" s="126">
        <f>IF(S$2,LN(Trans!S25),Trans!S25)</f>
        <v>1.4075391342160294E-2</v>
      </c>
      <c r="T25" s="126"/>
      <c r="U25" s="126">
        <f>IF(U$2,LN(Trans!U25),Trans!U25)</f>
        <v>4.4061480343532695</v>
      </c>
      <c r="V25" s="126">
        <f>IF(V$2,LN(Trans!V25),Trans!V25)</f>
        <v>4.9611521008376309</v>
      </c>
      <c r="W25" s="126">
        <f>IF(W$2,LN(Trans!W25),Trans!W25)</f>
        <v>4.2722535440695451</v>
      </c>
      <c r="X25" s="126">
        <f>IF(X$2,LN(Trans!X25),Trans!X25)</f>
        <v>4.191754432180562</v>
      </c>
      <c r="Y25" s="126">
        <f>IF(Y$2,LN(Trans!Y25),Trans!Y25)</f>
        <v>4.1701527778562717</v>
      </c>
      <c r="Z25" s="126">
        <f>IF(Z$2,LN(Trans!Z25),Trans!Z25)</f>
        <v>3.7153392667529168</v>
      </c>
      <c r="AA25" s="126">
        <f>IF(AA$2,LN(Trans!AA25),Trans!AA25)</f>
        <v>3.8067986407384029</v>
      </c>
      <c r="AB25" s="126">
        <f>IF(AB$2,LN(Trans!AB25),Trans!AB25)</f>
        <v>-9.1459373985486286E-2</v>
      </c>
      <c r="AC25" s="126">
        <f>IF(AC$2,LN(Trans!AC25),Trans!AC25)</f>
        <v>8.77480134312148E-2</v>
      </c>
      <c r="AD25" s="126">
        <f>IF(AD$2,LN(Trans!AD25),Trans!AD25)</f>
        <v>1.5300954067205099E-2</v>
      </c>
    </row>
    <row r="26" spans="1:30">
      <c r="A26" t="s">
        <v>423</v>
      </c>
      <c r="B26" s="126">
        <f>IF(B$2,LN(Trans!B26),Trans!B26)</f>
        <v>16.132007103661827</v>
      </c>
      <c r="C26" s="126">
        <f>IF(C$2,LN(Trans!C26),Trans!C26)</f>
        <v>15.800972082258189</v>
      </c>
      <c r="D26" s="126">
        <f>IF(D$2,LN(Trans!D26),Trans!D26)</f>
        <v>14.27993131936236</v>
      </c>
      <c r="E26" s="126">
        <f>IF(E$2,LN(Trans!E26),Trans!E26)</f>
        <v>14.435958094667837</v>
      </c>
      <c r="F26" s="126">
        <f>IF(F$2,LN(Trans!F26),Trans!F26)</f>
        <v>14.644802242970506</v>
      </c>
      <c r="G26" s="126">
        <f>IF(G$2,LN(Trans!G26),Trans!G26)</f>
        <v>15.438756229141239</v>
      </c>
      <c r="H26" s="126">
        <f>IF(H$2,LN(Trans!H26),Trans!H26)</f>
        <v>14.091006171657881</v>
      </c>
      <c r="I26" s="126">
        <f>IF(I$2,LN(Trans!I26),Trans!I26)</f>
        <v>3.5663612582522539</v>
      </c>
      <c r="J26" s="126">
        <f>IF(J$2,LN(Trans!J26),Trans!J26)</f>
        <v>3.6276289841796627</v>
      </c>
      <c r="K26" s="126">
        <f>IF(K$2,LN(Trans!K26),Trans!K26)</f>
        <v>0</v>
      </c>
      <c r="L26" s="126">
        <f>IF(L$2,LN(Trans!L26),Trans!L26)</f>
        <v>-3.8727399375326696E-2</v>
      </c>
      <c r="M26" s="126">
        <f>IF(M$2,LN(Trans!M26),Trans!M26)</f>
        <v>4.6409711215028056</v>
      </c>
      <c r="N26" s="126">
        <f>IF(N$2,LN(Trans!N26),Trans!N26)</f>
        <v>5.8993348992833869</v>
      </c>
      <c r="O26" s="126">
        <f>IF(O$2,LN(Trans!O26),Trans!O26)</f>
        <v>9.9223293346912572E-2</v>
      </c>
      <c r="P26" s="126">
        <f>IF(P$2,LN(Trans!P26),Trans!P26)</f>
        <v>-1.2731245565909001E-2</v>
      </c>
      <c r="Q26" s="126">
        <f>IF(Q$2,LN(Trans!Q26),Trans!Q26)</f>
        <v>14.193308655042074</v>
      </c>
      <c r="R26" s="126"/>
      <c r="S26" s="126">
        <f>IF(S$2,LN(Trans!S26),Trans!S26)</f>
        <v>1.2269610266508807E-2</v>
      </c>
      <c r="T26" s="126"/>
      <c r="U26" s="126">
        <f>IF(U$2,LN(Trans!U26),Trans!U26)</f>
        <v>4.4100413251761994</v>
      </c>
      <c r="V26" s="126">
        <f>IF(V$2,LN(Trans!V26),Trans!V26)</f>
        <v>4.9789831604668242</v>
      </c>
      <c r="W26" s="126">
        <f>IF(W$2,LN(Trans!W26),Trans!W26)</f>
        <v>4.2833169504400663</v>
      </c>
      <c r="X26" s="126">
        <f>IF(X$2,LN(Trans!X26),Trans!X26)</f>
        <v>4.2166092277050211</v>
      </c>
      <c r="Y26" s="126">
        <f>IF(Y$2,LN(Trans!Y26),Trans!Y26)</f>
        <v>4.1809338649297727</v>
      </c>
      <c r="Z26" s="126">
        <f>IF(Z$2,LN(Trans!Z26),Trans!Z26)</f>
        <v>3.7441193073513968</v>
      </c>
      <c r="AA26" s="126">
        <f>IF(AA$2,LN(Trans!AA26),Trans!AA26)</f>
        <v>3.8258673169215864</v>
      </c>
      <c r="AB26" s="126">
        <f>IF(AB$2,LN(Trans!AB26),Trans!AB26)</f>
        <v>-8.1748009570189933E-2</v>
      </c>
      <c r="AC26" s="126">
        <f>IF(AC$2,LN(Trans!AC26),Trans!AC26)</f>
        <v>7.7969121496410998E-2</v>
      </c>
      <c r="AD26" s="126">
        <f>IF(AD$2,LN(Trans!AD26),Trans!AD26)</f>
        <v>1.7022933244202201E-2</v>
      </c>
    </row>
    <row r="27" spans="1:30">
      <c r="A27" t="s">
        <v>424</v>
      </c>
      <c r="B27" s="126">
        <f>IF(B$2,LN(Trans!B27),Trans!B27)</f>
        <v>16.158294385150377</v>
      </c>
      <c r="C27" s="126">
        <f>IF(C$2,LN(Trans!C27),Trans!C27)</f>
        <v>15.836668437732133</v>
      </c>
      <c r="D27" s="126">
        <f>IF(D$2,LN(Trans!D27),Trans!D27)</f>
        <v>14.234152974362809</v>
      </c>
      <c r="E27" s="126">
        <f>IF(E$2,LN(Trans!E27),Trans!E27)</f>
        <v>14.392620698011898</v>
      </c>
      <c r="F27" s="126">
        <f>IF(F$2,LN(Trans!F27),Trans!F27)</f>
        <v>14.637734221743452</v>
      </c>
      <c r="G27" s="126">
        <f>IF(G$2,LN(Trans!G27),Trans!G27)</f>
        <v>15.473525060922201</v>
      </c>
      <c r="H27" s="126">
        <f>IF(H$2,LN(Trans!H27),Trans!H27)</f>
        <v>14.181621128995188</v>
      </c>
      <c r="I27" s="126">
        <f>IF(I$2,LN(Trans!I27),Trans!I27)</f>
        <v>3.5993831163774366</v>
      </c>
      <c r="J27" s="126">
        <f>IF(J$2,LN(Trans!J27),Trans!J27)</f>
        <v>3.6601458918737846</v>
      </c>
      <c r="K27" s="126">
        <f>IF(K$2,LN(Trans!K27),Trans!K27)</f>
        <v>0</v>
      </c>
      <c r="L27" s="126">
        <f>IF(L$2,LN(Trans!L27),Trans!L27)</f>
        <v>-3.3021858125182872E-2</v>
      </c>
      <c r="M27" s="126">
        <f>IF(M$2,LN(Trans!M27),Trans!M27)</f>
        <v>4.5956408967231388</v>
      </c>
      <c r="N27" s="126">
        <f>IF(N$2,LN(Trans!N27),Trans!N27)</f>
        <v>5.8736729176646723</v>
      </c>
      <c r="O27" s="126">
        <f>IF(O$2,LN(Trans!O27),Trans!O27)</f>
        <v>-6.9241916046330607E-2</v>
      </c>
      <c r="P27" s="126">
        <f>IF(P$2,LN(Trans!P27),Trans!P27)</f>
        <v>7.641560565077159E-3</v>
      </c>
      <c r="Q27" s="126">
        <f>IF(Q$2,LN(Trans!Q27),Trans!Q27)</f>
        <v>14.209701522594687</v>
      </c>
      <c r="R27" s="126"/>
      <c r="S27" s="126">
        <f>IF(S$2,LN(Trans!S27),Trans!S27)</f>
        <v>1.0379656703905685E-2</v>
      </c>
      <c r="T27" s="126"/>
      <c r="U27" s="126">
        <f>IF(U$2,LN(Trans!U27),Trans!U27)</f>
        <v>4.4147518407712427</v>
      </c>
      <c r="V27" s="126">
        <f>IF(V$2,LN(Trans!V27),Trans!V27)</f>
        <v>4.980806516027851</v>
      </c>
      <c r="W27" s="126">
        <f>IF(W$2,LN(Trans!W27),Trans!W27)</f>
        <v>4.2228448677975354</v>
      </c>
      <c r="X27" s="126">
        <f>IF(X$2,LN(Trans!X27),Trans!X27)</f>
        <v>4.2299797096891698</v>
      </c>
      <c r="Y27" s="126">
        <f>IF(Y$2,LN(Trans!Y27),Trans!Y27)</f>
        <v>4.2029174908182574</v>
      </c>
      <c r="Z27" s="126">
        <f>IF(Z$2,LN(Trans!Z27),Trans!Z27)</f>
        <v>3.7414974926806854</v>
      </c>
      <c r="AA27" s="126">
        <f>IF(AA$2,LN(Trans!AA27),Trans!AA27)</f>
        <v>3.8176912672756163</v>
      </c>
      <c r="AB27" s="126">
        <f>IF(AB$2,LN(Trans!AB27),Trans!AB27)</f>
        <v>-7.619377459493093E-2</v>
      </c>
      <c r="AC27" s="126">
        <f>IF(AC$2,LN(Trans!AC27),Trans!AC27)</f>
        <v>7.25898551533595E-2</v>
      </c>
      <c r="AD27" s="126">
        <f>IF(AD$2,LN(Trans!AD27),Trans!AD27)</f>
        <v>1.74663433501939E-2</v>
      </c>
    </row>
    <row r="28" spans="1:30">
      <c r="A28" t="s">
        <v>425</v>
      </c>
      <c r="B28" s="126">
        <f>IF(B$2,LN(Trans!B28),Trans!B28)</f>
        <v>16.17248336243285</v>
      </c>
      <c r="C28" s="126">
        <f>IF(C$2,LN(Trans!C28),Trans!C28)</f>
        <v>15.850671175419954</v>
      </c>
      <c r="D28" s="126">
        <f>IF(D$2,LN(Trans!D28),Trans!D28)</f>
        <v>14.205504326266368</v>
      </c>
      <c r="E28" s="126">
        <f>IF(E$2,LN(Trans!E28),Trans!E28)</f>
        <v>14.361581692480232</v>
      </c>
      <c r="F28" s="126">
        <f>IF(F$2,LN(Trans!F28),Trans!F28)</f>
        <v>14.634886554708265</v>
      </c>
      <c r="G28" s="126">
        <f>IF(G$2,LN(Trans!G28),Trans!G28)</f>
        <v>15.514457646446047</v>
      </c>
      <c r="H28" s="126">
        <f>IF(H$2,LN(Trans!H28),Trans!H28)</f>
        <v>14.230100930731496</v>
      </c>
      <c r="I28" s="126">
        <f>IF(I$2,LN(Trans!I28),Trans!I28)</f>
        <v>3.62880613294619</v>
      </c>
      <c r="J28" s="126">
        <f>IF(J$2,LN(Trans!J28),Trans!J28)</f>
        <v>3.6964656442182</v>
      </c>
      <c r="K28" s="126">
        <f>IF(K$2,LN(Trans!K28),Trans!K28)</f>
        <v>0</v>
      </c>
      <c r="L28" s="126">
        <f>IF(L$2,LN(Trans!L28),Trans!L28)</f>
        <v>-2.9423016568753357E-2</v>
      </c>
      <c r="M28" s="126">
        <f>IF(M$2,LN(Trans!M28),Trans!M28)</f>
        <v>4.5559835250542058</v>
      </c>
      <c r="N28" s="126">
        <f>IF(N$2,LN(Trans!N28),Trans!N28)</f>
        <v>5.8560257675697782</v>
      </c>
      <c r="O28" s="126">
        <f>IF(O$2,LN(Trans!O28),Trans!O28)</f>
        <v>8.6722967721227506E-2</v>
      </c>
      <c r="P28" s="126">
        <f>IF(P$2,LN(Trans!P28),Trans!P28)</f>
        <v>-1.8661402355138731E-2</v>
      </c>
      <c r="Q28" s="126">
        <f>IF(Q$2,LN(Trans!Q28),Trans!Q28)</f>
        <v>14.219669494844318</v>
      </c>
      <c r="R28" s="126"/>
      <c r="S28" s="126">
        <f>IF(S$2,LN(Trans!S28),Trans!S28)</f>
        <v>9.8802871968016945E-3</v>
      </c>
      <c r="T28" s="126"/>
      <c r="U28" s="126">
        <f>IF(U$2,LN(Trans!U28),Trans!U28)</f>
        <v>4.4219712217028713</v>
      </c>
      <c r="V28" s="126">
        <f>IF(V$2,LN(Trans!V28),Trans!V28)</f>
        <v>4.9835462166876408</v>
      </c>
      <c r="W28" s="126">
        <f>IF(W$2,LN(Trans!W28),Trans!W28)</f>
        <v>4.2433234572397556</v>
      </c>
      <c r="X28" s="126">
        <f>IF(X$2,LN(Trans!X28),Trans!X28)</f>
        <v>4.2473976310904966</v>
      </c>
      <c r="Y28" s="126">
        <f>IF(Y$2,LN(Trans!Y28),Trans!Y28)</f>
        <v>4.221828592752793</v>
      </c>
      <c r="Z28" s="126">
        <f>IF(Z$2,LN(Trans!Z28),Trans!Z28)</f>
        <v>3.734367155862834</v>
      </c>
      <c r="AA28" s="126">
        <f>IF(AA$2,LN(Trans!AA28),Trans!AA28)</f>
        <v>3.8035819891797971</v>
      </c>
      <c r="AB28" s="126">
        <f>IF(AB$2,LN(Trans!AB28),Trans!AB28)</f>
        <v>-6.9214833316963265E-2</v>
      </c>
      <c r="AC28" s="126">
        <f>IF(AC$2,LN(Trans!AC28),Trans!AC28)</f>
        <v>6.7733214280715895E-2</v>
      </c>
      <c r="AD28" s="126">
        <f>IF(AD$2,LN(Trans!AD28),Trans!AD28)</f>
        <v>1.75279670770528E-2</v>
      </c>
    </row>
    <row r="29" spans="1:30">
      <c r="A29" t="s">
        <v>426</v>
      </c>
      <c r="B29" s="126">
        <f>IF(B$2,LN(Trans!B29),Trans!B29)</f>
        <v>16.20362368310229</v>
      </c>
      <c r="C29" s="126">
        <f>IF(C$2,LN(Trans!C29),Trans!C29)</f>
        <v>15.879498514256227</v>
      </c>
      <c r="D29" s="126">
        <f>IF(D$2,LN(Trans!D29),Trans!D29)</f>
        <v>14.237106060348017</v>
      </c>
      <c r="E29" s="126">
        <f>IF(E$2,LN(Trans!E29),Trans!E29)</f>
        <v>14.392073539043729</v>
      </c>
      <c r="F29" s="126">
        <f>IF(F$2,LN(Trans!F29),Trans!F29)</f>
        <v>14.669056720443539</v>
      </c>
      <c r="G29" s="126">
        <f>IF(G$2,LN(Trans!G29),Trans!G29)</f>
        <v>15.549428089711249</v>
      </c>
      <c r="H29" s="126">
        <f>IF(H$2,LN(Trans!H29),Trans!H29)</f>
        <v>14.294852029430793</v>
      </c>
      <c r="I29" s="126">
        <f>IF(I$2,LN(Trans!I29),Trans!I29)</f>
        <v>3.6598005106903222</v>
      </c>
      <c r="J29" s="126">
        <f>IF(J$2,LN(Trans!J29),Trans!J29)</f>
        <v>3.7311708760443278</v>
      </c>
      <c r="K29" s="126">
        <f>IF(K$2,LN(Trans!K29),Trans!K29)</f>
        <v>0</v>
      </c>
      <c r="L29" s="126">
        <f>IF(L$2,LN(Trans!L29),Trans!L29)</f>
        <v>-3.0994377744132232E-2</v>
      </c>
      <c r="M29" s="126">
        <f>IF(M$2,LN(Trans!M29),Trans!M29)</f>
        <v>4.6085963536999976</v>
      </c>
      <c r="N29" s="126">
        <f>IF(N$2,LN(Trans!N29),Trans!N29)</f>
        <v>5.9090836261723343</v>
      </c>
      <c r="O29" s="126">
        <f>IF(O$2,LN(Trans!O29),Trans!O29)</f>
        <v>-5.1336367794326675E-2</v>
      </c>
      <c r="P29" s="126">
        <f>IF(P$2,LN(Trans!P29),Trans!P29)</f>
        <v>-3.6673935645680819E-2</v>
      </c>
      <c r="Q29" s="126">
        <f>IF(Q$2,LN(Trans!Q29),Trans!Q29)</f>
        <v>14.234511128922696</v>
      </c>
      <c r="R29" s="126"/>
      <c r="S29" s="126">
        <f>IF(S$2,LN(Trans!S29),Trans!S29)</f>
        <v>8.3656683328466683E-3</v>
      </c>
      <c r="T29" s="126"/>
      <c r="U29" s="126">
        <f>IF(U$2,LN(Trans!U29),Trans!U29)</f>
        <v>4.4308320568584794</v>
      </c>
      <c r="V29" s="126">
        <f>IF(V$2,LN(Trans!V29),Trans!V29)</f>
        <v>5.0182237168270669</v>
      </c>
      <c r="W29" s="126">
        <f>IF(W$2,LN(Trans!W29),Trans!W29)</f>
        <v>4.3113800759759364</v>
      </c>
      <c r="X29" s="126">
        <f>IF(X$2,LN(Trans!X29),Trans!X29)</f>
        <v>4.2556837549067641</v>
      </c>
      <c r="Y29" s="126">
        <f>IF(Y$2,LN(Trans!Y29),Trans!Y29)</f>
        <v>4.2331206577382385</v>
      </c>
      <c r="Z29" s="126">
        <f>IF(Z$2,LN(Trans!Z29),Trans!Z29)</f>
        <v>3.750438151500032</v>
      </c>
      <c r="AA29" s="126">
        <f>IF(AA$2,LN(Trans!AA29),Trans!AA29)</f>
        <v>3.8207567446702644</v>
      </c>
      <c r="AB29" s="126">
        <f>IF(AB$2,LN(Trans!AB29),Trans!AB29)</f>
        <v>-7.031859317023248E-2</v>
      </c>
      <c r="AC29" s="126">
        <f>IF(AC$2,LN(Trans!AC29),Trans!AC29)</f>
        <v>6.8451719468933497E-2</v>
      </c>
      <c r="AD29" s="126">
        <f>IF(AD$2,LN(Trans!AD29),Trans!AD29)</f>
        <v>1.96823932766498E-2</v>
      </c>
    </row>
    <row r="30" spans="1:30">
      <c r="A30" t="s">
        <v>427</v>
      </c>
      <c r="B30" s="126">
        <f>IF(B$2,LN(Trans!B30),Trans!B30)</f>
        <v>16.222900476067409</v>
      </c>
      <c r="C30" s="126">
        <f>IF(C$2,LN(Trans!C30),Trans!C30)</f>
        <v>15.895588650215872</v>
      </c>
      <c r="D30" s="126">
        <f>IF(D$2,LN(Trans!D30),Trans!D30)</f>
        <v>14.255738864021115</v>
      </c>
      <c r="E30" s="126">
        <f>IF(E$2,LN(Trans!E30),Trans!E30)</f>
        <v>14.411429350675492</v>
      </c>
      <c r="F30" s="126">
        <f>IF(F$2,LN(Trans!F30),Trans!F30)</f>
        <v>14.665019137135658</v>
      </c>
      <c r="G30" s="126">
        <f>IF(G$2,LN(Trans!G30),Trans!G30)</f>
        <v>15.559797782792991</v>
      </c>
      <c r="H30" s="126">
        <f>IF(H$2,LN(Trans!H30),Trans!H30)</f>
        <v>14.337132814393145</v>
      </c>
      <c r="I30" s="126">
        <f>IF(I$2,LN(Trans!I30),Trans!I30)</f>
        <v>3.6923023288318566</v>
      </c>
      <c r="J30" s="126">
        <f>IF(J$2,LN(Trans!J30),Trans!J30)</f>
        <v>3.7641594427246776</v>
      </c>
      <c r="K30" s="126">
        <f>IF(K$2,LN(Trans!K30),Trans!K30)</f>
        <v>0</v>
      </c>
      <c r="L30" s="126">
        <f>IF(L$2,LN(Trans!L30),Trans!L30)</f>
        <v>-3.2501818141534335E-2</v>
      </c>
      <c r="M30" s="126">
        <f>IF(M$2,LN(Trans!M30),Trans!M30)</f>
        <v>4.5627724398244442</v>
      </c>
      <c r="N30" s="126">
        <f>IF(N$2,LN(Trans!N30),Trans!N30)</f>
        <v>5.9320633449551972</v>
      </c>
      <c r="O30" s="126">
        <f>IF(O$2,LN(Trans!O30),Trans!O30)</f>
        <v>8.889329319439121E-2</v>
      </c>
      <c r="P30" s="126">
        <f>IF(P$2,LN(Trans!P30),Trans!P30)</f>
        <v>-3.2545707894817158E-2</v>
      </c>
      <c r="Q30" s="126">
        <f>IF(Q$2,LN(Trans!Q30),Trans!Q30)</f>
        <v>14.246299782096969</v>
      </c>
      <c r="R30" s="126"/>
      <c r="S30" s="126">
        <f>IF(S$2,LN(Trans!S30),Trans!S30)</f>
        <v>8.885614314401425E-3</v>
      </c>
      <c r="T30" s="126"/>
      <c r="U30" s="126">
        <f>IF(U$2,LN(Trans!U30),Trans!U30)</f>
        <v>4.437361005136867</v>
      </c>
      <c r="V30" s="126">
        <f>IF(V$2,LN(Trans!V30),Trans!V30)</f>
        <v>4.9934408164721606</v>
      </c>
      <c r="W30" s="126">
        <f>IF(W$2,LN(Trans!W30),Trans!W30)</f>
        <v>4.2168995555040221</v>
      </c>
      <c r="X30" s="126">
        <f>IF(X$2,LN(Trans!X30),Trans!X30)</f>
        <v>4.2541820483603026</v>
      </c>
      <c r="Y30" s="126">
        <f>IF(Y$2,LN(Trans!Y30),Trans!Y30)</f>
        <v>4.2407435476245023</v>
      </c>
      <c r="Z30" s="126">
        <f>IF(Z$2,LN(Trans!Z30),Trans!Z30)</f>
        <v>3.740591951289908</v>
      </c>
      <c r="AA30" s="126">
        <f>IF(AA$2,LN(Trans!AA30),Trans!AA30)</f>
        <v>3.8116270035790825</v>
      </c>
      <c r="AB30" s="126">
        <f>IF(AB$2,LN(Trans!AB30),Trans!AB30)</f>
        <v>-7.1035052289174352E-2</v>
      </c>
      <c r="AC30" s="126">
        <f>IF(AC$2,LN(Trans!AC30),Trans!AC30)</f>
        <v>6.8105637594545701E-2</v>
      </c>
      <c r="AD30" s="126">
        <f>IF(AD$2,LN(Trans!AD30),Trans!AD30)</f>
        <v>2.0321451078524601E-2</v>
      </c>
    </row>
    <row r="31" spans="1:30">
      <c r="A31" t="s">
        <v>428</v>
      </c>
      <c r="B31" s="126">
        <f>IF(B$2,LN(Trans!B31),Trans!B31)</f>
        <v>16.235900610916357</v>
      </c>
      <c r="C31" s="126">
        <f>IF(C$2,LN(Trans!C31),Trans!C31)</f>
        <v>15.914585367998377</v>
      </c>
      <c r="D31" s="126">
        <f>IF(D$2,LN(Trans!D31),Trans!D31)</f>
        <v>14.238171689108315</v>
      </c>
      <c r="E31" s="126">
        <f>IF(E$2,LN(Trans!E31),Trans!E31)</f>
        <v>14.398247782187767</v>
      </c>
      <c r="F31" s="126">
        <f>IF(F$2,LN(Trans!F31),Trans!F31)</f>
        <v>14.656429416130363</v>
      </c>
      <c r="G31" s="126">
        <f>IF(G$2,LN(Trans!G31),Trans!G31)</f>
        <v>15.560423118953326</v>
      </c>
      <c r="H31" s="126">
        <f>IF(H$2,LN(Trans!H31),Trans!H31)</f>
        <v>14.351288377560751</v>
      </c>
      <c r="I31" s="126">
        <f>IF(I$2,LN(Trans!I31),Trans!I31)</f>
        <v>3.7172876471821326</v>
      </c>
      <c r="J31" s="126">
        <f>IF(J$2,LN(Trans!J31),Trans!J31)</f>
        <v>3.7970850337059736</v>
      </c>
      <c r="K31" s="126">
        <f>IF(K$2,LN(Trans!K31),Trans!K31)</f>
        <v>0</v>
      </c>
      <c r="L31" s="126">
        <f>IF(L$2,LN(Trans!L31),Trans!L31)</f>
        <v>-2.4985318350276137E-2</v>
      </c>
      <c r="M31" s="126">
        <f>IF(M$2,LN(Trans!M31),Trans!M31)</f>
        <v>4.572606876260183</v>
      </c>
      <c r="N31" s="126">
        <f>IF(N$2,LN(Trans!N31),Trans!N31)</f>
        <v>5.9662578440624197</v>
      </c>
      <c r="O31" s="126">
        <f>IF(O$2,LN(Trans!O31),Trans!O31)</f>
        <v>-7.6709423832836091E-2</v>
      </c>
      <c r="P31" s="126">
        <f>IF(P$2,LN(Trans!P31),Trans!P31)</f>
        <v>-2.5836788887188305E-2</v>
      </c>
      <c r="Q31" s="126">
        <f>IF(Q$2,LN(Trans!Q31),Trans!Q31)</f>
        <v>14.261552943724046</v>
      </c>
      <c r="R31" s="126"/>
      <c r="S31" s="126">
        <f>IF(S$2,LN(Trans!S31),Trans!S31)</f>
        <v>8.0534049959137075E-3</v>
      </c>
      <c r="T31" s="126"/>
      <c r="U31" s="126">
        <f>IF(U$2,LN(Trans!U31),Trans!U31)</f>
        <v>4.4468513338173974</v>
      </c>
      <c r="V31" s="126">
        <f>IF(V$2,LN(Trans!V31),Trans!V31)</f>
        <v>4.9820681962444331</v>
      </c>
      <c r="W31" s="126">
        <f>IF(W$2,LN(Trans!W31),Trans!W31)</f>
        <v>4.2282721757317496</v>
      </c>
      <c r="X31" s="126">
        <f>IF(X$2,LN(Trans!X31),Trans!X31)</f>
        <v>4.2677041710669217</v>
      </c>
      <c r="Y31" s="126">
        <f>IF(Y$2,LN(Trans!Y31),Trans!Y31)</f>
        <v>4.2583954945916975</v>
      </c>
      <c r="Z31" s="126">
        <f>IF(Z$2,LN(Trans!Z31),Trans!Z31)</f>
        <v>3.7556083602215091</v>
      </c>
      <c r="AA31" s="126">
        <f>IF(AA$2,LN(Trans!AA31),Trans!AA31)</f>
        <v>3.8271656105687768</v>
      </c>
      <c r="AB31" s="126">
        <f>IF(AB$2,LN(Trans!AB31),Trans!AB31)</f>
        <v>-7.1557250347267579E-2</v>
      </c>
      <c r="AC31" s="126">
        <f>IF(AC$2,LN(Trans!AC31),Trans!AC31)</f>
        <v>6.8027096694443803E-2</v>
      </c>
      <c r="AD31" s="126">
        <f>IF(AD$2,LN(Trans!AD31),Trans!AD31)</f>
        <v>2.0485099498278498E-2</v>
      </c>
    </row>
    <row r="32" spans="1:30">
      <c r="A32" t="s">
        <v>429</v>
      </c>
      <c r="B32" s="126">
        <f>IF(B$2,LN(Trans!B32),Trans!B32)</f>
        <v>16.246850146994539</v>
      </c>
      <c r="C32" s="126">
        <f>IF(C$2,LN(Trans!C32),Trans!C32)</f>
        <v>15.927693587352678</v>
      </c>
      <c r="D32" s="126">
        <f>IF(D$2,LN(Trans!D32),Trans!D32)</f>
        <v>14.226638431595406</v>
      </c>
      <c r="E32" s="126">
        <f>IF(E$2,LN(Trans!E32),Trans!E32)</f>
        <v>14.382169426123816</v>
      </c>
      <c r="F32" s="126">
        <f>IF(F$2,LN(Trans!F32),Trans!F32)</f>
        <v>14.657774635404024</v>
      </c>
      <c r="G32" s="126">
        <f>IF(G$2,LN(Trans!G32),Trans!G32)</f>
        <v>15.591006198463612</v>
      </c>
      <c r="H32" s="126">
        <f>IF(H$2,LN(Trans!H32),Trans!H32)</f>
        <v>14.434963182565484</v>
      </c>
      <c r="I32" s="126">
        <f>IF(I$2,LN(Trans!I32),Trans!I32)</f>
        <v>3.7495962707436186</v>
      </c>
      <c r="J32" s="126">
        <f>IF(J$2,LN(Trans!J32),Trans!J32)</f>
        <v>3.8327103718217872</v>
      </c>
      <c r="K32" s="126">
        <f>IF(K$2,LN(Trans!K32),Trans!K32)</f>
        <v>0</v>
      </c>
      <c r="L32" s="126">
        <f>IF(L$2,LN(Trans!L32),Trans!L32)</f>
        <v>-3.2308623561486102E-2</v>
      </c>
      <c r="M32" s="126">
        <f>IF(M$2,LN(Trans!M32),Trans!M32)</f>
        <v>4.6015181297414962</v>
      </c>
      <c r="N32" s="126">
        <f>IF(N$2,LN(Trans!N32),Trans!N32)</f>
        <v>5.999248110855671</v>
      </c>
      <c r="O32" s="126">
        <f>IF(O$2,LN(Trans!O32),Trans!O32)</f>
        <v>2.4490200689142427E-2</v>
      </c>
      <c r="P32" s="126">
        <f>IF(P$2,LN(Trans!P32),Trans!P32)</f>
        <v>-5.6235705620851062E-2</v>
      </c>
      <c r="Q32" s="126">
        <f>IF(Q$2,LN(Trans!Q32),Trans!Q32)</f>
        <v>14.268769931511269</v>
      </c>
      <c r="R32" s="126"/>
      <c r="S32" s="126">
        <f>IF(S$2,LN(Trans!S32),Trans!S32)</f>
        <v>8.0453734973204155E-3</v>
      </c>
      <c r="T32" s="126"/>
      <c r="U32" s="126">
        <f>IF(U$2,LN(Trans!U32),Trans!U32)</f>
        <v>4.4490301175390927</v>
      </c>
      <c r="V32" s="126">
        <f>IF(V$2,LN(Trans!V32),Trans!V32)</f>
        <v>5.00778527152635</v>
      </c>
      <c r="W32" s="126">
        <f>IF(W$2,LN(Trans!W32),Trans!W32)</f>
        <v>4.0321621145211521</v>
      </c>
      <c r="X32" s="126">
        <f>IF(X$2,LN(Trans!X32),Trans!X32)</f>
        <v>4.2736295002126878</v>
      </c>
      <c r="Y32" s="126">
        <f>IF(Y$2,LN(Trans!Y32),Trans!Y32)</f>
        <v>4.2794142113526563</v>
      </c>
      <c r="Z32" s="126">
        <f>IF(Z$2,LN(Trans!Z32),Trans!Z32)</f>
        <v>3.7424576387217492</v>
      </c>
      <c r="AA32" s="126">
        <f>IF(AA$2,LN(Trans!AA32),Trans!AA32)</f>
        <v>3.8105418678665881</v>
      </c>
      <c r="AB32" s="126">
        <f>IF(AB$2,LN(Trans!AB32),Trans!AB32)</f>
        <v>-6.808422914483904E-2</v>
      </c>
      <c r="AC32" s="126">
        <f>IF(AC$2,LN(Trans!AC32),Trans!AC32)</f>
        <v>6.6530402667608707E-2</v>
      </c>
      <c r="AD32" s="126">
        <f>IF(AD$2,LN(Trans!AD32),Trans!AD32)</f>
        <v>1.98250506872907E-2</v>
      </c>
    </row>
    <row r="33" spans="1:30">
      <c r="A33" t="s">
        <v>430</v>
      </c>
      <c r="B33" s="126">
        <f>IF(B$2,LN(Trans!B33),Trans!B33)</f>
        <v>16.265089400592981</v>
      </c>
      <c r="C33" s="126">
        <f>IF(C$2,LN(Trans!C33),Trans!C33)</f>
        <v>15.948511338474551</v>
      </c>
      <c r="D33" s="126">
        <f>IF(D$2,LN(Trans!D33),Trans!D33)</f>
        <v>14.231890428550583</v>
      </c>
      <c r="E33" s="126">
        <f>IF(E$2,LN(Trans!E33),Trans!E33)</f>
        <v>14.386252733718944</v>
      </c>
      <c r="F33" s="126">
        <f>IF(F$2,LN(Trans!F33),Trans!F33)</f>
        <v>14.679628425011543</v>
      </c>
      <c r="G33" s="126">
        <f>IF(G$2,LN(Trans!G33),Trans!G33)</f>
        <v>15.614815102855886</v>
      </c>
      <c r="H33" s="126">
        <f>IF(H$2,LN(Trans!H33),Trans!H33)</f>
        <v>14.473417816323508</v>
      </c>
      <c r="I33" s="126">
        <f>IF(I$2,LN(Trans!I33),Trans!I33)</f>
        <v>3.7801115772264522</v>
      </c>
      <c r="J33" s="126">
        <f>IF(J$2,LN(Trans!J33),Trans!J33)</f>
        <v>3.8653965615844177</v>
      </c>
      <c r="K33" s="126">
        <f>IF(K$2,LN(Trans!K33),Trans!K33)</f>
        <v>0</v>
      </c>
      <c r="L33" s="126">
        <f>IF(L$2,LN(Trans!L33),Trans!L33)</f>
        <v>-3.0515306482833609E-2</v>
      </c>
      <c r="M33" s="126">
        <f>IF(M$2,LN(Trans!M33),Trans!M33)</f>
        <v>4.5714514958336023</v>
      </c>
      <c r="N33" s="126">
        <f>IF(N$2,LN(Trans!N33),Trans!N33)</f>
        <v>6.0085223978772442</v>
      </c>
      <c r="O33" s="126">
        <f>IF(O$2,LN(Trans!O33),Trans!O33)</f>
        <v>1.7487491015236147E-2</v>
      </c>
      <c r="P33" s="126">
        <f>IF(P$2,LN(Trans!P33),Trans!P33)</f>
        <v>-6.7035898632567495E-2</v>
      </c>
      <c r="Q33" s="126">
        <f>IF(Q$2,LN(Trans!Q33),Trans!Q33)</f>
        <v>14.274272927628907</v>
      </c>
      <c r="R33" s="126"/>
      <c r="S33" s="126">
        <f>IF(S$2,LN(Trans!S33),Trans!S33)</f>
        <v>8.0097301547725121E-3</v>
      </c>
      <c r="T33" s="126"/>
      <c r="U33" s="126">
        <f>IF(U$2,LN(Trans!U33),Trans!U33)</f>
        <v>4.4565397997627096</v>
      </c>
      <c r="V33" s="126">
        <f>IF(V$2,LN(Trans!V33),Trans!V33)</f>
        <v>5.0046157180807631</v>
      </c>
      <c r="W33" s="126">
        <f>IF(W$2,LN(Trans!W33),Trans!W33)</f>
        <v>4.058770240938756</v>
      </c>
      <c r="X33" s="126">
        <f>IF(X$2,LN(Trans!X33),Trans!X33)</f>
        <v>4.2850683217284029</v>
      </c>
      <c r="Y33" s="126">
        <f>IF(Y$2,LN(Trans!Y33),Trans!Y33)</f>
        <v>4.2928130276992746</v>
      </c>
      <c r="Z33" s="126">
        <f>IF(Z$2,LN(Trans!Z33),Trans!Z33)</f>
        <v>3.7603794271037168</v>
      </c>
      <c r="AA33" s="126">
        <f>IF(AA$2,LN(Trans!AA33),Trans!AA33)</f>
        <v>3.8292506925420544</v>
      </c>
      <c r="AB33" s="126">
        <f>IF(AB$2,LN(Trans!AB33),Trans!AB33)</f>
        <v>-6.8871265438337548E-2</v>
      </c>
      <c r="AC33" s="126">
        <f>IF(AC$2,LN(Trans!AC33),Trans!AC33)</f>
        <v>6.7410463095837203E-2</v>
      </c>
      <c r="AD33" s="126">
        <f>IF(AD$2,LN(Trans!AD33),Trans!AD33)</f>
        <v>2.0026116679510299E-2</v>
      </c>
    </row>
    <row r="34" spans="1:30">
      <c r="A34" t="s">
        <v>431</v>
      </c>
      <c r="B34" s="126">
        <f>IF(B$2,LN(Trans!B34),Trans!B34)</f>
        <v>16.27329615479265</v>
      </c>
      <c r="C34" s="126">
        <f>IF(C$2,LN(Trans!C34),Trans!C34)</f>
        <v>15.947897356108202</v>
      </c>
      <c r="D34" s="126">
        <f>IF(D$2,LN(Trans!D34),Trans!D34)</f>
        <v>14.229406899704768</v>
      </c>
      <c r="E34" s="126">
        <f>IF(E$2,LN(Trans!E34),Trans!E34)</f>
        <v>14.384087272224242</v>
      </c>
      <c r="F34" s="126">
        <f>IF(F$2,LN(Trans!F34),Trans!F34)</f>
        <v>14.672895235037572</v>
      </c>
      <c r="G34" s="126">
        <f>IF(G$2,LN(Trans!G34),Trans!G34)</f>
        <v>15.621580233330391</v>
      </c>
      <c r="H34" s="126">
        <f>IF(H$2,LN(Trans!H34),Trans!H34)</f>
        <v>14.449364494514622</v>
      </c>
      <c r="I34" s="126">
        <f>IF(I$2,LN(Trans!I34),Trans!I34)</f>
        <v>3.813433237944182</v>
      </c>
      <c r="J34" s="126">
        <f>IF(J$2,LN(Trans!J34),Trans!J34)</f>
        <v>3.898401740996134</v>
      </c>
      <c r="K34" s="126">
        <f>IF(K$2,LN(Trans!K34),Trans!K34)</f>
        <v>0</v>
      </c>
      <c r="L34" s="126">
        <f>IF(L$2,LN(Trans!L34),Trans!L34)</f>
        <v>-3.3321660717729545E-2</v>
      </c>
      <c r="M34" s="126">
        <f>IF(M$2,LN(Trans!M34),Trans!M34)</f>
        <v>4.5481947209178788</v>
      </c>
      <c r="N34" s="126">
        <f>IF(N$2,LN(Trans!N34),Trans!N34)</f>
        <v>6.0331148436526716</v>
      </c>
      <c r="O34" s="126">
        <f>IF(O$2,LN(Trans!O34),Trans!O34)</f>
        <v>-4.0699787890678116E-2</v>
      </c>
      <c r="P34" s="126">
        <f>IF(P$2,LN(Trans!P34),Trans!P34)</f>
        <v>-5.3893344512207647E-2</v>
      </c>
      <c r="Q34" s="126">
        <f>IF(Q$2,LN(Trans!Q34),Trans!Q34)</f>
        <v>14.276505212914316</v>
      </c>
      <c r="R34" s="126"/>
      <c r="S34" s="126">
        <f>IF(S$2,LN(Trans!S34),Trans!S34)</f>
        <v>8.4044957070006712E-3</v>
      </c>
      <c r="T34" s="126"/>
      <c r="U34" s="126">
        <f>IF(U$2,LN(Trans!U34),Trans!U34)</f>
        <v>4.4659176322794387</v>
      </c>
      <c r="V34" s="126">
        <f>IF(V$2,LN(Trans!V34),Trans!V34)</f>
        <v>4.9988807826053234</v>
      </c>
      <c r="W34" s="126">
        <f>IF(W$2,LN(Trans!W34),Trans!W34)</f>
        <v>3.9326271321960613</v>
      </c>
      <c r="X34" s="126">
        <f>IF(X$2,LN(Trans!X34),Trans!X34)</f>
        <v>4.3041130040079976</v>
      </c>
      <c r="Y34" s="126">
        <f>IF(Y$2,LN(Trans!Y34),Trans!Y34)</f>
        <v>4.3094382794484902</v>
      </c>
      <c r="Z34" s="126">
        <f>IF(Z$2,LN(Trans!Z34),Trans!Z34)</f>
        <v>3.7302642783792916</v>
      </c>
      <c r="AA34" s="126">
        <f>IF(AA$2,LN(Trans!AA34),Trans!AA34)</f>
        <v>3.8031874884657086</v>
      </c>
      <c r="AB34" s="126">
        <f>IF(AB$2,LN(Trans!AB34),Trans!AB34)</f>
        <v>-7.2923210086417278E-2</v>
      </c>
      <c r="AC34" s="126">
        <f>IF(AC$2,LN(Trans!AC34),Trans!AC34)</f>
        <v>6.989023933207611E-2</v>
      </c>
      <c r="AD34" s="126">
        <f>IF(AD$2,LN(Trans!AD34),Trans!AD34)</f>
        <v>1.7369731039246401E-2</v>
      </c>
    </row>
    <row r="35" spans="1:30">
      <c r="A35" t="s">
        <v>432</v>
      </c>
      <c r="B35" s="126">
        <f>IF(B$2,LN(Trans!B35),Trans!B35)</f>
        <v>16.280365097140582</v>
      </c>
      <c r="C35" s="126">
        <f>IF(C$2,LN(Trans!C35),Trans!C35)</f>
        <v>15.953331170031454</v>
      </c>
      <c r="D35" s="126">
        <f>IF(D$2,LN(Trans!D35),Trans!D35)</f>
        <v>14.284364988707669</v>
      </c>
      <c r="E35" s="126">
        <f>IF(E$2,LN(Trans!E35),Trans!E35)</f>
        <v>14.447658151516531</v>
      </c>
      <c r="F35" s="126">
        <f>IF(F$2,LN(Trans!F35),Trans!F35)</f>
        <v>14.716625648886774</v>
      </c>
      <c r="G35" s="126">
        <f>IF(G$2,LN(Trans!G35),Trans!G35)</f>
        <v>15.642486097251542</v>
      </c>
      <c r="H35" s="126">
        <f>IF(H$2,LN(Trans!H35),Trans!H35)</f>
        <v>14.450273809411774</v>
      </c>
      <c r="I35" s="126">
        <f>IF(I$2,LN(Trans!I35),Trans!I35)</f>
        <v>3.842750517744272</v>
      </c>
      <c r="J35" s="126">
        <f>IF(J$2,LN(Trans!J35),Trans!J35)</f>
        <v>3.932148156532389</v>
      </c>
      <c r="K35" s="126">
        <f>IF(K$2,LN(Trans!K35),Trans!K35)</f>
        <v>0</v>
      </c>
      <c r="L35" s="126">
        <f>IF(L$2,LN(Trans!L35),Trans!L35)</f>
        <v>-2.9317279800090093E-2</v>
      </c>
      <c r="M35" s="126">
        <f>IF(M$2,LN(Trans!M35),Trans!M35)</f>
        <v>4.5645880860241697</v>
      </c>
      <c r="N35" s="126">
        <f>IF(N$2,LN(Trans!N35),Trans!N35)</f>
        <v>6.063551533131788</v>
      </c>
      <c r="O35" s="126">
        <f>IF(O$2,LN(Trans!O35),Trans!O35)</f>
        <v>5.2289508318737965E-2</v>
      </c>
      <c r="P35" s="126">
        <f>IF(P$2,LN(Trans!P35),Trans!P35)</f>
        <v>-1.8733075857417056E-2</v>
      </c>
      <c r="Q35" s="126">
        <f>IF(Q$2,LN(Trans!Q35),Trans!Q35)</f>
        <v>14.285479471874289</v>
      </c>
      <c r="R35" s="126"/>
      <c r="S35" s="126">
        <f>IF(S$2,LN(Trans!S35),Trans!S35)</f>
        <v>8.8015639336548827E-3</v>
      </c>
      <c r="T35" s="126"/>
      <c r="U35" s="126">
        <f>IF(U$2,LN(Trans!U35),Trans!U35)</f>
        <v>4.4734607737241658</v>
      </c>
      <c r="V35" s="126">
        <f>IF(V$2,LN(Trans!V35),Trans!V35)</f>
        <v>5.0019627659808874</v>
      </c>
      <c r="W35" s="126">
        <f>IF(W$2,LN(Trans!W35),Trans!W35)</f>
        <v>4.041929398357631</v>
      </c>
      <c r="X35" s="126">
        <f>IF(X$2,LN(Trans!X35),Trans!X35)</f>
        <v>4.325220593873933</v>
      </c>
      <c r="Y35" s="126">
        <f>IF(Y$2,LN(Trans!Y35),Trans!Y35)</f>
        <v>4.3341239552173674</v>
      </c>
      <c r="Z35" s="126">
        <f>IF(Z$2,LN(Trans!Z35),Trans!Z35)</f>
        <v>3.7205243969877659</v>
      </c>
      <c r="AA35" s="126">
        <f>IF(AA$2,LN(Trans!AA35),Trans!AA35)</f>
        <v>3.7997090687444737</v>
      </c>
      <c r="AB35" s="126">
        <f>IF(AB$2,LN(Trans!AB35),Trans!AB35)</f>
        <v>-7.9184671756707709E-2</v>
      </c>
      <c r="AC35" s="126">
        <f>IF(AC$2,LN(Trans!AC35),Trans!AC35)</f>
        <v>7.5044096750383704E-2</v>
      </c>
      <c r="AD35" s="126">
        <f>IF(AD$2,LN(Trans!AD35),Trans!AD35)</f>
        <v>1.63498223794535E-2</v>
      </c>
    </row>
    <row r="36" spans="1:30">
      <c r="A36" t="s">
        <v>433</v>
      </c>
      <c r="B36" s="126">
        <f>IF(B$2,LN(Trans!B36),Trans!B36)</f>
        <v>16.298594398662406</v>
      </c>
      <c r="C36" s="126">
        <f>IF(C$2,LN(Trans!C36),Trans!C36)</f>
        <v>15.976076626814862</v>
      </c>
      <c r="D36" s="126">
        <f>IF(D$2,LN(Trans!D36),Trans!D36)</f>
        <v>14.283116259883494</v>
      </c>
      <c r="E36" s="126">
        <f>IF(E$2,LN(Trans!E36),Trans!E36)</f>
        <v>14.437202020094947</v>
      </c>
      <c r="F36" s="126">
        <f>IF(F$2,LN(Trans!F36),Trans!F36)</f>
        <v>14.728844295403517</v>
      </c>
      <c r="G36" s="126">
        <f>IF(G$2,LN(Trans!G36),Trans!G36)</f>
        <v>15.666012728432863</v>
      </c>
      <c r="H36" s="126">
        <f>IF(H$2,LN(Trans!H36),Trans!H36)</f>
        <v>14.462567122808448</v>
      </c>
      <c r="I36" s="126">
        <f>IF(I$2,LN(Trans!I36),Trans!I36)</f>
        <v>3.8678638980008295</v>
      </c>
      <c r="J36" s="126">
        <f>IF(J$2,LN(Trans!J36),Trans!J36)</f>
        <v>3.9615638784083385</v>
      </c>
      <c r="K36" s="126">
        <f>IF(K$2,LN(Trans!K36),Trans!K36)</f>
        <v>0</v>
      </c>
      <c r="L36" s="126">
        <f>IF(L$2,LN(Trans!L36),Trans!L36)</f>
        <v>-2.5113380256557381E-2</v>
      </c>
      <c r="M36" s="126">
        <f>IF(M$2,LN(Trans!M36),Trans!M36)</f>
        <v>4.5392534185452753</v>
      </c>
      <c r="N36" s="126">
        <f>IF(N$2,LN(Trans!N36),Trans!N36)</f>
        <v>6.0481485876980416</v>
      </c>
      <c r="O36" s="126">
        <f>IF(O$2,LN(Trans!O36),Trans!O36)</f>
        <v>-2.8576302186582286E-2</v>
      </c>
      <c r="P36" s="126">
        <f>IF(P$2,LN(Trans!P36),Trans!P36)</f>
        <v>-4.0099126143930068E-2</v>
      </c>
      <c r="Q36" s="126">
        <f>IF(Q$2,LN(Trans!Q36),Trans!Q36)</f>
        <v>14.285100889719979</v>
      </c>
      <c r="R36" s="126"/>
      <c r="S36" s="126">
        <f>IF(S$2,LN(Trans!S36),Trans!S36)</f>
        <v>1.0967451060602332E-2</v>
      </c>
      <c r="T36" s="126"/>
      <c r="U36" s="126">
        <f>IF(U$2,LN(Trans!U36),Trans!U36)</f>
        <v>4.4863832987376773</v>
      </c>
      <c r="V36" s="126">
        <f>IF(V$2,LN(Trans!V36),Trans!V36)</f>
        <v>5.0165132545448285</v>
      </c>
      <c r="W36" s="126">
        <f>IF(W$2,LN(Trans!W36),Trans!W36)</f>
        <v>4.1599255657556737</v>
      </c>
      <c r="X36" s="126">
        <f>IF(X$2,LN(Trans!X36),Trans!X36)</f>
        <v>4.3364409046843271</v>
      </c>
      <c r="Y36" s="126">
        <f>IF(Y$2,LN(Trans!Y36),Trans!Y36)</f>
        <v>4.3405013674313473</v>
      </c>
      <c r="Z36" s="126">
        <f>IF(Z$2,LN(Trans!Z36),Trans!Z36)</f>
        <v>3.7352502458409891</v>
      </c>
      <c r="AA36" s="126">
        <f>IF(AA$2,LN(Trans!AA36),Trans!AA36)</f>
        <v>3.8182229780343717</v>
      </c>
      <c r="AB36" s="126">
        <f>IF(AB$2,LN(Trans!AB36),Trans!AB36)</f>
        <v>-8.297273219338247E-2</v>
      </c>
      <c r="AC36" s="126">
        <f>IF(AC$2,LN(Trans!AC36),Trans!AC36)</f>
        <v>8.0229718379782392E-2</v>
      </c>
      <c r="AD36" s="126">
        <f>IF(AD$2,LN(Trans!AD36),Trans!AD36)</f>
        <v>1.64442248457056E-2</v>
      </c>
    </row>
    <row r="37" spans="1:30">
      <c r="A37" t="s">
        <v>434</v>
      </c>
      <c r="B37" s="126">
        <f>IF(B$2,LN(Trans!B37),Trans!B37)</f>
        <v>16.308248954673815</v>
      </c>
      <c r="C37" s="126">
        <f>IF(C$2,LN(Trans!C37),Trans!C37)</f>
        <v>15.981211572523838</v>
      </c>
      <c r="D37" s="126">
        <f>IF(D$2,LN(Trans!D37),Trans!D37)</f>
        <v>14.343850552364346</v>
      </c>
      <c r="E37" s="126">
        <f>IF(E$2,LN(Trans!E37),Trans!E37)</f>
        <v>14.497583473724465</v>
      </c>
      <c r="F37" s="126">
        <f>IF(F$2,LN(Trans!F37),Trans!F37)</f>
        <v>14.766488596828488</v>
      </c>
      <c r="G37" s="126">
        <f>IF(G$2,LN(Trans!G37),Trans!G37)</f>
        <v>15.683430381878967</v>
      </c>
      <c r="H37" s="126">
        <f>IF(H$2,LN(Trans!H37),Trans!H37)</f>
        <v>14.484711111020811</v>
      </c>
      <c r="I37" s="126">
        <f>IF(I$2,LN(Trans!I37),Trans!I37)</f>
        <v>3.8860824265672078</v>
      </c>
      <c r="J37" s="126">
        <f>IF(J$2,LN(Trans!J37),Trans!J37)</f>
        <v>3.9820933368584712</v>
      </c>
      <c r="K37" s="126">
        <f>IF(K$2,LN(Trans!K37),Trans!K37)</f>
        <v>0</v>
      </c>
      <c r="L37" s="126">
        <f>IF(L$2,LN(Trans!L37),Trans!L37)</f>
        <v>-1.8218528566378504E-2</v>
      </c>
      <c r="M37" s="126">
        <f>IF(M$2,LN(Trans!M37),Trans!M37)</f>
        <v>4.5484706895470897</v>
      </c>
      <c r="N37" s="126">
        <f>IF(N$2,LN(Trans!N37),Trans!N37)</f>
        <v>6.0361574151214317</v>
      </c>
      <c r="O37" s="126">
        <f>IF(O$2,LN(Trans!O37),Trans!O37)</f>
        <v>6.1206767031936116E-2</v>
      </c>
      <c r="P37" s="126">
        <f>IF(P$2,LN(Trans!P37),Trans!P37)</f>
        <v>-3.7531544932187626E-2</v>
      </c>
      <c r="Q37" s="126">
        <f>IF(Q$2,LN(Trans!Q37),Trans!Q37)</f>
        <v>14.289449265109443</v>
      </c>
      <c r="R37" s="126"/>
      <c r="S37" s="126">
        <f>IF(S$2,LN(Trans!S37),Trans!S37)</f>
        <v>1.2124270232923725E-2</v>
      </c>
      <c r="T37" s="126"/>
      <c r="U37" s="126">
        <f>IF(U$2,LN(Trans!U37),Trans!U37)</f>
        <v>4.4959044425053341</v>
      </c>
      <c r="V37" s="126">
        <f>IF(V$2,LN(Trans!V37),Trans!V37)</f>
        <v>5.0609368691593843</v>
      </c>
      <c r="W37" s="126">
        <f>IF(W$2,LN(Trans!W37),Trans!W37)</f>
        <v>4.2597515599856672</v>
      </c>
      <c r="X37" s="126">
        <f>IF(X$2,LN(Trans!X37),Trans!X37)</f>
        <v>4.3524968492604481</v>
      </c>
      <c r="Y37" s="126">
        <f>IF(Y$2,LN(Trans!Y37),Trans!Y37)</f>
        <v>4.3589330965402597</v>
      </c>
      <c r="Z37" s="126">
        <f>IF(Z$2,LN(Trans!Z37),Trans!Z37)</f>
        <v>3.7340411297391052</v>
      </c>
      <c r="AA37" s="126">
        <f>IF(AA$2,LN(Trans!AA37),Trans!AA37)</f>
        <v>3.8184031334808317</v>
      </c>
      <c r="AB37" s="126">
        <f>IF(AB$2,LN(Trans!AB37),Trans!AB37)</f>
        <v>-8.4362003741726435E-2</v>
      </c>
      <c r="AC37" s="126">
        <f>IF(AC$2,LN(Trans!AC37),Trans!AC37)</f>
        <v>8.16249988365048E-2</v>
      </c>
      <c r="AD37" s="126">
        <f>IF(AD$2,LN(Trans!AD37),Trans!AD37)</f>
        <v>1.54008098297626E-2</v>
      </c>
    </row>
    <row r="38" spans="1:30">
      <c r="A38" t="s">
        <v>435</v>
      </c>
      <c r="B38" s="126">
        <f>IF(B$2,LN(Trans!B38),Trans!B38)</f>
        <v>16.32755013472023</v>
      </c>
      <c r="C38" s="126">
        <f>IF(C$2,LN(Trans!C38),Trans!C38)</f>
        <v>15.987807165372326</v>
      </c>
      <c r="D38" s="126">
        <f>IF(D$2,LN(Trans!D38),Trans!D38)</f>
        <v>14.354548460005647</v>
      </c>
      <c r="E38" s="126">
        <f>IF(E$2,LN(Trans!E38),Trans!E38)</f>
        <v>14.507787806452546</v>
      </c>
      <c r="F38" s="126">
        <f>IF(F$2,LN(Trans!F38),Trans!F38)</f>
        <v>14.801840897236199</v>
      </c>
      <c r="G38" s="126">
        <f>IF(G$2,LN(Trans!G38),Trans!G38)</f>
        <v>15.709739062344321</v>
      </c>
      <c r="H38" s="126">
        <f>IF(H$2,LN(Trans!H38),Trans!H38)</f>
        <v>14.547732139366055</v>
      </c>
      <c r="I38" s="126">
        <f>IF(I$2,LN(Trans!I38),Trans!I38)</f>
        <v>3.8995859508669031</v>
      </c>
      <c r="J38" s="126">
        <f>IF(J$2,LN(Trans!J38),Trans!J38)</f>
        <v>4.0017351002341091</v>
      </c>
      <c r="K38" s="126">
        <f>IF(K$2,LN(Trans!K38),Trans!K38)</f>
        <v>0</v>
      </c>
      <c r="L38" s="126">
        <f>IF(L$2,LN(Trans!L38),Trans!L38)</f>
        <v>-1.3503524299694945E-2</v>
      </c>
      <c r="M38" s="126">
        <f>IF(M$2,LN(Trans!M38),Trans!M38)</f>
        <v>4.5311262559990109</v>
      </c>
      <c r="N38" s="126">
        <f>IF(N$2,LN(Trans!N38),Trans!N38)</f>
        <v>6.0143293691420121</v>
      </c>
      <c r="O38" s="126">
        <f>IF(O$2,LN(Trans!O38),Trans!O38)</f>
        <v>-2.8698035526510665E-2</v>
      </c>
      <c r="P38" s="126">
        <f>IF(P$2,LN(Trans!P38),Trans!P38)</f>
        <v>-1.4611077601611632E-2</v>
      </c>
      <c r="Q38" s="126">
        <f>IF(Q$2,LN(Trans!Q38),Trans!Q38)</f>
        <v>14.298293885681648</v>
      </c>
      <c r="R38" s="126"/>
      <c r="S38" s="126">
        <f>IF(S$2,LN(Trans!S38),Trans!S38)</f>
        <v>1.4461915095488368E-2</v>
      </c>
      <c r="T38" s="126"/>
      <c r="U38" s="126">
        <f>IF(U$2,LN(Trans!U38),Trans!U38)</f>
        <v>4.5067066474035711</v>
      </c>
      <c r="V38" s="126">
        <f>IF(V$2,LN(Trans!V38),Trans!V38)</f>
        <v>5.0829352288460932</v>
      </c>
      <c r="W38" s="126">
        <f>IF(W$2,LN(Trans!W38),Trans!W38)</f>
        <v>4.3585168640934757</v>
      </c>
      <c r="X38" s="126">
        <f>IF(X$2,LN(Trans!X38),Trans!X38)</f>
        <v>4.3656543520346851</v>
      </c>
      <c r="Y38" s="126">
        <f>IF(Y$2,LN(Trans!Y38),Trans!Y38)</f>
        <v>4.3736777207919353</v>
      </c>
      <c r="Z38" s="126">
        <f>IF(Z$2,LN(Trans!Z38),Trans!Z38)</f>
        <v>3.7326449149964671</v>
      </c>
      <c r="AA38" s="126">
        <f>IF(AA$2,LN(Trans!AA38),Trans!AA38)</f>
        <v>3.8197155113145835</v>
      </c>
      <c r="AB38" s="126">
        <f>IF(AB$2,LN(Trans!AB38),Trans!AB38)</f>
        <v>-8.7070596318116159E-2</v>
      </c>
      <c r="AC38" s="126">
        <f>IF(AC$2,LN(Trans!AC38),Trans!AC38)</f>
        <v>8.3422493617148999E-2</v>
      </c>
      <c r="AD38" s="126">
        <f>IF(AD$2,LN(Trans!AD38),Trans!AD38)</f>
        <v>1.56518817932359E-2</v>
      </c>
    </row>
    <row r="39" spans="1:30">
      <c r="A39" t="s">
        <v>436</v>
      </c>
      <c r="B39" s="126">
        <f>IF(B$2,LN(Trans!B39),Trans!B39)</f>
        <v>16.35677912443796</v>
      </c>
      <c r="C39" s="126">
        <f>IF(C$2,LN(Trans!C39),Trans!C39)</f>
        <v>16.025753717741225</v>
      </c>
      <c r="D39" s="126">
        <f>IF(D$2,LN(Trans!D39),Trans!D39)</f>
        <v>14.317646896458596</v>
      </c>
      <c r="E39" s="126">
        <f>IF(E$2,LN(Trans!E39),Trans!E39)</f>
        <v>14.484684490277393</v>
      </c>
      <c r="F39" s="126">
        <f>IF(F$2,LN(Trans!F39),Trans!F39)</f>
        <v>14.780906581406011</v>
      </c>
      <c r="G39" s="126">
        <f>IF(G$2,LN(Trans!G39),Trans!G39)</f>
        <v>15.737246788231319</v>
      </c>
      <c r="H39" s="126">
        <f>IF(H$2,LN(Trans!H39),Trans!H39)</f>
        <v>14.618727354261607</v>
      </c>
      <c r="I39" s="126">
        <f>IF(I$2,LN(Trans!I39),Trans!I39)</f>
        <v>3.9230958897334349</v>
      </c>
      <c r="J39" s="126">
        <f>IF(J$2,LN(Trans!J39),Trans!J39)</f>
        <v>4.0192606612483344</v>
      </c>
      <c r="K39" s="126">
        <f>IF(K$2,LN(Trans!K39),Trans!K39)</f>
        <v>0</v>
      </c>
      <c r="L39" s="126">
        <f>IF(L$2,LN(Trans!L39),Trans!L39)</f>
        <v>-2.3509938866531899E-2</v>
      </c>
      <c r="M39" s="126">
        <f>IF(M$2,LN(Trans!M39),Trans!M39)</f>
        <v>4.5368207486315661</v>
      </c>
      <c r="N39" s="126">
        <f>IF(N$2,LN(Trans!N39),Trans!N39)</f>
        <v>6.0146712532841322</v>
      </c>
      <c r="O39" s="126">
        <f>IF(O$2,LN(Trans!O39),Trans!O39)</f>
        <v>1.9004954111155263E-2</v>
      </c>
      <c r="P39" s="126">
        <f>IF(P$2,LN(Trans!P39),Trans!P39)</f>
        <v>8.1829738895913343E-3</v>
      </c>
      <c r="Q39" s="126">
        <f>IF(Q$2,LN(Trans!Q39),Trans!Q39)</f>
        <v>14.319845436297189</v>
      </c>
      <c r="R39" s="126"/>
      <c r="S39" s="126">
        <f>IF(S$2,LN(Trans!S39),Trans!S39)</f>
        <v>1.5248050694921578E-2</v>
      </c>
      <c r="T39" s="126"/>
      <c r="U39" s="126">
        <f>IF(U$2,LN(Trans!U39),Trans!U39)</f>
        <v>4.5158202284634781</v>
      </c>
      <c r="V39" s="126">
        <f>IF(V$2,LN(Trans!V39),Trans!V39)</f>
        <v>5.1039072717123393</v>
      </c>
      <c r="W39" s="126">
        <f>IF(W$2,LN(Trans!W39),Trans!W39)</f>
        <v>4.3941151727156216</v>
      </c>
      <c r="X39" s="126">
        <f>IF(X$2,LN(Trans!X39),Trans!X39)</f>
        <v>4.3723323066077739</v>
      </c>
      <c r="Y39" s="126">
        <f>IF(Y$2,LN(Trans!Y39),Trans!Y39)</f>
        <v>4.386568759095745</v>
      </c>
      <c r="Z39" s="126">
        <f>IF(Z$2,LN(Trans!Z39),Trans!Z39)</f>
        <v>3.734820139157494</v>
      </c>
      <c r="AA39" s="126">
        <f>IF(AA$2,LN(Trans!AA39),Trans!AA39)</f>
        <v>3.8167827481405738</v>
      </c>
      <c r="AB39" s="126">
        <f>IF(AB$2,LN(Trans!AB39),Trans!AB39)</f>
        <v>-8.1962608983079527E-2</v>
      </c>
      <c r="AC39" s="126">
        <f>IF(AC$2,LN(Trans!AC39),Trans!AC39)</f>
        <v>7.7641950840385693E-2</v>
      </c>
      <c r="AD39" s="126">
        <f>IF(AD$2,LN(Trans!AD39),Trans!AD39)</f>
        <v>1.7469607112683302E-2</v>
      </c>
    </row>
    <row r="40" spans="1:30">
      <c r="A40" t="s">
        <v>437</v>
      </c>
      <c r="B40" s="126">
        <f>IF(B$2,LN(Trans!B40),Trans!B40)</f>
        <v>16.382747665379195</v>
      </c>
      <c r="C40" s="126">
        <f>IF(C$2,LN(Trans!C40),Trans!C40)</f>
        <v>16.051672880775374</v>
      </c>
      <c r="D40" s="126">
        <f>IF(D$2,LN(Trans!D40),Trans!D40)</f>
        <v>14.423357405687797</v>
      </c>
      <c r="E40" s="126">
        <f>IF(E$2,LN(Trans!E40),Trans!E40)</f>
        <v>14.577049670740251</v>
      </c>
      <c r="F40" s="126">
        <f>IF(F$2,LN(Trans!F40),Trans!F40)</f>
        <v>14.863553524482338</v>
      </c>
      <c r="G40" s="126">
        <f>IF(G$2,LN(Trans!G40),Trans!G40)</f>
        <v>15.755177382517042</v>
      </c>
      <c r="H40" s="126">
        <f>IF(H$2,LN(Trans!H40),Trans!H40)</f>
        <v>14.658111798969855</v>
      </c>
      <c r="I40" s="126">
        <f>IF(I$2,LN(Trans!I40),Trans!I40)</f>
        <v>3.9417437342385111</v>
      </c>
      <c r="J40" s="126">
        <f>IF(J$2,LN(Trans!J40),Trans!J40)</f>
        <v>4.0356371609625477</v>
      </c>
      <c r="K40" s="126">
        <f>IF(K$2,LN(Trans!K40),Trans!K40)</f>
        <v>1.4567227030993965E-2</v>
      </c>
      <c r="L40" s="126">
        <f>IF(L$2,LN(Trans!L40),Trans!L40)</f>
        <v>-4.0806174740819065E-3</v>
      </c>
      <c r="M40" s="126">
        <f>IF(M$2,LN(Trans!M40),Trans!M40)</f>
        <v>4.4812877181195576</v>
      </c>
      <c r="N40" s="126">
        <f>IF(N$2,LN(Trans!N40),Trans!N40)</f>
        <v>5.9436926553068341</v>
      </c>
      <c r="O40" s="126">
        <f>IF(O$2,LN(Trans!O40),Trans!O40)</f>
        <v>1.9522668258435657E-3</v>
      </c>
      <c r="P40" s="126">
        <f>IF(P$2,LN(Trans!P40),Trans!P40)</f>
        <v>-2.3665506599229783E-2</v>
      </c>
      <c r="Q40" s="126">
        <f>IF(Q$2,LN(Trans!Q40),Trans!Q40)</f>
        <v>14.324329126717284</v>
      </c>
      <c r="R40" s="126"/>
      <c r="S40" s="126">
        <f>IF(S$2,LN(Trans!S40),Trans!S40)</f>
        <v>1.4833049931929425E-2</v>
      </c>
      <c r="T40" s="126"/>
      <c r="U40" s="126">
        <f>IF(U$2,LN(Trans!U40),Trans!U40)</f>
        <v>4.520093389583046</v>
      </c>
      <c r="V40" s="126">
        <f>IF(V$2,LN(Trans!V40),Trans!V40)</f>
        <v>5.1367433704600325</v>
      </c>
      <c r="W40" s="126">
        <f>IF(W$2,LN(Trans!W40),Trans!W40)</f>
        <v>4.3461654361578805</v>
      </c>
      <c r="X40" s="126">
        <f>IF(X$2,LN(Trans!X40),Trans!X40)</f>
        <v>4.3907500490267584</v>
      </c>
      <c r="Y40" s="126">
        <f>IF(Y$2,LN(Trans!Y40),Trans!Y40)</f>
        <v>4.4037475705204034</v>
      </c>
      <c r="Z40" s="126">
        <f>IF(Z$2,LN(Trans!Z40),Trans!Z40)</f>
        <v>3.7331879954936329</v>
      </c>
      <c r="AA40" s="126">
        <f>IF(AA$2,LN(Trans!AA40),Trans!AA40)</f>
        <v>3.8138902208973406</v>
      </c>
      <c r="AB40" s="126">
        <f>IF(AB$2,LN(Trans!AB40),Trans!AB40)</f>
        <v>-8.0702225403707875E-2</v>
      </c>
      <c r="AC40" s="126">
        <f>IF(AC$2,LN(Trans!AC40),Trans!AC40)</f>
        <v>7.7549073597383097E-2</v>
      </c>
      <c r="AD40" s="126">
        <f>IF(AD$2,LN(Trans!AD40),Trans!AD40)</f>
        <v>1.6308605204159599E-2</v>
      </c>
    </row>
    <row r="41" spans="1:30">
      <c r="A41" t="s">
        <v>438</v>
      </c>
      <c r="B41" s="126">
        <f>IF(B$2,LN(Trans!B41),Trans!B41)</f>
        <v>16.402083360545383</v>
      </c>
      <c r="C41" s="126">
        <f>IF(C$2,LN(Trans!C41),Trans!C41)</f>
        <v>16.066707055871202</v>
      </c>
      <c r="D41" s="126">
        <f>IF(D$2,LN(Trans!D41),Trans!D41)</f>
        <v>14.427963975937526</v>
      </c>
      <c r="E41" s="126">
        <f>IF(E$2,LN(Trans!E41),Trans!E41)</f>
        <v>14.57947301484506</v>
      </c>
      <c r="F41" s="126">
        <f>IF(F$2,LN(Trans!F41),Trans!F41)</f>
        <v>14.859260153879772</v>
      </c>
      <c r="G41" s="126">
        <f>IF(G$2,LN(Trans!G41),Trans!G41)</f>
        <v>15.774465298563433</v>
      </c>
      <c r="H41" s="126">
        <f>IF(H$2,LN(Trans!H41),Trans!H41)</f>
        <v>14.729887598272677</v>
      </c>
      <c r="I41" s="126">
        <f>IF(I$2,LN(Trans!I41),Trans!I41)</f>
        <v>3.965644718687571</v>
      </c>
      <c r="J41" s="126">
        <f>IF(J$2,LN(Trans!J41),Trans!J41)</f>
        <v>4.0556485188668301</v>
      </c>
      <c r="K41" s="126">
        <f>IF(K$2,LN(Trans!K41),Trans!K41)</f>
        <v>1.4071452752647984E-2</v>
      </c>
      <c r="L41" s="126">
        <f>IF(L$2,LN(Trans!L41),Trans!L41)</f>
        <v>-9.8295316964120659E-3</v>
      </c>
      <c r="M41" s="126">
        <f>IF(M$2,LN(Trans!M41),Trans!M41)</f>
        <v>4.4511136706549959</v>
      </c>
      <c r="N41" s="126">
        <f>IF(N$2,LN(Trans!N41),Trans!N41)</f>
        <v>5.9564992585816023</v>
      </c>
      <c r="O41" s="126">
        <f>IF(O$2,LN(Trans!O41),Trans!O41)</f>
        <v>4.0541716323152982E-2</v>
      </c>
      <c r="P41" s="126">
        <f>IF(P$2,LN(Trans!P41),Trans!P41)</f>
        <v>-3.7282210059934991E-2</v>
      </c>
      <c r="Q41" s="126">
        <f>IF(Q$2,LN(Trans!Q41),Trans!Q41)</f>
        <v>14.33222688681977</v>
      </c>
      <c r="R41" s="126"/>
      <c r="S41" s="126">
        <f>IF(S$2,LN(Trans!S41),Trans!S41)</f>
        <v>1.4303658381738311E-2</v>
      </c>
      <c r="T41" s="126"/>
      <c r="U41" s="126">
        <f>IF(U$2,LN(Trans!U41),Trans!U41)</f>
        <v>4.5254239783879244</v>
      </c>
      <c r="V41" s="126">
        <f>IF(V$2,LN(Trans!V41),Trans!V41)</f>
        <v>5.1221557510989575</v>
      </c>
      <c r="W41" s="126">
        <f>IF(W$2,LN(Trans!W41),Trans!W41)</f>
        <v>4.4005593059193799</v>
      </c>
      <c r="X41" s="126">
        <f>IF(X$2,LN(Trans!X41),Trans!X41)</f>
        <v>4.3961610722142979</v>
      </c>
      <c r="Y41" s="126">
        <f>IF(Y$2,LN(Trans!Y41),Trans!Y41)</f>
        <v>4.4075054111563778</v>
      </c>
      <c r="Z41" s="126">
        <f>IF(Z$2,LN(Trans!Z41),Trans!Z41)</f>
        <v>3.7328755426452394</v>
      </c>
      <c r="AA41" s="126">
        <f>IF(AA$2,LN(Trans!AA41),Trans!AA41)</f>
        <v>3.8082879120606532</v>
      </c>
      <c r="AB41" s="126">
        <f>IF(AB$2,LN(Trans!AB41),Trans!AB41)</f>
        <v>-7.541236941541378E-2</v>
      </c>
      <c r="AC41" s="126">
        <f>IF(AC$2,LN(Trans!AC41),Trans!AC41)</f>
        <v>7.3403953992405804E-2</v>
      </c>
      <c r="AD41" s="126">
        <f>IF(AD$2,LN(Trans!AD41),Trans!AD41)</f>
        <v>1.6687577731626199E-2</v>
      </c>
    </row>
    <row r="42" spans="1:30">
      <c r="A42" t="s">
        <v>439</v>
      </c>
      <c r="B42" s="126">
        <f>IF(B$2,LN(Trans!B42),Trans!B42)</f>
        <v>16.415465109229267</v>
      </c>
      <c r="C42" s="126">
        <f>IF(C$2,LN(Trans!C42),Trans!C42)</f>
        <v>16.071324411694125</v>
      </c>
      <c r="D42" s="126">
        <f>IF(D$2,LN(Trans!D42),Trans!D42)</f>
        <v>14.450897623032539</v>
      </c>
      <c r="E42" s="126">
        <f>IF(E$2,LN(Trans!E42),Trans!E42)</f>
        <v>14.602761917357682</v>
      </c>
      <c r="F42" s="126">
        <f>IF(F$2,LN(Trans!F42),Trans!F42)</f>
        <v>14.881251323448383</v>
      </c>
      <c r="G42" s="126">
        <f>IF(G$2,LN(Trans!G42),Trans!G42)</f>
        <v>15.80801164816766</v>
      </c>
      <c r="H42" s="126">
        <f>IF(H$2,LN(Trans!H42),Trans!H42)</f>
        <v>14.7783952129375</v>
      </c>
      <c r="I42" s="126">
        <f>IF(I$2,LN(Trans!I42),Trans!I42)</f>
        <v>3.981995255493576</v>
      </c>
      <c r="J42" s="126">
        <f>IF(J$2,LN(Trans!J42),Trans!J42)</f>
        <v>4.0739941389736352</v>
      </c>
      <c r="K42" s="126">
        <f>IF(K$2,LN(Trans!K42),Trans!K42)</f>
        <v>1.5790643739410117E-2</v>
      </c>
      <c r="L42" s="126">
        <f>IF(L$2,LN(Trans!L42),Trans!L42)</f>
        <v>-5.598930665946881E-4</v>
      </c>
      <c r="M42" s="126">
        <f>IF(M$2,LN(Trans!M42),Trans!M42)</f>
        <v>4.4782582111876126</v>
      </c>
      <c r="N42" s="126">
        <f>IF(N$2,LN(Trans!N42),Trans!N42)</f>
        <v>6.014482827959271</v>
      </c>
      <c r="O42" s="126">
        <f>IF(O$2,LN(Trans!O42),Trans!O42)</f>
        <v>1.2795711606077925E-2</v>
      </c>
      <c r="P42" s="126">
        <f>IF(P$2,LN(Trans!P42),Trans!P42)</f>
        <v>-1.7363058177286859E-2</v>
      </c>
      <c r="Q42" s="126">
        <f>IF(Q$2,LN(Trans!Q42),Trans!Q42)</f>
        <v>14.343336283074544</v>
      </c>
      <c r="R42" s="126"/>
      <c r="S42" s="126">
        <f>IF(S$2,LN(Trans!S42),Trans!S42)</f>
        <v>1.4247644295302233E-2</v>
      </c>
      <c r="T42" s="126"/>
      <c r="U42" s="126">
        <f>IF(U$2,LN(Trans!U42),Trans!U42)</f>
        <v>4.5325000411749166</v>
      </c>
      <c r="V42" s="126">
        <f>IF(V$2,LN(Trans!V42),Trans!V42)</f>
        <v>5.1106400367721543</v>
      </c>
      <c r="W42" s="126">
        <f>IF(W$2,LN(Trans!W42),Trans!W42)</f>
        <v>4.377332071802309</v>
      </c>
      <c r="X42" s="126">
        <f>IF(X$2,LN(Trans!X42),Trans!X42)</f>
        <v>4.4096993088441216</v>
      </c>
      <c r="Y42" s="126">
        <f>IF(Y$2,LN(Trans!Y42),Trans!Y42)</f>
        <v>4.4222902258150469</v>
      </c>
      <c r="Z42" s="126">
        <f>IF(Z$2,LN(Trans!Z42),Trans!Z42)</f>
        <v>3.7346202341481849</v>
      </c>
      <c r="AA42" s="126">
        <f>IF(AA$2,LN(Trans!AA42),Trans!AA42)</f>
        <v>3.8094886134678934</v>
      </c>
      <c r="AB42" s="126">
        <f>IF(AB$2,LN(Trans!AB42),Trans!AB42)</f>
        <v>-7.4868379319708286E-2</v>
      </c>
      <c r="AC42" s="126">
        <f>IF(AC$2,LN(Trans!AC42),Trans!AC42)</f>
        <v>7.2469653016899394E-2</v>
      </c>
      <c r="AD42" s="126">
        <f>IF(AD$2,LN(Trans!AD42),Trans!AD42)</f>
        <v>1.7829638553059298E-2</v>
      </c>
    </row>
    <row r="43" spans="1:30">
      <c r="A43" t="s">
        <v>440</v>
      </c>
      <c r="B43" s="126">
        <f>IF(B$2,LN(Trans!B43),Trans!B43)</f>
        <v>16.436014717351444</v>
      </c>
      <c r="C43" s="126">
        <f>IF(C$2,LN(Trans!C43),Trans!C43)</f>
        <v>16.094266079773508</v>
      </c>
      <c r="D43" s="126">
        <f>IF(D$2,LN(Trans!D43),Trans!D43)</f>
        <v>14.47882681418754</v>
      </c>
      <c r="E43" s="126">
        <f>IF(E$2,LN(Trans!E43),Trans!E43)</f>
        <v>14.650675171282804</v>
      </c>
      <c r="F43" s="126">
        <f>IF(F$2,LN(Trans!F43),Trans!F43)</f>
        <v>14.917376676808756</v>
      </c>
      <c r="G43" s="126">
        <f>IF(G$2,LN(Trans!G43),Trans!G43)</f>
        <v>15.843811887309139</v>
      </c>
      <c r="H43" s="126">
        <f>IF(H$2,LN(Trans!H43),Trans!H43)</f>
        <v>14.776934265601017</v>
      </c>
      <c r="I43" s="126">
        <f>IF(I$2,LN(Trans!I43),Trans!I43)</f>
        <v>3.9978298607328582</v>
      </c>
      <c r="J43" s="126">
        <f>IF(J$2,LN(Trans!J43),Trans!J43)</f>
        <v>4.0923646395402518</v>
      </c>
      <c r="K43" s="126">
        <f>IF(K$2,LN(Trans!K43),Trans!K43)</f>
        <v>1.621274307990412E-2</v>
      </c>
      <c r="L43" s="126">
        <f>IF(L$2,LN(Trans!L43),Trans!L43)</f>
        <v>3.7813784062178742E-4</v>
      </c>
      <c r="M43" s="126">
        <f>IF(M$2,LN(Trans!M43),Trans!M43)</f>
        <v>4.4646295167255072</v>
      </c>
      <c r="N43" s="126">
        <f>IF(N$2,LN(Trans!N43),Trans!N43)</f>
        <v>6.0169365814800209</v>
      </c>
      <c r="O43" s="126">
        <f>IF(O$2,LN(Trans!O43),Trans!O43)</f>
        <v>1.0413701390830876E-2</v>
      </c>
      <c r="P43" s="126">
        <f>IF(P$2,LN(Trans!P43),Trans!P43)</f>
        <v>-7.8756887403017423E-3</v>
      </c>
      <c r="Q43" s="126">
        <f>IF(Q$2,LN(Trans!Q43),Trans!Q43)</f>
        <v>14.350099687027001</v>
      </c>
      <c r="R43" s="126"/>
      <c r="S43" s="126">
        <f>IF(S$2,LN(Trans!S43),Trans!S43)</f>
        <v>1.3162792779504825E-2</v>
      </c>
      <c r="T43" s="126"/>
      <c r="U43" s="126">
        <f>IF(U$2,LN(Trans!U43),Trans!U43)</f>
        <v>4.5417906502921896</v>
      </c>
      <c r="V43" s="126">
        <f>IF(V$2,LN(Trans!V43),Trans!V43)</f>
        <v>5.1052014327261404</v>
      </c>
      <c r="W43" s="126">
        <f>IF(W$2,LN(Trans!W43),Trans!W43)</f>
        <v>4.2592896190773031</v>
      </c>
      <c r="X43" s="126">
        <f>IF(X$2,LN(Trans!X43),Trans!X43)</f>
        <v>4.4194801338958962</v>
      </c>
      <c r="Y43" s="126">
        <f>IF(Y$2,LN(Trans!Y43),Trans!Y43)</f>
        <v>4.4270898132178678</v>
      </c>
      <c r="Z43" s="126">
        <f>IF(Z$2,LN(Trans!Z43),Trans!Z43)</f>
        <v>3.7397391030945033</v>
      </c>
      <c r="AA43" s="126">
        <f>IF(AA$2,LN(Trans!AA43),Trans!AA43)</f>
        <v>3.813633048338573</v>
      </c>
      <c r="AB43" s="126">
        <f>IF(AB$2,LN(Trans!AB43),Trans!AB43)</f>
        <v>-7.3893945244069878E-2</v>
      </c>
      <c r="AC43" s="126">
        <f>IF(AC$2,LN(Trans!AC43),Trans!AC43)</f>
        <v>7.0393225637603807E-2</v>
      </c>
      <c r="AD43" s="126">
        <f>IF(AD$2,LN(Trans!AD43),Trans!AD43)</f>
        <v>1.8650997397170299E-2</v>
      </c>
    </row>
    <row r="44" spans="1:30">
      <c r="A44" t="s">
        <v>441</v>
      </c>
      <c r="B44" s="126">
        <f>IF(B$2,LN(Trans!B44),Trans!B44)</f>
        <v>16.449194142521424</v>
      </c>
      <c r="C44" s="126">
        <f>IF(C$2,LN(Trans!C44),Trans!C44)</f>
        <v>16.105789696053701</v>
      </c>
      <c r="D44" s="126">
        <f>IF(D$2,LN(Trans!D44),Trans!D44)</f>
        <v>14.531735035554538</v>
      </c>
      <c r="E44" s="126">
        <f>IF(E$2,LN(Trans!E44),Trans!E44)</f>
        <v>14.684644458982808</v>
      </c>
      <c r="F44" s="126">
        <f>IF(F$2,LN(Trans!F44),Trans!F44)</f>
        <v>14.938472294078814</v>
      </c>
      <c r="G44" s="126">
        <f>IF(G$2,LN(Trans!G44),Trans!G44)</f>
        <v>15.854892262186164</v>
      </c>
      <c r="H44" s="126">
        <f>IF(H$2,LN(Trans!H44),Trans!H44)</f>
        <v>14.78069467816699</v>
      </c>
      <c r="I44" s="126">
        <f>IF(I$2,LN(Trans!I44),Trans!I44)</f>
        <v>4.021533281813503</v>
      </c>
      <c r="J44" s="126">
        <f>IF(J$2,LN(Trans!J44),Trans!J44)</f>
        <v>4.1079235540926851</v>
      </c>
      <c r="K44" s="126">
        <f>IF(K$2,LN(Trans!K44),Trans!K44)</f>
        <v>1.7932835169337011E-2</v>
      </c>
      <c r="L44" s="126">
        <f>IF(L$2,LN(Trans!L44),Trans!L44)</f>
        <v>-5.770585911308317E-3</v>
      </c>
      <c r="M44" s="126">
        <f>IF(M$2,LN(Trans!M44),Trans!M44)</f>
        <v>4.433034524537435</v>
      </c>
      <c r="N44" s="126">
        <f>IF(N$2,LN(Trans!N44),Trans!N44)</f>
        <v>6.0115423695785326</v>
      </c>
      <c r="O44" s="126">
        <f>IF(O$2,LN(Trans!O44),Trans!O44)</f>
        <v>1.8548711083744018E-2</v>
      </c>
      <c r="P44" s="126">
        <f>IF(P$2,LN(Trans!P44),Trans!P44)</f>
        <v>-1.2884711553798125E-2</v>
      </c>
      <c r="Q44" s="126">
        <f>IF(Q$2,LN(Trans!Q44),Trans!Q44)</f>
        <v>14.363202171887725</v>
      </c>
      <c r="R44" s="126"/>
      <c r="S44" s="126">
        <f>IF(S$2,LN(Trans!S44),Trans!S44)</f>
        <v>1.3431926932952235E-2</v>
      </c>
      <c r="T44" s="126"/>
      <c r="U44" s="126">
        <f>IF(U$2,LN(Trans!U44),Trans!U44)</f>
        <v>4.5516926986115074</v>
      </c>
      <c r="V44" s="126">
        <f>IF(V$2,LN(Trans!V44),Trans!V44)</f>
        <v>5.1023346868885957</v>
      </c>
      <c r="W44" s="126">
        <f>IF(W$2,LN(Trans!W44),Trans!W44)</f>
        <v>4.2272691059144076</v>
      </c>
      <c r="X44" s="126">
        <f>IF(X$2,LN(Trans!X44),Trans!X44)</f>
        <v>4.4251212985375723</v>
      </c>
      <c r="Y44" s="126">
        <f>IF(Y$2,LN(Trans!Y44),Trans!Y44)</f>
        <v>4.4328074454119051</v>
      </c>
      <c r="Z44" s="126">
        <f>IF(Z$2,LN(Trans!Z44),Trans!Z44)</f>
        <v>3.7402156493192669</v>
      </c>
      <c r="AA44" s="126">
        <f>IF(AA$2,LN(Trans!AA44),Trans!AA44)</f>
        <v>3.8052351763732641</v>
      </c>
      <c r="AB44" s="126">
        <f>IF(AB$2,LN(Trans!AB44),Trans!AB44)</f>
        <v>-6.5019527053997411E-2</v>
      </c>
      <c r="AC44" s="126">
        <f>IF(AC$2,LN(Trans!AC44),Trans!AC44)</f>
        <v>6.27278277891377E-2</v>
      </c>
      <c r="AD44" s="126">
        <f>IF(AD$2,LN(Trans!AD44),Trans!AD44)</f>
        <v>1.8455291067849301E-2</v>
      </c>
    </row>
    <row r="45" spans="1:30">
      <c r="A45" t="s">
        <v>442</v>
      </c>
      <c r="B45" s="126">
        <f>IF(B$2,LN(Trans!B45),Trans!B45)</f>
        <v>16.460876531336517</v>
      </c>
      <c r="C45" s="126">
        <f>IF(C$2,LN(Trans!C45),Trans!C45)</f>
        <v>16.113320048499315</v>
      </c>
      <c r="D45" s="126">
        <f>IF(D$2,LN(Trans!D45),Trans!D45)</f>
        <v>14.583404918809043</v>
      </c>
      <c r="E45" s="126">
        <f>IF(E$2,LN(Trans!E45),Trans!E45)</f>
        <v>14.732469812293056</v>
      </c>
      <c r="F45" s="126">
        <f>IF(F$2,LN(Trans!F45),Trans!F45)</f>
        <v>14.959007730842215</v>
      </c>
      <c r="G45" s="126">
        <f>IF(G$2,LN(Trans!G45),Trans!G45)</f>
        <v>15.863964514839569</v>
      </c>
      <c r="H45" s="126">
        <f>IF(H$2,LN(Trans!H45),Trans!H45)</f>
        <v>14.773534569112034</v>
      </c>
      <c r="I45" s="126">
        <f>IF(I$2,LN(Trans!I45),Trans!I45)</f>
        <v>4.0319128156802693</v>
      </c>
      <c r="J45" s="126">
        <f>IF(J$2,LN(Trans!J45),Trans!J45)</f>
        <v>4.1247921804984138</v>
      </c>
      <c r="K45" s="126">
        <f>IF(K$2,LN(Trans!K45),Trans!K45)</f>
        <v>1.808016539490644E-2</v>
      </c>
      <c r="L45" s="126">
        <f>IF(L$2,LN(Trans!L45),Trans!L45)</f>
        <v>7.7006315281407858E-3</v>
      </c>
      <c r="M45" s="126">
        <f>IF(M$2,LN(Trans!M45),Trans!M45)</f>
        <v>4.4285389159606829</v>
      </c>
      <c r="N45" s="126">
        <f>IF(N$2,LN(Trans!N45),Trans!N45)</f>
        <v>6.0190224450227623</v>
      </c>
      <c r="O45" s="126">
        <f>IF(O$2,LN(Trans!O45),Trans!O45)</f>
        <v>-3.3875124501358309E-2</v>
      </c>
      <c r="P45" s="126">
        <f>IF(P$2,LN(Trans!P45),Trans!P45)</f>
        <v>-6.3452421877310206E-2</v>
      </c>
      <c r="Q45" s="126">
        <f>IF(Q$2,LN(Trans!Q45),Trans!Q45)</f>
        <v>14.375881802635259</v>
      </c>
      <c r="R45" s="126"/>
      <c r="S45" s="126">
        <f>IF(S$2,LN(Trans!S45),Trans!S45)</f>
        <v>1.3613794800811064E-2</v>
      </c>
      <c r="T45" s="126"/>
      <c r="U45" s="126">
        <f>IF(U$2,LN(Trans!U45),Trans!U45)</f>
        <v>4.5632002996466259</v>
      </c>
      <c r="V45" s="126">
        <f>IF(V$2,LN(Trans!V45),Trans!V45)</f>
        <v>5.1032493756210036</v>
      </c>
      <c r="W45" s="126">
        <f>IF(W$2,LN(Trans!W45),Trans!W45)</f>
        <v>3.9980199013008177</v>
      </c>
      <c r="X45" s="126">
        <f>IF(X$2,LN(Trans!X45),Trans!X45)</f>
        <v>4.4399915537256911</v>
      </c>
      <c r="Y45" s="126">
        <f>IF(Y$2,LN(Trans!Y45),Trans!Y45)</f>
        <v>4.4487707330103285</v>
      </c>
      <c r="Z45" s="126">
        <f>IF(Z$2,LN(Trans!Z45),Trans!Z45)</f>
        <v>3.7343443569138919</v>
      </c>
      <c r="AA45" s="126">
        <f>IF(AA$2,LN(Trans!AA45),Trans!AA45)</f>
        <v>3.7986144804145758</v>
      </c>
      <c r="AB45" s="126">
        <f>IF(AB$2,LN(Trans!AB45),Trans!AB45)</f>
        <v>-6.4270123500684173E-2</v>
      </c>
      <c r="AC45" s="126">
        <f>IF(AC$2,LN(Trans!AC45),Trans!AC45)</f>
        <v>6.256050806325239E-2</v>
      </c>
      <c r="AD45" s="126">
        <f>IF(AD$2,LN(Trans!AD45),Trans!AD45)</f>
        <v>1.8844010884912402E-2</v>
      </c>
    </row>
    <row r="46" spans="1:30">
      <c r="A46" t="s">
        <v>443</v>
      </c>
      <c r="B46" s="126">
        <f>IF(B$2,LN(Trans!B46),Trans!B46)</f>
        <v>16.474586462050237</v>
      </c>
      <c r="C46" s="126">
        <f>IF(C$2,LN(Trans!C46),Trans!C46)</f>
        <v>16.127147795938644</v>
      </c>
      <c r="D46" s="126">
        <f>IF(D$2,LN(Trans!D46),Trans!D46)</f>
        <v>14.611363905510489</v>
      </c>
      <c r="E46" s="126">
        <f>IF(E$2,LN(Trans!E46),Trans!E46)</f>
        <v>14.762283745831597</v>
      </c>
      <c r="F46" s="126">
        <f>IF(F$2,LN(Trans!F46),Trans!F46)</f>
        <v>14.983078470040049</v>
      </c>
      <c r="G46" s="126">
        <f>IF(G$2,LN(Trans!G46),Trans!G46)</f>
        <v>15.874484437267023</v>
      </c>
      <c r="H46" s="126">
        <f>IF(H$2,LN(Trans!H46),Trans!H46)</f>
        <v>14.804804516899857</v>
      </c>
      <c r="I46" s="126">
        <f>IF(I$2,LN(Trans!I46),Trans!I46)</f>
        <v>4.0454187241473205</v>
      </c>
      <c r="J46" s="126">
        <f>IF(J$2,LN(Trans!J46),Trans!J46)</f>
        <v>4.1412424227904241</v>
      </c>
      <c r="K46" s="126">
        <f>IF(K$2,LN(Trans!K46),Trans!K46)</f>
        <v>1.808016539490644E-2</v>
      </c>
      <c r="L46" s="126">
        <f>IF(L$2,LN(Trans!L46),Trans!L46)</f>
        <v>4.5742569278547328E-3</v>
      </c>
      <c r="M46" s="126">
        <f>IF(M$2,LN(Trans!M46),Trans!M46)</f>
        <v>4.4280131554006692</v>
      </c>
      <c r="N46" s="126">
        <f>IF(N$2,LN(Trans!N46),Trans!N46)</f>
        <v>6.038231123253424</v>
      </c>
      <c r="O46" s="126">
        <f>IF(O$2,LN(Trans!O46),Trans!O46)</f>
        <v>-4.9794639275864395E-2</v>
      </c>
      <c r="P46" s="126">
        <f>IF(P$2,LN(Trans!P46),Trans!P46)</f>
        <v>-7.3896884838192817E-2</v>
      </c>
      <c r="Q46" s="126">
        <f>IF(Q$2,LN(Trans!Q46),Trans!Q46)</f>
        <v>14.38450242186568</v>
      </c>
      <c r="R46" s="126"/>
      <c r="S46" s="126">
        <f>IF(S$2,LN(Trans!S46),Trans!S46)</f>
        <v>1.3461691800581524E-2</v>
      </c>
      <c r="T46" s="126"/>
      <c r="U46" s="126">
        <f>IF(U$2,LN(Trans!U46),Trans!U46)</f>
        <v>4.5727879581414026</v>
      </c>
      <c r="V46" s="126">
        <f>IF(V$2,LN(Trans!V46),Trans!V46)</f>
        <v>5.0988439735886519</v>
      </c>
      <c r="W46" s="126">
        <f>IF(W$2,LN(Trans!W46),Trans!W46)</f>
        <v>4.0878865327483975</v>
      </c>
      <c r="X46" s="126">
        <f>IF(X$2,LN(Trans!X46),Trans!X46)</f>
        <v>4.4467619972150958</v>
      </c>
      <c r="Y46" s="126">
        <f>IF(Y$2,LN(Trans!Y46),Trans!Y46)</f>
        <v>4.4563078235037867</v>
      </c>
      <c r="Z46" s="126">
        <f>IF(Z$2,LN(Trans!Z46),Trans!Z46)</f>
        <v>3.7473502854356218</v>
      </c>
      <c r="AA46" s="126">
        <f>IF(AA$2,LN(Trans!AA46),Trans!AA46)</f>
        <v>3.8074597421688701</v>
      </c>
      <c r="AB46" s="126">
        <f>IF(AB$2,LN(Trans!AB46),Trans!AB46)</f>
        <v>-6.0109456733248197E-2</v>
      </c>
      <c r="AC46" s="126">
        <f>IF(AC$2,LN(Trans!AC46),Trans!AC46)</f>
        <v>5.8989082056197295E-2</v>
      </c>
      <c r="AD46" s="126">
        <f>IF(AD$2,LN(Trans!AD46),Trans!AD46)</f>
        <v>2.0303873664884602E-2</v>
      </c>
    </row>
    <row r="47" spans="1:30">
      <c r="A47" t="s">
        <v>444</v>
      </c>
      <c r="B47" s="126">
        <f>IF(B$2,LN(Trans!B47),Trans!B47)</f>
        <v>16.488205232977478</v>
      </c>
      <c r="C47" s="126">
        <f>IF(C$2,LN(Trans!C47),Trans!C47)</f>
        <v>16.126689332480161</v>
      </c>
      <c r="D47" s="126">
        <f>IF(D$2,LN(Trans!D47),Trans!D47)</f>
        <v>14.646661572212423</v>
      </c>
      <c r="E47" s="126">
        <f>IF(E$2,LN(Trans!E47),Trans!E47)</f>
        <v>14.787097008520222</v>
      </c>
      <c r="F47" s="126">
        <f>IF(F$2,LN(Trans!F47),Trans!F47)</f>
        <v>15.002467190827481</v>
      </c>
      <c r="G47" s="126">
        <f>IF(G$2,LN(Trans!G47),Trans!G47)</f>
        <v>15.888614248654999</v>
      </c>
      <c r="H47" s="126">
        <f>IF(H$2,LN(Trans!H47),Trans!H47)</f>
        <v>14.830648606835277</v>
      </c>
      <c r="I47" s="126">
        <f>IF(I$2,LN(Trans!I47),Trans!I47)</f>
        <v>4.0642065858000658</v>
      </c>
      <c r="J47" s="126">
        <f>IF(J$2,LN(Trans!J47),Trans!J47)</f>
        <v>4.152732006281358</v>
      </c>
      <c r="K47" s="126">
        <f>IF(K$2,LN(Trans!K47),Trans!K47)</f>
        <v>1.7738847233412292E-2</v>
      </c>
      <c r="L47" s="126">
        <f>IF(L$2,LN(Trans!L47),Trans!L47)</f>
        <v>-1.0490144193332734E-3</v>
      </c>
      <c r="M47" s="126">
        <f>IF(M$2,LN(Trans!M47),Trans!M47)</f>
        <v>4.388043472562849</v>
      </c>
      <c r="N47" s="126">
        <f>IF(N$2,LN(Trans!N47),Trans!N47)</f>
        <v>6.0359574729269703</v>
      </c>
      <c r="O47" s="126">
        <f>IF(O$2,LN(Trans!O47),Trans!O47)</f>
        <v>3.140537265782456E-2</v>
      </c>
      <c r="P47" s="126">
        <f>IF(P$2,LN(Trans!P47),Trans!P47)</f>
        <v>2.1593917761178059E-2</v>
      </c>
      <c r="Q47" s="126">
        <f>IF(Q$2,LN(Trans!Q47),Trans!Q47)</f>
        <v>14.400102693978512</v>
      </c>
      <c r="R47" s="126"/>
      <c r="S47" s="126">
        <f>IF(S$2,LN(Trans!S47),Trans!S47)</f>
        <v>1.3540836302331181E-2</v>
      </c>
      <c r="T47" s="126"/>
      <c r="U47" s="126">
        <f>IF(U$2,LN(Trans!U47),Trans!U47)</f>
        <v>4.5818067576258485</v>
      </c>
      <c r="V47" s="126">
        <f>IF(V$2,LN(Trans!V47),Trans!V47)</f>
        <v>5.0771447391865614</v>
      </c>
      <c r="W47" s="126">
        <f>IF(W$2,LN(Trans!W47),Trans!W47)</f>
        <v>4.225470908898795</v>
      </c>
      <c r="X47" s="126">
        <f>IF(X$2,LN(Trans!X47),Trans!X47)</f>
        <v>4.449365338732779</v>
      </c>
      <c r="Y47" s="126">
        <f>IF(Y$2,LN(Trans!Y47),Trans!Y47)</f>
        <v>4.4577229405609353</v>
      </c>
      <c r="Z47" s="126">
        <f>IF(Z$2,LN(Trans!Z47),Trans!Z47)</f>
        <v>3.7114452102037743</v>
      </c>
      <c r="AA47" s="126">
        <f>IF(AA$2,LN(Trans!AA47),Trans!AA47)</f>
        <v>3.7768395316127297</v>
      </c>
      <c r="AB47" s="126">
        <f>IF(AB$2,LN(Trans!AB47),Trans!AB47)</f>
        <v>-6.5394321408955056E-2</v>
      </c>
      <c r="AC47" s="126">
        <f>IF(AC$2,LN(Trans!AC47),Trans!AC47)</f>
        <v>6.2688784301226791E-2</v>
      </c>
      <c r="AD47" s="126">
        <f>IF(AD$2,LN(Trans!AD47),Trans!AD47)</f>
        <v>2.0165440637737699E-2</v>
      </c>
    </row>
    <row r="48" spans="1:30">
      <c r="A48" t="s">
        <v>445</v>
      </c>
      <c r="B48" s="126">
        <f>IF(B$2,LN(Trans!B48),Trans!B48)</f>
        <v>16.513881259365981</v>
      </c>
      <c r="C48" s="126">
        <f>IF(C$2,LN(Trans!C48),Trans!C48)</f>
        <v>16.165520154109039</v>
      </c>
      <c r="D48" s="126">
        <f>IF(D$2,LN(Trans!D48),Trans!D48)</f>
        <v>14.666586004597407</v>
      </c>
      <c r="E48" s="126">
        <f>IF(E$2,LN(Trans!E48),Trans!E48)</f>
        <v>14.821110624282975</v>
      </c>
      <c r="F48" s="126">
        <f>IF(F$2,LN(Trans!F48),Trans!F48)</f>
        <v>15.037337233550046</v>
      </c>
      <c r="G48" s="126">
        <f>IF(G$2,LN(Trans!G48),Trans!G48)</f>
        <v>15.911149888405955</v>
      </c>
      <c r="H48" s="126">
        <f>IF(H$2,LN(Trans!H48),Trans!H48)</f>
        <v>14.855369285723897</v>
      </c>
      <c r="I48" s="126">
        <f>IF(I$2,LN(Trans!I48),Trans!I48)</f>
        <v>4.0752901904977268</v>
      </c>
      <c r="J48" s="126">
        <f>IF(J$2,LN(Trans!J48),Trans!J48)</f>
        <v>4.1635479419869998</v>
      </c>
      <c r="K48" s="126">
        <f>IF(K$2,LN(Trans!K48),Trans!K48)</f>
        <v>1.6836768364902475E-2</v>
      </c>
      <c r="L48" s="126">
        <f>IF(L$2,LN(Trans!L48),Trans!L48)</f>
        <v>5.7531636672422948E-3</v>
      </c>
      <c r="M48" s="126">
        <f>IF(M$2,LN(Trans!M48),Trans!M48)</f>
        <v>4.3703636718371719</v>
      </c>
      <c r="N48" s="126">
        <f>IF(N$2,LN(Trans!N48),Trans!N48)</f>
        <v>6.0350974260980603</v>
      </c>
      <c r="O48" s="126">
        <f>IF(O$2,LN(Trans!O48),Trans!O48)</f>
        <v>5.2654628153582681E-3</v>
      </c>
      <c r="P48" s="126">
        <f>IF(P$2,LN(Trans!P48),Trans!P48)</f>
        <v>-2.8368446931804882E-2</v>
      </c>
      <c r="Q48" s="126">
        <f>IF(Q$2,LN(Trans!Q48),Trans!Q48)</f>
        <v>14.418875561303043</v>
      </c>
      <c r="R48" s="126"/>
      <c r="S48" s="126">
        <f>IF(S$2,LN(Trans!S48),Trans!S48)</f>
        <v>1.4129893174793335E-2</v>
      </c>
      <c r="T48" s="126"/>
      <c r="U48" s="126">
        <f>IF(U$2,LN(Trans!U48),Trans!U48)</f>
        <v>4.5976744271497534</v>
      </c>
      <c r="V48" s="126">
        <f>IF(V$2,LN(Trans!V48),Trans!V48)</f>
        <v>5.0705193087635845</v>
      </c>
      <c r="W48" s="126">
        <f>IF(W$2,LN(Trans!W48),Trans!W48)</f>
        <v>4.2679210658399169</v>
      </c>
      <c r="X48" s="126">
        <f>IF(X$2,LN(Trans!X48),Trans!X48)</f>
        <v>4.4555101832784674</v>
      </c>
      <c r="Y48" s="126">
        <f>IF(Y$2,LN(Trans!Y48),Trans!Y48)</f>
        <v>4.4642902585638939</v>
      </c>
      <c r="Z48" s="126">
        <f>IF(Z$2,LN(Trans!Z48),Trans!Z48)</f>
        <v>3.7230784839789099</v>
      </c>
      <c r="AA48" s="126">
        <f>IF(AA$2,LN(Trans!AA48),Trans!AA48)</f>
        <v>3.7882695970392315</v>
      </c>
      <c r="AB48" s="126">
        <f>IF(AB$2,LN(Trans!AB48),Trans!AB48)</f>
        <v>-6.5191113060321229E-2</v>
      </c>
      <c r="AC48" s="126">
        <f>IF(AC$2,LN(Trans!AC48),Trans!AC48)</f>
        <v>6.2958693108307401E-2</v>
      </c>
      <c r="AD48" s="126">
        <f>IF(AD$2,LN(Trans!AD48),Trans!AD48)</f>
        <v>2.0536988424109E-2</v>
      </c>
    </row>
    <row r="49" spans="1:30">
      <c r="A49" t="s">
        <v>446</v>
      </c>
      <c r="B49" s="126">
        <f>IF(B$2,LN(Trans!B49),Trans!B49)</f>
        <v>16.535581153718244</v>
      </c>
      <c r="C49" s="126">
        <f>IF(C$2,LN(Trans!C49),Trans!C49)</f>
        <v>16.189778705460448</v>
      </c>
      <c r="D49" s="126">
        <f>IF(D$2,LN(Trans!D49),Trans!D49)</f>
        <v>14.655911019075443</v>
      </c>
      <c r="E49" s="126">
        <f>IF(E$2,LN(Trans!E49),Trans!E49)</f>
        <v>14.805683201721184</v>
      </c>
      <c r="F49" s="126">
        <f>IF(F$2,LN(Trans!F49),Trans!F49)</f>
        <v>15.05796397046989</v>
      </c>
      <c r="G49" s="126">
        <f>IF(G$2,LN(Trans!G49),Trans!G49)</f>
        <v>15.944897658839167</v>
      </c>
      <c r="H49" s="126">
        <f>IF(H$2,LN(Trans!H49),Trans!H49)</f>
        <v>14.908591769465517</v>
      </c>
      <c r="I49" s="126">
        <f>IF(I$2,LN(Trans!I49),Trans!I49)</f>
        <v>4.0885686092879165</v>
      </c>
      <c r="J49" s="126">
        <f>IF(J$2,LN(Trans!J49),Trans!J49)</f>
        <v>4.1779062675264935</v>
      </c>
      <c r="K49" s="126">
        <f>IF(K$2,LN(Trans!K49),Trans!K49)</f>
        <v>1.6158066685828591E-2</v>
      </c>
      <c r="L49" s="126">
        <f>IF(L$2,LN(Trans!L49),Trans!L49)</f>
        <v>2.8796478956381929E-3</v>
      </c>
      <c r="M49" s="126">
        <f>IF(M$2,LN(Trans!M49),Trans!M49)</f>
        <v>4.3410404014501749</v>
      </c>
      <c r="N49" s="126">
        <f>IF(N$2,LN(Trans!N49),Trans!N49)</f>
        <v>6.0295260899235386</v>
      </c>
      <c r="O49" s="126">
        <f>IF(O$2,LN(Trans!O49),Trans!O49)</f>
        <v>-4.2949049323152966E-2</v>
      </c>
      <c r="P49" s="126">
        <f>IF(P$2,LN(Trans!P49),Trans!P49)</f>
        <v>-7.3273333591591869E-2</v>
      </c>
      <c r="Q49" s="126">
        <f>IF(Q$2,LN(Trans!Q49),Trans!Q49)</f>
        <v>14.427262976473122</v>
      </c>
      <c r="R49" s="126"/>
      <c r="S49" s="126">
        <f>IF(S$2,LN(Trans!S49),Trans!S49)</f>
        <v>1.393399868316496E-2</v>
      </c>
      <c r="T49" s="126"/>
      <c r="U49" s="126">
        <f>IF(U$2,LN(Trans!U49),Trans!U49)</f>
        <v>4.6055886534183816</v>
      </c>
      <c r="V49" s="126">
        <f>IF(V$2,LN(Trans!V49),Trans!V49)</f>
        <v>5.0611056861036063</v>
      </c>
      <c r="W49" s="126">
        <f>IF(W$2,LN(Trans!W49),Trans!W49)</f>
        <v>4.1787934881141204</v>
      </c>
      <c r="X49" s="126">
        <f>IF(X$2,LN(Trans!X49),Trans!X49)</f>
        <v>4.4607844009832016</v>
      </c>
      <c r="Y49" s="126">
        <f>IF(Y$2,LN(Trans!Y49),Trans!Y49)</f>
        <v>4.4704987712938928</v>
      </c>
      <c r="Z49" s="126">
        <f>IF(Z$2,LN(Trans!Z49),Trans!Z49)</f>
        <v>3.7071050465617725</v>
      </c>
      <c r="AA49" s="126">
        <f>IF(AA$2,LN(Trans!AA49),Trans!AA49)</f>
        <v>3.7704002843726481</v>
      </c>
      <c r="AB49" s="126">
        <f>IF(AB$2,LN(Trans!AB49),Trans!AB49)</f>
        <v>-6.3295237810875163E-2</v>
      </c>
      <c r="AC49" s="126">
        <f>IF(AC$2,LN(Trans!AC49),Trans!AC49)</f>
        <v>6.1450035645573407E-2</v>
      </c>
      <c r="AD49" s="126">
        <f>IF(AD$2,LN(Trans!AD49),Trans!AD49)</f>
        <v>2.0537323029821503E-2</v>
      </c>
    </row>
    <row r="50" spans="1:30">
      <c r="A50" t="s">
        <v>447</v>
      </c>
      <c r="B50" s="126">
        <f>IF(B$2,LN(Trans!B50),Trans!B50)</f>
        <v>16.557220799699543</v>
      </c>
      <c r="C50" s="126">
        <f>IF(C$2,LN(Trans!C50),Trans!C50)</f>
        <v>16.211321253550707</v>
      </c>
      <c r="D50" s="126">
        <f>IF(D$2,LN(Trans!D50),Trans!D50)</f>
        <v>14.683428496689986</v>
      </c>
      <c r="E50" s="126">
        <f>IF(E$2,LN(Trans!E50),Trans!E50)</f>
        <v>14.839959653869544</v>
      </c>
      <c r="F50" s="126">
        <f>IF(F$2,LN(Trans!F50),Trans!F50)</f>
        <v>15.078346460571533</v>
      </c>
      <c r="G50" s="126">
        <f>IF(G$2,LN(Trans!G50),Trans!G50)</f>
        <v>15.968831102409592</v>
      </c>
      <c r="H50" s="126">
        <f>IF(H$2,LN(Trans!H50),Trans!H50)</f>
        <v>14.961171674366437</v>
      </c>
      <c r="I50" s="126">
        <f>IF(I$2,LN(Trans!I50),Trans!I50)</f>
        <v>4.1063740946438294</v>
      </c>
      <c r="J50" s="126">
        <f>IF(J$2,LN(Trans!J50),Trans!J50)</f>
        <v>4.1896617610601012</v>
      </c>
      <c r="K50" s="126">
        <f>IF(K$2,LN(Trans!K50),Trans!K50)</f>
        <v>1.5743699790347111E-2</v>
      </c>
      <c r="L50" s="126">
        <f>IF(L$2,LN(Trans!L50),Trans!L50)</f>
        <v>-2.0617855655656091E-3</v>
      </c>
      <c r="M50" s="126">
        <f>IF(M$2,LN(Trans!M50),Trans!M50)</f>
        <v>4.3344903243261026</v>
      </c>
      <c r="N50" s="126">
        <f>IF(N$2,LN(Trans!N50),Trans!N50)</f>
        <v>6.0528895954630624</v>
      </c>
      <c r="O50" s="126">
        <f>IF(O$2,LN(Trans!O50),Trans!O50)</f>
        <v>-5.8339193520038878E-2</v>
      </c>
      <c r="P50" s="126">
        <f>IF(P$2,LN(Trans!P50),Trans!P50)</f>
        <v>-8.9194567146570966E-2</v>
      </c>
      <c r="Q50" s="126">
        <f>IF(Q$2,LN(Trans!Q50),Trans!Q50)</f>
        <v>14.431063414972419</v>
      </c>
      <c r="R50" s="126"/>
      <c r="S50" s="126">
        <f>IF(S$2,LN(Trans!S50),Trans!S50)</f>
        <v>1.4179410906187467E-2</v>
      </c>
      <c r="T50" s="126"/>
      <c r="U50" s="126">
        <f>IF(U$2,LN(Trans!U50),Trans!U50)</f>
        <v>4.6131463923113234</v>
      </c>
      <c r="V50" s="126">
        <f>IF(V$2,LN(Trans!V50),Trans!V50)</f>
        <v>5.0511435638900553</v>
      </c>
      <c r="W50" s="126">
        <f>IF(W$2,LN(Trans!W50),Trans!W50)</f>
        <v>4.016095964445455</v>
      </c>
      <c r="X50" s="126">
        <f>IF(X$2,LN(Trans!X50),Trans!X50)</f>
        <v>4.4612243092628399</v>
      </c>
      <c r="Y50" s="126">
        <f>IF(Y$2,LN(Trans!Y50),Trans!Y50)</f>
        <v>4.4709760466114554</v>
      </c>
      <c r="Z50" s="126">
        <f>IF(Z$2,LN(Trans!Z50),Trans!Z50)</f>
        <v>3.7318216418416421</v>
      </c>
      <c r="AA50" s="126">
        <f>IF(AA$2,LN(Trans!AA50),Trans!AA50)</f>
        <v>3.7917377101712284</v>
      </c>
      <c r="AB50" s="126">
        <f>IF(AB$2,LN(Trans!AB50),Trans!AB50)</f>
        <v>-5.9916068329586195E-2</v>
      </c>
      <c r="AC50" s="126">
        <f>IF(AC$2,LN(Trans!AC50),Trans!AC50)</f>
        <v>5.84193280608135E-2</v>
      </c>
      <c r="AD50" s="126">
        <f>IF(AD$2,LN(Trans!AD50),Trans!AD50)</f>
        <v>2.0820153186609201E-2</v>
      </c>
    </row>
    <row r="51" spans="1:30">
      <c r="A51" t="s">
        <v>448</v>
      </c>
      <c r="B51" s="126">
        <f>IF(B$2,LN(Trans!B51),Trans!B51)</f>
        <v>16.563046589612856</v>
      </c>
      <c r="C51" s="126">
        <f>IF(C$2,LN(Trans!C51),Trans!C51)</f>
        <v>16.202069986458898</v>
      </c>
      <c r="D51" s="126">
        <f>IF(D$2,LN(Trans!D51),Trans!D51)</f>
        <v>14.716399214774984</v>
      </c>
      <c r="E51" s="126">
        <f>IF(E$2,LN(Trans!E51),Trans!E51)</f>
        <v>14.858600857445877</v>
      </c>
      <c r="F51" s="126">
        <f>IF(F$2,LN(Trans!F51),Trans!F51)</f>
        <v>15.090883487333311</v>
      </c>
      <c r="G51" s="126">
        <f>IF(G$2,LN(Trans!G51),Trans!G51)</f>
        <v>15.98291933852969</v>
      </c>
      <c r="H51" s="126">
        <f>IF(H$2,LN(Trans!H51),Trans!H51)</f>
        <v>14.945569716797987</v>
      </c>
      <c r="I51" s="126">
        <f>IF(I$2,LN(Trans!I51),Trans!I51)</f>
        <v>4.118586729384103</v>
      </c>
      <c r="J51" s="126">
        <f>IF(J$2,LN(Trans!J51),Trans!J51)</f>
        <v>4.2075319127055524</v>
      </c>
      <c r="K51" s="126">
        <f>IF(K$2,LN(Trans!K51),Trans!K51)</f>
        <v>1.9031840096887798E-2</v>
      </c>
      <c r="L51" s="126">
        <f>IF(L$2,LN(Trans!L51),Trans!L51)</f>
        <v>6.8192053566146519E-3</v>
      </c>
      <c r="M51" s="126">
        <f>IF(M$2,LN(Trans!M51),Trans!M51)</f>
        <v>4.3544075810675222</v>
      </c>
      <c r="N51" s="126">
        <f>IF(N$2,LN(Trans!N51),Trans!N51)</f>
        <v>6.1126801327899054</v>
      </c>
      <c r="O51" s="126">
        <f>IF(O$2,LN(Trans!O51),Trans!O51)</f>
        <v>-2.541688343340856E-2</v>
      </c>
      <c r="P51" s="126">
        <f>IF(P$2,LN(Trans!P51),Trans!P51)</f>
        <v>-3.7775728479856316E-2</v>
      </c>
      <c r="Q51" s="126">
        <f>IF(Q$2,LN(Trans!Q51),Trans!Q51)</f>
        <v>14.427991146902777</v>
      </c>
      <c r="R51" s="126"/>
      <c r="S51" s="126">
        <f>IF(S$2,LN(Trans!S51),Trans!S51)</f>
        <v>1.3759140458547099E-2</v>
      </c>
      <c r="T51" s="126"/>
      <c r="U51" s="126">
        <f>IF(U$2,LN(Trans!U51),Trans!U51)</f>
        <v>4.6051701859880918</v>
      </c>
      <c r="V51" s="126">
        <f>IF(V$2,LN(Trans!V51),Trans!V51)</f>
        <v>5.0211688941987793</v>
      </c>
      <c r="W51" s="126">
        <f>IF(W$2,LN(Trans!W51),Trans!W51)</f>
        <v>3.9299688766474916</v>
      </c>
      <c r="X51" s="126">
        <f>IF(X$2,LN(Trans!X51),Trans!X51)</f>
        <v>4.4709189499767588</v>
      </c>
      <c r="Y51" s="126">
        <f>IF(Y$2,LN(Trans!Y51),Trans!Y51)</f>
        <v>4.4814121218172129</v>
      </c>
      <c r="Z51" s="126">
        <f>IF(Z$2,LN(Trans!Z51),Trans!Z51)</f>
        <v>3.7429048143490564</v>
      </c>
      <c r="AA51" s="126">
        <f>IF(AA$2,LN(Trans!AA51),Trans!AA51)</f>
        <v>3.8026805910207493</v>
      </c>
      <c r="AB51" s="126">
        <f>IF(AB$2,LN(Trans!AB51),Trans!AB51)</f>
        <v>-5.9775776671692843E-2</v>
      </c>
      <c r="AC51" s="126">
        <f>IF(AC$2,LN(Trans!AC51),Trans!AC51)</f>
        <v>5.7895860096940199E-2</v>
      </c>
      <c r="AD51" s="126">
        <f>IF(AD$2,LN(Trans!AD51),Trans!AD51)</f>
        <v>1.9576813765619001E-2</v>
      </c>
    </row>
    <row r="52" spans="1:30">
      <c r="A52" t="s">
        <v>449</v>
      </c>
      <c r="B52" s="126">
        <f>IF(B$2,LN(Trans!B52),Trans!B52)</f>
        <v>16.57966519075211</v>
      </c>
      <c r="C52" s="126">
        <f>IF(C$2,LN(Trans!C52),Trans!C52)</f>
        <v>16.226649425407878</v>
      </c>
      <c r="D52" s="126">
        <f>IF(D$2,LN(Trans!D52),Trans!D52)</f>
        <v>14.748102847970372</v>
      </c>
      <c r="E52" s="126">
        <f>IF(E$2,LN(Trans!E52),Trans!E52)</f>
        <v>14.896509680910169</v>
      </c>
      <c r="F52" s="126">
        <f>IF(F$2,LN(Trans!F52),Trans!F52)</f>
        <v>15.104547496871723</v>
      </c>
      <c r="G52" s="126">
        <f>IF(G$2,LN(Trans!G52),Trans!G52)</f>
        <v>15.999440024817703</v>
      </c>
      <c r="H52" s="126">
        <f>IF(H$2,LN(Trans!H52),Trans!H52)</f>
        <v>14.993682549876929</v>
      </c>
      <c r="I52" s="126">
        <f>IF(I$2,LN(Trans!I52),Trans!I52)</f>
        <v>4.1270469804533798</v>
      </c>
      <c r="J52" s="126">
        <f>IF(J$2,LN(Trans!J52),Trans!J52)</f>
        <v>4.2307524347025565</v>
      </c>
      <c r="K52" s="126">
        <f>IF(K$2,LN(Trans!K52),Trans!K52)</f>
        <v>2.0394996748105684E-2</v>
      </c>
      <c r="L52" s="126">
        <f>IF(L$2,LN(Trans!L52),Trans!L52)</f>
        <v>1.1934745678828483E-2</v>
      </c>
      <c r="M52" s="126">
        <f>IF(M$2,LN(Trans!M52),Trans!M52)</f>
        <v>4.3513324446860402</v>
      </c>
      <c r="N52" s="126">
        <f>IF(N$2,LN(Trans!N52),Trans!N52)</f>
        <v>6.1190977985951909</v>
      </c>
      <c r="O52" s="126">
        <f>IF(O$2,LN(Trans!O52),Trans!O52)</f>
        <v>-2.236481971121957E-2</v>
      </c>
      <c r="P52" s="126">
        <f>IF(P$2,LN(Trans!P52),Trans!P52)</f>
        <v>-5.0422069572579158E-2</v>
      </c>
      <c r="Q52" s="126">
        <f>IF(Q$2,LN(Trans!Q52),Trans!Q52)</f>
        <v>14.435619013051163</v>
      </c>
      <c r="R52" s="126"/>
      <c r="S52" s="126">
        <f>IF(S$2,LN(Trans!S52),Trans!S52)</f>
        <v>1.3834412629112669E-2</v>
      </c>
      <c r="T52" s="126"/>
      <c r="U52" s="126">
        <f>IF(U$2,LN(Trans!U52),Trans!U52)</f>
        <v>4.6117993862049582</v>
      </c>
      <c r="V52" s="126">
        <f>IF(V$2,LN(Trans!V52),Trans!V52)</f>
        <v>5.0200292627279159</v>
      </c>
      <c r="W52" s="126">
        <f>IF(W$2,LN(Trans!W52),Trans!W52)</f>
        <v>3.9503604396176764</v>
      </c>
      <c r="X52" s="126">
        <f>IF(X$2,LN(Trans!X52),Trans!X52)</f>
        <v>4.4826435412677288</v>
      </c>
      <c r="Y52" s="126">
        <f>IF(Y$2,LN(Trans!Y52),Trans!Y52)</f>
        <v>4.4935948254642755</v>
      </c>
      <c r="Z52" s="126">
        <f>IF(Z$2,LN(Trans!Z52),Trans!Z52)</f>
        <v>3.7403766650418939</v>
      </c>
      <c r="AA52" s="126">
        <f>IF(AA$2,LN(Trans!AA52),Trans!AA52)</f>
        <v>3.8007625291079647</v>
      </c>
      <c r="AB52" s="126">
        <f>IF(AB$2,LN(Trans!AB52),Trans!AB52)</f>
        <v>-6.0385864066070882E-2</v>
      </c>
      <c r="AC52" s="126">
        <f>IF(AC$2,LN(Trans!AC52),Trans!AC52)</f>
        <v>5.8804368693758595E-2</v>
      </c>
      <c r="AD52" s="126">
        <f>IF(AD$2,LN(Trans!AD52),Trans!AD52)</f>
        <v>1.9225538587123402E-2</v>
      </c>
    </row>
    <row r="53" spans="1:30">
      <c r="A53" t="s">
        <v>450</v>
      </c>
      <c r="B53" s="126">
        <f>IF(B$2,LN(Trans!B53),Trans!B53)</f>
        <v>16.57482788183739</v>
      </c>
      <c r="C53" s="126">
        <f>IF(C$2,LN(Trans!C53),Trans!C53)</f>
        <v>16.22518872816643</v>
      </c>
      <c r="D53" s="126">
        <f>IF(D$2,LN(Trans!D53),Trans!D53)</f>
        <v>14.741578191540684</v>
      </c>
      <c r="E53" s="126">
        <f>IF(E$2,LN(Trans!E53),Trans!E53)</f>
        <v>14.900630026877067</v>
      </c>
      <c r="F53" s="126">
        <f>IF(F$2,LN(Trans!F53),Trans!F53)</f>
        <v>15.097909970118748</v>
      </c>
      <c r="G53" s="126">
        <f>IF(G$2,LN(Trans!G53),Trans!G53)</f>
        <v>15.983067694049858</v>
      </c>
      <c r="H53" s="126">
        <f>IF(H$2,LN(Trans!H53),Trans!H53)</f>
        <v>14.92988696240212</v>
      </c>
      <c r="I53" s="126">
        <f>IF(I$2,LN(Trans!I53),Trans!I53)</f>
        <v>4.1386223213108355</v>
      </c>
      <c r="J53" s="126">
        <f>IF(J$2,LN(Trans!J53),Trans!J53)</f>
        <v>4.2461167897876422</v>
      </c>
      <c r="K53" s="126">
        <f>IF(K$2,LN(Trans!K53),Trans!K53)</f>
        <v>2.2288727827723245E-2</v>
      </c>
      <c r="L53" s="126">
        <f>IF(L$2,LN(Trans!L53),Trans!L53)</f>
        <v>1.0713386970267226E-2</v>
      </c>
      <c r="M53" s="126">
        <f>IF(M$2,LN(Trans!M53),Trans!M53)</f>
        <v>4.3617343617808597</v>
      </c>
      <c r="N53" s="126">
        <f>IF(N$2,LN(Trans!N53),Trans!N53)</f>
        <v>6.1498395508305643</v>
      </c>
      <c r="O53" s="126">
        <f>IF(O$2,LN(Trans!O53),Trans!O53)</f>
        <v>-4.7309455630122954E-2</v>
      </c>
      <c r="P53" s="126">
        <f>IF(P$2,LN(Trans!P53),Trans!P53)</f>
        <v>-7.6194933778968341E-2</v>
      </c>
      <c r="Q53" s="126">
        <f>IF(Q$2,LN(Trans!Q53),Trans!Q53)</f>
        <v>14.440979583445833</v>
      </c>
      <c r="R53" s="126"/>
      <c r="S53" s="126">
        <f>IF(S$2,LN(Trans!S53),Trans!S53)</f>
        <v>1.3674112941315885E-2</v>
      </c>
      <c r="T53" s="126"/>
      <c r="U53" s="126">
        <f>IF(U$2,LN(Trans!U53),Trans!U53)</f>
        <v>4.6203388755127666</v>
      </c>
      <c r="V53" s="126">
        <f>IF(V$2,LN(Trans!V53),Trans!V53)</f>
        <v>5.0104969169670293</v>
      </c>
      <c r="W53" s="126">
        <f>IF(W$2,LN(Trans!W53),Trans!W53)</f>
        <v>3.907707032207993</v>
      </c>
      <c r="X53" s="126">
        <f>IF(X$2,LN(Trans!X53),Trans!X53)</f>
        <v>4.486638105433677</v>
      </c>
      <c r="Y53" s="126">
        <f>IF(Y$2,LN(Trans!Y53),Trans!Y53)</f>
        <v>4.4974609540802923</v>
      </c>
      <c r="Z53" s="126">
        <f>IF(Z$2,LN(Trans!Z53),Trans!Z53)</f>
        <v>3.741557870998089</v>
      </c>
      <c r="AA53" s="126">
        <f>IF(AA$2,LN(Trans!AA53),Trans!AA53)</f>
        <v>3.8066527798821124</v>
      </c>
      <c r="AB53" s="126">
        <f>IF(AB$2,LN(Trans!AB53),Trans!AB53)</f>
        <v>-6.5094908884023348E-2</v>
      </c>
      <c r="AC53" s="126">
        <f>IF(AC$2,LN(Trans!AC53),Trans!AC53)</f>
        <v>6.2616534047784611E-2</v>
      </c>
      <c r="AD53" s="126">
        <f>IF(AD$2,LN(Trans!AD53),Trans!AD53)</f>
        <v>1.6344133301702198E-2</v>
      </c>
    </row>
    <row r="54" spans="1:30">
      <c r="A54" t="s">
        <v>451</v>
      </c>
      <c r="B54" s="126">
        <f>IF(B$2,LN(Trans!B54),Trans!B54)</f>
        <v>16.540214123475451</v>
      </c>
      <c r="C54" s="126">
        <f>IF(C$2,LN(Trans!C54),Trans!C54)</f>
        <v>16.192635331182593</v>
      </c>
      <c r="D54" s="126">
        <f>IF(D$2,LN(Trans!D54),Trans!D54)</f>
        <v>14.761072545571778</v>
      </c>
      <c r="E54" s="126">
        <f>IF(E$2,LN(Trans!E54),Trans!E54)</f>
        <v>14.916776637201917</v>
      </c>
      <c r="F54" s="126">
        <f>IF(F$2,LN(Trans!F54),Trans!F54)</f>
        <v>15.083064019311326</v>
      </c>
      <c r="G54" s="126">
        <f>IF(G$2,LN(Trans!G54),Trans!G54)</f>
        <v>15.956552525589938</v>
      </c>
      <c r="H54" s="126">
        <f>IF(H$2,LN(Trans!H54),Trans!H54)</f>
        <v>14.78833889632565</v>
      </c>
      <c r="I54" s="126">
        <f>IF(I$2,LN(Trans!I54),Trans!I54)</f>
        <v>4.1496576975814516</v>
      </c>
      <c r="J54" s="126">
        <f>IF(J$2,LN(Trans!J54),Trans!J54)</f>
        <v>4.2616089735700777</v>
      </c>
      <c r="K54" s="126">
        <f>IF(K$2,LN(Trans!K54),Trans!K54)</f>
        <v>2.450573678448913E-2</v>
      </c>
      <c r="L54" s="126">
        <f>IF(L$2,LN(Trans!L54),Trans!L54)</f>
        <v>1.3470360513872914E-2</v>
      </c>
      <c r="M54" s="126">
        <f>IF(M$2,LN(Trans!M54),Trans!M54)</f>
        <v>4.3598266307704803</v>
      </c>
      <c r="N54" s="126">
        <f>IF(N$2,LN(Trans!N54),Trans!N54)</f>
        <v>6.1448693267009968</v>
      </c>
      <c r="O54" s="126">
        <f>IF(O$2,LN(Trans!O54),Trans!O54)</f>
        <v>-5.3972279783433422E-3</v>
      </c>
      <c r="P54" s="126">
        <f>IF(P$2,LN(Trans!P54),Trans!P54)</f>
        <v>-2.8369024111052608E-2</v>
      </c>
      <c r="Q54" s="126">
        <f>IF(Q$2,LN(Trans!Q54),Trans!Q54)</f>
        <v>14.445146999291358</v>
      </c>
      <c r="R54" s="126"/>
      <c r="S54" s="126">
        <f>IF(S$2,LN(Trans!S54),Trans!S54)</f>
        <v>1.2850562054372933E-2</v>
      </c>
      <c r="T54" s="126"/>
      <c r="U54" s="126">
        <f>IF(U$2,LN(Trans!U54),Trans!U54)</f>
        <v>4.6271272476856575</v>
      </c>
      <c r="V54" s="126">
        <f>IF(V$2,LN(Trans!V54),Trans!V54)</f>
        <v>5.0285437291961719</v>
      </c>
      <c r="W54" s="126">
        <f>IF(W$2,LN(Trans!W54),Trans!W54)</f>
        <v>3.8251216988412788</v>
      </c>
      <c r="X54" s="126">
        <f>IF(X$2,LN(Trans!X54),Trans!X54)</f>
        <v>4.4916177730016633</v>
      </c>
      <c r="Y54" s="126">
        <f>IF(Y$2,LN(Trans!Y54),Trans!Y54)</f>
        <v>4.5020555528834132</v>
      </c>
      <c r="Z54" s="126">
        <f>IF(Z$2,LN(Trans!Z54),Trans!Z54)</f>
        <v>3.7105857901876296</v>
      </c>
      <c r="AA54" s="126">
        <f>IF(AA$2,LN(Trans!AA54),Trans!AA54)</f>
        <v>3.7930966507701847</v>
      </c>
      <c r="AB54" s="126">
        <f>IF(AB$2,LN(Trans!AB54),Trans!AB54)</f>
        <v>-8.2510860582555037E-2</v>
      </c>
      <c r="AC54" s="126">
        <f>IF(AC$2,LN(Trans!AC54),Trans!AC54)</f>
        <v>7.9198650230223197E-2</v>
      </c>
      <c r="AD54" s="126">
        <f>IF(AD$2,LN(Trans!AD54),Trans!AD54)</f>
        <v>1.39723512547054E-2</v>
      </c>
    </row>
    <row r="55" spans="1:30">
      <c r="A55" t="s">
        <v>452</v>
      </c>
      <c r="B55" s="126">
        <f>IF(B$2,LN(Trans!B55),Trans!B55)</f>
        <v>16.540009101921534</v>
      </c>
      <c r="C55" s="126">
        <f>IF(C$2,LN(Trans!C55),Trans!C55)</f>
        <v>16.18277204475794</v>
      </c>
      <c r="D55" s="126">
        <f>IF(D$2,LN(Trans!D55),Trans!D55)</f>
        <v>14.890393919802383</v>
      </c>
      <c r="E55" s="126">
        <f>IF(E$2,LN(Trans!E55),Trans!E55)</f>
        <v>14.983411341739918</v>
      </c>
      <c r="F55" s="126">
        <f>IF(F$2,LN(Trans!F55),Trans!F55)</f>
        <v>15.125282432074728</v>
      </c>
      <c r="G55" s="126">
        <f>IF(G$2,LN(Trans!G55),Trans!G55)</f>
        <v>15.957256694461689</v>
      </c>
      <c r="H55" s="126">
        <f>IF(H$2,LN(Trans!H55),Trans!H55)</f>
        <v>14.742851373106209</v>
      </c>
      <c r="I55" s="126">
        <f>IF(I$2,LN(Trans!I55),Trans!I55)</f>
        <v>4.1562711004577881</v>
      </c>
      <c r="J55" s="126">
        <f>IF(J$2,LN(Trans!J55),Trans!J55)</f>
        <v>4.2728863936634003</v>
      </c>
      <c r="K55" s="126">
        <f>IF(K$2,LN(Trans!K55),Trans!K55)</f>
        <v>1.7836829954783195E-2</v>
      </c>
      <c r="L55" s="126">
        <f>IF(L$2,LN(Trans!L55),Trans!L55)</f>
        <v>1.1223427078447043E-2</v>
      </c>
      <c r="M55" s="126">
        <f>IF(M$2,LN(Trans!M55),Trans!M55)</f>
        <v>4.3694881603044387</v>
      </c>
      <c r="N55" s="126">
        <f>IF(N$2,LN(Trans!N55),Trans!N55)</f>
        <v>6.1892004207098745</v>
      </c>
      <c r="O55" s="126">
        <f>IF(O$2,LN(Trans!O55),Trans!O55)</f>
        <v>4.2580995943797287E-2</v>
      </c>
      <c r="P55" s="126">
        <f>IF(P$2,LN(Trans!P55),Trans!P55)</f>
        <v>2.5914285119613294E-2</v>
      </c>
      <c r="Q55" s="126">
        <f>IF(Q$2,LN(Trans!Q55),Trans!Q55)</f>
        <v>14.446758450684429</v>
      </c>
      <c r="R55" s="126"/>
      <c r="S55" s="126">
        <f>IF(S$2,LN(Trans!S55),Trans!S55)</f>
        <v>1.220639311541849E-2</v>
      </c>
      <c r="T55" s="126"/>
      <c r="U55" s="126">
        <f>IF(U$2,LN(Trans!U55),Trans!U55)</f>
        <v>4.625994798722342</v>
      </c>
      <c r="V55" s="126">
        <f>IF(V$2,LN(Trans!V55),Trans!V55)</f>
        <v>4.9976699415407593</v>
      </c>
      <c r="W55" s="126">
        <f>IF(W$2,LN(Trans!W55),Trans!W55)</f>
        <v>3.7663833278070036</v>
      </c>
      <c r="X55" s="126">
        <f>IF(X$2,LN(Trans!X55),Trans!X55)</f>
        <v>4.4980740357378224</v>
      </c>
      <c r="Y55" s="126">
        <f>IF(Y$2,LN(Trans!Y55),Trans!Y55)</f>
        <v>4.5083319177363892</v>
      </c>
      <c r="Z55" s="126">
        <f>IF(Z$2,LN(Trans!Z55),Trans!Z55)</f>
        <v>3.7006907674139633</v>
      </c>
      <c r="AA55" s="126">
        <f>IF(AA$2,LN(Trans!AA55),Trans!AA55)</f>
        <v>3.7939530311745937</v>
      </c>
      <c r="AB55" s="126">
        <f>IF(AB$2,LN(Trans!AB55),Trans!AB55)</f>
        <v>-9.3262263760630251E-2</v>
      </c>
      <c r="AC55" s="126">
        <f>IF(AC$2,LN(Trans!AC55),Trans!AC55)</f>
        <v>8.9203609304950998E-2</v>
      </c>
      <c r="AD55" s="126">
        <f>IF(AD$2,LN(Trans!AD55),Trans!AD55)</f>
        <v>1.3753212687104902E-2</v>
      </c>
    </row>
    <row r="56" spans="1:30">
      <c r="A56" t="s">
        <v>453</v>
      </c>
      <c r="B56" s="126">
        <f>IF(B$2,LN(Trans!B56),Trans!B56)</f>
        <v>16.542944559030857</v>
      </c>
      <c r="C56" s="126">
        <f>IF(C$2,LN(Trans!C56),Trans!C56)</f>
        <v>16.191302453727012</v>
      </c>
      <c r="D56" s="126">
        <f>IF(D$2,LN(Trans!D56),Trans!D56)</f>
        <v>14.878532733435145</v>
      </c>
      <c r="E56" s="126">
        <f>IF(E$2,LN(Trans!E56),Trans!E56)</f>
        <v>14.981242751987908</v>
      </c>
      <c r="F56" s="126">
        <f>IF(F$2,LN(Trans!F56),Trans!F56)</f>
        <v>15.115018902617862</v>
      </c>
      <c r="G56" s="126">
        <f>IF(G$2,LN(Trans!G56),Trans!G56)</f>
        <v>15.953910517605822</v>
      </c>
      <c r="H56" s="126">
        <f>IF(H$2,LN(Trans!H56),Trans!H56)</f>
        <v>14.721083810162421</v>
      </c>
      <c r="I56" s="126">
        <f>IF(I$2,LN(Trans!I56),Trans!I56)</f>
        <v>4.1649375537065048</v>
      </c>
      <c r="J56" s="126">
        <f>IF(J$2,LN(Trans!J56),Trans!J56)</f>
        <v>4.2813657567955632</v>
      </c>
      <c r="K56" s="126">
        <f>IF(K$2,LN(Trans!K56),Trans!K56)</f>
        <v>1.4731425118726183E-2</v>
      </c>
      <c r="L56" s="126">
        <f>IF(L$2,LN(Trans!L56),Trans!L56)</f>
        <v>6.0649718700092718E-3</v>
      </c>
      <c r="M56" s="126">
        <f>IF(M$2,LN(Trans!M56),Trans!M56)</f>
        <v>4.3664016357264579</v>
      </c>
      <c r="N56" s="126">
        <f>IF(N$2,LN(Trans!N56),Trans!N56)</f>
        <v>6.1938354729610134</v>
      </c>
      <c r="O56" s="126">
        <f>IF(O$2,LN(Trans!O56),Trans!O56)</f>
        <v>3.6446316872166901E-2</v>
      </c>
      <c r="P56" s="126">
        <f>IF(P$2,LN(Trans!P56),Trans!P56)</f>
        <v>-3.033694002320344E-3</v>
      </c>
      <c r="Q56" s="126">
        <f>IF(Q$2,LN(Trans!Q56),Trans!Q56)</f>
        <v>14.455303115787931</v>
      </c>
      <c r="R56" s="126">
        <f>IF(R$2,LN(Trans!R56),Trans!R56)</f>
        <v>1.7072979556801718E-2</v>
      </c>
      <c r="S56" s="126">
        <f>IF(S$2,LN(Trans!S56),Trans!S56)</f>
        <v>1.2367540996654651E-2</v>
      </c>
      <c r="T56" s="126">
        <f>IF(T$2,LN(Trans!T56),Trans!T56)</f>
        <v>4.7054385601470235E-3</v>
      </c>
      <c r="U56" s="126">
        <f>IF(U$2,LN(Trans!U56),Trans!U56)</f>
        <v>4.6345172832974564</v>
      </c>
      <c r="V56" s="126">
        <f>IF(V$2,LN(Trans!V56),Trans!V56)</f>
        <v>4.9982482819672889</v>
      </c>
      <c r="W56" s="126">
        <f>IF(W$2,LN(Trans!W56),Trans!W56)</f>
        <v>3.8066269819007297</v>
      </c>
      <c r="X56" s="126">
        <f>IF(X$2,LN(Trans!X56),Trans!X56)</f>
        <v>4.5033981822412965</v>
      </c>
      <c r="Y56" s="126">
        <f>IF(Y$2,LN(Trans!Y56),Trans!Y56)</f>
        <v>4.512830939781491</v>
      </c>
      <c r="Z56" s="126">
        <f>IF(Z$2,LN(Trans!Z56),Trans!Z56)</f>
        <v>3.6829215104952433</v>
      </c>
      <c r="AA56" s="126">
        <f>IF(AA$2,LN(Trans!AA56),Trans!AA56)</f>
        <v>3.791221484673482</v>
      </c>
      <c r="AB56" s="126">
        <f>IF(AB$2,LN(Trans!AB56),Trans!AB56)</f>
        <v>-0.10829997417823864</v>
      </c>
      <c r="AC56" s="126">
        <f>IF(AC$2,LN(Trans!AC56),Trans!AC56)</f>
        <v>0.10318560612128599</v>
      </c>
      <c r="AD56" s="126">
        <f>IF(AD$2,LN(Trans!AD56),Trans!AD56)</f>
        <v>1.31358951001264E-2</v>
      </c>
    </row>
    <row r="57" spans="1:30">
      <c r="A57" t="s">
        <v>454</v>
      </c>
      <c r="B57" s="126">
        <f>IF(B$2,LN(Trans!B57),Trans!B57)</f>
        <v>16.56428644448118</v>
      </c>
      <c r="C57" s="126">
        <f>IF(C$2,LN(Trans!C57),Trans!C57)</f>
        <v>16.214066902110552</v>
      </c>
      <c r="D57" s="126">
        <f>IF(D$2,LN(Trans!D57),Trans!D57)</f>
        <v>14.892014941751153</v>
      </c>
      <c r="E57" s="126">
        <f>IF(E$2,LN(Trans!E57),Trans!E57)</f>
        <v>14.992275099440429</v>
      </c>
      <c r="F57" s="126">
        <f>IF(F$2,LN(Trans!F57),Trans!F57)</f>
        <v>15.125789603691224</v>
      </c>
      <c r="G57" s="126">
        <f>IF(G$2,LN(Trans!G57),Trans!G57)</f>
        <v>15.979217700872095</v>
      </c>
      <c r="H57" s="126">
        <f>IF(H$2,LN(Trans!H57),Trans!H57)</f>
        <v>14.724421960069098</v>
      </c>
      <c r="I57" s="126">
        <f>IF(I$2,LN(Trans!I57),Trans!I57)</f>
        <v>4.170013408832598</v>
      </c>
      <c r="J57" s="126">
        <f>IF(J$2,LN(Trans!J57),Trans!J57)</f>
        <v>4.285595238034146</v>
      </c>
      <c r="K57" s="126">
        <f>IF(K$2,LN(Trans!K57),Trans!K57)</f>
        <v>1.2197541042358082E-2</v>
      </c>
      <c r="L57" s="126">
        <f>IF(L$2,LN(Trans!L57),Trans!L57)</f>
        <v>7.1216859162649398E-3</v>
      </c>
      <c r="M57" s="126">
        <f>IF(M$2,LN(Trans!M57),Trans!M57)</f>
        <v>4.4265579337301553</v>
      </c>
      <c r="N57" s="126">
        <f>IF(N$2,LN(Trans!N57),Trans!N57)</f>
        <v>6.2499894981721216</v>
      </c>
      <c r="O57" s="126">
        <f>IF(O$2,LN(Trans!O57),Trans!O57)</f>
        <v>1.32293506509569E-2</v>
      </c>
      <c r="P57" s="126">
        <f>IF(P$2,LN(Trans!P57),Trans!P57)</f>
        <v>-1.8951788338860406E-2</v>
      </c>
      <c r="Q57" s="126">
        <f>IF(Q$2,LN(Trans!Q57),Trans!Q57)</f>
        <v>14.463043784680416</v>
      </c>
      <c r="R57" s="126">
        <f>IF(R$2,LN(Trans!R57),Trans!R57)</f>
        <v>1.7894828567284398E-2</v>
      </c>
      <c r="S57" s="126">
        <f>IF(S$2,LN(Trans!S57),Trans!S57)</f>
        <v>1.3246642227956065E-2</v>
      </c>
      <c r="T57" s="126">
        <f>IF(T$2,LN(Trans!T57),Trans!T57)</f>
        <v>4.6481863393284216E-3</v>
      </c>
      <c r="U57" s="126">
        <f>IF(U$2,LN(Trans!U57),Trans!U57)</f>
        <v>4.6460994195580341</v>
      </c>
      <c r="V57" s="126">
        <f>IF(V$2,LN(Trans!V57),Trans!V57)</f>
        <v>5.0062374361243673</v>
      </c>
      <c r="W57" s="126">
        <f>IF(W$2,LN(Trans!W57),Trans!W57)</f>
        <v>3.9296660901500551</v>
      </c>
      <c r="X57" s="126">
        <f>IF(X$2,LN(Trans!X57),Trans!X57)</f>
        <v>4.510309125034504</v>
      </c>
      <c r="Y57" s="126">
        <f>IF(Y$2,LN(Trans!Y57),Trans!Y57)</f>
        <v>4.5196783033630794</v>
      </c>
      <c r="Z57" s="126">
        <f>IF(Z$2,LN(Trans!Z57),Trans!Z57)</f>
        <v>3.6877395842877578</v>
      </c>
      <c r="AA57" s="126">
        <f>IF(AA$2,LN(Trans!AA57),Trans!AA57)</f>
        <v>3.7994880887385407</v>
      </c>
      <c r="AB57" s="126">
        <f>IF(AB$2,LN(Trans!AB57),Trans!AB57)</f>
        <v>-0.11174850445078297</v>
      </c>
      <c r="AC57" s="126">
        <f>IF(AC$2,LN(Trans!AC57),Trans!AC57)</f>
        <v>0.104937056174877</v>
      </c>
      <c r="AD57" s="126">
        <f>IF(AD$2,LN(Trans!AD57),Trans!AD57)</f>
        <v>1.44208597112069E-2</v>
      </c>
    </row>
    <row r="58" spans="1:30">
      <c r="A58" t="s">
        <v>455</v>
      </c>
      <c r="B58" s="126">
        <f>IF(B$2,LN(Trans!B58),Trans!B58)</f>
        <v>16.587550867918463</v>
      </c>
      <c r="C58" s="126">
        <f>IF(C$2,LN(Trans!C58),Trans!C58)</f>
        <v>16.236584429097295</v>
      </c>
      <c r="D58" s="126">
        <f>IF(D$2,LN(Trans!D58),Trans!D58)</f>
        <v>14.889511986776952</v>
      </c>
      <c r="E58" s="126">
        <f>IF(E$2,LN(Trans!E58),Trans!E58)</f>
        <v>14.993108103183571</v>
      </c>
      <c r="F58" s="126">
        <f>IF(F$2,LN(Trans!F58),Trans!F58)</f>
        <v>15.156557194430599</v>
      </c>
      <c r="G58" s="126">
        <f>IF(G$2,LN(Trans!G58),Trans!G58)</f>
        <v>16.005433413973094</v>
      </c>
      <c r="H58" s="126">
        <f>IF(H$2,LN(Trans!H58),Trans!H58)</f>
        <v>14.767310483707083</v>
      </c>
      <c r="I58" s="126">
        <f>IF(I$2,LN(Trans!I58),Trans!I58)</f>
        <v>4.1740703123003868</v>
      </c>
      <c r="J58" s="126">
        <f>IF(J$2,LN(Trans!J58),Trans!J58)</f>
        <v>4.2891103535604822</v>
      </c>
      <c r="K58" s="126">
        <f>IF(K$2,LN(Trans!K58),Trans!K58)</f>
        <v>1.2197541042358082E-2</v>
      </c>
      <c r="L58" s="126">
        <f>IF(L$2,LN(Trans!L58),Trans!L58)</f>
        <v>8.1406375745693357E-3</v>
      </c>
      <c r="M58" s="126">
        <f>IF(M$2,LN(Trans!M58),Trans!M58)</f>
        <v>4.4745272190618506</v>
      </c>
      <c r="N58" s="126">
        <f>IF(N$2,LN(Trans!N58),Trans!N58)</f>
        <v>6.2915697369297066</v>
      </c>
      <c r="O58" s="126">
        <f>IF(O$2,LN(Trans!O58),Trans!O58)</f>
        <v>3.5816945061339256E-2</v>
      </c>
      <c r="P58" s="126">
        <f>IF(P$2,LN(Trans!P58),Trans!P58)</f>
        <v>5.0232676784347239E-4</v>
      </c>
      <c r="Q58" s="126">
        <f>IF(Q$2,LN(Trans!Q58),Trans!Q58)</f>
        <v>14.468439762824202</v>
      </c>
      <c r="R58" s="126">
        <f>IF(R$2,LN(Trans!R58),Trans!R58)</f>
        <v>1.8693681759465491E-2</v>
      </c>
      <c r="S58" s="126">
        <f>IF(S$2,LN(Trans!S58),Trans!S58)</f>
        <v>1.488944030825032E-2</v>
      </c>
      <c r="T58" s="126">
        <f>IF(T$2,LN(Trans!T58),Trans!T58)</f>
        <v>3.8042414512150821E-3</v>
      </c>
      <c r="U58" s="126">
        <f>IF(U$2,LN(Trans!U58),Trans!U58)</f>
        <v>4.66041714393742</v>
      </c>
      <c r="V58" s="126">
        <f>IF(V$2,LN(Trans!V58),Trans!V58)</f>
        <v>5.0207033753323049</v>
      </c>
      <c r="W58" s="126">
        <f>IF(W$2,LN(Trans!W58),Trans!W58)</f>
        <v>3.9496863270132874</v>
      </c>
      <c r="X58" s="126">
        <f>IF(X$2,LN(Trans!X58),Trans!X58)</f>
        <v>4.5161071482218968</v>
      </c>
      <c r="Y58" s="126">
        <f>IF(Y$2,LN(Trans!Y58),Trans!Y58)</f>
        <v>4.5257795132120879</v>
      </c>
      <c r="Z58" s="126">
        <f>IF(Z$2,LN(Trans!Z58),Trans!Z58)</f>
        <v>3.6730637643891133</v>
      </c>
      <c r="AA58" s="126">
        <f>IF(AA$2,LN(Trans!AA58),Trans!AA58)</f>
        <v>3.778582067376933</v>
      </c>
      <c r="AB58" s="126">
        <f>IF(AB$2,LN(Trans!AB58),Trans!AB58)</f>
        <v>-0.10551830298781972</v>
      </c>
      <c r="AC58" s="126">
        <f>IF(AC$2,LN(Trans!AC58),Trans!AC58)</f>
        <v>0.100161543298109</v>
      </c>
      <c r="AD58" s="126">
        <f>IF(AD$2,LN(Trans!AD58),Trans!AD58)</f>
        <v>1.4880435734413399E-2</v>
      </c>
    </row>
    <row r="59" spans="1:30">
      <c r="A59" t="s">
        <v>456</v>
      </c>
      <c r="B59" s="126">
        <f>IF(B$2,LN(Trans!B59),Trans!B59)</f>
        <v>16.597607947015721</v>
      </c>
      <c r="C59" s="126">
        <f>IF(C$2,LN(Trans!C59),Trans!C59)</f>
        <v>16.242717682614742</v>
      </c>
      <c r="D59" s="126">
        <f>IF(D$2,LN(Trans!D59),Trans!D59)</f>
        <v>14.909605431469245</v>
      </c>
      <c r="E59" s="126">
        <f>IF(E$2,LN(Trans!E59),Trans!E59)</f>
        <v>15.010121866214922</v>
      </c>
      <c r="F59" s="126">
        <f>IF(F$2,LN(Trans!F59),Trans!F59)</f>
        <v>15.170703689114623</v>
      </c>
      <c r="G59" s="126">
        <f>IF(G$2,LN(Trans!G59),Trans!G59)</f>
        <v>16.006209639629372</v>
      </c>
      <c r="H59" s="126">
        <f>IF(H$2,LN(Trans!H59),Trans!H59)</f>
        <v>14.785518787794196</v>
      </c>
      <c r="I59" s="126">
        <f>IF(I$2,LN(Trans!I59),Trans!I59)</f>
        <v>4.1881534156815468</v>
      </c>
      <c r="J59" s="126">
        <f>IF(J$2,LN(Trans!J59),Trans!J59)</f>
        <v>4.2996280084409122</v>
      </c>
      <c r="K59" s="126">
        <f>IF(K$2,LN(Trans!K59),Trans!K59)</f>
        <v>1.2707635170175896E-2</v>
      </c>
      <c r="L59" s="126">
        <f>IF(L$2,LN(Trans!L59),Trans!L59)</f>
        <v>-1.3754682109840218E-3</v>
      </c>
      <c r="M59" s="126">
        <f>IF(M$2,LN(Trans!M59),Trans!M59)</f>
        <v>4.4193902107934235</v>
      </c>
      <c r="N59" s="126">
        <f>IF(N$2,LN(Trans!N59),Trans!N59)</f>
        <v>6.2389260066733181</v>
      </c>
      <c r="O59" s="126">
        <f>IF(O$2,LN(Trans!O59),Trans!O59)</f>
        <v>5.1872859012050007E-2</v>
      </c>
      <c r="P59" s="126">
        <f>IF(P$2,LN(Trans!P59),Trans!P59)</f>
        <v>3.4005318716264867E-2</v>
      </c>
      <c r="Q59" s="126">
        <f>IF(Q$2,LN(Trans!Q59),Trans!Q59)</f>
        <v>14.473407429541972</v>
      </c>
      <c r="R59" s="126">
        <f>IF(R$2,LN(Trans!R59),Trans!R59)</f>
        <v>1.8833089737545237E-2</v>
      </c>
      <c r="S59" s="126">
        <f>IF(S$2,LN(Trans!S59),Trans!S59)</f>
        <v>1.4840147360120707E-2</v>
      </c>
      <c r="T59" s="126">
        <f>IF(T$2,LN(Trans!T59),Trans!T59)</f>
        <v>3.9929423774245961E-3</v>
      </c>
      <c r="U59" s="126">
        <f>IF(U$2,LN(Trans!U59),Trans!U59)</f>
        <v>4.6721258687478064</v>
      </c>
      <c r="V59" s="126">
        <f>IF(V$2,LN(Trans!V59),Trans!V59)</f>
        <v>5.028586320873881</v>
      </c>
      <c r="W59" s="126">
        <f>IF(W$2,LN(Trans!W59),Trans!W59)</f>
        <v>3.9760625573542727</v>
      </c>
      <c r="X59" s="126">
        <f>IF(X$2,LN(Trans!X59),Trans!X59)</f>
        <v>4.5153332538520932</v>
      </c>
      <c r="Y59" s="126">
        <f>IF(Y$2,LN(Trans!Y59),Trans!Y59)</f>
        <v>4.5251195612804551</v>
      </c>
      <c r="Z59" s="126">
        <f>IF(Z$2,LN(Trans!Z59),Trans!Z59)</f>
        <v>3.6903439859536831</v>
      </c>
      <c r="AA59" s="126">
        <f>IF(AA$2,LN(Trans!AA59),Trans!AA59)</f>
        <v>3.7857035358038771</v>
      </c>
      <c r="AB59" s="126">
        <f>IF(AB$2,LN(Trans!AB59),Trans!AB59)</f>
        <v>-9.5359549850194125E-2</v>
      </c>
      <c r="AC59" s="126">
        <f>IF(AC$2,LN(Trans!AC59),Trans!AC59)</f>
        <v>9.1126099951706896E-2</v>
      </c>
      <c r="AD59" s="126">
        <f>IF(AD$2,LN(Trans!AD59),Trans!AD59)</f>
        <v>1.5394462497836801E-2</v>
      </c>
    </row>
    <row r="60" spans="1:30">
      <c r="A60" t="s">
        <v>457</v>
      </c>
      <c r="B60" s="126">
        <f>IF(B$2,LN(Trans!B60),Trans!B60)</f>
        <v>16.601957327007469</v>
      </c>
      <c r="C60" s="126">
        <f>IF(C$2,LN(Trans!C60),Trans!C60)</f>
        <v>16.248589805833397</v>
      </c>
      <c r="D60" s="126">
        <f>IF(D$2,LN(Trans!D60),Trans!D60)</f>
        <v>14.900799488349117</v>
      </c>
      <c r="E60" s="126">
        <f>IF(E$2,LN(Trans!E60),Trans!E60)</f>
        <v>14.996888741370144</v>
      </c>
      <c r="F60" s="126">
        <f>IF(F$2,LN(Trans!F60),Trans!F60)</f>
        <v>15.1660944491558</v>
      </c>
      <c r="G60" s="126">
        <f>IF(G$2,LN(Trans!G60),Trans!G60)</f>
        <v>16.008725549802886</v>
      </c>
      <c r="H60" s="126">
        <f>IF(H$2,LN(Trans!H60),Trans!H60)</f>
        <v>14.805467532708885</v>
      </c>
      <c r="I60" s="126">
        <f>IF(I$2,LN(Trans!I60),Trans!I60)</f>
        <v>4.2001795162400537</v>
      </c>
      <c r="J60" s="126">
        <f>IF(J$2,LN(Trans!J60),Trans!J60)</f>
        <v>4.3100798984609661</v>
      </c>
      <c r="K60" s="126">
        <f>IF(K$2,LN(Trans!K60),Trans!K60)</f>
        <v>1.3385191732007447E-2</v>
      </c>
      <c r="L60" s="126">
        <f>IF(L$2,LN(Trans!L60),Trans!L60)</f>
        <v>1.3590911735006741E-3</v>
      </c>
      <c r="M60" s="126">
        <f>IF(M$2,LN(Trans!M60),Trans!M60)</f>
        <v>4.4184037283626099</v>
      </c>
      <c r="N60" s="126">
        <f>IF(N$2,LN(Trans!N60),Trans!N60)</f>
        <v>6.2539936781859922</v>
      </c>
      <c r="O60" s="126">
        <f>IF(O$2,LN(Trans!O60),Trans!O60)</f>
        <v>1.5342171598990357E-2</v>
      </c>
      <c r="P60" s="126">
        <f>IF(P$2,LN(Trans!P60),Trans!P60)</f>
        <v>-2.6749290318239669E-2</v>
      </c>
      <c r="Q60" s="126">
        <f>IF(Q$2,LN(Trans!Q60),Trans!Q60)</f>
        <v>14.478975256480711</v>
      </c>
      <c r="R60" s="126">
        <f>IF(R$2,LN(Trans!R60),Trans!R60)</f>
        <v>2.1065117262072629E-2</v>
      </c>
      <c r="S60" s="126">
        <f>IF(S$2,LN(Trans!S60),Trans!S60)</f>
        <v>1.6065445635400275E-2</v>
      </c>
      <c r="T60" s="126">
        <f>IF(T$2,LN(Trans!T60),Trans!T60)</f>
        <v>4.9996716266723839E-3</v>
      </c>
      <c r="U60" s="126">
        <f>IF(U$2,LN(Trans!U60),Trans!U60)</f>
        <v>4.6795362529039233</v>
      </c>
      <c r="V60" s="126">
        <f>IF(V$2,LN(Trans!V60),Trans!V60)</f>
        <v>5.0269810213844588</v>
      </c>
      <c r="W60" s="126">
        <f>IF(W$2,LN(Trans!W60),Trans!W60)</f>
        <v>3.9462289184335213</v>
      </c>
      <c r="X60" s="126">
        <f>IF(X$2,LN(Trans!X60),Trans!X60)</f>
        <v>4.5172180987429087</v>
      </c>
      <c r="Y60" s="126">
        <f>IF(Y$2,LN(Trans!Y60),Trans!Y60)</f>
        <v>4.5277020767189455</v>
      </c>
      <c r="Z60" s="126">
        <f>IF(Z$2,LN(Trans!Z60),Trans!Z60)</f>
        <v>3.6838175053388711</v>
      </c>
      <c r="AA60" s="126">
        <f>IF(AA$2,LN(Trans!AA60),Trans!AA60)</f>
        <v>3.7804912203191132</v>
      </c>
      <c r="AB60" s="126">
        <f>IF(AB$2,LN(Trans!AB60),Trans!AB60)</f>
        <v>-9.6673714980241854E-2</v>
      </c>
      <c r="AC60" s="126">
        <f>IF(AC$2,LN(Trans!AC60),Trans!AC60)</f>
        <v>9.2722813698970799E-2</v>
      </c>
      <c r="AD60" s="126">
        <f>IF(AD$2,LN(Trans!AD60),Trans!AD60)</f>
        <v>1.47553969838014E-2</v>
      </c>
    </row>
    <row r="61" spans="1:30">
      <c r="A61" t="s">
        <v>458</v>
      </c>
      <c r="B61" s="126">
        <f>IF(B$2,LN(Trans!B61),Trans!B61)</f>
        <v>16.613378958221695</v>
      </c>
      <c r="C61" s="126">
        <f>IF(C$2,LN(Trans!C61),Trans!C61)</f>
        <v>16.260259672962789</v>
      </c>
      <c r="D61" s="126">
        <f>IF(D$2,LN(Trans!D61),Trans!D61)</f>
        <v>14.930778183963229</v>
      </c>
      <c r="E61" s="126">
        <f>IF(E$2,LN(Trans!E61),Trans!E61)</f>
        <v>15.025449184445344</v>
      </c>
      <c r="F61" s="126">
        <f>IF(F$2,LN(Trans!F61),Trans!F61)</f>
        <v>15.182948422202356</v>
      </c>
      <c r="G61" s="126">
        <f>IF(G$2,LN(Trans!G61),Trans!G61)</f>
        <v>16.017437350220639</v>
      </c>
      <c r="H61" s="126">
        <f>IF(H$2,LN(Trans!H61),Trans!H61)</f>
        <v>14.837488549567887</v>
      </c>
      <c r="I61" s="126">
        <f>IF(I$2,LN(Trans!I61),Trans!I61)</f>
        <v>4.2085769834771805</v>
      </c>
      <c r="J61" s="126">
        <f>IF(J$2,LN(Trans!J61),Trans!J61)</f>
        <v>4.3167202121043946</v>
      </c>
      <c r="K61" s="126">
        <f>IF(K$2,LN(Trans!K61),Trans!K61)</f>
        <v>1.2935987600657683E-2</v>
      </c>
      <c r="L61" s="126">
        <f>IF(L$2,LN(Trans!L61),Trans!L61)</f>
        <v>4.5385203635308312E-3</v>
      </c>
      <c r="M61" s="126">
        <f>IF(M$2,LN(Trans!M61),Trans!M61)</f>
        <v>4.481621631297994</v>
      </c>
      <c r="N61" s="126">
        <f>IF(N$2,LN(Trans!N61),Trans!N61)</f>
        <v>6.3145465972146235</v>
      </c>
      <c r="O61" s="126">
        <f>IF(O$2,LN(Trans!O61),Trans!O61)</f>
        <v>1.5043937479418186E-2</v>
      </c>
      <c r="P61" s="126">
        <f>IF(P$2,LN(Trans!P61),Trans!P61)</f>
        <v>-2.7983005865480269E-2</v>
      </c>
      <c r="Q61" s="126">
        <f>IF(Q$2,LN(Trans!Q61),Trans!Q61)</f>
        <v>14.484014123741682</v>
      </c>
      <c r="R61" s="126">
        <f>IF(R$2,LN(Trans!R61),Trans!R61)</f>
        <v>2.121838704949806E-2</v>
      </c>
      <c r="S61" s="126">
        <f>IF(S$2,LN(Trans!S61),Trans!S61)</f>
        <v>1.6210547223259687E-2</v>
      </c>
      <c r="T61" s="126">
        <f>IF(T$2,LN(Trans!T61),Trans!T61)</f>
        <v>5.0078398262384718E-3</v>
      </c>
      <c r="U61" s="126">
        <f>IF(U$2,LN(Trans!U61),Trans!U61)</f>
        <v>4.685963602885856</v>
      </c>
      <c r="V61" s="126">
        <f>IF(V$2,LN(Trans!V61),Trans!V61)</f>
        <v>5.0350410325882562</v>
      </c>
      <c r="W61" s="126">
        <f>IF(W$2,LN(Trans!W61),Trans!W61)</f>
        <v>4.0116929647892858</v>
      </c>
      <c r="X61" s="126">
        <f>IF(X$2,LN(Trans!X61),Trans!X61)</f>
        <v>4.5237757402906063</v>
      </c>
      <c r="Y61" s="126">
        <f>IF(Y$2,LN(Trans!Y61),Trans!Y61)</f>
        <v>4.5345079528415244</v>
      </c>
      <c r="Z61" s="126">
        <f>IF(Z$2,LN(Trans!Z61),Trans!Z61)</f>
        <v>3.6736006182472449</v>
      </c>
      <c r="AA61" s="126">
        <f>IF(AA$2,LN(Trans!AA61),Trans!AA61)</f>
        <v>3.7803717526894731</v>
      </c>
      <c r="AB61" s="126">
        <f>IF(AB$2,LN(Trans!AB61),Trans!AB61)</f>
        <v>-0.10677113444222823</v>
      </c>
      <c r="AC61" s="126">
        <f>IF(AC$2,LN(Trans!AC61),Trans!AC61)</f>
        <v>0.10059592484910301</v>
      </c>
      <c r="AD61" s="126">
        <f>IF(AD$2,LN(Trans!AD61),Trans!AD61)</f>
        <v>1.4638512066498299E-2</v>
      </c>
    </row>
    <row r="62" spans="1:30">
      <c r="A62" t="s">
        <v>459</v>
      </c>
      <c r="B62" s="126">
        <f>IF(B$2,LN(Trans!B62),Trans!B62)</f>
        <v>16.622585262534034</v>
      </c>
      <c r="C62" s="126">
        <f>IF(C$2,LN(Trans!C62),Trans!C62)</f>
        <v>16.270542531479016</v>
      </c>
      <c r="D62" s="126">
        <f>IF(D$2,LN(Trans!D62),Trans!D62)</f>
        <v>14.957476493866352</v>
      </c>
      <c r="E62" s="126">
        <f>IF(E$2,LN(Trans!E62),Trans!E62)</f>
        <v>15.042103197799397</v>
      </c>
      <c r="F62" s="126">
        <f>IF(F$2,LN(Trans!F62),Trans!F62)</f>
        <v>15.184218471427421</v>
      </c>
      <c r="G62" s="126">
        <f>IF(G$2,LN(Trans!G62),Trans!G62)</f>
        <v>16.023840174482693</v>
      </c>
      <c r="H62" s="126">
        <f>IF(H$2,LN(Trans!H62),Trans!H62)</f>
        <v>14.873720055684206</v>
      </c>
      <c r="I62" s="126">
        <f>IF(I$2,LN(Trans!I62),Trans!I62)</f>
        <v>4.2189642402223706</v>
      </c>
      <c r="J62" s="126">
        <f>IF(J$2,LN(Trans!J62),Trans!J62)</f>
        <v>4.3265266545259298</v>
      </c>
      <c r="K62" s="126">
        <f>IF(K$2,LN(Trans!K62),Trans!K62)</f>
        <v>1.2197541042358082E-2</v>
      </c>
      <c r="L62" s="126">
        <f>IF(L$2,LN(Trans!L62),Trans!L62)</f>
        <v>1.8102842971680743E-3</v>
      </c>
      <c r="M62" s="126">
        <f>IF(M$2,LN(Trans!M62),Trans!M62)</f>
        <v>4.4963382790917601</v>
      </c>
      <c r="N62" s="126">
        <f>IF(N$2,LN(Trans!N62),Trans!N62)</f>
        <v>6.3496303873050834</v>
      </c>
      <c r="O62" s="126">
        <f>IF(O$2,LN(Trans!O62),Trans!O62)</f>
        <v>2.5343264240826668E-2</v>
      </c>
      <c r="P62" s="126">
        <f>IF(P$2,LN(Trans!P62),Trans!P62)</f>
        <v>-2.6760890289838985E-2</v>
      </c>
      <c r="Q62" s="126">
        <f>IF(Q$2,LN(Trans!Q62),Trans!Q62)</f>
        <v>14.489694229722975</v>
      </c>
      <c r="R62" s="126">
        <f>IF(R$2,LN(Trans!R62),Trans!R62)</f>
        <v>2.1739797617351363E-2</v>
      </c>
      <c r="S62" s="126">
        <f>IF(S$2,LN(Trans!S62),Trans!S62)</f>
        <v>1.6209747346330815E-2</v>
      </c>
      <c r="T62" s="126">
        <f>IF(T$2,LN(Trans!T62),Trans!T62)</f>
        <v>5.5300502710205262E-3</v>
      </c>
      <c r="U62" s="126">
        <f>IF(U$2,LN(Trans!U62),Trans!U62)</f>
        <v>4.6921080097727508</v>
      </c>
      <c r="V62" s="126">
        <f>IF(V$2,LN(Trans!V62),Trans!V62)</f>
        <v>5.0289608196856683</v>
      </c>
      <c r="W62" s="126">
        <f>IF(W$2,LN(Trans!W62),Trans!W62)</f>
        <v>4.0049789243938836</v>
      </c>
      <c r="X62" s="126">
        <f>IF(X$2,LN(Trans!X62),Trans!X62)</f>
        <v>4.5267996117445568</v>
      </c>
      <c r="Y62" s="126">
        <f>IF(Y$2,LN(Trans!Y62),Trans!Y62)</f>
        <v>4.5374023955530038</v>
      </c>
      <c r="Z62" s="126">
        <f>IF(Z$2,LN(Trans!Z62),Trans!Z62)</f>
        <v>3.689192058401491</v>
      </c>
      <c r="AA62" s="126">
        <f>IF(AA$2,LN(Trans!AA62),Trans!AA62)</f>
        <v>3.7917914189167057</v>
      </c>
      <c r="AB62" s="126">
        <f>IF(AB$2,LN(Trans!AB62),Trans!AB62)</f>
        <v>-0.10259936051521454</v>
      </c>
      <c r="AC62" s="126">
        <f>IF(AC$2,LN(Trans!AC62),Trans!AC62)</f>
        <v>9.7558677028866295E-2</v>
      </c>
      <c r="AD62" s="126">
        <f>IF(AD$2,LN(Trans!AD62),Trans!AD62)</f>
        <v>1.42694786841239E-2</v>
      </c>
    </row>
    <row r="63" spans="1:30">
      <c r="A63" t="s">
        <v>460</v>
      </c>
      <c r="B63" s="126">
        <f>IF(B$2,LN(Trans!B63),Trans!B63)</f>
        <v>16.636068584869328</v>
      </c>
      <c r="C63" s="126">
        <f>IF(C$2,LN(Trans!C63),Trans!C63)</f>
        <v>16.28321974575918</v>
      </c>
      <c r="D63" s="126">
        <f>IF(D$2,LN(Trans!D63),Trans!D63)</f>
        <v>14.95327223171409</v>
      </c>
      <c r="E63" s="126">
        <f>IF(E$2,LN(Trans!E63),Trans!E63)</f>
        <v>15.043522609787537</v>
      </c>
      <c r="F63" s="126">
        <f>IF(F$2,LN(Trans!F63),Trans!F63)</f>
        <v>15.195793259359899</v>
      </c>
      <c r="G63" s="126">
        <f>IF(G$2,LN(Trans!G63),Trans!G63)</f>
        <v>16.03294445422577</v>
      </c>
      <c r="H63" s="126">
        <f>IF(H$2,LN(Trans!H63),Trans!H63)</f>
        <v>14.880386040991011</v>
      </c>
      <c r="I63" s="126">
        <f>IF(I$2,LN(Trans!I63),Trans!I63)</f>
        <v>4.2278082678851119</v>
      </c>
      <c r="J63" s="126">
        <f>IF(J$2,LN(Trans!J63),Trans!J63)</f>
        <v>4.3343520995815021</v>
      </c>
      <c r="K63" s="126">
        <f>IF(K$2,LN(Trans!K63),Trans!K63)</f>
        <v>1.1102070841189263E-2</v>
      </c>
      <c r="L63" s="126">
        <f>IF(L$2,LN(Trans!L63),Trans!L63)</f>
        <v>2.2580431784471528E-3</v>
      </c>
      <c r="M63" s="126">
        <f>IF(M$2,LN(Trans!M63),Trans!M63)</f>
        <v>4.4976699304224539</v>
      </c>
      <c r="N63" s="126">
        <f>IF(N$2,LN(Trans!N63),Trans!N63)</f>
        <v>6.3532397827310643</v>
      </c>
      <c r="O63" s="126">
        <f>IF(O$2,LN(Trans!O63),Trans!O63)</f>
        <v>3.4119157711206848E-2</v>
      </c>
      <c r="P63" s="126">
        <f>IF(P$2,LN(Trans!P63),Trans!P63)</f>
        <v>-9.2260455504623827E-3</v>
      </c>
      <c r="Q63" s="126">
        <f>IF(Q$2,LN(Trans!Q63),Trans!Q63)</f>
        <v>14.496577072080575</v>
      </c>
      <c r="R63" s="126">
        <f>IF(R$2,LN(Trans!R63),Trans!R63)</f>
        <v>1.7866195428980707E-2</v>
      </c>
      <c r="S63" s="126">
        <f>IF(S$2,LN(Trans!S63),Trans!S63)</f>
        <v>1.2997251303816485E-2</v>
      </c>
      <c r="T63" s="126">
        <f>IF(T$2,LN(Trans!T63),Trans!T63)</f>
        <v>4.8689441251641317E-3</v>
      </c>
      <c r="U63" s="126">
        <f>IF(U$2,LN(Trans!U63),Trans!U63)</f>
        <v>4.6950332160640631</v>
      </c>
      <c r="V63" s="126">
        <f>IF(V$2,LN(Trans!V63),Trans!V63)</f>
        <v>5.0320718790025305</v>
      </c>
      <c r="W63" s="126">
        <f>IF(W$2,LN(Trans!W63),Trans!W63)</f>
        <v>3.9552912467389332</v>
      </c>
      <c r="X63" s="126">
        <f>IF(X$2,LN(Trans!X63),Trans!X63)</f>
        <v>4.5286091283885055</v>
      </c>
      <c r="Y63" s="126">
        <f>IF(Y$2,LN(Trans!Y63),Trans!Y63)</f>
        <v>4.5384958928478385</v>
      </c>
      <c r="Z63" s="126">
        <f>IF(Z$2,LN(Trans!Z63),Trans!Z63)</f>
        <v>3.6848094800448772</v>
      </c>
      <c r="AA63" s="126">
        <f>IF(AA$2,LN(Trans!AA63),Trans!AA63)</f>
        <v>3.7902011821392447</v>
      </c>
      <c r="AB63" s="126">
        <f>IF(AB$2,LN(Trans!AB63),Trans!AB63)</f>
        <v>-0.10539170209436774</v>
      </c>
      <c r="AC63" s="126">
        <f>IF(AC$2,LN(Trans!AC63),Trans!AC63)</f>
        <v>9.9952228165289897E-2</v>
      </c>
      <c r="AD63" s="126">
        <f>IF(AD$2,LN(Trans!AD63),Trans!AD63)</f>
        <v>1.2782470784181901E-2</v>
      </c>
    </row>
    <row r="64" spans="1:30">
      <c r="A64" t="s">
        <v>461</v>
      </c>
      <c r="B64" s="126">
        <f>IF(B$2,LN(Trans!B64),Trans!B64)</f>
        <v>16.645540107385866</v>
      </c>
      <c r="C64" s="126">
        <f>IF(C$2,LN(Trans!C64),Trans!C64)</f>
        <v>16.292852373464264</v>
      </c>
      <c r="D64" s="126">
        <f>IF(D$2,LN(Trans!D64),Trans!D64)</f>
        <v>14.967516416383738</v>
      </c>
      <c r="E64" s="126">
        <f>IF(E$2,LN(Trans!E64),Trans!E64)</f>
        <v>15.06125450173646</v>
      </c>
      <c r="F64" s="126">
        <f>IF(F$2,LN(Trans!F64),Trans!F64)</f>
        <v>15.21651926694088</v>
      </c>
      <c r="G64" s="126">
        <f>IF(G$2,LN(Trans!G64),Trans!G64)</f>
        <v>16.045826078418429</v>
      </c>
      <c r="H64" s="126">
        <f>IF(H$2,LN(Trans!H64),Trans!H64)</f>
        <v>14.8633921499947</v>
      </c>
      <c r="I64" s="126">
        <f>IF(I$2,LN(Trans!I64),Trans!I64)</f>
        <v>4.2355695763235861</v>
      </c>
      <c r="J64" s="126">
        <f>IF(J$2,LN(Trans!J64),Trans!J64)</f>
        <v>4.3398580054746443</v>
      </c>
      <c r="K64" s="126">
        <f>IF(K$2,LN(Trans!K64),Trans!K64)</f>
        <v>9.147262057653956E-3</v>
      </c>
      <c r="L64" s="126">
        <f>IF(L$2,LN(Trans!L64),Trans!L64)</f>
        <v>1.3859536191800832E-3</v>
      </c>
      <c r="M64" s="126">
        <f>IF(M$2,LN(Trans!M64),Trans!M64)</f>
        <v>4.5215886390917648</v>
      </c>
      <c r="N64" s="126">
        <f>IF(N$2,LN(Trans!N64),Trans!N64)</f>
        <v>6.4074763023130741</v>
      </c>
      <c r="O64" s="126">
        <f>IF(O$2,LN(Trans!O64),Trans!O64)</f>
        <v>3.7085385568952883E-2</v>
      </c>
      <c r="P64" s="126">
        <f>IF(P$2,LN(Trans!P64),Trans!P64)</f>
        <v>-8.8780818445139964E-3</v>
      </c>
      <c r="Q64" s="126">
        <f>IF(Q$2,LN(Trans!Q64),Trans!Q64)</f>
        <v>14.502741212090067</v>
      </c>
      <c r="R64" s="126">
        <f>IF(R$2,LN(Trans!R64),Trans!R64)</f>
        <v>1.4615629386962743E-2</v>
      </c>
      <c r="S64" s="126">
        <f>IF(S$2,LN(Trans!S64),Trans!S64)</f>
        <v>1.0212958322047395E-2</v>
      </c>
      <c r="T64" s="126">
        <f>IF(T$2,LN(Trans!T64),Trans!T64)</f>
        <v>4.4026710649152584E-3</v>
      </c>
      <c r="U64" s="126">
        <f>IF(U$2,LN(Trans!U64),Trans!U64)</f>
        <v>4.698304605086264</v>
      </c>
      <c r="V64" s="126">
        <f>IF(V$2,LN(Trans!V64),Trans!V64)</f>
        <v>5.0108289953349594</v>
      </c>
      <c r="W64" s="126">
        <f>IF(W$2,LN(Trans!W64),Trans!W64)</f>
        <v>3.910713841605665</v>
      </c>
      <c r="X64" s="126">
        <f>IF(X$2,LN(Trans!X64),Trans!X64)</f>
        <v>4.5344931024937445</v>
      </c>
      <c r="Y64" s="126">
        <f>IF(Y$2,LN(Trans!Y64),Trans!Y64)</f>
        <v>4.5446393060609402</v>
      </c>
      <c r="Z64" s="126">
        <f>IF(Z$2,LN(Trans!Z64),Trans!Z64)</f>
        <v>3.677359411125372</v>
      </c>
      <c r="AA64" s="126">
        <f>IF(AA$2,LN(Trans!AA64),Trans!AA64)</f>
        <v>3.7794056666611544</v>
      </c>
      <c r="AB64" s="126">
        <f>IF(AB$2,LN(Trans!AB64),Trans!AB64)</f>
        <v>-0.10204625553578266</v>
      </c>
      <c r="AC64" s="126">
        <f>IF(AC$2,LN(Trans!AC64),Trans!AC64)</f>
        <v>9.7406219446272604E-2</v>
      </c>
      <c r="AD64" s="126">
        <f>IF(AD$2,LN(Trans!AD64),Trans!AD64)</f>
        <v>1.4430760462654998E-2</v>
      </c>
    </row>
    <row r="65" spans="1:30">
      <c r="A65" t="s">
        <v>326</v>
      </c>
      <c r="B65" s="126">
        <f>IF(B$2,LN(Trans!B65),Trans!B65)</f>
        <v>16.638291541920069</v>
      </c>
      <c r="C65" s="126">
        <f>IF(C$2,LN(Trans!C65),Trans!C65)</f>
        <v>16.283090118365575</v>
      </c>
      <c r="D65" s="126">
        <f>IF(D$2,LN(Trans!D65),Trans!D65)</f>
        <v>14.981741086767851</v>
      </c>
      <c r="E65" s="126">
        <f>IF(E$2,LN(Trans!E65),Trans!E65)</f>
        <v>15.072052743473808</v>
      </c>
      <c r="F65" s="126">
        <f>IF(F$2,LN(Trans!F65),Trans!F65)</f>
        <v>15.22249640190055</v>
      </c>
      <c r="G65" s="126">
        <f>IF(G$2,LN(Trans!G65),Trans!G65)</f>
        <v>16.03743841729208</v>
      </c>
      <c r="H65" s="126">
        <f>IF(H$2,LN(Trans!H65),Trans!H65)</f>
        <v>14.860259955457561</v>
      </c>
      <c r="I65" s="126">
        <f>IF(I$2,LN(Trans!I65),Trans!I65)</f>
        <v>4.2436392955693503</v>
      </c>
      <c r="J65" s="126">
        <f>IF(J$2,LN(Trans!J65),Trans!J65)</f>
        <v>4.3505746267474708</v>
      </c>
      <c r="K65" s="126">
        <f>IF(K$2,LN(Trans!K65),Trans!K65)</f>
        <v>1.3385191732007447E-2</v>
      </c>
      <c r="L65" s="126">
        <f>IF(L$2,LN(Trans!L65),Trans!L65)</f>
        <v>5.3154724862437466E-3</v>
      </c>
      <c r="M65" s="126">
        <f>IF(M$2,LN(Trans!M65),Trans!M65)</f>
        <v>4.6070771506745984</v>
      </c>
      <c r="N65" s="126">
        <f>IF(N$2,LN(Trans!N65),Trans!N65)</f>
        <v>6.5069828928105888</v>
      </c>
      <c r="O65" s="126">
        <f>IF(O$2,LN(Trans!O65),Trans!O65)</f>
        <v>-7.189313531058142E-3</v>
      </c>
      <c r="P65" s="126">
        <f>IF(P$2,LN(Trans!P65),Trans!P65)</f>
        <v>-4.4735518537927711E-2</v>
      </c>
      <c r="Q65" s="126">
        <f>IF(Q$2,LN(Trans!Q65),Trans!Q65)</f>
        <v>14.507397398177096</v>
      </c>
      <c r="R65" s="126">
        <f>IF(R$2,LN(Trans!R65),Trans!R65)</f>
        <v>1.3283210210736538E-2</v>
      </c>
      <c r="S65" s="126">
        <f>IF(S$2,LN(Trans!S65),Trans!S65)</f>
        <v>8.5123565916699843E-3</v>
      </c>
      <c r="T65" s="126">
        <f>IF(T$2,LN(Trans!T65),Trans!T65)</f>
        <v>4.7708536190666532E-3</v>
      </c>
      <c r="U65" s="126">
        <f>IF(U$2,LN(Trans!U65),Trans!U65)</f>
        <v>4.6980081851978825</v>
      </c>
      <c r="V65" s="126">
        <f>IF(V$2,LN(Trans!V65),Trans!V65)</f>
        <v>5.0034892028320295</v>
      </c>
      <c r="W65" s="126">
        <f>IF(W$2,LN(Trans!W65),Trans!W65)</f>
        <v>3.8029180448917219</v>
      </c>
      <c r="X65" s="126">
        <f>IF(X$2,LN(Trans!X65),Trans!X65)</f>
        <v>4.5400474264057538</v>
      </c>
      <c r="Y65" s="126">
        <f>IF(Y$2,LN(Trans!Y65),Trans!Y65)</f>
        <v>4.5502177481962924</v>
      </c>
      <c r="Z65" s="126">
        <f>IF(Z$2,LN(Trans!Z65),Trans!Z65)</f>
        <v>3.6456858165627595</v>
      </c>
      <c r="AA65" s="126">
        <f>IF(AA$2,LN(Trans!AA65),Trans!AA65)</f>
        <v>3.7478134157905147</v>
      </c>
      <c r="AB65" s="126">
        <f>IF(AB$2,LN(Trans!AB65),Trans!AB65)</f>
        <v>-0.10212759922775549</v>
      </c>
      <c r="AC65" s="126">
        <f>IF(AC$2,LN(Trans!AC65),Trans!AC65)</f>
        <v>9.6920569999324593E-2</v>
      </c>
      <c r="AD65" s="126">
        <f>IF(AD$2,LN(Trans!AD65),Trans!AD65)</f>
        <v>1.60283354833782E-2</v>
      </c>
    </row>
    <row r="66" spans="1:30">
      <c r="A66" t="s">
        <v>327</v>
      </c>
      <c r="B66" s="126">
        <f>IF(B$2,LN(Trans!B66),Trans!B66)</f>
        <v>16.644357017437738</v>
      </c>
      <c r="C66" s="126">
        <f>IF(C$2,LN(Trans!C66),Trans!C66)</f>
        <v>16.293685494548608</v>
      </c>
      <c r="D66" s="126">
        <f>IF(D$2,LN(Trans!D66),Trans!D66)</f>
        <v>14.949929216604401</v>
      </c>
      <c r="E66" s="126">
        <f>IF(E$2,LN(Trans!E66),Trans!E66)</f>
        <v>15.058588340660346</v>
      </c>
      <c r="F66" s="126">
        <f>IF(F$2,LN(Trans!F66),Trans!F66)</f>
        <v>15.205816403707866</v>
      </c>
      <c r="G66" s="126">
        <f>IF(G$2,LN(Trans!G66),Trans!G66)</f>
        <v>16.046850359717038</v>
      </c>
      <c r="H66" s="126">
        <f>IF(H$2,LN(Trans!H66),Trans!H66)</f>
        <v>14.840057232598411</v>
      </c>
      <c r="I66" s="126">
        <f>IF(I$2,LN(Trans!I66),Trans!I66)</f>
        <v>4.2491527088028915</v>
      </c>
      <c r="J66" s="126">
        <f>IF(J$2,LN(Trans!J66),Trans!J66)</f>
        <v>4.3600073218189639</v>
      </c>
      <c r="K66" s="126">
        <f>IF(K$2,LN(Trans!K66),Trans!K66)</f>
        <v>1.5743699790347111E-2</v>
      </c>
      <c r="L66" s="126">
        <f>IF(L$2,LN(Trans!L66),Trans!L66)</f>
        <v>1.0230286556805506E-2</v>
      </c>
      <c r="M66" s="126">
        <f>IF(M$2,LN(Trans!M66),Trans!M66)</f>
        <v>4.6153613629180192</v>
      </c>
      <c r="N66" s="126">
        <f>IF(N$2,LN(Trans!N66),Trans!N66)</f>
        <v>6.536439345114462</v>
      </c>
      <c r="O66" s="126">
        <f>IF(O$2,LN(Trans!O66),Trans!O66)</f>
        <v>3.5863543762001286E-2</v>
      </c>
      <c r="P66" s="126">
        <f>IF(P$2,LN(Trans!P66),Trans!P66)</f>
        <v>-1.0124407417890346E-3</v>
      </c>
      <c r="Q66" s="126">
        <f>IF(Q$2,LN(Trans!Q66),Trans!Q66)</f>
        <v>14.514120343609354</v>
      </c>
      <c r="R66" s="126">
        <f>IF(R$2,LN(Trans!R66),Trans!R66)</f>
        <v>1.0334101215416537E-2</v>
      </c>
      <c r="S66" s="126">
        <f>IF(S$2,LN(Trans!S66),Trans!S66)</f>
        <v>5.3344295887440864E-3</v>
      </c>
      <c r="T66" s="126">
        <f>IF(T$2,LN(Trans!T66),Trans!T66)</f>
        <v>4.9996716266723839E-3</v>
      </c>
      <c r="U66" s="126">
        <f>IF(U$2,LN(Trans!U66),Trans!U66)</f>
        <v>4.7019360067419758</v>
      </c>
      <c r="V66" s="126">
        <f>IF(V$2,LN(Trans!V66),Trans!V66)</f>
        <v>4.9924794148592504</v>
      </c>
      <c r="W66" s="126">
        <f>IF(W$2,LN(Trans!W66),Trans!W66)</f>
        <v>3.7818959572520083</v>
      </c>
      <c r="X66" s="126">
        <f>IF(X$2,LN(Trans!X66),Trans!X66)</f>
        <v>4.5446263688656412</v>
      </c>
      <c r="Y66" s="126">
        <f>IF(Y$2,LN(Trans!Y66),Trans!Y66)</f>
        <v>4.5552485039992776</v>
      </c>
      <c r="Z66" s="126">
        <f>IF(Z$2,LN(Trans!Z66),Trans!Z66)</f>
        <v>3.6816676271668949</v>
      </c>
      <c r="AA66" s="126">
        <f>IF(AA$2,LN(Trans!AA66),Trans!AA66)</f>
        <v>3.7813553076555309</v>
      </c>
      <c r="AB66" s="126">
        <f>IF(AB$2,LN(Trans!AB66),Trans!AB66)</f>
        <v>-9.9687680488635591E-2</v>
      </c>
      <c r="AC66" s="126">
        <f>IF(AC$2,LN(Trans!AC66),Trans!AC66)</f>
        <v>9.481396261019609E-2</v>
      </c>
      <c r="AD66" s="126">
        <f>IF(AD$2,LN(Trans!AD66),Trans!AD66)</f>
        <v>1.4604024849234501E-2</v>
      </c>
    </row>
    <row r="67" spans="1:30">
      <c r="A67" t="s">
        <v>328</v>
      </c>
      <c r="B67" s="126">
        <f>IF(B$2,LN(Trans!B67),Trans!B67)</f>
        <v>16.649310087306098</v>
      </c>
      <c r="C67" s="126">
        <f>IF(C$2,LN(Trans!C67),Trans!C67)</f>
        <v>16.300038543347274</v>
      </c>
      <c r="D67" s="126">
        <f>IF(D$2,LN(Trans!D67),Trans!D67)</f>
        <v>14.920289004611867</v>
      </c>
      <c r="E67" s="126">
        <f>IF(E$2,LN(Trans!E67),Trans!E67)</f>
        <v>15.023492812007879</v>
      </c>
      <c r="F67" s="126">
        <f>IF(F$2,LN(Trans!F67),Trans!F67)</f>
        <v>15.189438520962934</v>
      </c>
      <c r="G67" s="126">
        <f>IF(G$2,LN(Trans!G67),Trans!G67)</f>
        <v>16.058122399956552</v>
      </c>
      <c r="H67" s="126">
        <f>IF(H$2,LN(Trans!H67),Trans!H67)</f>
        <v>14.862720191715185</v>
      </c>
      <c r="I67" s="126">
        <f>IF(I$2,LN(Trans!I67),Trans!I67)</f>
        <v>4.2525005736380832</v>
      </c>
      <c r="J67" s="126">
        <f>IF(J$2,LN(Trans!J67),Trans!J67)</f>
        <v>4.3664244223356636</v>
      </c>
      <c r="K67" s="126">
        <f>IF(K$2,LN(Trans!K67),Trans!K67)</f>
        <v>1.3811368556494582E-2</v>
      </c>
      <c r="L67" s="126">
        <f>IF(L$2,LN(Trans!L67),Trans!L67)</f>
        <v>1.04635037213035E-2</v>
      </c>
      <c r="M67" s="126">
        <f>IF(M$2,LN(Trans!M67),Trans!M67)</f>
        <v>4.544427676544017</v>
      </c>
      <c r="N67" s="126">
        <f>IF(N$2,LN(Trans!N67),Trans!N67)</f>
        <v>6.506848636233304</v>
      </c>
      <c r="O67" s="126">
        <f>IF(O$2,LN(Trans!O67),Trans!O67)</f>
        <v>5.4266348635970324E-2</v>
      </c>
      <c r="P67" s="126">
        <f>IF(P$2,LN(Trans!P67),Trans!P67)</f>
        <v>1.6506062454551468E-2</v>
      </c>
      <c r="Q67" s="126">
        <f>IF(Q$2,LN(Trans!Q67),Trans!Q67)</f>
        <v>14.525058370024155</v>
      </c>
      <c r="R67" s="126">
        <f>IF(R$2,LN(Trans!R67),Trans!R67)</f>
        <v>8.6685172646991521E-3</v>
      </c>
      <c r="S67" s="126">
        <f>IF(S$2,LN(Trans!S67),Trans!S67)</f>
        <v>4.7083822099159654E-3</v>
      </c>
      <c r="T67" s="126">
        <f>IF(T$2,LN(Trans!T67),Trans!T67)</f>
        <v>3.9601350547831165E-3</v>
      </c>
      <c r="U67" s="126">
        <f>IF(U$2,LN(Trans!U67),Trans!U67)</f>
        <v>4.7040127984901208</v>
      </c>
      <c r="V67" s="126">
        <f>IF(V$2,LN(Trans!V67),Trans!V67)</f>
        <v>4.9485351469219374</v>
      </c>
      <c r="W67" s="126">
        <f>IF(W$2,LN(Trans!W67),Trans!W67)</f>
        <v>3.9139622262201352</v>
      </c>
      <c r="X67" s="126">
        <f>IF(X$2,LN(Trans!X67),Trans!X67)</f>
        <v>4.5539308387967896</v>
      </c>
      <c r="Y67" s="126">
        <f>IF(Y$2,LN(Trans!Y67),Trans!Y67)</f>
        <v>4.5644047626209021</v>
      </c>
      <c r="Z67" s="126">
        <f>IF(Z$2,LN(Trans!Z67),Trans!Z67)</f>
        <v>3.6661205424054728</v>
      </c>
      <c r="AA67" s="126">
        <f>IF(AA$2,LN(Trans!AA67),Trans!AA67)</f>
        <v>3.7716713184185946</v>
      </c>
      <c r="AB67" s="126">
        <f>IF(AB$2,LN(Trans!AB67),Trans!AB67)</f>
        <v>-0.10555077601312193</v>
      </c>
      <c r="AC67" s="126">
        <f>IF(AC$2,LN(Trans!AC67),Trans!AC67)</f>
        <v>0.10008967076050901</v>
      </c>
      <c r="AD67" s="126">
        <f>IF(AD$2,LN(Trans!AD67),Trans!AD67)</f>
        <v>1.52949525469391E-2</v>
      </c>
    </row>
    <row r="68" spans="1:30">
      <c r="A68" t="s">
        <v>329</v>
      </c>
      <c r="B68" s="126">
        <f>IF(B$2,LN(Trans!B68),Trans!B68)</f>
        <v>16.662579241361239</v>
      </c>
      <c r="C68" s="126">
        <f>IF(C$2,LN(Trans!C68),Trans!C68)</f>
        <v>16.315347227439631</v>
      </c>
      <c r="D68" s="126">
        <f>IF(D$2,LN(Trans!D68),Trans!D68)</f>
        <v>14.917756484888892</v>
      </c>
      <c r="E68" s="126">
        <f>IF(E$2,LN(Trans!E68),Trans!E68)</f>
        <v>15.01816609544114</v>
      </c>
      <c r="F68" s="126">
        <f>IF(F$2,LN(Trans!F68),Trans!F68)</f>
        <v>15.186109115909925</v>
      </c>
      <c r="G68" s="126">
        <f>IF(G$2,LN(Trans!G68),Trans!G68)</f>
        <v>16.063904985302642</v>
      </c>
      <c r="H68" s="126">
        <f>IF(H$2,LN(Trans!H68),Trans!H68)</f>
        <v>14.880046141244787</v>
      </c>
      <c r="I68" s="126">
        <f>IF(I$2,LN(Trans!I68),Trans!I68)</f>
        <v>4.257464205340125</v>
      </c>
      <c r="J68" s="126">
        <f>IF(J$2,LN(Trans!J68),Trans!J68)</f>
        <v>4.3702604660909161</v>
      </c>
      <c r="K68" s="126">
        <f>IF(K$2,LN(Trans!K68),Trans!K68)</f>
        <v>1.0589204019706264E-2</v>
      </c>
      <c r="L68" s="126">
        <f>IF(L$2,LN(Trans!L68),Trans!L68)</f>
        <v>5.6255723176636624E-3</v>
      </c>
      <c r="M68" s="126">
        <f>IF(M$2,LN(Trans!M68),Trans!M68)</f>
        <v>4.5293066979201777</v>
      </c>
      <c r="N68" s="126">
        <f>IF(N$2,LN(Trans!N68),Trans!N68)</f>
        <v>6.4912629546501339</v>
      </c>
      <c r="O68" s="126">
        <f>IF(O$2,LN(Trans!O68),Trans!O68)</f>
        <v>4.503928844597193E-2</v>
      </c>
      <c r="P68" s="126">
        <f>IF(P$2,LN(Trans!P68),Trans!P68)</f>
        <v>7.5316535862829327E-4</v>
      </c>
      <c r="Q68" s="126">
        <f>IF(Q$2,LN(Trans!Q68),Trans!Q68)</f>
        <v>14.528134127331592</v>
      </c>
      <c r="R68" s="126">
        <f>IF(R$2,LN(Trans!R68),Trans!R68)</f>
        <v>8.3405584047047433E-3</v>
      </c>
      <c r="S68" s="126">
        <f>IF(S$2,LN(Trans!S68),Trans!S68)</f>
        <v>4.749802695762995E-3</v>
      </c>
      <c r="T68" s="126">
        <f>IF(T$2,LN(Trans!T68),Trans!T68)</f>
        <v>3.5907557089418277E-3</v>
      </c>
      <c r="U68" s="126">
        <f>IF(U$2,LN(Trans!U68),Trans!U68)</f>
        <v>4.7183172458736244</v>
      </c>
      <c r="V68" s="126">
        <f>IF(V$2,LN(Trans!V68),Trans!V68)</f>
        <v>4.9562951374714039</v>
      </c>
      <c r="W68" s="126">
        <f>IF(W$2,LN(Trans!W68),Trans!W68)</f>
        <v>3.9404659777545761</v>
      </c>
      <c r="X68" s="126">
        <f>IF(X$2,LN(Trans!X68),Trans!X68)</f>
        <v>4.558629303598229</v>
      </c>
      <c r="Y68" s="126">
        <f>IF(Y$2,LN(Trans!Y68),Trans!Y68)</f>
        <v>4.5691385904316153</v>
      </c>
      <c r="Z68" s="126">
        <f>IF(Z$2,LN(Trans!Z68),Trans!Z68)</f>
        <v>3.6807029229466872</v>
      </c>
      <c r="AA68" s="126">
        <f>IF(AA$2,LN(Trans!AA68),Trans!AA68)</f>
        <v>3.7816429230181718</v>
      </c>
      <c r="AB68" s="126">
        <f>IF(AB$2,LN(Trans!AB68),Trans!AB68)</f>
        <v>-0.10094000007148456</v>
      </c>
      <c r="AC68" s="126">
        <f>IF(AC$2,LN(Trans!AC68),Trans!AC68)</f>
        <v>9.5973785645285095E-2</v>
      </c>
      <c r="AD68" s="126">
        <f>IF(AD$2,LN(Trans!AD68),Trans!AD68)</f>
        <v>1.6660743321062398E-2</v>
      </c>
    </row>
    <row r="69" spans="1:30">
      <c r="A69" t="s">
        <v>330</v>
      </c>
      <c r="B69" s="126">
        <f>IF(B$2,LN(Trans!B69),Trans!B69)</f>
        <v>16.673276065243449</v>
      </c>
      <c r="C69" s="126">
        <f>IF(C$2,LN(Trans!C69),Trans!C69)</f>
        <v>16.328459672816173</v>
      </c>
      <c r="D69" s="126">
        <f>IF(D$2,LN(Trans!D69),Trans!D69)</f>
        <v>14.892969190471723</v>
      </c>
      <c r="E69" s="126">
        <f>IF(E$2,LN(Trans!E69),Trans!E69)</f>
        <v>14.993757768163778</v>
      </c>
      <c r="F69" s="126">
        <f>IF(F$2,LN(Trans!F69),Trans!F69)</f>
        <v>15.175256046112828</v>
      </c>
      <c r="G69" s="126">
        <f>IF(G$2,LN(Trans!G69),Trans!G69)</f>
        <v>16.075964170523068</v>
      </c>
      <c r="H69" s="126">
        <f>IF(H$2,LN(Trans!H69),Trans!H69)</f>
        <v>14.892375347184894</v>
      </c>
      <c r="I69" s="126">
        <f>IF(I$2,LN(Trans!I69),Trans!I69)</f>
        <v>4.2660576288568661</v>
      </c>
      <c r="J69" s="126">
        <f>IF(J$2,LN(Trans!J69),Trans!J69)</f>
        <v>4.3756111660466006</v>
      </c>
      <c r="K69" s="126">
        <f>IF(K$2,LN(Trans!K69),Trans!K69)</f>
        <v>7.88274156983702E-3</v>
      </c>
      <c r="L69" s="126">
        <f>IF(L$2,LN(Trans!L69),Trans!L69)</f>
        <v>-7.1068194690383703E-4</v>
      </c>
      <c r="M69" s="126">
        <f>IF(M$2,LN(Trans!M69),Trans!M69)</f>
        <v>4.6044301666079468</v>
      </c>
      <c r="N69" s="126">
        <f>IF(N$2,LN(Trans!N69),Trans!N69)</f>
        <v>6.5618316292498209</v>
      </c>
      <c r="O69" s="126">
        <f>IF(O$2,LN(Trans!O69),Trans!O69)</f>
        <v>-6.9981704155854642E-3</v>
      </c>
      <c r="P69" s="126">
        <f>IF(P$2,LN(Trans!P69),Trans!P69)</f>
        <v>-5.2921812008123445E-2</v>
      </c>
      <c r="Q69" s="126">
        <f>IF(Q$2,LN(Trans!Q69),Trans!Q69)</f>
        <v>14.530845167833879</v>
      </c>
      <c r="R69" s="126">
        <f>IF(R$2,LN(Trans!R69),Trans!R69)</f>
        <v>9.5507987420088824E-3</v>
      </c>
      <c r="S69" s="126">
        <f>IF(S$2,LN(Trans!S69),Trans!S69)</f>
        <v>4.485788990168973E-3</v>
      </c>
      <c r="T69" s="126">
        <f>IF(T$2,LN(Trans!T69),Trans!T69)</f>
        <v>5.0650097518399363E-3</v>
      </c>
      <c r="U69" s="126">
        <f>IF(U$2,LN(Trans!U69),Trans!U69)</f>
        <v>4.7238315078382147</v>
      </c>
      <c r="V69" s="126">
        <f>IF(V$2,LN(Trans!V69),Trans!V69)</f>
        <v>4.9690334383873749</v>
      </c>
      <c r="W69" s="126">
        <f>IF(W$2,LN(Trans!W69),Trans!W69)</f>
        <v>3.8667745668433691</v>
      </c>
      <c r="X69" s="126">
        <f>IF(X$2,LN(Trans!X69),Trans!X69)</f>
        <v>4.5583523804568413</v>
      </c>
      <c r="Y69" s="126">
        <f>IF(Y$2,LN(Trans!Y69),Trans!Y69)</f>
        <v>4.5685815123211277</v>
      </c>
      <c r="Z69" s="126">
        <f>IF(Z$2,LN(Trans!Z69),Trans!Z69)</f>
        <v>3.6809252685401423</v>
      </c>
      <c r="AA69" s="126">
        <f>IF(AA$2,LN(Trans!AA69),Trans!AA69)</f>
        <v>3.7797011904784128</v>
      </c>
      <c r="AB69" s="126">
        <f>IF(AB$2,LN(Trans!AB69),Trans!AB69)</f>
        <v>-9.877592193826995E-2</v>
      </c>
      <c r="AC69" s="126">
        <f>IF(AC$2,LN(Trans!AC69),Trans!AC69)</f>
        <v>9.4241393494655198E-2</v>
      </c>
      <c r="AD69" s="126">
        <f>IF(AD$2,LN(Trans!AD69),Trans!AD69)</f>
        <v>1.5768193639906301E-2</v>
      </c>
    </row>
    <row r="70" spans="1:30">
      <c r="A70" t="s">
        <v>331</v>
      </c>
      <c r="B70" s="126">
        <f>IF(B$2,LN(Trans!B70),Trans!B70)</f>
        <v>16.684171379745106</v>
      </c>
      <c r="C70" s="126">
        <f>IF(C$2,LN(Trans!C70),Trans!C70)</f>
        <v>16.336958469408678</v>
      </c>
      <c r="D70" s="126">
        <f>IF(D$2,LN(Trans!D70),Trans!D70)</f>
        <v>14.95538219322334</v>
      </c>
      <c r="E70" s="126">
        <f>IF(E$2,LN(Trans!E70),Trans!E70)</f>
        <v>15.045175886198891</v>
      </c>
      <c r="F70" s="126">
        <f>IF(F$2,LN(Trans!F70),Trans!F70)</f>
        <v>15.221365893357072</v>
      </c>
      <c r="G70" s="126">
        <f>IF(G$2,LN(Trans!G70),Trans!G70)</f>
        <v>16.076077546112792</v>
      </c>
      <c r="H70" s="126">
        <f>IF(H$2,LN(Trans!H70),Trans!H70)</f>
        <v>14.8929483385428</v>
      </c>
      <c r="I70" s="126">
        <f>IF(I$2,LN(Trans!I70),Trans!I70)</f>
        <v>4.2781958557682138</v>
      </c>
      <c r="J70" s="126">
        <f>IF(J$2,LN(Trans!J70),Trans!J70)</f>
        <v>4.3794555304186202</v>
      </c>
      <c r="K70" s="126">
        <f>IF(K$2,LN(Trans!K70),Trans!K70)</f>
        <v>7.3897005603860248E-3</v>
      </c>
      <c r="L70" s="126">
        <f>IF(L$2,LN(Trans!L70),Trans!L70)</f>
        <v>-4.7485263509618528E-3</v>
      </c>
      <c r="M70" s="126">
        <f>IF(M$2,LN(Trans!M70),Trans!M70)</f>
        <v>4.6121233360494989</v>
      </c>
      <c r="N70" s="126">
        <f>IF(N$2,LN(Trans!N70),Trans!N70)</f>
        <v>6.5779675401312696</v>
      </c>
      <c r="O70" s="126">
        <f>IF(O$2,LN(Trans!O70),Trans!O70)</f>
        <v>4.192471802003462E-2</v>
      </c>
      <c r="P70" s="126">
        <f>IF(P$2,LN(Trans!P70),Trans!P70)</f>
        <v>7.4340508332468433E-4</v>
      </c>
      <c r="Q70" s="126">
        <f>IF(Q$2,LN(Trans!Q70),Trans!Q70)</f>
        <v>14.529390477058136</v>
      </c>
      <c r="R70" s="126">
        <f>IF(R$2,LN(Trans!R70),Trans!R70)</f>
        <v>8.7685569542212179E-3</v>
      </c>
      <c r="S70" s="126">
        <f>IF(S$2,LN(Trans!S70),Trans!S70)</f>
        <v>3.8669245444914574E-3</v>
      </c>
      <c r="T70" s="126">
        <f>IF(T$2,LN(Trans!T70),Trans!T70)</f>
        <v>4.9016324097296863E-3</v>
      </c>
      <c r="U70" s="126">
        <f>IF(U$2,LN(Trans!U70),Trans!U70)</f>
        <v>4.7269934896474197</v>
      </c>
      <c r="V70" s="126">
        <f>IF(V$2,LN(Trans!V70),Trans!V70)</f>
        <v>4.9772584040719217</v>
      </c>
      <c r="W70" s="126">
        <f>IF(W$2,LN(Trans!W70),Trans!W70)</f>
        <v>3.8833102165675824</v>
      </c>
      <c r="X70" s="126">
        <f>IF(X$2,LN(Trans!X70),Trans!X70)</f>
        <v>4.5571337689005285</v>
      </c>
      <c r="Y70" s="126">
        <f>IF(Y$2,LN(Trans!Y70),Trans!Y70)</f>
        <v>4.566923813807275</v>
      </c>
      <c r="Z70" s="126">
        <f>IF(Z$2,LN(Trans!Z70),Trans!Z70)</f>
        <v>3.6802441397579395</v>
      </c>
      <c r="AA70" s="126">
        <f>IF(AA$2,LN(Trans!AA70),Trans!AA70)</f>
        <v>3.782168035575197</v>
      </c>
      <c r="AB70" s="126">
        <f>IF(AB$2,LN(Trans!AB70),Trans!AB70)</f>
        <v>-0.10192389581725743</v>
      </c>
      <c r="AC70" s="126">
        <f>IF(AC$2,LN(Trans!AC70),Trans!AC70)</f>
        <v>9.6991569223605495E-2</v>
      </c>
      <c r="AD70" s="126">
        <f>IF(AD$2,LN(Trans!AD70),Trans!AD70)</f>
        <v>1.54329671447058E-2</v>
      </c>
    </row>
    <row r="71" spans="1:30">
      <c r="A71" t="s">
        <v>332</v>
      </c>
      <c r="B71" s="126">
        <f>IF(B$2,LN(Trans!B71),Trans!B71)</f>
        <v>16.692504274997489</v>
      </c>
      <c r="C71" s="126">
        <f>IF(C$2,LN(Trans!C71),Trans!C71)</f>
        <v>16.343877863625103</v>
      </c>
      <c r="D71" s="126">
        <f>IF(D$2,LN(Trans!D71),Trans!D71)</f>
        <v>14.986853231384499</v>
      </c>
      <c r="E71" s="126">
        <f>IF(E$2,LN(Trans!E71),Trans!E71)</f>
        <v>15.070594119825092</v>
      </c>
      <c r="F71" s="126">
        <f>IF(F$2,LN(Trans!F71),Trans!F71)</f>
        <v>15.227410324170119</v>
      </c>
      <c r="G71" s="126">
        <f>IF(G$2,LN(Trans!G71),Trans!G71)</f>
        <v>16.089411419008343</v>
      </c>
      <c r="H71" s="126">
        <f>IF(H$2,LN(Trans!H71),Trans!H71)</f>
        <v>14.942192431759006</v>
      </c>
      <c r="I71" s="126">
        <f>IF(I$2,LN(Trans!I71),Trans!I71)</f>
        <v>4.2905842038501563</v>
      </c>
      <c r="J71" s="126">
        <f>IF(J$2,LN(Trans!J71),Trans!J71)</f>
        <v>4.3843869935707867</v>
      </c>
      <c r="K71" s="126">
        <f>IF(K$2,LN(Trans!K71),Trans!K71)</f>
        <v>6.838932502463803E-3</v>
      </c>
      <c r="L71" s="126">
        <f>IF(L$2,LN(Trans!L71),Trans!L71)</f>
        <v>-5.5494155794789165E-3</v>
      </c>
      <c r="M71" s="126">
        <f>IF(M$2,LN(Trans!M71),Trans!M71)</f>
        <v>4.6785735898728227</v>
      </c>
      <c r="N71" s="126">
        <f>IF(N$2,LN(Trans!N71),Trans!N71)</f>
        <v>6.6020865927750227</v>
      </c>
      <c r="O71" s="126">
        <f>IF(O$2,LN(Trans!O71),Trans!O71)</f>
        <v>5.7343744032817216E-2</v>
      </c>
      <c r="P71" s="126">
        <f>IF(P$2,LN(Trans!P71),Trans!P71)</f>
        <v>1.4809779942765777E-2</v>
      </c>
      <c r="Q71" s="126">
        <f>IF(Q$2,LN(Trans!Q71),Trans!Q71)</f>
        <v>14.527233335026743</v>
      </c>
      <c r="R71" s="126">
        <f>IF(R$2,LN(Trans!R71),Trans!R71)</f>
        <v>7.4245349380749554E-3</v>
      </c>
      <c r="S71" s="126">
        <f>IF(S$2,LN(Trans!S71),Trans!S71)</f>
        <v>3.3086034304088156E-3</v>
      </c>
      <c r="T71" s="126">
        <f>IF(T$2,LN(Trans!T71),Trans!T71)</f>
        <v>4.1159315076662074E-3</v>
      </c>
      <c r="U71" s="126">
        <f>IF(U$2,LN(Trans!U71),Trans!U71)</f>
        <v>4.7309524463669934</v>
      </c>
      <c r="V71" s="126">
        <f>IF(V$2,LN(Trans!V71),Trans!V71)</f>
        <v>5.0241446859516019</v>
      </c>
      <c r="W71" s="126">
        <f>IF(W$2,LN(Trans!W71),Trans!W71)</f>
        <v>3.9045613930382199</v>
      </c>
      <c r="X71" s="126">
        <f>IF(X$2,LN(Trans!X71),Trans!X71)</f>
        <v>4.55514306174525</v>
      </c>
      <c r="Y71" s="126">
        <f>IF(Y$2,LN(Trans!Y71),Trans!Y71)</f>
        <v>4.5648052810944719</v>
      </c>
      <c r="Z71" s="126">
        <f>IF(Z$2,LN(Trans!Z71),Trans!Z71)</f>
        <v>3.6695815108586651</v>
      </c>
      <c r="AA71" s="126">
        <f>IF(AA$2,LN(Trans!AA71),Trans!AA71)</f>
        <v>3.7704695933739263</v>
      </c>
      <c r="AB71" s="126">
        <f>IF(AB$2,LN(Trans!AB71),Trans!AB71)</f>
        <v>-0.10088808251526094</v>
      </c>
      <c r="AC71" s="126">
        <f>IF(AC$2,LN(Trans!AC71),Trans!AC71)</f>
        <v>9.5900708766828005E-2</v>
      </c>
      <c r="AD71" s="126">
        <f>IF(AD$2,LN(Trans!AD71),Trans!AD71)</f>
        <v>1.5462813654560901E-2</v>
      </c>
    </row>
    <row r="72" spans="1:30">
      <c r="A72" t="s">
        <v>333</v>
      </c>
      <c r="B72" s="126">
        <f>IF(B$2,LN(Trans!B72),Trans!B72)</f>
        <v>16.700504380380615</v>
      </c>
      <c r="C72" s="126">
        <f>IF(C$2,LN(Trans!C72),Trans!C72)</f>
        <v>16.353296131049607</v>
      </c>
      <c r="D72" s="126">
        <f>IF(D$2,LN(Trans!D72),Trans!D72)</f>
        <v>14.968705916103355</v>
      </c>
      <c r="E72" s="126">
        <f>IF(E$2,LN(Trans!E72),Trans!E72)</f>
        <v>15.05237687051738</v>
      </c>
      <c r="F72" s="126">
        <f>IF(F$2,LN(Trans!F72),Trans!F72)</f>
        <v>15.217322346176021</v>
      </c>
      <c r="G72" s="126">
        <f>IF(G$2,LN(Trans!G72),Trans!G72)</f>
        <v>16.103300836413442</v>
      </c>
      <c r="H72" s="126">
        <f>IF(H$2,LN(Trans!H72),Trans!H72)</f>
        <v>14.965079145359057</v>
      </c>
      <c r="I72" s="126">
        <f>IF(I$2,LN(Trans!I72),Trans!I72)</f>
        <v>4.2939848514783252</v>
      </c>
      <c r="J72" s="126">
        <f>IF(J$2,LN(Trans!J72),Trans!J72)</f>
        <v>4.3925523215715234</v>
      </c>
      <c r="K72" s="126">
        <f>IF(K$2,LN(Trans!K72),Trans!K72)</f>
        <v>6.7821668470631358E-3</v>
      </c>
      <c r="L72" s="126">
        <f>IF(L$2,LN(Trans!L72),Trans!L72)</f>
        <v>3.3815192188938205E-3</v>
      </c>
      <c r="M72" s="126">
        <f>IF(M$2,LN(Trans!M72),Trans!M72)</f>
        <v>4.6726829721111178</v>
      </c>
      <c r="N72" s="126">
        <f>IF(N$2,LN(Trans!N72),Trans!N72)</f>
        <v>6.5659253384137974</v>
      </c>
      <c r="O72" s="126">
        <f>IF(O$2,LN(Trans!O72),Trans!O72)</f>
        <v>4.632539395691479E-2</v>
      </c>
      <c r="P72" s="126">
        <f>IF(P$2,LN(Trans!P72),Trans!P72)</f>
        <v>-1.0582892170508409E-2</v>
      </c>
      <c r="Q72" s="126">
        <f>IF(Q$2,LN(Trans!Q72),Trans!Q72)</f>
        <v>14.528614991288872</v>
      </c>
      <c r="R72" s="126">
        <f>IF(R$2,LN(Trans!R72),Trans!R72)</f>
        <v>6.3444701701238738E-3</v>
      </c>
      <c r="S72" s="126">
        <f>IF(S$2,LN(Trans!S72),Trans!S72)</f>
        <v>3.0660603837781189E-3</v>
      </c>
      <c r="T72" s="126">
        <f>IF(T$2,LN(Trans!T72),Trans!T72)</f>
        <v>3.2784097863458078E-3</v>
      </c>
      <c r="U72" s="126">
        <f>IF(U$2,LN(Trans!U72),Trans!U72)</f>
        <v>4.7378457338569486</v>
      </c>
      <c r="V72" s="126">
        <f>IF(V$2,LN(Trans!V72),Trans!V72)</f>
        <v>5.0620305722721737</v>
      </c>
      <c r="W72" s="126">
        <f>IF(W$2,LN(Trans!W72),Trans!W72)</f>
        <v>3.8529171675286253</v>
      </c>
      <c r="X72" s="126">
        <f>IF(X$2,LN(Trans!X72),Trans!X72)</f>
        <v>4.5588491151452057</v>
      </c>
      <c r="Y72" s="126">
        <f>IF(Y$2,LN(Trans!Y72),Trans!Y72)</f>
        <v>4.5677908931793878</v>
      </c>
      <c r="Z72" s="126">
        <f>IF(Z$2,LN(Trans!Z72),Trans!Z72)</f>
        <v>3.6708304484652472</v>
      </c>
      <c r="AA72" s="126">
        <f>IF(AA$2,LN(Trans!AA72),Trans!AA72)</f>
        <v>3.7691723295542618</v>
      </c>
      <c r="AB72" s="126">
        <f>IF(AB$2,LN(Trans!AB72),Trans!AB72)</f>
        <v>-9.8341881089014704E-2</v>
      </c>
      <c r="AC72" s="126">
        <f>IF(AC$2,LN(Trans!AC72),Trans!AC72)</f>
        <v>9.32955810382496E-2</v>
      </c>
      <c r="AD72" s="126">
        <f>IF(AD$2,LN(Trans!AD72),Trans!AD72)</f>
        <v>1.46047802104264E-2</v>
      </c>
    </row>
    <row r="73" spans="1:30">
      <c r="A73" t="s">
        <v>334</v>
      </c>
      <c r="B73" s="126">
        <f>IF(B$2,LN(Trans!B73),Trans!B73)</f>
        <v>16.707778683621388</v>
      </c>
      <c r="C73" s="126">
        <f>IF(C$2,LN(Trans!C73),Trans!C73)</f>
        <v>16.36119122625664</v>
      </c>
      <c r="D73" s="126">
        <f>IF(D$2,LN(Trans!D73),Trans!D73)</f>
        <v>14.957414082525672</v>
      </c>
      <c r="E73" s="126">
        <f>IF(E$2,LN(Trans!E73),Trans!E73)</f>
        <v>15.042912848559194</v>
      </c>
      <c r="F73" s="126">
        <f>IF(F$2,LN(Trans!F73),Trans!F73)</f>
        <v>15.21156590237954</v>
      </c>
      <c r="G73" s="126">
        <f>IF(G$2,LN(Trans!G73),Trans!G73)</f>
        <v>16.118100750294097</v>
      </c>
      <c r="H73" s="126">
        <f>IF(H$2,LN(Trans!H73),Trans!H73)</f>
        <v>14.93073232413326</v>
      </c>
      <c r="I73" s="126">
        <f>IF(I$2,LN(Trans!I73),Trans!I73)</f>
        <v>4.2917944532991168</v>
      </c>
      <c r="J73" s="126">
        <f>IF(J$2,LN(Trans!J73),Trans!J73)</f>
        <v>4.3884508336818984</v>
      </c>
      <c r="K73" s="126">
        <f>IF(K$2,LN(Trans!K73),Trans!K73)</f>
        <v>6.7821668470631358E-3</v>
      </c>
      <c r="L73" s="126">
        <f>IF(L$2,LN(Trans!L73),Trans!L73)</f>
        <v>8.9725650262714365E-3</v>
      </c>
      <c r="M73" s="126">
        <f>IF(M$2,LN(Trans!M73),Trans!M73)</f>
        <v>4.6544156192052508</v>
      </c>
      <c r="N73" s="126">
        <f>IF(N$2,LN(Trans!N73),Trans!N73)</f>
        <v>6.5422093579862333</v>
      </c>
      <c r="O73" s="126">
        <f>IF(O$2,LN(Trans!O73),Trans!O73)</f>
        <v>3.4519666230913987E-2</v>
      </c>
      <c r="P73" s="126">
        <f>IF(P$2,LN(Trans!P73),Trans!P73)</f>
        <v>-3.0590314887924824E-2</v>
      </c>
      <c r="Q73" s="126">
        <f>IF(Q$2,LN(Trans!Q73),Trans!Q73)</f>
        <v>14.536401678440308</v>
      </c>
      <c r="R73" s="126">
        <f>IF(R$2,LN(Trans!R73),Trans!R73)</f>
        <v>5.6886766590525132E-3</v>
      </c>
      <c r="S73" s="126">
        <f>IF(S$2,LN(Trans!S73),Trans!S73)</f>
        <v>2.8053677056342138E-3</v>
      </c>
      <c r="T73" s="126">
        <f>IF(T$2,LN(Trans!T73),Trans!T73)</f>
        <v>2.8833089534183011E-3</v>
      </c>
      <c r="U73" s="126">
        <f>IF(U$2,LN(Trans!U73),Trans!U73)</f>
        <v>4.7521552655411963</v>
      </c>
      <c r="V73" s="126">
        <f>IF(V$2,LN(Trans!V73),Trans!V73)</f>
        <v>5.0673469784266931</v>
      </c>
      <c r="W73" s="126">
        <f>IF(W$2,LN(Trans!W73),Trans!W73)</f>
        <v>3.9139280215473464</v>
      </c>
      <c r="X73" s="126">
        <f>IF(X$2,LN(Trans!X73),Trans!X73)</f>
        <v>4.5694276347823513</v>
      </c>
      <c r="Y73" s="126">
        <f>IF(Y$2,LN(Trans!Y73),Trans!Y73)</f>
        <v>4.5770353612970434</v>
      </c>
      <c r="Z73" s="126">
        <f>IF(Z$2,LN(Trans!Z73),Trans!Z73)</f>
        <v>3.6785335367753054</v>
      </c>
      <c r="AA73" s="126">
        <f>IF(AA$2,LN(Trans!AA73),Trans!AA73)</f>
        <v>3.7762900288835204</v>
      </c>
      <c r="AB73" s="126">
        <f>IF(AB$2,LN(Trans!AB73),Trans!AB73)</f>
        <v>-9.7756492108214785E-2</v>
      </c>
      <c r="AC73" s="126">
        <f>IF(AC$2,LN(Trans!AC73),Trans!AC73)</f>
        <v>9.3330593169949391E-2</v>
      </c>
      <c r="AD73" s="126">
        <f>IF(AD$2,LN(Trans!AD73),Trans!AD73)</f>
        <v>1.5236028803033E-2</v>
      </c>
    </row>
    <row r="74" spans="1:30">
      <c r="A74" t="s">
        <v>335</v>
      </c>
      <c r="B74" s="126">
        <f>IF(B$2,LN(Trans!B74),Trans!B74)</f>
        <v>16.716810949333102</v>
      </c>
      <c r="C74" s="126">
        <f>IF(C$2,LN(Trans!C74),Trans!C74)</f>
        <v>16.37349673525485</v>
      </c>
      <c r="D74" s="126">
        <f>IF(D$2,LN(Trans!D74),Trans!D74)</f>
        <v>14.932732432184167</v>
      </c>
      <c r="E74" s="126">
        <f>IF(E$2,LN(Trans!E74),Trans!E74)</f>
        <v>15.016122954859055</v>
      </c>
      <c r="F74" s="126">
        <f>IF(F$2,LN(Trans!F74),Trans!F74)</f>
        <v>15.191560229598043</v>
      </c>
      <c r="G74" s="126">
        <f>IF(G$2,LN(Trans!G74),Trans!G74)</f>
        <v>16.135680547797438</v>
      </c>
      <c r="H74" s="126">
        <f>IF(H$2,LN(Trans!H74),Trans!H74)</f>
        <v>14.941058420367698</v>
      </c>
      <c r="I74" s="126">
        <f>IF(I$2,LN(Trans!I74),Trans!I74)</f>
        <v>4.2887012689556618</v>
      </c>
      <c r="J74" s="126">
        <f>IF(J$2,LN(Trans!J74),Trans!J74)</f>
        <v>4.393617950612458</v>
      </c>
      <c r="K74" s="126">
        <f>IF(K$2,LN(Trans!K74),Trans!K74)</f>
        <v>6.5387393692128955E-3</v>
      </c>
      <c r="L74" s="126">
        <f>IF(L$2,LN(Trans!L74),Trans!L74)</f>
        <v>9.6319237126679131E-3</v>
      </c>
      <c r="M74" s="126">
        <f>IF(M$2,LN(Trans!M74),Trans!M74)</f>
        <v>4.5805327227219683</v>
      </c>
      <c r="N74" s="126">
        <f>IF(N$2,LN(Trans!N74),Trans!N74)</f>
        <v>6.4390721742853438</v>
      </c>
      <c r="O74" s="126">
        <f>IF(O$2,LN(Trans!O74),Trans!O74)</f>
        <v>5.7325478766576086E-2</v>
      </c>
      <c r="P74" s="126">
        <f>IF(P$2,LN(Trans!P74),Trans!P74)</f>
        <v>-1.4504957017666688E-2</v>
      </c>
      <c r="Q74" s="126">
        <f>IF(Q$2,LN(Trans!Q74),Trans!Q74)</f>
        <v>14.551088292337891</v>
      </c>
      <c r="R74" s="126">
        <f>IF(R$2,LN(Trans!R74),Trans!R74)</f>
        <v>5.139705145962549E-3</v>
      </c>
      <c r="S74" s="126">
        <f>IF(S$2,LN(Trans!S74),Trans!S74)</f>
        <v>2.8997698030945314E-3</v>
      </c>
      <c r="T74" s="126">
        <f>IF(T$2,LN(Trans!T74),Trans!T74)</f>
        <v>2.2399353428679989E-3</v>
      </c>
      <c r="U74" s="126">
        <f>IF(U$2,LN(Trans!U74),Trans!U74)</f>
        <v>4.7661048848048591</v>
      </c>
      <c r="V74" s="126">
        <f>IF(V$2,LN(Trans!V74),Trans!V74)</f>
        <v>5.0948422480688142</v>
      </c>
      <c r="W74" s="126">
        <f>IF(W$2,LN(Trans!W74),Trans!W74)</f>
        <v>4.0472145561503554</v>
      </c>
      <c r="X74" s="126">
        <f>IF(X$2,LN(Trans!X74),Trans!X74)</f>
        <v>4.5815268298656644</v>
      </c>
      <c r="Y74" s="126">
        <f>IF(Y$2,LN(Trans!Y74),Trans!Y74)</f>
        <v>4.5878549293074569</v>
      </c>
      <c r="Z74" s="126">
        <f>IF(Z$2,LN(Trans!Z74),Trans!Z74)</f>
        <v>3.6733129729617144</v>
      </c>
      <c r="AA74" s="126">
        <f>IF(AA$2,LN(Trans!AA74),Trans!AA74)</f>
        <v>3.7716735052182724</v>
      </c>
      <c r="AB74" s="126">
        <f>IF(AB$2,LN(Trans!AB74),Trans!AB74)</f>
        <v>-9.8360532256558067E-2</v>
      </c>
      <c r="AC74" s="126">
        <f>IF(AC$2,LN(Trans!AC74),Trans!AC74)</f>
        <v>9.4127163707257613E-2</v>
      </c>
      <c r="AD74" s="126">
        <f>IF(AD$2,LN(Trans!AD74),Trans!AD74)</f>
        <v>1.6401388603566401E-2</v>
      </c>
    </row>
    <row r="75" spans="1:30">
      <c r="A75" t="s">
        <v>336</v>
      </c>
      <c r="B75" s="126">
        <f>IF(B$2,LN(Trans!B75),Trans!B75)</f>
        <v>16.741228990263323</v>
      </c>
      <c r="C75" s="126">
        <f>IF(C$2,LN(Trans!C75),Trans!C75)</f>
        <v>16.395066272603412</v>
      </c>
      <c r="D75" s="126">
        <f>IF(D$2,LN(Trans!D75),Trans!D75)</f>
        <v>14.948606594128588</v>
      </c>
      <c r="E75" s="126">
        <f>IF(E$2,LN(Trans!E75),Trans!E75)</f>
        <v>15.037852938004868</v>
      </c>
      <c r="F75" s="126">
        <f>IF(F$2,LN(Trans!F75),Trans!F75)</f>
        <v>15.223506547258792</v>
      </c>
      <c r="G75" s="126">
        <f>IF(G$2,LN(Trans!G75),Trans!G75)</f>
        <v>16.155737070190586</v>
      </c>
      <c r="H75" s="126">
        <f>IF(H$2,LN(Trans!H75),Trans!H75)</f>
        <v>14.96684374382451</v>
      </c>
      <c r="I75" s="126">
        <f>IF(I$2,LN(Trans!I75),Trans!I75)</f>
        <v>4.292001273650361</v>
      </c>
      <c r="J75" s="126">
        <f>IF(J$2,LN(Trans!J75),Trans!J75)</f>
        <v>4.3940715207775156</v>
      </c>
      <c r="K75" s="126">
        <f>IF(K$2,LN(Trans!K75),Trans!K75)</f>
        <v>4.4354203690392252E-3</v>
      </c>
      <c r="L75" s="126">
        <f>IF(L$2,LN(Trans!L75),Trans!L75)</f>
        <v>1.1354156743406286E-3</v>
      </c>
      <c r="M75" s="126">
        <f>IF(M$2,LN(Trans!M75),Trans!M75)</f>
        <v>4.5490680598562765</v>
      </c>
      <c r="N75" s="126">
        <f>IF(N$2,LN(Trans!N75),Trans!N75)</f>
        <v>6.3764763318882141</v>
      </c>
      <c r="O75" s="126">
        <f>IF(O$2,LN(Trans!O75),Trans!O75)</f>
        <v>0.11264802651443261</v>
      </c>
      <c r="P75" s="126">
        <f>IF(P$2,LN(Trans!P75),Trans!P75)</f>
        <v>6.3778705411369513E-2</v>
      </c>
      <c r="Q75" s="126">
        <f>IF(Q$2,LN(Trans!Q75),Trans!Q75)</f>
        <v>14.567797565424767</v>
      </c>
      <c r="R75" s="126">
        <f>IF(R$2,LN(Trans!R75),Trans!R75)</f>
        <v>5.060230256825636E-3</v>
      </c>
      <c r="S75" s="126">
        <f>IF(S$2,LN(Trans!S75),Trans!S75)</f>
        <v>2.787261087271019E-3</v>
      </c>
      <c r="T75" s="126">
        <f>IF(T$2,LN(Trans!T75),Trans!T75)</f>
        <v>2.272969169554607E-3</v>
      </c>
      <c r="U75" s="126">
        <f>IF(U$2,LN(Trans!U75),Trans!U75)</f>
        <v>4.7788722859313957</v>
      </c>
      <c r="V75" s="126">
        <f>IF(V$2,LN(Trans!V75),Trans!V75)</f>
        <v>5.1224916005488064</v>
      </c>
      <c r="W75" s="126">
        <f>IF(W$2,LN(Trans!W75),Trans!W75)</f>
        <v>4.3018264916116928</v>
      </c>
      <c r="X75" s="126">
        <f>IF(X$2,LN(Trans!X75),Trans!X75)</f>
        <v>4.584447162830303</v>
      </c>
      <c r="Y75" s="126">
        <f>IF(Y$2,LN(Trans!Y75),Trans!Y75)</f>
        <v>4.5891789350392465</v>
      </c>
      <c r="Z75" s="126">
        <f>IF(Z$2,LN(Trans!Z75),Trans!Z75)</f>
        <v>3.6800772316354262</v>
      </c>
      <c r="AA75" s="126">
        <f>IF(AA$2,LN(Trans!AA75),Trans!AA75)</f>
        <v>3.7801978806426972</v>
      </c>
      <c r="AB75" s="126">
        <f>IF(AB$2,LN(Trans!AB75),Trans!AB75)</f>
        <v>-0.10012064900727093</v>
      </c>
      <c r="AC75" s="126">
        <f>IF(AC$2,LN(Trans!AC75),Trans!AC75)</f>
        <v>9.5121892011806E-2</v>
      </c>
      <c r="AD75" s="126">
        <f>IF(AD$2,LN(Trans!AD75),Trans!AD75)</f>
        <v>1.6274804086612801E-2</v>
      </c>
    </row>
    <row r="76" spans="1:30">
      <c r="A76" t="s">
        <v>337</v>
      </c>
      <c r="B76" s="126">
        <f>IF(B$2,LN(Trans!B76),Trans!B76)</f>
        <v>16.756543183923327</v>
      </c>
      <c r="C76" s="126">
        <f>IF(C$2,LN(Trans!C76),Trans!C76)</f>
        <v>16.407805624000144</v>
      </c>
      <c r="D76" s="126">
        <f>IF(D$2,LN(Trans!D76),Trans!D76)</f>
        <v>14.979179753559393</v>
      </c>
      <c r="E76" s="126">
        <f>IF(E$2,LN(Trans!E76),Trans!E76)</f>
        <v>15.063786455270554</v>
      </c>
      <c r="F76" s="126">
        <f>IF(F$2,LN(Trans!F76),Trans!F76)</f>
        <v>15.25294824732342</v>
      </c>
      <c r="G76" s="126">
        <f>IF(G$2,LN(Trans!G76),Trans!G76)</f>
        <v>16.182942022234119</v>
      </c>
      <c r="H76" s="126">
        <f>IF(H$2,LN(Trans!H76),Trans!H76)</f>
        <v>15.019107262103498</v>
      </c>
      <c r="I76" s="126">
        <f>IF(I$2,LN(Trans!I76),Trans!I76)</f>
        <v>4.2986958087197236</v>
      </c>
      <c r="J76" s="126">
        <f>IF(J$2,LN(Trans!J76),Trans!J76)</f>
        <v>4.3997241157755624</v>
      </c>
      <c r="K76" s="126">
        <f>IF(K$2,LN(Trans!K76),Trans!K76)</f>
        <v>4.3371595836532257E-3</v>
      </c>
      <c r="L76" s="126">
        <f>IF(L$2,LN(Trans!L76),Trans!L76)</f>
        <v>-2.3573754857101987E-3</v>
      </c>
      <c r="M76" s="126">
        <f>IF(M$2,LN(Trans!M76),Trans!M76)</f>
        <v>4.6145963488621646</v>
      </c>
      <c r="N76" s="126">
        <f>IF(N$2,LN(Trans!N76),Trans!N76)</f>
        <v>6.4438187160092824</v>
      </c>
      <c r="O76" s="126">
        <f>IF(O$2,LN(Trans!O76),Trans!O76)</f>
        <v>0.11427092489956026</v>
      </c>
      <c r="P76" s="126">
        <f>IF(P$2,LN(Trans!P76),Trans!P76)</f>
        <v>3.5325774099625881E-2</v>
      </c>
      <c r="Q76" s="126">
        <f>IF(Q$2,LN(Trans!Q76),Trans!Q76)</f>
        <v>14.587245215564979</v>
      </c>
      <c r="R76" s="126">
        <f>IF(R$2,LN(Trans!R76),Trans!R76)</f>
        <v>5.4918504043721351E-3</v>
      </c>
      <c r="S76" s="126">
        <f>IF(S$2,LN(Trans!S76),Trans!S76)</f>
        <v>3.2519150615040867E-3</v>
      </c>
      <c r="T76" s="126">
        <f>IF(T$2,LN(Trans!T76),Trans!T76)</f>
        <v>2.2399353428679989E-3</v>
      </c>
      <c r="U76" s="126">
        <f>IF(U$2,LN(Trans!U76),Trans!U76)</f>
        <v>4.7863598983210309</v>
      </c>
      <c r="V76" s="126">
        <f>IF(V$2,LN(Trans!V76),Trans!V76)</f>
        <v>5.1301066589816822</v>
      </c>
      <c r="W76" s="126">
        <f>IF(W$2,LN(Trans!W76),Trans!W76)</f>
        <v>4.315600181697258</v>
      </c>
      <c r="X76" s="126">
        <f>IF(X$2,LN(Trans!X76),Trans!X76)</f>
        <v>4.5835427050597444</v>
      </c>
      <c r="Y76" s="126">
        <f>IF(Y$2,LN(Trans!Y76),Trans!Y76)</f>
        <v>4.5864233445371934</v>
      </c>
      <c r="Z76" s="126">
        <f>IF(Z$2,LN(Trans!Z76),Trans!Z76)</f>
        <v>3.6599463450534779</v>
      </c>
      <c r="AA76" s="126">
        <f>IF(AA$2,LN(Trans!AA76),Trans!AA76)</f>
        <v>3.7664711681349208</v>
      </c>
      <c r="AB76" s="126">
        <f>IF(AB$2,LN(Trans!AB76),Trans!AB76)</f>
        <v>-0.10652482308144291</v>
      </c>
      <c r="AC76" s="126">
        <f>IF(AC$2,LN(Trans!AC76),Trans!AC76)</f>
        <v>0.100331031390593</v>
      </c>
      <c r="AD76" s="126">
        <f>IF(AD$2,LN(Trans!AD76),Trans!AD76)</f>
        <v>1.61086872327608E-2</v>
      </c>
    </row>
    <row r="77" spans="1:30">
      <c r="A77" t="s">
        <v>338</v>
      </c>
      <c r="B77" s="126">
        <f>IF(B$2,LN(Trans!B77),Trans!B77)</f>
        <v>16.786210447881423</v>
      </c>
      <c r="C77" s="126">
        <f>IF(C$2,LN(Trans!C77),Trans!C77)</f>
        <v>16.441458891505128</v>
      </c>
      <c r="D77" s="126">
        <f>IF(D$2,LN(Trans!D77),Trans!D77)</f>
        <v>14.992816319269748</v>
      </c>
      <c r="E77" s="126">
        <f>IF(E$2,LN(Trans!E77),Trans!E77)</f>
        <v>15.076574615311925</v>
      </c>
      <c r="F77" s="126">
        <f>IF(F$2,LN(Trans!F77),Trans!F77)</f>
        <v>15.260745047248832</v>
      </c>
      <c r="G77" s="126">
        <f>IF(G$2,LN(Trans!G77),Trans!G77)</f>
        <v>16.204484163980247</v>
      </c>
      <c r="H77" s="126">
        <f>IF(H$2,LN(Trans!H77),Trans!H77)</f>
        <v>15.078933997641334</v>
      </c>
      <c r="I77" s="126">
        <f>IF(I$2,LN(Trans!I77),Trans!I77)</f>
        <v>4.3051383008096193</v>
      </c>
      <c r="J77" s="126">
        <f>IF(J$2,LN(Trans!J77),Trans!J77)</f>
        <v>4.4051204751738844</v>
      </c>
      <c r="K77" s="126">
        <f>IF(K$2,LN(Trans!K77),Trans!K77)</f>
        <v>4.4927213303091202E-3</v>
      </c>
      <c r="L77" s="126">
        <f>IF(L$2,LN(Trans!L77),Trans!L77)</f>
        <v>-1.9497707595862355E-3</v>
      </c>
      <c r="M77" s="126">
        <f>IF(M$2,LN(Trans!M77),Trans!M77)</f>
        <v>4.6239794219952728</v>
      </c>
      <c r="N77" s="126">
        <f>IF(N$2,LN(Trans!N77),Trans!N77)</f>
        <v>6.4432931900770933</v>
      </c>
      <c r="O77" s="126">
        <f>IF(O$2,LN(Trans!O77),Trans!O77)</f>
        <v>9.5518628591495722E-2</v>
      </c>
      <c r="P77" s="126">
        <f>IF(P$2,LN(Trans!P77),Trans!P77)</f>
        <v>1.5020966327737579E-3</v>
      </c>
      <c r="Q77" s="126">
        <f>IF(Q$2,LN(Trans!Q77),Trans!Q77)</f>
        <v>14.603498839895661</v>
      </c>
      <c r="R77" s="126">
        <f>IF(R$2,LN(Trans!R77),Trans!R77)</f>
        <v>6.2565339312679307E-3</v>
      </c>
      <c r="S77" s="126">
        <f>IF(S$2,LN(Trans!S77),Trans!S77)</f>
        <v>4.3471771489651647E-3</v>
      </c>
      <c r="T77" s="126">
        <f>IF(T$2,LN(Trans!T77),Trans!T77)</f>
        <v>1.9093567823027734E-3</v>
      </c>
      <c r="U77" s="126">
        <f>IF(U$2,LN(Trans!U77),Trans!U77)</f>
        <v>4.7953590417685517</v>
      </c>
      <c r="V77" s="126">
        <f>IF(V$2,LN(Trans!V77),Trans!V77)</f>
        <v>5.1504504404666829</v>
      </c>
      <c r="W77" s="126">
        <f>IF(W$2,LN(Trans!W77),Trans!W77)</f>
        <v>4.3165914916685635</v>
      </c>
      <c r="X77" s="126">
        <f>IF(X$2,LN(Trans!X77),Trans!X77)</f>
        <v>4.5835420728612002</v>
      </c>
      <c r="Y77" s="126">
        <f>IF(Y$2,LN(Trans!Y77),Trans!Y77)</f>
        <v>4.5856451628938562</v>
      </c>
      <c r="Z77" s="126">
        <f>IF(Z$2,LN(Trans!Z77),Trans!Z77)</f>
        <v>3.6731685195543466</v>
      </c>
      <c r="AA77" s="126">
        <f>IF(AA$2,LN(Trans!AA77),Trans!AA77)</f>
        <v>3.7785196240770551</v>
      </c>
      <c r="AB77" s="126">
        <f>IF(AB$2,LN(Trans!AB77),Trans!AB77)</f>
        <v>-0.10535110452270845</v>
      </c>
      <c r="AC77" s="126">
        <f>IF(AC$2,LN(Trans!AC77),Trans!AC77)</f>
        <v>0.100226490316112</v>
      </c>
      <c r="AD77" s="126">
        <f>IF(AD$2,LN(Trans!AD77),Trans!AD77)</f>
        <v>1.8461961941360901E-2</v>
      </c>
    </row>
    <row r="78" spans="1:30">
      <c r="A78" t="s">
        <v>339</v>
      </c>
      <c r="B78" s="126">
        <f>IF(B$2,LN(Trans!B78),Trans!B78)</f>
        <v>16.802869802165635</v>
      </c>
      <c r="C78" s="126">
        <f>IF(C$2,LN(Trans!C78),Trans!C78)</f>
        <v>16.462961321470694</v>
      </c>
      <c r="D78" s="126">
        <f>IF(D$2,LN(Trans!D78),Trans!D78)</f>
        <v>14.964493177819584</v>
      </c>
      <c r="E78" s="126">
        <f>IF(E$2,LN(Trans!E78),Trans!E78)</f>
        <v>15.05636155891297</v>
      </c>
      <c r="F78" s="126">
        <f>IF(F$2,LN(Trans!F78),Trans!F78)</f>
        <v>15.245953646952321</v>
      </c>
      <c r="G78" s="126">
        <f>IF(G$2,LN(Trans!G78),Trans!G78)</f>
        <v>16.225026036005151</v>
      </c>
      <c r="H78" s="126">
        <f>IF(H$2,LN(Trans!H78),Trans!H78)</f>
        <v>15.130750330624483</v>
      </c>
      <c r="I78" s="126">
        <f>IF(I$2,LN(Trans!I78),Trans!I78)</f>
        <v>4.3110170310871325</v>
      </c>
      <c r="J78" s="126">
        <f>IF(J$2,LN(Trans!J78),Trans!J78)</f>
        <v>4.4097183194565179</v>
      </c>
      <c r="K78" s="126">
        <f>IF(K$2,LN(Trans!K78),Trans!K78)</f>
        <v>5.2772408025586678E-3</v>
      </c>
      <c r="L78" s="126">
        <f>IF(L$2,LN(Trans!L78),Trans!L78)</f>
        <v>-6.0148947495452349E-4</v>
      </c>
      <c r="M78" s="126">
        <f>IF(M$2,LN(Trans!M78),Trans!M78)</f>
        <v>4.5988660386758875</v>
      </c>
      <c r="N78" s="126">
        <f>IF(N$2,LN(Trans!N78),Trans!N78)</f>
        <v>6.3854734222441305</v>
      </c>
      <c r="O78" s="126">
        <f>IF(O$2,LN(Trans!O78),Trans!O78)</f>
        <v>8.8485730838956847E-2</v>
      </c>
      <c r="P78" s="126">
        <f>IF(P$2,LN(Trans!P78),Trans!P78)</f>
        <v>7.0152888724794773E-3</v>
      </c>
      <c r="Q78" s="126">
        <f>IF(Q$2,LN(Trans!Q78),Trans!Q78)</f>
        <v>14.615139687140587</v>
      </c>
      <c r="R78" s="126">
        <f>IF(R$2,LN(Trans!R78),Trans!R78)</f>
        <v>7.4936495178037129E-3</v>
      </c>
      <c r="S78" s="126">
        <f>IF(S$2,LN(Trans!S78),Trans!S78)</f>
        <v>5.6752785261791573E-3</v>
      </c>
      <c r="T78" s="126">
        <f>IF(T$2,LN(Trans!T78),Trans!T78)</f>
        <v>1.8183709916246298E-3</v>
      </c>
      <c r="U78" s="126">
        <f>IF(U$2,LN(Trans!U78),Trans!U78)</f>
        <v>4.8056368476367597</v>
      </c>
      <c r="V78" s="126">
        <f>IF(V$2,LN(Trans!V78),Trans!V78)</f>
        <v>5.1875089773982186</v>
      </c>
      <c r="W78" s="126">
        <f>IF(W$2,LN(Trans!W78),Trans!W78)</f>
        <v>4.3615873664910634</v>
      </c>
      <c r="X78" s="126">
        <f>IF(X$2,LN(Trans!X78),Trans!X78)</f>
        <v>4.585811756161374</v>
      </c>
      <c r="Y78" s="126">
        <f>IF(Y$2,LN(Trans!Y78),Trans!Y78)</f>
        <v>4.5875301681754816</v>
      </c>
      <c r="Z78" s="126">
        <f>IF(Z$2,LN(Trans!Z78),Trans!Z78)</f>
        <v>3.654937489479348</v>
      </c>
      <c r="AA78" s="126">
        <f>IF(AA$2,LN(Trans!AA78),Trans!AA78)</f>
        <v>3.7577275883319667</v>
      </c>
      <c r="AB78" s="126">
        <f>IF(AB$2,LN(Trans!AB78),Trans!AB78)</f>
        <v>-0.10279009885261868</v>
      </c>
      <c r="AC78" s="126">
        <f>IF(AC$2,LN(Trans!AC78),Trans!AC78)</f>
        <v>9.8484180875681809E-2</v>
      </c>
      <c r="AD78" s="126">
        <f>IF(AD$2,LN(Trans!AD78),Trans!AD78)</f>
        <v>1.3902428250347201E-2</v>
      </c>
    </row>
    <row r="79" spans="1:30">
      <c r="A79" t="s">
        <v>340</v>
      </c>
      <c r="B79" s="126">
        <f>IF(B$2,LN(Trans!B79),Trans!B79)</f>
        <v>16.805912424968795</v>
      </c>
      <c r="C79" s="126">
        <f>IF(C$2,LN(Trans!C79),Trans!C79)</f>
        <v>16.470138012384908</v>
      </c>
      <c r="D79" s="126">
        <f>IF(D$2,LN(Trans!D79),Trans!D79)</f>
        <v>14.921712966740651</v>
      </c>
      <c r="E79" s="126">
        <f>IF(E$2,LN(Trans!E79),Trans!E79)</f>
        <v>15.010925946917716</v>
      </c>
      <c r="F79" s="126">
        <f>IF(F$2,LN(Trans!F79),Trans!F79)</f>
        <v>15.20947357685313</v>
      </c>
      <c r="G79" s="126">
        <f>IF(G$2,LN(Trans!G79),Trans!G79)</f>
        <v>16.241681203342679</v>
      </c>
      <c r="H79" s="126">
        <f>IF(H$2,LN(Trans!H79),Trans!H79)</f>
        <v>15.191203331163839</v>
      </c>
      <c r="I79" s="126">
        <f>IF(I$2,LN(Trans!I79),Trans!I79)</f>
        <v>4.315663501508908</v>
      </c>
      <c r="J79" s="126">
        <f>IF(J$2,LN(Trans!J79),Trans!J79)</f>
        <v>4.4139248182747393</v>
      </c>
      <c r="K79" s="126">
        <f>IF(K$2,LN(Trans!K79),Trans!K79)</f>
        <v>6.4331804739018355E-3</v>
      </c>
      <c r="L79" s="126">
        <f>IF(L$2,LN(Trans!L79),Trans!L79)</f>
        <v>1.786710052126409E-3</v>
      </c>
      <c r="M79" s="126">
        <f>IF(M$2,LN(Trans!M79),Trans!M79)</f>
        <v>4.5930510801223097</v>
      </c>
      <c r="N79" s="126">
        <f>IF(N$2,LN(Trans!N79),Trans!N79)</f>
        <v>6.3600353977860742</v>
      </c>
      <c r="O79" s="126">
        <f>IF(O$2,LN(Trans!O79),Trans!O79)</f>
        <v>9.6689929104812153E-2</v>
      </c>
      <c r="P79" s="126">
        <f>IF(P$2,LN(Trans!P79),Trans!P79)</f>
        <v>2.7499508391088227E-2</v>
      </c>
      <c r="Q79" s="126">
        <f>IF(Q$2,LN(Trans!Q79),Trans!Q79)</f>
        <v>14.629247272901679</v>
      </c>
      <c r="R79" s="126">
        <f>IF(R$2,LN(Trans!R79),Trans!R79)</f>
        <v>8.5702625362225181E-3</v>
      </c>
      <c r="S79" s="126">
        <f>IF(S$2,LN(Trans!S79),Trans!S79)</f>
        <v>7.0002030469349863E-3</v>
      </c>
      <c r="T79" s="126">
        <f>IF(T$2,LN(Trans!T79),Trans!T79)</f>
        <v>1.5700594892875607E-3</v>
      </c>
      <c r="U79" s="126">
        <f>IF(U$2,LN(Trans!U79),Trans!U79)</f>
        <v>4.8139163245661942</v>
      </c>
      <c r="V79" s="126">
        <f>IF(V$2,LN(Trans!V79),Trans!V79)</f>
        <v>5.2042471167793183</v>
      </c>
      <c r="W79" s="126">
        <f>IF(W$2,LN(Trans!W79),Trans!W79)</f>
        <v>4.3996539436696782</v>
      </c>
      <c r="X79" s="126">
        <f>IF(X$2,LN(Trans!X79),Trans!X79)</f>
        <v>4.5957462500318718</v>
      </c>
      <c r="Y79" s="126">
        <f>IF(Y$2,LN(Trans!Y79),Trans!Y79)</f>
        <v>4.5970505087138109</v>
      </c>
      <c r="Z79" s="126">
        <f>IF(Z$2,LN(Trans!Z79),Trans!Z79)</f>
        <v>3.6382765466081808</v>
      </c>
      <c r="AA79" s="126">
        <f>IF(AA$2,LN(Trans!AA79),Trans!AA79)</f>
        <v>3.737481673472606</v>
      </c>
      <c r="AB79" s="126">
        <f>IF(AB$2,LN(Trans!AB79),Trans!AB79)</f>
        <v>-9.9205126864425147E-2</v>
      </c>
      <c r="AC79" s="126">
        <f>IF(AC$2,LN(Trans!AC79),Trans!AC79)</f>
        <v>9.4186954945678997E-2</v>
      </c>
      <c r="AD79" s="126">
        <f>IF(AD$2,LN(Trans!AD79),Trans!AD79)</f>
        <v>1.6630803436333701E-2</v>
      </c>
    </row>
    <row r="80" spans="1:30">
      <c r="A80" t="s">
        <v>341</v>
      </c>
      <c r="B80" s="126">
        <f>IF(B$2,LN(Trans!B80),Trans!B80)</f>
        <v>16.823700188105182</v>
      </c>
      <c r="C80" s="126">
        <f>IF(C$2,LN(Trans!C80),Trans!C80)</f>
        <v>16.498282755274325</v>
      </c>
      <c r="D80" s="126">
        <f>IF(D$2,LN(Trans!D80),Trans!D80)</f>
        <v>14.862842438148832</v>
      </c>
      <c r="E80" s="126">
        <f>IF(E$2,LN(Trans!E80),Trans!E80)</f>
        <v>14.959882411199114</v>
      </c>
      <c r="F80" s="126">
        <f>IF(F$2,LN(Trans!F80),Trans!F80)</f>
        <v>15.168401753353361</v>
      </c>
      <c r="G80" s="126">
        <f>IF(G$2,LN(Trans!G80),Trans!G80)</f>
        <v>16.261078246005063</v>
      </c>
      <c r="H80" s="126">
        <f>IF(H$2,LN(Trans!H80),Trans!H80)</f>
        <v>15.253526357412476</v>
      </c>
      <c r="I80" s="126">
        <f>IF(I$2,LN(Trans!I80),Trans!I80)</f>
        <v>4.3266404142541717</v>
      </c>
      <c r="J80" s="126">
        <f>IF(J$2,LN(Trans!J80),Trans!J80)</f>
        <v>4.4215550347084296</v>
      </c>
      <c r="K80" s="126">
        <f>IF(K$2,LN(Trans!K80),Trans!K80)</f>
        <v>7.6565483854402231E-3</v>
      </c>
      <c r="L80" s="126">
        <f>IF(L$2,LN(Trans!L80),Trans!L80)</f>
        <v>-3.3203643598236805E-3</v>
      </c>
      <c r="M80" s="126">
        <f>IF(M$2,LN(Trans!M80),Trans!M80)</f>
        <v>4.5951184866993167</v>
      </c>
      <c r="N80" s="126">
        <f>IF(N$2,LN(Trans!N80),Trans!N80)</f>
        <v>6.3654608289813757</v>
      </c>
      <c r="O80" s="126">
        <f>IF(O$2,LN(Trans!O80),Trans!O80)</f>
        <v>0.10015534659478878</v>
      </c>
      <c r="P80" s="126">
        <f>IF(P$2,LN(Trans!P80),Trans!P80)</f>
        <v>2.6230264880591641E-2</v>
      </c>
      <c r="Q80" s="126">
        <f>IF(Q$2,LN(Trans!Q80),Trans!Q80)</f>
        <v>14.645817961240834</v>
      </c>
      <c r="R80" s="126">
        <f>IF(R$2,LN(Trans!R80),Trans!R80)</f>
        <v>9.8042345837001787E-3</v>
      </c>
      <c r="S80" s="126">
        <f>IF(S$2,LN(Trans!S80),Trans!S80)</f>
        <v>8.0851585988423267E-3</v>
      </c>
      <c r="T80" s="126">
        <f>IF(T$2,LN(Trans!T80),Trans!T80)</f>
        <v>1.7190759848579446E-3</v>
      </c>
      <c r="U80" s="126">
        <f>IF(U$2,LN(Trans!U80),Trans!U80)</f>
        <v>4.8275174843770641</v>
      </c>
      <c r="V80" s="126">
        <f>IF(V$2,LN(Trans!V80),Trans!V80)</f>
        <v>5.2165703649319477</v>
      </c>
      <c r="W80" s="126">
        <f>IF(W$2,LN(Trans!W80),Trans!W80)</f>
        <v>4.4238227434085768</v>
      </c>
      <c r="X80" s="126">
        <f>IF(X$2,LN(Trans!X80),Trans!X80)</f>
        <v>4.6010819356202104</v>
      </c>
      <c r="Y80" s="126">
        <f>IF(Y$2,LN(Trans!Y80),Trans!Y80)</f>
        <v>4.602665038956399</v>
      </c>
      <c r="Z80" s="126">
        <f>IF(Z$2,LN(Trans!Z80),Trans!Z80)</f>
        <v>3.6366035104137757</v>
      </c>
      <c r="AA80" s="126">
        <f>IF(AA$2,LN(Trans!AA80),Trans!AA80)</f>
        <v>3.7340713826212713</v>
      </c>
      <c r="AB80" s="126">
        <f>IF(AB$2,LN(Trans!AB80),Trans!AB80)</f>
        <v>-9.7467872207495546E-2</v>
      </c>
      <c r="AC80" s="126">
        <f>IF(AC$2,LN(Trans!AC80),Trans!AC80)</f>
        <v>9.2107615749196098E-2</v>
      </c>
      <c r="AD80" s="126">
        <f>IF(AD$2,LN(Trans!AD80),Trans!AD80)</f>
        <v>1.6891710292326001E-2</v>
      </c>
    </row>
    <row r="81" spans="1:30">
      <c r="A81" t="s">
        <v>342</v>
      </c>
      <c r="B81" s="126">
        <f>IF(B$2,LN(Trans!B81),Trans!B81)</f>
        <v>16.844605835835694</v>
      </c>
      <c r="C81" s="126">
        <f>IF(C$2,LN(Trans!C81),Trans!C81)</f>
        <v>16.515030333483026</v>
      </c>
      <c r="D81" s="126">
        <f>IF(D$2,LN(Trans!D81),Trans!D81)</f>
        <v>14.930676143934232</v>
      </c>
      <c r="E81" s="126">
        <f>IF(E$2,LN(Trans!E81),Trans!E81)</f>
        <v>15.022534632135885</v>
      </c>
      <c r="F81" s="126">
        <f>IF(F$2,LN(Trans!F81),Trans!F81)</f>
        <v>15.234733826935965</v>
      </c>
      <c r="G81" s="126">
        <f>IF(G$2,LN(Trans!G81),Trans!G81)</f>
        <v>16.287113503491923</v>
      </c>
      <c r="H81" s="126">
        <f>IF(H$2,LN(Trans!H81),Trans!H81)</f>
        <v>15.293354363361614</v>
      </c>
      <c r="I81" s="126">
        <f>IF(I$2,LN(Trans!I81),Trans!I81)</f>
        <v>4.3365574925515569</v>
      </c>
      <c r="J81" s="126">
        <f>IF(J$2,LN(Trans!J81),Trans!J81)</f>
        <v>4.4272335943637433</v>
      </c>
      <c r="K81" s="126">
        <f>IF(K$2,LN(Trans!K81),Trans!K81)</f>
        <v>8.9865316933673244E-3</v>
      </c>
      <c r="L81" s="126">
        <f>IF(L$2,LN(Trans!L81),Trans!L81)</f>
        <v>-9.3054660401769575E-4</v>
      </c>
      <c r="M81" s="126">
        <f>IF(M$2,LN(Trans!M81),Trans!M81)</f>
        <v>4.5415259526071079</v>
      </c>
      <c r="N81" s="126">
        <f>IF(N$2,LN(Trans!N81),Trans!N81)</f>
        <v>6.3152226510427996</v>
      </c>
      <c r="O81" s="126">
        <f>IF(O$2,LN(Trans!O81),Trans!O81)</f>
        <v>6.7864486372759825E-2</v>
      </c>
      <c r="P81" s="126">
        <f>IF(P$2,LN(Trans!P81),Trans!P81)</f>
        <v>-1.2535461650761848E-2</v>
      </c>
      <c r="Q81" s="126">
        <f>IF(Q$2,LN(Trans!Q81),Trans!Q81)</f>
        <v>14.657462332078788</v>
      </c>
      <c r="R81" s="126">
        <f>IF(R$2,LN(Trans!R81),Trans!R81)</f>
        <v>1.0676500122240109E-2</v>
      </c>
      <c r="S81" s="126">
        <f>IF(S$2,LN(Trans!S81),Trans!S81)</f>
        <v>9.2638322450366468E-3</v>
      </c>
      <c r="T81" s="126">
        <f>IF(T$2,LN(Trans!T81),Trans!T81)</f>
        <v>1.4126678772035672E-3</v>
      </c>
      <c r="U81" s="126">
        <f>IF(U$2,LN(Trans!U81),Trans!U81)</f>
        <v>4.8370155219171869</v>
      </c>
      <c r="V81" s="126">
        <f>IF(V$2,LN(Trans!V81),Trans!V81)</f>
        <v>5.228123867095694</v>
      </c>
      <c r="W81" s="126">
        <f>IF(W$2,LN(Trans!W81),Trans!W81)</f>
        <v>4.5151847113305976</v>
      </c>
      <c r="X81" s="126">
        <f>IF(X$2,LN(Trans!X81),Trans!X81)</f>
        <v>4.6056797017899171</v>
      </c>
      <c r="Y81" s="126">
        <f>IF(Y$2,LN(Trans!Y81),Trans!Y81)</f>
        <v>4.6066302747893042</v>
      </c>
      <c r="Z81" s="126">
        <f>IF(Z$2,LN(Trans!Z81),Trans!Z81)</f>
        <v>3.6443991418619159</v>
      </c>
      <c r="AA81" s="126">
        <f>IF(AA$2,LN(Trans!AA81),Trans!AA81)</f>
        <v>3.7397163672331311</v>
      </c>
      <c r="AB81" s="126">
        <f>IF(AB$2,LN(Trans!AB81),Trans!AB81)</f>
        <v>-9.5317225371214842E-2</v>
      </c>
      <c r="AC81" s="126">
        <f>IF(AC$2,LN(Trans!AC81),Trans!AC81)</f>
        <v>9.1059829041620202E-2</v>
      </c>
      <c r="AD81" s="126">
        <f>IF(AD$2,LN(Trans!AD81),Trans!AD81)</f>
        <v>1.6760010405436301E-2</v>
      </c>
    </row>
    <row r="82" spans="1:30">
      <c r="A82" t="s">
        <v>343</v>
      </c>
      <c r="B82" s="126">
        <f>IF(B$2,LN(Trans!B82),Trans!B82)</f>
        <v>16.854084653220813</v>
      </c>
      <c r="C82" s="126">
        <f>IF(C$2,LN(Trans!C82),Trans!C82)</f>
        <v>16.524952807931939</v>
      </c>
      <c r="D82" s="126">
        <f>IF(D$2,LN(Trans!D82),Trans!D82)</f>
        <v>14.929904344994043</v>
      </c>
      <c r="E82" s="126">
        <f>IF(E$2,LN(Trans!E82),Trans!E82)</f>
        <v>15.019641472751944</v>
      </c>
      <c r="F82" s="126">
        <f>IF(F$2,LN(Trans!F82),Trans!F82)</f>
        <v>15.235210850024586</v>
      </c>
      <c r="G82" s="126">
        <f>IF(G$2,LN(Trans!G82),Trans!G82)</f>
        <v>16.303827877442515</v>
      </c>
      <c r="H82" s="126">
        <f>IF(H$2,LN(Trans!H82),Trans!H82)</f>
        <v>15.307126426717796</v>
      </c>
      <c r="I82" s="126">
        <f>IF(I$2,LN(Trans!I82),Trans!I82)</f>
        <v>4.3481112850144052</v>
      </c>
      <c r="J82" s="126">
        <f>IF(J$2,LN(Trans!J82),Trans!J82)</f>
        <v>4.4342347492433829</v>
      </c>
      <c r="K82" s="126">
        <f>IF(K$2,LN(Trans!K82),Trans!K82)</f>
        <v>1.0685038419039694E-2</v>
      </c>
      <c r="L82" s="126">
        <f>IF(L$2,LN(Trans!L82),Trans!L82)</f>
        <v>-8.6875404380901274E-4</v>
      </c>
      <c r="M82" s="126">
        <f>IF(M$2,LN(Trans!M82),Trans!M82)</f>
        <v>4.4857529756578289</v>
      </c>
      <c r="N82" s="126">
        <f>IF(N$2,LN(Trans!N82),Trans!N82)</f>
        <v>6.2661104032236086</v>
      </c>
      <c r="O82" s="126">
        <f>IF(O$2,LN(Trans!O82),Trans!O82)</f>
        <v>0.10121962276763663</v>
      </c>
      <c r="P82" s="126">
        <f>IF(P$2,LN(Trans!P82),Trans!P82)</f>
        <v>2.1154331741671421E-2</v>
      </c>
      <c r="Q82" s="126">
        <f>IF(Q$2,LN(Trans!Q82),Trans!Q82)</f>
        <v>14.671529575977431</v>
      </c>
      <c r="R82" s="126">
        <f>IF(R$2,LN(Trans!R82),Trans!R82)</f>
        <v>1.2368849976011991E-2</v>
      </c>
      <c r="S82" s="126">
        <f>IF(S$2,LN(Trans!S82),Trans!S82)</f>
        <v>1.0608396278750617E-2</v>
      </c>
      <c r="T82" s="126">
        <f>IF(T$2,LN(Trans!T82),Trans!T82)</f>
        <v>1.7604536972614766E-3</v>
      </c>
      <c r="U82" s="126">
        <f>IF(U$2,LN(Trans!U82),Trans!U82)</f>
        <v>4.8494062703514524</v>
      </c>
      <c r="V82" s="126">
        <f>IF(V$2,LN(Trans!V82),Trans!V82)</f>
        <v>5.2309534338695869</v>
      </c>
      <c r="W82" s="126">
        <f>IF(W$2,LN(Trans!W82),Trans!W82)</f>
        <v>4.6479108095199813</v>
      </c>
      <c r="X82" s="126">
        <f>IF(X$2,LN(Trans!X82),Trans!X82)</f>
        <v>4.6083649653360501</v>
      </c>
      <c r="Y82" s="126">
        <f>IF(Y$2,LN(Trans!Y82),Trans!Y82)</f>
        <v>4.6078503943771887</v>
      </c>
      <c r="Z82" s="126">
        <f>IF(Z$2,LN(Trans!Z82),Trans!Z82)</f>
        <v>3.646712732767373</v>
      </c>
      <c r="AA82" s="126">
        <f>IF(AA$2,LN(Trans!AA82),Trans!AA82)</f>
        <v>3.7379369369083584</v>
      </c>
      <c r="AB82" s="126">
        <f>IF(AB$2,LN(Trans!AB82),Trans!AB82)</f>
        <v>-9.122420414098513E-2</v>
      </c>
      <c r="AC82" s="126">
        <f>IF(AC$2,LN(Trans!AC82),Trans!AC82)</f>
        <v>8.8053106203952805E-2</v>
      </c>
      <c r="AD82" s="126">
        <f>IF(AD$2,LN(Trans!AD82),Trans!AD82)</f>
        <v>1.8323559992147399E-2</v>
      </c>
    </row>
    <row r="83" spans="1:30">
      <c r="A83" t="s">
        <v>344</v>
      </c>
      <c r="B83" s="126">
        <f>IF(B$2,LN(Trans!B83),Trans!B83)</f>
        <v>16.866529937206721</v>
      </c>
      <c r="C83" s="126">
        <f>IF(C$2,LN(Trans!C83),Trans!C83)</f>
        <v>16.54138730085403</v>
      </c>
      <c r="D83" s="126">
        <f>IF(D$2,LN(Trans!D83),Trans!D83)</f>
        <v>14.909877281534662</v>
      </c>
      <c r="E83" s="126">
        <f>IF(E$2,LN(Trans!E83),Trans!E83)</f>
        <v>15.00420002295043</v>
      </c>
      <c r="F83" s="126">
        <f>IF(F$2,LN(Trans!F83),Trans!F83)</f>
        <v>15.223832597644886</v>
      </c>
      <c r="G83" s="126">
        <f>IF(G$2,LN(Trans!G83),Trans!G83)</f>
        <v>16.321020223221844</v>
      </c>
      <c r="H83" s="126">
        <f>IF(H$2,LN(Trans!H83),Trans!H83)</f>
        <v>15.278580522434796</v>
      </c>
      <c r="I83" s="126">
        <f>IF(I$2,LN(Trans!I83),Trans!I83)</f>
        <v>4.3558849906477874</v>
      </c>
      <c r="J83" s="126">
        <f>IF(J$2,LN(Trans!J83),Trans!J83)</f>
        <v>4.4418704837130933</v>
      </c>
      <c r="K83" s="126">
        <f>IF(K$2,LN(Trans!K83),Trans!K83)</f>
        <v>1.1330961490915651E-2</v>
      </c>
      <c r="L83" s="126">
        <f>IF(L$2,LN(Trans!L83),Trans!L83)</f>
        <v>3.5572558575341418E-3</v>
      </c>
      <c r="M83" s="126">
        <f>IF(M$2,LN(Trans!M83),Trans!M83)</f>
        <v>4.4950732854584237</v>
      </c>
      <c r="N83" s="126">
        <f>IF(N$2,LN(Trans!N83),Trans!N83)</f>
        <v>6.2660119866940134</v>
      </c>
      <c r="O83" s="126">
        <f>IF(O$2,LN(Trans!O83),Trans!O83)</f>
        <v>0.15114138454774823</v>
      </c>
      <c r="P83" s="126">
        <f>IF(P$2,LN(Trans!P83),Trans!P83)</f>
        <v>3.2693319324543613E-2</v>
      </c>
      <c r="Q83" s="126">
        <f>IF(Q$2,LN(Trans!Q83),Trans!Q83)</f>
        <v>14.687379228374226</v>
      </c>
      <c r="R83" s="126">
        <f>IF(R$2,LN(Trans!R83),Trans!R83)</f>
        <v>1.3448542518172582E-2</v>
      </c>
      <c r="S83" s="126">
        <f>IF(S$2,LN(Trans!S83),Trans!S83)</f>
        <v>1.163844460429923E-2</v>
      </c>
      <c r="T83" s="126">
        <f>IF(T$2,LN(Trans!T83),Trans!T83)</f>
        <v>1.8100979138734516E-3</v>
      </c>
      <c r="U83" s="126">
        <f>IF(U$2,LN(Trans!U83),Trans!U83)</f>
        <v>4.8649228485747917</v>
      </c>
      <c r="V83" s="126">
        <f>IF(V$2,LN(Trans!V83),Trans!V83)</f>
        <v>5.2398917411345476</v>
      </c>
      <c r="W83" s="126">
        <f>IF(W$2,LN(Trans!W83),Trans!W83)</f>
        <v>4.7772395350118275</v>
      </c>
      <c r="X83" s="126">
        <f>IF(X$2,LN(Trans!X83),Trans!X83)</f>
        <v>4.6108935503904975</v>
      </c>
      <c r="Y83" s="126">
        <f>IF(Y$2,LN(Trans!Y83),Trans!Y83)</f>
        <v>4.6094976177853217</v>
      </c>
      <c r="Z83" s="126">
        <f>IF(Z$2,LN(Trans!Z83),Trans!Z83)</f>
        <v>3.6519476074035864</v>
      </c>
      <c r="AA83" s="126">
        <f>IF(AA$2,LN(Trans!AA83),Trans!AA83)</f>
        <v>3.742706168152599</v>
      </c>
      <c r="AB83" s="126">
        <f>IF(AB$2,LN(Trans!AB83),Trans!AB83)</f>
        <v>-9.0758560749012701E-2</v>
      </c>
      <c r="AC83" s="126">
        <f>IF(AC$2,LN(Trans!AC83),Trans!AC83)</f>
        <v>8.6545836015365793E-2</v>
      </c>
      <c r="AD83" s="126">
        <f>IF(AD$2,LN(Trans!AD83),Trans!AD83)</f>
        <v>1.7342577614509101E-2</v>
      </c>
    </row>
    <row r="84" spans="1:30">
      <c r="A84" t="s">
        <v>345</v>
      </c>
      <c r="B84" s="126">
        <f>IF(B$2,LN(Trans!B84),Trans!B84)</f>
        <v>16.878302717775384</v>
      </c>
      <c r="C84" s="126">
        <f>IF(C$2,LN(Trans!C84),Trans!C84)</f>
        <v>16.552191654943137</v>
      </c>
      <c r="D84" s="126">
        <f>IF(D$2,LN(Trans!D84),Trans!D84)</f>
        <v>14.920376425221454</v>
      </c>
      <c r="E84" s="126">
        <f>IF(E$2,LN(Trans!E84),Trans!E84)</f>
        <v>15.013103865951448</v>
      </c>
      <c r="F84" s="126">
        <f>IF(F$2,LN(Trans!F84),Trans!F84)</f>
        <v>15.232831596064814</v>
      </c>
      <c r="G84" s="126">
        <f>IF(G$2,LN(Trans!G84),Trans!G84)</f>
        <v>16.338103467889354</v>
      </c>
      <c r="H84" s="126">
        <f>IF(H$2,LN(Trans!H84),Trans!H84)</f>
        <v>15.285601800902658</v>
      </c>
      <c r="I84" s="126">
        <f>IF(I$2,LN(Trans!I84),Trans!I84)</f>
        <v>4.3652287024123693</v>
      </c>
      <c r="J84" s="126">
        <f>IF(J$2,LN(Trans!J84),Trans!J84)</f>
        <v>4.4510121993250227</v>
      </c>
      <c r="K84" s="126">
        <f>IF(K$2,LN(Trans!K84),Trans!K84)</f>
        <v>1.2102284801922002E-2</v>
      </c>
      <c r="L84" s="126">
        <f>IF(L$2,LN(Trans!L84),Trans!L84)</f>
        <v>2.7585730373400172E-3</v>
      </c>
      <c r="M84" s="126">
        <f>IF(M$2,LN(Trans!M84),Trans!M84)</f>
        <v>4.510815796367436</v>
      </c>
      <c r="N84" s="126">
        <f>IF(N$2,LN(Trans!N84),Trans!N84)</f>
        <v>6.2668542665501823</v>
      </c>
      <c r="O84" s="126">
        <f>IF(O$2,LN(Trans!O84),Trans!O84)</f>
        <v>0.18298493157141588</v>
      </c>
      <c r="P84" s="126">
        <f>IF(P$2,LN(Trans!P84),Trans!P84)</f>
        <v>7.7134571395107016E-2</v>
      </c>
      <c r="Q84" s="126">
        <f>IF(Q$2,LN(Trans!Q84),Trans!Q84)</f>
        <v>14.702682249533204</v>
      </c>
      <c r="R84" s="126">
        <f>IF(R$2,LN(Trans!R84),Trans!R84)</f>
        <v>1.468842748027498E-2</v>
      </c>
      <c r="S84" s="126">
        <f>IF(S$2,LN(Trans!S84),Trans!S84)</f>
        <v>1.27294560383313E-2</v>
      </c>
      <c r="T84" s="126">
        <f>IF(T$2,LN(Trans!T84),Trans!T84)</f>
        <v>1.9589714419437571E-3</v>
      </c>
      <c r="U84" s="126">
        <f>IF(U$2,LN(Trans!U84),Trans!U84)</f>
        <v>4.8711816405951982</v>
      </c>
      <c r="V84" s="126">
        <f>IF(V$2,LN(Trans!V84),Trans!V84)</f>
        <v>5.2681517934399418</v>
      </c>
      <c r="W84" s="126">
        <f>IF(W$2,LN(Trans!W84),Trans!W84)</f>
        <v>5.1271692317225712</v>
      </c>
      <c r="X84" s="126">
        <f>IF(X$2,LN(Trans!X84),Trans!X84)</f>
        <v>4.6156983574935841</v>
      </c>
      <c r="Y84" s="126">
        <f>IF(Y$2,LN(Trans!Y84),Trans!Y84)</f>
        <v>4.6141776145002442</v>
      </c>
      <c r="Z84" s="126">
        <f>IF(Z$2,LN(Trans!Z84),Trans!Z84)</f>
        <v>3.6543132035515153</v>
      </c>
      <c r="AA84" s="126">
        <f>IF(AA$2,LN(Trans!AA84),Trans!AA84)</f>
        <v>3.7404326520394346</v>
      </c>
      <c r="AB84" s="126">
        <f>IF(AB$2,LN(Trans!AB84),Trans!AB84)</f>
        <v>-8.6119448487919373E-2</v>
      </c>
      <c r="AC84" s="126">
        <f>IF(AC$2,LN(Trans!AC84),Trans!AC84)</f>
        <v>8.1923837024270987E-2</v>
      </c>
      <c r="AD84" s="126">
        <f>IF(AD$2,LN(Trans!AD84),Trans!AD84)</f>
        <v>1.7812729408772199E-2</v>
      </c>
    </row>
    <row r="85" spans="1:30">
      <c r="A85" t="s">
        <v>346</v>
      </c>
      <c r="B85" s="126">
        <f>IF(B$2,LN(Trans!B85),Trans!B85)</f>
        <v>16.892749884379569</v>
      </c>
      <c r="C85" s="126">
        <f>IF(C$2,LN(Trans!C85),Trans!C85)</f>
        <v>16.571613901693222</v>
      </c>
      <c r="D85" s="126">
        <f>IF(D$2,LN(Trans!D85),Trans!D85)</f>
        <v>14.916218196764616</v>
      </c>
      <c r="E85" s="126">
        <f>IF(E$2,LN(Trans!E85),Trans!E85)</f>
        <v>15.010594468419379</v>
      </c>
      <c r="F85" s="126">
        <f>IF(F$2,LN(Trans!F85),Trans!F85)</f>
        <v>15.233337696116193</v>
      </c>
      <c r="G85" s="126">
        <f>IF(G$2,LN(Trans!G85),Trans!G85)</f>
        <v>16.358594994400789</v>
      </c>
      <c r="H85" s="126">
        <f>IF(H$2,LN(Trans!H85),Trans!H85)</f>
        <v>15.334656149703601</v>
      </c>
      <c r="I85" s="126">
        <f>IF(I$2,LN(Trans!I85),Trans!I85)</f>
        <v>4.3696817119300873</v>
      </c>
      <c r="J85" s="126">
        <f>IF(J$2,LN(Trans!J85),Trans!J85)</f>
        <v>4.4590526029731867</v>
      </c>
      <c r="K85" s="126">
        <f>IF(K$2,LN(Trans!K85),Trans!K85)</f>
        <v>1.2704962249158389E-2</v>
      </c>
      <c r="L85" s="126">
        <f>IF(L$2,LN(Trans!L85),Trans!L85)</f>
        <v>8.2519527314402624E-3</v>
      </c>
      <c r="M85" s="126">
        <f>IF(M$2,LN(Trans!M85),Trans!M85)</f>
        <v>4.5401181858071622</v>
      </c>
      <c r="N85" s="126">
        <f>IF(N$2,LN(Trans!N85),Trans!N85)</f>
        <v>6.290225046705932</v>
      </c>
      <c r="O85" s="126">
        <f>IF(O$2,LN(Trans!O85),Trans!O85)</f>
        <v>0.14167902332098553</v>
      </c>
      <c r="P85" s="126">
        <f>IF(P$2,LN(Trans!P85),Trans!P85)</f>
        <v>3.125438795896307E-2</v>
      </c>
      <c r="Q85" s="126">
        <f>IF(Q$2,LN(Trans!Q85),Trans!Q85)</f>
        <v>14.720776718815136</v>
      </c>
      <c r="R85" s="126">
        <f>IF(R$2,LN(Trans!R85),Trans!R85)</f>
        <v>1.5350737596312987E-2</v>
      </c>
      <c r="S85" s="126">
        <f>IF(S$2,LN(Trans!S85),Trans!S85)</f>
        <v>1.3226455032826453E-2</v>
      </c>
      <c r="T85" s="126">
        <f>IF(T$2,LN(Trans!T85),Trans!T85)</f>
        <v>2.1242825634864978E-3</v>
      </c>
      <c r="U85" s="126">
        <f>IF(U$2,LN(Trans!U85),Trans!U85)</f>
        <v>4.8820626986701088</v>
      </c>
      <c r="V85" s="126">
        <f>IF(V$2,LN(Trans!V85),Trans!V85)</f>
        <v>5.28611677644622</v>
      </c>
      <c r="W85" s="126">
        <f>IF(W$2,LN(Trans!W85),Trans!W85)</f>
        <v>5.1709993394723091</v>
      </c>
      <c r="X85" s="126">
        <f>IF(X$2,LN(Trans!X85),Trans!X85)</f>
        <v>4.6229623894499028</v>
      </c>
      <c r="Y85" s="126">
        <f>IF(Y$2,LN(Trans!Y85),Trans!Y85)</f>
        <v>4.6216929642346125</v>
      </c>
      <c r="Z85" s="126">
        <f>IF(Z$2,LN(Trans!Z85),Trans!Z85)</f>
        <v>3.6650969292196316</v>
      </c>
      <c r="AA85" s="126">
        <f>IF(AA$2,LN(Trans!AA85),Trans!AA85)</f>
        <v>3.7424560863135081</v>
      </c>
      <c r="AB85" s="126">
        <f>IF(AB$2,LN(Trans!AB85),Trans!AB85)</f>
        <v>-7.7359157093876627E-2</v>
      </c>
      <c r="AC85" s="126">
        <f>IF(AC$2,LN(Trans!AC85),Trans!AC85)</f>
        <v>7.4248356265446708E-2</v>
      </c>
      <c r="AD85" s="126">
        <f>IF(AD$2,LN(Trans!AD85),Trans!AD85)</f>
        <v>1.8252417952225798E-2</v>
      </c>
    </row>
    <row r="86" spans="1:30">
      <c r="A86" t="s">
        <v>347</v>
      </c>
      <c r="B86" s="126">
        <f>IF(B$2,LN(Trans!B86),Trans!B86)</f>
        <v>16.912424570488685</v>
      </c>
      <c r="C86" s="126">
        <f>IF(C$2,LN(Trans!C86),Trans!C86)</f>
        <v>16.591748300172291</v>
      </c>
      <c r="D86" s="126">
        <f>IF(D$2,LN(Trans!D86),Trans!D86)</f>
        <v>14.945022819589639</v>
      </c>
      <c r="E86" s="126">
        <f>IF(E$2,LN(Trans!E86),Trans!E86)</f>
        <v>15.036141827330457</v>
      </c>
      <c r="F86" s="126">
        <f>IF(F$2,LN(Trans!F86),Trans!F86)</f>
        <v>15.242968791973516</v>
      </c>
      <c r="G86" s="126">
        <f>IF(G$2,LN(Trans!G86),Trans!G86)</f>
        <v>16.376530929921536</v>
      </c>
      <c r="H86" s="126">
        <f>IF(H$2,LN(Trans!H86),Trans!H86)</f>
        <v>15.317873634088423</v>
      </c>
      <c r="I86" s="126">
        <f>IF(I$2,LN(Trans!I86),Trans!I86)</f>
        <v>4.3703291558531969</v>
      </c>
      <c r="J86" s="126">
        <f>IF(J$2,LN(Trans!J86),Trans!J86)</f>
        <v>4.4617674399236451</v>
      </c>
      <c r="K86" s="126">
        <f>IF(K$2,LN(Trans!K86),Trans!K86)</f>
        <v>1.2792071643599762E-2</v>
      </c>
      <c r="L86" s="126">
        <f>IF(L$2,LN(Trans!L86),Trans!L86)</f>
        <v>1.2144627720489994E-2</v>
      </c>
      <c r="M86" s="126">
        <f>IF(M$2,LN(Trans!M86),Trans!M86)</f>
        <v>4.5266150296612349</v>
      </c>
      <c r="N86" s="126">
        <f>IF(N$2,LN(Trans!N86),Trans!N86)</f>
        <v>6.2704084502582402</v>
      </c>
      <c r="O86" s="126">
        <f>IF(O$2,LN(Trans!O86),Trans!O86)</f>
        <v>0.1191863720851923</v>
      </c>
      <c r="P86" s="126">
        <f>IF(P$2,LN(Trans!P86),Trans!P86)</f>
        <v>4.1954574774625178E-2</v>
      </c>
      <c r="Q86" s="126">
        <f>IF(Q$2,LN(Trans!Q86),Trans!Q86)</f>
        <v>14.737655051936157</v>
      </c>
      <c r="R86" s="126">
        <f>IF(R$2,LN(Trans!R86),Trans!R86)</f>
        <v>1.5124162416324806E-2</v>
      </c>
      <c r="S86" s="126">
        <f>IF(S$2,LN(Trans!S86),Trans!S86)</f>
        <v>1.3074256330586122E-2</v>
      </c>
      <c r="T86" s="126">
        <f>IF(T$2,LN(Trans!T86),Trans!T86)</f>
        <v>2.0499060857385762E-3</v>
      </c>
      <c r="U86" s="126">
        <f>IF(U$2,LN(Trans!U86),Trans!U86)</f>
        <v>4.8963665361260436</v>
      </c>
      <c r="V86" s="126">
        <f>IF(V$2,LN(Trans!V86),Trans!V86)</f>
        <v>5.2901209520289809</v>
      </c>
      <c r="W86" s="126">
        <f>IF(W$2,LN(Trans!W86),Trans!W86)</f>
        <v>5.0852829567642246</v>
      </c>
      <c r="X86" s="126">
        <f>IF(X$2,LN(Trans!X86),Trans!X86)</f>
        <v>4.6386901334943458</v>
      </c>
      <c r="Y86" s="126">
        <f>IF(Y$2,LN(Trans!Y86),Trans!Y86)</f>
        <v>4.6371837554454709</v>
      </c>
      <c r="Z86" s="126">
        <f>IF(Z$2,LN(Trans!Z86),Trans!Z86)</f>
        <v>3.6687025822376094</v>
      </c>
      <c r="AA86" s="126">
        <f>IF(AA$2,LN(Trans!AA86),Trans!AA86)</f>
        <v>3.7381054083888459</v>
      </c>
      <c r="AB86" s="126">
        <f>IF(AB$2,LN(Trans!AB86),Trans!AB86)</f>
        <v>-6.9402826151236635E-2</v>
      </c>
      <c r="AC86" s="126">
        <f>IF(AC$2,LN(Trans!AC86),Trans!AC86)</f>
        <v>6.7675538581915801E-2</v>
      </c>
      <c r="AD86" s="126">
        <f>IF(AD$2,LN(Trans!AD86),Trans!AD86)</f>
        <v>1.98370990304459E-2</v>
      </c>
    </row>
    <row r="87" spans="1:30">
      <c r="A87" t="s">
        <v>348</v>
      </c>
      <c r="B87" s="126">
        <f>IF(B$2,LN(Trans!B87),Trans!B87)</f>
        <v>16.923942633782328</v>
      </c>
      <c r="C87" s="126">
        <f>IF(C$2,LN(Trans!C87),Trans!C87)</f>
        <v>16.606359203477478</v>
      </c>
      <c r="D87" s="126">
        <f>IF(D$2,LN(Trans!D87),Trans!D87)</f>
        <v>14.960865717397413</v>
      </c>
      <c r="E87" s="126">
        <f>IF(E$2,LN(Trans!E87),Trans!E87)</f>
        <v>15.053254173491974</v>
      </c>
      <c r="F87" s="126">
        <f>IF(F$2,LN(Trans!F87),Trans!F87)</f>
        <v>15.255759467819708</v>
      </c>
      <c r="G87" s="126">
        <f>IF(G$2,LN(Trans!G87),Trans!G87)</f>
        <v>16.396473421733933</v>
      </c>
      <c r="H87" s="126">
        <f>IF(H$2,LN(Trans!H87),Trans!H87)</f>
        <v>15.373846794863889</v>
      </c>
      <c r="I87" s="126">
        <f>IF(I$2,LN(Trans!I87),Trans!I87)</f>
        <v>4.3819688624271764</v>
      </c>
      <c r="J87" s="126">
        <f>IF(J$2,LN(Trans!J87),Trans!J87)</f>
        <v>4.466250203744873</v>
      </c>
      <c r="K87" s="126">
        <f>IF(K$2,LN(Trans!K87),Trans!K87)</f>
        <v>1.2268959411648211E-2</v>
      </c>
      <c r="L87" s="126">
        <f>IF(L$2,LN(Trans!L87),Trans!L87)</f>
        <v>6.2925283766896204E-4</v>
      </c>
      <c r="M87" s="126">
        <f>IF(M$2,LN(Trans!M87),Trans!M87)</f>
        <v>4.5538341639157958</v>
      </c>
      <c r="N87" s="126">
        <f>IF(N$2,LN(Trans!N87),Trans!N87)</f>
        <v>6.2922425238952995</v>
      </c>
      <c r="O87" s="126">
        <f>IF(O$2,LN(Trans!O87),Trans!O87)</f>
        <v>0.17905816545193762</v>
      </c>
      <c r="P87" s="126">
        <f>IF(P$2,LN(Trans!P87),Trans!P87)</f>
        <v>7.7184462929115391E-2</v>
      </c>
      <c r="Q87" s="126">
        <f>IF(Q$2,LN(Trans!Q87),Trans!Q87)</f>
        <v>14.7702509934298</v>
      </c>
      <c r="R87" s="126">
        <f>IF(R$2,LN(Trans!R87),Trans!R87)</f>
        <v>1.5092208009416443E-2</v>
      </c>
      <c r="S87" s="126">
        <f>IF(S$2,LN(Trans!S87),Trans!S87)</f>
        <v>1.3042301923677963E-2</v>
      </c>
      <c r="T87" s="126">
        <f>IF(T$2,LN(Trans!T87),Trans!T87)</f>
        <v>2.0499060857385762E-3</v>
      </c>
      <c r="U87" s="126">
        <f>IF(U$2,LN(Trans!U87),Trans!U87)</f>
        <v>4.912795644946657</v>
      </c>
      <c r="V87" s="126">
        <f>IF(V$2,LN(Trans!V87),Trans!V87)</f>
        <v>5.2987452539911466</v>
      </c>
      <c r="W87" s="126">
        <f>IF(W$2,LN(Trans!W87),Trans!W87)</f>
        <v>4.9015559834471887</v>
      </c>
      <c r="X87" s="126">
        <f>IF(X$2,LN(Trans!X87),Trans!X87)</f>
        <v>4.644219720329529</v>
      </c>
      <c r="Y87" s="126">
        <f>IF(Y$2,LN(Trans!Y87),Trans!Y87)</f>
        <v>4.6430945674632671</v>
      </c>
      <c r="Z87" s="126">
        <f>IF(Z$2,LN(Trans!Z87),Trans!Z87)</f>
        <v>3.6587791112920343</v>
      </c>
      <c r="AA87" s="126">
        <f>IF(AA$2,LN(Trans!AA87),Trans!AA87)</f>
        <v>3.731357778210477</v>
      </c>
      <c r="AB87" s="126">
        <f>IF(AB$2,LN(Trans!AB87),Trans!AB87)</f>
        <v>-7.2578666918442974E-2</v>
      </c>
      <c r="AC87" s="126">
        <f>IF(AC$2,LN(Trans!AC87),Trans!AC87)</f>
        <v>7.0090739305600003E-2</v>
      </c>
      <c r="AD87" s="126">
        <f>IF(AD$2,LN(Trans!AD87),Trans!AD87)</f>
        <v>1.7330316861695502E-2</v>
      </c>
    </row>
    <row r="88" spans="1:30">
      <c r="A88" t="s">
        <v>349</v>
      </c>
      <c r="B88" s="126">
        <f>IF(B$2,LN(Trans!B88),Trans!B88)</f>
        <v>16.934240304029125</v>
      </c>
      <c r="C88" s="126">
        <f>IF(C$2,LN(Trans!C88),Trans!C88)</f>
        <v>16.619421667478797</v>
      </c>
      <c r="D88" s="126">
        <f>IF(D$2,LN(Trans!D88),Trans!D88)</f>
        <v>14.956574757587989</v>
      </c>
      <c r="E88" s="126">
        <f>IF(E$2,LN(Trans!E88),Trans!E88)</f>
        <v>15.04931135589807</v>
      </c>
      <c r="F88" s="126">
        <f>IF(F$2,LN(Trans!F88),Trans!F88)</f>
        <v>15.237627420885932</v>
      </c>
      <c r="G88" s="126">
        <f>IF(G$2,LN(Trans!G88),Trans!G88)</f>
        <v>16.41407016241665</v>
      </c>
      <c r="H88" s="126">
        <f>IF(H$2,LN(Trans!H88),Trans!H88)</f>
        <v>15.387447191519868</v>
      </c>
      <c r="I88" s="126">
        <f>IF(I$2,LN(Trans!I88),Trans!I88)</f>
        <v>4.3944748983137032</v>
      </c>
      <c r="J88" s="126">
        <f>IF(J$2,LN(Trans!J88),Trans!J88)</f>
        <v>4.469965471013758</v>
      </c>
      <c r="K88" s="126">
        <f>IF(K$2,LN(Trans!K88),Trans!K88)</f>
        <v>1.2197541042358082E-2</v>
      </c>
      <c r="L88" s="126">
        <f>IF(L$2,LN(Trans!L88),Trans!L88)</f>
        <v>-3.0849484416867857E-4</v>
      </c>
      <c r="M88" s="126">
        <f>IF(M$2,LN(Trans!M88),Trans!M88)</f>
        <v>4.5525748123684471</v>
      </c>
      <c r="N88" s="126">
        <f>IF(N$2,LN(Trans!N88),Trans!N88)</f>
        <v>6.2670615904877991</v>
      </c>
      <c r="O88" s="126">
        <f>IF(O$2,LN(Trans!O88),Trans!O88)</f>
        <v>0.18601640723801907</v>
      </c>
      <c r="P88" s="126">
        <f>IF(P$2,LN(Trans!P88),Trans!P88)</f>
        <v>6.2818437396970794E-2</v>
      </c>
      <c r="Q88" s="126">
        <f>IF(Q$2,LN(Trans!Q88),Trans!Q88)</f>
        <v>14.780217111698631</v>
      </c>
      <c r="R88" s="126">
        <f>IF(R$2,LN(Trans!R88),Trans!R88)</f>
        <v>1.5057037547928699E-2</v>
      </c>
      <c r="S88" s="126">
        <f>IF(S$2,LN(Trans!S88),Trans!S88)</f>
        <v>1.304846129084822E-2</v>
      </c>
      <c r="T88" s="126">
        <f>IF(T$2,LN(Trans!T88),Trans!T88)</f>
        <v>2.0085762570805823E-3</v>
      </c>
      <c r="U88" s="126">
        <f>IF(U$2,LN(Trans!U88),Trans!U88)</f>
        <v>4.922352756069114</v>
      </c>
      <c r="V88" s="126">
        <f>IF(V$2,LN(Trans!V88),Trans!V88)</f>
        <v>5.337890600891753</v>
      </c>
      <c r="W88" s="126">
        <f>IF(W$2,LN(Trans!W88),Trans!W88)</f>
        <v>5.1154984759517861</v>
      </c>
      <c r="X88" s="126">
        <f>IF(X$2,LN(Trans!X88),Trans!X88)</f>
        <v>4.6512937450528149</v>
      </c>
      <c r="Y88" s="126">
        <f>IF(Y$2,LN(Trans!Y88),Trans!Y88)</f>
        <v>4.6502429195863408</v>
      </c>
      <c r="Z88" s="126">
        <f>IF(Z$2,LN(Trans!Z88),Trans!Z88)</f>
        <v>3.662206232053534</v>
      </c>
      <c r="AA88" s="126">
        <f>IF(AA$2,LN(Trans!AA88),Trans!AA88)</f>
        <v>3.7276670466601622</v>
      </c>
      <c r="AB88" s="126">
        <f>IF(AB$2,LN(Trans!AB88),Trans!AB88)</f>
        <v>-6.546081460662842E-2</v>
      </c>
      <c r="AC88" s="126">
        <f>IF(AC$2,LN(Trans!AC88),Trans!AC88)</f>
        <v>6.3243655759658207E-2</v>
      </c>
      <c r="AD88" s="126">
        <f>IF(AD$2,LN(Trans!AD88),Trans!AD88)</f>
        <v>1.5917361600594499E-2</v>
      </c>
    </row>
    <row r="89" spans="1:30">
      <c r="A89" t="s">
        <v>350</v>
      </c>
      <c r="B89" s="126">
        <f>IF(B$2,LN(Trans!B89),Trans!B89)</f>
        <v>16.934555251568234</v>
      </c>
      <c r="C89" s="126">
        <f>IF(C$2,LN(Trans!C89),Trans!C89)</f>
        <v>16.625327093309782</v>
      </c>
      <c r="D89" s="126">
        <f>IF(D$2,LN(Trans!D89),Trans!D89)</f>
        <v>14.949665968564551</v>
      </c>
      <c r="E89" s="126">
        <f>IF(E$2,LN(Trans!E89),Trans!E89)</f>
        <v>15.041012153865823</v>
      </c>
      <c r="F89" s="126">
        <f>IF(F$2,LN(Trans!F89),Trans!F89)</f>
        <v>15.218933658414937</v>
      </c>
      <c r="G89" s="126">
        <f>IF(G$2,LN(Trans!G89),Trans!G89)</f>
        <v>16.428675171660881</v>
      </c>
      <c r="H89" s="126">
        <f>IF(H$2,LN(Trans!H89),Trans!H89)</f>
        <v>15.398999543214423</v>
      </c>
      <c r="I89" s="126">
        <f>IF(I$2,LN(Trans!I89),Trans!I89)</f>
        <v>4.4163712847861234</v>
      </c>
      <c r="J89" s="126">
        <f>IF(J$2,LN(Trans!J89),Trans!J89)</f>
        <v>4.4798884785881281</v>
      </c>
      <c r="K89" s="126">
        <f>IF(K$2,LN(Trans!K89),Trans!K89)</f>
        <v>1.3140206016406232E-2</v>
      </c>
      <c r="L89" s="126">
        <f>IF(L$2,LN(Trans!L89),Trans!L89)</f>
        <v>-8.7561804560142165E-3</v>
      </c>
      <c r="M89" s="126">
        <f>IF(M$2,LN(Trans!M89),Trans!M89)</f>
        <v>4.5362483813686874</v>
      </c>
      <c r="N89" s="126">
        <f>IF(N$2,LN(Trans!N89),Trans!N89)</f>
        <v>6.2540856234465467</v>
      </c>
      <c r="O89" s="126">
        <f>IF(O$2,LN(Trans!O89),Trans!O89)</f>
        <v>0.11341729401659893</v>
      </c>
      <c r="P89" s="126">
        <f>IF(P$2,LN(Trans!P89),Trans!P89)</f>
        <v>2.7564685410224762E-2</v>
      </c>
      <c r="Q89" s="126">
        <f>IF(Q$2,LN(Trans!Q89),Trans!Q89)</f>
        <v>14.789317929002948</v>
      </c>
      <c r="R89" s="126">
        <f>IF(R$2,LN(Trans!R89),Trans!R89)</f>
        <v>1.589655910677076E-2</v>
      </c>
      <c r="S89" s="126">
        <f>IF(S$2,LN(Trans!S89),Trans!S89)</f>
        <v>1.3252259847328236E-2</v>
      </c>
      <c r="T89" s="126">
        <f>IF(T$2,LN(Trans!T89),Trans!T89)</f>
        <v>2.6442992594425652E-3</v>
      </c>
      <c r="U89" s="126">
        <f>IF(U$2,LN(Trans!U89),Trans!U89)</f>
        <v>4.9339228331015237</v>
      </c>
      <c r="V89" s="126">
        <f>IF(V$2,LN(Trans!V89),Trans!V89)</f>
        <v>5.3655444253272062</v>
      </c>
      <c r="W89" s="126">
        <f>IF(W$2,LN(Trans!W89),Trans!W89)</f>
        <v>5.0970442741145412</v>
      </c>
      <c r="X89" s="126">
        <f>IF(X$2,LN(Trans!X89),Trans!X89)</f>
        <v>4.6539208524378983</v>
      </c>
      <c r="Y89" s="126">
        <f>IF(Y$2,LN(Trans!Y89),Trans!Y89)</f>
        <v>4.653112156971698</v>
      </c>
      <c r="Z89" s="126">
        <f>IF(Z$2,LN(Trans!Z89),Trans!Z89)</f>
        <v>3.6310669456875759</v>
      </c>
      <c r="AA89" s="126">
        <f>IF(AA$2,LN(Trans!AA89),Trans!AA89)</f>
        <v>3.7078135102148422</v>
      </c>
      <c r="AB89" s="126">
        <f>IF(AB$2,LN(Trans!AB89),Trans!AB89)</f>
        <v>-7.6746564527266289E-2</v>
      </c>
      <c r="AC89" s="126">
        <f>IF(AC$2,LN(Trans!AC89),Trans!AC89)</f>
        <v>7.3208462481547609E-2</v>
      </c>
      <c r="AD89" s="126">
        <f>IF(AD$2,LN(Trans!AD89),Trans!AD89)</f>
        <v>1.5626528789783201E-2</v>
      </c>
    </row>
    <row r="90" spans="1:30">
      <c r="A90" t="s">
        <v>351</v>
      </c>
      <c r="B90" s="126">
        <f>IF(B$2,LN(Trans!B90),Trans!B90)</f>
        <v>16.9592765929794</v>
      </c>
      <c r="C90" s="126">
        <f>IF(C$2,LN(Trans!C90),Trans!C90)</f>
        <v>16.655909936881397</v>
      </c>
      <c r="D90" s="126">
        <f>IF(D$2,LN(Trans!D90),Trans!D90)</f>
        <v>14.943840968980535</v>
      </c>
      <c r="E90" s="126">
        <f>IF(E$2,LN(Trans!E90),Trans!E90)</f>
        <v>15.034742404100502</v>
      </c>
      <c r="F90" s="126">
        <f>IF(F$2,LN(Trans!F90),Trans!F90)</f>
        <v>15.214886836227336</v>
      </c>
      <c r="G90" s="126">
        <f>IF(G$2,LN(Trans!G90),Trans!G90)</f>
        <v>16.449753495740946</v>
      </c>
      <c r="H90" s="126">
        <f>IF(H$2,LN(Trans!H90),Trans!H90)</f>
        <v>15.463381439835688</v>
      </c>
      <c r="I90" s="126">
        <f>IF(I$2,LN(Trans!I90),Trans!I90)</f>
        <v>4.440057874430817</v>
      </c>
      <c r="J90" s="126">
        <f>IF(J$2,LN(Trans!J90),Trans!J90)</f>
        <v>4.4907946306860307</v>
      </c>
      <c r="K90" s="126">
        <f>IF(K$2,LN(Trans!K90),Trans!K90)</f>
        <v>1.4079329869623769E-2</v>
      </c>
      <c r="L90" s="126">
        <f>IF(L$2,LN(Trans!L90),Trans!L90)</f>
        <v>-9.6072597750702215E-3</v>
      </c>
      <c r="M90" s="126">
        <f>IF(M$2,LN(Trans!M90),Trans!M90)</f>
        <v>4.5237228783785364</v>
      </c>
      <c r="N90" s="126">
        <f>IF(N$2,LN(Trans!N90),Trans!N90)</f>
        <v>6.2198838346393099</v>
      </c>
      <c r="O90" s="126">
        <f>IF(O$2,LN(Trans!O90),Trans!O90)</f>
        <v>8.6447398697444139E-2</v>
      </c>
      <c r="P90" s="126">
        <f>IF(P$2,LN(Trans!P90),Trans!P90)</f>
        <v>2.1356380980836905E-3</v>
      </c>
      <c r="Q90" s="126">
        <f>IF(Q$2,LN(Trans!Q90),Trans!Q90)</f>
        <v>14.784792860483073</v>
      </c>
      <c r="R90" s="126">
        <f>IF(R$2,LN(Trans!R90),Trans!R90)</f>
        <v>1.562150585013867E-2</v>
      </c>
      <c r="S90" s="126">
        <f>IF(S$2,LN(Trans!S90),Trans!S90)</f>
        <v>1.2277306589728872E-2</v>
      </c>
      <c r="T90" s="126">
        <f>IF(T$2,LN(Trans!T90),Trans!T90)</f>
        <v>3.3441992604096912E-3</v>
      </c>
      <c r="U90" s="126">
        <f>IF(U$2,LN(Trans!U90),Trans!U90)</f>
        <v>4.9486108487755667</v>
      </c>
      <c r="V90" s="126">
        <f>IF(V$2,LN(Trans!V90),Trans!V90)</f>
        <v>5.4077173427883851</v>
      </c>
      <c r="W90" s="126">
        <f>IF(W$2,LN(Trans!W90),Trans!W90)</f>
        <v>4.9844342617108808</v>
      </c>
      <c r="X90" s="126">
        <f>IF(X$2,LN(Trans!X90),Trans!X90)</f>
        <v>4.6495358475684307</v>
      </c>
      <c r="Y90" s="126">
        <f>IF(Y$2,LN(Trans!Y90),Trans!Y90)</f>
        <v>4.6481943938459969</v>
      </c>
      <c r="Z90" s="126">
        <f>IF(Z$2,LN(Trans!Z90),Trans!Z90)</f>
        <v>3.6456310249862955</v>
      </c>
      <c r="AA90" s="126">
        <f>IF(AA$2,LN(Trans!AA90),Trans!AA90)</f>
        <v>3.7279057351195535</v>
      </c>
      <c r="AB90" s="126">
        <f>IF(AB$2,LN(Trans!AB90),Trans!AB90)</f>
        <v>-8.2274710133257697E-2</v>
      </c>
      <c r="AC90" s="126">
        <f>IF(AC$2,LN(Trans!AC90),Trans!AC90)</f>
        <v>7.9624285263129896E-2</v>
      </c>
      <c r="AD90" s="126">
        <f>IF(AD$2,LN(Trans!AD90),Trans!AD90)</f>
        <v>1.36680651451374E-2</v>
      </c>
    </row>
    <row r="91" spans="1:30">
      <c r="A91" t="s">
        <v>352</v>
      </c>
      <c r="B91" s="126">
        <f>IF(B$2,LN(Trans!B91),Trans!B91)</f>
        <v>16.976575877553017</v>
      </c>
      <c r="C91" s="126">
        <f>IF(C$2,LN(Trans!C91),Trans!C91)</f>
        <v>16.672599653359853</v>
      </c>
      <c r="D91" s="126">
        <f>IF(D$2,LN(Trans!D91),Trans!D91)</f>
        <v>14.974258671789954</v>
      </c>
      <c r="E91" s="126">
        <f>IF(E$2,LN(Trans!E91),Trans!E91)</f>
        <v>15.067851145573879</v>
      </c>
      <c r="F91" s="126">
        <f>IF(F$2,LN(Trans!F91),Trans!F91)</f>
        <v>15.254206583519045</v>
      </c>
      <c r="G91" s="126">
        <f>IF(G$2,LN(Trans!G91),Trans!G91)</f>
        <v>16.470673345763917</v>
      </c>
      <c r="H91" s="126">
        <f>IF(H$2,LN(Trans!H91),Trans!H91)</f>
        <v>15.545389213390592</v>
      </c>
      <c r="I91" s="126">
        <f>IF(I$2,LN(Trans!I91),Trans!I91)</f>
        <v>4.4583675656255322</v>
      </c>
      <c r="J91" s="126">
        <f>IF(J$2,LN(Trans!J91),Trans!J91)</f>
        <v>4.5023292602251992</v>
      </c>
      <c r="K91" s="126">
        <f>IF(K$2,LN(Trans!K91),Trans!K91)</f>
        <v>1.5093402480857035E-2</v>
      </c>
      <c r="L91" s="126">
        <f>IF(L$2,LN(Trans!L91),Trans!L91)</f>
        <v>-3.2162887138578226E-3</v>
      </c>
      <c r="M91" s="126">
        <f>IF(M$2,LN(Trans!M91),Trans!M91)</f>
        <v>4.4713734372073572</v>
      </c>
      <c r="N91" s="126">
        <f>IF(N$2,LN(Trans!N91),Trans!N91)</f>
        <v>6.1405042288241569</v>
      </c>
      <c r="O91" s="126">
        <f>IF(O$2,LN(Trans!O91),Trans!O91)</f>
        <v>0.11699786630394628</v>
      </c>
      <c r="P91" s="126">
        <f>IF(P$2,LN(Trans!P91),Trans!P91)</f>
        <v>2.5184304475127064E-2</v>
      </c>
      <c r="Q91" s="126">
        <f>IF(Q$2,LN(Trans!Q91),Trans!Q91)</f>
        <v>14.769193639252121</v>
      </c>
      <c r="R91" s="126">
        <f>IF(R$2,LN(Trans!R91),Trans!R91)</f>
        <v>1.2246193911802929E-2</v>
      </c>
      <c r="S91" s="126">
        <f>IF(S$2,LN(Trans!S91),Trans!S91)</f>
        <v>8.0892794693388573E-3</v>
      </c>
      <c r="T91" s="126">
        <f>IF(T$2,LN(Trans!T91),Trans!T91)</f>
        <v>4.1569144424639997E-3</v>
      </c>
      <c r="U91" s="126">
        <f>IF(U$2,LN(Trans!U91),Trans!U91)</f>
        <v>4.9566815255381256</v>
      </c>
      <c r="V91" s="126">
        <f>IF(V$2,LN(Trans!V91),Trans!V91)</f>
        <v>5.4469503143659681</v>
      </c>
      <c r="W91" s="126">
        <f>IF(W$2,LN(Trans!W91),Trans!W91)</f>
        <v>5.0264547527084504</v>
      </c>
      <c r="X91" s="126">
        <f>IF(X$2,LN(Trans!X91),Trans!X91)</f>
        <v>4.6509569375351241</v>
      </c>
      <c r="Y91" s="126">
        <f>IF(Y$2,LN(Trans!Y91),Trans!Y91)</f>
        <v>4.6503499626187788</v>
      </c>
      <c r="Z91" s="126">
        <f>IF(Z$2,LN(Trans!Z91),Trans!Z91)</f>
        <v>3.6255440012536129</v>
      </c>
      <c r="AA91" s="126">
        <f>IF(AA$2,LN(Trans!AA91),Trans!AA91)</f>
        <v>3.7054197359244441</v>
      </c>
      <c r="AB91" s="126">
        <f>IF(AB$2,LN(Trans!AB91),Trans!AB91)</f>
        <v>-7.9875734670831061E-2</v>
      </c>
      <c r="AC91" s="126">
        <f>IF(AC$2,LN(Trans!AC91),Trans!AC91)</f>
        <v>7.7146409772128999E-2</v>
      </c>
      <c r="AD91" s="126">
        <f>IF(AD$2,LN(Trans!AD91),Trans!AD91)</f>
        <v>1.58201984533352E-2</v>
      </c>
    </row>
    <row r="92" spans="1:30">
      <c r="A92" t="s">
        <v>353</v>
      </c>
      <c r="B92" s="126">
        <f>IF(B$2,LN(Trans!B92),Trans!B92)</f>
        <v>16.979390788021313</v>
      </c>
      <c r="C92" s="126">
        <f>IF(C$2,LN(Trans!C92),Trans!C92)</f>
        <v>16.682295154124251</v>
      </c>
      <c r="D92" s="126">
        <f>IF(D$2,LN(Trans!D92),Trans!D92)</f>
        <v>14.935767862568843</v>
      </c>
      <c r="E92" s="126">
        <f>IF(E$2,LN(Trans!E92),Trans!E92)</f>
        <v>15.025715260721226</v>
      </c>
      <c r="F92" s="126">
        <f>IF(F$2,LN(Trans!F92),Trans!F92)</f>
        <v>15.216431074010231</v>
      </c>
      <c r="G92" s="126">
        <f>IF(G$2,LN(Trans!G92),Trans!G92)</f>
        <v>16.483044908813824</v>
      </c>
      <c r="H92" s="126">
        <f>IF(H$2,LN(Trans!H92),Trans!H92)</f>
        <v>15.597457796306974</v>
      </c>
      <c r="I92" s="126">
        <f>IF(I$2,LN(Trans!I92),Trans!I92)</f>
        <v>4.4797115727773624</v>
      </c>
      <c r="J92" s="126">
        <f>IF(J$2,LN(Trans!J92),Trans!J92)</f>
        <v>4.5154029988653042</v>
      </c>
      <c r="K92" s="126">
        <f>IF(K$2,LN(Trans!K92),Trans!K92)</f>
        <v>1.541484509668184E-2</v>
      </c>
      <c r="L92" s="126">
        <f>IF(L$2,LN(Trans!L92),Trans!L92)</f>
        <v>-5.9291620551485116E-3</v>
      </c>
      <c r="M92" s="126">
        <f>IF(M$2,LN(Trans!M92),Trans!M92)</f>
        <v>4.5199530792778191</v>
      </c>
      <c r="N92" s="126">
        <f>IF(N$2,LN(Trans!N92),Trans!N92)</f>
        <v>6.1520367416764907</v>
      </c>
      <c r="O92" s="126">
        <f>IF(O$2,LN(Trans!O92),Trans!O92)</f>
        <v>5.5759243349276025E-2</v>
      </c>
      <c r="P92" s="126">
        <f>IF(P$2,LN(Trans!P92),Trans!P92)</f>
        <v>-1.7343533891689217E-2</v>
      </c>
      <c r="Q92" s="126">
        <f>IF(Q$2,LN(Trans!Q92),Trans!Q92)</f>
        <v>14.780073400368074</v>
      </c>
      <c r="R92" s="126">
        <f>IF(R$2,LN(Trans!R92),Trans!R92)</f>
        <v>1.0895819865672533E-2</v>
      </c>
      <c r="S92" s="126">
        <f>IF(S$2,LN(Trans!S92),Trans!S92)</f>
        <v>6.788085751235926E-3</v>
      </c>
      <c r="T92" s="126">
        <f>IF(T$2,LN(Trans!T92),Trans!T92)</f>
        <v>4.1077341144366624E-3</v>
      </c>
      <c r="U92" s="126">
        <f>IF(U$2,LN(Trans!U92),Trans!U92)</f>
        <v>4.9629395222610153</v>
      </c>
      <c r="V92" s="126">
        <f>IF(V$2,LN(Trans!V92),Trans!V92)</f>
        <v>5.5046955158282715</v>
      </c>
      <c r="W92" s="126">
        <f>IF(W$2,LN(Trans!W92),Trans!W92)</f>
        <v>5.048408038969213</v>
      </c>
      <c r="X92" s="126">
        <f>IF(X$2,LN(Trans!X92),Trans!X92)</f>
        <v>4.6500521444878009</v>
      </c>
      <c r="Y92" s="126">
        <f>IF(Y$2,LN(Trans!Y92),Trans!Y92)</f>
        <v>4.6486766684195926</v>
      </c>
      <c r="Z92" s="126">
        <f>IF(Z$2,LN(Trans!Z92),Trans!Z92)</f>
        <v>3.6418598327848595</v>
      </c>
      <c r="AA92" s="126">
        <f>IF(AA$2,LN(Trans!AA92),Trans!AA92)</f>
        <v>3.7213589662222111</v>
      </c>
      <c r="AB92" s="126">
        <f>IF(AB$2,LN(Trans!AB92),Trans!AB92)</f>
        <v>-7.9499133437352029E-2</v>
      </c>
      <c r="AC92" s="126">
        <f>IF(AC$2,LN(Trans!AC92),Trans!AC92)</f>
        <v>7.6318502072372299E-2</v>
      </c>
      <c r="AD92" s="126">
        <f>IF(AD$2,LN(Trans!AD92),Trans!AD92)</f>
        <v>1.4383469908332201E-2</v>
      </c>
    </row>
    <row r="93" spans="1:30">
      <c r="A93" t="s">
        <v>354</v>
      </c>
      <c r="B93" s="126">
        <f>IF(B$2,LN(Trans!B93),Trans!B93)</f>
        <v>16.97107334668765</v>
      </c>
      <c r="C93" s="126">
        <f>IF(C$2,LN(Trans!C93),Trans!C93)</f>
        <v>16.679403124290644</v>
      </c>
      <c r="D93" s="126">
        <f>IF(D$2,LN(Trans!D93),Trans!D93)</f>
        <v>14.881335921402277</v>
      </c>
      <c r="E93" s="126">
        <f>IF(E$2,LN(Trans!E93),Trans!E93)</f>
        <v>14.976739211810688</v>
      </c>
      <c r="F93" s="126">
        <f>IF(F$2,LN(Trans!F93),Trans!F93)</f>
        <v>15.187061978297839</v>
      </c>
      <c r="G93" s="126">
        <f>IF(G$2,LN(Trans!G93),Trans!G93)</f>
        <v>16.4758229556214</v>
      </c>
      <c r="H93" s="126">
        <f>IF(H$2,LN(Trans!H93),Trans!H93)</f>
        <v>15.610895882531331</v>
      </c>
      <c r="I93" s="126">
        <f>IF(I$2,LN(Trans!I93),Trans!I93)</f>
        <v>4.5063292279771598</v>
      </c>
      <c r="J93" s="126">
        <f>IF(J$2,LN(Trans!J93),Trans!J93)</f>
        <v>4.5353151312596598</v>
      </c>
      <c r="K93" s="126">
        <f>IF(K$2,LN(Trans!K93),Trans!K93)</f>
        <v>1.8250649887425117E-2</v>
      </c>
      <c r="L93" s="126">
        <f>IF(L$2,LN(Trans!L93),Trans!L93)</f>
        <v>-8.3670053123722533E-3</v>
      </c>
      <c r="M93" s="126">
        <f>IF(M$2,LN(Trans!M93),Trans!M93)</f>
        <v>4.5927542416616642</v>
      </c>
      <c r="N93" s="126">
        <f>IF(N$2,LN(Trans!N93),Trans!N93)</f>
        <v>6.2459426484892244</v>
      </c>
      <c r="O93" s="126">
        <f>IF(O$2,LN(Trans!O93),Trans!O93)</f>
        <v>-3.3539646039424546E-2</v>
      </c>
      <c r="P93" s="126">
        <f>IF(P$2,LN(Trans!P93),Trans!P93)</f>
        <v>-7.7090375376364595E-2</v>
      </c>
      <c r="Q93" s="126">
        <f>IF(Q$2,LN(Trans!Q93),Trans!Q93)</f>
        <v>14.807584634958484</v>
      </c>
      <c r="R93" s="126">
        <f>IF(R$2,LN(Trans!R93),Trans!R93)</f>
        <v>1.1651050990527326E-2</v>
      </c>
      <c r="S93" s="126">
        <f>IF(S$2,LN(Trans!S93),Trans!S93)</f>
        <v>7.1665147077741567E-3</v>
      </c>
      <c r="T93" s="126">
        <f>IF(T$2,LN(Trans!T93),Trans!T93)</f>
        <v>4.4845362827531932E-3</v>
      </c>
      <c r="U93" s="126">
        <f>IF(U$2,LN(Trans!U93),Trans!U93)</f>
        <v>4.9645104887999123</v>
      </c>
      <c r="V93" s="126">
        <f>IF(V$2,LN(Trans!V93),Trans!V93)</f>
        <v>5.518611114761363</v>
      </c>
      <c r="W93" s="126">
        <f>IF(W$2,LN(Trans!W93),Trans!W93)</f>
        <v>4.9397853565655057</v>
      </c>
      <c r="X93" s="126">
        <f>IF(X$2,LN(Trans!X93),Trans!X93)</f>
        <v>4.6427181529160819</v>
      </c>
      <c r="Y93" s="126">
        <f>IF(Y$2,LN(Trans!Y93),Trans!Y93)</f>
        <v>4.6412297108623628</v>
      </c>
      <c r="Z93" s="126">
        <f>IF(Z$2,LN(Trans!Z93),Trans!Z93)</f>
        <v>3.6276416236261051</v>
      </c>
      <c r="AA93" s="126">
        <f>IF(AA$2,LN(Trans!AA93),Trans!AA93)</f>
        <v>3.7048707774506471</v>
      </c>
      <c r="AB93" s="126">
        <f>IF(AB$2,LN(Trans!AB93),Trans!AB93)</f>
        <v>-7.7229153824542207E-2</v>
      </c>
      <c r="AC93" s="126">
        <f>IF(AC$2,LN(Trans!AC93),Trans!AC93)</f>
        <v>7.3512761425230611E-2</v>
      </c>
      <c r="AD93" s="126">
        <f>IF(AD$2,LN(Trans!AD93),Trans!AD93)</f>
        <v>1.2989142477737501E-2</v>
      </c>
    </row>
    <row r="94" spans="1:30">
      <c r="A94" t="s">
        <v>355</v>
      </c>
      <c r="B94" s="126">
        <f>IF(B$2,LN(Trans!B94),Trans!B94)</f>
        <v>16.956467967539133</v>
      </c>
      <c r="C94" s="126">
        <f>IF(C$2,LN(Trans!C94),Trans!C94)</f>
        <v>16.666138924459762</v>
      </c>
      <c r="D94" s="126">
        <f>IF(D$2,LN(Trans!D94),Trans!D94)</f>
        <v>14.868920163226095</v>
      </c>
      <c r="E94" s="126">
        <f>IF(E$2,LN(Trans!E94),Trans!E94)</f>
        <v>14.958684577804368</v>
      </c>
      <c r="F94" s="126">
        <f>IF(F$2,LN(Trans!F94),Trans!F94)</f>
        <v>15.166414394110962</v>
      </c>
      <c r="G94" s="126">
        <f>IF(G$2,LN(Trans!G94),Trans!G94)</f>
        <v>16.464896139384027</v>
      </c>
      <c r="H94" s="126">
        <f>IF(H$2,LN(Trans!H94),Trans!H94)</f>
        <v>15.534917233409642</v>
      </c>
      <c r="I94" s="126">
        <f>IF(I$2,LN(Trans!I94),Trans!I94)</f>
        <v>4.5231527077256928</v>
      </c>
      <c r="J94" s="126">
        <f>IF(J$2,LN(Trans!J94),Trans!J94)</f>
        <v>4.5554689476950401</v>
      </c>
      <c r="K94" s="126">
        <f>IF(K$2,LN(Trans!K94),Trans!K94)</f>
        <v>1.9818295223627058E-2</v>
      </c>
      <c r="L94" s="126">
        <f>IF(L$2,LN(Trans!L94),Trans!L94)</f>
        <v>2.9948154750941152E-3</v>
      </c>
      <c r="M94" s="126">
        <f>IF(M$2,LN(Trans!M94),Trans!M94)</f>
        <v>4.6712144033085155</v>
      </c>
      <c r="N94" s="126">
        <f>IF(N$2,LN(Trans!N94),Trans!N94)</f>
        <v>6.4599832033591387</v>
      </c>
      <c r="O94" s="126">
        <f>IF(O$2,LN(Trans!O94),Trans!O94)</f>
        <v>-3.7407049846074604E-2</v>
      </c>
      <c r="P94" s="126">
        <f>IF(P$2,LN(Trans!P94),Trans!P94)</f>
        <v>-7.8314080254733923E-2</v>
      </c>
      <c r="Q94" s="126">
        <f>IF(Q$2,LN(Trans!Q94),Trans!Q94)</f>
        <v>14.779496765065785</v>
      </c>
      <c r="R94" s="126">
        <f>IF(R$2,LN(Trans!R94),Trans!R94)</f>
        <v>1.5119444934430688E-2</v>
      </c>
      <c r="S94" s="126">
        <f>IF(S$2,LN(Trans!S94),Trans!S94)</f>
        <v>6.8332952863552465E-3</v>
      </c>
      <c r="T94" s="126">
        <f>IF(T$2,LN(Trans!T94),Trans!T94)</f>
        <v>8.2861496480755026E-3</v>
      </c>
      <c r="U94" s="126">
        <f>IF(U$2,LN(Trans!U94),Trans!U94)</f>
        <v>4.9491157483298123</v>
      </c>
      <c r="V94" s="126">
        <f>IF(V$2,LN(Trans!V94),Trans!V94)</f>
        <v>5.3968219246466536</v>
      </c>
      <c r="W94" s="126">
        <f>IF(W$2,LN(Trans!W94),Trans!W94)</f>
        <v>4.3852028282934299</v>
      </c>
      <c r="X94" s="126">
        <f>IF(X$2,LN(Trans!X94),Trans!X94)</f>
        <v>4.6462745677538209</v>
      </c>
      <c r="Y94" s="126">
        <f>IF(Y$2,LN(Trans!Y94),Trans!Y94)</f>
        <v>4.6440555328019064</v>
      </c>
      <c r="Z94" s="126">
        <f>IF(Z$2,LN(Trans!Z94),Trans!Z94)</f>
        <v>3.6148466862861159</v>
      </c>
      <c r="AA94" s="126">
        <f>IF(AA$2,LN(Trans!AA94),Trans!AA94)</f>
        <v>3.7015231797955419</v>
      </c>
      <c r="AB94" s="126">
        <f>IF(AB$2,LN(Trans!AB94),Trans!AB94)</f>
        <v>-8.6676493509425773E-2</v>
      </c>
      <c r="AC94" s="126">
        <f>IF(AC$2,LN(Trans!AC94),Trans!AC94)</f>
        <v>8.32395984312677E-2</v>
      </c>
      <c r="AD94" s="126">
        <f>IF(AD$2,LN(Trans!AD94),Trans!AD94)</f>
        <v>1.0902541879886601E-2</v>
      </c>
    </row>
    <row r="95" spans="1:30">
      <c r="A95" t="s">
        <v>356</v>
      </c>
      <c r="B95" s="126">
        <f>IF(B$2,LN(Trans!B95),Trans!B95)</f>
        <v>16.945918449899175</v>
      </c>
      <c r="C95" s="126">
        <f>IF(C$2,LN(Trans!C95),Trans!C95)</f>
        <v>16.656721986621108</v>
      </c>
      <c r="D95" s="126">
        <f>IF(D$2,LN(Trans!D95),Trans!D95)</f>
        <v>14.879887587423289</v>
      </c>
      <c r="E95" s="126">
        <f>IF(E$2,LN(Trans!E95),Trans!E95)</f>
        <v>14.963842848911755</v>
      </c>
      <c r="F95" s="126">
        <f>IF(F$2,LN(Trans!F95),Trans!F95)</f>
        <v>15.161335057080569</v>
      </c>
      <c r="G95" s="126">
        <f>IF(G$2,LN(Trans!G95),Trans!G95)</f>
        <v>16.453156960985872</v>
      </c>
      <c r="H95" s="126">
        <f>IF(H$2,LN(Trans!H95),Trans!H95)</f>
        <v>15.454443698265248</v>
      </c>
      <c r="I95" s="126">
        <f>IF(I$2,LN(Trans!I95),Trans!I95)</f>
        <v>4.5118857770882039</v>
      </c>
      <c r="J95" s="126">
        <f>IF(J$2,LN(Trans!J95),Trans!J95)</f>
        <v>4.5550094811315756</v>
      </c>
      <c r="K95" s="126">
        <f>IF(K$2,LN(Trans!K95),Trans!K95)</f>
        <v>1.3495751799513581E-2</v>
      </c>
      <c r="L95" s="126">
        <f>IF(L$2,LN(Trans!L95),Trans!L95)</f>
        <v>2.4762682437002199E-2</v>
      </c>
      <c r="M95" s="126">
        <f>IF(M$2,LN(Trans!M95),Trans!M95)</f>
        <v>4.5919963898949758</v>
      </c>
      <c r="N95" s="126">
        <f>IF(N$2,LN(Trans!N95),Trans!N95)</f>
        <v>6.4087016272508341</v>
      </c>
      <c r="O95" s="126">
        <f>IF(O$2,LN(Trans!O95),Trans!O95)</f>
        <v>6.7688045855225018E-2</v>
      </c>
      <c r="P95" s="126">
        <f>IF(P$2,LN(Trans!P95),Trans!P95)</f>
        <v>2.5396034866684351E-2</v>
      </c>
      <c r="Q95" s="126">
        <f>IF(Q$2,LN(Trans!Q95),Trans!Q95)</f>
        <v>14.843663911135453</v>
      </c>
      <c r="R95" s="126">
        <f>IF(R$2,LN(Trans!R95),Trans!R95)</f>
        <v>1.1867495298358895E-2</v>
      </c>
      <c r="S95" s="126">
        <f>IF(S$2,LN(Trans!S95),Trans!S95)</f>
        <v>3.082021987094773E-3</v>
      </c>
      <c r="T95" s="126">
        <f>IF(T$2,LN(Trans!T95),Trans!T95)</f>
        <v>8.7854733112640478E-3</v>
      </c>
      <c r="U95" s="126">
        <f>IF(U$2,LN(Trans!U95),Trans!U95)</f>
        <v>4.9378373819006693</v>
      </c>
      <c r="V95" s="126">
        <f>IF(V$2,LN(Trans!V95),Trans!V95)</f>
        <v>5.3516463754034342</v>
      </c>
      <c r="W95" s="126">
        <f>IF(W$2,LN(Trans!W95),Trans!W95)</f>
        <v>4.3002377009773536</v>
      </c>
      <c r="X95" s="126">
        <f>IF(X$2,LN(Trans!X95),Trans!X95)</f>
        <v>4.6700742054039841</v>
      </c>
      <c r="Y95" s="126">
        <f>IF(Y$2,LN(Trans!Y95),Trans!Y95)</f>
        <v>4.6690747416608671</v>
      </c>
      <c r="Z95" s="126">
        <f>IF(Z$2,LN(Trans!Z95),Trans!Z95)</f>
        <v>3.6061334614900873</v>
      </c>
      <c r="AA95" s="126">
        <f>IF(AA$2,LN(Trans!AA95),Trans!AA95)</f>
        <v>3.7036947538115075</v>
      </c>
      <c r="AB95" s="126">
        <f>IF(AB$2,LN(Trans!AB95),Trans!AB95)</f>
        <v>-9.7561292321420537E-2</v>
      </c>
      <c r="AC95" s="126">
        <f>IF(AC$2,LN(Trans!AC95),Trans!AC95)</f>
        <v>9.3649305596742102E-2</v>
      </c>
      <c r="AD95" s="126">
        <f>IF(AD$2,LN(Trans!AD95),Trans!AD95)</f>
        <v>8.45755687837761E-3</v>
      </c>
    </row>
    <row r="96" spans="1:30">
      <c r="A96" t="s">
        <v>357</v>
      </c>
      <c r="B96" s="126">
        <f>IF(B$2,LN(Trans!B96),Trans!B96)</f>
        <v>16.948490145987911</v>
      </c>
      <c r="C96" s="126">
        <f>IF(C$2,LN(Trans!C96),Trans!C96)</f>
        <v>16.651424297000197</v>
      </c>
      <c r="D96" s="126">
        <f>IF(D$2,LN(Trans!D96),Trans!D96)</f>
        <v>14.903792234269986</v>
      </c>
      <c r="E96" s="126">
        <f>IF(E$2,LN(Trans!E96),Trans!E96)</f>
        <v>14.990211425706484</v>
      </c>
      <c r="F96" s="126">
        <f>IF(F$2,LN(Trans!F96),Trans!F96)</f>
        <v>15.206149625041935</v>
      </c>
      <c r="G96" s="126">
        <f>IF(G$2,LN(Trans!G96),Trans!G96)</f>
        <v>16.448175263832226</v>
      </c>
      <c r="H96" s="126">
        <f>IF(H$2,LN(Trans!H96),Trans!H96)</f>
        <v>15.404109686461682</v>
      </c>
      <c r="I96" s="126">
        <f>IF(I$2,LN(Trans!I96),Trans!I96)</f>
        <v>4.5092080072498</v>
      </c>
      <c r="J96" s="126">
        <f>IF(J$2,LN(Trans!J96),Trans!J96)</f>
        <v>4.5536790710843613</v>
      </c>
      <c r="K96" s="126">
        <f>IF(K$2,LN(Trans!K96),Trans!K96)</f>
        <v>3.5743261752062051E-3</v>
      </c>
      <c r="L96" s="126">
        <f>IF(L$2,LN(Trans!L96),Trans!L96)</f>
        <v>6.2520960136106495E-3</v>
      </c>
      <c r="M96" s="126">
        <f>IF(M$2,LN(Trans!M96),Trans!M96)</f>
        <v>4.5581337397595787</v>
      </c>
      <c r="N96" s="126">
        <f>IF(N$2,LN(Trans!N96),Trans!N96)</f>
        <v>6.3410243613898709</v>
      </c>
      <c r="O96" s="126">
        <f>IF(O$2,LN(Trans!O96),Trans!O96)</f>
        <v>0.10057550708183668</v>
      </c>
      <c r="P96" s="126">
        <f>IF(P$2,LN(Trans!P96),Trans!P96)</f>
        <v>4.4058634001462864E-2</v>
      </c>
      <c r="Q96" s="126">
        <f>IF(Q$2,LN(Trans!Q96),Trans!Q96)</f>
        <v>14.87352389515082</v>
      </c>
      <c r="R96" s="126">
        <f>IF(R$2,LN(Trans!R96),Trans!R96)</f>
        <v>8.0539572362448835E-3</v>
      </c>
      <c r="S96" s="126">
        <f>IF(S$2,LN(Trans!S96),Trans!S96)</f>
        <v>2.0922756176748789E-3</v>
      </c>
      <c r="T96" s="126">
        <f>IF(T$2,LN(Trans!T96),Trans!T96)</f>
        <v>5.961681618570084E-3</v>
      </c>
      <c r="U96" s="126">
        <f>IF(U$2,LN(Trans!U96),Trans!U96)</f>
        <v>4.9487472307235674</v>
      </c>
      <c r="V96" s="126">
        <f>IF(V$2,LN(Trans!V96),Trans!V96)</f>
        <v>5.3858874549920506</v>
      </c>
      <c r="W96" s="126">
        <f>IF(W$2,LN(Trans!W96),Trans!W96)</f>
        <v>4.5735751412359988</v>
      </c>
      <c r="X96" s="126">
        <f>IF(X$2,LN(Trans!X96),Trans!X96)</f>
        <v>4.6866600894496493</v>
      </c>
      <c r="Y96" s="126">
        <f>IF(Y$2,LN(Trans!Y96),Trans!Y96)</f>
        <v>4.6845807849059824</v>
      </c>
      <c r="Z96" s="126">
        <f>IF(Z$2,LN(Trans!Z96),Trans!Z96)</f>
        <v>3.5868064422619095</v>
      </c>
      <c r="AA96" s="126">
        <f>IF(AA$2,LN(Trans!AA96),Trans!AA96)</f>
        <v>3.6891786233371735</v>
      </c>
      <c r="AB96" s="126">
        <f>IF(AB$2,LN(Trans!AB96),Trans!AB96)</f>
        <v>-0.10237218107526441</v>
      </c>
      <c r="AC96" s="126">
        <f>IF(AC$2,LN(Trans!AC96),Trans!AC96)</f>
        <v>9.7101130255814697E-2</v>
      </c>
      <c r="AD96" s="126">
        <f>IF(AD$2,LN(Trans!AD96),Trans!AD96)</f>
        <v>8.1094067529973706E-3</v>
      </c>
    </row>
    <row r="97" spans="1:30">
      <c r="A97" t="s">
        <v>358</v>
      </c>
      <c r="B97" s="126">
        <f>IF(B$2,LN(Trans!B97),Trans!B97)</f>
        <v>16.964191583986139</v>
      </c>
      <c r="C97" s="126">
        <f>IF(C$2,LN(Trans!C97),Trans!C97)</f>
        <v>16.663194357719057</v>
      </c>
      <c r="D97" s="126">
        <f>IF(D$2,LN(Trans!D97),Trans!D97)</f>
        <v>14.929296196556102</v>
      </c>
      <c r="E97" s="126">
        <f>IF(E$2,LN(Trans!E97),Trans!E97)</f>
        <v>15.011542085705623</v>
      </c>
      <c r="F97" s="126">
        <f>IF(F$2,LN(Trans!F97),Trans!F97)</f>
        <v>15.237388043269553</v>
      </c>
      <c r="G97" s="126">
        <f>IF(G$2,LN(Trans!G97),Trans!G97)</f>
        <v>16.470643545623648</v>
      </c>
      <c r="H97" s="126">
        <f>IF(H$2,LN(Trans!H97),Trans!H97)</f>
        <v>15.436126192534822</v>
      </c>
      <c r="I97" s="126">
        <f>IF(I$2,LN(Trans!I97),Trans!I97)</f>
        <v>4.5023096852621993</v>
      </c>
      <c r="J97" s="126">
        <f>IF(J$2,LN(Trans!J97),Trans!J97)</f>
        <v>4.5465428306588258</v>
      </c>
      <c r="K97" s="126">
        <f>IF(K$2,LN(Trans!K97),Trans!K97)</f>
        <v>1.3132115703621556E-3</v>
      </c>
      <c r="L97" s="126">
        <f>IF(L$2,LN(Trans!L97),Trans!L97)</f>
        <v>8.2115335579630976E-3</v>
      </c>
      <c r="M97" s="126">
        <f>IF(M$2,LN(Trans!M97),Trans!M97)</f>
        <v>4.5603825661459343</v>
      </c>
      <c r="N97" s="126">
        <f>IF(N$2,LN(Trans!N97),Trans!N97)</f>
        <v>6.301482512907886</v>
      </c>
      <c r="O97" s="126">
        <f>IF(O$2,LN(Trans!O97),Trans!O97)</f>
        <v>8.2636422736176177E-2</v>
      </c>
      <c r="P97" s="126">
        <f>IF(P$2,LN(Trans!P97),Trans!P97)</f>
        <v>7.0469741754201282E-3</v>
      </c>
      <c r="Q97" s="126">
        <f>IF(Q$2,LN(Trans!Q97),Trans!Q97)</f>
        <v>14.883387224469018</v>
      </c>
      <c r="R97" s="126">
        <f>IF(R$2,LN(Trans!R97),Trans!R97)</f>
        <v>4.6724335980643716E-3</v>
      </c>
      <c r="S97" s="126">
        <f>IF(S$2,LN(Trans!S97),Trans!S97)</f>
        <v>1.0323957652320444E-3</v>
      </c>
      <c r="T97" s="126">
        <f>IF(T$2,LN(Trans!T97),Trans!T97)</f>
        <v>3.6400378328323517E-3</v>
      </c>
      <c r="U97" s="126">
        <f>IF(U$2,LN(Trans!U97),Trans!U97)</f>
        <v>4.9627445714080336</v>
      </c>
      <c r="V97" s="126">
        <f>IF(V$2,LN(Trans!V97),Trans!V97)</f>
        <v>5.4249262747437399</v>
      </c>
      <c r="W97" s="126">
        <f>IF(W$2,LN(Trans!W97),Trans!W97)</f>
        <v>4.7628623121131408</v>
      </c>
      <c r="X97" s="126">
        <f>IF(X$2,LN(Trans!X97),Trans!X97)</f>
        <v>4.7041817683414671</v>
      </c>
      <c r="Y97" s="126">
        <f>IF(Y$2,LN(Trans!Y97),Trans!Y97)</f>
        <v>4.7021565235065204</v>
      </c>
      <c r="Z97" s="126">
        <f>IF(Z$2,LN(Trans!Z97),Trans!Z97)</f>
        <v>3.6042814772758542</v>
      </c>
      <c r="AA97" s="126">
        <f>IF(AA$2,LN(Trans!AA97),Trans!AA97)</f>
        <v>3.7065295678025434</v>
      </c>
      <c r="AB97" s="126">
        <f>IF(AB$2,LN(Trans!AB97),Trans!AB97)</f>
        <v>-0.10224809052668893</v>
      </c>
      <c r="AC97" s="126">
        <f>IF(AC$2,LN(Trans!AC97),Trans!AC97)</f>
        <v>9.6216454945431809E-2</v>
      </c>
      <c r="AD97" s="126">
        <f>IF(AD$2,LN(Trans!AD97),Trans!AD97)</f>
        <v>7.8681948427425791E-3</v>
      </c>
    </row>
    <row r="98" spans="1:30">
      <c r="A98" t="s">
        <v>359</v>
      </c>
      <c r="B98" s="126">
        <f>IF(B$2,LN(Trans!B98),Trans!B98)</f>
        <v>16.981378267477478</v>
      </c>
      <c r="C98" s="126">
        <f>IF(C$2,LN(Trans!C98),Trans!C98)</f>
        <v>16.680036066980403</v>
      </c>
      <c r="D98" s="126">
        <f>IF(D$2,LN(Trans!D98),Trans!D98)</f>
        <v>14.927699519883703</v>
      </c>
      <c r="E98" s="126">
        <f>IF(E$2,LN(Trans!E98),Trans!E98)</f>
        <v>15.01559397025405</v>
      </c>
      <c r="F98" s="126">
        <f>IF(F$2,LN(Trans!F98),Trans!F98)</f>
        <v>15.24695721713784</v>
      </c>
      <c r="G98" s="126">
        <f>IF(G$2,LN(Trans!G98),Trans!G98)</f>
        <v>16.488129482451324</v>
      </c>
      <c r="H98" s="126">
        <f>IF(H$2,LN(Trans!H98),Trans!H98)</f>
        <v>15.473991705637022</v>
      </c>
      <c r="I98" s="126">
        <f>IF(I$2,LN(Trans!I98),Trans!I98)</f>
        <v>4.5049986678921332</v>
      </c>
      <c r="J98" s="126">
        <f>IF(J$2,LN(Trans!J98),Trans!J98)</f>
        <v>4.5454824878070195</v>
      </c>
      <c r="K98" s="126">
        <f>IF(K$2,LN(Trans!K98),Trans!K98)</f>
        <v>1.2468853777596921E-3</v>
      </c>
      <c r="L98" s="126">
        <f>IF(L$2,LN(Trans!L98),Trans!L98)</f>
        <v>-1.442097252174844E-3</v>
      </c>
      <c r="M98" s="126">
        <f>IF(M$2,LN(Trans!M98),Trans!M98)</f>
        <v>4.5350674649795817</v>
      </c>
      <c r="N98" s="126">
        <f>IF(N$2,LN(Trans!N98),Trans!N98)</f>
        <v>6.2511857435827904</v>
      </c>
      <c r="O98" s="126">
        <f>IF(O$2,LN(Trans!O98),Trans!O98)</f>
        <v>9.9185364780272636E-2</v>
      </c>
      <c r="P98" s="126">
        <f>IF(P$2,LN(Trans!P98),Trans!P98)</f>
        <v>8.684583397991762E-3</v>
      </c>
      <c r="Q98" s="126">
        <f>IF(Q$2,LN(Trans!Q98),Trans!Q98)</f>
        <v>14.88123083867162</v>
      </c>
      <c r="R98" s="126">
        <f>IF(R$2,LN(Trans!R98),Trans!R98)</f>
        <v>3.8084614332188479E-3</v>
      </c>
      <c r="S98" s="126">
        <f>IF(S$2,LN(Trans!S98),Trans!S98)</f>
        <v>6.6991179038089987E-4</v>
      </c>
      <c r="T98" s="126">
        <f>IF(T$2,LN(Trans!T98),Trans!T98)</f>
        <v>3.1385496428379348E-3</v>
      </c>
      <c r="U98" s="126">
        <f>IF(U$2,LN(Trans!U98),Trans!U98)</f>
        <v>4.9789220683568169</v>
      </c>
      <c r="V98" s="126">
        <f>IF(V$2,LN(Trans!V98),Trans!V98)</f>
        <v>5.452084679347859</v>
      </c>
      <c r="W98" s="126">
        <f>IF(W$2,LN(Trans!W98),Trans!W98)</f>
        <v>4.8620903426497595</v>
      </c>
      <c r="X98" s="126">
        <f>IF(X$2,LN(Trans!X98),Trans!X98)</f>
        <v>4.7152532639834552</v>
      </c>
      <c r="Y98" s="126">
        <f>IF(Y$2,LN(Trans!Y98),Trans!Y98)</f>
        <v>4.7130051914083859</v>
      </c>
      <c r="Z98" s="126">
        <f>IF(Z$2,LN(Trans!Z98),Trans!Z98)</f>
        <v>3.5934828664723732</v>
      </c>
      <c r="AA98" s="126">
        <f>IF(AA$2,LN(Trans!AA98),Trans!AA98)</f>
        <v>3.6935750824071913</v>
      </c>
      <c r="AB98" s="126">
        <f>IF(AB$2,LN(Trans!AB98),Trans!AB98)</f>
        <v>-0.10009221593481799</v>
      </c>
      <c r="AC98" s="126">
        <f>IF(AC$2,LN(Trans!AC98),Trans!AC98)</f>
        <v>9.5602267305797697E-2</v>
      </c>
      <c r="AD98" s="126">
        <f>IF(AD$2,LN(Trans!AD98),Trans!AD98)</f>
        <v>8.0182623905649501E-3</v>
      </c>
    </row>
    <row r="99" spans="1:30">
      <c r="A99" t="s">
        <v>360</v>
      </c>
      <c r="B99" s="126">
        <f>IF(B$2,LN(Trans!B99),Trans!B99)</f>
        <v>16.970128677385464</v>
      </c>
      <c r="C99" s="126">
        <f>IF(C$2,LN(Trans!C99),Trans!C99)</f>
        <v>16.668714299659374</v>
      </c>
      <c r="D99" s="126">
        <f>IF(D$2,LN(Trans!D99),Trans!D99)</f>
        <v>14.898627791246261</v>
      </c>
      <c r="E99" s="126">
        <f>IF(E$2,LN(Trans!E99),Trans!E99)</f>
        <v>14.993774967160999</v>
      </c>
      <c r="F99" s="126">
        <f>IF(F$2,LN(Trans!F99),Trans!F99)</f>
        <v>15.223673715631445</v>
      </c>
      <c r="G99" s="126">
        <f>IF(G$2,LN(Trans!G99),Trans!G99)</f>
        <v>16.507318662852288</v>
      </c>
      <c r="H99" s="126">
        <f>IF(H$2,LN(Trans!H99),Trans!H99)</f>
        <v>15.493003938899877</v>
      </c>
      <c r="I99" s="126">
        <f>IF(I$2,LN(Trans!I99),Trans!I99)</f>
        <v>4.5125588692950087</v>
      </c>
      <c r="J99" s="126">
        <f>IF(J$2,LN(Trans!J99),Trans!J99)</f>
        <v>4.5505419182378866</v>
      </c>
      <c r="K99" s="126">
        <f>IF(K$2,LN(Trans!K99),Trans!K99)</f>
        <v>1.2468853777596921E-3</v>
      </c>
      <c r="L99" s="126">
        <f>IF(L$2,LN(Trans!L99),Trans!L99)</f>
        <v>-6.3133160251156797E-3</v>
      </c>
      <c r="M99" s="126">
        <f>IF(M$2,LN(Trans!M99),Trans!M99)</f>
        <v>4.5265906997964374</v>
      </c>
      <c r="N99" s="126">
        <f>IF(N$2,LN(Trans!N99),Trans!N99)</f>
        <v>6.2519078590579138</v>
      </c>
      <c r="O99" s="126">
        <f>IF(O$2,LN(Trans!O99),Trans!O99)</f>
        <v>7.9250782221761878E-2</v>
      </c>
      <c r="P99" s="126">
        <f>IF(P$2,LN(Trans!P99),Trans!P99)</f>
        <v>4.4153094080864146E-2</v>
      </c>
      <c r="Q99" s="126">
        <f>IF(Q$2,LN(Trans!Q99),Trans!Q99)</f>
        <v>14.895035139186829</v>
      </c>
      <c r="R99" s="126">
        <f>IF(R$2,LN(Trans!R99),Trans!R99)</f>
        <v>3.6895098559713282E-3</v>
      </c>
      <c r="S99" s="126">
        <f>IF(S$2,LN(Trans!S99),Trans!S99)</f>
        <v>6.414996646307915E-4</v>
      </c>
      <c r="T99" s="126">
        <f>IF(T$2,LN(Trans!T99),Trans!T99)</f>
        <v>3.048010191340518E-3</v>
      </c>
      <c r="U99" s="126">
        <f>IF(U$2,LN(Trans!U99),Trans!U99)</f>
        <v>4.9967815708898113</v>
      </c>
      <c r="V99" s="126">
        <f>IF(V$2,LN(Trans!V99),Trans!V99)</f>
        <v>5.4464323503906709</v>
      </c>
      <c r="W99" s="126">
        <f>IF(W$2,LN(Trans!W99),Trans!W99)</f>
        <v>4.9519356316632495</v>
      </c>
      <c r="X99" s="126">
        <f>IF(X$2,LN(Trans!X99),Trans!X99)</f>
        <v>4.7098509527223253</v>
      </c>
      <c r="Y99" s="126">
        <f>IF(Y$2,LN(Trans!Y99),Trans!Y99)</f>
        <v>4.7103142514106198</v>
      </c>
      <c r="Z99" s="126">
        <f>IF(Z$2,LN(Trans!Z99),Trans!Z99)</f>
        <v>3.5994831030966723</v>
      </c>
      <c r="AA99" s="126">
        <f>IF(AA$2,LN(Trans!AA99),Trans!AA99)</f>
        <v>3.6920277622918301</v>
      </c>
      <c r="AB99" s="126">
        <f>IF(AB$2,LN(Trans!AB99),Trans!AB99)</f>
        <v>-9.2544659195157628E-2</v>
      </c>
      <c r="AC99" s="126">
        <f>IF(AC$2,LN(Trans!AC99),Trans!AC99)</f>
        <v>8.9393663195608306E-2</v>
      </c>
      <c r="AD99" s="126">
        <f>IF(AD$2,LN(Trans!AD99),Trans!AD99)</f>
        <v>8.8797855141773789E-3</v>
      </c>
    </row>
    <row r="100" spans="1:30">
      <c r="A100" t="s">
        <v>361</v>
      </c>
      <c r="B100" s="126">
        <f>IF(B$2,LN(Trans!B100),Trans!B100)</f>
        <v>17.011445881768793</v>
      </c>
      <c r="C100" s="126">
        <f>IF(C$2,LN(Trans!C100),Trans!C100)</f>
        <v>16.711400162940862</v>
      </c>
      <c r="D100" s="126">
        <f>IF(D$2,LN(Trans!D100),Trans!D100)</f>
        <v>14.922502354169959</v>
      </c>
      <c r="E100" s="126">
        <f>IF(E$2,LN(Trans!E100),Trans!E100)</f>
        <v>15.01419120988708</v>
      </c>
      <c r="F100" s="126">
        <f>IF(F$2,LN(Trans!F100),Trans!F100)</f>
        <v>15.240942373304128</v>
      </c>
      <c r="G100" s="126">
        <f>IF(G$2,LN(Trans!G100),Trans!G100)</f>
        <v>16.558190535764332</v>
      </c>
      <c r="H100" s="126">
        <f>IF(H$2,LN(Trans!H100),Trans!H100)</f>
        <v>15.563571813231576</v>
      </c>
      <c r="I100" s="126">
        <f>IF(I$2,LN(Trans!I100),Trans!I100)</f>
        <v>4.5194523803881426</v>
      </c>
      <c r="J100" s="126">
        <f>IF(J$2,LN(Trans!J100),Trans!J100)</f>
        <v>4.5546227115994311</v>
      </c>
      <c r="K100" s="126">
        <f>IF(K$2,LN(Trans!K100),Trans!K100)</f>
        <v>1.4458111889317803E-3</v>
      </c>
      <c r="L100" s="126">
        <f>IF(L$2,LN(Trans!L100),Trans!L100)</f>
        <v>-5.4476999042021735E-3</v>
      </c>
      <c r="M100" s="126">
        <f>IF(M$2,LN(Trans!M100),Trans!M100)</f>
        <v>4.5368954472335536</v>
      </c>
      <c r="N100" s="126">
        <f>IF(N$2,LN(Trans!N100),Trans!N100)</f>
        <v>6.2730982237070094</v>
      </c>
      <c r="O100" s="126">
        <f>IF(O$2,LN(Trans!O100),Trans!O100)</f>
        <v>6.5462835135070285E-2</v>
      </c>
      <c r="P100" s="126">
        <f>IF(P$2,LN(Trans!P100),Trans!P100)</f>
        <v>2.078541042330119E-2</v>
      </c>
      <c r="Q100" s="126">
        <f>IF(Q$2,LN(Trans!Q100),Trans!Q100)</f>
        <v>14.900646049616073</v>
      </c>
      <c r="R100" s="126">
        <f>IF(R$2,LN(Trans!R100),Trans!R100)</f>
        <v>4.4465677720115686E-3</v>
      </c>
      <c r="S100" s="126">
        <f>IF(S$2,LN(Trans!S100),Trans!S100)</f>
        <v>1.0941460445323297E-3</v>
      </c>
      <c r="T100" s="126">
        <f>IF(T$2,LN(Trans!T100),Trans!T100)</f>
        <v>3.3524217274793254E-3</v>
      </c>
      <c r="U100" s="126">
        <f>IF(U$2,LN(Trans!U100),Trans!U100)</f>
        <v>5.0111726203772964</v>
      </c>
      <c r="V100" s="126">
        <f>IF(V$2,LN(Trans!V100),Trans!V100)</f>
        <v>5.4435577273152411</v>
      </c>
      <c r="W100" s="126">
        <f>IF(W$2,LN(Trans!W100),Trans!W100)</f>
        <v>4.9260462369674309</v>
      </c>
      <c r="X100" s="126">
        <f>IF(X$2,LN(Trans!X100),Trans!X100)</f>
        <v>4.7210924292019305</v>
      </c>
      <c r="Y100" s="126">
        <f>IF(Y$2,LN(Trans!Y100),Trans!Y100)</f>
        <v>4.7206801743184963</v>
      </c>
      <c r="Z100" s="126">
        <f>IF(Z$2,LN(Trans!Z100),Trans!Z100)</f>
        <v>3.6032103683475323</v>
      </c>
      <c r="AA100" s="126">
        <f>IF(AA$2,LN(Trans!AA100),Trans!AA100)</f>
        <v>3.6911678906057905</v>
      </c>
      <c r="AB100" s="126">
        <f>IF(AB$2,LN(Trans!AB100),Trans!AB100)</f>
        <v>-8.7957522258258411E-2</v>
      </c>
      <c r="AC100" s="126">
        <f>IF(AC$2,LN(Trans!AC100),Trans!AC100)</f>
        <v>8.3954258569904003E-2</v>
      </c>
      <c r="AD100" s="126">
        <f>IF(AD$2,LN(Trans!AD100),Trans!AD100)</f>
        <v>1.01142923767114E-2</v>
      </c>
    </row>
    <row r="101" spans="1:30">
      <c r="A101" t="s">
        <v>362</v>
      </c>
      <c r="B101" s="126">
        <f>IF(B$2,LN(Trans!B101),Trans!B101)</f>
        <v>17.036365000260965</v>
      </c>
      <c r="C101" s="126">
        <f>IF(C$2,LN(Trans!C101),Trans!C101)</f>
        <v>16.737395490264614</v>
      </c>
      <c r="D101" s="126">
        <f>IF(D$2,LN(Trans!D101),Trans!D101)</f>
        <v>14.936366103583053</v>
      </c>
      <c r="E101" s="126">
        <f>IF(E$2,LN(Trans!E101),Trans!E101)</f>
        <v>15.033430589689221</v>
      </c>
      <c r="F101" s="126">
        <f>IF(F$2,LN(Trans!F101),Trans!F101)</f>
        <v>15.261883874993035</v>
      </c>
      <c r="G101" s="126">
        <f>IF(G$2,LN(Trans!G101),Trans!G101)</f>
        <v>16.587513421298567</v>
      </c>
      <c r="H101" s="126">
        <f>IF(H$2,LN(Trans!H101),Trans!H101)</f>
        <v>15.561826534436378</v>
      </c>
      <c r="I101" s="126">
        <f>IF(I$2,LN(Trans!I101),Trans!I101)</f>
        <v>4.5259720021958154</v>
      </c>
      <c r="J101" s="126">
        <f>IF(J$2,LN(Trans!J101),Trans!J101)</f>
        <v>4.5607034363818455</v>
      </c>
      <c r="K101" s="126">
        <f>IF(K$2,LN(Trans!K101),Trans!K101)</f>
        <v>4.3289694413078741E-3</v>
      </c>
      <c r="L101" s="126">
        <f>IF(L$2,LN(Trans!L101),Trans!L101)</f>
        <v>-2.190652366365052E-3</v>
      </c>
      <c r="M101" s="126">
        <f>IF(M$2,LN(Trans!M101),Trans!M101)</f>
        <v>4.5121406097754955</v>
      </c>
      <c r="N101" s="126">
        <f>IF(N$2,LN(Trans!N101),Trans!N101)</f>
        <v>6.2381367353655399</v>
      </c>
      <c r="O101" s="126">
        <f>IF(O$2,LN(Trans!O101),Trans!O101)</f>
        <v>6.6260819606756977E-2</v>
      </c>
      <c r="P101" s="126">
        <f>IF(P$2,LN(Trans!P101),Trans!P101)</f>
        <v>-1.0501265060084796E-2</v>
      </c>
      <c r="Q101" s="126">
        <f>IF(Q$2,LN(Trans!Q101),Trans!Q101)</f>
        <v>14.92089403014881</v>
      </c>
      <c r="R101" s="126">
        <f>IF(R$2,LN(Trans!R101),Trans!R101)</f>
        <v>4.3135000491726664E-3</v>
      </c>
      <c r="S101" s="126">
        <f>IF(S$2,LN(Trans!S101),Trans!S101)</f>
        <v>9.6930078876305832E-4</v>
      </c>
      <c r="T101" s="126">
        <f>IF(T$2,LN(Trans!T101),Trans!T101)</f>
        <v>3.3441992604096912E-3</v>
      </c>
      <c r="U101" s="126">
        <f>IF(U$2,LN(Trans!U101),Trans!U101)</f>
        <v>5.0224246214072537</v>
      </c>
      <c r="V101" s="126">
        <f>IF(V$2,LN(Trans!V101),Trans!V101)</f>
        <v>5.4627389897920828</v>
      </c>
      <c r="W101" s="126">
        <f>IF(W$2,LN(Trans!W101),Trans!W101)</f>
        <v>4.9370677698624643</v>
      </c>
      <c r="X101" s="126">
        <f>IF(X$2,LN(Trans!X101),Trans!X101)</f>
        <v>4.7272053264634479</v>
      </c>
      <c r="Y101" s="126">
        <f>IF(Y$2,LN(Trans!Y101),Trans!Y101)</f>
        <v>4.7269730580598548</v>
      </c>
      <c r="Z101" s="126">
        <f>IF(Z$2,LN(Trans!Z101),Trans!Z101)</f>
        <v>3.5948961692496231</v>
      </c>
      <c r="AA101" s="126">
        <f>IF(AA$2,LN(Trans!AA101),Trans!AA101)</f>
        <v>3.6784130875907466</v>
      </c>
      <c r="AB101" s="126">
        <f>IF(AB$2,LN(Trans!AB101),Trans!AB101)</f>
        <v>-8.3516918341123306E-2</v>
      </c>
      <c r="AC101" s="126">
        <f>IF(AC$2,LN(Trans!AC101),Trans!AC101)</f>
        <v>7.9299261351486502E-2</v>
      </c>
      <c r="AD101" s="126">
        <f>IF(AD$2,LN(Trans!AD101),Trans!AD101)</f>
        <v>9.6862730474597102E-3</v>
      </c>
    </row>
    <row r="102" spans="1:30">
      <c r="A102" t="s">
        <v>363</v>
      </c>
      <c r="B102" s="126">
        <f>IF(B$2,LN(Trans!B102),Trans!B102)</f>
        <v>17.044334734893567</v>
      </c>
      <c r="C102" s="126">
        <f>IF(C$2,LN(Trans!C102),Trans!C102)</f>
        <v>16.751651761737754</v>
      </c>
      <c r="D102" s="126">
        <f>IF(D$2,LN(Trans!D102),Trans!D102)</f>
        <v>14.901433183958222</v>
      </c>
      <c r="E102" s="126">
        <f>IF(E$2,LN(Trans!E102),Trans!E102)</f>
        <v>15.001442229244267</v>
      </c>
      <c r="F102" s="126">
        <f>IF(F$2,LN(Trans!F102),Trans!F102)</f>
        <v>15.242109727420306</v>
      </c>
      <c r="G102" s="126">
        <f>IF(G$2,LN(Trans!G102),Trans!G102)</f>
        <v>16.612768057644111</v>
      </c>
      <c r="H102" s="126">
        <f>IF(H$2,LN(Trans!H102),Trans!H102)</f>
        <v>15.589240926360285</v>
      </c>
      <c r="I102" s="126">
        <f>IF(I$2,LN(Trans!I102),Trans!I102)</f>
        <v>4.530412678541448</v>
      </c>
      <c r="J102" s="126">
        <f>IF(J$2,LN(Trans!J102),Trans!J102)</f>
        <v>4.5583749626061545</v>
      </c>
      <c r="K102" s="126">
        <f>IF(K$2,LN(Trans!K102),Trans!K102)</f>
        <v>7.0901684422396303E-3</v>
      </c>
      <c r="L102" s="126">
        <f>IF(L$2,LN(Trans!L102),Trans!L102)</f>
        <v>2.6494920966071873E-3</v>
      </c>
      <c r="M102" s="126">
        <f>IF(M$2,LN(Trans!M102),Trans!M102)</f>
        <v>4.4825795816605041</v>
      </c>
      <c r="N102" s="126">
        <f>IF(N$2,LN(Trans!N102),Trans!N102)</f>
        <v>6.1744518768495915</v>
      </c>
      <c r="O102" s="126">
        <f>IF(O$2,LN(Trans!O102),Trans!O102)</f>
        <v>7.9995277149335506E-2</v>
      </c>
      <c r="P102" s="126">
        <f>IF(P$2,LN(Trans!P102),Trans!P102)</f>
        <v>1.7552614030094543E-2</v>
      </c>
      <c r="Q102" s="126">
        <f>IF(Q$2,LN(Trans!Q102),Trans!Q102)</f>
        <v>14.943019543757691</v>
      </c>
      <c r="R102" s="126">
        <f>IF(R$2,LN(Trans!R102),Trans!R102)</f>
        <v>3.8201098971851269E-3</v>
      </c>
      <c r="S102" s="126">
        <f>IF(S$2,LN(Trans!S102),Trans!S102)</f>
        <v>7.3094134484213546E-4</v>
      </c>
      <c r="T102" s="126">
        <f>IF(T$2,LN(Trans!T102),Trans!T102)</f>
        <v>3.0891685523428856E-3</v>
      </c>
      <c r="U102" s="126">
        <f>IF(U$2,LN(Trans!U102),Trans!U102)</f>
        <v>5.0342432952936518</v>
      </c>
      <c r="V102" s="126">
        <f>IF(V$2,LN(Trans!V102),Trans!V102)</f>
        <v>5.500192417078515</v>
      </c>
      <c r="W102" s="126">
        <f>IF(W$2,LN(Trans!W102),Trans!W102)</f>
        <v>5.0756012062940217</v>
      </c>
      <c r="X102" s="126">
        <f>IF(X$2,LN(Trans!X102),Trans!X102)</f>
        <v>4.7365238698401226</v>
      </c>
      <c r="Y102" s="126">
        <f>IF(Y$2,LN(Trans!Y102),Trans!Y102)</f>
        <v>4.7357423694503469</v>
      </c>
      <c r="Z102" s="126">
        <f>IF(Z$2,LN(Trans!Z102),Trans!Z102)</f>
        <v>3.5961750039246816</v>
      </c>
      <c r="AA102" s="126">
        <f>IF(AA$2,LN(Trans!AA102),Trans!AA102)</f>
        <v>3.6724270866254445</v>
      </c>
      <c r="AB102" s="126">
        <f>IF(AB$2,LN(Trans!AB102),Trans!AB102)</f>
        <v>-7.6252082700763252E-2</v>
      </c>
      <c r="AC102" s="126">
        <f>IF(AC$2,LN(Trans!AC102),Trans!AC102)</f>
        <v>7.3290157376058401E-2</v>
      </c>
      <c r="AD102" s="126">
        <f>IF(AD$2,LN(Trans!AD102),Trans!AD102)</f>
        <v>1.0528141839841101E-2</v>
      </c>
    </row>
    <row r="103" spans="1:30">
      <c r="A103" t="s">
        <v>364</v>
      </c>
      <c r="B103" s="126">
        <f>IF(B$2,LN(Trans!B103),Trans!B103)</f>
        <v>17.060192632801645</v>
      </c>
      <c r="C103" s="126">
        <f>IF(C$2,LN(Trans!C103),Trans!C103)</f>
        <v>16.776030652827135</v>
      </c>
      <c r="D103" s="126">
        <f>IF(D$2,LN(Trans!D103),Trans!D103)</f>
        <v>14.858626256753835</v>
      </c>
      <c r="E103" s="126">
        <f>IF(E$2,LN(Trans!E103),Trans!E103)</f>
        <v>14.96691681071445</v>
      </c>
      <c r="F103" s="126">
        <f>IF(F$2,LN(Trans!F103),Trans!F103)</f>
        <v>15.229053299888745</v>
      </c>
      <c r="G103" s="126">
        <f>IF(G$2,LN(Trans!G103),Trans!G103)</f>
        <v>16.631854325821358</v>
      </c>
      <c r="H103" s="126">
        <f>IF(H$2,LN(Trans!H103),Trans!H103)</f>
        <v>15.672414252224266</v>
      </c>
      <c r="I103" s="126">
        <f>IF(I$2,LN(Trans!I103),Trans!I103)</f>
        <v>4.5397585979331021</v>
      </c>
      <c r="J103" s="126">
        <f>IF(J$2,LN(Trans!J103),Trans!J103)</f>
        <v>4.560704033969853</v>
      </c>
      <c r="K103" s="126">
        <f>IF(K$2,LN(Trans!K103),Trans!K103)</f>
        <v>8.4473307890185825E-3</v>
      </c>
      <c r="L103" s="126">
        <f>IF(L$2,LN(Trans!L103),Trans!L103)</f>
        <v>-8.9858860263597505E-4</v>
      </c>
      <c r="M103" s="126">
        <f>IF(M$2,LN(Trans!M103),Trans!M103)</f>
        <v>4.5102060308447642</v>
      </c>
      <c r="N103" s="126">
        <f>IF(N$2,LN(Trans!N103),Trans!N103)</f>
        <v>6.1771683983231771</v>
      </c>
      <c r="O103" s="126">
        <f>IF(O$2,LN(Trans!O103),Trans!O103)</f>
        <v>6.9101018159967248E-2</v>
      </c>
      <c r="P103" s="126">
        <f>IF(P$2,LN(Trans!P103),Trans!P103)</f>
        <v>1.5409043393531259E-2</v>
      </c>
      <c r="Q103" s="126">
        <f>IF(Q$2,LN(Trans!Q103),Trans!Q103)</f>
        <v>14.938342399666542</v>
      </c>
      <c r="R103" s="126">
        <f>IF(R$2,LN(Trans!R103),Trans!R103)</f>
        <v>3.6190223752719298E-3</v>
      </c>
      <c r="S103" s="126">
        <f>IF(S$2,LN(Trans!S103),Trans!S103)</f>
        <v>7.686666941614347E-4</v>
      </c>
      <c r="T103" s="126">
        <f>IF(T$2,LN(Trans!T103),Trans!T103)</f>
        <v>2.8503556811105319E-3</v>
      </c>
      <c r="U103" s="126">
        <f>IF(U$2,LN(Trans!U103),Trans!U103)</f>
        <v>5.0453580353701115</v>
      </c>
      <c r="V103" s="126">
        <f>IF(V$2,LN(Trans!V103),Trans!V103)</f>
        <v>5.5332132726828398</v>
      </c>
      <c r="W103" s="126">
        <f>IF(W$2,LN(Trans!W103),Trans!W103)</f>
        <v>5.153675360931401</v>
      </c>
      <c r="X103" s="126">
        <f>IF(X$2,LN(Trans!X103),Trans!X103)</f>
        <v>4.7402516864367152</v>
      </c>
      <c r="Y103" s="126">
        <f>IF(Y$2,LN(Trans!Y103),Trans!Y103)</f>
        <v>4.7396682558662739</v>
      </c>
      <c r="Z103" s="126">
        <f>IF(Z$2,LN(Trans!Z103),Trans!Z103)</f>
        <v>3.6047056465150296</v>
      </c>
      <c r="AA103" s="126">
        <f>IF(AA$2,LN(Trans!AA103),Trans!AA103)</f>
        <v>3.6787162919817011</v>
      </c>
      <c r="AB103" s="126">
        <f>IF(AB$2,LN(Trans!AB103),Trans!AB103)</f>
        <v>-7.4010645466671576E-2</v>
      </c>
      <c r="AC103" s="126">
        <f>IF(AC$2,LN(Trans!AC103),Trans!AC103)</f>
        <v>7.2221604619046198E-2</v>
      </c>
      <c r="AD103" s="126">
        <f>IF(AD$2,LN(Trans!AD103),Trans!AD103)</f>
        <v>1.0450618401321601E-2</v>
      </c>
    </row>
    <row r="104" spans="1:30">
      <c r="A104" t="s">
        <v>365</v>
      </c>
      <c r="B104" s="126">
        <f>IF(B$2,LN(Trans!B104),Trans!B104)</f>
        <v>17.064596989247779</v>
      </c>
      <c r="C104" s="126">
        <f>IF(C$2,LN(Trans!C104),Trans!C104)</f>
        <v>16.783126286301769</v>
      </c>
      <c r="D104" s="126">
        <f>IF(D$2,LN(Trans!D104),Trans!D104)</f>
        <v>14.836592890125537</v>
      </c>
      <c r="E104" s="126">
        <f>IF(E$2,LN(Trans!E104),Trans!E104)</f>
        <v>14.946813372530411</v>
      </c>
      <c r="F104" s="126">
        <f>IF(F$2,LN(Trans!F104),Trans!F104)</f>
        <v>15.206800392306835</v>
      </c>
      <c r="G104" s="126">
        <f>IF(G$2,LN(Trans!G104),Trans!G104)</f>
        <v>16.647394953308609</v>
      </c>
      <c r="H104" s="126">
        <f>IF(H$2,LN(Trans!H104),Trans!H104)</f>
        <v>15.671566711199048</v>
      </c>
      <c r="I104" s="126">
        <f>IF(I$2,LN(Trans!I104),Trans!I104)</f>
        <v>4.5514316279180562</v>
      </c>
      <c r="J104" s="126">
        <f>IF(J$2,LN(Trans!J104),Trans!J104)</f>
        <v>4.5654305755622522</v>
      </c>
      <c r="K104" s="126">
        <f>IF(K$2,LN(Trans!K104),Trans!K104)</f>
        <v>1.1585681798238193E-2</v>
      </c>
      <c r="L104" s="126">
        <f>IF(L$2,LN(Trans!L104),Trans!L104)</f>
        <v>-8.734818671589759E-5</v>
      </c>
      <c r="M104" s="126">
        <f>IF(M$2,LN(Trans!M104),Trans!M104)</f>
        <v>4.510226500004249</v>
      </c>
      <c r="N104" s="126">
        <f>IF(N$2,LN(Trans!N104),Trans!N104)</f>
        <v>6.1515188546170263</v>
      </c>
      <c r="O104" s="126">
        <f>IF(O$2,LN(Trans!O104),Trans!O104)</f>
        <v>6.3150727113699609E-2</v>
      </c>
      <c r="P104" s="126">
        <f>IF(P$2,LN(Trans!P104),Trans!P104)</f>
        <v>3.6547454552911763E-3</v>
      </c>
      <c r="Q104" s="126">
        <f>IF(Q$2,LN(Trans!Q104),Trans!Q104)</f>
        <v>14.927675131836295</v>
      </c>
      <c r="R104" s="126">
        <f>IF(R$2,LN(Trans!R104),Trans!R104)</f>
        <v>3.8260767533854234E-3</v>
      </c>
      <c r="S104" s="126">
        <f>IF(S$2,LN(Trans!S104),Trans!S104)</f>
        <v>6.546118015897459E-4</v>
      </c>
      <c r="T104" s="126">
        <f>IF(T$2,LN(Trans!T104),Trans!T104)</f>
        <v>3.1714649517957175E-3</v>
      </c>
      <c r="U104" s="126">
        <f>IF(U$2,LN(Trans!U104),Trans!U104)</f>
        <v>5.0532245459369696</v>
      </c>
      <c r="V104" s="126">
        <f>IF(V$2,LN(Trans!V104),Trans!V104)</f>
        <v>5.5708261227237523</v>
      </c>
      <c r="W104" s="126">
        <f>IF(W$2,LN(Trans!W104),Trans!W104)</f>
        <v>5.0629307633783576</v>
      </c>
      <c r="X104" s="126">
        <f>IF(X$2,LN(Trans!X104),Trans!X104)</f>
        <v>4.7445184913864606</v>
      </c>
      <c r="Y104" s="126">
        <f>IF(Y$2,LN(Trans!Y104),Trans!Y104)</f>
        <v>4.7432617446967429</v>
      </c>
      <c r="Z104" s="126">
        <f>IF(Z$2,LN(Trans!Z104),Trans!Z104)</f>
        <v>3.5947407839634127</v>
      </c>
      <c r="AA104" s="126">
        <f>IF(AA$2,LN(Trans!AA104),Trans!AA104)</f>
        <v>3.6681295275059163</v>
      </c>
      <c r="AB104" s="126">
        <f>IF(AB$2,LN(Trans!AB104),Trans!AB104)</f>
        <v>-7.3388743542503382E-2</v>
      </c>
      <c r="AC104" s="126">
        <f>IF(AC$2,LN(Trans!AC104),Trans!AC104)</f>
        <v>7.0615095494554192E-2</v>
      </c>
      <c r="AD104" s="126">
        <f>IF(AD$2,LN(Trans!AD104),Trans!AD104)</f>
        <v>9.8132406993628393E-3</v>
      </c>
    </row>
    <row r="105" spans="1:30">
      <c r="A105" t="s">
        <v>366</v>
      </c>
      <c r="B105" s="126">
        <f>IF(B$2,LN(Trans!B105),Trans!B105)</f>
        <v>17.071452456057841</v>
      </c>
      <c r="C105" s="126">
        <f>IF(C$2,LN(Trans!C105),Trans!C105)</f>
        <v>16.794840196851947</v>
      </c>
      <c r="D105" s="126">
        <f>IF(D$2,LN(Trans!D105),Trans!D105)</f>
        <v>14.798362126596095</v>
      </c>
      <c r="E105" s="126">
        <f>IF(E$2,LN(Trans!E105),Trans!E105)</f>
        <v>14.910683065500697</v>
      </c>
      <c r="F105" s="126">
        <f>IF(F$2,LN(Trans!F105),Trans!F105)</f>
        <v>15.187129032015964</v>
      </c>
      <c r="G105" s="126">
        <f>IF(G$2,LN(Trans!G105),Trans!G105)</f>
        <v>16.660577656144884</v>
      </c>
      <c r="H105" s="126">
        <f>IF(H$2,LN(Trans!H105),Trans!H105)</f>
        <v>15.674890312861296</v>
      </c>
      <c r="I105" s="126">
        <f>IF(I$2,LN(Trans!I105),Trans!I105)</f>
        <v>4.5582026956100155</v>
      </c>
      <c r="J105" s="126">
        <f>IF(J$2,LN(Trans!J105),Trans!J105)</f>
        <v>4.5702377098427869</v>
      </c>
      <c r="K105" s="126">
        <f>IF(K$2,LN(Trans!K105),Trans!K105)</f>
        <v>1.2792071643599762E-2</v>
      </c>
      <c r="L105" s="126">
        <f>IF(L$2,LN(Trans!L105),Trans!L105)</f>
        <v>6.0210039516402211E-3</v>
      </c>
      <c r="M105" s="126">
        <f>IF(M$2,LN(Trans!M105),Trans!M105)</f>
        <v>4.5123584202205844</v>
      </c>
      <c r="N105" s="126">
        <f>IF(N$2,LN(Trans!N105),Trans!N105)</f>
        <v>6.1550120099839107</v>
      </c>
      <c r="O105" s="126">
        <f>IF(O$2,LN(Trans!O105),Trans!O105)</f>
        <v>5.5460569469859529E-3</v>
      </c>
      <c r="P105" s="126">
        <f>IF(P$2,LN(Trans!P105),Trans!P105)</f>
        <v>-5.2990424439391795E-2</v>
      </c>
      <c r="Q105" s="126">
        <f>IF(Q$2,LN(Trans!Q105),Trans!Q105)</f>
        <v>14.943153727710685</v>
      </c>
      <c r="R105" s="126">
        <f>IF(R$2,LN(Trans!R105),Trans!R105)</f>
        <v>4.4591529503551748E-3</v>
      </c>
      <c r="S105" s="126">
        <f>IF(S$2,LN(Trans!S105),Trans!S105)</f>
        <v>7.4521014235846329E-4</v>
      </c>
      <c r="T105" s="126">
        <f>IF(T$2,LN(Trans!T105),Trans!T105)</f>
        <v>3.7139428079966032E-3</v>
      </c>
      <c r="U105" s="126">
        <f>IF(U$2,LN(Trans!U105),Trans!U105)</f>
        <v>5.0635131215812486</v>
      </c>
      <c r="V105" s="126">
        <f>IF(V$2,LN(Trans!V105),Trans!V105)</f>
        <v>5.5760768378481611</v>
      </c>
      <c r="W105" s="126">
        <f>IF(W$2,LN(Trans!W105),Trans!W105)</f>
        <v>5.0400297570755095</v>
      </c>
      <c r="X105" s="126">
        <f>IF(X$2,LN(Trans!X105),Trans!X105)</f>
        <v>4.7531089990882336</v>
      </c>
      <c r="Y105" s="126">
        <f>IF(Y$2,LN(Trans!Y105),Trans!Y105)</f>
        <v>4.7518590397592435</v>
      </c>
      <c r="Z105" s="126">
        <f>IF(Z$2,LN(Trans!Z105),Trans!Z105)</f>
        <v>3.6056789763341888</v>
      </c>
      <c r="AA105" s="126">
        <f>IF(AA$2,LN(Trans!AA105),Trans!AA105)</f>
        <v>3.6824959323669826</v>
      </c>
      <c r="AB105" s="126">
        <f>IF(AB$2,LN(Trans!AB105),Trans!AB105)</f>
        <v>-7.681695603279369E-2</v>
      </c>
      <c r="AC105" s="126">
        <f>IF(AC$2,LN(Trans!AC105),Trans!AC105)</f>
        <v>7.3555554567087608E-2</v>
      </c>
      <c r="AD105" s="126">
        <f>IF(AD$2,LN(Trans!AD105),Trans!AD105)</f>
        <v>1.0216064859144801E-2</v>
      </c>
    </row>
    <row r="106" spans="1:30">
      <c r="A106" t="s">
        <v>367</v>
      </c>
      <c r="B106" s="126">
        <f>IF(B$2,LN(Trans!B106),Trans!B106)</f>
        <v>17.095084416297631</v>
      </c>
      <c r="C106" s="126">
        <f>IF(C$2,LN(Trans!C106),Trans!C106)</f>
        <v>16.809904703648847</v>
      </c>
      <c r="D106" s="126">
        <f>IF(D$2,LN(Trans!D106),Trans!D106)</f>
        <v>14.906936426668919</v>
      </c>
      <c r="E106" s="126">
        <f>IF(E$2,LN(Trans!E106),Trans!E106)</f>
        <v>15.003526342621653</v>
      </c>
      <c r="F106" s="126">
        <f>IF(F$2,LN(Trans!F106),Trans!F106)</f>
        <v>15.260341904876228</v>
      </c>
      <c r="G106" s="126">
        <f>IF(G$2,LN(Trans!G106),Trans!G106)</f>
        <v>16.671626517352877</v>
      </c>
      <c r="H106" s="126">
        <f>IF(H$2,LN(Trans!H106),Trans!H106)</f>
        <v>15.748266873025567</v>
      </c>
      <c r="I106" s="126">
        <f>IF(I$2,LN(Trans!I106),Trans!I106)</f>
        <v>4.5698040339426207</v>
      </c>
      <c r="J106" s="126">
        <f>IF(J$2,LN(Trans!J106),Trans!J106)</f>
        <v>4.5775109778750815</v>
      </c>
      <c r="K106" s="126">
        <f>IF(K$2,LN(Trans!K106),Trans!K106)</f>
        <v>1.2792071643599762E-2</v>
      </c>
      <c r="L106" s="126">
        <f>IF(L$2,LN(Trans!L106),Trans!L106)</f>
        <v>1.1907333109952894E-3</v>
      </c>
      <c r="M106" s="126">
        <f>IF(M$2,LN(Trans!M106),Trans!M106)</f>
        <v>4.557286459428564</v>
      </c>
      <c r="N106" s="126">
        <f>IF(N$2,LN(Trans!N106),Trans!N106)</f>
        <v>6.2392508097275305</v>
      </c>
      <c r="O106" s="126">
        <f>IF(O$2,LN(Trans!O106),Trans!O106)</f>
        <v>3.819295953568097E-2</v>
      </c>
      <c r="P106" s="126">
        <f>IF(P$2,LN(Trans!P106),Trans!P106)</f>
        <v>-1.5417751090240643E-2</v>
      </c>
      <c r="Q106" s="126">
        <f>IF(Q$2,LN(Trans!Q106),Trans!Q106)</f>
        <v>14.955392698264498</v>
      </c>
      <c r="R106" s="126">
        <f>IF(R$2,LN(Trans!R106),Trans!R106)</f>
        <v>5.2176306462921075E-3</v>
      </c>
      <c r="S106" s="126">
        <f>IF(S$2,LN(Trans!S106),Trans!S106)</f>
        <v>1.1918852509427125E-3</v>
      </c>
      <c r="T106" s="126">
        <f>IF(T$2,LN(Trans!T106),Trans!T106)</f>
        <v>4.0257453953493529E-3</v>
      </c>
      <c r="U106" s="126">
        <f>IF(U$2,LN(Trans!U106),Trans!U106)</f>
        <v>5.0708961885954587</v>
      </c>
      <c r="V106" s="126">
        <f>IF(V$2,LN(Trans!V106),Trans!V106)</f>
        <v>5.5496222092423544</v>
      </c>
      <c r="W106" s="126">
        <f>IF(W$2,LN(Trans!W106),Trans!W106)</f>
        <v>4.8835993416713199</v>
      </c>
      <c r="X106" s="126">
        <f>IF(X$2,LN(Trans!X106),Trans!X106)</f>
        <v>4.7563254056558666</v>
      </c>
      <c r="Y106" s="126">
        <f>IF(Y$2,LN(Trans!Y106),Trans!Y106)</f>
        <v>4.7550362272740809</v>
      </c>
      <c r="Z106" s="126">
        <f>IF(Z$2,LN(Trans!Z106),Trans!Z106)</f>
        <v>3.5903252778300798</v>
      </c>
      <c r="AA106" s="126">
        <f>IF(AA$2,LN(Trans!AA106),Trans!AA106)</f>
        <v>3.6612776467818566</v>
      </c>
      <c r="AB106" s="126">
        <f>IF(AB$2,LN(Trans!AB106),Trans!AB106)</f>
        <v>-7.0952368951777173E-2</v>
      </c>
      <c r="AC106" s="126">
        <f>IF(AC$2,LN(Trans!AC106),Trans!AC106)</f>
        <v>6.8421071477254E-2</v>
      </c>
      <c r="AD106" s="126">
        <f>IF(AD$2,LN(Trans!AD106),Trans!AD106)</f>
        <v>9.4255182556144193E-3</v>
      </c>
    </row>
    <row r="107" spans="1:30">
      <c r="A107" t="s">
        <v>368</v>
      </c>
      <c r="B107" s="126">
        <f>IF(B$2,LN(Trans!B107),Trans!B107)</f>
        <v>17.106164336731378</v>
      </c>
      <c r="C107" s="126">
        <f>IF(C$2,LN(Trans!C107),Trans!C107)</f>
        <v>16.824676471777046</v>
      </c>
      <c r="D107" s="126">
        <f>IF(D$2,LN(Trans!D107),Trans!D107)</f>
        <v>14.869641559300682</v>
      </c>
      <c r="E107" s="126">
        <f>IF(E$2,LN(Trans!E107),Trans!E107)</f>
        <v>14.978698358615445</v>
      </c>
      <c r="F107" s="126">
        <f>IF(F$2,LN(Trans!F107),Trans!F107)</f>
        <v>15.255718245917643</v>
      </c>
      <c r="G107" s="126">
        <f>IF(G$2,LN(Trans!G107),Trans!G107)</f>
        <v>16.685276329457938</v>
      </c>
      <c r="H107" s="126">
        <f>IF(H$2,LN(Trans!H107),Trans!H107)</f>
        <v>15.733883895875207</v>
      </c>
      <c r="I107" s="126">
        <f>IF(I$2,LN(Trans!I107),Trans!I107)</f>
        <v>4.5793267292073576</v>
      </c>
      <c r="J107" s="126">
        <f>IF(J$2,LN(Trans!J107),Trans!J107)</f>
        <v>4.585474874260508</v>
      </c>
      <c r="K107" s="126">
        <f>IF(K$2,LN(Trans!K107),Trans!K107)</f>
        <v>1.2276893526757066E-2</v>
      </c>
      <c r="L107" s="126">
        <f>IF(L$2,LN(Trans!L107),Trans!L107)</f>
        <v>2.7541982620200695E-3</v>
      </c>
      <c r="M107" s="126">
        <f>IF(M$2,LN(Trans!M107),Trans!M107)</f>
        <v>4.5135281953959714</v>
      </c>
      <c r="N107" s="126">
        <f>IF(N$2,LN(Trans!N107),Trans!N107)</f>
        <v>6.1934451185735968</v>
      </c>
      <c r="O107" s="126">
        <f>IF(O$2,LN(Trans!O107),Trans!O107)</f>
        <v>4.1042345970647459E-2</v>
      </c>
      <c r="P107" s="126">
        <f>IF(P$2,LN(Trans!P107),Trans!P107)</f>
        <v>-2.7755404332394495E-3</v>
      </c>
      <c r="Q107" s="126">
        <f>IF(Q$2,LN(Trans!Q107),Trans!Q107)</f>
        <v>14.958294986541883</v>
      </c>
      <c r="R107" s="126">
        <f>IF(R$2,LN(Trans!R107),Trans!R107)</f>
        <v>5.1831887494186235E-3</v>
      </c>
      <c r="S107" s="126">
        <f>IF(S$2,LN(Trans!S107),Trans!S107)</f>
        <v>1.2804768708818313E-3</v>
      </c>
      <c r="T107" s="126">
        <f>IF(T$2,LN(Trans!T107),Trans!T107)</f>
        <v>3.9027118785368367E-3</v>
      </c>
      <c r="U107" s="126">
        <f>IF(U$2,LN(Trans!U107),Trans!U107)</f>
        <v>5.084556088114196</v>
      </c>
      <c r="V107" s="126">
        <f>IF(V$2,LN(Trans!V107),Trans!V107)</f>
        <v>5.5609227102205701</v>
      </c>
      <c r="W107" s="126">
        <f>IF(W$2,LN(Trans!W107),Trans!W107)</f>
        <v>4.9760579818979611</v>
      </c>
      <c r="X107" s="126">
        <f>IF(X$2,LN(Trans!X107),Trans!X107)</f>
        <v>4.763683429475396</v>
      </c>
      <c r="Y107" s="126">
        <f>IF(Y$2,LN(Trans!Y107),Trans!Y107)</f>
        <v>4.762449727239046</v>
      </c>
      <c r="Z107" s="126">
        <f>IF(Z$2,LN(Trans!Z107),Trans!Z107)</f>
        <v>3.6100406682897854</v>
      </c>
      <c r="AA107" s="126">
        <f>IF(AA$2,LN(Trans!AA107),Trans!AA107)</f>
        <v>3.6773262302416581</v>
      </c>
      <c r="AB107" s="126">
        <f>IF(AB$2,LN(Trans!AB107),Trans!AB107)</f>
        <v>-6.7285561951872422E-2</v>
      </c>
      <c r="AC107" s="126">
        <f>IF(AC$2,LN(Trans!AC107),Trans!AC107)</f>
        <v>6.5375243419405996E-2</v>
      </c>
      <c r="AD107" s="126">
        <f>IF(AD$2,LN(Trans!AD107),Trans!AD107)</f>
        <v>9.808157402644891E-3</v>
      </c>
    </row>
    <row r="108" spans="1:30">
      <c r="A108" t="s">
        <v>369</v>
      </c>
      <c r="B108" s="126">
        <f>IF(B$2,LN(Trans!B108),Trans!B108)</f>
        <v>17.123135573978292</v>
      </c>
      <c r="C108" s="126">
        <f>IF(C$2,LN(Trans!C108),Trans!C108)</f>
        <v>16.841457930967742</v>
      </c>
      <c r="D108" s="126">
        <f>IF(D$2,LN(Trans!D108),Trans!D108)</f>
        <v>14.881141366495195</v>
      </c>
      <c r="E108" s="126">
        <f>IF(E$2,LN(Trans!E108),Trans!E108)</f>
        <v>14.985622993258549</v>
      </c>
      <c r="F108" s="126">
        <f>IF(F$2,LN(Trans!F108),Trans!F108)</f>
        <v>15.26089923274923</v>
      </c>
      <c r="G108" s="126">
        <f>IF(G$2,LN(Trans!G108),Trans!G108)</f>
        <v>16.70369147009454</v>
      </c>
      <c r="H108" s="126">
        <f>IF(H$2,LN(Trans!H108),Trans!H108)</f>
        <v>15.750593777508712</v>
      </c>
      <c r="I108" s="126">
        <f>IF(I$2,LN(Trans!I108),Trans!I108)</f>
        <v>4.5820880311240337</v>
      </c>
      <c r="J108" s="126">
        <f>IF(J$2,LN(Trans!J108),Trans!J108)</f>
        <v>4.589360911599135</v>
      </c>
      <c r="K108" s="126">
        <f>IF(K$2,LN(Trans!K108),Trans!K108)</f>
        <v>1.2197541042358082E-2</v>
      </c>
      <c r="L108" s="126">
        <f>IF(L$2,LN(Trans!L108),Trans!L108)</f>
        <v>9.4362391256819431E-3</v>
      </c>
      <c r="M108" s="126">
        <f>IF(M$2,LN(Trans!M108),Trans!M108)</f>
        <v>4.5134904931107629</v>
      </c>
      <c r="N108" s="126">
        <f>IF(N$2,LN(Trans!N108),Trans!N108)</f>
        <v>6.2073905012165795</v>
      </c>
      <c r="O108" s="126">
        <f>IF(O$2,LN(Trans!O108),Trans!O108)</f>
        <v>2.5464378593388078E-2</v>
      </c>
      <c r="P108" s="126">
        <f>IF(P$2,LN(Trans!P108),Trans!P108)</f>
        <v>-2.2600927136610778E-2</v>
      </c>
      <c r="Q108" s="126">
        <f>IF(Q$2,LN(Trans!Q108),Trans!Q108)</f>
        <v>14.968362954531901</v>
      </c>
      <c r="R108" s="126">
        <f>IF(R$2,LN(Trans!R108),Trans!R108)</f>
        <v>5.3200046840155123E-3</v>
      </c>
      <c r="S108" s="126">
        <f>IF(S$2,LN(Trans!S108),Trans!S108)</f>
        <v>1.1630902415516195E-3</v>
      </c>
      <c r="T108" s="126">
        <f>IF(T$2,LN(Trans!T108),Trans!T108)</f>
        <v>4.1569144424639997E-3</v>
      </c>
      <c r="U108" s="126">
        <f>IF(U$2,LN(Trans!U108),Trans!U108)</f>
        <v>5.0873812448181486</v>
      </c>
      <c r="V108" s="126">
        <f>IF(V$2,LN(Trans!V108),Trans!V108)</f>
        <v>5.5493477397381294</v>
      </c>
      <c r="W108" s="126">
        <f>IF(W$2,LN(Trans!W108),Trans!W108)</f>
        <v>4.9330669859058176</v>
      </c>
      <c r="X108" s="126">
        <f>IF(X$2,LN(Trans!X108),Trans!X108)</f>
        <v>4.7739996895491155</v>
      </c>
      <c r="Y108" s="126">
        <f>IF(Y$2,LN(Trans!Y108),Trans!Y108)</f>
        <v>4.7727486079593868</v>
      </c>
      <c r="Z108" s="126">
        <f>IF(Z$2,LN(Trans!Z108),Trans!Z108)</f>
        <v>3.5934673934242389</v>
      </c>
      <c r="AA108" s="126">
        <f>IF(AA$2,LN(Trans!AA108),Trans!AA108)</f>
        <v>3.6605185580559452</v>
      </c>
      <c r="AB108" s="126">
        <f>IF(AB$2,LN(Trans!AB108),Trans!AB108)</f>
        <v>-6.7051164631705976E-2</v>
      </c>
      <c r="AC108" s="126">
        <f>IF(AC$2,LN(Trans!AC108),Trans!AC108)</f>
        <v>6.4561350125046296E-2</v>
      </c>
      <c r="AD108" s="126">
        <f>IF(AD$2,LN(Trans!AD108),Trans!AD108)</f>
        <v>1.0582433562063599E-2</v>
      </c>
    </row>
    <row r="109" spans="1:30">
      <c r="A109" t="s">
        <v>370</v>
      </c>
      <c r="B109" s="126">
        <f>IF(B$2,LN(Trans!B109),Trans!B109)</f>
        <v>17.13083341494605</v>
      </c>
      <c r="C109" s="126">
        <f>IF(C$2,LN(Trans!C109),Trans!C109)</f>
        <v>16.846384542253496</v>
      </c>
      <c r="D109" s="126">
        <f>IF(D$2,LN(Trans!D109),Trans!D109)</f>
        <v>14.887662667420768</v>
      </c>
      <c r="E109" s="126">
        <f>IF(E$2,LN(Trans!E109),Trans!E109)</f>
        <v>14.994082499463968</v>
      </c>
      <c r="F109" s="126">
        <f>IF(F$2,LN(Trans!F109),Trans!F109)</f>
        <v>15.277227173466223</v>
      </c>
      <c r="G109" s="126">
        <f>IF(G$2,LN(Trans!G109),Trans!G109)</f>
        <v>16.721161627995723</v>
      </c>
      <c r="H109" s="126">
        <f>IF(H$2,LN(Trans!H109),Trans!H109)</f>
        <v>15.8442182447268</v>
      </c>
      <c r="I109" s="126">
        <f>IF(I$2,LN(Trans!I109),Trans!I109)</f>
        <v>4.5848145830205</v>
      </c>
      <c r="J109" s="126">
        <f>IF(J$2,LN(Trans!J109),Trans!J109)</f>
        <v>4.591783663728175</v>
      </c>
      <c r="K109" s="126">
        <f>IF(K$2,LN(Trans!K109),Trans!K109)</f>
        <v>1.2197541042358082E-2</v>
      </c>
      <c r="L109" s="126">
        <f>IF(L$2,LN(Trans!L109),Trans!L109)</f>
        <v>9.4709891458916052E-3</v>
      </c>
      <c r="M109" s="126">
        <f>IF(M$2,LN(Trans!M109),Trans!M109)</f>
        <v>4.4845493893975057</v>
      </c>
      <c r="N109" s="126">
        <f>IF(N$2,LN(Trans!N109),Trans!N109)</f>
        <v>6.1799492758695296</v>
      </c>
      <c r="O109" s="126">
        <f>IF(O$2,LN(Trans!O109),Trans!O109)</f>
        <v>-3.2837513209388346E-2</v>
      </c>
      <c r="P109" s="126">
        <f>IF(P$2,LN(Trans!P109),Trans!P109)</f>
        <v>-7.570421660305035E-2</v>
      </c>
      <c r="Q109" s="126">
        <f>IF(Q$2,LN(Trans!Q109),Trans!Q109)</f>
        <v>14.965458397272252</v>
      </c>
      <c r="R109" s="126">
        <f>IF(R$2,LN(Trans!R109),Trans!R109)</f>
        <v>4.7580830546313626E-3</v>
      </c>
      <c r="S109" s="126">
        <f>IF(S$2,LN(Trans!S109),Trans!S109)</f>
        <v>1.0605616864725921E-3</v>
      </c>
      <c r="T109" s="126">
        <f>IF(T$2,LN(Trans!T109),Trans!T109)</f>
        <v>3.697521368158803E-3</v>
      </c>
      <c r="U109" s="126">
        <f>IF(U$2,LN(Trans!U109),Trans!U109)</f>
        <v>5.0941132919364138</v>
      </c>
      <c r="V109" s="126">
        <f>IF(V$2,LN(Trans!V109),Trans!V109)</f>
        <v>5.5502384189532679</v>
      </c>
      <c r="W109" s="126">
        <f>IF(W$2,LN(Trans!W109),Trans!W109)</f>
        <v>4.9129478615345565</v>
      </c>
      <c r="X109" s="126">
        <f>IF(X$2,LN(Trans!X109),Trans!X109)</f>
        <v>4.7879726032568559</v>
      </c>
      <c r="Y109" s="126">
        <f>IF(Y$2,LN(Trans!Y109),Trans!Y109)</f>
        <v>4.7863333153303245</v>
      </c>
      <c r="Z109" s="126">
        <f>IF(Z$2,LN(Trans!Z109),Trans!Z109)</f>
        <v>3.5787648945261576</v>
      </c>
      <c r="AA109" s="126">
        <f>IF(AA$2,LN(Trans!AA109),Trans!AA109)</f>
        <v>3.6444406212236236</v>
      </c>
      <c r="AB109" s="126">
        <f>IF(AB$2,LN(Trans!AB109),Trans!AB109)</f>
        <v>-6.5675726697465631E-2</v>
      </c>
      <c r="AC109" s="126">
        <f>IF(AC$2,LN(Trans!AC109),Trans!AC109)</f>
        <v>6.4206132914312097E-2</v>
      </c>
      <c r="AD109" s="126">
        <f>IF(AD$2,LN(Trans!AD109),Trans!AD109)</f>
        <v>1.1012997156653E-2</v>
      </c>
    </row>
    <row r="110" spans="1:30">
      <c r="A110" t="s">
        <v>462</v>
      </c>
      <c r="B110" s="126">
        <f>IF(B$2,LN(Trans!B110),Trans!B110)</f>
        <v>17.14454711902054</v>
      </c>
      <c r="C110" s="126">
        <f>IF(C$2,LN(Trans!C110),Trans!C110)</f>
        <v>16.862338932577838</v>
      </c>
      <c r="D110" s="126">
        <f>IF(D$2,LN(Trans!D110),Trans!D110)</f>
        <v>14.918472502455653</v>
      </c>
      <c r="E110" s="126">
        <f>IF(E$2,LN(Trans!E110),Trans!E110)</f>
        <v>15.021670068952806</v>
      </c>
      <c r="F110" s="126">
        <f>IF(F$2,LN(Trans!F110),Trans!F110)</f>
        <v>15.286863462017612</v>
      </c>
      <c r="G110" s="126">
        <f>IF(G$2,LN(Trans!G110),Trans!G110)</f>
        <v>16.736401521252152</v>
      </c>
      <c r="H110" s="126">
        <f>IF(H$2,LN(Trans!H110),Trans!H110)</f>
        <v>15.87219319256101</v>
      </c>
      <c r="I110" s="126">
        <f>IF(I$2,LN(Trans!I110),Trans!I110)</f>
        <v>4.5909292084454529</v>
      </c>
      <c r="J110" s="126">
        <f>IF(J$2,LN(Trans!J110),Trans!J110)</f>
        <v>4.5946939421517081</v>
      </c>
      <c r="K110" s="126">
        <f>IF(K$2,LN(Trans!K110),Trans!K110)</f>
        <v>1.2197541042358082E-2</v>
      </c>
      <c r="L110" s="126">
        <f>IF(L$2,LN(Trans!L110),Trans!L110)</f>
        <v>6.0829156174054674E-3</v>
      </c>
      <c r="M110" s="126">
        <f>IF(M$2,LN(Trans!M110),Trans!M110)</f>
        <v>4.4772205476293694</v>
      </c>
      <c r="N110" s="126">
        <f>IF(N$2,LN(Trans!N110),Trans!N110)</f>
        <v>6.1688157804803696</v>
      </c>
      <c r="O110" s="126">
        <f>IF(O$2,LN(Trans!O110),Trans!O110)</f>
        <v>2.9927581761472963E-3</v>
      </c>
      <c r="P110" s="126">
        <f>IF(P$2,LN(Trans!P110),Trans!P110)</f>
        <v>-3.9078325981100032E-2</v>
      </c>
      <c r="Q110" s="126">
        <f>IF(Q$2,LN(Trans!Q110),Trans!Q110)</f>
        <v>15.008003139086846</v>
      </c>
      <c r="R110" s="126">
        <f>IF(R$2,LN(Trans!R110),Trans!R110)</f>
        <v>3.980559584712536E-3</v>
      </c>
      <c r="S110" s="126">
        <f>IF(S$2,LN(Trans!S110),Trans!S110)</f>
        <v>7.9263860342170878E-4</v>
      </c>
      <c r="T110" s="126">
        <f>IF(T$2,LN(Trans!T110),Trans!T110)</f>
        <v>3.1879209812907174E-3</v>
      </c>
      <c r="U110" s="126">
        <f>IF(U$2,LN(Trans!U110),Trans!U110)</f>
        <v>5.1020090484552636</v>
      </c>
      <c r="V110" s="126">
        <f>IF(V$2,LN(Trans!V110),Trans!V110)</f>
        <v>5.5617155753797727</v>
      </c>
      <c r="W110" s="126">
        <f>IF(W$2,LN(Trans!W110),Trans!W110)</f>
        <v>4.9260505588965957</v>
      </c>
      <c r="X110" s="126">
        <f>IF(X$2,LN(Trans!X110),Trans!X110)</f>
        <v>4.7969753926374166</v>
      </c>
      <c r="Y110" s="126">
        <f>IF(Y$2,LN(Trans!Y110),Trans!Y110)</f>
        <v>4.7953649578349342</v>
      </c>
      <c r="Z110" s="126">
        <f>IF(Z$2,LN(Trans!Z110),Trans!Z110)</f>
        <v>3.5955649462801302</v>
      </c>
      <c r="AA110" s="126">
        <f>IF(AA$2,LN(Trans!AA110),Trans!AA110)</f>
        <v>3.6613007174121455</v>
      </c>
      <c r="AB110" s="126">
        <f>IF(AB$2,LN(Trans!AB110),Trans!AB110)</f>
        <v>-6.5735771132015106E-2</v>
      </c>
      <c r="AC110" s="126">
        <f>IF(AC$2,LN(Trans!AC110),Trans!AC110)</f>
        <v>6.3636589016094799E-2</v>
      </c>
      <c r="AD110" s="126">
        <f>IF(AD$2,LN(Trans!AD110),Trans!AD110)</f>
        <v>9.8975417011951308E-3</v>
      </c>
    </row>
    <row r="111" spans="1:30">
      <c r="A111" t="s">
        <v>652</v>
      </c>
      <c r="B111" s="126">
        <f>IF(B$2,LN(Trans!B111),Trans!B111)</f>
        <v>17.152805209490694</v>
      </c>
      <c r="C111" s="126">
        <f>IF(C$2,LN(Trans!C111),Trans!C111)</f>
        <v>16.866722357140734</v>
      </c>
      <c r="D111" s="126">
        <f>IF(D$2,LN(Trans!D111),Trans!D111)</f>
        <v>14.935604401548721</v>
      </c>
      <c r="E111" s="126">
        <f>IF(E$2,LN(Trans!E111),Trans!E111)</f>
        <v>15.039951105529157</v>
      </c>
      <c r="F111" s="126">
        <f>IF(F$2,LN(Trans!F111),Trans!F111)</f>
        <v>15.316752514063884</v>
      </c>
      <c r="G111" s="126">
        <f>IF(G$2,LN(Trans!G111),Trans!G111)</f>
        <v>16.749253413919575</v>
      </c>
      <c r="H111" s="126">
        <f>IF(H$2,LN(Trans!H111),Trans!H111)</f>
        <v>15.839807324664195</v>
      </c>
      <c r="I111" s="126">
        <f>IF(I$2,LN(Trans!I111),Trans!I111)</f>
        <v>4.5940310235175028</v>
      </c>
      <c r="J111" s="126">
        <f>IF(J$2,LN(Trans!J111),Trans!J111)</f>
        <v>4.5954487943537652</v>
      </c>
      <c r="K111" s="126">
        <f>IF(K$2,LN(Trans!K111),Trans!K111)</f>
        <v>1.2197541042358082E-2</v>
      </c>
      <c r="L111" s="126">
        <f>IF(L$2,LN(Trans!L111),Trans!L111)</f>
        <v>9.0957259703087247E-3</v>
      </c>
      <c r="M111" s="126">
        <f>IF(M$2,LN(Trans!M111),Trans!M111)</f>
        <v>4.4692359087472582</v>
      </c>
      <c r="N111" s="126">
        <f>IF(N$2,LN(Trans!N111),Trans!N111)</f>
        <v>6.1580473048331621</v>
      </c>
      <c r="O111" s="126">
        <f>IF(O$2,LN(Trans!O111),Trans!O111)</f>
        <v>5.7228859309336371E-3</v>
      </c>
      <c r="P111" s="126">
        <f>IF(P$2,LN(Trans!P111),Trans!P111)</f>
        <v>-2.665508749387167E-2</v>
      </c>
      <c r="Q111" s="126">
        <f>IF(Q$2,LN(Trans!Q111),Trans!Q111)</f>
        <v>14.988613501330518</v>
      </c>
      <c r="R111" s="126">
        <f>IF(R$2,LN(Trans!R111),Trans!R111)</f>
        <v>3.9827268268456586E-3</v>
      </c>
      <c r="S111" s="126">
        <f>IF(S$2,LN(Trans!S111),Trans!S111)</f>
        <v>7.2899255747203937E-4</v>
      </c>
      <c r="T111" s="126">
        <f>IF(T$2,LN(Trans!T111),Trans!T111)</f>
        <v>3.253734269373647E-3</v>
      </c>
      <c r="U111" s="126">
        <f>IF(U$2,LN(Trans!U111),Trans!U111)</f>
        <v>5.1118482509108034</v>
      </c>
      <c r="V111" s="126">
        <f>IF(V$2,LN(Trans!V111),Trans!V111)</f>
        <v>5.5670042256783878</v>
      </c>
      <c r="W111" s="126">
        <f>IF(W$2,LN(Trans!W111),Trans!W111)</f>
        <v>4.9231340943198152</v>
      </c>
      <c r="X111" s="126">
        <f>IF(X$2,LN(Trans!X111),Trans!X111)</f>
        <v>4.8063584132081463</v>
      </c>
      <c r="Y111" s="126">
        <f>IF(Y$2,LN(Trans!Y111),Trans!Y111)</f>
        <v>4.8045901529836446</v>
      </c>
      <c r="Z111" s="126">
        <f>IF(Z$2,LN(Trans!Z111),Trans!Z111)</f>
        <v>3.5879448153572184</v>
      </c>
      <c r="AA111" s="126">
        <f>IF(AA$2,LN(Trans!AA111),Trans!AA111)</f>
        <v>3.6516995441119584</v>
      </c>
      <c r="AB111" s="126">
        <f>IF(AB$2,LN(Trans!AB111),Trans!AB111)</f>
        <v>-6.3754728754739684E-2</v>
      </c>
      <c r="AC111" s="126">
        <f>IF(AC$2,LN(Trans!AC111),Trans!AC111)</f>
        <v>6.1488698975086499E-2</v>
      </c>
      <c r="AD111" s="126">
        <f>IF(AD$2,LN(Trans!AD111),Trans!AD111)</f>
        <v>1.00102647446071E-2</v>
      </c>
    </row>
    <row r="112" spans="1:30">
      <c r="A112" t="s">
        <v>653</v>
      </c>
      <c r="B112" s="126">
        <f>IF(B$2,LN(Trans!B112),Trans!B112)</f>
        <v>17.159425509561348</v>
      </c>
      <c r="C112" s="126">
        <f>IF(C$2,LN(Trans!C112),Trans!C112)</f>
        <v>16.878468596716758</v>
      </c>
      <c r="D112" s="126">
        <f>IF(D$2,LN(Trans!D112),Trans!D112)</f>
        <v>14.904175357845103</v>
      </c>
      <c r="E112" s="126">
        <f>IF(E$2,LN(Trans!E112),Trans!E112)</f>
        <v>15.014059025008816</v>
      </c>
      <c r="F112" s="126">
        <f>IF(F$2,LN(Trans!F112),Trans!F112)</f>
        <v>15.284369619829762</v>
      </c>
      <c r="G112" s="126">
        <f>IF(G$2,LN(Trans!G112),Trans!G112)</f>
        <v>16.761848654510644</v>
      </c>
      <c r="H112" s="126">
        <f>IF(H$2,LN(Trans!H112),Trans!H112)</f>
        <v>15.860997455601549</v>
      </c>
      <c r="I112" s="126">
        <f>IF(I$2,LN(Trans!I112),Trans!I112)</f>
        <v>4.5950680910051886</v>
      </c>
      <c r="J112" s="126">
        <f>IF(J$2,LN(Trans!J112),Trans!J112)</f>
        <v>4.5973427530245399</v>
      </c>
      <c r="K112" s="126">
        <f>IF(K$2,LN(Trans!K112),Trans!K112)</f>
        <v>1.2197541042358082E-2</v>
      </c>
      <c r="L112" s="126">
        <f>IF(L$2,LN(Trans!L112),Trans!L112)</f>
        <v>1.116047355467166E-2</v>
      </c>
      <c r="M112" s="126">
        <f>IF(M$2,LN(Trans!M112),Trans!M112)</f>
        <v>4.4844704007503067</v>
      </c>
      <c r="N112" s="126">
        <f>IF(N$2,LN(Trans!N112),Trans!N112)</f>
        <v>6.1828710334244805</v>
      </c>
      <c r="O112" s="126">
        <f>IF(O$2,LN(Trans!O112),Trans!O112)</f>
        <v>1.7094379229110019E-2</v>
      </c>
      <c r="P112" s="126">
        <f>IF(P$2,LN(Trans!P112),Trans!P112)</f>
        <v>-2.7349239259549251E-2</v>
      </c>
      <c r="Q112" s="126">
        <f>IF(Q$2,LN(Trans!Q112),Trans!Q112)</f>
        <v>15.006002576639235</v>
      </c>
      <c r="R112" s="126">
        <f>IF(R$2,LN(Trans!R112),Trans!R112)</f>
        <v>4.4744768570189513E-3</v>
      </c>
      <c r="S112" s="126">
        <f>IF(S$2,LN(Trans!S112),Trans!S112)</f>
        <v>6.8665091518301739E-4</v>
      </c>
      <c r="T112" s="126">
        <f>IF(T$2,LN(Trans!T112),Trans!T112)</f>
        <v>3.7878259418359945E-3</v>
      </c>
      <c r="U112" s="126">
        <f>IF(U$2,LN(Trans!U112),Trans!U112)</f>
        <v>5.1223469351916995</v>
      </c>
      <c r="V112" s="126">
        <f>IF(V$2,LN(Trans!V112),Trans!V112)</f>
        <v>5.5565512599884359</v>
      </c>
      <c r="W112" s="126">
        <f>IF(W$2,LN(Trans!W112),Trans!W112)</f>
        <v>4.829729545325927</v>
      </c>
      <c r="X112" s="126">
        <f>IF(X$2,LN(Trans!X112),Trans!X112)</f>
        <v>4.8188499819950907</v>
      </c>
      <c r="Y112" s="126">
        <f>IF(Y$2,LN(Trans!Y112),Trans!Y112)</f>
        <v>4.8171988827821579</v>
      </c>
      <c r="Z112" s="126">
        <f>IF(Z$2,LN(Trans!Z112),Trans!Z112)</f>
        <v>3.6032936094068919</v>
      </c>
      <c r="AA112" s="126">
        <f>IF(AA$2,LN(Trans!AA112),Trans!AA112)</f>
        <v>3.66581149949354</v>
      </c>
      <c r="AB112" s="126">
        <f>IF(AB$2,LN(Trans!AB112),Trans!AB112)</f>
        <v>-6.2517890086648389E-2</v>
      </c>
      <c r="AC112" s="126">
        <f>IF(AC$2,LN(Trans!AC112),Trans!AC112)</f>
        <v>6.0690877273095002E-2</v>
      </c>
      <c r="AD112" s="126">
        <f>IF(AD$2,LN(Trans!AD112),Trans!AD112)</f>
        <v>8.8044835896862288E-3</v>
      </c>
    </row>
    <row r="113" spans="1:30">
      <c r="A113" t="s">
        <v>654</v>
      </c>
      <c r="B113" s="126">
        <f>IF(B$2,LN(Trans!B113),Trans!B113)</f>
        <v>17.173978886128619</v>
      </c>
      <c r="C113" s="126">
        <f>IF(C$2,LN(Trans!C113),Trans!C113)</f>
        <v>16.88699757734781</v>
      </c>
      <c r="D113" s="126">
        <f>IF(D$2,LN(Trans!D113),Trans!D113)</f>
        <v>14.971630921942527</v>
      </c>
      <c r="E113" s="126">
        <f>IF(E$2,LN(Trans!E113),Trans!E113)</f>
        <v>15.068642313537071</v>
      </c>
      <c r="F113" s="126">
        <f>IF(F$2,LN(Trans!F113),Trans!F113)</f>
        <v>15.338828389129249</v>
      </c>
      <c r="G113" s="126">
        <f>IF(G$2,LN(Trans!G113),Trans!G113)</f>
        <v>16.769728556587271</v>
      </c>
      <c r="H113" s="126">
        <f>IF(H$2,LN(Trans!H113),Trans!H113)</f>
        <v>15.841287448313095</v>
      </c>
      <c r="I113" s="126">
        <f>IF(I$2,LN(Trans!I113),Trans!I113)</f>
        <v>4.6053154335017403</v>
      </c>
      <c r="J113" s="126">
        <f>IF(J$2,LN(Trans!J113),Trans!J113)</f>
        <v>4.603478698551406</v>
      </c>
      <c r="K113" s="126">
        <f>IF(K$2,LN(Trans!K113),Trans!K113)</f>
        <v>1.2197541042358082E-2</v>
      </c>
      <c r="L113" s="126">
        <f>IF(L$2,LN(Trans!L113),Trans!L113)</f>
        <v>1.9501985458064185E-3</v>
      </c>
      <c r="M113" s="126">
        <f>IF(M$2,LN(Trans!M113),Trans!M113)</f>
        <v>4.515573652176335</v>
      </c>
      <c r="N113" s="126">
        <f>IF(N$2,LN(Trans!N113),Trans!N113)</f>
        <v>6.2294414723718292</v>
      </c>
      <c r="O113" s="126">
        <f>IF(O$2,LN(Trans!O113),Trans!O113)</f>
        <v>-8.0229761370777201E-3</v>
      </c>
      <c r="P113" s="126">
        <f>IF(P$2,LN(Trans!P113),Trans!P113)</f>
        <v>-6.2965468352797233E-2</v>
      </c>
      <c r="Q113" s="126">
        <f>IF(Q$2,LN(Trans!Q113),Trans!Q113)</f>
        <v>15.007383668437424</v>
      </c>
      <c r="R113" s="126">
        <f>IF(R$2,LN(Trans!R113),Trans!R113)</f>
        <v>4.8919467594611609E-3</v>
      </c>
      <c r="S113" s="126">
        <f>IF(S$2,LN(Trans!S113),Trans!S113)</f>
        <v>6.5308659710773206E-4</v>
      </c>
      <c r="T113" s="126">
        <f>IF(T$2,LN(Trans!T113),Trans!T113)</f>
        <v>4.2388601623534116E-3</v>
      </c>
      <c r="U113" s="126">
        <f>IF(U$2,LN(Trans!U113),Trans!U113)</f>
        <v>5.131945310931993</v>
      </c>
      <c r="V113" s="126">
        <f>IF(V$2,LN(Trans!V113),Trans!V113)</f>
        <v>5.5520071118509131</v>
      </c>
      <c r="W113" s="126">
        <f>IF(W$2,LN(Trans!W113),Trans!W113)</f>
        <v>4.8249042893315863</v>
      </c>
      <c r="X113" s="126">
        <f>IF(X$2,LN(Trans!X113),Trans!X113)</f>
        <v>4.8215306570394825</v>
      </c>
      <c r="Y113" s="126">
        <f>IF(Y$2,LN(Trans!Y113),Trans!Y113)</f>
        <v>4.8206406013378729</v>
      </c>
      <c r="Z113" s="126">
        <f>IF(Z$2,LN(Trans!Z113),Trans!Z113)</f>
        <v>3.5938638819893307</v>
      </c>
      <c r="AA113" s="126">
        <f>IF(AA$2,LN(Trans!AA113),Trans!AA113)</f>
        <v>3.6499745420021199</v>
      </c>
      <c r="AB113" s="126">
        <f>IF(AB$2,LN(Trans!AB113),Trans!AB113)</f>
        <v>-5.6110660012789158E-2</v>
      </c>
      <c r="AC113" s="126">
        <f>IF(AC$2,LN(Trans!AC113),Trans!AC113)</f>
        <v>5.6166966294420501E-2</v>
      </c>
      <c r="AD113" s="126">
        <f>IF(AD$2,LN(Trans!AD113),Trans!AD113)</f>
        <v>7.6021199246599398E-3</v>
      </c>
    </row>
    <row r="114" spans="1:30">
      <c r="A114" t="s">
        <v>655</v>
      </c>
      <c r="B114" s="126">
        <f>IF(B$2,LN(Trans!B114),Trans!B114)</f>
        <v>17.175532002848772</v>
      </c>
      <c r="C114" s="126">
        <f>IF(C$2,LN(Trans!C114),Trans!C114)</f>
        <v>16.888876758070896</v>
      </c>
      <c r="D114" s="126">
        <f>IF(D$2,LN(Trans!D114),Trans!D114)</f>
        <v>14.974971001396732</v>
      </c>
      <c r="E114" s="126">
        <f>IF(E$2,LN(Trans!E114),Trans!E114)</f>
        <v>15.07414569456725</v>
      </c>
      <c r="F114" s="126">
        <f>IF(F$2,LN(Trans!F114),Trans!F114)</f>
        <v>15.342196889533309</v>
      </c>
      <c r="G114" s="126">
        <f>IF(G$2,LN(Trans!G114),Trans!G114)</f>
        <v>16.780509895670097</v>
      </c>
      <c r="H114" s="126">
        <f>IF(H$2,LN(Trans!H114),Trans!H114)</f>
        <v>15.761687229423837</v>
      </c>
      <c r="I114" s="126">
        <f>IF(I$2,LN(Trans!I114),Trans!I114)</f>
        <v>4.6135398077201319</v>
      </c>
      <c r="J114" s="126">
        <f>IF(J$2,LN(Trans!J114),Trans!J114)</f>
        <v>4.6128981919597454</v>
      </c>
      <c r="K114" s="126">
        <f>IF(K$2,LN(Trans!K114),Trans!K114)</f>
        <v>1.1442433561047098E-2</v>
      </c>
      <c r="L114" s="126">
        <f>IF(L$2,LN(Trans!L114),Trans!L114)</f>
        <v>3.2180593426554124E-3</v>
      </c>
      <c r="M114" s="126">
        <f>IF(M$2,LN(Trans!M114),Trans!M114)</f>
        <v>4.529584199031496</v>
      </c>
      <c r="N114" s="126">
        <f>IF(N$2,LN(Trans!N114),Trans!N114)</f>
        <v>6.2460989509974159</v>
      </c>
      <c r="O114" s="126">
        <f>IF(O$2,LN(Trans!O114),Trans!O114)</f>
        <v>9.2533981443246958E-3</v>
      </c>
      <c r="P114" s="126">
        <f>IF(P$2,LN(Trans!P114),Trans!P114)</f>
        <v>-3.3079652703286715E-2</v>
      </c>
      <c r="Q114" s="126">
        <f>IF(Q$2,LN(Trans!Q114),Trans!Q114)</f>
        <v>15.037762226808086</v>
      </c>
      <c r="R114" s="126">
        <f>IF(R$2,LN(Trans!R114),Trans!R114)</f>
        <v>4.6118093192771869E-3</v>
      </c>
      <c r="S114" s="126">
        <f>IF(S$2,LN(Trans!S114),Trans!S114)</f>
        <v>6.0246489487133083E-4</v>
      </c>
      <c r="T114" s="126">
        <f>IF(T$2,LN(Trans!T114),Trans!T114)</f>
        <v>4.0093444244059069E-3</v>
      </c>
      <c r="U114" s="126">
        <f>IF(U$2,LN(Trans!U114),Trans!U114)</f>
        <v>5.1405513464133916</v>
      </c>
      <c r="V114" s="126">
        <f>IF(V$2,LN(Trans!V114),Trans!V114)</f>
        <v>5.5579635552266478</v>
      </c>
      <c r="W114" s="126">
        <f>IF(W$2,LN(Trans!W114),Trans!W114)</f>
        <v>4.8293201719800152</v>
      </c>
      <c r="X114" s="126">
        <f>IF(X$2,LN(Trans!X114),Trans!X114)</f>
        <v>4.8280730597856394</v>
      </c>
      <c r="Y114" s="126">
        <f>IF(Y$2,LN(Trans!Y114),Trans!Y114)</f>
        <v>4.8275798197160551</v>
      </c>
      <c r="Z114" s="126">
        <f>IF(Z$2,LN(Trans!Z114),Trans!Z114)</f>
        <v>3.5960138623066173</v>
      </c>
      <c r="AA114" s="126">
        <f>IF(AA$2,LN(Trans!AA114),Trans!AA114)</f>
        <v>3.6583064040035462</v>
      </c>
      <c r="AB114" s="126">
        <f>IF(AB$2,LN(Trans!AB114),Trans!AB114)</f>
        <v>-6.2292541696929042E-2</v>
      </c>
      <c r="AC114" s="126">
        <f>IF(AC$2,LN(Trans!AC114),Trans!AC114)</f>
        <v>5.9774260877409099E-2</v>
      </c>
      <c r="AD114" s="126">
        <f>IF(AD$2,LN(Trans!AD114),Trans!AD114)</f>
        <v>7.4663535582831101E-3</v>
      </c>
    </row>
    <row r="115" spans="1:30">
      <c r="A115" t="s">
        <v>656</v>
      </c>
      <c r="B115" s="126">
        <f>IF(B$2,LN(Trans!B115),Trans!B115)</f>
        <v>17.177248017433143</v>
      </c>
      <c r="C115" s="126">
        <f>IF(C$2,LN(Trans!C115),Trans!C115)</f>
        <v>16.890410903560564</v>
      </c>
      <c r="D115" s="126">
        <f>IF(D$2,LN(Trans!D115),Trans!D115)</f>
        <v>14.9705200037327</v>
      </c>
      <c r="E115" s="126">
        <f>IF(E$2,LN(Trans!E115),Trans!E115)</f>
        <v>15.067195465082715</v>
      </c>
      <c r="F115" s="126">
        <f>IF(F$2,LN(Trans!F115),Trans!F115)</f>
        <v>15.340503145549507</v>
      </c>
      <c r="G115" s="126">
        <f>IF(G$2,LN(Trans!G115),Trans!G115)</f>
        <v>16.785825192860003</v>
      </c>
      <c r="H115" s="126">
        <f>IF(H$2,LN(Trans!H115),Trans!H115)</f>
        <v>15.808759623619753</v>
      </c>
      <c r="I115" s="126">
        <f>IF(I$2,LN(Trans!I115),Trans!I115)</f>
        <v>4.6283512835565688</v>
      </c>
      <c r="J115" s="126">
        <f>IF(J$2,LN(Trans!J115),Trans!J115)</f>
        <v>4.6222448231198028</v>
      </c>
      <c r="K115" s="126">
        <f>IF(K$2,LN(Trans!K115),Trans!K115)</f>
        <v>1.0613166063846768E-2</v>
      </c>
      <c r="L115" s="126">
        <f>IF(L$2,LN(Trans!L115),Trans!L115)</f>
        <v>-4.1983097725899598E-3</v>
      </c>
      <c r="M115" s="126">
        <f>IF(M$2,LN(Trans!M115),Trans!M115)</f>
        <v>4.5804675733477191</v>
      </c>
      <c r="N115" s="126">
        <f>IF(N$2,LN(Trans!N115),Trans!N115)</f>
        <v>6.3126139202160845</v>
      </c>
      <c r="O115" s="126">
        <f>IF(O$2,LN(Trans!O115),Trans!O115)</f>
        <v>2.7939897364749233E-2</v>
      </c>
      <c r="P115" s="126">
        <f>IF(P$2,LN(Trans!P115),Trans!P115)</f>
        <v>-7.3257619563310518E-3</v>
      </c>
      <c r="Q115" s="126">
        <f>IF(Q$2,LN(Trans!Q115),Trans!Q115)</f>
        <v>15.050142369462725</v>
      </c>
      <c r="R115" s="126">
        <f>IF(R$2,LN(Trans!R115),Trans!R115)</f>
        <v>4.4096895906624335E-3</v>
      </c>
      <c r="S115" s="126">
        <f>IF(S$2,LN(Trans!S115),Trans!S115)</f>
        <v>5.8903370787316024E-4</v>
      </c>
      <c r="T115" s="126">
        <f>IF(T$2,LN(Trans!T115),Trans!T115)</f>
        <v>3.8206558827892458E-3</v>
      </c>
      <c r="U115" s="126">
        <f>IF(U$2,LN(Trans!U115),Trans!U115)</f>
        <v>5.1487897544395462</v>
      </c>
      <c r="V115" s="126">
        <f>IF(V$2,LN(Trans!V115),Trans!V115)</f>
        <v>5.5563258812300456</v>
      </c>
      <c r="W115" s="126">
        <f>IF(W$2,LN(Trans!W115),Trans!W115)</f>
        <v>4.8148336471373065</v>
      </c>
      <c r="X115" s="126">
        <f>IF(X$2,LN(Trans!X115),Trans!X115)</f>
        <v>4.8303115840442112</v>
      </c>
      <c r="Y115" s="126">
        <f>IF(Y$2,LN(Trans!Y115),Trans!Y115)</f>
        <v>4.8302187413244635</v>
      </c>
      <c r="Z115" s="126">
        <f>IF(Z$2,LN(Trans!Z115),Trans!Z115)</f>
        <v>3.5768665469451202</v>
      </c>
      <c r="AA115" s="126">
        <f>IF(AA$2,LN(Trans!AA115),Trans!AA115)</f>
        <v>3.6434590472983999</v>
      </c>
      <c r="AB115" s="126">
        <f>IF(AB$2,LN(Trans!AB115),Trans!AB115)</f>
        <v>-6.6592500353279779E-2</v>
      </c>
      <c r="AC115" s="126">
        <f>IF(AC$2,LN(Trans!AC115),Trans!AC115)</f>
        <v>6.4515499397932899E-2</v>
      </c>
      <c r="AD115" s="126">
        <f>IF(AD$2,LN(Trans!AD115),Trans!AD115)</f>
        <v>6.7395721056464995E-3</v>
      </c>
    </row>
    <row r="116" spans="1:30">
      <c r="A116" t="s">
        <v>657</v>
      </c>
      <c r="B116" s="126">
        <f>IF(B$2,LN(Trans!B116),Trans!B116)</f>
        <v>17.182805255602467</v>
      </c>
      <c r="C116" s="126">
        <f>IF(C$2,LN(Trans!C116),Trans!C116)</f>
        <v>16.894099780589837</v>
      </c>
      <c r="D116" s="126">
        <f>IF(D$2,LN(Trans!D116),Trans!D116)</f>
        <v>14.974840032022213</v>
      </c>
      <c r="E116" s="126">
        <f>IF(E$2,LN(Trans!E116),Trans!E116)</f>
        <v>15.074246486838632</v>
      </c>
      <c r="F116" s="126">
        <f>IF(F$2,LN(Trans!F116),Trans!F116)</f>
        <v>15.351963474220584</v>
      </c>
      <c r="G116" s="126">
        <f>IF(G$2,LN(Trans!G116),Trans!G116)</f>
        <v>16.785453734018304</v>
      </c>
      <c r="H116" s="126">
        <f>IF(H$2,LN(Trans!H116),Trans!H116)</f>
        <v>15.810226741389293</v>
      </c>
      <c r="I116" s="126">
        <f>IF(I$2,LN(Trans!I116),Trans!I116)</f>
        <v>4.6441683892489403</v>
      </c>
      <c r="J116" s="126">
        <f>IF(J$2,LN(Trans!J116),Trans!J116)</f>
        <v>4.6376339404579676</v>
      </c>
      <c r="K116" s="126">
        <f>IF(K$2,LN(Trans!K116),Trans!K116)</f>
        <v>9.8051782883202959E-3</v>
      </c>
      <c r="L116" s="126">
        <f>IF(L$2,LN(Trans!L116),Trans!L116)</f>
        <v>-6.0119274040511053E-3</v>
      </c>
      <c r="M116" s="126">
        <f>IF(M$2,LN(Trans!M116),Trans!M116)</f>
        <v>4.5788262106484892</v>
      </c>
      <c r="N116" s="126">
        <f>IF(N$2,LN(Trans!N116),Trans!N116)</f>
        <v>6.3178000386125657</v>
      </c>
      <c r="O116" s="126">
        <f>IF(O$2,LN(Trans!O116),Trans!O116)</f>
        <v>4.1952983968833651E-2</v>
      </c>
      <c r="P116" s="126">
        <f>IF(P$2,LN(Trans!P116),Trans!P116)</f>
        <v>9.9427353548092972E-4</v>
      </c>
      <c r="Q116" s="126">
        <f>IF(Q$2,LN(Trans!Q116),Trans!Q116)</f>
        <v>15.065707307197998</v>
      </c>
      <c r="R116" s="126">
        <f>IF(R$2,LN(Trans!R116),Trans!R116)</f>
        <v>3.8483150363436071E-3</v>
      </c>
      <c r="S116" s="126">
        <f>IF(S$2,LN(Trans!S116),Trans!S116)</f>
        <v>5.6990524999770147E-4</v>
      </c>
      <c r="T116" s="126">
        <f>IF(T$2,LN(Trans!T116),Trans!T116)</f>
        <v>3.2784097863458078E-3</v>
      </c>
      <c r="U116" s="126">
        <f>IF(U$2,LN(Trans!U116),Trans!U116)</f>
        <v>5.1545673070200193</v>
      </c>
      <c r="V116" s="126">
        <f>IF(V$2,LN(Trans!V116),Trans!V116)</f>
        <v>5.5653710239576846</v>
      </c>
      <c r="W116" s="126">
        <f>IF(W$2,LN(Trans!W116),Trans!W116)</f>
        <v>4.7694224564445378</v>
      </c>
      <c r="X116" s="126">
        <f>IF(X$2,LN(Trans!X116),Trans!X116)</f>
        <v>4.8320915501743</v>
      </c>
      <c r="Y116" s="126">
        <f>IF(Y$2,LN(Trans!Y116),Trans!Y116)</f>
        <v>4.8314965622624468</v>
      </c>
      <c r="Z116" s="126">
        <f>IF(Z$2,LN(Trans!Z116),Trans!Z116)</f>
        <v>3.5742076309169586</v>
      </c>
      <c r="AA116" s="126">
        <f>IF(AA$2,LN(Trans!AA116),Trans!AA116)</f>
        <v>3.6395179549916299</v>
      </c>
      <c r="AB116" s="126">
        <f>IF(AB$2,LN(Trans!AB116),Trans!AB116)</f>
        <v>-6.531032407467155E-2</v>
      </c>
      <c r="AC116" s="126">
        <f>IF(AC$2,LN(Trans!AC116),Trans!AC116)</f>
        <v>6.3365806994632609E-2</v>
      </c>
      <c r="AD116" s="126">
        <f>IF(AD$2,LN(Trans!AD116),Trans!AD116)</f>
        <v>6.2609028151426709E-3</v>
      </c>
    </row>
    <row r="117" spans="1:30">
      <c r="A117" t="s">
        <v>658</v>
      </c>
      <c r="B117" s="126">
        <f>IF(B$2,LN(Trans!B117),Trans!B117)</f>
        <v>17.183215254189808</v>
      </c>
      <c r="C117" s="126">
        <f>IF(C$2,LN(Trans!C117),Trans!C117)</f>
        <v>16.897186745796994</v>
      </c>
      <c r="D117" s="126">
        <f>IF(D$2,LN(Trans!D117),Trans!D117)</f>
        <v>14.97428191355251</v>
      </c>
      <c r="E117" s="126">
        <f>IF(E$2,LN(Trans!E117),Trans!E117)</f>
        <v>15.077975056360994</v>
      </c>
      <c r="F117" s="126">
        <f>IF(F$2,LN(Trans!F117),Trans!F117)</f>
        <v>15.349631693033784</v>
      </c>
      <c r="G117" s="126">
        <f>IF(G$2,LN(Trans!G117),Trans!G117)</f>
        <v>16.791073165941345</v>
      </c>
      <c r="H117" s="126">
        <f>IF(H$2,LN(Trans!H117),Trans!H117)</f>
        <v>15.728128421625767</v>
      </c>
      <c r="I117" s="126">
        <f>IF(I$2,LN(Trans!I117),Trans!I117)</f>
        <v>4.652795444526765</v>
      </c>
      <c r="J117" s="126">
        <f>IF(J$2,LN(Trans!J117),Trans!J117)</f>
        <v>4.6445684339086046</v>
      </c>
      <c r="K117" s="126">
        <f>IF(K$2,LN(Trans!K117),Trans!K117)</f>
        <v>8.8980859257807889E-3</v>
      </c>
      <c r="L117" s="126">
        <f>IF(L$2,LN(Trans!L117),Trans!L117)</f>
        <v>2.7103064795581304E-4</v>
      </c>
      <c r="M117" s="126">
        <f>IF(M$2,LN(Trans!M117),Trans!M117)</f>
        <v>4.6032683786984947</v>
      </c>
      <c r="N117" s="126">
        <f>IF(N$2,LN(Trans!N117),Trans!N117)</f>
        <v>6.3566389935279348</v>
      </c>
      <c r="O117" s="126">
        <f>IF(O$2,LN(Trans!O117),Trans!O117)</f>
        <v>1.0923895582030508E-2</v>
      </c>
      <c r="P117" s="126">
        <f>IF(P$2,LN(Trans!P117),Trans!P117)</f>
        <v>-2.8115577159806629E-2</v>
      </c>
      <c r="Q117" s="126">
        <f>IF(Q$2,LN(Trans!Q117),Trans!Q117)</f>
        <v>15.070641984133546</v>
      </c>
      <c r="R117" s="126">
        <f>IF(R$2,LN(Trans!R117),Trans!R117)</f>
        <v>3.740003633924331E-3</v>
      </c>
      <c r="S117" s="126">
        <f>IF(S$2,LN(Trans!S117),Trans!S117)</f>
        <v>5.8499579489877716E-4</v>
      </c>
      <c r="T117" s="126">
        <f>IF(T$2,LN(Trans!T117),Trans!T117)</f>
        <v>3.1550078390256016E-3</v>
      </c>
      <c r="U117" s="126">
        <f>IF(U$2,LN(Trans!U117),Trans!U117)</f>
        <v>5.1634937141725734</v>
      </c>
      <c r="V117" s="126">
        <f>IF(V$2,LN(Trans!V117),Trans!V117)</f>
        <v>5.5588236049680342</v>
      </c>
      <c r="W117" s="126">
        <f>IF(W$2,LN(Trans!W117),Trans!W117)</f>
        <v>4.8057983390730481</v>
      </c>
      <c r="X117" s="126">
        <f>IF(X$2,LN(Trans!X117),Trans!X117)</f>
        <v>4.839483510610127</v>
      </c>
      <c r="Y117" s="126">
        <f>IF(Y$2,LN(Trans!Y117),Trans!Y117)</f>
        <v>4.8390121143881624</v>
      </c>
      <c r="Z117" s="126">
        <f>IF(Z$2,LN(Trans!Z117),Trans!Z117)</f>
        <v>3.5818548375314201</v>
      </c>
      <c r="AA117" s="126">
        <f>IF(AA$2,LN(Trans!AA117),Trans!AA117)</f>
        <v>3.6476488305484067</v>
      </c>
      <c r="AB117" s="126">
        <f>IF(AB$2,LN(Trans!AB117),Trans!AB117)</f>
        <v>-6.5793993016986796E-2</v>
      </c>
      <c r="AC117" s="126">
        <f>IF(AC$2,LN(Trans!AC117),Trans!AC117)</f>
        <v>6.5031454969333699E-2</v>
      </c>
      <c r="AD117" s="126">
        <f>IF(AD$2,LN(Trans!AD117),Trans!AD117)</f>
        <v>5.8679869857217607E-3</v>
      </c>
    </row>
    <row r="118" spans="1:30">
      <c r="A118" t="s">
        <v>659</v>
      </c>
      <c r="B118" s="126">
        <f>IF(B$2,LN(Trans!B118),Trans!B118)</f>
        <v>17.193117414208302</v>
      </c>
      <c r="C118" s="126">
        <f>IF(C$2,LN(Trans!C118),Trans!C118)</f>
        <v>16.908585391904754</v>
      </c>
      <c r="D118" s="126">
        <f>IF(D$2,LN(Trans!D118),Trans!D118)</f>
        <v>14.973409346285758</v>
      </c>
      <c r="E118" s="126">
        <f>IF(E$2,LN(Trans!E118),Trans!E118)</f>
        <v>15.076921487456071</v>
      </c>
      <c r="F118" s="126">
        <f>IF(F$2,LN(Trans!F118),Trans!F118)</f>
        <v>15.354343239131072</v>
      </c>
      <c r="G118" s="126">
        <f>IF(G$2,LN(Trans!G118),Trans!G118)</f>
        <v>16.794034973320102</v>
      </c>
      <c r="H118" s="126">
        <f>IF(H$2,LN(Trans!H118),Trans!H118)</f>
        <v>15.781317586217471</v>
      </c>
      <c r="I118" s="126">
        <f>IF(I$2,LN(Trans!I118),Trans!I118)</f>
        <v>4.6665789334839882</v>
      </c>
      <c r="J118" s="126">
        <f>IF(J$2,LN(Trans!J118),Trans!J118)</f>
        <v>4.6568864363024591</v>
      </c>
      <c r="K118" s="126">
        <f>IF(K$2,LN(Trans!K118),Trans!K118)</f>
        <v>7.5029435169929447E-3</v>
      </c>
      <c r="L118" s="126">
        <f>IF(L$2,LN(Trans!L118),Trans!L118)</f>
        <v>-6.2805454402297192E-3</v>
      </c>
      <c r="M118" s="126">
        <f>IF(M$2,LN(Trans!M118),Trans!M118)</f>
        <v>4.5826177815175795</v>
      </c>
      <c r="N118" s="126">
        <f>IF(N$2,LN(Trans!N118),Trans!N118)</f>
        <v>6.3938909030970752</v>
      </c>
      <c r="O118" s="126">
        <f>IF(O$2,LN(Trans!O118),Trans!O118)</f>
        <v>1.6871621934812998E-2</v>
      </c>
      <c r="P118" s="126">
        <f>IF(P$2,LN(Trans!P118),Trans!P118)</f>
        <v>-1.7278728158509168E-2</v>
      </c>
      <c r="Q118" s="126">
        <f>IF(Q$2,LN(Trans!Q118),Trans!Q118)</f>
        <v>15.05807570443943</v>
      </c>
      <c r="R118" s="126">
        <f>IF(R$2,LN(Trans!R118),Trans!R118)</f>
        <v>4.4842663905063649E-3</v>
      </c>
      <c r="S118" s="126">
        <f>IF(S$2,LN(Trans!S118),Trans!S118)</f>
        <v>5.8975889967662998E-4</v>
      </c>
      <c r="T118" s="126">
        <f>IF(T$2,LN(Trans!T118),Trans!T118)</f>
        <v>3.8945074908296492E-3</v>
      </c>
      <c r="U118" s="126">
        <f>IF(U$2,LN(Trans!U118),Trans!U118)</f>
        <v>5.1719474577449338</v>
      </c>
      <c r="V118" s="126">
        <f>IF(V$2,LN(Trans!V118),Trans!V118)</f>
        <v>5.5171700372711063</v>
      </c>
      <c r="W118" s="126">
        <f>IF(W$2,LN(Trans!W118),Trans!W118)</f>
        <v>4.7928847605627967</v>
      </c>
      <c r="X118" s="126">
        <f>IF(X$2,LN(Trans!X118),Trans!X118)</f>
        <v>4.8430262749249833</v>
      </c>
      <c r="Y118" s="126">
        <f>IF(Y$2,LN(Trans!Y118),Trans!Y118)</f>
        <v>4.8425818049831415</v>
      </c>
      <c r="Z118" s="126">
        <f>IF(Z$2,LN(Trans!Z118),Trans!Z118)</f>
        <v>3.5794016363415362</v>
      </c>
      <c r="AA118" s="126">
        <f>IF(AA$2,LN(Trans!AA118),Trans!AA118)</f>
        <v>3.6461160321772836</v>
      </c>
      <c r="AB118" s="126">
        <f>IF(AB$2,LN(Trans!AB118),Trans!AB118)</f>
        <v>-6.6714395835747287E-2</v>
      </c>
      <c r="AC118" s="126">
        <f>IF(AC$2,LN(Trans!AC118),Trans!AC118)</f>
        <v>6.31553609833648E-2</v>
      </c>
      <c r="AD118" s="126">
        <f>IF(AD$2,LN(Trans!AD118),Trans!AD118)</f>
        <v>5.6753256095560005E-3</v>
      </c>
    </row>
    <row r="119" spans="1:30">
      <c r="A119" t="s">
        <v>665</v>
      </c>
      <c r="B119" s="126">
        <f>IF(B$2,LN(Trans!B119),Trans!B119)</f>
        <v>17.202052612956603</v>
      </c>
      <c r="C119" s="126">
        <f>IF(C$2,LN(Trans!C119),Trans!C119)</f>
        <v>16.917243069291541</v>
      </c>
      <c r="D119" s="126">
        <f>IF(D$2,LN(Trans!D119),Trans!D119)</f>
        <v>14.99858099938321</v>
      </c>
      <c r="E119" s="126">
        <f>IF(E$2,LN(Trans!E119),Trans!E119)</f>
        <v>15.095821816232407</v>
      </c>
      <c r="F119" s="126">
        <f>IF(F$2,LN(Trans!F119),Trans!F119)</f>
        <v>15.359877659931721</v>
      </c>
      <c r="G119" s="126">
        <f>IF(G$2,LN(Trans!G119),Trans!G119)</f>
        <v>16.806403294558407</v>
      </c>
      <c r="H119" s="126">
        <f>IF(H$2,LN(Trans!H119),Trans!H119)</f>
        <v>15.774293663813308</v>
      </c>
      <c r="I119" s="126">
        <f>IF(I$2,LN(Trans!I119),Trans!I119)</f>
        <v>4.6719274576588106</v>
      </c>
      <c r="J119" s="126">
        <f>IF(J$2,LN(Trans!J119),Trans!J119)</f>
        <v>4.6681294264522561</v>
      </c>
      <c r="K119" s="126">
        <f>IF(K$2,LN(Trans!K119),Trans!K119)</f>
        <v>7.3897005603860248E-3</v>
      </c>
      <c r="L119" s="126">
        <f>IF(L$2,LN(Trans!L119),Trans!L119)</f>
        <v>2.0411763855634067E-3</v>
      </c>
      <c r="M119" s="126">
        <f>IF(M$2,LN(Trans!M119),Trans!M119)</f>
        <v>4.574298522321004</v>
      </c>
      <c r="N119" s="126">
        <f>IF(N$2,LN(Trans!N119),Trans!N119)</f>
        <v>6.4368247441015933</v>
      </c>
      <c r="O119" s="126">
        <f>IF(O$2,LN(Trans!O119),Trans!O119)</f>
        <v>3.6141487406808594E-2</v>
      </c>
      <c r="P119" s="126">
        <f>IF(P$2,LN(Trans!P119),Trans!P119)</f>
        <v>6.6665628847753233E-3</v>
      </c>
      <c r="Q119" s="126">
        <f>IF(Q$2,LN(Trans!Q119),Trans!Q119)</f>
        <v>15.092959255248651</v>
      </c>
      <c r="R119" s="126">
        <f>IF(R$2,LN(Trans!R119),Trans!R119)</f>
        <v>4.8646884206568564E-3</v>
      </c>
      <c r="S119" s="126">
        <f>IF(S$2,LN(Trans!S119),Trans!S119)</f>
        <v>6.5040915405095235E-4</v>
      </c>
      <c r="T119" s="126">
        <f>IF(T$2,LN(Trans!T119),Trans!T119)</f>
        <v>4.214279266605803E-3</v>
      </c>
      <c r="U119" s="126">
        <f>IF(U$2,LN(Trans!U119),Trans!U119)</f>
        <v>5.1767394021873496</v>
      </c>
      <c r="V119" s="126">
        <f>IF(V$2,LN(Trans!V119),Trans!V119)</f>
        <v>5.4677647388583859</v>
      </c>
      <c r="W119" s="126">
        <f>IF(W$2,LN(Trans!W119),Trans!W119)</f>
        <v>4.6980870781452335</v>
      </c>
      <c r="X119" s="126">
        <f>IF(X$2,LN(Trans!X119),Trans!X119)</f>
        <v>4.8551393647536516</v>
      </c>
      <c r="Y119" s="126">
        <f>IF(Y$2,LN(Trans!Y119),Trans!Y119)</f>
        <v>4.8552866059922462</v>
      </c>
      <c r="Z119" s="126">
        <f>IF(Z$2,LN(Trans!Z119),Trans!Z119)</f>
        <v>3.5777936013709102</v>
      </c>
      <c r="AA119" s="126">
        <f>IF(AA$2,LN(Trans!AA119),Trans!AA119)</f>
        <v>3.64077462459234</v>
      </c>
      <c r="AB119" s="126">
        <f>IF(AB$2,LN(Trans!AB119),Trans!AB119)</f>
        <v>-6.2981023221429649E-2</v>
      </c>
      <c r="AC119" s="126">
        <f>IF(AC$2,LN(Trans!AC119),Trans!AC119)</f>
        <v>6.0486856034598004E-2</v>
      </c>
      <c r="AD119" s="126">
        <f>IF(AD$2,LN(Trans!AD119),Trans!AD119)</f>
        <v>5.4901941215608997E-3</v>
      </c>
    </row>
    <row r="120" spans="1:30">
      <c r="A120" t="s">
        <v>666</v>
      </c>
      <c r="B120" s="126">
        <f>IF(B$2,LN(Trans!B120),Trans!B120)</f>
        <v>17.203991311620964</v>
      </c>
      <c r="C120" s="126">
        <f>IF(C$2,LN(Trans!C120),Trans!C120)</f>
        <v>16.918512815604107</v>
      </c>
      <c r="D120" s="126">
        <f>IF(D$2,LN(Trans!D120),Trans!D120)</f>
        <v>14.989434613612085</v>
      </c>
      <c r="E120" s="126">
        <f>IF(E$2,LN(Trans!E120),Trans!E120)</f>
        <v>15.089067852047892</v>
      </c>
      <c r="F120" s="126">
        <f>IF(F$2,LN(Trans!F120),Trans!F120)</f>
        <v>15.357220747560625</v>
      </c>
      <c r="G120" s="126">
        <f>IF(G$2,LN(Trans!G120),Trans!G120)</f>
        <v>16.798398922389261</v>
      </c>
      <c r="H120" s="126">
        <f>IF(H$2,LN(Trans!H120),Trans!H120)</f>
        <v>15.752194062520031</v>
      </c>
      <c r="I120" s="126">
        <f>IF(I$2,LN(Trans!I120),Trans!I120)</f>
        <v>4.6848628959247591</v>
      </c>
      <c r="J120" s="126">
        <f>IF(J$2,LN(Trans!J120),Trans!J120)</f>
        <v>4.6807524199467094</v>
      </c>
      <c r="K120" s="126">
        <f>IF(K$2,LN(Trans!K120),Trans!K120)</f>
        <v>7.3897005603860248E-3</v>
      </c>
      <c r="L120" s="126">
        <f>IF(L$2,LN(Trans!L120),Trans!L120)</f>
        <v>-5.5457377055624264E-3</v>
      </c>
      <c r="M120" s="126">
        <f>IF(M$2,LN(Trans!M120),Trans!M120)</f>
        <v>4.5438265557470396</v>
      </c>
      <c r="N120" s="126">
        <f>IF(N$2,LN(Trans!N120),Trans!N120)</f>
        <v>6.4261040130447702</v>
      </c>
      <c r="O120" s="126">
        <f>IF(O$2,LN(Trans!O120),Trans!O120)</f>
        <v>3.5052840524492805E-2</v>
      </c>
      <c r="P120" s="126">
        <f>IF(P$2,LN(Trans!P120),Trans!P120)</f>
        <v>-3.5486384589614793E-3</v>
      </c>
      <c r="Q120" s="126">
        <f>IF(Q$2,LN(Trans!Q120),Trans!Q120)</f>
        <v>15.119156656089789</v>
      </c>
      <c r="R120" s="126">
        <f>IF(R$2,LN(Trans!R120),Trans!R120)</f>
        <v>4.3953191589349953E-3</v>
      </c>
      <c r="S120" s="126">
        <f>IF(S$2,LN(Trans!S120),Trans!S120)</f>
        <v>6.9779779077621057E-4</v>
      </c>
      <c r="T120" s="126">
        <f>IF(T$2,LN(Trans!T120),Trans!T120)</f>
        <v>3.697521368158803E-3</v>
      </c>
      <c r="U120" s="126">
        <f>IF(U$2,LN(Trans!U120),Trans!U120)</f>
        <v>5.1877423953277919</v>
      </c>
      <c r="V120" s="126">
        <f>IF(V$2,LN(Trans!V120),Trans!V120)</f>
        <v>5.4627719215135668</v>
      </c>
      <c r="W120" s="126">
        <f>IF(W$2,LN(Trans!W120),Trans!W120)</f>
        <v>4.7408202234728991</v>
      </c>
      <c r="X120" s="126">
        <f>IF(X$2,LN(Trans!X120),Trans!X120)</f>
        <v>4.8522859562148213</v>
      </c>
      <c r="Y120" s="126">
        <f>IF(Y$2,LN(Trans!Y120),Trans!Y120)</f>
        <v>4.8523487961002223</v>
      </c>
      <c r="Z120" s="126">
        <f>IF(Z$2,LN(Trans!Z120),Trans!Z120)</f>
        <v>3.5833690392722701</v>
      </c>
      <c r="AA120" s="126">
        <f>IF(AA$2,LN(Trans!AA120),Trans!AA120)</f>
        <v>3.6492350251501025</v>
      </c>
      <c r="AB120" s="126">
        <f>IF(AB$2,LN(Trans!AB120),Trans!AB120)</f>
        <v>-6.5865985877832503E-2</v>
      </c>
      <c r="AC120" s="126">
        <f>IF(AC$2,LN(Trans!AC120),Trans!AC120)</f>
        <v>6.3242183231637494E-2</v>
      </c>
      <c r="AD120" s="126">
        <f>IF(AD$2,LN(Trans!AD120),Trans!AD120)</f>
        <v>5.1099194150652106E-3</v>
      </c>
    </row>
    <row r="121" spans="1:30">
      <c r="A121" t="s">
        <v>682</v>
      </c>
      <c r="B121" s="126">
        <f>IF(B$2,LN(Trans!B121),Trans!B121)</f>
        <v>17.204807833711961</v>
      </c>
      <c r="C121" s="126">
        <f>IF(C$2,LN(Trans!C121),Trans!C121)</f>
        <v>16.92447171420141</v>
      </c>
      <c r="D121" s="126">
        <f>IF(D$2,LN(Trans!D121),Trans!D121)</f>
        <v>14.947605174689317</v>
      </c>
      <c r="E121" s="126">
        <f>IF(E$2,LN(Trans!E121),Trans!E121)</f>
        <v>15.04867122897218</v>
      </c>
      <c r="F121" s="126">
        <f>IF(F$2,LN(Trans!F121),Trans!F121)</f>
        <v>15.336878887273508</v>
      </c>
      <c r="G121" s="126">
        <f>IF(G$2,LN(Trans!G121),Trans!G121)</f>
        <v>16.804174920874498</v>
      </c>
      <c r="H121" s="126">
        <f>IF(H$2,LN(Trans!H121),Trans!H121)</f>
        <v>15.768794994753231</v>
      </c>
      <c r="I121" s="126">
        <f>IF(I$2,LN(Trans!I121),Trans!I121)</f>
        <v>4.6988640700446069</v>
      </c>
      <c r="J121" s="126">
        <f>IF(J$2,LN(Trans!J121),Trans!J121)</f>
        <v>4.6921695911638031</v>
      </c>
      <c r="K121" s="126">
        <f>IF(K$2,LN(Trans!K121),Trans!K121)</f>
        <v>7.3897005603860248E-3</v>
      </c>
      <c r="L121" s="126">
        <f>IF(L$2,LN(Trans!L121),Trans!L121)</f>
        <v>-6.611473559462391E-3</v>
      </c>
      <c r="M121" s="126">
        <f>IF(M$2,LN(Trans!M121),Trans!M121)</f>
        <v>4.5954228345332115</v>
      </c>
      <c r="N121" s="126">
        <f>IF(N$2,LN(Trans!N121),Trans!N121)</f>
        <v>6.5165584401325711</v>
      </c>
      <c r="O121" s="126">
        <f>IF(O$2,LN(Trans!O121),Trans!O121)</f>
        <v>-1.7447105012665519E-2</v>
      </c>
      <c r="P121" s="126">
        <f>IF(P$2,LN(Trans!P121),Trans!P121)</f>
        <v>-5.049645499134009E-2</v>
      </c>
      <c r="Q121" s="126">
        <f>IF(Q$2,LN(Trans!Q121),Trans!Q121)</f>
        <v>15.142969384315572</v>
      </c>
      <c r="R121" s="126">
        <f>IF(R$2,LN(Trans!R121),Trans!R121)</f>
        <v>5.5618715644401668E-3</v>
      </c>
      <c r="S121" s="126">
        <f>IF(S$2,LN(Trans!S121),Trans!S121)</f>
        <v>7.8284226638263086E-4</v>
      </c>
      <c r="T121" s="126">
        <f>IF(T$2,LN(Trans!T121),Trans!T121)</f>
        <v>4.7790292980575194E-3</v>
      </c>
      <c r="U121" s="126">
        <f>IF(U$2,LN(Trans!U121),Trans!U121)</f>
        <v>5.197507296335889</v>
      </c>
      <c r="V121" s="126">
        <f>IF(V$2,LN(Trans!V121),Trans!V121)</f>
        <v>5.437383414671034</v>
      </c>
      <c r="W121" s="126">
        <f>IF(W$2,LN(Trans!W121),Trans!W121)</f>
        <v>4.648425694659049</v>
      </c>
      <c r="X121" s="126">
        <f>IF(X$2,LN(Trans!X121),Trans!X121)</f>
        <v>4.8513558859269406</v>
      </c>
      <c r="Y121" s="126">
        <f>IF(Y$2,LN(Trans!Y121),Trans!Y121)</f>
        <v>4.8512663845352062</v>
      </c>
      <c r="Z121" s="126">
        <f>IF(Z$2,LN(Trans!Z121),Trans!Z121)</f>
        <v>3.5883723665726013</v>
      </c>
      <c r="AA121" s="126">
        <f>IF(AA$2,LN(Trans!AA121),Trans!AA121)</f>
        <v>3.6519623728943955</v>
      </c>
      <c r="AB121" s="126">
        <f>IF(AB$2,LN(Trans!AB121),Trans!AB121)</f>
        <v>-6.3590006321794346E-2</v>
      </c>
      <c r="AC121" s="126">
        <f>IF(AC$2,LN(Trans!AC121),Trans!AC121)</f>
        <v>6.3091460898265603E-2</v>
      </c>
      <c r="AD121" s="126">
        <f>IF(AD$2,LN(Trans!AD121),Trans!AD121)</f>
        <v>4.7906605758005396E-3</v>
      </c>
    </row>
    <row r="122" spans="1:30">
      <c r="A122" t="s">
        <v>683</v>
      </c>
      <c r="B122" s="126">
        <f>IF(B$2,LN(Trans!B122),Trans!B122)</f>
        <v>17.207009451620085</v>
      </c>
      <c r="C122" s="126">
        <f>IF(C$2,LN(Trans!C122),Trans!C122)</f>
        <v>16.927505327436997</v>
      </c>
      <c r="D122" s="126">
        <f>IF(D$2,LN(Trans!D122),Trans!D122)</f>
        <v>14.953363959447982</v>
      </c>
      <c r="E122" s="126">
        <f>IF(E$2,LN(Trans!E122),Trans!E122)</f>
        <v>15.054317918549227</v>
      </c>
      <c r="F122" s="126">
        <f>IF(F$2,LN(Trans!F122),Trans!F122)</f>
        <v>15.338965508799767</v>
      </c>
      <c r="G122" s="126">
        <f>IF(G$2,LN(Trans!G122),Trans!G122)</f>
        <v>16.805221838579957</v>
      </c>
      <c r="H122" s="126">
        <f>IF(H$2,LN(Trans!H122),Trans!H122)</f>
        <v>15.771615739895003</v>
      </c>
      <c r="I122" s="126">
        <f>IF(I$2,LN(Trans!I122),Trans!I122)</f>
        <v>4.7068185555878745</v>
      </c>
      <c r="J122" s="126">
        <f>IF(J$2,LN(Trans!J122),Trans!J122)</f>
        <v>4.702941507500757</v>
      </c>
      <c r="K122" s="126">
        <f>IF(K$2,LN(Trans!K122),Trans!K122)</f>
        <v>7.9796188920683592E-3</v>
      </c>
      <c r="L122" s="126">
        <f>IF(L$2,LN(Trans!L122),Trans!L122)</f>
        <v>2.5133348800702851E-5</v>
      </c>
      <c r="M122" s="126">
        <f>IF(M$2,LN(Trans!M122),Trans!M122)</f>
        <v>4.5944125293351314</v>
      </c>
      <c r="N122" s="126">
        <f>IF(N$2,LN(Trans!N122),Trans!N122)</f>
        <v>6.5478587919944857</v>
      </c>
      <c r="O122" s="126">
        <f>IF(O$2,LN(Trans!O122),Trans!O122)</f>
        <v>1.0932217325145253E-3</v>
      </c>
      <c r="P122" s="126">
        <f>IF(P$2,LN(Trans!P122),Trans!P122)</f>
        <v>-3.4983095440464809E-2</v>
      </c>
      <c r="Q122" s="126">
        <f>IF(Q$2,LN(Trans!Q122),Trans!Q122)</f>
        <v>15.110040916705181</v>
      </c>
      <c r="R122" s="126">
        <f>IF(R$2,LN(Trans!R122),Trans!R122)</f>
        <v>6.7251422316798913E-3</v>
      </c>
      <c r="S122" s="126">
        <f>IF(S$2,LN(Trans!S122),Trans!S122)</f>
        <v>1.0158337559904858E-3</v>
      </c>
      <c r="T122" s="126">
        <f>IF(T$2,LN(Trans!T122),Trans!T122)</f>
        <v>5.7093084756893826E-3</v>
      </c>
      <c r="U122" s="126">
        <f>IF(U$2,LN(Trans!U122),Trans!U122)</f>
        <v>5.2075584555892318</v>
      </c>
      <c r="V122" s="126">
        <f>IF(V$2,LN(Trans!V122),Trans!V122)</f>
        <v>5.4148996816279009</v>
      </c>
      <c r="W122" s="126">
        <f>IF(W$2,LN(Trans!W122),Trans!W122)</f>
        <v>4.583898050712552</v>
      </c>
      <c r="X122" s="126">
        <f>IF(X$2,LN(Trans!X122),Trans!X122)</f>
        <v>4.8563670169271891</v>
      </c>
      <c r="Y122" s="126">
        <f>IF(Y$2,LN(Trans!Y122),Trans!Y122)</f>
        <v>4.856099488559309</v>
      </c>
      <c r="Z122" s="126">
        <f>IF(Z$2,LN(Trans!Z122),Trans!Z122)</f>
        <v>3.5664378189701544</v>
      </c>
      <c r="AA122" s="126">
        <f>IF(AA$2,LN(Trans!AA122),Trans!AA122)</f>
        <v>3.6306957889677132</v>
      </c>
      <c r="AB122" s="126">
        <f>IF(AB$2,LN(Trans!AB122),Trans!AB122)</f>
        <v>-6.4257969997558617E-2</v>
      </c>
      <c r="AC122" s="126">
        <f>IF(AC$2,LN(Trans!AC122),Trans!AC122)</f>
        <v>6.1158802380490901E-2</v>
      </c>
      <c r="AD122" s="126">
        <f>IF(AD$2,LN(Trans!AD122),Trans!AD122)</f>
        <v>4.5505542913894395E-3</v>
      </c>
    </row>
    <row r="123" spans="1:30">
      <c r="A123" t="s">
        <v>685</v>
      </c>
      <c r="B123" s="126">
        <f>IF(B$2,LN(Trans!B123),Trans!B123)</f>
        <v>17.220840927181872</v>
      </c>
      <c r="C123" s="126">
        <f>IF(C$2,LN(Trans!C123),Trans!C123)</f>
        <v>16.939798110012081</v>
      </c>
      <c r="D123" s="126">
        <f>IF(D$2,LN(Trans!D123),Trans!D123)</f>
        <v>14.980582319156705</v>
      </c>
      <c r="E123" s="126">
        <f>IF(E$2,LN(Trans!E123),Trans!E123)</f>
        <v>15.075514619346107</v>
      </c>
      <c r="F123" s="126">
        <f>IF(F$2,LN(Trans!F123),Trans!F123)</f>
        <v>15.357183010664791</v>
      </c>
      <c r="G123" s="126">
        <f>IF(G$2,LN(Trans!G123),Trans!G123)</f>
        <v>16.821397777108189</v>
      </c>
      <c r="H123" s="126">
        <f>IF(H$2,LN(Trans!H123),Trans!H123)</f>
        <v>15.783774642809153</v>
      </c>
      <c r="I123" s="126">
        <f>IF(I$2,LN(Trans!I123),Trans!I123)</f>
        <v>4.7176937078923151</v>
      </c>
      <c r="J123" s="126">
        <f>IF(J$2,LN(Trans!J123),Trans!J123)</f>
        <v>4.7155690597261763</v>
      </c>
      <c r="K123" s="126">
        <f>IF(K$2,LN(Trans!K123),Trans!K123)</f>
        <v>8.6003566793331297E-3</v>
      </c>
      <c r="L123" s="126">
        <f>IF(L$2,LN(Trans!L123),Trans!L123)</f>
        <v>-2.2747956251072754E-3</v>
      </c>
      <c r="M123" s="126">
        <f>IF(M$2,LN(Trans!M123),Trans!M123)</f>
        <v>4.5713031164765141</v>
      </c>
      <c r="N123" s="126">
        <f>IF(N$2,LN(Trans!N123),Trans!N123)</f>
        <v>6.5540290445477556</v>
      </c>
      <c r="O123" s="126">
        <f>IF(O$2,LN(Trans!O123),Trans!O123)</f>
        <v>3.5976103318053565E-2</v>
      </c>
      <c r="P123" s="126">
        <f>IF(P$2,LN(Trans!P123),Trans!P123)</f>
        <v>8.7892282774182096E-3</v>
      </c>
      <c r="Q123" s="126">
        <f>IF(Q$2,LN(Trans!Q123),Trans!Q123)</f>
        <v>15.144517699832713</v>
      </c>
      <c r="R123" s="126">
        <f>IF(R$2,LN(Trans!R123),Trans!R123)</f>
        <v>7.8766945229356376E-3</v>
      </c>
      <c r="S123" s="126">
        <f>IF(S$2,LN(Trans!S123),Trans!S123)</f>
        <v>1.5572427268684707E-3</v>
      </c>
      <c r="T123" s="126">
        <f>IF(T$2,LN(Trans!T123),Trans!T123)</f>
        <v>6.3194517960672471E-3</v>
      </c>
      <c r="U123" s="126">
        <f>IF(U$2,LN(Trans!U123),Trans!U123)</f>
        <v>5.214997163875756</v>
      </c>
      <c r="V123" s="126">
        <f>IF(V$2,LN(Trans!V123),Trans!V123)</f>
        <v>5.3933093139036048</v>
      </c>
      <c r="W123" s="126">
        <f>IF(W$2,LN(Trans!W123),Trans!W123)</f>
        <v>4.5589684028019555</v>
      </c>
      <c r="X123" s="126">
        <f>IF(X$2,LN(Trans!X123),Trans!X123)</f>
        <v>4.8630706091577451</v>
      </c>
      <c r="Y123" s="126">
        <f>IF(Y$2,LN(Trans!Y123),Trans!Y123)</f>
        <v>4.8628112871321658</v>
      </c>
      <c r="Z123" s="126">
        <f>IF(Z$2,LN(Trans!Z123),Trans!Z123)</f>
        <v>3.571944365842759</v>
      </c>
      <c r="AA123" s="126">
        <f>IF(AA$2,LN(Trans!AA123),Trans!AA123)</f>
        <v>3.6361654161786561</v>
      </c>
      <c r="AB123" s="126">
        <f>IF(AB$2,LN(Trans!AB123),Trans!AB123)</f>
        <v>-6.4221050335897076E-2</v>
      </c>
      <c r="AC123" s="126">
        <f>IF(AC$2,LN(Trans!AC123),Trans!AC123)</f>
        <v>6.2389166541292E-2</v>
      </c>
      <c r="AD123" s="126">
        <f>IF(AD$2,LN(Trans!AD123),Trans!AD123)</f>
        <v>4.1783970667954098E-3</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8" tint="0.39997558519241921"/>
  </sheetPr>
  <dimension ref="A1:AD123"/>
  <sheetViews>
    <sheetView zoomScale="80" zoomScaleNormal="80" workbookViewId="0">
      <pane xSplit="1" ySplit="2" topLeftCell="K105" activePane="bottomRight" state="frozen"/>
      <selection activeCell="AA126" sqref="AA126"/>
      <selection pane="topRight" activeCell="AA126" sqref="AA126"/>
      <selection pane="bottomLeft" activeCell="AA126" sqref="AA126"/>
      <selection pane="bottomRight" activeCell="Q123" sqref="Q123"/>
    </sheetView>
  </sheetViews>
  <sheetFormatPr baseColWidth="10" defaultColWidth="12.7109375" defaultRowHeight="15"/>
  <cols>
    <col min="1" max="1" width="15.7109375" customWidth="1"/>
  </cols>
  <sheetData>
    <row r="1" spans="1:30">
      <c r="B1" t="s">
        <v>375</v>
      </c>
      <c r="C1" t="s">
        <v>510</v>
      </c>
      <c r="D1" s="128" t="s">
        <v>471</v>
      </c>
      <c r="E1" s="128" t="s">
        <v>470</v>
      </c>
      <c r="F1" s="128" t="s">
        <v>473</v>
      </c>
      <c r="G1" t="s">
        <v>379</v>
      </c>
      <c r="H1" t="s">
        <v>556</v>
      </c>
      <c r="I1" t="s">
        <v>124</v>
      </c>
      <c r="J1" t="s">
        <v>208</v>
      </c>
      <c r="K1" t="s">
        <v>381</v>
      </c>
      <c r="L1" t="s">
        <v>382</v>
      </c>
      <c r="M1" t="s">
        <v>371</v>
      </c>
      <c r="N1" t="s">
        <v>385</v>
      </c>
      <c r="O1" t="s">
        <v>374</v>
      </c>
      <c r="P1" t="s">
        <v>387</v>
      </c>
      <c r="Q1" t="s">
        <v>372</v>
      </c>
      <c r="R1" t="s">
        <v>479</v>
      </c>
      <c r="S1" t="s">
        <v>388</v>
      </c>
      <c r="T1" t="s">
        <v>586</v>
      </c>
      <c r="U1" t="s">
        <v>380</v>
      </c>
      <c r="V1" t="s">
        <v>131</v>
      </c>
      <c r="W1" t="s">
        <v>373</v>
      </c>
      <c r="X1" t="s">
        <v>526</v>
      </c>
      <c r="Y1" t="s">
        <v>527</v>
      </c>
      <c r="Z1" t="s">
        <v>663</v>
      </c>
      <c r="AA1" t="s">
        <v>679</v>
      </c>
      <c r="AB1" t="s">
        <v>680</v>
      </c>
      <c r="AC1" t="s">
        <v>664</v>
      </c>
      <c r="AD1" t="s">
        <v>676</v>
      </c>
    </row>
    <row r="2" spans="1:30">
      <c r="A2" s="132" t="s">
        <v>472</v>
      </c>
      <c r="B2" s="132">
        <v>1</v>
      </c>
      <c r="C2" s="132">
        <v>1</v>
      </c>
      <c r="D2" s="128">
        <v>0</v>
      </c>
      <c r="E2" s="128">
        <v>0</v>
      </c>
      <c r="F2" s="128">
        <v>0</v>
      </c>
      <c r="G2" s="132">
        <v>1</v>
      </c>
      <c r="H2" s="132">
        <v>1</v>
      </c>
      <c r="I2" s="132">
        <v>1</v>
      </c>
      <c r="J2" s="132">
        <v>1</v>
      </c>
      <c r="K2">
        <v>0</v>
      </c>
      <c r="L2">
        <v>0</v>
      </c>
      <c r="M2" s="128">
        <v>0</v>
      </c>
      <c r="N2" s="132">
        <v>1</v>
      </c>
      <c r="O2">
        <v>0</v>
      </c>
      <c r="P2">
        <v>0</v>
      </c>
      <c r="Q2" s="128">
        <v>0</v>
      </c>
      <c r="R2">
        <v>0</v>
      </c>
      <c r="S2">
        <v>0</v>
      </c>
      <c r="T2">
        <v>0</v>
      </c>
      <c r="U2" s="128">
        <v>0</v>
      </c>
      <c r="V2" s="132">
        <v>1</v>
      </c>
      <c r="W2">
        <v>0</v>
      </c>
      <c r="X2" s="132">
        <v>1</v>
      </c>
      <c r="Y2" s="132">
        <v>1</v>
      </c>
      <c r="Z2" s="128">
        <v>0</v>
      </c>
      <c r="AA2" s="128">
        <v>0</v>
      </c>
      <c r="AB2" s="128">
        <v>0</v>
      </c>
      <c r="AC2" s="128">
        <v>0</v>
      </c>
      <c r="AD2" s="128">
        <v>0</v>
      </c>
    </row>
    <row r="3" spans="1:30">
      <c r="A3" t="s">
        <v>400</v>
      </c>
      <c r="B3" s="126"/>
      <c r="C3" s="126"/>
      <c r="D3" s="126"/>
      <c r="E3" s="126"/>
      <c r="F3" s="126"/>
      <c r="G3" s="126"/>
      <c r="H3" s="126"/>
      <c r="I3" s="126"/>
      <c r="J3" s="126"/>
      <c r="K3" s="126"/>
      <c r="L3" s="126"/>
      <c r="M3" s="126"/>
      <c r="N3" s="126"/>
      <c r="O3" s="126"/>
      <c r="P3" s="126"/>
      <c r="Q3" s="126"/>
      <c r="R3" s="126"/>
      <c r="S3" s="126"/>
      <c r="T3" s="126"/>
      <c r="U3" s="126"/>
      <c r="V3" s="126"/>
      <c r="W3" s="126"/>
    </row>
    <row r="4" spans="1:30">
      <c r="A4" t="s">
        <v>401</v>
      </c>
      <c r="B4" s="126">
        <f>IF(B$2,Logs!B4-Logs!B3,Logs!B4)</f>
        <v>4.1670854925701661E-2</v>
      </c>
      <c r="C4" s="126">
        <f>IF(C$2,Logs!C4-Logs!C3,Logs!C4)</f>
        <v>4.979936520155448E-2</v>
      </c>
      <c r="D4" s="126">
        <f>IF(D$2,Logs!D4-Logs!D3,Logs!D4)</f>
        <v>13.999753458393519</v>
      </c>
      <c r="E4" s="126">
        <f>IF(E$2,Logs!E4-Logs!E3,Logs!E4)</f>
        <v>14.155797577247881</v>
      </c>
      <c r="F4" s="126">
        <f>IF(F$2,Logs!F4-Logs!F3,Logs!F4)</f>
        <v>14.326877218840554</v>
      </c>
      <c r="G4" s="126">
        <f>IF(G$2,Logs!G4-Logs!G3,Logs!G4)</f>
        <v>4.0589266234608345E-2</v>
      </c>
      <c r="H4" s="126">
        <f>IF(H$2,Logs!H4-Logs!H3,Logs!H4)</f>
        <v>4.7159806715287189E-2</v>
      </c>
      <c r="I4" s="126">
        <f>IF(I$2,Logs!I4-Logs!I3,Logs!I4)</f>
        <v>3.5606092890159147E-2</v>
      </c>
      <c r="J4" s="126"/>
      <c r="K4" s="126">
        <f>IF(K$2,Logs!K4-Logs!K3,Logs!K4)</f>
        <v>0</v>
      </c>
      <c r="L4" s="126">
        <f>IF(L$2,Logs!L4-Logs!L3,Logs!L4)</f>
        <v>-3.5606092890159147E-2</v>
      </c>
      <c r="M4" s="126">
        <f>IF(M$2,Logs!M4-Logs!M3,Logs!M4)</f>
        <v>4.5866176584834673</v>
      </c>
      <c r="N4" s="126">
        <f>IF(N$2,Logs!N4-Logs!N3,Logs!N4)</f>
        <v>9.6769919250192515E-3</v>
      </c>
      <c r="O4" s="126">
        <f>IF(O$2,Logs!O4-Logs!O3,Logs!O4)</f>
        <v>0.2160415433510936</v>
      </c>
      <c r="P4" s="126">
        <f>IF(P$2,Logs!P4-Logs!P3,Logs!P4)</f>
        <v>-0.25068317417310837</v>
      </c>
      <c r="Q4" s="126">
        <f>IF(Q$2,Logs!Q4-Logs!Q3,Logs!Q4)</f>
        <v>14.0832407607469</v>
      </c>
      <c r="R4" s="126"/>
      <c r="S4" s="126">
        <f>IF(S$2,Logs!S4-Logs!S3,Logs!S4)</f>
        <v>1.6884695369242197E-2</v>
      </c>
      <c r="T4" s="126"/>
      <c r="U4" s="126">
        <f>IF(U$2,Logs!U4-Logs!U3,Logs!U4)</f>
        <v>4.2052282805526104</v>
      </c>
      <c r="V4" s="126">
        <f>IF(V$2,Logs!V4-Logs!V3,Logs!V4)</f>
        <v>9.5922348143018255E-3</v>
      </c>
      <c r="W4" s="126">
        <f>IF(W$2,Logs!W4-Logs!W3,Logs!W4)</f>
        <v>4.1787030977025656</v>
      </c>
      <c r="X4" s="126">
        <f>IF(X$2,Logs!X4-Logs!X3,Logs!X4)</f>
        <v>1.323005591866E-2</v>
      </c>
      <c r="Y4" s="126">
        <f>IF(Y$2,Logs!Y4-Logs!Y3,Logs!Y4)</f>
        <v>1.0719995596072174E-2</v>
      </c>
      <c r="Z4" s="126">
        <f>IF(Z$2,Logs!Z4-Logs!Z3,Logs!Z4)</f>
        <v>3.6898139655128728</v>
      </c>
      <c r="AA4" s="126">
        <f>IF(AA$2,Logs!AA4-Logs!AA3,Logs!AA4)</f>
        <v>3.8137515117845595</v>
      </c>
      <c r="AB4" s="126">
        <f>IF(AB$2,Logs!AB4-Logs!AB3,Logs!AB4)</f>
        <v>-0.12393754627168649</v>
      </c>
      <c r="AC4" s="126">
        <f>IF(AC$2,Logs!AC4-Logs!AC3,Logs!AC4)</f>
        <v>0.11739883562601899</v>
      </c>
      <c r="AD4" s="126">
        <f>IF(AD$2,Logs!AD4-Logs!AD3,Logs!AD4)</f>
        <v>1.2271430014351402E-2</v>
      </c>
    </row>
    <row r="5" spans="1:30">
      <c r="A5" t="s">
        <v>402</v>
      </c>
      <c r="B5" s="126">
        <f>IF(B$2,Logs!B5-Logs!B4,Logs!B5)</f>
        <v>2.0224898936875846E-2</v>
      </c>
      <c r="C5" s="126">
        <f>IF(C$2,Logs!C5-Logs!C4,Logs!C5)</f>
        <v>1.489022111615057E-2</v>
      </c>
      <c r="D5" s="126">
        <f>IF(D$2,Logs!D5-Logs!D4,Logs!D5)</f>
        <v>13.97298209806001</v>
      </c>
      <c r="E5" s="126">
        <f>IF(E$2,Logs!E5-Logs!E4,Logs!E5)</f>
        <v>14.129075559264242</v>
      </c>
      <c r="F5" s="126">
        <f>IF(F$2,Logs!F5-Logs!F4,Logs!F5)</f>
        <v>14.348265630088719</v>
      </c>
      <c r="G5" s="126">
        <f>IF(G$2,Logs!G5-Logs!G4,Logs!G5)</f>
        <v>2.6591541427508858E-2</v>
      </c>
      <c r="H5" s="126">
        <f>IF(H$2,Logs!H5-Logs!H4,Logs!H5)</f>
        <v>9.7110904998931602E-2</v>
      </c>
      <c r="I5" s="126">
        <f>IF(I$2,Logs!I5-Logs!I4,Logs!I5)</f>
        <v>3.7252010600116847E-2</v>
      </c>
      <c r="J5" s="126"/>
      <c r="K5" s="126">
        <f>IF(K$2,Logs!K5-Logs!K4,Logs!K5)</f>
        <v>0</v>
      </c>
      <c r="L5" s="126">
        <f>IF(L$2,Logs!L5-Logs!L4,Logs!L5)</f>
        <v>-3.725201060011734E-2</v>
      </c>
      <c r="M5" s="126">
        <f>IF(M$2,Logs!M5-Logs!M4,Logs!M5)</f>
        <v>4.6152959599650663</v>
      </c>
      <c r="N5" s="126">
        <f>IF(N$2,Logs!N5-Logs!N4,Logs!N5)</f>
        <v>2.8501426762900905E-2</v>
      </c>
      <c r="O5" s="126">
        <f>IF(O$2,Logs!O5-Logs!O4,Logs!O5)</f>
        <v>0.49977182800332809</v>
      </c>
      <c r="P5" s="126">
        <f>IF(P$2,Logs!P5-Logs!P4,Logs!P5)</f>
        <v>-0.35657648472984999</v>
      </c>
      <c r="Q5" s="126">
        <f>IF(Q$2,Logs!Q5-Logs!Q4,Logs!Q5)</f>
        <v>14.084700567615315</v>
      </c>
      <c r="R5" s="126"/>
      <c r="S5" s="126">
        <f>IF(S$2,Logs!S5-Logs!S4,Logs!S5)</f>
        <v>1.5223260417738802E-2</v>
      </c>
      <c r="T5" s="126"/>
      <c r="U5" s="126">
        <f>IF(U$2,Logs!U5-Logs!U4,Logs!U5)</f>
        <v>4.2137255913853302</v>
      </c>
      <c r="V5" s="126">
        <f>IF(V$2,Logs!V5-Logs!V4,Logs!V5)</f>
        <v>2.8359100074347943E-2</v>
      </c>
      <c r="W5" s="126">
        <f>IF(W$2,Logs!W5-Logs!W4,Logs!W5)</f>
        <v>4.0845976426797588</v>
      </c>
      <c r="X5" s="126">
        <f>IF(X$2,Logs!X5-Logs!X4,Logs!X5)</f>
        <v>3.0413795443662295E-3</v>
      </c>
      <c r="Y5" s="126">
        <f>IF(Y$2,Logs!Y5-Logs!Y4,Logs!Y5)</f>
        <v>-1.9103921795071699E-4</v>
      </c>
      <c r="Z5" s="126">
        <f>IF(Z$2,Logs!Z5-Logs!Z4,Logs!Z5)</f>
        <v>3.6889142570575348</v>
      </c>
      <c r="AA5" s="126">
        <f>IF(AA$2,Logs!AA5-Logs!AA4,Logs!AA5)</f>
        <v>3.810053042153454</v>
      </c>
      <c r="AB5" s="126">
        <f>IF(AB$2,Logs!AB5-Logs!AB4,Logs!AB5)</f>
        <v>-0.12113878509591905</v>
      </c>
      <c r="AC5" s="126">
        <f>IF(AC$2,Logs!AC5-Logs!AC4,Logs!AC5)</f>
        <v>0.112578584289119</v>
      </c>
      <c r="AD5" s="126">
        <f>IF(AD$2,Logs!AD5-Logs!AD4,Logs!AD5)</f>
        <v>1.1776981815562798E-2</v>
      </c>
    </row>
    <row r="6" spans="1:30">
      <c r="A6" t="s">
        <v>403</v>
      </c>
      <c r="B6" s="126">
        <f>IF(B$2,Logs!B6-Logs!B5,Logs!B6)</f>
        <v>2.0083995756170481E-2</v>
      </c>
      <c r="C6" s="126">
        <f>IF(C$2,Logs!C6-Logs!C5,Logs!C6)</f>
        <v>2.9124548137012596E-2</v>
      </c>
      <c r="D6" s="126">
        <f>IF(D$2,Logs!D6-Logs!D5,Logs!D6)</f>
        <v>13.952754745502505</v>
      </c>
      <c r="E6" s="126">
        <f>IF(E$2,Logs!E6-Logs!E5,Logs!E6)</f>
        <v>14.109044091912496</v>
      </c>
      <c r="F6" s="126">
        <f>IF(F$2,Logs!F6-Logs!F5,Logs!F6)</f>
        <v>14.325165221431478</v>
      </c>
      <c r="G6" s="126">
        <f>IF(G$2,Logs!G6-Logs!G5,Logs!G6)</f>
        <v>2.4418878246372344E-2</v>
      </c>
      <c r="H6" s="126">
        <f>IF(H$2,Logs!H6-Logs!H5,Logs!H6)</f>
        <v>0.10861253604525167</v>
      </c>
      <c r="I6" s="126">
        <f>IF(I$2,Logs!I6-Logs!I5,Logs!I6)</f>
        <v>2.9947480259933101E-2</v>
      </c>
      <c r="J6" s="126"/>
      <c r="K6" s="126">
        <f>IF(K$2,Logs!K6-Logs!K5,Logs!K6)</f>
        <v>0</v>
      </c>
      <c r="L6" s="126">
        <f>IF(L$2,Logs!L6-Logs!L5,Logs!L6)</f>
        <v>-2.9947480259933133E-2</v>
      </c>
      <c r="M6" s="126">
        <f>IF(M$2,Logs!M6-Logs!M5,Logs!M6)</f>
        <v>4.6152999367181451</v>
      </c>
      <c r="N6" s="126">
        <f>IF(N$2,Logs!N6-Logs!N5,Logs!N6)</f>
        <v>3.8229366823799182E-2</v>
      </c>
      <c r="O6" s="126">
        <f>IF(O$2,Logs!O6-Logs!O5,Logs!O6)</f>
        <v>8.0794003921372648E-2</v>
      </c>
      <c r="P6" s="126">
        <f>IF(P$2,Logs!P6-Logs!P5,Logs!P6)</f>
        <v>-0.26539460541424914</v>
      </c>
      <c r="Q6" s="126">
        <f>IF(Q$2,Logs!Q6-Logs!Q5,Logs!Q6)</f>
        <v>14.073722128900711</v>
      </c>
      <c r="R6" s="126"/>
      <c r="S6" s="126">
        <f>IF(S$2,Logs!S6-Logs!S5,Logs!S6)</f>
        <v>1.4902706341495427E-2</v>
      </c>
      <c r="T6" s="126"/>
      <c r="U6" s="126">
        <f>IF(U$2,Logs!U6-Logs!U5,Logs!U6)</f>
        <v>4.2257633999198827</v>
      </c>
      <c r="V6" s="126">
        <f>IF(V$2,Logs!V6-Logs!V5,Logs!V6)</f>
        <v>4.5074077374156474E-3</v>
      </c>
      <c r="W6" s="126">
        <f>IF(W$2,Logs!W6-Logs!W5,Logs!W6)</f>
        <v>4.0689790095172738</v>
      </c>
      <c r="X6" s="126">
        <f>IF(X$2,Logs!X6-Logs!X5,Logs!X6)</f>
        <v>1.0626019700541889E-2</v>
      </c>
      <c r="Y6" s="126">
        <f>IF(Y$2,Logs!Y6-Logs!Y5,Logs!Y6)</f>
        <v>1.8503412159790678E-2</v>
      </c>
      <c r="Z6" s="126">
        <f>IF(Z$2,Logs!Z6-Logs!Z5,Logs!Z6)</f>
        <v>3.6990539477828857</v>
      </c>
      <c r="AA6" s="126">
        <f>IF(AA$2,Logs!AA6-Logs!AA5,Logs!AA6)</f>
        <v>3.8204573897686873</v>
      </c>
      <c r="AB6" s="126">
        <f>IF(AB$2,Logs!AB6-Logs!AB5,Logs!AB6)</f>
        <v>-0.12140344198580184</v>
      </c>
      <c r="AC6" s="126">
        <f>IF(AC$2,Logs!AC6-Logs!AC5,Logs!AC6)</f>
        <v>0.114810670505861</v>
      </c>
      <c r="AD6" s="126">
        <f>IF(AD$2,Logs!AD6-Logs!AD5,Logs!AD6)</f>
        <v>1.1057671013133501E-2</v>
      </c>
    </row>
    <row r="7" spans="1:30">
      <c r="A7" t="s">
        <v>404</v>
      </c>
      <c r="B7" s="126">
        <f>IF(B$2,Logs!B7-Logs!B6,Logs!B7)</f>
        <v>8.4645131088603165E-3</v>
      </c>
      <c r="C7" s="126">
        <f>IF(C$2,Logs!C7-Logs!C6,Logs!C7)</f>
        <v>-1.1222358663083298E-3</v>
      </c>
      <c r="D7" s="126">
        <f>IF(D$2,Logs!D7-Logs!D6,Logs!D7)</f>
        <v>13.967961258354185</v>
      </c>
      <c r="E7" s="126">
        <f>IF(E$2,Logs!E7-Logs!E6,Logs!E7)</f>
        <v>14.124128312725896</v>
      </c>
      <c r="F7" s="126">
        <f>IF(F$2,Logs!F7-Logs!F6,Logs!F7)</f>
        <v>14.33489766141599</v>
      </c>
      <c r="G7" s="126">
        <f>IF(G$2,Logs!G7-Logs!G6,Logs!G7)</f>
        <v>1.1016348579126145E-2</v>
      </c>
      <c r="H7" s="126">
        <f>IF(H$2,Logs!H7-Logs!H6,Logs!H7)</f>
        <v>6.4740315758168521E-2</v>
      </c>
      <c r="I7" s="126">
        <f>IF(I$2,Logs!I7-Logs!I6,Logs!I7)</f>
        <v>5.6324258049029741E-2</v>
      </c>
      <c r="J7" s="126"/>
      <c r="K7" s="126">
        <f>IF(K$2,Logs!K7-Logs!K6,Logs!K7)</f>
        <v>0</v>
      </c>
      <c r="L7" s="126">
        <f>IF(L$2,Logs!L7-Logs!L6,Logs!L7)</f>
        <v>-5.6324258049029394E-2</v>
      </c>
      <c r="M7" s="126">
        <f>IF(M$2,Logs!M7-Logs!M6,Logs!M7)</f>
        <v>4.6227786287360502</v>
      </c>
      <c r="N7" s="126">
        <f>IF(N$2,Logs!N7-Logs!N6,Logs!N7)</f>
        <v>2.1890911784746336E-2</v>
      </c>
      <c r="O7" s="126">
        <f>IF(O$2,Logs!O7-Logs!O6,Logs!O7)</f>
        <v>0.47782311818874768</v>
      </c>
      <c r="P7" s="126">
        <f>IF(P$2,Logs!P7-Logs!P6,Logs!P7)</f>
        <v>-3.5186011653987434E-3</v>
      </c>
      <c r="Q7" s="126">
        <f>IF(Q$2,Logs!Q7-Logs!Q6,Logs!Q7)</f>
        <v>14.053548545410623</v>
      </c>
      <c r="R7" s="126"/>
      <c r="S7" s="126">
        <f>IF(S$2,Logs!S7-Logs!S6,Logs!S7)</f>
        <v>1.5464314598042981E-2</v>
      </c>
      <c r="T7" s="126"/>
      <c r="U7" s="126">
        <f>IF(U$2,Logs!U7-Logs!U6,Logs!U7)</f>
        <v>4.2297335830302245</v>
      </c>
      <c r="V7" s="126">
        <f>IF(V$2,Logs!V7-Logs!V6,Logs!V7)</f>
        <v>3.7139590824065927E-2</v>
      </c>
      <c r="W7" s="126">
        <f>IF(W$2,Logs!W7-Logs!W6,Logs!W7)</f>
        <v>4.0914776850129373</v>
      </c>
      <c r="X7" s="126">
        <f>IF(X$2,Logs!X7-Logs!X6,Logs!X7)</f>
        <v>-1.4091991940255788E-2</v>
      </c>
      <c r="Y7" s="126">
        <f>IF(Y$2,Logs!Y7-Logs!Y6,Logs!Y7)</f>
        <v>-1.680003607121261E-2</v>
      </c>
      <c r="Z7" s="126">
        <f>IF(Z$2,Logs!Z7-Logs!Z6,Logs!Z7)</f>
        <v>3.6992140729519885</v>
      </c>
      <c r="AA7" s="126">
        <f>IF(AA$2,Logs!AA7-Logs!AA6,Logs!AA7)</f>
        <v>3.8156472136286586</v>
      </c>
      <c r="AB7" s="126">
        <f>IF(AB$2,Logs!AB7-Logs!AB6,Logs!AB7)</f>
        <v>-0.11643314067667039</v>
      </c>
      <c r="AC7" s="126">
        <f>IF(AC$2,Logs!AC7-Logs!AC6,Logs!AC7)</f>
        <v>0.11026862189761</v>
      </c>
      <c r="AD7" s="126">
        <f>IF(AD$2,Logs!AD7-Logs!AD6,Logs!AD7)</f>
        <v>1.1226604233142302E-2</v>
      </c>
    </row>
    <row r="8" spans="1:30">
      <c r="A8" t="s">
        <v>405</v>
      </c>
      <c r="B8" s="126">
        <f>IF(B$2,Logs!B8-Logs!B7,Logs!B8)</f>
        <v>8.2331392513417256E-3</v>
      </c>
      <c r="C8" s="126">
        <f>IF(C$2,Logs!C8-Logs!C7,Logs!C8)</f>
        <v>1.2191250178643642E-2</v>
      </c>
      <c r="D8" s="126">
        <f>IF(D$2,Logs!D8-Logs!D7,Logs!D8)</f>
        <v>13.958671150907783</v>
      </c>
      <c r="E8" s="126">
        <f>IF(E$2,Logs!E8-Logs!E7,Logs!E8)</f>
        <v>14.114728250375514</v>
      </c>
      <c r="F8" s="126">
        <f>IF(F$2,Logs!F8-Logs!F7,Logs!F8)</f>
        <v>14.35107142758536</v>
      </c>
      <c r="G8" s="126">
        <f>IF(G$2,Logs!G8-Logs!G7,Logs!G8)</f>
        <v>1.085076868082524E-2</v>
      </c>
      <c r="H8" s="126">
        <f>IF(H$2,Logs!H8-Logs!H7,Logs!H8)</f>
        <v>1.2901808225347366E-3</v>
      </c>
      <c r="I8" s="126">
        <f>IF(I$2,Logs!I8-Logs!I7,Logs!I8)</f>
        <v>5.2300413319328332E-2</v>
      </c>
      <c r="J8" s="126"/>
      <c r="K8" s="126">
        <f>IF(K$2,Logs!K8-Logs!K7,Logs!K8)</f>
        <v>0</v>
      </c>
      <c r="L8" s="126">
        <f>IF(L$2,Logs!L8-Logs!L7,Logs!L8)</f>
        <v>-5.2300413319328547E-2</v>
      </c>
      <c r="M8" s="126">
        <f>IF(M$2,Logs!M8-Logs!M7,Logs!M8)</f>
        <v>4.6412056077649284</v>
      </c>
      <c r="N8" s="126">
        <f>IF(N$2,Logs!N8-Logs!N7,Logs!N8)</f>
        <v>3.7815603675211307E-2</v>
      </c>
      <c r="O8" s="126">
        <f>IF(O$2,Logs!O8-Logs!O7,Logs!O8)</f>
        <v>-6.1021608597222901E-2</v>
      </c>
      <c r="P8" s="126">
        <f>IF(P$2,Logs!P8-Logs!P7,Logs!P8)</f>
        <v>-0.17536797713299671</v>
      </c>
      <c r="Q8" s="126">
        <f>IF(Q$2,Logs!Q8-Logs!Q7,Logs!Q8)</f>
        <v>14.056681598789606</v>
      </c>
      <c r="R8" s="126"/>
      <c r="S8" s="126">
        <f>IF(S$2,Logs!S8-Logs!S7,Logs!S8)</f>
        <v>1.7279234466118478E-2</v>
      </c>
      <c r="T8" s="126"/>
      <c r="U8" s="126">
        <f>IF(U$2,Logs!U8-Logs!U7,Logs!U8)</f>
        <v>4.2460340984589129</v>
      </c>
      <c r="V8" s="126">
        <f>IF(V$2,Logs!V8-Logs!V7,Logs!V8)</f>
        <v>3.272243255911178E-2</v>
      </c>
      <c r="W8" s="126">
        <f>IF(W$2,Logs!W8-Logs!W7,Logs!W8)</f>
        <v>4.144449973558709</v>
      </c>
      <c r="X8" s="126">
        <f>IF(X$2,Logs!X8-Logs!X7,Logs!X8)</f>
        <v>-1.0565126124300939E-2</v>
      </c>
      <c r="Y8" s="126">
        <f>IF(Y$2,Logs!Y8-Logs!Y7,Logs!Y8)</f>
        <v>-1.4036383438881472E-2</v>
      </c>
      <c r="Z8" s="126">
        <f>IF(Z$2,Logs!Z8-Logs!Z7,Logs!Z8)</f>
        <v>3.6800840490860871</v>
      </c>
      <c r="AA8" s="126">
        <f>IF(AA$2,Logs!AA8-Logs!AA7,Logs!AA8)</f>
        <v>3.7974797899108261</v>
      </c>
      <c r="AB8" s="126">
        <f>IF(AB$2,Logs!AB8-Logs!AB7,Logs!AB8)</f>
        <v>-0.11739574082473916</v>
      </c>
      <c r="AC8" s="126">
        <f>IF(AC$2,Logs!AC8-Logs!AC7,Logs!AC8)</f>
        <v>0.11128919916167901</v>
      </c>
      <c r="AD8" s="126">
        <f>IF(AD$2,Logs!AD8-Logs!AD7,Logs!AD8)</f>
        <v>9.9456501818901907E-3</v>
      </c>
    </row>
    <row r="9" spans="1:30">
      <c r="A9" t="s">
        <v>406</v>
      </c>
      <c r="B9" s="126">
        <f>IF(B$2,Logs!B9-Logs!B8,Logs!B9)</f>
        <v>1.7754462872378696E-2</v>
      </c>
      <c r="C9" s="126">
        <f>IF(C$2,Logs!C9-Logs!C8,Logs!C9)</f>
        <v>2.2139758531777076E-2</v>
      </c>
      <c r="D9" s="126">
        <f>IF(D$2,Logs!D9-Logs!D8,Logs!D9)</f>
        <v>13.963745531876743</v>
      </c>
      <c r="E9" s="126">
        <f>IF(E$2,Logs!E9-Logs!E8,Logs!E9)</f>
        <v>14.119821410137858</v>
      </c>
      <c r="F9" s="126">
        <f>IF(F$2,Logs!F9-Logs!F8,Logs!F9)</f>
        <v>14.331029805863405</v>
      </c>
      <c r="G9" s="126">
        <f>IF(G$2,Logs!G9-Logs!G8,Logs!G9)</f>
        <v>9.5595903574103858E-3</v>
      </c>
      <c r="H9" s="126">
        <f>IF(H$2,Logs!H9-Logs!H8,Logs!H9)</f>
        <v>-1.0909152956017465E-2</v>
      </c>
      <c r="I9" s="126">
        <f>IF(I$2,Logs!I9-Logs!I8,Logs!I9)</f>
        <v>4.86069735728476E-2</v>
      </c>
      <c r="J9" s="126"/>
      <c r="K9" s="126">
        <f>IF(K$2,Logs!K9-Logs!K8,Logs!K9)</f>
        <v>0</v>
      </c>
      <c r="L9" s="126">
        <f>IF(L$2,Logs!L9-Logs!L8,Logs!L9)</f>
        <v>-4.8606973572847836E-2</v>
      </c>
      <c r="M9" s="126">
        <f>IF(M$2,Logs!M9-Logs!M8,Logs!M9)</f>
        <v>4.6485473334828615</v>
      </c>
      <c r="N9" s="126">
        <f>IF(N$2,Logs!N9-Logs!N8,Logs!N9)</f>
        <v>4.7870026324047465E-2</v>
      </c>
      <c r="O9" s="126">
        <f>IF(O$2,Logs!O9-Logs!O8,Logs!O9)</f>
        <v>0.95860653550423824</v>
      </c>
      <c r="P9" s="126">
        <f>IF(P$2,Logs!P9-Logs!P8,Logs!P9)</f>
        <v>-0.31558196107458159</v>
      </c>
      <c r="Q9" s="126">
        <f>IF(Q$2,Logs!Q9-Logs!Q8,Logs!Q9)</f>
        <v>14.059779843943492</v>
      </c>
      <c r="R9" s="126"/>
      <c r="S9" s="126">
        <f>IF(S$2,Logs!S9-Logs!S8,Logs!S9)</f>
        <v>1.7467103503408344E-2</v>
      </c>
      <c r="T9" s="126"/>
      <c r="U9" s="126">
        <f>IF(U$2,Logs!U9-Logs!U8,Logs!U9)</f>
        <v>4.2606639600710983</v>
      </c>
      <c r="V9" s="126">
        <f>IF(V$2,Logs!V9-Logs!V8,Logs!V9)</f>
        <v>1.9712692419773248E-3</v>
      </c>
      <c r="W9" s="126">
        <f>IF(W$2,Logs!W9-Logs!W8,Logs!W9)</f>
        <v>4.282030584722837</v>
      </c>
      <c r="X9" s="126">
        <f>IF(X$2,Logs!X9-Logs!X8,Logs!X9)</f>
        <v>7.9180077019680439E-3</v>
      </c>
      <c r="Y9" s="126">
        <f>IF(Y$2,Logs!Y9-Logs!Y8,Logs!Y9)</f>
        <v>4.9002421637425186E-3</v>
      </c>
      <c r="Z9" s="126">
        <f>IF(Z$2,Logs!Z9-Logs!Z8,Logs!Z9)</f>
        <v>3.6763956039699912</v>
      </c>
      <c r="AA9" s="126">
        <f>IF(AA$2,Logs!AA9-Logs!AA8,Logs!AA9)</f>
        <v>3.7930330919751216</v>
      </c>
      <c r="AB9" s="126">
        <f>IF(AB$2,Logs!AB9-Logs!AB8,Logs!AB9)</f>
        <v>-0.11663748800513042</v>
      </c>
      <c r="AC9" s="126">
        <f>IF(AC$2,Logs!AC9-Logs!AC8,Logs!AC9)</f>
        <v>0.10882341098944399</v>
      </c>
      <c r="AD9" s="126">
        <f>IF(AD$2,Logs!AD9-Logs!AD8,Logs!AD9)</f>
        <v>1.0752334070337299E-2</v>
      </c>
    </row>
    <row r="10" spans="1:30">
      <c r="A10" t="s">
        <v>407</v>
      </c>
      <c r="B10" s="126">
        <f>IF(B$2,Logs!B10-Logs!B9,Logs!B10)</f>
        <v>1.6719163395904957E-2</v>
      </c>
      <c r="C10" s="126">
        <f>IF(C$2,Logs!C10-Logs!C9,Logs!C10)</f>
        <v>1.5887612374417159E-2</v>
      </c>
      <c r="D10" s="126">
        <f>IF(D$2,Logs!D10-Logs!D9,Logs!D10)</f>
        <v>13.995485186806592</v>
      </c>
      <c r="E10" s="126">
        <f>IF(E$2,Logs!E10-Logs!E9,Logs!E10)</f>
        <v>14.151789772358267</v>
      </c>
      <c r="F10" s="126">
        <f>IF(F$2,Logs!F10-Logs!F9,Logs!F10)</f>
        <v>14.370949682266493</v>
      </c>
      <c r="G10" s="126">
        <f>IF(G$2,Logs!G10-Logs!G9,Logs!G10)</f>
        <v>1.9579708724796419E-2</v>
      </c>
      <c r="H10" s="126">
        <f>IF(H$2,Logs!H10-Logs!H9,Logs!H10)</f>
        <v>-6.8948543796842898E-3</v>
      </c>
      <c r="I10" s="126">
        <f>IF(I$2,Logs!I10-Logs!I9,Logs!I10)</f>
        <v>4.2948626501237985E-2</v>
      </c>
      <c r="J10" s="126"/>
      <c r="K10" s="126">
        <f>IF(K$2,Logs!K10-Logs!K9,Logs!K10)</f>
        <v>0</v>
      </c>
      <c r="L10" s="126">
        <f>IF(L$2,Logs!L10-Logs!L9,Logs!L10)</f>
        <v>-4.2948626501237867E-2</v>
      </c>
      <c r="M10" s="126">
        <f>IF(M$2,Logs!M10-Logs!M9,Logs!M10)</f>
        <v>4.6772024162079502</v>
      </c>
      <c r="N10" s="126">
        <f>IF(N$2,Logs!N10-Logs!N9,Logs!N10)</f>
        <v>3.5758303118753609E-2</v>
      </c>
      <c r="O10" s="126">
        <f>IF(O$2,Logs!O10-Logs!O9,Logs!O10)</f>
        <v>-0.1549487958537811</v>
      </c>
      <c r="P10" s="126">
        <f>IF(P$2,Logs!P10-Logs!P9,Logs!P10)</f>
        <v>-0.21252040806891473</v>
      </c>
      <c r="Q10" s="126">
        <f>IF(Q$2,Logs!Q10-Logs!Q9,Logs!Q10)</f>
        <v>14.06443419459918</v>
      </c>
      <c r="R10" s="126"/>
      <c r="S10" s="126">
        <f>IF(S$2,Logs!S10-Logs!S9,Logs!S10)</f>
        <v>1.9204681705122691E-2</v>
      </c>
      <c r="T10" s="126"/>
      <c r="U10" s="126">
        <f>IF(U$2,Logs!U10-Logs!U9,Logs!U10)</f>
        <v>4.2750667109641469</v>
      </c>
      <c r="V10" s="126">
        <f>IF(V$2,Logs!V10-Logs!V9,Logs!V10)</f>
        <v>4.7117108279434383E-2</v>
      </c>
      <c r="W10" s="126">
        <f>IF(W$2,Logs!W10-Logs!W9,Logs!W10)</f>
        <v>4.5707852927523724</v>
      </c>
      <c r="X10" s="126">
        <f>IF(X$2,Logs!X10-Logs!X9,Logs!X10)</f>
        <v>1.4983643324024243E-2</v>
      </c>
      <c r="Y10" s="126">
        <f>IF(Y$2,Logs!Y10-Logs!Y9,Logs!Y10)</f>
        <v>1.2267302494738175E-2</v>
      </c>
      <c r="Z10" s="126">
        <f>IF(Z$2,Logs!Z10-Logs!Z9,Logs!Z10)</f>
        <v>3.6983597922221088</v>
      </c>
      <c r="AA10" s="126">
        <f>IF(AA$2,Logs!AA10-Logs!AA9,Logs!AA10)</f>
        <v>3.8093856308415663</v>
      </c>
      <c r="AB10" s="126">
        <f>IF(AB$2,Logs!AB10-Logs!AB9,Logs!AB10)</f>
        <v>-0.11102583861945747</v>
      </c>
      <c r="AC10" s="126">
        <f>IF(AC$2,Logs!AC10-Logs!AC9,Logs!AC10)</f>
        <v>0.10543325589902</v>
      </c>
      <c r="AD10" s="126">
        <f>IF(AD$2,Logs!AD10-Logs!AD9,Logs!AD10)</f>
        <v>1.10887039858075E-2</v>
      </c>
    </row>
    <row r="11" spans="1:30">
      <c r="A11" t="s">
        <v>408</v>
      </c>
      <c r="B11" s="126">
        <f>IF(B$2,Logs!B11-Logs!B10,Logs!B11)</f>
        <v>2.3348925643180252E-2</v>
      </c>
      <c r="C11" s="126">
        <f>IF(C$2,Logs!C11-Logs!C10,Logs!C11)</f>
        <v>2.2384237243349148E-2</v>
      </c>
      <c r="D11" s="126">
        <f>IF(D$2,Logs!D11-Logs!D10,Logs!D11)</f>
        <v>14.004132717713823</v>
      </c>
      <c r="E11" s="126">
        <f>IF(E$2,Logs!E11-Logs!E10,Logs!E11)</f>
        <v>14.160457327286613</v>
      </c>
      <c r="F11" s="126">
        <f>IF(F$2,Logs!F11-Logs!F10,Logs!F11)</f>
        <v>14.379708864546794</v>
      </c>
      <c r="G11" s="126">
        <f>IF(G$2,Logs!G11-Logs!G10,Logs!G11)</f>
        <v>1.5263678854417151E-2</v>
      </c>
      <c r="H11" s="126">
        <f>IF(H$2,Logs!H11-Logs!H10,Logs!H11)</f>
        <v>1.5033408271248661E-2</v>
      </c>
      <c r="I11" s="126">
        <f>IF(I$2,Logs!I11-Logs!I10,Logs!I11)</f>
        <v>2.9475822174391819E-2</v>
      </c>
      <c r="J11" s="126"/>
      <c r="K11" s="126">
        <f>IF(K$2,Logs!K11-Logs!K10,Logs!K11)</f>
        <v>0</v>
      </c>
      <c r="L11" s="126">
        <f>IF(L$2,Logs!L11-Logs!L10,Logs!L11)</f>
        <v>-2.9475822174391725E-2</v>
      </c>
      <c r="M11" s="126">
        <f>IF(M$2,Logs!M11-Logs!M10,Logs!M11)</f>
        <v>4.7090256187767228</v>
      </c>
      <c r="N11" s="126">
        <f>IF(N$2,Logs!N11-Logs!N10,Logs!N11)</f>
        <v>4.036272975890931E-2</v>
      </c>
      <c r="O11" s="126">
        <f>IF(O$2,Logs!O11-Logs!O10,Logs!O11)</f>
        <v>0.88833285417792129</v>
      </c>
      <c r="P11" s="126">
        <f>IF(P$2,Logs!P11-Logs!P10,Logs!P11)</f>
        <v>0.15160014201187758</v>
      </c>
      <c r="Q11" s="126">
        <f>IF(Q$2,Logs!Q11-Logs!Q10,Logs!Q11)</f>
        <v>14.069179393376114</v>
      </c>
      <c r="R11" s="126"/>
      <c r="S11" s="126">
        <f>IF(S$2,Logs!S11-Logs!S10,Logs!S11)</f>
        <v>1.6852650645422344E-2</v>
      </c>
      <c r="T11" s="126"/>
      <c r="U11" s="126">
        <f>IF(U$2,Logs!U11-Logs!U10,Logs!U11)</f>
        <v>4.2854282181797476</v>
      </c>
      <c r="V11" s="126">
        <f>IF(V$2,Logs!V11-Logs!V10,Logs!V11)</f>
        <v>1.6893984186048705E-2</v>
      </c>
      <c r="W11" s="126">
        <f>IF(W$2,Logs!W11-Logs!W10,Logs!W11)</f>
        <v>4.5568898115625771</v>
      </c>
      <c r="X11" s="126">
        <f>IF(X$2,Logs!X11-Logs!X10,Logs!X11)</f>
        <v>2.3376463417147164E-2</v>
      </c>
      <c r="Y11" s="126">
        <f>IF(Y$2,Logs!Y11-Logs!Y10,Logs!Y11)</f>
        <v>2.2073901427579479E-2</v>
      </c>
      <c r="Z11" s="126">
        <f>IF(Z$2,Logs!Z11-Logs!Z10,Logs!Z11)</f>
        <v>3.6930556208271152</v>
      </c>
      <c r="AA11" s="126">
        <f>IF(AA$2,Logs!AA11-Logs!AA10,Logs!AA11)</f>
        <v>3.8040164406266377</v>
      </c>
      <c r="AB11" s="126">
        <f>IF(AB$2,Logs!AB11-Logs!AB10,Logs!AB11)</f>
        <v>-0.1109608197995222</v>
      </c>
      <c r="AC11" s="126">
        <f>IF(AC$2,Logs!AC11-Logs!AC10,Logs!AC11)</f>
        <v>0.105572556477824</v>
      </c>
      <c r="AD11" s="126">
        <f>IF(AD$2,Logs!AD11-Logs!AD10,Logs!AD11)</f>
        <v>1.1556967371389799E-2</v>
      </c>
    </row>
    <row r="12" spans="1:30">
      <c r="A12" t="s">
        <v>409</v>
      </c>
      <c r="B12" s="126">
        <f>IF(B$2,Logs!B12-Logs!B11,Logs!B12)</f>
        <v>-1.1419967981989743E-2</v>
      </c>
      <c r="C12" s="126">
        <f>IF(C$2,Logs!C12-Logs!C11,Logs!C12)</f>
        <v>-8.4093570530807682E-3</v>
      </c>
      <c r="D12" s="126">
        <f>IF(D$2,Logs!D12-Logs!D11,Logs!D12)</f>
        <v>14.00059846669858</v>
      </c>
      <c r="E12" s="126">
        <f>IF(E$2,Logs!E12-Logs!E11,Logs!E12)</f>
        <v>14.156681513277706</v>
      </c>
      <c r="F12" s="126">
        <f>IF(F$2,Logs!F12-Logs!F11,Logs!F12)</f>
        <v>14.35768373005781</v>
      </c>
      <c r="G12" s="126">
        <f>IF(G$2,Logs!G12-Logs!G11,Logs!G12)</f>
        <v>8.5523119271453396E-3</v>
      </c>
      <c r="H12" s="126">
        <f>IF(H$2,Logs!H12-Logs!H11,Logs!H12)</f>
        <v>0.10824452940903839</v>
      </c>
      <c r="I12" s="126">
        <f>IF(I$2,Logs!I12-Logs!I11,Logs!I12)</f>
        <v>2.8199795804237038E-2</v>
      </c>
      <c r="J12" s="126"/>
      <c r="K12" s="126">
        <f>IF(K$2,Logs!K12-Logs!K11,Logs!K12)</f>
        <v>0</v>
      </c>
      <c r="L12" s="126">
        <f>IF(L$2,Logs!L12-Logs!L11,Logs!L12)</f>
        <v>-2.8199795804237003E-2</v>
      </c>
      <c r="M12" s="126">
        <f>IF(M$2,Logs!M12-Logs!M11,Logs!M12)</f>
        <v>4.7283826405271467</v>
      </c>
      <c r="N12" s="126">
        <f>IF(N$2,Logs!N12-Logs!N11,Logs!N12)</f>
        <v>1.1305776330448047E-2</v>
      </c>
      <c r="O12" s="126">
        <f>IF(O$2,Logs!O12-Logs!O11,Logs!O12)</f>
        <v>9.984664393990296E-2</v>
      </c>
      <c r="P12" s="126">
        <f>IF(P$2,Logs!P12-Logs!P11,Logs!P12)</f>
        <v>-3.7919217704858219E-2</v>
      </c>
      <c r="Q12" s="126">
        <f>IF(Q$2,Logs!Q12-Logs!Q11,Logs!Q12)</f>
        <v>14.08847294263767</v>
      </c>
      <c r="R12" s="126"/>
      <c r="S12" s="126">
        <f>IF(S$2,Logs!S12-Logs!S11,Logs!S12)</f>
        <v>1.8040308504503531E-2</v>
      </c>
      <c r="T12" s="126"/>
      <c r="U12" s="126">
        <f>IF(U$2,Logs!U12-Logs!U11,Logs!U12)</f>
        <v>4.2934564216121105</v>
      </c>
      <c r="V12" s="126">
        <f>IF(V$2,Logs!V12-Logs!V11,Logs!V12)</f>
        <v>3.4767555555494489E-2</v>
      </c>
      <c r="W12" s="126">
        <f>IF(W$2,Logs!W12-Logs!W11,Logs!W12)</f>
        <v>4.510073917490911</v>
      </c>
      <c r="X12" s="126">
        <f>IF(X$2,Logs!X12-Logs!X11,Logs!X12)</f>
        <v>1.9365061962514751E-2</v>
      </c>
      <c r="Y12" s="126">
        <f>IF(Y$2,Logs!Y12-Logs!Y11,Logs!Y12)</f>
        <v>2.6589467236344255E-2</v>
      </c>
      <c r="Z12" s="126">
        <f>IF(Z$2,Logs!Z12-Logs!Z11,Logs!Z12)</f>
        <v>3.7134822538235235</v>
      </c>
      <c r="AA12" s="126">
        <f>IF(AA$2,Logs!AA12-Logs!AA11,Logs!AA12)</f>
        <v>3.8191253915607972</v>
      </c>
      <c r="AB12" s="126">
        <f>IF(AB$2,Logs!AB12-Logs!AB11,Logs!AB12)</f>
        <v>-0.10564313773727374</v>
      </c>
      <c r="AC12" s="126">
        <f>IF(AC$2,Logs!AC12-Logs!AC11,Logs!AC12)</f>
        <v>0.10038493903857899</v>
      </c>
      <c r="AD12" s="126">
        <f>IF(AD$2,Logs!AD12-Logs!AD11,Logs!AD12)</f>
        <v>1.2641644836596199E-2</v>
      </c>
    </row>
    <row r="13" spans="1:30">
      <c r="A13" t="s">
        <v>410</v>
      </c>
      <c r="B13" s="126">
        <f>IF(B$2,Logs!B13-Logs!B12,Logs!B13)</f>
        <v>5.0881539888923299E-2</v>
      </c>
      <c r="C13" s="126">
        <f>IF(C$2,Logs!C13-Logs!C12,Logs!C13)</f>
        <v>3.7129242681235297E-2</v>
      </c>
      <c r="D13" s="126">
        <f>IF(D$2,Logs!D13-Logs!D12,Logs!D13)</f>
        <v>14.07528829502151</v>
      </c>
      <c r="E13" s="126">
        <f>IF(E$2,Logs!E13-Logs!E12,Logs!E13)</f>
        <v>14.231302187070627</v>
      </c>
      <c r="F13" s="126">
        <f>IF(F$2,Logs!F13-Logs!F12,Logs!F13)</f>
        <v>14.459863492850941</v>
      </c>
      <c r="G13" s="126">
        <f>IF(G$2,Logs!G13-Logs!G12,Logs!G13)</f>
        <v>3.6834212449987191E-2</v>
      </c>
      <c r="H13" s="126">
        <f>IF(H$2,Logs!H13-Logs!H12,Logs!H13)</f>
        <v>8.6896147219144737E-2</v>
      </c>
      <c r="I13" s="126">
        <f>IF(I$2,Logs!I13-Logs!I12,Logs!I13)</f>
        <v>2.0182594250362396E-2</v>
      </c>
      <c r="J13" s="126"/>
      <c r="K13" s="126">
        <f>IF(K$2,Logs!K13-Logs!K12,Logs!K13)</f>
        <v>0</v>
      </c>
      <c r="L13" s="126">
        <f>IF(L$2,Logs!L13-Logs!L12,Logs!L13)</f>
        <v>-2.0182594250362625E-2</v>
      </c>
      <c r="M13" s="126">
        <f>IF(M$2,Logs!M13-Logs!M12,Logs!M13)</f>
        <v>4.7094675834359565</v>
      </c>
      <c r="N13" s="126">
        <f>IF(N$2,Logs!N13-Logs!N12,Logs!N13)</f>
        <v>5.6923071100012379E-3</v>
      </c>
      <c r="O13" s="126">
        <f>IF(O$2,Logs!O13-Logs!O12,Logs!O13)</f>
        <v>0.83911231902190775</v>
      </c>
      <c r="P13" s="126">
        <f>IF(P$2,Logs!P13-Logs!P12,Logs!P13)</f>
        <v>-0.21787272142411018</v>
      </c>
      <c r="Q13" s="126">
        <f>IF(Q$2,Logs!Q13-Logs!Q12,Logs!Q13)</f>
        <v>14.099173938689857</v>
      </c>
      <c r="R13" s="126"/>
      <c r="S13" s="126">
        <f>IF(S$2,Logs!S13-Logs!S12,Logs!S13)</f>
        <v>2.0200623056053402E-2</v>
      </c>
      <c r="T13" s="126"/>
      <c r="U13" s="126">
        <f>IF(U$2,Logs!U13-Logs!U12,Logs!U13)</f>
        <v>4.3039495461754909</v>
      </c>
      <c r="V13" s="126">
        <f>IF(V$2,Logs!V13-Logs!V12,Logs!V13)</f>
        <v>-1.0030187090935172E-2</v>
      </c>
      <c r="W13" s="126">
        <f>IF(W$2,Logs!W13-Logs!W12,Logs!W13)</f>
        <v>4.4575837476005091</v>
      </c>
      <c r="X13" s="126">
        <f>IF(X$2,Logs!X13-Logs!X12,Logs!X13)</f>
        <v>3.0819435562878361E-2</v>
      </c>
      <c r="Y13" s="126">
        <f>IF(Y$2,Logs!Y13-Logs!Y12,Logs!Y13)</f>
        <v>4.079489897136046E-2</v>
      </c>
      <c r="Z13" s="126">
        <f>IF(Z$2,Logs!Z13-Logs!Z12,Logs!Z13)</f>
        <v>3.7210950570363091</v>
      </c>
      <c r="AA13" s="126">
        <f>IF(AA$2,Logs!AA13-Logs!AA12,Logs!AA13)</f>
        <v>3.8250045853868717</v>
      </c>
      <c r="AB13" s="126">
        <f>IF(AB$2,Logs!AB13-Logs!AB12,Logs!AB13)</f>
        <v>-0.10390952835056275</v>
      </c>
      <c r="AC13" s="126">
        <f>IF(AC$2,Logs!AC13-Logs!AC12,Logs!AC13)</f>
        <v>9.7853896822550301E-2</v>
      </c>
      <c r="AD13" s="126">
        <f>IF(AD$2,Logs!AD13-Logs!AD12,Logs!AD13)</f>
        <v>1.3869881052462001E-2</v>
      </c>
    </row>
    <row r="14" spans="1:30">
      <c r="A14" t="s">
        <v>411</v>
      </c>
      <c r="B14" s="126">
        <f>IF(B$2,Logs!B14-Logs!B13,Logs!B14)</f>
        <v>2.7985625672581449E-2</v>
      </c>
      <c r="C14" s="126">
        <f>IF(C$2,Logs!C14-Logs!C13,Logs!C14)</f>
        <v>2.6508229787873816E-2</v>
      </c>
      <c r="D14" s="126">
        <f>IF(D$2,Logs!D14-Logs!D13,Logs!D14)</f>
        <v>14.102255268882764</v>
      </c>
      <c r="E14" s="126">
        <f>IF(E$2,Logs!E14-Logs!E13,Logs!E14)</f>
        <v>14.258619379336341</v>
      </c>
      <c r="F14" s="126">
        <f>IF(F$2,Logs!F14-Logs!F13,Logs!F14)</f>
        <v>14.464871108588992</v>
      </c>
      <c r="G14" s="126">
        <f>IF(G$2,Logs!G14-Logs!G13,Logs!G14)</f>
        <v>2.0434053938769736E-2</v>
      </c>
      <c r="H14" s="126">
        <f>IF(H$2,Logs!H14-Logs!H13,Logs!H14)</f>
        <v>3.6751137667518918E-3</v>
      </c>
      <c r="I14" s="126">
        <f>IF(I$2,Logs!I14-Logs!I13,Logs!I14)</f>
        <v>3.06115588612621E-2</v>
      </c>
      <c r="J14" s="126"/>
      <c r="K14" s="126">
        <f>IF(K$2,Logs!K14-Logs!K13,Logs!K14)</f>
        <v>0</v>
      </c>
      <c r="L14" s="126">
        <f>IF(L$2,Logs!L14-Logs!L13,Logs!L14)</f>
        <v>-3.0611558861261701E-2</v>
      </c>
      <c r="M14" s="126">
        <f>IF(M$2,Logs!M14-Logs!M13,Logs!M14)</f>
        <v>4.6971827674136639</v>
      </c>
      <c r="N14" s="126">
        <f>IF(N$2,Logs!N14-Logs!N13,Logs!N14)</f>
        <v>-2.0123342755384854E-3</v>
      </c>
      <c r="O14" s="126">
        <f>IF(O$2,Logs!O14-Logs!O13,Logs!O14)</f>
        <v>0.47687581219166331</v>
      </c>
      <c r="P14" s="126">
        <f>IF(P$2,Logs!P14-Logs!P13,Logs!P14)</f>
        <v>-0.13982124859042033</v>
      </c>
      <c r="Q14" s="126">
        <f>IF(Q$2,Logs!Q14-Logs!Q13,Logs!Q14)</f>
        <v>14.113597519355862</v>
      </c>
      <c r="R14" s="126"/>
      <c r="S14" s="126">
        <f>IF(S$2,Logs!S14-Logs!S13,Logs!S14)</f>
        <v>2.1619424089020994E-2</v>
      </c>
      <c r="T14" s="126"/>
      <c r="U14" s="126">
        <f>IF(U$2,Logs!U14-Logs!U13,Logs!U14)</f>
        <v>4.3147614230491529</v>
      </c>
      <c r="V14" s="126">
        <f>IF(V$2,Logs!V14-Logs!V13,Logs!V14)</f>
        <v>3.2030446603804386E-2</v>
      </c>
      <c r="W14" s="126">
        <f>IF(W$2,Logs!W14-Logs!W13,Logs!W14)</f>
        <v>4.7802908855952122</v>
      </c>
      <c r="X14" s="126">
        <f>IF(X$2,Logs!X14-Logs!X13,Logs!X14)</f>
        <v>-9.7784401491427531E-3</v>
      </c>
      <c r="Y14" s="126">
        <f>IF(Y$2,Logs!Y14-Logs!Y13,Logs!Y14)</f>
        <v>-5.9575599061814088E-3</v>
      </c>
      <c r="Z14" s="126">
        <f>IF(Z$2,Logs!Z14-Logs!Z13,Logs!Z14)</f>
        <v>3.717531915084058</v>
      </c>
      <c r="AA14" s="126">
        <f>IF(AA$2,Logs!AA14-Logs!AA13,Logs!AA14)</f>
        <v>3.8101280737559478</v>
      </c>
      <c r="AB14" s="126">
        <f>IF(AB$2,Logs!AB14-Logs!AB13,Logs!AB14)</f>
        <v>-9.2596158671889597E-2</v>
      </c>
      <c r="AC14" s="126">
        <f>IF(AC$2,Logs!AC14-Logs!AC13,Logs!AC14)</f>
        <v>8.8620730861093705E-2</v>
      </c>
      <c r="AD14" s="126">
        <f>IF(AD$2,Logs!AD14-Logs!AD13,Logs!AD14)</f>
        <v>1.37214131199229E-2</v>
      </c>
    </row>
    <row r="15" spans="1:30">
      <c r="A15" t="s">
        <v>412</v>
      </c>
      <c r="B15" s="126">
        <f>IF(B$2,Logs!B15-Logs!B14,Logs!B15)</f>
        <v>1.7093510998869021E-2</v>
      </c>
      <c r="C15" s="126">
        <f>IF(C$2,Logs!C15-Logs!C14,Logs!C15)</f>
        <v>2.3758630045994877E-2</v>
      </c>
      <c r="D15" s="126">
        <f>IF(D$2,Logs!D15-Logs!D14,Logs!D15)</f>
        <v>14.075541370371772</v>
      </c>
      <c r="E15" s="126">
        <f>IF(E$2,Logs!E15-Logs!E14,Logs!E15)</f>
        <v>14.232065868993171</v>
      </c>
      <c r="F15" s="126">
        <f>IF(F$2,Logs!F15-Logs!F14,Logs!F15)</f>
        <v>14.441473709153428</v>
      </c>
      <c r="G15" s="126">
        <f>IF(G$2,Logs!G15-Logs!G14,Logs!G15)</f>
        <v>4.0059876757471358E-2</v>
      </c>
      <c r="H15" s="126">
        <f>IF(H$2,Logs!H15-Logs!H14,Logs!H15)</f>
        <v>0.10432451914518559</v>
      </c>
      <c r="I15" s="126">
        <f>IF(I$2,Logs!I15-Logs!I14,Logs!I15)</f>
        <v>4.2292050276323323E-2</v>
      </c>
      <c r="J15" s="126"/>
      <c r="K15" s="126">
        <f>IF(K$2,Logs!K15-Logs!K14,Logs!K15)</f>
        <v>0</v>
      </c>
      <c r="L15" s="126">
        <f>IF(L$2,Logs!L15-Logs!L14,Logs!L15)</f>
        <v>-4.2292050276323399E-2</v>
      </c>
      <c r="M15" s="126">
        <f>IF(M$2,Logs!M15-Logs!M14,Logs!M15)</f>
        <v>4.67817805851596</v>
      </c>
      <c r="N15" s="126">
        <f>IF(N$2,Logs!N15-Logs!N14,Logs!N15)</f>
        <v>6.3396888928641815E-3</v>
      </c>
      <c r="O15" s="126">
        <f>IF(O$2,Logs!O15-Logs!O14,Logs!O15)</f>
        <v>0.20641919634403239</v>
      </c>
      <c r="P15" s="126">
        <f>IF(P$2,Logs!P15-Logs!P14,Logs!P15)</f>
        <v>4.051002897944924E-2</v>
      </c>
      <c r="Q15" s="126">
        <f>IF(Q$2,Logs!Q15-Logs!Q14,Logs!Q15)</f>
        <v>14.12454031978964</v>
      </c>
      <c r="R15" s="126"/>
      <c r="S15" s="126">
        <f>IF(S$2,Logs!S15-Logs!S14,Logs!S15)</f>
        <v>2.3438363644537986E-2</v>
      </c>
      <c r="T15" s="126"/>
      <c r="U15" s="126">
        <f>IF(U$2,Logs!U15-Logs!U14,Logs!U15)</f>
        <v>4.3319816545433847</v>
      </c>
      <c r="V15" s="126">
        <f>IF(V$2,Logs!V15-Logs!V14,Logs!V15)</f>
        <v>1.175531561432841E-2</v>
      </c>
      <c r="W15" s="126">
        <f>IF(W$2,Logs!W15-Logs!W14,Logs!W15)</f>
        <v>4.7685355699808838</v>
      </c>
      <c r="X15" s="126">
        <f>IF(X$2,Logs!X15-Logs!X14,Logs!X15)</f>
        <v>-2.543189347502306E-3</v>
      </c>
      <c r="Y15" s="126">
        <f>IF(Y$2,Logs!Y15-Logs!Y14,Logs!Y15)</f>
        <v>-5.9689650927907678E-4</v>
      </c>
      <c r="Z15" s="126">
        <f>IF(Z$2,Logs!Z15-Logs!Z14,Logs!Z15)</f>
        <v>3.7255222130895307</v>
      </c>
      <c r="AA15" s="126">
        <f>IF(AA$2,Logs!AA15-Logs!AA14,Logs!AA15)</f>
        <v>3.8130354671577593</v>
      </c>
      <c r="AB15" s="126">
        <f>IF(AB$2,Logs!AB15-Logs!AB14,Logs!AB15)</f>
        <v>-8.7513254068228685E-2</v>
      </c>
      <c r="AC15" s="126">
        <f>IF(AC$2,Logs!AC15-Logs!AC14,Logs!AC15)</f>
        <v>8.4174725028767008E-2</v>
      </c>
      <c r="AD15" s="126">
        <f>IF(AD$2,Logs!AD15-Logs!AD14,Logs!AD15)</f>
        <v>1.39800903709005E-2</v>
      </c>
    </row>
    <row r="16" spans="1:30">
      <c r="A16" t="s">
        <v>413</v>
      </c>
      <c r="B16" s="126">
        <f>IF(B$2,Logs!B16-Logs!B15,Logs!B16)</f>
        <v>3.4593921244354675E-2</v>
      </c>
      <c r="C16" s="126">
        <f>IF(C$2,Logs!C16-Logs!C15,Logs!C16)</f>
        <v>3.6383567912096737E-2</v>
      </c>
      <c r="D16" s="126">
        <f>IF(D$2,Logs!D16-Logs!D15,Logs!D16)</f>
        <v>14.134436032012047</v>
      </c>
      <c r="E16" s="126">
        <f>IF(E$2,Logs!E16-Logs!E15,Logs!E16)</f>
        <v>14.290591986511467</v>
      </c>
      <c r="F16" s="126">
        <f>IF(F$2,Logs!F16-Logs!F15,Logs!F16)</f>
        <v>14.465293009224053</v>
      </c>
      <c r="G16" s="126">
        <f>IF(G$2,Logs!G16-Logs!G15,Logs!G16)</f>
        <v>2.5779795395180827E-2</v>
      </c>
      <c r="H16" s="126">
        <f>IF(H$2,Logs!H16-Logs!H15,Logs!H16)</f>
        <v>7.3989828128857127E-2</v>
      </c>
      <c r="I16" s="126">
        <f>IF(I$2,Logs!I16-Logs!I15,Logs!I16)</f>
        <v>4.6718189178901692E-2</v>
      </c>
      <c r="J16" s="126"/>
      <c r="K16" s="126">
        <f>IF(K$2,Logs!K16-Logs!K15,Logs!K16)</f>
        <v>0</v>
      </c>
      <c r="L16" s="126">
        <f>IF(L$2,Logs!L16-Logs!L15,Logs!L16)</f>
        <v>-4.6718189178901637E-2</v>
      </c>
      <c r="M16" s="126">
        <f>IF(M$2,Logs!M16-Logs!M15,Logs!M16)</f>
        <v>4.6454695937436696</v>
      </c>
      <c r="N16" s="126">
        <f>IF(N$2,Logs!N16-Logs!N15,Logs!N16)</f>
        <v>3.0349827729538426E-2</v>
      </c>
      <c r="O16" s="126">
        <f>IF(O$2,Logs!O16-Logs!O15,Logs!O16)</f>
        <v>0.52583563794758925</v>
      </c>
      <c r="P16" s="126">
        <f>IF(P$2,Logs!P16-Logs!P15,Logs!P16)</f>
        <v>-0.28257444094194933</v>
      </c>
      <c r="Q16" s="126">
        <f>IF(Q$2,Logs!Q16-Logs!Q15,Logs!Q16)</f>
        <v>14.13042027275044</v>
      </c>
      <c r="R16" s="126"/>
      <c r="S16" s="126">
        <f>IF(S$2,Logs!S16-Logs!S15,Logs!S16)</f>
        <v>2.3320995180352262E-2</v>
      </c>
      <c r="T16" s="126"/>
      <c r="U16" s="126">
        <f>IF(U$2,Logs!U16-Logs!U15,Logs!U16)</f>
        <v>4.3342440202837782</v>
      </c>
      <c r="V16" s="126">
        <f>IF(V$2,Logs!V16-Logs!V15,Logs!V16)</f>
        <v>-2.1012336751367044E-2</v>
      </c>
      <c r="W16" s="126">
        <f>IF(W$2,Logs!W16-Logs!W15,Logs!W16)</f>
        <v>4.638409277374989</v>
      </c>
      <c r="X16" s="126">
        <f>IF(X$2,Logs!X16-Logs!X15,Logs!X16)</f>
        <v>8.5304888393373801E-3</v>
      </c>
      <c r="Y16" s="126">
        <f>IF(Y$2,Logs!Y16-Logs!Y15,Logs!Y16)</f>
        <v>6.1413113462007729E-3</v>
      </c>
      <c r="Z16" s="126">
        <f>IF(Z$2,Logs!Z16-Logs!Z15,Logs!Z16)</f>
        <v>3.7304192505040907</v>
      </c>
      <c r="AA16" s="126">
        <f>IF(AA$2,Logs!AA16-Logs!AA15,Logs!AA16)</f>
        <v>3.8160116937606623</v>
      </c>
      <c r="AB16" s="126">
        <f>IF(AB$2,Logs!AB16-Logs!AB15,Logs!AB16)</f>
        <v>-8.5592443256571546E-2</v>
      </c>
      <c r="AC16" s="126">
        <f>IF(AC$2,Logs!AC16-Logs!AC15,Logs!AC16)</f>
        <v>8.2116671085320905E-2</v>
      </c>
      <c r="AD16" s="126">
        <f>IF(AD$2,Logs!AD16-Logs!AD15,Logs!AD16)</f>
        <v>1.55200264326842E-2</v>
      </c>
    </row>
    <row r="17" spans="1:30">
      <c r="A17" t="s">
        <v>414</v>
      </c>
      <c r="B17" s="126">
        <f>IF(B$2,Logs!B17-Logs!B16,Logs!B17)</f>
        <v>1.7130177354912846E-2</v>
      </c>
      <c r="C17" s="126">
        <f>IF(C$2,Logs!C17-Logs!C16,Logs!C17)</f>
        <v>1.5085859300649318E-2</v>
      </c>
      <c r="D17" s="126">
        <f>IF(D$2,Logs!D17-Logs!D16,Logs!D17)</f>
        <v>14.141869173904853</v>
      </c>
      <c r="E17" s="126">
        <f>IF(E$2,Logs!E17-Logs!E16,Logs!E17)</f>
        <v>14.297772229882332</v>
      </c>
      <c r="F17" s="126">
        <f>IF(F$2,Logs!F17-Logs!F16,Logs!F17)</f>
        <v>14.476393552563362</v>
      </c>
      <c r="G17" s="126">
        <f>IF(G$2,Logs!G17-Logs!G16,Logs!G17)</f>
        <v>-1.8090166682682707E-3</v>
      </c>
      <c r="H17" s="126">
        <f>IF(H$2,Logs!H17-Logs!H16,Logs!H17)</f>
        <v>4.1267959105729446E-2</v>
      </c>
      <c r="I17" s="126">
        <f>IF(I$2,Logs!I17-Logs!I16,Logs!I17)</f>
        <v>5.1006005563559054E-2</v>
      </c>
      <c r="J17" s="126">
        <f>IF(J$2,Logs!J17-Logs!J16,Logs!J17)</f>
        <v>5.3332801947673758E-2</v>
      </c>
      <c r="K17" s="126">
        <f>IF(K$2,Logs!K17-Logs!K16,Logs!K17)</f>
        <v>0</v>
      </c>
      <c r="L17" s="126">
        <f>IF(L$2,Logs!L17-Logs!L16,Logs!L17)</f>
        <v>-5.1006005563559387E-2</v>
      </c>
      <c r="M17" s="126">
        <f>IF(M$2,Logs!M17-Logs!M16,Logs!M17)</f>
        <v>4.7083532392945209</v>
      </c>
      <c r="N17" s="126">
        <f>IF(N$2,Logs!N17-Logs!N16,Logs!N17)</f>
        <v>7.9616014802198265E-2</v>
      </c>
      <c r="O17" s="126">
        <f>IF(O$2,Logs!O17-Logs!O16,Logs!O17)</f>
        <v>0.45797618300108345</v>
      </c>
      <c r="P17" s="126">
        <f>IF(P$2,Logs!P17-Logs!P16,Logs!P17)</f>
        <v>-0.34952327882659057</v>
      </c>
      <c r="Q17" s="126">
        <f>IF(Q$2,Logs!Q17-Logs!Q16,Logs!Q17)</f>
        <v>14.135082914343885</v>
      </c>
      <c r="R17" s="126"/>
      <c r="S17" s="126">
        <f>IF(S$2,Logs!S17-Logs!S16,Logs!S17)</f>
        <v>2.1348665188757776E-2</v>
      </c>
      <c r="T17" s="126"/>
      <c r="U17" s="126">
        <f>IF(U$2,Logs!U17-Logs!U16,Logs!U17)</f>
        <v>4.3453177166870081</v>
      </c>
      <c r="V17" s="126">
        <f>IF(V$2,Logs!V17-Logs!V16,Logs!V17)</f>
        <v>3.2273016465704352E-2</v>
      </c>
      <c r="W17" s="126">
        <f>IF(W$2,Logs!W17-Logs!W16,Logs!W17)</f>
        <v>4.5767616522293775</v>
      </c>
      <c r="X17" s="126">
        <f>IF(X$2,Logs!X17-Logs!X16,Logs!X17)</f>
        <v>4.3940476673789419E-3</v>
      </c>
      <c r="Y17" s="126">
        <f>IF(Y$2,Logs!Y17-Logs!Y16,Logs!Y17)</f>
        <v>-3.2686953341443115E-3</v>
      </c>
      <c r="Z17" s="126">
        <f>IF(Z$2,Logs!Z17-Logs!Z16,Logs!Z17)</f>
        <v>3.7234241658971419</v>
      </c>
      <c r="AA17" s="126">
        <f>IF(AA$2,Logs!AA17-Logs!AA16,Logs!AA17)</f>
        <v>3.8050141454046633</v>
      </c>
      <c r="AB17" s="126">
        <f>IF(AB$2,Logs!AB17-Logs!AB16,Logs!AB17)</f>
        <v>-8.1589979507521199E-2</v>
      </c>
      <c r="AC17" s="126">
        <f>IF(AC$2,Logs!AC17-Logs!AC16,Logs!AC17)</f>
        <v>7.7977527519089804E-2</v>
      </c>
      <c r="AD17" s="126">
        <f>IF(AD$2,Logs!AD17-Logs!AD16,Logs!AD17)</f>
        <v>1.39385202614385E-2</v>
      </c>
    </row>
    <row r="18" spans="1:30">
      <c r="A18" t="s">
        <v>415</v>
      </c>
      <c r="B18" s="126">
        <f>IF(B$2,Logs!B18-Logs!B17,Logs!B18)</f>
        <v>9.315441589770046E-4</v>
      </c>
      <c r="C18" s="126">
        <f>IF(C$2,Logs!C18-Logs!C17,Logs!C18)</f>
        <v>-2.4874138369685994E-3</v>
      </c>
      <c r="D18" s="126">
        <f>IF(D$2,Logs!D18-Logs!D17,Logs!D18)</f>
        <v>14.134082620477054</v>
      </c>
      <c r="E18" s="126">
        <f>IF(E$2,Logs!E18-Logs!E17,Logs!E18)</f>
        <v>14.290484171864614</v>
      </c>
      <c r="F18" s="126">
        <f>IF(F$2,Logs!F18-Logs!F17,Logs!F18)</f>
        <v>14.481940105788643</v>
      </c>
      <c r="G18" s="126">
        <f>IF(G$2,Logs!G18-Logs!G17,Logs!G18)</f>
        <v>9.7799552229087539E-3</v>
      </c>
      <c r="H18" s="126">
        <f>IF(H$2,Logs!H18-Logs!H17,Logs!H18)</f>
        <v>3.7458881666347921E-2</v>
      </c>
      <c r="I18" s="126">
        <f>IF(I$2,Logs!I18-Logs!I17,Logs!I18)</f>
        <v>5.1813023965322724E-2</v>
      </c>
      <c r="J18" s="126">
        <f>IF(J$2,Logs!J18-Logs!J17,Logs!J18)</f>
        <v>5.2856990553056704E-2</v>
      </c>
      <c r="K18" s="126">
        <f>IF(K$2,Logs!K18-Logs!K17,Logs!K18)</f>
        <v>0</v>
      </c>
      <c r="L18" s="126">
        <f>IF(L$2,Logs!L18-Logs!L17,Logs!L18)</f>
        <v>-5.1813023965322481E-2</v>
      </c>
      <c r="M18" s="126">
        <f>IF(M$2,Logs!M18-Logs!M17,Logs!M18)</f>
        <v>4.7154099328139942</v>
      </c>
      <c r="N18" s="126">
        <f>IF(N$2,Logs!N18-Logs!N17,Logs!N18)</f>
        <v>4.2277449671448863E-2</v>
      </c>
      <c r="O18" s="126">
        <f>IF(O$2,Logs!O18-Logs!O17,Logs!O18)</f>
        <v>0.48224617088062954</v>
      </c>
      <c r="P18" s="126">
        <f>IF(P$2,Logs!P18-Logs!P17,Logs!P18)</f>
        <v>-0.19751299233858963</v>
      </c>
      <c r="Q18" s="126">
        <f>IF(Q$2,Logs!Q18-Logs!Q17,Logs!Q18)</f>
        <v>14.133543881002508</v>
      </c>
      <c r="R18" s="126"/>
      <c r="S18" s="126">
        <f>IF(S$2,Logs!S18-Logs!S17,Logs!S18)</f>
        <v>2.0673569001421744E-2</v>
      </c>
      <c r="T18" s="126"/>
      <c r="U18" s="126">
        <f>IF(U$2,Logs!U18-Logs!U17,Logs!U18)</f>
        <v>4.3592342078181323</v>
      </c>
      <c r="V18" s="126">
        <f>IF(V$2,Logs!V18-Logs!V17,Logs!V18)</f>
        <v>2.8364052949491736E-2</v>
      </c>
      <c r="W18" s="126">
        <f>IF(W$2,Logs!W18-Logs!W17,Logs!W18)</f>
        <v>4.5153367370189983</v>
      </c>
      <c r="X18" s="126">
        <f>IF(X$2,Logs!X18-Logs!X17,Logs!X18)</f>
        <v>1.774000365101891E-3</v>
      </c>
      <c r="Y18" s="126">
        <f>IF(Y$2,Logs!Y18-Logs!Y17,Logs!Y18)</f>
        <v>3.5076455941220885E-3</v>
      </c>
      <c r="Z18" s="126">
        <f>IF(Z$2,Logs!Z18-Logs!Z17,Logs!Z18)</f>
        <v>3.7154203425574504</v>
      </c>
      <c r="AA18" s="126">
        <f>IF(AA$2,Logs!AA18-Logs!AA17,Logs!AA18)</f>
        <v>3.7983959348047907</v>
      </c>
      <c r="AB18" s="126">
        <f>IF(AB$2,Logs!AB18-Logs!AB17,Logs!AB18)</f>
        <v>-8.2975592247340482E-2</v>
      </c>
      <c r="AC18" s="126">
        <f>IF(AC$2,Logs!AC18-Logs!AC17,Logs!AC18)</f>
        <v>7.9637856208471899E-2</v>
      </c>
      <c r="AD18" s="126">
        <f>IF(AD$2,Logs!AD18-Logs!AD17,Logs!AD18)</f>
        <v>1.51163826339922E-2</v>
      </c>
    </row>
    <row r="19" spans="1:30">
      <c r="A19" t="s">
        <v>416</v>
      </c>
      <c r="B19" s="126">
        <f>IF(B$2,Logs!B19-Logs!B18,Logs!B19)</f>
        <v>2.2709854239884919E-2</v>
      </c>
      <c r="C19" s="126">
        <f>IF(C$2,Logs!C19-Logs!C18,Logs!C19)</f>
        <v>2.8246502380390837E-2</v>
      </c>
      <c r="D19" s="126">
        <f>IF(D$2,Logs!D19-Logs!D18,Logs!D19)</f>
        <v>14.158299316363667</v>
      </c>
      <c r="E19" s="126">
        <f>IF(E$2,Logs!E19-Logs!E18,Logs!E19)</f>
        <v>14.315087929128348</v>
      </c>
      <c r="F19" s="126">
        <f>IF(F$2,Logs!F19-Logs!F18,Logs!F19)</f>
        <v>14.492614722851609</v>
      </c>
      <c r="G19" s="126">
        <f>IF(G$2,Logs!G19-Logs!G18,Logs!G19)</f>
        <v>5.9508714341145463E-3</v>
      </c>
      <c r="H19" s="126">
        <f>IF(H$2,Logs!H19-Logs!H18,Logs!H19)</f>
        <v>-1.4676394534177462E-2</v>
      </c>
      <c r="I19" s="126">
        <f>IF(I$2,Logs!I19-Logs!I18,Logs!I19)</f>
        <v>6.1099838905597892E-2</v>
      </c>
      <c r="J19" s="126">
        <f>IF(J$2,Logs!J19-Logs!J18,Logs!J19)</f>
        <v>6.0244340350935843E-2</v>
      </c>
      <c r="K19" s="126">
        <f>IF(K$2,Logs!K19-Logs!K18,Logs!K19)</f>
        <v>0</v>
      </c>
      <c r="L19" s="126">
        <f>IF(L$2,Logs!L19-Logs!L18,Logs!L19)</f>
        <v>-6.1099838905598204E-2</v>
      </c>
      <c r="M19" s="126">
        <f>IF(M$2,Logs!M19-Logs!M18,Logs!M19)</f>
        <v>4.7463013629972863</v>
      </c>
      <c r="N19" s="126">
        <f>IF(N$2,Logs!N19-Logs!N18,Logs!N19)</f>
        <v>2.4285032583933663E-2</v>
      </c>
      <c r="O19" s="126">
        <f>IF(O$2,Logs!O19-Logs!O18,Logs!O19)</f>
        <v>2.2183048661269106E-2</v>
      </c>
      <c r="P19" s="126">
        <f>IF(P$2,Logs!P19-Logs!P18,Logs!P19)</f>
        <v>-7.5907410055068205E-3</v>
      </c>
      <c r="Q19" s="126">
        <f>IF(Q$2,Logs!Q19-Logs!Q18,Logs!Q19)</f>
        <v>14.138693859419485</v>
      </c>
      <c r="R19" s="126"/>
      <c r="S19" s="126">
        <f>IF(S$2,Logs!S19-Logs!S18,Logs!S19)</f>
        <v>2.0183393684787106E-2</v>
      </c>
      <c r="T19" s="126"/>
      <c r="U19" s="126">
        <f>IF(U$2,Logs!U19-Logs!U18,Logs!U19)</f>
        <v>4.3719682186244739</v>
      </c>
      <c r="V19" s="126">
        <f>IF(V$2,Logs!V19-Logs!V18,Logs!V19)</f>
        <v>6.1963353417389122E-2</v>
      </c>
      <c r="W19" s="126">
        <f>IF(W$2,Logs!W19-Logs!W18,Logs!W19)</f>
        <v>4.3837800918024135</v>
      </c>
      <c r="X19" s="126">
        <f>IF(X$2,Logs!X19-Logs!X18,Logs!X19)</f>
        <v>2.18457896255142E-3</v>
      </c>
      <c r="Y19" s="126">
        <f>IF(Y$2,Logs!Y19-Logs!Y18,Logs!Y19)</f>
        <v>-1.4632611552301E-4</v>
      </c>
      <c r="Z19" s="126">
        <f>IF(Z$2,Logs!Z19-Logs!Z18,Logs!Z19)</f>
        <v>3.7369343365503891</v>
      </c>
      <c r="AA19" s="126">
        <f>IF(AA$2,Logs!AA19-Logs!AA18,Logs!AA19)</f>
        <v>3.8166301566469034</v>
      </c>
      <c r="AB19" s="126">
        <f>IF(AB$2,Logs!AB19-Logs!AB18,Logs!AB19)</f>
        <v>-7.9695820096514158E-2</v>
      </c>
      <c r="AC19" s="126">
        <f>IF(AC$2,Logs!AC19-Logs!AC18,Logs!AC19)</f>
        <v>7.6585788167487193E-2</v>
      </c>
      <c r="AD19" s="126">
        <f>IF(AD$2,Logs!AD19-Logs!AD18,Logs!AD19)</f>
        <v>1.3797052031830199E-2</v>
      </c>
    </row>
    <row r="20" spans="1:30">
      <c r="A20" t="s">
        <v>417</v>
      </c>
      <c r="B20" s="126">
        <f>IF(B$2,Logs!B20-Logs!B19,Logs!B20)</f>
        <v>-9.5049141144336602E-3</v>
      </c>
      <c r="C20" s="126">
        <f>IF(C$2,Logs!C20-Logs!C19,Logs!C20)</f>
        <v>-8.3319159046659763E-3</v>
      </c>
      <c r="D20" s="126">
        <f>IF(D$2,Logs!D20-Logs!D19,Logs!D20)</f>
        <v>14.151221656906596</v>
      </c>
      <c r="E20" s="126">
        <f>IF(E$2,Logs!E20-Logs!E19,Logs!E20)</f>
        <v>14.307475303260698</v>
      </c>
      <c r="F20" s="126">
        <f>IF(F$2,Logs!F20-Logs!F19,Logs!F20)</f>
        <v>14.471173223045973</v>
      </c>
      <c r="G20" s="126">
        <f>IF(G$2,Logs!G20-Logs!G19,Logs!G20)</f>
        <v>-9.6175547353940516E-3</v>
      </c>
      <c r="H20" s="126">
        <f>IF(H$2,Logs!H20-Logs!H19,Logs!H20)</f>
        <v>-2.4739249696773769E-2</v>
      </c>
      <c r="I20" s="126">
        <f>IF(I$2,Logs!I20-Logs!I19,Logs!I20)</f>
        <v>5.8603602762604012E-2</v>
      </c>
      <c r="J20" s="126">
        <f>IF(J$2,Logs!J20-Logs!J19,Logs!J20)</f>
        <v>5.7244054022988156E-2</v>
      </c>
      <c r="K20" s="126">
        <f>IF(K$2,Logs!K20-Logs!K19,Logs!K20)</f>
        <v>0</v>
      </c>
      <c r="L20" s="126">
        <f>IF(L$2,Logs!L20-Logs!L19,Logs!L20)</f>
        <v>-5.8603602762603867E-2</v>
      </c>
      <c r="M20" s="126">
        <f>IF(M$2,Logs!M20-Logs!M19,Logs!M20)</f>
        <v>4.710681741938755</v>
      </c>
      <c r="N20" s="126">
        <f>IF(N$2,Logs!N20-Logs!N19,Logs!N20)</f>
        <v>4.5397778978912839E-3</v>
      </c>
      <c r="O20" s="126">
        <f>IF(O$2,Logs!O20-Logs!O19,Logs!O20)</f>
        <v>4.7251737702834272E-2</v>
      </c>
      <c r="P20" s="126">
        <f>IF(P$2,Logs!P20-Logs!P19,Logs!P20)</f>
        <v>-1.5117238590692061E-2</v>
      </c>
      <c r="Q20" s="126">
        <f>IF(Q$2,Logs!Q20-Logs!Q19,Logs!Q20)</f>
        <v>14.134033521300662</v>
      </c>
      <c r="R20" s="126"/>
      <c r="S20" s="126">
        <f>IF(S$2,Logs!S20-Logs!S19,Logs!S20)</f>
        <v>2.0288128361863736E-2</v>
      </c>
      <c r="T20" s="126"/>
      <c r="U20" s="126">
        <f>IF(U$2,Logs!U20-Logs!U19,Logs!U20)</f>
        <v>4.3767476836181096</v>
      </c>
      <c r="V20" s="126">
        <f>IF(V$2,Logs!V20-Logs!V19,Logs!V20)</f>
        <v>1.1285946944535219E-2</v>
      </c>
      <c r="W20" s="126">
        <f>IF(W$2,Logs!W20-Logs!W19,Logs!W20)</f>
        <v>4.4587544891422857</v>
      </c>
      <c r="X20" s="126">
        <f>IF(X$2,Logs!X20-Logs!X19,Logs!X20)</f>
        <v>5.8246626280720193E-3</v>
      </c>
      <c r="Y20" s="126">
        <f>IF(Y$2,Logs!Y20-Logs!Y19,Logs!Y20)</f>
        <v>1.7259344507989383E-3</v>
      </c>
      <c r="Z20" s="126">
        <f>IF(Z$2,Logs!Z20-Logs!Z19,Logs!Z20)</f>
        <v>3.7192371423720632</v>
      </c>
      <c r="AA20" s="126">
        <f>IF(AA$2,Logs!AA20-Logs!AA19,Logs!AA20)</f>
        <v>3.8019665026435354</v>
      </c>
      <c r="AB20" s="126">
        <f>IF(AB$2,Logs!AB20-Logs!AB19,Logs!AB20)</f>
        <v>-8.2729360271472055E-2</v>
      </c>
      <c r="AC20" s="126">
        <f>IF(AC$2,Logs!AC20-Logs!AC19,Logs!AC20)</f>
        <v>7.9742157615924791E-2</v>
      </c>
      <c r="AD20" s="126">
        <f>IF(AD$2,Logs!AD20-Logs!AD19,Logs!AD20)</f>
        <v>1.26449281008283E-2</v>
      </c>
    </row>
    <row r="21" spans="1:30">
      <c r="A21" t="s">
        <v>418</v>
      </c>
      <c r="B21" s="126">
        <f>IF(B$2,Logs!B21-Logs!B20,Logs!B21)</f>
        <v>-8.1829863581912576E-3</v>
      </c>
      <c r="C21" s="126">
        <f>IF(C$2,Logs!C21-Logs!C20,Logs!C21)</f>
        <v>-8.8596058374665887E-3</v>
      </c>
      <c r="D21" s="126">
        <f>IF(D$2,Logs!D21-Logs!D20,Logs!D21)</f>
        <v>14.134270709284921</v>
      </c>
      <c r="E21" s="126">
        <f>IF(E$2,Logs!E21-Logs!E20,Logs!E21)</f>
        <v>14.290007307203361</v>
      </c>
      <c r="F21" s="126">
        <f>IF(F$2,Logs!F21-Logs!F20,Logs!F21)</f>
        <v>14.450454510603892</v>
      </c>
      <c r="G21" s="126">
        <f>IF(G$2,Logs!G21-Logs!G20,Logs!G21)</f>
        <v>9.1305400424968042E-3</v>
      </c>
      <c r="H21" s="126">
        <f>IF(H$2,Logs!H21-Logs!H20,Logs!H21)</f>
        <v>-9.6226227004194698E-3</v>
      </c>
      <c r="I21" s="126">
        <f>IF(I$2,Logs!I21-Logs!I20,Logs!I21)</f>
        <v>6.2985834831309262E-2</v>
      </c>
      <c r="J21" s="126">
        <f>IF(J$2,Logs!J21-Logs!J20,Logs!J21)</f>
        <v>5.4995434528865683E-2</v>
      </c>
      <c r="K21" s="126">
        <f>IF(K$2,Logs!K21-Logs!K20,Logs!K21)</f>
        <v>0</v>
      </c>
      <c r="L21" s="126">
        <f>IF(L$2,Logs!L21-Logs!L20,Logs!L21)</f>
        <v>-6.2985834831309317E-2</v>
      </c>
      <c r="M21" s="126">
        <f>IF(M$2,Logs!M21-Logs!M20,Logs!M21)</f>
        <v>4.7065364578643107</v>
      </c>
      <c r="N21" s="126">
        <f>IF(N$2,Logs!N21-Logs!N20,Logs!N21)</f>
        <v>1.8823747642877642E-2</v>
      </c>
      <c r="O21" s="126">
        <f>IF(O$2,Logs!O21-Logs!O20,Logs!O21)</f>
        <v>3.4717824785045863E-2</v>
      </c>
      <c r="P21" s="126">
        <f>IF(P$2,Logs!P21-Logs!P20,Logs!P21)</f>
        <v>-2.6913033246131923E-2</v>
      </c>
      <c r="Q21" s="126">
        <f>IF(Q$2,Logs!Q21-Logs!Q20,Logs!Q21)</f>
        <v>14.136691223778971</v>
      </c>
      <c r="R21" s="126"/>
      <c r="S21" s="126">
        <f>IF(S$2,Logs!S21-Logs!S20,Logs!S21)</f>
        <v>1.9646400663849505E-2</v>
      </c>
      <c r="T21" s="126"/>
      <c r="U21" s="126">
        <f>IF(U$2,Logs!U21-Logs!U20,Logs!U21)</f>
        <v>4.383450276937257</v>
      </c>
      <c r="V21" s="126">
        <f>IF(V$2,Logs!V21-Logs!V20,Logs!V21)</f>
        <v>4.1305501705692471E-2</v>
      </c>
      <c r="W21" s="126">
        <f>IF(W$2,Logs!W21-Logs!W20,Logs!W21)</f>
        <v>4.5044603644262224</v>
      </c>
      <c r="X21" s="126">
        <f>IF(X$2,Logs!X21-Logs!X20,Logs!X21)</f>
        <v>7.053170205224113E-3</v>
      </c>
      <c r="Y21" s="126">
        <f>IF(Y$2,Logs!Y21-Logs!Y20,Logs!Y21)</f>
        <v>6.6234492482308838E-3</v>
      </c>
      <c r="Z21" s="126">
        <f>IF(Z$2,Logs!Z21-Logs!Z20,Logs!Z21)</f>
        <v>3.725752417227826</v>
      </c>
      <c r="AA21" s="126">
        <f>IF(AA$2,Logs!AA21-Logs!AA20,Logs!AA21)</f>
        <v>3.8083301844171618</v>
      </c>
      <c r="AB21" s="126">
        <f>IF(AB$2,Logs!AB21-Logs!AB20,Logs!AB21)</f>
        <v>-8.2577767189335571E-2</v>
      </c>
      <c r="AC21" s="126">
        <f>IF(AC$2,Logs!AC21-Logs!AC20,Logs!AC21)</f>
        <v>7.9191541625917003E-2</v>
      </c>
      <c r="AD21" s="126">
        <f>IF(AD$2,Logs!AD21-Logs!AD20,Logs!AD21)</f>
        <v>1.2971940746314801E-2</v>
      </c>
    </row>
    <row r="22" spans="1:30">
      <c r="A22" t="s">
        <v>419</v>
      </c>
      <c r="B22" s="126">
        <f>IF(B$2,Logs!B22-Logs!B21,Logs!B22)</f>
        <v>1.2400918117497994E-2</v>
      </c>
      <c r="C22" s="126">
        <f>IF(C$2,Logs!C22-Logs!C21,Logs!C22)</f>
        <v>1.8352321085762568E-2</v>
      </c>
      <c r="D22" s="126">
        <f>IF(D$2,Logs!D22-Logs!D21,Logs!D22)</f>
        <v>14.081590933750332</v>
      </c>
      <c r="E22" s="126">
        <f>IF(E$2,Logs!E22-Logs!E21,Logs!E22)</f>
        <v>14.238013145957421</v>
      </c>
      <c r="F22" s="126">
        <f>IF(F$2,Logs!F22-Logs!F21,Logs!F22)</f>
        <v>14.444713385272445</v>
      </c>
      <c r="G22" s="126">
        <f>IF(G$2,Logs!G22-Logs!G21,Logs!G22)</f>
        <v>2.0557576554557144E-2</v>
      </c>
      <c r="H22" s="126">
        <f>IF(H$2,Logs!H22-Logs!H21,Logs!H22)</f>
        <v>-1.3212636011900258E-2</v>
      </c>
      <c r="I22" s="126">
        <f>IF(I$2,Logs!I22-Logs!I21,Logs!I22)</f>
        <v>7.0361101449805119E-2</v>
      </c>
      <c r="J22" s="126">
        <f>IF(J$2,Logs!J22-Logs!J21,Logs!J22)</f>
        <v>5.8397658421379894E-2</v>
      </c>
      <c r="K22" s="126">
        <f>IF(K$2,Logs!K22-Logs!K21,Logs!K22)</f>
        <v>0</v>
      </c>
      <c r="L22" s="126">
        <f>IF(L$2,Logs!L22-Logs!L21,Logs!L22)</f>
        <v>-7.0361101449804897E-2</v>
      </c>
      <c r="M22" s="126">
        <f>IF(M$2,Logs!M22-Logs!M21,Logs!M22)</f>
        <v>4.7349872499850756</v>
      </c>
      <c r="N22" s="126">
        <f>IF(N$2,Logs!N22-Logs!N21,Logs!N22)</f>
        <v>6.9879610495498845E-2</v>
      </c>
      <c r="O22" s="126">
        <f>IF(O$2,Logs!O22-Logs!O21,Logs!O22)</f>
        <v>4.4160997394752759E-2</v>
      </c>
      <c r="P22" s="126">
        <f>IF(P$2,Logs!P22-Logs!P21,Logs!P22)</f>
        <v>-6.9341008680633628E-3</v>
      </c>
      <c r="Q22" s="126">
        <f>IF(Q$2,Logs!Q22-Logs!Q21,Logs!Q22)</f>
        <v>14.148116238696428</v>
      </c>
      <c r="R22" s="126"/>
      <c r="S22" s="126">
        <f>IF(S$2,Logs!S22-Logs!S21,Logs!S22)</f>
        <v>1.9442632791228206E-2</v>
      </c>
      <c r="T22" s="126"/>
      <c r="U22" s="126">
        <f>IF(U$2,Logs!U22-Logs!U21,Logs!U22)</f>
        <v>4.3879528187486088</v>
      </c>
      <c r="V22" s="126">
        <f>IF(V$2,Logs!V22-Logs!V21,Logs!V22)</f>
        <v>4.191825195678156E-2</v>
      </c>
      <c r="W22" s="126">
        <f>IF(W$2,Logs!W22-Logs!W21,Logs!W22)</f>
        <v>4.3504248143487345</v>
      </c>
      <c r="X22" s="126">
        <f>IF(X$2,Logs!X22-Logs!X21,Logs!X22)</f>
        <v>9.9255039981978044E-3</v>
      </c>
      <c r="Y22" s="126">
        <f>IF(Y$2,Logs!Y22-Logs!Y21,Logs!Y22)</f>
        <v>1.1825856102663401E-2</v>
      </c>
      <c r="Z22" s="126">
        <f>IF(Z$2,Logs!Z22-Logs!Z21,Logs!Z22)</f>
        <v>3.7262002679121498</v>
      </c>
      <c r="AA22" s="126">
        <f>IF(AA$2,Logs!AA22-Logs!AA21,Logs!AA22)</f>
        <v>3.8112455330091999</v>
      </c>
      <c r="AB22" s="126">
        <f>IF(AB$2,Logs!AB22-Logs!AB21,Logs!AB22)</f>
        <v>-8.5045265097050349E-2</v>
      </c>
      <c r="AC22" s="126">
        <f>IF(AC$2,Logs!AC22-Logs!AC21,Logs!AC22)</f>
        <v>8.1306386988727497E-2</v>
      </c>
      <c r="AD22" s="126">
        <f>IF(AD$2,Logs!AD22-Logs!AD21,Logs!AD22)</f>
        <v>1.1266969223896499E-2</v>
      </c>
    </row>
    <row r="23" spans="1:30">
      <c r="A23" t="s">
        <v>420</v>
      </c>
      <c r="B23" s="126">
        <f>IF(B$2,Logs!B23-Logs!B22,Logs!B23)</f>
        <v>2.8092745715337486E-2</v>
      </c>
      <c r="C23" s="126">
        <f>IF(C$2,Logs!C23-Logs!C22,Logs!C23)</f>
        <v>9.9743168562671514E-3</v>
      </c>
      <c r="D23" s="126">
        <f>IF(D$2,Logs!D23-Logs!D22,Logs!D23)</f>
        <v>14.252784545171208</v>
      </c>
      <c r="E23" s="126">
        <f>IF(E$2,Logs!E23-Logs!E22,Logs!E23)</f>
        <v>14.409801053870202</v>
      </c>
      <c r="F23" s="126">
        <f>IF(F$2,Logs!F23-Logs!F22,Logs!F23)</f>
        <v>14.567049693434026</v>
      </c>
      <c r="G23" s="126">
        <f>IF(G$2,Logs!G23-Logs!G22,Logs!G23)</f>
        <v>2.2234688441214345E-2</v>
      </c>
      <c r="H23" s="126">
        <f>IF(H$2,Logs!H23-Logs!H22,Logs!H23)</f>
        <v>-1.0653178162547405E-2</v>
      </c>
      <c r="I23" s="126">
        <f>IF(I$2,Logs!I23-Logs!I22,Logs!I23)</f>
        <v>2.53195053074462E-2</v>
      </c>
      <c r="J23" s="126">
        <f>IF(J$2,Logs!J23-Logs!J22,Logs!J23)</f>
        <v>3.6184338576980224E-2</v>
      </c>
      <c r="K23" s="126">
        <f>IF(K$2,Logs!K23-Logs!K22,Logs!K23)</f>
        <v>0</v>
      </c>
      <c r="L23" s="126">
        <f>IF(L$2,Logs!L23-Logs!L22,Logs!L23)</f>
        <v>-2.5319505307446005E-2</v>
      </c>
      <c r="M23" s="126">
        <f>IF(M$2,Logs!M23-Logs!M22,Logs!M23)</f>
        <v>4.7338175713254751</v>
      </c>
      <c r="N23" s="126">
        <f>IF(N$2,Logs!N23-Logs!N22,Logs!N23)</f>
        <v>4.2405835914940404E-2</v>
      </c>
      <c r="O23" s="126">
        <f>IF(O$2,Logs!O23-Logs!O22,Logs!O23)</f>
        <v>-1.2672743882106569E-2</v>
      </c>
      <c r="P23" s="126">
        <f>IF(P$2,Logs!P23-Logs!P22,Logs!P23)</f>
        <v>2.7443143188672341E-2</v>
      </c>
      <c r="Q23" s="126">
        <f>IF(Q$2,Logs!Q23-Logs!Q22,Logs!Q23)</f>
        <v>14.154065938544559</v>
      </c>
      <c r="R23" s="126"/>
      <c r="S23" s="126">
        <f>IF(S$2,Logs!S23-Logs!S22,Logs!S23)</f>
        <v>1.6645920348771773E-2</v>
      </c>
      <c r="T23" s="126"/>
      <c r="U23" s="126">
        <f>IF(U$2,Logs!U23-Logs!U22,Logs!U23)</f>
        <v>4.3924427250387073</v>
      </c>
      <c r="V23" s="126">
        <f>IF(V$2,Logs!V23-Logs!V22,Logs!V23)</f>
        <v>-2.7458780005106931E-2</v>
      </c>
      <c r="W23" s="126">
        <f>IF(W$2,Logs!W23-Logs!W22,Logs!W23)</f>
        <v>4.3107050565971274</v>
      </c>
      <c r="X23" s="126">
        <f>IF(X$2,Logs!X23-Logs!X22,Logs!X23)</f>
        <v>4.014260189162755E-2</v>
      </c>
      <c r="Y23" s="126">
        <f>IF(Y$2,Logs!Y23-Logs!Y22,Logs!Y23)</f>
        <v>4.8061833788366037E-2</v>
      </c>
      <c r="Z23" s="126">
        <f>IF(Z$2,Logs!Z23-Logs!Z22,Logs!Z23)</f>
        <v>3.7095076647910554</v>
      </c>
      <c r="AA23" s="126">
        <f>IF(AA$2,Logs!AA23-Logs!AA22,Logs!AA23)</f>
        <v>3.797587838426709</v>
      </c>
      <c r="AB23" s="126">
        <f>IF(AB$2,Logs!AB23-Logs!AB22,Logs!AB23)</f>
        <v>-8.8080173635653583E-2</v>
      </c>
      <c r="AC23" s="126">
        <f>IF(AC$2,Logs!AC23-Logs!AC22,Logs!AC23)</f>
        <v>8.3954362620209291E-2</v>
      </c>
      <c r="AD23" s="126">
        <f>IF(AD$2,Logs!AD23-Logs!AD22,Logs!AD23)</f>
        <v>1.3591156803375399E-2</v>
      </c>
    </row>
    <row r="24" spans="1:30">
      <c r="A24" t="s">
        <v>421</v>
      </c>
      <c r="B24" s="126">
        <f>IF(B$2,Logs!B24-Logs!B23,Logs!B24)</f>
        <v>3.475398040251676E-2</v>
      </c>
      <c r="C24" s="126">
        <f>IF(C$2,Logs!C24-Logs!C23,Logs!C24)</f>
        <v>3.5956429820339864E-2</v>
      </c>
      <c r="D24" s="126">
        <f>IF(D$2,Logs!D24-Logs!D23,Logs!D24)</f>
        <v>14.260313331529956</v>
      </c>
      <c r="E24" s="126">
        <f>IF(E$2,Logs!E24-Logs!E23,Logs!E24)</f>
        <v>14.416998577391642</v>
      </c>
      <c r="F24" s="126">
        <f>IF(F$2,Logs!F24-Logs!F23,Logs!F24)</f>
        <v>14.588773896929801</v>
      </c>
      <c r="G24" s="126">
        <f>IF(G$2,Logs!G24-Logs!G23,Logs!G24)</f>
        <v>4.8982267060708296E-2</v>
      </c>
      <c r="H24" s="126">
        <f>IF(H$2,Logs!H24-Logs!H23,Logs!H24)</f>
        <v>1.040408775141799E-2</v>
      </c>
      <c r="I24" s="126">
        <f>IF(I$2,Logs!I24-Logs!I23,Logs!I24)</f>
        <v>5.5589499938732967E-2</v>
      </c>
      <c r="J24" s="126">
        <f>IF(J$2,Logs!J24-Logs!J23,Logs!J24)</f>
        <v>4.9498365504348385E-2</v>
      </c>
      <c r="K24" s="126">
        <f>IF(K$2,Logs!K24-Logs!K23,Logs!K24)</f>
        <v>0</v>
      </c>
      <c r="L24" s="126">
        <f>IF(L$2,Logs!L24-Logs!L23,Logs!L24)</f>
        <v>-5.558949993873287E-2</v>
      </c>
      <c r="M24" s="126">
        <f>IF(M$2,Logs!M24-Logs!M23,Logs!M24)</f>
        <v>4.6529479225875505</v>
      </c>
      <c r="N24" s="126">
        <f>IF(N$2,Logs!N24-Logs!N23,Logs!N24)</f>
        <v>9.9015430581523844E-3</v>
      </c>
      <c r="O24" s="126">
        <f>IF(O$2,Logs!O24-Logs!O23,Logs!O24)</f>
        <v>6.5339062398155262E-2</v>
      </c>
      <c r="P24" s="126">
        <f>IF(P$2,Logs!P24-Logs!P23,Logs!P24)</f>
        <v>2.6499321004058072E-3</v>
      </c>
      <c r="Q24" s="126">
        <f>IF(Q$2,Logs!Q24-Logs!Q23,Logs!Q24)</f>
        <v>14.169921024627493</v>
      </c>
      <c r="R24" s="126"/>
      <c r="S24" s="126">
        <f>IF(S$2,Logs!S24-Logs!S23,Logs!S24)</f>
        <v>1.4949802233229025E-2</v>
      </c>
      <c r="T24" s="126"/>
      <c r="U24" s="126">
        <f>IF(U$2,Logs!U24-Logs!U23,Logs!U24)</f>
        <v>4.4025885021196638</v>
      </c>
      <c r="V24" s="126">
        <f>IF(V$2,Logs!V24-Logs!V23,Logs!V24)</f>
        <v>-4.2398784809893009E-2</v>
      </c>
      <c r="W24" s="126">
        <f>IF(W$2,Logs!W24-Logs!W23,Logs!W24)</f>
        <v>4.3130368488101372</v>
      </c>
      <c r="X24" s="126">
        <f>IF(X$2,Logs!X24-Logs!X23,Logs!X24)</f>
        <v>-1.1942014265572176E-2</v>
      </c>
      <c r="Y24" s="126">
        <f>IF(Y$2,Logs!Y24-Logs!Y23,Logs!Y24)</f>
        <v>-1.5802005687715059E-2</v>
      </c>
      <c r="Z24" s="126">
        <f>IF(Z$2,Logs!Z24-Logs!Z23,Logs!Z24)</f>
        <v>3.7386073115877587</v>
      </c>
      <c r="AA24" s="126">
        <f>IF(AA$2,Logs!AA24-Logs!AA23,Logs!AA24)</f>
        <v>3.8239619458294385</v>
      </c>
      <c r="AB24" s="126">
        <f>IF(AB$2,Logs!AB24-Logs!AB23,Logs!AB24)</f>
        <v>-8.5354634241679661E-2</v>
      </c>
      <c r="AC24" s="126">
        <f>IF(AC$2,Logs!AC24-Logs!AC23,Logs!AC24)</f>
        <v>8.2417878742030992E-2</v>
      </c>
      <c r="AD24" s="126">
        <f>IF(AD$2,Logs!AD24-Logs!AD23,Logs!AD24)</f>
        <v>1.53879577229711E-2</v>
      </c>
    </row>
    <row r="25" spans="1:30">
      <c r="A25" t="s">
        <v>422</v>
      </c>
      <c r="B25" s="126">
        <f>IF(B$2,Logs!B25-Logs!B24,Logs!B25)</f>
        <v>1.1199104387486614E-2</v>
      </c>
      <c r="C25" s="126">
        <f>IF(C$2,Logs!C25-Logs!C24,Logs!C25)</f>
        <v>1.1002443795874228E-2</v>
      </c>
      <c r="D25" s="126">
        <f>IF(D$2,Logs!D25-Logs!D24,Logs!D25)</f>
        <v>14.197299019536404</v>
      </c>
      <c r="E25" s="126">
        <f>IF(E$2,Logs!E25-Logs!E24,Logs!E25)</f>
        <v>14.352571122749971</v>
      </c>
      <c r="F25" s="126">
        <f>IF(F$2,Logs!F25-Logs!F24,Logs!F25)</f>
        <v>14.596447735681705</v>
      </c>
      <c r="G25" s="126">
        <f>IF(G$2,Logs!G25-Logs!G24,Logs!G25)</f>
        <v>-9.5434669350584755E-3</v>
      </c>
      <c r="H25" s="126">
        <f>IF(H$2,Logs!H25-Logs!H24,Logs!H25)</f>
        <v>2.3568777862852386E-2</v>
      </c>
      <c r="I25" s="126">
        <f>IF(I$2,Logs!I25-Logs!I24,Logs!I25)</f>
        <v>4.5628489894514956E-2</v>
      </c>
      <c r="J25" s="126">
        <f>IF(J$2,Logs!J25-Logs!J24,Logs!J25)</f>
        <v>4.6098664030249203E-2</v>
      </c>
      <c r="K25" s="126">
        <f>IF(K$2,Logs!K25-Logs!K24,Logs!K25)</f>
        <v>0</v>
      </c>
      <c r="L25" s="126">
        <f>IF(L$2,Logs!L25-Logs!L24,Logs!L25)</f>
        <v>-4.5628489894514956E-2</v>
      </c>
      <c r="M25" s="126">
        <f>IF(M$2,Logs!M25-Logs!M24,Logs!M25)</f>
        <v>4.6370388017268764</v>
      </c>
      <c r="N25" s="126">
        <f>IF(N$2,Logs!N25-Logs!N24,Logs!N25)</f>
        <v>2.8254850396420395E-2</v>
      </c>
      <c r="O25" s="126">
        <f>IF(O$2,Logs!O25-Logs!O24,Logs!O25)</f>
        <v>-8.499886038490093E-3</v>
      </c>
      <c r="P25" s="126">
        <f>IF(P$2,Logs!P25-Logs!P24,Logs!P25)</f>
        <v>-2.5711648242856253E-2</v>
      </c>
      <c r="Q25" s="126">
        <f>IF(Q$2,Logs!Q25-Logs!Q24,Logs!Q25)</f>
        <v>14.175347005890996</v>
      </c>
      <c r="R25" s="126"/>
      <c r="S25" s="126">
        <f>IF(S$2,Logs!S25-Logs!S24,Logs!S25)</f>
        <v>1.4075391342160294E-2</v>
      </c>
      <c r="T25" s="126"/>
      <c r="U25" s="126">
        <f>IF(U$2,Logs!U25-Logs!U24,Logs!U25)</f>
        <v>4.4061480343532695</v>
      </c>
      <c r="V25" s="126">
        <f>IF(V$2,Logs!V25-Logs!V24,Logs!V25)</f>
        <v>5.5796695476093561E-3</v>
      </c>
      <c r="W25" s="126">
        <f>IF(W$2,Logs!W25-Logs!W24,Logs!W25)</f>
        <v>4.2722535440695451</v>
      </c>
      <c r="X25" s="126">
        <f>IF(X$2,Logs!X25-Logs!X24,Logs!X25)</f>
        <v>-4.1671724395921927E-3</v>
      </c>
      <c r="Y25" s="126">
        <f>IF(Y$2,Logs!Y25-Logs!Y24,Logs!Y25)</f>
        <v>7.2731379253010431E-3</v>
      </c>
      <c r="Z25" s="126">
        <f>IF(Z$2,Logs!Z25-Logs!Z24,Logs!Z25)</f>
        <v>3.7153392667529168</v>
      </c>
      <c r="AA25" s="126">
        <f>IF(AA$2,Logs!AA25-Logs!AA24,Logs!AA25)</f>
        <v>3.8067986407384029</v>
      </c>
      <c r="AB25" s="126">
        <f>IF(AB$2,Logs!AB25-Logs!AB24,Logs!AB25)</f>
        <v>-9.1459373985486286E-2</v>
      </c>
      <c r="AC25" s="126">
        <f>IF(AC$2,Logs!AC25-Logs!AC24,Logs!AC25)</f>
        <v>8.77480134312148E-2</v>
      </c>
      <c r="AD25" s="126">
        <f>IF(AD$2,Logs!AD25-Logs!AD24,Logs!AD25)</f>
        <v>1.5300954067205099E-2</v>
      </c>
    </row>
    <row r="26" spans="1:30">
      <c r="A26" t="s">
        <v>423</v>
      </c>
      <c r="B26" s="126">
        <f>IF(B$2,Logs!B26-Logs!B25,Logs!B26)</f>
        <v>4.6266734015919297E-2</v>
      </c>
      <c r="C26" s="126">
        <f>IF(C$2,Logs!C26-Logs!C25,Logs!C26)</f>
        <v>3.8759212503064688E-2</v>
      </c>
      <c r="D26" s="126">
        <f>IF(D$2,Logs!D26-Logs!D25,Logs!D26)</f>
        <v>14.27993131936236</v>
      </c>
      <c r="E26" s="126">
        <f>IF(E$2,Logs!E26-Logs!E25,Logs!E26)</f>
        <v>14.435958094667837</v>
      </c>
      <c r="F26" s="126">
        <f>IF(F$2,Logs!F26-Logs!F25,Logs!F26)</f>
        <v>14.644802242970506</v>
      </c>
      <c r="G26" s="126">
        <f>IF(G$2,Logs!G26-Logs!G25,Logs!G26)</f>
        <v>4.9033850999089523E-2</v>
      </c>
      <c r="H26" s="126">
        <f>IF(H$2,Logs!H26-Logs!H25,Logs!H26)</f>
        <v>3.9568617248098903E-2</v>
      </c>
      <c r="I26" s="126">
        <f>IF(I$2,Logs!I26-Logs!I25,Logs!I26)</f>
        <v>3.8727399375326765E-2</v>
      </c>
      <c r="J26" s="126">
        <f>IF(J$2,Logs!J26-Logs!J25,Logs!J26)</f>
        <v>4.0395442106666568E-2</v>
      </c>
      <c r="K26" s="126">
        <f>IF(K$2,Logs!K26-Logs!K25,Logs!K26)</f>
        <v>0</v>
      </c>
      <c r="L26" s="126">
        <f>IF(L$2,Logs!L26-Logs!L25,Logs!L26)</f>
        <v>-3.8727399375326696E-2</v>
      </c>
      <c r="M26" s="126">
        <f>IF(M$2,Logs!M26-Logs!M25,Logs!M26)</f>
        <v>4.6409711215028056</v>
      </c>
      <c r="N26" s="126">
        <f>IF(N$2,Logs!N26-Logs!N25,Logs!N26)</f>
        <v>3.7257349291621722E-2</v>
      </c>
      <c r="O26" s="126">
        <f>IF(O$2,Logs!O26-Logs!O25,Logs!O26)</f>
        <v>9.9223293346912572E-2</v>
      </c>
      <c r="P26" s="126">
        <f>IF(P$2,Logs!P26-Logs!P25,Logs!P26)</f>
        <v>-1.2731245565909001E-2</v>
      </c>
      <c r="Q26" s="126">
        <f>IF(Q$2,Logs!Q26-Logs!Q25,Logs!Q26)</f>
        <v>14.193308655042074</v>
      </c>
      <c r="R26" s="126"/>
      <c r="S26" s="126">
        <f>IF(S$2,Logs!S26-Logs!S25,Logs!S26)</f>
        <v>1.2269610266508807E-2</v>
      </c>
      <c r="T26" s="126"/>
      <c r="U26" s="126">
        <f>IF(U$2,Logs!U26-Logs!U25,Logs!U26)</f>
        <v>4.4100413251761994</v>
      </c>
      <c r="V26" s="126">
        <f>IF(V$2,Logs!V26-Logs!V25,Logs!V26)</f>
        <v>1.7831059629193291E-2</v>
      </c>
      <c r="W26" s="126">
        <f>IF(W$2,Logs!W26-Logs!W25,Logs!W26)</f>
        <v>4.2833169504400663</v>
      </c>
      <c r="X26" s="126">
        <f>IF(X$2,Logs!X26-Logs!X25,Logs!X26)</f>
        <v>2.4854795524459128E-2</v>
      </c>
      <c r="Y26" s="126">
        <f>IF(Y$2,Logs!Y26-Logs!Y25,Logs!Y26)</f>
        <v>1.0781087073501006E-2</v>
      </c>
      <c r="Z26" s="126">
        <f>IF(Z$2,Logs!Z26-Logs!Z25,Logs!Z26)</f>
        <v>3.7441193073513968</v>
      </c>
      <c r="AA26" s="126">
        <f>IF(AA$2,Logs!AA26-Logs!AA25,Logs!AA26)</f>
        <v>3.8258673169215864</v>
      </c>
      <c r="AB26" s="126">
        <f>IF(AB$2,Logs!AB26-Logs!AB25,Logs!AB26)</f>
        <v>-8.1748009570189933E-2</v>
      </c>
      <c r="AC26" s="126">
        <f>IF(AC$2,Logs!AC26-Logs!AC25,Logs!AC26)</f>
        <v>7.7969121496410998E-2</v>
      </c>
      <c r="AD26" s="126">
        <f>IF(AD$2,Logs!AD26-Logs!AD25,Logs!AD26)</f>
        <v>1.7022933244202201E-2</v>
      </c>
    </row>
    <row r="27" spans="1:30">
      <c r="A27" t="s">
        <v>424</v>
      </c>
      <c r="B27" s="126">
        <f>IF(B$2,Logs!B27-Logs!B26,Logs!B27)</f>
        <v>2.6287281488549752E-2</v>
      </c>
      <c r="C27" s="126">
        <f>IF(C$2,Logs!C27-Logs!C26,Logs!C27)</f>
        <v>3.5696355473943342E-2</v>
      </c>
      <c r="D27" s="126">
        <f>IF(D$2,Logs!D27-Logs!D26,Logs!D27)</f>
        <v>14.234152974362809</v>
      </c>
      <c r="E27" s="126">
        <f>IF(E$2,Logs!E27-Logs!E26,Logs!E27)</f>
        <v>14.392620698011898</v>
      </c>
      <c r="F27" s="126">
        <f>IF(F$2,Logs!F27-Logs!F26,Logs!F27)</f>
        <v>14.637734221743452</v>
      </c>
      <c r="G27" s="126">
        <f>IF(G$2,Logs!G27-Logs!G26,Logs!G27)</f>
        <v>3.4768831780962017E-2</v>
      </c>
      <c r="H27" s="126">
        <f>IF(H$2,Logs!H27-Logs!H26,Logs!H27)</f>
        <v>9.0614957337306734E-2</v>
      </c>
      <c r="I27" s="126">
        <f>IF(I$2,Logs!I27-Logs!I26,Logs!I27)</f>
        <v>3.3021858125182657E-2</v>
      </c>
      <c r="J27" s="126">
        <f>IF(J$2,Logs!J27-Logs!J26,Logs!J27)</f>
        <v>3.2516907694121855E-2</v>
      </c>
      <c r="K27" s="126">
        <f>IF(K$2,Logs!K27-Logs!K26,Logs!K27)</f>
        <v>0</v>
      </c>
      <c r="L27" s="126">
        <f>IF(L$2,Logs!L27-Logs!L26,Logs!L27)</f>
        <v>-3.3021858125182872E-2</v>
      </c>
      <c r="M27" s="126">
        <f>IF(M$2,Logs!M27-Logs!M26,Logs!M27)</f>
        <v>4.5956408967231388</v>
      </c>
      <c r="N27" s="126">
        <f>IF(N$2,Logs!N27-Logs!N26,Logs!N27)</f>
        <v>-2.5661981618714691E-2</v>
      </c>
      <c r="O27" s="126">
        <f>IF(O$2,Logs!O27-Logs!O26,Logs!O27)</f>
        <v>-6.9241916046330607E-2</v>
      </c>
      <c r="P27" s="126">
        <f>IF(P$2,Logs!P27-Logs!P26,Logs!P27)</f>
        <v>7.641560565077159E-3</v>
      </c>
      <c r="Q27" s="126">
        <f>IF(Q$2,Logs!Q27-Logs!Q26,Logs!Q27)</f>
        <v>14.209701522594687</v>
      </c>
      <c r="R27" s="126"/>
      <c r="S27" s="126">
        <f>IF(S$2,Logs!S27-Logs!S26,Logs!S27)</f>
        <v>1.0379656703905685E-2</v>
      </c>
      <c r="T27" s="126"/>
      <c r="U27" s="126">
        <f>IF(U$2,Logs!U27-Logs!U26,Logs!U27)</f>
        <v>4.4147518407712427</v>
      </c>
      <c r="V27" s="126">
        <f>IF(V$2,Logs!V27-Logs!V26,Logs!V27)</f>
        <v>1.8233555610267516E-3</v>
      </c>
      <c r="W27" s="126">
        <f>IF(W$2,Logs!W27-Logs!W26,Logs!W27)</f>
        <v>4.2228448677975354</v>
      </c>
      <c r="X27" s="126">
        <f>IF(X$2,Logs!X27-Logs!X26,Logs!X27)</f>
        <v>1.3370481984148697E-2</v>
      </c>
      <c r="Y27" s="126">
        <f>IF(Y$2,Logs!Y27-Logs!Y26,Logs!Y27)</f>
        <v>2.1983625888484681E-2</v>
      </c>
      <c r="Z27" s="126">
        <f>IF(Z$2,Logs!Z27-Logs!Z26,Logs!Z27)</f>
        <v>3.7414974926806854</v>
      </c>
      <c r="AA27" s="126">
        <f>IF(AA$2,Logs!AA27-Logs!AA26,Logs!AA27)</f>
        <v>3.8176912672756163</v>
      </c>
      <c r="AB27" s="126">
        <f>IF(AB$2,Logs!AB27-Logs!AB26,Logs!AB27)</f>
        <v>-7.619377459493093E-2</v>
      </c>
      <c r="AC27" s="126">
        <f>IF(AC$2,Logs!AC27-Logs!AC26,Logs!AC27)</f>
        <v>7.25898551533595E-2</v>
      </c>
      <c r="AD27" s="126">
        <f>IF(AD$2,Logs!AD27-Logs!AD26,Logs!AD27)</f>
        <v>1.74663433501939E-2</v>
      </c>
    </row>
    <row r="28" spans="1:30">
      <c r="A28" t="s">
        <v>425</v>
      </c>
      <c r="B28" s="126">
        <f>IF(B$2,Logs!B28-Logs!B27,Logs!B28)</f>
        <v>1.4188977282472592E-2</v>
      </c>
      <c r="C28" s="126">
        <f>IF(C$2,Logs!C28-Logs!C27,Logs!C28)</f>
        <v>1.4002737687821565E-2</v>
      </c>
      <c r="D28" s="126">
        <f>IF(D$2,Logs!D28-Logs!D27,Logs!D28)</f>
        <v>14.205504326266368</v>
      </c>
      <c r="E28" s="126">
        <f>IF(E$2,Logs!E28-Logs!E27,Logs!E28)</f>
        <v>14.361581692480232</v>
      </c>
      <c r="F28" s="126">
        <f>IF(F$2,Logs!F28-Logs!F27,Logs!F28)</f>
        <v>14.634886554708265</v>
      </c>
      <c r="G28" s="126">
        <f>IF(G$2,Logs!G28-Logs!G27,Logs!G28)</f>
        <v>4.0932585523846043E-2</v>
      </c>
      <c r="H28" s="126">
        <f>IF(H$2,Logs!H28-Logs!H27,Logs!H28)</f>
        <v>4.8479801736307948E-2</v>
      </c>
      <c r="I28" s="126">
        <f>IF(I$2,Logs!I28-Logs!I27,Logs!I28)</f>
        <v>2.9423016568753457E-2</v>
      </c>
      <c r="J28" s="126">
        <f>IF(J$2,Logs!J28-Logs!J27,Logs!J28)</f>
        <v>3.6319752344415424E-2</v>
      </c>
      <c r="K28" s="126">
        <f>IF(K$2,Logs!K28-Logs!K27,Logs!K28)</f>
        <v>0</v>
      </c>
      <c r="L28" s="126">
        <f>IF(L$2,Logs!L28-Logs!L27,Logs!L28)</f>
        <v>-2.9423016568753357E-2</v>
      </c>
      <c r="M28" s="126">
        <f>IF(M$2,Logs!M28-Logs!M27,Logs!M28)</f>
        <v>4.5559835250542058</v>
      </c>
      <c r="N28" s="126">
        <f>IF(N$2,Logs!N28-Logs!N27,Logs!N28)</f>
        <v>-1.7647150094894037E-2</v>
      </c>
      <c r="O28" s="126">
        <f>IF(O$2,Logs!O28-Logs!O27,Logs!O28)</f>
        <v>8.6722967721227506E-2</v>
      </c>
      <c r="P28" s="126">
        <f>IF(P$2,Logs!P28-Logs!P27,Logs!P28)</f>
        <v>-1.8661402355138731E-2</v>
      </c>
      <c r="Q28" s="126">
        <f>IF(Q$2,Logs!Q28-Logs!Q27,Logs!Q28)</f>
        <v>14.219669494844318</v>
      </c>
      <c r="R28" s="126"/>
      <c r="S28" s="126">
        <f>IF(S$2,Logs!S28-Logs!S27,Logs!S28)</f>
        <v>9.8802871968016945E-3</v>
      </c>
      <c r="T28" s="126"/>
      <c r="U28" s="126">
        <f>IF(U$2,Logs!U28-Logs!U27,Logs!U28)</f>
        <v>4.4219712217028713</v>
      </c>
      <c r="V28" s="126">
        <f>IF(V$2,Logs!V28-Logs!V27,Logs!V28)</f>
        <v>2.7397006597897899E-3</v>
      </c>
      <c r="W28" s="126">
        <f>IF(W$2,Logs!W28-Logs!W27,Logs!W28)</f>
        <v>4.2433234572397556</v>
      </c>
      <c r="X28" s="126">
        <f>IF(X$2,Logs!X28-Logs!X27,Logs!X28)</f>
        <v>1.7417921401326808E-2</v>
      </c>
      <c r="Y28" s="126">
        <f>IF(Y$2,Logs!Y28-Logs!Y27,Logs!Y28)</f>
        <v>1.8911101934535601E-2</v>
      </c>
      <c r="Z28" s="126">
        <f>IF(Z$2,Logs!Z28-Logs!Z27,Logs!Z28)</f>
        <v>3.734367155862834</v>
      </c>
      <c r="AA28" s="126">
        <f>IF(AA$2,Logs!AA28-Logs!AA27,Logs!AA28)</f>
        <v>3.8035819891797971</v>
      </c>
      <c r="AB28" s="126">
        <f>IF(AB$2,Logs!AB28-Logs!AB27,Logs!AB28)</f>
        <v>-6.9214833316963265E-2</v>
      </c>
      <c r="AC28" s="126">
        <f>IF(AC$2,Logs!AC28-Logs!AC27,Logs!AC28)</f>
        <v>6.7733214280715895E-2</v>
      </c>
      <c r="AD28" s="126">
        <f>IF(AD$2,Logs!AD28-Logs!AD27,Logs!AD28)</f>
        <v>1.75279670770528E-2</v>
      </c>
    </row>
    <row r="29" spans="1:30">
      <c r="A29" t="s">
        <v>426</v>
      </c>
      <c r="B29" s="126">
        <f>IF(B$2,Logs!B29-Logs!B28,Logs!B29)</f>
        <v>3.1140320669440058E-2</v>
      </c>
      <c r="C29" s="126">
        <f>IF(C$2,Logs!C29-Logs!C28,Logs!C29)</f>
        <v>2.8827338836272531E-2</v>
      </c>
      <c r="D29" s="126">
        <f>IF(D$2,Logs!D29-Logs!D28,Logs!D29)</f>
        <v>14.237106060348017</v>
      </c>
      <c r="E29" s="126">
        <f>IF(E$2,Logs!E29-Logs!E28,Logs!E29)</f>
        <v>14.392073539043729</v>
      </c>
      <c r="F29" s="126">
        <f>IF(F$2,Logs!F29-Logs!F28,Logs!F29)</f>
        <v>14.669056720443539</v>
      </c>
      <c r="G29" s="126">
        <f>IF(G$2,Logs!G29-Logs!G28,Logs!G29)</f>
        <v>3.4970443265201823E-2</v>
      </c>
      <c r="H29" s="126">
        <f>IF(H$2,Logs!H29-Logs!H28,Logs!H29)</f>
        <v>6.4751098699296961E-2</v>
      </c>
      <c r="I29" s="126">
        <f>IF(I$2,Logs!I29-Logs!I28,Logs!I29)</f>
        <v>3.0994377744132162E-2</v>
      </c>
      <c r="J29" s="126">
        <f>IF(J$2,Logs!J29-Logs!J28,Logs!J29)</f>
        <v>3.4705231826127836E-2</v>
      </c>
      <c r="K29" s="126">
        <f>IF(K$2,Logs!K29-Logs!K28,Logs!K29)</f>
        <v>0</v>
      </c>
      <c r="L29" s="126">
        <f>IF(L$2,Logs!L29-Logs!L28,Logs!L29)</f>
        <v>-3.0994377744132232E-2</v>
      </c>
      <c r="M29" s="126">
        <f>IF(M$2,Logs!M29-Logs!M28,Logs!M29)</f>
        <v>4.6085963536999976</v>
      </c>
      <c r="N29" s="126">
        <f>IF(N$2,Logs!N29-Logs!N28,Logs!N29)</f>
        <v>5.3057858602556074E-2</v>
      </c>
      <c r="O29" s="126">
        <f>IF(O$2,Logs!O29-Logs!O28,Logs!O29)</f>
        <v>-5.1336367794326675E-2</v>
      </c>
      <c r="P29" s="126">
        <f>IF(P$2,Logs!P29-Logs!P28,Logs!P29)</f>
        <v>-3.6673935645680819E-2</v>
      </c>
      <c r="Q29" s="126">
        <f>IF(Q$2,Logs!Q29-Logs!Q28,Logs!Q29)</f>
        <v>14.234511128922696</v>
      </c>
      <c r="R29" s="126"/>
      <c r="S29" s="126">
        <f>IF(S$2,Logs!S29-Logs!S28,Logs!S29)</f>
        <v>8.3656683328466683E-3</v>
      </c>
      <c r="T29" s="126"/>
      <c r="U29" s="126">
        <f>IF(U$2,Logs!U29-Logs!U28,Logs!U29)</f>
        <v>4.4308320568584794</v>
      </c>
      <c r="V29" s="126">
        <f>IF(V$2,Logs!V29-Logs!V28,Logs!V29)</f>
        <v>3.4677500139426165E-2</v>
      </c>
      <c r="W29" s="126">
        <f>IF(W$2,Logs!W29-Logs!W28,Logs!W29)</f>
        <v>4.3113800759759364</v>
      </c>
      <c r="X29" s="126">
        <f>IF(X$2,Logs!X29-Logs!X28,Logs!X29)</f>
        <v>8.2861238162674766E-3</v>
      </c>
      <c r="Y29" s="126">
        <f>IF(Y$2,Logs!Y29-Logs!Y28,Logs!Y29)</f>
        <v>1.1292064985445549E-2</v>
      </c>
      <c r="Z29" s="126">
        <f>IF(Z$2,Logs!Z29-Logs!Z28,Logs!Z29)</f>
        <v>3.750438151500032</v>
      </c>
      <c r="AA29" s="126">
        <f>IF(AA$2,Logs!AA29-Logs!AA28,Logs!AA29)</f>
        <v>3.8207567446702644</v>
      </c>
      <c r="AB29" s="126">
        <f>IF(AB$2,Logs!AB29-Logs!AB28,Logs!AB29)</f>
        <v>-7.031859317023248E-2</v>
      </c>
      <c r="AC29" s="126">
        <f>IF(AC$2,Logs!AC29-Logs!AC28,Logs!AC29)</f>
        <v>6.8451719468933497E-2</v>
      </c>
      <c r="AD29" s="126">
        <f>IF(AD$2,Logs!AD29-Logs!AD28,Logs!AD29)</f>
        <v>1.96823932766498E-2</v>
      </c>
    </row>
    <row r="30" spans="1:30">
      <c r="A30" t="s">
        <v>427</v>
      </c>
      <c r="B30" s="126">
        <f>IF(B$2,Logs!B30-Logs!B29,Logs!B30)</f>
        <v>1.9276792965118972E-2</v>
      </c>
      <c r="C30" s="126">
        <f>IF(C$2,Logs!C30-Logs!C29,Logs!C30)</f>
        <v>1.609013595964548E-2</v>
      </c>
      <c r="D30" s="126">
        <f>IF(D$2,Logs!D30-Logs!D29,Logs!D30)</f>
        <v>14.255738864021115</v>
      </c>
      <c r="E30" s="126">
        <f>IF(E$2,Logs!E30-Logs!E29,Logs!E30)</f>
        <v>14.411429350675492</v>
      </c>
      <c r="F30" s="126">
        <f>IF(F$2,Logs!F30-Logs!F29,Logs!F30)</f>
        <v>14.665019137135658</v>
      </c>
      <c r="G30" s="126">
        <f>IF(G$2,Logs!G30-Logs!G29,Logs!G30)</f>
        <v>1.0369693081742071E-2</v>
      </c>
      <c r="H30" s="126">
        <f>IF(H$2,Logs!H30-Logs!H29,Logs!H30)</f>
        <v>4.2280784962352769E-2</v>
      </c>
      <c r="I30" s="126">
        <f>IF(I$2,Logs!I30-Logs!I29,Logs!I30)</f>
        <v>3.2501818141534411E-2</v>
      </c>
      <c r="J30" s="126">
        <f>IF(J$2,Logs!J30-Logs!J29,Logs!J30)</f>
        <v>3.2988566680349773E-2</v>
      </c>
      <c r="K30" s="126">
        <f>IF(K$2,Logs!K30-Logs!K29,Logs!K30)</f>
        <v>0</v>
      </c>
      <c r="L30" s="126">
        <f>IF(L$2,Logs!L30-Logs!L29,Logs!L30)</f>
        <v>-3.2501818141534335E-2</v>
      </c>
      <c r="M30" s="126">
        <f>IF(M$2,Logs!M30-Logs!M29,Logs!M30)</f>
        <v>4.5627724398244442</v>
      </c>
      <c r="N30" s="126">
        <f>IF(N$2,Logs!N30-Logs!N29,Logs!N30)</f>
        <v>2.2979718782862868E-2</v>
      </c>
      <c r="O30" s="126">
        <f>IF(O$2,Logs!O30-Logs!O29,Logs!O30)</f>
        <v>8.889329319439121E-2</v>
      </c>
      <c r="P30" s="126">
        <f>IF(P$2,Logs!P30-Logs!P29,Logs!P30)</f>
        <v>-3.2545707894817158E-2</v>
      </c>
      <c r="Q30" s="126">
        <f>IF(Q$2,Logs!Q30-Logs!Q29,Logs!Q30)</f>
        <v>14.246299782096969</v>
      </c>
      <c r="R30" s="126"/>
      <c r="S30" s="126">
        <f>IF(S$2,Logs!S30-Logs!S29,Logs!S30)</f>
        <v>8.885614314401425E-3</v>
      </c>
      <c r="T30" s="126"/>
      <c r="U30" s="126">
        <f>IF(U$2,Logs!U30-Logs!U29,Logs!U30)</f>
        <v>4.437361005136867</v>
      </c>
      <c r="V30" s="126">
        <f>IF(V$2,Logs!V30-Logs!V29,Logs!V30)</f>
        <v>-2.4782900354906268E-2</v>
      </c>
      <c r="W30" s="126">
        <f>IF(W$2,Logs!W30-Logs!W29,Logs!W30)</f>
        <v>4.2168995555040221</v>
      </c>
      <c r="X30" s="126">
        <f>IF(X$2,Logs!X30-Logs!X29,Logs!X30)</f>
        <v>-1.5017065464615342E-3</v>
      </c>
      <c r="Y30" s="126">
        <f>IF(Y$2,Logs!Y30-Logs!Y29,Logs!Y30)</f>
        <v>7.6228898862638061E-3</v>
      </c>
      <c r="Z30" s="126">
        <f>IF(Z$2,Logs!Z30-Logs!Z29,Logs!Z30)</f>
        <v>3.740591951289908</v>
      </c>
      <c r="AA30" s="126">
        <f>IF(AA$2,Logs!AA30-Logs!AA29,Logs!AA30)</f>
        <v>3.8116270035790825</v>
      </c>
      <c r="AB30" s="126">
        <f>IF(AB$2,Logs!AB30-Logs!AB29,Logs!AB30)</f>
        <v>-7.1035052289174352E-2</v>
      </c>
      <c r="AC30" s="126">
        <f>IF(AC$2,Logs!AC30-Logs!AC29,Logs!AC30)</f>
        <v>6.8105637594545701E-2</v>
      </c>
      <c r="AD30" s="126">
        <f>IF(AD$2,Logs!AD30-Logs!AD29,Logs!AD30)</f>
        <v>2.0321451078524601E-2</v>
      </c>
    </row>
    <row r="31" spans="1:30">
      <c r="A31" t="s">
        <v>428</v>
      </c>
      <c r="B31" s="126">
        <f>IF(B$2,Logs!B31-Logs!B30,Logs!B31)</f>
        <v>1.3000134848947908E-2</v>
      </c>
      <c r="C31" s="126">
        <f>IF(C$2,Logs!C31-Logs!C30,Logs!C31)</f>
        <v>1.8996717782505002E-2</v>
      </c>
      <c r="D31" s="126">
        <f>IF(D$2,Logs!D31-Logs!D30,Logs!D31)</f>
        <v>14.238171689108315</v>
      </c>
      <c r="E31" s="126">
        <f>IF(E$2,Logs!E31-Logs!E30,Logs!E31)</f>
        <v>14.398247782187767</v>
      </c>
      <c r="F31" s="126">
        <f>IF(F$2,Logs!F31-Logs!F30,Logs!F31)</f>
        <v>14.656429416130363</v>
      </c>
      <c r="G31" s="126">
        <f>IF(G$2,Logs!G31-Logs!G30,Logs!G31)</f>
        <v>6.253361603345553E-4</v>
      </c>
      <c r="H31" s="126">
        <f>IF(H$2,Logs!H31-Logs!H30,Logs!H31)</f>
        <v>1.4155563167605578E-2</v>
      </c>
      <c r="I31" s="126">
        <f>IF(I$2,Logs!I31-Logs!I30,Logs!I31)</f>
        <v>2.4985318350275953E-2</v>
      </c>
      <c r="J31" s="126">
        <f>IF(J$2,Logs!J31-Logs!J30,Logs!J31)</f>
        <v>3.2925590981295993E-2</v>
      </c>
      <c r="K31" s="126">
        <f>IF(K$2,Logs!K31-Logs!K30,Logs!K31)</f>
        <v>0</v>
      </c>
      <c r="L31" s="126">
        <f>IF(L$2,Logs!L31-Logs!L30,Logs!L31)</f>
        <v>-2.4985318350276137E-2</v>
      </c>
      <c r="M31" s="126">
        <f>IF(M$2,Logs!M31-Logs!M30,Logs!M31)</f>
        <v>4.572606876260183</v>
      </c>
      <c r="N31" s="126">
        <f>IF(N$2,Logs!N31-Logs!N30,Logs!N31)</f>
        <v>3.4194499107222498E-2</v>
      </c>
      <c r="O31" s="126">
        <f>IF(O$2,Logs!O31-Logs!O30,Logs!O31)</f>
        <v>-7.6709423832836091E-2</v>
      </c>
      <c r="P31" s="126">
        <f>IF(P$2,Logs!P31-Logs!P30,Logs!P31)</f>
        <v>-2.5836788887188305E-2</v>
      </c>
      <c r="Q31" s="126">
        <f>IF(Q$2,Logs!Q31-Logs!Q30,Logs!Q31)</f>
        <v>14.261552943724046</v>
      </c>
      <c r="R31" s="126"/>
      <c r="S31" s="126">
        <f>IF(S$2,Logs!S31-Logs!S30,Logs!S31)</f>
        <v>8.0534049959137075E-3</v>
      </c>
      <c r="T31" s="126"/>
      <c r="U31" s="126">
        <f>IF(U$2,Logs!U31-Logs!U30,Logs!U31)</f>
        <v>4.4468513338173974</v>
      </c>
      <c r="V31" s="126">
        <f>IF(V$2,Logs!V31-Logs!V30,Logs!V31)</f>
        <v>-1.1372620227727559E-2</v>
      </c>
      <c r="W31" s="126">
        <f>IF(W$2,Logs!W31-Logs!W30,Logs!W31)</f>
        <v>4.2282721757317496</v>
      </c>
      <c r="X31" s="126">
        <f>IF(X$2,Logs!X31-Logs!X30,Logs!X31)</f>
        <v>1.3522122706619122E-2</v>
      </c>
      <c r="Y31" s="126">
        <f>IF(Y$2,Logs!Y31-Logs!Y30,Logs!Y31)</f>
        <v>1.7651946967195187E-2</v>
      </c>
      <c r="Z31" s="126">
        <f>IF(Z$2,Logs!Z31-Logs!Z30,Logs!Z31)</f>
        <v>3.7556083602215091</v>
      </c>
      <c r="AA31" s="126">
        <f>IF(AA$2,Logs!AA31-Logs!AA30,Logs!AA31)</f>
        <v>3.8271656105687768</v>
      </c>
      <c r="AB31" s="126">
        <f>IF(AB$2,Logs!AB31-Logs!AB30,Logs!AB31)</f>
        <v>-7.1557250347267579E-2</v>
      </c>
      <c r="AC31" s="126">
        <f>IF(AC$2,Logs!AC31-Logs!AC30,Logs!AC31)</f>
        <v>6.8027096694443803E-2</v>
      </c>
      <c r="AD31" s="126">
        <f>IF(AD$2,Logs!AD31-Logs!AD30,Logs!AD31)</f>
        <v>2.0485099498278498E-2</v>
      </c>
    </row>
    <row r="32" spans="1:30">
      <c r="A32" t="s">
        <v>429</v>
      </c>
      <c r="B32" s="126">
        <f>IF(B$2,Logs!B32-Logs!B31,Logs!B32)</f>
        <v>1.0949536078182831E-2</v>
      </c>
      <c r="C32" s="126">
        <f>IF(C$2,Logs!C32-Logs!C31,Logs!C32)</f>
        <v>1.3108219354300843E-2</v>
      </c>
      <c r="D32" s="126">
        <f>IF(D$2,Logs!D32-Logs!D31,Logs!D32)</f>
        <v>14.226638431595406</v>
      </c>
      <c r="E32" s="126">
        <f>IF(E$2,Logs!E32-Logs!E31,Logs!E32)</f>
        <v>14.382169426123816</v>
      </c>
      <c r="F32" s="126">
        <f>IF(F$2,Logs!F32-Logs!F31,Logs!F32)</f>
        <v>14.657774635404024</v>
      </c>
      <c r="G32" s="126">
        <f>IF(G$2,Logs!G32-Logs!G31,Logs!G32)</f>
        <v>3.0583079510286382E-2</v>
      </c>
      <c r="H32" s="126">
        <f>IF(H$2,Logs!H32-Logs!H31,Logs!H32)</f>
        <v>8.3674805004733344E-2</v>
      </c>
      <c r="I32" s="126">
        <f>IF(I$2,Logs!I32-Logs!I31,Logs!I32)</f>
        <v>3.2308623561486005E-2</v>
      </c>
      <c r="J32" s="126">
        <f>IF(J$2,Logs!J32-Logs!J31,Logs!J32)</f>
        <v>3.5625338115813587E-2</v>
      </c>
      <c r="K32" s="126">
        <f>IF(K$2,Logs!K32-Logs!K31,Logs!K32)</f>
        <v>0</v>
      </c>
      <c r="L32" s="126">
        <f>IF(L$2,Logs!L32-Logs!L31,Logs!L32)</f>
        <v>-3.2308623561486102E-2</v>
      </c>
      <c r="M32" s="126">
        <f>IF(M$2,Logs!M32-Logs!M31,Logs!M32)</f>
        <v>4.6015181297414962</v>
      </c>
      <c r="N32" s="126">
        <f>IF(N$2,Logs!N32-Logs!N31,Logs!N32)</f>
        <v>3.2990266793251344E-2</v>
      </c>
      <c r="O32" s="126">
        <f>IF(O$2,Logs!O32-Logs!O31,Logs!O32)</f>
        <v>2.4490200689142427E-2</v>
      </c>
      <c r="P32" s="126">
        <f>IF(P$2,Logs!P32-Logs!P31,Logs!P32)</f>
        <v>-5.6235705620851062E-2</v>
      </c>
      <c r="Q32" s="126">
        <f>IF(Q$2,Logs!Q32-Logs!Q31,Logs!Q32)</f>
        <v>14.268769931511269</v>
      </c>
      <c r="R32" s="126"/>
      <c r="S32" s="126">
        <f>IF(S$2,Logs!S32-Logs!S31,Logs!S32)</f>
        <v>8.0453734973204155E-3</v>
      </c>
      <c r="T32" s="126"/>
      <c r="U32" s="126">
        <f>IF(U$2,Logs!U32-Logs!U31,Logs!U32)</f>
        <v>4.4490301175390927</v>
      </c>
      <c r="V32" s="126">
        <f>IF(V$2,Logs!V32-Logs!V31,Logs!V32)</f>
        <v>2.5717075281916912E-2</v>
      </c>
      <c r="W32" s="126">
        <f>IF(W$2,Logs!W32-Logs!W31,Logs!W32)</f>
        <v>4.0321621145211521</v>
      </c>
      <c r="X32" s="126">
        <f>IF(X$2,Logs!X32-Logs!X31,Logs!X32)</f>
        <v>5.9253291457661561E-3</v>
      </c>
      <c r="Y32" s="126">
        <f>IF(Y$2,Logs!Y32-Logs!Y31,Logs!Y32)</f>
        <v>2.1018716760958789E-2</v>
      </c>
      <c r="Z32" s="126">
        <f>IF(Z$2,Logs!Z32-Logs!Z31,Logs!Z32)</f>
        <v>3.7424576387217492</v>
      </c>
      <c r="AA32" s="126">
        <f>IF(AA$2,Logs!AA32-Logs!AA31,Logs!AA32)</f>
        <v>3.8105418678665881</v>
      </c>
      <c r="AB32" s="126">
        <f>IF(AB$2,Logs!AB32-Logs!AB31,Logs!AB32)</f>
        <v>-6.808422914483904E-2</v>
      </c>
      <c r="AC32" s="126">
        <f>IF(AC$2,Logs!AC32-Logs!AC31,Logs!AC32)</f>
        <v>6.6530402667608707E-2</v>
      </c>
      <c r="AD32" s="126">
        <f>IF(AD$2,Logs!AD32-Logs!AD31,Logs!AD32)</f>
        <v>1.98250506872907E-2</v>
      </c>
    </row>
    <row r="33" spans="1:30">
      <c r="A33" t="s">
        <v>430</v>
      </c>
      <c r="B33" s="126">
        <f>IF(B$2,Logs!B33-Logs!B32,Logs!B33)</f>
        <v>1.8239253598441252E-2</v>
      </c>
      <c r="C33" s="126">
        <f>IF(C$2,Logs!C33-Logs!C32,Logs!C33)</f>
        <v>2.0817751121873229E-2</v>
      </c>
      <c r="D33" s="126">
        <f>IF(D$2,Logs!D33-Logs!D32,Logs!D33)</f>
        <v>14.231890428550583</v>
      </c>
      <c r="E33" s="126">
        <f>IF(E$2,Logs!E33-Logs!E32,Logs!E33)</f>
        <v>14.386252733718944</v>
      </c>
      <c r="F33" s="126">
        <f>IF(F$2,Logs!F33-Logs!F32,Logs!F33)</f>
        <v>14.679628425011543</v>
      </c>
      <c r="G33" s="126">
        <f>IF(G$2,Logs!G33-Logs!G32,Logs!G33)</f>
        <v>2.3808904392273789E-2</v>
      </c>
      <c r="H33" s="126">
        <f>IF(H$2,Logs!H33-Logs!H32,Logs!H33)</f>
        <v>3.8454633758023604E-2</v>
      </c>
      <c r="I33" s="126">
        <f>IF(I$2,Logs!I33-Logs!I32,Logs!I33)</f>
        <v>3.0515306482833626E-2</v>
      </c>
      <c r="J33" s="126">
        <f>IF(J$2,Logs!J33-Logs!J32,Logs!J33)</f>
        <v>3.2686189762630491E-2</v>
      </c>
      <c r="K33" s="126">
        <f>IF(K$2,Logs!K33-Logs!K32,Logs!K33)</f>
        <v>0</v>
      </c>
      <c r="L33" s="126">
        <f>IF(L$2,Logs!L33-Logs!L32,Logs!L33)</f>
        <v>-3.0515306482833609E-2</v>
      </c>
      <c r="M33" s="126">
        <f>IF(M$2,Logs!M33-Logs!M32,Logs!M33)</f>
        <v>4.5714514958336023</v>
      </c>
      <c r="N33" s="126">
        <f>IF(N$2,Logs!N33-Logs!N32,Logs!N33)</f>
        <v>9.2742870215731799E-3</v>
      </c>
      <c r="O33" s="126">
        <f>IF(O$2,Logs!O33-Logs!O32,Logs!O33)</f>
        <v>1.7487491015236147E-2</v>
      </c>
      <c r="P33" s="126">
        <f>IF(P$2,Logs!P33-Logs!P32,Logs!P33)</f>
        <v>-6.7035898632567495E-2</v>
      </c>
      <c r="Q33" s="126">
        <f>IF(Q$2,Logs!Q33-Logs!Q32,Logs!Q33)</f>
        <v>14.274272927628907</v>
      </c>
      <c r="R33" s="126"/>
      <c r="S33" s="126">
        <f>IF(S$2,Logs!S33-Logs!S32,Logs!S33)</f>
        <v>8.0097301547725121E-3</v>
      </c>
      <c r="T33" s="126"/>
      <c r="U33" s="126">
        <f>IF(U$2,Logs!U33-Logs!U32,Logs!U33)</f>
        <v>4.4565397997627096</v>
      </c>
      <c r="V33" s="126">
        <f>IF(V$2,Logs!V33-Logs!V32,Logs!V33)</f>
        <v>-3.1695534455868923E-3</v>
      </c>
      <c r="W33" s="126">
        <f>IF(W$2,Logs!W33-Logs!W32,Logs!W33)</f>
        <v>4.058770240938756</v>
      </c>
      <c r="X33" s="126">
        <f>IF(X$2,Logs!X33-Logs!X32,Logs!X33)</f>
        <v>1.143882151571507E-2</v>
      </c>
      <c r="Y33" s="126">
        <f>IF(Y$2,Logs!Y33-Logs!Y32,Logs!Y33)</f>
        <v>1.3398816346618325E-2</v>
      </c>
      <c r="Z33" s="126">
        <f>IF(Z$2,Logs!Z33-Logs!Z32,Logs!Z33)</f>
        <v>3.7603794271037168</v>
      </c>
      <c r="AA33" s="126">
        <f>IF(AA$2,Logs!AA33-Logs!AA32,Logs!AA33)</f>
        <v>3.8292506925420544</v>
      </c>
      <c r="AB33" s="126">
        <f>IF(AB$2,Logs!AB33-Logs!AB32,Logs!AB33)</f>
        <v>-6.8871265438337548E-2</v>
      </c>
      <c r="AC33" s="126">
        <f>IF(AC$2,Logs!AC33-Logs!AC32,Logs!AC33)</f>
        <v>6.7410463095837203E-2</v>
      </c>
      <c r="AD33" s="126">
        <f>IF(AD$2,Logs!AD33-Logs!AD32,Logs!AD33)</f>
        <v>2.0026116679510299E-2</v>
      </c>
    </row>
    <row r="34" spans="1:30">
      <c r="A34" t="s">
        <v>431</v>
      </c>
      <c r="B34" s="126">
        <f>IF(B$2,Logs!B34-Logs!B33,Logs!B34)</f>
        <v>8.2067541996693194E-3</v>
      </c>
      <c r="C34" s="126">
        <f>IF(C$2,Logs!C34-Logs!C33,Logs!C34)</f>
        <v>-6.139823663495747E-4</v>
      </c>
      <c r="D34" s="126">
        <f>IF(D$2,Logs!D34-Logs!D33,Logs!D34)</f>
        <v>14.229406899704768</v>
      </c>
      <c r="E34" s="126">
        <f>IF(E$2,Logs!E34-Logs!E33,Logs!E34)</f>
        <v>14.384087272224242</v>
      </c>
      <c r="F34" s="126">
        <f>IF(F$2,Logs!F34-Logs!F33,Logs!F34)</f>
        <v>14.672895235037572</v>
      </c>
      <c r="G34" s="126">
        <f>IF(G$2,Logs!G34-Logs!G33,Logs!G34)</f>
        <v>6.765130474505554E-3</v>
      </c>
      <c r="H34" s="126">
        <f>IF(H$2,Logs!H34-Logs!H33,Logs!H34)</f>
        <v>-2.4053321808885642E-2</v>
      </c>
      <c r="I34" s="126">
        <f>IF(I$2,Logs!I34-Logs!I33,Logs!I34)</f>
        <v>3.3321660717729795E-2</v>
      </c>
      <c r="J34" s="126">
        <f>IF(J$2,Logs!J34-Logs!J33,Logs!J34)</f>
        <v>3.3005179411716323E-2</v>
      </c>
      <c r="K34" s="126">
        <f>IF(K$2,Logs!K34-Logs!K33,Logs!K34)</f>
        <v>0</v>
      </c>
      <c r="L34" s="126">
        <f>IF(L$2,Logs!L34-Logs!L33,Logs!L34)</f>
        <v>-3.3321660717729545E-2</v>
      </c>
      <c r="M34" s="126">
        <f>IF(M$2,Logs!M34-Logs!M33,Logs!M34)</f>
        <v>4.5481947209178788</v>
      </c>
      <c r="N34" s="126">
        <f>IF(N$2,Logs!N34-Logs!N33,Logs!N34)</f>
        <v>2.4592445775427407E-2</v>
      </c>
      <c r="O34" s="126">
        <f>IF(O$2,Logs!O34-Logs!O33,Logs!O34)</f>
        <v>-4.0699787890678116E-2</v>
      </c>
      <c r="P34" s="126">
        <f>IF(P$2,Logs!P34-Logs!P33,Logs!P34)</f>
        <v>-5.3893344512207647E-2</v>
      </c>
      <c r="Q34" s="126">
        <f>IF(Q$2,Logs!Q34-Logs!Q33,Logs!Q34)</f>
        <v>14.276505212914316</v>
      </c>
      <c r="R34" s="126"/>
      <c r="S34" s="126">
        <f>IF(S$2,Logs!S34-Logs!S33,Logs!S34)</f>
        <v>8.4044957070006712E-3</v>
      </c>
      <c r="T34" s="126"/>
      <c r="U34" s="126">
        <f>IF(U$2,Logs!U34-Logs!U33,Logs!U34)</f>
        <v>4.4659176322794387</v>
      </c>
      <c r="V34" s="126">
        <f>IF(V$2,Logs!V34-Logs!V33,Logs!V34)</f>
        <v>-5.7349354754396842E-3</v>
      </c>
      <c r="W34" s="126">
        <f>IF(W$2,Logs!W34-Logs!W33,Logs!W34)</f>
        <v>3.9326271321960613</v>
      </c>
      <c r="X34" s="126">
        <f>IF(X$2,Logs!X34-Logs!X33,Logs!X34)</f>
        <v>1.904468227959466E-2</v>
      </c>
      <c r="Y34" s="126">
        <f>IF(Y$2,Logs!Y34-Logs!Y33,Logs!Y34)</f>
        <v>1.6625251749215586E-2</v>
      </c>
      <c r="Z34" s="126">
        <f>IF(Z$2,Logs!Z34-Logs!Z33,Logs!Z34)</f>
        <v>3.7302642783792916</v>
      </c>
      <c r="AA34" s="126">
        <f>IF(AA$2,Logs!AA34-Logs!AA33,Logs!AA34)</f>
        <v>3.8031874884657086</v>
      </c>
      <c r="AB34" s="126">
        <f>IF(AB$2,Logs!AB34-Logs!AB33,Logs!AB34)</f>
        <v>-7.2923210086417278E-2</v>
      </c>
      <c r="AC34" s="126">
        <f>IF(AC$2,Logs!AC34-Logs!AC33,Logs!AC34)</f>
        <v>6.989023933207611E-2</v>
      </c>
      <c r="AD34" s="126">
        <f>IF(AD$2,Logs!AD34-Logs!AD33,Logs!AD34)</f>
        <v>1.7369731039246401E-2</v>
      </c>
    </row>
    <row r="35" spans="1:30">
      <c r="A35" t="s">
        <v>432</v>
      </c>
      <c r="B35" s="126">
        <f>IF(B$2,Logs!B35-Logs!B34,Logs!B35)</f>
        <v>7.0689423479315394E-3</v>
      </c>
      <c r="C35" s="126">
        <f>IF(C$2,Logs!C35-Logs!C34,Logs!C35)</f>
        <v>5.433813923252373E-3</v>
      </c>
      <c r="D35" s="126">
        <f>IF(D$2,Logs!D35-Logs!D34,Logs!D35)</f>
        <v>14.284364988707669</v>
      </c>
      <c r="E35" s="126">
        <f>IF(E$2,Logs!E35-Logs!E34,Logs!E35)</f>
        <v>14.447658151516531</v>
      </c>
      <c r="F35" s="126">
        <f>IF(F$2,Logs!F35-Logs!F34,Logs!F35)</f>
        <v>14.716625648886774</v>
      </c>
      <c r="G35" s="126">
        <f>IF(G$2,Logs!G35-Logs!G34,Logs!G35)</f>
        <v>2.0905863921150569E-2</v>
      </c>
      <c r="H35" s="126">
        <f>IF(H$2,Logs!H35-Logs!H34,Logs!H35)</f>
        <v>9.0931489715195823E-4</v>
      </c>
      <c r="I35" s="126">
        <f>IF(I$2,Logs!I35-Logs!I34,Logs!I35)</f>
        <v>2.9317279800090024E-2</v>
      </c>
      <c r="J35" s="126">
        <f>IF(J$2,Logs!J35-Logs!J34,Logs!J35)</f>
        <v>3.3746415536255014E-2</v>
      </c>
      <c r="K35" s="126">
        <f>IF(K$2,Logs!K35-Logs!K34,Logs!K35)</f>
        <v>0</v>
      </c>
      <c r="L35" s="126">
        <f>IF(L$2,Logs!L35-Logs!L34,Logs!L35)</f>
        <v>-2.9317279800090093E-2</v>
      </c>
      <c r="M35" s="126">
        <f>IF(M$2,Logs!M35-Logs!M34,Logs!M35)</f>
        <v>4.5645880860241697</v>
      </c>
      <c r="N35" s="126">
        <f>IF(N$2,Logs!N35-Logs!N34,Logs!N35)</f>
        <v>3.0436689479116374E-2</v>
      </c>
      <c r="O35" s="126">
        <f>IF(O$2,Logs!O35-Logs!O34,Logs!O35)</f>
        <v>5.2289508318737965E-2</v>
      </c>
      <c r="P35" s="126">
        <f>IF(P$2,Logs!P35-Logs!P34,Logs!P35)</f>
        <v>-1.8733075857417056E-2</v>
      </c>
      <c r="Q35" s="126">
        <f>IF(Q$2,Logs!Q35-Logs!Q34,Logs!Q35)</f>
        <v>14.285479471874289</v>
      </c>
      <c r="R35" s="126"/>
      <c r="S35" s="126">
        <f>IF(S$2,Logs!S35-Logs!S34,Logs!S35)</f>
        <v>8.8015639336548827E-3</v>
      </c>
      <c r="T35" s="126"/>
      <c r="U35" s="126">
        <f>IF(U$2,Logs!U35-Logs!U34,Logs!U35)</f>
        <v>4.4734607737241658</v>
      </c>
      <c r="V35" s="126">
        <f>IF(V$2,Logs!V35-Logs!V34,Logs!V35)</f>
        <v>3.0819833755639792E-3</v>
      </c>
      <c r="W35" s="126">
        <f>IF(W$2,Logs!W35-Logs!W34,Logs!W35)</f>
        <v>4.041929398357631</v>
      </c>
      <c r="X35" s="126">
        <f>IF(X$2,Logs!X35-Logs!X34,Logs!X35)</f>
        <v>2.1107589865935417E-2</v>
      </c>
      <c r="Y35" s="126">
        <f>IF(Y$2,Logs!Y35-Logs!Y34,Logs!Y35)</f>
        <v>2.4685675768877147E-2</v>
      </c>
      <c r="Z35" s="126">
        <f>IF(Z$2,Logs!Z35-Logs!Z34,Logs!Z35)</f>
        <v>3.7205243969877659</v>
      </c>
      <c r="AA35" s="126">
        <f>IF(AA$2,Logs!AA35-Logs!AA34,Logs!AA35)</f>
        <v>3.7997090687444737</v>
      </c>
      <c r="AB35" s="126">
        <f>IF(AB$2,Logs!AB35-Logs!AB34,Logs!AB35)</f>
        <v>-7.9184671756707709E-2</v>
      </c>
      <c r="AC35" s="126">
        <f>IF(AC$2,Logs!AC35-Logs!AC34,Logs!AC35)</f>
        <v>7.5044096750383704E-2</v>
      </c>
      <c r="AD35" s="126">
        <f>IF(AD$2,Logs!AD35-Logs!AD34,Logs!AD35)</f>
        <v>1.63498223794535E-2</v>
      </c>
    </row>
    <row r="36" spans="1:30">
      <c r="A36" t="s">
        <v>433</v>
      </c>
      <c r="B36" s="126">
        <f>IF(B$2,Logs!B36-Logs!B35,Logs!B36)</f>
        <v>1.8229301521824226E-2</v>
      </c>
      <c r="C36" s="126">
        <f>IF(C$2,Logs!C36-Logs!C35,Logs!C36)</f>
        <v>2.2745456783408002E-2</v>
      </c>
      <c r="D36" s="126">
        <f>IF(D$2,Logs!D36-Logs!D35,Logs!D36)</f>
        <v>14.283116259883494</v>
      </c>
      <c r="E36" s="126">
        <f>IF(E$2,Logs!E36-Logs!E35,Logs!E36)</f>
        <v>14.437202020094947</v>
      </c>
      <c r="F36" s="126">
        <f>IF(F$2,Logs!F36-Logs!F35,Logs!F36)</f>
        <v>14.728844295403517</v>
      </c>
      <c r="G36" s="126">
        <f>IF(G$2,Logs!G36-Logs!G35,Logs!G36)</f>
        <v>2.3526631181320923E-2</v>
      </c>
      <c r="H36" s="126">
        <f>IF(H$2,Logs!H36-Logs!H35,Logs!H36)</f>
        <v>1.2293313396673611E-2</v>
      </c>
      <c r="I36" s="126">
        <f>IF(I$2,Logs!I36-Logs!I35,Logs!I36)</f>
        <v>2.5113380256557516E-2</v>
      </c>
      <c r="J36" s="126">
        <f>IF(J$2,Logs!J36-Logs!J35,Logs!J36)</f>
        <v>2.941572187594943E-2</v>
      </c>
      <c r="K36" s="126">
        <f>IF(K$2,Logs!K36-Logs!K35,Logs!K36)</f>
        <v>0</v>
      </c>
      <c r="L36" s="126">
        <f>IF(L$2,Logs!L36-Logs!L35,Logs!L36)</f>
        <v>-2.5113380256557381E-2</v>
      </c>
      <c r="M36" s="126">
        <f>IF(M$2,Logs!M36-Logs!M35,Logs!M36)</f>
        <v>4.5392534185452753</v>
      </c>
      <c r="N36" s="126">
        <f>IF(N$2,Logs!N36-Logs!N35,Logs!N36)</f>
        <v>-1.5402945433746318E-2</v>
      </c>
      <c r="O36" s="126">
        <f>IF(O$2,Logs!O36-Logs!O35,Logs!O36)</f>
        <v>-2.8576302186582286E-2</v>
      </c>
      <c r="P36" s="126">
        <f>IF(P$2,Logs!P36-Logs!P35,Logs!P36)</f>
        <v>-4.0099126143930068E-2</v>
      </c>
      <c r="Q36" s="126">
        <f>IF(Q$2,Logs!Q36-Logs!Q35,Logs!Q36)</f>
        <v>14.285100889719979</v>
      </c>
      <c r="R36" s="126"/>
      <c r="S36" s="126">
        <f>IF(S$2,Logs!S36-Logs!S35,Logs!S36)</f>
        <v>1.0967451060602332E-2</v>
      </c>
      <c r="T36" s="126"/>
      <c r="U36" s="126">
        <f>IF(U$2,Logs!U36-Logs!U35,Logs!U36)</f>
        <v>4.4863832987376773</v>
      </c>
      <c r="V36" s="126">
        <f>IF(V$2,Logs!V36-Logs!V35,Logs!V36)</f>
        <v>1.4550488563941144E-2</v>
      </c>
      <c r="W36" s="126">
        <f>IF(W$2,Logs!W36-Logs!W35,Logs!W36)</f>
        <v>4.1599255657556737</v>
      </c>
      <c r="X36" s="126">
        <f>IF(X$2,Logs!X36-Logs!X35,Logs!X36)</f>
        <v>1.1220310810394096E-2</v>
      </c>
      <c r="Y36" s="126">
        <f>IF(Y$2,Logs!Y36-Logs!Y35,Logs!Y36)</f>
        <v>6.3774122139799161E-3</v>
      </c>
      <c r="Z36" s="126">
        <f>IF(Z$2,Logs!Z36-Logs!Z35,Logs!Z36)</f>
        <v>3.7352502458409891</v>
      </c>
      <c r="AA36" s="126">
        <f>IF(AA$2,Logs!AA36-Logs!AA35,Logs!AA36)</f>
        <v>3.8182229780343717</v>
      </c>
      <c r="AB36" s="126">
        <f>IF(AB$2,Logs!AB36-Logs!AB35,Logs!AB36)</f>
        <v>-8.297273219338247E-2</v>
      </c>
      <c r="AC36" s="126">
        <f>IF(AC$2,Logs!AC36-Logs!AC35,Logs!AC36)</f>
        <v>8.0229718379782392E-2</v>
      </c>
      <c r="AD36" s="126">
        <f>IF(AD$2,Logs!AD36-Logs!AD35,Logs!AD36)</f>
        <v>1.64442248457056E-2</v>
      </c>
    </row>
    <row r="37" spans="1:30">
      <c r="A37" t="s">
        <v>434</v>
      </c>
      <c r="B37" s="126">
        <f>IF(B$2,Logs!B37-Logs!B36,Logs!B37)</f>
        <v>9.6545560114087436E-3</v>
      </c>
      <c r="C37" s="126">
        <f>IF(C$2,Logs!C37-Logs!C36,Logs!C37)</f>
        <v>5.1349457089759909E-3</v>
      </c>
      <c r="D37" s="126">
        <f>IF(D$2,Logs!D37-Logs!D36,Logs!D37)</f>
        <v>14.343850552364346</v>
      </c>
      <c r="E37" s="126">
        <f>IF(E$2,Logs!E37-Logs!E36,Logs!E37)</f>
        <v>14.497583473724465</v>
      </c>
      <c r="F37" s="126">
        <f>IF(F$2,Logs!F37-Logs!F36,Logs!F37)</f>
        <v>14.766488596828488</v>
      </c>
      <c r="G37" s="126">
        <f>IF(G$2,Logs!G37-Logs!G36,Logs!G37)</f>
        <v>1.7417653446104353E-2</v>
      </c>
      <c r="H37" s="126">
        <f>IF(H$2,Logs!H37-Logs!H36,Logs!H37)</f>
        <v>2.2143988212363297E-2</v>
      </c>
      <c r="I37" s="126">
        <f>IF(I$2,Logs!I37-Logs!I36,Logs!I37)</f>
        <v>1.8218528566378289E-2</v>
      </c>
      <c r="J37" s="126">
        <f>IF(J$2,Logs!J37-Logs!J36,Logs!J37)</f>
        <v>2.0529458450132765E-2</v>
      </c>
      <c r="K37" s="126">
        <f>IF(K$2,Logs!K37-Logs!K36,Logs!K37)</f>
        <v>0</v>
      </c>
      <c r="L37" s="126">
        <f>IF(L$2,Logs!L37-Logs!L36,Logs!L37)</f>
        <v>-1.8218528566378504E-2</v>
      </c>
      <c r="M37" s="126">
        <f>IF(M$2,Logs!M37-Logs!M36,Logs!M37)</f>
        <v>4.5484706895470897</v>
      </c>
      <c r="N37" s="126">
        <f>IF(N$2,Logs!N37-Logs!N36,Logs!N37)</f>
        <v>-1.1991172576609976E-2</v>
      </c>
      <c r="O37" s="126">
        <f>IF(O$2,Logs!O37-Logs!O36,Logs!O37)</f>
        <v>6.1206767031936116E-2</v>
      </c>
      <c r="P37" s="126">
        <f>IF(P$2,Logs!P37-Logs!P36,Logs!P37)</f>
        <v>-3.7531544932187626E-2</v>
      </c>
      <c r="Q37" s="126">
        <f>IF(Q$2,Logs!Q37-Logs!Q36,Logs!Q37)</f>
        <v>14.289449265109443</v>
      </c>
      <c r="R37" s="126"/>
      <c r="S37" s="126">
        <f>IF(S$2,Logs!S37-Logs!S36,Logs!S37)</f>
        <v>1.2124270232923725E-2</v>
      </c>
      <c r="T37" s="126"/>
      <c r="U37" s="126">
        <f>IF(U$2,Logs!U37-Logs!U36,Logs!U37)</f>
        <v>4.4959044425053341</v>
      </c>
      <c r="V37" s="126">
        <f>IF(V$2,Logs!V37-Logs!V36,Logs!V37)</f>
        <v>4.4423614614555795E-2</v>
      </c>
      <c r="W37" s="126">
        <f>IF(W$2,Logs!W37-Logs!W36,Logs!W37)</f>
        <v>4.2597515599856672</v>
      </c>
      <c r="X37" s="126">
        <f>IF(X$2,Logs!X37-Logs!X36,Logs!X37)</f>
        <v>1.6055944576121028E-2</v>
      </c>
      <c r="Y37" s="126">
        <f>IF(Y$2,Logs!Y37-Logs!Y36,Logs!Y37)</f>
        <v>1.8431729108912442E-2</v>
      </c>
      <c r="Z37" s="126">
        <f>IF(Z$2,Logs!Z37-Logs!Z36,Logs!Z37)</f>
        <v>3.7340411297391052</v>
      </c>
      <c r="AA37" s="126">
        <f>IF(AA$2,Logs!AA37-Logs!AA36,Logs!AA37)</f>
        <v>3.8184031334808317</v>
      </c>
      <c r="AB37" s="126">
        <f>IF(AB$2,Logs!AB37-Logs!AB36,Logs!AB37)</f>
        <v>-8.4362003741726435E-2</v>
      </c>
      <c r="AC37" s="126">
        <f>IF(AC$2,Logs!AC37-Logs!AC36,Logs!AC37)</f>
        <v>8.16249988365048E-2</v>
      </c>
      <c r="AD37" s="126">
        <f>IF(AD$2,Logs!AD37-Logs!AD36,Logs!AD37)</f>
        <v>1.54008098297626E-2</v>
      </c>
    </row>
    <row r="38" spans="1:30">
      <c r="A38" t="s">
        <v>435</v>
      </c>
      <c r="B38" s="126">
        <f>IF(B$2,Logs!B38-Logs!B37,Logs!B38)</f>
        <v>1.9301180046415567E-2</v>
      </c>
      <c r="C38" s="126">
        <f>IF(C$2,Logs!C38-Logs!C37,Logs!C38)</f>
        <v>6.5955928484875415E-3</v>
      </c>
      <c r="D38" s="126">
        <f>IF(D$2,Logs!D38-Logs!D37,Logs!D38)</f>
        <v>14.354548460005647</v>
      </c>
      <c r="E38" s="126">
        <f>IF(E$2,Logs!E38-Logs!E37,Logs!E38)</f>
        <v>14.507787806452546</v>
      </c>
      <c r="F38" s="126">
        <f>IF(F$2,Logs!F38-Logs!F37,Logs!F38)</f>
        <v>14.801840897236199</v>
      </c>
      <c r="G38" s="126">
        <f>IF(G$2,Logs!G38-Logs!G37,Logs!G38)</f>
        <v>2.6308680465353618E-2</v>
      </c>
      <c r="H38" s="126">
        <f>IF(H$2,Logs!H38-Logs!H37,Logs!H38)</f>
        <v>6.3021028345243479E-2</v>
      </c>
      <c r="I38" s="126">
        <f>IF(I$2,Logs!I38-Logs!I37,Logs!I38)</f>
        <v>1.3503524299695258E-2</v>
      </c>
      <c r="J38" s="126">
        <f>IF(J$2,Logs!J38-Logs!J37,Logs!J38)</f>
        <v>1.9641763375637833E-2</v>
      </c>
      <c r="K38" s="126">
        <f>IF(K$2,Logs!K38-Logs!K37,Logs!K38)</f>
        <v>0</v>
      </c>
      <c r="L38" s="126">
        <f>IF(L$2,Logs!L38-Logs!L37,Logs!L38)</f>
        <v>-1.3503524299694945E-2</v>
      </c>
      <c r="M38" s="126">
        <f>IF(M$2,Logs!M38-Logs!M37,Logs!M38)</f>
        <v>4.5311262559990109</v>
      </c>
      <c r="N38" s="126">
        <f>IF(N$2,Logs!N38-Logs!N37,Logs!N38)</f>
        <v>-2.1828045979419564E-2</v>
      </c>
      <c r="O38" s="126">
        <f>IF(O$2,Logs!O38-Logs!O37,Logs!O38)</f>
        <v>-2.8698035526510665E-2</v>
      </c>
      <c r="P38" s="126">
        <f>IF(P$2,Logs!P38-Logs!P37,Logs!P38)</f>
        <v>-1.4611077601611632E-2</v>
      </c>
      <c r="Q38" s="126">
        <f>IF(Q$2,Logs!Q38-Logs!Q37,Logs!Q38)</f>
        <v>14.298293885681648</v>
      </c>
      <c r="R38" s="126"/>
      <c r="S38" s="126">
        <f>IF(S$2,Logs!S38-Logs!S37,Logs!S38)</f>
        <v>1.4461915095488368E-2</v>
      </c>
      <c r="T38" s="126"/>
      <c r="U38" s="126">
        <f>IF(U$2,Logs!U38-Logs!U37,Logs!U38)</f>
        <v>4.5067066474035711</v>
      </c>
      <c r="V38" s="126">
        <f>IF(V$2,Logs!V38-Logs!V37,Logs!V38)</f>
        <v>2.1998359686708824E-2</v>
      </c>
      <c r="W38" s="126">
        <f>IF(W$2,Logs!W38-Logs!W37,Logs!W38)</f>
        <v>4.3585168640934757</v>
      </c>
      <c r="X38" s="126">
        <f>IF(X$2,Logs!X38-Logs!X37,Logs!X38)</f>
        <v>1.3157502774236995E-2</v>
      </c>
      <c r="Y38" s="126">
        <f>IF(Y$2,Logs!Y38-Logs!Y37,Logs!Y38)</f>
        <v>1.4744624251675553E-2</v>
      </c>
      <c r="Z38" s="126">
        <f>IF(Z$2,Logs!Z38-Logs!Z37,Logs!Z38)</f>
        <v>3.7326449149964671</v>
      </c>
      <c r="AA38" s="126">
        <f>IF(AA$2,Logs!AA38-Logs!AA37,Logs!AA38)</f>
        <v>3.8197155113145835</v>
      </c>
      <c r="AB38" s="126">
        <f>IF(AB$2,Logs!AB38-Logs!AB37,Logs!AB38)</f>
        <v>-8.7070596318116159E-2</v>
      </c>
      <c r="AC38" s="126">
        <f>IF(AC$2,Logs!AC38-Logs!AC37,Logs!AC38)</f>
        <v>8.3422493617148999E-2</v>
      </c>
      <c r="AD38" s="126">
        <f>IF(AD$2,Logs!AD38-Logs!AD37,Logs!AD38)</f>
        <v>1.56518817932359E-2</v>
      </c>
    </row>
    <row r="39" spans="1:30">
      <c r="A39" t="s">
        <v>436</v>
      </c>
      <c r="B39" s="126">
        <f>IF(B$2,Logs!B39-Logs!B38,Logs!B39)</f>
        <v>2.9228989717729803E-2</v>
      </c>
      <c r="C39" s="126">
        <f>IF(C$2,Logs!C39-Logs!C38,Logs!C39)</f>
        <v>3.7946552368898878E-2</v>
      </c>
      <c r="D39" s="126">
        <f>IF(D$2,Logs!D39-Logs!D38,Logs!D39)</f>
        <v>14.317646896458596</v>
      </c>
      <c r="E39" s="126">
        <f>IF(E$2,Logs!E39-Logs!E38,Logs!E39)</f>
        <v>14.484684490277393</v>
      </c>
      <c r="F39" s="126">
        <f>IF(F$2,Logs!F39-Logs!F38,Logs!F39)</f>
        <v>14.780906581406011</v>
      </c>
      <c r="G39" s="126">
        <f>IF(G$2,Logs!G39-Logs!G38,Logs!G39)</f>
        <v>2.7507725886998458E-2</v>
      </c>
      <c r="H39" s="126">
        <f>IF(H$2,Logs!H39-Logs!H38,Logs!H39)</f>
        <v>7.0995214895551939E-2</v>
      </c>
      <c r="I39" s="126">
        <f>IF(I$2,Logs!I39-Logs!I38,Logs!I39)</f>
        <v>2.3509938866531854E-2</v>
      </c>
      <c r="J39" s="126">
        <f>IF(J$2,Logs!J39-Logs!J38,Logs!J39)</f>
        <v>1.752556101422531E-2</v>
      </c>
      <c r="K39" s="126">
        <f>IF(K$2,Logs!K39-Logs!K38,Logs!K39)</f>
        <v>0</v>
      </c>
      <c r="L39" s="126">
        <f>IF(L$2,Logs!L39-Logs!L38,Logs!L39)</f>
        <v>-2.3509938866531899E-2</v>
      </c>
      <c r="M39" s="126">
        <f>IF(M$2,Logs!M39-Logs!M38,Logs!M39)</f>
        <v>4.5368207486315661</v>
      </c>
      <c r="N39" s="126">
        <f>IF(N$2,Logs!N39-Logs!N38,Logs!N39)</f>
        <v>3.4188414212010798E-4</v>
      </c>
      <c r="O39" s="126">
        <f>IF(O$2,Logs!O39-Logs!O38,Logs!O39)</f>
        <v>1.9004954111155263E-2</v>
      </c>
      <c r="P39" s="126">
        <f>IF(P$2,Logs!P39-Logs!P38,Logs!P39)</f>
        <v>8.1829738895913343E-3</v>
      </c>
      <c r="Q39" s="126">
        <f>IF(Q$2,Logs!Q39-Logs!Q38,Logs!Q39)</f>
        <v>14.319845436297189</v>
      </c>
      <c r="R39" s="126"/>
      <c r="S39" s="126">
        <f>IF(S$2,Logs!S39-Logs!S38,Logs!S39)</f>
        <v>1.5248050694921578E-2</v>
      </c>
      <c r="T39" s="126"/>
      <c r="U39" s="126">
        <f>IF(U$2,Logs!U39-Logs!U38,Logs!U39)</f>
        <v>4.5158202284634781</v>
      </c>
      <c r="V39" s="126">
        <f>IF(V$2,Logs!V39-Logs!V38,Logs!V39)</f>
        <v>2.0972042866246099E-2</v>
      </c>
      <c r="W39" s="126">
        <f>IF(W$2,Logs!W39-Logs!W38,Logs!W39)</f>
        <v>4.3941151727156216</v>
      </c>
      <c r="X39" s="126">
        <f>IF(X$2,Logs!X39-Logs!X38,Logs!X39)</f>
        <v>6.6779545730888401E-3</v>
      </c>
      <c r="Y39" s="126">
        <f>IF(Y$2,Logs!Y39-Logs!Y38,Logs!Y39)</f>
        <v>1.2891038303809665E-2</v>
      </c>
      <c r="Z39" s="126">
        <f>IF(Z$2,Logs!Z39-Logs!Z38,Logs!Z39)</f>
        <v>3.734820139157494</v>
      </c>
      <c r="AA39" s="126">
        <f>IF(AA$2,Logs!AA39-Logs!AA38,Logs!AA39)</f>
        <v>3.8167827481405738</v>
      </c>
      <c r="AB39" s="126">
        <f>IF(AB$2,Logs!AB39-Logs!AB38,Logs!AB39)</f>
        <v>-8.1962608983079527E-2</v>
      </c>
      <c r="AC39" s="126">
        <f>IF(AC$2,Logs!AC39-Logs!AC38,Logs!AC39)</f>
        <v>7.7641950840385693E-2</v>
      </c>
      <c r="AD39" s="126">
        <f>IF(AD$2,Logs!AD39-Logs!AD38,Logs!AD39)</f>
        <v>1.7469607112683302E-2</v>
      </c>
    </row>
    <row r="40" spans="1:30">
      <c r="A40" t="s">
        <v>437</v>
      </c>
      <c r="B40" s="126">
        <f>IF(B$2,Logs!B40-Logs!B39,Logs!B40)</f>
        <v>2.5968540941235574E-2</v>
      </c>
      <c r="C40" s="126">
        <f>IF(C$2,Logs!C40-Logs!C39,Logs!C40)</f>
        <v>2.5919163034149761E-2</v>
      </c>
      <c r="D40" s="126">
        <f>IF(D$2,Logs!D40-Logs!D39,Logs!D40)</f>
        <v>14.423357405687797</v>
      </c>
      <c r="E40" s="126">
        <f>IF(E$2,Logs!E40-Logs!E39,Logs!E40)</f>
        <v>14.577049670740251</v>
      </c>
      <c r="F40" s="126">
        <f>IF(F$2,Logs!F40-Logs!F39,Logs!F40)</f>
        <v>14.863553524482338</v>
      </c>
      <c r="G40" s="126">
        <f>IF(G$2,Logs!G40-Logs!G39,Logs!G40)</f>
        <v>1.7930594285722634E-2</v>
      </c>
      <c r="H40" s="126">
        <f>IF(H$2,Logs!H40-Logs!H39,Logs!H40)</f>
        <v>3.9384444708248978E-2</v>
      </c>
      <c r="I40" s="126">
        <f>IF(I$2,Logs!I40-Logs!I39,Logs!I40)</f>
        <v>1.8647844505076172E-2</v>
      </c>
      <c r="J40" s="126">
        <f>IF(J$2,Logs!J40-Logs!J39,Logs!J40)</f>
        <v>1.6376499714213288E-2</v>
      </c>
      <c r="K40" s="126">
        <f>IF(K$2,Logs!K40-Logs!K39,Logs!K40)</f>
        <v>1.4567227030993965E-2</v>
      </c>
      <c r="L40" s="126">
        <f>IF(L$2,Logs!L40-Logs!L39,Logs!L40)</f>
        <v>-4.0806174740819065E-3</v>
      </c>
      <c r="M40" s="126">
        <f>IF(M$2,Logs!M40-Logs!M39,Logs!M40)</f>
        <v>4.4812877181195576</v>
      </c>
      <c r="N40" s="126">
        <f>IF(N$2,Logs!N40-Logs!N39,Logs!N40)</f>
        <v>-7.0978597977298108E-2</v>
      </c>
      <c r="O40" s="126">
        <f>IF(O$2,Logs!O40-Logs!O39,Logs!O40)</f>
        <v>1.9522668258435657E-3</v>
      </c>
      <c r="P40" s="126">
        <f>IF(P$2,Logs!P40-Logs!P39,Logs!P40)</f>
        <v>-2.3665506599229783E-2</v>
      </c>
      <c r="Q40" s="126">
        <f>IF(Q$2,Logs!Q40-Logs!Q39,Logs!Q40)</f>
        <v>14.324329126717284</v>
      </c>
      <c r="R40" s="126"/>
      <c r="S40" s="126">
        <f>IF(S$2,Logs!S40-Logs!S39,Logs!S40)</f>
        <v>1.4833049931929425E-2</v>
      </c>
      <c r="T40" s="126"/>
      <c r="U40" s="126">
        <f>IF(U$2,Logs!U40-Logs!U39,Logs!U40)</f>
        <v>4.520093389583046</v>
      </c>
      <c r="V40" s="126">
        <f>IF(V$2,Logs!V40-Logs!V39,Logs!V40)</f>
        <v>3.2836098747693221E-2</v>
      </c>
      <c r="W40" s="126">
        <f>IF(W$2,Logs!W40-Logs!W39,Logs!W40)</f>
        <v>4.3461654361578805</v>
      </c>
      <c r="X40" s="126">
        <f>IF(X$2,Logs!X40-Logs!X39,Logs!X40)</f>
        <v>1.8417742418984417E-2</v>
      </c>
      <c r="Y40" s="126">
        <f>IF(Y$2,Logs!Y40-Logs!Y39,Logs!Y40)</f>
        <v>1.7178811424658491E-2</v>
      </c>
      <c r="Z40" s="126">
        <f>IF(Z$2,Logs!Z40-Logs!Z39,Logs!Z40)</f>
        <v>3.7331879954936329</v>
      </c>
      <c r="AA40" s="126">
        <f>IF(AA$2,Logs!AA40-Logs!AA39,Logs!AA40)</f>
        <v>3.8138902208973406</v>
      </c>
      <c r="AB40" s="126">
        <f>IF(AB$2,Logs!AB40-Logs!AB39,Logs!AB40)</f>
        <v>-8.0702225403707875E-2</v>
      </c>
      <c r="AC40" s="126">
        <f>IF(AC$2,Logs!AC40-Logs!AC39,Logs!AC40)</f>
        <v>7.7549073597383097E-2</v>
      </c>
      <c r="AD40" s="126">
        <f>IF(AD$2,Logs!AD40-Logs!AD39,Logs!AD40)</f>
        <v>1.6308605204159599E-2</v>
      </c>
    </row>
    <row r="41" spans="1:30">
      <c r="A41" t="s">
        <v>438</v>
      </c>
      <c r="B41" s="126">
        <f>IF(B$2,Logs!B41-Logs!B40,Logs!B41)</f>
        <v>1.9335695166187605E-2</v>
      </c>
      <c r="C41" s="126">
        <f>IF(C$2,Logs!C41-Logs!C40,Logs!C41)</f>
        <v>1.5034175095827607E-2</v>
      </c>
      <c r="D41" s="126">
        <f>IF(D$2,Logs!D41-Logs!D40,Logs!D41)</f>
        <v>14.427963975937526</v>
      </c>
      <c r="E41" s="126">
        <f>IF(E$2,Logs!E41-Logs!E40,Logs!E41)</f>
        <v>14.57947301484506</v>
      </c>
      <c r="F41" s="126">
        <f>IF(F$2,Logs!F41-Logs!F40,Logs!F41)</f>
        <v>14.859260153879772</v>
      </c>
      <c r="G41" s="126">
        <f>IF(G$2,Logs!G41-Logs!G40,Logs!G41)</f>
        <v>1.9287916046391018E-2</v>
      </c>
      <c r="H41" s="126">
        <f>IF(H$2,Logs!H41-Logs!H40,Logs!H41)</f>
        <v>7.1775799302821852E-2</v>
      </c>
      <c r="I41" s="126">
        <f>IF(I$2,Logs!I41-Logs!I40,Logs!I41)</f>
        <v>2.3900984449059859E-2</v>
      </c>
      <c r="J41" s="126">
        <f>IF(J$2,Logs!J41-Logs!J40,Logs!J41)</f>
        <v>2.0011357904282434E-2</v>
      </c>
      <c r="K41" s="126">
        <f>IF(K$2,Logs!K41-Logs!K40,Logs!K41)</f>
        <v>1.4071452752647984E-2</v>
      </c>
      <c r="L41" s="126">
        <f>IF(L$2,Logs!L41-Logs!L40,Logs!L41)</f>
        <v>-9.8295316964120659E-3</v>
      </c>
      <c r="M41" s="126">
        <f>IF(M$2,Logs!M41-Logs!M40,Logs!M41)</f>
        <v>4.4511136706549959</v>
      </c>
      <c r="N41" s="126">
        <f>IF(N$2,Logs!N41-Logs!N40,Logs!N41)</f>
        <v>1.2806603274768236E-2</v>
      </c>
      <c r="O41" s="126">
        <f>IF(O$2,Logs!O41-Logs!O40,Logs!O41)</f>
        <v>4.0541716323152982E-2</v>
      </c>
      <c r="P41" s="126">
        <f>IF(P$2,Logs!P41-Logs!P40,Logs!P41)</f>
        <v>-3.7282210059934991E-2</v>
      </c>
      <c r="Q41" s="126">
        <f>IF(Q$2,Logs!Q41-Logs!Q40,Logs!Q41)</f>
        <v>14.33222688681977</v>
      </c>
      <c r="R41" s="126"/>
      <c r="S41" s="126">
        <f>IF(S$2,Logs!S41-Logs!S40,Logs!S41)</f>
        <v>1.4303658381738311E-2</v>
      </c>
      <c r="T41" s="126"/>
      <c r="U41" s="126">
        <f>IF(U$2,Logs!U41-Logs!U40,Logs!U41)</f>
        <v>4.5254239783879244</v>
      </c>
      <c r="V41" s="126">
        <f>IF(V$2,Logs!V41-Logs!V40,Logs!V41)</f>
        <v>-1.4587619361074999E-2</v>
      </c>
      <c r="W41" s="126">
        <f>IF(W$2,Logs!W41-Logs!W40,Logs!W41)</f>
        <v>4.4005593059193799</v>
      </c>
      <c r="X41" s="126">
        <f>IF(X$2,Logs!X41-Logs!X40,Logs!X41)</f>
        <v>5.4110231875394987E-3</v>
      </c>
      <c r="Y41" s="126">
        <f>IF(Y$2,Logs!Y41-Logs!Y40,Logs!Y41)</f>
        <v>3.7578406359743965E-3</v>
      </c>
      <c r="Z41" s="126">
        <f>IF(Z$2,Logs!Z41-Logs!Z40,Logs!Z41)</f>
        <v>3.7328755426452394</v>
      </c>
      <c r="AA41" s="126">
        <f>IF(AA$2,Logs!AA41-Logs!AA40,Logs!AA41)</f>
        <v>3.8082879120606532</v>
      </c>
      <c r="AB41" s="126">
        <f>IF(AB$2,Logs!AB41-Logs!AB40,Logs!AB41)</f>
        <v>-7.541236941541378E-2</v>
      </c>
      <c r="AC41" s="126">
        <f>IF(AC$2,Logs!AC41-Logs!AC40,Logs!AC41)</f>
        <v>7.3403953992405804E-2</v>
      </c>
      <c r="AD41" s="126">
        <f>IF(AD$2,Logs!AD41-Logs!AD40,Logs!AD41)</f>
        <v>1.6687577731626199E-2</v>
      </c>
    </row>
    <row r="42" spans="1:30">
      <c r="A42" t="s">
        <v>439</v>
      </c>
      <c r="B42" s="126">
        <f>IF(B$2,Logs!B42-Logs!B41,Logs!B42)</f>
        <v>1.3381748683883643E-2</v>
      </c>
      <c r="C42" s="126">
        <f>IF(C$2,Logs!C42-Logs!C41,Logs!C42)</f>
        <v>4.6173558229227751E-3</v>
      </c>
      <c r="D42" s="126">
        <f>IF(D$2,Logs!D42-Logs!D41,Logs!D42)</f>
        <v>14.450897623032539</v>
      </c>
      <c r="E42" s="126">
        <f>IF(E$2,Logs!E42-Logs!E41,Logs!E42)</f>
        <v>14.602761917357682</v>
      </c>
      <c r="F42" s="126">
        <f>IF(F$2,Logs!F42-Logs!F41,Logs!F42)</f>
        <v>14.881251323448383</v>
      </c>
      <c r="G42" s="126">
        <f>IF(G$2,Logs!G42-Logs!G41,Logs!G42)</f>
        <v>3.3546349604227643E-2</v>
      </c>
      <c r="H42" s="126">
        <f>IF(H$2,Logs!H42-Logs!H41,Logs!H42)</f>
        <v>4.8507614664822896E-2</v>
      </c>
      <c r="I42" s="126">
        <f>IF(I$2,Logs!I42-Logs!I41,Logs!I42)</f>
        <v>1.6350536806005067E-2</v>
      </c>
      <c r="J42" s="126">
        <f>IF(J$2,Logs!J42-Logs!J41,Logs!J42)</f>
        <v>1.8345620106805072E-2</v>
      </c>
      <c r="K42" s="126">
        <f>IF(K$2,Logs!K42-Logs!K41,Logs!K42)</f>
        <v>1.5790643739410117E-2</v>
      </c>
      <c r="L42" s="126">
        <f>IF(L$2,Logs!L42-Logs!L41,Logs!L42)</f>
        <v>-5.598930665946881E-4</v>
      </c>
      <c r="M42" s="126">
        <f>IF(M$2,Logs!M42-Logs!M41,Logs!M42)</f>
        <v>4.4782582111876126</v>
      </c>
      <c r="N42" s="126">
        <f>IF(N$2,Logs!N42-Logs!N41,Logs!N42)</f>
        <v>5.7983569377668687E-2</v>
      </c>
      <c r="O42" s="126">
        <f>IF(O$2,Logs!O42-Logs!O41,Logs!O42)</f>
        <v>1.2795711606077925E-2</v>
      </c>
      <c r="P42" s="126">
        <f>IF(P$2,Logs!P42-Logs!P41,Logs!P42)</f>
        <v>-1.7363058177286859E-2</v>
      </c>
      <c r="Q42" s="126">
        <f>IF(Q$2,Logs!Q42-Logs!Q41,Logs!Q42)</f>
        <v>14.343336283074544</v>
      </c>
      <c r="R42" s="126"/>
      <c r="S42" s="126">
        <f>IF(S$2,Logs!S42-Logs!S41,Logs!S42)</f>
        <v>1.4247644295302233E-2</v>
      </c>
      <c r="T42" s="126"/>
      <c r="U42" s="126">
        <f>IF(U$2,Logs!U42-Logs!U41,Logs!U42)</f>
        <v>4.5325000411749166</v>
      </c>
      <c r="V42" s="126">
        <f>IF(V$2,Logs!V42-Logs!V41,Logs!V42)</f>
        <v>-1.1515714326803206E-2</v>
      </c>
      <c r="W42" s="126">
        <f>IF(W$2,Logs!W42-Logs!W41,Logs!W42)</f>
        <v>4.377332071802309</v>
      </c>
      <c r="X42" s="126">
        <f>IF(X$2,Logs!X42-Logs!X41,Logs!X42)</f>
        <v>1.3538236629823786E-2</v>
      </c>
      <c r="Y42" s="126">
        <f>IF(Y$2,Logs!Y42-Logs!Y41,Logs!Y42)</f>
        <v>1.4784814658669099E-2</v>
      </c>
      <c r="Z42" s="126">
        <f>IF(Z$2,Logs!Z42-Logs!Z41,Logs!Z42)</f>
        <v>3.7346202341481849</v>
      </c>
      <c r="AA42" s="126">
        <f>IF(AA$2,Logs!AA42-Logs!AA41,Logs!AA42)</f>
        <v>3.8094886134678934</v>
      </c>
      <c r="AB42" s="126">
        <f>IF(AB$2,Logs!AB42-Logs!AB41,Logs!AB42)</f>
        <v>-7.4868379319708286E-2</v>
      </c>
      <c r="AC42" s="126">
        <f>IF(AC$2,Logs!AC42-Logs!AC41,Logs!AC42)</f>
        <v>7.2469653016899394E-2</v>
      </c>
      <c r="AD42" s="126">
        <f>IF(AD$2,Logs!AD42-Logs!AD41,Logs!AD42)</f>
        <v>1.7829638553059298E-2</v>
      </c>
    </row>
    <row r="43" spans="1:30">
      <c r="A43" t="s">
        <v>440</v>
      </c>
      <c r="B43" s="126">
        <f>IF(B$2,Logs!B43-Logs!B42,Logs!B43)</f>
        <v>2.0549608122177432E-2</v>
      </c>
      <c r="C43" s="126">
        <f>IF(C$2,Logs!C43-Logs!C42,Logs!C43)</f>
        <v>2.2941668079383248E-2</v>
      </c>
      <c r="D43" s="126">
        <f>IF(D$2,Logs!D43-Logs!D42,Logs!D43)</f>
        <v>14.47882681418754</v>
      </c>
      <c r="E43" s="126">
        <f>IF(E$2,Logs!E43-Logs!E42,Logs!E43)</f>
        <v>14.650675171282804</v>
      </c>
      <c r="F43" s="126">
        <f>IF(F$2,Logs!F43-Logs!F42,Logs!F43)</f>
        <v>14.917376676808756</v>
      </c>
      <c r="G43" s="126">
        <f>IF(G$2,Logs!G43-Logs!G42,Logs!G43)</f>
        <v>3.5800239141478229E-2</v>
      </c>
      <c r="H43" s="126">
        <f>IF(H$2,Logs!H43-Logs!H42,Logs!H43)</f>
        <v>-1.4609473364828318E-3</v>
      </c>
      <c r="I43" s="126">
        <f>IF(I$2,Logs!I43-Logs!I42,Logs!I43)</f>
        <v>1.5834605239282151E-2</v>
      </c>
      <c r="J43" s="126">
        <f>IF(J$2,Logs!J43-Logs!J42,Logs!J43)</f>
        <v>1.8370500566616599E-2</v>
      </c>
      <c r="K43" s="126">
        <f>IF(K$2,Logs!K43-Logs!K42,Logs!K43)</f>
        <v>1.621274307990412E-2</v>
      </c>
      <c r="L43" s="126">
        <f>IF(L$2,Logs!L43-Logs!L42,Logs!L43)</f>
        <v>3.7813784062178742E-4</v>
      </c>
      <c r="M43" s="126">
        <f>IF(M$2,Logs!M43-Logs!M42,Logs!M43)</f>
        <v>4.4646295167255072</v>
      </c>
      <c r="N43" s="126">
        <f>IF(N$2,Logs!N43-Logs!N42,Logs!N43)</f>
        <v>2.4537535207498351E-3</v>
      </c>
      <c r="O43" s="126">
        <f>IF(O$2,Logs!O43-Logs!O42,Logs!O43)</f>
        <v>1.0413701390830876E-2</v>
      </c>
      <c r="P43" s="126">
        <f>IF(P$2,Logs!P43-Logs!P42,Logs!P43)</f>
        <v>-7.8756887403017423E-3</v>
      </c>
      <c r="Q43" s="126">
        <f>IF(Q$2,Logs!Q43-Logs!Q42,Logs!Q43)</f>
        <v>14.350099687027001</v>
      </c>
      <c r="R43" s="126"/>
      <c r="S43" s="126">
        <f>IF(S$2,Logs!S43-Logs!S42,Logs!S43)</f>
        <v>1.3162792779504825E-2</v>
      </c>
      <c r="T43" s="126"/>
      <c r="U43" s="126">
        <f>IF(U$2,Logs!U43-Logs!U42,Logs!U43)</f>
        <v>4.5417906502921896</v>
      </c>
      <c r="V43" s="126">
        <f>IF(V$2,Logs!V43-Logs!V42,Logs!V43)</f>
        <v>-5.4386040460139284E-3</v>
      </c>
      <c r="W43" s="126">
        <f>IF(W$2,Logs!W43-Logs!W42,Logs!W43)</f>
        <v>4.2592896190773031</v>
      </c>
      <c r="X43" s="126">
        <f>IF(X$2,Logs!X43-Logs!X42,Logs!X43)</f>
        <v>9.7808250517745776E-3</v>
      </c>
      <c r="Y43" s="126">
        <f>IF(Y$2,Logs!Y43-Logs!Y42,Logs!Y43)</f>
        <v>4.7995874028208263E-3</v>
      </c>
      <c r="Z43" s="126">
        <f>IF(Z$2,Logs!Z43-Logs!Z42,Logs!Z43)</f>
        <v>3.7397391030945033</v>
      </c>
      <c r="AA43" s="126">
        <f>IF(AA$2,Logs!AA43-Logs!AA42,Logs!AA43)</f>
        <v>3.813633048338573</v>
      </c>
      <c r="AB43" s="126">
        <f>IF(AB$2,Logs!AB43-Logs!AB42,Logs!AB43)</f>
        <v>-7.3893945244069878E-2</v>
      </c>
      <c r="AC43" s="126">
        <f>IF(AC$2,Logs!AC43-Logs!AC42,Logs!AC43)</f>
        <v>7.0393225637603807E-2</v>
      </c>
      <c r="AD43" s="126">
        <f>IF(AD$2,Logs!AD43-Logs!AD42,Logs!AD43)</f>
        <v>1.8650997397170299E-2</v>
      </c>
    </row>
    <row r="44" spans="1:30">
      <c r="A44" t="s">
        <v>441</v>
      </c>
      <c r="B44" s="126">
        <f>IF(B$2,Logs!B44-Logs!B43,Logs!B44)</f>
        <v>1.3179425169980163E-2</v>
      </c>
      <c r="C44" s="126">
        <f>IF(C$2,Logs!C44-Logs!C43,Logs!C44)</f>
        <v>1.1523616280193494E-2</v>
      </c>
      <c r="D44" s="126">
        <f>IF(D$2,Logs!D44-Logs!D43,Logs!D44)</f>
        <v>14.531735035554538</v>
      </c>
      <c r="E44" s="126">
        <f>IF(E$2,Logs!E44-Logs!E43,Logs!E44)</f>
        <v>14.684644458982808</v>
      </c>
      <c r="F44" s="126">
        <f>IF(F$2,Logs!F44-Logs!F43,Logs!F44)</f>
        <v>14.938472294078814</v>
      </c>
      <c r="G44" s="126">
        <f>IF(G$2,Logs!G44-Logs!G43,Logs!G44)</f>
        <v>1.1080374877025179E-2</v>
      </c>
      <c r="H44" s="126">
        <f>IF(H$2,Logs!H44-Logs!H43,Logs!H44)</f>
        <v>3.7604125659722598E-3</v>
      </c>
      <c r="I44" s="126">
        <f>IF(I$2,Logs!I44-Logs!I43,Logs!I44)</f>
        <v>2.3703421080644826E-2</v>
      </c>
      <c r="J44" s="126">
        <f>IF(J$2,Logs!J44-Logs!J43,Logs!J44)</f>
        <v>1.5558914552433301E-2</v>
      </c>
      <c r="K44" s="126">
        <f>IF(K$2,Logs!K44-Logs!K43,Logs!K44)</f>
        <v>1.7932835169337011E-2</v>
      </c>
      <c r="L44" s="126">
        <f>IF(L$2,Logs!L44-Logs!L43,Logs!L44)</f>
        <v>-5.770585911308317E-3</v>
      </c>
      <c r="M44" s="126">
        <f>IF(M$2,Logs!M44-Logs!M43,Logs!M44)</f>
        <v>4.433034524537435</v>
      </c>
      <c r="N44" s="126">
        <f>IF(N$2,Logs!N44-Logs!N43,Logs!N44)</f>
        <v>-5.394211901488255E-3</v>
      </c>
      <c r="O44" s="126">
        <f>IF(O$2,Logs!O44-Logs!O43,Logs!O44)</f>
        <v>1.8548711083744018E-2</v>
      </c>
      <c r="P44" s="126">
        <f>IF(P$2,Logs!P44-Logs!P43,Logs!P44)</f>
        <v>-1.2884711553798125E-2</v>
      </c>
      <c r="Q44" s="126">
        <f>IF(Q$2,Logs!Q44-Logs!Q43,Logs!Q44)</f>
        <v>14.363202171887725</v>
      </c>
      <c r="R44" s="126"/>
      <c r="S44" s="126">
        <f>IF(S$2,Logs!S44-Logs!S43,Logs!S44)</f>
        <v>1.3431926932952235E-2</v>
      </c>
      <c r="T44" s="126"/>
      <c r="U44" s="126">
        <f>IF(U$2,Logs!U44-Logs!U43,Logs!U44)</f>
        <v>4.5516926986115074</v>
      </c>
      <c r="V44" s="126">
        <f>IF(V$2,Logs!V44-Logs!V43,Logs!V44)</f>
        <v>-2.8667458375446486E-3</v>
      </c>
      <c r="W44" s="126">
        <f>IF(W$2,Logs!W44-Logs!W43,Logs!W44)</f>
        <v>4.2272691059144076</v>
      </c>
      <c r="X44" s="126">
        <f>IF(X$2,Logs!X44-Logs!X43,Logs!X44)</f>
        <v>5.6411646416760775E-3</v>
      </c>
      <c r="Y44" s="126">
        <f>IF(Y$2,Logs!Y44-Logs!Y43,Logs!Y44)</f>
        <v>5.7176321940373143E-3</v>
      </c>
      <c r="Z44" s="126">
        <f>IF(Z$2,Logs!Z44-Logs!Z43,Logs!Z44)</f>
        <v>3.7402156493192669</v>
      </c>
      <c r="AA44" s="126">
        <f>IF(AA$2,Logs!AA44-Logs!AA43,Logs!AA44)</f>
        <v>3.8052351763732641</v>
      </c>
      <c r="AB44" s="126">
        <f>IF(AB$2,Logs!AB44-Logs!AB43,Logs!AB44)</f>
        <v>-6.5019527053997411E-2</v>
      </c>
      <c r="AC44" s="126">
        <f>IF(AC$2,Logs!AC44-Logs!AC43,Logs!AC44)</f>
        <v>6.27278277891377E-2</v>
      </c>
      <c r="AD44" s="126">
        <f>IF(AD$2,Logs!AD44-Logs!AD43,Logs!AD44)</f>
        <v>1.8455291067849301E-2</v>
      </c>
    </row>
    <row r="45" spans="1:30">
      <c r="A45" t="s">
        <v>442</v>
      </c>
      <c r="B45" s="126">
        <f>IF(B$2,Logs!B45-Logs!B44,Logs!B45)</f>
        <v>1.1682388815092537E-2</v>
      </c>
      <c r="C45" s="126">
        <f>IF(C$2,Logs!C45-Logs!C44,Logs!C45)</f>
        <v>7.5303524456131754E-3</v>
      </c>
      <c r="D45" s="126">
        <f>IF(D$2,Logs!D45-Logs!D44,Logs!D45)</f>
        <v>14.583404918809043</v>
      </c>
      <c r="E45" s="126">
        <f>IF(E$2,Logs!E45-Logs!E44,Logs!E45)</f>
        <v>14.732469812293056</v>
      </c>
      <c r="F45" s="126">
        <f>IF(F$2,Logs!F45-Logs!F44,Logs!F45)</f>
        <v>14.959007730842215</v>
      </c>
      <c r="G45" s="126">
        <f>IF(G$2,Logs!G45-Logs!G44,Logs!G45)</f>
        <v>9.0722526534054992E-3</v>
      </c>
      <c r="H45" s="126">
        <f>IF(H$2,Logs!H45-Logs!H44,Logs!H45)</f>
        <v>-7.1601090549560098E-3</v>
      </c>
      <c r="I45" s="126">
        <f>IF(I$2,Logs!I45-Logs!I44,Logs!I45)</f>
        <v>1.0379533866766266E-2</v>
      </c>
      <c r="J45" s="126">
        <f>IF(J$2,Logs!J45-Logs!J44,Logs!J45)</f>
        <v>1.6868626405728726E-2</v>
      </c>
      <c r="K45" s="126">
        <f>IF(K$2,Logs!K45-Logs!K44,Logs!K45)</f>
        <v>1.808016539490644E-2</v>
      </c>
      <c r="L45" s="126">
        <f>IF(L$2,Logs!L45-Logs!L44,Logs!L45)</f>
        <v>7.7006315281407858E-3</v>
      </c>
      <c r="M45" s="126">
        <f>IF(M$2,Logs!M45-Logs!M44,Logs!M45)</f>
        <v>4.4285389159606829</v>
      </c>
      <c r="N45" s="126">
        <f>IF(N$2,Logs!N45-Logs!N44,Logs!N45)</f>
        <v>7.4800754442296835E-3</v>
      </c>
      <c r="O45" s="126">
        <f>IF(O$2,Logs!O45-Logs!O44,Logs!O45)</f>
        <v>-3.3875124501358309E-2</v>
      </c>
      <c r="P45" s="126">
        <f>IF(P$2,Logs!P45-Logs!P44,Logs!P45)</f>
        <v>-6.3452421877310206E-2</v>
      </c>
      <c r="Q45" s="126">
        <f>IF(Q$2,Logs!Q45-Logs!Q44,Logs!Q45)</f>
        <v>14.375881802635259</v>
      </c>
      <c r="R45" s="126"/>
      <c r="S45" s="126">
        <f>IF(S$2,Logs!S45-Logs!S44,Logs!S45)</f>
        <v>1.3613794800811064E-2</v>
      </c>
      <c r="T45" s="126"/>
      <c r="U45" s="126">
        <f>IF(U$2,Logs!U45-Logs!U44,Logs!U45)</f>
        <v>4.5632002996466259</v>
      </c>
      <c r="V45" s="126">
        <f>IF(V$2,Logs!V45-Logs!V44,Logs!V45)</f>
        <v>9.1468873240785342E-4</v>
      </c>
      <c r="W45" s="126">
        <f>IF(W$2,Logs!W45-Logs!W44,Logs!W45)</f>
        <v>3.9980199013008177</v>
      </c>
      <c r="X45" s="126">
        <f>IF(X$2,Logs!X45-Logs!X44,Logs!X45)</f>
        <v>1.4870255188118797E-2</v>
      </c>
      <c r="Y45" s="126">
        <f>IF(Y$2,Logs!Y45-Logs!Y44,Logs!Y45)</f>
        <v>1.596328759842347E-2</v>
      </c>
      <c r="Z45" s="126">
        <f>IF(Z$2,Logs!Z45-Logs!Z44,Logs!Z45)</f>
        <v>3.7343443569138919</v>
      </c>
      <c r="AA45" s="126">
        <f>IF(AA$2,Logs!AA45-Logs!AA44,Logs!AA45)</f>
        <v>3.7986144804145758</v>
      </c>
      <c r="AB45" s="126">
        <f>IF(AB$2,Logs!AB45-Logs!AB44,Logs!AB45)</f>
        <v>-6.4270123500684173E-2</v>
      </c>
      <c r="AC45" s="126">
        <f>IF(AC$2,Logs!AC45-Logs!AC44,Logs!AC45)</f>
        <v>6.256050806325239E-2</v>
      </c>
      <c r="AD45" s="126">
        <f>IF(AD$2,Logs!AD45-Logs!AD44,Logs!AD45)</f>
        <v>1.8844010884912402E-2</v>
      </c>
    </row>
    <row r="46" spans="1:30">
      <c r="A46" t="s">
        <v>443</v>
      </c>
      <c r="B46" s="126">
        <f>IF(B$2,Logs!B46-Logs!B45,Logs!B46)</f>
        <v>1.3709930713719842E-2</v>
      </c>
      <c r="C46" s="126">
        <f>IF(C$2,Logs!C46-Logs!C45,Logs!C46)</f>
        <v>1.382774743932913E-2</v>
      </c>
      <c r="D46" s="126">
        <f>IF(D$2,Logs!D46-Logs!D45,Logs!D46)</f>
        <v>14.611363905510489</v>
      </c>
      <c r="E46" s="126">
        <f>IF(E$2,Logs!E46-Logs!E45,Logs!E46)</f>
        <v>14.762283745831597</v>
      </c>
      <c r="F46" s="126">
        <f>IF(F$2,Logs!F46-Logs!F45,Logs!F46)</f>
        <v>14.983078470040049</v>
      </c>
      <c r="G46" s="126">
        <f>IF(G$2,Logs!G46-Logs!G45,Logs!G46)</f>
        <v>1.051992242745392E-2</v>
      </c>
      <c r="H46" s="126">
        <f>IF(H$2,Logs!H46-Logs!H45,Logs!H46)</f>
        <v>3.1269947787823327E-2</v>
      </c>
      <c r="I46" s="126">
        <f>IF(I$2,Logs!I46-Logs!I45,Logs!I46)</f>
        <v>1.3505908467051242E-2</v>
      </c>
      <c r="J46" s="126">
        <f>IF(J$2,Logs!J46-Logs!J45,Logs!J46)</f>
        <v>1.6450242292010309E-2</v>
      </c>
      <c r="K46" s="126">
        <f>IF(K$2,Logs!K46-Logs!K45,Logs!K46)</f>
        <v>1.808016539490644E-2</v>
      </c>
      <c r="L46" s="126">
        <f>IF(L$2,Logs!L46-Logs!L45,Logs!L46)</f>
        <v>4.5742569278547328E-3</v>
      </c>
      <c r="M46" s="126">
        <f>IF(M$2,Logs!M46-Logs!M45,Logs!M46)</f>
        <v>4.4280131554006692</v>
      </c>
      <c r="N46" s="126">
        <f>IF(N$2,Logs!N46-Logs!N45,Logs!N46)</f>
        <v>1.9208678230661747E-2</v>
      </c>
      <c r="O46" s="126">
        <f>IF(O$2,Logs!O46-Logs!O45,Logs!O46)</f>
        <v>-4.9794639275864395E-2</v>
      </c>
      <c r="P46" s="126">
        <f>IF(P$2,Logs!P46-Logs!P45,Logs!P46)</f>
        <v>-7.3896884838192817E-2</v>
      </c>
      <c r="Q46" s="126">
        <f>IF(Q$2,Logs!Q46-Logs!Q45,Logs!Q46)</f>
        <v>14.38450242186568</v>
      </c>
      <c r="R46" s="126"/>
      <c r="S46" s="126">
        <f>IF(S$2,Logs!S46-Logs!S45,Logs!S46)</f>
        <v>1.3461691800581524E-2</v>
      </c>
      <c r="T46" s="126"/>
      <c r="U46" s="126">
        <f>IF(U$2,Logs!U46-Logs!U45,Logs!U46)</f>
        <v>4.5727879581414026</v>
      </c>
      <c r="V46" s="126">
        <f>IF(V$2,Logs!V46-Logs!V45,Logs!V46)</f>
        <v>-4.4054020323516241E-3</v>
      </c>
      <c r="W46" s="126">
        <f>IF(W$2,Logs!W46-Logs!W45,Logs!W46)</f>
        <v>4.0878865327483975</v>
      </c>
      <c r="X46" s="126">
        <f>IF(X$2,Logs!X46-Logs!X45,Logs!X46)</f>
        <v>6.7704434894046983E-3</v>
      </c>
      <c r="Y46" s="126">
        <f>IF(Y$2,Logs!Y46-Logs!Y45,Logs!Y46)</f>
        <v>7.5370904934581873E-3</v>
      </c>
      <c r="Z46" s="126">
        <f>IF(Z$2,Logs!Z46-Logs!Z45,Logs!Z46)</f>
        <v>3.7473502854356218</v>
      </c>
      <c r="AA46" s="126">
        <f>IF(AA$2,Logs!AA46-Logs!AA45,Logs!AA46)</f>
        <v>3.8074597421688701</v>
      </c>
      <c r="AB46" s="126">
        <f>IF(AB$2,Logs!AB46-Logs!AB45,Logs!AB46)</f>
        <v>-6.0109456733248197E-2</v>
      </c>
      <c r="AC46" s="126">
        <f>IF(AC$2,Logs!AC46-Logs!AC45,Logs!AC46)</f>
        <v>5.8989082056197295E-2</v>
      </c>
      <c r="AD46" s="126">
        <f>IF(AD$2,Logs!AD46-Logs!AD45,Logs!AD46)</f>
        <v>2.0303873664884602E-2</v>
      </c>
    </row>
    <row r="47" spans="1:30">
      <c r="A47" t="s">
        <v>444</v>
      </c>
      <c r="B47" s="126">
        <f>IF(B$2,Logs!B47-Logs!B46,Logs!B47)</f>
        <v>1.3618770927241286E-2</v>
      </c>
      <c r="C47" s="126">
        <f>IF(C$2,Logs!C47-Logs!C46,Logs!C47)</f>
        <v>-4.5846345848232772E-4</v>
      </c>
      <c r="D47" s="126">
        <f>IF(D$2,Logs!D47-Logs!D46,Logs!D47)</f>
        <v>14.646661572212423</v>
      </c>
      <c r="E47" s="126">
        <f>IF(E$2,Logs!E47-Logs!E46,Logs!E47)</f>
        <v>14.787097008520222</v>
      </c>
      <c r="F47" s="126">
        <f>IF(F$2,Logs!F47-Logs!F46,Logs!F47)</f>
        <v>15.002467190827481</v>
      </c>
      <c r="G47" s="126">
        <f>IF(G$2,Logs!G47-Logs!G46,Logs!G47)</f>
        <v>1.4129811387975977E-2</v>
      </c>
      <c r="H47" s="126">
        <f>IF(H$2,Logs!H47-Logs!H46,Logs!H47)</f>
        <v>2.58440899354202E-2</v>
      </c>
      <c r="I47" s="126">
        <f>IF(I$2,Logs!I47-Logs!I46,Logs!I47)</f>
        <v>1.8787861652745264E-2</v>
      </c>
      <c r="J47" s="126">
        <f>IF(J$2,Logs!J47-Logs!J46,Logs!J47)</f>
        <v>1.1489583490933875E-2</v>
      </c>
      <c r="K47" s="126">
        <f>IF(K$2,Logs!K47-Logs!K46,Logs!K47)</f>
        <v>1.7738847233412292E-2</v>
      </c>
      <c r="L47" s="126">
        <f>IF(L$2,Logs!L47-Logs!L46,Logs!L47)</f>
        <v>-1.0490144193332734E-3</v>
      </c>
      <c r="M47" s="126">
        <f>IF(M$2,Logs!M47-Logs!M46,Logs!M47)</f>
        <v>4.388043472562849</v>
      </c>
      <c r="N47" s="126">
        <f>IF(N$2,Logs!N47-Logs!N46,Logs!N47)</f>
        <v>-2.2736503264537689E-3</v>
      </c>
      <c r="O47" s="126">
        <f>IF(O$2,Logs!O47-Logs!O46,Logs!O47)</f>
        <v>3.140537265782456E-2</v>
      </c>
      <c r="P47" s="126">
        <f>IF(P$2,Logs!P47-Logs!P46,Logs!P47)</f>
        <v>2.1593917761178059E-2</v>
      </c>
      <c r="Q47" s="126">
        <f>IF(Q$2,Logs!Q47-Logs!Q46,Logs!Q47)</f>
        <v>14.400102693978512</v>
      </c>
      <c r="R47" s="126"/>
      <c r="S47" s="126">
        <f>IF(S$2,Logs!S47-Logs!S46,Logs!S47)</f>
        <v>1.3540836302331181E-2</v>
      </c>
      <c r="T47" s="126"/>
      <c r="U47" s="126">
        <f>IF(U$2,Logs!U47-Logs!U46,Logs!U47)</f>
        <v>4.5818067576258485</v>
      </c>
      <c r="V47" s="126">
        <f>IF(V$2,Logs!V47-Logs!V46,Logs!V47)</f>
        <v>-2.1699234402090539E-2</v>
      </c>
      <c r="W47" s="126">
        <f>IF(W$2,Logs!W47-Logs!W46,Logs!W47)</f>
        <v>4.225470908898795</v>
      </c>
      <c r="X47" s="126">
        <f>IF(X$2,Logs!X47-Logs!X46,Logs!X47)</f>
        <v>2.6033415176831554E-3</v>
      </c>
      <c r="Y47" s="126">
        <f>IF(Y$2,Logs!Y47-Logs!Y46,Logs!Y47)</f>
        <v>1.4151170571485849E-3</v>
      </c>
      <c r="Z47" s="126">
        <f>IF(Z$2,Logs!Z47-Logs!Z46,Logs!Z47)</f>
        <v>3.7114452102037743</v>
      </c>
      <c r="AA47" s="126">
        <f>IF(AA$2,Logs!AA47-Logs!AA46,Logs!AA47)</f>
        <v>3.7768395316127297</v>
      </c>
      <c r="AB47" s="126">
        <f>IF(AB$2,Logs!AB47-Logs!AB46,Logs!AB47)</f>
        <v>-6.5394321408955056E-2</v>
      </c>
      <c r="AC47" s="126">
        <f>IF(AC$2,Logs!AC47-Logs!AC46,Logs!AC47)</f>
        <v>6.2688784301226791E-2</v>
      </c>
      <c r="AD47" s="126">
        <f>IF(AD$2,Logs!AD47-Logs!AD46,Logs!AD47)</f>
        <v>2.0165440637737699E-2</v>
      </c>
    </row>
    <row r="48" spans="1:30">
      <c r="A48" t="s">
        <v>445</v>
      </c>
      <c r="B48" s="126">
        <f>IF(B$2,Logs!B48-Logs!B47,Logs!B48)</f>
        <v>2.5676026388502748E-2</v>
      </c>
      <c r="C48" s="126">
        <f>IF(C$2,Logs!C48-Logs!C47,Logs!C48)</f>
        <v>3.8830821628877743E-2</v>
      </c>
      <c r="D48" s="126">
        <f>IF(D$2,Logs!D48-Logs!D47,Logs!D48)</f>
        <v>14.666586004597407</v>
      </c>
      <c r="E48" s="126">
        <f>IF(E$2,Logs!E48-Logs!E47,Logs!E48)</f>
        <v>14.821110624282975</v>
      </c>
      <c r="F48" s="126">
        <f>IF(F$2,Logs!F48-Logs!F47,Logs!F48)</f>
        <v>15.037337233550046</v>
      </c>
      <c r="G48" s="126">
        <f>IF(G$2,Logs!G48-Logs!G47,Logs!G48)</f>
        <v>2.2535639750955738E-2</v>
      </c>
      <c r="H48" s="126">
        <f>IF(H$2,Logs!H48-Logs!H47,Logs!H48)</f>
        <v>2.4720678888620284E-2</v>
      </c>
      <c r="I48" s="126">
        <f>IF(I$2,Logs!I48-Logs!I47,Logs!I48)</f>
        <v>1.1083604697661009E-2</v>
      </c>
      <c r="J48" s="126">
        <f>IF(J$2,Logs!J48-Logs!J47,Logs!J48)</f>
        <v>1.0815935705641877E-2</v>
      </c>
      <c r="K48" s="126">
        <f>IF(K$2,Logs!K48-Logs!K47,Logs!K48)</f>
        <v>1.6836768364902475E-2</v>
      </c>
      <c r="L48" s="126">
        <f>IF(L$2,Logs!L48-Logs!L47,Logs!L48)</f>
        <v>5.7531636672422948E-3</v>
      </c>
      <c r="M48" s="126">
        <f>IF(M$2,Logs!M48-Logs!M47,Logs!M48)</f>
        <v>4.3703636718371719</v>
      </c>
      <c r="N48" s="126">
        <f>IF(N$2,Logs!N48-Logs!N47,Logs!N48)</f>
        <v>-8.6004682890994388E-4</v>
      </c>
      <c r="O48" s="126">
        <f>IF(O$2,Logs!O48-Logs!O47,Logs!O48)</f>
        <v>5.2654628153582681E-3</v>
      </c>
      <c r="P48" s="126">
        <f>IF(P$2,Logs!P48-Logs!P47,Logs!P48)</f>
        <v>-2.8368446931804882E-2</v>
      </c>
      <c r="Q48" s="126">
        <f>IF(Q$2,Logs!Q48-Logs!Q47,Logs!Q48)</f>
        <v>14.418875561303043</v>
      </c>
      <c r="R48" s="126"/>
      <c r="S48" s="126">
        <f>IF(S$2,Logs!S48-Logs!S47,Logs!S48)</f>
        <v>1.4129893174793335E-2</v>
      </c>
      <c r="T48" s="126"/>
      <c r="U48" s="126">
        <f>IF(U$2,Logs!U48-Logs!U47,Logs!U48)</f>
        <v>4.5976744271497534</v>
      </c>
      <c r="V48" s="126">
        <f>IF(V$2,Logs!V48-Logs!V47,Logs!V48)</f>
        <v>-6.625430422976919E-3</v>
      </c>
      <c r="W48" s="126">
        <f>IF(W$2,Logs!W48-Logs!W47,Logs!W48)</f>
        <v>4.2679210658399169</v>
      </c>
      <c r="X48" s="126">
        <f>IF(X$2,Logs!X48-Logs!X47,Logs!X48)</f>
        <v>6.1448445456884215E-3</v>
      </c>
      <c r="Y48" s="126">
        <f>IF(Y$2,Logs!Y48-Logs!Y47,Logs!Y48)</f>
        <v>6.567318002958622E-3</v>
      </c>
      <c r="Z48" s="126">
        <f>IF(Z$2,Logs!Z48-Logs!Z47,Logs!Z48)</f>
        <v>3.7230784839789099</v>
      </c>
      <c r="AA48" s="126">
        <f>IF(AA$2,Logs!AA48-Logs!AA47,Logs!AA48)</f>
        <v>3.7882695970392315</v>
      </c>
      <c r="AB48" s="126">
        <f>IF(AB$2,Logs!AB48-Logs!AB47,Logs!AB48)</f>
        <v>-6.5191113060321229E-2</v>
      </c>
      <c r="AC48" s="126">
        <f>IF(AC$2,Logs!AC48-Logs!AC47,Logs!AC48)</f>
        <v>6.2958693108307401E-2</v>
      </c>
      <c r="AD48" s="126">
        <f>IF(AD$2,Logs!AD48-Logs!AD47,Logs!AD48)</f>
        <v>2.0536988424109E-2</v>
      </c>
    </row>
    <row r="49" spans="1:30">
      <c r="A49" t="s">
        <v>446</v>
      </c>
      <c r="B49" s="126">
        <f>IF(B$2,Logs!B49-Logs!B48,Logs!B49)</f>
        <v>2.1699894352263271E-2</v>
      </c>
      <c r="C49" s="126">
        <f>IF(C$2,Logs!C49-Logs!C48,Logs!C49)</f>
        <v>2.4258551351408641E-2</v>
      </c>
      <c r="D49" s="126">
        <f>IF(D$2,Logs!D49-Logs!D48,Logs!D49)</f>
        <v>14.655911019075443</v>
      </c>
      <c r="E49" s="126">
        <f>IF(E$2,Logs!E49-Logs!E48,Logs!E49)</f>
        <v>14.805683201721184</v>
      </c>
      <c r="F49" s="126">
        <f>IF(F$2,Logs!F49-Logs!F48,Logs!F49)</f>
        <v>15.05796397046989</v>
      </c>
      <c r="G49" s="126">
        <f>IF(G$2,Logs!G49-Logs!G48,Logs!G49)</f>
        <v>3.374777043321231E-2</v>
      </c>
      <c r="H49" s="126">
        <f>IF(H$2,Logs!H49-Logs!H48,Logs!H49)</f>
        <v>5.3222483741619087E-2</v>
      </c>
      <c r="I49" s="126">
        <f>IF(I$2,Logs!I49-Logs!I48,Logs!I49)</f>
        <v>1.3278418790189761E-2</v>
      </c>
      <c r="J49" s="126">
        <f>IF(J$2,Logs!J49-Logs!J48,Logs!J49)</f>
        <v>1.4358325539493677E-2</v>
      </c>
      <c r="K49" s="126">
        <f>IF(K$2,Logs!K49-Logs!K48,Logs!K49)</f>
        <v>1.6158066685828591E-2</v>
      </c>
      <c r="L49" s="126">
        <f>IF(L$2,Logs!L49-Logs!L48,Logs!L49)</f>
        <v>2.8796478956381929E-3</v>
      </c>
      <c r="M49" s="126">
        <f>IF(M$2,Logs!M49-Logs!M48,Logs!M49)</f>
        <v>4.3410404014501749</v>
      </c>
      <c r="N49" s="126">
        <f>IF(N$2,Logs!N49-Logs!N48,Logs!N49)</f>
        <v>-5.5713361745217682E-3</v>
      </c>
      <c r="O49" s="126">
        <f>IF(O$2,Logs!O49-Logs!O48,Logs!O49)</f>
        <v>-4.2949049323152966E-2</v>
      </c>
      <c r="P49" s="126">
        <f>IF(P$2,Logs!P49-Logs!P48,Logs!P49)</f>
        <v>-7.3273333591591869E-2</v>
      </c>
      <c r="Q49" s="126">
        <f>IF(Q$2,Logs!Q49-Logs!Q48,Logs!Q49)</f>
        <v>14.427262976473122</v>
      </c>
      <c r="R49" s="126"/>
      <c r="S49" s="126">
        <f>IF(S$2,Logs!S49-Logs!S48,Logs!S49)</f>
        <v>1.393399868316496E-2</v>
      </c>
      <c r="T49" s="126"/>
      <c r="U49" s="126">
        <f>IF(U$2,Logs!U49-Logs!U48,Logs!U49)</f>
        <v>4.6055886534183816</v>
      </c>
      <c r="V49" s="126">
        <f>IF(V$2,Logs!V49-Logs!V48,Logs!V49)</f>
        <v>-9.4136226599781381E-3</v>
      </c>
      <c r="W49" s="126">
        <f>IF(W$2,Logs!W49-Logs!W48,Logs!W49)</f>
        <v>4.1787934881141204</v>
      </c>
      <c r="X49" s="126">
        <f>IF(X$2,Logs!X49-Logs!X48,Logs!X49)</f>
        <v>5.2742177047342409E-3</v>
      </c>
      <c r="Y49" s="126">
        <f>IF(Y$2,Logs!Y49-Logs!Y48,Logs!Y49)</f>
        <v>6.208512729998894E-3</v>
      </c>
      <c r="Z49" s="126">
        <f>IF(Z$2,Logs!Z49-Logs!Z48,Logs!Z49)</f>
        <v>3.7071050465617725</v>
      </c>
      <c r="AA49" s="126">
        <f>IF(AA$2,Logs!AA49-Logs!AA48,Logs!AA49)</f>
        <v>3.7704002843726481</v>
      </c>
      <c r="AB49" s="126">
        <f>IF(AB$2,Logs!AB49-Logs!AB48,Logs!AB49)</f>
        <v>-6.3295237810875163E-2</v>
      </c>
      <c r="AC49" s="126">
        <f>IF(AC$2,Logs!AC49-Logs!AC48,Logs!AC49)</f>
        <v>6.1450035645573407E-2</v>
      </c>
      <c r="AD49" s="126">
        <f>IF(AD$2,Logs!AD49-Logs!AD48,Logs!AD49)</f>
        <v>2.0537323029821503E-2</v>
      </c>
    </row>
    <row r="50" spans="1:30">
      <c r="A50" t="s">
        <v>447</v>
      </c>
      <c r="B50" s="126">
        <f>IF(B$2,Logs!B50-Logs!B49,Logs!B50)</f>
        <v>2.1639645981299083E-2</v>
      </c>
      <c r="C50" s="126">
        <f>IF(C$2,Logs!C50-Logs!C49,Logs!C50)</f>
        <v>2.1542548090259572E-2</v>
      </c>
      <c r="D50" s="126">
        <f>IF(D$2,Logs!D50-Logs!D49,Logs!D50)</f>
        <v>14.683428496689986</v>
      </c>
      <c r="E50" s="126">
        <f>IF(E$2,Logs!E50-Logs!E49,Logs!E50)</f>
        <v>14.839959653869544</v>
      </c>
      <c r="F50" s="126">
        <f>IF(F$2,Logs!F50-Logs!F49,Logs!F50)</f>
        <v>15.078346460571533</v>
      </c>
      <c r="G50" s="126">
        <f>IF(G$2,Logs!G50-Logs!G49,Logs!G50)</f>
        <v>2.3933443570424373E-2</v>
      </c>
      <c r="H50" s="126">
        <f>IF(H$2,Logs!H50-Logs!H49,Logs!H50)</f>
        <v>5.2579904900920127E-2</v>
      </c>
      <c r="I50" s="126">
        <f>IF(I$2,Logs!I50-Logs!I49,Logs!I50)</f>
        <v>1.7805485355912865E-2</v>
      </c>
      <c r="J50" s="126">
        <f>IF(J$2,Logs!J50-Logs!J49,Logs!J50)</f>
        <v>1.1755493533607719E-2</v>
      </c>
      <c r="K50" s="126">
        <f>IF(K$2,Logs!K50-Logs!K49,Logs!K50)</f>
        <v>1.5743699790347111E-2</v>
      </c>
      <c r="L50" s="126">
        <f>IF(L$2,Logs!L50-Logs!L49,Logs!L50)</f>
        <v>-2.0617855655656091E-3</v>
      </c>
      <c r="M50" s="126">
        <f>IF(M$2,Logs!M50-Logs!M49,Logs!M50)</f>
        <v>4.3344903243261026</v>
      </c>
      <c r="N50" s="126">
        <f>IF(N$2,Logs!N50-Logs!N49,Logs!N50)</f>
        <v>2.3363505539523821E-2</v>
      </c>
      <c r="O50" s="126">
        <f>IF(O$2,Logs!O50-Logs!O49,Logs!O50)</f>
        <v>-5.8339193520038878E-2</v>
      </c>
      <c r="P50" s="126">
        <f>IF(P$2,Logs!P50-Logs!P49,Logs!P50)</f>
        <v>-8.9194567146570966E-2</v>
      </c>
      <c r="Q50" s="126">
        <f>IF(Q$2,Logs!Q50-Logs!Q49,Logs!Q50)</f>
        <v>14.431063414972419</v>
      </c>
      <c r="R50" s="126"/>
      <c r="S50" s="126">
        <f>IF(S$2,Logs!S50-Logs!S49,Logs!S50)</f>
        <v>1.4179410906187467E-2</v>
      </c>
      <c r="T50" s="126"/>
      <c r="U50" s="126">
        <f>IF(U$2,Logs!U50-Logs!U49,Logs!U50)</f>
        <v>4.6131463923113234</v>
      </c>
      <c r="V50" s="126">
        <f>IF(V$2,Logs!V50-Logs!V49,Logs!V50)</f>
        <v>-9.9621222135510834E-3</v>
      </c>
      <c r="W50" s="126">
        <f>IF(W$2,Logs!W50-Logs!W49,Logs!W50)</f>
        <v>4.016095964445455</v>
      </c>
      <c r="X50" s="126">
        <f>IF(X$2,Logs!X50-Logs!X49,Logs!X50)</f>
        <v>4.3990827963824586E-4</v>
      </c>
      <c r="Y50" s="126">
        <f>IF(Y$2,Logs!Y50-Logs!Y49,Logs!Y50)</f>
        <v>4.7727531756258657E-4</v>
      </c>
      <c r="Z50" s="126">
        <f>IF(Z$2,Logs!Z50-Logs!Z49,Logs!Z50)</f>
        <v>3.7318216418416421</v>
      </c>
      <c r="AA50" s="126">
        <f>IF(AA$2,Logs!AA50-Logs!AA49,Logs!AA50)</f>
        <v>3.7917377101712284</v>
      </c>
      <c r="AB50" s="126">
        <f>IF(AB$2,Logs!AB50-Logs!AB49,Logs!AB50)</f>
        <v>-5.9916068329586195E-2</v>
      </c>
      <c r="AC50" s="126">
        <f>IF(AC$2,Logs!AC50-Logs!AC49,Logs!AC50)</f>
        <v>5.84193280608135E-2</v>
      </c>
      <c r="AD50" s="126">
        <f>IF(AD$2,Logs!AD50-Logs!AD49,Logs!AD50)</f>
        <v>2.0820153186609201E-2</v>
      </c>
    </row>
    <row r="51" spans="1:30">
      <c r="A51" t="s">
        <v>448</v>
      </c>
      <c r="B51" s="126">
        <f>IF(B$2,Logs!B51-Logs!B50,Logs!B51)</f>
        <v>5.825789913313173E-3</v>
      </c>
      <c r="C51" s="126">
        <f>IF(C$2,Logs!C51-Logs!C50,Logs!C51)</f>
        <v>-9.2512670918090123E-3</v>
      </c>
      <c r="D51" s="126">
        <f>IF(D$2,Logs!D51-Logs!D50,Logs!D51)</f>
        <v>14.716399214774984</v>
      </c>
      <c r="E51" s="126">
        <f>IF(E$2,Logs!E51-Logs!E50,Logs!E51)</f>
        <v>14.858600857445877</v>
      </c>
      <c r="F51" s="126">
        <f>IF(F$2,Logs!F51-Logs!F50,Logs!F51)</f>
        <v>15.090883487333311</v>
      </c>
      <c r="G51" s="126">
        <f>IF(G$2,Logs!G51-Logs!G50,Logs!G51)</f>
        <v>1.4088236120098685E-2</v>
      </c>
      <c r="H51" s="126">
        <f>IF(H$2,Logs!H51-Logs!H50,Logs!H51)</f>
        <v>-1.560195756844962E-2</v>
      </c>
      <c r="I51" s="126">
        <f>IF(I$2,Logs!I51-Logs!I50,Logs!I51)</f>
        <v>1.2212634740273565E-2</v>
      </c>
      <c r="J51" s="126">
        <f>IF(J$2,Logs!J51-Logs!J50,Logs!J51)</f>
        <v>1.7870151645451138E-2</v>
      </c>
      <c r="K51" s="126">
        <f>IF(K$2,Logs!K51-Logs!K50,Logs!K51)</f>
        <v>1.9031840096887798E-2</v>
      </c>
      <c r="L51" s="126">
        <f>IF(L$2,Logs!L51-Logs!L50,Logs!L51)</f>
        <v>6.8192053566146519E-3</v>
      </c>
      <c r="M51" s="126">
        <f>IF(M$2,Logs!M51-Logs!M50,Logs!M51)</f>
        <v>4.3544075810675222</v>
      </c>
      <c r="N51" s="126">
        <f>IF(N$2,Logs!N51-Logs!N50,Logs!N51)</f>
        <v>5.979053732684303E-2</v>
      </c>
      <c r="O51" s="126">
        <f>IF(O$2,Logs!O51-Logs!O50,Logs!O51)</f>
        <v>-2.541688343340856E-2</v>
      </c>
      <c r="P51" s="126">
        <f>IF(P$2,Logs!P51-Logs!P50,Logs!P51)</f>
        <v>-3.7775728479856316E-2</v>
      </c>
      <c r="Q51" s="126">
        <f>IF(Q$2,Logs!Q51-Logs!Q50,Logs!Q51)</f>
        <v>14.427991146902777</v>
      </c>
      <c r="R51" s="126"/>
      <c r="S51" s="126">
        <f>IF(S$2,Logs!S51-Logs!S50,Logs!S51)</f>
        <v>1.3759140458547099E-2</v>
      </c>
      <c r="T51" s="126"/>
      <c r="U51" s="126">
        <f>IF(U$2,Logs!U51-Logs!U50,Logs!U51)</f>
        <v>4.6051701859880918</v>
      </c>
      <c r="V51" s="126">
        <f>IF(V$2,Logs!V51-Logs!V50,Logs!V51)</f>
        <v>-2.9974669691275935E-2</v>
      </c>
      <c r="W51" s="126">
        <f>IF(W$2,Logs!W51-Logs!W50,Logs!W51)</f>
        <v>3.9299688766474916</v>
      </c>
      <c r="X51" s="126">
        <f>IF(X$2,Logs!X51-Logs!X50,Logs!X51)</f>
        <v>9.6946407139189006E-3</v>
      </c>
      <c r="Y51" s="126">
        <f>IF(Y$2,Logs!Y51-Logs!Y50,Logs!Y51)</f>
        <v>1.0436075205757511E-2</v>
      </c>
      <c r="Z51" s="126">
        <f>IF(Z$2,Logs!Z51-Logs!Z50,Logs!Z51)</f>
        <v>3.7429048143490564</v>
      </c>
      <c r="AA51" s="126">
        <f>IF(AA$2,Logs!AA51-Logs!AA50,Logs!AA51)</f>
        <v>3.8026805910207493</v>
      </c>
      <c r="AB51" s="126">
        <f>IF(AB$2,Logs!AB51-Logs!AB50,Logs!AB51)</f>
        <v>-5.9775776671692843E-2</v>
      </c>
      <c r="AC51" s="126">
        <f>IF(AC$2,Logs!AC51-Logs!AC50,Logs!AC51)</f>
        <v>5.7895860096940199E-2</v>
      </c>
      <c r="AD51" s="126">
        <f>IF(AD$2,Logs!AD51-Logs!AD50,Logs!AD51)</f>
        <v>1.9576813765619001E-2</v>
      </c>
    </row>
    <row r="52" spans="1:30">
      <c r="A52" t="s">
        <v>449</v>
      </c>
      <c r="B52" s="126">
        <f>IF(B$2,Logs!B52-Logs!B51,Logs!B52)</f>
        <v>1.6618601139253286E-2</v>
      </c>
      <c r="C52" s="126">
        <f>IF(C$2,Logs!C52-Logs!C51,Logs!C52)</f>
        <v>2.4579438948979515E-2</v>
      </c>
      <c r="D52" s="126">
        <f>IF(D$2,Logs!D52-Logs!D51,Logs!D52)</f>
        <v>14.748102847970372</v>
      </c>
      <c r="E52" s="126">
        <f>IF(E$2,Logs!E52-Logs!E51,Logs!E52)</f>
        <v>14.896509680910169</v>
      </c>
      <c r="F52" s="126">
        <f>IF(F$2,Logs!F52-Logs!F51,Logs!F52)</f>
        <v>15.104547496871723</v>
      </c>
      <c r="G52" s="126">
        <f>IF(G$2,Logs!G52-Logs!G51,Logs!G52)</f>
        <v>1.6520686288012953E-2</v>
      </c>
      <c r="H52" s="126">
        <f>IF(H$2,Logs!H52-Logs!H51,Logs!H52)</f>
        <v>4.811283307894243E-2</v>
      </c>
      <c r="I52" s="126">
        <f>IF(I$2,Logs!I52-Logs!I51,Logs!I52)</f>
        <v>8.4602510692768362E-3</v>
      </c>
      <c r="J52" s="126">
        <f>IF(J$2,Logs!J52-Logs!J51,Logs!J52)</f>
        <v>2.3220521997004084E-2</v>
      </c>
      <c r="K52" s="126">
        <f>IF(K$2,Logs!K52-Logs!K51,Logs!K52)</f>
        <v>2.0394996748105684E-2</v>
      </c>
      <c r="L52" s="126">
        <f>IF(L$2,Logs!L52-Logs!L51,Logs!L52)</f>
        <v>1.1934745678828483E-2</v>
      </c>
      <c r="M52" s="126">
        <f>IF(M$2,Logs!M52-Logs!M51,Logs!M52)</f>
        <v>4.3513324446860402</v>
      </c>
      <c r="N52" s="126">
        <f>IF(N$2,Logs!N52-Logs!N51,Logs!N52)</f>
        <v>6.4176658052854663E-3</v>
      </c>
      <c r="O52" s="126">
        <f>IF(O$2,Logs!O52-Logs!O51,Logs!O52)</f>
        <v>-2.236481971121957E-2</v>
      </c>
      <c r="P52" s="126">
        <f>IF(P$2,Logs!P52-Logs!P51,Logs!P52)</f>
        <v>-5.0422069572579158E-2</v>
      </c>
      <c r="Q52" s="126">
        <f>IF(Q$2,Logs!Q52-Logs!Q51,Logs!Q52)</f>
        <v>14.435619013051163</v>
      </c>
      <c r="R52" s="126"/>
      <c r="S52" s="126">
        <f>IF(S$2,Logs!S52-Logs!S51,Logs!S52)</f>
        <v>1.3834412629112669E-2</v>
      </c>
      <c r="T52" s="126"/>
      <c r="U52" s="126">
        <f>IF(U$2,Logs!U52-Logs!U51,Logs!U52)</f>
        <v>4.6117993862049582</v>
      </c>
      <c r="V52" s="126">
        <f>IF(V$2,Logs!V52-Logs!V51,Logs!V52)</f>
        <v>-1.1396314708633781E-3</v>
      </c>
      <c r="W52" s="126">
        <f>IF(W$2,Logs!W52-Logs!W51,Logs!W52)</f>
        <v>3.9503604396176764</v>
      </c>
      <c r="X52" s="126">
        <f>IF(X$2,Logs!X52-Logs!X51,Logs!X52)</f>
        <v>1.1724591290970032E-2</v>
      </c>
      <c r="Y52" s="126">
        <f>IF(Y$2,Logs!Y52-Logs!Y51,Logs!Y52)</f>
        <v>1.2182703647062532E-2</v>
      </c>
      <c r="Z52" s="126">
        <f>IF(Z$2,Logs!Z52-Logs!Z51,Logs!Z52)</f>
        <v>3.7403766650418939</v>
      </c>
      <c r="AA52" s="126">
        <f>IF(AA$2,Logs!AA52-Logs!AA51,Logs!AA52)</f>
        <v>3.8007625291079647</v>
      </c>
      <c r="AB52" s="126">
        <f>IF(AB$2,Logs!AB52-Logs!AB51,Logs!AB52)</f>
        <v>-6.0385864066070882E-2</v>
      </c>
      <c r="AC52" s="126">
        <f>IF(AC$2,Logs!AC52-Logs!AC51,Logs!AC52)</f>
        <v>5.8804368693758595E-2</v>
      </c>
      <c r="AD52" s="126">
        <f>IF(AD$2,Logs!AD52-Logs!AD51,Logs!AD52)</f>
        <v>1.9225538587123402E-2</v>
      </c>
    </row>
    <row r="53" spans="1:30">
      <c r="A53" t="s">
        <v>450</v>
      </c>
      <c r="B53" s="126">
        <f>IF(B$2,Logs!B53-Logs!B52,Logs!B53)</f>
        <v>-4.8373089147197845E-3</v>
      </c>
      <c r="C53" s="126">
        <f>IF(C$2,Logs!C53-Logs!C52,Logs!C53)</f>
        <v>-1.4606972414483721E-3</v>
      </c>
      <c r="D53" s="126">
        <f>IF(D$2,Logs!D53-Logs!D52,Logs!D53)</f>
        <v>14.741578191540684</v>
      </c>
      <c r="E53" s="126">
        <f>IF(E$2,Logs!E53-Logs!E52,Logs!E53)</f>
        <v>14.900630026877067</v>
      </c>
      <c r="F53" s="126">
        <f>IF(F$2,Logs!F53-Logs!F52,Logs!F53)</f>
        <v>15.097909970118748</v>
      </c>
      <c r="G53" s="126">
        <f>IF(G$2,Logs!G53-Logs!G52,Logs!G53)</f>
        <v>-1.6372330767845611E-2</v>
      </c>
      <c r="H53" s="126">
        <f>IF(H$2,Logs!H53-Logs!H52,Logs!H53)</f>
        <v>-6.3795587474809068E-2</v>
      </c>
      <c r="I53" s="126">
        <f>IF(I$2,Logs!I53-Logs!I52,Logs!I53)</f>
        <v>1.1575340857455707E-2</v>
      </c>
      <c r="J53" s="126">
        <f>IF(J$2,Logs!J53-Logs!J52,Logs!J53)</f>
        <v>1.5364355085085712E-2</v>
      </c>
      <c r="K53" s="126">
        <f>IF(K$2,Logs!K53-Logs!K52,Logs!K53)</f>
        <v>2.2288727827723245E-2</v>
      </c>
      <c r="L53" s="126">
        <f>IF(L$2,Logs!L53-Logs!L52,Logs!L53)</f>
        <v>1.0713386970267226E-2</v>
      </c>
      <c r="M53" s="126">
        <f>IF(M$2,Logs!M53-Logs!M52,Logs!M53)</f>
        <v>4.3617343617808597</v>
      </c>
      <c r="N53" s="126">
        <f>IF(N$2,Logs!N53-Logs!N52,Logs!N53)</f>
        <v>3.0741752235373454E-2</v>
      </c>
      <c r="O53" s="126">
        <f>IF(O$2,Logs!O53-Logs!O52,Logs!O53)</f>
        <v>-4.7309455630122954E-2</v>
      </c>
      <c r="P53" s="126">
        <f>IF(P$2,Logs!P53-Logs!P52,Logs!P53)</f>
        <v>-7.6194933778968341E-2</v>
      </c>
      <c r="Q53" s="126">
        <f>IF(Q$2,Logs!Q53-Logs!Q52,Logs!Q53)</f>
        <v>14.440979583445833</v>
      </c>
      <c r="R53" s="126"/>
      <c r="S53" s="126">
        <f>IF(S$2,Logs!S53-Logs!S52,Logs!S53)</f>
        <v>1.3674112941315885E-2</v>
      </c>
      <c r="T53" s="126"/>
      <c r="U53" s="126">
        <f>IF(U$2,Logs!U53-Logs!U52,Logs!U53)</f>
        <v>4.6203388755127666</v>
      </c>
      <c r="V53" s="126">
        <f>IF(V$2,Logs!V53-Logs!V52,Logs!V53)</f>
        <v>-9.5323457608866846E-3</v>
      </c>
      <c r="W53" s="126">
        <f>IF(W$2,Logs!W53-Logs!W52,Logs!W53)</f>
        <v>3.907707032207993</v>
      </c>
      <c r="X53" s="126">
        <f>IF(X$2,Logs!X53-Logs!X52,Logs!X53)</f>
        <v>3.9945641659482334E-3</v>
      </c>
      <c r="Y53" s="126">
        <f>IF(Y$2,Logs!Y53-Logs!Y52,Logs!Y53)</f>
        <v>3.8661286160168729E-3</v>
      </c>
      <c r="Z53" s="126">
        <f>IF(Z$2,Logs!Z53-Logs!Z52,Logs!Z53)</f>
        <v>3.741557870998089</v>
      </c>
      <c r="AA53" s="126">
        <f>IF(AA$2,Logs!AA53-Logs!AA52,Logs!AA53)</f>
        <v>3.8066527798821124</v>
      </c>
      <c r="AB53" s="126">
        <f>IF(AB$2,Logs!AB53-Logs!AB52,Logs!AB53)</f>
        <v>-6.5094908884023348E-2</v>
      </c>
      <c r="AC53" s="126">
        <f>IF(AC$2,Logs!AC53-Logs!AC52,Logs!AC53)</f>
        <v>6.2616534047784611E-2</v>
      </c>
      <c r="AD53" s="126">
        <f>IF(AD$2,Logs!AD53-Logs!AD52,Logs!AD53)</f>
        <v>1.6344133301702198E-2</v>
      </c>
    </row>
    <row r="54" spans="1:30">
      <c r="A54" t="s">
        <v>451</v>
      </c>
      <c r="B54" s="126">
        <f>IF(B$2,Logs!B54-Logs!B53,Logs!B54)</f>
        <v>-3.4613758361938807E-2</v>
      </c>
      <c r="C54" s="126">
        <f>IF(C$2,Logs!C54-Logs!C53,Logs!C54)</f>
        <v>-3.255339698383608E-2</v>
      </c>
      <c r="D54" s="126">
        <f>IF(D$2,Logs!D54-Logs!D53,Logs!D54)</f>
        <v>14.761072545571778</v>
      </c>
      <c r="E54" s="126">
        <f>IF(E$2,Logs!E54-Logs!E53,Logs!E54)</f>
        <v>14.916776637201917</v>
      </c>
      <c r="F54" s="126">
        <f>IF(F$2,Logs!F54-Logs!F53,Logs!F54)</f>
        <v>15.083064019311326</v>
      </c>
      <c r="G54" s="126">
        <f>IF(G$2,Logs!G54-Logs!G53,Logs!G54)</f>
        <v>-2.6515168459919636E-2</v>
      </c>
      <c r="H54" s="126">
        <f>IF(H$2,Logs!H54-Logs!H53,Logs!H54)</f>
        <v>-0.14154806607647075</v>
      </c>
      <c r="I54" s="126">
        <f>IF(I$2,Logs!I54-Logs!I53,Logs!I54)</f>
        <v>1.1035376270616126E-2</v>
      </c>
      <c r="J54" s="126">
        <f>IF(J$2,Logs!J54-Logs!J53,Logs!J54)</f>
        <v>1.5492183782435553E-2</v>
      </c>
      <c r="K54" s="126">
        <f>IF(K$2,Logs!K54-Logs!K53,Logs!K54)</f>
        <v>2.450573678448913E-2</v>
      </c>
      <c r="L54" s="126">
        <f>IF(L$2,Logs!L54-Logs!L53,Logs!L54)</f>
        <v>1.3470360513872914E-2</v>
      </c>
      <c r="M54" s="126">
        <f>IF(M$2,Logs!M54-Logs!M53,Logs!M54)</f>
        <v>4.3598266307704803</v>
      </c>
      <c r="N54" s="126">
        <f>IF(N$2,Logs!N54-Logs!N53,Logs!N54)</f>
        <v>-4.9702241295674909E-3</v>
      </c>
      <c r="O54" s="126">
        <f>IF(O$2,Logs!O54-Logs!O53,Logs!O54)</f>
        <v>-5.3972279783433422E-3</v>
      </c>
      <c r="P54" s="126">
        <f>IF(P$2,Logs!P54-Logs!P53,Logs!P54)</f>
        <v>-2.8369024111052608E-2</v>
      </c>
      <c r="Q54" s="126">
        <f>IF(Q$2,Logs!Q54-Logs!Q53,Logs!Q54)</f>
        <v>14.445146999291358</v>
      </c>
      <c r="R54" s="126"/>
      <c r="S54" s="126">
        <f>IF(S$2,Logs!S54-Logs!S53,Logs!S54)</f>
        <v>1.2850562054372933E-2</v>
      </c>
      <c r="T54" s="126"/>
      <c r="U54" s="126">
        <f>IF(U$2,Logs!U54-Logs!U53,Logs!U54)</f>
        <v>4.6271272476856575</v>
      </c>
      <c r="V54" s="126">
        <f>IF(V$2,Logs!V54-Logs!V53,Logs!V54)</f>
        <v>1.8046812229142617E-2</v>
      </c>
      <c r="W54" s="126">
        <f>IF(W$2,Logs!W54-Logs!W53,Logs!W54)</f>
        <v>3.8251216988412788</v>
      </c>
      <c r="X54" s="126">
        <f>IF(X$2,Logs!X54-Logs!X53,Logs!X54)</f>
        <v>4.9796675679862901E-3</v>
      </c>
      <c r="Y54" s="126">
        <f>IF(Y$2,Logs!Y54-Logs!Y53,Logs!Y54)</f>
        <v>4.5945988031208529E-3</v>
      </c>
      <c r="Z54" s="126">
        <f>IF(Z$2,Logs!Z54-Logs!Z53,Logs!Z54)</f>
        <v>3.7105857901876296</v>
      </c>
      <c r="AA54" s="126">
        <f>IF(AA$2,Logs!AA54-Logs!AA53,Logs!AA54)</f>
        <v>3.7930966507701847</v>
      </c>
      <c r="AB54" s="126">
        <f>IF(AB$2,Logs!AB54-Logs!AB53,Logs!AB54)</f>
        <v>-8.2510860582555037E-2</v>
      </c>
      <c r="AC54" s="126">
        <f>IF(AC$2,Logs!AC54-Logs!AC53,Logs!AC54)</f>
        <v>7.9198650230223197E-2</v>
      </c>
      <c r="AD54" s="126">
        <f>IF(AD$2,Logs!AD54-Logs!AD53,Logs!AD54)</f>
        <v>1.39723512547054E-2</v>
      </c>
    </row>
    <row r="55" spans="1:30">
      <c r="A55" t="s">
        <v>452</v>
      </c>
      <c r="B55" s="126">
        <f>IF(B$2,Logs!B55-Logs!B54,Logs!B55)</f>
        <v>-2.050215539171063E-4</v>
      </c>
      <c r="C55" s="126">
        <f>IF(C$2,Logs!C55-Logs!C54,Logs!C55)</f>
        <v>-9.8632864246539498E-3</v>
      </c>
      <c r="D55" s="126">
        <f>IF(D$2,Logs!D55-Logs!D54,Logs!D55)</f>
        <v>14.890393919802383</v>
      </c>
      <c r="E55" s="126">
        <f>IF(E$2,Logs!E55-Logs!E54,Logs!E55)</f>
        <v>14.983411341739918</v>
      </c>
      <c r="F55" s="126">
        <f>IF(F$2,Logs!F55-Logs!F54,Logs!F55)</f>
        <v>15.125282432074728</v>
      </c>
      <c r="G55" s="126">
        <f>IF(G$2,Logs!G55-Logs!G54,Logs!G55)</f>
        <v>7.0416887175106524E-4</v>
      </c>
      <c r="H55" s="126">
        <f>IF(H$2,Logs!H55-Logs!H54,Logs!H55)</f>
        <v>-4.5487523219440718E-2</v>
      </c>
      <c r="I55" s="126">
        <f>IF(I$2,Logs!I55-Logs!I54,Logs!I55)</f>
        <v>6.6134028763364938E-3</v>
      </c>
      <c r="J55" s="126">
        <f>IF(J$2,Logs!J55-Logs!J54,Logs!J55)</f>
        <v>1.1277420093322554E-2</v>
      </c>
      <c r="K55" s="126">
        <f>IF(K$2,Logs!K55-Logs!K54,Logs!K55)</f>
        <v>1.7836829954783195E-2</v>
      </c>
      <c r="L55" s="126">
        <f>IF(L$2,Logs!L55-Logs!L54,Logs!L55)</f>
        <v>1.1223427078447043E-2</v>
      </c>
      <c r="M55" s="126">
        <f>IF(M$2,Logs!M55-Logs!M54,Logs!M55)</f>
        <v>4.3694881603044387</v>
      </c>
      <c r="N55" s="126">
        <f>IF(N$2,Logs!N55-Logs!N54,Logs!N55)</f>
        <v>4.4331094008877692E-2</v>
      </c>
      <c r="O55" s="126">
        <f>IF(O$2,Logs!O55-Logs!O54,Logs!O55)</f>
        <v>4.2580995943797287E-2</v>
      </c>
      <c r="P55" s="126">
        <f>IF(P$2,Logs!P55-Logs!P54,Logs!P55)</f>
        <v>2.5914285119613294E-2</v>
      </c>
      <c r="Q55" s="126">
        <f>IF(Q$2,Logs!Q55-Logs!Q54,Logs!Q55)</f>
        <v>14.446758450684429</v>
      </c>
      <c r="R55" s="126"/>
      <c r="S55" s="126">
        <f>IF(S$2,Logs!S55-Logs!S54,Logs!S55)</f>
        <v>1.220639311541849E-2</v>
      </c>
      <c r="T55" s="126"/>
      <c r="U55" s="126">
        <f>IF(U$2,Logs!U55-Logs!U54,Logs!U55)</f>
        <v>4.625994798722342</v>
      </c>
      <c r="V55" s="126">
        <f>IF(V$2,Logs!V55-Logs!V54,Logs!V55)</f>
        <v>-3.0873787655412599E-2</v>
      </c>
      <c r="W55" s="126">
        <f>IF(W$2,Logs!W55-Logs!W54,Logs!W55)</f>
        <v>3.7663833278070036</v>
      </c>
      <c r="X55" s="126">
        <f>IF(X$2,Logs!X55-Logs!X54,Logs!X55)</f>
        <v>6.4562627361590685E-3</v>
      </c>
      <c r="Y55" s="126">
        <f>IF(Y$2,Logs!Y55-Logs!Y54,Logs!Y55)</f>
        <v>6.2763648529760019E-3</v>
      </c>
      <c r="Z55" s="126">
        <f>IF(Z$2,Logs!Z55-Logs!Z54,Logs!Z55)</f>
        <v>3.7006907674139633</v>
      </c>
      <c r="AA55" s="126">
        <f>IF(AA$2,Logs!AA55-Logs!AA54,Logs!AA55)</f>
        <v>3.7939530311745937</v>
      </c>
      <c r="AB55" s="126">
        <f>IF(AB$2,Logs!AB55-Logs!AB54,Logs!AB55)</f>
        <v>-9.3262263760630251E-2</v>
      </c>
      <c r="AC55" s="126">
        <f>IF(AC$2,Logs!AC55-Logs!AC54,Logs!AC55)</f>
        <v>8.9203609304950998E-2</v>
      </c>
      <c r="AD55" s="126">
        <f>IF(AD$2,Logs!AD55-Logs!AD54,Logs!AD55)</f>
        <v>1.3753212687104902E-2</v>
      </c>
    </row>
    <row r="56" spans="1:30">
      <c r="A56" t="s">
        <v>453</v>
      </c>
      <c r="B56" s="126">
        <f>IF(B$2,Logs!B56-Logs!B55,Logs!B56)</f>
        <v>2.9354571093236359E-3</v>
      </c>
      <c r="C56" s="126">
        <f>IF(C$2,Logs!C56-Logs!C55,Logs!C56)</f>
        <v>8.5304089690723117E-3</v>
      </c>
      <c r="D56" s="126">
        <f>IF(D$2,Logs!D56-Logs!D55,Logs!D56)</f>
        <v>14.878532733435145</v>
      </c>
      <c r="E56" s="126">
        <f>IF(E$2,Logs!E56-Logs!E55,Logs!E56)</f>
        <v>14.981242751987908</v>
      </c>
      <c r="F56" s="126">
        <f>IF(F$2,Logs!F56-Logs!F55,Logs!F56)</f>
        <v>15.115018902617862</v>
      </c>
      <c r="G56" s="126">
        <f>IF(G$2,Logs!G56-Logs!G55,Logs!G56)</f>
        <v>-3.3461768558673555E-3</v>
      </c>
      <c r="H56" s="126">
        <f>IF(H$2,Logs!H56-Logs!H55,Logs!H56)</f>
        <v>-2.1767562943788121E-2</v>
      </c>
      <c r="I56" s="126">
        <f>IF(I$2,Logs!I56-Logs!I55,Logs!I56)</f>
        <v>8.6664532487166213E-3</v>
      </c>
      <c r="J56" s="126">
        <f>IF(J$2,Logs!J56-Logs!J55,Logs!J56)</f>
        <v>8.4793631321629093E-3</v>
      </c>
      <c r="K56" s="126">
        <f>IF(K$2,Logs!K56-Logs!K55,Logs!K56)</f>
        <v>1.4731425118726183E-2</v>
      </c>
      <c r="L56" s="126">
        <f>IF(L$2,Logs!L56-Logs!L55,Logs!L56)</f>
        <v>6.0649718700092718E-3</v>
      </c>
      <c r="M56" s="126">
        <f>IF(M$2,Logs!M56-Logs!M55,Logs!M56)</f>
        <v>4.3664016357264579</v>
      </c>
      <c r="N56" s="126">
        <f>IF(N$2,Logs!N56-Logs!N55,Logs!N56)</f>
        <v>4.6350522511389158E-3</v>
      </c>
      <c r="O56" s="126">
        <f>IF(O$2,Logs!O56-Logs!O55,Logs!O56)</f>
        <v>3.6446316872166901E-2</v>
      </c>
      <c r="P56" s="126">
        <f>IF(P$2,Logs!P56-Logs!P55,Logs!P56)</f>
        <v>-3.033694002320344E-3</v>
      </c>
      <c r="Q56" s="126">
        <f>IF(Q$2,Logs!Q56-Logs!Q55,Logs!Q56)</f>
        <v>14.455303115787931</v>
      </c>
      <c r="R56" s="126">
        <f>IF(R$2,,Logs!R56)</f>
        <v>1.7072979556801718E-2</v>
      </c>
      <c r="S56" s="126">
        <f>IF(S$2,Logs!S56-Logs!S55,Logs!S56)</f>
        <v>1.2367540996654651E-2</v>
      </c>
      <c r="T56" s="126">
        <f>IF(T$2,,Logs!T56)</f>
        <v>4.7054385601470235E-3</v>
      </c>
      <c r="U56" s="126">
        <f>IF(U$2,Logs!U56-Logs!U55,Logs!U56)</f>
        <v>4.6345172832974564</v>
      </c>
      <c r="V56" s="126">
        <f>IF(V$2,Logs!V56-Logs!V55,Logs!V56)</f>
        <v>5.7834042652959994E-4</v>
      </c>
      <c r="W56" s="126">
        <f>IF(W$2,Logs!W56-Logs!W55,Logs!W56)</f>
        <v>3.8066269819007297</v>
      </c>
      <c r="X56" s="126">
        <f>IF(X$2,Logs!X56-Logs!X55,Logs!X56)</f>
        <v>5.3241465034741253E-3</v>
      </c>
      <c r="Y56" s="126">
        <f>IF(Y$2,Logs!Y56-Logs!Y55,Logs!Y56)</f>
        <v>4.4990220451017748E-3</v>
      </c>
      <c r="Z56" s="126">
        <f>IF(Z$2,Logs!Z56-Logs!Z55,Logs!Z56)</f>
        <v>3.6829215104952433</v>
      </c>
      <c r="AA56" s="126">
        <f>IF(AA$2,Logs!AA56-Logs!AA55,Logs!AA56)</f>
        <v>3.791221484673482</v>
      </c>
      <c r="AB56" s="126">
        <f>IF(AB$2,Logs!AB56-Logs!AB55,Logs!AB56)</f>
        <v>-0.10829997417823864</v>
      </c>
      <c r="AC56" s="126">
        <f>IF(AC$2,Logs!AC56-Logs!AC55,Logs!AC56)</f>
        <v>0.10318560612128599</v>
      </c>
      <c r="AD56" s="126">
        <f>IF(AD$2,Logs!AD56-Logs!AD55,Logs!AD56)</f>
        <v>1.31358951001264E-2</v>
      </c>
    </row>
    <row r="57" spans="1:30">
      <c r="A57" t="s">
        <v>454</v>
      </c>
      <c r="B57" s="126">
        <f>IF(B$2,Logs!B57-Logs!B56,Logs!B57)</f>
        <v>2.1341885450322451E-2</v>
      </c>
      <c r="C57" s="126">
        <f>IF(C$2,Logs!C57-Logs!C56,Logs!C57)</f>
        <v>2.2764448383540525E-2</v>
      </c>
      <c r="D57" s="126">
        <f>IF(D$2,Logs!D57-Logs!D56,Logs!D57)</f>
        <v>14.892014941751153</v>
      </c>
      <c r="E57" s="126">
        <f>IF(E$2,Logs!E57-Logs!E56,Logs!E57)</f>
        <v>14.992275099440429</v>
      </c>
      <c r="F57" s="126">
        <f>IF(F$2,Logs!F57-Logs!F56,Logs!F57)</f>
        <v>15.125789603691224</v>
      </c>
      <c r="G57" s="126">
        <f>IF(G$2,Logs!G57-Logs!G56,Logs!G57)</f>
        <v>2.5307183266273015E-2</v>
      </c>
      <c r="H57" s="126">
        <f>IF(H$2,Logs!H57-Logs!H56,Logs!H57)</f>
        <v>3.3381499066766906E-3</v>
      </c>
      <c r="I57" s="126">
        <f>IF(I$2,Logs!I57-Logs!I56,Logs!I57)</f>
        <v>5.0758551260932094E-3</v>
      </c>
      <c r="J57" s="126">
        <f>IF(J$2,Logs!J57-Logs!J56,Logs!J57)</f>
        <v>4.2294812385827996E-3</v>
      </c>
      <c r="K57" s="126">
        <f>IF(K$2,Logs!K57-Logs!K56,Logs!K57)</f>
        <v>1.2197541042358082E-2</v>
      </c>
      <c r="L57" s="126">
        <f>IF(L$2,Logs!L57-Logs!L56,Logs!L57)</f>
        <v>7.1216859162649398E-3</v>
      </c>
      <c r="M57" s="126">
        <f>IF(M$2,Logs!M57-Logs!M56,Logs!M57)</f>
        <v>4.4265579337301553</v>
      </c>
      <c r="N57" s="126">
        <f>IF(N$2,Logs!N57-Logs!N56,Logs!N57)</f>
        <v>5.6154025211108127E-2</v>
      </c>
      <c r="O57" s="126">
        <f>IF(O$2,Logs!O57-Logs!O56,Logs!O57)</f>
        <v>1.32293506509569E-2</v>
      </c>
      <c r="P57" s="126">
        <f>IF(P$2,Logs!P57-Logs!P56,Logs!P57)</f>
        <v>-1.8951788338860406E-2</v>
      </c>
      <c r="Q57" s="126">
        <f>IF(Q$2,Logs!Q57-Logs!Q56,Logs!Q57)</f>
        <v>14.463043784680416</v>
      </c>
      <c r="R57" s="126">
        <f>IF(R$2,,Logs!R57)</f>
        <v>1.7894828567284398E-2</v>
      </c>
      <c r="S57" s="126">
        <f>IF(S$2,Logs!S57-Logs!S56,Logs!S57)</f>
        <v>1.3246642227956065E-2</v>
      </c>
      <c r="T57" s="126">
        <f>IF(T$2,,Logs!T57)</f>
        <v>4.6481863393284216E-3</v>
      </c>
      <c r="U57" s="126">
        <f>IF(U$2,Logs!U57-Logs!U56,Logs!U57)</f>
        <v>4.6460994195580341</v>
      </c>
      <c r="V57" s="126">
        <f>IF(V$2,Logs!V57-Logs!V56,Logs!V57)</f>
        <v>7.9891541570784597E-3</v>
      </c>
      <c r="W57" s="126">
        <f>IF(W$2,Logs!W57-Logs!W56,Logs!W57)</f>
        <v>3.9296660901500551</v>
      </c>
      <c r="X57" s="126">
        <f>IF(X$2,Logs!X57-Logs!X56,Logs!X57)</f>
        <v>6.9109427932074752E-3</v>
      </c>
      <c r="Y57" s="126">
        <f>IF(Y$2,Logs!Y57-Logs!Y56,Logs!Y57)</f>
        <v>6.8473635815884393E-3</v>
      </c>
      <c r="Z57" s="126">
        <f>IF(Z$2,Logs!Z57-Logs!Z56,Logs!Z57)</f>
        <v>3.6877395842877578</v>
      </c>
      <c r="AA57" s="126">
        <f>IF(AA$2,Logs!AA57-Logs!AA56,Logs!AA57)</f>
        <v>3.7994880887385407</v>
      </c>
      <c r="AB57" s="126">
        <f>IF(AB$2,Logs!AB57-Logs!AB56,Logs!AB57)</f>
        <v>-0.11174850445078297</v>
      </c>
      <c r="AC57" s="126">
        <f>IF(AC$2,Logs!AC57-Logs!AC56,Logs!AC57)</f>
        <v>0.104937056174877</v>
      </c>
      <c r="AD57" s="126">
        <f>IF(AD$2,Logs!AD57-Logs!AD56,Logs!AD57)</f>
        <v>1.44208597112069E-2</v>
      </c>
    </row>
    <row r="58" spans="1:30">
      <c r="A58" t="s">
        <v>455</v>
      </c>
      <c r="B58" s="126">
        <f>IF(B$2,Logs!B58-Logs!B57,Logs!B58)</f>
        <v>2.3264423437282744E-2</v>
      </c>
      <c r="C58" s="126">
        <f>IF(C$2,Logs!C58-Logs!C57,Logs!C58)</f>
        <v>2.2517526986742809E-2</v>
      </c>
      <c r="D58" s="126">
        <f>IF(D$2,Logs!D58-Logs!D57,Logs!D58)</f>
        <v>14.889511986776952</v>
      </c>
      <c r="E58" s="126">
        <f>IF(E$2,Logs!E58-Logs!E57,Logs!E58)</f>
        <v>14.993108103183571</v>
      </c>
      <c r="F58" s="126">
        <f>IF(F$2,Logs!F58-Logs!F57,Logs!F58)</f>
        <v>15.156557194430599</v>
      </c>
      <c r="G58" s="126">
        <f>IF(G$2,Logs!G58-Logs!G57,Logs!G58)</f>
        <v>2.6215713100999238E-2</v>
      </c>
      <c r="H58" s="126">
        <f>IF(H$2,Logs!H58-Logs!H57,Logs!H58)</f>
        <v>4.2888523637985898E-2</v>
      </c>
      <c r="I58" s="126">
        <f>IF(I$2,Logs!I58-Logs!I57,Logs!I58)</f>
        <v>4.0569034677888638E-3</v>
      </c>
      <c r="J58" s="126">
        <f>IF(J$2,Logs!J58-Logs!J57,Logs!J58)</f>
        <v>3.5151155263362099E-3</v>
      </c>
      <c r="K58" s="126">
        <f>IF(K$2,Logs!K58-Logs!K57,Logs!K58)</f>
        <v>1.2197541042358082E-2</v>
      </c>
      <c r="L58" s="126">
        <f>IF(L$2,Logs!L58-Logs!L57,Logs!L58)</f>
        <v>8.1406375745693357E-3</v>
      </c>
      <c r="M58" s="126">
        <f>IF(M$2,Logs!M58-Logs!M57,Logs!M58)</f>
        <v>4.4745272190618506</v>
      </c>
      <c r="N58" s="126">
        <f>IF(N$2,Logs!N58-Logs!N57,Logs!N58)</f>
        <v>4.1580238757584986E-2</v>
      </c>
      <c r="O58" s="126">
        <f>IF(O$2,Logs!O58-Logs!O57,Logs!O58)</f>
        <v>3.5816945061339256E-2</v>
      </c>
      <c r="P58" s="126">
        <f>IF(P$2,Logs!P58-Logs!P57,Logs!P58)</f>
        <v>5.0232676784347239E-4</v>
      </c>
      <c r="Q58" s="126">
        <f>IF(Q$2,Logs!Q58-Logs!Q57,Logs!Q58)</f>
        <v>14.468439762824202</v>
      </c>
      <c r="R58" s="126">
        <f>IF(R$2,,Logs!R58)</f>
        <v>1.8693681759465491E-2</v>
      </c>
      <c r="S58" s="126">
        <f>IF(S$2,Logs!S58-Logs!S57,Logs!S58)</f>
        <v>1.488944030825032E-2</v>
      </c>
      <c r="T58" s="126">
        <f>IF(T$2,,Logs!T58)</f>
        <v>3.8042414512150821E-3</v>
      </c>
      <c r="U58" s="126">
        <f>IF(U$2,Logs!U58-Logs!U57,Logs!U58)</f>
        <v>4.66041714393742</v>
      </c>
      <c r="V58" s="126">
        <f>IF(V$2,Logs!V58-Logs!V57,Logs!V58)</f>
        <v>1.4465939207937595E-2</v>
      </c>
      <c r="W58" s="126">
        <f>IF(W$2,Logs!W58-Logs!W57,Logs!W58)</f>
        <v>3.9496863270132874</v>
      </c>
      <c r="X58" s="126">
        <f>IF(X$2,Logs!X58-Logs!X57,Logs!X58)</f>
        <v>5.7980231873928645E-3</v>
      </c>
      <c r="Y58" s="126">
        <f>IF(Y$2,Logs!Y58-Logs!Y57,Logs!Y58)</f>
        <v>6.1012098490085265E-3</v>
      </c>
      <c r="Z58" s="126">
        <f>IF(Z$2,Logs!Z58-Logs!Z57,Logs!Z58)</f>
        <v>3.6730637643891133</v>
      </c>
      <c r="AA58" s="126">
        <f>IF(AA$2,Logs!AA58-Logs!AA57,Logs!AA58)</f>
        <v>3.778582067376933</v>
      </c>
      <c r="AB58" s="126">
        <f>IF(AB$2,Logs!AB58-Logs!AB57,Logs!AB58)</f>
        <v>-0.10551830298781972</v>
      </c>
      <c r="AC58" s="126">
        <f>IF(AC$2,Logs!AC58-Logs!AC57,Logs!AC58)</f>
        <v>0.100161543298109</v>
      </c>
      <c r="AD58" s="126">
        <f>IF(AD$2,Logs!AD58-Logs!AD57,Logs!AD58)</f>
        <v>1.4880435734413399E-2</v>
      </c>
    </row>
    <row r="59" spans="1:30">
      <c r="A59" t="s">
        <v>456</v>
      </c>
      <c r="B59" s="126">
        <f>IF(B$2,Logs!B59-Logs!B58,Logs!B59)</f>
        <v>1.0057079097258281E-2</v>
      </c>
      <c r="C59" s="126">
        <f>IF(C$2,Logs!C59-Logs!C58,Logs!C59)</f>
        <v>6.1332535174472014E-3</v>
      </c>
      <c r="D59" s="126">
        <f>IF(D$2,Logs!D59-Logs!D58,Logs!D59)</f>
        <v>14.909605431469245</v>
      </c>
      <c r="E59" s="126">
        <f>IF(E$2,Logs!E59-Logs!E58,Logs!E59)</f>
        <v>15.010121866214922</v>
      </c>
      <c r="F59" s="126">
        <f>IF(F$2,Logs!F59-Logs!F58,Logs!F59)</f>
        <v>15.170703689114623</v>
      </c>
      <c r="G59" s="126">
        <f>IF(G$2,Logs!G59-Logs!G58,Logs!G59)</f>
        <v>7.7622565627777362E-4</v>
      </c>
      <c r="H59" s="126">
        <f>IF(H$2,Logs!H59-Logs!H58,Logs!H59)</f>
        <v>1.8208304087112381E-2</v>
      </c>
      <c r="I59" s="126">
        <f>IF(I$2,Logs!I59-Logs!I58,Logs!I59)</f>
        <v>1.4083103381159923E-2</v>
      </c>
      <c r="J59" s="126">
        <f>IF(J$2,Logs!J59-Logs!J58,Logs!J59)</f>
        <v>1.0517654880429994E-2</v>
      </c>
      <c r="K59" s="126">
        <f>IF(K$2,Logs!K59-Logs!K58,Logs!K59)</f>
        <v>1.2707635170175896E-2</v>
      </c>
      <c r="L59" s="126">
        <f>IF(L$2,Logs!L59-Logs!L58,Logs!L59)</f>
        <v>-1.3754682109840218E-3</v>
      </c>
      <c r="M59" s="126">
        <f>IF(M$2,Logs!M59-Logs!M58,Logs!M59)</f>
        <v>4.4193902107934235</v>
      </c>
      <c r="N59" s="126">
        <f>IF(N$2,Logs!N59-Logs!N58,Logs!N59)</f>
        <v>-5.2643730256388466E-2</v>
      </c>
      <c r="O59" s="126">
        <f>IF(O$2,Logs!O59-Logs!O58,Logs!O59)</f>
        <v>5.1872859012050007E-2</v>
      </c>
      <c r="P59" s="126">
        <f>IF(P$2,Logs!P59-Logs!P58,Logs!P59)</f>
        <v>3.4005318716264867E-2</v>
      </c>
      <c r="Q59" s="126">
        <f>IF(Q$2,Logs!Q59-Logs!Q58,Logs!Q59)</f>
        <v>14.473407429541972</v>
      </c>
      <c r="R59" s="126">
        <f>IF(R$2,,Logs!R59)</f>
        <v>1.8833089737545237E-2</v>
      </c>
      <c r="S59" s="126">
        <f>IF(S$2,Logs!S59-Logs!S58,Logs!S59)</f>
        <v>1.4840147360120707E-2</v>
      </c>
      <c r="T59" s="126">
        <f>IF(T$2,,Logs!T59)</f>
        <v>3.9929423774245961E-3</v>
      </c>
      <c r="U59" s="126">
        <f>IF(U$2,Logs!U59-Logs!U58,Logs!U59)</f>
        <v>4.6721258687478064</v>
      </c>
      <c r="V59" s="126">
        <f>IF(V$2,Logs!V59-Logs!V58,Logs!V59)</f>
        <v>7.8829455415760918E-3</v>
      </c>
      <c r="W59" s="126">
        <f>IF(W$2,Logs!W59-Logs!W58,Logs!W59)</f>
        <v>3.9760625573542727</v>
      </c>
      <c r="X59" s="126">
        <f>IF(X$2,Logs!X59-Logs!X58,Logs!X59)</f>
        <v>-7.7389436980368487E-4</v>
      </c>
      <c r="Y59" s="126">
        <f>IF(Y$2,Logs!Y59-Logs!Y58,Logs!Y59)</f>
        <v>-6.599519316328184E-4</v>
      </c>
      <c r="Z59" s="126">
        <f>IF(Z$2,Logs!Z59-Logs!Z58,Logs!Z59)</f>
        <v>3.6903439859536831</v>
      </c>
      <c r="AA59" s="126">
        <f>IF(AA$2,Logs!AA59-Logs!AA58,Logs!AA59)</f>
        <v>3.7857035358038771</v>
      </c>
      <c r="AB59" s="126">
        <f>IF(AB$2,Logs!AB59-Logs!AB58,Logs!AB59)</f>
        <v>-9.5359549850194125E-2</v>
      </c>
      <c r="AC59" s="126">
        <f>IF(AC$2,Logs!AC59-Logs!AC58,Logs!AC59)</f>
        <v>9.1126099951706896E-2</v>
      </c>
      <c r="AD59" s="126">
        <f>IF(AD$2,Logs!AD59-Logs!AD58,Logs!AD59)</f>
        <v>1.5394462497836801E-2</v>
      </c>
    </row>
    <row r="60" spans="1:30">
      <c r="A60" t="s">
        <v>457</v>
      </c>
      <c r="B60" s="126">
        <f>IF(B$2,Logs!B60-Logs!B59,Logs!B60)</f>
        <v>4.3493799917477816E-3</v>
      </c>
      <c r="C60" s="126">
        <f>IF(C$2,Logs!C60-Logs!C59,Logs!C60)</f>
        <v>5.8721232186549344E-3</v>
      </c>
      <c r="D60" s="126">
        <f>IF(D$2,Logs!D60-Logs!D59,Logs!D60)</f>
        <v>14.900799488349117</v>
      </c>
      <c r="E60" s="126">
        <f>IF(E$2,Logs!E60-Logs!E59,Logs!E60)</f>
        <v>14.996888741370144</v>
      </c>
      <c r="F60" s="126">
        <f>IF(F$2,Logs!F60-Logs!F59,Logs!F60)</f>
        <v>15.1660944491558</v>
      </c>
      <c r="G60" s="126">
        <f>IF(G$2,Logs!G60-Logs!G59,Logs!G60)</f>
        <v>2.5159101735141576E-3</v>
      </c>
      <c r="H60" s="126">
        <f>IF(H$2,Logs!H60-Logs!H59,Logs!H60)</f>
        <v>1.9948744914689343E-2</v>
      </c>
      <c r="I60" s="126">
        <f>IF(I$2,Logs!I60-Logs!I59,Logs!I60)</f>
        <v>1.2026100558506947E-2</v>
      </c>
      <c r="J60" s="126">
        <f>IF(J$2,Logs!J60-Logs!J59,Logs!J60)</f>
        <v>1.0451890020053867E-2</v>
      </c>
      <c r="K60" s="126">
        <f>IF(K$2,Logs!K60-Logs!K59,Logs!K60)</f>
        <v>1.3385191732007447E-2</v>
      </c>
      <c r="L60" s="126">
        <f>IF(L$2,Logs!L60-Logs!L59,Logs!L60)</f>
        <v>1.3590911735006741E-3</v>
      </c>
      <c r="M60" s="126">
        <f>IF(M$2,Logs!M60-Logs!M59,Logs!M60)</f>
        <v>4.4184037283626099</v>
      </c>
      <c r="N60" s="126">
        <f>IF(N$2,Logs!N60-Logs!N59,Logs!N60)</f>
        <v>1.5067671512674075E-2</v>
      </c>
      <c r="O60" s="126">
        <f>IF(O$2,Logs!O60-Logs!O59,Logs!O60)</f>
        <v>1.5342171598990357E-2</v>
      </c>
      <c r="P60" s="126">
        <f>IF(P$2,Logs!P60-Logs!P59,Logs!P60)</f>
        <v>-2.6749290318239669E-2</v>
      </c>
      <c r="Q60" s="126">
        <f>IF(Q$2,Logs!Q60-Logs!Q59,Logs!Q60)</f>
        <v>14.478975256480711</v>
      </c>
      <c r="R60" s="126">
        <f>IF(R$2,,Logs!R60)</f>
        <v>2.1065117262072629E-2</v>
      </c>
      <c r="S60" s="126">
        <f>IF(S$2,Logs!S60-Logs!S59,Logs!S60)</f>
        <v>1.6065445635400275E-2</v>
      </c>
      <c r="T60" s="126">
        <f>IF(T$2,,Logs!T60)</f>
        <v>4.9996716266723839E-3</v>
      </c>
      <c r="U60" s="126">
        <f>IF(U$2,Logs!U60-Logs!U59,Logs!U60)</f>
        <v>4.6795362529039233</v>
      </c>
      <c r="V60" s="126">
        <f>IF(V$2,Logs!V60-Logs!V59,Logs!V60)</f>
        <v>-1.6052994894222294E-3</v>
      </c>
      <c r="W60" s="126">
        <f>IF(W$2,Logs!W60-Logs!W59,Logs!W60)</f>
        <v>3.9462289184335213</v>
      </c>
      <c r="X60" s="126">
        <f>IF(X$2,Logs!X60-Logs!X59,Logs!X60)</f>
        <v>1.8848448908155291E-3</v>
      </c>
      <c r="Y60" s="126">
        <f>IF(Y$2,Logs!Y60-Logs!Y59,Logs!Y60)</f>
        <v>2.5825154384904181E-3</v>
      </c>
      <c r="Z60" s="126">
        <f>IF(Z$2,Logs!Z60-Logs!Z59,Logs!Z60)</f>
        <v>3.6838175053388711</v>
      </c>
      <c r="AA60" s="126">
        <f>IF(AA$2,Logs!AA60-Logs!AA59,Logs!AA60)</f>
        <v>3.7804912203191132</v>
      </c>
      <c r="AB60" s="126">
        <f>IF(AB$2,Logs!AB60-Logs!AB59,Logs!AB60)</f>
        <v>-9.6673714980241854E-2</v>
      </c>
      <c r="AC60" s="126">
        <f>IF(AC$2,Logs!AC60-Logs!AC59,Logs!AC60)</f>
        <v>9.2722813698970799E-2</v>
      </c>
      <c r="AD60" s="126">
        <f>IF(AD$2,Logs!AD60-Logs!AD59,Logs!AD60)</f>
        <v>1.47553969838014E-2</v>
      </c>
    </row>
    <row r="61" spans="1:30">
      <c r="A61" t="s">
        <v>458</v>
      </c>
      <c r="B61" s="126">
        <f>IF(B$2,Logs!B61-Logs!B60,Logs!B61)</f>
        <v>1.1421631214226124E-2</v>
      </c>
      <c r="C61" s="126">
        <f>IF(C$2,Logs!C61-Logs!C60,Logs!C61)</f>
        <v>1.1669867129391776E-2</v>
      </c>
      <c r="D61" s="126">
        <f>IF(D$2,Logs!D61-Logs!D60,Logs!D61)</f>
        <v>14.930778183963229</v>
      </c>
      <c r="E61" s="126">
        <f>IF(E$2,Logs!E61-Logs!E60,Logs!E61)</f>
        <v>15.025449184445344</v>
      </c>
      <c r="F61" s="126">
        <f>IF(F$2,Logs!F61-Logs!F60,Logs!F61)</f>
        <v>15.182948422202356</v>
      </c>
      <c r="G61" s="126">
        <f>IF(G$2,Logs!G61-Logs!G60,Logs!G61)</f>
        <v>8.7118004177533237E-3</v>
      </c>
      <c r="H61" s="126">
        <f>IF(H$2,Logs!H61-Logs!H60,Logs!H61)</f>
        <v>3.2021016859001605E-2</v>
      </c>
      <c r="I61" s="126">
        <f>IF(I$2,Logs!I61-Logs!I60,Logs!I61)</f>
        <v>8.3974672371267545E-3</v>
      </c>
      <c r="J61" s="126">
        <f>IF(J$2,Logs!J61-Logs!J60,Logs!J61)</f>
        <v>6.6403136434285415E-3</v>
      </c>
      <c r="K61" s="126">
        <f>IF(K$2,Logs!K61-Logs!K60,Logs!K61)</f>
        <v>1.2935987600657683E-2</v>
      </c>
      <c r="L61" s="126">
        <f>IF(L$2,Logs!L61-Logs!L60,Logs!L61)</f>
        <v>4.5385203635308312E-3</v>
      </c>
      <c r="M61" s="126">
        <f>IF(M$2,Logs!M61-Logs!M60,Logs!M61)</f>
        <v>4.481621631297994</v>
      </c>
      <c r="N61" s="126">
        <f>IF(N$2,Logs!N61-Logs!N60,Logs!N61)</f>
        <v>6.0552919028631358E-2</v>
      </c>
      <c r="O61" s="126">
        <f>IF(O$2,Logs!O61-Logs!O60,Logs!O61)</f>
        <v>1.5043937479418186E-2</v>
      </c>
      <c r="P61" s="126">
        <f>IF(P$2,Logs!P61-Logs!P60,Logs!P61)</f>
        <v>-2.7983005865480269E-2</v>
      </c>
      <c r="Q61" s="126">
        <f>IF(Q$2,Logs!Q61-Logs!Q60,Logs!Q61)</f>
        <v>14.484014123741682</v>
      </c>
      <c r="R61" s="126">
        <f>IF(R$2,,Logs!R61)</f>
        <v>2.121838704949806E-2</v>
      </c>
      <c r="S61" s="126">
        <f>IF(S$2,Logs!S61-Logs!S60,Logs!S61)</f>
        <v>1.6210547223259687E-2</v>
      </c>
      <c r="T61" s="126">
        <f>IF(T$2,,Logs!T61)</f>
        <v>5.0078398262384718E-3</v>
      </c>
      <c r="U61" s="126">
        <f>IF(U$2,Logs!U61-Logs!U60,Logs!U61)</f>
        <v>4.685963602885856</v>
      </c>
      <c r="V61" s="126">
        <f>IF(V$2,Logs!V61-Logs!V60,Logs!V61)</f>
        <v>8.0600112037974014E-3</v>
      </c>
      <c r="W61" s="126">
        <f>IF(W$2,Logs!W61-Logs!W60,Logs!W61)</f>
        <v>4.0116929647892858</v>
      </c>
      <c r="X61" s="126">
        <f>IF(X$2,Logs!X61-Logs!X60,Logs!X61)</f>
        <v>6.5576415476975569E-3</v>
      </c>
      <c r="Y61" s="126">
        <f>IF(Y$2,Logs!Y61-Logs!Y60,Logs!Y61)</f>
        <v>6.80587612257888E-3</v>
      </c>
      <c r="Z61" s="126">
        <f>IF(Z$2,Logs!Z61-Logs!Z60,Logs!Z61)</f>
        <v>3.6736006182472449</v>
      </c>
      <c r="AA61" s="126">
        <f>IF(AA$2,Logs!AA61-Logs!AA60,Logs!AA61)</f>
        <v>3.7803717526894731</v>
      </c>
      <c r="AB61" s="126">
        <f>IF(AB$2,Logs!AB61-Logs!AB60,Logs!AB61)</f>
        <v>-0.10677113444222823</v>
      </c>
      <c r="AC61" s="126">
        <f>IF(AC$2,Logs!AC61-Logs!AC60,Logs!AC61)</f>
        <v>0.10059592484910301</v>
      </c>
      <c r="AD61" s="126">
        <f>IF(AD$2,Logs!AD61-Logs!AD60,Logs!AD61)</f>
        <v>1.4638512066498299E-2</v>
      </c>
    </row>
    <row r="62" spans="1:30">
      <c r="A62" t="s">
        <v>459</v>
      </c>
      <c r="B62" s="126">
        <f>IF(B$2,Logs!B62-Logs!B61,Logs!B62)</f>
        <v>9.2063043123395971E-3</v>
      </c>
      <c r="C62" s="126">
        <f>IF(C$2,Logs!C62-Logs!C61,Logs!C62)</f>
        <v>1.0282858516227122E-2</v>
      </c>
      <c r="D62" s="126">
        <f>IF(D$2,Logs!D62-Logs!D61,Logs!D62)</f>
        <v>14.957476493866352</v>
      </c>
      <c r="E62" s="126">
        <f>IF(E$2,Logs!E62-Logs!E61,Logs!E62)</f>
        <v>15.042103197799397</v>
      </c>
      <c r="F62" s="126">
        <f>IF(F$2,Logs!F62-Logs!F61,Logs!F62)</f>
        <v>15.184218471427421</v>
      </c>
      <c r="G62" s="126">
        <f>IF(G$2,Logs!G62-Logs!G61,Logs!G62)</f>
        <v>6.4028242620537412E-3</v>
      </c>
      <c r="H62" s="126">
        <f>IF(H$2,Logs!H62-Logs!H61,Logs!H62)</f>
        <v>3.6231506116319423E-2</v>
      </c>
      <c r="I62" s="126">
        <f>IF(I$2,Logs!I62-Logs!I61,Logs!I62)</f>
        <v>1.0387256745190143E-2</v>
      </c>
      <c r="J62" s="126">
        <f>IF(J$2,Logs!J62-Logs!J61,Logs!J62)</f>
        <v>9.8064424215351664E-3</v>
      </c>
      <c r="K62" s="126">
        <f>IF(K$2,Logs!K62-Logs!K61,Logs!K62)</f>
        <v>1.2197541042358082E-2</v>
      </c>
      <c r="L62" s="126">
        <f>IF(L$2,Logs!L62-Logs!L61,Logs!L62)</f>
        <v>1.8102842971680743E-3</v>
      </c>
      <c r="M62" s="126">
        <f>IF(M$2,Logs!M62-Logs!M61,Logs!M62)</f>
        <v>4.4963382790917601</v>
      </c>
      <c r="N62" s="126">
        <f>IF(N$2,Logs!N62-Logs!N61,Logs!N62)</f>
        <v>3.5083790090459921E-2</v>
      </c>
      <c r="O62" s="126">
        <f>IF(O$2,Logs!O62-Logs!O61,Logs!O62)</f>
        <v>2.5343264240826668E-2</v>
      </c>
      <c r="P62" s="126">
        <f>IF(P$2,Logs!P62-Logs!P61,Logs!P62)</f>
        <v>-2.6760890289838985E-2</v>
      </c>
      <c r="Q62" s="126">
        <f>IF(Q$2,Logs!Q62-Logs!Q61,Logs!Q62)</f>
        <v>14.489694229722975</v>
      </c>
      <c r="R62" s="126">
        <f>IF(R$2,,Logs!R62)</f>
        <v>2.1739797617351363E-2</v>
      </c>
      <c r="S62" s="126">
        <f>IF(S$2,Logs!S62-Logs!S61,Logs!S62)</f>
        <v>1.6209747346330815E-2</v>
      </c>
      <c r="T62" s="126">
        <f>IF(T$2,,Logs!T62)</f>
        <v>5.5300502710205262E-3</v>
      </c>
      <c r="U62" s="126">
        <f>IF(U$2,Logs!U62-Logs!U61,Logs!U62)</f>
        <v>4.6921080097727508</v>
      </c>
      <c r="V62" s="126">
        <f>IF(V$2,Logs!V62-Logs!V61,Logs!V62)</f>
        <v>-6.0802129025878671E-3</v>
      </c>
      <c r="W62" s="126">
        <f>IF(W$2,Logs!W62-Logs!W61,Logs!W62)</f>
        <v>4.0049789243938836</v>
      </c>
      <c r="X62" s="126">
        <f>IF(X$2,Logs!X62-Logs!X61,Logs!X62)</f>
        <v>3.0238714539505551E-3</v>
      </c>
      <c r="Y62" s="126">
        <f>IF(Y$2,Logs!Y62-Logs!Y61,Logs!Y62)</f>
        <v>2.894442711479428E-3</v>
      </c>
      <c r="Z62" s="126">
        <f>IF(Z$2,Logs!Z62-Logs!Z61,Logs!Z62)</f>
        <v>3.689192058401491</v>
      </c>
      <c r="AA62" s="126">
        <f>IF(AA$2,Logs!AA62-Logs!AA61,Logs!AA62)</f>
        <v>3.7917914189167057</v>
      </c>
      <c r="AB62" s="126">
        <f>IF(AB$2,Logs!AB62-Logs!AB61,Logs!AB62)</f>
        <v>-0.10259936051521454</v>
      </c>
      <c r="AC62" s="126">
        <f>IF(AC$2,Logs!AC62-Logs!AC61,Logs!AC62)</f>
        <v>9.7558677028866295E-2</v>
      </c>
      <c r="AD62" s="126">
        <f>IF(AD$2,Logs!AD62-Logs!AD61,Logs!AD62)</f>
        <v>1.42694786841239E-2</v>
      </c>
    </row>
    <row r="63" spans="1:30">
      <c r="A63" t="s">
        <v>460</v>
      </c>
      <c r="B63" s="126">
        <f>IF(B$2,Logs!B63-Logs!B62,Logs!B63)</f>
        <v>1.3483322335293479E-2</v>
      </c>
      <c r="C63" s="126">
        <f>IF(C$2,Logs!C63-Logs!C62,Logs!C63)</f>
        <v>1.267721428016344E-2</v>
      </c>
      <c r="D63" s="126">
        <f>IF(D$2,Logs!D63-Logs!D62,Logs!D63)</f>
        <v>14.95327223171409</v>
      </c>
      <c r="E63" s="126">
        <f>IF(E$2,Logs!E63-Logs!E62,Logs!E63)</f>
        <v>15.043522609787537</v>
      </c>
      <c r="F63" s="126">
        <f>IF(F$2,Logs!F63-Logs!F62,Logs!F63)</f>
        <v>15.195793259359899</v>
      </c>
      <c r="G63" s="126">
        <f>IF(G$2,Logs!G63-Logs!G62,Logs!G63)</f>
        <v>9.1042797430773703E-3</v>
      </c>
      <c r="H63" s="126">
        <f>IF(H$2,Logs!H63-Logs!H62,Logs!H63)</f>
        <v>6.6659853068049557E-3</v>
      </c>
      <c r="I63" s="126">
        <f>IF(I$2,Logs!I63-Logs!I62,Logs!I63)</f>
        <v>8.8440276627412828E-3</v>
      </c>
      <c r="J63" s="126">
        <f>IF(J$2,Logs!J63-Logs!J62,Logs!J63)</f>
        <v>7.8254450555723665E-3</v>
      </c>
      <c r="K63" s="126">
        <f>IF(K$2,Logs!K63-Logs!K62,Logs!K63)</f>
        <v>1.1102070841189263E-2</v>
      </c>
      <c r="L63" s="126">
        <f>IF(L$2,Logs!L63-Logs!L62,Logs!L63)</f>
        <v>2.2580431784471528E-3</v>
      </c>
      <c r="M63" s="126">
        <f>IF(M$2,Logs!M63-Logs!M62,Logs!M63)</f>
        <v>4.4976699304224539</v>
      </c>
      <c r="N63" s="126">
        <f>IF(N$2,Logs!N63-Logs!N62,Logs!N63)</f>
        <v>3.6093954259808214E-3</v>
      </c>
      <c r="O63" s="126">
        <f>IF(O$2,Logs!O63-Logs!O62,Logs!O63)</f>
        <v>3.4119157711206848E-2</v>
      </c>
      <c r="P63" s="126">
        <f>IF(P$2,Logs!P63-Logs!P62,Logs!P63)</f>
        <v>-9.2260455504623827E-3</v>
      </c>
      <c r="Q63" s="126">
        <f>IF(Q$2,Logs!Q63-Logs!Q62,Logs!Q63)</f>
        <v>14.496577072080575</v>
      </c>
      <c r="R63" s="126">
        <f>IF(R$2,,Logs!R63)</f>
        <v>1.7866195428980707E-2</v>
      </c>
      <c r="S63" s="126">
        <f>IF(S$2,Logs!S63-Logs!S62,Logs!S63)</f>
        <v>1.2997251303816485E-2</v>
      </c>
      <c r="T63" s="126">
        <f>IF(T$2,,Logs!T63)</f>
        <v>4.8689441251641317E-3</v>
      </c>
      <c r="U63" s="126">
        <f>IF(U$2,Logs!U63-Logs!U62,Logs!U63)</f>
        <v>4.6950332160640631</v>
      </c>
      <c r="V63" s="126">
        <f>IF(V$2,Logs!V63-Logs!V62,Logs!V63)</f>
        <v>3.1110593168621747E-3</v>
      </c>
      <c r="W63" s="126">
        <f>IF(W$2,Logs!W63-Logs!W62,Logs!W63)</f>
        <v>3.9552912467389332</v>
      </c>
      <c r="X63" s="126">
        <f>IF(X$2,Logs!X63-Logs!X62,Logs!X63)</f>
        <v>1.8095166439486832E-3</v>
      </c>
      <c r="Y63" s="126">
        <f>IF(Y$2,Logs!Y63-Logs!Y62,Logs!Y63)</f>
        <v>1.0934972948346555E-3</v>
      </c>
      <c r="Z63" s="126">
        <f>IF(Z$2,Logs!Z63-Logs!Z62,Logs!Z63)</f>
        <v>3.6848094800448772</v>
      </c>
      <c r="AA63" s="126">
        <f>IF(AA$2,Logs!AA63-Logs!AA62,Logs!AA63)</f>
        <v>3.7902011821392447</v>
      </c>
      <c r="AB63" s="126">
        <f>IF(AB$2,Logs!AB63-Logs!AB62,Logs!AB63)</f>
        <v>-0.10539170209436774</v>
      </c>
      <c r="AC63" s="126">
        <f>IF(AC$2,Logs!AC63-Logs!AC62,Logs!AC63)</f>
        <v>9.9952228165289897E-2</v>
      </c>
      <c r="AD63" s="126">
        <f>IF(AD$2,Logs!AD63-Logs!AD62,Logs!AD63)</f>
        <v>1.2782470784181901E-2</v>
      </c>
    </row>
    <row r="64" spans="1:30">
      <c r="A64" t="s">
        <v>461</v>
      </c>
      <c r="B64" s="126">
        <f>IF(B$2,Logs!B64-Logs!B63,Logs!B64)</f>
        <v>9.4715225165380446E-3</v>
      </c>
      <c r="C64" s="126">
        <f>IF(C$2,Logs!C64-Logs!C63,Logs!C64)</f>
        <v>9.632627705084218E-3</v>
      </c>
      <c r="D64" s="126">
        <f>IF(D$2,Logs!D64-Logs!D63,Logs!D64)</f>
        <v>14.967516416383738</v>
      </c>
      <c r="E64" s="126">
        <f>IF(E$2,Logs!E64-Logs!E63,Logs!E64)</f>
        <v>15.06125450173646</v>
      </c>
      <c r="F64" s="126">
        <f>IF(F$2,Logs!F64-Logs!F63,Logs!F64)</f>
        <v>15.21651926694088</v>
      </c>
      <c r="G64" s="126">
        <f>IF(G$2,Logs!G64-Logs!G63,Logs!G64)</f>
        <v>1.2881624192658592E-2</v>
      </c>
      <c r="H64" s="126">
        <f>IF(H$2,Logs!H64-Logs!H63,Logs!H64)</f>
        <v>-1.6993890996310768E-2</v>
      </c>
      <c r="I64" s="126">
        <f>IF(I$2,Logs!I64-Logs!I63,Logs!I64)</f>
        <v>7.7613084384742237E-3</v>
      </c>
      <c r="J64" s="126">
        <f>IF(J$2,Logs!J64-Logs!J63,Logs!J64)</f>
        <v>5.505905893142149E-3</v>
      </c>
      <c r="K64" s="126">
        <f>IF(K$2,Logs!K64-Logs!K63,Logs!K64)</f>
        <v>9.147262057653956E-3</v>
      </c>
      <c r="L64" s="126">
        <f>IF(L$2,Logs!L64-Logs!L63,Logs!L64)</f>
        <v>1.3859536191800832E-3</v>
      </c>
      <c r="M64" s="126">
        <f>IF(M$2,Logs!M64-Logs!M63,Logs!M64)</f>
        <v>4.5215886390917648</v>
      </c>
      <c r="N64" s="126">
        <f>IF(N$2,Logs!N64-Logs!N63,Logs!N64)</f>
        <v>5.4236519582009812E-2</v>
      </c>
      <c r="O64" s="126">
        <f>IF(O$2,Logs!O64-Logs!O63,Logs!O64)</f>
        <v>3.7085385568952883E-2</v>
      </c>
      <c r="P64" s="126">
        <f>IF(P$2,Logs!P64-Logs!P63,Logs!P64)</f>
        <v>-8.8780818445139964E-3</v>
      </c>
      <c r="Q64" s="126">
        <f>IF(Q$2,Logs!Q64-Logs!Q63,Logs!Q64)</f>
        <v>14.502741212090067</v>
      </c>
      <c r="R64" s="126">
        <f>IF(R$2,,Logs!R64)</f>
        <v>1.4615629386962743E-2</v>
      </c>
      <c r="S64" s="126">
        <f>IF(S$2,Logs!S64-Logs!S63,Logs!S64)</f>
        <v>1.0212958322047395E-2</v>
      </c>
      <c r="T64" s="126">
        <f>IF(T$2,,Logs!T64)</f>
        <v>4.4026710649152584E-3</v>
      </c>
      <c r="U64" s="126">
        <f>IF(U$2,Logs!U64-Logs!U63,Logs!U64)</f>
        <v>4.698304605086264</v>
      </c>
      <c r="V64" s="126">
        <f>IF(V$2,Logs!V64-Logs!V63,Logs!V64)</f>
        <v>-2.12428836675711E-2</v>
      </c>
      <c r="W64" s="126">
        <f>IF(W$2,Logs!W64-Logs!W63,Logs!W64)</f>
        <v>3.910713841605665</v>
      </c>
      <c r="X64" s="126">
        <f>IF(X$2,Logs!X64-Logs!X63,Logs!X64)</f>
        <v>5.8839741052389982E-3</v>
      </c>
      <c r="Y64" s="126">
        <f>IF(Y$2,Logs!Y64-Logs!Y63,Logs!Y64)</f>
        <v>6.1434132131017449E-3</v>
      </c>
      <c r="Z64" s="126">
        <f>IF(Z$2,Logs!Z64-Logs!Z63,Logs!Z64)</f>
        <v>3.677359411125372</v>
      </c>
      <c r="AA64" s="126">
        <f>IF(AA$2,Logs!AA64-Logs!AA63,Logs!AA64)</f>
        <v>3.7794056666611544</v>
      </c>
      <c r="AB64" s="126">
        <f>IF(AB$2,Logs!AB64-Logs!AB63,Logs!AB64)</f>
        <v>-0.10204625553578266</v>
      </c>
      <c r="AC64" s="126">
        <f>IF(AC$2,Logs!AC64-Logs!AC63,Logs!AC64)</f>
        <v>9.7406219446272604E-2</v>
      </c>
      <c r="AD64" s="126">
        <f>IF(AD$2,Logs!AD64-Logs!AD63,Logs!AD64)</f>
        <v>1.4430760462654998E-2</v>
      </c>
    </row>
    <row r="65" spans="1:30">
      <c r="A65" t="s">
        <v>326</v>
      </c>
      <c r="B65" s="126">
        <f>IF(B$2,Logs!B65-Logs!B64,Logs!B65)</f>
        <v>-7.2485654657974408E-3</v>
      </c>
      <c r="C65" s="126">
        <f>IF(C$2,Logs!C65-Logs!C64,Logs!C65)</f>
        <v>-9.7622550986891099E-3</v>
      </c>
      <c r="D65" s="126">
        <f>IF(D$2,Logs!D65-Logs!D64,Logs!D65)</f>
        <v>14.981741086767851</v>
      </c>
      <c r="E65" s="126">
        <f>IF(E$2,Logs!E65-Logs!E64,Logs!E65)</f>
        <v>15.072052743473808</v>
      </c>
      <c r="F65" s="126">
        <f>IF(F$2,Logs!F65-Logs!F64,Logs!F65)</f>
        <v>15.22249640190055</v>
      </c>
      <c r="G65" s="126">
        <f>IF(G$2,Logs!G65-Logs!G64,Logs!G65)</f>
        <v>-8.3876611263491441E-3</v>
      </c>
      <c r="H65" s="126">
        <f>IF(H$2,Logs!H65-Logs!H64,Logs!H65)</f>
        <v>-3.132194537139199E-3</v>
      </c>
      <c r="I65" s="126">
        <f>IF(I$2,Logs!I65-Logs!I64,Logs!I65)</f>
        <v>8.069719245764162E-3</v>
      </c>
      <c r="J65" s="126">
        <f>IF(J$2,Logs!J65-Logs!J64,Logs!J65)</f>
        <v>1.0716621272826465E-2</v>
      </c>
      <c r="K65" s="126">
        <f>IF(K$2,Logs!K65-Logs!K64,Logs!K65)</f>
        <v>1.3385191732007447E-2</v>
      </c>
      <c r="L65" s="126">
        <f>IF(L$2,Logs!L65-Logs!L64,Logs!L65)</f>
        <v>5.3154724862437466E-3</v>
      </c>
      <c r="M65" s="126">
        <f>IF(M$2,Logs!M65-Logs!M64,Logs!M65)</f>
        <v>4.6070771506745984</v>
      </c>
      <c r="N65" s="126">
        <f>IF(N$2,Logs!N65-Logs!N64,Logs!N65)</f>
        <v>9.9506590497514757E-2</v>
      </c>
      <c r="O65" s="126">
        <f>IF(O$2,Logs!O65-Logs!O64,Logs!O65)</f>
        <v>-7.189313531058142E-3</v>
      </c>
      <c r="P65" s="126">
        <f>IF(P$2,Logs!P65-Logs!P64,Logs!P65)</f>
        <v>-4.4735518537927711E-2</v>
      </c>
      <c r="Q65" s="126">
        <f>IF(Q$2,Logs!Q65-Logs!Q64,Logs!Q65)</f>
        <v>14.507397398177096</v>
      </c>
      <c r="R65" s="126">
        <f>IF(R$2,,Logs!R65)</f>
        <v>1.3283210210736538E-2</v>
      </c>
      <c r="S65" s="126">
        <f>IF(S$2,Logs!S65-Logs!S64,Logs!S65)</f>
        <v>8.5123565916699843E-3</v>
      </c>
      <c r="T65" s="126">
        <f>IF(T$2,,Logs!T65)</f>
        <v>4.7708536190666532E-3</v>
      </c>
      <c r="U65" s="126">
        <f>IF(U$2,Logs!U65-Logs!U64,Logs!U65)</f>
        <v>4.6980081851978825</v>
      </c>
      <c r="V65" s="126">
        <f>IF(V$2,Logs!V65-Logs!V64,Logs!V65)</f>
        <v>-7.3397925029299316E-3</v>
      </c>
      <c r="W65" s="126">
        <f>IF(W$2,Logs!W65-Logs!W64,Logs!W65)</f>
        <v>3.8029180448917219</v>
      </c>
      <c r="X65" s="126">
        <f>IF(X$2,Logs!X65-Logs!X64,Logs!X65)</f>
        <v>5.5543239120092736E-3</v>
      </c>
      <c r="Y65" s="126">
        <f>IF(Y$2,Logs!Y65-Logs!Y64,Logs!Y65)</f>
        <v>5.5784421353521907E-3</v>
      </c>
      <c r="Z65" s="126">
        <f>IF(Z$2,Logs!Z65-Logs!Z64,Logs!Z65)</f>
        <v>3.6456858165627595</v>
      </c>
      <c r="AA65" s="126">
        <f>IF(AA$2,Logs!AA65-Logs!AA64,Logs!AA65)</f>
        <v>3.7478134157905147</v>
      </c>
      <c r="AB65" s="126">
        <f>IF(AB$2,Logs!AB65-Logs!AB64,Logs!AB65)</f>
        <v>-0.10212759922775549</v>
      </c>
      <c r="AC65" s="126">
        <f>IF(AC$2,Logs!AC65-Logs!AC64,Logs!AC65)</f>
        <v>9.6920569999324593E-2</v>
      </c>
      <c r="AD65" s="126">
        <f>IF(AD$2,Logs!AD65-Logs!AD64,Logs!AD65)</f>
        <v>1.60283354833782E-2</v>
      </c>
    </row>
    <row r="66" spans="1:30">
      <c r="A66" t="s">
        <v>327</v>
      </c>
      <c r="B66" s="126">
        <f>IF(B$2,Logs!B66-Logs!B65,Logs!B66)</f>
        <v>6.0654755176692277E-3</v>
      </c>
      <c r="C66" s="126">
        <f>IF(C$2,Logs!C66-Logs!C65,Logs!C66)</f>
        <v>1.0595376183033522E-2</v>
      </c>
      <c r="D66" s="126">
        <f>IF(D$2,Logs!D66-Logs!D65,Logs!D66)</f>
        <v>14.949929216604401</v>
      </c>
      <c r="E66" s="126">
        <f>IF(E$2,Logs!E66-Logs!E65,Logs!E66)</f>
        <v>15.058588340660346</v>
      </c>
      <c r="F66" s="126">
        <f>IF(F$2,Logs!F66-Logs!F65,Logs!F66)</f>
        <v>15.205816403707866</v>
      </c>
      <c r="G66" s="126">
        <f>IF(G$2,Logs!G66-Logs!G65,Logs!G66)</f>
        <v>9.4119424249576866E-3</v>
      </c>
      <c r="H66" s="126">
        <f>IF(H$2,Logs!H66-Logs!H65,Logs!H66)</f>
        <v>-2.0202722859149702E-2</v>
      </c>
      <c r="I66" s="126">
        <f>IF(I$2,Logs!I66-Logs!I65,Logs!I66)</f>
        <v>5.5134132335412644E-3</v>
      </c>
      <c r="J66" s="126">
        <f>IF(J$2,Logs!J66-Logs!J65,Logs!J66)</f>
        <v>9.4326950714931357E-3</v>
      </c>
      <c r="K66" s="126">
        <f>IF(K$2,Logs!K66-Logs!K65,Logs!K66)</f>
        <v>1.5743699790347111E-2</v>
      </c>
      <c r="L66" s="126">
        <f>IF(L$2,Logs!L66-Logs!L65,Logs!L66)</f>
        <v>1.0230286556805506E-2</v>
      </c>
      <c r="M66" s="126">
        <f>IF(M$2,Logs!M66-Logs!M65,Logs!M66)</f>
        <v>4.6153613629180192</v>
      </c>
      <c r="N66" s="126">
        <f>IF(N$2,Logs!N66-Logs!N65,Logs!N66)</f>
        <v>2.9456452303873171E-2</v>
      </c>
      <c r="O66" s="126">
        <f>IF(O$2,Logs!O66-Logs!O65,Logs!O66)</f>
        <v>3.5863543762001286E-2</v>
      </c>
      <c r="P66" s="126">
        <f>IF(P$2,Logs!P66-Logs!P65,Logs!P66)</f>
        <v>-1.0124407417890346E-3</v>
      </c>
      <c r="Q66" s="126">
        <f>IF(Q$2,Logs!Q66-Logs!Q65,Logs!Q66)</f>
        <v>14.514120343609354</v>
      </c>
      <c r="R66" s="126">
        <f>IF(R$2,,Logs!R66)</f>
        <v>1.0334101215416537E-2</v>
      </c>
      <c r="S66" s="126">
        <f>IF(S$2,Logs!S66-Logs!S65,Logs!S66)</f>
        <v>5.3344295887440864E-3</v>
      </c>
      <c r="T66" s="126">
        <f>IF(T$2,,Logs!T66)</f>
        <v>4.9996716266723839E-3</v>
      </c>
      <c r="U66" s="126">
        <f>IF(U$2,Logs!U66-Logs!U65,Logs!U66)</f>
        <v>4.7019360067419758</v>
      </c>
      <c r="V66" s="126">
        <f>IF(V$2,Logs!V66-Logs!V65,Logs!V66)</f>
        <v>-1.1009787972779073E-2</v>
      </c>
      <c r="W66" s="126">
        <f>IF(W$2,Logs!W66-Logs!W65,Logs!W66)</f>
        <v>3.7818959572520083</v>
      </c>
      <c r="X66" s="126">
        <f>IF(X$2,Logs!X66-Logs!X65,Logs!X66)</f>
        <v>4.5789424598874362E-3</v>
      </c>
      <c r="Y66" s="126">
        <f>IF(Y$2,Logs!Y66-Logs!Y65,Logs!Y66)</f>
        <v>5.0307558029851762E-3</v>
      </c>
      <c r="Z66" s="126">
        <f>IF(Z$2,Logs!Z66-Logs!Z65,Logs!Z66)</f>
        <v>3.6816676271668949</v>
      </c>
      <c r="AA66" s="126">
        <f>IF(AA$2,Logs!AA66-Logs!AA65,Logs!AA66)</f>
        <v>3.7813553076555309</v>
      </c>
      <c r="AB66" s="126">
        <f>IF(AB$2,Logs!AB66-Logs!AB65,Logs!AB66)</f>
        <v>-9.9687680488635591E-2</v>
      </c>
      <c r="AC66" s="126">
        <f>IF(AC$2,Logs!AC66-Logs!AC65,Logs!AC66)</f>
        <v>9.481396261019609E-2</v>
      </c>
      <c r="AD66" s="126">
        <f>IF(AD$2,Logs!AD66-Logs!AD65,Logs!AD66)</f>
        <v>1.4604024849234501E-2</v>
      </c>
    </row>
    <row r="67" spans="1:30">
      <c r="A67" t="s">
        <v>328</v>
      </c>
      <c r="B67" s="126">
        <f>IF(B$2,Logs!B67-Logs!B66,Logs!B67)</f>
        <v>4.9530698683604157E-3</v>
      </c>
      <c r="C67" s="126">
        <f>IF(C$2,Logs!C67-Logs!C66,Logs!C67)</f>
        <v>6.3530487986653839E-3</v>
      </c>
      <c r="D67" s="126">
        <f>IF(D$2,Logs!D67-Logs!D66,Logs!D67)</f>
        <v>14.920289004611867</v>
      </c>
      <c r="E67" s="126">
        <f>IF(E$2,Logs!E67-Logs!E66,Logs!E67)</f>
        <v>15.023492812007879</v>
      </c>
      <c r="F67" s="126">
        <f>IF(F$2,Logs!F67-Logs!F66,Logs!F67)</f>
        <v>15.189438520962934</v>
      </c>
      <c r="G67" s="126">
        <f>IF(G$2,Logs!G67-Logs!G66,Logs!G67)</f>
        <v>1.127204023951478E-2</v>
      </c>
      <c r="H67" s="126">
        <f>IF(H$2,Logs!H67-Logs!H66,Logs!H67)</f>
        <v>2.2662959116773962E-2</v>
      </c>
      <c r="I67" s="126">
        <f>IF(I$2,Logs!I67-Logs!I66,Logs!I67)</f>
        <v>3.3478648351916718E-3</v>
      </c>
      <c r="J67" s="126">
        <f>IF(J$2,Logs!J67-Logs!J66,Logs!J67)</f>
        <v>6.4171005166997475E-3</v>
      </c>
      <c r="K67" s="126">
        <f>IF(K$2,Logs!K67-Logs!K66,Logs!K67)</f>
        <v>1.3811368556494582E-2</v>
      </c>
      <c r="L67" s="126">
        <f>IF(L$2,Logs!L67-Logs!L66,Logs!L67)</f>
        <v>1.04635037213035E-2</v>
      </c>
      <c r="M67" s="126">
        <f>IF(M$2,Logs!M67-Logs!M66,Logs!M67)</f>
        <v>4.544427676544017</v>
      </c>
      <c r="N67" s="126">
        <f>IF(N$2,Logs!N67-Logs!N66,Logs!N67)</f>
        <v>-2.9590708881158001E-2</v>
      </c>
      <c r="O67" s="126">
        <f>IF(O$2,Logs!O67-Logs!O66,Logs!O67)</f>
        <v>5.4266348635970324E-2</v>
      </c>
      <c r="P67" s="126">
        <f>IF(P$2,Logs!P67-Logs!P66,Logs!P67)</f>
        <v>1.6506062454551468E-2</v>
      </c>
      <c r="Q67" s="126">
        <f>IF(Q$2,Logs!Q67-Logs!Q66,Logs!Q67)</f>
        <v>14.525058370024155</v>
      </c>
      <c r="R67" s="126">
        <f>IF(R$2,,Logs!R67)</f>
        <v>8.6685172646991521E-3</v>
      </c>
      <c r="S67" s="126">
        <f>IF(S$2,Logs!S67-Logs!S66,Logs!S67)</f>
        <v>4.7083822099159654E-3</v>
      </c>
      <c r="T67" s="126">
        <f>IF(T$2,,Logs!T67)</f>
        <v>3.9601350547831165E-3</v>
      </c>
      <c r="U67" s="126">
        <f>IF(U$2,Logs!U67-Logs!U66,Logs!U67)</f>
        <v>4.7040127984901208</v>
      </c>
      <c r="V67" s="126">
        <f>IF(V$2,Logs!V67-Logs!V66,Logs!V67)</f>
        <v>-4.3944267937312986E-2</v>
      </c>
      <c r="W67" s="126">
        <f>IF(W$2,Logs!W67-Logs!W66,Logs!W67)</f>
        <v>3.9139622262201352</v>
      </c>
      <c r="X67" s="126">
        <f>IF(X$2,Logs!X67-Logs!X66,Logs!X67)</f>
        <v>9.304469931148418E-3</v>
      </c>
      <c r="Y67" s="126">
        <f>IF(Y$2,Logs!Y67-Logs!Y66,Logs!Y67)</f>
        <v>9.1562586216245023E-3</v>
      </c>
      <c r="Z67" s="126">
        <f>IF(Z$2,Logs!Z67-Logs!Z66,Logs!Z67)</f>
        <v>3.6661205424054728</v>
      </c>
      <c r="AA67" s="126">
        <f>IF(AA$2,Logs!AA67-Logs!AA66,Logs!AA67)</f>
        <v>3.7716713184185946</v>
      </c>
      <c r="AB67" s="126">
        <f>IF(AB$2,Logs!AB67-Logs!AB66,Logs!AB67)</f>
        <v>-0.10555077601312193</v>
      </c>
      <c r="AC67" s="126">
        <f>IF(AC$2,Logs!AC67-Logs!AC66,Logs!AC67)</f>
        <v>0.10008967076050901</v>
      </c>
      <c r="AD67" s="126">
        <f>IF(AD$2,Logs!AD67-Logs!AD66,Logs!AD67)</f>
        <v>1.52949525469391E-2</v>
      </c>
    </row>
    <row r="68" spans="1:30">
      <c r="A68" t="s">
        <v>329</v>
      </c>
      <c r="B68" s="126">
        <f>IF(B$2,Logs!B68-Logs!B67,Logs!B68)</f>
        <v>1.3269154055141286E-2</v>
      </c>
      <c r="C68" s="126">
        <f>IF(C$2,Logs!C68-Logs!C67,Logs!C68)</f>
        <v>1.5308684092357083E-2</v>
      </c>
      <c r="D68" s="126">
        <f>IF(D$2,Logs!D68-Logs!D67,Logs!D68)</f>
        <v>14.917756484888892</v>
      </c>
      <c r="E68" s="126">
        <f>IF(E$2,Logs!E68-Logs!E67,Logs!E68)</f>
        <v>15.01816609544114</v>
      </c>
      <c r="F68" s="126">
        <f>IF(F$2,Logs!F68-Logs!F67,Logs!F68)</f>
        <v>15.186109115909925</v>
      </c>
      <c r="G68" s="126">
        <f>IF(G$2,Logs!G68-Logs!G67,Logs!G68)</f>
        <v>5.7825853460897747E-3</v>
      </c>
      <c r="H68" s="126">
        <f>IF(H$2,Logs!H68-Logs!H67,Logs!H68)</f>
        <v>1.7325949529601203E-2</v>
      </c>
      <c r="I68" s="126">
        <f>IF(I$2,Logs!I68-Logs!I67,Logs!I68)</f>
        <v>4.9636317020418375E-3</v>
      </c>
      <c r="J68" s="126">
        <f>IF(J$2,Logs!J68-Logs!J67,Logs!J68)</f>
        <v>3.8360437552524829E-3</v>
      </c>
      <c r="K68" s="126">
        <f>IF(K$2,Logs!K68-Logs!K67,Logs!K68)</f>
        <v>1.0589204019706264E-2</v>
      </c>
      <c r="L68" s="126">
        <f>IF(L$2,Logs!L68-Logs!L67,Logs!L68)</f>
        <v>5.6255723176636624E-3</v>
      </c>
      <c r="M68" s="126">
        <f>IF(M$2,Logs!M68-Logs!M67,Logs!M68)</f>
        <v>4.5293066979201777</v>
      </c>
      <c r="N68" s="126">
        <f>IF(N$2,Logs!N68-Logs!N67,Logs!N68)</f>
        <v>-1.5585681583170086E-2</v>
      </c>
      <c r="O68" s="126">
        <f>IF(O$2,Logs!O68-Logs!O67,Logs!O68)</f>
        <v>4.503928844597193E-2</v>
      </c>
      <c r="P68" s="126">
        <f>IF(P$2,Logs!P68-Logs!P67,Logs!P68)</f>
        <v>7.5316535862829327E-4</v>
      </c>
      <c r="Q68" s="126">
        <f>IF(Q$2,Logs!Q68-Logs!Q67,Logs!Q68)</f>
        <v>14.528134127331592</v>
      </c>
      <c r="R68" s="126">
        <f>IF(R$2,,Logs!R68)</f>
        <v>8.3405584047047433E-3</v>
      </c>
      <c r="S68" s="126">
        <f>IF(S$2,Logs!S68-Logs!S67,Logs!S68)</f>
        <v>4.749802695762995E-3</v>
      </c>
      <c r="T68" s="126">
        <f>IF(T$2,,Logs!T68)</f>
        <v>3.5907557089418277E-3</v>
      </c>
      <c r="U68" s="126">
        <f>IF(U$2,Logs!U68-Logs!U67,Logs!U68)</f>
        <v>4.7183172458736244</v>
      </c>
      <c r="V68" s="126">
        <f>IF(V$2,Logs!V68-Logs!V67,Logs!V68)</f>
        <v>7.7599905494665222E-3</v>
      </c>
      <c r="W68" s="126">
        <f>IF(W$2,Logs!W68-Logs!W67,Logs!W68)</f>
        <v>3.9404659777545761</v>
      </c>
      <c r="X68" s="126">
        <f>IF(X$2,Logs!X68-Logs!X67,Logs!X68)</f>
        <v>4.6984648014394281E-3</v>
      </c>
      <c r="Y68" s="126">
        <f>IF(Y$2,Logs!Y68-Logs!Y67,Logs!Y68)</f>
        <v>4.733827810713187E-3</v>
      </c>
      <c r="Z68" s="126">
        <f>IF(Z$2,Logs!Z68-Logs!Z67,Logs!Z68)</f>
        <v>3.6807029229466872</v>
      </c>
      <c r="AA68" s="126">
        <f>IF(AA$2,Logs!AA68-Logs!AA67,Logs!AA68)</f>
        <v>3.7816429230181718</v>
      </c>
      <c r="AB68" s="126">
        <f>IF(AB$2,Logs!AB68-Logs!AB67,Logs!AB68)</f>
        <v>-0.10094000007148456</v>
      </c>
      <c r="AC68" s="126">
        <f>IF(AC$2,Logs!AC68-Logs!AC67,Logs!AC68)</f>
        <v>9.5973785645285095E-2</v>
      </c>
      <c r="AD68" s="126">
        <f>IF(AD$2,Logs!AD68-Logs!AD67,Logs!AD68)</f>
        <v>1.6660743321062398E-2</v>
      </c>
    </row>
    <row r="69" spans="1:30">
      <c r="A69" t="s">
        <v>330</v>
      </c>
      <c r="B69" s="126">
        <f>IF(B$2,Logs!B69-Logs!B68,Logs!B69)</f>
        <v>1.0696823882209827E-2</v>
      </c>
      <c r="C69" s="126">
        <f>IF(C$2,Logs!C69-Logs!C68,Logs!C69)</f>
        <v>1.3112445376542325E-2</v>
      </c>
      <c r="D69" s="126">
        <f>IF(D$2,Logs!D69-Logs!D68,Logs!D69)</f>
        <v>14.892969190471723</v>
      </c>
      <c r="E69" s="126">
        <f>IF(E$2,Logs!E69-Logs!E68,Logs!E69)</f>
        <v>14.993757768163778</v>
      </c>
      <c r="F69" s="126">
        <f>IF(F$2,Logs!F69-Logs!F68,Logs!F69)</f>
        <v>15.175256046112828</v>
      </c>
      <c r="G69" s="126">
        <f>IF(G$2,Logs!G69-Logs!G68,Logs!G69)</f>
        <v>1.2059185220426372E-2</v>
      </c>
      <c r="H69" s="126">
        <f>IF(H$2,Logs!H69-Logs!H68,Logs!H69)</f>
        <v>1.2329205940107002E-2</v>
      </c>
      <c r="I69" s="126">
        <f>IF(I$2,Logs!I69-Logs!I68,Logs!I69)</f>
        <v>8.5934235167410833E-3</v>
      </c>
      <c r="J69" s="126">
        <f>IF(J$2,Logs!J69-Logs!J68,Logs!J69)</f>
        <v>5.3506999556844903E-3</v>
      </c>
      <c r="K69" s="126">
        <f>IF(K$2,Logs!K69-Logs!K68,Logs!K69)</f>
        <v>7.88274156983702E-3</v>
      </c>
      <c r="L69" s="126">
        <f>IF(L$2,Logs!L69-Logs!L68,Logs!L69)</f>
        <v>-7.1068194690383703E-4</v>
      </c>
      <c r="M69" s="126">
        <f>IF(M$2,Logs!M69-Logs!M68,Logs!M69)</f>
        <v>4.6044301666079468</v>
      </c>
      <c r="N69" s="126">
        <f>IF(N$2,Logs!N69-Logs!N68,Logs!N69)</f>
        <v>7.0568674599686965E-2</v>
      </c>
      <c r="O69" s="126">
        <f>IF(O$2,Logs!O69-Logs!O68,Logs!O69)</f>
        <v>-6.9981704155854642E-3</v>
      </c>
      <c r="P69" s="126">
        <f>IF(P$2,Logs!P69-Logs!P68,Logs!P69)</f>
        <v>-5.2921812008123445E-2</v>
      </c>
      <c r="Q69" s="126">
        <f>IF(Q$2,Logs!Q69-Logs!Q68,Logs!Q69)</f>
        <v>14.530845167833879</v>
      </c>
      <c r="R69" s="126">
        <f>IF(R$2,,Logs!R69)</f>
        <v>9.5507987420088824E-3</v>
      </c>
      <c r="S69" s="126">
        <f>IF(S$2,Logs!S69-Logs!S68,Logs!S69)</f>
        <v>4.485788990168973E-3</v>
      </c>
      <c r="T69" s="126">
        <f>IF(T$2,,Logs!T69)</f>
        <v>5.0650097518399363E-3</v>
      </c>
      <c r="U69" s="126">
        <f>IF(U$2,Logs!U69-Logs!U68,Logs!U69)</f>
        <v>4.7238315078382147</v>
      </c>
      <c r="V69" s="126">
        <f>IF(V$2,Logs!V69-Logs!V68,Logs!V69)</f>
        <v>1.2738300915970946E-2</v>
      </c>
      <c r="W69" s="126">
        <f>IF(W$2,Logs!W69-Logs!W68,Logs!W69)</f>
        <v>3.8667745668433691</v>
      </c>
      <c r="X69" s="126">
        <f>IF(X$2,Logs!X69-Logs!X68,Logs!X69)</f>
        <v>-2.7692314138771934E-4</v>
      </c>
      <c r="Y69" s="126">
        <f>IF(Y$2,Logs!Y69-Logs!Y68,Logs!Y69)</f>
        <v>-5.5707811048755218E-4</v>
      </c>
      <c r="Z69" s="126">
        <f>IF(Z$2,Logs!Z69-Logs!Z68,Logs!Z69)</f>
        <v>3.6809252685401423</v>
      </c>
      <c r="AA69" s="126">
        <f>IF(AA$2,Logs!AA69-Logs!AA68,Logs!AA69)</f>
        <v>3.7797011904784128</v>
      </c>
      <c r="AB69" s="126">
        <f>IF(AB$2,Logs!AB69-Logs!AB68,Logs!AB69)</f>
        <v>-9.877592193826995E-2</v>
      </c>
      <c r="AC69" s="126">
        <f>IF(AC$2,Logs!AC69-Logs!AC68,Logs!AC69)</f>
        <v>9.4241393494655198E-2</v>
      </c>
      <c r="AD69" s="126">
        <f>IF(AD$2,Logs!AD69-Logs!AD68,Logs!AD69)</f>
        <v>1.5768193639906301E-2</v>
      </c>
    </row>
    <row r="70" spans="1:30">
      <c r="A70" t="s">
        <v>331</v>
      </c>
      <c r="B70" s="126">
        <f>IF(B$2,Logs!B70-Logs!B69,Logs!B70)</f>
        <v>1.0895314501656372E-2</v>
      </c>
      <c r="C70" s="126">
        <f>IF(C$2,Logs!C70-Logs!C69,Logs!C70)</f>
        <v>8.4987965925051867E-3</v>
      </c>
      <c r="D70" s="126">
        <f>IF(D$2,Logs!D70-Logs!D69,Logs!D70)</f>
        <v>14.95538219322334</v>
      </c>
      <c r="E70" s="126">
        <f>IF(E$2,Logs!E70-Logs!E69,Logs!E70)</f>
        <v>15.045175886198891</v>
      </c>
      <c r="F70" s="126">
        <f>IF(F$2,Logs!F70-Logs!F69,Logs!F70)</f>
        <v>15.221365893357072</v>
      </c>
      <c r="G70" s="126">
        <f>IF(G$2,Logs!G70-Logs!G69,Logs!G70)</f>
        <v>1.1337558972357442E-4</v>
      </c>
      <c r="H70" s="126">
        <f>IF(H$2,Logs!H70-Logs!H69,Logs!H70)</f>
        <v>5.7299135790600531E-4</v>
      </c>
      <c r="I70" s="126">
        <f>IF(I$2,Logs!I70-Logs!I69,Logs!I70)</f>
        <v>1.2138226911347694E-2</v>
      </c>
      <c r="J70" s="126">
        <f>IF(J$2,Logs!J70-Logs!J69,Logs!J70)</f>
        <v>3.8443643720196263E-3</v>
      </c>
      <c r="K70" s="126">
        <f>IF(K$2,Logs!K70-Logs!K69,Logs!K70)</f>
        <v>7.3897005603860248E-3</v>
      </c>
      <c r="L70" s="126">
        <f>IF(L$2,Logs!L70-Logs!L69,Logs!L70)</f>
        <v>-4.7485263509618528E-3</v>
      </c>
      <c r="M70" s="126">
        <f>IF(M$2,Logs!M70-Logs!M69,Logs!M70)</f>
        <v>4.6121233360494989</v>
      </c>
      <c r="N70" s="126">
        <f>IF(N$2,Logs!N70-Logs!N69,Logs!N70)</f>
        <v>1.6135910881448723E-2</v>
      </c>
      <c r="O70" s="126">
        <f>IF(O$2,Logs!O70-Logs!O69,Logs!O70)</f>
        <v>4.192471802003462E-2</v>
      </c>
      <c r="P70" s="126">
        <f>IF(P$2,Logs!P70-Logs!P69,Logs!P70)</f>
        <v>7.4340508332468433E-4</v>
      </c>
      <c r="Q70" s="126">
        <f>IF(Q$2,Logs!Q70-Logs!Q69,Logs!Q70)</f>
        <v>14.529390477058136</v>
      </c>
      <c r="R70" s="126">
        <f>IF(R$2,,Logs!R70)</f>
        <v>8.7685569542212179E-3</v>
      </c>
      <c r="S70" s="126">
        <f>IF(S$2,Logs!S70-Logs!S69,Logs!S70)</f>
        <v>3.8669245444914574E-3</v>
      </c>
      <c r="T70" s="126">
        <f>IF(T$2,,Logs!T70)</f>
        <v>4.9016324097296863E-3</v>
      </c>
      <c r="U70" s="126">
        <f>IF(U$2,Logs!U70-Logs!U69,Logs!U70)</f>
        <v>4.7269934896474197</v>
      </c>
      <c r="V70" s="126">
        <f>IF(V$2,Logs!V70-Logs!V69,Logs!V70)</f>
        <v>8.2249656845467811E-3</v>
      </c>
      <c r="W70" s="126">
        <f>IF(W$2,Logs!W70-Logs!W69,Logs!W70)</f>
        <v>3.8833102165675824</v>
      </c>
      <c r="X70" s="126">
        <f>IF(X$2,Logs!X70-Logs!X69,Logs!X70)</f>
        <v>-1.2186115563128652E-3</v>
      </c>
      <c r="Y70" s="126">
        <f>IF(Y$2,Logs!Y70-Logs!Y69,Logs!Y70)</f>
        <v>-1.6576985138527789E-3</v>
      </c>
      <c r="Z70" s="126">
        <f>IF(Z$2,Logs!Z70-Logs!Z69,Logs!Z70)</f>
        <v>3.6802441397579395</v>
      </c>
      <c r="AA70" s="126">
        <f>IF(AA$2,Logs!AA70-Logs!AA69,Logs!AA70)</f>
        <v>3.782168035575197</v>
      </c>
      <c r="AB70" s="126">
        <f>IF(AB$2,Logs!AB70-Logs!AB69,Logs!AB70)</f>
        <v>-0.10192389581725743</v>
      </c>
      <c r="AC70" s="126">
        <f>IF(AC$2,Logs!AC70-Logs!AC69,Logs!AC70)</f>
        <v>9.6991569223605495E-2</v>
      </c>
      <c r="AD70" s="126">
        <f>IF(AD$2,Logs!AD70-Logs!AD69,Logs!AD70)</f>
        <v>1.54329671447058E-2</v>
      </c>
    </row>
    <row r="71" spans="1:30">
      <c r="A71" t="s">
        <v>332</v>
      </c>
      <c r="B71" s="126">
        <f>IF(B$2,Logs!B71-Logs!B70,Logs!B71)</f>
        <v>8.3328952523835653E-3</v>
      </c>
      <c r="C71" s="126">
        <f>IF(C$2,Logs!C71-Logs!C70,Logs!C71)</f>
        <v>6.9193942164247346E-3</v>
      </c>
      <c r="D71" s="126">
        <f>IF(D$2,Logs!D71-Logs!D70,Logs!D71)</f>
        <v>14.986853231384499</v>
      </c>
      <c r="E71" s="126">
        <f>IF(E$2,Logs!E71-Logs!E70,Logs!E71)</f>
        <v>15.070594119825092</v>
      </c>
      <c r="F71" s="126">
        <f>IF(F$2,Logs!F71-Logs!F70,Logs!F71)</f>
        <v>15.227410324170119</v>
      </c>
      <c r="G71" s="126">
        <f>IF(G$2,Logs!G71-Logs!G70,Logs!G71)</f>
        <v>1.3333872895550769E-2</v>
      </c>
      <c r="H71" s="126">
        <f>IF(H$2,Logs!H71-Logs!H70,Logs!H71)</f>
        <v>4.9244093216206153E-2</v>
      </c>
      <c r="I71" s="126">
        <f>IF(I$2,Logs!I71-Logs!I70,Logs!I71)</f>
        <v>1.2388348081942446E-2</v>
      </c>
      <c r="J71" s="126">
        <f>IF(J$2,Logs!J71-Logs!J70,Logs!J71)</f>
        <v>4.9314631521664154E-3</v>
      </c>
      <c r="K71" s="126">
        <f>IF(K$2,Logs!K71-Logs!K70,Logs!K71)</f>
        <v>6.838932502463803E-3</v>
      </c>
      <c r="L71" s="126">
        <f>IF(L$2,Logs!L71-Logs!L70,Logs!L71)</f>
        <v>-5.5494155794789165E-3</v>
      </c>
      <c r="M71" s="126">
        <f>IF(M$2,Logs!M71-Logs!M70,Logs!M71)</f>
        <v>4.6785735898728227</v>
      </c>
      <c r="N71" s="126">
        <f>IF(N$2,Logs!N71-Logs!N70,Logs!N71)</f>
        <v>2.4119052643753136E-2</v>
      </c>
      <c r="O71" s="126">
        <f>IF(O$2,Logs!O71-Logs!O70,Logs!O71)</f>
        <v>5.7343744032817216E-2</v>
      </c>
      <c r="P71" s="126">
        <f>IF(P$2,Logs!P71-Logs!P70,Logs!P71)</f>
        <v>1.4809779942765777E-2</v>
      </c>
      <c r="Q71" s="126">
        <f>IF(Q$2,Logs!Q71-Logs!Q70,Logs!Q71)</f>
        <v>14.527233335026743</v>
      </c>
      <c r="R71" s="126">
        <f>IF(R$2,,Logs!R71)</f>
        <v>7.4245349380749554E-3</v>
      </c>
      <c r="S71" s="126">
        <f>IF(S$2,Logs!S71-Logs!S70,Logs!S71)</f>
        <v>3.3086034304088156E-3</v>
      </c>
      <c r="T71" s="126">
        <f>IF(T$2,,Logs!T71)</f>
        <v>4.1159315076662074E-3</v>
      </c>
      <c r="U71" s="126">
        <f>IF(U$2,Logs!U71-Logs!U70,Logs!U71)</f>
        <v>4.7309524463669934</v>
      </c>
      <c r="V71" s="126">
        <f>IF(V$2,Logs!V71-Logs!V70,Logs!V71)</f>
        <v>4.6886281879680247E-2</v>
      </c>
      <c r="W71" s="126">
        <f>IF(W$2,Logs!W71-Logs!W70,Logs!W71)</f>
        <v>3.9045613930382199</v>
      </c>
      <c r="X71" s="126">
        <f>IF(X$2,Logs!X71-Logs!X70,Logs!X71)</f>
        <v>-1.9907071552784927E-3</v>
      </c>
      <c r="Y71" s="126">
        <f>IF(Y$2,Logs!Y71-Logs!Y70,Logs!Y71)</f>
        <v>-2.1185327128030451E-3</v>
      </c>
      <c r="Z71" s="126">
        <f>IF(Z$2,Logs!Z71-Logs!Z70,Logs!Z71)</f>
        <v>3.6695815108586651</v>
      </c>
      <c r="AA71" s="126">
        <f>IF(AA$2,Logs!AA71-Logs!AA70,Logs!AA71)</f>
        <v>3.7704695933739263</v>
      </c>
      <c r="AB71" s="126">
        <f>IF(AB$2,Logs!AB71-Logs!AB70,Logs!AB71)</f>
        <v>-0.10088808251526094</v>
      </c>
      <c r="AC71" s="126">
        <f>IF(AC$2,Logs!AC71-Logs!AC70,Logs!AC71)</f>
        <v>9.5900708766828005E-2</v>
      </c>
      <c r="AD71" s="126">
        <f>IF(AD$2,Logs!AD71-Logs!AD70,Logs!AD71)</f>
        <v>1.5462813654560901E-2</v>
      </c>
    </row>
    <row r="72" spans="1:30">
      <c r="A72" t="s">
        <v>333</v>
      </c>
      <c r="B72" s="126">
        <f>IF(B$2,Logs!B72-Logs!B71,Logs!B72)</f>
        <v>8.0001053831253444E-3</v>
      </c>
      <c r="C72" s="126">
        <f>IF(C$2,Logs!C72-Logs!C71,Logs!C72)</f>
        <v>9.4182674245040232E-3</v>
      </c>
      <c r="D72" s="126">
        <f>IF(D$2,Logs!D72-Logs!D71,Logs!D72)</f>
        <v>14.968705916103355</v>
      </c>
      <c r="E72" s="126">
        <f>IF(E$2,Logs!E72-Logs!E71,Logs!E72)</f>
        <v>15.05237687051738</v>
      </c>
      <c r="F72" s="126">
        <f>IF(F$2,Logs!F72-Logs!F71,Logs!F72)</f>
        <v>15.217322346176021</v>
      </c>
      <c r="G72" s="126">
        <f>IF(G$2,Logs!G72-Logs!G71,Logs!G72)</f>
        <v>1.3889417405099636E-2</v>
      </c>
      <c r="H72" s="126">
        <f>IF(H$2,Logs!H72-Logs!H71,Logs!H72)</f>
        <v>2.2886713600051678E-2</v>
      </c>
      <c r="I72" s="126">
        <f>IF(I$2,Logs!I72-Logs!I71,Logs!I72)</f>
        <v>3.4006476281689402E-3</v>
      </c>
      <c r="J72" s="126">
        <f>IF(J$2,Logs!J72-Logs!J71,Logs!J72)</f>
        <v>8.1653280007367712E-3</v>
      </c>
      <c r="K72" s="126">
        <f>IF(K$2,Logs!K72-Logs!K71,Logs!K72)</f>
        <v>6.7821668470631358E-3</v>
      </c>
      <c r="L72" s="126">
        <f>IF(L$2,Logs!L72-Logs!L71,Logs!L72)</f>
        <v>3.3815192188938205E-3</v>
      </c>
      <c r="M72" s="126">
        <f>IF(M$2,Logs!M72-Logs!M71,Logs!M72)</f>
        <v>4.6726829721111178</v>
      </c>
      <c r="N72" s="126">
        <f>IF(N$2,Logs!N72-Logs!N71,Logs!N72)</f>
        <v>-3.6161254361225303E-2</v>
      </c>
      <c r="O72" s="126">
        <f>IF(O$2,Logs!O72-Logs!O71,Logs!O72)</f>
        <v>4.632539395691479E-2</v>
      </c>
      <c r="P72" s="126">
        <f>IF(P$2,Logs!P72-Logs!P71,Logs!P72)</f>
        <v>-1.0582892170508409E-2</v>
      </c>
      <c r="Q72" s="126">
        <f>IF(Q$2,Logs!Q72-Logs!Q71,Logs!Q72)</f>
        <v>14.528614991288872</v>
      </c>
      <c r="R72" s="126">
        <f>IF(R$2,,Logs!R72)</f>
        <v>6.3444701701238738E-3</v>
      </c>
      <c r="S72" s="126">
        <f>IF(S$2,Logs!S72-Logs!S71,Logs!S72)</f>
        <v>3.0660603837781189E-3</v>
      </c>
      <c r="T72" s="126">
        <f>IF(T$2,,Logs!T72)</f>
        <v>3.2784097863458078E-3</v>
      </c>
      <c r="U72" s="126">
        <f>IF(U$2,Logs!U72-Logs!U71,Logs!U72)</f>
        <v>4.7378457338569486</v>
      </c>
      <c r="V72" s="126">
        <f>IF(V$2,Logs!V72-Logs!V71,Logs!V72)</f>
        <v>3.7885886320571771E-2</v>
      </c>
      <c r="W72" s="126">
        <f>IF(W$2,Logs!W72-Logs!W71,Logs!W72)</f>
        <v>3.8529171675286253</v>
      </c>
      <c r="X72" s="126">
        <f>IF(X$2,Logs!X72-Logs!X71,Logs!X72)</f>
        <v>3.7060533999557776E-3</v>
      </c>
      <c r="Y72" s="126">
        <f>IF(Y$2,Logs!Y72-Logs!Y71,Logs!Y72)</f>
        <v>2.9856120849158785E-3</v>
      </c>
      <c r="Z72" s="126">
        <f>IF(Z$2,Logs!Z72-Logs!Z71,Logs!Z72)</f>
        <v>3.6708304484652472</v>
      </c>
      <c r="AA72" s="126">
        <f>IF(AA$2,Logs!AA72-Logs!AA71,Logs!AA72)</f>
        <v>3.7691723295542618</v>
      </c>
      <c r="AB72" s="126">
        <f>IF(AB$2,Logs!AB72-Logs!AB71,Logs!AB72)</f>
        <v>-9.8341881089014704E-2</v>
      </c>
      <c r="AC72" s="126">
        <f>IF(AC$2,Logs!AC72-Logs!AC71,Logs!AC72)</f>
        <v>9.32955810382496E-2</v>
      </c>
      <c r="AD72" s="126">
        <f>IF(AD$2,Logs!AD72-Logs!AD71,Logs!AD72)</f>
        <v>1.46047802104264E-2</v>
      </c>
    </row>
    <row r="73" spans="1:30">
      <c r="A73" t="s">
        <v>334</v>
      </c>
      <c r="B73" s="126">
        <f>IF(B$2,Logs!B73-Logs!B72,Logs!B73)</f>
        <v>7.2743032407736052E-3</v>
      </c>
      <c r="C73" s="126">
        <f>IF(C$2,Logs!C73-Logs!C72,Logs!C73)</f>
        <v>7.8950952070329095E-3</v>
      </c>
      <c r="D73" s="126">
        <f>IF(D$2,Logs!D73-Logs!D72,Logs!D73)</f>
        <v>14.957414082525672</v>
      </c>
      <c r="E73" s="126">
        <f>IF(E$2,Logs!E73-Logs!E72,Logs!E73)</f>
        <v>15.042912848559194</v>
      </c>
      <c r="F73" s="126">
        <f>IF(F$2,Logs!F73-Logs!F72,Logs!F73)</f>
        <v>15.21156590237954</v>
      </c>
      <c r="G73" s="126">
        <f>IF(G$2,Logs!G73-Logs!G72,Logs!G73)</f>
        <v>1.4799913880654714E-2</v>
      </c>
      <c r="H73" s="126">
        <f>IF(H$2,Logs!H73-Logs!H72,Logs!H73)</f>
        <v>-3.4346821225797797E-2</v>
      </c>
      <c r="I73" s="126">
        <f>IF(I$2,Logs!I73-Logs!I72,Logs!I73)</f>
        <v>-2.1903981792084082E-3</v>
      </c>
      <c r="J73" s="126">
        <f>IF(J$2,Logs!J73-Logs!J72,Logs!J73)</f>
        <v>-4.1014878896250551E-3</v>
      </c>
      <c r="K73" s="126">
        <f>IF(K$2,Logs!K73-Logs!K72,Logs!K73)</f>
        <v>6.7821668470631358E-3</v>
      </c>
      <c r="L73" s="126">
        <f>IF(L$2,Logs!L73-Logs!L72,Logs!L73)</f>
        <v>8.9725650262714365E-3</v>
      </c>
      <c r="M73" s="126">
        <f>IF(M$2,Logs!M73-Logs!M72,Logs!M73)</f>
        <v>4.6544156192052508</v>
      </c>
      <c r="N73" s="126">
        <f>IF(N$2,Logs!N73-Logs!N72,Logs!N73)</f>
        <v>-2.3715980427564176E-2</v>
      </c>
      <c r="O73" s="126">
        <f>IF(O$2,Logs!O73-Logs!O72,Logs!O73)</f>
        <v>3.4519666230913987E-2</v>
      </c>
      <c r="P73" s="126">
        <f>IF(P$2,Logs!P73-Logs!P72,Logs!P73)</f>
        <v>-3.0590314887924824E-2</v>
      </c>
      <c r="Q73" s="126">
        <f>IF(Q$2,Logs!Q73-Logs!Q72,Logs!Q73)</f>
        <v>14.536401678440308</v>
      </c>
      <c r="R73" s="126">
        <f>IF(R$2,,Logs!R73)</f>
        <v>5.6886766590525132E-3</v>
      </c>
      <c r="S73" s="126">
        <f>IF(S$2,Logs!S73-Logs!S72,Logs!S73)</f>
        <v>2.8053677056342138E-3</v>
      </c>
      <c r="T73" s="126">
        <f>IF(T$2,,Logs!T73)</f>
        <v>2.8833089534183011E-3</v>
      </c>
      <c r="U73" s="126">
        <f>IF(U$2,Logs!U73-Logs!U72,Logs!U73)</f>
        <v>4.7521552655411963</v>
      </c>
      <c r="V73" s="126">
        <f>IF(V$2,Logs!V73-Logs!V72,Logs!V73)</f>
        <v>5.3164061545194485E-3</v>
      </c>
      <c r="W73" s="126">
        <f>IF(W$2,Logs!W73-Logs!W72,Logs!W73)</f>
        <v>3.9139280215473464</v>
      </c>
      <c r="X73" s="126">
        <f>IF(X$2,Logs!X73-Logs!X72,Logs!X73)</f>
        <v>1.0578519637145511E-2</v>
      </c>
      <c r="Y73" s="126">
        <f>IF(Y$2,Logs!Y73-Logs!Y72,Logs!Y73)</f>
        <v>9.2444681176555576E-3</v>
      </c>
      <c r="Z73" s="126">
        <f>IF(Z$2,Logs!Z73-Logs!Z72,Logs!Z73)</f>
        <v>3.6785335367753054</v>
      </c>
      <c r="AA73" s="126">
        <f>IF(AA$2,Logs!AA73-Logs!AA72,Logs!AA73)</f>
        <v>3.7762900288835204</v>
      </c>
      <c r="AB73" s="126">
        <f>IF(AB$2,Logs!AB73-Logs!AB72,Logs!AB73)</f>
        <v>-9.7756492108214785E-2</v>
      </c>
      <c r="AC73" s="126">
        <f>IF(AC$2,Logs!AC73-Logs!AC72,Logs!AC73)</f>
        <v>9.3330593169949391E-2</v>
      </c>
      <c r="AD73" s="126">
        <f>IF(AD$2,Logs!AD73-Logs!AD72,Logs!AD73)</f>
        <v>1.5236028803033E-2</v>
      </c>
    </row>
    <row r="74" spans="1:30">
      <c r="A74" t="s">
        <v>335</v>
      </c>
      <c r="B74" s="126">
        <f>IF(B$2,Logs!B74-Logs!B73,Logs!B74)</f>
        <v>9.0322657117134497E-3</v>
      </c>
      <c r="C74" s="126">
        <f>IF(C$2,Logs!C74-Logs!C73,Logs!C74)</f>
        <v>1.2305508998210257E-2</v>
      </c>
      <c r="D74" s="126">
        <f>IF(D$2,Logs!D74-Logs!D73,Logs!D74)</f>
        <v>14.932732432184167</v>
      </c>
      <c r="E74" s="126">
        <f>IF(E$2,Logs!E74-Logs!E73,Logs!E74)</f>
        <v>15.016122954859055</v>
      </c>
      <c r="F74" s="126">
        <f>IF(F$2,Logs!F74-Logs!F73,Logs!F74)</f>
        <v>15.191560229598043</v>
      </c>
      <c r="G74" s="126">
        <f>IF(G$2,Logs!G74-Logs!G73,Logs!G74)</f>
        <v>1.7579797503341155E-2</v>
      </c>
      <c r="H74" s="126">
        <f>IF(H$2,Logs!H74-Logs!H73,Logs!H74)</f>
        <v>1.0326096234438253E-2</v>
      </c>
      <c r="I74" s="126">
        <f>IF(I$2,Logs!I74-Logs!I73,Logs!I74)</f>
        <v>-3.0931843434549577E-3</v>
      </c>
      <c r="J74" s="126">
        <f>IF(J$2,Logs!J74-Logs!J73,Logs!J74)</f>
        <v>5.167116930559601E-3</v>
      </c>
      <c r="K74" s="126">
        <f>IF(K$2,Logs!K74-Logs!K73,Logs!K74)</f>
        <v>6.5387393692128955E-3</v>
      </c>
      <c r="L74" s="126">
        <f>IF(L$2,Logs!L74-Logs!L73,Logs!L74)</f>
        <v>9.6319237126679131E-3</v>
      </c>
      <c r="M74" s="126">
        <f>IF(M$2,Logs!M74-Logs!M73,Logs!M74)</f>
        <v>4.5805327227219683</v>
      </c>
      <c r="N74" s="126">
        <f>IF(N$2,Logs!N74-Logs!N73,Logs!N74)</f>
        <v>-0.10313718370088942</v>
      </c>
      <c r="O74" s="126">
        <f>IF(O$2,Logs!O74-Logs!O73,Logs!O74)</f>
        <v>5.7325478766576086E-2</v>
      </c>
      <c r="P74" s="126">
        <f>IF(P$2,Logs!P74-Logs!P73,Logs!P74)</f>
        <v>-1.4504957017666688E-2</v>
      </c>
      <c r="Q74" s="126">
        <f>IF(Q$2,Logs!Q74-Logs!Q73,Logs!Q74)</f>
        <v>14.551088292337891</v>
      </c>
      <c r="R74" s="126">
        <f>IF(R$2,,Logs!R74)</f>
        <v>5.139705145962549E-3</v>
      </c>
      <c r="S74" s="126">
        <f>IF(S$2,Logs!S74-Logs!S73,Logs!S74)</f>
        <v>2.8997698030945314E-3</v>
      </c>
      <c r="T74" s="126">
        <f>IF(T$2,,Logs!T74)</f>
        <v>2.2399353428679989E-3</v>
      </c>
      <c r="U74" s="126">
        <f>IF(U$2,Logs!U74-Logs!U73,Logs!U74)</f>
        <v>4.7661048848048591</v>
      </c>
      <c r="V74" s="126">
        <f>IF(V$2,Logs!V74-Logs!V73,Logs!V74)</f>
        <v>2.7495269642121123E-2</v>
      </c>
      <c r="W74" s="126">
        <f>IF(W$2,Logs!W74-Logs!W73,Logs!W74)</f>
        <v>4.0472145561503554</v>
      </c>
      <c r="X74" s="126">
        <f>IF(X$2,Logs!X74-Logs!X73,Logs!X74)</f>
        <v>1.2099195083313141E-2</v>
      </c>
      <c r="Y74" s="126">
        <f>IF(Y$2,Logs!Y74-Logs!Y73,Logs!Y74)</f>
        <v>1.0819568010413505E-2</v>
      </c>
      <c r="Z74" s="126">
        <f>IF(Z$2,Logs!Z74-Logs!Z73,Logs!Z74)</f>
        <v>3.6733129729617144</v>
      </c>
      <c r="AA74" s="126">
        <f>IF(AA$2,Logs!AA74-Logs!AA73,Logs!AA74)</f>
        <v>3.7716735052182724</v>
      </c>
      <c r="AB74" s="126">
        <f>IF(AB$2,Logs!AB74-Logs!AB73,Logs!AB74)</f>
        <v>-9.8360532256558067E-2</v>
      </c>
      <c r="AC74" s="126">
        <f>IF(AC$2,Logs!AC74-Logs!AC73,Logs!AC74)</f>
        <v>9.4127163707257613E-2</v>
      </c>
      <c r="AD74" s="126">
        <f>IF(AD$2,Logs!AD74-Logs!AD73,Logs!AD74)</f>
        <v>1.6401388603566401E-2</v>
      </c>
    </row>
    <row r="75" spans="1:30">
      <c r="A75" t="s">
        <v>336</v>
      </c>
      <c r="B75" s="126">
        <f>IF(B$2,Logs!B75-Logs!B74,Logs!B75)</f>
        <v>2.4418040930221707E-2</v>
      </c>
      <c r="C75" s="126">
        <f>IF(C$2,Logs!C75-Logs!C74,Logs!C75)</f>
        <v>2.1569537348561596E-2</v>
      </c>
      <c r="D75" s="126">
        <f>IF(D$2,Logs!D75-Logs!D74,Logs!D75)</f>
        <v>14.948606594128588</v>
      </c>
      <c r="E75" s="126">
        <f>IF(E$2,Logs!E75-Logs!E74,Logs!E75)</f>
        <v>15.037852938004868</v>
      </c>
      <c r="F75" s="126">
        <f>IF(F$2,Logs!F75-Logs!F74,Logs!F75)</f>
        <v>15.223506547258792</v>
      </c>
      <c r="G75" s="126">
        <f>IF(G$2,Logs!G75-Logs!G74,Logs!G75)</f>
        <v>2.0056522393147702E-2</v>
      </c>
      <c r="H75" s="126">
        <f>IF(H$2,Logs!H75-Logs!H74,Logs!H75)</f>
        <v>2.5785323456812392E-2</v>
      </c>
      <c r="I75" s="126">
        <f>IF(I$2,Logs!I75-Logs!I74,Logs!I75)</f>
        <v>3.3000046946991546E-3</v>
      </c>
      <c r="J75" s="126">
        <f>IF(J$2,Logs!J75-Logs!J74,Logs!J75)</f>
        <v>4.5357016505764847E-4</v>
      </c>
      <c r="K75" s="126">
        <f>IF(K$2,Logs!K75-Logs!K74,Logs!K75)</f>
        <v>4.4354203690392252E-3</v>
      </c>
      <c r="L75" s="126">
        <f>IF(L$2,Logs!L75-Logs!L74,Logs!L75)</f>
        <v>1.1354156743406286E-3</v>
      </c>
      <c r="M75" s="126">
        <f>IF(M$2,Logs!M75-Logs!M74,Logs!M75)</f>
        <v>4.5490680598562765</v>
      </c>
      <c r="N75" s="126">
        <f>IF(N$2,Logs!N75-Logs!N74,Logs!N75)</f>
        <v>-6.2595842397129786E-2</v>
      </c>
      <c r="O75" s="126">
        <f>IF(O$2,Logs!O75-Logs!O74,Logs!O75)</f>
        <v>0.11264802651443261</v>
      </c>
      <c r="P75" s="126">
        <f>IF(P$2,Logs!P75-Logs!P74,Logs!P75)</f>
        <v>6.3778705411369513E-2</v>
      </c>
      <c r="Q75" s="126">
        <f>IF(Q$2,Logs!Q75-Logs!Q74,Logs!Q75)</f>
        <v>14.567797565424767</v>
      </c>
      <c r="R75" s="126">
        <f>IF(R$2,,Logs!R75)</f>
        <v>5.060230256825636E-3</v>
      </c>
      <c r="S75" s="126">
        <f>IF(S$2,Logs!S75-Logs!S74,Logs!S75)</f>
        <v>2.787261087271019E-3</v>
      </c>
      <c r="T75" s="126">
        <f>IF(T$2,,Logs!T75)</f>
        <v>2.272969169554607E-3</v>
      </c>
      <c r="U75" s="126">
        <f>IF(U$2,Logs!U75-Logs!U74,Logs!U75)</f>
        <v>4.7788722859313957</v>
      </c>
      <c r="V75" s="126">
        <f>IF(V$2,Logs!V75-Logs!V74,Logs!V75)</f>
        <v>2.7649352479992118E-2</v>
      </c>
      <c r="W75" s="126">
        <f>IF(W$2,Logs!W75-Logs!W74,Logs!W75)</f>
        <v>4.3018264916116928</v>
      </c>
      <c r="X75" s="126">
        <f>IF(X$2,Logs!X75-Logs!X74,Logs!X75)</f>
        <v>2.9203329646385612E-3</v>
      </c>
      <c r="Y75" s="126">
        <f>IF(Y$2,Logs!Y75-Logs!Y74,Logs!Y75)</f>
        <v>1.3240057317895904E-3</v>
      </c>
      <c r="Z75" s="126">
        <f>IF(Z$2,Logs!Z75-Logs!Z74,Logs!Z75)</f>
        <v>3.6800772316354262</v>
      </c>
      <c r="AA75" s="126">
        <f>IF(AA$2,Logs!AA75-Logs!AA74,Logs!AA75)</f>
        <v>3.7801978806426972</v>
      </c>
      <c r="AB75" s="126">
        <f>IF(AB$2,Logs!AB75-Logs!AB74,Logs!AB75)</f>
        <v>-0.10012064900727093</v>
      </c>
      <c r="AC75" s="126">
        <f>IF(AC$2,Logs!AC75-Logs!AC74,Logs!AC75)</f>
        <v>9.5121892011806E-2</v>
      </c>
      <c r="AD75" s="126">
        <f>IF(AD$2,Logs!AD75-Logs!AD74,Logs!AD75)</f>
        <v>1.6274804086612801E-2</v>
      </c>
    </row>
    <row r="76" spans="1:30">
      <c r="A76" t="s">
        <v>337</v>
      </c>
      <c r="B76" s="126">
        <f>IF(B$2,Logs!B76-Logs!B75,Logs!B76)</f>
        <v>1.5314193660003639E-2</v>
      </c>
      <c r="C76" s="126">
        <f>IF(C$2,Logs!C76-Logs!C75,Logs!C76)</f>
        <v>1.273935139673199E-2</v>
      </c>
      <c r="D76" s="126">
        <f>IF(D$2,Logs!D76-Logs!D75,Logs!D76)</f>
        <v>14.979179753559393</v>
      </c>
      <c r="E76" s="126">
        <f>IF(E$2,Logs!E76-Logs!E75,Logs!E76)</f>
        <v>15.063786455270554</v>
      </c>
      <c r="F76" s="126">
        <f>IF(F$2,Logs!F76-Logs!F75,Logs!F76)</f>
        <v>15.25294824732342</v>
      </c>
      <c r="G76" s="126">
        <f>IF(G$2,Logs!G76-Logs!G75,Logs!G76)</f>
        <v>2.7204952043533126E-2</v>
      </c>
      <c r="H76" s="126">
        <f>IF(H$2,Logs!H76-Logs!H75,Logs!H76)</f>
        <v>5.2263518278987675E-2</v>
      </c>
      <c r="I76" s="126">
        <f>IF(I$2,Logs!I76-Logs!I75,Logs!I76)</f>
        <v>6.6945350693625727E-3</v>
      </c>
      <c r="J76" s="126">
        <f>IF(J$2,Logs!J76-Logs!J75,Logs!J76)</f>
        <v>5.6525949980468226E-3</v>
      </c>
      <c r="K76" s="126">
        <f>IF(K$2,Logs!K76-Logs!K75,Logs!K76)</f>
        <v>4.3371595836532257E-3</v>
      </c>
      <c r="L76" s="126">
        <f>IF(L$2,Logs!L76-Logs!L75,Logs!L76)</f>
        <v>-2.3573754857101987E-3</v>
      </c>
      <c r="M76" s="126">
        <f>IF(M$2,Logs!M76-Logs!M75,Logs!M76)</f>
        <v>4.6145963488621646</v>
      </c>
      <c r="N76" s="126">
        <f>IF(N$2,Logs!N76-Logs!N75,Logs!N76)</f>
        <v>6.7342384121068299E-2</v>
      </c>
      <c r="O76" s="126">
        <f>IF(O$2,Logs!O76-Logs!O75,Logs!O76)</f>
        <v>0.11427092489956026</v>
      </c>
      <c r="P76" s="126">
        <f>IF(P$2,Logs!P76-Logs!P75,Logs!P76)</f>
        <v>3.5325774099625881E-2</v>
      </c>
      <c r="Q76" s="126">
        <f>IF(Q$2,Logs!Q76-Logs!Q75,Logs!Q76)</f>
        <v>14.587245215564979</v>
      </c>
      <c r="R76" s="126">
        <f>IF(R$2,,Logs!R76)</f>
        <v>5.4918504043721351E-3</v>
      </c>
      <c r="S76" s="126">
        <f>IF(S$2,Logs!S76-Logs!S75,Logs!S76)</f>
        <v>3.2519150615040867E-3</v>
      </c>
      <c r="T76" s="126">
        <f>IF(T$2,,Logs!T76)</f>
        <v>2.2399353428679989E-3</v>
      </c>
      <c r="U76" s="126">
        <f>IF(U$2,Logs!U76-Logs!U75,Logs!U76)</f>
        <v>4.7863598983210309</v>
      </c>
      <c r="V76" s="126">
        <f>IF(V$2,Logs!V76-Logs!V75,Logs!V76)</f>
        <v>7.6150584328757986E-3</v>
      </c>
      <c r="W76" s="126">
        <f>IF(W$2,Logs!W76-Logs!W75,Logs!W76)</f>
        <v>4.315600181697258</v>
      </c>
      <c r="X76" s="126">
        <f>IF(X$2,Logs!X76-Logs!X75,Logs!X76)</f>
        <v>-9.0445777055858656E-4</v>
      </c>
      <c r="Y76" s="126">
        <f>IF(Y$2,Logs!Y76-Logs!Y75,Logs!Y76)</f>
        <v>-2.7555905020530957E-3</v>
      </c>
      <c r="Z76" s="126">
        <f>IF(Z$2,Logs!Z76-Logs!Z75,Logs!Z76)</f>
        <v>3.6599463450534779</v>
      </c>
      <c r="AA76" s="126">
        <f>IF(AA$2,Logs!AA76-Logs!AA75,Logs!AA76)</f>
        <v>3.7664711681349208</v>
      </c>
      <c r="AB76" s="126">
        <f>IF(AB$2,Logs!AB76-Logs!AB75,Logs!AB76)</f>
        <v>-0.10652482308144291</v>
      </c>
      <c r="AC76" s="126">
        <f>IF(AC$2,Logs!AC76-Logs!AC75,Logs!AC76)</f>
        <v>0.100331031390593</v>
      </c>
      <c r="AD76" s="126">
        <f>IF(AD$2,Logs!AD76-Logs!AD75,Logs!AD76)</f>
        <v>1.61086872327608E-2</v>
      </c>
    </row>
    <row r="77" spans="1:30">
      <c r="A77" t="s">
        <v>338</v>
      </c>
      <c r="B77" s="126">
        <f>IF(B$2,Logs!B77-Logs!B76,Logs!B77)</f>
        <v>2.9667263958096157E-2</v>
      </c>
      <c r="C77" s="126">
        <f>IF(C$2,Logs!C77-Logs!C76,Logs!C77)</f>
        <v>3.3653267504984541E-2</v>
      </c>
      <c r="D77" s="126">
        <f>IF(D$2,Logs!D77-Logs!D76,Logs!D77)</f>
        <v>14.992816319269748</v>
      </c>
      <c r="E77" s="126">
        <f>IF(E$2,Logs!E77-Logs!E76,Logs!E77)</f>
        <v>15.076574615311925</v>
      </c>
      <c r="F77" s="126">
        <f>IF(F$2,Logs!F77-Logs!F76,Logs!F77)</f>
        <v>15.260745047248832</v>
      </c>
      <c r="G77" s="126">
        <f>IF(G$2,Logs!G77-Logs!G76,Logs!G77)</f>
        <v>2.1542141746127896E-2</v>
      </c>
      <c r="H77" s="126">
        <f>IF(H$2,Logs!H77-Logs!H76,Logs!H77)</f>
        <v>5.9826735537836129E-2</v>
      </c>
      <c r="I77" s="126">
        <f>IF(I$2,Logs!I77-Logs!I76,Logs!I77)</f>
        <v>6.4424920898957794E-3</v>
      </c>
      <c r="J77" s="126">
        <f>IF(J$2,Logs!J77-Logs!J76,Logs!J77)</f>
        <v>5.3963593983219482E-3</v>
      </c>
      <c r="K77" s="126">
        <f>IF(K$2,Logs!K77-Logs!K76,Logs!K77)</f>
        <v>4.4927213303091202E-3</v>
      </c>
      <c r="L77" s="126">
        <f>IF(L$2,Logs!L77-Logs!L76,Logs!L77)</f>
        <v>-1.9497707595862355E-3</v>
      </c>
      <c r="M77" s="126">
        <f>IF(M$2,Logs!M77-Logs!M76,Logs!M77)</f>
        <v>4.6239794219952728</v>
      </c>
      <c r="N77" s="126">
        <f>IF(N$2,Logs!N77-Logs!N76,Logs!N77)</f>
        <v>-5.2552593218901933E-4</v>
      </c>
      <c r="O77" s="126">
        <f>IF(O$2,Logs!O77-Logs!O76,Logs!O77)</f>
        <v>9.5518628591495722E-2</v>
      </c>
      <c r="P77" s="126">
        <f>IF(P$2,Logs!P77-Logs!P76,Logs!P77)</f>
        <v>1.5020966327737579E-3</v>
      </c>
      <c r="Q77" s="126">
        <f>IF(Q$2,Logs!Q77-Logs!Q76,Logs!Q77)</f>
        <v>14.603498839895661</v>
      </c>
      <c r="R77" s="126">
        <f>IF(R$2,,Logs!R77)</f>
        <v>6.2565339312679307E-3</v>
      </c>
      <c r="S77" s="126">
        <f>IF(S$2,Logs!S77-Logs!S76,Logs!S77)</f>
        <v>4.3471771489651647E-3</v>
      </c>
      <c r="T77" s="126">
        <f>IF(T$2,,Logs!T77)</f>
        <v>1.9093567823027734E-3</v>
      </c>
      <c r="U77" s="126">
        <f>IF(U$2,Logs!U77-Logs!U76,Logs!U77)</f>
        <v>4.7953590417685517</v>
      </c>
      <c r="V77" s="126">
        <f>IF(V$2,Logs!V77-Logs!V76,Logs!V77)</f>
        <v>2.0343781485000711E-2</v>
      </c>
      <c r="W77" s="126">
        <f>IF(W$2,Logs!W77-Logs!W76,Logs!W77)</f>
        <v>4.3165914916685635</v>
      </c>
      <c r="X77" s="126">
        <f>IF(X$2,Logs!X77-Logs!X76,Logs!X77)</f>
        <v>-6.3219854418150589E-7</v>
      </c>
      <c r="Y77" s="126">
        <f>IF(Y$2,Logs!Y77-Logs!Y76,Logs!Y77)</f>
        <v>-7.7818164333720574E-4</v>
      </c>
      <c r="Z77" s="126">
        <f>IF(Z$2,Logs!Z77-Logs!Z76,Logs!Z77)</f>
        <v>3.6731685195543466</v>
      </c>
      <c r="AA77" s="126">
        <f>IF(AA$2,Logs!AA77-Logs!AA76,Logs!AA77)</f>
        <v>3.7785196240770551</v>
      </c>
      <c r="AB77" s="126">
        <f>IF(AB$2,Logs!AB77-Logs!AB76,Logs!AB77)</f>
        <v>-0.10535110452270845</v>
      </c>
      <c r="AC77" s="126">
        <f>IF(AC$2,Logs!AC77-Logs!AC76,Logs!AC77)</f>
        <v>0.100226490316112</v>
      </c>
      <c r="AD77" s="126">
        <f>IF(AD$2,Logs!AD77-Logs!AD76,Logs!AD77)</f>
        <v>1.8461961941360901E-2</v>
      </c>
    </row>
    <row r="78" spans="1:30">
      <c r="A78" t="s">
        <v>339</v>
      </c>
      <c r="B78" s="126">
        <f>IF(B$2,Logs!B78-Logs!B77,Logs!B78)</f>
        <v>1.6659354284211503E-2</v>
      </c>
      <c r="C78" s="126">
        <f>IF(C$2,Logs!C78-Logs!C77,Logs!C78)</f>
        <v>2.1502429965565284E-2</v>
      </c>
      <c r="D78" s="126">
        <f>IF(D$2,Logs!D78-Logs!D77,Logs!D78)</f>
        <v>14.964493177819584</v>
      </c>
      <c r="E78" s="126">
        <f>IF(E$2,Logs!E78-Logs!E77,Logs!E78)</f>
        <v>15.05636155891297</v>
      </c>
      <c r="F78" s="126">
        <f>IF(F$2,Logs!F78-Logs!F77,Logs!F78)</f>
        <v>15.245953646952321</v>
      </c>
      <c r="G78" s="126">
        <f>IF(G$2,Logs!G78-Logs!G77,Logs!G78)</f>
        <v>2.054187202490354E-2</v>
      </c>
      <c r="H78" s="126">
        <f>IF(H$2,Logs!H78-Logs!H77,Logs!H78)</f>
        <v>5.1816332983149138E-2</v>
      </c>
      <c r="I78" s="126">
        <f>IF(I$2,Logs!I78-Logs!I77,Logs!I78)</f>
        <v>5.8787302775131778E-3</v>
      </c>
      <c r="J78" s="126">
        <f>IF(J$2,Logs!J78-Logs!J77,Logs!J78)</f>
        <v>4.5978442826335453E-3</v>
      </c>
      <c r="K78" s="126">
        <f>IF(K$2,Logs!K78-Logs!K77,Logs!K78)</f>
        <v>5.2772408025586678E-3</v>
      </c>
      <c r="L78" s="126">
        <f>IF(L$2,Logs!L78-Logs!L77,Logs!L78)</f>
        <v>-6.0148947495452349E-4</v>
      </c>
      <c r="M78" s="126">
        <f>IF(M$2,Logs!M78-Logs!M77,Logs!M78)</f>
        <v>4.5988660386758875</v>
      </c>
      <c r="N78" s="126">
        <f>IF(N$2,Logs!N78-Logs!N77,Logs!N78)</f>
        <v>-5.7819767832962832E-2</v>
      </c>
      <c r="O78" s="126">
        <f>IF(O$2,Logs!O78-Logs!O77,Logs!O78)</f>
        <v>8.8485730838956847E-2</v>
      </c>
      <c r="P78" s="126">
        <f>IF(P$2,Logs!P78-Logs!P77,Logs!P78)</f>
        <v>7.0152888724794773E-3</v>
      </c>
      <c r="Q78" s="126">
        <f>IF(Q$2,Logs!Q78-Logs!Q77,Logs!Q78)</f>
        <v>14.615139687140587</v>
      </c>
      <c r="R78" s="126">
        <f>IF(R$2,,Logs!R78)</f>
        <v>7.4936495178037129E-3</v>
      </c>
      <c r="S78" s="126">
        <f>IF(S$2,Logs!S78-Logs!S77,Logs!S78)</f>
        <v>5.6752785261791573E-3</v>
      </c>
      <c r="T78" s="126">
        <f>IF(T$2,,Logs!T78)</f>
        <v>1.8183709916246298E-3</v>
      </c>
      <c r="U78" s="126">
        <f>IF(U$2,Logs!U78-Logs!U77,Logs!U78)</f>
        <v>4.8056368476367597</v>
      </c>
      <c r="V78" s="126">
        <f>IF(V$2,Logs!V78-Logs!V77,Logs!V78)</f>
        <v>3.7058536931535713E-2</v>
      </c>
      <c r="W78" s="126">
        <f>IF(W$2,Logs!W78-Logs!W77,Logs!W78)</f>
        <v>4.3615873664910634</v>
      </c>
      <c r="X78" s="126">
        <f>IF(X$2,Logs!X78-Logs!X77,Logs!X78)</f>
        <v>2.2696833001738526E-3</v>
      </c>
      <c r="Y78" s="126">
        <f>IF(Y$2,Logs!Y78-Logs!Y77,Logs!Y78)</f>
        <v>1.8850052816254959E-3</v>
      </c>
      <c r="Z78" s="126">
        <f>IF(Z$2,Logs!Z78-Logs!Z77,Logs!Z78)</f>
        <v>3.654937489479348</v>
      </c>
      <c r="AA78" s="126">
        <f>IF(AA$2,Logs!AA78-Logs!AA77,Logs!AA78)</f>
        <v>3.7577275883319667</v>
      </c>
      <c r="AB78" s="126">
        <f>IF(AB$2,Logs!AB78-Logs!AB77,Logs!AB78)</f>
        <v>-0.10279009885261868</v>
      </c>
      <c r="AC78" s="126">
        <f>IF(AC$2,Logs!AC78-Logs!AC77,Logs!AC78)</f>
        <v>9.8484180875681809E-2</v>
      </c>
      <c r="AD78" s="126">
        <f>IF(AD$2,Logs!AD78-Logs!AD77,Logs!AD78)</f>
        <v>1.3902428250347201E-2</v>
      </c>
    </row>
    <row r="79" spans="1:30">
      <c r="A79" t="s">
        <v>340</v>
      </c>
      <c r="B79" s="126">
        <f>IF(B$2,Logs!B79-Logs!B78,Logs!B79)</f>
        <v>3.0426228031608105E-3</v>
      </c>
      <c r="C79" s="126">
        <f>IF(C$2,Logs!C79-Logs!C78,Logs!C79)</f>
        <v>7.1766909142141344E-3</v>
      </c>
      <c r="D79" s="126">
        <f>IF(D$2,Logs!D79-Logs!D78,Logs!D79)</f>
        <v>14.921712966740651</v>
      </c>
      <c r="E79" s="126">
        <f>IF(E$2,Logs!E79-Logs!E78,Logs!E79)</f>
        <v>15.010925946917716</v>
      </c>
      <c r="F79" s="126">
        <f>IF(F$2,Logs!F79-Logs!F78,Logs!F79)</f>
        <v>15.20947357685313</v>
      </c>
      <c r="G79" s="126">
        <f>IF(G$2,Logs!G79-Logs!G78,Logs!G79)</f>
        <v>1.6655167337528809E-2</v>
      </c>
      <c r="H79" s="126">
        <f>IF(H$2,Logs!H79-Logs!H78,Logs!H79)</f>
        <v>6.0453000539355983E-2</v>
      </c>
      <c r="I79" s="126">
        <f>IF(I$2,Logs!I79-Logs!I78,Logs!I79)</f>
        <v>4.6464704217754615E-3</v>
      </c>
      <c r="J79" s="126">
        <f>IF(J$2,Logs!J79-Logs!J78,Logs!J79)</f>
        <v>4.206498818221327E-3</v>
      </c>
      <c r="K79" s="126">
        <f>IF(K$2,Logs!K79-Logs!K78,Logs!K79)</f>
        <v>6.4331804739018355E-3</v>
      </c>
      <c r="L79" s="126">
        <f>IF(L$2,Logs!L79-Logs!L78,Logs!L79)</f>
        <v>1.786710052126409E-3</v>
      </c>
      <c r="M79" s="126">
        <f>IF(M$2,Logs!M79-Logs!M78,Logs!M79)</f>
        <v>4.5930510801223097</v>
      </c>
      <c r="N79" s="126">
        <f>IF(N$2,Logs!N79-Logs!N78,Logs!N79)</f>
        <v>-2.5438024458056319E-2</v>
      </c>
      <c r="O79" s="126">
        <f>IF(O$2,Logs!O79-Logs!O78,Logs!O79)</f>
        <v>9.6689929104812153E-2</v>
      </c>
      <c r="P79" s="126">
        <f>IF(P$2,Logs!P79-Logs!P78,Logs!P79)</f>
        <v>2.7499508391088227E-2</v>
      </c>
      <c r="Q79" s="126">
        <f>IF(Q$2,Logs!Q79-Logs!Q78,Logs!Q79)</f>
        <v>14.629247272901679</v>
      </c>
      <c r="R79" s="126">
        <f>IF(R$2,,Logs!R79)</f>
        <v>8.5702625362225181E-3</v>
      </c>
      <c r="S79" s="126">
        <f>IF(S$2,Logs!S79-Logs!S78,Logs!S79)</f>
        <v>7.0002030469349863E-3</v>
      </c>
      <c r="T79" s="126">
        <f>IF(T$2,,Logs!T79)</f>
        <v>1.5700594892875607E-3</v>
      </c>
      <c r="U79" s="126">
        <f>IF(U$2,Logs!U79-Logs!U78,Logs!U79)</f>
        <v>4.8139163245661942</v>
      </c>
      <c r="V79" s="126">
        <f>IF(V$2,Logs!V79-Logs!V78,Logs!V79)</f>
        <v>1.6738139381099693E-2</v>
      </c>
      <c r="W79" s="126">
        <f>IF(W$2,Logs!W79-Logs!W78,Logs!W79)</f>
        <v>4.3996539436696782</v>
      </c>
      <c r="X79" s="126">
        <f>IF(X$2,Logs!X79-Logs!X78,Logs!X79)</f>
        <v>9.9344938704977181E-3</v>
      </c>
      <c r="Y79" s="126">
        <f>IF(Y$2,Logs!Y79-Logs!Y78,Logs!Y79)</f>
        <v>9.5203405383292861E-3</v>
      </c>
      <c r="Z79" s="126">
        <f>IF(Z$2,Logs!Z79-Logs!Z78,Logs!Z79)</f>
        <v>3.6382765466081808</v>
      </c>
      <c r="AA79" s="126">
        <f>IF(AA$2,Logs!AA79-Logs!AA78,Logs!AA79)</f>
        <v>3.737481673472606</v>
      </c>
      <c r="AB79" s="126">
        <f>IF(AB$2,Logs!AB79-Logs!AB78,Logs!AB79)</f>
        <v>-9.9205126864425147E-2</v>
      </c>
      <c r="AC79" s="126">
        <f>IF(AC$2,Logs!AC79-Logs!AC78,Logs!AC79)</f>
        <v>9.4186954945678997E-2</v>
      </c>
      <c r="AD79" s="126">
        <f>IF(AD$2,Logs!AD79-Logs!AD78,Logs!AD79)</f>
        <v>1.6630803436333701E-2</v>
      </c>
    </row>
    <row r="80" spans="1:30">
      <c r="A80" t="s">
        <v>341</v>
      </c>
      <c r="B80" s="126">
        <f>IF(B$2,Logs!B80-Logs!B79,Logs!B80)</f>
        <v>1.7787763136386303E-2</v>
      </c>
      <c r="C80" s="126">
        <f>IF(C$2,Logs!C80-Logs!C79,Logs!C80)</f>
        <v>2.8144742889416818E-2</v>
      </c>
      <c r="D80" s="126">
        <f>IF(D$2,Logs!D80-Logs!D79,Logs!D80)</f>
        <v>14.862842438148832</v>
      </c>
      <c r="E80" s="126">
        <f>IF(E$2,Logs!E80-Logs!E79,Logs!E80)</f>
        <v>14.959882411199114</v>
      </c>
      <c r="F80" s="126">
        <f>IF(F$2,Logs!F80-Logs!F79,Logs!F80)</f>
        <v>15.168401753353361</v>
      </c>
      <c r="G80" s="126">
        <f>IF(G$2,Logs!G80-Logs!G79,Logs!G80)</f>
        <v>1.9397042662383512E-2</v>
      </c>
      <c r="H80" s="126">
        <f>IF(H$2,Logs!H80-Logs!H79,Logs!H80)</f>
        <v>6.2323026248636282E-2</v>
      </c>
      <c r="I80" s="126">
        <f>IF(I$2,Logs!I80-Logs!I79,Logs!I80)</f>
        <v>1.0976912745263689E-2</v>
      </c>
      <c r="J80" s="126">
        <f>IF(J$2,Logs!J80-Logs!J79,Logs!J80)</f>
        <v>7.6302164336903289E-3</v>
      </c>
      <c r="K80" s="126">
        <f>IF(K$2,Logs!K80-Logs!K79,Logs!K80)</f>
        <v>7.6565483854402231E-3</v>
      </c>
      <c r="L80" s="126">
        <f>IF(L$2,Logs!L80-Logs!L79,Logs!L80)</f>
        <v>-3.3203643598236805E-3</v>
      </c>
      <c r="M80" s="126">
        <f>IF(M$2,Logs!M80-Logs!M79,Logs!M80)</f>
        <v>4.5951184866993167</v>
      </c>
      <c r="N80" s="126">
        <f>IF(N$2,Logs!N80-Logs!N79,Logs!N80)</f>
        <v>5.4254311953014778E-3</v>
      </c>
      <c r="O80" s="126">
        <f>IF(O$2,Logs!O80-Logs!O79,Logs!O80)</f>
        <v>0.10015534659478878</v>
      </c>
      <c r="P80" s="126">
        <f>IF(P$2,Logs!P80-Logs!P79,Logs!P80)</f>
        <v>2.6230264880591641E-2</v>
      </c>
      <c r="Q80" s="126">
        <f>IF(Q$2,Logs!Q80-Logs!Q79,Logs!Q80)</f>
        <v>14.645817961240834</v>
      </c>
      <c r="R80" s="126">
        <f>IF(R$2,,Logs!R80)</f>
        <v>9.8042345837001787E-3</v>
      </c>
      <c r="S80" s="126">
        <f>IF(S$2,Logs!S80-Logs!S79,Logs!S80)</f>
        <v>8.0851585988423267E-3</v>
      </c>
      <c r="T80" s="126">
        <f>IF(T$2,,Logs!T80)</f>
        <v>1.7190759848579446E-3</v>
      </c>
      <c r="U80" s="126">
        <f>IF(U$2,Logs!U80-Logs!U79,Logs!U80)</f>
        <v>4.8275174843770641</v>
      </c>
      <c r="V80" s="126">
        <f>IF(V$2,Logs!V80-Logs!V79,Logs!V80)</f>
        <v>1.2323248152629418E-2</v>
      </c>
      <c r="W80" s="126">
        <f>IF(W$2,Logs!W80-Logs!W79,Logs!W80)</f>
        <v>4.4238227434085768</v>
      </c>
      <c r="X80" s="126">
        <f>IF(X$2,Logs!X80-Logs!X79,Logs!X80)</f>
        <v>5.3356855883386345E-3</v>
      </c>
      <c r="Y80" s="126">
        <f>IF(Y$2,Logs!Y80-Logs!Y79,Logs!Y80)</f>
        <v>5.6145302425880672E-3</v>
      </c>
      <c r="Z80" s="126">
        <f>IF(Z$2,Logs!Z80-Logs!Z79,Logs!Z80)</f>
        <v>3.6366035104137757</v>
      </c>
      <c r="AA80" s="126">
        <f>IF(AA$2,Logs!AA80-Logs!AA79,Logs!AA80)</f>
        <v>3.7340713826212713</v>
      </c>
      <c r="AB80" s="126">
        <f>IF(AB$2,Logs!AB80-Logs!AB79,Logs!AB80)</f>
        <v>-9.7467872207495546E-2</v>
      </c>
      <c r="AC80" s="126">
        <f>IF(AC$2,Logs!AC80-Logs!AC79,Logs!AC80)</f>
        <v>9.2107615749196098E-2</v>
      </c>
      <c r="AD80" s="126">
        <f>IF(AD$2,Logs!AD80-Logs!AD79,Logs!AD80)</f>
        <v>1.6891710292326001E-2</v>
      </c>
    </row>
    <row r="81" spans="1:30">
      <c r="A81" t="s">
        <v>342</v>
      </c>
      <c r="B81" s="126">
        <f>IF(B$2,Logs!B81-Logs!B80,Logs!B81)</f>
        <v>2.0905647730511845E-2</v>
      </c>
      <c r="C81" s="126">
        <f>IF(C$2,Logs!C81-Logs!C80,Logs!C81)</f>
        <v>1.6747578208700986E-2</v>
      </c>
      <c r="D81" s="126">
        <f>IF(D$2,Logs!D81-Logs!D80,Logs!D81)</f>
        <v>14.930676143934232</v>
      </c>
      <c r="E81" s="126">
        <f>IF(E$2,Logs!E81-Logs!E80,Logs!E81)</f>
        <v>15.022534632135885</v>
      </c>
      <c r="F81" s="126">
        <f>IF(F$2,Logs!F81-Logs!F80,Logs!F81)</f>
        <v>15.234733826935965</v>
      </c>
      <c r="G81" s="126">
        <f>IF(G$2,Logs!G81-Logs!G80,Logs!G81)</f>
        <v>2.603525748686053E-2</v>
      </c>
      <c r="H81" s="126">
        <f>IF(H$2,Logs!H81-Logs!H80,Logs!H81)</f>
        <v>3.9828005949138046E-2</v>
      </c>
      <c r="I81" s="126">
        <f>IF(I$2,Logs!I81-Logs!I80,Logs!I81)</f>
        <v>9.9170782973851956E-3</v>
      </c>
      <c r="J81" s="126">
        <f>IF(J$2,Logs!J81-Logs!J80,Logs!J81)</f>
        <v>5.6785596553137196E-3</v>
      </c>
      <c r="K81" s="126">
        <f>IF(K$2,Logs!K81-Logs!K80,Logs!K81)</f>
        <v>8.9865316933673244E-3</v>
      </c>
      <c r="L81" s="126">
        <f>IF(L$2,Logs!L81-Logs!L80,Logs!L81)</f>
        <v>-9.3054660401769575E-4</v>
      </c>
      <c r="M81" s="126">
        <f>IF(M$2,Logs!M81-Logs!M80,Logs!M81)</f>
        <v>4.5415259526071079</v>
      </c>
      <c r="N81" s="126">
        <f>IF(N$2,Logs!N81-Logs!N80,Logs!N81)</f>
        <v>-5.0238177938576101E-2</v>
      </c>
      <c r="O81" s="126">
        <f>IF(O$2,Logs!O81-Logs!O80,Logs!O81)</f>
        <v>6.7864486372759825E-2</v>
      </c>
      <c r="P81" s="126">
        <f>IF(P$2,Logs!P81-Logs!P80,Logs!P81)</f>
        <v>-1.2535461650761848E-2</v>
      </c>
      <c r="Q81" s="126">
        <f>IF(Q$2,Logs!Q81-Logs!Q80,Logs!Q81)</f>
        <v>14.657462332078788</v>
      </c>
      <c r="R81" s="126">
        <f>IF(R$2,,Logs!R81)</f>
        <v>1.0676500122240109E-2</v>
      </c>
      <c r="S81" s="126">
        <f>IF(S$2,Logs!S81-Logs!S80,Logs!S81)</f>
        <v>9.2638322450366468E-3</v>
      </c>
      <c r="T81" s="126">
        <f>IF(T$2,,Logs!T81)</f>
        <v>1.4126678772035672E-3</v>
      </c>
      <c r="U81" s="126">
        <f>IF(U$2,Logs!U81-Logs!U80,Logs!U81)</f>
        <v>4.8370155219171869</v>
      </c>
      <c r="V81" s="126">
        <f>IF(V$2,Logs!V81-Logs!V80,Logs!V81)</f>
        <v>1.1553502163746288E-2</v>
      </c>
      <c r="W81" s="126">
        <f>IF(W$2,Logs!W81-Logs!W80,Logs!W81)</f>
        <v>4.5151847113305976</v>
      </c>
      <c r="X81" s="126">
        <f>IF(X$2,Logs!X81-Logs!X80,Logs!X81)</f>
        <v>4.5977661697067518E-3</v>
      </c>
      <c r="Y81" s="126">
        <f>IF(Y$2,Logs!Y81-Logs!Y80,Logs!Y81)</f>
        <v>3.9652358329052007E-3</v>
      </c>
      <c r="Z81" s="126">
        <f>IF(Z$2,Logs!Z81-Logs!Z80,Logs!Z81)</f>
        <v>3.6443991418619159</v>
      </c>
      <c r="AA81" s="126">
        <f>IF(AA$2,Logs!AA81-Logs!AA80,Logs!AA81)</f>
        <v>3.7397163672331311</v>
      </c>
      <c r="AB81" s="126">
        <f>IF(AB$2,Logs!AB81-Logs!AB80,Logs!AB81)</f>
        <v>-9.5317225371214842E-2</v>
      </c>
      <c r="AC81" s="126">
        <f>IF(AC$2,Logs!AC81-Logs!AC80,Logs!AC81)</f>
        <v>9.1059829041620202E-2</v>
      </c>
      <c r="AD81" s="126">
        <f>IF(AD$2,Logs!AD81-Logs!AD80,Logs!AD81)</f>
        <v>1.6760010405436301E-2</v>
      </c>
    </row>
    <row r="82" spans="1:30">
      <c r="A82" t="s">
        <v>343</v>
      </c>
      <c r="B82" s="126">
        <f>IF(B$2,Logs!B82-Logs!B81,Logs!B82)</f>
        <v>9.4788173851192425E-3</v>
      </c>
      <c r="C82" s="126">
        <f>IF(C$2,Logs!C82-Logs!C81,Logs!C82)</f>
        <v>9.9224744489134764E-3</v>
      </c>
      <c r="D82" s="126">
        <f>IF(D$2,Logs!D82-Logs!D81,Logs!D82)</f>
        <v>14.929904344994043</v>
      </c>
      <c r="E82" s="126">
        <f>IF(E$2,Logs!E82-Logs!E81,Logs!E82)</f>
        <v>15.019641472751944</v>
      </c>
      <c r="F82" s="126">
        <f>IF(F$2,Logs!F82-Logs!F81,Logs!F82)</f>
        <v>15.235210850024586</v>
      </c>
      <c r="G82" s="126">
        <f>IF(G$2,Logs!G82-Logs!G81,Logs!G82)</f>
        <v>1.6714373950591721E-2</v>
      </c>
      <c r="H82" s="126">
        <f>IF(H$2,Logs!H82-Logs!H81,Logs!H82)</f>
        <v>1.3772063356181974E-2</v>
      </c>
      <c r="I82" s="126">
        <f>IF(I$2,Logs!I82-Logs!I81,Logs!I82)</f>
        <v>1.1553792462848378E-2</v>
      </c>
      <c r="J82" s="126">
        <f>IF(J$2,Logs!J82-Logs!J81,Logs!J82)</f>
        <v>7.0011548796395928E-3</v>
      </c>
      <c r="K82" s="126">
        <f>IF(K$2,Logs!K82-Logs!K81,Logs!K82)</f>
        <v>1.0685038419039694E-2</v>
      </c>
      <c r="L82" s="126">
        <f>IF(L$2,Logs!L82-Logs!L81,Logs!L82)</f>
        <v>-8.6875404380901274E-4</v>
      </c>
      <c r="M82" s="126">
        <f>IF(M$2,Logs!M82-Logs!M81,Logs!M82)</f>
        <v>4.4857529756578289</v>
      </c>
      <c r="N82" s="126">
        <f>IF(N$2,Logs!N82-Logs!N81,Logs!N82)</f>
        <v>-4.9112247819190991E-2</v>
      </c>
      <c r="O82" s="126">
        <f>IF(O$2,Logs!O82-Logs!O81,Logs!O82)</f>
        <v>0.10121962276763663</v>
      </c>
      <c r="P82" s="126">
        <f>IF(P$2,Logs!P82-Logs!P81,Logs!P82)</f>
        <v>2.1154331741671421E-2</v>
      </c>
      <c r="Q82" s="126">
        <f>IF(Q$2,Logs!Q82-Logs!Q81,Logs!Q82)</f>
        <v>14.671529575977431</v>
      </c>
      <c r="R82" s="126">
        <f>IF(R$2,,Logs!R82)</f>
        <v>1.2368849976011991E-2</v>
      </c>
      <c r="S82" s="126">
        <f>IF(S$2,Logs!S82-Logs!S81,Logs!S82)</f>
        <v>1.0608396278750617E-2</v>
      </c>
      <c r="T82" s="126">
        <f>IF(T$2,,Logs!T82)</f>
        <v>1.7604536972614766E-3</v>
      </c>
      <c r="U82" s="126">
        <f>IF(U$2,Logs!U82-Logs!U81,Logs!U82)</f>
        <v>4.8494062703514524</v>
      </c>
      <c r="V82" s="126">
        <f>IF(V$2,Logs!V82-Logs!V81,Logs!V82)</f>
        <v>2.8295667738928998E-3</v>
      </c>
      <c r="W82" s="126">
        <f>IF(W$2,Logs!W82-Logs!W81,Logs!W82)</f>
        <v>4.6479108095199813</v>
      </c>
      <c r="X82" s="126">
        <f>IF(X$2,Logs!X82-Logs!X81,Logs!X82)</f>
        <v>2.6852635461329655E-3</v>
      </c>
      <c r="Y82" s="126">
        <f>IF(Y$2,Logs!Y82-Logs!Y81,Logs!Y82)</f>
        <v>1.2201195878844828E-3</v>
      </c>
      <c r="Z82" s="126">
        <f>IF(Z$2,Logs!Z82-Logs!Z81,Logs!Z82)</f>
        <v>3.646712732767373</v>
      </c>
      <c r="AA82" s="126">
        <f>IF(AA$2,Logs!AA82-Logs!AA81,Logs!AA82)</f>
        <v>3.7379369369083584</v>
      </c>
      <c r="AB82" s="126">
        <f>IF(AB$2,Logs!AB82-Logs!AB81,Logs!AB82)</f>
        <v>-9.122420414098513E-2</v>
      </c>
      <c r="AC82" s="126">
        <f>IF(AC$2,Logs!AC82-Logs!AC81,Logs!AC82)</f>
        <v>8.8053106203952805E-2</v>
      </c>
      <c r="AD82" s="126">
        <f>IF(AD$2,Logs!AD82-Logs!AD81,Logs!AD82)</f>
        <v>1.8323559992147399E-2</v>
      </c>
    </row>
    <row r="83" spans="1:30">
      <c r="A83" t="s">
        <v>344</v>
      </c>
      <c r="B83" s="126">
        <f>IF(B$2,Logs!B83-Logs!B82,Logs!B83)</f>
        <v>1.2445283985908162E-2</v>
      </c>
      <c r="C83" s="126">
        <f>IF(C$2,Logs!C83-Logs!C82,Logs!C83)</f>
        <v>1.6434492922090982E-2</v>
      </c>
      <c r="D83" s="126">
        <f>IF(D$2,Logs!D83-Logs!D82,Logs!D83)</f>
        <v>14.909877281534662</v>
      </c>
      <c r="E83" s="126">
        <f>IF(E$2,Logs!E83-Logs!E82,Logs!E83)</f>
        <v>15.00420002295043</v>
      </c>
      <c r="F83" s="126">
        <f>IF(F$2,Logs!F83-Logs!F82,Logs!F83)</f>
        <v>15.223832597644886</v>
      </c>
      <c r="G83" s="126">
        <f>IF(G$2,Logs!G83-Logs!G82,Logs!G83)</f>
        <v>1.7192345779328377E-2</v>
      </c>
      <c r="H83" s="126">
        <f>IF(H$2,Logs!H83-Logs!H82,Logs!H83)</f>
        <v>-2.8545904282999857E-2</v>
      </c>
      <c r="I83" s="126">
        <f>IF(I$2,Logs!I83-Logs!I82,Logs!I83)</f>
        <v>7.7737056333821997E-3</v>
      </c>
      <c r="J83" s="126">
        <f>IF(J$2,Logs!J83-Logs!J82,Logs!J83)</f>
        <v>7.6357344697104423E-3</v>
      </c>
      <c r="K83" s="126">
        <f>IF(K$2,Logs!K83-Logs!K82,Logs!K83)</f>
        <v>1.1330961490915651E-2</v>
      </c>
      <c r="L83" s="126">
        <f>IF(L$2,Logs!L83-Logs!L82,Logs!L83)</f>
        <v>3.5572558575341418E-3</v>
      </c>
      <c r="M83" s="126">
        <f>IF(M$2,Logs!M83-Logs!M82,Logs!M83)</f>
        <v>4.4950732854584237</v>
      </c>
      <c r="N83" s="126">
        <f>IF(N$2,Logs!N83-Logs!N82,Logs!N83)</f>
        <v>-9.8416529595191093E-5</v>
      </c>
      <c r="O83" s="126">
        <f>IF(O$2,Logs!O83-Logs!O82,Logs!O83)</f>
        <v>0.15114138454774823</v>
      </c>
      <c r="P83" s="126">
        <f>IF(P$2,Logs!P83-Logs!P82,Logs!P83)</f>
        <v>3.2693319324543613E-2</v>
      </c>
      <c r="Q83" s="126">
        <f>IF(Q$2,Logs!Q83-Logs!Q82,Logs!Q83)</f>
        <v>14.687379228374226</v>
      </c>
      <c r="R83" s="126">
        <f>IF(R$2,,Logs!R83)</f>
        <v>1.3448542518172582E-2</v>
      </c>
      <c r="S83" s="126">
        <f>IF(S$2,Logs!S83-Logs!S82,Logs!S83)</f>
        <v>1.163844460429923E-2</v>
      </c>
      <c r="T83" s="126">
        <f>IF(T$2,,Logs!T83)</f>
        <v>1.8100979138734516E-3</v>
      </c>
      <c r="U83" s="126">
        <f>IF(U$2,Logs!U83-Logs!U82,Logs!U83)</f>
        <v>4.8649228485747917</v>
      </c>
      <c r="V83" s="126">
        <f>IF(V$2,Logs!V83-Logs!V82,Logs!V83)</f>
        <v>8.9383072649606987E-3</v>
      </c>
      <c r="W83" s="126">
        <f>IF(W$2,Logs!W83-Logs!W82,Logs!W83)</f>
        <v>4.7772395350118275</v>
      </c>
      <c r="X83" s="126">
        <f>IF(X$2,Logs!X83-Logs!X82,Logs!X83)</f>
        <v>2.5285850544474187E-3</v>
      </c>
      <c r="Y83" s="126">
        <f>IF(Y$2,Logs!Y83-Logs!Y82,Logs!Y83)</f>
        <v>1.6472234081330583E-3</v>
      </c>
      <c r="Z83" s="126">
        <f>IF(Z$2,Logs!Z83-Logs!Z82,Logs!Z83)</f>
        <v>3.6519476074035864</v>
      </c>
      <c r="AA83" s="126">
        <f>IF(AA$2,Logs!AA83-Logs!AA82,Logs!AA83)</f>
        <v>3.742706168152599</v>
      </c>
      <c r="AB83" s="126">
        <f>IF(AB$2,Logs!AB83-Logs!AB82,Logs!AB83)</f>
        <v>-9.0758560749012701E-2</v>
      </c>
      <c r="AC83" s="126">
        <f>IF(AC$2,Logs!AC83-Logs!AC82,Logs!AC83)</f>
        <v>8.6545836015365793E-2</v>
      </c>
      <c r="AD83" s="126">
        <f>IF(AD$2,Logs!AD83-Logs!AD82,Logs!AD83)</f>
        <v>1.7342577614509101E-2</v>
      </c>
    </row>
    <row r="84" spans="1:30">
      <c r="A84" t="s">
        <v>345</v>
      </c>
      <c r="B84" s="126">
        <f>IF(B$2,Logs!B84-Logs!B83,Logs!B84)</f>
        <v>1.1772780568662711E-2</v>
      </c>
      <c r="C84" s="126">
        <f>IF(C$2,Logs!C84-Logs!C83,Logs!C84)</f>
        <v>1.0804354089106738E-2</v>
      </c>
      <c r="D84" s="126">
        <f>IF(D$2,Logs!D84-Logs!D83,Logs!D84)</f>
        <v>14.920376425221454</v>
      </c>
      <c r="E84" s="126">
        <f>IF(E$2,Logs!E84-Logs!E83,Logs!E84)</f>
        <v>15.013103865951448</v>
      </c>
      <c r="F84" s="126">
        <f>IF(F$2,Logs!F84-Logs!F83,Logs!F84)</f>
        <v>15.232831596064814</v>
      </c>
      <c r="G84" s="126">
        <f>IF(G$2,Logs!G84-Logs!G83,Logs!G84)</f>
        <v>1.7083244667510655E-2</v>
      </c>
      <c r="H84" s="126">
        <f>IF(H$2,Logs!H84-Logs!H83,Logs!H84)</f>
        <v>7.0212784678620466E-3</v>
      </c>
      <c r="I84" s="126">
        <f>IF(I$2,Logs!I84-Logs!I83,Logs!I84)</f>
        <v>9.3437117645818191E-3</v>
      </c>
      <c r="J84" s="126">
        <f>IF(J$2,Logs!J84-Logs!J83,Logs!J84)</f>
        <v>9.1417156119293352E-3</v>
      </c>
      <c r="K84" s="126">
        <f>IF(K$2,Logs!K84-Logs!K83,Logs!K84)</f>
        <v>1.2102284801922002E-2</v>
      </c>
      <c r="L84" s="126">
        <f>IF(L$2,Logs!L84-Logs!L83,Logs!L84)</f>
        <v>2.7585730373400172E-3</v>
      </c>
      <c r="M84" s="126">
        <f>IF(M$2,Logs!M84-Logs!M83,Logs!M84)</f>
        <v>4.510815796367436</v>
      </c>
      <c r="N84" s="126">
        <f>IF(N$2,Logs!N84-Logs!N83,Logs!N84)</f>
        <v>8.4227985616891488E-4</v>
      </c>
      <c r="O84" s="126">
        <f>IF(O$2,Logs!O84-Logs!O83,Logs!O84)</f>
        <v>0.18298493157141588</v>
      </c>
      <c r="P84" s="126">
        <f>IF(P$2,Logs!P84-Logs!P83,Logs!P84)</f>
        <v>7.7134571395107016E-2</v>
      </c>
      <c r="Q84" s="126">
        <f>IF(Q$2,Logs!Q84-Logs!Q83,Logs!Q84)</f>
        <v>14.702682249533204</v>
      </c>
      <c r="R84" s="126">
        <f>IF(R$2,,Logs!R84)</f>
        <v>1.468842748027498E-2</v>
      </c>
      <c r="S84" s="126">
        <f>IF(S$2,Logs!S84-Logs!S83,Logs!S84)</f>
        <v>1.27294560383313E-2</v>
      </c>
      <c r="T84" s="126">
        <f>IF(T$2,,Logs!T84)</f>
        <v>1.9589714419437571E-3</v>
      </c>
      <c r="U84" s="126">
        <f>IF(U$2,Logs!U84-Logs!U83,Logs!U84)</f>
        <v>4.8711816405951982</v>
      </c>
      <c r="V84" s="126">
        <f>IF(V$2,Logs!V84-Logs!V83,Logs!V84)</f>
        <v>2.826005230539419E-2</v>
      </c>
      <c r="W84" s="126">
        <f>IF(W$2,Logs!W84-Logs!W83,Logs!W84)</f>
        <v>5.1271692317225712</v>
      </c>
      <c r="X84" s="126">
        <f>IF(X$2,Logs!X84-Logs!X83,Logs!X84)</f>
        <v>4.8048071030866168E-3</v>
      </c>
      <c r="Y84" s="126">
        <f>IF(Y$2,Logs!Y84-Logs!Y83,Logs!Y84)</f>
        <v>4.6799967149224742E-3</v>
      </c>
      <c r="Z84" s="126">
        <f>IF(Z$2,Logs!Z84-Logs!Z83,Logs!Z84)</f>
        <v>3.6543132035515153</v>
      </c>
      <c r="AA84" s="126">
        <f>IF(AA$2,Logs!AA84-Logs!AA83,Logs!AA84)</f>
        <v>3.7404326520394346</v>
      </c>
      <c r="AB84" s="126">
        <f>IF(AB$2,Logs!AB84-Logs!AB83,Logs!AB84)</f>
        <v>-8.6119448487919373E-2</v>
      </c>
      <c r="AC84" s="126">
        <f>IF(AC$2,Logs!AC84-Logs!AC83,Logs!AC84)</f>
        <v>8.1923837024270987E-2</v>
      </c>
      <c r="AD84" s="126">
        <f>IF(AD$2,Logs!AD84-Logs!AD83,Logs!AD84)</f>
        <v>1.7812729408772199E-2</v>
      </c>
    </row>
    <row r="85" spans="1:30">
      <c r="A85" t="s">
        <v>346</v>
      </c>
      <c r="B85" s="126">
        <f>IF(B$2,Logs!B85-Logs!B84,Logs!B85)</f>
        <v>1.4447166604185213E-2</v>
      </c>
      <c r="C85" s="126">
        <f>IF(C$2,Logs!C85-Logs!C84,Logs!C85)</f>
        <v>1.9422246750085748E-2</v>
      </c>
      <c r="D85" s="126">
        <f>IF(D$2,Logs!D85-Logs!D84,Logs!D85)</f>
        <v>14.916218196764616</v>
      </c>
      <c r="E85" s="126">
        <f>IF(E$2,Logs!E85-Logs!E84,Logs!E85)</f>
        <v>15.010594468419379</v>
      </c>
      <c r="F85" s="126">
        <f>IF(F$2,Logs!F85-Logs!F84,Logs!F85)</f>
        <v>15.233337696116193</v>
      </c>
      <c r="G85" s="126">
        <f>IF(G$2,Logs!G85-Logs!G84,Logs!G85)</f>
        <v>2.0491526511435154E-2</v>
      </c>
      <c r="H85" s="126">
        <f>IF(H$2,Logs!H85-Logs!H84,Logs!H85)</f>
        <v>4.9054348800943615E-2</v>
      </c>
      <c r="I85" s="126">
        <f>IF(I$2,Logs!I85-Logs!I84,Logs!I85)</f>
        <v>4.4530095177179874E-3</v>
      </c>
      <c r="J85" s="126">
        <f>IF(J$2,Logs!J85-Logs!J84,Logs!J85)</f>
        <v>8.0404036481640517E-3</v>
      </c>
      <c r="K85" s="126">
        <f>IF(K$2,Logs!K85-Logs!K84,Logs!K85)</f>
        <v>1.2704962249158389E-2</v>
      </c>
      <c r="L85" s="126">
        <f>IF(L$2,Logs!L85-Logs!L84,Logs!L85)</f>
        <v>8.2519527314402624E-3</v>
      </c>
      <c r="M85" s="126">
        <f>IF(M$2,Logs!M85-Logs!M84,Logs!M85)</f>
        <v>4.5401181858071622</v>
      </c>
      <c r="N85" s="126">
        <f>IF(N$2,Logs!N85-Logs!N84,Logs!N85)</f>
        <v>2.3370780155749671E-2</v>
      </c>
      <c r="O85" s="126">
        <f>IF(O$2,Logs!O85-Logs!O84,Logs!O85)</f>
        <v>0.14167902332098553</v>
      </c>
      <c r="P85" s="126">
        <f>IF(P$2,Logs!P85-Logs!P84,Logs!P85)</f>
        <v>3.125438795896307E-2</v>
      </c>
      <c r="Q85" s="126">
        <f>IF(Q$2,Logs!Q85-Logs!Q84,Logs!Q85)</f>
        <v>14.720776718815136</v>
      </c>
      <c r="R85" s="126">
        <f>IF(R$2,,Logs!R85)</f>
        <v>1.5350737596312987E-2</v>
      </c>
      <c r="S85" s="126">
        <f>IF(S$2,Logs!S85-Logs!S84,Logs!S85)</f>
        <v>1.3226455032826453E-2</v>
      </c>
      <c r="T85" s="126">
        <f>IF(T$2,,Logs!T85)</f>
        <v>2.1242825634864978E-3</v>
      </c>
      <c r="U85" s="126">
        <f>IF(U$2,Logs!U85-Logs!U84,Logs!U85)</f>
        <v>4.8820626986701088</v>
      </c>
      <c r="V85" s="126">
        <f>IF(V$2,Logs!V85-Logs!V84,Logs!V85)</f>
        <v>1.7964983006278246E-2</v>
      </c>
      <c r="W85" s="126">
        <f>IF(W$2,Logs!W85-Logs!W84,Logs!W85)</f>
        <v>5.1709993394723091</v>
      </c>
      <c r="X85" s="126">
        <f>IF(X$2,Logs!X85-Logs!X84,Logs!X85)</f>
        <v>7.2640319563186395E-3</v>
      </c>
      <c r="Y85" s="126">
        <f>IF(Y$2,Logs!Y85-Logs!Y84,Logs!Y85)</f>
        <v>7.5153497343682929E-3</v>
      </c>
      <c r="Z85" s="126">
        <f>IF(Z$2,Logs!Z85-Logs!Z84,Logs!Z85)</f>
        <v>3.6650969292196316</v>
      </c>
      <c r="AA85" s="126">
        <f>IF(AA$2,Logs!AA85-Logs!AA84,Logs!AA85)</f>
        <v>3.7424560863135081</v>
      </c>
      <c r="AB85" s="126">
        <f>IF(AB$2,Logs!AB85-Logs!AB84,Logs!AB85)</f>
        <v>-7.7359157093876627E-2</v>
      </c>
      <c r="AC85" s="126">
        <f>IF(AC$2,Logs!AC85-Logs!AC84,Logs!AC85)</f>
        <v>7.4248356265446708E-2</v>
      </c>
      <c r="AD85" s="126">
        <f>IF(AD$2,Logs!AD85-Logs!AD84,Logs!AD85)</f>
        <v>1.8252417952225798E-2</v>
      </c>
    </row>
    <row r="86" spans="1:30">
      <c r="A86" t="s">
        <v>347</v>
      </c>
      <c r="B86" s="126">
        <f>IF(B$2,Logs!B86-Logs!B85,Logs!B86)</f>
        <v>1.9674686109116379E-2</v>
      </c>
      <c r="C86" s="126">
        <f>IF(C$2,Logs!C86-Logs!C85,Logs!C86)</f>
        <v>2.0134398479068949E-2</v>
      </c>
      <c r="D86" s="126">
        <f>IF(D$2,Logs!D86-Logs!D85,Logs!D86)</f>
        <v>14.945022819589639</v>
      </c>
      <c r="E86" s="126">
        <f>IF(E$2,Logs!E86-Logs!E85,Logs!E86)</f>
        <v>15.036141827330457</v>
      </c>
      <c r="F86" s="126">
        <f>IF(F$2,Logs!F86-Logs!F85,Logs!F86)</f>
        <v>15.242968791973516</v>
      </c>
      <c r="G86" s="126">
        <f>IF(G$2,Logs!G86-Logs!G85,Logs!G86)</f>
        <v>1.7935935520746682E-2</v>
      </c>
      <c r="H86" s="126">
        <f>IF(H$2,Logs!H86-Logs!H85,Logs!H86)</f>
        <v>-1.6782515615178184E-2</v>
      </c>
      <c r="I86" s="126">
        <f>IF(I$2,Logs!I86-Logs!I85,Logs!I86)</f>
        <v>6.4744392310966958E-4</v>
      </c>
      <c r="J86" s="126">
        <f>IF(J$2,Logs!J86-Logs!J85,Logs!J86)</f>
        <v>2.7148369504583769E-3</v>
      </c>
      <c r="K86" s="126">
        <f>IF(K$2,Logs!K86-Logs!K85,Logs!K86)</f>
        <v>1.2792071643599762E-2</v>
      </c>
      <c r="L86" s="126">
        <f>IF(L$2,Logs!L86-Logs!L85,Logs!L86)</f>
        <v>1.2144627720489994E-2</v>
      </c>
      <c r="M86" s="126">
        <f>IF(M$2,Logs!M86-Logs!M85,Logs!M86)</f>
        <v>4.5266150296612349</v>
      </c>
      <c r="N86" s="126">
        <f>IF(N$2,Logs!N86-Logs!N85,Logs!N86)</f>
        <v>-1.9816596447691737E-2</v>
      </c>
      <c r="O86" s="126">
        <f>IF(O$2,Logs!O86-Logs!O85,Logs!O86)</f>
        <v>0.1191863720851923</v>
      </c>
      <c r="P86" s="126">
        <f>IF(P$2,Logs!P86-Logs!P85,Logs!P86)</f>
        <v>4.1954574774625178E-2</v>
      </c>
      <c r="Q86" s="126">
        <f>IF(Q$2,Logs!Q86-Logs!Q85,Logs!Q86)</f>
        <v>14.737655051936157</v>
      </c>
      <c r="R86" s="126">
        <f>IF(R$2,,Logs!R86)</f>
        <v>1.5124162416324806E-2</v>
      </c>
      <c r="S86" s="126">
        <f>IF(S$2,Logs!S86-Logs!S85,Logs!S86)</f>
        <v>1.3074256330586122E-2</v>
      </c>
      <c r="T86" s="126">
        <f>IF(T$2,,Logs!T86)</f>
        <v>2.0499060857385762E-3</v>
      </c>
      <c r="U86" s="126">
        <f>IF(U$2,Logs!U86-Logs!U85,Logs!U86)</f>
        <v>4.8963665361260436</v>
      </c>
      <c r="V86" s="126">
        <f>IF(V$2,Logs!V86-Logs!V85,Logs!V86)</f>
        <v>4.0041755827608938E-3</v>
      </c>
      <c r="W86" s="126">
        <f>IF(W$2,Logs!W86-Logs!W85,Logs!W86)</f>
        <v>5.0852829567642246</v>
      </c>
      <c r="X86" s="126">
        <f>IF(X$2,Logs!X86-Logs!X85,Logs!X86)</f>
        <v>1.5727744044442993E-2</v>
      </c>
      <c r="Y86" s="126">
        <f>IF(Y$2,Logs!Y86-Logs!Y85,Logs!Y86)</f>
        <v>1.549079121085839E-2</v>
      </c>
      <c r="Z86" s="126">
        <f>IF(Z$2,Logs!Z86-Logs!Z85,Logs!Z86)</f>
        <v>3.6687025822376094</v>
      </c>
      <c r="AA86" s="126">
        <f>IF(AA$2,Logs!AA86-Logs!AA85,Logs!AA86)</f>
        <v>3.7381054083888459</v>
      </c>
      <c r="AB86" s="126">
        <f>IF(AB$2,Logs!AB86-Logs!AB85,Logs!AB86)</f>
        <v>-6.9402826151236635E-2</v>
      </c>
      <c r="AC86" s="126">
        <f>IF(AC$2,Logs!AC86-Logs!AC85,Logs!AC86)</f>
        <v>6.7675538581915801E-2</v>
      </c>
      <c r="AD86" s="126">
        <f>IF(AD$2,Logs!AD86-Logs!AD85,Logs!AD86)</f>
        <v>1.98370990304459E-2</v>
      </c>
    </row>
    <row r="87" spans="1:30">
      <c r="A87" t="s">
        <v>348</v>
      </c>
      <c r="B87" s="126">
        <f>IF(B$2,Logs!B87-Logs!B86,Logs!B87)</f>
        <v>1.1518063293642911E-2</v>
      </c>
      <c r="C87" s="126">
        <f>IF(C$2,Logs!C87-Logs!C86,Logs!C87)</f>
        <v>1.461090330518644E-2</v>
      </c>
      <c r="D87" s="126">
        <f>IF(D$2,Logs!D87-Logs!D86,Logs!D87)</f>
        <v>14.960865717397413</v>
      </c>
      <c r="E87" s="126">
        <f>IF(E$2,Logs!E87-Logs!E86,Logs!E87)</f>
        <v>15.053254173491974</v>
      </c>
      <c r="F87" s="126">
        <f>IF(F$2,Logs!F87-Logs!F86,Logs!F87)</f>
        <v>15.255759467819708</v>
      </c>
      <c r="G87" s="126">
        <f>IF(G$2,Logs!G87-Logs!G86,Logs!G87)</f>
        <v>1.9942491812397378E-2</v>
      </c>
      <c r="H87" s="126">
        <f>IF(H$2,Logs!H87-Logs!H86,Logs!H87)</f>
        <v>5.5973160775465658E-2</v>
      </c>
      <c r="I87" s="126">
        <f>IF(I$2,Logs!I87-Logs!I86,Logs!I87)</f>
        <v>1.1639706573979502E-2</v>
      </c>
      <c r="J87" s="126">
        <f>IF(J$2,Logs!J87-Logs!J86,Logs!J87)</f>
        <v>4.4827638212279197E-3</v>
      </c>
      <c r="K87" s="126">
        <f>IF(K$2,Logs!K87-Logs!K86,Logs!K87)</f>
        <v>1.2268959411648211E-2</v>
      </c>
      <c r="L87" s="126">
        <f>IF(L$2,Logs!L87-Logs!L86,Logs!L87)</f>
        <v>6.2925283766896204E-4</v>
      </c>
      <c r="M87" s="126">
        <f>IF(M$2,Logs!M87-Logs!M86,Logs!M87)</f>
        <v>4.5538341639157958</v>
      </c>
      <c r="N87" s="126">
        <f>IF(N$2,Logs!N87-Logs!N86,Logs!N87)</f>
        <v>2.1834073637059248E-2</v>
      </c>
      <c r="O87" s="126">
        <f>IF(O$2,Logs!O87-Logs!O86,Logs!O87)</f>
        <v>0.17905816545193762</v>
      </c>
      <c r="P87" s="126">
        <f>IF(P$2,Logs!P87-Logs!P86,Logs!P87)</f>
        <v>7.7184462929115391E-2</v>
      </c>
      <c r="Q87" s="126">
        <f>IF(Q$2,Logs!Q87-Logs!Q86,Logs!Q87)</f>
        <v>14.7702509934298</v>
      </c>
      <c r="R87" s="126">
        <f>IF(R$2,,Logs!R87)</f>
        <v>1.5092208009416443E-2</v>
      </c>
      <c r="S87" s="126">
        <f>IF(S$2,Logs!S87-Logs!S86,Logs!S87)</f>
        <v>1.3042301923677963E-2</v>
      </c>
      <c r="T87" s="126">
        <f>IF(T$2,,Logs!T87)</f>
        <v>2.0499060857385762E-3</v>
      </c>
      <c r="U87" s="126">
        <f>IF(U$2,Logs!U87-Logs!U86,Logs!U87)</f>
        <v>4.912795644946657</v>
      </c>
      <c r="V87" s="126">
        <f>IF(V$2,Logs!V87-Logs!V86,Logs!V87)</f>
        <v>8.6243019621656813E-3</v>
      </c>
      <c r="W87" s="126">
        <f>IF(W$2,Logs!W87-Logs!W86,Logs!W87)</f>
        <v>4.9015559834471887</v>
      </c>
      <c r="X87" s="126">
        <f>IF(X$2,Logs!X87-Logs!X86,Logs!X87)</f>
        <v>5.5295868351832311E-3</v>
      </c>
      <c r="Y87" s="126">
        <f>IF(Y$2,Logs!Y87-Logs!Y86,Logs!Y87)</f>
        <v>5.9108120177961965E-3</v>
      </c>
      <c r="Z87" s="126">
        <f>IF(Z$2,Logs!Z87-Logs!Z86,Logs!Z87)</f>
        <v>3.6587791112920343</v>
      </c>
      <c r="AA87" s="126">
        <f>IF(AA$2,Logs!AA87-Logs!AA86,Logs!AA87)</f>
        <v>3.731357778210477</v>
      </c>
      <c r="AB87" s="126">
        <f>IF(AB$2,Logs!AB87-Logs!AB86,Logs!AB87)</f>
        <v>-7.2578666918442974E-2</v>
      </c>
      <c r="AC87" s="126">
        <f>IF(AC$2,Logs!AC87-Logs!AC86,Logs!AC87)</f>
        <v>7.0090739305600003E-2</v>
      </c>
      <c r="AD87" s="126">
        <f>IF(AD$2,Logs!AD87-Logs!AD86,Logs!AD87)</f>
        <v>1.7330316861695502E-2</v>
      </c>
    </row>
    <row r="88" spans="1:30">
      <c r="A88" t="s">
        <v>349</v>
      </c>
      <c r="B88" s="126">
        <f>IF(B$2,Logs!B88-Logs!B87,Logs!B88)</f>
        <v>1.0297670246796287E-2</v>
      </c>
      <c r="C88" s="126">
        <f>IF(C$2,Logs!C88-Logs!C87,Logs!C88)</f>
        <v>1.306246400131883E-2</v>
      </c>
      <c r="D88" s="126">
        <f>IF(D$2,Logs!D88-Logs!D87,Logs!D88)</f>
        <v>14.956574757587989</v>
      </c>
      <c r="E88" s="126">
        <f>IF(E$2,Logs!E88-Logs!E87,Logs!E88)</f>
        <v>15.04931135589807</v>
      </c>
      <c r="F88" s="126">
        <f>IF(F$2,Logs!F88-Logs!F87,Logs!F88)</f>
        <v>15.237627420885932</v>
      </c>
      <c r="G88" s="126">
        <f>IF(G$2,Logs!G88-Logs!G87,Logs!G88)</f>
        <v>1.7596740682716216E-2</v>
      </c>
      <c r="H88" s="126">
        <f>IF(H$2,Logs!H88-Logs!H87,Logs!H88)</f>
        <v>1.3600396655979452E-2</v>
      </c>
      <c r="I88" s="126">
        <f>IF(I$2,Logs!I88-Logs!I87,Logs!I88)</f>
        <v>1.2506035886526767E-2</v>
      </c>
      <c r="J88" s="126">
        <f>IF(J$2,Logs!J88-Logs!J87,Logs!J88)</f>
        <v>3.7152672688849364E-3</v>
      </c>
      <c r="K88" s="126">
        <f>IF(K$2,Logs!K88-Logs!K87,Logs!K88)</f>
        <v>1.2197541042358082E-2</v>
      </c>
      <c r="L88" s="126">
        <f>IF(L$2,Logs!L88-Logs!L87,Logs!L88)</f>
        <v>-3.0849484416867857E-4</v>
      </c>
      <c r="M88" s="126">
        <f>IF(M$2,Logs!M88-Logs!M87,Logs!M88)</f>
        <v>4.5525748123684471</v>
      </c>
      <c r="N88" s="126">
        <f>IF(N$2,Logs!N88-Logs!N87,Logs!N88)</f>
        <v>-2.5180933407500383E-2</v>
      </c>
      <c r="O88" s="126">
        <f>IF(O$2,Logs!O88-Logs!O87,Logs!O88)</f>
        <v>0.18601640723801907</v>
      </c>
      <c r="P88" s="126">
        <f>IF(P$2,Logs!P88-Logs!P87,Logs!P88)</f>
        <v>6.2818437396970794E-2</v>
      </c>
      <c r="Q88" s="126">
        <f>IF(Q$2,Logs!Q88-Logs!Q87,Logs!Q88)</f>
        <v>14.780217111698631</v>
      </c>
      <c r="R88" s="126">
        <f>IF(R$2,,Logs!R88)</f>
        <v>1.5057037547928699E-2</v>
      </c>
      <c r="S88" s="126">
        <f>IF(S$2,Logs!S88-Logs!S87,Logs!S88)</f>
        <v>1.304846129084822E-2</v>
      </c>
      <c r="T88" s="126">
        <f>IF(T$2,,Logs!T88)</f>
        <v>2.0085762570805823E-3</v>
      </c>
      <c r="U88" s="126">
        <f>IF(U$2,Logs!U88-Logs!U87,Logs!U88)</f>
        <v>4.922352756069114</v>
      </c>
      <c r="V88" s="126">
        <f>IF(V$2,Logs!V88-Logs!V87,Logs!V88)</f>
        <v>3.9145346900606448E-2</v>
      </c>
      <c r="W88" s="126">
        <f>IF(W$2,Logs!W88-Logs!W87,Logs!W88)</f>
        <v>5.1154984759517861</v>
      </c>
      <c r="X88" s="126">
        <f>IF(X$2,Logs!X88-Logs!X87,Logs!X88)</f>
        <v>7.0740247232858877E-3</v>
      </c>
      <c r="Y88" s="126">
        <f>IF(Y$2,Logs!Y88-Logs!Y87,Logs!Y88)</f>
        <v>7.1483521230737423E-3</v>
      </c>
      <c r="Z88" s="126">
        <f>IF(Z$2,Logs!Z88-Logs!Z87,Logs!Z88)</f>
        <v>3.662206232053534</v>
      </c>
      <c r="AA88" s="126">
        <f>IF(AA$2,Logs!AA88-Logs!AA87,Logs!AA88)</f>
        <v>3.7276670466601622</v>
      </c>
      <c r="AB88" s="126">
        <f>IF(AB$2,Logs!AB88-Logs!AB87,Logs!AB88)</f>
        <v>-6.546081460662842E-2</v>
      </c>
      <c r="AC88" s="126">
        <f>IF(AC$2,Logs!AC88-Logs!AC87,Logs!AC88)</f>
        <v>6.3243655759658207E-2</v>
      </c>
      <c r="AD88" s="126">
        <f>IF(AD$2,Logs!AD88-Logs!AD87,Logs!AD88)</f>
        <v>1.5917361600594499E-2</v>
      </c>
    </row>
    <row r="89" spans="1:30">
      <c r="A89" t="s">
        <v>350</v>
      </c>
      <c r="B89" s="126">
        <f>IF(B$2,Logs!B89-Logs!B88,Logs!B89)</f>
        <v>3.1494753910976669E-4</v>
      </c>
      <c r="C89" s="126">
        <f>IF(C$2,Logs!C89-Logs!C88,Logs!C89)</f>
        <v>5.9054258309849672E-3</v>
      </c>
      <c r="D89" s="126">
        <f>IF(D$2,Logs!D89-Logs!D88,Logs!D89)</f>
        <v>14.949665968564551</v>
      </c>
      <c r="E89" s="126">
        <f>IF(E$2,Logs!E89-Logs!E88,Logs!E89)</f>
        <v>15.041012153865823</v>
      </c>
      <c r="F89" s="126">
        <f>IF(F$2,Logs!F89-Logs!F88,Logs!F89)</f>
        <v>15.218933658414937</v>
      </c>
      <c r="G89" s="126">
        <f>IF(G$2,Logs!G89-Logs!G88,Logs!G89)</f>
        <v>1.4605009244231582E-2</v>
      </c>
      <c r="H89" s="126">
        <f>IF(H$2,Logs!H89-Logs!H88,Logs!H89)</f>
        <v>1.1552351694554375E-2</v>
      </c>
      <c r="I89" s="126">
        <f>IF(I$2,Logs!I89-Logs!I88,Logs!I89)</f>
        <v>2.1896386472420204E-2</v>
      </c>
      <c r="J89" s="126">
        <f>IF(J$2,Logs!J89-Logs!J88,Logs!J89)</f>
        <v>9.9230075743701462E-3</v>
      </c>
      <c r="K89" s="126">
        <f>IF(K$2,Logs!K89-Logs!K88,Logs!K89)</f>
        <v>1.3140206016406232E-2</v>
      </c>
      <c r="L89" s="126">
        <f>IF(L$2,Logs!L89-Logs!L88,Logs!L89)</f>
        <v>-8.7561804560142165E-3</v>
      </c>
      <c r="M89" s="126">
        <f>IF(M$2,Logs!M89-Logs!M88,Logs!M89)</f>
        <v>4.5362483813686874</v>
      </c>
      <c r="N89" s="126">
        <f>IF(N$2,Logs!N89-Logs!N88,Logs!N89)</f>
        <v>-1.2975967041252368E-2</v>
      </c>
      <c r="O89" s="126">
        <f>IF(O$2,Logs!O89-Logs!O88,Logs!O89)</f>
        <v>0.11341729401659893</v>
      </c>
      <c r="P89" s="126">
        <f>IF(P$2,Logs!P89-Logs!P88,Logs!P89)</f>
        <v>2.7564685410224762E-2</v>
      </c>
      <c r="Q89" s="126">
        <f>IF(Q$2,Logs!Q89-Logs!Q88,Logs!Q89)</f>
        <v>14.789317929002948</v>
      </c>
      <c r="R89" s="126">
        <f>IF(R$2,,Logs!R89)</f>
        <v>1.589655910677076E-2</v>
      </c>
      <c r="S89" s="126">
        <f>IF(S$2,Logs!S89-Logs!S88,Logs!S89)</f>
        <v>1.3252259847328236E-2</v>
      </c>
      <c r="T89" s="126">
        <f>IF(T$2,,Logs!T89)</f>
        <v>2.6442992594425652E-3</v>
      </c>
      <c r="U89" s="126">
        <f>IF(U$2,Logs!U89-Logs!U88,Logs!U89)</f>
        <v>4.9339228331015237</v>
      </c>
      <c r="V89" s="126">
        <f>IF(V$2,Logs!V89-Logs!V88,Logs!V89)</f>
        <v>2.7653824435453167E-2</v>
      </c>
      <c r="W89" s="126">
        <f>IF(W$2,Logs!W89-Logs!W88,Logs!W89)</f>
        <v>5.0970442741145412</v>
      </c>
      <c r="X89" s="126">
        <f>IF(X$2,Logs!X89-Logs!X88,Logs!X89)</f>
        <v>2.627107385083427E-3</v>
      </c>
      <c r="Y89" s="126">
        <f>IF(Y$2,Logs!Y89-Logs!Y88,Logs!Y89)</f>
        <v>2.8692373853571596E-3</v>
      </c>
      <c r="Z89" s="126">
        <f>IF(Z$2,Logs!Z89-Logs!Z88,Logs!Z89)</f>
        <v>3.6310669456875759</v>
      </c>
      <c r="AA89" s="126">
        <f>IF(AA$2,Logs!AA89-Logs!AA88,Logs!AA89)</f>
        <v>3.7078135102148422</v>
      </c>
      <c r="AB89" s="126">
        <f>IF(AB$2,Logs!AB89-Logs!AB88,Logs!AB89)</f>
        <v>-7.6746564527266289E-2</v>
      </c>
      <c r="AC89" s="126">
        <f>IF(AC$2,Logs!AC89-Logs!AC88,Logs!AC89)</f>
        <v>7.3208462481547609E-2</v>
      </c>
      <c r="AD89" s="126">
        <f>IF(AD$2,Logs!AD89-Logs!AD88,Logs!AD89)</f>
        <v>1.5626528789783201E-2</v>
      </c>
    </row>
    <row r="90" spans="1:30">
      <c r="A90" t="s">
        <v>351</v>
      </c>
      <c r="B90" s="126">
        <f>IF(B$2,Logs!B90-Logs!B89,Logs!B90)</f>
        <v>2.4721341411165554E-2</v>
      </c>
      <c r="C90" s="126">
        <f>IF(C$2,Logs!C90-Logs!C89,Logs!C90)</f>
        <v>3.0582843571615115E-2</v>
      </c>
      <c r="D90" s="126">
        <f>IF(D$2,Logs!D90-Logs!D89,Logs!D90)</f>
        <v>14.943840968980535</v>
      </c>
      <c r="E90" s="126">
        <f>IF(E$2,Logs!E90-Logs!E89,Logs!E90)</f>
        <v>15.034742404100502</v>
      </c>
      <c r="F90" s="126">
        <f>IF(F$2,Logs!F90-Logs!F89,Logs!F90)</f>
        <v>15.214886836227336</v>
      </c>
      <c r="G90" s="126">
        <f>IF(G$2,Logs!G90-Logs!G89,Logs!G90)</f>
        <v>2.1078324080065158E-2</v>
      </c>
      <c r="H90" s="126">
        <f>IF(H$2,Logs!H90-Logs!H89,Logs!H90)</f>
        <v>6.4381896621265255E-2</v>
      </c>
      <c r="I90" s="126">
        <f>IF(I$2,Logs!I90-Logs!I89,Logs!I90)</f>
        <v>2.3686589644693612E-2</v>
      </c>
      <c r="J90" s="126">
        <f>IF(J$2,Logs!J90-Logs!J89,Logs!J90)</f>
        <v>1.0906152097902577E-2</v>
      </c>
      <c r="K90" s="126">
        <f>IF(K$2,Logs!K90-Logs!K89,Logs!K90)</f>
        <v>1.4079329869623769E-2</v>
      </c>
      <c r="L90" s="126">
        <f>IF(L$2,Logs!L90-Logs!L89,Logs!L90)</f>
        <v>-9.6072597750702215E-3</v>
      </c>
      <c r="M90" s="126">
        <f>IF(M$2,Logs!M90-Logs!M89,Logs!M90)</f>
        <v>4.5237228783785364</v>
      </c>
      <c r="N90" s="126">
        <f>IF(N$2,Logs!N90-Logs!N89,Logs!N90)</f>
        <v>-3.4201788807236788E-2</v>
      </c>
      <c r="O90" s="126">
        <f>IF(O$2,Logs!O90-Logs!O89,Logs!O90)</f>
        <v>8.6447398697444139E-2</v>
      </c>
      <c r="P90" s="126">
        <f>IF(P$2,Logs!P90-Logs!P89,Logs!P90)</f>
        <v>2.1356380980836905E-3</v>
      </c>
      <c r="Q90" s="126">
        <f>IF(Q$2,Logs!Q90-Logs!Q89,Logs!Q90)</f>
        <v>14.784792860483073</v>
      </c>
      <c r="R90" s="126">
        <f>IF(R$2,,Logs!R90)</f>
        <v>1.562150585013867E-2</v>
      </c>
      <c r="S90" s="126">
        <f>IF(S$2,Logs!S90-Logs!S89,Logs!S90)</f>
        <v>1.2277306589728872E-2</v>
      </c>
      <c r="T90" s="126">
        <f>IF(T$2,,Logs!T90)</f>
        <v>3.3441992604096912E-3</v>
      </c>
      <c r="U90" s="126">
        <f>IF(U$2,Logs!U90-Logs!U89,Logs!U90)</f>
        <v>4.9486108487755667</v>
      </c>
      <c r="V90" s="126">
        <f>IF(V$2,Logs!V90-Logs!V89,Logs!V90)</f>
        <v>4.2172917461178905E-2</v>
      </c>
      <c r="W90" s="126">
        <f>IF(W$2,Logs!W90-Logs!W89,Logs!W90)</f>
        <v>4.9844342617108808</v>
      </c>
      <c r="X90" s="126">
        <f>IF(X$2,Logs!X90-Logs!X89,Logs!X90)</f>
        <v>-4.3850048694675792E-3</v>
      </c>
      <c r="Y90" s="126">
        <f>IF(Y$2,Logs!Y90-Logs!Y89,Logs!Y90)</f>
        <v>-4.9177631257011356E-3</v>
      </c>
      <c r="Z90" s="126">
        <f>IF(Z$2,Logs!Z90-Logs!Z89,Logs!Z90)</f>
        <v>3.6456310249862955</v>
      </c>
      <c r="AA90" s="126">
        <f>IF(AA$2,Logs!AA90-Logs!AA89,Logs!AA90)</f>
        <v>3.7279057351195535</v>
      </c>
      <c r="AB90" s="126">
        <f>IF(AB$2,Logs!AB90-Logs!AB89,Logs!AB90)</f>
        <v>-8.2274710133257697E-2</v>
      </c>
      <c r="AC90" s="126">
        <f>IF(AC$2,Logs!AC90-Logs!AC89,Logs!AC90)</f>
        <v>7.9624285263129896E-2</v>
      </c>
      <c r="AD90" s="126">
        <f>IF(AD$2,Logs!AD90-Logs!AD89,Logs!AD90)</f>
        <v>1.36680651451374E-2</v>
      </c>
    </row>
    <row r="91" spans="1:30">
      <c r="A91" t="s">
        <v>352</v>
      </c>
      <c r="B91" s="126">
        <f>IF(B$2,Logs!B91-Logs!B90,Logs!B91)</f>
        <v>1.7299284573617513E-2</v>
      </c>
      <c r="C91" s="126">
        <f>IF(C$2,Logs!C91-Logs!C90,Logs!C91)</f>
        <v>1.6689716478456518E-2</v>
      </c>
      <c r="D91" s="126">
        <f>IF(D$2,Logs!D91-Logs!D90,Logs!D91)</f>
        <v>14.974258671789954</v>
      </c>
      <c r="E91" s="126">
        <f>IF(E$2,Logs!E91-Logs!E90,Logs!E91)</f>
        <v>15.067851145573879</v>
      </c>
      <c r="F91" s="126">
        <f>IF(F$2,Logs!F91-Logs!F90,Logs!F91)</f>
        <v>15.254206583519045</v>
      </c>
      <c r="G91" s="126">
        <f>IF(G$2,Logs!G91-Logs!G90,Logs!G91)</f>
        <v>2.0919850022970365E-2</v>
      </c>
      <c r="H91" s="126">
        <f>IF(H$2,Logs!H91-Logs!H90,Logs!H91)</f>
        <v>8.2007773554904517E-2</v>
      </c>
      <c r="I91" s="126">
        <f>IF(I$2,Logs!I91-Logs!I90,Logs!I91)</f>
        <v>1.830969119471515E-2</v>
      </c>
      <c r="J91" s="126">
        <f>IF(J$2,Logs!J91-Logs!J90,Logs!J91)</f>
        <v>1.1534629539168506E-2</v>
      </c>
      <c r="K91" s="126">
        <f>IF(K$2,Logs!K91-Logs!K90,Logs!K91)</f>
        <v>1.5093402480857035E-2</v>
      </c>
      <c r="L91" s="126">
        <f>IF(L$2,Logs!L91-Logs!L90,Logs!L91)</f>
        <v>-3.2162887138578226E-3</v>
      </c>
      <c r="M91" s="126">
        <f>IF(M$2,Logs!M91-Logs!M90,Logs!M91)</f>
        <v>4.4713734372073572</v>
      </c>
      <c r="N91" s="126">
        <f>IF(N$2,Logs!N91-Logs!N90,Logs!N91)</f>
        <v>-7.937960581515302E-2</v>
      </c>
      <c r="O91" s="126">
        <f>IF(O$2,Logs!O91-Logs!O90,Logs!O91)</f>
        <v>0.11699786630394628</v>
      </c>
      <c r="P91" s="126">
        <f>IF(P$2,Logs!P91-Logs!P90,Logs!P91)</f>
        <v>2.5184304475127064E-2</v>
      </c>
      <c r="Q91" s="126">
        <f>IF(Q$2,Logs!Q91-Logs!Q90,Logs!Q91)</f>
        <v>14.769193639252121</v>
      </c>
      <c r="R91" s="126">
        <f>IF(R$2,,Logs!R91)</f>
        <v>1.2246193911802929E-2</v>
      </c>
      <c r="S91" s="126">
        <f>IF(S$2,Logs!S91-Logs!S90,Logs!S91)</f>
        <v>8.0892794693388573E-3</v>
      </c>
      <c r="T91" s="126">
        <f>IF(T$2,,Logs!T91)</f>
        <v>4.1569144424639997E-3</v>
      </c>
      <c r="U91" s="126">
        <f>IF(U$2,Logs!U91-Logs!U90,Logs!U91)</f>
        <v>4.9566815255381256</v>
      </c>
      <c r="V91" s="126">
        <f>IF(V$2,Logs!V91-Logs!V90,Logs!V91)</f>
        <v>3.9232971577582987E-2</v>
      </c>
      <c r="W91" s="126">
        <f>IF(W$2,Logs!W91-Logs!W90,Logs!W91)</f>
        <v>5.0264547527084504</v>
      </c>
      <c r="X91" s="126">
        <f>IF(X$2,Logs!X91-Logs!X90,Logs!X91)</f>
        <v>1.421089966693323E-3</v>
      </c>
      <c r="Y91" s="126">
        <f>IF(Y$2,Logs!Y91-Logs!Y90,Logs!Y91)</f>
        <v>2.1555687727818906E-3</v>
      </c>
      <c r="Z91" s="126">
        <f>IF(Z$2,Logs!Z91-Logs!Z90,Logs!Z91)</f>
        <v>3.6255440012536129</v>
      </c>
      <c r="AA91" s="126">
        <f>IF(AA$2,Logs!AA91-Logs!AA90,Logs!AA91)</f>
        <v>3.7054197359244441</v>
      </c>
      <c r="AB91" s="126">
        <f>IF(AB$2,Logs!AB91-Logs!AB90,Logs!AB91)</f>
        <v>-7.9875734670831061E-2</v>
      </c>
      <c r="AC91" s="126">
        <f>IF(AC$2,Logs!AC91-Logs!AC90,Logs!AC91)</f>
        <v>7.7146409772128999E-2</v>
      </c>
      <c r="AD91" s="126">
        <f>IF(AD$2,Logs!AD91-Logs!AD90,Logs!AD91)</f>
        <v>1.58201984533352E-2</v>
      </c>
    </row>
    <row r="92" spans="1:30">
      <c r="A92" t="s">
        <v>353</v>
      </c>
      <c r="B92" s="126">
        <f>IF(B$2,Logs!B92-Logs!B91,Logs!B92)</f>
        <v>2.8149104682952952E-3</v>
      </c>
      <c r="C92" s="126">
        <f>IF(C$2,Logs!C92-Logs!C91,Logs!C92)</f>
        <v>9.6955007643977353E-3</v>
      </c>
      <c r="D92" s="126">
        <f>IF(D$2,Logs!D92-Logs!D91,Logs!D92)</f>
        <v>14.935767862568843</v>
      </c>
      <c r="E92" s="126">
        <f>IF(E$2,Logs!E92-Logs!E91,Logs!E92)</f>
        <v>15.025715260721226</v>
      </c>
      <c r="F92" s="126">
        <f>IF(F$2,Logs!F92-Logs!F91,Logs!F92)</f>
        <v>15.216431074010231</v>
      </c>
      <c r="G92" s="126">
        <f>IF(G$2,Logs!G92-Logs!G91,Logs!G92)</f>
        <v>1.2371563049907053E-2</v>
      </c>
      <c r="H92" s="126">
        <f>IF(H$2,Logs!H92-Logs!H91,Logs!H92)</f>
        <v>5.2068582916382056E-2</v>
      </c>
      <c r="I92" s="126">
        <f>IF(I$2,Logs!I92-Logs!I91,Logs!I92)</f>
        <v>2.1344007151830269E-2</v>
      </c>
      <c r="J92" s="126">
        <f>IF(J$2,Logs!J92-Logs!J91,Logs!J92)</f>
        <v>1.307373864010497E-2</v>
      </c>
      <c r="K92" s="126">
        <f>IF(K$2,Logs!K92-Logs!K91,Logs!K92)</f>
        <v>1.541484509668184E-2</v>
      </c>
      <c r="L92" s="126">
        <f>IF(L$2,Logs!L92-Logs!L91,Logs!L92)</f>
        <v>-5.9291620551485116E-3</v>
      </c>
      <c r="M92" s="126">
        <f>IF(M$2,Logs!M92-Logs!M91,Logs!M92)</f>
        <v>4.5199530792778191</v>
      </c>
      <c r="N92" s="126">
        <f>IF(N$2,Logs!N92-Logs!N91,Logs!N92)</f>
        <v>1.1532512852333809E-2</v>
      </c>
      <c r="O92" s="126">
        <f>IF(O$2,Logs!O92-Logs!O91,Logs!O92)</f>
        <v>5.5759243349276025E-2</v>
      </c>
      <c r="P92" s="126">
        <f>IF(P$2,Logs!P92-Logs!P91,Logs!P92)</f>
        <v>-1.7343533891689217E-2</v>
      </c>
      <c r="Q92" s="126">
        <f>IF(Q$2,Logs!Q92-Logs!Q91,Logs!Q92)</f>
        <v>14.780073400368074</v>
      </c>
      <c r="R92" s="126">
        <f>IF(R$2,,Logs!R92)</f>
        <v>1.0895819865672533E-2</v>
      </c>
      <c r="S92" s="126">
        <f>IF(S$2,Logs!S92-Logs!S91,Logs!S92)</f>
        <v>6.788085751235926E-3</v>
      </c>
      <c r="T92" s="126">
        <f>IF(T$2,,Logs!T92)</f>
        <v>4.1077341144366624E-3</v>
      </c>
      <c r="U92" s="126">
        <f>IF(U$2,Logs!U92-Logs!U91,Logs!U92)</f>
        <v>4.9629395222610153</v>
      </c>
      <c r="V92" s="126">
        <f>IF(V$2,Logs!V92-Logs!V91,Logs!V92)</f>
        <v>5.7745201462303442E-2</v>
      </c>
      <c r="W92" s="126">
        <f>IF(W$2,Logs!W92-Logs!W91,Logs!W92)</f>
        <v>5.048408038969213</v>
      </c>
      <c r="X92" s="126">
        <f>IF(X$2,Logs!X92-Logs!X91,Logs!X92)</f>
        <v>-9.0479304732316024E-4</v>
      </c>
      <c r="Y92" s="126">
        <f>IF(Y$2,Logs!Y92-Logs!Y91,Logs!Y92)</f>
        <v>-1.6732941991861594E-3</v>
      </c>
      <c r="Z92" s="126">
        <f>IF(Z$2,Logs!Z92-Logs!Z91,Logs!Z92)</f>
        <v>3.6418598327848595</v>
      </c>
      <c r="AA92" s="126">
        <f>IF(AA$2,Logs!AA92-Logs!AA91,Logs!AA92)</f>
        <v>3.7213589662222111</v>
      </c>
      <c r="AB92" s="126">
        <f>IF(AB$2,Logs!AB92-Logs!AB91,Logs!AB92)</f>
        <v>-7.9499133437352029E-2</v>
      </c>
      <c r="AC92" s="126">
        <f>IF(AC$2,Logs!AC92-Logs!AC91,Logs!AC92)</f>
        <v>7.6318502072372299E-2</v>
      </c>
      <c r="AD92" s="126">
        <f>IF(AD$2,Logs!AD92-Logs!AD91,Logs!AD92)</f>
        <v>1.4383469908332201E-2</v>
      </c>
    </row>
    <row r="93" spans="1:30">
      <c r="A93" t="s">
        <v>354</v>
      </c>
      <c r="B93" s="126">
        <f>IF(B$2,Logs!B93-Logs!B92,Logs!B93)</f>
        <v>-8.3174413336628561E-3</v>
      </c>
      <c r="C93" s="126">
        <f>IF(C$2,Logs!C93-Logs!C92,Logs!C93)</f>
        <v>-2.8920298336068129E-3</v>
      </c>
      <c r="D93" s="126">
        <f>IF(D$2,Logs!D93-Logs!D92,Logs!D93)</f>
        <v>14.881335921402277</v>
      </c>
      <c r="E93" s="126">
        <f>IF(E$2,Logs!E93-Logs!E92,Logs!E93)</f>
        <v>14.976739211810688</v>
      </c>
      <c r="F93" s="126">
        <f>IF(F$2,Logs!F93-Logs!F92,Logs!F93)</f>
        <v>15.187061978297839</v>
      </c>
      <c r="G93" s="126">
        <f>IF(G$2,Logs!G93-Logs!G92,Logs!G93)</f>
        <v>-7.2219531924240243E-3</v>
      </c>
      <c r="H93" s="126">
        <f>IF(H$2,Logs!H93-Logs!H92,Logs!H93)</f>
        <v>1.3438086224356383E-2</v>
      </c>
      <c r="I93" s="126">
        <f>IF(I$2,Logs!I93-Logs!I92,Logs!I93)</f>
        <v>2.6617655199797419E-2</v>
      </c>
      <c r="J93" s="126">
        <f>IF(J$2,Logs!J93-Logs!J92,Logs!J93)</f>
        <v>1.9912132394355631E-2</v>
      </c>
      <c r="K93" s="126">
        <f>IF(K$2,Logs!K93-Logs!K92,Logs!K93)</f>
        <v>1.8250649887425117E-2</v>
      </c>
      <c r="L93" s="126">
        <f>IF(L$2,Logs!L93-Logs!L92,Logs!L93)</f>
        <v>-8.3670053123722533E-3</v>
      </c>
      <c r="M93" s="126">
        <f>IF(M$2,Logs!M93-Logs!M92,Logs!M93)</f>
        <v>4.5927542416616642</v>
      </c>
      <c r="N93" s="126">
        <f>IF(N$2,Logs!N93-Logs!N92,Logs!N93)</f>
        <v>9.3905906812733697E-2</v>
      </c>
      <c r="O93" s="126">
        <f>IF(O$2,Logs!O93-Logs!O92,Logs!O93)</f>
        <v>-3.3539646039424546E-2</v>
      </c>
      <c r="P93" s="126">
        <f>IF(P$2,Logs!P93-Logs!P92,Logs!P93)</f>
        <v>-7.7090375376364595E-2</v>
      </c>
      <c r="Q93" s="126">
        <f>IF(Q$2,Logs!Q93-Logs!Q92,Logs!Q93)</f>
        <v>14.807584634958484</v>
      </c>
      <c r="R93" s="126">
        <f>IF(R$2,,Logs!R93)</f>
        <v>1.1651050990527326E-2</v>
      </c>
      <c r="S93" s="126">
        <f>IF(S$2,Logs!S93-Logs!S92,Logs!S93)</f>
        <v>7.1665147077741567E-3</v>
      </c>
      <c r="T93" s="126">
        <f>IF(T$2,,Logs!T93)</f>
        <v>4.4845362827531932E-3</v>
      </c>
      <c r="U93" s="126">
        <f>IF(U$2,Logs!U93-Logs!U92,Logs!U93)</f>
        <v>4.9645104887999123</v>
      </c>
      <c r="V93" s="126">
        <f>IF(V$2,Logs!V93-Logs!V92,Logs!V93)</f>
        <v>1.3915598933091466E-2</v>
      </c>
      <c r="W93" s="126">
        <f>IF(W$2,Logs!W93-Logs!W92,Logs!W93)</f>
        <v>4.9397853565655057</v>
      </c>
      <c r="X93" s="126">
        <f>IF(X$2,Logs!X93-Logs!X92,Logs!X93)</f>
        <v>-7.3339915717189896E-3</v>
      </c>
      <c r="Y93" s="126">
        <f>IF(Y$2,Logs!Y93-Logs!Y92,Logs!Y93)</f>
        <v>-7.4469575572297941E-3</v>
      </c>
      <c r="Z93" s="126">
        <f>IF(Z$2,Logs!Z93-Logs!Z92,Logs!Z93)</f>
        <v>3.6276416236261051</v>
      </c>
      <c r="AA93" s="126">
        <f>IF(AA$2,Logs!AA93-Logs!AA92,Logs!AA93)</f>
        <v>3.7048707774506471</v>
      </c>
      <c r="AB93" s="126">
        <f>IF(AB$2,Logs!AB93-Logs!AB92,Logs!AB93)</f>
        <v>-7.7229153824542207E-2</v>
      </c>
      <c r="AC93" s="126">
        <f>IF(AC$2,Logs!AC93-Logs!AC92,Logs!AC93)</f>
        <v>7.3512761425230611E-2</v>
      </c>
      <c r="AD93" s="126">
        <f>IF(AD$2,Logs!AD93-Logs!AD92,Logs!AD93)</f>
        <v>1.2989142477737501E-2</v>
      </c>
    </row>
    <row r="94" spans="1:30">
      <c r="A94" t="s">
        <v>355</v>
      </c>
      <c r="B94" s="126">
        <f>IF(B$2,Logs!B94-Logs!B93,Logs!B94)</f>
        <v>-1.4605379148516562E-2</v>
      </c>
      <c r="C94" s="126">
        <f>IF(C$2,Logs!C94-Logs!C93,Logs!C94)</f>
        <v>-1.3264199830882006E-2</v>
      </c>
      <c r="D94" s="126">
        <f>IF(D$2,Logs!D94-Logs!D93,Logs!D94)</f>
        <v>14.868920163226095</v>
      </c>
      <c r="E94" s="126">
        <f>IF(E$2,Logs!E94-Logs!E93,Logs!E94)</f>
        <v>14.958684577804368</v>
      </c>
      <c r="F94" s="126">
        <f>IF(F$2,Logs!F94-Logs!F93,Logs!F94)</f>
        <v>15.166414394110962</v>
      </c>
      <c r="G94" s="126">
        <f>IF(G$2,Logs!G94-Logs!G93,Logs!G94)</f>
        <v>-1.092681623737235E-2</v>
      </c>
      <c r="H94" s="126">
        <f>IF(H$2,Logs!H94-Logs!H93,Logs!H94)</f>
        <v>-7.5978649121688946E-2</v>
      </c>
      <c r="I94" s="126">
        <f>IF(I$2,Logs!I94-Logs!I93,Logs!I94)</f>
        <v>1.6823479748532932E-2</v>
      </c>
      <c r="J94" s="126">
        <f>IF(J$2,Logs!J94-Logs!J93,Logs!J94)</f>
        <v>2.0153816435380278E-2</v>
      </c>
      <c r="K94" s="126">
        <f>IF(K$2,Logs!K94-Logs!K93,Logs!K94)</f>
        <v>1.9818295223627058E-2</v>
      </c>
      <c r="L94" s="126">
        <f>IF(L$2,Logs!L94-Logs!L93,Logs!L94)</f>
        <v>2.9948154750941152E-3</v>
      </c>
      <c r="M94" s="126">
        <f>IF(M$2,Logs!M94-Logs!M93,Logs!M94)</f>
        <v>4.6712144033085155</v>
      </c>
      <c r="N94" s="126">
        <f>IF(N$2,Logs!N94-Logs!N93,Logs!N94)</f>
        <v>0.21404055486991425</v>
      </c>
      <c r="O94" s="126">
        <f>IF(O$2,Logs!O94-Logs!O93,Logs!O94)</f>
        <v>-3.7407049846074604E-2</v>
      </c>
      <c r="P94" s="126">
        <f>IF(P$2,Logs!P94-Logs!P93,Logs!P94)</f>
        <v>-7.8314080254733923E-2</v>
      </c>
      <c r="Q94" s="126">
        <f>IF(Q$2,Logs!Q94-Logs!Q93,Logs!Q94)</f>
        <v>14.779496765065785</v>
      </c>
      <c r="R94" s="126">
        <f>IF(R$2,,Logs!R94)</f>
        <v>1.5119444934430688E-2</v>
      </c>
      <c r="S94" s="126">
        <f>IF(S$2,Logs!S94-Logs!S93,Logs!S94)</f>
        <v>6.8332952863552465E-3</v>
      </c>
      <c r="T94" s="126">
        <f>IF(T$2,,Logs!T94)</f>
        <v>8.2861496480755026E-3</v>
      </c>
      <c r="U94" s="126">
        <f>IF(U$2,Logs!U94-Logs!U93,Logs!U94)</f>
        <v>4.9491157483298123</v>
      </c>
      <c r="V94" s="126">
        <f>IF(V$2,Logs!V94-Logs!V93,Logs!V94)</f>
        <v>-0.12178919011470946</v>
      </c>
      <c r="W94" s="126">
        <f>IF(W$2,Logs!W94-Logs!W93,Logs!W94)</f>
        <v>4.3852028282934299</v>
      </c>
      <c r="X94" s="126">
        <f>IF(X$2,Logs!X94-Logs!X93,Logs!X94)</f>
        <v>3.5564148377389415E-3</v>
      </c>
      <c r="Y94" s="126">
        <f>IF(Y$2,Logs!Y94-Logs!Y93,Logs!Y94)</f>
        <v>2.8258219395436157E-3</v>
      </c>
      <c r="Z94" s="126">
        <f>IF(Z$2,Logs!Z94-Logs!Z93,Logs!Z94)</f>
        <v>3.6148466862861159</v>
      </c>
      <c r="AA94" s="126">
        <f>IF(AA$2,Logs!AA94-Logs!AA93,Logs!AA94)</f>
        <v>3.7015231797955419</v>
      </c>
      <c r="AB94" s="126">
        <f>IF(AB$2,Logs!AB94-Logs!AB93,Logs!AB94)</f>
        <v>-8.6676493509425773E-2</v>
      </c>
      <c r="AC94" s="126">
        <f>IF(AC$2,Logs!AC94-Logs!AC93,Logs!AC94)</f>
        <v>8.32395984312677E-2</v>
      </c>
      <c r="AD94" s="126">
        <f>IF(AD$2,Logs!AD94-Logs!AD93,Logs!AD94)</f>
        <v>1.0902541879886601E-2</v>
      </c>
    </row>
    <row r="95" spans="1:30">
      <c r="A95" t="s">
        <v>356</v>
      </c>
      <c r="B95" s="126">
        <f>IF(B$2,Logs!B95-Logs!B94,Logs!B95)</f>
        <v>-1.0549517639958594E-2</v>
      </c>
      <c r="C95" s="126">
        <f>IF(C$2,Logs!C95-Logs!C94,Logs!C95)</f>
        <v>-9.4169378386546043E-3</v>
      </c>
      <c r="D95" s="126">
        <f>IF(D$2,Logs!D95-Logs!D94,Logs!D95)</f>
        <v>14.879887587423289</v>
      </c>
      <c r="E95" s="126">
        <f>IF(E$2,Logs!E95-Logs!E94,Logs!E95)</f>
        <v>14.963842848911755</v>
      </c>
      <c r="F95" s="126">
        <f>IF(F$2,Logs!F95-Logs!F94,Logs!F95)</f>
        <v>15.161335057080569</v>
      </c>
      <c r="G95" s="126">
        <f>IF(G$2,Logs!G95-Logs!G94,Logs!G95)</f>
        <v>-1.1739178398155303E-2</v>
      </c>
      <c r="H95" s="126">
        <f>IF(H$2,Logs!H95-Logs!H94,Logs!H95)</f>
        <v>-8.0473535144394148E-2</v>
      </c>
      <c r="I95" s="126">
        <f>IF(I$2,Logs!I95-Logs!I94,Logs!I95)</f>
        <v>-1.1266930637488848E-2</v>
      </c>
      <c r="J95" s="126">
        <f>IF(J$2,Logs!J95-Logs!J94,Logs!J95)</f>
        <v>-4.5946656346451675E-4</v>
      </c>
      <c r="K95" s="126">
        <f>IF(K$2,Logs!K95-Logs!K94,Logs!K95)</f>
        <v>1.3495751799513581E-2</v>
      </c>
      <c r="L95" s="126">
        <f>IF(L$2,Logs!L95-Logs!L94,Logs!L95)</f>
        <v>2.4762682437002199E-2</v>
      </c>
      <c r="M95" s="126">
        <f>IF(M$2,Logs!M95-Logs!M94,Logs!M95)</f>
        <v>4.5919963898949758</v>
      </c>
      <c r="N95" s="126">
        <f>IF(N$2,Logs!N95-Logs!N94,Logs!N95)</f>
        <v>-5.1281576108304527E-2</v>
      </c>
      <c r="O95" s="126">
        <f>IF(O$2,Logs!O95-Logs!O94,Logs!O95)</f>
        <v>6.7688045855225018E-2</v>
      </c>
      <c r="P95" s="126">
        <f>IF(P$2,Logs!P95-Logs!P94,Logs!P95)</f>
        <v>2.5396034866684351E-2</v>
      </c>
      <c r="Q95" s="126">
        <f>IF(Q$2,Logs!Q95-Logs!Q94,Logs!Q95)</f>
        <v>14.843663911135453</v>
      </c>
      <c r="R95" s="126">
        <f>IF(R$2,,Logs!R95)</f>
        <v>1.1867495298358895E-2</v>
      </c>
      <c r="S95" s="126">
        <f>IF(S$2,Logs!S95-Logs!S94,Logs!S95)</f>
        <v>3.082021987094773E-3</v>
      </c>
      <c r="T95" s="126">
        <f>IF(T$2,,Logs!T95)</f>
        <v>8.7854733112640478E-3</v>
      </c>
      <c r="U95" s="126">
        <f>IF(U$2,Logs!U95-Logs!U94,Logs!U95)</f>
        <v>4.9378373819006693</v>
      </c>
      <c r="V95" s="126">
        <f>IF(V$2,Logs!V95-Logs!V94,Logs!V95)</f>
        <v>-4.5175549243219315E-2</v>
      </c>
      <c r="W95" s="126">
        <f>IF(W$2,Logs!W95-Logs!W94,Logs!W95)</f>
        <v>4.3002377009773536</v>
      </c>
      <c r="X95" s="126">
        <f>IF(X$2,Logs!X95-Logs!X94,Logs!X95)</f>
        <v>2.3799637650163241E-2</v>
      </c>
      <c r="Y95" s="126">
        <f>IF(Y$2,Logs!Y95-Logs!Y94,Logs!Y95)</f>
        <v>2.5019208858960695E-2</v>
      </c>
      <c r="Z95" s="126">
        <f>IF(Z$2,Logs!Z95-Logs!Z94,Logs!Z95)</f>
        <v>3.6061334614900873</v>
      </c>
      <c r="AA95" s="126">
        <f>IF(AA$2,Logs!AA95-Logs!AA94,Logs!AA95)</f>
        <v>3.7036947538115075</v>
      </c>
      <c r="AB95" s="126">
        <f>IF(AB$2,Logs!AB95-Logs!AB94,Logs!AB95)</f>
        <v>-9.7561292321420537E-2</v>
      </c>
      <c r="AC95" s="126">
        <f>IF(AC$2,Logs!AC95-Logs!AC94,Logs!AC95)</f>
        <v>9.3649305596742102E-2</v>
      </c>
      <c r="AD95" s="126">
        <f>IF(AD$2,Logs!AD95-Logs!AD94,Logs!AD95)</f>
        <v>8.45755687837761E-3</v>
      </c>
    </row>
    <row r="96" spans="1:30">
      <c r="A96" t="s">
        <v>357</v>
      </c>
      <c r="B96" s="126">
        <f>IF(B$2,Logs!B96-Logs!B95,Logs!B96)</f>
        <v>2.5716960887365303E-3</v>
      </c>
      <c r="C96" s="126">
        <f>IF(C$2,Logs!C96-Logs!C95,Logs!C96)</f>
        <v>-5.297689620910262E-3</v>
      </c>
      <c r="D96" s="126">
        <f>IF(D$2,Logs!D96-Logs!D95,Logs!D96)</f>
        <v>14.903792234269986</v>
      </c>
      <c r="E96" s="126">
        <f>IF(E$2,Logs!E96-Logs!E95,Logs!E96)</f>
        <v>14.990211425706484</v>
      </c>
      <c r="F96" s="126">
        <f>IF(F$2,Logs!F96-Logs!F95,Logs!F96)</f>
        <v>15.206149625041935</v>
      </c>
      <c r="G96" s="126">
        <f>IF(G$2,Logs!G96-Logs!G95,Logs!G96)</f>
        <v>-4.9816971536458254E-3</v>
      </c>
      <c r="H96" s="126">
        <f>IF(H$2,Logs!H96-Logs!H95,Logs!H96)</f>
        <v>-5.0334011803565559E-2</v>
      </c>
      <c r="I96" s="126">
        <f>IF(I$2,Logs!I96-Logs!I95,Logs!I96)</f>
        <v>-2.6777698384039539E-3</v>
      </c>
      <c r="J96" s="126">
        <f>IF(J$2,Logs!J96-Logs!J95,Logs!J96)</f>
        <v>-1.3304100472142366E-3</v>
      </c>
      <c r="K96" s="126">
        <f>IF(K$2,Logs!K96-Logs!K95,Logs!K96)</f>
        <v>3.5743261752062051E-3</v>
      </c>
      <c r="L96" s="126">
        <f>IF(L$2,Logs!L96-Logs!L95,Logs!L96)</f>
        <v>6.2520960136106495E-3</v>
      </c>
      <c r="M96" s="126">
        <f>IF(M$2,Logs!M96-Logs!M95,Logs!M96)</f>
        <v>4.5581337397595787</v>
      </c>
      <c r="N96" s="126">
        <f>IF(N$2,Logs!N96-Logs!N95,Logs!N96)</f>
        <v>-6.7677265860963232E-2</v>
      </c>
      <c r="O96" s="126">
        <f>IF(O$2,Logs!O96-Logs!O95,Logs!O96)</f>
        <v>0.10057550708183668</v>
      </c>
      <c r="P96" s="126">
        <f>IF(P$2,Logs!P96-Logs!P95,Logs!P96)</f>
        <v>4.4058634001462864E-2</v>
      </c>
      <c r="Q96" s="126">
        <f>IF(Q$2,Logs!Q96-Logs!Q95,Logs!Q96)</f>
        <v>14.87352389515082</v>
      </c>
      <c r="R96" s="126">
        <f>IF(R$2,,Logs!R96)</f>
        <v>8.0539572362448835E-3</v>
      </c>
      <c r="S96" s="126">
        <f>IF(S$2,Logs!S96-Logs!S95,Logs!S96)</f>
        <v>2.0922756176748789E-3</v>
      </c>
      <c r="T96" s="126">
        <f>IF(T$2,,Logs!T96)</f>
        <v>5.961681618570084E-3</v>
      </c>
      <c r="U96" s="126">
        <f>IF(U$2,Logs!U96-Logs!U95,Logs!U96)</f>
        <v>4.9487472307235674</v>
      </c>
      <c r="V96" s="126">
        <f>IF(V$2,Logs!V96-Logs!V95,Logs!V96)</f>
        <v>3.424107958861633E-2</v>
      </c>
      <c r="W96" s="126">
        <f>IF(W$2,Logs!W96-Logs!W95,Logs!W96)</f>
        <v>4.5735751412359988</v>
      </c>
      <c r="X96" s="126">
        <f>IF(X$2,Logs!X96-Logs!X95,Logs!X96)</f>
        <v>1.6585884045665189E-2</v>
      </c>
      <c r="Y96" s="126">
        <f>IF(Y$2,Logs!Y96-Logs!Y95,Logs!Y96)</f>
        <v>1.5506043245115286E-2</v>
      </c>
      <c r="Z96" s="126">
        <f>IF(Z$2,Logs!Z96-Logs!Z95,Logs!Z96)</f>
        <v>3.5868064422619095</v>
      </c>
      <c r="AA96" s="126">
        <f>IF(AA$2,Logs!AA96-Logs!AA95,Logs!AA96)</f>
        <v>3.6891786233371735</v>
      </c>
      <c r="AB96" s="126">
        <f>IF(AB$2,Logs!AB96-Logs!AB95,Logs!AB96)</f>
        <v>-0.10237218107526441</v>
      </c>
      <c r="AC96" s="126">
        <f>IF(AC$2,Logs!AC96-Logs!AC95,Logs!AC96)</f>
        <v>9.7101130255814697E-2</v>
      </c>
      <c r="AD96" s="126">
        <f>IF(AD$2,Logs!AD96-Logs!AD95,Logs!AD96)</f>
        <v>8.1094067529973706E-3</v>
      </c>
    </row>
    <row r="97" spans="1:30">
      <c r="A97" t="s">
        <v>358</v>
      </c>
      <c r="B97" s="126">
        <f>IF(B$2,Logs!B97-Logs!B96,Logs!B97)</f>
        <v>1.5701437998227874E-2</v>
      </c>
      <c r="C97" s="126">
        <f>IF(C$2,Logs!C97-Logs!C96,Logs!C97)</f>
        <v>1.1770060718859554E-2</v>
      </c>
      <c r="D97" s="126">
        <f>IF(D$2,Logs!D97-Logs!D96,Logs!D97)</f>
        <v>14.929296196556102</v>
      </c>
      <c r="E97" s="126">
        <f>IF(E$2,Logs!E97-Logs!E96,Logs!E97)</f>
        <v>15.011542085705623</v>
      </c>
      <c r="F97" s="126">
        <f>IF(F$2,Logs!F97-Logs!F96,Logs!F97)</f>
        <v>15.237388043269553</v>
      </c>
      <c r="G97" s="126">
        <f>IF(G$2,Logs!G97-Logs!G96,Logs!G97)</f>
        <v>2.2468281791422129E-2</v>
      </c>
      <c r="H97" s="126">
        <f>IF(H$2,Logs!H97-Logs!H96,Logs!H97)</f>
        <v>3.2016506073139439E-2</v>
      </c>
      <c r="I97" s="126">
        <f>IF(I$2,Logs!I97-Logs!I96,Logs!I97)</f>
        <v>-6.898321987600653E-3</v>
      </c>
      <c r="J97" s="126">
        <f>IF(J$2,Logs!J97-Logs!J96,Logs!J97)</f>
        <v>-7.1362404255355116E-3</v>
      </c>
      <c r="K97" s="126">
        <f>IF(K$2,Logs!K97-Logs!K96,Logs!K97)</f>
        <v>1.3132115703621556E-3</v>
      </c>
      <c r="L97" s="126">
        <f>IF(L$2,Logs!L97-Logs!L96,Logs!L97)</f>
        <v>8.2115335579630976E-3</v>
      </c>
      <c r="M97" s="126">
        <f>IF(M$2,Logs!M97-Logs!M96,Logs!M97)</f>
        <v>4.5603825661459343</v>
      </c>
      <c r="N97" s="126">
        <f>IF(N$2,Logs!N97-Logs!N96,Logs!N97)</f>
        <v>-3.9541848481984943E-2</v>
      </c>
      <c r="O97" s="126">
        <f>IF(O$2,Logs!O97-Logs!O96,Logs!O97)</f>
        <v>8.2636422736176177E-2</v>
      </c>
      <c r="P97" s="126">
        <f>IF(P$2,Logs!P97-Logs!P96,Logs!P97)</f>
        <v>7.0469741754201282E-3</v>
      </c>
      <c r="Q97" s="126">
        <f>IF(Q$2,Logs!Q97-Logs!Q96,Logs!Q97)</f>
        <v>14.883387224469018</v>
      </c>
      <c r="R97" s="126">
        <f>IF(R$2,,Logs!R97)</f>
        <v>4.6724335980643716E-3</v>
      </c>
      <c r="S97" s="126">
        <f>IF(S$2,Logs!S97-Logs!S96,Logs!S97)</f>
        <v>1.0323957652320444E-3</v>
      </c>
      <c r="T97" s="126">
        <f>IF(T$2,,Logs!T97)</f>
        <v>3.6400378328323517E-3</v>
      </c>
      <c r="U97" s="126">
        <f>IF(U$2,Logs!U97-Logs!U96,Logs!U97)</f>
        <v>4.9627445714080336</v>
      </c>
      <c r="V97" s="126">
        <f>IF(V$2,Logs!V97-Logs!V96,Logs!V97)</f>
        <v>3.9038819751689324E-2</v>
      </c>
      <c r="W97" s="126">
        <f>IF(W$2,Logs!W97-Logs!W96,Logs!W97)</f>
        <v>4.7628623121131408</v>
      </c>
      <c r="X97" s="126">
        <f>IF(X$2,Logs!X97-Logs!X96,Logs!X97)</f>
        <v>1.7521678891817771E-2</v>
      </c>
      <c r="Y97" s="126">
        <f>IF(Y$2,Logs!Y97-Logs!Y96,Logs!Y97)</f>
        <v>1.757573860053796E-2</v>
      </c>
      <c r="Z97" s="126">
        <f>IF(Z$2,Logs!Z97-Logs!Z96,Logs!Z97)</f>
        <v>3.6042814772758542</v>
      </c>
      <c r="AA97" s="126">
        <f>IF(AA$2,Logs!AA97-Logs!AA96,Logs!AA97)</f>
        <v>3.7065295678025434</v>
      </c>
      <c r="AB97" s="126">
        <f>IF(AB$2,Logs!AB97-Logs!AB96,Logs!AB97)</f>
        <v>-0.10224809052668893</v>
      </c>
      <c r="AC97" s="126">
        <f>IF(AC$2,Logs!AC97-Logs!AC96,Logs!AC97)</f>
        <v>9.6216454945431809E-2</v>
      </c>
      <c r="AD97" s="126">
        <f>IF(AD$2,Logs!AD97-Logs!AD96,Logs!AD97)</f>
        <v>7.8681948427425791E-3</v>
      </c>
    </row>
    <row r="98" spans="1:30">
      <c r="A98" t="s">
        <v>359</v>
      </c>
      <c r="B98" s="126">
        <f>IF(B$2,Logs!B98-Logs!B97,Logs!B98)</f>
        <v>1.7186683491338783E-2</v>
      </c>
      <c r="C98" s="126">
        <f>IF(C$2,Logs!C98-Logs!C97,Logs!C98)</f>
        <v>1.6841709261345983E-2</v>
      </c>
      <c r="D98" s="126">
        <f>IF(D$2,Logs!D98-Logs!D97,Logs!D98)</f>
        <v>14.927699519883703</v>
      </c>
      <c r="E98" s="126">
        <f>IF(E$2,Logs!E98-Logs!E97,Logs!E98)</f>
        <v>15.01559397025405</v>
      </c>
      <c r="F98" s="126">
        <f>IF(F$2,Logs!F98-Logs!F97,Logs!F98)</f>
        <v>15.24695721713784</v>
      </c>
      <c r="G98" s="126">
        <f>IF(G$2,Logs!G98-Logs!G97,Logs!G98)</f>
        <v>1.748593682767563E-2</v>
      </c>
      <c r="H98" s="126">
        <f>IF(H$2,Logs!H98-Logs!H97,Logs!H98)</f>
        <v>3.7865513102200765E-2</v>
      </c>
      <c r="I98" s="126">
        <f>IF(I$2,Logs!I98-Logs!I97,Logs!I98)</f>
        <v>2.6889826299338893E-3</v>
      </c>
      <c r="J98" s="126">
        <f>IF(J$2,Logs!J98-Logs!J97,Logs!J98)</f>
        <v>-1.0603428518063396E-3</v>
      </c>
      <c r="K98" s="126">
        <f>IF(K$2,Logs!K98-Logs!K97,Logs!K98)</f>
        <v>1.2468853777596921E-3</v>
      </c>
      <c r="L98" s="126">
        <f>IF(L$2,Logs!L98-Logs!L97,Logs!L98)</f>
        <v>-1.442097252174844E-3</v>
      </c>
      <c r="M98" s="126">
        <f>IF(M$2,Logs!M98-Logs!M97,Logs!M98)</f>
        <v>4.5350674649795817</v>
      </c>
      <c r="N98" s="126">
        <f>IF(N$2,Logs!N98-Logs!N97,Logs!N98)</f>
        <v>-5.0296769325095525E-2</v>
      </c>
      <c r="O98" s="126">
        <f>IF(O$2,Logs!O98-Logs!O97,Logs!O98)</f>
        <v>9.9185364780272636E-2</v>
      </c>
      <c r="P98" s="126">
        <f>IF(P$2,Logs!P98-Logs!P97,Logs!P98)</f>
        <v>8.684583397991762E-3</v>
      </c>
      <c r="Q98" s="126">
        <f>IF(Q$2,Logs!Q98-Logs!Q97,Logs!Q98)</f>
        <v>14.88123083867162</v>
      </c>
      <c r="R98" s="126">
        <f>IF(R$2,,Logs!R98)</f>
        <v>3.8084614332188479E-3</v>
      </c>
      <c r="S98" s="126">
        <f>IF(S$2,Logs!S98-Logs!S97,Logs!S98)</f>
        <v>6.6991179038089987E-4</v>
      </c>
      <c r="T98" s="126">
        <f>IF(T$2,,Logs!T98)</f>
        <v>3.1385496428379348E-3</v>
      </c>
      <c r="U98" s="126">
        <f>IF(U$2,Logs!U98-Logs!U97,Logs!U98)</f>
        <v>4.9789220683568169</v>
      </c>
      <c r="V98" s="126">
        <f>IF(V$2,Logs!V98-Logs!V97,Logs!V98)</f>
        <v>2.7158404604119113E-2</v>
      </c>
      <c r="W98" s="126">
        <f>IF(W$2,Logs!W98-Logs!W97,Logs!W98)</f>
        <v>4.8620903426497595</v>
      </c>
      <c r="X98" s="126">
        <f>IF(X$2,Logs!X98-Logs!X97,Logs!X98)</f>
        <v>1.1071495641988172E-2</v>
      </c>
      <c r="Y98" s="126">
        <f>IF(Y$2,Logs!Y98-Logs!Y97,Logs!Y98)</f>
        <v>1.0848667901865561E-2</v>
      </c>
      <c r="Z98" s="126">
        <f>IF(Z$2,Logs!Z98-Logs!Z97,Logs!Z98)</f>
        <v>3.5934828664723732</v>
      </c>
      <c r="AA98" s="126">
        <f>IF(AA$2,Logs!AA98-Logs!AA97,Logs!AA98)</f>
        <v>3.6935750824071913</v>
      </c>
      <c r="AB98" s="126">
        <f>IF(AB$2,Logs!AB98-Logs!AB97,Logs!AB98)</f>
        <v>-0.10009221593481799</v>
      </c>
      <c r="AC98" s="126">
        <f>IF(AC$2,Logs!AC98-Logs!AC97,Logs!AC98)</f>
        <v>9.5602267305797697E-2</v>
      </c>
      <c r="AD98" s="126">
        <f>IF(AD$2,Logs!AD98-Logs!AD97,Logs!AD98)</f>
        <v>8.0182623905649501E-3</v>
      </c>
    </row>
    <row r="99" spans="1:30">
      <c r="A99" t="s">
        <v>360</v>
      </c>
      <c r="B99" s="126">
        <f>IF(B$2,Logs!B99-Logs!B98,Logs!B99)</f>
        <v>-1.1249590092013761E-2</v>
      </c>
      <c r="C99" s="126">
        <f>IF(C$2,Logs!C99-Logs!C98,Logs!C99)</f>
        <v>-1.1321767321028631E-2</v>
      </c>
      <c r="D99" s="126">
        <f>IF(D$2,Logs!D99-Logs!D98,Logs!D99)</f>
        <v>14.898627791246261</v>
      </c>
      <c r="E99" s="126">
        <f>IF(E$2,Logs!E99-Logs!E98,Logs!E99)</f>
        <v>14.993774967160999</v>
      </c>
      <c r="F99" s="126">
        <f>IF(F$2,Logs!F99-Logs!F98,Logs!F99)</f>
        <v>15.223673715631445</v>
      </c>
      <c r="G99" s="126">
        <f>IF(G$2,Logs!G99-Logs!G98,Logs!G99)</f>
        <v>1.918918040096429E-2</v>
      </c>
      <c r="H99" s="126">
        <f>IF(H$2,Logs!H99-Logs!H98,Logs!H99)</f>
        <v>1.9012233262854394E-2</v>
      </c>
      <c r="I99" s="126">
        <f>IF(I$2,Logs!I99-Logs!I98,Logs!I99)</f>
        <v>7.5602014028754994E-3</v>
      </c>
      <c r="J99" s="126">
        <f>IF(J$2,Logs!J99-Logs!J98,Logs!J99)</f>
        <v>5.0594304308670957E-3</v>
      </c>
      <c r="K99" s="126">
        <f>IF(K$2,Logs!K99-Logs!K98,Logs!K99)</f>
        <v>1.2468853777596921E-3</v>
      </c>
      <c r="L99" s="126">
        <f>IF(L$2,Logs!L99-Logs!L98,Logs!L99)</f>
        <v>-6.3133160251156797E-3</v>
      </c>
      <c r="M99" s="126">
        <f>IF(M$2,Logs!M99-Logs!M98,Logs!M99)</f>
        <v>4.5265906997964374</v>
      </c>
      <c r="N99" s="126">
        <f>IF(N$2,Logs!N99-Logs!N98,Logs!N99)</f>
        <v>7.2211547512335272E-4</v>
      </c>
      <c r="O99" s="126">
        <f>IF(O$2,Logs!O99-Logs!O98,Logs!O99)</f>
        <v>7.9250782221761878E-2</v>
      </c>
      <c r="P99" s="126">
        <f>IF(P$2,Logs!P99-Logs!P98,Logs!P99)</f>
        <v>4.4153094080864146E-2</v>
      </c>
      <c r="Q99" s="126">
        <f>IF(Q$2,Logs!Q99-Logs!Q98,Logs!Q99)</f>
        <v>14.895035139186829</v>
      </c>
      <c r="R99" s="126">
        <f>IF(R$2,,Logs!R99)</f>
        <v>3.6895098559713282E-3</v>
      </c>
      <c r="S99" s="126">
        <f>IF(S$2,Logs!S99-Logs!S98,Logs!S99)</f>
        <v>6.414996646307915E-4</v>
      </c>
      <c r="T99" s="126">
        <f>IF(T$2,,Logs!T99)</f>
        <v>3.048010191340518E-3</v>
      </c>
      <c r="U99" s="126">
        <f>IF(U$2,Logs!U99-Logs!U98,Logs!U99)</f>
        <v>4.9967815708898113</v>
      </c>
      <c r="V99" s="126">
        <f>IF(V$2,Logs!V99-Logs!V98,Logs!V99)</f>
        <v>-5.6523289571881463E-3</v>
      </c>
      <c r="W99" s="126">
        <f>IF(W$2,Logs!W99-Logs!W98,Logs!W99)</f>
        <v>4.9519356316632495</v>
      </c>
      <c r="X99" s="126">
        <f>IF(X$2,Logs!X99-Logs!X98,Logs!X99)</f>
        <v>-5.4023112611298885E-3</v>
      </c>
      <c r="Y99" s="126">
        <f>IF(Y$2,Logs!Y99-Logs!Y98,Logs!Y99)</f>
        <v>-2.6909399977661508E-3</v>
      </c>
      <c r="Z99" s="126">
        <f>IF(Z$2,Logs!Z99-Logs!Z98,Logs!Z99)</f>
        <v>3.5994831030966723</v>
      </c>
      <c r="AA99" s="126">
        <f>IF(AA$2,Logs!AA99-Logs!AA98,Logs!AA99)</f>
        <v>3.6920277622918301</v>
      </c>
      <c r="AB99" s="126">
        <f>IF(AB$2,Logs!AB99-Logs!AB98,Logs!AB99)</f>
        <v>-9.2544659195157628E-2</v>
      </c>
      <c r="AC99" s="126">
        <f>IF(AC$2,Logs!AC99-Logs!AC98,Logs!AC99)</f>
        <v>8.9393663195608306E-2</v>
      </c>
      <c r="AD99" s="126">
        <f>IF(AD$2,Logs!AD99-Logs!AD98,Logs!AD99)</f>
        <v>8.8797855141773789E-3</v>
      </c>
    </row>
    <row r="100" spans="1:30">
      <c r="A100" t="s">
        <v>361</v>
      </c>
      <c r="B100" s="126">
        <f>IF(B$2,Logs!B100-Logs!B99,Logs!B100)</f>
        <v>4.1317204383329198E-2</v>
      </c>
      <c r="C100" s="126">
        <f>IF(C$2,Logs!C100-Logs!C99,Logs!C100)</f>
        <v>4.2685863281487713E-2</v>
      </c>
      <c r="D100" s="126">
        <f>IF(D$2,Logs!D100-Logs!D99,Logs!D100)</f>
        <v>14.922502354169959</v>
      </c>
      <c r="E100" s="126">
        <f>IF(E$2,Logs!E100-Logs!E99,Logs!E100)</f>
        <v>15.01419120988708</v>
      </c>
      <c r="F100" s="126">
        <f>IF(F$2,Logs!F100-Logs!F99,Logs!F100)</f>
        <v>15.240942373304128</v>
      </c>
      <c r="G100" s="126">
        <f>IF(G$2,Logs!G100-Logs!G99,Logs!G100)</f>
        <v>5.087187291204387E-2</v>
      </c>
      <c r="H100" s="126">
        <f>IF(H$2,Logs!H100-Logs!H99,Logs!H100)</f>
        <v>7.0567874331699088E-2</v>
      </c>
      <c r="I100" s="126">
        <f>IF(I$2,Logs!I100-Logs!I99,Logs!I100)</f>
        <v>6.8935110931338528E-3</v>
      </c>
      <c r="J100" s="126">
        <f>IF(J$2,Logs!J100-Logs!J99,Logs!J100)</f>
        <v>4.0807933615445435E-3</v>
      </c>
      <c r="K100" s="126">
        <f>IF(K$2,Logs!K100-Logs!K99,Logs!K100)</f>
        <v>1.4458111889317803E-3</v>
      </c>
      <c r="L100" s="126">
        <f>IF(L$2,Logs!L100-Logs!L99,Logs!L100)</f>
        <v>-5.4476999042021735E-3</v>
      </c>
      <c r="M100" s="126">
        <f>IF(M$2,Logs!M100-Logs!M99,Logs!M100)</f>
        <v>4.5368954472335536</v>
      </c>
      <c r="N100" s="126">
        <f>IF(N$2,Logs!N100-Logs!N99,Logs!N100)</f>
        <v>2.1190364649095628E-2</v>
      </c>
      <c r="O100" s="126">
        <f>IF(O$2,Logs!O100-Logs!O99,Logs!O100)</f>
        <v>6.5462835135070285E-2</v>
      </c>
      <c r="P100" s="126">
        <f>IF(P$2,Logs!P100-Logs!P99,Logs!P100)</f>
        <v>2.078541042330119E-2</v>
      </c>
      <c r="Q100" s="126">
        <f>IF(Q$2,Logs!Q100-Logs!Q99,Logs!Q100)</f>
        <v>14.900646049616073</v>
      </c>
      <c r="R100" s="126">
        <f>IF(R$2,,Logs!R100)</f>
        <v>4.4465677720115686E-3</v>
      </c>
      <c r="S100" s="126">
        <f>IF(S$2,Logs!S100-Logs!S99,Logs!S100)</f>
        <v>1.0941460445323297E-3</v>
      </c>
      <c r="T100" s="126">
        <f>IF(T$2,,Logs!T100)</f>
        <v>3.3524217274793254E-3</v>
      </c>
      <c r="U100" s="126">
        <f>IF(U$2,Logs!U100-Logs!U99,Logs!U100)</f>
        <v>5.0111726203772964</v>
      </c>
      <c r="V100" s="126">
        <f>IF(V$2,Logs!V100-Logs!V99,Logs!V100)</f>
        <v>-2.8746230754297386E-3</v>
      </c>
      <c r="W100" s="126">
        <f>IF(W$2,Logs!W100-Logs!W99,Logs!W100)</f>
        <v>4.9260462369674309</v>
      </c>
      <c r="X100" s="126">
        <f>IF(X$2,Logs!X100-Logs!X99,Logs!X100)</f>
        <v>1.1241476479605161E-2</v>
      </c>
      <c r="Y100" s="126">
        <f>IF(Y$2,Logs!Y100-Logs!Y99,Logs!Y100)</f>
        <v>1.0365922907876524E-2</v>
      </c>
      <c r="Z100" s="126">
        <f>IF(Z$2,Logs!Z100-Logs!Z99,Logs!Z100)</f>
        <v>3.6032103683475323</v>
      </c>
      <c r="AA100" s="126">
        <f>IF(AA$2,Logs!AA100-Logs!AA99,Logs!AA100)</f>
        <v>3.6911678906057905</v>
      </c>
      <c r="AB100" s="126">
        <f>IF(AB$2,Logs!AB100-Logs!AB99,Logs!AB100)</f>
        <v>-8.7957522258258411E-2</v>
      </c>
      <c r="AC100" s="126">
        <f>IF(AC$2,Logs!AC100-Logs!AC99,Logs!AC100)</f>
        <v>8.3954258569904003E-2</v>
      </c>
      <c r="AD100" s="126">
        <f>IF(AD$2,Logs!AD100-Logs!AD99,Logs!AD100)</f>
        <v>1.01142923767114E-2</v>
      </c>
    </row>
    <row r="101" spans="1:30">
      <c r="A101" t="s">
        <v>362</v>
      </c>
      <c r="B101" s="126">
        <f>IF(B$2,Logs!B101-Logs!B100,Logs!B101)</f>
        <v>2.4919118492171322E-2</v>
      </c>
      <c r="C101" s="126">
        <f>IF(C$2,Logs!C101-Logs!C100,Logs!C101)</f>
        <v>2.5995327323752093E-2</v>
      </c>
      <c r="D101" s="126">
        <f>IF(D$2,Logs!D101-Logs!D100,Logs!D101)</f>
        <v>14.936366103583053</v>
      </c>
      <c r="E101" s="126">
        <f>IF(E$2,Logs!E101-Logs!E100,Logs!E101)</f>
        <v>15.033430589689221</v>
      </c>
      <c r="F101" s="126">
        <f>IF(F$2,Logs!F101-Logs!F100,Logs!F101)</f>
        <v>15.261883874993035</v>
      </c>
      <c r="G101" s="126">
        <f>IF(G$2,Logs!G101-Logs!G100,Logs!G101)</f>
        <v>2.9322885534234899E-2</v>
      </c>
      <c r="H101" s="126">
        <f>IF(H$2,Logs!H101-Logs!H100,Logs!H101)</f>
        <v>-1.7452787951981463E-3</v>
      </c>
      <c r="I101" s="126">
        <f>IF(I$2,Logs!I101-Logs!I100,Logs!I101)</f>
        <v>6.5196218076728485E-3</v>
      </c>
      <c r="J101" s="126">
        <f>IF(J$2,Logs!J101-Logs!J100,Logs!J101)</f>
        <v>6.0807247824143928E-3</v>
      </c>
      <c r="K101" s="126">
        <f>IF(K$2,Logs!K101-Logs!K100,Logs!K101)</f>
        <v>4.3289694413078741E-3</v>
      </c>
      <c r="L101" s="126">
        <f>IF(L$2,Logs!L101-Logs!L100,Logs!L101)</f>
        <v>-2.190652366365052E-3</v>
      </c>
      <c r="M101" s="126">
        <f>IF(M$2,Logs!M101-Logs!M100,Logs!M101)</f>
        <v>4.5121406097754955</v>
      </c>
      <c r="N101" s="126">
        <f>IF(N$2,Logs!N101-Logs!N100,Logs!N101)</f>
        <v>-3.4961488341469504E-2</v>
      </c>
      <c r="O101" s="126">
        <f>IF(O$2,Logs!O101-Logs!O100,Logs!O101)</f>
        <v>6.6260819606756977E-2</v>
      </c>
      <c r="P101" s="126">
        <f>IF(P$2,Logs!P101-Logs!P100,Logs!P101)</f>
        <v>-1.0501265060084796E-2</v>
      </c>
      <c r="Q101" s="126">
        <f>IF(Q$2,Logs!Q101-Logs!Q100,Logs!Q101)</f>
        <v>14.92089403014881</v>
      </c>
      <c r="R101" s="126">
        <f>IF(R$2,,Logs!R101)</f>
        <v>4.3135000491726664E-3</v>
      </c>
      <c r="S101" s="126">
        <f>IF(S$2,Logs!S101-Logs!S100,Logs!S101)</f>
        <v>9.6930078876305832E-4</v>
      </c>
      <c r="T101" s="126">
        <f>IF(T$2,,Logs!T101)</f>
        <v>3.3441992604096912E-3</v>
      </c>
      <c r="U101" s="126">
        <f>IF(U$2,Logs!U101-Logs!U100,Logs!U101)</f>
        <v>5.0224246214072537</v>
      </c>
      <c r="V101" s="126">
        <f>IF(V$2,Logs!V101-Logs!V100,Logs!V101)</f>
        <v>1.9181262476841709E-2</v>
      </c>
      <c r="W101" s="126">
        <f>IF(W$2,Logs!W101-Logs!W100,Logs!W101)</f>
        <v>4.9370677698624643</v>
      </c>
      <c r="X101" s="126">
        <f>IF(X$2,Logs!X101-Logs!X100,Logs!X101)</f>
        <v>6.1128972615174249E-3</v>
      </c>
      <c r="Y101" s="126">
        <f>IF(Y$2,Logs!Y101-Logs!Y100,Logs!Y101)</f>
        <v>6.2928837413585015E-3</v>
      </c>
      <c r="Z101" s="126">
        <f>IF(Z$2,Logs!Z101-Logs!Z100,Logs!Z101)</f>
        <v>3.5948961692496231</v>
      </c>
      <c r="AA101" s="126">
        <f>IF(AA$2,Logs!AA101-Logs!AA100,Logs!AA101)</f>
        <v>3.6784130875907466</v>
      </c>
      <c r="AB101" s="126">
        <f>IF(AB$2,Logs!AB101-Logs!AB100,Logs!AB101)</f>
        <v>-8.3516918341123306E-2</v>
      </c>
      <c r="AC101" s="126">
        <f>IF(AC$2,Logs!AC101-Logs!AC100,Logs!AC101)</f>
        <v>7.9299261351486502E-2</v>
      </c>
      <c r="AD101" s="126">
        <f>IF(AD$2,Logs!AD101-Logs!AD100,Logs!AD101)</f>
        <v>9.6862730474597102E-3</v>
      </c>
    </row>
    <row r="102" spans="1:30">
      <c r="A102" t="s">
        <v>363</v>
      </c>
      <c r="B102" s="126">
        <f>IF(B$2,Logs!B102-Logs!B101,Logs!B102)</f>
        <v>7.9697346326028651E-3</v>
      </c>
      <c r="C102" s="126">
        <f>IF(C$2,Logs!C102-Logs!C101,Logs!C102)</f>
        <v>1.4256271473140458E-2</v>
      </c>
      <c r="D102" s="126">
        <f>IF(D$2,Logs!D102-Logs!D101,Logs!D102)</f>
        <v>14.901433183958222</v>
      </c>
      <c r="E102" s="126">
        <f>IF(E$2,Logs!E102-Logs!E101,Logs!E102)</f>
        <v>15.001442229244267</v>
      </c>
      <c r="F102" s="126">
        <f>IF(F$2,Logs!F102-Logs!F101,Logs!F102)</f>
        <v>15.242109727420306</v>
      </c>
      <c r="G102" s="126">
        <f>IF(G$2,Logs!G102-Logs!G101,Logs!G102)</f>
        <v>2.5254636345543702E-2</v>
      </c>
      <c r="H102" s="126">
        <f>IF(H$2,Logs!H102-Logs!H101,Logs!H102)</f>
        <v>2.7414391923906933E-2</v>
      </c>
      <c r="I102" s="126">
        <f>IF(I$2,Logs!I102-Logs!I101,Logs!I102)</f>
        <v>4.4406763456326104E-3</v>
      </c>
      <c r="J102" s="126">
        <f>IF(J$2,Logs!J102-Logs!J101,Logs!J102)</f>
        <v>-2.328473775691009E-3</v>
      </c>
      <c r="K102" s="126">
        <f>IF(K$2,Logs!K102-Logs!K101,Logs!K102)</f>
        <v>7.0901684422396303E-3</v>
      </c>
      <c r="L102" s="126">
        <f>IF(L$2,Logs!L102-Logs!L101,Logs!L102)</f>
        <v>2.6494920966071873E-3</v>
      </c>
      <c r="M102" s="126">
        <f>IF(M$2,Logs!M102-Logs!M101,Logs!M102)</f>
        <v>4.4825795816605041</v>
      </c>
      <c r="N102" s="126">
        <f>IF(N$2,Logs!N102-Logs!N101,Logs!N102)</f>
        <v>-6.3684858515948406E-2</v>
      </c>
      <c r="O102" s="126">
        <f>IF(O$2,Logs!O102-Logs!O101,Logs!O102)</f>
        <v>7.9995277149335506E-2</v>
      </c>
      <c r="P102" s="126">
        <f>IF(P$2,Logs!P102-Logs!P101,Logs!P102)</f>
        <v>1.7552614030094543E-2</v>
      </c>
      <c r="Q102" s="126">
        <f>IF(Q$2,Logs!Q102-Logs!Q101,Logs!Q102)</f>
        <v>14.943019543757691</v>
      </c>
      <c r="R102" s="126">
        <f>IF(R$2,,Logs!R102)</f>
        <v>3.8201098971851269E-3</v>
      </c>
      <c r="S102" s="126">
        <f>IF(S$2,Logs!S102-Logs!S101,Logs!S102)</f>
        <v>7.3094134484213546E-4</v>
      </c>
      <c r="T102" s="126">
        <f>IF(T$2,,Logs!T102)</f>
        <v>3.0891685523428856E-3</v>
      </c>
      <c r="U102" s="126">
        <f>IF(U$2,Logs!U102-Logs!U101,Logs!U102)</f>
        <v>5.0342432952936518</v>
      </c>
      <c r="V102" s="126">
        <f>IF(V$2,Logs!V102-Logs!V101,Logs!V102)</f>
        <v>3.7453427286432195E-2</v>
      </c>
      <c r="W102" s="126">
        <f>IF(W$2,Logs!W102-Logs!W101,Logs!W102)</f>
        <v>5.0756012062940217</v>
      </c>
      <c r="X102" s="126">
        <f>IF(X$2,Logs!X102-Logs!X101,Logs!X102)</f>
        <v>9.3185433766747039E-3</v>
      </c>
      <c r="Y102" s="126">
        <f>IF(Y$2,Logs!Y102-Logs!Y101,Logs!Y102)</f>
        <v>8.769311390492085E-3</v>
      </c>
      <c r="Z102" s="126">
        <f>IF(Z$2,Logs!Z102-Logs!Z101,Logs!Z102)</f>
        <v>3.5961750039246816</v>
      </c>
      <c r="AA102" s="126">
        <f>IF(AA$2,Logs!AA102-Logs!AA101,Logs!AA102)</f>
        <v>3.6724270866254445</v>
      </c>
      <c r="AB102" s="126">
        <f>IF(AB$2,Logs!AB102-Logs!AB101,Logs!AB102)</f>
        <v>-7.6252082700763252E-2</v>
      </c>
      <c r="AC102" s="126">
        <f>IF(AC$2,Logs!AC102-Logs!AC101,Logs!AC102)</f>
        <v>7.3290157376058401E-2</v>
      </c>
      <c r="AD102" s="126">
        <f>IF(AD$2,Logs!AD102-Logs!AD101,Logs!AD102)</f>
        <v>1.0528141839841101E-2</v>
      </c>
    </row>
    <row r="103" spans="1:30">
      <c r="A103" t="s">
        <v>364</v>
      </c>
      <c r="B103" s="126">
        <f>IF(B$2,Logs!B103-Logs!B102,Logs!B103)</f>
        <v>1.5857897908077234E-2</v>
      </c>
      <c r="C103" s="126">
        <f>IF(C$2,Logs!C103-Logs!C102,Logs!C103)</f>
        <v>2.4378891089380517E-2</v>
      </c>
      <c r="D103" s="126">
        <f>IF(D$2,Logs!D103-Logs!D102,Logs!D103)</f>
        <v>14.858626256753835</v>
      </c>
      <c r="E103" s="126">
        <f>IF(E$2,Logs!E103-Logs!E102,Logs!E103)</f>
        <v>14.96691681071445</v>
      </c>
      <c r="F103" s="126">
        <f>IF(F$2,Logs!F103-Logs!F102,Logs!F103)</f>
        <v>15.229053299888745</v>
      </c>
      <c r="G103" s="126">
        <f>IF(G$2,Logs!G103-Logs!G102,Logs!G103)</f>
        <v>1.9086268177247234E-2</v>
      </c>
      <c r="H103" s="126">
        <f>IF(H$2,Logs!H103-Logs!H102,Logs!H103)</f>
        <v>8.3173325863981518E-2</v>
      </c>
      <c r="I103" s="126">
        <f>IF(I$2,Logs!I103-Logs!I102,Logs!I103)</f>
        <v>9.3459193916540784E-3</v>
      </c>
      <c r="J103" s="126">
        <f>IF(J$2,Logs!J103-Logs!J102,Logs!J103)</f>
        <v>2.3290713636985316E-3</v>
      </c>
      <c r="K103" s="126">
        <f>IF(K$2,Logs!K103-Logs!K102,Logs!K103)</f>
        <v>8.4473307890185825E-3</v>
      </c>
      <c r="L103" s="126">
        <f>IF(L$2,Logs!L103-Logs!L102,Logs!L103)</f>
        <v>-8.9858860263597505E-4</v>
      </c>
      <c r="M103" s="126">
        <f>IF(M$2,Logs!M103-Logs!M102,Logs!M103)</f>
        <v>4.5102060308447642</v>
      </c>
      <c r="N103" s="126">
        <f>IF(N$2,Logs!N103-Logs!N102,Logs!N103)</f>
        <v>2.7165214735855869E-3</v>
      </c>
      <c r="O103" s="126">
        <f>IF(O$2,Logs!O103-Logs!O102,Logs!O103)</f>
        <v>6.9101018159967248E-2</v>
      </c>
      <c r="P103" s="126">
        <f>IF(P$2,Logs!P103-Logs!P102,Logs!P103)</f>
        <v>1.5409043393531259E-2</v>
      </c>
      <c r="Q103" s="126">
        <f>IF(Q$2,Logs!Q103-Logs!Q102,Logs!Q103)</f>
        <v>14.938342399666542</v>
      </c>
      <c r="R103" s="126">
        <f>IF(R$2,,Logs!R103)</f>
        <v>3.6190223752719298E-3</v>
      </c>
      <c r="S103" s="126">
        <f>IF(S$2,Logs!S103-Logs!S102,Logs!S103)</f>
        <v>7.686666941614347E-4</v>
      </c>
      <c r="T103" s="126">
        <f>IF(T$2,,Logs!T103)</f>
        <v>2.8503556811105319E-3</v>
      </c>
      <c r="U103" s="126">
        <f>IF(U$2,Logs!U103-Logs!U102,Logs!U103)</f>
        <v>5.0453580353701115</v>
      </c>
      <c r="V103" s="126">
        <f>IF(V$2,Logs!V103-Logs!V102,Logs!V103)</f>
        <v>3.3020855604324773E-2</v>
      </c>
      <c r="W103" s="126">
        <f>IF(W$2,Logs!W103-Logs!W102,Logs!W103)</f>
        <v>5.153675360931401</v>
      </c>
      <c r="X103" s="126">
        <f>IF(X$2,Logs!X103-Logs!X102,Logs!X103)</f>
        <v>3.7278165965926036E-3</v>
      </c>
      <c r="Y103" s="126">
        <f>IF(Y$2,Logs!Y103-Logs!Y102,Logs!Y103)</f>
        <v>3.9258864159270601E-3</v>
      </c>
      <c r="Z103" s="126">
        <f>IF(Z$2,Logs!Z103-Logs!Z102,Logs!Z103)</f>
        <v>3.6047056465150296</v>
      </c>
      <c r="AA103" s="126">
        <f>IF(AA$2,Logs!AA103-Logs!AA102,Logs!AA103)</f>
        <v>3.6787162919817011</v>
      </c>
      <c r="AB103" s="126">
        <f>IF(AB$2,Logs!AB103-Logs!AB102,Logs!AB103)</f>
        <v>-7.4010645466671576E-2</v>
      </c>
      <c r="AC103" s="126">
        <f>IF(AC$2,Logs!AC103-Logs!AC102,Logs!AC103)</f>
        <v>7.2221604619046198E-2</v>
      </c>
      <c r="AD103" s="126">
        <f>IF(AD$2,Logs!AD103-Logs!AD102,Logs!AD103)</f>
        <v>1.0450618401321601E-2</v>
      </c>
    </row>
    <row r="104" spans="1:30">
      <c r="A104" t="s">
        <v>365</v>
      </c>
      <c r="B104" s="126">
        <f>IF(B$2,Logs!B104-Logs!B103,Logs!B104)</f>
        <v>4.4043564461340168E-3</v>
      </c>
      <c r="C104" s="126">
        <f>IF(C$2,Logs!C104-Logs!C103,Logs!C104)</f>
        <v>7.0956334746341554E-3</v>
      </c>
      <c r="D104" s="126">
        <f>IF(D$2,Logs!D104-Logs!D103,Logs!D104)</f>
        <v>14.836592890125537</v>
      </c>
      <c r="E104" s="126">
        <f>IF(E$2,Logs!E104-Logs!E103,Logs!E104)</f>
        <v>14.946813372530411</v>
      </c>
      <c r="F104" s="126">
        <f>IF(F$2,Logs!F104-Logs!F103,Logs!F104)</f>
        <v>15.206800392306835</v>
      </c>
      <c r="G104" s="126">
        <f>IF(G$2,Logs!G104-Logs!G103,Logs!G104)</f>
        <v>1.5540627487251157E-2</v>
      </c>
      <c r="H104" s="126">
        <f>IF(H$2,Logs!H104-Logs!H103,Logs!H104)</f>
        <v>-8.4754102521777952E-4</v>
      </c>
      <c r="I104" s="126">
        <f>IF(I$2,Logs!I104-Logs!I103,Logs!I104)</f>
        <v>1.167302998495412E-2</v>
      </c>
      <c r="J104" s="126">
        <f>IF(J$2,Logs!J104-Logs!J103,Logs!J104)</f>
        <v>4.7265415923991583E-3</v>
      </c>
      <c r="K104" s="126">
        <f>IF(K$2,Logs!K104-Logs!K103,Logs!K104)</f>
        <v>1.1585681798238193E-2</v>
      </c>
      <c r="L104" s="126">
        <f>IF(L$2,Logs!L104-Logs!L103,Logs!L104)</f>
        <v>-8.734818671589759E-5</v>
      </c>
      <c r="M104" s="126">
        <f>IF(M$2,Logs!M104-Logs!M103,Logs!M104)</f>
        <v>4.510226500004249</v>
      </c>
      <c r="N104" s="126">
        <f>IF(N$2,Logs!N104-Logs!N103,Logs!N104)</f>
        <v>-2.5649543706150801E-2</v>
      </c>
      <c r="O104" s="126">
        <f>IF(O$2,Logs!O104-Logs!O103,Logs!O104)</f>
        <v>6.3150727113699609E-2</v>
      </c>
      <c r="P104" s="126">
        <f>IF(P$2,Logs!P104-Logs!P103,Logs!P104)</f>
        <v>3.6547454552911763E-3</v>
      </c>
      <c r="Q104" s="126">
        <f>IF(Q$2,Logs!Q104-Logs!Q103,Logs!Q104)</f>
        <v>14.927675131836295</v>
      </c>
      <c r="R104" s="126">
        <f>IF(R$2,,Logs!R104)</f>
        <v>3.8260767533854234E-3</v>
      </c>
      <c r="S104" s="126">
        <f>IF(S$2,Logs!S104-Logs!S103,Logs!S104)</f>
        <v>6.546118015897459E-4</v>
      </c>
      <c r="T104" s="126">
        <f>IF(T$2,,Logs!T104)</f>
        <v>3.1714649517957175E-3</v>
      </c>
      <c r="U104" s="126">
        <f>IF(U$2,Logs!U104-Logs!U103,Logs!U104)</f>
        <v>5.0532245459369696</v>
      </c>
      <c r="V104" s="126">
        <f>IF(V$2,Logs!V104-Logs!V103,Logs!V104)</f>
        <v>3.7612850040912527E-2</v>
      </c>
      <c r="W104" s="126">
        <f>IF(W$2,Logs!W104-Logs!W103,Logs!W104)</f>
        <v>5.0629307633783576</v>
      </c>
      <c r="X104" s="126">
        <f>IF(X$2,Logs!X104-Logs!X103,Logs!X104)</f>
        <v>4.2668049497454064E-3</v>
      </c>
      <c r="Y104" s="126">
        <f>IF(Y$2,Logs!Y104-Logs!Y103,Logs!Y104)</f>
        <v>3.5934888304689494E-3</v>
      </c>
      <c r="Z104" s="126">
        <f>IF(Z$2,Logs!Z104-Logs!Z103,Logs!Z104)</f>
        <v>3.5947407839634127</v>
      </c>
      <c r="AA104" s="126">
        <f>IF(AA$2,Logs!AA104-Logs!AA103,Logs!AA104)</f>
        <v>3.6681295275059163</v>
      </c>
      <c r="AB104" s="126">
        <f>IF(AB$2,Logs!AB104-Logs!AB103,Logs!AB104)</f>
        <v>-7.3388743542503382E-2</v>
      </c>
      <c r="AC104" s="126">
        <f>IF(AC$2,Logs!AC104-Logs!AC103,Logs!AC104)</f>
        <v>7.0615095494554192E-2</v>
      </c>
      <c r="AD104" s="126">
        <f>IF(AD$2,Logs!AD104-Logs!AD103,Logs!AD104)</f>
        <v>9.8132406993628393E-3</v>
      </c>
    </row>
    <row r="105" spans="1:30">
      <c r="A105" t="s">
        <v>366</v>
      </c>
      <c r="B105" s="126">
        <f>IF(B$2,Logs!B105-Logs!B104,Logs!B105)</f>
        <v>6.8554668100624383E-3</v>
      </c>
      <c r="C105" s="126">
        <f>IF(C$2,Logs!C105-Logs!C104,Logs!C105)</f>
        <v>1.1713910550177786E-2</v>
      </c>
      <c r="D105" s="126">
        <f>IF(D$2,Logs!D105-Logs!D104,Logs!D105)</f>
        <v>14.798362126596095</v>
      </c>
      <c r="E105" s="126">
        <f>IF(E$2,Logs!E105-Logs!E104,Logs!E105)</f>
        <v>14.910683065500697</v>
      </c>
      <c r="F105" s="126">
        <f>IF(F$2,Logs!F105-Logs!F104,Logs!F105)</f>
        <v>15.187129032015964</v>
      </c>
      <c r="G105" s="126">
        <f>IF(G$2,Logs!G105-Logs!G104,Logs!G105)</f>
        <v>1.3182702836274984E-2</v>
      </c>
      <c r="H105" s="126">
        <f>IF(H$2,Logs!H105-Logs!H104,Logs!H105)</f>
        <v>3.3236016622470999E-3</v>
      </c>
      <c r="I105" s="126">
        <f>IF(I$2,Logs!I105-Logs!I104,Logs!I105)</f>
        <v>6.7710676919592316E-3</v>
      </c>
      <c r="J105" s="126">
        <f>IF(J$2,Logs!J105-Logs!J104,Logs!J105)</f>
        <v>4.8071342805346973E-3</v>
      </c>
      <c r="K105" s="126">
        <f>IF(K$2,Logs!K105-Logs!K104,Logs!K105)</f>
        <v>1.2792071643599762E-2</v>
      </c>
      <c r="L105" s="126">
        <f>IF(L$2,Logs!L105-Logs!L104,Logs!L105)</f>
        <v>6.0210039516402211E-3</v>
      </c>
      <c r="M105" s="126">
        <f>IF(M$2,Logs!M105-Logs!M104,Logs!M105)</f>
        <v>4.5123584202205844</v>
      </c>
      <c r="N105" s="126">
        <f>IF(N$2,Logs!N105-Logs!N104,Logs!N105)</f>
        <v>3.4931553668844373E-3</v>
      </c>
      <c r="O105" s="126">
        <f>IF(O$2,Logs!O105-Logs!O104,Logs!O105)</f>
        <v>5.5460569469859529E-3</v>
      </c>
      <c r="P105" s="126">
        <f>IF(P$2,Logs!P105-Logs!P104,Logs!P105)</f>
        <v>-5.2990424439391795E-2</v>
      </c>
      <c r="Q105" s="126">
        <f>IF(Q$2,Logs!Q105-Logs!Q104,Logs!Q105)</f>
        <v>14.943153727710685</v>
      </c>
      <c r="R105" s="126">
        <f>IF(R$2,,Logs!R105)</f>
        <v>4.4591529503551748E-3</v>
      </c>
      <c r="S105" s="126">
        <f>IF(S$2,Logs!S105-Logs!S104,Logs!S105)</f>
        <v>7.4521014235846329E-4</v>
      </c>
      <c r="T105" s="126">
        <f>IF(T$2,,Logs!T105)</f>
        <v>3.7139428079966032E-3</v>
      </c>
      <c r="U105" s="126">
        <f>IF(U$2,Logs!U105-Logs!U104,Logs!U105)</f>
        <v>5.0635131215812486</v>
      </c>
      <c r="V105" s="126">
        <f>IF(V$2,Logs!V105-Logs!V104,Logs!V105)</f>
        <v>5.250715124408778E-3</v>
      </c>
      <c r="W105" s="126">
        <f>IF(W$2,Logs!W105-Logs!W104,Logs!W105)</f>
        <v>5.0400297570755095</v>
      </c>
      <c r="X105" s="126">
        <f>IF(X$2,Logs!X105-Logs!X104,Logs!X105)</f>
        <v>8.5905077017729425E-3</v>
      </c>
      <c r="Y105" s="126">
        <f>IF(Y$2,Logs!Y105-Logs!Y104,Logs!Y105)</f>
        <v>8.5972950625006206E-3</v>
      </c>
      <c r="Z105" s="126">
        <f>IF(Z$2,Logs!Z105-Logs!Z104,Logs!Z105)</f>
        <v>3.6056789763341888</v>
      </c>
      <c r="AA105" s="126">
        <f>IF(AA$2,Logs!AA105-Logs!AA104,Logs!AA105)</f>
        <v>3.6824959323669826</v>
      </c>
      <c r="AB105" s="126">
        <f>IF(AB$2,Logs!AB105-Logs!AB104,Logs!AB105)</f>
        <v>-7.681695603279369E-2</v>
      </c>
      <c r="AC105" s="126">
        <f>IF(AC$2,Logs!AC105-Logs!AC104,Logs!AC105)</f>
        <v>7.3555554567087608E-2</v>
      </c>
      <c r="AD105" s="126">
        <f>IF(AD$2,Logs!AD105-Logs!AD104,Logs!AD105)</f>
        <v>1.0216064859144801E-2</v>
      </c>
    </row>
    <row r="106" spans="1:30">
      <c r="A106" t="s">
        <v>367</v>
      </c>
      <c r="B106" s="126">
        <f>IF(B$2,Logs!B106-Logs!B105,Logs!B106)</f>
        <v>2.3631960239789862E-2</v>
      </c>
      <c r="C106" s="126">
        <f>IF(C$2,Logs!C106-Logs!C105,Logs!C106)</f>
        <v>1.506450679690019E-2</v>
      </c>
      <c r="D106" s="126">
        <f>IF(D$2,Logs!D106-Logs!D105,Logs!D106)</f>
        <v>14.906936426668919</v>
      </c>
      <c r="E106" s="126">
        <f>IF(E$2,Logs!E106-Logs!E105,Logs!E106)</f>
        <v>15.003526342621653</v>
      </c>
      <c r="F106" s="126">
        <f>IF(F$2,Logs!F106-Logs!F105,Logs!F106)</f>
        <v>15.260341904876228</v>
      </c>
      <c r="G106" s="126">
        <f>IF(G$2,Logs!G106-Logs!G105,Logs!G106)</f>
        <v>1.1048861207992644E-2</v>
      </c>
      <c r="H106" s="126">
        <f>IF(H$2,Logs!H106-Logs!H105,Logs!H106)</f>
        <v>7.3376560164271964E-2</v>
      </c>
      <c r="I106" s="126">
        <f>IF(I$2,Logs!I106-Logs!I105,Logs!I106)</f>
        <v>1.1601338332605238E-2</v>
      </c>
      <c r="J106" s="126">
        <f>IF(J$2,Logs!J106-Logs!J105,Logs!J106)</f>
        <v>7.2732680322946663E-3</v>
      </c>
      <c r="K106" s="126">
        <f>IF(K$2,Logs!K106-Logs!K105,Logs!K106)</f>
        <v>1.2792071643599762E-2</v>
      </c>
      <c r="L106" s="126">
        <f>IF(L$2,Logs!L106-Logs!L105,Logs!L106)</f>
        <v>1.1907333109952894E-3</v>
      </c>
      <c r="M106" s="126">
        <f>IF(M$2,Logs!M106-Logs!M105,Logs!M106)</f>
        <v>4.557286459428564</v>
      </c>
      <c r="N106" s="126">
        <f>IF(N$2,Logs!N106-Logs!N105,Logs!N106)</f>
        <v>8.4238799743619808E-2</v>
      </c>
      <c r="O106" s="126">
        <f>IF(O$2,Logs!O106-Logs!O105,Logs!O106)</f>
        <v>3.819295953568097E-2</v>
      </c>
      <c r="P106" s="126">
        <f>IF(P$2,Logs!P106-Logs!P105,Logs!P106)</f>
        <v>-1.5417751090240643E-2</v>
      </c>
      <c r="Q106" s="126">
        <f>IF(Q$2,Logs!Q106-Logs!Q105,Logs!Q106)</f>
        <v>14.955392698264498</v>
      </c>
      <c r="R106" s="126">
        <f>IF(R$2,,Logs!R106)</f>
        <v>5.2176306462921075E-3</v>
      </c>
      <c r="S106" s="126">
        <f>IF(S$2,Logs!S106-Logs!S105,Logs!S106)</f>
        <v>1.1918852509427125E-3</v>
      </c>
      <c r="T106" s="126">
        <f>IF(T$2,,Logs!T106)</f>
        <v>4.0257453953493529E-3</v>
      </c>
      <c r="U106" s="126">
        <f>IF(U$2,Logs!U106-Logs!U105,Logs!U106)</f>
        <v>5.0708961885954587</v>
      </c>
      <c r="V106" s="126">
        <f>IF(V$2,Logs!V106-Logs!V105,Logs!V106)</f>
        <v>-2.6454628605806718E-2</v>
      </c>
      <c r="W106" s="126">
        <f>IF(W$2,Logs!W106-Logs!W105,Logs!W106)</f>
        <v>4.8835993416713199</v>
      </c>
      <c r="X106" s="126">
        <f>IF(X$2,Logs!X106-Logs!X105,Logs!X106)</f>
        <v>3.2164065676330011E-3</v>
      </c>
      <c r="Y106" s="126">
        <f>IF(Y$2,Logs!Y106-Logs!Y105,Logs!Y106)</f>
        <v>3.1771875148374207E-3</v>
      </c>
      <c r="Z106" s="126">
        <f>IF(Z$2,Logs!Z106-Logs!Z105,Logs!Z106)</f>
        <v>3.5903252778300798</v>
      </c>
      <c r="AA106" s="126">
        <f>IF(AA$2,Logs!AA106-Logs!AA105,Logs!AA106)</f>
        <v>3.6612776467818566</v>
      </c>
      <c r="AB106" s="126">
        <f>IF(AB$2,Logs!AB106-Logs!AB105,Logs!AB106)</f>
        <v>-7.0952368951777173E-2</v>
      </c>
      <c r="AC106" s="126">
        <f>IF(AC$2,Logs!AC106-Logs!AC105,Logs!AC106)</f>
        <v>6.8421071477254E-2</v>
      </c>
      <c r="AD106" s="126">
        <f>IF(AD$2,Logs!AD106-Logs!AD105,Logs!AD106)</f>
        <v>9.4255182556144193E-3</v>
      </c>
    </row>
    <row r="107" spans="1:30">
      <c r="A107" t="s">
        <v>368</v>
      </c>
      <c r="B107" s="126">
        <f>IF(B$2,Logs!B107-Logs!B106,Logs!B107)</f>
        <v>1.1079920433747503E-2</v>
      </c>
      <c r="C107" s="126">
        <f>IF(C$2,Logs!C107-Logs!C106,Logs!C107)</f>
        <v>1.4771768128198914E-2</v>
      </c>
      <c r="D107" s="126">
        <f>IF(D$2,Logs!D107-Logs!D106,Logs!D107)</f>
        <v>14.869641559300682</v>
      </c>
      <c r="E107" s="126">
        <f>IF(E$2,Logs!E107-Logs!E106,Logs!E107)</f>
        <v>14.978698358615445</v>
      </c>
      <c r="F107" s="126">
        <f>IF(F$2,Logs!F107-Logs!F106,Logs!F107)</f>
        <v>15.255718245917643</v>
      </c>
      <c r="G107" s="126">
        <f>IF(G$2,Logs!G107-Logs!G106,Logs!G107)</f>
        <v>1.3649812105061443E-2</v>
      </c>
      <c r="H107" s="126">
        <f>IF(H$2,Logs!H107-Logs!H106,Logs!H107)</f>
        <v>-1.4382977150360077E-2</v>
      </c>
      <c r="I107" s="126">
        <f>IF(I$2,Logs!I107-Logs!I106,Logs!I107)</f>
        <v>9.5226952647369245E-3</v>
      </c>
      <c r="J107" s="126">
        <f>IF(J$2,Logs!J107-Logs!J106,Logs!J107)</f>
        <v>7.9638963854264944E-3</v>
      </c>
      <c r="K107" s="126">
        <f>IF(K$2,Logs!K107-Logs!K106,Logs!K107)</f>
        <v>1.2276893526757066E-2</v>
      </c>
      <c r="L107" s="126">
        <f>IF(L$2,Logs!L107-Logs!L106,Logs!L107)</f>
        <v>2.7541982620200695E-3</v>
      </c>
      <c r="M107" s="126">
        <f>IF(M$2,Logs!M107-Logs!M106,Logs!M107)</f>
        <v>4.5135281953959714</v>
      </c>
      <c r="N107" s="126">
        <f>IF(N$2,Logs!N107-Logs!N106,Logs!N107)</f>
        <v>-4.5805691153933736E-2</v>
      </c>
      <c r="O107" s="126">
        <f>IF(O$2,Logs!O107-Logs!O106,Logs!O107)</f>
        <v>4.1042345970647459E-2</v>
      </c>
      <c r="P107" s="126">
        <f>IF(P$2,Logs!P107-Logs!P106,Logs!P107)</f>
        <v>-2.7755404332394495E-3</v>
      </c>
      <c r="Q107" s="126">
        <f>IF(Q$2,Logs!Q107-Logs!Q106,Logs!Q107)</f>
        <v>14.958294986541883</v>
      </c>
      <c r="R107" s="126">
        <f>IF(R$2,,Logs!R107)</f>
        <v>5.1831887494186235E-3</v>
      </c>
      <c r="S107" s="126">
        <f>IF(S$2,Logs!S107-Logs!S106,Logs!S107)</f>
        <v>1.2804768708818313E-3</v>
      </c>
      <c r="T107" s="126">
        <f>IF(T$2,,Logs!T107)</f>
        <v>3.9027118785368367E-3</v>
      </c>
      <c r="U107" s="126">
        <f>IF(U$2,Logs!U107-Logs!U106,Logs!U107)</f>
        <v>5.084556088114196</v>
      </c>
      <c r="V107" s="126">
        <f>IF(V$2,Logs!V107-Logs!V106,Logs!V107)</f>
        <v>1.1300500978215666E-2</v>
      </c>
      <c r="W107" s="126">
        <f>IF(W$2,Logs!W107-Logs!W106,Logs!W107)</f>
        <v>4.9760579818979611</v>
      </c>
      <c r="X107" s="126">
        <f>IF(X$2,Logs!X107-Logs!X106,Logs!X107)</f>
        <v>7.3580238195294356E-3</v>
      </c>
      <c r="Y107" s="126">
        <f>IF(Y$2,Logs!Y107-Logs!Y106,Logs!Y107)</f>
        <v>7.4134999649650979E-3</v>
      </c>
      <c r="Z107" s="126">
        <f>IF(Z$2,Logs!Z107-Logs!Z106,Logs!Z107)</f>
        <v>3.6100406682897854</v>
      </c>
      <c r="AA107" s="126">
        <f>IF(AA$2,Logs!AA107-Logs!AA106,Logs!AA107)</f>
        <v>3.6773262302416581</v>
      </c>
      <c r="AB107" s="126">
        <f>IF(AB$2,Logs!AB107-Logs!AB106,Logs!AB107)</f>
        <v>-6.7285561951872422E-2</v>
      </c>
      <c r="AC107" s="126">
        <f>IF(AC$2,Logs!AC107-Logs!AC106,Logs!AC107)</f>
        <v>6.5375243419405996E-2</v>
      </c>
      <c r="AD107" s="126">
        <f>IF(AD$2,Logs!AD107-Logs!AD106,Logs!AD107)</f>
        <v>9.808157402644891E-3</v>
      </c>
    </row>
    <row r="108" spans="1:30">
      <c r="A108" t="s">
        <v>369</v>
      </c>
      <c r="B108" s="126">
        <f>IF(B$2,Logs!B108-Logs!B107,Logs!B108)</f>
        <v>1.6971237246913518E-2</v>
      </c>
      <c r="C108" s="126">
        <f>IF(C$2,Logs!C108-Logs!C107,Logs!C108)</f>
        <v>1.6781459190696069E-2</v>
      </c>
      <c r="D108" s="126">
        <f>IF(D$2,Logs!D108-Logs!D107,Logs!D108)</f>
        <v>14.881141366495195</v>
      </c>
      <c r="E108" s="126">
        <f>IF(E$2,Logs!E108-Logs!E107,Logs!E108)</f>
        <v>14.985622993258549</v>
      </c>
      <c r="F108" s="126">
        <f>IF(F$2,Logs!F108-Logs!F107,Logs!F108)</f>
        <v>15.26089923274923</v>
      </c>
      <c r="G108" s="126">
        <f>IF(G$2,Logs!G108-Logs!G107,Logs!G108)</f>
        <v>1.841514063660199E-2</v>
      </c>
      <c r="H108" s="126">
        <f>IF(H$2,Logs!H108-Logs!H107,Logs!H108)</f>
        <v>1.6709881633504509E-2</v>
      </c>
      <c r="I108" s="126">
        <f>IF(I$2,Logs!I108-Logs!I107,Logs!I108)</f>
        <v>2.7613019166761177E-3</v>
      </c>
      <c r="J108" s="126">
        <f>IF(J$2,Logs!J108-Logs!J107,Logs!J108)</f>
        <v>3.8860373386269131E-3</v>
      </c>
      <c r="K108" s="126">
        <f>IF(K$2,Logs!K108-Logs!K107,Logs!K108)</f>
        <v>1.2197541042358082E-2</v>
      </c>
      <c r="L108" s="126">
        <f>IF(L$2,Logs!L108-Logs!L107,Logs!L108)</f>
        <v>9.4362391256819431E-3</v>
      </c>
      <c r="M108" s="126">
        <f>IF(M$2,Logs!M108-Logs!M107,Logs!M108)</f>
        <v>4.5134904931107629</v>
      </c>
      <c r="N108" s="126">
        <f>IF(N$2,Logs!N108-Logs!N107,Logs!N108)</f>
        <v>1.3945382642982729E-2</v>
      </c>
      <c r="O108" s="126">
        <f>IF(O$2,Logs!O108-Logs!O107,Logs!O108)</f>
        <v>2.5464378593388078E-2</v>
      </c>
      <c r="P108" s="126">
        <f>IF(P$2,Logs!P108-Logs!P107,Logs!P108)</f>
        <v>-2.2600927136610778E-2</v>
      </c>
      <c r="Q108" s="126">
        <f>IF(Q$2,Logs!Q108-Logs!Q107,Logs!Q108)</f>
        <v>14.968362954531901</v>
      </c>
      <c r="R108" s="126">
        <f>IF(R$2,,Logs!R108)</f>
        <v>5.3200046840155123E-3</v>
      </c>
      <c r="S108" s="126">
        <f>IF(S$2,Logs!S108-Logs!S107,Logs!S108)</f>
        <v>1.1630902415516195E-3</v>
      </c>
      <c r="T108" s="126">
        <f>IF(T$2,,Logs!T108)</f>
        <v>4.1569144424639997E-3</v>
      </c>
      <c r="U108" s="126">
        <f>IF(U$2,Logs!U108-Logs!U107,Logs!U108)</f>
        <v>5.0873812448181486</v>
      </c>
      <c r="V108" s="126">
        <f>IF(V$2,Logs!V108-Logs!V107,Logs!V108)</f>
        <v>-1.1574970482440605E-2</v>
      </c>
      <c r="W108" s="126">
        <f>IF(W$2,Logs!W108-Logs!W107,Logs!W108)</f>
        <v>4.9330669859058176</v>
      </c>
      <c r="X108" s="126">
        <f>IF(X$2,Logs!X108-Logs!X107,Logs!X108)</f>
        <v>1.0316260073719441E-2</v>
      </c>
      <c r="Y108" s="126">
        <f>IF(Y$2,Logs!Y108-Logs!Y107,Logs!Y108)</f>
        <v>1.0298880720340797E-2</v>
      </c>
      <c r="Z108" s="126">
        <f>IF(Z$2,Logs!Z108-Logs!Z107,Logs!Z108)</f>
        <v>3.5934673934242389</v>
      </c>
      <c r="AA108" s="126">
        <f>IF(AA$2,Logs!AA108-Logs!AA107,Logs!AA108)</f>
        <v>3.6605185580559452</v>
      </c>
      <c r="AB108" s="126">
        <f>IF(AB$2,Logs!AB108-Logs!AB107,Logs!AB108)</f>
        <v>-6.7051164631705976E-2</v>
      </c>
      <c r="AC108" s="126">
        <f>IF(AC$2,Logs!AC108-Logs!AC107,Logs!AC108)</f>
        <v>6.4561350125046296E-2</v>
      </c>
      <c r="AD108" s="126">
        <f>IF(AD$2,Logs!AD108-Logs!AD107,Logs!AD108)</f>
        <v>1.0582433562063599E-2</v>
      </c>
    </row>
    <row r="109" spans="1:30">
      <c r="A109" t="s">
        <v>370</v>
      </c>
      <c r="B109" s="126">
        <f>IF(B$2,Logs!B109-Logs!B108,Logs!B109)</f>
        <v>7.6978409677579407E-3</v>
      </c>
      <c r="C109" s="126">
        <f>IF(C$2,Logs!C109-Logs!C108,Logs!C109)</f>
        <v>4.9266112857537792E-3</v>
      </c>
      <c r="D109" s="126">
        <f>IF(D$2,Logs!D109-Logs!D108,Logs!D109)</f>
        <v>14.887662667420768</v>
      </c>
      <c r="E109" s="126">
        <f>IF(E$2,Logs!E109-Logs!E108,Logs!E109)</f>
        <v>14.994082499463968</v>
      </c>
      <c r="F109" s="126">
        <f>IF(F$2,Logs!F109-Logs!F108,Logs!F109)</f>
        <v>15.277227173466223</v>
      </c>
      <c r="G109" s="126">
        <f>IF(G$2,Logs!G109-Logs!G108,Logs!G109)</f>
        <v>1.7470157901183114E-2</v>
      </c>
      <c r="H109" s="126">
        <f>IF(H$2,Logs!H109-Logs!H108,Logs!H109)</f>
        <v>9.362446721808837E-2</v>
      </c>
      <c r="I109" s="126">
        <f>IF(I$2,Logs!I109-Logs!I108,Logs!I109)</f>
        <v>2.7265518964663116E-3</v>
      </c>
      <c r="J109" s="126">
        <f>IF(J$2,Logs!J109-Logs!J108,Logs!J109)</f>
        <v>2.4227521290400844E-3</v>
      </c>
      <c r="K109" s="126">
        <f>IF(K$2,Logs!K109-Logs!K108,Logs!K109)</f>
        <v>1.2197541042358082E-2</v>
      </c>
      <c r="L109" s="126">
        <f>IF(L$2,Logs!L109-Logs!L108,Logs!L109)</f>
        <v>9.4709891458916052E-3</v>
      </c>
      <c r="M109" s="126">
        <f>IF(M$2,Logs!M109-Logs!M108,Logs!M109)</f>
        <v>4.4845493893975057</v>
      </c>
      <c r="N109" s="126">
        <f>IF(N$2,Logs!N109-Logs!N108,Logs!N109)</f>
        <v>-2.7441225347049958E-2</v>
      </c>
      <c r="O109" s="126">
        <f>IF(O$2,Logs!O109-Logs!O108,Logs!O109)</f>
        <v>-3.2837513209388346E-2</v>
      </c>
      <c r="P109" s="126">
        <f>IF(P$2,Logs!P109-Logs!P108,Logs!P109)</f>
        <v>-7.570421660305035E-2</v>
      </c>
      <c r="Q109" s="126">
        <f>IF(Q$2,Logs!Q109-Logs!Q108,Logs!Q109)</f>
        <v>14.965458397272252</v>
      </c>
      <c r="R109" s="126">
        <f>IF(R$2,,Logs!R109)</f>
        <v>4.7580830546313626E-3</v>
      </c>
      <c r="S109" s="126">
        <f>IF(S$2,Logs!S109-Logs!S108,Logs!S109)</f>
        <v>1.0605616864725921E-3</v>
      </c>
      <c r="T109" s="126">
        <f>IF(T$2,,Logs!T109)</f>
        <v>3.697521368158803E-3</v>
      </c>
      <c r="U109" s="126">
        <f>IF(U$2,Logs!U109-Logs!U108,Logs!U109)</f>
        <v>5.0941132919364138</v>
      </c>
      <c r="V109" s="126">
        <f>IF(V$2,Logs!V109-Logs!V108,Logs!V109)</f>
        <v>8.9067921513841242E-4</v>
      </c>
      <c r="W109" s="126">
        <f>IF(W$2,Logs!W109-Logs!W108,Logs!W109)</f>
        <v>4.9129478615345565</v>
      </c>
      <c r="X109" s="126">
        <f>IF(X$2,Logs!X109-Logs!X108,Logs!X109)</f>
        <v>1.3972913707740453E-2</v>
      </c>
      <c r="Y109" s="126">
        <f>IF(Y$2,Logs!Y109-Logs!Y108,Logs!Y109)</f>
        <v>1.3584707370937643E-2</v>
      </c>
      <c r="Z109" s="126">
        <f>IF(Z$2,Logs!Z109-Logs!Z108,Logs!Z109)</f>
        <v>3.5787648945261576</v>
      </c>
      <c r="AA109" s="126">
        <f>IF(AA$2,Logs!AA109-Logs!AA108,Logs!AA109)</f>
        <v>3.6444406212236236</v>
      </c>
      <c r="AB109" s="126">
        <f>IF(AB$2,Logs!AB109-Logs!AB108,Logs!AB109)</f>
        <v>-6.5675726697465631E-2</v>
      </c>
      <c r="AC109" s="126">
        <f>IF(AC$2,Logs!AC109-Logs!AC108,Logs!AC109)</f>
        <v>6.4206132914312097E-2</v>
      </c>
      <c r="AD109" s="126">
        <f>IF(AD$2,Logs!AD109-Logs!AD108,Logs!AD109)</f>
        <v>1.1012997156653E-2</v>
      </c>
    </row>
    <row r="110" spans="1:30">
      <c r="A110" t="s">
        <v>462</v>
      </c>
      <c r="B110" s="126">
        <f>IF(B$2,Logs!B110-Logs!B109,Logs!B110)</f>
        <v>1.3713704074490352E-2</v>
      </c>
      <c r="C110" s="126">
        <f>IF(C$2,Logs!C110-Logs!C109,Logs!C110)</f>
        <v>1.5954390324342427E-2</v>
      </c>
      <c r="D110" s="126">
        <f>IF(D$2,Logs!D110-Logs!D109,Logs!D110)</f>
        <v>14.918472502455653</v>
      </c>
      <c r="E110" s="126">
        <f>IF(E$2,Logs!E110-Logs!E109,Logs!E110)</f>
        <v>15.021670068952806</v>
      </c>
      <c r="F110" s="126">
        <f>IF(F$2,Logs!F110-Logs!F109,Logs!F110)</f>
        <v>15.286863462017612</v>
      </c>
      <c r="G110" s="126">
        <f>IF(G$2,Logs!G110-Logs!G109,Logs!G110)</f>
        <v>1.5239893256428161E-2</v>
      </c>
      <c r="H110" s="126">
        <f>IF(H$2,Logs!H110-Logs!H109,Logs!H110)</f>
        <v>2.7974947834209729E-2</v>
      </c>
      <c r="I110" s="126">
        <f>IF(I$2,Logs!I110-Logs!I109,Logs!I110)</f>
        <v>6.1146254249528909E-3</v>
      </c>
      <c r="J110" s="126">
        <f>IF(J$2,Logs!J110-Logs!J109,Logs!J110)</f>
        <v>2.9102784235330859E-3</v>
      </c>
      <c r="K110" s="126">
        <f>IF(K$2,Logs!K110-Logs!K109,Logs!K110)</f>
        <v>1.2197541042358082E-2</v>
      </c>
      <c r="L110" s="126">
        <f>IF(L$2,Logs!L110-Logs!L109,Logs!L110)</f>
        <v>6.0829156174054674E-3</v>
      </c>
      <c r="M110" s="126">
        <f>IF(M$2,Logs!M110-Logs!M109,Logs!M110)</f>
        <v>4.4772205476293694</v>
      </c>
      <c r="N110" s="126">
        <f>IF(N$2,Logs!N110-Logs!N109,Logs!N110)</f>
        <v>-1.1133495389159975E-2</v>
      </c>
      <c r="O110" s="126">
        <f>IF(O$2,Logs!O110-Logs!O109,Logs!O110)</f>
        <v>2.9927581761472963E-3</v>
      </c>
      <c r="P110" s="126">
        <f>IF(P$2,Logs!P110-Logs!P109,Logs!P110)</f>
        <v>-3.9078325981100032E-2</v>
      </c>
      <c r="Q110" s="126">
        <f>IF(Q$2,Logs!Q110-Logs!Q109,Logs!Q110)</f>
        <v>15.008003139086846</v>
      </c>
      <c r="R110" s="126">
        <f>IF(R$2,,Logs!R110)</f>
        <v>3.980559584712536E-3</v>
      </c>
      <c r="S110" s="126">
        <f>IF(S$2,Logs!S110-Logs!S109,Logs!S110)</f>
        <v>7.9263860342170878E-4</v>
      </c>
      <c r="T110" s="126">
        <f>IF(T$2,,Logs!T110)</f>
        <v>3.1879209812907174E-3</v>
      </c>
      <c r="U110" s="126">
        <f>IF(U$2,Logs!U110-Logs!U109,Logs!U110)</f>
        <v>5.1020090484552636</v>
      </c>
      <c r="V110" s="126">
        <f>IF(V$2,Logs!V110-Logs!V109,Logs!V110)</f>
        <v>1.147715642650482E-2</v>
      </c>
      <c r="W110" s="126">
        <f>IF(W$2,Logs!W110-Logs!W109,Logs!W110)</f>
        <v>4.9260505588965957</v>
      </c>
      <c r="X110" s="126">
        <f>IF(X$2,Logs!X110-Logs!X109,Logs!X110)</f>
        <v>9.0027893805606496E-3</v>
      </c>
      <c r="Y110" s="126">
        <f>IF(Y$2,Logs!Y110-Logs!Y109,Logs!Y110)</f>
        <v>9.0316425046097493E-3</v>
      </c>
      <c r="Z110" s="126">
        <f>IF(Z$2,Logs!Z110-Logs!Z109,Logs!Z110)</f>
        <v>3.5955649462801302</v>
      </c>
      <c r="AA110" s="126">
        <f>IF(AA$2,Logs!AA110-Logs!AA109,Logs!AA110)</f>
        <v>3.6613007174121455</v>
      </c>
      <c r="AB110" s="126">
        <f>IF(AB$2,Logs!AB110-Logs!AB109,Logs!AB110)</f>
        <v>-6.5735771132015106E-2</v>
      </c>
      <c r="AC110" s="126">
        <f>IF(AC$2,Logs!AC110-Logs!AC109,Logs!AC110)</f>
        <v>6.3636589016094799E-2</v>
      </c>
      <c r="AD110" s="126">
        <f>IF(AD$2,Logs!AD110-Logs!AD109,Logs!AD110)</f>
        <v>9.8975417011951308E-3</v>
      </c>
    </row>
    <row r="111" spans="1:30">
      <c r="A111" t="s">
        <v>652</v>
      </c>
      <c r="B111" s="126">
        <f>IF(B$2,Logs!B111-Logs!B110,Logs!B111)</f>
        <v>8.2580904701536895E-3</v>
      </c>
      <c r="C111" s="126">
        <f>IF(C$2,Logs!C111-Logs!C110,Logs!C111)</f>
        <v>4.3834245628957547E-3</v>
      </c>
      <c r="D111" s="126">
        <f>IF(D$2,Logs!D111-Logs!D110,Logs!D111)</f>
        <v>14.935604401548721</v>
      </c>
      <c r="E111" s="126">
        <f>IF(E$2,Logs!E111-Logs!E110,Logs!E111)</f>
        <v>15.039951105529157</v>
      </c>
      <c r="F111" s="126">
        <f>IF(F$2,Logs!F111-Logs!F110,Logs!F111)</f>
        <v>15.316752514063884</v>
      </c>
      <c r="G111" s="126">
        <f>IF(G$2,Logs!G111-Logs!G110,Logs!G111)</f>
        <v>1.2851892667423925E-2</v>
      </c>
      <c r="H111" s="126">
        <f>IF(H$2,Logs!H111-Logs!H110,Logs!H111)</f>
        <v>-3.2385867896815412E-2</v>
      </c>
      <c r="I111" s="126">
        <f>IF(I$2,Logs!I111-Logs!I110,Logs!I111)</f>
        <v>3.1018150720498738E-3</v>
      </c>
      <c r="J111" s="126">
        <f>IF(J$2,Logs!J111-Logs!J110,Logs!J111)</f>
        <v>7.5485220205706582E-4</v>
      </c>
      <c r="K111" s="126">
        <f>IF(K$2,Logs!K111-Logs!K110,Logs!K111)</f>
        <v>1.2197541042358082E-2</v>
      </c>
      <c r="L111" s="126">
        <f>IF(L$2,Logs!L111-Logs!L110,Logs!L111)</f>
        <v>9.0957259703087247E-3</v>
      </c>
      <c r="M111" s="126">
        <f>IF(M$2,Logs!M111-Logs!M110,Logs!M111)</f>
        <v>4.4692359087472582</v>
      </c>
      <c r="N111" s="126">
        <f>IF(N$2,Logs!N111-Logs!N110,Logs!N111)</f>
        <v>-1.0768475647207509E-2</v>
      </c>
      <c r="O111" s="126">
        <f>IF(O$2,Logs!O111-Logs!O110,Logs!O111)</f>
        <v>5.7228859309336371E-3</v>
      </c>
      <c r="P111" s="126">
        <f>IF(P$2,Logs!P111-Logs!P110,Logs!P111)</f>
        <v>-2.665508749387167E-2</v>
      </c>
      <c r="Q111" s="126">
        <f>IF(Q$2,Logs!Q111-Logs!Q110,Logs!Q111)</f>
        <v>14.988613501330518</v>
      </c>
      <c r="R111" s="126">
        <f>IF(R$2,,Logs!R111)</f>
        <v>3.9827268268456586E-3</v>
      </c>
      <c r="S111" s="126">
        <f>IF(S$2,Logs!S111-Logs!S110,Logs!S111)</f>
        <v>7.2899255747203937E-4</v>
      </c>
      <c r="T111" s="126">
        <f>IF(T$2,,Logs!T111)</f>
        <v>3.253734269373647E-3</v>
      </c>
      <c r="U111" s="126">
        <f>IF(U$2,Logs!U111-Logs!U110,Logs!U111)</f>
        <v>5.1118482509108034</v>
      </c>
      <c r="V111" s="126">
        <f>IF(V$2,Logs!V111-Logs!V110,Logs!V111)</f>
        <v>5.2886502986151385E-3</v>
      </c>
      <c r="W111" s="126">
        <f>IF(W$2,Logs!W111-Logs!W110,Logs!W111)</f>
        <v>4.9231340943198152</v>
      </c>
      <c r="X111" s="126">
        <f>IF(X$2,Logs!X111-Logs!X110,Logs!X111)</f>
        <v>9.3830205707297054E-3</v>
      </c>
      <c r="Y111" s="126">
        <f>IF(Y$2,Logs!Y111-Logs!Y110,Logs!Y111)</f>
        <v>9.2251951487103412E-3</v>
      </c>
      <c r="Z111" s="126">
        <f>IF(Z$2,Logs!Z111-Logs!Z110,Logs!Z111)</f>
        <v>3.5879448153572184</v>
      </c>
      <c r="AA111" s="126">
        <f>IF(AA$2,Logs!AA111-Logs!AA110,Logs!AA111)</f>
        <v>3.6516995441119584</v>
      </c>
      <c r="AB111" s="126">
        <f>IF(AB$2,Logs!AB111-Logs!AB110,Logs!AB111)</f>
        <v>-6.3754728754739684E-2</v>
      </c>
      <c r="AC111" s="126">
        <f>IF(AC$2,Logs!AC111-Logs!AC110,Logs!AC111)</f>
        <v>6.1488698975086499E-2</v>
      </c>
      <c r="AD111" s="126">
        <f>IF(AD$2,Logs!AD111-Logs!AD110,Logs!AD111)</f>
        <v>1.00102647446071E-2</v>
      </c>
    </row>
    <row r="112" spans="1:30">
      <c r="A112" t="s">
        <v>653</v>
      </c>
      <c r="B112" s="126">
        <f>IF(B$2,Logs!B112-Logs!B111,Logs!B112)</f>
        <v>6.6203000706543946E-3</v>
      </c>
      <c r="C112" s="126">
        <f>IF(C$2,Logs!C112-Logs!C111,Logs!C112)</f>
        <v>1.1746239576023498E-2</v>
      </c>
      <c r="D112" s="126">
        <f>IF(D$2,Logs!D112-Logs!D111,Logs!D112)</f>
        <v>14.904175357845103</v>
      </c>
      <c r="E112" s="126">
        <f>IF(E$2,Logs!E112-Logs!E111,Logs!E112)</f>
        <v>15.014059025008816</v>
      </c>
      <c r="F112" s="126">
        <f>IF(F$2,Logs!F112-Logs!F111,Logs!F112)</f>
        <v>15.284369619829762</v>
      </c>
      <c r="G112" s="126">
        <f>IF(G$2,Logs!G112-Logs!G111,Logs!G112)</f>
        <v>1.2595240591068091E-2</v>
      </c>
      <c r="H112" s="126">
        <f>IF(H$2,Logs!H112-Logs!H111,Logs!H112)</f>
        <v>2.1190130937354112E-2</v>
      </c>
      <c r="I112" s="126">
        <f>IF(I$2,Logs!I112-Logs!I111,Logs!I112)</f>
        <v>1.0370674876858388E-3</v>
      </c>
      <c r="J112" s="126">
        <f>IF(J$2,Logs!J112-Logs!J111,Logs!J112)</f>
        <v>1.8939586707746869E-3</v>
      </c>
      <c r="K112" s="126">
        <f>IF(K$2,Logs!K112-Logs!K111,Logs!K112)</f>
        <v>1.2197541042358082E-2</v>
      </c>
      <c r="L112" s="126">
        <f>IF(L$2,Logs!L112-Logs!L111,Logs!L112)</f>
        <v>1.116047355467166E-2</v>
      </c>
      <c r="M112" s="126">
        <f>IF(M$2,Logs!M112-Logs!M111,Logs!M112)</f>
        <v>4.4844704007503067</v>
      </c>
      <c r="N112" s="126">
        <f>IF(N$2,Logs!N112-Logs!N111,Logs!N112)</f>
        <v>2.4823728591318428E-2</v>
      </c>
      <c r="O112" s="126">
        <f>IF(O$2,Logs!O112-Logs!O111,Logs!O112)</f>
        <v>1.7094379229110019E-2</v>
      </c>
      <c r="P112" s="126">
        <f>IF(P$2,Logs!P112-Logs!P111,Logs!P112)</f>
        <v>-2.7349239259549251E-2</v>
      </c>
      <c r="Q112" s="126">
        <f>IF(Q$2,Logs!Q112-Logs!Q111,Logs!Q112)</f>
        <v>15.006002576639235</v>
      </c>
      <c r="R112" s="126">
        <f>IF(R$2,,Logs!R112)</f>
        <v>4.4744768570189513E-3</v>
      </c>
      <c r="S112" s="126">
        <f>IF(S$2,Logs!S112-Logs!S111,Logs!S112)</f>
        <v>6.8665091518301739E-4</v>
      </c>
      <c r="T112" s="126">
        <f>IF(T$2,,Logs!T112)</f>
        <v>3.7878259418359945E-3</v>
      </c>
      <c r="U112" s="126">
        <f>IF(U$2,Logs!U112-Logs!U111,Logs!U112)</f>
        <v>5.1223469351916995</v>
      </c>
      <c r="V112" s="126">
        <f>IF(V$2,Logs!V112-Logs!V111,Logs!V112)</f>
        <v>-1.045296568995191E-2</v>
      </c>
      <c r="W112" s="126">
        <f>IF(W$2,Logs!W112-Logs!W111,Logs!W112)</f>
        <v>4.829729545325927</v>
      </c>
      <c r="X112" s="126">
        <f>IF(X$2,Logs!X112-Logs!X111,Logs!X112)</f>
        <v>1.2491568786944462E-2</v>
      </c>
      <c r="Y112" s="126">
        <f>IF(Y$2,Logs!Y112-Logs!Y111,Logs!Y112)</f>
        <v>1.2608729798513352E-2</v>
      </c>
      <c r="Z112" s="126">
        <f>IF(Z$2,Logs!Z112-Logs!Z111,Logs!Z112)</f>
        <v>3.6032936094068919</v>
      </c>
      <c r="AA112" s="126">
        <f>IF(AA$2,Logs!AA112-Logs!AA111,Logs!AA112)</f>
        <v>3.66581149949354</v>
      </c>
      <c r="AB112" s="126">
        <f>IF(AB$2,Logs!AB112-Logs!AB111,Logs!AB112)</f>
        <v>-6.2517890086648389E-2</v>
      </c>
      <c r="AC112" s="126">
        <f>IF(AC$2,Logs!AC112-Logs!AC111,Logs!AC112)</f>
        <v>6.0690877273095002E-2</v>
      </c>
      <c r="AD112" s="126">
        <f>IF(AD$2,Logs!AD112-Logs!AD111,Logs!AD112)</f>
        <v>8.8044835896862288E-3</v>
      </c>
    </row>
    <row r="113" spans="1:30">
      <c r="A113" t="s">
        <v>654</v>
      </c>
      <c r="B113" s="126">
        <f>IF(B$2,Logs!B113-Logs!B112,Logs!B113)</f>
        <v>1.4553376567270959E-2</v>
      </c>
      <c r="C113" s="126">
        <f>IF(C$2,Logs!C113-Logs!C112,Logs!C113)</f>
        <v>8.5289806310520078E-3</v>
      </c>
      <c r="D113" s="126">
        <f>IF(D$2,Logs!D113-Logs!D112,Logs!D113)</f>
        <v>14.971630921942527</v>
      </c>
      <c r="E113" s="126">
        <f>IF(E$2,Logs!E113-Logs!E112,Logs!E113)</f>
        <v>15.068642313537071</v>
      </c>
      <c r="F113" s="126">
        <f>IF(F$2,Logs!F113-Logs!F112,Logs!F113)</f>
        <v>15.338828389129249</v>
      </c>
      <c r="G113" s="126">
        <f>IF(G$2,Logs!G113-Logs!G112,Logs!G113)</f>
        <v>7.8799020766275873E-3</v>
      </c>
      <c r="H113" s="126">
        <f>IF(H$2,Logs!H113-Logs!H112,Logs!H113)</f>
        <v>-1.9710007288454179E-2</v>
      </c>
      <c r="I113" s="126">
        <f>IF(I$2,Logs!I113-Logs!I112,Logs!I113)</f>
        <v>1.0247342496551681E-2</v>
      </c>
      <c r="J113" s="126">
        <f>IF(J$2,Logs!J113-Logs!J112,Logs!J113)</f>
        <v>6.1359455268661378E-3</v>
      </c>
      <c r="K113" s="126">
        <f>IF(K$2,Logs!K113-Logs!K112,Logs!K113)</f>
        <v>1.2197541042358082E-2</v>
      </c>
      <c r="L113" s="126">
        <f>IF(L$2,Logs!L113-Logs!L112,Logs!L113)</f>
        <v>1.9501985458064185E-3</v>
      </c>
      <c r="M113" s="126">
        <f>IF(M$2,Logs!M113-Logs!M112,Logs!M113)</f>
        <v>4.515573652176335</v>
      </c>
      <c r="N113" s="126">
        <f>IF(N$2,Logs!N113-Logs!N112,Logs!N113)</f>
        <v>4.6570438947348691E-2</v>
      </c>
      <c r="O113" s="126">
        <f>IF(O$2,Logs!O113-Logs!O112,Logs!O113)</f>
        <v>-8.0229761370777201E-3</v>
      </c>
      <c r="P113" s="126">
        <f>IF(P$2,Logs!P113-Logs!P112,Logs!P113)</f>
        <v>-6.2965468352797233E-2</v>
      </c>
      <c r="Q113" s="126">
        <f>IF(Q$2,Logs!Q113-Logs!Q112,Logs!Q113)</f>
        <v>15.007383668437424</v>
      </c>
      <c r="R113" s="126">
        <f>IF(R$2,,Logs!R113)</f>
        <v>4.8919467594611609E-3</v>
      </c>
      <c r="S113" s="126">
        <f>IF(S$2,Logs!S113-Logs!S112,Logs!S113)</f>
        <v>6.5308659710773206E-4</v>
      </c>
      <c r="T113" s="126">
        <f>IF(T$2,,Logs!T113)</f>
        <v>4.2388601623534116E-3</v>
      </c>
      <c r="U113" s="126">
        <f>IF(U$2,Logs!U113-Logs!U112,Logs!U113)</f>
        <v>5.131945310931993</v>
      </c>
      <c r="V113" s="126">
        <f>IF(V$2,Logs!V113-Logs!V112,Logs!V113)</f>
        <v>-4.5441481375227966E-3</v>
      </c>
      <c r="W113" s="126">
        <f>IF(W$2,Logs!W113-Logs!W112,Logs!W113)</f>
        <v>4.8249042893315863</v>
      </c>
      <c r="X113" s="126">
        <f>IF(X$2,Logs!X113-Logs!X112,Logs!X113)</f>
        <v>2.6806750443917338E-3</v>
      </c>
      <c r="Y113" s="126">
        <f>IF(Y$2,Logs!Y113-Logs!Y112,Logs!Y113)</f>
        <v>3.4417185557149566E-3</v>
      </c>
      <c r="Z113" s="126">
        <f>IF(Z$2,Logs!Z113-Logs!Z112,Logs!Z113)</f>
        <v>3.5938638819893307</v>
      </c>
      <c r="AA113" s="126">
        <f>IF(AA$2,Logs!AA113-Logs!AA112,Logs!AA113)</f>
        <v>3.6499745420021199</v>
      </c>
      <c r="AB113" s="126">
        <f>IF(AB$2,Logs!AB113-Logs!AB112,Logs!AB113)</f>
        <v>-5.6110660012789158E-2</v>
      </c>
      <c r="AC113" s="126">
        <f>IF(AC$2,Logs!AC113-Logs!AC112,Logs!AC113)</f>
        <v>5.6166966294420501E-2</v>
      </c>
      <c r="AD113" s="126">
        <f>IF(AD$2,Logs!AD113-Logs!AD112,Logs!AD113)</f>
        <v>7.6021199246599398E-3</v>
      </c>
    </row>
    <row r="114" spans="1:30">
      <c r="A114" t="s">
        <v>655</v>
      </c>
      <c r="B114" s="126">
        <f>IF(B$2,Logs!B114-Logs!B113,Logs!B114)</f>
        <v>1.5531167201530138E-3</v>
      </c>
      <c r="C114" s="126">
        <f>IF(C$2,Logs!C114-Logs!C113,Logs!C114)</f>
        <v>1.879180723086904E-3</v>
      </c>
      <c r="D114" s="126">
        <f>IF(D$2,Logs!D114-Logs!D113,Logs!D114)</f>
        <v>14.974971001396732</v>
      </c>
      <c r="E114" s="126">
        <f>IF(E$2,Logs!E114-Logs!E113,Logs!E114)</f>
        <v>15.07414569456725</v>
      </c>
      <c r="F114" s="126">
        <f>IF(F$2,Logs!F114-Logs!F113,Logs!F114)</f>
        <v>15.342196889533309</v>
      </c>
      <c r="G114" s="126">
        <f>IF(G$2,Logs!G114-Logs!G113,Logs!G114)</f>
        <v>1.0781339082825525E-2</v>
      </c>
      <c r="H114" s="126">
        <f>IF(H$2,Logs!H114-Logs!H113,Logs!H114)</f>
        <v>-7.9600218889257945E-2</v>
      </c>
      <c r="I114" s="126">
        <f>IF(I$2,Logs!I114-Logs!I113,Logs!I114)</f>
        <v>8.2243742183916169E-3</v>
      </c>
      <c r="J114" s="126">
        <f>IF(J$2,Logs!J114-Logs!J113,Logs!J114)</f>
        <v>9.4194934083393633E-3</v>
      </c>
      <c r="K114" s="126">
        <f>IF(K$2,Logs!K114-Logs!K113,Logs!K114)</f>
        <v>1.1442433561047098E-2</v>
      </c>
      <c r="L114" s="126">
        <f>IF(L$2,Logs!L114-Logs!L113,Logs!L114)</f>
        <v>3.2180593426554124E-3</v>
      </c>
      <c r="M114" s="126">
        <f>IF(M$2,Logs!M114-Logs!M113,Logs!M114)</f>
        <v>4.529584199031496</v>
      </c>
      <c r="N114" s="126">
        <f>IF(N$2,Logs!N114-Logs!N113,Logs!N114)</f>
        <v>1.6657478625586641E-2</v>
      </c>
      <c r="O114" s="126">
        <f>IF(O$2,Logs!O114-Logs!O113,Logs!O114)</f>
        <v>9.2533981443246958E-3</v>
      </c>
      <c r="P114" s="126">
        <f>IF(P$2,Logs!P114-Logs!P113,Logs!P114)</f>
        <v>-3.3079652703286715E-2</v>
      </c>
      <c r="Q114" s="126">
        <f>IF(Q$2,Logs!Q114-Logs!Q113,Logs!Q114)</f>
        <v>15.037762226808086</v>
      </c>
      <c r="R114" s="126">
        <f>IF(R$2,,Logs!R114)</f>
        <v>4.6118093192771869E-3</v>
      </c>
      <c r="S114" s="126">
        <f>IF(S$2,Logs!S114-Logs!S113,Logs!S114)</f>
        <v>6.0246489487133083E-4</v>
      </c>
      <c r="T114" s="126">
        <f>IF(T$2,,Logs!T114)</f>
        <v>4.0093444244059069E-3</v>
      </c>
      <c r="U114" s="126">
        <f>IF(U$2,Logs!U114-Logs!U113,Logs!U114)</f>
        <v>5.1405513464133916</v>
      </c>
      <c r="V114" s="126">
        <f>IF(V$2,Logs!V114-Logs!V113,Logs!V114)</f>
        <v>5.9564433757346436E-3</v>
      </c>
      <c r="W114" s="126">
        <f>IF(W$2,Logs!W114-Logs!W113,Logs!W114)</f>
        <v>4.8293201719800152</v>
      </c>
      <c r="X114" s="126">
        <f>IF(X$2,Logs!X114-Logs!X113,Logs!X114)</f>
        <v>6.5424027461569167E-3</v>
      </c>
      <c r="Y114" s="126">
        <f>IF(Y$2,Logs!Y114-Logs!Y113,Logs!Y114)</f>
        <v>6.9392183781822325E-3</v>
      </c>
      <c r="Z114" s="126">
        <f>IF(Z$2,Logs!Z114-Logs!Z113,Logs!Z114)</f>
        <v>3.5960138623066173</v>
      </c>
      <c r="AA114" s="126">
        <f>IF(AA$2,Logs!AA114-Logs!AA113,Logs!AA114)</f>
        <v>3.6583064040035462</v>
      </c>
      <c r="AB114" s="126">
        <f>IF(AB$2,Logs!AB114-Logs!AB113,Logs!AB114)</f>
        <v>-6.2292541696929042E-2</v>
      </c>
      <c r="AC114" s="126">
        <f>IF(AC$2,Logs!AC114-Logs!AC113,Logs!AC114)</f>
        <v>5.9774260877409099E-2</v>
      </c>
      <c r="AD114" s="126">
        <f>IF(AD$2,Logs!AD114-Logs!AD113,Logs!AD114)</f>
        <v>7.4663535582831101E-3</v>
      </c>
    </row>
    <row r="115" spans="1:30">
      <c r="A115" t="s">
        <v>656</v>
      </c>
      <c r="B115" s="126">
        <f>IF(B$2,Logs!B115-Logs!B114,Logs!B115)</f>
        <v>1.716014584371095E-3</v>
      </c>
      <c r="C115" s="126">
        <f>IF(C$2,Logs!C115-Logs!C114,Logs!C115)</f>
        <v>1.5341454896677931E-3</v>
      </c>
      <c r="D115" s="126">
        <f>IF(D$2,Logs!D115-Logs!D114,Logs!D115)</f>
        <v>14.9705200037327</v>
      </c>
      <c r="E115" s="126">
        <f>IF(E$2,Logs!E115-Logs!E114,Logs!E115)</f>
        <v>15.067195465082715</v>
      </c>
      <c r="F115" s="126">
        <f>IF(F$2,Logs!F115-Logs!F114,Logs!F115)</f>
        <v>15.340503145549507</v>
      </c>
      <c r="G115" s="126">
        <f>IF(G$2,Logs!G115-Logs!G114,Logs!G115)</f>
        <v>5.3152971899059764E-3</v>
      </c>
      <c r="H115" s="126">
        <f>IF(H$2,Logs!H115-Logs!H114,Logs!H115)</f>
        <v>4.70723941959168E-2</v>
      </c>
      <c r="I115" s="126">
        <f>IF(I$2,Logs!I115-Logs!I114,Logs!I115)</f>
        <v>1.4811475836436827E-2</v>
      </c>
      <c r="J115" s="126">
        <f>IF(J$2,Logs!J115-Logs!J114,Logs!J115)</f>
        <v>9.3466311600574059E-3</v>
      </c>
      <c r="K115" s="126">
        <f>IF(K$2,Logs!K115-Logs!K114,Logs!K115)</f>
        <v>1.0613166063846768E-2</v>
      </c>
      <c r="L115" s="126">
        <f>IF(L$2,Logs!L115-Logs!L114,Logs!L115)</f>
        <v>-4.1983097725899598E-3</v>
      </c>
      <c r="M115" s="126">
        <f>IF(M$2,Logs!M115-Logs!M114,Logs!M115)</f>
        <v>4.5804675733477191</v>
      </c>
      <c r="N115" s="126">
        <f>IF(N$2,Logs!N115-Logs!N114,Logs!N115)</f>
        <v>6.6514969218668618E-2</v>
      </c>
      <c r="O115" s="126">
        <f>IF(O$2,Logs!O115-Logs!O114,Logs!O115)</f>
        <v>2.7939897364749233E-2</v>
      </c>
      <c r="P115" s="126">
        <f>IF(P$2,Logs!P115-Logs!P114,Logs!P115)</f>
        <v>-7.3257619563310518E-3</v>
      </c>
      <c r="Q115" s="126">
        <f>IF(Q$2,Logs!Q115-Logs!Q114,Logs!Q115)</f>
        <v>15.050142369462725</v>
      </c>
      <c r="R115" s="126">
        <f>IF(R$2,,Logs!R115)</f>
        <v>4.4096895906624335E-3</v>
      </c>
      <c r="S115" s="126">
        <f>IF(S$2,Logs!S115-Logs!S114,Logs!S115)</f>
        <v>5.8903370787316024E-4</v>
      </c>
      <c r="T115" s="126">
        <f>IF(T$2,,Logs!T115)</f>
        <v>3.8206558827892458E-3</v>
      </c>
      <c r="U115" s="126">
        <f>IF(U$2,Logs!U115-Logs!U114,Logs!U115)</f>
        <v>5.1487897544395462</v>
      </c>
      <c r="V115" s="126">
        <f>IF(V$2,Logs!V115-Logs!V114,Logs!V115)</f>
        <v>-1.6376739966021958E-3</v>
      </c>
      <c r="W115" s="126">
        <f>IF(W$2,Logs!W115-Logs!W114,Logs!W115)</f>
        <v>4.8148336471373065</v>
      </c>
      <c r="X115" s="126">
        <f>IF(X$2,Logs!X115-Logs!X114,Logs!X115)</f>
        <v>2.2385242585718501E-3</v>
      </c>
      <c r="Y115" s="126">
        <f>IF(Y$2,Logs!Y115-Logs!Y114,Logs!Y115)</f>
        <v>2.6389216084083955E-3</v>
      </c>
      <c r="Z115" s="126">
        <f>IF(Z$2,Logs!Z115-Logs!Z114,Logs!Z115)</f>
        <v>3.5768665469451202</v>
      </c>
      <c r="AA115" s="126">
        <f>IF(AA$2,Logs!AA115-Logs!AA114,Logs!AA115)</f>
        <v>3.6434590472983999</v>
      </c>
      <c r="AB115" s="126">
        <f>IF(AB$2,Logs!AB115-Logs!AB114,Logs!AB115)</f>
        <v>-6.6592500353279779E-2</v>
      </c>
      <c r="AC115" s="126">
        <f>IF(AC$2,Logs!AC115-Logs!AC114,Logs!AC115)</f>
        <v>6.4515499397932899E-2</v>
      </c>
      <c r="AD115" s="126">
        <f>IF(AD$2,Logs!AD115-Logs!AD114,Logs!AD115)</f>
        <v>6.7395721056464995E-3</v>
      </c>
    </row>
    <row r="116" spans="1:30">
      <c r="A116" t="s">
        <v>657</v>
      </c>
      <c r="B116" s="126">
        <f>IF(B$2,Logs!B116-Logs!B115,Logs!B116)</f>
        <v>5.5572381693238526E-3</v>
      </c>
      <c r="C116" s="126">
        <f>IF(C$2,Logs!C116-Logs!C115,Logs!C116)</f>
        <v>3.6888770292726747E-3</v>
      </c>
      <c r="D116" s="126">
        <f>IF(D$2,Logs!D116-Logs!D115,Logs!D116)</f>
        <v>14.974840032022213</v>
      </c>
      <c r="E116" s="126">
        <f>IF(E$2,Logs!E116-Logs!E115,Logs!E116)</f>
        <v>15.074246486838632</v>
      </c>
      <c r="F116" s="126">
        <f>IF(F$2,Logs!F116-Logs!F115,Logs!F116)</f>
        <v>15.351963474220584</v>
      </c>
      <c r="G116" s="126">
        <f>IF(G$2,Logs!G116-Logs!G115,Logs!G116)</f>
        <v>-3.7145884169831334E-4</v>
      </c>
      <c r="H116" s="126">
        <f>IF(H$2,Logs!H116-Logs!H115,Logs!H116)</f>
        <v>1.467117769539783E-3</v>
      </c>
      <c r="I116" s="126">
        <f>IF(I$2,Logs!I116-Logs!I115,Logs!I116)</f>
        <v>1.5817105692371491E-2</v>
      </c>
      <c r="J116" s="126">
        <f>IF(J$2,Logs!J116-Logs!J115,Logs!J116)</f>
        <v>1.5389117338164837E-2</v>
      </c>
      <c r="K116" s="126">
        <f>IF(K$2,Logs!K116-Logs!K115,Logs!K116)</f>
        <v>9.8051782883202959E-3</v>
      </c>
      <c r="L116" s="126">
        <f>IF(L$2,Logs!L116-Logs!L115,Logs!L116)</f>
        <v>-6.0119274040511053E-3</v>
      </c>
      <c r="M116" s="126">
        <f>IF(M$2,Logs!M116-Logs!M115,Logs!M116)</f>
        <v>4.5788262106484892</v>
      </c>
      <c r="N116" s="126">
        <f>IF(N$2,Logs!N116-Logs!N115,Logs!N116)</f>
        <v>5.1861183964811985E-3</v>
      </c>
      <c r="O116" s="126">
        <f>IF(O$2,Logs!O116-Logs!O115,Logs!O116)</f>
        <v>4.1952983968833651E-2</v>
      </c>
      <c r="P116" s="126">
        <f>IF(P$2,Logs!P116-Logs!P115,Logs!P116)</f>
        <v>9.9427353548092972E-4</v>
      </c>
      <c r="Q116" s="126">
        <f>IF(Q$2,Logs!Q116-Logs!Q115,Logs!Q116)</f>
        <v>15.065707307197998</v>
      </c>
      <c r="R116" s="126">
        <f>IF(R$2,,Logs!R116)</f>
        <v>3.8483150363436071E-3</v>
      </c>
      <c r="S116" s="126">
        <f>IF(S$2,Logs!S116-Logs!S115,Logs!S116)</f>
        <v>5.6990524999770147E-4</v>
      </c>
      <c r="T116" s="126">
        <f>IF(T$2,,Logs!T116)</f>
        <v>3.2784097863458078E-3</v>
      </c>
      <c r="U116" s="126">
        <f>IF(U$2,Logs!U116-Logs!U115,Logs!U116)</f>
        <v>5.1545673070200193</v>
      </c>
      <c r="V116" s="126">
        <f>IF(V$2,Logs!V116-Logs!V115,Logs!V116)</f>
        <v>9.0451427276390106E-3</v>
      </c>
      <c r="W116" s="126">
        <f>IF(W$2,Logs!W116-Logs!W115,Logs!W116)</f>
        <v>4.7694224564445378</v>
      </c>
      <c r="X116" s="126">
        <f>IF(X$2,Logs!X116-Logs!X115,Logs!X116)</f>
        <v>1.7799661300887948E-3</v>
      </c>
      <c r="Y116" s="126">
        <f>IF(Y$2,Logs!Y116-Logs!Y115,Logs!Y116)</f>
        <v>1.2778209379833427E-3</v>
      </c>
      <c r="Z116" s="126">
        <f>IF(Z$2,Logs!Z116-Logs!Z115,Logs!Z116)</f>
        <v>3.5742076309169586</v>
      </c>
      <c r="AA116" s="126">
        <f>IF(AA$2,Logs!AA116-Logs!AA115,Logs!AA116)</f>
        <v>3.6395179549916299</v>
      </c>
      <c r="AB116" s="126">
        <f>IF(AB$2,Logs!AB116-Logs!AB115,Logs!AB116)</f>
        <v>-6.531032407467155E-2</v>
      </c>
      <c r="AC116" s="126">
        <f>IF(AC$2,Logs!AC116-Logs!AC115,Logs!AC116)</f>
        <v>6.3365806994632609E-2</v>
      </c>
      <c r="AD116" s="126">
        <f>IF(AD$2,Logs!AD116-Logs!AD115,Logs!AD116)</f>
        <v>6.2609028151426709E-3</v>
      </c>
    </row>
    <row r="117" spans="1:30">
      <c r="A117" t="s">
        <v>658</v>
      </c>
      <c r="B117" s="126">
        <f>IF(B$2,Logs!B117-Logs!B116,Logs!B117)</f>
        <v>4.0999858734025452E-4</v>
      </c>
      <c r="C117" s="126">
        <f>IF(C$2,Logs!C117-Logs!C116,Logs!C117)</f>
        <v>3.0869652071565667E-3</v>
      </c>
      <c r="D117" s="126">
        <f>IF(D$2,Logs!D117-Logs!D116,Logs!D117)</f>
        <v>14.97428191355251</v>
      </c>
      <c r="E117" s="126">
        <f>IF(E$2,Logs!E117-Logs!E116,Logs!E117)</f>
        <v>15.077975056360994</v>
      </c>
      <c r="F117" s="126">
        <f>IF(F$2,Logs!F117-Logs!F116,Logs!F117)</f>
        <v>15.349631693033784</v>
      </c>
      <c r="G117" s="126">
        <f>IF(G$2,Logs!G117-Logs!G116,Logs!G117)</f>
        <v>5.6194319230407075E-3</v>
      </c>
      <c r="H117" s="126">
        <f>IF(H$2,Logs!H117-Logs!H116,Logs!H117)</f>
        <v>-8.2098319763526106E-2</v>
      </c>
      <c r="I117" s="126">
        <f>IF(I$2,Logs!I117-Logs!I116,Logs!I117)</f>
        <v>8.6270552778247023E-3</v>
      </c>
      <c r="J117" s="126">
        <f>IF(J$2,Logs!J117-Logs!J116,Logs!J117)</f>
        <v>6.9344934506370137E-3</v>
      </c>
      <c r="K117" s="126">
        <f>IF(K$2,Logs!K117-Logs!K116,Logs!K117)</f>
        <v>8.8980859257807889E-3</v>
      </c>
      <c r="L117" s="126">
        <f>IF(L$2,Logs!L117-Logs!L116,Logs!L117)</f>
        <v>2.7103064795581304E-4</v>
      </c>
      <c r="M117" s="126">
        <f>IF(M$2,Logs!M117-Logs!M116,Logs!M117)</f>
        <v>4.6032683786984947</v>
      </c>
      <c r="N117" s="126">
        <f>IF(N$2,Logs!N117-Logs!N116,Logs!N117)</f>
        <v>3.883895491536915E-2</v>
      </c>
      <c r="O117" s="126">
        <f>IF(O$2,Logs!O117-Logs!O116,Logs!O117)</f>
        <v>1.0923895582030508E-2</v>
      </c>
      <c r="P117" s="126">
        <f>IF(P$2,Logs!P117-Logs!P116,Logs!P117)</f>
        <v>-2.8115577159806629E-2</v>
      </c>
      <c r="Q117" s="126">
        <f>IF(Q$2,Logs!Q117-Logs!Q116,Logs!Q117)</f>
        <v>15.070641984133546</v>
      </c>
      <c r="R117" s="126">
        <f>IF(R$2,,Logs!R117)</f>
        <v>3.740003633924331E-3</v>
      </c>
      <c r="S117" s="126">
        <f>IF(S$2,Logs!S117-Logs!S116,Logs!S117)</f>
        <v>5.8499579489877716E-4</v>
      </c>
      <c r="T117" s="126">
        <f>IF(T$2,,Logs!T117)</f>
        <v>3.1550078390256016E-3</v>
      </c>
      <c r="U117" s="126">
        <f>IF(U$2,Logs!U117-Logs!U116,Logs!U117)</f>
        <v>5.1634937141725734</v>
      </c>
      <c r="V117" s="126">
        <f>IF(V$2,Logs!V117-Logs!V116,Logs!V117)</f>
        <v>-6.5474189896503887E-3</v>
      </c>
      <c r="W117" s="126">
        <f>IF(W$2,Logs!W117-Logs!W116,Logs!W117)</f>
        <v>4.8057983390730481</v>
      </c>
      <c r="X117" s="126">
        <f>IF(X$2,Logs!X117-Logs!X116,Logs!X117)</f>
        <v>7.3919604358270163E-3</v>
      </c>
      <c r="Y117" s="126">
        <f>IF(Y$2,Logs!Y117-Logs!Y116,Logs!Y117)</f>
        <v>7.51555212571553E-3</v>
      </c>
      <c r="Z117" s="126">
        <f>IF(Z$2,Logs!Z117-Logs!Z116,Logs!Z117)</f>
        <v>3.5818548375314201</v>
      </c>
      <c r="AA117" s="126">
        <f>IF(AA$2,Logs!AA117-Logs!AA116,Logs!AA117)</f>
        <v>3.6476488305484067</v>
      </c>
      <c r="AB117" s="126">
        <f>IF(AB$2,Logs!AB117-Logs!AB116,Logs!AB117)</f>
        <v>-6.5793993016986796E-2</v>
      </c>
      <c r="AC117" s="126">
        <f>IF(AC$2,Logs!AC117-Logs!AC116,Logs!AC117)</f>
        <v>6.5031454969333699E-2</v>
      </c>
      <c r="AD117" s="126">
        <f>IF(AD$2,Logs!AD117-Logs!AD116,Logs!AD117)</f>
        <v>5.8679869857217607E-3</v>
      </c>
    </row>
    <row r="118" spans="1:30">
      <c r="A118" t="s">
        <v>659</v>
      </c>
      <c r="B118" s="126">
        <f>IF(B$2,Logs!B118-Logs!B117,Logs!B118)</f>
        <v>9.9021600184947545E-3</v>
      </c>
      <c r="C118" s="126">
        <f>IF(C$2,Logs!C118-Logs!C117,Logs!C118)</f>
        <v>1.1398646107760868E-2</v>
      </c>
      <c r="D118" s="126">
        <f>IF(D$2,Logs!D118-Logs!D117,Logs!D118)</f>
        <v>14.973409346285758</v>
      </c>
      <c r="E118" s="126">
        <f>IF(E$2,Logs!E118-Logs!E117,Logs!E118)</f>
        <v>15.076921487456071</v>
      </c>
      <c r="F118" s="126">
        <f>IF(F$2,Logs!F118-Logs!F117,Logs!F118)</f>
        <v>15.354343239131072</v>
      </c>
      <c r="G118" s="126">
        <f>IF(G$2,Logs!G118-Logs!G117,Logs!G118)</f>
        <v>2.9618073787567312E-3</v>
      </c>
      <c r="H118" s="126">
        <f>IF(H$2,Logs!H118-Logs!H117,Logs!H118)</f>
        <v>5.3189164591703531E-2</v>
      </c>
      <c r="I118" s="126">
        <f>IF(I$2,Logs!I118-Logs!I117,Logs!I118)</f>
        <v>1.3783488957223256E-2</v>
      </c>
      <c r="J118" s="126">
        <f>IF(J$2,Logs!J118-Logs!J117,Logs!J118)</f>
        <v>1.2318002393854499E-2</v>
      </c>
      <c r="K118" s="126">
        <f>IF(K$2,Logs!K118-Logs!K117,Logs!K118)</f>
        <v>7.5029435169929447E-3</v>
      </c>
      <c r="L118" s="126">
        <f>IF(L$2,Logs!L118-Logs!L117,Logs!L118)</f>
        <v>-6.2805454402297192E-3</v>
      </c>
      <c r="M118" s="126">
        <f>IF(M$2,Logs!M118-Logs!M117,Logs!M118)</f>
        <v>4.5826177815175795</v>
      </c>
      <c r="N118" s="126">
        <f>IF(N$2,Logs!N118-Logs!N117,Logs!N118)</f>
        <v>3.7251909569140373E-2</v>
      </c>
      <c r="O118" s="126">
        <f>IF(O$2,Logs!O118-Logs!O117,Logs!O118)</f>
        <v>1.6871621934812998E-2</v>
      </c>
      <c r="P118" s="126">
        <f>IF(P$2,Logs!P118-Logs!P117,Logs!P118)</f>
        <v>-1.7278728158509168E-2</v>
      </c>
      <c r="Q118" s="126">
        <f>IF(Q$2,Logs!Q118-Logs!Q117,Logs!Q118)</f>
        <v>15.05807570443943</v>
      </c>
      <c r="R118" s="126">
        <f>IF(R$2,,Logs!R118)</f>
        <v>4.4842663905063649E-3</v>
      </c>
      <c r="S118" s="126">
        <f>IF(S$2,Logs!S118-Logs!S117,Logs!S118)</f>
        <v>5.8975889967662998E-4</v>
      </c>
      <c r="T118" s="126">
        <f>IF(T$2,,Logs!T118)</f>
        <v>3.8945074908296492E-3</v>
      </c>
      <c r="U118" s="126">
        <f>IF(U$2,Logs!U118-Logs!U117,Logs!U118)</f>
        <v>5.1719474577449338</v>
      </c>
      <c r="V118" s="126">
        <f>IF(V$2,Logs!V118-Logs!V117,Logs!V118)</f>
        <v>-4.1653567696927851E-2</v>
      </c>
      <c r="W118" s="126">
        <f>IF(W$2,Logs!W118-Logs!W117,Logs!W118)</f>
        <v>4.7928847605627967</v>
      </c>
      <c r="X118" s="126">
        <f>IF(X$2,Logs!X118-Logs!X117,Logs!X118)</f>
        <v>3.5427643148562282E-3</v>
      </c>
      <c r="Y118" s="126">
        <f>IF(Y$2,Logs!Y118-Logs!Y117,Logs!Y118)</f>
        <v>3.5696905949791358E-3</v>
      </c>
      <c r="Z118" s="126">
        <f>IF(Z$2,Logs!Z118-Logs!Z117,Logs!Z118)</f>
        <v>3.5794016363415362</v>
      </c>
      <c r="AA118" s="126">
        <f>IF(AA$2,Logs!AA118-Logs!AA117,Logs!AA118)</f>
        <v>3.6461160321772836</v>
      </c>
      <c r="AB118" s="126">
        <f>IF(AB$2,Logs!AB118-Logs!AB117,Logs!AB118)</f>
        <v>-6.6714395835747287E-2</v>
      </c>
      <c r="AC118" s="126">
        <f>IF(AC$2,Logs!AC118-Logs!AC117,Logs!AC118)</f>
        <v>6.31553609833648E-2</v>
      </c>
      <c r="AD118" s="126">
        <f>IF(AD$2,Logs!AD118-Logs!AD117,Logs!AD118)</f>
        <v>5.6753256095560005E-3</v>
      </c>
    </row>
    <row r="119" spans="1:30">
      <c r="A119" t="s">
        <v>665</v>
      </c>
      <c r="B119" s="126">
        <f>IF(B$2,Logs!B119-Logs!B118,Logs!B119)</f>
        <v>8.9351987483006212E-3</v>
      </c>
      <c r="C119" s="126">
        <f>IF(C$2,Logs!C119-Logs!C118,Logs!C119)</f>
        <v>8.6576773867861334E-3</v>
      </c>
      <c r="D119" s="126">
        <f>IF(D$2,Logs!D119-Logs!D118,Logs!D119)</f>
        <v>14.99858099938321</v>
      </c>
      <c r="E119" s="126">
        <f>IF(E$2,Logs!E119-Logs!E118,Logs!E119)</f>
        <v>15.095821816232407</v>
      </c>
      <c r="F119" s="126">
        <f>IF(F$2,Logs!F119-Logs!F118,Logs!F119)</f>
        <v>15.359877659931721</v>
      </c>
      <c r="G119" s="126">
        <f>IF(G$2,Logs!G119-Logs!G118,Logs!G119)</f>
        <v>1.2368321238305668E-2</v>
      </c>
      <c r="H119" s="126">
        <f>IF(H$2,Logs!H119-Logs!H118,Logs!H119)</f>
        <v>-7.023922404162164E-3</v>
      </c>
      <c r="I119" s="126">
        <f>IF(I$2,Logs!I119-Logs!I118,Logs!I119)</f>
        <v>5.3485241748223444E-3</v>
      </c>
      <c r="J119" s="126">
        <f>IF(J$2,Logs!J119-Logs!J118,Logs!J119)</f>
        <v>1.1242990149797016E-2</v>
      </c>
      <c r="K119" s="126">
        <f>IF(K$2,Logs!K119-Logs!K118,Logs!K119)</f>
        <v>7.3897005603860248E-3</v>
      </c>
      <c r="L119" s="126">
        <f>IF(L$2,Logs!L119-Logs!L118,Logs!L119)</f>
        <v>2.0411763855634067E-3</v>
      </c>
      <c r="M119" s="126">
        <f>IF(M$2,Logs!M119-Logs!M118,Logs!M119)</f>
        <v>4.574298522321004</v>
      </c>
      <c r="N119" s="126">
        <f>IF(N$2,Logs!N119-Logs!N118,Logs!N119)</f>
        <v>4.2933841004518136E-2</v>
      </c>
      <c r="O119" s="126">
        <f>IF(O$2,Logs!O119-Logs!O118,Logs!O119)</f>
        <v>3.6141487406808594E-2</v>
      </c>
      <c r="P119" s="126">
        <f>IF(P$2,Logs!P119-Logs!P118,Logs!P119)</f>
        <v>6.6665628847753233E-3</v>
      </c>
      <c r="Q119" s="126">
        <f>IF(Q$2,Logs!Q119-Logs!Q118,Logs!Q119)</f>
        <v>15.092959255248651</v>
      </c>
      <c r="R119" s="126">
        <f>IF(R$2,,Logs!R119)</f>
        <v>4.8646884206568564E-3</v>
      </c>
      <c r="S119" s="126">
        <f>IF(S$2,Logs!S119-Logs!S118,Logs!S119)</f>
        <v>6.5040915405095235E-4</v>
      </c>
      <c r="T119" s="126">
        <f>IF(T$2,,Logs!T119)</f>
        <v>4.214279266605803E-3</v>
      </c>
      <c r="U119" s="126">
        <f>IF(U$2,Logs!U119-Logs!U118,Logs!U119)</f>
        <v>5.1767394021873496</v>
      </c>
      <c r="V119" s="126">
        <f>IF(V$2,Logs!V119-Logs!V118,Logs!V119)</f>
        <v>-4.9405298412720455E-2</v>
      </c>
      <c r="W119" s="126">
        <f>IF(W$2,Logs!W119-Logs!W118,Logs!W119)</f>
        <v>4.6980870781452335</v>
      </c>
      <c r="X119" s="126">
        <f>IF(X$2,Logs!X119-Logs!X118,Logs!X119)</f>
        <v>1.2113089828668322E-2</v>
      </c>
      <c r="Y119" s="126">
        <f>IF(Y$2,Logs!Y119-Logs!Y118,Logs!Y119)</f>
        <v>1.2704801009104649E-2</v>
      </c>
      <c r="Z119" s="126">
        <f>IF(Z$2,Logs!Z119-Logs!Z118,Logs!Z119)</f>
        <v>3.5777936013709102</v>
      </c>
      <c r="AA119" s="126">
        <f>IF(AA$2,Logs!AA119-Logs!AA118,Logs!AA119)</f>
        <v>3.64077462459234</v>
      </c>
      <c r="AB119" s="126">
        <f>IF(AB$2,Logs!AB119-Logs!AB118,Logs!AB119)</f>
        <v>-6.2981023221429649E-2</v>
      </c>
      <c r="AC119" s="126">
        <f>IF(AC$2,Logs!AC119-Logs!AC118,Logs!AC119)</f>
        <v>6.0486856034598004E-2</v>
      </c>
      <c r="AD119" s="126">
        <f>IF(AD$2,Logs!AD119-Logs!AD118,Logs!AD119)</f>
        <v>5.4901941215608997E-3</v>
      </c>
    </row>
    <row r="120" spans="1:30">
      <c r="A120" t="s">
        <v>666</v>
      </c>
      <c r="B120" s="126">
        <f>IF(B$2,Logs!B120-Logs!B119,Logs!B120)</f>
        <v>1.9386986643610271E-3</v>
      </c>
      <c r="C120" s="126">
        <f>IF(C$2,Logs!C120-Logs!C119,Logs!C120)</f>
        <v>1.2697463125661557E-3</v>
      </c>
      <c r="D120" s="126">
        <f>IF(D$2,Logs!D120-Logs!D119,Logs!D120)</f>
        <v>14.989434613612085</v>
      </c>
      <c r="E120" s="126">
        <f>IF(E$2,Logs!E120-Logs!E119,Logs!E120)</f>
        <v>15.089067852047892</v>
      </c>
      <c r="F120" s="126">
        <f>IF(F$2,Logs!F120-Logs!F119,Logs!F120)</f>
        <v>15.357220747560625</v>
      </c>
      <c r="G120" s="126">
        <f>IF(G$2,Logs!G120-Logs!G119,Logs!G120)</f>
        <v>-8.004372169146734E-3</v>
      </c>
      <c r="H120" s="126">
        <f>IF(H$2,Logs!H120-Logs!H119,Logs!H120)</f>
        <v>-2.209960129327726E-2</v>
      </c>
      <c r="I120" s="126">
        <f>IF(I$2,Logs!I120-Logs!I119,Logs!I120)</f>
        <v>1.2935438265948562E-2</v>
      </c>
      <c r="J120" s="126">
        <f>IF(J$2,Logs!J120-Logs!J119,Logs!J120)</f>
        <v>1.2622993494453283E-2</v>
      </c>
      <c r="K120" s="126">
        <f>IF(K$2,Logs!K120-Logs!K119,Logs!K120)</f>
        <v>7.3897005603860248E-3</v>
      </c>
      <c r="L120" s="126">
        <f>IF(L$2,Logs!L120-Logs!L119,Logs!L120)</f>
        <v>-5.5457377055624264E-3</v>
      </c>
      <c r="M120" s="126">
        <f>IF(M$2,Logs!M120-Logs!M119,Logs!M120)</f>
        <v>4.5438265557470396</v>
      </c>
      <c r="N120" s="126">
        <f>IF(N$2,Logs!N120-Logs!N119,Logs!N120)</f>
        <v>-1.0720731056823141E-2</v>
      </c>
      <c r="O120" s="126">
        <f>IF(O$2,Logs!O120-Logs!O119,Logs!O120)</f>
        <v>3.5052840524492805E-2</v>
      </c>
      <c r="P120" s="126">
        <f>IF(P$2,Logs!P120-Logs!P119,Logs!P120)</f>
        <v>-3.5486384589614793E-3</v>
      </c>
      <c r="Q120" s="126">
        <f>IF(Q$2,Logs!Q120-Logs!Q119,Logs!Q120)</f>
        <v>15.119156656089789</v>
      </c>
      <c r="R120" s="126">
        <f>IF(R$2,,Logs!R120)</f>
        <v>4.3953191589349953E-3</v>
      </c>
      <c r="S120" s="126">
        <f>IF(S$2,Logs!S120-Logs!S119,Logs!S120)</f>
        <v>6.9779779077621057E-4</v>
      </c>
      <c r="T120" s="126">
        <f>IF(T$2,,Logs!T120)</f>
        <v>3.697521368158803E-3</v>
      </c>
      <c r="U120" s="126">
        <f>IF(U$2,Logs!U120-Logs!U119,Logs!U120)</f>
        <v>5.1877423953277919</v>
      </c>
      <c r="V120" s="126">
        <f>IF(V$2,Logs!V120-Logs!V119,Logs!V120)</f>
        <v>-4.9928173448190449E-3</v>
      </c>
      <c r="W120" s="126">
        <f>IF(W$2,Logs!W120-Logs!W119,Logs!W120)</f>
        <v>4.7408202234728991</v>
      </c>
      <c r="X120" s="126">
        <f>IF(X$2,Logs!X120-Logs!X119,Logs!X120)</f>
        <v>-2.8534085388303154E-3</v>
      </c>
      <c r="Y120" s="126">
        <f>IF(Y$2,Logs!Y120-Logs!Y119,Logs!Y120)</f>
        <v>-2.9378098920238571E-3</v>
      </c>
      <c r="Z120" s="126">
        <f>IF(Z$2,Logs!Z120-Logs!Z119,Logs!Z120)</f>
        <v>3.5833690392722701</v>
      </c>
      <c r="AA120" s="126">
        <f>IF(AA$2,Logs!AA120-Logs!AA119,Logs!AA120)</f>
        <v>3.6492350251501025</v>
      </c>
      <c r="AB120" s="126">
        <f>IF(AB$2,Logs!AB120-Logs!AB119,Logs!AB120)</f>
        <v>-6.5865985877832503E-2</v>
      </c>
      <c r="AC120" s="126">
        <f>IF(AC$2,Logs!AC120-Logs!AC119,Logs!AC120)</f>
        <v>6.3242183231637494E-2</v>
      </c>
      <c r="AD120" s="126">
        <f>IF(AD$2,Logs!AD120-Logs!AD119,Logs!AD120)</f>
        <v>5.1099194150652106E-3</v>
      </c>
    </row>
    <row r="121" spans="1:30">
      <c r="A121" t="s">
        <v>682</v>
      </c>
      <c r="B121" s="126">
        <f>IF(B$2,Logs!B121-Logs!B120,Logs!B121)</f>
        <v>8.1652209099658535E-4</v>
      </c>
      <c r="C121" s="126">
        <f>IF(C$2,Logs!C121-Logs!C120,Logs!C121)</f>
        <v>5.9588985973029196E-3</v>
      </c>
      <c r="D121" s="126">
        <f>IF(D$2,Logs!D121-Logs!D120,Logs!D121)</f>
        <v>14.947605174689317</v>
      </c>
      <c r="E121" s="126">
        <f>IF(E$2,Logs!E121-Logs!E120,Logs!E121)</f>
        <v>15.04867122897218</v>
      </c>
      <c r="F121" s="126">
        <f>IF(F$2,Logs!F121-Logs!F120,Logs!F121)</f>
        <v>15.336878887273508</v>
      </c>
      <c r="G121" s="126">
        <f>IF(G$2,Logs!G121-Logs!G120,Logs!G121)</f>
        <v>5.7759984852374657E-3</v>
      </c>
      <c r="H121" s="126">
        <f>IF(H$2,Logs!H121-Logs!H120,Logs!H121)</f>
        <v>1.6600932233199472E-2</v>
      </c>
      <c r="I121" s="126">
        <f>IF(I$2,Logs!I121-Logs!I120,Logs!I121)</f>
        <v>1.4001174119847803E-2</v>
      </c>
      <c r="J121" s="126">
        <f>IF(J$2,Logs!J121-Logs!J120,Logs!J121)</f>
        <v>1.1417171217093625E-2</v>
      </c>
      <c r="K121" s="126">
        <f>IF(K$2,Logs!K121-Logs!K120,Logs!K121)</f>
        <v>7.3897005603860248E-3</v>
      </c>
      <c r="L121" s="126">
        <f>IF(L$2,Logs!L121-Logs!L120,Logs!L121)</f>
        <v>-6.611473559462391E-3</v>
      </c>
      <c r="M121" s="126">
        <f>IF(M$2,Logs!M121-Logs!M120,Logs!M121)</f>
        <v>4.5954228345332115</v>
      </c>
      <c r="N121" s="126">
        <f>IF(N$2,Logs!N121-Logs!N120,Logs!N121)</f>
        <v>9.0454427087800937E-2</v>
      </c>
      <c r="O121" s="126">
        <f>IF(O$2,Logs!O121-Logs!O120,Logs!O121)</f>
        <v>-1.7447105012665519E-2</v>
      </c>
      <c r="P121" s="126">
        <f>IF(P$2,Logs!P121-Logs!P120,Logs!P121)</f>
        <v>-5.049645499134009E-2</v>
      </c>
      <c r="Q121" s="126">
        <f>IF(Q$2,Logs!Q121-Logs!Q120,Logs!Q121)</f>
        <v>15.142969384315572</v>
      </c>
      <c r="R121" s="126">
        <f>IF(R$2,,Logs!R121)</f>
        <v>5.5618715644401668E-3</v>
      </c>
      <c r="S121" s="126">
        <f>IF(S$2,Logs!S121-Logs!S120,Logs!S121)</f>
        <v>7.8284226638263086E-4</v>
      </c>
      <c r="T121" s="126">
        <f>IF(T$2,,Logs!T121)</f>
        <v>4.7790292980575194E-3</v>
      </c>
      <c r="U121" s="126">
        <f>IF(U$2,Logs!U121-Logs!U120,Logs!U121)</f>
        <v>5.197507296335889</v>
      </c>
      <c r="V121" s="126">
        <f>IF(V$2,Logs!V121-Logs!V120,Logs!V121)</f>
        <v>-2.5388506842532799E-2</v>
      </c>
      <c r="W121" s="126">
        <f>IF(W$2,Logs!W121-Logs!W120,Logs!W121)</f>
        <v>4.648425694659049</v>
      </c>
      <c r="X121" s="126">
        <f>IF(X$2,Logs!X121-Logs!X120,Logs!X121)</f>
        <v>-9.3007028788072432E-4</v>
      </c>
      <c r="Y121" s="126">
        <f>IF(Y$2,Logs!Y121-Logs!Y120,Logs!Y121)</f>
        <v>-1.0824115650160948E-3</v>
      </c>
      <c r="Z121" s="126">
        <f>IF(Z$2,Logs!Z121-Logs!Z120,Logs!Z121)</f>
        <v>3.5883723665726013</v>
      </c>
      <c r="AA121" s="126">
        <f>IF(AA$2,Logs!AA121-Logs!AA120,Logs!AA121)</f>
        <v>3.6519623728943955</v>
      </c>
      <c r="AB121" s="126">
        <f>IF(AB$2,Logs!AB121-Logs!AB120,Logs!AB121)</f>
        <v>-6.3590006321794346E-2</v>
      </c>
      <c r="AC121" s="126">
        <f>IF(AC$2,Logs!AC121-Logs!AC120,Logs!AC121)</f>
        <v>6.3091460898265603E-2</v>
      </c>
      <c r="AD121" s="126">
        <f>IF(AD$2,Logs!AD121-Logs!AD120,Logs!AD121)</f>
        <v>4.7906605758005396E-3</v>
      </c>
    </row>
    <row r="122" spans="1:30">
      <c r="A122" t="s">
        <v>683</v>
      </c>
      <c r="B122" s="126">
        <f>IF(B$2,Logs!B122-Logs!B121,Logs!B122)</f>
        <v>2.2016179081241205E-3</v>
      </c>
      <c r="C122" s="126">
        <f>IF(C$2,Logs!C122-Logs!C121,Logs!C122)</f>
        <v>3.0336132355870404E-3</v>
      </c>
      <c r="D122" s="126">
        <f>IF(D$2,Logs!D122-Logs!D121,Logs!D122)</f>
        <v>14.953363959447982</v>
      </c>
      <c r="E122" s="126">
        <f>IF(E$2,Logs!E122-Logs!E121,Logs!E122)</f>
        <v>15.054317918549227</v>
      </c>
      <c r="F122" s="126">
        <f>IF(F$2,Logs!F122-Logs!F121,Logs!F122)</f>
        <v>15.338965508799767</v>
      </c>
      <c r="G122" s="126">
        <f>IF(G$2,Logs!G122-Logs!G121,Logs!G122)</f>
        <v>1.0469177054588386E-3</v>
      </c>
      <c r="H122" s="126">
        <f>IF(H$2,Logs!H122-Logs!H121,Logs!H122)</f>
        <v>2.8207451417721074E-3</v>
      </c>
      <c r="I122" s="126">
        <f>IF(I$2,Logs!I122-Logs!I121,Logs!I122)</f>
        <v>7.9544855432676087E-3</v>
      </c>
      <c r="J122" s="126">
        <f>IF(J$2,Logs!J122-Logs!J121,Logs!J122)</f>
        <v>1.0771916336953957E-2</v>
      </c>
      <c r="K122" s="126">
        <f>IF(K$2,Logs!K122-Logs!K121,Logs!K122)</f>
        <v>7.9796188920683592E-3</v>
      </c>
      <c r="L122" s="126">
        <f>IF(L$2,Logs!L122-Logs!L121,Logs!L122)</f>
        <v>2.5133348800702851E-5</v>
      </c>
      <c r="M122" s="126">
        <f>IF(M$2,Logs!M122-Logs!M121,Logs!M122)</f>
        <v>4.5944125293351314</v>
      </c>
      <c r="N122" s="126">
        <f>IF(N$2,Logs!N122-Logs!N121,Logs!N122)</f>
        <v>3.1300351861914599E-2</v>
      </c>
      <c r="O122" s="126">
        <f>IF(O$2,Logs!O122-Logs!O121,Logs!O122)</f>
        <v>1.0932217325145253E-3</v>
      </c>
      <c r="P122" s="126">
        <f>IF(P$2,Logs!P122-Logs!P121,Logs!P122)</f>
        <v>-3.4983095440464809E-2</v>
      </c>
      <c r="Q122" s="126">
        <f>IF(Q$2,Logs!Q122-Logs!Q121,Logs!Q122)</f>
        <v>15.110040916705181</v>
      </c>
      <c r="R122" s="126">
        <f>IF(R$2,,Logs!R122)</f>
        <v>6.7251422316798913E-3</v>
      </c>
      <c r="S122" s="126">
        <f>IF(S$2,Logs!S122-Logs!S121,Logs!S122)</f>
        <v>1.0158337559904858E-3</v>
      </c>
      <c r="T122" s="126">
        <f>IF(T$2,,Logs!T122)</f>
        <v>5.7093084756893826E-3</v>
      </c>
      <c r="U122" s="126">
        <f>IF(U$2,Logs!U122-Logs!U121,Logs!U122)</f>
        <v>5.2075584555892318</v>
      </c>
      <c r="V122" s="126">
        <f>IF(V$2,Logs!V122-Logs!V121,Logs!V122)</f>
        <v>-2.2483733043133114E-2</v>
      </c>
      <c r="W122" s="126">
        <f>IF(W$2,Logs!W122-Logs!W121,Logs!W122)</f>
        <v>4.583898050712552</v>
      </c>
      <c r="X122" s="126">
        <f>IF(X$2,Logs!X122-Logs!X121,Logs!X122)</f>
        <v>5.0111310002485254E-3</v>
      </c>
      <c r="Y122" s="126">
        <f>IF(Y$2,Logs!Y122-Logs!Y121,Logs!Y122)</f>
        <v>4.8331040241027523E-3</v>
      </c>
      <c r="Z122" s="126">
        <f>IF(Z$2,Logs!Z122-Logs!Z121,Logs!Z122)</f>
        <v>3.5664378189701544</v>
      </c>
      <c r="AA122" s="126">
        <f>IF(AA$2,Logs!AA122-Logs!AA121,Logs!AA122)</f>
        <v>3.6306957889677132</v>
      </c>
      <c r="AB122" s="126">
        <f>IF(AB$2,Logs!AB122-Logs!AB121,Logs!AB122)</f>
        <v>-6.4257969997558617E-2</v>
      </c>
      <c r="AC122" s="126">
        <f>IF(AC$2,Logs!AC122-Logs!AC121,Logs!AC122)</f>
        <v>6.1158802380490901E-2</v>
      </c>
      <c r="AD122" s="126">
        <f>IF(AD$2,Logs!AD122-Logs!AD121,Logs!AD122)</f>
        <v>4.5505542913894395E-3</v>
      </c>
    </row>
    <row r="123" spans="1:30">
      <c r="A123" t="s">
        <v>685</v>
      </c>
      <c r="B123" s="126">
        <f>IF(B$2,Logs!B123-Logs!B122,Logs!B123)</f>
        <v>1.3831475561786988E-2</v>
      </c>
      <c r="C123" s="126">
        <f>IF(C$2,Logs!C123-Logs!C122,Logs!C123)</f>
        <v>1.229278257508426E-2</v>
      </c>
      <c r="D123" s="126">
        <f>IF(D$2,Logs!D123-Logs!D122,Logs!D123)</f>
        <v>14.980582319156705</v>
      </c>
      <c r="E123" s="126">
        <f>IF(E$2,Logs!E123-Logs!E122,Logs!E123)</f>
        <v>15.075514619346107</v>
      </c>
      <c r="F123" s="126">
        <f>IF(F$2,Logs!F123-Logs!F122,Logs!F123)</f>
        <v>15.357183010664791</v>
      </c>
      <c r="G123" s="126">
        <f>IF(G$2,Logs!G123-Logs!G122,Logs!G123)</f>
        <v>1.6175938528231626E-2</v>
      </c>
      <c r="H123" s="126">
        <f>IF(H$2,Logs!H123-Logs!H122,Logs!H123)</f>
        <v>1.2158902914150005E-2</v>
      </c>
      <c r="I123" s="126">
        <f>IF(I$2,Logs!I123-Logs!I122,Logs!I123)</f>
        <v>1.0875152304440583E-2</v>
      </c>
      <c r="J123" s="126">
        <f>IF(J$2,Logs!J123-Logs!J122,Logs!J123)</f>
        <v>1.2627552225419336E-2</v>
      </c>
      <c r="K123" s="126">
        <f>IF(K$2,Logs!K123-Logs!K122,Logs!K123)</f>
        <v>8.6003566793331297E-3</v>
      </c>
      <c r="L123" s="126">
        <f>IF(L$2,Logs!L123-Logs!L122,Logs!L123)</f>
        <v>-2.2747956251072754E-3</v>
      </c>
      <c r="M123" s="126">
        <f>IF(M$2,Logs!M123-Logs!M122,Logs!M123)</f>
        <v>4.5713031164765141</v>
      </c>
      <c r="N123" s="126">
        <f>IF(N$2,Logs!N123-Logs!N122,Logs!N123)</f>
        <v>6.1702525532698616E-3</v>
      </c>
      <c r="O123" s="126">
        <f>IF(O$2,Logs!O123-Logs!O122,Logs!O123)</f>
        <v>3.5976103318053565E-2</v>
      </c>
      <c r="P123" s="126">
        <f>IF(P$2,Logs!P123-Logs!P122,Logs!P123)</f>
        <v>8.7892282774182096E-3</v>
      </c>
      <c r="Q123" s="126">
        <f>IF(Q$2,Logs!Q123-Logs!Q122,Logs!Q123)</f>
        <v>15.144517699832713</v>
      </c>
      <c r="R123" s="126">
        <f>IF(R$2,,Logs!R123)</f>
        <v>7.8766945229356376E-3</v>
      </c>
      <c r="S123" s="126">
        <f>IF(S$2,Logs!S123-Logs!S122,Logs!S123)</f>
        <v>1.5572427268684707E-3</v>
      </c>
      <c r="T123" s="126">
        <f>IF(T$2,,Logs!T123)</f>
        <v>6.3194517960672471E-3</v>
      </c>
      <c r="U123" s="126">
        <f>IF(U$2,Logs!U123-Logs!U122,Logs!U123)</f>
        <v>5.214997163875756</v>
      </c>
      <c r="V123" s="126">
        <f>IF(V$2,Logs!V123-Logs!V122,Logs!V123)</f>
        <v>-2.1590367724296122E-2</v>
      </c>
      <c r="W123" s="126">
        <f>IF(W$2,Logs!W123-Logs!W122,Logs!W123)</f>
        <v>4.5589684028019555</v>
      </c>
      <c r="X123" s="126">
        <f>IF(X$2,Logs!X123-Logs!X122,Logs!X123)</f>
        <v>6.7035922305560547E-3</v>
      </c>
      <c r="Y123" s="126">
        <f>IF(Y$2,Logs!Y123-Logs!Y122,Logs!Y123)</f>
        <v>6.7117985728568641E-3</v>
      </c>
      <c r="Z123" s="126">
        <f>IF(Z$2,Logs!Z123-Logs!Z122,Logs!Z123)</f>
        <v>3.571944365842759</v>
      </c>
      <c r="AA123" s="126">
        <f>IF(AA$2,Logs!AA123-Logs!AA122,Logs!AA123)</f>
        <v>3.6361654161786561</v>
      </c>
      <c r="AB123" s="126">
        <f>IF(AB$2,Logs!AB123-Logs!AB122,Logs!AB123)</f>
        <v>-6.4221050335897076E-2</v>
      </c>
      <c r="AC123" s="126">
        <f>IF(AC$2,Logs!AC123-Logs!AC122,Logs!AC123)</f>
        <v>6.2389166541292E-2</v>
      </c>
      <c r="AD123" s="126">
        <f>IF(AD$2,Logs!AD123-Logs!AD122,Logs!AD123)</f>
        <v>4.1783970667954098E-3</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8" tint="0.39997558519241921"/>
  </sheetPr>
  <dimension ref="A1:AD123"/>
  <sheetViews>
    <sheetView zoomScale="80" zoomScaleNormal="80" workbookViewId="0">
      <pane xSplit="1" ySplit="2" topLeftCell="F3" activePane="bottomRight" state="frozen"/>
      <selection activeCell="AA126" sqref="AA126"/>
      <selection pane="topRight" activeCell="AA126" sqref="AA126"/>
      <selection pane="bottomLeft" activeCell="AA126" sqref="AA126"/>
      <selection pane="bottomRight" activeCell="Q5" sqref="Q5"/>
    </sheetView>
  </sheetViews>
  <sheetFormatPr baseColWidth="10" defaultColWidth="12.7109375" defaultRowHeight="15"/>
  <cols>
    <col min="1" max="1" width="15.7109375" customWidth="1"/>
  </cols>
  <sheetData>
    <row r="1" spans="1:30">
      <c r="B1" t="s">
        <v>375</v>
      </c>
      <c r="C1" t="s">
        <v>510</v>
      </c>
      <c r="D1" s="128" t="s">
        <v>471</v>
      </c>
      <c r="E1" s="128" t="s">
        <v>470</v>
      </c>
      <c r="F1" s="128" t="s">
        <v>473</v>
      </c>
      <c r="G1" t="s">
        <v>379</v>
      </c>
      <c r="H1" t="s">
        <v>556</v>
      </c>
      <c r="I1" t="s">
        <v>124</v>
      </c>
      <c r="J1" t="s">
        <v>208</v>
      </c>
      <c r="K1" t="s">
        <v>381</v>
      </c>
      <c r="L1" t="s">
        <v>382</v>
      </c>
      <c r="M1" t="s">
        <v>371</v>
      </c>
      <c r="N1" t="s">
        <v>385</v>
      </c>
      <c r="O1" t="s">
        <v>374</v>
      </c>
      <c r="P1" t="s">
        <v>387</v>
      </c>
      <c r="Q1" t="s">
        <v>372</v>
      </c>
      <c r="R1" t="s">
        <v>479</v>
      </c>
      <c r="S1" t="s">
        <v>388</v>
      </c>
      <c r="T1" t="s">
        <v>586</v>
      </c>
      <c r="U1" t="s">
        <v>380</v>
      </c>
      <c r="V1" t="s">
        <v>131</v>
      </c>
      <c r="W1" t="s">
        <v>373</v>
      </c>
      <c r="X1" t="s">
        <v>526</v>
      </c>
      <c r="Y1" t="s">
        <v>527</v>
      </c>
      <c r="Z1" t="s">
        <v>663</v>
      </c>
      <c r="AA1" t="s">
        <v>679</v>
      </c>
      <c r="AB1" t="s">
        <v>680</v>
      </c>
      <c r="AC1" t="s">
        <v>664</v>
      </c>
      <c r="AD1" t="s">
        <v>676</v>
      </c>
    </row>
    <row r="2" spans="1:30">
      <c r="A2" s="132" t="s">
        <v>464</v>
      </c>
      <c r="B2" s="132">
        <v>1</v>
      </c>
      <c r="C2" s="132">
        <v>1</v>
      </c>
      <c r="D2" s="132">
        <v>1</v>
      </c>
      <c r="E2" s="132">
        <v>1</v>
      </c>
      <c r="F2" s="132">
        <v>1</v>
      </c>
      <c r="G2" s="132">
        <v>1</v>
      </c>
      <c r="H2" s="132">
        <v>1</v>
      </c>
      <c r="I2" s="132">
        <v>1</v>
      </c>
      <c r="J2" s="132">
        <v>1</v>
      </c>
      <c r="K2" s="132">
        <v>1</v>
      </c>
      <c r="L2" s="132">
        <v>1</v>
      </c>
      <c r="M2" s="132">
        <v>1</v>
      </c>
      <c r="N2" s="132">
        <v>1</v>
      </c>
      <c r="O2" s="132">
        <v>1</v>
      </c>
      <c r="P2" s="132">
        <v>1</v>
      </c>
      <c r="Q2" s="132">
        <v>1</v>
      </c>
      <c r="R2" s="132">
        <v>1</v>
      </c>
      <c r="S2" s="132">
        <v>1</v>
      </c>
      <c r="T2" s="132">
        <v>1</v>
      </c>
      <c r="U2" s="132">
        <v>1</v>
      </c>
      <c r="V2" s="132">
        <v>1</v>
      </c>
      <c r="W2" s="132">
        <v>1</v>
      </c>
      <c r="X2" s="132">
        <v>1</v>
      </c>
      <c r="Y2" s="132">
        <v>1</v>
      </c>
      <c r="Z2" s="132">
        <v>1</v>
      </c>
      <c r="AA2" s="132">
        <v>1</v>
      </c>
      <c r="AB2" s="132">
        <v>1</v>
      </c>
      <c r="AC2" s="132">
        <v>1</v>
      </c>
      <c r="AD2" s="132">
        <v>1</v>
      </c>
    </row>
    <row r="3" spans="1:30">
      <c r="A3" t="s">
        <v>400</v>
      </c>
      <c r="B3" s="126"/>
      <c r="C3" s="126"/>
      <c r="D3" s="126"/>
      <c r="E3" s="126"/>
      <c r="F3" s="126"/>
      <c r="G3" s="126"/>
      <c r="H3" s="126"/>
      <c r="I3" s="126"/>
      <c r="J3" s="126"/>
      <c r="K3" s="126"/>
      <c r="L3" s="126"/>
      <c r="M3" s="126"/>
      <c r="N3" s="126"/>
      <c r="O3" s="126"/>
      <c r="P3" s="126"/>
      <c r="Q3" s="126"/>
      <c r="R3" s="126"/>
      <c r="S3" s="126"/>
      <c r="T3" s="126"/>
      <c r="U3" s="126"/>
      <c r="V3" s="126"/>
      <c r="W3" s="126"/>
    </row>
    <row r="4" spans="1:30">
      <c r="A4" t="s">
        <v>401</v>
      </c>
      <c r="B4" s="126">
        <f>IF(B$2,Growth!B4*100,Growth!B4)</f>
        <v>4.1670854925701661</v>
      </c>
      <c r="C4" s="126">
        <f>IF(C$2,Growth!C4*100,Growth!C4)</f>
        <v>4.979936520155448</v>
      </c>
      <c r="D4" s="126">
        <f>IF(D$2,Growth!D4*100,Growth!D4)</f>
        <v>1399.9753458393518</v>
      </c>
      <c r="E4" s="126">
        <f>IF(E$2,Growth!E4*100,Growth!E4)</f>
        <v>1415.5797577247881</v>
      </c>
      <c r="F4" s="126">
        <f>IF(F$2,Growth!F4*100,Growth!F4)</f>
        <v>1432.6877218840555</v>
      </c>
      <c r="G4" s="126">
        <f>IF(G$2,Growth!G4*100,Growth!G4)</f>
        <v>4.0589266234608345</v>
      </c>
      <c r="H4" s="126">
        <f>IF(H$2,Growth!H4*100,Growth!H4)</f>
        <v>4.7159806715287189</v>
      </c>
      <c r="I4" s="126">
        <f>IF(I$2,Growth!I4*100,Growth!I4)</f>
        <v>3.5606092890159147</v>
      </c>
      <c r="J4" s="126"/>
      <c r="K4" s="126">
        <f>IF(K$2,Growth!K4*100,Growth!K4)</f>
        <v>0</v>
      </c>
      <c r="L4" s="126">
        <f>IF(L$2,Growth!L4*100,Growth!L4)</f>
        <v>-3.5606092890159147</v>
      </c>
      <c r="M4" s="126">
        <f>IF(M$2,Growth!M4*100,Growth!M4)</f>
        <v>458.6617658483467</v>
      </c>
      <c r="N4" s="126">
        <f>IF(N$2,Growth!N4*100,Growth!N4)</f>
        <v>0.96769919250192515</v>
      </c>
      <c r="O4" s="126">
        <f>IF(O$2,Growth!O4*100,Growth!O4)</f>
        <v>21.60415433510936</v>
      </c>
      <c r="P4" s="126">
        <f>IF(P$2,Growth!P4*100,Growth!P4)</f>
        <v>-25.068317417310837</v>
      </c>
      <c r="Q4" s="126">
        <f>IF(Q$2,Growth!Q4*100,Growth!Q4)</f>
        <v>1408.3240760746901</v>
      </c>
      <c r="R4" s="126"/>
      <c r="S4" s="126">
        <f>IF(S$2,Growth!S4*100,Growth!S4)</f>
        <v>1.6884695369242197</v>
      </c>
      <c r="T4" s="126"/>
      <c r="U4" s="126">
        <f>IF(U$2,Growth!U4*100,Growth!U4)</f>
        <v>420.52282805526102</v>
      </c>
      <c r="V4" s="126">
        <f>IF(V$2,Growth!V4*100,Growth!V4)</f>
        <v>0.95922348143018255</v>
      </c>
      <c r="W4" s="126">
        <f>IF(W$2,Growth!W4*100,Growth!W4)</f>
        <v>417.87030977025654</v>
      </c>
      <c r="X4" s="126">
        <f>IF(X$2,Growth!X4*100,Growth!X4)</f>
        <v>1.323005591866</v>
      </c>
      <c r="Y4" s="126">
        <f>IF(Y$2,Growth!Y4*100,Growth!Y4)</f>
        <v>1.0719995596072174</v>
      </c>
      <c r="Z4" s="126">
        <f>IF(Z$2,Growth!Z4*100,Growth!Z4)</f>
        <v>368.98139655128728</v>
      </c>
      <c r="AA4" s="126">
        <f>IF(AA$2,Growth!AA4*100,Growth!AA4)</f>
        <v>381.37515117845595</v>
      </c>
      <c r="AB4" s="126">
        <f>IF(AB$2,Growth!AB4*100,Growth!AB4)</f>
        <v>-12.393754627168649</v>
      </c>
      <c r="AC4" s="126">
        <f>IF(AC$2,Growth!AC4*100,Growth!AC4)</f>
        <v>11.7398835626019</v>
      </c>
      <c r="AD4" s="126">
        <f>IF(AD$2,Growth!AD4*100,Growth!AD4)</f>
        <v>1.2271430014351401</v>
      </c>
    </row>
    <row r="5" spans="1:30">
      <c r="A5" t="s">
        <v>402</v>
      </c>
      <c r="B5" s="126">
        <f>IF(B$2,Growth!B5*100,Growth!B5)</f>
        <v>2.0224898936875846</v>
      </c>
      <c r="C5" s="126">
        <f>IF(C$2,Growth!C5*100,Growth!C5)</f>
        <v>1.489022111615057</v>
      </c>
      <c r="D5" s="126">
        <f>IF(D$2,Growth!D5*100,Growth!D5)</f>
        <v>1397.2982098060011</v>
      </c>
      <c r="E5" s="126">
        <f>IF(E$2,Growth!E5*100,Growth!E5)</f>
        <v>1412.9075559264243</v>
      </c>
      <c r="F5" s="126">
        <f>IF(F$2,Growth!F5*100,Growth!F5)</f>
        <v>1434.8265630088717</v>
      </c>
      <c r="G5" s="126">
        <f>IF(G$2,Growth!G5*100,Growth!G5)</f>
        <v>2.6591541427508858</v>
      </c>
      <c r="H5" s="126">
        <f>IF(H$2,Growth!H5*100,Growth!H5)</f>
        <v>9.7110904998931602</v>
      </c>
      <c r="I5" s="126">
        <f>IF(I$2,Growth!I5*100,Growth!I5)</f>
        <v>3.7252010600116847</v>
      </c>
      <c r="J5" s="126"/>
      <c r="K5" s="126">
        <f>IF(K$2,Growth!K5*100,Growth!K5)</f>
        <v>0</v>
      </c>
      <c r="L5" s="126">
        <f>IF(L$2,Growth!L5*100,Growth!L5)</f>
        <v>-3.725201060011734</v>
      </c>
      <c r="M5" s="126">
        <f>IF(M$2,Growth!M5*100,Growth!M5)</f>
        <v>461.5295959965066</v>
      </c>
      <c r="N5" s="126">
        <f>IF(N$2,Growth!N5*100,Growth!N5)</f>
        <v>2.8501426762900905</v>
      </c>
      <c r="O5" s="126">
        <f>IF(O$2,Growth!O5*100,Growth!O5)</f>
        <v>49.977182800332812</v>
      </c>
      <c r="P5" s="126">
        <f>IF(P$2,Growth!P5*100,Growth!P5)</f>
        <v>-35.657648472984995</v>
      </c>
      <c r="Q5" s="126">
        <f>IF(Q$2,Growth!Q5*100,Growth!Q5)</f>
        <v>1408.4700567615314</v>
      </c>
      <c r="R5" s="126"/>
      <c r="S5" s="126">
        <f>IF(S$2,Growth!S5*100,Growth!S5)</f>
        <v>1.5223260417738802</v>
      </c>
      <c r="T5" s="126"/>
      <c r="U5" s="126">
        <f>IF(U$2,Growth!U5*100,Growth!U5)</f>
        <v>421.37255913853301</v>
      </c>
      <c r="V5" s="126">
        <f>IF(V$2,Growth!V5*100,Growth!V5)</f>
        <v>2.8359100074347943</v>
      </c>
      <c r="W5" s="126">
        <f>IF(W$2,Growth!W5*100,Growth!W5)</f>
        <v>408.45976426797586</v>
      </c>
      <c r="X5" s="126">
        <f>IF(X$2,Growth!X5*100,Growth!X5)</f>
        <v>0.30413795443662295</v>
      </c>
      <c r="Y5" s="126">
        <f>IF(Y$2,Growth!Y5*100,Growth!Y5)</f>
        <v>-1.9103921795071699E-2</v>
      </c>
      <c r="Z5" s="126">
        <f>IF(Z$2,Growth!Z5*100,Growth!Z5)</f>
        <v>368.89142570575348</v>
      </c>
      <c r="AA5" s="126">
        <f>IF(AA$2,Growth!AA5*100,Growth!AA5)</f>
        <v>381.0053042153454</v>
      </c>
      <c r="AB5" s="126">
        <f>IF(AB$2,Growth!AB5*100,Growth!AB5)</f>
        <v>-12.113878509591904</v>
      </c>
      <c r="AC5" s="126">
        <f>IF(AC$2,Growth!AC5*100,Growth!AC5)</f>
        <v>11.2578584289119</v>
      </c>
      <c r="AD5" s="126">
        <f>IF(AD$2,Growth!AD5*100,Growth!AD5)</f>
        <v>1.1776981815562799</v>
      </c>
    </row>
    <row r="6" spans="1:30">
      <c r="A6" t="s">
        <v>403</v>
      </c>
      <c r="B6" s="126">
        <f>IF(B$2,Growth!B6*100,Growth!B6)</f>
        <v>2.0083995756170481</v>
      </c>
      <c r="C6" s="126">
        <f>IF(C$2,Growth!C6*100,Growth!C6)</f>
        <v>2.9124548137012596</v>
      </c>
      <c r="D6" s="126">
        <f>IF(D$2,Growth!D6*100,Growth!D6)</f>
        <v>1395.2754745502505</v>
      </c>
      <c r="E6" s="126">
        <f>IF(E$2,Growth!E6*100,Growth!E6)</f>
        <v>1410.9044091912497</v>
      </c>
      <c r="F6" s="126">
        <f>IF(F$2,Growth!F6*100,Growth!F6)</f>
        <v>1432.5165221431478</v>
      </c>
      <c r="G6" s="126">
        <f>IF(G$2,Growth!G6*100,Growth!G6)</f>
        <v>2.4418878246372344</v>
      </c>
      <c r="H6" s="126">
        <f>IF(H$2,Growth!H6*100,Growth!H6)</f>
        <v>10.861253604525167</v>
      </c>
      <c r="I6" s="126">
        <f>IF(I$2,Growth!I6*100,Growth!I6)</f>
        <v>2.9947480259933101</v>
      </c>
      <c r="J6" s="126"/>
      <c r="K6" s="126">
        <f>IF(K$2,Growth!K6*100,Growth!K6)</f>
        <v>0</v>
      </c>
      <c r="L6" s="126">
        <f>IF(L$2,Growth!L6*100,Growth!L6)</f>
        <v>-2.9947480259933132</v>
      </c>
      <c r="M6" s="126">
        <f>IF(M$2,Growth!M6*100,Growth!M6)</f>
        <v>461.52999367181451</v>
      </c>
      <c r="N6" s="126">
        <f>IF(N$2,Growth!N6*100,Growth!N6)</f>
        <v>3.8229366823799182</v>
      </c>
      <c r="O6" s="126">
        <f>IF(O$2,Growth!O6*100,Growth!O6)</f>
        <v>8.0794003921372646</v>
      </c>
      <c r="P6" s="126">
        <f>IF(P$2,Growth!P6*100,Growth!P6)</f>
        <v>-26.539460541424916</v>
      </c>
      <c r="Q6" s="126">
        <f>IF(Q$2,Growth!Q6*100,Growth!Q6)</f>
        <v>1407.3722128900711</v>
      </c>
      <c r="R6" s="126"/>
      <c r="S6" s="126">
        <f>IF(S$2,Growth!S6*100,Growth!S6)</f>
        <v>1.4902706341495426</v>
      </c>
      <c r="T6" s="126"/>
      <c r="U6" s="126">
        <f>IF(U$2,Growth!U6*100,Growth!U6)</f>
        <v>422.57633999198828</v>
      </c>
      <c r="V6" s="126">
        <f>IF(V$2,Growth!V6*100,Growth!V6)</f>
        <v>0.45074077374156474</v>
      </c>
      <c r="W6" s="126">
        <f>IF(W$2,Growth!W6*100,Growth!W6)</f>
        <v>406.89790095172737</v>
      </c>
      <c r="X6" s="126">
        <f>IF(X$2,Growth!X6*100,Growth!X6)</f>
        <v>1.0626019700541889</v>
      </c>
      <c r="Y6" s="126">
        <f>IF(Y$2,Growth!Y6*100,Growth!Y6)</f>
        <v>1.8503412159790678</v>
      </c>
      <c r="Z6" s="126">
        <f>IF(Z$2,Growth!Z6*100,Growth!Z6)</f>
        <v>369.90539477828855</v>
      </c>
      <c r="AA6" s="126">
        <f>IF(AA$2,Growth!AA6*100,Growth!AA6)</f>
        <v>382.04573897686873</v>
      </c>
      <c r="AB6" s="126">
        <f>IF(AB$2,Growth!AB6*100,Growth!AB6)</f>
        <v>-12.140344198580184</v>
      </c>
      <c r="AC6" s="126">
        <f>IF(AC$2,Growth!AC6*100,Growth!AC6)</f>
        <v>11.4810670505861</v>
      </c>
      <c r="AD6" s="126">
        <f>IF(AD$2,Growth!AD6*100,Growth!AD6)</f>
        <v>1.1057671013133501</v>
      </c>
    </row>
    <row r="7" spans="1:30">
      <c r="A7" t="s">
        <v>404</v>
      </c>
      <c r="B7" s="126">
        <f>IF(B$2,Growth!B7*100,Growth!B7)</f>
        <v>0.84645131088603165</v>
      </c>
      <c r="C7" s="126">
        <f>IF(C$2,Growth!C7*100,Growth!C7)</f>
        <v>-0.11222358663083298</v>
      </c>
      <c r="D7" s="126">
        <f>IF(D$2,Growth!D7*100,Growth!D7)</f>
        <v>1396.7961258354185</v>
      </c>
      <c r="E7" s="126">
        <f>IF(E$2,Growth!E7*100,Growth!E7)</f>
        <v>1412.4128312725895</v>
      </c>
      <c r="F7" s="126">
        <f>IF(F$2,Growth!F7*100,Growth!F7)</f>
        <v>1433.4897661415989</v>
      </c>
      <c r="G7" s="126">
        <f>IF(G$2,Growth!G7*100,Growth!G7)</f>
        <v>1.1016348579126145</v>
      </c>
      <c r="H7" s="126">
        <f>IF(H$2,Growth!H7*100,Growth!H7)</f>
        <v>6.4740315758168521</v>
      </c>
      <c r="I7" s="126">
        <f>IF(I$2,Growth!I7*100,Growth!I7)</f>
        <v>5.6324258049029741</v>
      </c>
      <c r="J7" s="126"/>
      <c r="K7" s="126">
        <f>IF(K$2,Growth!K7*100,Growth!K7)</f>
        <v>0</v>
      </c>
      <c r="L7" s="126">
        <f>IF(L$2,Growth!L7*100,Growth!L7)</f>
        <v>-5.6324258049029394</v>
      </c>
      <c r="M7" s="126">
        <f>IF(M$2,Growth!M7*100,Growth!M7)</f>
        <v>462.27786287360505</v>
      </c>
      <c r="N7" s="126">
        <f>IF(N$2,Growth!N7*100,Growth!N7)</f>
        <v>2.1890911784746336</v>
      </c>
      <c r="O7" s="126">
        <f>IF(O$2,Growth!O7*100,Growth!O7)</f>
        <v>47.782311818874767</v>
      </c>
      <c r="P7" s="126">
        <f>IF(P$2,Growth!P7*100,Growth!P7)</f>
        <v>-0.35186011653987437</v>
      </c>
      <c r="Q7" s="126">
        <f>IF(Q$2,Growth!Q7*100,Growth!Q7)</f>
        <v>1405.3548545410622</v>
      </c>
      <c r="R7" s="126"/>
      <c r="S7" s="126">
        <f>IF(S$2,Growth!S7*100,Growth!S7)</f>
        <v>1.5464314598042981</v>
      </c>
      <c r="T7" s="126"/>
      <c r="U7" s="126">
        <f>IF(U$2,Growth!U7*100,Growth!U7)</f>
        <v>422.97335830302245</v>
      </c>
      <c r="V7" s="126">
        <f>IF(V$2,Growth!V7*100,Growth!V7)</f>
        <v>3.7139590824065927</v>
      </c>
      <c r="W7" s="126">
        <f>IF(W$2,Growth!W7*100,Growth!W7)</f>
        <v>409.14776850129374</v>
      </c>
      <c r="X7" s="126">
        <f>IF(X$2,Growth!X7*100,Growth!X7)</f>
        <v>-1.4091991940255788</v>
      </c>
      <c r="Y7" s="126">
        <f>IF(Y$2,Growth!Y7*100,Growth!Y7)</f>
        <v>-1.680003607121261</v>
      </c>
      <c r="Z7" s="126">
        <f>IF(Z$2,Growth!Z7*100,Growth!Z7)</f>
        <v>369.92140729519883</v>
      </c>
      <c r="AA7" s="126">
        <f>IF(AA$2,Growth!AA7*100,Growth!AA7)</f>
        <v>381.56472136286584</v>
      </c>
      <c r="AB7" s="126">
        <f>IF(AB$2,Growth!AB7*100,Growth!AB7)</f>
        <v>-11.643314067667038</v>
      </c>
      <c r="AC7" s="126">
        <f>IF(AC$2,Growth!AC7*100,Growth!AC7)</f>
        <v>11.026862189760999</v>
      </c>
      <c r="AD7" s="126">
        <f>IF(AD$2,Growth!AD7*100,Growth!AD7)</f>
        <v>1.1226604233142301</v>
      </c>
    </row>
    <row r="8" spans="1:30">
      <c r="A8" t="s">
        <v>405</v>
      </c>
      <c r="B8" s="126">
        <f>IF(B$2,Growth!B8*100,Growth!B8)</f>
        <v>0.82331392513417256</v>
      </c>
      <c r="C8" s="126">
        <f>IF(C$2,Growth!C8*100,Growth!C8)</f>
        <v>1.2191250178643642</v>
      </c>
      <c r="D8" s="126">
        <f>IF(D$2,Growth!D8*100,Growth!D8)</f>
        <v>1395.8671150907783</v>
      </c>
      <c r="E8" s="126">
        <f>IF(E$2,Growth!E8*100,Growth!E8)</f>
        <v>1411.4728250375513</v>
      </c>
      <c r="F8" s="126">
        <f>IF(F$2,Growth!F8*100,Growth!F8)</f>
        <v>1435.1071427585359</v>
      </c>
      <c r="G8" s="126">
        <f>IF(G$2,Growth!G8*100,Growth!G8)</f>
        <v>1.085076868082524</v>
      </c>
      <c r="H8" s="126">
        <f>IF(H$2,Growth!H8*100,Growth!H8)</f>
        <v>0.12901808225347366</v>
      </c>
      <c r="I8" s="126">
        <f>IF(I$2,Growth!I8*100,Growth!I8)</f>
        <v>5.2300413319328332</v>
      </c>
      <c r="J8" s="126"/>
      <c r="K8" s="126">
        <f>IF(K$2,Growth!K8*100,Growth!K8)</f>
        <v>0</v>
      </c>
      <c r="L8" s="126">
        <f>IF(L$2,Growth!L8*100,Growth!L8)</f>
        <v>-5.2300413319328545</v>
      </c>
      <c r="M8" s="126">
        <f>IF(M$2,Growth!M8*100,Growth!M8)</f>
        <v>464.12056077649282</v>
      </c>
      <c r="N8" s="126">
        <f>IF(N$2,Growth!N8*100,Growth!N8)</f>
        <v>3.7815603675211307</v>
      </c>
      <c r="O8" s="126">
        <f>IF(O$2,Growth!O8*100,Growth!O8)</f>
        <v>-6.1021608597222903</v>
      </c>
      <c r="P8" s="126">
        <f>IF(P$2,Growth!P8*100,Growth!P8)</f>
        <v>-17.53679771329967</v>
      </c>
      <c r="Q8" s="126">
        <f>IF(Q$2,Growth!Q8*100,Growth!Q8)</f>
        <v>1405.6681598789605</v>
      </c>
      <c r="R8" s="126"/>
      <c r="S8" s="126">
        <f>IF(S$2,Growth!S8*100,Growth!S8)</f>
        <v>1.7279234466118478</v>
      </c>
      <c r="T8" s="126"/>
      <c r="U8" s="126">
        <f>IF(U$2,Growth!U8*100,Growth!U8)</f>
        <v>424.60340984589129</v>
      </c>
      <c r="V8" s="126">
        <f>IF(V$2,Growth!V8*100,Growth!V8)</f>
        <v>3.272243255911178</v>
      </c>
      <c r="W8" s="126">
        <f>IF(W$2,Growth!W8*100,Growth!W8)</f>
        <v>414.4449973558709</v>
      </c>
      <c r="X8" s="126">
        <f>IF(X$2,Growth!X8*100,Growth!X8)</f>
        <v>-1.0565126124300939</v>
      </c>
      <c r="Y8" s="126">
        <f>IF(Y$2,Growth!Y8*100,Growth!Y8)</f>
        <v>-1.4036383438881472</v>
      </c>
      <c r="Z8" s="126">
        <f>IF(Z$2,Growth!Z8*100,Growth!Z8)</f>
        <v>368.00840490860872</v>
      </c>
      <c r="AA8" s="126">
        <f>IF(AA$2,Growth!AA8*100,Growth!AA8)</f>
        <v>379.74797899108262</v>
      </c>
      <c r="AB8" s="126">
        <f>IF(AB$2,Growth!AB8*100,Growth!AB8)</f>
        <v>-11.739574082473917</v>
      </c>
      <c r="AC8" s="126">
        <f>IF(AC$2,Growth!AC8*100,Growth!AC8)</f>
        <v>11.1289199161679</v>
      </c>
      <c r="AD8" s="126">
        <f>IF(AD$2,Growth!AD8*100,Growth!AD8)</f>
        <v>0.9945650181890191</v>
      </c>
    </row>
    <row r="9" spans="1:30">
      <c r="A9" t="s">
        <v>406</v>
      </c>
      <c r="B9" s="126">
        <f>IF(B$2,Growth!B9*100,Growth!B9)</f>
        <v>1.7754462872378696</v>
      </c>
      <c r="C9" s="126">
        <f>IF(C$2,Growth!C9*100,Growth!C9)</f>
        <v>2.2139758531777076</v>
      </c>
      <c r="D9" s="126">
        <f>IF(D$2,Growth!D9*100,Growth!D9)</f>
        <v>1396.3745531876743</v>
      </c>
      <c r="E9" s="126">
        <f>IF(E$2,Growth!E9*100,Growth!E9)</f>
        <v>1411.9821410137858</v>
      </c>
      <c r="F9" s="126">
        <f>IF(F$2,Growth!F9*100,Growth!F9)</f>
        <v>1433.1029805863404</v>
      </c>
      <c r="G9" s="126">
        <f>IF(G$2,Growth!G9*100,Growth!G9)</f>
        <v>0.95595903574103858</v>
      </c>
      <c r="H9" s="126">
        <f>IF(H$2,Growth!H9*100,Growth!H9)</f>
        <v>-1.0909152956017465</v>
      </c>
      <c r="I9" s="126">
        <f>IF(I$2,Growth!I9*100,Growth!I9)</f>
        <v>4.86069735728476</v>
      </c>
      <c r="J9" s="126"/>
      <c r="K9" s="126">
        <f>IF(K$2,Growth!K9*100,Growth!K9)</f>
        <v>0</v>
      </c>
      <c r="L9" s="126">
        <f>IF(L$2,Growth!L9*100,Growth!L9)</f>
        <v>-4.860697357284784</v>
      </c>
      <c r="M9" s="126">
        <f>IF(M$2,Growth!M9*100,Growth!M9)</f>
        <v>464.85473334828617</v>
      </c>
      <c r="N9" s="126">
        <f>IF(N$2,Growth!N9*100,Growth!N9)</f>
        <v>4.7870026324047465</v>
      </c>
      <c r="O9" s="126">
        <f>IF(O$2,Growth!O9*100,Growth!O9)</f>
        <v>95.86065355042382</v>
      </c>
      <c r="P9" s="126">
        <f>IF(P$2,Growth!P9*100,Growth!P9)</f>
        <v>-31.558196107458159</v>
      </c>
      <c r="Q9" s="126">
        <f>IF(Q$2,Growth!Q9*100,Growth!Q9)</f>
        <v>1405.9779843943493</v>
      </c>
      <c r="R9" s="126"/>
      <c r="S9" s="126">
        <f>IF(S$2,Growth!S9*100,Growth!S9)</f>
        <v>1.7467103503408343</v>
      </c>
      <c r="T9" s="126"/>
      <c r="U9" s="126">
        <f>IF(U$2,Growth!U9*100,Growth!U9)</f>
        <v>426.0663960071098</v>
      </c>
      <c r="V9" s="126">
        <f>IF(V$2,Growth!V9*100,Growth!V9)</f>
        <v>0.19712692419773248</v>
      </c>
      <c r="W9" s="126">
        <f>IF(W$2,Growth!W9*100,Growth!W9)</f>
        <v>428.20305847228371</v>
      </c>
      <c r="X9" s="126">
        <f>IF(X$2,Growth!X9*100,Growth!X9)</f>
        <v>0.79180077019680439</v>
      </c>
      <c r="Y9" s="126">
        <f>IF(Y$2,Growth!Y9*100,Growth!Y9)</f>
        <v>0.49002421637425186</v>
      </c>
      <c r="Z9" s="126">
        <f>IF(Z$2,Growth!Z9*100,Growth!Z9)</f>
        <v>367.63956039699912</v>
      </c>
      <c r="AA9" s="126">
        <f>IF(AA$2,Growth!AA9*100,Growth!AA9)</f>
        <v>379.30330919751214</v>
      </c>
      <c r="AB9" s="126">
        <f>IF(AB$2,Growth!AB9*100,Growth!AB9)</f>
        <v>-11.663748800513043</v>
      </c>
      <c r="AC9" s="126">
        <f>IF(AC$2,Growth!AC9*100,Growth!AC9)</f>
        <v>10.8823410989444</v>
      </c>
      <c r="AD9" s="126">
        <f>IF(AD$2,Growth!AD9*100,Growth!AD9)</f>
        <v>1.0752334070337299</v>
      </c>
    </row>
    <row r="10" spans="1:30">
      <c r="A10" t="s">
        <v>407</v>
      </c>
      <c r="B10" s="126">
        <f>IF(B$2,Growth!B10*100,Growth!B10)</f>
        <v>1.6719163395904957</v>
      </c>
      <c r="C10" s="126">
        <f>IF(C$2,Growth!C10*100,Growth!C10)</f>
        <v>1.5887612374417159</v>
      </c>
      <c r="D10" s="126">
        <f>IF(D$2,Growth!D10*100,Growth!D10)</f>
        <v>1399.5485186806593</v>
      </c>
      <c r="E10" s="126">
        <f>IF(E$2,Growth!E10*100,Growth!E10)</f>
        <v>1415.1789772358268</v>
      </c>
      <c r="F10" s="126">
        <f>IF(F$2,Growth!F10*100,Growth!F10)</f>
        <v>1437.0949682266494</v>
      </c>
      <c r="G10" s="126">
        <f>IF(G$2,Growth!G10*100,Growth!G10)</f>
        <v>1.9579708724796419</v>
      </c>
      <c r="H10" s="126">
        <f>IF(H$2,Growth!H10*100,Growth!H10)</f>
        <v>-0.68948543796842898</v>
      </c>
      <c r="I10" s="126">
        <f>IF(I$2,Growth!I10*100,Growth!I10)</f>
        <v>4.2948626501237985</v>
      </c>
      <c r="J10" s="126"/>
      <c r="K10" s="126">
        <f>IF(K$2,Growth!K10*100,Growth!K10)</f>
        <v>0</v>
      </c>
      <c r="L10" s="126">
        <f>IF(L$2,Growth!L10*100,Growth!L10)</f>
        <v>-4.294862650123787</v>
      </c>
      <c r="M10" s="126">
        <f>IF(M$2,Growth!M10*100,Growth!M10)</f>
        <v>467.72024162079504</v>
      </c>
      <c r="N10" s="126">
        <f>IF(N$2,Growth!N10*100,Growth!N10)</f>
        <v>3.5758303118753609</v>
      </c>
      <c r="O10" s="126">
        <f>IF(O$2,Growth!O10*100,Growth!O10)</f>
        <v>-15.49487958537811</v>
      </c>
      <c r="P10" s="126">
        <f>IF(P$2,Growth!P10*100,Growth!P10)</f>
        <v>-21.252040806891472</v>
      </c>
      <c r="Q10" s="126">
        <f>IF(Q$2,Growth!Q10*100,Growth!Q10)</f>
        <v>1406.443419459918</v>
      </c>
      <c r="R10" s="126"/>
      <c r="S10" s="126">
        <f>IF(S$2,Growth!S10*100,Growth!S10)</f>
        <v>1.920468170512269</v>
      </c>
      <c r="T10" s="126"/>
      <c r="U10" s="126">
        <f>IF(U$2,Growth!U10*100,Growth!U10)</f>
        <v>427.50667109641472</v>
      </c>
      <c r="V10" s="126">
        <f>IF(V$2,Growth!V10*100,Growth!V10)</f>
        <v>4.7117108279434383</v>
      </c>
      <c r="W10" s="126">
        <f>IF(W$2,Growth!W10*100,Growth!W10)</f>
        <v>457.07852927523726</v>
      </c>
      <c r="X10" s="126">
        <f>IF(X$2,Growth!X10*100,Growth!X10)</f>
        <v>1.4983643324024243</v>
      </c>
      <c r="Y10" s="126">
        <f>IF(Y$2,Growth!Y10*100,Growth!Y10)</f>
        <v>1.2267302494738175</v>
      </c>
      <c r="Z10" s="126">
        <f>IF(Z$2,Growth!Z10*100,Growth!Z10)</f>
        <v>369.83597922221088</v>
      </c>
      <c r="AA10" s="126">
        <f>IF(AA$2,Growth!AA10*100,Growth!AA10)</f>
        <v>380.93856308415661</v>
      </c>
      <c r="AB10" s="126">
        <f>IF(AB$2,Growth!AB10*100,Growth!AB10)</f>
        <v>-11.102583861945748</v>
      </c>
      <c r="AC10" s="126">
        <f>IF(AC$2,Growth!AC10*100,Growth!AC10)</f>
        <v>10.543325589902</v>
      </c>
      <c r="AD10" s="126">
        <f>IF(AD$2,Growth!AD10*100,Growth!AD10)</f>
        <v>1.10887039858075</v>
      </c>
    </row>
    <row r="11" spans="1:30">
      <c r="A11" t="s">
        <v>408</v>
      </c>
      <c r="B11" s="126">
        <f>IF(B$2,Growth!B11*100,Growth!B11)</f>
        <v>2.3348925643180252</v>
      </c>
      <c r="C11" s="126">
        <f>IF(C$2,Growth!C11*100,Growth!C11)</f>
        <v>2.2384237243349148</v>
      </c>
      <c r="D11" s="126">
        <f>IF(D$2,Growth!D11*100,Growth!D11)</f>
        <v>1400.4132717713824</v>
      </c>
      <c r="E11" s="126">
        <f>IF(E$2,Growth!E11*100,Growth!E11)</f>
        <v>1416.0457327286613</v>
      </c>
      <c r="F11" s="126">
        <f>IF(F$2,Growth!F11*100,Growth!F11)</f>
        <v>1437.9708864546794</v>
      </c>
      <c r="G11" s="126">
        <f>IF(G$2,Growth!G11*100,Growth!G11)</f>
        <v>1.5263678854417151</v>
      </c>
      <c r="H11" s="126">
        <f>IF(H$2,Growth!H11*100,Growth!H11)</f>
        <v>1.5033408271248661</v>
      </c>
      <c r="I11" s="126">
        <f>IF(I$2,Growth!I11*100,Growth!I11)</f>
        <v>2.9475822174391819</v>
      </c>
      <c r="J11" s="126"/>
      <c r="K11" s="126">
        <f>IF(K$2,Growth!K11*100,Growth!K11)</f>
        <v>0</v>
      </c>
      <c r="L11" s="126">
        <f>IF(L$2,Growth!L11*100,Growth!L11)</f>
        <v>-2.9475822174391726</v>
      </c>
      <c r="M11" s="126">
        <f>IF(M$2,Growth!M11*100,Growth!M11)</f>
        <v>470.90256187767227</v>
      </c>
      <c r="N11" s="126">
        <f>IF(N$2,Growth!N11*100,Growth!N11)</f>
        <v>4.036272975890931</v>
      </c>
      <c r="O11" s="126">
        <f>IF(O$2,Growth!O11*100,Growth!O11)</f>
        <v>88.833285417792126</v>
      </c>
      <c r="P11" s="126">
        <f>IF(P$2,Growth!P11*100,Growth!P11)</f>
        <v>15.160014201187758</v>
      </c>
      <c r="Q11" s="126">
        <f>IF(Q$2,Growth!Q11*100,Growth!Q11)</f>
        <v>1406.9179393376114</v>
      </c>
      <c r="R11" s="126"/>
      <c r="S11" s="126">
        <f>IF(S$2,Growth!S11*100,Growth!S11)</f>
        <v>1.6852650645422345</v>
      </c>
      <c r="T11" s="126"/>
      <c r="U11" s="126">
        <f>IF(U$2,Growth!U11*100,Growth!U11)</f>
        <v>428.54282181797475</v>
      </c>
      <c r="V11" s="126">
        <f>IF(V$2,Growth!V11*100,Growth!V11)</f>
        <v>1.6893984186048705</v>
      </c>
      <c r="W11" s="126">
        <f>IF(W$2,Growth!W11*100,Growth!W11)</f>
        <v>455.68898115625768</v>
      </c>
      <c r="X11" s="126">
        <f>IF(X$2,Growth!X11*100,Growth!X11)</f>
        <v>2.3376463417147164</v>
      </c>
      <c r="Y11" s="126">
        <f>IF(Y$2,Growth!Y11*100,Growth!Y11)</f>
        <v>2.2073901427579479</v>
      </c>
      <c r="Z11" s="126">
        <f>IF(Z$2,Growth!Z11*100,Growth!Z11)</f>
        <v>369.3055620827115</v>
      </c>
      <c r="AA11" s="126">
        <f>IF(AA$2,Growth!AA11*100,Growth!AA11)</f>
        <v>380.40164406266376</v>
      </c>
      <c r="AB11" s="126">
        <f>IF(AB$2,Growth!AB11*100,Growth!AB11)</f>
        <v>-11.096081979952221</v>
      </c>
      <c r="AC11" s="126">
        <f>IF(AC$2,Growth!AC11*100,Growth!AC11)</f>
        <v>10.5572556477824</v>
      </c>
      <c r="AD11" s="126">
        <f>IF(AD$2,Growth!AD11*100,Growth!AD11)</f>
        <v>1.1556967371389799</v>
      </c>
    </row>
    <row r="12" spans="1:30">
      <c r="A12" t="s">
        <v>409</v>
      </c>
      <c r="B12" s="126">
        <f>IF(B$2,Growth!B12*100,Growth!B12)</f>
        <v>-1.1419967981989743</v>
      </c>
      <c r="C12" s="126">
        <f>IF(C$2,Growth!C12*100,Growth!C12)</f>
        <v>-0.84093570530807682</v>
      </c>
      <c r="D12" s="126">
        <f>IF(D$2,Growth!D12*100,Growth!D12)</f>
        <v>1400.059846669858</v>
      </c>
      <c r="E12" s="126">
        <f>IF(E$2,Growth!E12*100,Growth!E12)</f>
        <v>1415.6681513277706</v>
      </c>
      <c r="F12" s="126">
        <f>IF(F$2,Growth!F12*100,Growth!F12)</f>
        <v>1435.7683730057809</v>
      </c>
      <c r="G12" s="126">
        <f>IF(G$2,Growth!G12*100,Growth!G12)</f>
        <v>0.85523119271453396</v>
      </c>
      <c r="H12" s="126">
        <f>IF(H$2,Growth!H12*100,Growth!H12)</f>
        <v>10.824452940903839</v>
      </c>
      <c r="I12" s="126">
        <f>IF(I$2,Growth!I12*100,Growth!I12)</f>
        <v>2.8199795804237038</v>
      </c>
      <c r="J12" s="126"/>
      <c r="K12" s="126">
        <f>IF(K$2,Growth!K12*100,Growth!K12)</f>
        <v>0</v>
      </c>
      <c r="L12" s="126">
        <f>IF(L$2,Growth!L12*100,Growth!L12)</f>
        <v>-2.8199795804237002</v>
      </c>
      <c r="M12" s="126">
        <f>IF(M$2,Growth!M12*100,Growth!M12)</f>
        <v>472.83826405271469</v>
      </c>
      <c r="N12" s="126">
        <f>IF(N$2,Growth!N12*100,Growth!N12)</f>
        <v>1.1305776330448047</v>
      </c>
      <c r="O12" s="126">
        <f>IF(O$2,Growth!O12*100,Growth!O12)</f>
        <v>9.9846643939902968</v>
      </c>
      <c r="P12" s="126">
        <f>IF(P$2,Growth!P12*100,Growth!P12)</f>
        <v>-3.7919217704858217</v>
      </c>
      <c r="Q12" s="126">
        <f>IF(Q$2,Growth!Q12*100,Growth!Q12)</f>
        <v>1408.847294263767</v>
      </c>
      <c r="R12" s="126"/>
      <c r="S12" s="126">
        <f>IF(S$2,Growth!S12*100,Growth!S12)</f>
        <v>1.8040308504503531</v>
      </c>
      <c r="T12" s="126"/>
      <c r="U12" s="126">
        <f>IF(U$2,Growth!U12*100,Growth!U12)</f>
        <v>429.34564216121106</v>
      </c>
      <c r="V12" s="126">
        <f>IF(V$2,Growth!V12*100,Growth!V12)</f>
        <v>3.4767555555494489</v>
      </c>
      <c r="W12" s="126">
        <f>IF(W$2,Growth!W12*100,Growth!W12)</f>
        <v>451.00739174909108</v>
      </c>
      <c r="X12" s="126">
        <f>IF(X$2,Growth!X12*100,Growth!X12)</f>
        <v>1.9365061962514751</v>
      </c>
      <c r="Y12" s="126">
        <f>IF(Y$2,Growth!Y12*100,Growth!Y12)</f>
        <v>2.6589467236344255</v>
      </c>
      <c r="Z12" s="126">
        <f>IF(Z$2,Growth!Z12*100,Growth!Z12)</f>
        <v>371.34822538235233</v>
      </c>
      <c r="AA12" s="126">
        <f>IF(AA$2,Growth!AA12*100,Growth!AA12)</f>
        <v>381.91253915607973</v>
      </c>
      <c r="AB12" s="126">
        <f>IF(AB$2,Growth!AB12*100,Growth!AB12)</f>
        <v>-10.564313773727374</v>
      </c>
      <c r="AC12" s="126">
        <f>IF(AC$2,Growth!AC12*100,Growth!AC12)</f>
        <v>10.0384939038579</v>
      </c>
      <c r="AD12" s="126">
        <f>IF(AD$2,Growth!AD12*100,Growth!AD12)</f>
        <v>1.26416448365962</v>
      </c>
    </row>
    <row r="13" spans="1:30">
      <c r="A13" t="s">
        <v>410</v>
      </c>
      <c r="B13" s="126">
        <f>IF(B$2,Growth!B13*100,Growth!B13)</f>
        <v>5.0881539888923299</v>
      </c>
      <c r="C13" s="126">
        <f>IF(C$2,Growth!C13*100,Growth!C13)</f>
        <v>3.7129242681235297</v>
      </c>
      <c r="D13" s="126">
        <f>IF(D$2,Growth!D13*100,Growth!D13)</f>
        <v>1407.528829502151</v>
      </c>
      <c r="E13" s="126">
        <f>IF(E$2,Growth!E13*100,Growth!E13)</f>
        <v>1423.1302187070628</v>
      </c>
      <c r="F13" s="126">
        <f>IF(F$2,Growth!F13*100,Growth!F13)</f>
        <v>1445.9863492850941</v>
      </c>
      <c r="G13" s="126">
        <f>IF(G$2,Growth!G13*100,Growth!G13)</f>
        <v>3.6834212449987191</v>
      </c>
      <c r="H13" s="126">
        <f>IF(H$2,Growth!H13*100,Growth!H13)</f>
        <v>8.6896147219144737</v>
      </c>
      <c r="I13" s="126">
        <f>IF(I$2,Growth!I13*100,Growth!I13)</f>
        <v>2.0182594250362396</v>
      </c>
      <c r="J13" s="126"/>
      <c r="K13" s="126">
        <f>IF(K$2,Growth!K13*100,Growth!K13)</f>
        <v>0</v>
      </c>
      <c r="L13" s="126">
        <f>IF(L$2,Growth!L13*100,Growth!L13)</f>
        <v>-2.0182594250362627</v>
      </c>
      <c r="M13" s="126">
        <f>IF(M$2,Growth!M13*100,Growth!M13)</f>
        <v>470.94675834359566</v>
      </c>
      <c r="N13" s="126">
        <f>IF(N$2,Growth!N13*100,Growth!N13)</f>
        <v>0.56923071100012379</v>
      </c>
      <c r="O13" s="126">
        <f>IF(O$2,Growth!O13*100,Growth!O13)</f>
        <v>83.911231902190778</v>
      </c>
      <c r="P13" s="126">
        <f>IF(P$2,Growth!P13*100,Growth!P13)</f>
        <v>-21.78727214241102</v>
      </c>
      <c r="Q13" s="126">
        <f>IF(Q$2,Growth!Q13*100,Growth!Q13)</f>
        <v>1409.9173938689858</v>
      </c>
      <c r="R13" s="126"/>
      <c r="S13" s="126">
        <f>IF(S$2,Growth!S13*100,Growth!S13)</f>
        <v>2.0200623056053404</v>
      </c>
      <c r="T13" s="126"/>
      <c r="U13" s="126">
        <f>IF(U$2,Growth!U13*100,Growth!U13)</f>
        <v>430.3949546175491</v>
      </c>
      <c r="V13" s="126">
        <f>IF(V$2,Growth!V13*100,Growth!V13)</f>
        <v>-1.0030187090935172</v>
      </c>
      <c r="W13" s="126">
        <f>IF(W$2,Growth!W13*100,Growth!W13)</f>
        <v>445.75837476005091</v>
      </c>
      <c r="X13" s="126">
        <f>IF(X$2,Growth!X13*100,Growth!X13)</f>
        <v>3.0819435562878361</v>
      </c>
      <c r="Y13" s="126">
        <f>IF(Y$2,Growth!Y13*100,Growth!Y13)</f>
        <v>4.079489897136046</v>
      </c>
      <c r="Z13" s="126">
        <f>IF(Z$2,Growth!Z13*100,Growth!Z13)</f>
        <v>372.10950570363093</v>
      </c>
      <c r="AA13" s="126">
        <f>IF(AA$2,Growth!AA13*100,Growth!AA13)</f>
        <v>382.50045853868716</v>
      </c>
      <c r="AB13" s="126">
        <f>IF(AB$2,Growth!AB13*100,Growth!AB13)</f>
        <v>-10.390952835056275</v>
      </c>
      <c r="AC13" s="126">
        <f>IF(AC$2,Growth!AC13*100,Growth!AC13)</f>
        <v>9.7853896822550297</v>
      </c>
      <c r="AD13" s="126">
        <f>IF(AD$2,Growth!AD13*100,Growth!AD13)</f>
        <v>1.3869881052462001</v>
      </c>
    </row>
    <row r="14" spans="1:30">
      <c r="A14" t="s">
        <v>411</v>
      </c>
      <c r="B14" s="126">
        <f>IF(B$2,Growth!B14*100,Growth!B14)</f>
        <v>2.7985625672581449</v>
      </c>
      <c r="C14" s="126">
        <f>IF(C$2,Growth!C14*100,Growth!C14)</f>
        <v>2.6508229787873816</v>
      </c>
      <c r="D14" s="126">
        <f>IF(D$2,Growth!D14*100,Growth!D14)</f>
        <v>1410.2255268882764</v>
      </c>
      <c r="E14" s="126">
        <f>IF(E$2,Growth!E14*100,Growth!E14)</f>
        <v>1425.8619379336342</v>
      </c>
      <c r="F14" s="126">
        <f>IF(F$2,Growth!F14*100,Growth!F14)</f>
        <v>1446.4871108588993</v>
      </c>
      <c r="G14" s="126">
        <f>IF(G$2,Growth!G14*100,Growth!G14)</f>
        <v>2.0434053938769736</v>
      </c>
      <c r="H14" s="126">
        <f>IF(H$2,Growth!H14*100,Growth!H14)</f>
        <v>0.36751137667518918</v>
      </c>
      <c r="I14" s="126">
        <f>IF(I$2,Growth!I14*100,Growth!I14)</f>
        <v>3.06115588612621</v>
      </c>
      <c r="J14" s="126"/>
      <c r="K14" s="126">
        <f>IF(K$2,Growth!K14*100,Growth!K14)</f>
        <v>0</v>
      </c>
      <c r="L14" s="126">
        <f>IF(L$2,Growth!L14*100,Growth!L14)</f>
        <v>-3.0611558861261701</v>
      </c>
      <c r="M14" s="126">
        <f>IF(M$2,Growth!M14*100,Growth!M14)</f>
        <v>469.71827674136637</v>
      </c>
      <c r="N14" s="126">
        <f>IF(N$2,Growth!N14*100,Growth!N14)</f>
        <v>-0.20123342755384854</v>
      </c>
      <c r="O14" s="126">
        <f>IF(O$2,Growth!O14*100,Growth!O14)</f>
        <v>47.687581219166333</v>
      </c>
      <c r="P14" s="126">
        <f>IF(P$2,Growth!P14*100,Growth!P14)</f>
        <v>-13.982124859042033</v>
      </c>
      <c r="Q14" s="126">
        <f>IF(Q$2,Growth!Q14*100,Growth!Q14)</f>
        <v>1411.3597519355862</v>
      </c>
      <c r="R14" s="126"/>
      <c r="S14" s="126">
        <f>IF(S$2,Growth!S14*100,Growth!S14)</f>
        <v>2.1619424089020995</v>
      </c>
      <c r="T14" s="126"/>
      <c r="U14" s="126">
        <f>IF(U$2,Growth!U14*100,Growth!U14)</f>
        <v>431.4761423049153</v>
      </c>
      <c r="V14" s="126">
        <f>IF(V$2,Growth!V14*100,Growth!V14)</f>
        <v>3.2030446603804386</v>
      </c>
      <c r="W14" s="126">
        <f>IF(W$2,Growth!W14*100,Growth!W14)</f>
        <v>478.0290885595212</v>
      </c>
      <c r="X14" s="126">
        <f>IF(X$2,Growth!X14*100,Growth!X14)</f>
        <v>-0.97784401491427531</v>
      </c>
      <c r="Y14" s="126">
        <f>IF(Y$2,Growth!Y14*100,Growth!Y14)</f>
        <v>-0.59575599061814088</v>
      </c>
      <c r="Z14" s="126">
        <f>IF(Z$2,Growth!Z14*100,Growth!Z14)</f>
        <v>371.75319150840579</v>
      </c>
      <c r="AA14" s="126">
        <f>IF(AA$2,Growth!AA14*100,Growth!AA14)</f>
        <v>381.01280737559478</v>
      </c>
      <c r="AB14" s="126">
        <f>IF(AB$2,Growth!AB14*100,Growth!AB14)</f>
        <v>-9.259615867188959</v>
      </c>
      <c r="AC14" s="126">
        <f>IF(AC$2,Growth!AC14*100,Growth!AC14)</f>
        <v>8.8620730861093708</v>
      </c>
      <c r="AD14" s="126">
        <f>IF(AD$2,Growth!AD14*100,Growth!AD14)</f>
        <v>1.3721413119922901</v>
      </c>
    </row>
    <row r="15" spans="1:30">
      <c r="A15" t="s">
        <v>412</v>
      </c>
      <c r="B15" s="126">
        <f>IF(B$2,Growth!B15*100,Growth!B15)</f>
        <v>1.7093510998869021</v>
      </c>
      <c r="C15" s="126">
        <f>IF(C$2,Growth!C15*100,Growth!C15)</f>
        <v>2.3758630045994877</v>
      </c>
      <c r="D15" s="126">
        <f>IF(D$2,Growth!D15*100,Growth!D15)</f>
        <v>1407.5541370371773</v>
      </c>
      <c r="E15" s="126">
        <f>IF(E$2,Growth!E15*100,Growth!E15)</f>
        <v>1423.206586899317</v>
      </c>
      <c r="F15" s="126">
        <f>IF(F$2,Growth!F15*100,Growth!F15)</f>
        <v>1444.1473709153429</v>
      </c>
      <c r="G15" s="126">
        <f>IF(G$2,Growth!G15*100,Growth!G15)</f>
        <v>4.0059876757471358</v>
      </c>
      <c r="H15" s="126">
        <f>IF(H$2,Growth!H15*100,Growth!H15)</f>
        <v>10.432451914518559</v>
      </c>
      <c r="I15" s="126">
        <f>IF(I$2,Growth!I15*100,Growth!I15)</f>
        <v>4.2292050276323323</v>
      </c>
      <c r="J15" s="126"/>
      <c r="K15" s="126">
        <f>IF(K$2,Growth!K15*100,Growth!K15)</f>
        <v>0</v>
      </c>
      <c r="L15" s="126">
        <f>IF(L$2,Growth!L15*100,Growth!L15)</f>
        <v>-4.2292050276323403</v>
      </c>
      <c r="M15" s="126">
        <f>IF(M$2,Growth!M15*100,Growth!M15)</f>
        <v>467.81780585159601</v>
      </c>
      <c r="N15" s="126">
        <f>IF(N$2,Growth!N15*100,Growth!N15)</f>
        <v>0.63396888928641815</v>
      </c>
      <c r="O15" s="126">
        <f>IF(O$2,Growth!O15*100,Growth!O15)</f>
        <v>20.641919634403237</v>
      </c>
      <c r="P15" s="126">
        <f>IF(P$2,Growth!P15*100,Growth!P15)</f>
        <v>4.0510028979449242</v>
      </c>
      <c r="Q15" s="126">
        <f>IF(Q$2,Growth!Q15*100,Growth!Q15)</f>
        <v>1412.4540319789639</v>
      </c>
      <c r="R15" s="126"/>
      <c r="S15" s="126">
        <f>IF(S$2,Growth!S15*100,Growth!S15)</f>
        <v>2.3438363644537987</v>
      </c>
      <c r="T15" s="126"/>
      <c r="U15" s="126">
        <f>IF(U$2,Growth!U15*100,Growth!U15)</f>
        <v>433.19816545433849</v>
      </c>
      <c r="V15" s="126">
        <f>IF(V$2,Growth!V15*100,Growth!V15)</f>
        <v>1.175531561432841</v>
      </c>
      <c r="W15" s="126">
        <f>IF(W$2,Growth!W15*100,Growth!W15)</f>
        <v>476.85355699808838</v>
      </c>
      <c r="X15" s="126">
        <f>IF(X$2,Growth!X15*100,Growth!X15)</f>
        <v>-0.2543189347502306</v>
      </c>
      <c r="Y15" s="126">
        <f>IF(Y$2,Growth!Y15*100,Growth!Y15)</f>
        <v>-5.9689650927907678E-2</v>
      </c>
      <c r="Z15" s="126">
        <f>IF(Z$2,Growth!Z15*100,Growth!Z15)</f>
        <v>372.55222130895305</v>
      </c>
      <c r="AA15" s="126">
        <f>IF(AA$2,Growth!AA15*100,Growth!AA15)</f>
        <v>381.30354671577595</v>
      </c>
      <c r="AB15" s="126">
        <f>IF(AB$2,Growth!AB15*100,Growth!AB15)</f>
        <v>-8.7513254068228683</v>
      </c>
      <c r="AC15" s="126">
        <f>IF(AC$2,Growth!AC15*100,Growth!AC15)</f>
        <v>8.4174725028767003</v>
      </c>
      <c r="AD15" s="126">
        <f>IF(AD$2,Growth!AD15*100,Growth!AD15)</f>
        <v>1.39800903709005</v>
      </c>
    </row>
    <row r="16" spans="1:30">
      <c r="A16" t="s">
        <v>413</v>
      </c>
      <c r="B16" s="126">
        <f>IF(B$2,Growth!B16*100,Growth!B16)</f>
        <v>3.4593921244354675</v>
      </c>
      <c r="C16" s="126">
        <f>IF(C$2,Growth!C16*100,Growth!C16)</f>
        <v>3.6383567912096737</v>
      </c>
      <c r="D16" s="126">
        <f>IF(D$2,Growth!D16*100,Growth!D16)</f>
        <v>1413.4436032012047</v>
      </c>
      <c r="E16" s="126">
        <f>IF(E$2,Growth!E16*100,Growth!E16)</f>
        <v>1429.0591986511467</v>
      </c>
      <c r="F16" s="126">
        <f>IF(F$2,Growth!F16*100,Growth!F16)</f>
        <v>1446.5293009224054</v>
      </c>
      <c r="G16" s="126">
        <f>IF(G$2,Growth!G16*100,Growth!G16)</f>
        <v>2.5779795395180827</v>
      </c>
      <c r="H16" s="126">
        <f>IF(H$2,Growth!H16*100,Growth!H16)</f>
        <v>7.3989828128857127</v>
      </c>
      <c r="I16" s="126">
        <f>IF(I$2,Growth!I16*100,Growth!I16)</f>
        <v>4.6718189178901692</v>
      </c>
      <c r="J16" s="126"/>
      <c r="K16" s="126">
        <f>IF(K$2,Growth!K16*100,Growth!K16)</f>
        <v>0</v>
      </c>
      <c r="L16" s="126">
        <f>IF(L$2,Growth!L16*100,Growth!L16)</f>
        <v>-4.6718189178901639</v>
      </c>
      <c r="M16" s="126">
        <f>IF(M$2,Growth!M16*100,Growth!M16)</f>
        <v>464.54695937436696</v>
      </c>
      <c r="N16" s="126">
        <f>IF(N$2,Growth!N16*100,Growth!N16)</f>
        <v>3.0349827729538426</v>
      </c>
      <c r="O16" s="126">
        <f>IF(O$2,Growth!O16*100,Growth!O16)</f>
        <v>52.583563794758923</v>
      </c>
      <c r="P16" s="126">
        <f>IF(P$2,Growth!P16*100,Growth!P16)</f>
        <v>-28.257444094194934</v>
      </c>
      <c r="Q16" s="126">
        <f>IF(Q$2,Growth!Q16*100,Growth!Q16)</f>
        <v>1413.0420272750439</v>
      </c>
      <c r="R16" s="126"/>
      <c r="S16" s="126">
        <f>IF(S$2,Growth!S16*100,Growth!S16)</f>
        <v>2.3320995180352262</v>
      </c>
      <c r="T16" s="126"/>
      <c r="U16" s="126">
        <f>IF(U$2,Growth!U16*100,Growth!U16)</f>
        <v>433.42440202837781</v>
      </c>
      <c r="V16" s="126">
        <f>IF(V$2,Growth!V16*100,Growth!V16)</f>
        <v>-2.1012336751367044</v>
      </c>
      <c r="W16" s="126">
        <f>IF(W$2,Growth!W16*100,Growth!W16)</f>
        <v>463.84092773749887</v>
      </c>
      <c r="X16" s="126">
        <f>IF(X$2,Growth!X16*100,Growth!X16)</f>
        <v>0.85304888393373801</v>
      </c>
      <c r="Y16" s="126">
        <f>IF(Y$2,Growth!Y16*100,Growth!Y16)</f>
        <v>0.61413113462007729</v>
      </c>
      <c r="Z16" s="126">
        <f>IF(Z$2,Growth!Z16*100,Growth!Z16)</f>
        <v>373.04192505040908</v>
      </c>
      <c r="AA16" s="126">
        <f>IF(AA$2,Growth!AA16*100,Growth!AA16)</f>
        <v>381.60116937606625</v>
      </c>
      <c r="AB16" s="126">
        <f>IF(AB$2,Growth!AB16*100,Growth!AB16)</f>
        <v>-8.5592443256571542</v>
      </c>
      <c r="AC16" s="126">
        <f>IF(AC$2,Growth!AC16*100,Growth!AC16)</f>
        <v>8.2116671085320903</v>
      </c>
      <c r="AD16" s="126">
        <f>IF(AD$2,Growth!AD16*100,Growth!AD16)</f>
        <v>1.55200264326842</v>
      </c>
    </row>
    <row r="17" spans="1:30">
      <c r="A17" t="s">
        <v>414</v>
      </c>
      <c r="B17" s="126">
        <f>IF(B$2,Growth!B17*100,Growth!B17)</f>
        <v>1.7130177354912846</v>
      </c>
      <c r="C17" s="126">
        <f>IF(C$2,Growth!C17*100,Growth!C17)</f>
        <v>1.5085859300649318</v>
      </c>
      <c r="D17" s="126">
        <f>IF(D$2,Growth!D17*100,Growth!D17)</f>
        <v>1414.1869173904854</v>
      </c>
      <c r="E17" s="126">
        <f>IF(E$2,Growth!E17*100,Growth!E17)</f>
        <v>1429.7772229882332</v>
      </c>
      <c r="F17" s="126">
        <f>IF(F$2,Growth!F17*100,Growth!F17)</f>
        <v>1447.6393552563361</v>
      </c>
      <c r="G17" s="126">
        <f>IF(G$2,Growth!G17*100,Growth!G17)</f>
        <v>-0.18090166682682707</v>
      </c>
      <c r="H17" s="126">
        <f>IF(H$2,Growth!H17*100,Growth!H17)</f>
        <v>4.1267959105729446</v>
      </c>
      <c r="I17" s="126">
        <f>IF(I$2,Growth!I17*100,Growth!I17)</f>
        <v>5.1006005563559054</v>
      </c>
      <c r="J17" s="126">
        <f>IF(J$2,Growth!J17*100,Growth!J17)</f>
        <v>5.3332801947673758</v>
      </c>
      <c r="K17" s="126">
        <f>IF(K$2,Growth!K17*100,Growth!K17)</f>
        <v>0</v>
      </c>
      <c r="L17" s="126">
        <f>IF(L$2,Growth!L17*100,Growth!L17)</f>
        <v>-5.1006005563559391</v>
      </c>
      <c r="M17" s="126">
        <f>IF(M$2,Growth!M17*100,Growth!M17)</f>
        <v>470.8353239294521</v>
      </c>
      <c r="N17" s="126">
        <f>IF(N$2,Growth!N17*100,Growth!N17)</f>
        <v>7.9616014802198265</v>
      </c>
      <c r="O17" s="126">
        <f>IF(O$2,Growth!O17*100,Growth!O17)</f>
        <v>45.797618300108347</v>
      </c>
      <c r="P17" s="126">
        <f>IF(P$2,Growth!P17*100,Growth!P17)</f>
        <v>-34.952327882659056</v>
      </c>
      <c r="Q17" s="126">
        <f>IF(Q$2,Growth!Q17*100,Growth!Q17)</f>
        <v>1413.5082914343884</v>
      </c>
      <c r="R17" s="126"/>
      <c r="S17" s="126">
        <f>IF(S$2,Growth!S17*100,Growth!S17)</f>
        <v>2.1348665188757776</v>
      </c>
      <c r="T17" s="126"/>
      <c r="U17" s="126">
        <f>IF(U$2,Growth!U17*100,Growth!U17)</f>
        <v>434.5317716687008</v>
      </c>
      <c r="V17" s="126">
        <f>IF(V$2,Growth!V17*100,Growth!V17)</f>
        <v>3.2273016465704352</v>
      </c>
      <c r="W17" s="126">
        <f>IF(W$2,Growth!W17*100,Growth!W17)</f>
        <v>457.67616522293775</v>
      </c>
      <c r="X17" s="126">
        <f>IF(X$2,Growth!X17*100,Growth!X17)</f>
        <v>0.43940476673789419</v>
      </c>
      <c r="Y17" s="126">
        <f>IF(Y$2,Growth!Y17*100,Growth!Y17)</f>
        <v>-0.32686953341443115</v>
      </c>
      <c r="Z17" s="126">
        <f>IF(Z$2,Growth!Z17*100,Growth!Z17)</f>
        <v>372.34241658971416</v>
      </c>
      <c r="AA17" s="126">
        <f>IF(AA$2,Growth!AA17*100,Growth!AA17)</f>
        <v>380.50141454046633</v>
      </c>
      <c r="AB17" s="126">
        <f>IF(AB$2,Growth!AB17*100,Growth!AB17)</f>
        <v>-8.15899795075212</v>
      </c>
      <c r="AC17" s="126">
        <f>IF(AC$2,Growth!AC17*100,Growth!AC17)</f>
        <v>7.7977527519089804</v>
      </c>
      <c r="AD17" s="126">
        <f>IF(AD$2,Growth!AD17*100,Growth!AD17)</f>
        <v>1.3938520261438501</v>
      </c>
    </row>
    <row r="18" spans="1:30">
      <c r="A18" t="s">
        <v>415</v>
      </c>
      <c r="B18" s="126">
        <f>IF(B$2,Growth!B18*100,Growth!B18)</f>
        <v>9.315441589770046E-2</v>
      </c>
      <c r="C18" s="126">
        <f>IF(C$2,Growth!C18*100,Growth!C18)</f>
        <v>-0.24874138369685994</v>
      </c>
      <c r="D18" s="126">
        <f>IF(D$2,Growth!D18*100,Growth!D18)</f>
        <v>1413.4082620477054</v>
      </c>
      <c r="E18" s="126">
        <f>IF(E$2,Growth!E18*100,Growth!E18)</f>
        <v>1429.0484171864614</v>
      </c>
      <c r="F18" s="126">
        <f>IF(F$2,Growth!F18*100,Growth!F18)</f>
        <v>1448.1940105788644</v>
      </c>
      <c r="G18" s="126">
        <f>IF(G$2,Growth!G18*100,Growth!G18)</f>
        <v>0.97799552229087539</v>
      </c>
      <c r="H18" s="126">
        <f>IF(H$2,Growth!H18*100,Growth!H18)</f>
        <v>3.7458881666347921</v>
      </c>
      <c r="I18" s="126">
        <f>IF(I$2,Growth!I18*100,Growth!I18)</f>
        <v>5.1813023965322724</v>
      </c>
      <c r="J18" s="126">
        <f>IF(J$2,Growth!J18*100,Growth!J18)</f>
        <v>5.2856990553056704</v>
      </c>
      <c r="K18" s="126">
        <f>IF(K$2,Growth!K18*100,Growth!K18)</f>
        <v>0</v>
      </c>
      <c r="L18" s="126">
        <f>IF(L$2,Growth!L18*100,Growth!L18)</f>
        <v>-5.1813023965322484</v>
      </c>
      <c r="M18" s="126">
        <f>IF(M$2,Growth!M18*100,Growth!M18)</f>
        <v>471.54099328139944</v>
      </c>
      <c r="N18" s="126">
        <f>IF(N$2,Growth!N18*100,Growth!N18)</f>
        <v>4.2277449671448863</v>
      </c>
      <c r="O18" s="126">
        <f>IF(O$2,Growth!O18*100,Growth!O18)</f>
        <v>48.224617088062956</v>
      </c>
      <c r="P18" s="126">
        <f>IF(P$2,Growth!P18*100,Growth!P18)</f>
        <v>-19.751299233858962</v>
      </c>
      <c r="Q18" s="126">
        <f>IF(Q$2,Growth!Q18*100,Growth!Q18)</f>
        <v>1413.3543881002508</v>
      </c>
      <c r="R18" s="126"/>
      <c r="S18" s="126">
        <f>IF(S$2,Growth!S18*100,Growth!S18)</f>
        <v>2.0673569001421743</v>
      </c>
      <c r="T18" s="126"/>
      <c r="U18" s="126">
        <f>IF(U$2,Growth!U18*100,Growth!U18)</f>
        <v>435.92342078181321</v>
      </c>
      <c r="V18" s="126">
        <f>IF(V$2,Growth!V18*100,Growth!V18)</f>
        <v>2.8364052949491736</v>
      </c>
      <c r="W18" s="126">
        <f>IF(W$2,Growth!W18*100,Growth!W18)</f>
        <v>451.53367370189983</v>
      </c>
      <c r="X18" s="126">
        <f>IF(X$2,Growth!X18*100,Growth!X18)</f>
        <v>0.1774000365101891</v>
      </c>
      <c r="Y18" s="126">
        <f>IF(Y$2,Growth!Y18*100,Growth!Y18)</f>
        <v>0.35076455941220885</v>
      </c>
      <c r="Z18" s="126">
        <f>IF(Z$2,Growth!Z18*100,Growth!Z18)</f>
        <v>371.54203425574502</v>
      </c>
      <c r="AA18" s="126">
        <f>IF(AA$2,Growth!AA18*100,Growth!AA18)</f>
        <v>379.83959348047904</v>
      </c>
      <c r="AB18" s="126">
        <f>IF(AB$2,Growth!AB18*100,Growth!AB18)</f>
        <v>-8.2975592247340479</v>
      </c>
      <c r="AC18" s="126">
        <f>IF(AC$2,Growth!AC18*100,Growth!AC18)</f>
        <v>7.9637856208471902</v>
      </c>
      <c r="AD18" s="126">
        <f>IF(AD$2,Growth!AD18*100,Growth!AD18)</f>
        <v>1.51163826339922</v>
      </c>
    </row>
    <row r="19" spans="1:30">
      <c r="A19" t="s">
        <v>416</v>
      </c>
      <c r="B19" s="126">
        <f>IF(B$2,Growth!B19*100,Growth!B19)</f>
        <v>2.2709854239884919</v>
      </c>
      <c r="C19" s="126">
        <f>IF(C$2,Growth!C19*100,Growth!C19)</f>
        <v>2.8246502380390837</v>
      </c>
      <c r="D19" s="126">
        <f>IF(D$2,Growth!D19*100,Growth!D19)</f>
        <v>1415.8299316363668</v>
      </c>
      <c r="E19" s="126">
        <f>IF(E$2,Growth!E19*100,Growth!E19)</f>
        <v>1431.5087929128347</v>
      </c>
      <c r="F19" s="126">
        <f>IF(F$2,Growth!F19*100,Growth!F19)</f>
        <v>1449.2614722851608</v>
      </c>
      <c r="G19" s="126">
        <f>IF(G$2,Growth!G19*100,Growth!G19)</f>
        <v>0.59508714341145463</v>
      </c>
      <c r="H19" s="126">
        <f>IF(H$2,Growth!H19*100,Growth!H19)</f>
        <v>-1.4676394534177462</v>
      </c>
      <c r="I19" s="126">
        <f>IF(I$2,Growth!I19*100,Growth!I19)</f>
        <v>6.1099838905597892</v>
      </c>
      <c r="J19" s="126">
        <f>IF(J$2,Growth!J19*100,Growth!J19)</f>
        <v>6.0244340350935843</v>
      </c>
      <c r="K19" s="126">
        <f>IF(K$2,Growth!K19*100,Growth!K19)</f>
        <v>0</v>
      </c>
      <c r="L19" s="126">
        <f>IF(L$2,Growth!L19*100,Growth!L19)</f>
        <v>-6.1099838905598203</v>
      </c>
      <c r="M19" s="126">
        <f>IF(M$2,Growth!M19*100,Growth!M19)</f>
        <v>474.63013629972863</v>
      </c>
      <c r="N19" s="126">
        <f>IF(N$2,Growth!N19*100,Growth!N19)</f>
        <v>2.4285032583933663</v>
      </c>
      <c r="O19" s="126">
        <f>IF(O$2,Growth!O19*100,Growth!O19)</f>
        <v>2.2183048661269105</v>
      </c>
      <c r="P19" s="126">
        <f>IF(P$2,Growth!P19*100,Growth!P19)</f>
        <v>-0.75907410055068203</v>
      </c>
      <c r="Q19" s="126">
        <f>IF(Q$2,Growth!Q19*100,Growth!Q19)</f>
        <v>1413.8693859419484</v>
      </c>
      <c r="R19" s="126"/>
      <c r="S19" s="126">
        <f>IF(S$2,Growth!S19*100,Growth!S19)</f>
        <v>2.0183393684787108</v>
      </c>
      <c r="T19" s="126"/>
      <c r="U19" s="126">
        <f>IF(U$2,Growth!U19*100,Growth!U19)</f>
        <v>437.19682186244739</v>
      </c>
      <c r="V19" s="126">
        <f>IF(V$2,Growth!V19*100,Growth!V19)</f>
        <v>6.1963353417389122</v>
      </c>
      <c r="W19" s="126">
        <f>IF(W$2,Growth!W19*100,Growth!W19)</f>
        <v>438.37800918024135</v>
      </c>
      <c r="X19" s="126">
        <f>IF(X$2,Growth!X19*100,Growth!X19)</f>
        <v>0.218457896255142</v>
      </c>
      <c r="Y19" s="126">
        <f>IF(Y$2,Growth!Y19*100,Growth!Y19)</f>
        <v>-1.4632611552301E-2</v>
      </c>
      <c r="Z19" s="126">
        <f>IF(Z$2,Growth!Z19*100,Growth!Z19)</f>
        <v>373.69343365503892</v>
      </c>
      <c r="AA19" s="126">
        <f>IF(AA$2,Growth!AA19*100,Growth!AA19)</f>
        <v>381.66301566469036</v>
      </c>
      <c r="AB19" s="126">
        <f>IF(AB$2,Growth!AB19*100,Growth!AB19)</f>
        <v>-7.9695820096514156</v>
      </c>
      <c r="AC19" s="126">
        <f>IF(AC$2,Growth!AC19*100,Growth!AC19)</f>
        <v>7.6585788167487197</v>
      </c>
      <c r="AD19" s="126">
        <f>IF(AD$2,Growth!AD19*100,Growth!AD19)</f>
        <v>1.3797052031830199</v>
      </c>
    </row>
    <row r="20" spans="1:30">
      <c r="A20" t="s">
        <v>417</v>
      </c>
      <c r="B20" s="126">
        <f>IF(B$2,Growth!B20*100,Growth!B20)</f>
        <v>-0.95049141144336602</v>
      </c>
      <c r="C20" s="126">
        <f>IF(C$2,Growth!C20*100,Growth!C20)</f>
        <v>-0.83319159046659763</v>
      </c>
      <c r="D20" s="126">
        <f>IF(D$2,Growth!D20*100,Growth!D20)</f>
        <v>1415.1221656906596</v>
      </c>
      <c r="E20" s="126">
        <f>IF(E$2,Growth!E20*100,Growth!E20)</f>
        <v>1430.7475303260699</v>
      </c>
      <c r="F20" s="126">
        <f>IF(F$2,Growth!F20*100,Growth!F20)</f>
        <v>1447.1173223045973</v>
      </c>
      <c r="G20" s="126">
        <f>IF(G$2,Growth!G20*100,Growth!G20)</f>
        <v>-0.96175547353940516</v>
      </c>
      <c r="H20" s="126">
        <f>IF(H$2,Growth!H20*100,Growth!H20)</f>
        <v>-2.4739249696773769</v>
      </c>
      <c r="I20" s="126">
        <f>IF(I$2,Growth!I20*100,Growth!I20)</f>
        <v>5.8603602762604012</v>
      </c>
      <c r="J20" s="126">
        <f>IF(J$2,Growth!J20*100,Growth!J20)</f>
        <v>5.7244054022988156</v>
      </c>
      <c r="K20" s="126">
        <f>IF(K$2,Growth!K20*100,Growth!K20)</f>
        <v>0</v>
      </c>
      <c r="L20" s="126">
        <f>IF(L$2,Growth!L20*100,Growth!L20)</f>
        <v>-5.860360276260387</v>
      </c>
      <c r="M20" s="126">
        <f>IF(M$2,Growth!M20*100,Growth!M20)</f>
        <v>471.06817419387551</v>
      </c>
      <c r="N20" s="126">
        <f>IF(N$2,Growth!N20*100,Growth!N20)</f>
        <v>0.45397778978912839</v>
      </c>
      <c r="O20" s="126">
        <f>IF(O$2,Growth!O20*100,Growth!O20)</f>
        <v>4.7251737702834271</v>
      </c>
      <c r="P20" s="126">
        <f>IF(P$2,Growth!P20*100,Growth!P20)</f>
        <v>-1.5117238590692061</v>
      </c>
      <c r="Q20" s="126">
        <f>IF(Q$2,Growth!Q20*100,Growth!Q20)</f>
        <v>1413.4033521300662</v>
      </c>
      <c r="R20" s="126"/>
      <c r="S20" s="126">
        <f>IF(S$2,Growth!S20*100,Growth!S20)</f>
        <v>2.0288128361863738</v>
      </c>
      <c r="T20" s="126"/>
      <c r="U20" s="126">
        <f>IF(U$2,Growth!U20*100,Growth!U20)</f>
        <v>437.67476836181095</v>
      </c>
      <c r="V20" s="126">
        <f>IF(V$2,Growth!V20*100,Growth!V20)</f>
        <v>1.1285946944535219</v>
      </c>
      <c r="W20" s="126">
        <f>IF(W$2,Growth!W20*100,Growth!W20)</f>
        <v>445.87544891422857</v>
      </c>
      <c r="X20" s="126">
        <f>IF(X$2,Growth!X20*100,Growth!X20)</f>
        <v>0.58246626280720193</v>
      </c>
      <c r="Y20" s="126">
        <f>IF(Y$2,Growth!Y20*100,Growth!Y20)</f>
        <v>0.17259344507989383</v>
      </c>
      <c r="Z20" s="126">
        <f>IF(Z$2,Growth!Z20*100,Growth!Z20)</f>
        <v>371.9237142372063</v>
      </c>
      <c r="AA20" s="126">
        <f>IF(AA$2,Growth!AA20*100,Growth!AA20)</f>
        <v>380.19665026435354</v>
      </c>
      <c r="AB20" s="126">
        <f>IF(AB$2,Growth!AB20*100,Growth!AB20)</f>
        <v>-8.272936027147205</v>
      </c>
      <c r="AC20" s="126">
        <f>IF(AC$2,Growth!AC20*100,Growth!AC20)</f>
        <v>7.9742157615924789</v>
      </c>
      <c r="AD20" s="126">
        <f>IF(AD$2,Growth!AD20*100,Growth!AD20)</f>
        <v>1.2644928100828301</v>
      </c>
    </row>
    <row r="21" spans="1:30">
      <c r="A21" t="s">
        <v>418</v>
      </c>
      <c r="B21" s="126">
        <f>IF(B$2,Growth!B21*100,Growth!B21)</f>
        <v>-0.81829863581912576</v>
      </c>
      <c r="C21" s="126">
        <f>IF(C$2,Growth!C21*100,Growth!C21)</f>
        <v>-0.88596058374665887</v>
      </c>
      <c r="D21" s="126">
        <f>IF(D$2,Growth!D21*100,Growth!D21)</f>
        <v>1413.4270709284922</v>
      </c>
      <c r="E21" s="126">
        <f>IF(E$2,Growth!E21*100,Growth!E21)</f>
        <v>1429.0007307203362</v>
      </c>
      <c r="F21" s="126">
        <f>IF(F$2,Growth!F21*100,Growth!F21)</f>
        <v>1445.0454510603893</v>
      </c>
      <c r="G21" s="126">
        <f>IF(G$2,Growth!G21*100,Growth!G21)</f>
        <v>0.91305400424968042</v>
      </c>
      <c r="H21" s="126">
        <f>IF(H$2,Growth!H21*100,Growth!H21)</f>
        <v>-0.96226227004194698</v>
      </c>
      <c r="I21" s="126">
        <f>IF(I$2,Growth!I21*100,Growth!I21)</f>
        <v>6.2985834831309262</v>
      </c>
      <c r="J21" s="126">
        <f>IF(J$2,Growth!J21*100,Growth!J21)</f>
        <v>5.4995434528865683</v>
      </c>
      <c r="K21" s="126">
        <f>IF(K$2,Growth!K21*100,Growth!K21)</f>
        <v>0</v>
      </c>
      <c r="L21" s="126">
        <f>IF(L$2,Growth!L21*100,Growth!L21)</f>
        <v>-6.2985834831309315</v>
      </c>
      <c r="M21" s="126">
        <f>IF(M$2,Growth!M21*100,Growth!M21)</f>
        <v>470.65364578643107</v>
      </c>
      <c r="N21" s="126">
        <f>IF(N$2,Growth!N21*100,Growth!N21)</f>
        <v>1.8823747642877642</v>
      </c>
      <c r="O21" s="126">
        <f>IF(O$2,Growth!O21*100,Growth!O21)</f>
        <v>3.4717824785045863</v>
      </c>
      <c r="P21" s="126">
        <f>IF(P$2,Growth!P21*100,Growth!P21)</f>
        <v>-2.6913033246131923</v>
      </c>
      <c r="Q21" s="126">
        <f>IF(Q$2,Growth!Q21*100,Growth!Q21)</f>
        <v>1413.6691223778971</v>
      </c>
      <c r="R21" s="126"/>
      <c r="S21" s="126">
        <f>IF(S$2,Growth!S21*100,Growth!S21)</f>
        <v>1.9646400663849504</v>
      </c>
      <c r="T21" s="126"/>
      <c r="U21" s="126">
        <f>IF(U$2,Growth!U21*100,Growth!U21)</f>
        <v>438.34502769372568</v>
      </c>
      <c r="V21" s="126">
        <f>IF(V$2,Growth!V21*100,Growth!V21)</f>
        <v>4.1305501705692471</v>
      </c>
      <c r="W21" s="126">
        <f>IF(W$2,Growth!W21*100,Growth!W21)</f>
        <v>450.44603644262224</v>
      </c>
      <c r="X21" s="126">
        <f>IF(X$2,Growth!X21*100,Growth!X21)</f>
        <v>0.7053170205224113</v>
      </c>
      <c r="Y21" s="126">
        <f>IF(Y$2,Growth!Y21*100,Growth!Y21)</f>
        <v>0.66234492482308838</v>
      </c>
      <c r="Z21" s="126">
        <f>IF(Z$2,Growth!Z21*100,Growth!Z21)</f>
        <v>372.57524172278261</v>
      </c>
      <c r="AA21" s="126">
        <f>IF(AA$2,Growth!AA21*100,Growth!AA21)</f>
        <v>380.83301844171615</v>
      </c>
      <c r="AB21" s="126">
        <f>IF(AB$2,Growth!AB21*100,Growth!AB21)</f>
        <v>-8.2577767189335578</v>
      </c>
      <c r="AC21" s="126">
        <f>IF(AC$2,Growth!AC21*100,Growth!AC21)</f>
        <v>7.9191541625916999</v>
      </c>
      <c r="AD21" s="126">
        <f>IF(AD$2,Growth!AD21*100,Growth!AD21)</f>
        <v>1.2971940746314801</v>
      </c>
    </row>
    <row r="22" spans="1:30">
      <c r="A22" t="s">
        <v>419</v>
      </c>
      <c r="B22" s="126">
        <f>IF(B$2,Growth!B22*100,Growth!B22)</f>
        <v>1.2400918117497994</v>
      </c>
      <c r="C22" s="126">
        <f>IF(C$2,Growth!C22*100,Growth!C22)</f>
        <v>1.8352321085762568</v>
      </c>
      <c r="D22" s="126">
        <f>IF(D$2,Growth!D22*100,Growth!D22)</f>
        <v>1408.1590933750333</v>
      </c>
      <c r="E22" s="126">
        <f>IF(E$2,Growth!E22*100,Growth!E22)</f>
        <v>1423.801314595742</v>
      </c>
      <c r="F22" s="126">
        <f>IF(F$2,Growth!F22*100,Growth!F22)</f>
        <v>1444.4713385272446</v>
      </c>
      <c r="G22" s="126">
        <f>IF(G$2,Growth!G22*100,Growth!G22)</f>
        <v>2.0557576554557144</v>
      </c>
      <c r="H22" s="126">
        <f>IF(H$2,Growth!H22*100,Growth!H22)</f>
        <v>-1.3212636011900258</v>
      </c>
      <c r="I22" s="126">
        <f>IF(I$2,Growth!I22*100,Growth!I22)</f>
        <v>7.0361101449805119</v>
      </c>
      <c r="J22" s="126">
        <f>IF(J$2,Growth!J22*100,Growth!J22)</f>
        <v>5.8397658421379894</v>
      </c>
      <c r="K22" s="126">
        <f>IF(K$2,Growth!K22*100,Growth!K22)</f>
        <v>0</v>
      </c>
      <c r="L22" s="126">
        <f>IF(L$2,Growth!L22*100,Growth!L22)</f>
        <v>-7.0361101449804897</v>
      </c>
      <c r="M22" s="126">
        <f>IF(M$2,Growth!M22*100,Growth!M22)</f>
        <v>473.49872499850756</v>
      </c>
      <c r="N22" s="126">
        <f>IF(N$2,Growth!N22*100,Growth!N22)</f>
        <v>6.9879610495498845</v>
      </c>
      <c r="O22" s="126">
        <f>IF(O$2,Growth!O22*100,Growth!O22)</f>
        <v>4.4160997394752757</v>
      </c>
      <c r="P22" s="126">
        <f>IF(P$2,Growth!P22*100,Growth!P22)</f>
        <v>-0.69341008680633631</v>
      </c>
      <c r="Q22" s="126">
        <f>IF(Q$2,Growth!Q22*100,Growth!Q22)</f>
        <v>1414.8116238696427</v>
      </c>
      <c r="R22" s="126"/>
      <c r="S22" s="126">
        <f>IF(S$2,Growth!S22*100,Growth!S22)</f>
        <v>1.9442632791228205</v>
      </c>
      <c r="T22" s="126"/>
      <c r="U22" s="126">
        <f>IF(U$2,Growth!U22*100,Growth!U22)</f>
        <v>438.79528187486085</v>
      </c>
      <c r="V22" s="126">
        <f>IF(V$2,Growth!V22*100,Growth!V22)</f>
        <v>4.191825195678156</v>
      </c>
      <c r="W22" s="126">
        <f>IF(W$2,Growth!W22*100,Growth!W22)</f>
        <v>435.04248143487348</v>
      </c>
      <c r="X22" s="126">
        <f>IF(X$2,Growth!X22*100,Growth!X22)</f>
        <v>0.99255039981978044</v>
      </c>
      <c r="Y22" s="126">
        <f>IF(Y$2,Growth!Y22*100,Growth!Y22)</f>
        <v>1.1825856102663401</v>
      </c>
      <c r="Z22" s="126">
        <f>IF(Z$2,Growth!Z22*100,Growth!Z22)</f>
        <v>372.62002679121497</v>
      </c>
      <c r="AA22" s="126">
        <f>IF(AA$2,Growth!AA22*100,Growth!AA22)</f>
        <v>381.12455330092001</v>
      </c>
      <c r="AB22" s="126">
        <f>IF(AB$2,Growth!AB22*100,Growth!AB22)</f>
        <v>-8.504526509705034</v>
      </c>
      <c r="AC22" s="126">
        <f>IF(AC$2,Growth!AC22*100,Growth!AC22)</f>
        <v>8.1306386988727493</v>
      </c>
      <c r="AD22" s="126">
        <f>IF(AD$2,Growth!AD22*100,Growth!AD22)</f>
        <v>1.1266969223896499</v>
      </c>
    </row>
    <row r="23" spans="1:30">
      <c r="A23" t="s">
        <v>420</v>
      </c>
      <c r="B23" s="126">
        <f>IF(B$2,Growth!B23*100,Growth!B23)</f>
        <v>2.8092745715337486</v>
      </c>
      <c r="C23" s="126">
        <f>IF(C$2,Growth!C23*100,Growth!C23)</f>
        <v>0.99743168562671514</v>
      </c>
      <c r="D23" s="126">
        <f>IF(D$2,Growth!D23*100,Growth!D23)</f>
        <v>1425.2784545171207</v>
      </c>
      <c r="E23" s="126">
        <f>IF(E$2,Growth!E23*100,Growth!E23)</f>
        <v>1440.9801053870203</v>
      </c>
      <c r="F23" s="126">
        <f>IF(F$2,Growth!F23*100,Growth!F23)</f>
        <v>1456.7049693434026</v>
      </c>
      <c r="G23" s="126">
        <f>IF(G$2,Growth!G23*100,Growth!G23)</f>
        <v>2.2234688441214345</v>
      </c>
      <c r="H23" s="126">
        <f>IF(H$2,Growth!H23*100,Growth!H23)</f>
        <v>-1.0653178162547405</v>
      </c>
      <c r="I23" s="126">
        <f>IF(I$2,Growth!I23*100,Growth!I23)</f>
        <v>2.53195053074462</v>
      </c>
      <c r="J23" s="126">
        <f>IF(J$2,Growth!J23*100,Growth!J23)</f>
        <v>3.6184338576980224</v>
      </c>
      <c r="K23" s="126">
        <f>IF(K$2,Growth!K23*100,Growth!K23)</f>
        <v>0</v>
      </c>
      <c r="L23" s="126">
        <f>IF(L$2,Growth!L23*100,Growth!L23)</f>
        <v>-2.5319505307446004</v>
      </c>
      <c r="M23" s="126">
        <f>IF(M$2,Growth!M23*100,Growth!M23)</f>
        <v>473.38175713254753</v>
      </c>
      <c r="N23" s="126">
        <f>IF(N$2,Growth!N23*100,Growth!N23)</f>
        <v>4.2405835914940404</v>
      </c>
      <c r="O23" s="126">
        <f>IF(O$2,Growth!O23*100,Growth!O23)</f>
        <v>-1.267274388210657</v>
      </c>
      <c r="P23" s="126">
        <f>IF(P$2,Growth!P23*100,Growth!P23)</f>
        <v>2.7443143188672341</v>
      </c>
      <c r="Q23" s="126">
        <f>IF(Q$2,Growth!Q23*100,Growth!Q23)</f>
        <v>1415.4065938544559</v>
      </c>
      <c r="R23" s="126"/>
      <c r="S23" s="126">
        <f>IF(S$2,Growth!S23*100,Growth!S23)</f>
        <v>1.6645920348771774</v>
      </c>
      <c r="T23" s="126"/>
      <c r="U23" s="126">
        <f>IF(U$2,Growth!U23*100,Growth!U23)</f>
        <v>439.24427250387072</v>
      </c>
      <c r="V23" s="126">
        <f>IF(V$2,Growth!V23*100,Growth!V23)</f>
        <v>-2.7458780005106931</v>
      </c>
      <c r="W23" s="126">
        <f>IF(W$2,Growth!W23*100,Growth!W23)</f>
        <v>431.07050565971275</v>
      </c>
      <c r="X23" s="126">
        <f>IF(X$2,Growth!X23*100,Growth!X23)</f>
        <v>4.014260189162755</v>
      </c>
      <c r="Y23" s="126">
        <f>IF(Y$2,Growth!Y23*100,Growth!Y23)</f>
        <v>4.8061833788366037</v>
      </c>
      <c r="Z23" s="126">
        <f>IF(Z$2,Growth!Z23*100,Growth!Z23)</f>
        <v>370.95076647910554</v>
      </c>
      <c r="AA23" s="126">
        <f>IF(AA$2,Growth!AA23*100,Growth!AA23)</f>
        <v>379.75878384267088</v>
      </c>
      <c r="AB23" s="126">
        <f>IF(AB$2,Growth!AB23*100,Growth!AB23)</f>
        <v>-8.8080173635653587</v>
      </c>
      <c r="AC23" s="126">
        <f>IF(AC$2,Growth!AC23*100,Growth!AC23)</f>
        <v>8.3954362620209295</v>
      </c>
      <c r="AD23" s="126">
        <f>IF(AD$2,Growth!AD23*100,Growth!AD23)</f>
        <v>1.3591156803375399</v>
      </c>
    </row>
    <row r="24" spans="1:30">
      <c r="A24" t="s">
        <v>421</v>
      </c>
      <c r="B24" s="126">
        <f>IF(B$2,Growth!B24*100,Growth!B24)</f>
        <v>3.475398040251676</v>
      </c>
      <c r="C24" s="126">
        <f>IF(C$2,Growth!C24*100,Growth!C24)</f>
        <v>3.5956429820339864</v>
      </c>
      <c r="D24" s="126">
        <f>IF(D$2,Growth!D24*100,Growth!D24)</f>
        <v>1426.0313331529956</v>
      </c>
      <c r="E24" s="126">
        <f>IF(E$2,Growth!E24*100,Growth!E24)</f>
        <v>1441.6998577391641</v>
      </c>
      <c r="F24" s="126">
        <f>IF(F$2,Growth!F24*100,Growth!F24)</f>
        <v>1458.8773896929802</v>
      </c>
      <c r="G24" s="126">
        <f>IF(G$2,Growth!G24*100,Growth!G24)</f>
        <v>4.8982267060708296</v>
      </c>
      <c r="H24" s="126">
        <f>IF(H$2,Growth!H24*100,Growth!H24)</f>
        <v>1.040408775141799</v>
      </c>
      <c r="I24" s="126">
        <f>IF(I$2,Growth!I24*100,Growth!I24)</f>
        <v>5.5589499938732967</v>
      </c>
      <c r="J24" s="126">
        <f>IF(J$2,Growth!J24*100,Growth!J24)</f>
        <v>4.9498365504348385</v>
      </c>
      <c r="K24" s="126">
        <f>IF(K$2,Growth!K24*100,Growth!K24)</f>
        <v>0</v>
      </c>
      <c r="L24" s="126">
        <f>IF(L$2,Growth!L24*100,Growth!L24)</f>
        <v>-5.5589499938732869</v>
      </c>
      <c r="M24" s="126">
        <f>IF(M$2,Growth!M24*100,Growth!M24)</f>
        <v>465.29479225875502</v>
      </c>
      <c r="N24" s="126">
        <f>IF(N$2,Growth!N24*100,Growth!N24)</f>
        <v>0.99015430581523844</v>
      </c>
      <c r="O24" s="126">
        <f>IF(O$2,Growth!O24*100,Growth!O24)</f>
        <v>6.5339062398155265</v>
      </c>
      <c r="P24" s="126">
        <f>IF(P$2,Growth!P24*100,Growth!P24)</f>
        <v>0.26499321004058074</v>
      </c>
      <c r="Q24" s="126">
        <f>IF(Q$2,Growth!Q24*100,Growth!Q24)</f>
        <v>1416.9921024627492</v>
      </c>
      <c r="R24" s="126"/>
      <c r="S24" s="126">
        <f>IF(S$2,Growth!S24*100,Growth!S24)</f>
        <v>1.4949802233229024</v>
      </c>
      <c r="T24" s="126"/>
      <c r="U24" s="126">
        <f>IF(U$2,Growth!U24*100,Growth!U24)</f>
        <v>440.25885021196638</v>
      </c>
      <c r="V24" s="126">
        <f>IF(V$2,Growth!V24*100,Growth!V24)</f>
        <v>-4.2398784809893009</v>
      </c>
      <c r="W24" s="126">
        <f>IF(W$2,Growth!W24*100,Growth!W24)</f>
        <v>431.30368488101374</v>
      </c>
      <c r="X24" s="126">
        <f>IF(X$2,Growth!X24*100,Growth!X24)</f>
        <v>-1.1942014265572176</v>
      </c>
      <c r="Y24" s="126">
        <f>IF(Y$2,Growth!Y24*100,Growth!Y24)</f>
        <v>-1.5802005687715059</v>
      </c>
      <c r="Z24" s="126">
        <f>IF(Z$2,Growth!Z24*100,Growth!Z24)</f>
        <v>373.86073115877588</v>
      </c>
      <c r="AA24" s="126">
        <f>IF(AA$2,Growth!AA24*100,Growth!AA24)</f>
        <v>382.39619458294385</v>
      </c>
      <c r="AB24" s="126">
        <f>IF(AB$2,Growth!AB24*100,Growth!AB24)</f>
        <v>-8.5354634241679666</v>
      </c>
      <c r="AC24" s="126">
        <f>IF(AC$2,Growth!AC24*100,Growth!AC24)</f>
        <v>8.2417878742030997</v>
      </c>
      <c r="AD24" s="126">
        <f>IF(AD$2,Growth!AD24*100,Growth!AD24)</f>
        <v>1.53879577229711</v>
      </c>
    </row>
    <row r="25" spans="1:30">
      <c r="A25" t="s">
        <v>422</v>
      </c>
      <c r="B25" s="126">
        <f>IF(B$2,Growth!B25*100,Growth!B25)</f>
        <v>1.1199104387486614</v>
      </c>
      <c r="C25" s="126">
        <f>IF(C$2,Growth!C25*100,Growth!C25)</f>
        <v>1.1002443795874228</v>
      </c>
      <c r="D25" s="126">
        <f>IF(D$2,Growth!D25*100,Growth!D25)</f>
        <v>1419.7299019536404</v>
      </c>
      <c r="E25" s="126">
        <f>IF(E$2,Growth!E25*100,Growth!E25)</f>
        <v>1435.2571122749971</v>
      </c>
      <c r="F25" s="126">
        <f>IF(F$2,Growth!F25*100,Growth!F25)</f>
        <v>1459.6447735681704</v>
      </c>
      <c r="G25" s="126">
        <f>IF(G$2,Growth!G25*100,Growth!G25)</f>
        <v>-0.95434669350584755</v>
      </c>
      <c r="H25" s="126">
        <f>IF(H$2,Growth!H25*100,Growth!H25)</f>
        <v>2.3568777862852386</v>
      </c>
      <c r="I25" s="126">
        <f>IF(I$2,Growth!I25*100,Growth!I25)</f>
        <v>4.5628489894514956</v>
      </c>
      <c r="J25" s="126">
        <f>IF(J$2,Growth!J25*100,Growth!J25)</f>
        <v>4.6098664030249203</v>
      </c>
      <c r="K25" s="126">
        <f>IF(K$2,Growth!K25*100,Growth!K25)</f>
        <v>0</v>
      </c>
      <c r="L25" s="126">
        <f>IF(L$2,Growth!L25*100,Growth!L25)</f>
        <v>-4.5628489894514956</v>
      </c>
      <c r="M25" s="126">
        <f>IF(M$2,Growth!M25*100,Growth!M25)</f>
        <v>463.70388017268766</v>
      </c>
      <c r="N25" s="126">
        <f>IF(N$2,Growth!N25*100,Growth!N25)</f>
        <v>2.8254850396420395</v>
      </c>
      <c r="O25" s="126">
        <f>IF(O$2,Growth!O25*100,Growth!O25)</f>
        <v>-0.84998860384900932</v>
      </c>
      <c r="P25" s="126">
        <f>IF(P$2,Growth!P25*100,Growth!P25)</f>
        <v>-2.5711648242856251</v>
      </c>
      <c r="Q25" s="126">
        <f>IF(Q$2,Growth!Q25*100,Growth!Q25)</f>
        <v>1417.5347005890997</v>
      </c>
      <c r="R25" s="126"/>
      <c r="S25" s="126">
        <f>IF(S$2,Growth!S25*100,Growth!S25)</f>
        <v>1.4075391342160295</v>
      </c>
      <c r="T25" s="126"/>
      <c r="U25" s="126">
        <f>IF(U$2,Growth!U25*100,Growth!U25)</f>
        <v>440.61480343532696</v>
      </c>
      <c r="V25" s="126">
        <f>IF(V$2,Growth!V25*100,Growth!V25)</f>
        <v>0.55796695476093561</v>
      </c>
      <c r="W25" s="126">
        <f>IF(W$2,Growth!W25*100,Growth!W25)</f>
        <v>427.22535440695452</v>
      </c>
      <c r="X25" s="126">
        <f>IF(X$2,Growth!X25*100,Growth!X25)</f>
        <v>-0.41671724395921927</v>
      </c>
      <c r="Y25" s="126">
        <f>IF(Y$2,Growth!Y25*100,Growth!Y25)</f>
        <v>0.72731379253010431</v>
      </c>
      <c r="Z25" s="126">
        <f>IF(Z$2,Growth!Z25*100,Growth!Z25)</f>
        <v>371.5339266752917</v>
      </c>
      <c r="AA25" s="126">
        <f>IF(AA$2,Growth!AA25*100,Growth!AA25)</f>
        <v>380.67986407384029</v>
      </c>
      <c r="AB25" s="126">
        <f>IF(AB$2,Growth!AB25*100,Growth!AB25)</f>
        <v>-9.1459373985486287</v>
      </c>
      <c r="AC25" s="126">
        <f>IF(AC$2,Growth!AC25*100,Growth!AC25)</f>
        <v>8.7748013431214797</v>
      </c>
      <c r="AD25" s="126">
        <f>IF(AD$2,Growth!AD25*100,Growth!AD25)</f>
        <v>1.5300954067205099</v>
      </c>
    </row>
    <row r="26" spans="1:30">
      <c r="A26" t="s">
        <v>423</v>
      </c>
      <c r="B26" s="126">
        <f>IF(B$2,Growth!B26*100,Growth!B26)</f>
        <v>4.6266734015919297</v>
      </c>
      <c r="C26" s="126">
        <f>IF(C$2,Growth!C26*100,Growth!C26)</f>
        <v>3.8759212503064688</v>
      </c>
      <c r="D26" s="126">
        <f>IF(D$2,Growth!D26*100,Growth!D26)</f>
        <v>1427.9931319362361</v>
      </c>
      <c r="E26" s="126">
        <f>IF(E$2,Growth!E26*100,Growth!E26)</f>
        <v>1443.5958094667837</v>
      </c>
      <c r="F26" s="126">
        <f>IF(F$2,Growth!F26*100,Growth!F26)</f>
        <v>1464.4802242970507</v>
      </c>
      <c r="G26" s="126">
        <f>IF(G$2,Growth!G26*100,Growth!G26)</f>
        <v>4.9033850999089523</v>
      </c>
      <c r="H26" s="126">
        <f>IF(H$2,Growth!H26*100,Growth!H26)</f>
        <v>3.9568617248098903</v>
      </c>
      <c r="I26" s="126">
        <f>IF(I$2,Growth!I26*100,Growth!I26)</f>
        <v>3.8727399375326765</v>
      </c>
      <c r="J26" s="126">
        <f>IF(J$2,Growth!J26*100,Growth!J26)</f>
        <v>4.0395442106666568</v>
      </c>
      <c r="K26" s="126">
        <f>IF(K$2,Growth!K26*100,Growth!K26)</f>
        <v>0</v>
      </c>
      <c r="L26" s="126">
        <f>IF(L$2,Growth!L26*100,Growth!L26)</f>
        <v>-3.8727399375326694</v>
      </c>
      <c r="M26" s="126">
        <f>IF(M$2,Growth!M26*100,Growth!M26)</f>
        <v>464.09711215028057</v>
      </c>
      <c r="N26" s="126">
        <f>IF(N$2,Growth!N26*100,Growth!N26)</f>
        <v>3.7257349291621722</v>
      </c>
      <c r="O26" s="126">
        <f>IF(O$2,Growth!O26*100,Growth!O26)</f>
        <v>9.9223293346912573</v>
      </c>
      <c r="P26" s="126">
        <f>IF(P$2,Growth!P26*100,Growth!P26)</f>
        <v>-1.2731245565909</v>
      </c>
      <c r="Q26" s="126">
        <f>IF(Q$2,Growth!Q26*100,Growth!Q26)</f>
        <v>1419.3308655042074</v>
      </c>
      <c r="R26" s="126"/>
      <c r="S26" s="126">
        <f>IF(S$2,Growth!S26*100,Growth!S26)</f>
        <v>1.2269610266508806</v>
      </c>
      <c r="T26" s="126"/>
      <c r="U26" s="126">
        <f>IF(U$2,Growth!U26*100,Growth!U26)</f>
        <v>441.00413251761995</v>
      </c>
      <c r="V26" s="126">
        <f>IF(V$2,Growth!V26*100,Growth!V26)</f>
        <v>1.7831059629193291</v>
      </c>
      <c r="W26" s="126">
        <f>IF(W$2,Growth!W26*100,Growth!W26)</f>
        <v>428.33169504400661</v>
      </c>
      <c r="X26" s="126">
        <f>IF(X$2,Growth!X26*100,Growth!X26)</f>
        <v>2.4854795524459128</v>
      </c>
      <c r="Y26" s="126">
        <f>IF(Y$2,Growth!Y26*100,Growth!Y26)</f>
        <v>1.0781087073501006</v>
      </c>
      <c r="Z26" s="126">
        <f>IF(Z$2,Growth!Z26*100,Growth!Z26)</f>
        <v>374.41193073513966</v>
      </c>
      <c r="AA26" s="126">
        <f>IF(AA$2,Growth!AA26*100,Growth!AA26)</f>
        <v>382.58673169215865</v>
      </c>
      <c r="AB26" s="126">
        <f>IF(AB$2,Growth!AB26*100,Growth!AB26)</f>
        <v>-8.1748009570189932</v>
      </c>
      <c r="AC26" s="126">
        <f>IF(AC$2,Growth!AC26*100,Growth!AC26)</f>
        <v>7.7969121496411002</v>
      </c>
      <c r="AD26" s="126">
        <f>IF(AD$2,Growth!AD26*100,Growth!AD26)</f>
        <v>1.7022933244202201</v>
      </c>
    </row>
    <row r="27" spans="1:30">
      <c r="A27" t="s">
        <v>424</v>
      </c>
      <c r="B27" s="126">
        <f>IF(B$2,Growth!B27*100,Growth!B27)</f>
        <v>2.6287281488549752</v>
      </c>
      <c r="C27" s="126">
        <f>IF(C$2,Growth!C27*100,Growth!C27)</f>
        <v>3.5696355473943342</v>
      </c>
      <c r="D27" s="126">
        <f>IF(D$2,Growth!D27*100,Growth!D27)</f>
        <v>1423.415297436281</v>
      </c>
      <c r="E27" s="126">
        <f>IF(E$2,Growth!E27*100,Growth!E27)</f>
        <v>1439.2620698011899</v>
      </c>
      <c r="F27" s="126">
        <f>IF(F$2,Growth!F27*100,Growth!F27)</f>
        <v>1463.7734221743451</v>
      </c>
      <c r="G27" s="126">
        <f>IF(G$2,Growth!G27*100,Growth!G27)</f>
        <v>3.4768831780962017</v>
      </c>
      <c r="H27" s="126">
        <f>IF(H$2,Growth!H27*100,Growth!H27)</f>
        <v>9.0614957337306734</v>
      </c>
      <c r="I27" s="126">
        <f>IF(I$2,Growth!I27*100,Growth!I27)</f>
        <v>3.3021858125182657</v>
      </c>
      <c r="J27" s="126">
        <f>IF(J$2,Growth!J27*100,Growth!J27)</f>
        <v>3.2516907694121855</v>
      </c>
      <c r="K27" s="126">
        <f>IF(K$2,Growth!K27*100,Growth!K27)</f>
        <v>0</v>
      </c>
      <c r="L27" s="126">
        <f>IF(L$2,Growth!L27*100,Growth!L27)</f>
        <v>-3.302185812518287</v>
      </c>
      <c r="M27" s="126">
        <f>IF(M$2,Growth!M27*100,Growth!M27)</f>
        <v>459.56408967231386</v>
      </c>
      <c r="N27" s="126">
        <f>IF(N$2,Growth!N27*100,Growth!N27)</f>
        <v>-2.5661981618714691</v>
      </c>
      <c r="O27" s="126">
        <f>IF(O$2,Growth!O27*100,Growth!O27)</f>
        <v>-6.9241916046330605</v>
      </c>
      <c r="P27" s="126">
        <f>IF(P$2,Growth!P27*100,Growth!P27)</f>
        <v>0.7641560565077159</v>
      </c>
      <c r="Q27" s="126">
        <f>IF(Q$2,Growth!Q27*100,Growth!Q27)</f>
        <v>1420.9701522594687</v>
      </c>
      <c r="R27" s="126"/>
      <c r="S27" s="126">
        <f>IF(S$2,Growth!S27*100,Growth!S27)</f>
        <v>1.0379656703905684</v>
      </c>
      <c r="T27" s="126"/>
      <c r="U27" s="126">
        <f>IF(U$2,Growth!U27*100,Growth!U27)</f>
        <v>441.47518407712425</v>
      </c>
      <c r="V27" s="126">
        <f>IF(V$2,Growth!V27*100,Growth!V27)</f>
        <v>0.18233555610267516</v>
      </c>
      <c r="W27" s="126">
        <f>IF(W$2,Growth!W27*100,Growth!W27)</f>
        <v>422.28448677975354</v>
      </c>
      <c r="X27" s="126">
        <f>IF(X$2,Growth!X27*100,Growth!X27)</f>
        <v>1.3370481984148697</v>
      </c>
      <c r="Y27" s="126">
        <f>IF(Y$2,Growth!Y27*100,Growth!Y27)</f>
        <v>2.1983625888484681</v>
      </c>
      <c r="Z27" s="126">
        <f>IF(Z$2,Growth!Z27*100,Growth!Z27)</f>
        <v>374.14974926806855</v>
      </c>
      <c r="AA27" s="126">
        <f>IF(AA$2,Growth!AA27*100,Growth!AA27)</f>
        <v>381.76912672756163</v>
      </c>
      <c r="AB27" s="126">
        <f>IF(AB$2,Growth!AB27*100,Growth!AB27)</f>
        <v>-7.6193774594930925</v>
      </c>
      <c r="AC27" s="126">
        <f>IF(AC$2,Growth!AC27*100,Growth!AC27)</f>
        <v>7.2589855153359499</v>
      </c>
      <c r="AD27" s="126">
        <f>IF(AD$2,Growth!AD27*100,Growth!AD27)</f>
        <v>1.74663433501939</v>
      </c>
    </row>
    <row r="28" spans="1:30">
      <c r="A28" t="s">
        <v>425</v>
      </c>
      <c r="B28" s="126">
        <f>IF(B$2,Growth!B28*100,Growth!B28)</f>
        <v>1.4188977282472592</v>
      </c>
      <c r="C28" s="126">
        <f>IF(C$2,Growth!C28*100,Growth!C28)</f>
        <v>1.4002737687821565</v>
      </c>
      <c r="D28" s="126">
        <f>IF(D$2,Growth!D28*100,Growth!D28)</f>
        <v>1420.5504326266368</v>
      </c>
      <c r="E28" s="126">
        <f>IF(E$2,Growth!E28*100,Growth!E28)</f>
        <v>1436.1581692480233</v>
      </c>
      <c r="F28" s="126">
        <f>IF(F$2,Growth!F28*100,Growth!F28)</f>
        <v>1463.4886554708264</v>
      </c>
      <c r="G28" s="126">
        <f>IF(G$2,Growth!G28*100,Growth!G28)</f>
        <v>4.0932585523846043</v>
      </c>
      <c r="H28" s="126">
        <f>IF(H$2,Growth!H28*100,Growth!H28)</f>
        <v>4.8479801736307948</v>
      </c>
      <c r="I28" s="126">
        <f>IF(I$2,Growth!I28*100,Growth!I28)</f>
        <v>2.9423016568753457</v>
      </c>
      <c r="J28" s="126">
        <f>IF(J$2,Growth!J28*100,Growth!J28)</f>
        <v>3.6319752344415424</v>
      </c>
      <c r="K28" s="126">
        <f>IF(K$2,Growth!K28*100,Growth!K28)</f>
        <v>0</v>
      </c>
      <c r="L28" s="126">
        <f>IF(L$2,Growth!L28*100,Growth!L28)</f>
        <v>-2.9423016568753355</v>
      </c>
      <c r="M28" s="126">
        <f>IF(M$2,Growth!M28*100,Growth!M28)</f>
        <v>455.59835250542056</v>
      </c>
      <c r="N28" s="126">
        <f>IF(N$2,Growth!N28*100,Growth!N28)</f>
        <v>-1.7647150094894037</v>
      </c>
      <c r="O28" s="126">
        <f>IF(O$2,Growth!O28*100,Growth!O28)</f>
        <v>8.6722967721227509</v>
      </c>
      <c r="P28" s="126">
        <f>IF(P$2,Growth!P28*100,Growth!P28)</f>
        <v>-1.8661402355138732</v>
      </c>
      <c r="Q28" s="126">
        <f>IF(Q$2,Growth!Q28*100,Growth!Q28)</f>
        <v>1421.9669494844318</v>
      </c>
      <c r="R28" s="126"/>
      <c r="S28" s="126">
        <f>IF(S$2,Growth!S28*100,Growth!S28)</f>
        <v>0.98802871968016948</v>
      </c>
      <c r="T28" s="126"/>
      <c r="U28" s="126">
        <f>IF(U$2,Growth!U28*100,Growth!U28)</f>
        <v>442.19712217028712</v>
      </c>
      <c r="V28" s="126">
        <f>IF(V$2,Growth!V28*100,Growth!V28)</f>
        <v>0.27397006597897899</v>
      </c>
      <c r="W28" s="126">
        <f>IF(W$2,Growth!W28*100,Growth!W28)</f>
        <v>424.33234572397555</v>
      </c>
      <c r="X28" s="126">
        <f>IF(X$2,Growth!X28*100,Growth!X28)</f>
        <v>1.7417921401326808</v>
      </c>
      <c r="Y28" s="126">
        <f>IF(Y$2,Growth!Y28*100,Growth!Y28)</f>
        <v>1.8911101934535601</v>
      </c>
      <c r="Z28" s="126">
        <f>IF(Z$2,Growth!Z28*100,Growth!Z28)</f>
        <v>373.43671558628341</v>
      </c>
      <c r="AA28" s="126">
        <f>IF(AA$2,Growth!AA28*100,Growth!AA28)</f>
        <v>380.35819891797973</v>
      </c>
      <c r="AB28" s="126">
        <f>IF(AB$2,Growth!AB28*100,Growth!AB28)</f>
        <v>-6.9214833316963267</v>
      </c>
      <c r="AC28" s="126">
        <f>IF(AC$2,Growth!AC28*100,Growth!AC28)</f>
        <v>6.7733214280715899</v>
      </c>
      <c r="AD28" s="126">
        <f>IF(AD$2,Growth!AD28*100,Growth!AD28)</f>
        <v>1.75279670770528</v>
      </c>
    </row>
    <row r="29" spans="1:30">
      <c r="A29" t="s">
        <v>426</v>
      </c>
      <c r="B29" s="126">
        <f>IF(B$2,Growth!B29*100,Growth!B29)</f>
        <v>3.1140320669440058</v>
      </c>
      <c r="C29" s="126">
        <f>IF(C$2,Growth!C29*100,Growth!C29)</f>
        <v>2.8827338836272531</v>
      </c>
      <c r="D29" s="126">
        <f>IF(D$2,Growth!D29*100,Growth!D29)</f>
        <v>1423.7106060348017</v>
      </c>
      <c r="E29" s="126">
        <f>IF(E$2,Growth!E29*100,Growth!E29)</f>
        <v>1439.2073539043729</v>
      </c>
      <c r="F29" s="126">
        <f>IF(F$2,Growth!F29*100,Growth!F29)</f>
        <v>1466.9056720443539</v>
      </c>
      <c r="G29" s="126">
        <f>IF(G$2,Growth!G29*100,Growth!G29)</f>
        <v>3.4970443265201823</v>
      </c>
      <c r="H29" s="126">
        <f>IF(H$2,Growth!H29*100,Growth!H29)</f>
        <v>6.4751098699296961</v>
      </c>
      <c r="I29" s="126">
        <f>IF(I$2,Growth!I29*100,Growth!I29)</f>
        <v>3.0994377744132162</v>
      </c>
      <c r="J29" s="126">
        <f>IF(J$2,Growth!J29*100,Growth!J29)</f>
        <v>3.4705231826127836</v>
      </c>
      <c r="K29" s="126">
        <f>IF(K$2,Growth!K29*100,Growth!K29)</f>
        <v>0</v>
      </c>
      <c r="L29" s="126">
        <f>IF(L$2,Growth!L29*100,Growth!L29)</f>
        <v>-3.0994377744132233</v>
      </c>
      <c r="M29" s="126">
        <f>IF(M$2,Growth!M29*100,Growth!M29)</f>
        <v>460.85963536999975</v>
      </c>
      <c r="N29" s="126">
        <f>IF(N$2,Growth!N29*100,Growth!N29)</f>
        <v>5.3057858602556074</v>
      </c>
      <c r="O29" s="126">
        <f>IF(O$2,Growth!O29*100,Growth!O29)</f>
        <v>-5.1336367794326678</v>
      </c>
      <c r="P29" s="126">
        <f>IF(P$2,Growth!P29*100,Growth!P29)</f>
        <v>-3.6673935645680817</v>
      </c>
      <c r="Q29" s="126">
        <f>IF(Q$2,Growth!Q29*100,Growth!Q29)</f>
        <v>1423.4511128922695</v>
      </c>
      <c r="R29" s="126"/>
      <c r="S29" s="126">
        <f>IF(S$2,Growth!S29*100,Growth!S29)</f>
        <v>0.83656683328466686</v>
      </c>
      <c r="T29" s="126"/>
      <c r="U29" s="126">
        <f>IF(U$2,Growth!U29*100,Growth!U29)</f>
        <v>443.08320568584793</v>
      </c>
      <c r="V29" s="126">
        <f>IF(V$2,Growth!V29*100,Growth!V29)</f>
        <v>3.4677500139426165</v>
      </c>
      <c r="W29" s="126">
        <f>IF(W$2,Growth!W29*100,Growth!W29)</f>
        <v>431.13800759759363</v>
      </c>
      <c r="X29" s="126">
        <f>IF(X$2,Growth!X29*100,Growth!X29)</f>
        <v>0.82861238162674766</v>
      </c>
      <c r="Y29" s="126">
        <f>IF(Y$2,Growth!Y29*100,Growth!Y29)</f>
        <v>1.1292064985445549</v>
      </c>
      <c r="Z29" s="126">
        <f>IF(Z$2,Growth!Z29*100,Growth!Z29)</f>
        <v>375.04381515000318</v>
      </c>
      <c r="AA29" s="126">
        <f>IF(AA$2,Growth!AA29*100,Growth!AA29)</f>
        <v>382.07567446702643</v>
      </c>
      <c r="AB29" s="126">
        <f>IF(AB$2,Growth!AB29*100,Growth!AB29)</f>
        <v>-7.0318593170232475</v>
      </c>
      <c r="AC29" s="126">
        <f>IF(AC$2,Growth!AC29*100,Growth!AC29)</f>
        <v>6.8451719468933501</v>
      </c>
      <c r="AD29" s="126">
        <f>IF(AD$2,Growth!AD29*100,Growth!AD29)</f>
        <v>1.9682393276649799</v>
      </c>
    </row>
    <row r="30" spans="1:30">
      <c r="A30" t="s">
        <v>427</v>
      </c>
      <c r="B30" s="126">
        <f>IF(B$2,Growth!B30*100,Growth!B30)</f>
        <v>1.9276792965118972</v>
      </c>
      <c r="C30" s="126">
        <f>IF(C$2,Growth!C30*100,Growth!C30)</f>
        <v>1.609013595964548</v>
      </c>
      <c r="D30" s="126">
        <f>IF(D$2,Growth!D30*100,Growth!D30)</f>
        <v>1425.5738864021116</v>
      </c>
      <c r="E30" s="126">
        <f>IF(E$2,Growth!E30*100,Growth!E30)</f>
        <v>1441.1429350675492</v>
      </c>
      <c r="F30" s="126">
        <f>IF(F$2,Growth!F30*100,Growth!F30)</f>
        <v>1466.501913713566</v>
      </c>
      <c r="G30" s="126">
        <f>IF(G$2,Growth!G30*100,Growth!G30)</f>
        <v>1.0369693081742071</v>
      </c>
      <c r="H30" s="126">
        <f>IF(H$2,Growth!H30*100,Growth!H30)</f>
        <v>4.2280784962352769</v>
      </c>
      <c r="I30" s="126">
        <f>IF(I$2,Growth!I30*100,Growth!I30)</f>
        <v>3.2501818141534411</v>
      </c>
      <c r="J30" s="126">
        <f>IF(J$2,Growth!J30*100,Growth!J30)</f>
        <v>3.2988566680349773</v>
      </c>
      <c r="K30" s="126">
        <f>IF(K$2,Growth!K30*100,Growth!K30)</f>
        <v>0</v>
      </c>
      <c r="L30" s="126">
        <f>IF(L$2,Growth!L30*100,Growth!L30)</f>
        <v>-3.2501818141534335</v>
      </c>
      <c r="M30" s="126">
        <f>IF(M$2,Growth!M30*100,Growth!M30)</f>
        <v>456.27724398244442</v>
      </c>
      <c r="N30" s="126">
        <f>IF(N$2,Growth!N30*100,Growth!N30)</f>
        <v>2.2979718782862868</v>
      </c>
      <c r="O30" s="126">
        <f>IF(O$2,Growth!O30*100,Growth!O30)</f>
        <v>8.8893293194391205</v>
      </c>
      <c r="P30" s="126">
        <f>IF(P$2,Growth!P30*100,Growth!P30)</f>
        <v>-3.2545707894817157</v>
      </c>
      <c r="Q30" s="126">
        <f>IF(Q$2,Growth!Q30*100,Growth!Q30)</f>
        <v>1424.6299782096969</v>
      </c>
      <c r="R30" s="126"/>
      <c r="S30" s="126">
        <f>IF(S$2,Growth!S30*100,Growth!S30)</f>
        <v>0.88856143144014255</v>
      </c>
      <c r="T30" s="126"/>
      <c r="U30" s="126">
        <f>IF(U$2,Growth!U30*100,Growth!U30)</f>
        <v>443.73610051368672</v>
      </c>
      <c r="V30" s="126">
        <f>IF(V$2,Growth!V30*100,Growth!V30)</f>
        <v>-2.4782900354906268</v>
      </c>
      <c r="W30" s="126">
        <f>IF(W$2,Growth!W30*100,Growth!W30)</f>
        <v>421.6899555504022</v>
      </c>
      <c r="X30" s="126">
        <f>IF(X$2,Growth!X30*100,Growth!X30)</f>
        <v>-0.15017065464615342</v>
      </c>
      <c r="Y30" s="126">
        <f>IF(Y$2,Growth!Y30*100,Growth!Y30)</f>
        <v>0.76228898862638061</v>
      </c>
      <c r="Z30" s="126">
        <f>IF(Z$2,Growth!Z30*100,Growth!Z30)</f>
        <v>374.05919512899078</v>
      </c>
      <c r="AA30" s="126">
        <f>IF(AA$2,Growth!AA30*100,Growth!AA30)</f>
        <v>381.16270035790825</v>
      </c>
      <c r="AB30" s="126">
        <f>IF(AB$2,Growth!AB30*100,Growth!AB30)</f>
        <v>-7.1035052289174354</v>
      </c>
      <c r="AC30" s="126">
        <f>IF(AC$2,Growth!AC30*100,Growth!AC30)</f>
        <v>6.8105637594545705</v>
      </c>
      <c r="AD30" s="126">
        <f>IF(AD$2,Growth!AD30*100,Growth!AD30)</f>
        <v>2.0321451078524602</v>
      </c>
    </row>
    <row r="31" spans="1:30">
      <c r="A31" t="s">
        <v>428</v>
      </c>
      <c r="B31" s="126">
        <f>IF(B$2,Growth!B31*100,Growth!B31)</f>
        <v>1.3000134848947908</v>
      </c>
      <c r="C31" s="126">
        <f>IF(C$2,Growth!C31*100,Growth!C31)</f>
        <v>1.8996717782505002</v>
      </c>
      <c r="D31" s="126">
        <f>IF(D$2,Growth!D31*100,Growth!D31)</f>
        <v>1423.8171689108315</v>
      </c>
      <c r="E31" s="126">
        <f>IF(E$2,Growth!E31*100,Growth!E31)</f>
        <v>1439.8247782187766</v>
      </c>
      <c r="F31" s="126">
        <f>IF(F$2,Growth!F31*100,Growth!F31)</f>
        <v>1465.6429416130363</v>
      </c>
      <c r="G31" s="126">
        <f>IF(G$2,Growth!G31*100,Growth!G31)</f>
        <v>6.253361603345553E-2</v>
      </c>
      <c r="H31" s="126">
        <f>IF(H$2,Growth!H31*100,Growth!H31)</f>
        <v>1.4155563167605578</v>
      </c>
      <c r="I31" s="126">
        <f>IF(I$2,Growth!I31*100,Growth!I31)</f>
        <v>2.4985318350275953</v>
      </c>
      <c r="J31" s="126">
        <f>IF(J$2,Growth!J31*100,Growth!J31)</f>
        <v>3.2925590981295993</v>
      </c>
      <c r="K31" s="126">
        <f>IF(K$2,Growth!K31*100,Growth!K31)</f>
        <v>0</v>
      </c>
      <c r="L31" s="126">
        <f>IF(L$2,Growth!L31*100,Growth!L31)</f>
        <v>-2.4985318350276136</v>
      </c>
      <c r="M31" s="126">
        <f>IF(M$2,Growth!M31*100,Growth!M31)</f>
        <v>457.2606876260183</v>
      </c>
      <c r="N31" s="126">
        <f>IF(N$2,Growth!N31*100,Growth!N31)</f>
        <v>3.4194499107222498</v>
      </c>
      <c r="O31" s="126">
        <f>IF(O$2,Growth!O31*100,Growth!O31)</f>
        <v>-7.6709423832836094</v>
      </c>
      <c r="P31" s="126">
        <f>IF(P$2,Growth!P31*100,Growth!P31)</f>
        <v>-2.5836788887188304</v>
      </c>
      <c r="Q31" s="126">
        <f>IF(Q$2,Growth!Q31*100,Growth!Q31)</f>
        <v>1426.1552943724046</v>
      </c>
      <c r="R31" s="126"/>
      <c r="S31" s="126">
        <f>IF(S$2,Growth!S31*100,Growth!S31)</f>
        <v>0.80534049959137077</v>
      </c>
      <c r="T31" s="126"/>
      <c r="U31" s="126">
        <f>IF(U$2,Growth!U31*100,Growth!U31)</f>
        <v>444.68513338173972</v>
      </c>
      <c r="V31" s="126">
        <f>IF(V$2,Growth!V31*100,Growth!V31)</f>
        <v>-1.1372620227727559</v>
      </c>
      <c r="W31" s="126">
        <f>IF(W$2,Growth!W31*100,Growth!W31)</f>
        <v>422.82721757317495</v>
      </c>
      <c r="X31" s="126">
        <f>IF(X$2,Growth!X31*100,Growth!X31)</f>
        <v>1.3522122706619122</v>
      </c>
      <c r="Y31" s="126">
        <f>IF(Y$2,Growth!Y31*100,Growth!Y31)</f>
        <v>1.7651946967195187</v>
      </c>
      <c r="Z31" s="126">
        <f>IF(Z$2,Growth!Z31*100,Growth!Z31)</f>
        <v>375.56083602215091</v>
      </c>
      <c r="AA31" s="126">
        <f>IF(AA$2,Growth!AA31*100,Growth!AA31)</f>
        <v>382.71656105687771</v>
      </c>
      <c r="AB31" s="126">
        <f>IF(AB$2,Growth!AB31*100,Growth!AB31)</f>
        <v>-7.1557250347267578</v>
      </c>
      <c r="AC31" s="126">
        <f>IF(AC$2,Growth!AC31*100,Growth!AC31)</f>
        <v>6.80270966944438</v>
      </c>
      <c r="AD31" s="126">
        <f>IF(AD$2,Growth!AD31*100,Growth!AD31)</f>
        <v>2.0485099498278498</v>
      </c>
    </row>
    <row r="32" spans="1:30">
      <c r="A32" t="s">
        <v>429</v>
      </c>
      <c r="B32" s="126">
        <f>IF(B$2,Growth!B32*100,Growth!B32)</f>
        <v>1.0949536078182831</v>
      </c>
      <c r="C32" s="126">
        <f>IF(C$2,Growth!C32*100,Growth!C32)</f>
        <v>1.3108219354300843</v>
      </c>
      <c r="D32" s="126">
        <f>IF(D$2,Growth!D32*100,Growth!D32)</f>
        <v>1422.6638431595406</v>
      </c>
      <c r="E32" s="126">
        <f>IF(E$2,Growth!E32*100,Growth!E32)</f>
        <v>1438.2169426123817</v>
      </c>
      <c r="F32" s="126">
        <f>IF(F$2,Growth!F32*100,Growth!F32)</f>
        <v>1465.7774635404026</v>
      </c>
      <c r="G32" s="126">
        <f>IF(G$2,Growth!G32*100,Growth!G32)</f>
        <v>3.0583079510286382</v>
      </c>
      <c r="H32" s="126">
        <f>IF(H$2,Growth!H32*100,Growth!H32)</f>
        <v>8.3674805004733344</v>
      </c>
      <c r="I32" s="126">
        <f>IF(I$2,Growth!I32*100,Growth!I32)</f>
        <v>3.2308623561486005</v>
      </c>
      <c r="J32" s="126">
        <f>IF(J$2,Growth!J32*100,Growth!J32)</f>
        <v>3.5625338115813587</v>
      </c>
      <c r="K32" s="126">
        <f>IF(K$2,Growth!K32*100,Growth!K32)</f>
        <v>0</v>
      </c>
      <c r="L32" s="126">
        <f>IF(L$2,Growth!L32*100,Growth!L32)</f>
        <v>-3.2308623561486103</v>
      </c>
      <c r="M32" s="126">
        <f>IF(M$2,Growth!M32*100,Growth!M32)</f>
        <v>460.15181297414961</v>
      </c>
      <c r="N32" s="126">
        <f>IF(N$2,Growth!N32*100,Growth!N32)</f>
        <v>3.2990266793251344</v>
      </c>
      <c r="O32" s="126">
        <f>IF(O$2,Growth!O32*100,Growth!O32)</f>
        <v>2.4490200689142427</v>
      </c>
      <c r="P32" s="126">
        <f>IF(P$2,Growth!P32*100,Growth!P32)</f>
        <v>-5.6235705620851064</v>
      </c>
      <c r="Q32" s="126">
        <f>IF(Q$2,Growth!Q32*100,Growth!Q32)</f>
        <v>1426.876993151127</v>
      </c>
      <c r="R32" s="126"/>
      <c r="S32" s="126">
        <f>IF(S$2,Growth!S32*100,Growth!S32)</f>
        <v>0.80453734973204161</v>
      </c>
      <c r="T32" s="126"/>
      <c r="U32" s="126">
        <f>IF(U$2,Growth!U32*100,Growth!U32)</f>
        <v>444.90301175390925</v>
      </c>
      <c r="V32" s="126">
        <f>IF(V$2,Growth!V32*100,Growth!V32)</f>
        <v>2.5717075281916912</v>
      </c>
      <c r="W32" s="126">
        <f>IF(W$2,Growth!W32*100,Growth!W32)</f>
        <v>403.2162114521152</v>
      </c>
      <c r="X32" s="126">
        <f>IF(X$2,Growth!X32*100,Growth!X32)</f>
        <v>0.59253291457661561</v>
      </c>
      <c r="Y32" s="126">
        <f>IF(Y$2,Growth!Y32*100,Growth!Y32)</f>
        <v>2.1018716760958789</v>
      </c>
      <c r="Z32" s="126">
        <f>IF(Z$2,Growth!Z32*100,Growth!Z32)</f>
        <v>374.2457638721749</v>
      </c>
      <c r="AA32" s="126">
        <f>IF(AA$2,Growth!AA32*100,Growth!AA32)</f>
        <v>381.05418678665882</v>
      </c>
      <c r="AB32" s="126">
        <f>IF(AB$2,Growth!AB32*100,Growth!AB32)</f>
        <v>-6.8084229144839039</v>
      </c>
      <c r="AC32" s="126">
        <f>IF(AC$2,Growth!AC32*100,Growth!AC32)</f>
        <v>6.653040266760871</v>
      </c>
      <c r="AD32" s="126">
        <f>IF(AD$2,Growth!AD32*100,Growth!AD32)</f>
        <v>1.98250506872907</v>
      </c>
    </row>
    <row r="33" spans="1:30">
      <c r="A33" t="s">
        <v>430</v>
      </c>
      <c r="B33" s="126">
        <f>IF(B$2,Growth!B33*100,Growth!B33)</f>
        <v>1.8239253598441252</v>
      </c>
      <c r="C33" s="126">
        <f>IF(C$2,Growth!C33*100,Growth!C33)</f>
        <v>2.0817751121873229</v>
      </c>
      <c r="D33" s="126">
        <f>IF(D$2,Growth!D33*100,Growth!D33)</f>
        <v>1423.1890428550582</v>
      </c>
      <c r="E33" s="126">
        <f>IF(E$2,Growth!E33*100,Growth!E33)</f>
        <v>1438.6252733718943</v>
      </c>
      <c r="F33" s="126">
        <f>IF(F$2,Growth!F33*100,Growth!F33)</f>
        <v>1467.9628425011542</v>
      </c>
      <c r="G33" s="126">
        <f>IF(G$2,Growth!G33*100,Growth!G33)</f>
        <v>2.3808904392273789</v>
      </c>
      <c r="H33" s="126">
        <f>IF(H$2,Growth!H33*100,Growth!H33)</f>
        <v>3.8454633758023604</v>
      </c>
      <c r="I33" s="126">
        <f>IF(I$2,Growth!I33*100,Growth!I33)</f>
        <v>3.0515306482833626</v>
      </c>
      <c r="J33" s="126">
        <f>IF(J$2,Growth!J33*100,Growth!J33)</f>
        <v>3.2686189762630491</v>
      </c>
      <c r="K33" s="126">
        <f>IF(K$2,Growth!K33*100,Growth!K33)</f>
        <v>0</v>
      </c>
      <c r="L33" s="126">
        <f>IF(L$2,Growth!L33*100,Growth!L33)</f>
        <v>-3.0515306482833608</v>
      </c>
      <c r="M33" s="126">
        <f>IF(M$2,Growth!M33*100,Growth!M33)</f>
        <v>457.14514958336025</v>
      </c>
      <c r="N33" s="126">
        <f>IF(N$2,Growth!N33*100,Growth!N33)</f>
        <v>0.92742870215731799</v>
      </c>
      <c r="O33" s="126">
        <f>IF(O$2,Growth!O33*100,Growth!O33)</f>
        <v>1.7487491015236147</v>
      </c>
      <c r="P33" s="126">
        <f>IF(P$2,Growth!P33*100,Growth!P33)</f>
        <v>-6.7035898632567497</v>
      </c>
      <c r="Q33" s="126">
        <f>IF(Q$2,Growth!Q33*100,Growth!Q33)</f>
        <v>1427.4272927628906</v>
      </c>
      <c r="R33" s="126"/>
      <c r="S33" s="126">
        <f>IF(S$2,Growth!S33*100,Growth!S33)</f>
        <v>0.80097301547725119</v>
      </c>
      <c r="T33" s="126"/>
      <c r="U33" s="126">
        <f>IF(U$2,Growth!U33*100,Growth!U33)</f>
        <v>445.65397997627099</v>
      </c>
      <c r="V33" s="126">
        <f>IF(V$2,Growth!V33*100,Growth!V33)</f>
        <v>-0.31695534455868923</v>
      </c>
      <c r="W33" s="126">
        <f>IF(W$2,Growth!W33*100,Growth!W33)</f>
        <v>405.8770240938756</v>
      </c>
      <c r="X33" s="126">
        <f>IF(X$2,Growth!X33*100,Growth!X33)</f>
        <v>1.143882151571507</v>
      </c>
      <c r="Y33" s="126">
        <f>IF(Y$2,Growth!Y33*100,Growth!Y33)</f>
        <v>1.3398816346618325</v>
      </c>
      <c r="Z33" s="126">
        <f>IF(Z$2,Growth!Z33*100,Growth!Z33)</f>
        <v>376.03794271037168</v>
      </c>
      <c r="AA33" s="126">
        <f>IF(AA$2,Growth!AA33*100,Growth!AA33)</f>
        <v>382.92506925420543</v>
      </c>
      <c r="AB33" s="126">
        <f>IF(AB$2,Growth!AB33*100,Growth!AB33)</f>
        <v>-6.8871265438337552</v>
      </c>
      <c r="AC33" s="126">
        <f>IF(AC$2,Growth!AC33*100,Growth!AC33)</f>
        <v>6.7410463095837203</v>
      </c>
      <c r="AD33" s="126">
        <f>IF(AD$2,Growth!AD33*100,Growth!AD33)</f>
        <v>2.00261166795103</v>
      </c>
    </row>
    <row r="34" spans="1:30">
      <c r="A34" t="s">
        <v>431</v>
      </c>
      <c r="B34" s="126">
        <f>IF(B$2,Growth!B34*100,Growth!B34)</f>
        <v>0.82067541996693194</v>
      </c>
      <c r="C34" s="126">
        <f>IF(C$2,Growth!C34*100,Growth!C34)</f>
        <v>-6.139823663495747E-2</v>
      </c>
      <c r="D34" s="126">
        <f>IF(D$2,Growth!D34*100,Growth!D34)</f>
        <v>1422.9406899704768</v>
      </c>
      <c r="E34" s="126">
        <f>IF(E$2,Growth!E34*100,Growth!E34)</f>
        <v>1438.4087272224242</v>
      </c>
      <c r="F34" s="126">
        <f>IF(F$2,Growth!F34*100,Growth!F34)</f>
        <v>1467.2895235037572</v>
      </c>
      <c r="G34" s="126">
        <f>IF(G$2,Growth!G34*100,Growth!G34)</f>
        <v>0.6765130474505554</v>
      </c>
      <c r="H34" s="126">
        <f>IF(H$2,Growth!H34*100,Growth!H34)</f>
        <v>-2.4053321808885642</v>
      </c>
      <c r="I34" s="126">
        <f>IF(I$2,Growth!I34*100,Growth!I34)</f>
        <v>3.3321660717729795</v>
      </c>
      <c r="J34" s="126">
        <f>IF(J$2,Growth!J34*100,Growth!J34)</f>
        <v>3.3005179411716323</v>
      </c>
      <c r="K34" s="126">
        <f>IF(K$2,Growth!K34*100,Growth!K34)</f>
        <v>0</v>
      </c>
      <c r="L34" s="126">
        <f>IF(L$2,Growth!L34*100,Growth!L34)</f>
        <v>-3.3321660717729547</v>
      </c>
      <c r="M34" s="126">
        <f>IF(M$2,Growth!M34*100,Growth!M34)</f>
        <v>454.81947209178787</v>
      </c>
      <c r="N34" s="126">
        <f>IF(N$2,Growth!N34*100,Growth!N34)</f>
        <v>2.4592445775427407</v>
      </c>
      <c r="O34" s="126">
        <f>IF(O$2,Growth!O34*100,Growth!O34)</f>
        <v>-4.0699787890678119</v>
      </c>
      <c r="P34" s="126">
        <f>IF(P$2,Growth!P34*100,Growth!P34)</f>
        <v>-5.3893344512207646</v>
      </c>
      <c r="Q34" s="126">
        <f>IF(Q$2,Growth!Q34*100,Growth!Q34)</f>
        <v>1427.6505212914317</v>
      </c>
      <c r="R34" s="126"/>
      <c r="S34" s="126">
        <f>IF(S$2,Growth!S34*100,Growth!S34)</f>
        <v>0.84044957070006709</v>
      </c>
      <c r="T34" s="126"/>
      <c r="U34" s="126">
        <f>IF(U$2,Growth!U34*100,Growth!U34)</f>
        <v>446.59176322794389</v>
      </c>
      <c r="V34" s="126">
        <f>IF(V$2,Growth!V34*100,Growth!V34)</f>
        <v>-0.57349354754396842</v>
      </c>
      <c r="W34" s="126">
        <f>IF(W$2,Growth!W34*100,Growth!W34)</f>
        <v>393.26271321960616</v>
      </c>
      <c r="X34" s="126">
        <f>IF(X$2,Growth!X34*100,Growth!X34)</f>
        <v>1.904468227959466</v>
      </c>
      <c r="Y34" s="126">
        <f>IF(Y$2,Growth!Y34*100,Growth!Y34)</f>
        <v>1.6625251749215586</v>
      </c>
      <c r="Z34" s="126">
        <f>IF(Z$2,Growth!Z34*100,Growth!Z34)</f>
        <v>373.02642783792919</v>
      </c>
      <c r="AA34" s="126">
        <f>IF(AA$2,Growth!AA34*100,Growth!AA34)</f>
        <v>380.31874884657088</v>
      </c>
      <c r="AB34" s="126">
        <f>IF(AB$2,Growth!AB34*100,Growth!AB34)</f>
        <v>-7.2923210086417276</v>
      </c>
      <c r="AC34" s="126">
        <f>IF(AC$2,Growth!AC34*100,Growth!AC34)</f>
        <v>6.9890239332076112</v>
      </c>
      <c r="AD34" s="126">
        <f>IF(AD$2,Growth!AD34*100,Growth!AD34)</f>
        <v>1.7369731039246401</v>
      </c>
    </row>
    <row r="35" spans="1:30">
      <c r="A35" t="s">
        <v>432</v>
      </c>
      <c r="B35" s="126">
        <f>IF(B$2,Growth!B35*100,Growth!B35)</f>
        <v>0.70689423479315394</v>
      </c>
      <c r="C35" s="126">
        <f>IF(C$2,Growth!C35*100,Growth!C35)</f>
        <v>0.5433813923252373</v>
      </c>
      <c r="D35" s="126">
        <f>IF(D$2,Growth!D35*100,Growth!D35)</f>
        <v>1428.4364988707669</v>
      </c>
      <c r="E35" s="126">
        <f>IF(E$2,Growth!E35*100,Growth!E35)</f>
        <v>1444.7658151516532</v>
      </c>
      <c r="F35" s="126">
        <f>IF(F$2,Growth!F35*100,Growth!F35)</f>
        <v>1471.6625648886775</v>
      </c>
      <c r="G35" s="126">
        <f>IF(G$2,Growth!G35*100,Growth!G35)</f>
        <v>2.0905863921150569</v>
      </c>
      <c r="H35" s="126">
        <f>IF(H$2,Growth!H35*100,Growth!H35)</f>
        <v>9.0931489715195823E-2</v>
      </c>
      <c r="I35" s="126">
        <f>IF(I$2,Growth!I35*100,Growth!I35)</f>
        <v>2.9317279800090024</v>
      </c>
      <c r="J35" s="126">
        <f>IF(J$2,Growth!J35*100,Growth!J35)</f>
        <v>3.3746415536255014</v>
      </c>
      <c r="K35" s="126">
        <f>IF(K$2,Growth!K35*100,Growth!K35)</f>
        <v>0</v>
      </c>
      <c r="L35" s="126">
        <f>IF(L$2,Growth!L35*100,Growth!L35)</f>
        <v>-2.9317279800090095</v>
      </c>
      <c r="M35" s="126">
        <f>IF(M$2,Growth!M35*100,Growth!M35)</f>
        <v>456.45880860241698</v>
      </c>
      <c r="N35" s="126">
        <f>IF(N$2,Growth!N35*100,Growth!N35)</f>
        <v>3.0436689479116374</v>
      </c>
      <c r="O35" s="126">
        <f>IF(O$2,Growth!O35*100,Growth!O35)</f>
        <v>5.2289508318737967</v>
      </c>
      <c r="P35" s="126">
        <f>IF(P$2,Growth!P35*100,Growth!P35)</f>
        <v>-1.8733075857417056</v>
      </c>
      <c r="Q35" s="126">
        <f>IF(Q$2,Growth!Q35*100,Growth!Q35)</f>
        <v>1428.5479471874289</v>
      </c>
      <c r="R35" s="126"/>
      <c r="S35" s="126">
        <f>IF(S$2,Growth!S35*100,Growth!S35)</f>
        <v>0.88015639336548823</v>
      </c>
      <c r="T35" s="126"/>
      <c r="U35" s="126">
        <f>IF(U$2,Growth!U35*100,Growth!U35)</f>
        <v>447.34607737241657</v>
      </c>
      <c r="V35" s="126">
        <f>IF(V$2,Growth!V35*100,Growth!V35)</f>
        <v>0.30819833755639792</v>
      </c>
      <c r="W35" s="126">
        <f>IF(W$2,Growth!W35*100,Growth!W35)</f>
        <v>404.19293983576313</v>
      </c>
      <c r="X35" s="126">
        <f>IF(X$2,Growth!X35*100,Growth!X35)</f>
        <v>2.1107589865935417</v>
      </c>
      <c r="Y35" s="126">
        <f>IF(Y$2,Growth!Y35*100,Growth!Y35)</f>
        <v>2.4685675768877147</v>
      </c>
      <c r="Z35" s="126">
        <f>IF(Z$2,Growth!Z35*100,Growth!Z35)</f>
        <v>372.0524396987766</v>
      </c>
      <c r="AA35" s="126">
        <f>IF(AA$2,Growth!AA35*100,Growth!AA35)</f>
        <v>379.97090687444739</v>
      </c>
      <c r="AB35" s="126">
        <f>IF(AB$2,Growth!AB35*100,Growth!AB35)</f>
        <v>-7.918467175670771</v>
      </c>
      <c r="AC35" s="126">
        <f>IF(AC$2,Growth!AC35*100,Growth!AC35)</f>
        <v>7.5044096750383709</v>
      </c>
      <c r="AD35" s="126">
        <f>IF(AD$2,Growth!AD35*100,Growth!AD35)</f>
        <v>1.63498223794535</v>
      </c>
    </row>
    <row r="36" spans="1:30">
      <c r="A36" t="s">
        <v>433</v>
      </c>
      <c r="B36" s="126">
        <f>IF(B$2,Growth!B36*100,Growth!B36)</f>
        <v>1.8229301521824226</v>
      </c>
      <c r="C36" s="126">
        <f>IF(C$2,Growth!C36*100,Growth!C36)</f>
        <v>2.2745456783408002</v>
      </c>
      <c r="D36" s="126">
        <f>IF(D$2,Growth!D36*100,Growth!D36)</f>
        <v>1428.3116259883493</v>
      </c>
      <c r="E36" s="126">
        <f>IF(E$2,Growth!E36*100,Growth!E36)</f>
        <v>1443.7202020094946</v>
      </c>
      <c r="F36" s="126">
        <f>IF(F$2,Growth!F36*100,Growth!F36)</f>
        <v>1472.8844295403517</v>
      </c>
      <c r="G36" s="126">
        <f>IF(G$2,Growth!G36*100,Growth!G36)</f>
        <v>2.3526631181320923</v>
      </c>
      <c r="H36" s="126">
        <f>IF(H$2,Growth!H36*100,Growth!H36)</f>
        <v>1.2293313396673611</v>
      </c>
      <c r="I36" s="126">
        <f>IF(I$2,Growth!I36*100,Growth!I36)</f>
        <v>2.5113380256557516</v>
      </c>
      <c r="J36" s="126">
        <f>IF(J$2,Growth!J36*100,Growth!J36)</f>
        <v>2.941572187594943</v>
      </c>
      <c r="K36" s="126">
        <f>IF(K$2,Growth!K36*100,Growth!K36)</f>
        <v>0</v>
      </c>
      <c r="L36" s="126">
        <f>IF(L$2,Growth!L36*100,Growth!L36)</f>
        <v>-2.5113380256557383</v>
      </c>
      <c r="M36" s="126">
        <f>IF(M$2,Growth!M36*100,Growth!M36)</f>
        <v>453.92534185452752</v>
      </c>
      <c r="N36" s="126">
        <f>IF(N$2,Growth!N36*100,Growth!N36)</f>
        <v>-1.5402945433746318</v>
      </c>
      <c r="O36" s="126">
        <f>IF(O$2,Growth!O36*100,Growth!O36)</f>
        <v>-2.8576302186582287</v>
      </c>
      <c r="P36" s="126">
        <f>IF(P$2,Growth!P36*100,Growth!P36)</f>
        <v>-4.0099126143930066</v>
      </c>
      <c r="Q36" s="126">
        <f>IF(Q$2,Growth!Q36*100,Growth!Q36)</f>
        <v>1428.5100889719979</v>
      </c>
      <c r="R36" s="126"/>
      <c r="S36" s="126">
        <f>IF(S$2,Growth!S36*100,Growth!S36)</f>
        <v>1.0967451060602331</v>
      </c>
      <c r="T36" s="126"/>
      <c r="U36" s="126">
        <f>IF(U$2,Growth!U36*100,Growth!U36)</f>
        <v>448.6383298737677</v>
      </c>
      <c r="V36" s="126">
        <f>IF(V$2,Growth!V36*100,Growth!V36)</f>
        <v>1.4550488563941144</v>
      </c>
      <c r="W36" s="126">
        <f>IF(W$2,Growth!W36*100,Growth!W36)</f>
        <v>415.99255657556739</v>
      </c>
      <c r="X36" s="126">
        <f>IF(X$2,Growth!X36*100,Growth!X36)</f>
        <v>1.1220310810394096</v>
      </c>
      <c r="Y36" s="126">
        <f>IF(Y$2,Growth!Y36*100,Growth!Y36)</f>
        <v>0.63774122139799161</v>
      </c>
      <c r="Z36" s="126">
        <f>IF(Z$2,Growth!Z36*100,Growth!Z36)</f>
        <v>373.5250245840989</v>
      </c>
      <c r="AA36" s="126">
        <f>IF(AA$2,Growth!AA36*100,Growth!AA36)</f>
        <v>381.82229780343715</v>
      </c>
      <c r="AB36" s="126">
        <f>IF(AB$2,Growth!AB36*100,Growth!AB36)</f>
        <v>-8.2972732193382477</v>
      </c>
      <c r="AC36" s="126">
        <f>IF(AC$2,Growth!AC36*100,Growth!AC36)</f>
        <v>8.0229718379782398</v>
      </c>
      <c r="AD36" s="126">
        <f>IF(AD$2,Growth!AD36*100,Growth!AD36)</f>
        <v>1.64442248457056</v>
      </c>
    </row>
    <row r="37" spans="1:30">
      <c r="A37" t="s">
        <v>434</v>
      </c>
      <c r="B37" s="126">
        <f>IF(B$2,Growth!B37*100,Growth!B37)</f>
        <v>0.96545560114087436</v>
      </c>
      <c r="C37" s="126">
        <f>IF(C$2,Growth!C37*100,Growth!C37)</f>
        <v>0.51349457089759909</v>
      </c>
      <c r="D37" s="126">
        <f>IF(D$2,Growth!D37*100,Growth!D37)</f>
        <v>1434.3850552364347</v>
      </c>
      <c r="E37" s="126">
        <f>IF(E$2,Growth!E37*100,Growth!E37)</f>
        <v>1449.7583473724465</v>
      </c>
      <c r="F37" s="126">
        <f>IF(F$2,Growth!F37*100,Growth!F37)</f>
        <v>1476.6488596828488</v>
      </c>
      <c r="G37" s="126">
        <f>IF(G$2,Growth!G37*100,Growth!G37)</f>
        <v>1.7417653446104353</v>
      </c>
      <c r="H37" s="126">
        <f>IF(H$2,Growth!H37*100,Growth!H37)</f>
        <v>2.2143988212363297</v>
      </c>
      <c r="I37" s="126">
        <f>IF(I$2,Growth!I37*100,Growth!I37)</f>
        <v>1.8218528566378289</v>
      </c>
      <c r="J37" s="126">
        <f>IF(J$2,Growth!J37*100,Growth!J37)</f>
        <v>2.0529458450132765</v>
      </c>
      <c r="K37" s="126">
        <f>IF(K$2,Growth!K37*100,Growth!K37)</f>
        <v>0</v>
      </c>
      <c r="L37" s="126">
        <f>IF(L$2,Growth!L37*100,Growth!L37)</f>
        <v>-1.8218528566378505</v>
      </c>
      <c r="M37" s="126">
        <f>IF(M$2,Growth!M37*100,Growth!M37)</f>
        <v>454.84706895470896</v>
      </c>
      <c r="N37" s="126">
        <f>IF(N$2,Growth!N37*100,Growth!N37)</f>
        <v>-1.1991172576609976</v>
      </c>
      <c r="O37" s="126">
        <f>IF(O$2,Growth!O37*100,Growth!O37)</f>
        <v>6.1206767031936113</v>
      </c>
      <c r="P37" s="126">
        <f>IF(P$2,Growth!P37*100,Growth!P37)</f>
        <v>-3.7531544932187626</v>
      </c>
      <c r="Q37" s="126">
        <f>IF(Q$2,Growth!Q37*100,Growth!Q37)</f>
        <v>1428.9449265109442</v>
      </c>
      <c r="R37" s="126"/>
      <c r="S37" s="126">
        <f>IF(S$2,Growth!S37*100,Growth!S37)</f>
        <v>1.2124270232923724</v>
      </c>
      <c r="T37" s="126"/>
      <c r="U37" s="126">
        <f>IF(U$2,Growth!U37*100,Growth!U37)</f>
        <v>449.59044425053338</v>
      </c>
      <c r="V37" s="126">
        <f>IF(V$2,Growth!V37*100,Growth!V37)</f>
        <v>4.4423614614555795</v>
      </c>
      <c r="W37" s="126">
        <f>IF(W$2,Growth!W37*100,Growth!W37)</f>
        <v>425.97515599856672</v>
      </c>
      <c r="X37" s="126">
        <f>IF(X$2,Growth!X37*100,Growth!X37)</f>
        <v>1.6055944576121028</v>
      </c>
      <c r="Y37" s="126">
        <f>IF(Y$2,Growth!Y37*100,Growth!Y37)</f>
        <v>1.8431729108912442</v>
      </c>
      <c r="Z37" s="126">
        <f>IF(Z$2,Growth!Z37*100,Growth!Z37)</f>
        <v>373.40411297391051</v>
      </c>
      <c r="AA37" s="126">
        <f>IF(AA$2,Growth!AA37*100,Growth!AA37)</f>
        <v>381.84031334808316</v>
      </c>
      <c r="AB37" s="126">
        <f>IF(AB$2,Growth!AB37*100,Growth!AB37)</f>
        <v>-8.4362003741726443</v>
      </c>
      <c r="AC37" s="126">
        <f>IF(AC$2,Growth!AC37*100,Growth!AC37)</f>
        <v>8.1624998836504794</v>
      </c>
      <c r="AD37" s="126">
        <f>IF(AD$2,Growth!AD37*100,Growth!AD37)</f>
        <v>1.5400809829762601</v>
      </c>
    </row>
    <row r="38" spans="1:30">
      <c r="A38" t="s">
        <v>435</v>
      </c>
      <c r="B38" s="126">
        <f>IF(B$2,Growth!B38*100,Growth!B38)</f>
        <v>1.9301180046415567</v>
      </c>
      <c r="C38" s="126">
        <f>IF(C$2,Growth!C38*100,Growth!C38)</f>
        <v>0.65955928484875415</v>
      </c>
      <c r="D38" s="126">
        <f>IF(D$2,Growth!D38*100,Growth!D38)</f>
        <v>1435.4548460005647</v>
      </c>
      <c r="E38" s="126">
        <f>IF(E$2,Growth!E38*100,Growth!E38)</f>
        <v>1450.7787806452545</v>
      </c>
      <c r="F38" s="126">
        <f>IF(F$2,Growth!F38*100,Growth!F38)</f>
        <v>1480.1840897236198</v>
      </c>
      <c r="G38" s="126">
        <f>IF(G$2,Growth!G38*100,Growth!G38)</f>
        <v>2.6308680465353618</v>
      </c>
      <c r="H38" s="126">
        <f>IF(H$2,Growth!H38*100,Growth!H38)</f>
        <v>6.3021028345243479</v>
      </c>
      <c r="I38" s="126">
        <f>IF(I$2,Growth!I38*100,Growth!I38)</f>
        <v>1.3503524299695258</v>
      </c>
      <c r="J38" s="126">
        <f>IF(J$2,Growth!J38*100,Growth!J38)</f>
        <v>1.9641763375637833</v>
      </c>
      <c r="K38" s="126">
        <f>IF(K$2,Growth!K38*100,Growth!K38)</f>
        <v>0</v>
      </c>
      <c r="L38" s="126">
        <f>IF(L$2,Growth!L38*100,Growth!L38)</f>
        <v>-1.3503524299694944</v>
      </c>
      <c r="M38" s="126">
        <f>IF(M$2,Growth!M38*100,Growth!M38)</f>
        <v>453.11262559990109</v>
      </c>
      <c r="N38" s="126">
        <f>IF(N$2,Growth!N38*100,Growth!N38)</f>
        <v>-2.1828045979419564</v>
      </c>
      <c r="O38" s="126">
        <f>IF(O$2,Growth!O38*100,Growth!O38)</f>
        <v>-2.8698035526510663</v>
      </c>
      <c r="P38" s="126">
        <f>IF(P$2,Growth!P38*100,Growth!P38)</f>
        <v>-1.4611077601611633</v>
      </c>
      <c r="Q38" s="126">
        <f>IF(Q$2,Growth!Q38*100,Growth!Q38)</f>
        <v>1429.8293885681649</v>
      </c>
      <c r="R38" s="126"/>
      <c r="S38" s="126">
        <f>IF(S$2,Growth!S38*100,Growth!S38)</f>
        <v>1.4461915095488367</v>
      </c>
      <c r="T38" s="126"/>
      <c r="U38" s="126">
        <f>IF(U$2,Growth!U38*100,Growth!U38)</f>
        <v>450.6706647403571</v>
      </c>
      <c r="V38" s="126">
        <f>IF(V$2,Growth!V38*100,Growth!V38)</f>
        <v>2.1998359686708824</v>
      </c>
      <c r="W38" s="126">
        <f>IF(W$2,Growth!W38*100,Growth!W38)</f>
        <v>435.85168640934756</v>
      </c>
      <c r="X38" s="126">
        <f>IF(X$2,Growth!X38*100,Growth!X38)</f>
        <v>1.3157502774236995</v>
      </c>
      <c r="Y38" s="126">
        <f>IF(Y$2,Growth!Y38*100,Growth!Y38)</f>
        <v>1.4744624251675553</v>
      </c>
      <c r="Z38" s="126">
        <f>IF(Z$2,Growth!Z38*100,Growth!Z38)</f>
        <v>373.26449149964674</v>
      </c>
      <c r="AA38" s="126">
        <f>IF(AA$2,Growth!AA38*100,Growth!AA38)</f>
        <v>381.97155113145834</v>
      </c>
      <c r="AB38" s="126">
        <f>IF(AB$2,Growth!AB38*100,Growth!AB38)</f>
        <v>-8.7070596318116156</v>
      </c>
      <c r="AC38" s="126">
        <f>IF(AC$2,Growth!AC38*100,Growth!AC38)</f>
        <v>8.3422493617149005</v>
      </c>
      <c r="AD38" s="126">
        <f>IF(AD$2,Growth!AD38*100,Growth!AD38)</f>
        <v>1.56518817932359</v>
      </c>
    </row>
    <row r="39" spans="1:30">
      <c r="A39" t="s">
        <v>436</v>
      </c>
      <c r="B39" s="126">
        <f>IF(B$2,Growth!B39*100,Growth!B39)</f>
        <v>2.9228989717729803</v>
      </c>
      <c r="C39" s="126">
        <f>IF(C$2,Growth!C39*100,Growth!C39)</f>
        <v>3.7946552368898878</v>
      </c>
      <c r="D39" s="126">
        <f>IF(D$2,Growth!D39*100,Growth!D39)</f>
        <v>1431.7646896458596</v>
      </c>
      <c r="E39" s="126">
        <f>IF(E$2,Growth!E39*100,Growth!E39)</f>
        <v>1448.4684490277393</v>
      </c>
      <c r="F39" s="126">
        <f>IF(F$2,Growth!F39*100,Growth!F39)</f>
        <v>1478.0906581406011</v>
      </c>
      <c r="G39" s="126">
        <f>IF(G$2,Growth!G39*100,Growth!G39)</f>
        <v>2.7507725886998458</v>
      </c>
      <c r="H39" s="126">
        <f>IF(H$2,Growth!H39*100,Growth!H39)</f>
        <v>7.0995214895551939</v>
      </c>
      <c r="I39" s="126">
        <f>IF(I$2,Growth!I39*100,Growth!I39)</f>
        <v>2.3509938866531854</v>
      </c>
      <c r="J39" s="126">
        <f>IF(J$2,Growth!J39*100,Growth!J39)</f>
        <v>1.752556101422531</v>
      </c>
      <c r="K39" s="126">
        <f>IF(K$2,Growth!K39*100,Growth!K39)</f>
        <v>0</v>
      </c>
      <c r="L39" s="126">
        <f>IF(L$2,Growth!L39*100,Growth!L39)</f>
        <v>-2.3509938866531899</v>
      </c>
      <c r="M39" s="126">
        <f>IF(M$2,Growth!M39*100,Growth!M39)</f>
        <v>453.68207486315663</v>
      </c>
      <c r="N39" s="126">
        <f>IF(N$2,Growth!N39*100,Growth!N39)</f>
        <v>3.4188414212010798E-2</v>
      </c>
      <c r="O39" s="126">
        <f>IF(O$2,Growth!O39*100,Growth!O39)</f>
        <v>1.9004954111155263</v>
      </c>
      <c r="P39" s="126">
        <f>IF(P$2,Growth!P39*100,Growth!P39)</f>
        <v>0.8182973889591334</v>
      </c>
      <c r="Q39" s="126">
        <f>IF(Q$2,Growth!Q39*100,Growth!Q39)</f>
        <v>1431.9845436297189</v>
      </c>
      <c r="R39" s="126"/>
      <c r="S39" s="126">
        <f>IF(S$2,Growth!S39*100,Growth!S39)</f>
        <v>1.5248050694921578</v>
      </c>
      <c r="T39" s="126"/>
      <c r="U39" s="126">
        <f>IF(U$2,Growth!U39*100,Growth!U39)</f>
        <v>451.5820228463478</v>
      </c>
      <c r="V39" s="126">
        <f>IF(V$2,Growth!V39*100,Growth!V39)</f>
        <v>2.0972042866246099</v>
      </c>
      <c r="W39" s="126">
        <f>IF(W$2,Growth!W39*100,Growth!W39)</f>
        <v>439.41151727156216</v>
      </c>
      <c r="X39" s="126">
        <f>IF(X$2,Growth!X39*100,Growth!X39)</f>
        <v>0.66779545730888401</v>
      </c>
      <c r="Y39" s="126">
        <f>IF(Y$2,Growth!Y39*100,Growth!Y39)</f>
        <v>1.2891038303809665</v>
      </c>
      <c r="Z39" s="126">
        <f>IF(Z$2,Growth!Z39*100,Growth!Z39)</f>
        <v>373.48201391574941</v>
      </c>
      <c r="AA39" s="126">
        <f>IF(AA$2,Growth!AA39*100,Growth!AA39)</f>
        <v>381.67827481405737</v>
      </c>
      <c r="AB39" s="126">
        <f>IF(AB$2,Growth!AB39*100,Growth!AB39)</f>
        <v>-8.196260898307953</v>
      </c>
      <c r="AC39" s="126">
        <f>IF(AC$2,Growth!AC39*100,Growth!AC39)</f>
        <v>7.764195084038569</v>
      </c>
      <c r="AD39" s="126">
        <f>IF(AD$2,Growth!AD39*100,Growth!AD39)</f>
        <v>1.7469607112683301</v>
      </c>
    </row>
    <row r="40" spans="1:30">
      <c r="A40" t="s">
        <v>437</v>
      </c>
      <c r="B40" s="126">
        <f>IF(B$2,Growth!B40*100,Growth!B40)</f>
        <v>2.5968540941235574</v>
      </c>
      <c r="C40" s="126">
        <f>IF(C$2,Growth!C40*100,Growth!C40)</f>
        <v>2.5919163034149761</v>
      </c>
      <c r="D40" s="126">
        <f>IF(D$2,Growth!D40*100,Growth!D40)</f>
        <v>1442.3357405687798</v>
      </c>
      <c r="E40" s="126">
        <f>IF(E$2,Growth!E40*100,Growth!E40)</f>
        <v>1457.7049670740253</v>
      </c>
      <c r="F40" s="126">
        <f>IF(F$2,Growth!F40*100,Growth!F40)</f>
        <v>1486.3553524482338</v>
      </c>
      <c r="G40" s="126">
        <f>IF(G$2,Growth!G40*100,Growth!G40)</f>
        <v>1.7930594285722634</v>
      </c>
      <c r="H40" s="126">
        <f>IF(H$2,Growth!H40*100,Growth!H40)</f>
        <v>3.9384444708248978</v>
      </c>
      <c r="I40" s="126">
        <f>IF(I$2,Growth!I40*100,Growth!I40)</f>
        <v>1.8647844505076172</v>
      </c>
      <c r="J40" s="126">
        <f>IF(J$2,Growth!J40*100,Growth!J40)</f>
        <v>1.6376499714213288</v>
      </c>
      <c r="K40" s="126">
        <f>IF(K$2,Growth!K40*100,Growth!K40)</f>
        <v>1.4567227030993966</v>
      </c>
      <c r="L40" s="126">
        <f>IF(L$2,Growth!L40*100,Growth!L40)</f>
        <v>-0.40806174740819062</v>
      </c>
      <c r="M40" s="126">
        <f>IF(M$2,Growth!M40*100,Growth!M40)</f>
        <v>448.12877181195574</v>
      </c>
      <c r="N40" s="126">
        <f>IF(N$2,Growth!N40*100,Growth!N40)</f>
        <v>-7.0978597977298108</v>
      </c>
      <c r="O40" s="126">
        <f>IF(O$2,Growth!O40*100,Growth!O40)</f>
        <v>0.19522668258435658</v>
      </c>
      <c r="P40" s="126">
        <f>IF(P$2,Growth!P40*100,Growth!P40)</f>
        <v>-2.3665506599229782</v>
      </c>
      <c r="Q40" s="126">
        <f>IF(Q$2,Growth!Q40*100,Growth!Q40)</f>
        <v>1432.4329126717284</v>
      </c>
      <c r="R40" s="126"/>
      <c r="S40" s="126">
        <f>IF(S$2,Growth!S40*100,Growth!S40)</f>
        <v>1.4833049931929425</v>
      </c>
      <c r="T40" s="126"/>
      <c r="U40" s="126">
        <f>IF(U$2,Growth!U40*100,Growth!U40)</f>
        <v>452.00933895830462</v>
      </c>
      <c r="V40" s="126">
        <f>IF(V$2,Growth!V40*100,Growth!V40)</f>
        <v>3.2836098747693221</v>
      </c>
      <c r="W40" s="126">
        <f>IF(W$2,Growth!W40*100,Growth!W40)</f>
        <v>434.61654361578803</v>
      </c>
      <c r="X40" s="126">
        <f>IF(X$2,Growth!X40*100,Growth!X40)</f>
        <v>1.8417742418984417</v>
      </c>
      <c r="Y40" s="126">
        <f>IF(Y$2,Growth!Y40*100,Growth!Y40)</f>
        <v>1.7178811424658491</v>
      </c>
      <c r="Z40" s="126">
        <f>IF(Z$2,Growth!Z40*100,Growth!Z40)</f>
        <v>373.31879954936329</v>
      </c>
      <c r="AA40" s="126">
        <f>IF(AA$2,Growth!AA40*100,Growth!AA40)</f>
        <v>381.38902208973406</v>
      </c>
      <c r="AB40" s="126">
        <f>IF(AB$2,Growth!AB40*100,Growth!AB40)</f>
        <v>-8.0702225403707875</v>
      </c>
      <c r="AC40" s="126">
        <f>IF(AC$2,Growth!AC40*100,Growth!AC40)</f>
        <v>7.7549073597383096</v>
      </c>
      <c r="AD40" s="126">
        <f>IF(AD$2,Growth!AD40*100,Growth!AD40)</f>
        <v>1.6308605204159599</v>
      </c>
    </row>
    <row r="41" spans="1:30">
      <c r="A41" t="s">
        <v>438</v>
      </c>
      <c r="B41" s="126">
        <f>IF(B$2,Growth!B41*100,Growth!B41)</f>
        <v>1.9335695166187605</v>
      </c>
      <c r="C41" s="126">
        <f>IF(C$2,Growth!C41*100,Growth!C41)</f>
        <v>1.5034175095827607</v>
      </c>
      <c r="D41" s="126">
        <f>IF(D$2,Growth!D41*100,Growth!D41)</f>
        <v>1442.7963975937525</v>
      </c>
      <c r="E41" s="126">
        <f>IF(E$2,Growth!E41*100,Growth!E41)</f>
        <v>1457.9473014845059</v>
      </c>
      <c r="F41" s="126">
        <f>IF(F$2,Growth!F41*100,Growth!F41)</f>
        <v>1485.9260153879773</v>
      </c>
      <c r="G41" s="126">
        <f>IF(G$2,Growth!G41*100,Growth!G41)</f>
        <v>1.9287916046391018</v>
      </c>
      <c r="H41" s="126">
        <f>IF(H$2,Growth!H41*100,Growth!H41)</f>
        <v>7.1775799302821852</v>
      </c>
      <c r="I41" s="126">
        <f>IF(I$2,Growth!I41*100,Growth!I41)</f>
        <v>2.3900984449059859</v>
      </c>
      <c r="J41" s="126">
        <f>IF(J$2,Growth!J41*100,Growth!J41)</f>
        <v>2.0011357904282434</v>
      </c>
      <c r="K41" s="126">
        <f>IF(K$2,Growth!K41*100,Growth!K41)</f>
        <v>1.4071452752647984</v>
      </c>
      <c r="L41" s="126">
        <f>IF(L$2,Growth!L41*100,Growth!L41)</f>
        <v>-0.9829531696412066</v>
      </c>
      <c r="M41" s="126">
        <f>IF(M$2,Growth!M41*100,Growth!M41)</f>
        <v>445.11136706549956</v>
      </c>
      <c r="N41" s="126">
        <f>IF(N$2,Growth!N41*100,Growth!N41)</f>
        <v>1.2806603274768236</v>
      </c>
      <c r="O41" s="126">
        <f>IF(O$2,Growth!O41*100,Growth!O41)</f>
        <v>4.0541716323152981</v>
      </c>
      <c r="P41" s="126">
        <f>IF(P$2,Growth!P41*100,Growth!P41)</f>
        <v>-3.728221005993499</v>
      </c>
      <c r="Q41" s="126">
        <f>IF(Q$2,Growth!Q41*100,Growth!Q41)</f>
        <v>1433.2226886819769</v>
      </c>
      <c r="R41" s="126"/>
      <c r="S41" s="126">
        <f>IF(S$2,Growth!S41*100,Growth!S41)</f>
        <v>1.4303658381738311</v>
      </c>
      <c r="T41" s="126"/>
      <c r="U41" s="126">
        <f>IF(U$2,Growth!U41*100,Growth!U41)</f>
        <v>452.54239783879245</v>
      </c>
      <c r="V41" s="126">
        <f>IF(V$2,Growth!V41*100,Growth!V41)</f>
        <v>-1.4587619361074999</v>
      </c>
      <c r="W41" s="126">
        <f>IF(W$2,Growth!W41*100,Growth!W41)</f>
        <v>440.05593059193802</v>
      </c>
      <c r="X41" s="126">
        <f>IF(X$2,Growth!X41*100,Growth!X41)</f>
        <v>0.54110231875394987</v>
      </c>
      <c r="Y41" s="126">
        <f>IF(Y$2,Growth!Y41*100,Growth!Y41)</f>
        <v>0.37578406359743965</v>
      </c>
      <c r="Z41" s="126">
        <f>IF(Z$2,Growth!Z41*100,Growth!Z41)</f>
        <v>373.28755426452392</v>
      </c>
      <c r="AA41" s="126">
        <f>IF(AA$2,Growth!AA41*100,Growth!AA41)</f>
        <v>380.82879120606532</v>
      </c>
      <c r="AB41" s="126">
        <f>IF(AB$2,Growth!AB41*100,Growth!AB41)</f>
        <v>-7.5412369415413778</v>
      </c>
      <c r="AC41" s="126">
        <f>IF(AC$2,Growth!AC41*100,Growth!AC41)</f>
        <v>7.3403953992405802</v>
      </c>
      <c r="AD41" s="126">
        <f>IF(AD$2,Growth!AD41*100,Growth!AD41)</f>
        <v>1.66875777316262</v>
      </c>
    </row>
    <row r="42" spans="1:30">
      <c r="A42" t="s">
        <v>439</v>
      </c>
      <c r="B42" s="126">
        <f>IF(B$2,Growth!B42*100,Growth!B42)</f>
        <v>1.3381748683883643</v>
      </c>
      <c r="C42" s="126">
        <f>IF(C$2,Growth!C42*100,Growth!C42)</f>
        <v>0.46173558229227751</v>
      </c>
      <c r="D42" s="126">
        <f>IF(D$2,Growth!D42*100,Growth!D42)</f>
        <v>1445.0897623032538</v>
      </c>
      <c r="E42" s="126">
        <f>IF(E$2,Growth!E42*100,Growth!E42)</f>
        <v>1460.2761917357682</v>
      </c>
      <c r="F42" s="126">
        <f>IF(F$2,Growth!F42*100,Growth!F42)</f>
        <v>1488.1251323448384</v>
      </c>
      <c r="G42" s="126">
        <f>IF(G$2,Growth!G42*100,Growth!G42)</f>
        <v>3.3546349604227643</v>
      </c>
      <c r="H42" s="126">
        <f>IF(H$2,Growth!H42*100,Growth!H42)</f>
        <v>4.8507614664822896</v>
      </c>
      <c r="I42" s="126">
        <f>IF(I$2,Growth!I42*100,Growth!I42)</f>
        <v>1.6350536806005067</v>
      </c>
      <c r="J42" s="126">
        <f>IF(J$2,Growth!J42*100,Growth!J42)</f>
        <v>1.8345620106805072</v>
      </c>
      <c r="K42" s="126">
        <f>IF(K$2,Growth!K42*100,Growth!K42)</f>
        <v>1.5790643739410117</v>
      </c>
      <c r="L42" s="126">
        <f>IF(L$2,Growth!L42*100,Growth!L42)</f>
        <v>-5.5989306659468809E-2</v>
      </c>
      <c r="M42" s="126">
        <f>IF(M$2,Growth!M42*100,Growth!M42)</f>
        <v>447.82582111876127</v>
      </c>
      <c r="N42" s="126">
        <f>IF(N$2,Growth!N42*100,Growth!N42)</f>
        <v>5.7983569377668687</v>
      </c>
      <c r="O42" s="126">
        <f>IF(O$2,Growth!O42*100,Growth!O42)</f>
        <v>1.2795711606077926</v>
      </c>
      <c r="P42" s="126">
        <f>IF(P$2,Growth!P42*100,Growth!P42)</f>
        <v>-1.7363058177286859</v>
      </c>
      <c r="Q42" s="126">
        <f>IF(Q$2,Growth!Q42*100,Growth!Q42)</f>
        <v>1434.3336283074543</v>
      </c>
      <c r="R42" s="126"/>
      <c r="S42" s="126">
        <f>IF(S$2,Growth!S42*100,Growth!S42)</f>
        <v>1.4247644295302233</v>
      </c>
      <c r="T42" s="126"/>
      <c r="U42" s="126">
        <f>IF(U$2,Growth!U42*100,Growth!U42)</f>
        <v>453.25000411749164</v>
      </c>
      <c r="V42" s="126">
        <f>IF(V$2,Growth!V42*100,Growth!V42)</f>
        <v>-1.1515714326803206</v>
      </c>
      <c r="W42" s="126">
        <f>IF(W$2,Growth!W42*100,Growth!W42)</f>
        <v>437.73320718023092</v>
      </c>
      <c r="X42" s="126">
        <f>IF(X$2,Growth!X42*100,Growth!X42)</f>
        <v>1.3538236629823786</v>
      </c>
      <c r="Y42" s="126">
        <f>IF(Y$2,Growth!Y42*100,Growth!Y42)</f>
        <v>1.4784814658669099</v>
      </c>
      <c r="Z42" s="126">
        <f>IF(Z$2,Growth!Z42*100,Growth!Z42)</f>
        <v>373.46202341481847</v>
      </c>
      <c r="AA42" s="126">
        <f>IF(AA$2,Growth!AA42*100,Growth!AA42)</f>
        <v>380.94886134678933</v>
      </c>
      <c r="AB42" s="126">
        <f>IF(AB$2,Growth!AB42*100,Growth!AB42)</f>
        <v>-7.4868379319708289</v>
      </c>
      <c r="AC42" s="126">
        <f>IF(AC$2,Growth!AC42*100,Growth!AC42)</f>
        <v>7.2469653016899391</v>
      </c>
      <c r="AD42" s="126">
        <f>IF(AD$2,Growth!AD42*100,Growth!AD42)</f>
        <v>1.7829638553059297</v>
      </c>
    </row>
    <row r="43" spans="1:30">
      <c r="A43" t="s">
        <v>440</v>
      </c>
      <c r="B43" s="126">
        <f>IF(B$2,Growth!B43*100,Growth!B43)</f>
        <v>2.0549608122177432</v>
      </c>
      <c r="C43" s="126">
        <f>IF(C$2,Growth!C43*100,Growth!C43)</f>
        <v>2.2941668079383248</v>
      </c>
      <c r="D43" s="126">
        <f>IF(D$2,Growth!D43*100,Growth!D43)</f>
        <v>1447.8826814187539</v>
      </c>
      <c r="E43" s="126">
        <f>IF(E$2,Growth!E43*100,Growth!E43)</f>
        <v>1465.0675171282805</v>
      </c>
      <c r="F43" s="126">
        <f>IF(F$2,Growth!F43*100,Growth!F43)</f>
        <v>1491.7376676808756</v>
      </c>
      <c r="G43" s="126">
        <f>IF(G$2,Growth!G43*100,Growth!G43)</f>
        <v>3.5800239141478229</v>
      </c>
      <c r="H43" s="126">
        <f>IF(H$2,Growth!H43*100,Growth!H43)</f>
        <v>-0.14609473364828318</v>
      </c>
      <c r="I43" s="126">
        <f>IF(I$2,Growth!I43*100,Growth!I43)</f>
        <v>1.5834605239282151</v>
      </c>
      <c r="J43" s="126">
        <f>IF(J$2,Growth!J43*100,Growth!J43)</f>
        <v>1.8370500566616599</v>
      </c>
      <c r="K43" s="126">
        <f>IF(K$2,Growth!K43*100,Growth!K43)</f>
        <v>1.6212743079904119</v>
      </c>
      <c r="L43" s="126">
        <f>IF(L$2,Growth!L43*100,Growth!L43)</f>
        <v>3.7813784062178744E-2</v>
      </c>
      <c r="M43" s="126">
        <f>IF(M$2,Growth!M43*100,Growth!M43)</f>
        <v>446.46295167255073</v>
      </c>
      <c r="N43" s="126">
        <f>IF(N$2,Growth!N43*100,Growth!N43)</f>
        <v>0.24537535207498351</v>
      </c>
      <c r="O43" s="126">
        <f>IF(O$2,Growth!O43*100,Growth!O43)</f>
        <v>1.0413701390830876</v>
      </c>
      <c r="P43" s="126">
        <f>IF(P$2,Growth!P43*100,Growth!P43)</f>
        <v>-0.78756887403017428</v>
      </c>
      <c r="Q43" s="126">
        <f>IF(Q$2,Growth!Q43*100,Growth!Q43)</f>
        <v>1435.0099687027</v>
      </c>
      <c r="R43" s="126"/>
      <c r="S43" s="126">
        <f>IF(S$2,Growth!S43*100,Growth!S43)</f>
        <v>1.3162792779504824</v>
      </c>
      <c r="T43" s="126"/>
      <c r="U43" s="126">
        <f>IF(U$2,Growth!U43*100,Growth!U43)</f>
        <v>454.17906502921898</v>
      </c>
      <c r="V43" s="126">
        <f>IF(V$2,Growth!V43*100,Growth!V43)</f>
        <v>-0.54386040460139284</v>
      </c>
      <c r="W43" s="126">
        <f>IF(W$2,Growth!W43*100,Growth!W43)</f>
        <v>425.9289619077303</v>
      </c>
      <c r="X43" s="126">
        <f>IF(X$2,Growth!X43*100,Growth!X43)</f>
        <v>0.97808250517745776</v>
      </c>
      <c r="Y43" s="126">
        <f>IF(Y$2,Growth!Y43*100,Growth!Y43)</f>
        <v>0.47995874028208263</v>
      </c>
      <c r="Z43" s="126">
        <f>IF(Z$2,Growth!Z43*100,Growth!Z43)</f>
        <v>373.97391030945033</v>
      </c>
      <c r="AA43" s="126">
        <f>IF(AA$2,Growth!AA43*100,Growth!AA43)</f>
        <v>381.36330483385728</v>
      </c>
      <c r="AB43" s="126">
        <f>IF(AB$2,Growth!AB43*100,Growth!AB43)</f>
        <v>-7.3893945244069874</v>
      </c>
      <c r="AC43" s="126">
        <f>IF(AC$2,Growth!AC43*100,Growth!AC43)</f>
        <v>7.0393225637603809</v>
      </c>
      <c r="AD43" s="126">
        <f>IF(AD$2,Growth!AD43*100,Growth!AD43)</f>
        <v>1.8650997397170299</v>
      </c>
    </row>
    <row r="44" spans="1:30">
      <c r="A44" t="s">
        <v>441</v>
      </c>
      <c r="B44" s="126">
        <f>IF(B$2,Growth!B44*100,Growth!B44)</f>
        <v>1.3179425169980163</v>
      </c>
      <c r="C44" s="126">
        <f>IF(C$2,Growth!C44*100,Growth!C44)</f>
        <v>1.1523616280193494</v>
      </c>
      <c r="D44" s="126">
        <f>IF(D$2,Growth!D44*100,Growth!D44)</f>
        <v>1453.1735035554539</v>
      </c>
      <c r="E44" s="126">
        <f>IF(E$2,Growth!E44*100,Growth!E44)</f>
        <v>1468.4644458982807</v>
      </c>
      <c r="F44" s="126">
        <f>IF(F$2,Growth!F44*100,Growth!F44)</f>
        <v>1493.8472294078813</v>
      </c>
      <c r="G44" s="126">
        <f>IF(G$2,Growth!G44*100,Growth!G44)</f>
        <v>1.1080374877025179</v>
      </c>
      <c r="H44" s="126">
        <f>IF(H$2,Growth!H44*100,Growth!H44)</f>
        <v>0.37604125659722598</v>
      </c>
      <c r="I44" s="126">
        <f>IF(I$2,Growth!I44*100,Growth!I44)</f>
        <v>2.3703421080644826</v>
      </c>
      <c r="J44" s="126">
        <f>IF(J$2,Growth!J44*100,Growth!J44)</f>
        <v>1.5558914552433301</v>
      </c>
      <c r="K44" s="126">
        <f>IF(K$2,Growth!K44*100,Growth!K44)</f>
        <v>1.7932835169337011</v>
      </c>
      <c r="L44" s="126">
        <f>IF(L$2,Growth!L44*100,Growth!L44)</f>
        <v>-0.57705859113083169</v>
      </c>
      <c r="M44" s="126">
        <f>IF(M$2,Growth!M44*100,Growth!M44)</f>
        <v>443.30345245374349</v>
      </c>
      <c r="N44" s="126">
        <f>IF(N$2,Growth!N44*100,Growth!N44)</f>
        <v>-0.5394211901488255</v>
      </c>
      <c r="O44" s="126">
        <f>IF(O$2,Growth!O44*100,Growth!O44)</f>
        <v>1.8548711083744018</v>
      </c>
      <c r="P44" s="126">
        <f>IF(P$2,Growth!P44*100,Growth!P44)</f>
        <v>-1.2884711553798125</v>
      </c>
      <c r="Q44" s="126">
        <f>IF(Q$2,Growth!Q44*100,Growth!Q44)</f>
        <v>1436.3202171887724</v>
      </c>
      <c r="R44" s="126"/>
      <c r="S44" s="126">
        <f>IF(S$2,Growth!S44*100,Growth!S44)</f>
        <v>1.3431926932952234</v>
      </c>
      <c r="T44" s="126"/>
      <c r="U44" s="126">
        <f>IF(U$2,Growth!U44*100,Growth!U44)</f>
        <v>455.16926986115072</v>
      </c>
      <c r="V44" s="126">
        <f>IF(V$2,Growth!V44*100,Growth!V44)</f>
        <v>-0.28667458375446486</v>
      </c>
      <c r="W44" s="126">
        <f>IF(W$2,Growth!W44*100,Growth!W44)</f>
        <v>422.72691059144074</v>
      </c>
      <c r="X44" s="126">
        <f>IF(X$2,Growth!X44*100,Growth!X44)</f>
        <v>0.56411646416760775</v>
      </c>
      <c r="Y44" s="126">
        <f>IF(Y$2,Growth!Y44*100,Growth!Y44)</f>
        <v>0.57176321940373143</v>
      </c>
      <c r="Z44" s="126">
        <f>IF(Z$2,Growth!Z44*100,Growth!Z44)</f>
        <v>374.02156493192666</v>
      </c>
      <c r="AA44" s="126">
        <f>IF(AA$2,Growth!AA44*100,Growth!AA44)</f>
        <v>380.52351763732639</v>
      </c>
      <c r="AB44" s="126">
        <f>IF(AB$2,Growth!AB44*100,Growth!AB44)</f>
        <v>-6.5019527053997415</v>
      </c>
      <c r="AC44" s="126">
        <f>IF(AC$2,Growth!AC44*100,Growth!AC44)</f>
        <v>6.2727827789137702</v>
      </c>
      <c r="AD44" s="126">
        <f>IF(AD$2,Growth!AD44*100,Growth!AD44)</f>
        <v>1.8455291067849302</v>
      </c>
    </row>
    <row r="45" spans="1:30">
      <c r="A45" t="s">
        <v>442</v>
      </c>
      <c r="B45" s="126">
        <f>IF(B$2,Growth!B45*100,Growth!B45)</f>
        <v>1.1682388815092537</v>
      </c>
      <c r="C45" s="126">
        <f>IF(C$2,Growth!C45*100,Growth!C45)</f>
        <v>0.75303524456131754</v>
      </c>
      <c r="D45" s="126">
        <f>IF(D$2,Growth!D45*100,Growth!D45)</f>
        <v>1458.3404918809042</v>
      </c>
      <c r="E45" s="126">
        <f>IF(E$2,Growth!E45*100,Growth!E45)</f>
        <v>1473.2469812293057</v>
      </c>
      <c r="F45" s="126">
        <f>IF(F$2,Growth!F45*100,Growth!F45)</f>
        <v>1495.9007730842216</v>
      </c>
      <c r="G45" s="126">
        <f>IF(G$2,Growth!G45*100,Growth!G45)</f>
        <v>0.90722526534054992</v>
      </c>
      <c r="H45" s="126">
        <f>IF(H$2,Growth!H45*100,Growth!H45)</f>
        <v>-0.71601090549560098</v>
      </c>
      <c r="I45" s="126">
        <f>IF(I$2,Growth!I45*100,Growth!I45)</f>
        <v>1.0379533866766266</v>
      </c>
      <c r="J45" s="126">
        <f>IF(J$2,Growth!J45*100,Growth!J45)</f>
        <v>1.6868626405728726</v>
      </c>
      <c r="K45" s="126">
        <f>IF(K$2,Growth!K45*100,Growth!K45)</f>
        <v>1.808016539490644</v>
      </c>
      <c r="L45" s="126">
        <f>IF(L$2,Growth!L45*100,Growth!L45)</f>
        <v>0.77006315281407856</v>
      </c>
      <c r="M45" s="126">
        <f>IF(M$2,Growth!M45*100,Growth!M45)</f>
        <v>442.85389159606831</v>
      </c>
      <c r="N45" s="126">
        <f>IF(N$2,Growth!N45*100,Growth!N45)</f>
        <v>0.74800754442296835</v>
      </c>
      <c r="O45" s="126">
        <f>IF(O$2,Growth!O45*100,Growth!O45)</f>
        <v>-3.3875124501358309</v>
      </c>
      <c r="P45" s="126">
        <f>IF(P$2,Growth!P45*100,Growth!P45)</f>
        <v>-6.3452421877310208</v>
      </c>
      <c r="Q45" s="126">
        <f>IF(Q$2,Growth!Q45*100,Growth!Q45)</f>
        <v>1437.5881802635258</v>
      </c>
      <c r="R45" s="126"/>
      <c r="S45" s="126">
        <f>IF(S$2,Growth!S45*100,Growth!S45)</f>
        <v>1.3613794800811063</v>
      </c>
      <c r="T45" s="126"/>
      <c r="U45" s="126">
        <f>IF(U$2,Growth!U45*100,Growth!U45)</f>
        <v>456.32002996466258</v>
      </c>
      <c r="V45" s="126">
        <f>IF(V$2,Growth!V45*100,Growth!V45)</f>
        <v>9.1468873240785342E-2</v>
      </c>
      <c r="W45" s="126">
        <f>IF(W$2,Growth!W45*100,Growth!W45)</f>
        <v>399.80199013008178</v>
      </c>
      <c r="X45" s="126">
        <f>IF(X$2,Growth!X45*100,Growth!X45)</f>
        <v>1.4870255188118797</v>
      </c>
      <c r="Y45" s="126">
        <f>IF(Y$2,Growth!Y45*100,Growth!Y45)</f>
        <v>1.596328759842347</v>
      </c>
      <c r="Z45" s="126">
        <f>IF(Z$2,Growth!Z45*100,Growth!Z45)</f>
        <v>373.43443569138918</v>
      </c>
      <c r="AA45" s="126">
        <f>IF(AA$2,Growth!AA45*100,Growth!AA45)</f>
        <v>379.86144804145761</v>
      </c>
      <c r="AB45" s="126">
        <f>IF(AB$2,Growth!AB45*100,Growth!AB45)</f>
        <v>-6.4270123500684173</v>
      </c>
      <c r="AC45" s="126">
        <f>IF(AC$2,Growth!AC45*100,Growth!AC45)</f>
        <v>6.2560508063252387</v>
      </c>
      <c r="AD45" s="126">
        <f>IF(AD$2,Growth!AD45*100,Growth!AD45)</f>
        <v>1.8844010884912401</v>
      </c>
    </row>
    <row r="46" spans="1:30">
      <c r="A46" t="s">
        <v>443</v>
      </c>
      <c r="B46" s="126">
        <f>IF(B$2,Growth!B46*100,Growth!B46)</f>
        <v>1.3709930713719842</v>
      </c>
      <c r="C46" s="126">
        <f>IF(C$2,Growth!C46*100,Growth!C46)</f>
        <v>1.382774743932913</v>
      </c>
      <c r="D46" s="126">
        <f>IF(D$2,Growth!D46*100,Growth!D46)</f>
        <v>1461.1363905510489</v>
      </c>
      <c r="E46" s="126">
        <f>IF(E$2,Growth!E46*100,Growth!E46)</f>
        <v>1476.2283745831598</v>
      </c>
      <c r="F46" s="126">
        <f>IF(F$2,Growth!F46*100,Growth!F46)</f>
        <v>1498.3078470040048</v>
      </c>
      <c r="G46" s="126">
        <f>IF(G$2,Growth!G46*100,Growth!G46)</f>
        <v>1.051992242745392</v>
      </c>
      <c r="H46" s="126">
        <f>IF(H$2,Growth!H46*100,Growth!H46)</f>
        <v>3.1269947787823327</v>
      </c>
      <c r="I46" s="126">
        <f>IF(I$2,Growth!I46*100,Growth!I46)</f>
        <v>1.3505908467051242</v>
      </c>
      <c r="J46" s="126">
        <f>IF(J$2,Growth!J46*100,Growth!J46)</f>
        <v>1.6450242292010309</v>
      </c>
      <c r="K46" s="126">
        <f>IF(K$2,Growth!K46*100,Growth!K46)</f>
        <v>1.808016539490644</v>
      </c>
      <c r="L46" s="126">
        <f>IF(L$2,Growth!L46*100,Growth!L46)</f>
        <v>0.45742569278547329</v>
      </c>
      <c r="M46" s="126">
        <f>IF(M$2,Growth!M46*100,Growth!M46)</f>
        <v>442.80131554006692</v>
      </c>
      <c r="N46" s="126">
        <f>IF(N$2,Growth!N46*100,Growth!N46)</f>
        <v>1.9208678230661747</v>
      </c>
      <c r="O46" s="126">
        <f>IF(O$2,Growth!O46*100,Growth!O46)</f>
        <v>-4.9794639275864396</v>
      </c>
      <c r="P46" s="126">
        <f>IF(P$2,Growth!P46*100,Growth!P46)</f>
        <v>-7.389688483819282</v>
      </c>
      <c r="Q46" s="126">
        <f>IF(Q$2,Growth!Q46*100,Growth!Q46)</f>
        <v>1438.4502421865679</v>
      </c>
      <c r="R46" s="126"/>
      <c r="S46" s="126">
        <f>IF(S$2,Growth!S46*100,Growth!S46)</f>
        <v>1.3461691800581523</v>
      </c>
      <c r="T46" s="126"/>
      <c r="U46" s="126">
        <f>IF(U$2,Growth!U46*100,Growth!U46)</f>
        <v>457.27879581414027</v>
      </c>
      <c r="V46" s="126">
        <f>IF(V$2,Growth!V46*100,Growth!V46)</f>
        <v>-0.44054020323516241</v>
      </c>
      <c r="W46" s="126">
        <f>IF(W$2,Growth!W46*100,Growth!W46)</f>
        <v>408.78865327483976</v>
      </c>
      <c r="X46" s="126">
        <f>IF(X$2,Growth!X46*100,Growth!X46)</f>
        <v>0.67704434894046983</v>
      </c>
      <c r="Y46" s="126">
        <f>IF(Y$2,Growth!Y46*100,Growth!Y46)</f>
        <v>0.75370904934581873</v>
      </c>
      <c r="Z46" s="126">
        <f>IF(Z$2,Growth!Z46*100,Growth!Z46)</f>
        <v>374.73502854356218</v>
      </c>
      <c r="AA46" s="126">
        <f>IF(AA$2,Growth!AA46*100,Growth!AA46)</f>
        <v>380.74597421688702</v>
      </c>
      <c r="AB46" s="126">
        <f>IF(AB$2,Growth!AB46*100,Growth!AB46)</f>
        <v>-6.0109456733248194</v>
      </c>
      <c r="AC46" s="126">
        <f>IF(AC$2,Growth!AC46*100,Growth!AC46)</f>
        <v>5.8989082056197297</v>
      </c>
      <c r="AD46" s="126">
        <f>IF(AD$2,Growth!AD46*100,Growth!AD46)</f>
        <v>2.0303873664884602</v>
      </c>
    </row>
    <row r="47" spans="1:30">
      <c r="A47" t="s">
        <v>444</v>
      </c>
      <c r="B47" s="126">
        <f>IF(B$2,Growth!B47*100,Growth!B47)</f>
        <v>1.3618770927241286</v>
      </c>
      <c r="C47" s="126">
        <f>IF(C$2,Growth!C47*100,Growth!C47)</f>
        <v>-4.5846345848232772E-2</v>
      </c>
      <c r="D47" s="126">
        <f>IF(D$2,Growth!D47*100,Growth!D47)</f>
        <v>1464.6661572212424</v>
      </c>
      <c r="E47" s="126">
        <f>IF(E$2,Growth!E47*100,Growth!E47)</f>
        <v>1478.7097008520223</v>
      </c>
      <c r="F47" s="126">
        <f>IF(F$2,Growth!F47*100,Growth!F47)</f>
        <v>1500.2467190827481</v>
      </c>
      <c r="G47" s="126">
        <f>IF(G$2,Growth!G47*100,Growth!G47)</f>
        <v>1.4129811387975977</v>
      </c>
      <c r="H47" s="126">
        <f>IF(H$2,Growth!H47*100,Growth!H47)</f>
        <v>2.58440899354202</v>
      </c>
      <c r="I47" s="126">
        <f>IF(I$2,Growth!I47*100,Growth!I47)</f>
        <v>1.8787861652745264</v>
      </c>
      <c r="J47" s="126">
        <f>IF(J$2,Growth!J47*100,Growth!J47)</f>
        <v>1.1489583490933875</v>
      </c>
      <c r="K47" s="126">
        <f>IF(K$2,Growth!K47*100,Growth!K47)</f>
        <v>1.7738847233412292</v>
      </c>
      <c r="L47" s="126">
        <f>IF(L$2,Growth!L47*100,Growth!L47)</f>
        <v>-0.10490144193332734</v>
      </c>
      <c r="M47" s="126">
        <f>IF(M$2,Growth!M47*100,Growth!M47)</f>
        <v>438.80434725628493</v>
      </c>
      <c r="N47" s="126">
        <f>IF(N$2,Growth!N47*100,Growth!N47)</f>
        <v>-0.22736503264537689</v>
      </c>
      <c r="O47" s="126">
        <f>IF(O$2,Growth!O47*100,Growth!O47)</f>
        <v>3.1405372657824557</v>
      </c>
      <c r="P47" s="126">
        <f>IF(P$2,Growth!P47*100,Growth!P47)</f>
        <v>2.1593917761178059</v>
      </c>
      <c r="Q47" s="126">
        <f>IF(Q$2,Growth!Q47*100,Growth!Q47)</f>
        <v>1440.0102693978513</v>
      </c>
      <c r="R47" s="126"/>
      <c r="S47" s="126">
        <f>IF(S$2,Growth!S47*100,Growth!S47)</f>
        <v>1.3540836302331181</v>
      </c>
      <c r="T47" s="126"/>
      <c r="U47" s="126">
        <f>IF(U$2,Growth!U47*100,Growth!U47)</f>
        <v>458.18067576258488</v>
      </c>
      <c r="V47" s="126">
        <f>IF(V$2,Growth!V47*100,Growth!V47)</f>
        <v>-2.1699234402090539</v>
      </c>
      <c r="W47" s="126">
        <f>IF(W$2,Growth!W47*100,Growth!W47)</f>
        <v>422.54709088987948</v>
      </c>
      <c r="X47" s="126">
        <f>IF(X$2,Growth!X47*100,Growth!X47)</f>
        <v>0.26033415176831554</v>
      </c>
      <c r="Y47" s="126">
        <f>IF(Y$2,Growth!Y47*100,Growth!Y47)</f>
        <v>0.14151170571485849</v>
      </c>
      <c r="Z47" s="126">
        <f>IF(Z$2,Growth!Z47*100,Growth!Z47)</f>
        <v>371.14452102037745</v>
      </c>
      <c r="AA47" s="126">
        <f>IF(AA$2,Growth!AA47*100,Growth!AA47)</f>
        <v>377.68395316127294</v>
      </c>
      <c r="AB47" s="126">
        <f>IF(AB$2,Growth!AB47*100,Growth!AB47)</f>
        <v>-6.5394321408955056</v>
      </c>
      <c r="AC47" s="126">
        <f>IF(AC$2,Growth!AC47*100,Growth!AC47)</f>
        <v>6.2688784301226788</v>
      </c>
      <c r="AD47" s="126">
        <f>IF(AD$2,Growth!AD47*100,Growth!AD47)</f>
        <v>2.0165440637737699</v>
      </c>
    </row>
    <row r="48" spans="1:30">
      <c r="A48" t="s">
        <v>445</v>
      </c>
      <c r="B48" s="126">
        <f>IF(B$2,Growth!B48*100,Growth!B48)</f>
        <v>2.5676026388502748</v>
      </c>
      <c r="C48" s="126">
        <f>IF(C$2,Growth!C48*100,Growth!C48)</f>
        <v>3.8830821628877743</v>
      </c>
      <c r="D48" s="126">
        <f>IF(D$2,Growth!D48*100,Growth!D48)</f>
        <v>1466.6586004597407</v>
      </c>
      <c r="E48" s="126">
        <f>IF(E$2,Growth!E48*100,Growth!E48)</f>
        <v>1482.1110624282974</v>
      </c>
      <c r="F48" s="126">
        <f>IF(F$2,Growth!F48*100,Growth!F48)</f>
        <v>1503.7337233550045</v>
      </c>
      <c r="G48" s="126">
        <f>IF(G$2,Growth!G48*100,Growth!G48)</f>
        <v>2.2535639750955738</v>
      </c>
      <c r="H48" s="126">
        <f>IF(H$2,Growth!H48*100,Growth!H48)</f>
        <v>2.4720678888620284</v>
      </c>
      <c r="I48" s="126">
        <f>IF(I$2,Growth!I48*100,Growth!I48)</f>
        <v>1.1083604697661009</v>
      </c>
      <c r="J48" s="126">
        <f>IF(J$2,Growth!J48*100,Growth!J48)</f>
        <v>1.0815935705641877</v>
      </c>
      <c r="K48" s="126">
        <f>IF(K$2,Growth!K48*100,Growth!K48)</f>
        <v>1.6836768364902475</v>
      </c>
      <c r="L48" s="126">
        <f>IF(L$2,Growth!L48*100,Growth!L48)</f>
        <v>0.57531636672422948</v>
      </c>
      <c r="M48" s="126">
        <f>IF(M$2,Growth!M48*100,Growth!M48)</f>
        <v>437.03636718371718</v>
      </c>
      <c r="N48" s="126">
        <f>IF(N$2,Growth!N48*100,Growth!N48)</f>
        <v>-8.6004682890994388E-2</v>
      </c>
      <c r="O48" s="126">
        <f>IF(O$2,Growth!O48*100,Growth!O48)</f>
        <v>0.52654628153582683</v>
      </c>
      <c r="P48" s="126">
        <f>IF(P$2,Growth!P48*100,Growth!P48)</f>
        <v>-2.8368446931804883</v>
      </c>
      <c r="Q48" s="126">
        <f>IF(Q$2,Growth!Q48*100,Growth!Q48)</f>
        <v>1441.8875561303043</v>
      </c>
      <c r="R48" s="126"/>
      <c r="S48" s="126">
        <f>IF(S$2,Growth!S48*100,Growth!S48)</f>
        <v>1.4129893174793335</v>
      </c>
      <c r="T48" s="126"/>
      <c r="U48" s="126">
        <f>IF(U$2,Growth!U48*100,Growth!U48)</f>
        <v>459.76744271497535</v>
      </c>
      <c r="V48" s="126">
        <f>IF(V$2,Growth!V48*100,Growth!V48)</f>
        <v>-0.6625430422976919</v>
      </c>
      <c r="W48" s="126">
        <f>IF(W$2,Growth!W48*100,Growth!W48)</f>
        <v>426.79210658399171</v>
      </c>
      <c r="X48" s="126">
        <f>IF(X$2,Growth!X48*100,Growth!X48)</f>
        <v>0.61448445456884215</v>
      </c>
      <c r="Y48" s="126">
        <f>IF(Y$2,Growth!Y48*100,Growth!Y48)</f>
        <v>0.6567318002958622</v>
      </c>
      <c r="Z48" s="126">
        <f>IF(Z$2,Growth!Z48*100,Growth!Z48)</f>
        <v>372.30784839789101</v>
      </c>
      <c r="AA48" s="126">
        <f>IF(AA$2,Growth!AA48*100,Growth!AA48)</f>
        <v>378.82695970392314</v>
      </c>
      <c r="AB48" s="126">
        <f>IF(AB$2,Growth!AB48*100,Growth!AB48)</f>
        <v>-6.5191113060321229</v>
      </c>
      <c r="AC48" s="126">
        <f>IF(AC$2,Growth!AC48*100,Growth!AC48)</f>
        <v>6.2958693108307404</v>
      </c>
      <c r="AD48" s="126">
        <f>IF(AD$2,Growth!AD48*100,Growth!AD48)</f>
        <v>2.0536988424108999</v>
      </c>
    </row>
    <row r="49" spans="1:30">
      <c r="A49" t="s">
        <v>446</v>
      </c>
      <c r="B49" s="126">
        <f>IF(B$2,Growth!B49*100,Growth!B49)</f>
        <v>2.1699894352263271</v>
      </c>
      <c r="C49" s="126">
        <f>IF(C$2,Growth!C49*100,Growth!C49)</f>
        <v>2.4258551351408641</v>
      </c>
      <c r="D49" s="126">
        <f>IF(D$2,Growth!D49*100,Growth!D49)</f>
        <v>1465.5911019075443</v>
      </c>
      <c r="E49" s="126">
        <f>IF(E$2,Growth!E49*100,Growth!E49)</f>
        <v>1480.5683201721183</v>
      </c>
      <c r="F49" s="126">
        <f>IF(F$2,Growth!F49*100,Growth!F49)</f>
        <v>1505.7963970469891</v>
      </c>
      <c r="G49" s="126">
        <f>IF(G$2,Growth!G49*100,Growth!G49)</f>
        <v>3.374777043321231</v>
      </c>
      <c r="H49" s="126">
        <f>IF(H$2,Growth!H49*100,Growth!H49)</f>
        <v>5.3222483741619087</v>
      </c>
      <c r="I49" s="126">
        <f>IF(I$2,Growth!I49*100,Growth!I49)</f>
        <v>1.3278418790189761</v>
      </c>
      <c r="J49" s="126">
        <f>IF(J$2,Growth!J49*100,Growth!J49)</f>
        <v>1.4358325539493677</v>
      </c>
      <c r="K49" s="126">
        <f>IF(K$2,Growth!K49*100,Growth!K49)</f>
        <v>1.6158066685828592</v>
      </c>
      <c r="L49" s="126">
        <f>IF(L$2,Growth!L49*100,Growth!L49)</f>
        <v>0.28796478956381927</v>
      </c>
      <c r="M49" s="126">
        <f>IF(M$2,Growth!M49*100,Growth!M49)</f>
        <v>434.10404014501751</v>
      </c>
      <c r="N49" s="126">
        <f>IF(N$2,Growth!N49*100,Growth!N49)</f>
        <v>-0.55713361745217682</v>
      </c>
      <c r="O49" s="126">
        <f>IF(O$2,Growth!O49*100,Growth!O49)</f>
        <v>-4.2949049323152968</v>
      </c>
      <c r="P49" s="126">
        <f>IF(P$2,Growth!P49*100,Growth!P49)</f>
        <v>-7.3273333591591872</v>
      </c>
      <c r="Q49" s="126">
        <f>IF(Q$2,Growth!Q49*100,Growth!Q49)</f>
        <v>1442.7262976473121</v>
      </c>
      <c r="R49" s="126"/>
      <c r="S49" s="126">
        <f>IF(S$2,Growth!S49*100,Growth!S49)</f>
        <v>1.3933998683164961</v>
      </c>
      <c r="T49" s="126"/>
      <c r="U49" s="126">
        <f>IF(U$2,Growth!U49*100,Growth!U49)</f>
        <v>460.55886534183816</v>
      </c>
      <c r="V49" s="126">
        <f>IF(V$2,Growth!V49*100,Growth!V49)</f>
        <v>-0.94136226599781381</v>
      </c>
      <c r="W49" s="126">
        <f>IF(W$2,Growth!W49*100,Growth!W49)</f>
        <v>417.87934881141206</v>
      </c>
      <c r="X49" s="126">
        <f>IF(X$2,Growth!X49*100,Growth!X49)</f>
        <v>0.52742177047342409</v>
      </c>
      <c r="Y49" s="126">
        <f>IF(Y$2,Growth!Y49*100,Growth!Y49)</f>
        <v>0.6208512729998894</v>
      </c>
      <c r="Z49" s="126">
        <f>IF(Z$2,Growth!Z49*100,Growth!Z49)</f>
        <v>370.71050465617725</v>
      </c>
      <c r="AA49" s="126">
        <f>IF(AA$2,Growth!AA49*100,Growth!AA49)</f>
        <v>377.04002843726482</v>
      </c>
      <c r="AB49" s="126">
        <f>IF(AB$2,Growth!AB49*100,Growth!AB49)</f>
        <v>-6.3295237810875165</v>
      </c>
      <c r="AC49" s="126">
        <f>IF(AC$2,Growth!AC49*100,Growth!AC49)</f>
        <v>6.1450035645573404</v>
      </c>
      <c r="AD49" s="126">
        <f>IF(AD$2,Growth!AD49*100,Growth!AD49)</f>
        <v>2.0537323029821501</v>
      </c>
    </row>
    <row r="50" spans="1:30">
      <c r="A50" t="s">
        <v>447</v>
      </c>
      <c r="B50" s="126">
        <f>IF(B$2,Growth!B50*100,Growth!B50)</f>
        <v>2.1639645981299083</v>
      </c>
      <c r="C50" s="126">
        <f>IF(C$2,Growth!C50*100,Growth!C50)</f>
        <v>2.1542548090259572</v>
      </c>
      <c r="D50" s="126">
        <f>IF(D$2,Growth!D50*100,Growth!D50)</f>
        <v>1468.3428496689987</v>
      </c>
      <c r="E50" s="126">
        <f>IF(E$2,Growth!E50*100,Growth!E50)</f>
        <v>1483.9959653869544</v>
      </c>
      <c r="F50" s="126">
        <f>IF(F$2,Growth!F50*100,Growth!F50)</f>
        <v>1507.8346460571533</v>
      </c>
      <c r="G50" s="126">
        <f>IF(G$2,Growth!G50*100,Growth!G50)</f>
        <v>2.3933443570424373</v>
      </c>
      <c r="H50" s="126">
        <f>IF(H$2,Growth!H50*100,Growth!H50)</f>
        <v>5.2579904900920127</v>
      </c>
      <c r="I50" s="126">
        <f>IF(I$2,Growth!I50*100,Growth!I50)</f>
        <v>1.7805485355912865</v>
      </c>
      <c r="J50" s="126">
        <f>IF(J$2,Growth!J50*100,Growth!J50)</f>
        <v>1.1755493533607719</v>
      </c>
      <c r="K50" s="126">
        <f>IF(K$2,Growth!K50*100,Growth!K50)</f>
        <v>1.574369979034711</v>
      </c>
      <c r="L50" s="126">
        <f>IF(L$2,Growth!L50*100,Growth!L50)</f>
        <v>-0.20617855655656092</v>
      </c>
      <c r="M50" s="126">
        <f>IF(M$2,Growth!M50*100,Growth!M50)</f>
        <v>433.44903243261024</v>
      </c>
      <c r="N50" s="126">
        <f>IF(N$2,Growth!N50*100,Growth!N50)</f>
        <v>2.3363505539523821</v>
      </c>
      <c r="O50" s="126">
        <f>IF(O$2,Growth!O50*100,Growth!O50)</f>
        <v>-5.8339193520038881</v>
      </c>
      <c r="P50" s="126">
        <f>IF(P$2,Growth!P50*100,Growth!P50)</f>
        <v>-8.9194567146570964</v>
      </c>
      <c r="Q50" s="126">
        <f>IF(Q$2,Growth!Q50*100,Growth!Q50)</f>
        <v>1443.1063414972418</v>
      </c>
      <c r="R50" s="126"/>
      <c r="S50" s="126">
        <f>IF(S$2,Growth!S50*100,Growth!S50)</f>
        <v>1.4179410906187466</v>
      </c>
      <c r="T50" s="126"/>
      <c r="U50" s="126">
        <f>IF(U$2,Growth!U50*100,Growth!U50)</f>
        <v>461.31463923113233</v>
      </c>
      <c r="V50" s="126">
        <f>IF(V$2,Growth!V50*100,Growth!V50)</f>
        <v>-0.99621222135510834</v>
      </c>
      <c r="W50" s="126">
        <f>IF(W$2,Growth!W50*100,Growth!W50)</f>
        <v>401.6095964445455</v>
      </c>
      <c r="X50" s="126">
        <f>IF(X$2,Growth!X50*100,Growth!X50)</f>
        <v>4.3990827963824586E-2</v>
      </c>
      <c r="Y50" s="126">
        <f>IF(Y$2,Growth!Y50*100,Growth!Y50)</f>
        <v>4.7727531756258657E-2</v>
      </c>
      <c r="Z50" s="126">
        <f>IF(Z$2,Growth!Z50*100,Growth!Z50)</f>
        <v>373.18216418416421</v>
      </c>
      <c r="AA50" s="126">
        <f>IF(AA$2,Growth!AA50*100,Growth!AA50)</f>
        <v>379.17377101712282</v>
      </c>
      <c r="AB50" s="126">
        <f>IF(AB$2,Growth!AB50*100,Growth!AB50)</f>
        <v>-5.9916068329586194</v>
      </c>
      <c r="AC50" s="126">
        <f>IF(AC$2,Growth!AC50*100,Growth!AC50)</f>
        <v>5.84193280608135</v>
      </c>
      <c r="AD50" s="126">
        <f>IF(AD$2,Growth!AD50*100,Growth!AD50)</f>
        <v>2.08201531866092</v>
      </c>
    </row>
    <row r="51" spans="1:30">
      <c r="A51" t="s">
        <v>448</v>
      </c>
      <c r="B51" s="126">
        <f>IF(B$2,Growth!B51*100,Growth!B51)</f>
        <v>0.5825789913313173</v>
      </c>
      <c r="C51" s="126">
        <f>IF(C$2,Growth!C51*100,Growth!C51)</f>
        <v>-0.92512670918090123</v>
      </c>
      <c r="D51" s="126">
        <f>IF(D$2,Growth!D51*100,Growth!D51)</f>
        <v>1471.6399214774985</v>
      </c>
      <c r="E51" s="126">
        <f>IF(E$2,Growth!E51*100,Growth!E51)</f>
        <v>1485.8600857445876</v>
      </c>
      <c r="F51" s="126">
        <f>IF(F$2,Growth!F51*100,Growth!F51)</f>
        <v>1509.088348733331</v>
      </c>
      <c r="G51" s="126">
        <f>IF(G$2,Growth!G51*100,Growth!G51)</f>
        <v>1.4088236120098685</v>
      </c>
      <c r="H51" s="126">
        <f>IF(H$2,Growth!H51*100,Growth!H51)</f>
        <v>-1.560195756844962</v>
      </c>
      <c r="I51" s="126">
        <f>IF(I$2,Growth!I51*100,Growth!I51)</f>
        <v>1.2212634740273565</v>
      </c>
      <c r="J51" s="126">
        <f>IF(J$2,Growth!J51*100,Growth!J51)</f>
        <v>1.7870151645451138</v>
      </c>
      <c r="K51" s="126">
        <f>IF(K$2,Growth!K51*100,Growth!K51)</f>
        <v>1.9031840096887798</v>
      </c>
      <c r="L51" s="126">
        <f>IF(L$2,Growth!L51*100,Growth!L51)</f>
        <v>0.68192053566146515</v>
      </c>
      <c r="M51" s="126">
        <f>IF(M$2,Growth!M51*100,Growth!M51)</f>
        <v>435.44075810675224</v>
      </c>
      <c r="N51" s="126">
        <f>IF(N$2,Growth!N51*100,Growth!N51)</f>
        <v>5.979053732684303</v>
      </c>
      <c r="O51" s="126">
        <f>IF(O$2,Growth!O51*100,Growth!O51)</f>
        <v>-2.5416883433408559</v>
      </c>
      <c r="P51" s="126">
        <f>IF(P$2,Growth!P51*100,Growth!P51)</f>
        <v>-3.7775728479856316</v>
      </c>
      <c r="Q51" s="126">
        <f>IF(Q$2,Growth!Q51*100,Growth!Q51)</f>
        <v>1442.7991146902777</v>
      </c>
      <c r="R51" s="126"/>
      <c r="S51" s="126">
        <f>IF(S$2,Growth!S51*100,Growth!S51)</f>
        <v>1.3759140458547099</v>
      </c>
      <c r="T51" s="126"/>
      <c r="U51" s="126">
        <f>IF(U$2,Growth!U51*100,Growth!U51)</f>
        <v>460.51701859880916</v>
      </c>
      <c r="V51" s="126">
        <f>IF(V$2,Growth!V51*100,Growth!V51)</f>
        <v>-2.9974669691275935</v>
      </c>
      <c r="W51" s="126">
        <f>IF(W$2,Growth!W51*100,Growth!W51)</f>
        <v>392.99688766474918</v>
      </c>
      <c r="X51" s="126">
        <f>IF(X$2,Growth!X51*100,Growth!X51)</f>
        <v>0.96946407139189006</v>
      </c>
      <c r="Y51" s="126">
        <f>IF(Y$2,Growth!Y51*100,Growth!Y51)</f>
        <v>1.0436075205757511</v>
      </c>
      <c r="Z51" s="126">
        <f>IF(Z$2,Growth!Z51*100,Growth!Z51)</f>
        <v>374.29048143490564</v>
      </c>
      <c r="AA51" s="126">
        <f>IF(AA$2,Growth!AA51*100,Growth!AA51)</f>
        <v>380.26805910207491</v>
      </c>
      <c r="AB51" s="126">
        <f>IF(AB$2,Growth!AB51*100,Growth!AB51)</f>
        <v>-5.9775776671692844</v>
      </c>
      <c r="AC51" s="126">
        <f>IF(AC$2,Growth!AC51*100,Growth!AC51)</f>
        <v>5.7895860096940197</v>
      </c>
      <c r="AD51" s="126">
        <f>IF(AD$2,Growth!AD51*100,Growth!AD51)</f>
        <v>1.9576813765619001</v>
      </c>
    </row>
    <row r="52" spans="1:30">
      <c r="A52" t="s">
        <v>449</v>
      </c>
      <c r="B52" s="126">
        <f>IF(B$2,Growth!B52*100,Growth!B52)</f>
        <v>1.6618601139253286</v>
      </c>
      <c r="C52" s="126">
        <f>IF(C$2,Growth!C52*100,Growth!C52)</f>
        <v>2.4579438948979515</v>
      </c>
      <c r="D52" s="126">
        <f>IF(D$2,Growth!D52*100,Growth!D52)</f>
        <v>1474.8102847970372</v>
      </c>
      <c r="E52" s="126">
        <f>IF(E$2,Growth!E52*100,Growth!E52)</f>
        <v>1489.6509680910169</v>
      </c>
      <c r="F52" s="126">
        <f>IF(F$2,Growth!F52*100,Growth!F52)</f>
        <v>1510.4547496871724</v>
      </c>
      <c r="G52" s="126">
        <f>IF(G$2,Growth!G52*100,Growth!G52)</f>
        <v>1.6520686288012953</v>
      </c>
      <c r="H52" s="126">
        <f>IF(H$2,Growth!H52*100,Growth!H52)</f>
        <v>4.811283307894243</v>
      </c>
      <c r="I52" s="126">
        <f>IF(I$2,Growth!I52*100,Growth!I52)</f>
        <v>0.84602510692768362</v>
      </c>
      <c r="J52" s="126">
        <f>IF(J$2,Growth!J52*100,Growth!J52)</f>
        <v>2.3220521997004084</v>
      </c>
      <c r="K52" s="126">
        <f>IF(K$2,Growth!K52*100,Growth!K52)</f>
        <v>2.0394996748105685</v>
      </c>
      <c r="L52" s="126">
        <f>IF(L$2,Growth!L52*100,Growth!L52)</f>
        <v>1.1934745678828482</v>
      </c>
      <c r="M52" s="126">
        <f>IF(M$2,Growth!M52*100,Growth!M52)</f>
        <v>435.133244468604</v>
      </c>
      <c r="N52" s="126">
        <f>IF(N$2,Growth!N52*100,Growth!N52)</f>
        <v>0.64176658052854663</v>
      </c>
      <c r="O52" s="126">
        <f>IF(O$2,Growth!O52*100,Growth!O52)</f>
        <v>-2.236481971121957</v>
      </c>
      <c r="P52" s="126">
        <f>IF(P$2,Growth!P52*100,Growth!P52)</f>
        <v>-5.0422069572579158</v>
      </c>
      <c r="Q52" s="126">
        <f>IF(Q$2,Growth!Q52*100,Growth!Q52)</f>
        <v>1443.5619013051162</v>
      </c>
      <c r="R52" s="126"/>
      <c r="S52" s="126">
        <f>IF(S$2,Growth!S52*100,Growth!S52)</f>
        <v>1.3834412629112669</v>
      </c>
      <c r="T52" s="126"/>
      <c r="U52" s="126">
        <f>IF(U$2,Growth!U52*100,Growth!U52)</f>
        <v>461.17993862049582</v>
      </c>
      <c r="V52" s="126">
        <f>IF(V$2,Growth!V52*100,Growth!V52)</f>
        <v>-0.11396314708633781</v>
      </c>
      <c r="W52" s="126">
        <f>IF(W$2,Growth!W52*100,Growth!W52)</f>
        <v>395.03604396176763</v>
      </c>
      <c r="X52" s="126">
        <f>IF(X$2,Growth!X52*100,Growth!X52)</f>
        <v>1.1724591290970032</v>
      </c>
      <c r="Y52" s="126">
        <f>IF(Y$2,Growth!Y52*100,Growth!Y52)</f>
        <v>1.2182703647062532</v>
      </c>
      <c r="Z52" s="126">
        <f>IF(Z$2,Growth!Z52*100,Growth!Z52)</f>
        <v>374.03766650418942</v>
      </c>
      <c r="AA52" s="126">
        <f>IF(AA$2,Growth!AA52*100,Growth!AA52)</f>
        <v>380.07625291079648</v>
      </c>
      <c r="AB52" s="126">
        <f>IF(AB$2,Growth!AB52*100,Growth!AB52)</f>
        <v>-6.038586406607088</v>
      </c>
      <c r="AC52" s="126">
        <f>IF(AC$2,Growth!AC52*100,Growth!AC52)</f>
        <v>5.8804368693758597</v>
      </c>
      <c r="AD52" s="126">
        <f>IF(AD$2,Growth!AD52*100,Growth!AD52)</f>
        <v>1.9225538587123403</v>
      </c>
    </row>
    <row r="53" spans="1:30">
      <c r="A53" t="s">
        <v>450</v>
      </c>
      <c r="B53" s="126">
        <f>IF(B$2,Growth!B53*100,Growth!B53)</f>
        <v>-0.48373089147197845</v>
      </c>
      <c r="C53" s="126">
        <f>IF(C$2,Growth!C53*100,Growth!C53)</f>
        <v>-0.14606972414483721</v>
      </c>
      <c r="D53" s="126">
        <f>IF(D$2,Growth!D53*100,Growth!D53)</f>
        <v>1474.1578191540684</v>
      </c>
      <c r="E53" s="126">
        <f>IF(E$2,Growth!E53*100,Growth!E53)</f>
        <v>1490.0630026877068</v>
      </c>
      <c r="F53" s="126">
        <f>IF(F$2,Growth!F53*100,Growth!F53)</f>
        <v>1509.7909970118747</v>
      </c>
      <c r="G53" s="126">
        <f>IF(G$2,Growth!G53*100,Growth!G53)</f>
        <v>-1.6372330767845611</v>
      </c>
      <c r="H53" s="126">
        <f>IF(H$2,Growth!H53*100,Growth!H53)</f>
        <v>-6.3795587474809068</v>
      </c>
      <c r="I53" s="126">
        <f>IF(I$2,Growth!I53*100,Growth!I53)</f>
        <v>1.1575340857455707</v>
      </c>
      <c r="J53" s="126">
        <f>IF(J$2,Growth!J53*100,Growth!J53)</f>
        <v>1.5364355085085712</v>
      </c>
      <c r="K53" s="126">
        <f>IF(K$2,Growth!K53*100,Growth!K53)</f>
        <v>2.2288727827723247</v>
      </c>
      <c r="L53" s="126">
        <f>IF(L$2,Growth!L53*100,Growth!L53)</f>
        <v>1.0713386970267227</v>
      </c>
      <c r="M53" s="126">
        <f>IF(M$2,Growth!M53*100,Growth!M53)</f>
        <v>436.17343617808598</v>
      </c>
      <c r="N53" s="126">
        <f>IF(N$2,Growth!N53*100,Growth!N53)</f>
        <v>3.0741752235373454</v>
      </c>
      <c r="O53" s="126">
        <f>IF(O$2,Growth!O53*100,Growth!O53)</f>
        <v>-4.7309455630122956</v>
      </c>
      <c r="P53" s="126">
        <f>IF(P$2,Growth!P53*100,Growth!P53)</f>
        <v>-7.6194933778968341</v>
      </c>
      <c r="Q53" s="126">
        <f>IF(Q$2,Growth!Q53*100,Growth!Q53)</f>
        <v>1444.0979583445833</v>
      </c>
      <c r="R53" s="126"/>
      <c r="S53" s="126">
        <f>IF(S$2,Growth!S53*100,Growth!S53)</f>
        <v>1.3674112941315886</v>
      </c>
      <c r="T53" s="126"/>
      <c r="U53" s="126">
        <f>IF(U$2,Growth!U53*100,Growth!U53)</f>
        <v>462.03388755127668</v>
      </c>
      <c r="V53" s="126">
        <f>IF(V$2,Growth!V53*100,Growth!V53)</f>
        <v>-0.95323457608866846</v>
      </c>
      <c r="W53" s="126">
        <f>IF(W$2,Growth!W53*100,Growth!W53)</f>
        <v>390.77070322079931</v>
      </c>
      <c r="X53" s="126">
        <f>IF(X$2,Growth!X53*100,Growth!X53)</f>
        <v>0.39945641659482334</v>
      </c>
      <c r="Y53" s="126">
        <f>IF(Y$2,Growth!Y53*100,Growth!Y53)</f>
        <v>0.38661286160168729</v>
      </c>
      <c r="Z53" s="126">
        <f>IF(Z$2,Growth!Z53*100,Growth!Z53)</f>
        <v>374.15578709980889</v>
      </c>
      <c r="AA53" s="126">
        <f>IF(AA$2,Growth!AA53*100,Growth!AA53)</f>
        <v>380.66527798821124</v>
      </c>
      <c r="AB53" s="126">
        <f>IF(AB$2,Growth!AB53*100,Growth!AB53)</f>
        <v>-6.5094908884023344</v>
      </c>
      <c r="AC53" s="126">
        <f>IF(AC$2,Growth!AC53*100,Growth!AC53)</f>
        <v>6.2616534047784613</v>
      </c>
      <c r="AD53" s="126">
        <f>IF(AD$2,Growth!AD53*100,Growth!AD53)</f>
        <v>1.6344133301702197</v>
      </c>
    </row>
    <row r="54" spans="1:30">
      <c r="A54" t="s">
        <v>451</v>
      </c>
      <c r="B54" s="126">
        <f>IF(B$2,Growth!B54*100,Growth!B54)</f>
        <v>-3.4613758361938807</v>
      </c>
      <c r="C54" s="126">
        <f>IF(C$2,Growth!C54*100,Growth!C54)</f>
        <v>-3.255339698383608</v>
      </c>
      <c r="D54" s="126">
        <f>IF(D$2,Growth!D54*100,Growth!D54)</f>
        <v>1476.1072545571778</v>
      </c>
      <c r="E54" s="126">
        <f>IF(E$2,Growth!E54*100,Growth!E54)</f>
        <v>1491.6776637201917</v>
      </c>
      <c r="F54" s="126">
        <f>IF(F$2,Growth!F54*100,Growth!F54)</f>
        <v>1508.3064019311325</v>
      </c>
      <c r="G54" s="126">
        <f>IF(G$2,Growth!G54*100,Growth!G54)</f>
        <v>-2.6515168459919636</v>
      </c>
      <c r="H54" s="126">
        <f>IF(H$2,Growth!H54*100,Growth!H54)</f>
        <v>-14.154806607647075</v>
      </c>
      <c r="I54" s="126">
        <f>IF(I$2,Growth!I54*100,Growth!I54)</f>
        <v>1.1035376270616126</v>
      </c>
      <c r="J54" s="126">
        <f>IF(J$2,Growth!J54*100,Growth!J54)</f>
        <v>1.5492183782435553</v>
      </c>
      <c r="K54" s="126">
        <f>IF(K$2,Growth!K54*100,Growth!K54)</f>
        <v>2.4505736784489129</v>
      </c>
      <c r="L54" s="126">
        <f>IF(L$2,Growth!L54*100,Growth!L54)</f>
        <v>1.3470360513872914</v>
      </c>
      <c r="M54" s="126">
        <f>IF(M$2,Growth!M54*100,Growth!M54)</f>
        <v>435.98266307704802</v>
      </c>
      <c r="N54" s="126">
        <f>IF(N$2,Growth!N54*100,Growth!N54)</f>
        <v>-0.49702241295674909</v>
      </c>
      <c r="O54" s="126">
        <f>IF(O$2,Growth!O54*100,Growth!O54)</f>
        <v>-0.53972279783433419</v>
      </c>
      <c r="P54" s="126">
        <f>IF(P$2,Growth!P54*100,Growth!P54)</f>
        <v>-2.8369024111052608</v>
      </c>
      <c r="Q54" s="126">
        <f>IF(Q$2,Growth!Q54*100,Growth!Q54)</f>
        <v>1444.5146999291358</v>
      </c>
      <c r="R54" s="126"/>
      <c r="S54" s="126">
        <f>IF(S$2,Growth!S54*100,Growth!S54)</f>
        <v>1.2850562054372934</v>
      </c>
      <c r="T54" s="126"/>
      <c r="U54" s="126">
        <f>IF(U$2,Growth!U54*100,Growth!U54)</f>
        <v>462.71272476856575</v>
      </c>
      <c r="V54" s="126">
        <f>IF(V$2,Growth!V54*100,Growth!V54)</f>
        <v>1.8046812229142617</v>
      </c>
      <c r="W54" s="126">
        <f>IF(W$2,Growth!W54*100,Growth!W54)</f>
        <v>382.5121698841279</v>
      </c>
      <c r="X54" s="126">
        <f>IF(X$2,Growth!X54*100,Growth!X54)</f>
        <v>0.49796675679862901</v>
      </c>
      <c r="Y54" s="126">
        <f>IF(Y$2,Growth!Y54*100,Growth!Y54)</f>
        <v>0.45945988031208529</v>
      </c>
      <c r="Z54" s="126">
        <f>IF(Z$2,Growth!Z54*100,Growth!Z54)</f>
        <v>371.05857901876294</v>
      </c>
      <c r="AA54" s="126">
        <f>IF(AA$2,Growth!AA54*100,Growth!AA54)</f>
        <v>379.30966507701845</v>
      </c>
      <c r="AB54" s="126">
        <f>IF(AB$2,Growth!AB54*100,Growth!AB54)</f>
        <v>-8.2510860582555043</v>
      </c>
      <c r="AC54" s="126">
        <f>IF(AC$2,Growth!AC54*100,Growth!AC54)</f>
        <v>7.9198650230223198</v>
      </c>
      <c r="AD54" s="126">
        <f>IF(AD$2,Growth!AD54*100,Growth!AD54)</f>
        <v>1.39723512547054</v>
      </c>
    </row>
    <row r="55" spans="1:30">
      <c r="A55" t="s">
        <v>452</v>
      </c>
      <c r="B55" s="126">
        <f>IF(B$2,Growth!B55*100,Growth!B55)</f>
        <v>-2.050215539171063E-2</v>
      </c>
      <c r="C55" s="126">
        <f>IF(C$2,Growth!C55*100,Growth!C55)</f>
        <v>-0.98632864246539498</v>
      </c>
      <c r="D55" s="126">
        <f>IF(D$2,Growth!D55*100,Growth!D55)</f>
        <v>1489.0393919802384</v>
      </c>
      <c r="E55" s="126">
        <f>IF(E$2,Growth!E55*100,Growth!E55)</f>
        <v>1498.3411341739918</v>
      </c>
      <c r="F55" s="126">
        <f>IF(F$2,Growth!F55*100,Growth!F55)</f>
        <v>1512.5282432074728</v>
      </c>
      <c r="G55" s="126">
        <f>IF(G$2,Growth!G55*100,Growth!G55)</f>
        <v>7.0416887175106524E-2</v>
      </c>
      <c r="H55" s="126">
        <f>IF(H$2,Growth!H55*100,Growth!H55)</f>
        <v>-4.5487523219440718</v>
      </c>
      <c r="I55" s="126">
        <f>IF(I$2,Growth!I55*100,Growth!I55)</f>
        <v>0.66134028763364938</v>
      </c>
      <c r="J55" s="126">
        <f>IF(J$2,Growth!J55*100,Growth!J55)</f>
        <v>1.1277420093322554</v>
      </c>
      <c r="K55" s="126">
        <f>IF(K$2,Growth!K55*100,Growth!K55)</f>
        <v>1.7836829954783195</v>
      </c>
      <c r="L55" s="126">
        <f>IF(L$2,Growth!L55*100,Growth!L55)</f>
        <v>1.1223427078447044</v>
      </c>
      <c r="M55" s="126">
        <f>IF(M$2,Growth!M55*100,Growth!M55)</f>
        <v>436.94881603044388</v>
      </c>
      <c r="N55" s="126">
        <f>IF(N$2,Growth!N55*100,Growth!N55)</f>
        <v>4.4331094008877692</v>
      </c>
      <c r="O55" s="126">
        <f>IF(O$2,Growth!O55*100,Growth!O55)</f>
        <v>4.2580995943797291</v>
      </c>
      <c r="P55" s="126">
        <f>IF(P$2,Growth!P55*100,Growth!P55)</f>
        <v>2.5914285119613294</v>
      </c>
      <c r="Q55" s="126">
        <f>IF(Q$2,Growth!Q55*100,Growth!Q55)</f>
        <v>1444.6758450684429</v>
      </c>
      <c r="R55" s="126"/>
      <c r="S55" s="126">
        <f>IF(S$2,Growth!S55*100,Growth!S55)</f>
        <v>1.220639311541849</v>
      </c>
      <c r="T55" s="126"/>
      <c r="U55" s="126">
        <f>IF(U$2,Growth!U55*100,Growth!U55)</f>
        <v>462.59947987223421</v>
      </c>
      <c r="V55" s="126">
        <f>IF(V$2,Growth!V55*100,Growth!V55)</f>
        <v>-3.0873787655412599</v>
      </c>
      <c r="W55" s="126">
        <f>IF(W$2,Growth!W55*100,Growth!W55)</f>
        <v>376.63833278070035</v>
      </c>
      <c r="X55" s="126">
        <f>IF(X$2,Growth!X55*100,Growth!X55)</f>
        <v>0.64562627361590685</v>
      </c>
      <c r="Y55" s="126">
        <f>IF(Y$2,Growth!Y55*100,Growth!Y55)</f>
        <v>0.62763648529760019</v>
      </c>
      <c r="Z55" s="126">
        <f>IF(Z$2,Growth!Z55*100,Growth!Z55)</f>
        <v>370.06907674139632</v>
      </c>
      <c r="AA55" s="126">
        <f>IF(AA$2,Growth!AA55*100,Growth!AA55)</f>
        <v>379.39530311745938</v>
      </c>
      <c r="AB55" s="126">
        <f>IF(AB$2,Growth!AB55*100,Growth!AB55)</f>
        <v>-9.3262263760630244</v>
      </c>
      <c r="AC55" s="126">
        <f>IF(AC$2,Growth!AC55*100,Growth!AC55)</f>
        <v>8.9203609304951001</v>
      </c>
      <c r="AD55" s="126">
        <f>IF(AD$2,Growth!AD55*100,Growth!AD55)</f>
        <v>1.3753212687104901</v>
      </c>
    </row>
    <row r="56" spans="1:30">
      <c r="A56" t="s">
        <v>453</v>
      </c>
      <c r="B56" s="126">
        <f>IF(B$2,Growth!B56*100,Growth!B56)</f>
        <v>0.29354571093236359</v>
      </c>
      <c r="C56" s="126">
        <f>IF(C$2,Growth!C56*100,Growth!C56)</f>
        <v>0.85304089690723117</v>
      </c>
      <c r="D56" s="126">
        <f>IF(D$2,Growth!D56*100,Growth!D56)</f>
        <v>1487.8532733435145</v>
      </c>
      <c r="E56" s="126">
        <f>IF(E$2,Growth!E56*100,Growth!E56)</f>
        <v>1498.1242751987909</v>
      </c>
      <c r="F56" s="126">
        <f>IF(F$2,Growth!F56*100,Growth!F56)</f>
        <v>1511.5018902617862</v>
      </c>
      <c r="G56" s="126">
        <f>IF(G$2,Growth!G56*100,Growth!G56)</f>
        <v>-0.33461768558673555</v>
      </c>
      <c r="H56" s="126">
        <f>IF(H$2,Growth!H56*100,Growth!H56)</f>
        <v>-2.1767562943788121</v>
      </c>
      <c r="I56" s="126">
        <f>IF(I$2,Growth!I56*100,Growth!I56)</f>
        <v>0.86664532487166213</v>
      </c>
      <c r="J56" s="126">
        <f>IF(J$2,Growth!J56*100,Growth!J56)</f>
        <v>0.84793631321629093</v>
      </c>
      <c r="K56" s="126">
        <f>IF(K$2,Growth!K56*100,Growth!K56)</f>
        <v>1.4731425118726182</v>
      </c>
      <c r="L56" s="126">
        <f>IF(L$2,Growth!L56*100,Growth!L56)</f>
        <v>0.60649718700092714</v>
      </c>
      <c r="M56" s="126">
        <f>IF(M$2,Growth!M56*100,Growth!M56)</f>
        <v>436.6401635726458</v>
      </c>
      <c r="N56" s="126">
        <f>IF(N$2,Growth!N56*100,Growth!N56)</f>
        <v>0.46350522511389158</v>
      </c>
      <c r="O56" s="126">
        <f>IF(O$2,Growth!O56*100,Growth!O56)</f>
        <v>3.6446316872166902</v>
      </c>
      <c r="P56" s="126">
        <f>IF(P$2,Growth!P56*100,Growth!P56)</f>
        <v>-0.3033694002320344</v>
      </c>
      <c r="Q56" s="126">
        <f>IF(Q$2,Growth!Q56*100,Growth!Q56)</f>
        <v>1445.5303115787931</v>
      </c>
      <c r="R56" s="126">
        <f>IF(R$2,Growth!R56*100,Growth!R56)</f>
        <v>1.7072979556801717</v>
      </c>
      <c r="S56" s="126">
        <f>IF(S$2,Growth!S56*100,Growth!S56)</f>
        <v>1.2367540996654651</v>
      </c>
      <c r="T56" s="126">
        <f>IF(T$2,Growth!T56*100,Growth!T56)</f>
        <v>0.47054385601470233</v>
      </c>
      <c r="U56" s="126">
        <f>IF(U$2,Growth!U56*100,Growth!U56)</f>
        <v>463.45172832974566</v>
      </c>
      <c r="V56" s="126">
        <f>IF(V$2,Growth!V56*100,Growth!V56)</f>
        <v>5.7834042652959994E-2</v>
      </c>
      <c r="W56" s="126">
        <f>IF(W$2,Growth!W56*100,Growth!W56)</f>
        <v>380.66269819007294</v>
      </c>
      <c r="X56" s="126">
        <f>IF(X$2,Growth!X56*100,Growth!X56)</f>
        <v>0.53241465034741253</v>
      </c>
      <c r="Y56" s="126">
        <f>IF(Y$2,Growth!Y56*100,Growth!Y56)</f>
        <v>0.44990220451017748</v>
      </c>
      <c r="Z56" s="126">
        <f>IF(Z$2,Growth!Z56*100,Growth!Z56)</f>
        <v>368.29215104952431</v>
      </c>
      <c r="AA56" s="126">
        <f>IF(AA$2,Growth!AA56*100,Growth!AA56)</f>
        <v>379.12214846734821</v>
      </c>
      <c r="AB56" s="126">
        <f>IF(AB$2,Growth!AB56*100,Growth!AB56)</f>
        <v>-10.829997417823863</v>
      </c>
      <c r="AC56" s="126">
        <f>IF(AC$2,Growth!AC56*100,Growth!AC56)</f>
        <v>10.3185606121286</v>
      </c>
      <c r="AD56" s="126">
        <f>IF(AD$2,Growth!AD56*100,Growth!AD56)</f>
        <v>1.31358951001264</v>
      </c>
    </row>
    <row r="57" spans="1:30">
      <c r="A57" t="s">
        <v>454</v>
      </c>
      <c r="B57" s="126">
        <f>IF(B$2,Growth!B57*100,Growth!B57)</f>
        <v>2.1341885450322451</v>
      </c>
      <c r="C57" s="126">
        <f>IF(C$2,Growth!C57*100,Growth!C57)</f>
        <v>2.2764448383540525</v>
      </c>
      <c r="D57" s="126">
        <f>IF(D$2,Growth!D57*100,Growth!D57)</f>
        <v>1489.2014941751154</v>
      </c>
      <c r="E57" s="126">
        <f>IF(E$2,Growth!E57*100,Growth!E57)</f>
        <v>1499.2275099440428</v>
      </c>
      <c r="F57" s="126">
        <f>IF(F$2,Growth!F57*100,Growth!F57)</f>
        <v>1512.5789603691223</v>
      </c>
      <c r="G57" s="126">
        <f>IF(G$2,Growth!G57*100,Growth!G57)</f>
        <v>2.5307183266273015</v>
      </c>
      <c r="H57" s="126">
        <f>IF(H$2,Growth!H57*100,Growth!H57)</f>
        <v>0.33381499066766906</v>
      </c>
      <c r="I57" s="126">
        <f>IF(I$2,Growth!I57*100,Growth!I57)</f>
        <v>0.50758551260932094</v>
      </c>
      <c r="J57" s="126">
        <f>IF(J$2,Growth!J57*100,Growth!J57)</f>
        <v>0.42294812385827996</v>
      </c>
      <c r="K57" s="126">
        <f>IF(K$2,Growth!K57*100,Growth!K57)</f>
        <v>1.2197541042358082</v>
      </c>
      <c r="L57" s="126">
        <f>IF(L$2,Growth!L57*100,Growth!L57)</f>
        <v>0.71216859162649393</v>
      </c>
      <c r="M57" s="126">
        <f>IF(M$2,Growth!M57*100,Growth!M57)</f>
        <v>442.65579337301551</v>
      </c>
      <c r="N57" s="126">
        <f>IF(N$2,Growth!N57*100,Growth!N57)</f>
        <v>5.6154025211108127</v>
      </c>
      <c r="O57" s="126">
        <f>IF(O$2,Growth!O57*100,Growth!O57)</f>
        <v>1.3229350650956899</v>
      </c>
      <c r="P57" s="126">
        <f>IF(P$2,Growth!P57*100,Growth!P57)</f>
        <v>-1.8951788338860405</v>
      </c>
      <c r="Q57" s="126">
        <f>IF(Q$2,Growth!Q57*100,Growth!Q57)</f>
        <v>1446.3043784680415</v>
      </c>
      <c r="R57" s="126">
        <f>IF(R$2,Growth!R57*100,Growth!R57)</f>
        <v>1.7894828567284398</v>
      </c>
      <c r="S57" s="126">
        <f>IF(S$2,Growth!S57*100,Growth!S57)</f>
        <v>1.3246642227956065</v>
      </c>
      <c r="T57" s="126">
        <f>IF(T$2,Growth!T57*100,Growth!T57)</f>
        <v>0.46481863393284217</v>
      </c>
      <c r="U57" s="126">
        <f>IF(U$2,Growth!U57*100,Growth!U57)</f>
        <v>464.60994195580338</v>
      </c>
      <c r="V57" s="126">
        <f>IF(V$2,Growth!V57*100,Growth!V57)</f>
        <v>0.79891541570784597</v>
      </c>
      <c r="W57" s="126">
        <f>IF(W$2,Growth!W57*100,Growth!W57)</f>
        <v>392.96660901500553</v>
      </c>
      <c r="X57" s="126">
        <f>IF(X$2,Growth!X57*100,Growth!X57)</f>
        <v>0.69109427932074752</v>
      </c>
      <c r="Y57" s="126">
        <f>IF(Y$2,Growth!Y57*100,Growth!Y57)</f>
        <v>0.68473635815884393</v>
      </c>
      <c r="Z57" s="126">
        <f>IF(Z$2,Growth!Z57*100,Growth!Z57)</f>
        <v>368.77395842877576</v>
      </c>
      <c r="AA57" s="126">
        <f>IF(AA$2,Growth!AA57*100,Growth!AA57)</f>
        <v>379.94880887385409</v>
      </c>
      <c r="AB57" s="126">
        <f>IF(AB$2,Growth!AB57*100,Growth!AB57)</f>
        <v>-11.174850445078297</v>
      </c>
      <c r="AC57" s="126">
        <f>IF(AC$2,Growth!AC57*100,Growth!AC57)</f>
        <v>10.4937056174877</v>
      </c>
      <c r="AD57" s="126">
        <f>IF(AD$2,Growth!AD57*100,Growth!AD57)</f>
        <v>1.4420859711206899</v>
      </c>
    </row>
    <row r="58" spans="1:30">
      <c r="A58" t="s">
        <v>455</v>
      </c>
      <c r="B58" s="126">
        <f>IF(B$2,Growth!B58*100,Growth!B58)</f>
        <v>2.3264423437282744</v>
      </c>
      <c r="C58" s="126">
        <f>IF(C$2,Growth!C58*100,Growth!C58)</f>
        <v>2.2517526986742809</v>
      </c>
      <c r="D58" s="126">
        <f>IF(D$2,Growth!D58*100,Growth!D58)</f>
        <v>1488.9511986776952</v>
      </c>
      <c r="E58" s="126">
        <f>IF(E$2,Growth!E58*100,Growth!E58)</f>
        <v>1499.3108103183572</v>
      </c>
      <c r="F58" s="126">
        <f>IF(F$2,Growth!F58*100,Growth!F58)</f>
        <v>1515.65571944306</v>
      </c>
      <c r="G58" s="126">
        <f>IF(G$2,Growth!G58*100,Growth!G58)</f>
        <v>2.6215713100999238</v>
      </c>
      <c r="H58" s="126">
        <f>IF(H$2,Growth!H58*100,Growth!H58)</f>
        <v>4.2888523637985898</v>
      </c>
      <c r="I58" s="126">
        <f>IF(I$2,Growth!I58*100,Growth!I58)</f>
        <v>0.40569034677888638</v>
      </c>
      <c r="J58" s="126">
        <f>IF(J$2,Growth!J58*100,Growth!J58)</f>
        <v>0.35151155263362099</v>
      </c>
      <c r="K58" s="126">
        <f>IF(K$2,Growth!K58*100,Growth!K58)</f>
        <v>1.2197541042358082</v>
      </c>
      <c r="L58" s="126">
        <f>IF(L$2,Growth!L58*100,Growth!L58)</f>
        <v>0.8140637574569336</v>
      </c>
      <c r="M58" s="126">
        <f>IF(M$2,Growth!M58*100,Growth!M58)</f>
        <v>447.45272190618505</v>
      </c>
      <c r="N58" s="126">
        <f>IF(N$2,Growth!N58*100,Growth!N58)</f>
        <v>4.1580238757584986</v>
      </c>
      <c r="O58" s="126">
        <f>IF(O$2,Growth!O58*100,Growth!O58)</f>
        <v>3.5816945061339256</v>
      </c>
      <c r="P58" s="126">
        <f>IF(P$2,Growth!P58*100,Growth!P58)</f>
        <v>5.0232676784347237E-2</v>
      </c>
      <c r="Q58" s="126">
        <f>IF(Q$2,Growth!Q58*100,Growth!Q58)</f>
        <v>1446.8439762824203</v>
      </c>
      <c r="R58" s="126">
        <f>IF(R$2,Growth!R58*100,Growth!R58)</f>
        <v>1.869368175946549</v>
      </c>
      <c r="S58" s="126">
        <f>IF(S$2,Growth!S58*100,Growth!S58)</f>
        <v>1.4889440308250319</v>
      </c>
      <c r="T58" s="126">
        <f>IF(T$2,Growth!T58*100,Growth!T58)</f>
        <v>0.38042414512150818</v>
      </c>
      <c r="U58" s="126">
        <f>IF(U$2,Growth!U58*100,Growth!U58)</f>
        <v>466.04171439374198</v>
      </c>
      <c r="V58" s="126">
        <f>IF(V$2,Growth!V58*100,Growth!V58)</f>
        <v>1.4465939207937595</v>
      </c>
      <c r="W58" s="126">
        <f>IF(W$2,Growth!W58*100,Growth!W58)</f>
        <v>394.96863270132872</v>
      </c>
      <c r="X58" s="126">
        <f>IF(X$2,Growth!X58*100,Growth!X58)</f>
        <v>0.57980231873928645</v>
      </c>
      <c r="Y58" s="126">
        <f>IF(Y$2,Growth!Y58*100,Growth!Y58)</f>
        <v>0.61012098490085265</v>
      </c>
      <c r="Z58" s="126">
        <f>IF(Z$2,Growth!Z58*100,Growth!Z58)</f>
        <v>367.30637643891134</v>
      </c>
      <c r="AA58" s="126">
        <f>IF(AA$2,Growth!AA58*100,Growth!AA58)</f>
        <v>377.85820673769331</v>
      </c>
      <c r="AB58" s="126">
        <f>IF(AB$2,Growth!AB58*100,Growth!AB58)</f>
        <v>-10.551830298781972</v>
      </c>
      <c r="AC58" s="126">
        <f>IF(AC$2,Growth!AC58*100,Growth!AC58)</f>
        <v>10.016154329810901</v>
      </c>
      <c r="AD58" s="126">
        <f>IF(AD$2,Growth!AD58*100,Growth!AD58)</f>
        <v>1.48804357344134</v>
      </c>
    </row>
    <row r="59" spans="1:30">
      <c r="A59" t="s">
        <v>456</v>
      </c>
      <c r="B59" s="126">
        <f>IF(B$2,Growth!B59*100,Growth!B59)</f>
        <v>1.0057079097258281</v>
      </c>
      <c r="C59" s="126">
        <f>IF(C$2,Growth!C59*100,Growth!C59)</f>
        <v>0.61332535174472014</v>
      </c>
      <c r="D59" s="126">
        <f>IF(D$2,Growth!D59*100,Growth!D59)</f>
        <v>1490.9605431469245</v>
      </c>
      <c r="E59" s="126">
        <f>IF(E$2,Growth!E59*100,Growth!E59)</f>
        <v>1501.0121866214922</v>
      </c>
      <c r="F59" s="126">
        <f>IF(F$2,Growth!F59*100,Growth!F59)</f>
        <v>1517.0703689114623</v>
      </c>
      <c r="G59" s="126">
        <f>IF(G$2,Growth!G59*100,Growth!G59)</f>
        <v>7.7622565627777362E-2</v>
      </c>
      <c r="H59" s="126">
        <f>IF(H$2,Growth!H59*100,Growth!H59)</f>
        <v>1.8208304087112381</v>
      </c>
      <c r="I59" s="126">
        <f>IF(I$2,Growth!I59*100,Growth!I59)</f>
        <v>1.4083103381159923</v>
      </c>
      <c r="J59" s="126">
        <f>IF(J$2,Growth!J59*100,Growth!J59)</f>
        <v>1.0517654880429994</v>
      </c>
      <c r="K59" s="126">
        <f>IF(K$2,Growth!K59*100,Growth!K59)</f>
        <v>1.2707635170175897</v>
      </c>
      <c r="L59" s="126">
        <f>IF(L$2,Growth!L59*100,Growth!L59)</f>
        <v>-0.13754682109840219</v>
      </c>
      <c r="M59" s="126">
        <f>IF(M$2,Growth!M59*100,Growth!M59)</f>
        <v>441.93902107934235</v>
      </c>
      <c r="N59" s="126">
        <f>IF(N$2,Growth!N59*100,Growth!N59)</f>
        <v>-5.2643730256388466</v>
      </c>
      <c r="O59" s="126">
        <f>IF(O$2,Growth!O59*100,Growth!O59)</f>
        <v>5.1872859012050005</v>
      </c>
      <c r="P59" s="126">
        <f>IF(P$2,Growth!P59*100,Growth!P59)</f>
        <v>3.4005318716264865</v>
      </c>
      <c r="Q59" s="126">
        <f>IF(Q$2,Growth!Q59*100,Growth!Q59)</f>
        <v>1447.3407429541971</v>
      </c>
      <c r="R59" s="126">
        <f>IF(R$2,Growth!R59*100,Growth!R59)</f>
        <v>1.8833089737545237</v>
      </c>
      <c r="S59" s="126">
        <f>IF(S$2,Growth!S59*100,Growth!S59)</f>
        <v>1.4840147360120708</v>
      </c>
      <c r="T59" s="126">
        <f>IF(T$2,Growth!T59*100,Growth!T59)</f>
        <v>0.39929423774245959</v>
      </c>
      <c r="U59" s="126">
        <f>IF(U$2,Growth!U59*100,Growth!U59)</f>
        <v>467.21258687478064</v>
      </c>
      <c r="V59" s="126">
        <f>IF(V$2,Growth!V59*100,Growth!V59)</f>
        <v>0.78829455415760918</v>
      </c>
      <c r="W59" s="126">
        <f>IF(W$2,Growth!W59*100,Growth!W59)</f>
        <v>397.60625573542728</v>
      </c>
      <c r="X59" s="126">
        <f>IF(X$2,Growth!X59*100,Growth!X59)</f>
        <v>-7.7389436980368487E-2</v>
      </c>
      <c r="Y59" s="126">
        <f>IF(Y$2,Growth!Y59*100,Growth!Y59)</f>
        <v>-6.599519316328184E-2</v>
      </c>
      <c r="Z59" s="126">
        <f>IF(Z$2,Growth!Z59*100,Growth!Z59)</f>
        <v>369.03439859536832</v>
      </c>
      <c r="AA59" s="126">
        <f>IF(AA$2,Growth!AA59*100,Growth!AA59)</f>
        <v>378.57035358038769</v>
      </c>
      <c r="AB59" s="126">
        <f>IF(AB$2,Growth!AB59*100,Growth!AB59)</f>
        <v>-9.5359549850194121</v>
      </c>
      <c r="AC59" s="126">
        <f>IF(AC$2,Growth!AC59*100,Growth!AC59)</f>
        <v>9.1126099951706898</v>
      </c>
      <c r="AD59" s="126">
        <f>IF(AD$2,Growth!AD59*100,Growth!AD59)</f>
        <v>1.5394462497836801</v>
      </c>
    </row>
    <row r="60" spans="1:30">
      <c r="A60" t="s">
        <v>457</v>
      </c>
      <c r="B60" s="126">
        <f>IF(B$2,Growth!B60*100,Growth!B60)</f>
        <v>0.43493799917477816</v>
      </c>
      <c r="C60" s="126">
        <f>IF(C$2,Growth!C60*100,Growth!C60)</f>
        <v>0.58721232186549344</v>
      </c>
      <c r="D60" s="126">
        <f>IF(D$2,Growth!D60*100,Growth!D60)</f>
        <v>1490.0799488349116</v>
      </c>
      <c r="E60" s="126">
        <f>IF(E$2,Growth!E60*100,Growth!E60)</f>
        <v>1499.6888741370144</v>
      </c>
      <c r="F60" s="126">
        <f>IF(F$2,Growth!F60*100,Growth!F60)</f>
        <v>1516.6094449155801</v>
      </c>
      <c r="G60" s="126">
        <f>IF(G$2,Growth!G60*100,Growth!G60)</f>
        <v>0.25159101735141576</v>
      </c>
      <c r="H60" s="126">
        <f>IF(H$2,Growth!H60*100,Growth!H60)</f>
        <v>1.9948744914689343</v>
      </c>
      <c r="I60" s="126">
        <f>IF(I$2,Growth!I60*100,Growth!I60)</f>
        <v>1.2026100558506947</v>
      </c>
      <c r="J60" s="126">
        <f>IF(J$2,Growth!J60*100,Growth!J60)</f>
        <v>1.0451890020053867</v>
      </c>
      <c r="K60" s="126">
        <f>IF(K$2,Growth!K60*100,Growth!K60)</f>
        <v>1.3385191732007446</v>
      </c>
      <c r="L60" s="126">
        <f>IF(L$2,Growth!L60*100,Growth!L60)</f>
        <v>0.13590911735006742</v>
      </c>
      <c r="M60" s="126">
        <f>IF(M$2,Growth!M60*100,Growth!M60)</f>
        <v>441.840372836261</v>
      </c>
      <c r="N60" s="126">
        <f>IF(N$2,Growth!N60*100,Growth!N60)</f>
        <v>1.5067671512674075</v>
      </c>
      <c r="O60" s="126">
        <f>IF(O$2,Growth!O60*100,Growth!O60)</f>
        <v>1.5342171598990357</v>
      </c>
      <c r="P60" s="126">
        <f>IF(P$2,Growth!P60*100,Growth!P60)</f>
        <v>-2.6749290318239671</v>
      </c>
      <c r="Q60" s="126">
        <f>IF(Q$2,Growth!Q60*100,Growth!Q60)</f>
        <v>1447.897525648071</v>
      </c>
      <c r="R60" s="126">
        <f>IF(R$2,Growth!R60*100,Growth!R60)</f>
        <v>2.106511726207263</v>
      </c>
      <c r="S60" s="126">
        <f>IF(S$2,Growth!S60*100,Growth!S60)</f>
        <v>1.6065445635400275</v>
      </c>
      <c r="T60" s="126">
        <f>IF(T$2,Growth!T60*100,Growth!T60)</f>
        <v>0.4999671626672384</v>
      </c>
      <c r="U60" s="126">
        <f>IF(U$2,Growth!U60*100,Growth!U60)</f>
        <v>467.95362529039232</v>
      </c>
      <c r="V60" s="126">
        <f>IF(V$2,Growth!V60*100,Growth!V60)</f>
        <v>-0.16052994894222294</v>
      </c>
      <c r="W60" s="126">
        <f>IF(W$2,Growth!W60*100,Growth!W60)</f>
        <v>394.62289184335214</v>
      </c>
      <c r="X60" s="126">
        <f>IF(X$2,Growth!X60*100,Growth!X60)</f>
        <v>0.18848448908155291</v>
      </c>
      <c r="Y60" s="126">
        <f>IF(Y$2,Growth!Y60*100,Growth!Y60)</f>
        <v>0.25825154384904181</v>
      </c>
      <c r="Z60" s="126">
        <f>IF(Z$2,Growth!Z60*100,Growth!Z60)</f>
        <v>368.3817505338871</v>
      </c>
      <c r="AA60" s="126">
        <f>IF(AA$2,Growth!AA60*100,Growth!AA60)</f>
        <v>378.04912203191134</v>
      </c>
      <c r="AB60" s="126">
        <f>IF(AB$2,Growth!AB60*100,Growth!AB60)</f>
        <v>-9.6673714980241847</v>
      </c>
      <c r="AC60" s="126">
        <f>IF(AC$2,Growth!AC60*100,Growth!AC60)</f>
        <v>9.2722813698970796</v>
      </c>
      <c r="AD60" s="126">
        <f>IF(AD$2,Growth!AD60*100,Growth!AD60)</f>
        <v>1.4755396983801401</v>
      </c>
    </row>
    <row r="61" spans="1:30">
      <c r="A61" t="s">
        <v>458</v>
      </c>
      <c r="B61" s="126">
        <f>IF(B$2,Growth!B61*100,Growth!B61)</f>
        <v>1.1421631214226124</v>
      </c>
      <c r="C61" s="126">
        <f>IF(C$2,Growth!C61*100,Growth!C61)</f>
        <v>1.1669867129391776</v>
      </c>
      <c r="D61" s="126">
        <f>IF(D$2,Growth!D61*100,Growth!D61)</f>
        <v>1493.077818396323</v>
      </c>
      <c r="E61" s="126">
        <f>IF(E$2,Growth!E61*100,Growth!E61)</f>
        <v>1502.5449184445345</v>
      </c>
      <c r="F61" s="126">
        <f>IF(F$2,Growth!F61*100,Growth!F61)</f>
        <v>1518.2948422202355</v>
      </c>
      <c r="G61" s="126">
        <f>IF(G$2,Growth!G61*100,Growth!G61)</f>
        <v>0.87118004177533237</v>
      </c>
      <c r="H61" s="126">
        <f>IF(H$2,Growth!H61*100,Growth!H61)</f>
        <v>3.2021016859001605</v>
      </c>
      <c r="I61" s="126">
        <f>IF(I$2,Growth!I61*100,Growth!I61)</f>
        <v>0.83974672371267545</v>
      </c>
      <c r="J61" s="126">
        <f>IF(J$2,Growth!J61*100,Growth!J61)</f>
        <v>0.66403136434285415</v>
      </c>
      <c r="K61" s="126">
        <f>IF(K$2,Growth!K61*100,Growth!K61)</f>
        <v>1.2935987600657683</v>
      </c>
      <c r="L61" s="126">
        <f>IF(L$2,Growth!L61*100,Growth!L61)</f>
        <v>0.45385203635308313</v>
      </c>
      <c r="M61" s="126">
        <f>IF(M$2,Growth!M61*100,Growth!M61)</f>
        <v>448.16216312979941</v>
      </c>
      <c r="N61" s="126">
        <f>IF(N$2,Growth!N61*100,Growth!N61)</f>
        <v>6.0552919028631358</v>
      </c>
      <c r="O61" s="126">
        <f>IF(O$2,Growth!O61*100,Growth!O61)</f>
        <v>1.5043937479418186</v>
      </c>
      <c r="P61" s="126">
        <f>IF(P$2,Growth!P61*100,Growth!P61)</f>
        <v>-2.7983005865480268</v>
      </c>
      <c r="Q61" s="126">
        <f>IF(Q$2,Growth!Q61*100,Growth!Q61)</f>
        <v>1448.4014123741681</v>
      </c>
      <c r="R61" s="126">
        <f>IF(R$2,Growth!R61*100,Growth!R61)</f>
        <v>2.121838704949806</v>
      </c>
      <c r="S61" s="126">
        <f>IF(S$2,Growth!S61*100,Growth!S61)</f>
        <v>1.6210547223259688</v>
      </c>
      <c r="T61" s="126">
        <f>IF(T$2,Growth!T61*100,Growth!T61)</f>
        <v>0.50078398262384716</v>
      </c>
      <c r="U61" s="126">
        <f>IF(U$2,Growth!U61*100,Growth!U61)</f>
        <v>468.59636028858563</v>
      </c>
      <c r="V61" s="126">
        <f>IF(V$2,Growth!V61*100,Growth!V61)</f>
        <v>0.80600112037974014</v>
      </c>
      <c r="W61" s="126">
        <f>IF(W$2,Growth!W61*100,Growth!W61)</f>
        <v>401.16929647892857</v>
      </c>
      <c r="X61" s="126">
        <f>IF(X$2,Growth!X61*100,Growth!X61)</f>
        <v>0.65576415476975569</v>
      </c>
      <c r="Y61" s="126">
        <f>IF(Y$2,Growth!Y61*100,Growth!Y61)</f>
        <v>0.680587612257888</v>
      </c>
      <c r="Z61" s="126">
        <f>IF(Z$2,Growth!Z61*100,Growth!Z61)</f>
        <v>367.36006182472448</v>
      </c>
      <c r="AA61" s="126">
        <f>IF(AA$2,Growth!AA61*100,Growth!AA61)</f>
        <v>378.03717526894729</v>
      </c>
      <c r="AB61" s="126">
        <f>IF(AB$2,Growth!AB61*100,Growth!AB61)</f>
        <v>-10.677113444222822</v>
      </c>
      <c r="AC61" s="126">
        <f>IF(AC$2,Growth!AC61*100,Growth!AC61)</f>
        <v>10.059592484910301</v>
      </c>
      <c r="AD61" s="126">
        <f>IF(AD$2,Growth!AD61*100,Growth!AD61)</f>
        <v>1.4638512066498299</v>
      </c>
    </row>
    <row r="62" spans="1:30">
      <c r="A62" t="s">
        <v>459</v>
      </c>
      <c r="B62" s="126">
        <f>IF(B$2,Growth!B62*100,Growth!B62)</f>
        <v>0.92063043123395971</v>
      </c>
      <c r="C62" s="126">
        <f>IF(C$2,Growth!C62*100,Growth!C62)</f>
        <v>1.0282858516227122</v>
      </c>
      <c r="D62" s="126">
        <f>IF(D$2,Growth!D62*100,Growth!D62)</f>
        <v>1495.7476493866352</v>
      </c>
      <c r="E62" s="126">
        <f>IF(E$2,Growth!E62*100,Growth!E62)</f>
        <v>1504.2103197799397</v>
      </c>
      <c r="F62" s="126">
        <f>IF(F$2,Growth!F62*100,Growth!F62)</f>
        <v>1518.4218471427421</v>
      </c>
      <c r="G62" s="126">
        <f>IF(G$2,Growth!G62*100,Growth!G62)</f>
        <v>0.64028242620537412</v>
      </c>
      <c r="H62" s="126">
        <f>IF(H$2,Growth!H62*100,Growth!H62)</f>
        <v>3.6231506116319423</v>
      </c>
      <c r="I62" s="126">
        <f>IF(I$2,Growth!I62*100,Growth!I62)</f>
        <v>1.0387256745190143</v>
      </c>
      <c r="J62" s="126">
        <f>IF(J$2,Growth!J62*100,Growth!J62)</f>
        <v>0.98064424215351664</v>
      </c>
      <c r="K62" s="126">
        <f>IF(K$2,Growth!K62*100,Growth!K62)</f>
        <v>1.2197541042358082</v>
      </c>
      <c r="L62" s="126">
        <f>IF(L$2,Growth!L62*100,Growth!L62)</f>
        <v>0.18102842971680744</v>
      </c>
      <c r="M62" s="126">
        <f>IF(M$2,Growth!M62*100,Growth!M62)</f>
        <v>449.63382790917603</v>
      </c>
      <c r="N62" s="126">
        <f>IF(N$2,Growth!N62*100,Growth!N62)</f>
        <v>3.5083790090459921</v>
      </c>
      <c r="O62" s="126">
        <f>IF(O$2,Growth!O62*100,Growth!O62)</f>
        <v>2.5343264240826668</v>
      </c>
      <c r="P62" s="126">
        <f>IF(P$2,Growth!P62*100,Growth!P62)</f>
        <v>-2.6760890289838986</v>
      </c>
      <c r="Q62" s="126">
        <f>IF(Q$2,Growth!Q62*100,Growth!Q62)</f>
        <v>1448.9694229722975</v>
      </c>
      <c r="R62" s="126">
        <f>IF(R$2,Growth!R62*100,Growth!R62)</f>
        <v>2.1739797617351364</v>
      </c>
      <c r="S62" s="126">
        <f>IF(S$2,Growth!S62*100,Growth!S62)</f>
        <v>1.6209747346330814</v>
      </c>
      <c r="T62" s="126">
        <f>IF(T$2,Growth!T62*100,Growth!T62)</f>
        <v>0.55300502710205257</v>
      </c>
      <c r="U62" s="126">
        <f>IF(U$2,Growth!U62*100,Growth!U62)</f>
        <v>469.21080097727508</v>
      </c>
      <c r="V62" s="126">
        <f>IF(V$2,Growth!V62*100,Growth!V62)</f>
        <v>-0.60802129025878671</v>
      </c>
      <c r="W62" s="126">
        <f>IF(W$2,Growth!W62*100,Growth!W62)</f>
        <v>400.49789243938835</v>
      </c>
      <c r="X62" s="126">
        <f>IF(X$2,Growth!X62*100,Growth!X62)</f>
        <v>0.30238714539505551</v>
      </c>
      <c r="Y62" s="126">
        <f>IF(Y$2,Growth!Y62*100,Growth!Y62)</f>
        <v>0.2894442711479428</v>
      </c>
      <c r="Z62" s="126">
        <f>IF(Z$2,Growth!Z62*100,Growth!Z62)</f>
        <v>368.91920584014912</v>
      </c>
      <c r="AA62" s="126">
        <f>IF(AA$2,Growth!AA62*100,Growth!AA62)</f>
        <v>379.17914189167055</v>
      </c>
      <c r="AB62" s="126">
        <f>IF(AB$2,Growth!AB62*100,Growth!AB62)</f>
        <v>-10.259936051521453</v>
      </c>
      <c r="AC62" s="126">
        <f>IF(AC$2,Growth!AC62*100,Growth!AC62)</f>
        <v>9.7558677028866292</v>
      </c>
      <c r="AD62" s="126">
        <f>IF(AD$2,Growth!AD62*100,Growth!AD62)</f>
        <v>1.42694786841239</v>
      </c>
    </row>
    <row r="63" spans="1:30">
      <c r="A63" t="s">
        <v>460</v>
      </c>
      <c r="B63" s="126">
        <f>IF(B$2,Growth!B63*100,Growth!B63)</f>
        <v>1.3483322335293479</v>
      </c>
      <c r="C63" s="126">
        <f>IF(C$2,Growth!C63*100,Growth!C63)</f>
        <v>1.267721428016344</v>
      </c>
      <c r="D63" s="126">
        <f>IF(D$2,Growth!D63*100,Growth!D63)</f>
        <v>1495.3272231714091</v>
      </c>
      <c r="E63" s="126">
        <f>IF(E$2,Growth!E63*100,Growth!E63)</f>
        <v>1504.3522609787537</v>
      </c>
      <c r="F63" s="126">
        <f>IF(F$2,Growth!F63*100,Growth!F63)</f>
        <v>1519.5793259359898</v>
      </c>
      <c r="G63" s="126">
        <f>IF(G$2,Growth!G63*100,Growth!G63)</f>
        <v>0.91042797430773703</v>
      </c>
      <c r="H63" s="126">
        <f>IF(H$2,Growth!H63*100,Growth!H63)</f>
        <v>0.66659853068049557</v>
      </c>
      <c r="I63" s="126">
        <f>IF(I$2,Growth!I63*100,Growth!I63)</f>
        <v>0.88440276627412828</v>
      </c>
      <c r="J63" s="126">
        <f>IF(J$2,Growth!J63*100,Growth!J63)</f>
        <v>0.78254450555723665</v>
      </c>
      <c r="K63" s="126">
        <f>IF(K$2,Growth!K63*100,Growth!K63)</f>
        <v>1.1102070841189262</v>
      </c>
      <c r="L63" s="126">
        <f>IF(L$2,Growth!L63*100,Growth!L63)</f>
        <v>0.22580431784471527</v>
      </c>
      <c r="M63" s="126">
        <f>IF(M$2,Growth!M63*100,Growth!M63)</f>
        <v>449.76699304224542</v>
      </c>
      <c r="N63" s="126">
        <f>IF(N$2,Growth!N63*100,Growth!N63)</f>
        <v>0.36093954259808214</v>
      </c>
      <c r="O63" s="126">
        <f>IF(O$2,Growth!O63*100,Growth!O63)</f>
        <v>3.4119157711206847</v>
      </c>
      <c r="P63" s="126">
        <f>IF(P$2,Growth!P63*100,Growth!P63)</f>
        <v>-0.92260455504623828</v>
      </c>
      <c r="Q63" s="126">
        <f>IF(Q$2,Growth!Q63*100,Growth!Q63)</f>
        <v>1449.6577072080574</v>
      </c>
      <c r="R63" s="126">
        <f>IF(R$2,Growth!R63*100,Growth!R63)</f>
        <v>1.7866195428980707</v>
      </c>
      <c r="S63" s="126">
        <f>IF(S$2,Growth!S63*100,Growth!S63)</f>
        <v>1.2997251303816486</v>
      </c>
      <c r="T63" s="126">
        <f>IF(T$2,Growth!T63*100,Growth!T63)</f>
        <v>0.48689441251641319</v>
      </c>
      <c r="U63" s="126">
        <f>IF(U$2,Growth!U63*100,Growth!U63)</f>
        <v>469.5033216064063</v>
      </c>
      <c r="V63" s="126">
        <f>IF(V$2,Growth!V63*100,Growth!V63)</f>
        <v>0.31110593168621747</v>
      </c>
      <c r="W63" s="126">
        <f>IF(W$2,Growth!W63*100,Growth!W63)</f>
        <v>395.52912467389331</v>
      </c>
      <c r="X63" s="126">
        <f>IF(X$2,Growth!X63*100,Growth!X63)</f>
        <v>0.18095166439486832</v>
      </c>
      <c r="Y63" s="126">
        <f>IF(Y$2,Growth!Y63*100,Growth!Y63)</f>
        <v>0.10934972948346555</v>
      </c>
      <c r="Z63" s="126">
        <f>IF(Z$2,Growth!Z63*100,Growth!Z63)</f>
        <v>368.48094800448774</v>
      </c>
      <c r="AA63" s="126">
        <f>IF(AA$2,Growth!AA63*100,Growth!AA63)</f>
        <v>379.02011821392449</v>
      </c>
      <c r="AB63" s="126">
        <f>IF(AB$2,Growth!AB63*100,Growth!AB63)</f>
        <v>-10.539170209436774</v>
      </c>
      <c r="AC63" s="126">
        <f>IF(AC$2,Growth!AC63*100,Growth!AC63)</f>
        <v>9.9952228165289903</v>
      </c>
      <c r="AD63" s="126">
        <f>IF(AD$2,Growth!AD63*100,Growth!AD63)</f>
        <v>1.2782470784181901</v>
      </c>
    </row>
    <row r="64" spans="1:30">
      <c r="A64" t="s">
        <v>461</v>
      </c>
      <c r="B64" s="126">
        <f>IF(B$2,Growth!B64*100,Growth!B64)</f>
        <v>0.94715225165380446</v>
      </c>
      <c r="C64" s="126">
        <f>IF(C$2,Growth!C64*100,Growth!C64)</f>
        <v>0.9632627705084218</v>
      </c>
      <c r="D64" s="126">
        <f>IF(D$2,Growth!D64*100,Growth!D64)</f>
        <v>1496.7516416383737</v>
      </c>
      <c r="E64" s="126">
        <f>IF(E$2,Growth!E64*100,Growth!E64)</f>
        <v>1506.125450173646</v>
      </c>
      <c r="F64" s="126">
        <f>IF(F$2,Growth!F64*100,Growth!F64)</f>
        <v>1521.6519266940879</v>
      </c>
      <c r="G64" s="126">
        <f>IF(G$2,Growth!G64*100,Growth!G64)</f>
        <v>1.2881624192658592</v>
      </c>
      <c r="H64" s="126">
        <f>IF(H$2,Growth!H64*100,Growth!H64)</f>
        <v>-1.6993890996310768</v>
      </c>
      <c r="I64" s="126">
        <f>IF(I$2,Growth!I64*100,Growth!I64)</f>
        <v>0.77613084384742237</v>
      </c>
      <c r="J64" s="126">
        <f>IF(J$2,Growth!J64*100,Growth!J64)</f>
        <v>0.5505905893142149</v>
      </c>
      <c r="K64" s="126">
        <f>IF(K$2,Growth!K64*100,Growth!K64)</f>
        <v>0.91472620576539565</v>
      </c>
      <c r="L64" s="126">
        <f>IF(L$2,Growth!L64*100,Growth!L64)</f>
        <v>0.13859536191800831</v>
      </c>
      <c r="M64" s="126">
        <f>IF(M$2,Growth!M64*100,Growth!M64)</f>
        <v>452.15886390917649</v>
      </c>
      <c r="N64" s="126">
        <f>IF(N$2,Growth!N64*100,Growth!N64)</f>
        <v>5.4236519582009812</v>
      </c>
      <c r="O64" s="126">
        <f>IF(O$2,Growth!O64*100,Growth!O64)</f>
        <v>3.7085385568952884</v>
      </c>
      <c r="P64" s="126">
        <f>IF(P$2,Growth!P64*100,Growth!P64)</f>
        <v>-0.88780818445139964</v>
      </c>
      <c r="Q64" s="126">
        <f>IF(Q$2,Growth!Q64*100,Growth!Q64)</f>
        <v>1450.2741212090066</v>
      </c>
      <c r="R64" s="126">
        <f>IF(R$2,Growth!R64*100,Growth!R64)</f>
        <v>1.4615629386962743</v>
      </c>
      <c r="S64" s="126">
        <f>IF(S$2,Growth!S64*100,Growth!S64)</f>
        <v>1.0212958322047394</v>
      </c>
      <c r="T64" s="126">
        <f>IF(T$2,Growth!T64*100,Growth!T64)</f>
        <v>0.44026710649152584</v>
      </c>
      <c r="U64" s="126">
        <f>IF(U$2,Growth!U64*100,Growth!U64)</f>
        <v>469.8304605086264</v>
      </c>
      <c r="V64" s="126">
        <f>IF(V$2,Growth!V64*100,Growth!V64)</f>
        <v>-2.12428836675711</v>
      </c>
      <c r="W64" s="126">
        <f>IF(W$2,Growth!W64*100,Growth!W64)</f>
        <v>391.07138416056648</v>
      </c>
      <c r="X64" s="126">
        <f>IF(X$2,Growth!X64*100,Growth!X64)</f>
        <v>0.58839741052389982</v>
      </c>
      <c r="Y64" s="126">
        <f>IF(Y$2,Growth!Y64*100,Growth!Y64)</f>
        <v>0.61434132131017449</v>
      </c>
      <c r="Z64" s="126">
        <f>IF(Z$2,Growth!Z64*100,Growth!Z64)</f>
        <v>367.7359411125372</v>
      </c>
      <c r="AA64" s="126">
        <f>IF(AA$2,Growth!AA64*100,Growth!AA64)</f>
        <v>377.94056666611544</v>
      </c>
      <c r="AB64" s="126">
        <f>IF(AB$2,Growth!AB64*100,Growth!AB64)</f>
        <v>-10.204625553578266</v>
      </c>
      <c r="AC64" s="126">
        <f>IF(AC$2,Growth!AC64*100,Growth!AC64)</f>
        <v>9.7406219446272608</v>
      </c>
      <c r="AD64" s="126">
        <f>IF(AD$2,Growth!AD64*100,Growth!AD64)</f>
        <v>1.4430760462654999</v>
      </c>
    </row>
    <row r="65" spans="1:30">
      <c r="A65" t="s">
        <v>326</v>
      </c>
      <c r="B65" s="126">
        <f>IF(B$2,Growth!B65*100,Growth!B65)</f>
        <v>-0.72485654657974408</v>
      </c>
      <c r="C65" s="126">
        <f>IF(C$2,Growth!C65*100,Growth!C65)</f>
        <v>-0.97622550986891099</v>
      </c>
      <c r="D65" s="126">
        <f>IF(D$2,Growth!D65*100,Growth!D65)</f>
        <v>1498.1741086767852</v>
      </c>
      <c r="E65" s="126">
        <f>IF(E$2,Growth!E65*100,Growth!E65)</f>
        <v>1507.2052743473807</v>
      </c>
      <c r="F65" s="126">
        <f>IF(F$2,Growth!F65*100,Growth!F65)</f>
        <v>1522.2496401900551</v>
      </c>
      <c r="G65" s="126">
        <f>IF(G$2,Growth!G65*100,Growth!G65)</f>
        <v>-0.83876611263491441</v>
      </c>
      <c r="H65" s="126">
        <f>IF(H$2,Growth!H65*100,Growth!H65)</f>
        <v>-0.3132194537139199</v>
      </c>
      <c r="I65" s="126">
        <f>IF(I$2,Growth!I65*100,Growth!I65)</f>
        <v>0.8069719245764162</v>
      </c>
      <c r="J65" s="126">
        <f>IF(J$2,Growth!J65*100,Growth!J65)</f>
        <v>1.0716621272826465</v>
      </c>
      <c r="K65" s="126">
        <f>IF(K$2,Growth!K65*100,Growth!K65)</f>
        <v>1.3385191732007446</v>
      </c>
      <c r="L65" s="126">
        <f>IF(L$2,Growth!L65*100,Growth!L65)</f>
        <v>0.53154724862437464</v>
      </c>
      <c r="M65" s="126">
        <f>IF(M$2,Growth!M65*100,Growth!M65)</f>
        <v>460.70771506745984</v>
      </c>
      <c r="N65" s="126">
        <f>IF(N$2,Growth!N65*100,Growth!N65)</f>
        <v>9.9506590497514757</v>
      </c>
      <c r="O65" s="126">
        <f>IF(O$2,Growth!O65*100,Growth!O65)</f>
        <v>-0.71893135310581424</v>
      </c>
      <c r="P65" s="126">
        <f>IF(P$2,Growth!P65*100,Growth!P65)</f>
        <v>-4.4735518537927712</v>
      </c>
      <c r="Q65" s="126">
        <f>IF(Q$2,Growth!Q65*100,Growth!Q65)</f>
        <v>1450.7397398177095</v>
      </c>
      <c r="R65" s="126">
        <f>IF(R$2,Growth!R65*100,Growth!R65)</f>
        <v>1.3283210210736538</v>
      </c>
      <c r="S65" s="126">
        <f>IF(S$2,Growth!S65*100,Growth!S65)</f>
        <v>0.85123565916699839</v>
      </c>
      <c r="T65" s="126">
        <f>IF(T$2,Growth!T65*100,Growth!T65)</f>
        <v>0.47708536190666534</v>
      </c>
      <c r="U65" s="126">
        <f>IF(U$2,Growth!U65*100,Growth!U65)</f>
        <v>469.80081851978827</v>
      </c>
      <c r="V65" s="126">
        <f>IF(V$2,Growth!V65*100,Growth!V65)</f>
        <v>-0.73397925029299316</v>
      </c>
      <c r="W65" s="126">
        <f>IF(W$2,Growth!W65*100,Growth!W65)</f>
        <v>380.29180448917219</v>
      </c>
      <c r="X65" s="126">
        <f>IF(X$2,Growth!X65*100,Growth!X65)</f>
        <v>0.55543239120092736</v>
      </c>
      <c r="Y65" s="126">
        <f>IF(Y$2,Growth!Y65*100,Growth!Y65)</f>
        <v>0.55784421353521907</v>
      </c>
      <c r="Z65" s="126">
        <f>IF(Z$2,Growth!Z65*100,Growth!Z65)</f>
        <v>364.56858165627597</v>
      </c>
      <c r="AA65" s="126">
        <f>IF(AA$2,Growth!AA65*100,Growth!AA65)</f>
        <v>374.78134157905146</v>
      </c>
      <c r="AB65" s="126">
        <f>IF(AB$2,Growth!AB65*100,Growth!AB65)</f>
        <v>-10.21275992277555</v>
      </c>
      <c r="AC65" s="126">
        <f>IF(AC$2,Growth!AC65*100,Growth!AC65)</f>
        <v>9.6920569999324595</v>
      </c>
      <c r="AD65" s="126">
        <f>IF(AD$2,Growth!AD65*100,Growth!AD65)</f>
        <v>1.60283354833782</v>
      </c>
    </row>
    <row r="66" spans="1:30">
      <c r="A66" t="s">
        <v>327</v>
      </c>
      <c r="B66" s="126">
        <f>IF(B$2,Growth!B66*100,Growth!B66)</f>
        <v>0.60654755176692277</v>
      </c>
      <c r="C66" s="126">
        <f>IF(C$2,Growth!C66*100,Growth!C66)</f>
        <v>1.0595376183033522</v>
      </c>
      <c r="D66" s="126">
        <f>IF(D$2,Growth!D66*100,Growth!D66)</f>
        <v>1494.9929216604401</v>
      </c>
      <c r="E66" s="126">
        <f>IF(E$2,Growth!E66*100,Growth!E66)</f>
        <v>1505.8588340660347</v>
      </c>
      <c r="F66" s="126">
        <f>IF(F$2,Growth!F66*100,Growth!F66)</f>
        <v>1520.5816403707865</v>
      </c>
      <c r="G66" s="126">
        <f>IF(G$2,Growth!G66*100,Growth!G66)</f>
        <v>0.94119424249576866</v>
      </c>
      <c r="H66" s="126">
        <f>IF(H$2,Growth!H66*100,Growth!H66)</f>
        <v>-2.0202722859149702</v>
      </c>
      <c r="I66" s="126">
        <f>IF(I$2,Growth!I66*100,Growth!I66)</f>
        <v>0.55134132335412644</v>
      </c>
      <c r="J66" s="126">
        <f>IF(J$2,Growth!J66*100,Growth!J66)</f>
        <v>0.94326950714931357</v>
      </c>
      <c r="K66" s="126">
        <f>IF(K$2,Growth!K66*100,Growth!K66)</f>
        <v>1.574369979034711</v>
      </c>
      <c r="L66" s="126">
        <f>IF(L$2,Growth!L66*100,Growth!L66)</f>
        <v>1.0230286556805506</v>
      </c>
      <c r="M66" s="126">
        <f>IF(M$2,Growth!M66*100,Growth!M66)</f>
        <v>461.53613629180194</v>
      </c>
      <c r="N66" s="126">
        <f>IF(N$2,Growth!N66*100,Growth!N66)</f>
        <v>2.9456452303873171</v>
      </c>
      <c r="O66" s="126">
        <f>IF(O$2,Growth!O66*100,Growth!O66)</f>
        <v>3.5863543762001284</v>
      </c>
      <c r="P66" s="126">
        <f>IF(P$2,Growth!P66*100,Growth!P66)</f>
        <v>-0.10124407417890346</v>
      </c>
      <c r="Q66" s="126">
        <f>IF(Q$2,Growth!Q66*100,Growth!Q66)</f>
        <v>1451.4120343609354</v>
      </c>
      <c r="R66" s="126">
        <f>IF(R$2,Growth!R66*100,Growth!R66)</f>
        <v>1.0334101215416538</v>
      </c>
      <c r="S66" s="126">
        <f>IF(S$2,Growth!S66*100,Growth!S66)</f>
        <v>0.53344295887440862</v>
      </c>
      <c r="T66" s="126">
        <f>IF(T$2,Growth!T66*100,Growth!T66)</f>
        <v>0.4999671626672384</v>
      </c>
      <c r="U66" s="126">
        <f>IF(U$2,Growth!U66*100,Growth!U66)</f>
        <v>470.19360067419757</v>
      </c>
      <c r="V66" s="126">
        <f>IF(V$2,Growth!V66*100,Growth!V66)</f>
        <v>-1.1009787972779073</v>
      </c>
      <c r="W66" s="126">
        <f>IF(W$2,Growth!W66*100,Growth!W66)</f>
        <v>378.18959572520083</v>
      </c>
      <c r="X66" s="126">
        <f>IF(X$2,Growth!X66*100,Growth!X66)</f>
        <v>0.45789424598874362</v>
      </c>
      <c r="Y66" s="126">
        <f>IF(Y$2,Growth!Y66*100,Growth!Y66)</f>
        <v>0.50307558029851762</v>
      </c>
      <c r="Z66" s="126">
        <f>IF(Z$2,Growth!Z66*100,Growth!Z66)</f>
        <v>368.1667627166895</v>
      </c>
      <c r="AA66" s="126">
        <f>IF(AA$2,Growth!AA66*100,Growth!AA66)</f>
        <v>378.13553076555309</v>
      </c>
      <c r="AB66" s="126">
        <f>IF(AB$2,Growth!AB66*100,Growth!AB66)</f>
        <v>-9.9687680488635593</v>
      </c>
      <c r="AC66" s="126">
        <f>IF(AC$2,Growth!AC66*100,Growth!AC66)</f>
        <v>9.4813962610196096</v>
      </c>
      <c r="AD66" s="126">
        <f>IF(AD$2,Growth!AD66*100,Growth!AD66)</f>
        <v>1.46040248492345</v>
      </c>
    </row>
    <row r="67" spans="1:30">
      <c r="A67" t="s">
        <v>328</v>
      </c>
      <c r="B67" s="126">
        <f>IF(B$2,Growth!B67*100,Growth!B67)</f>
        <v>0.49530698683604157</v>
      </c>
      <c r="C67" s="126">
        <f>IF(C$2,Growth!C67*100,Growth!C67)</f>
        <v>0.63530487986653839</v>
      </c>
      <c r="D67" s="126">
        <f>IF(D$2,Growth!D67*100,Growth!D67)</f>
        <v>1492.0289004611866</v>
      </c>
      <c r="E67" s="126">
        <f>IF(E$2,Growth!E67*100,Growth!E67)</f>
        <v>1502.3492812007878</v>
      </c>
      <c r="F67" s="126">
        <f>IF(F$2,Growth!F67*100,Growth!F67)</f>
        <v>1518.9438520962933</v>
      </c>
      <c r="G67" s="126">
        <f>IF(G$2,Growth!G67*100,Growth!G67)</f>
        <v>1.127204023951478</v>
      </c>
      <c r="H67" s="126">
        <f>IF(H$2,Growth!H67*100,Growth!H67)</f>
        <v>2.2662959116773962</v>
      </c>
      <c r="I67" s="126">
        <f>IF(I$2,Growth!I67*100,Growth!I67)</f>
        <v>0.33478648351916718</v>
      </c>
      <c r="J67" s="126">
        <f>IF(J$2,Growth!J67*100,Growth!J67)</f>
        <v>0.64171005166997475</v>
      </c>
      <c r="K67" s="126">
        <f>IF(K$2,Growth!K67*100,Growth!K67)</f>
        <v>1.3811368556494583</v>
      </c>
      <c r="L67" s="126">
        <f>IF(L$2,Growth!L67*100,Growth!L67)</f>
        <v>1.04635037213035</v>
      </c>
      <c r="M67" s="126">
        <f>IF(M$2,Growth!M67*100,Growth!M67)</f>
        <v>454.44276765440168</v>
      </c>
      <c r="N67" s="126">
        <f>IF(N$2,Growth!N67*100,Growth!N67)</f>
        <v>-2.9590708881158001</v>
      </c>
      <c r="O67" s="126">
        <f>IF(O$2,Growth!O67*100,Growth!O67)</f>
        <v>5.4266348635970321</v>
      </c>
      <c r="P67" s="126">
        <f>IF(P$2,Growth!P67*100,Growth!P67)</f>
        <v>1.6506062454551467</v>
      </c>
      <c r="Q67" s="126">
        <f>IF(Q$2,Growth!Q67*100,Growth!Q67)</f>
        <v>1452.5058370024155</v>
      </c>
      <c r="R67" s="126">
        <f>IF(R$2,Growth!R67*100,Growth!R67)</f>
        <v>0.86685172646991515</v>
      </c>
      <c r="S67" s="126">
        <f>IF(S$2,Growth!S67*100,Growth!S67)</f>
        <v>0.47083822099159656</v>
      </c>
      <c r="T67" s="126">
        <f>IF(T$2,Growth!T67*100,Growth!T67)</f>
        <v>0.39601350547831166</v>
      </c>
      <c r="U67" s="126">
        <f>IF(U$2,Growth!U67*100,Growth!U67)</f>
        <v>470.4012798490121</v>
      </c>
      <c r="V67" s="126">
        <f>IF(V$2,Growth!V67*100,Growth!V67)</f>
        <v>-4.3944267937312986</v>
      </c>
      <c r="W67" s="126">
        <f>IF(W$2,Growth!W67*100,Growth!W67)</f>
        <v>391.39622262201351</v>
      </c>
      <c r="X67" s="126">
        <f>IF(X$2,Growth!X67*100,Growth!X67)</f>
        <v>0.9304469931148418</v>
      </c>
      <c r="Y67" s="126">
        <f>IF(Y$2,Growth!Y67*100,Growth!Y67)</f>
        <v>0.91562586216245023</v>
      </c>
      <c r="Z67" s="126">
        <f>IF(Z$2,Growth!Z67*100,Growth!Z67)</f>
        <v>366.61205424054731</v>
      </c>
      <c r="AA67" s="126">
        <f>IF(AA$2,Growth!AA67*100,Growth!AA67)</f>
        <v>377.16713184185949</v>
      </c>
      <c r="AB67" s="126">
        <f>IF(AB$2,Growth!AB67*100,Growth!AB67)</f>
        <v>-10.555077601312194</v>
      </c>
      <c r="AC67" s="126">
        <f>IF(AC$2,Growth!AC67*100,Growth!AC67)</f>
        <v>10.008967076050901</v>
      </c>
      <c r="AD67" s="126">
        <f>IF(AD$2,Growth!AD67*100,Growth!AD67)</f>
        <v>1.52949525469391</v>
      </c>
    </row>
    <row r="68" spans="1:30">
      <c r="A68" t="s">
        <v>329</v>
      </c>
      <c r="B68" s="126">
        <f>IF(B$2,Growth!B68*100,Growth!B68)</f>
        <v>1.3269154055141286</v>
      </c>
      <c r="C68" s="126">
        <f>IF(C$2,Growth!C68*100,Growth!C68)</f>
        <v>1.5308684092357083</v>
      </c>
      <c r="D68" s="126">
        <f>IF(D$2,Growth!D68*100,Growth!D68)</f>
        <v>1491.7756484888891</v>
      </c>
      <c r="E68" s="126">
        <f>IF(E$2,Growth!E68*100,Growth!E68)</f>
        <v>1501.816609544114</v>
      </c>
      <c r="F68" s="126">
        <f>IF(F$2,Growth!F68*100,Growth!F68)</f>
        <v>1518.6109115909926</v>
      </c>
      <c r="G68" s="126">
        <f>IF(G$2,Growth!G68*100,Growth!G68)</f>
        <v>0.57825853460897747</v>
      </c>
      <c r="H68" s="126">
        <f>IF(H$2,Growth!H68*100,Growth!H68)</f>
        <v>1.7325949529601203</v>
      </c>
      <c r="I68" s="126">
        <f>IF(I$2,Growth!I68*100,Growth!I68)</f>
        <v>0.49636317020418375</v>
      </c>
      <c r="J68" s="126">
        <f>IF(J$2,Growth!J68*100,Growth!J68)</f>
        <v>0.38360437552524829</v>
      </c>
      <c r="K68" s="126">
        <f>IF(K$2,Growth!K68*100,Growth!K68)</f>
        <v>1.0589204019706264</v>
      </c>
      <c r="L68" s="126">
        <f>IF(L$2,Growth!L68*100,Growth!L68)</f>
        <v>0.56255723176636629</v>
      </c>
      <c r="M68" s="126">
        <f>IF(M$2,Growth!M68*100,Growth!M68)</f>
        <v>452.9306697920178</v>
      </c>
      <c r="N68" s="126">
        <f>IF(N$2,Growth!N68*100,Growth!N68)</f>
        <v>-1.5585681583170086</v>
      </c>
      <c r="O68" s="126">
        <f>IF(O$2,Growth!O68*100,Growth!O68)</f>
        <v>4.5039288445971932</v>
      </c>
      <c r="P68" s="126">
        <f>IF(P$2,Growth!P68*100,Growth!P68)</f>
        <v>7.5316535862829326E-2</v>
      </c>
      <c r="Q68" s="126">
        <f>IF(Q$2,Growth!Q68*100,Growth!Q68)</f>
        <v>1452.8134127331591</v>
      </c>
      <c r="R68" s="126">
        <f>IF(R$2,Growth!R68*100,Growth!R68)</f>
        <v>0.83405584047047432</v>
      </c>
      <c r="S68" s="126">
        <f>IF(S$2,Growth!S68*100,Growth!S68)</f>
        <v>0.47498026957629952</v>
      </c>
      <c r="T68" s="126">
        <f>IF(T$2,Growth!T68*100,Growth!T68)</f>
        <v>0.35907557089418279</v>
      </c>
      <c r="U68" s="126">
        <f>IF(U$2,Growth!U68*100,Growth!U68)</f>
        <v>471.83172458736243</v>
      </c>
      <c r="V68" s="126">
        <f>IF(V$2,Growth!V68*100,Growth!V68)</f>
        <v>0.77599905494665222</v>
      </c>
      <c r="W68" s="126">
        <f>IF(W$2,Growth!W68*100,Growth!W68)</f>
        <v>394.0465977754576</v>
      </c>
      <c r="X68" s="126">
        <f>IF(X$2,Growth!X68*100,Growth!X68)</f>
        <v>0.46984648014394281</v>
      </c>
      <c r="Y68" s="126">
        <f>IF(Y$2,Growth!Y68*100,Growth!Y68)</f>
        <v>0.4733827810713187</v>
      </c>
      <c r="Z68" s="126">
        <f>IF(Z$2,Growth!Z68*100,Growth!Z68)</f>
        <v>368.07029229466872</v>
      </c>
      <c r="AA68" s="126">
        <f>IF(AA$2,Growth!AA68*100,Growth!AA68)</f>
        <v>378.16429230181717</v>
      </c>
      <c r="AB68" s="126">
        <f>IF(AB$2,Growth!AB68*100,Growth!AB68)</f>
        <v>-10.094000007148455</v>
      </c>
      <c r="AC68" s="126">
        <f>IF(AC$2,Growth!AC68*100,Growth!AC68)</f>
        <v>9.5973785645285101</v>
      </c>
      <c r="AD68" s="126">
        <f>IF(AD$2,Growth!AD68*100,Growth!AD68)</f>
        <v>1.6660743321062397</v>
      </c>
    </row>
    <row r="69" spans="1:30">
      <c r="A69" t="s">
        <v>330</v>
      </c>
      <c r="B69" s="126">
        <f>IF(B$2,Growth!B69*100,Growth!B69)</f>
        <v>1.0696823882209827</v>
      </c>
      <c r="C69" s="126">
        <f>IF(C$2,Growth!C69*100,Growth!C69)</f>
        <v>1.3112445376542325</v>
      </c>
      <c r="D69" s="126">
        <f>IF(D$2,Growth!D69*100,Growth!D69)</f>
        <v>1489.2969190471722</v>
      </c>
      <c r="E69" s="126">
        <f>IF(E$2,Growth!E69*100,Growth!E69)</f>
        <v>1499.3757768163778</v>
      </c>
      <c r="F69" s="126">
        <f>IF(F$2,Growth!F69*100,Growth!F69)</f>
        <v>1517.5256046112829</v>
      </c>
      <c r="G69" s="126">
        <f>IF(G$2,Growth!G69*100,Growth!G69)</f>
        <v>1.2059185220426372</v>
      </c>
      <c r="H69" s="126">
        <f>IF(H$2,Growth!H69*100,Growth!H69)</f>
        <v>1.2329205940107002</v>
      </c>
      <c r="I69" s="126">
        <f>IF(I$2,Growth!I69*100,Growth!I69)</f>
        <v>0.85934235167410833</v>
      </c>
      <c r="J69" s="126">
        <f>IF(J$2,Growth!J69*100,Growth!J69)</f>
        <v>0.53506999556844903</v>
      </c>
      <c r="K69" s="126">
        <f>IF(K$2,Growth!K69*100,Growth!K69)</f>
        <v>0.78827415698370196</v>
      </c>
      <c r="L69" s="126">
        <f>IF(L$2,Growth!L69*100,Growth!L69)</f>
        <v>-7.106819469038371E-2</v>
      </c>
      <c r="M69" s="126">
        <f>IF(M$2,Growth!M69*100,Growth!M69)</f>
        <v>460.44301666079468</v>
      </c>
      <c r="N69" s="126">
        <f>IF(N$2,Growth!N69*100,Growth!N69)</f>
        <v>7.0568674599686965</v>
      </c>
      <c r="O69" s="126">
        <f>IF(O$2,Growth!O69*100,Growth!O69)</f>
        <v>-0.6998170415585464</v>
      </c>
      <c r="P69" s="126">
        <f>IF(P$2,Growth!P69*100,Growth!P69)</f>
        <v>-5.2921812008123448</v>
      </c>
      <c r="Q69" s="126">
        <f>IF(Q$2,Growth!Q69*100,Growth!Q69)</f>
        <v>1453.0845167833879</v>
      </c>
      <c r="R69" s="126">
        <f>IF(R$2,Growth!R69*100,Growth!R69)</f>
        <v>0.95507987420088825</v>
      </c>
      <c r="S69" s="126">
        <f>IF(S$2,Growth!S69*100,Growth!S69)</f>
        <v>0.44857889901689729</v>
      </c>
      <c r="T69" s="126">
        <f>IF(T$2,Growth!T69*100,Growth!T69)</f>
        <v>0.50650097518399362</v>
      </c>
      <c r="U69" s="126">
        <f>IF(U$2,Growth!U69*100,Growth!U69)</f>
        <v>472.38315078382146</v>
      </c>
      <c r="V69" s="126">
        <f>IF(V$2,Growth!V69*100,Growth!V69)</f>
        <v>1.2738300915970946</v>
      </c>
      <c r="W69" s="126">
        <f>IF(W$2,Growth!W69*100,Growth!W69)</f>
        <v>386.6774566843369</v>
      </c>
      <c r="X69" s="126">
        <f>IF(X$2,Growth!X69*100,Growth!X69)</f>
        <v>-2.7692314138771934E-2</v>
      </c>
      <c r="Y69" s="126">
        <f>IF(Y$2,Growth!Y69*100,Growth!Y69)</f>
        <v>-5.5707811048755218E-2</v>
      </c>
      <c r="Z69" s="126">
        <f>IF(Z$2,Growth!Z69*100,Growth!Z69)</f>
        <v>368.09252685401424</v>
      </c>
      <c r="AA69" s="126">
        <f>IF(AA$2,Growth!AA69*100,Growth!AA69)</f>
        <v>377.97011904784131</v>
      </c>
      <c r="AB69" s="126">
        <f>IF(AB$2,Growth!AB69*100,Growth!AB69)</f>
        <v>-9.8775921938269953</v>
      </c>
      <c r="AC69" s="126">
        <f>IF(AC$2,Growth!AC69*100,Growth!AC69)</f>
        <v>9.4241393494655199</v>
      </c>
      <c r="AD69" s="126">
        <f>IF(AD$2,Growth!AD69*100,Growth!AD69)</f>
        <v>1.5768193639906301</v>
      </c>
    </row>
    <row r="70" spans="1:30">
      <c r="A70" t="s">
        <v>331</v>
      </c>
      <c r="B70" s="126">
        <f>IF(B$2,Growth!B70*100,Growth!B70)</f>
        <v>1.0895314501656372</v>
      </c>
      <c r="C70" s="126">
        <f>IF(C$2,Growth!C70*100,Growth!C70)</f>
        <v>0.84987965925051867</v>
      </c>
      <c r="D70" s="126">
        <f>IF(D$2,Growth!D70*100,Growth!D70)</f>
        <v>1495.538219322334</v>
      </c>
      <c r="E70" s="126">
        <f>IF(E$2,Growth!E70*100,Growth!E70)</f>
        <v>1504.517588619889</v>
      </c>
      <c r="F70" s="126">
        <f>IF(F$2,Growth!F70*100,Growth!F70)</f>
        <v>1522.1365893357072</v>
      </c>
      <c r="G70" s="126">
        <f>IF(G$2,Growth!G70*100,Growth!G70)</f>
        <v>1.1337558972357442E-2</v>
      </c>
      <c r="H70" s="126">
        <f>IF(H$2,Growth!H70*100,Growth!H70)</f>
        <v>5.7299135790600531E-2</v>
      </c>
      <c r="I70" s="126">
        <f>IF(I$2,Growth!I70*100,Growth!I70)</f>
        <v>1.2138226911347694</v>
      </c>
      <c r="J70" s="126">
        <f>IF(J$2,Growth!J70*100,Growth!J70)</f>
        <v>0.38443643720196263</v>
      </c>
      <c r="K70" s="126">
        <f>IF(K$2,Growth!K70*100,Growth!K70)</f>
        <v>0.73897005603860244</v>
      </c>
      <c r="L70" s="126">
        <f>IF(L$2,Growth!L70*100,Growth!L70)</f>
        <v>-0.47485263509618525</v>
      </c>
      <c r="M70" s="126">
        <f>IF(M$2,Growth!M70*100,Growth!M70)</f>
        <v>461.21233360494989</v>
      </c>
      <c r="N70" s="126">
        <f>IF(N$2,Growth!N70*100,Growth!N70)</f>
        <v>1.6135910881448723</v>
      </c>
      <c r="O70" s="126">
        <f>IF(O$2,Growth!O70*100,Growth!O70)</f>
        <v>4.1924718020034621</v>
      </c>
      <c r="P70" s="126">
        <f>IF(P$2,Growth!P70*100,Growth!P70)</f>
        <v>7.4340508332468427E-2</v>
      </c>
      <c r="Q70" s="126">
        <f>IF(Q$2,Growth!Q70*100,Growth!Q70)</f>
        <v>1452.9390477058137</v>
      </c>
      <c r="R70" s="126">
        <f>IF(R$2,Growth!R70*100,Growth!R70)</f>
        <v>0.87685569542212183</v>
      </c>
      <c r="S70" s="126">
        <f>IF(S$2,Growth!S70*100,Growth!S70)</f>
        <v>0.38669245444914574</v>
      </c>
      <c r="T70" s="126">
        <f>IF(T$2,Growth!T70*100,Growth!T70)</f>
        <v>0.49016324097296865</v>
      </c>
      <c r="U70" s="126">
        <f>IF(U$2,Growth!U70*100,Growth!U70)</f>
        <v>472.69934896474194</v>
      </c>
      <c r="V70" s="126">
        <f>IF(V$2,Growth!V70*100,Growth!V70)</f>
        <v>0.82249656845467811</v>
      </c>
      <c r="W70" s="126">
        <f>IF(W$2,Growth!W70*100,Growth!W70)</f>
        <v>388.33102165675825</v>
      </c>
      <c r="X70" s="126">
        <f>IF(X$2,Growth!X70*100,Growth!X70)</f>
        <v>-0.12186115563128652</v>
      </c>
      <c r="Y70" s="126">
        <f>IF(Y$2,Growth!Y70*100,Growth!Y70)</f>
        <v>-0.16576985138527789</v>
      </c>
      <c r="Z70" s="126">
        <f>IF(Z$2,Growth!Z70*100,Growth!Z70)</f>
        <v>368.02441397579395</v>
      </c>
      <c r="AA70" s="126">
        <f>IF(AA$2,Growth!AA70*100,Growth!AA70)</f>
        <v>378.21680355751971</v>
      </c>
      <c r="AB70" s="126">
        <f>IF(AB$2,Growth!AB70*100,Growth!AB70)</f>
        <v>-10.192389581725743</v>
      </c>
      <c r="AC70" s="126">
        <f>IF(AC$2,Growth!AC70*100,Growth!AC70)</f>
        <v>9.6991569223605492</v>
      </c>
      <c r="AD70" s="126">
        <f>IF(AD$2,Growth!AD70*100,Growth!AD70)</f>
        <v>1.54329671447058</v>
      </c>
    </row>
    <row r="71" spans="1:30">
      <c r="A71" t="s">
        <v>332</v>
      </c>
      <c r="B71" s="126">
        <f>IF(B$2,Growth!B71*100,Growth!B71)</f>
        <v>0.83328952523835653</v>
      </c>
      <c r="C71" s="126">
        <f>IF(C$2,Growth!C71*100,Growth!C71)</f>
        <v>0.69193942164247346</v>
      </c>
      <c r="D71" s="126">
        <f>IF(D$2,Growth!D71*100,Growth!D71)</f>
        <v>1498.6853231384498</v>
      </c>
      <c r="E71" s="126">
        <f>IF(E$2,Growth!E71*100,Growth!E71)</f>
        <v>1507.0594119825091</v>
      </c>
      <c r="F71" s="126">
        <f>IF(F$2,Growth!F71*100,Growth!F71)</f>
        <v>1522.7410324170119</v>
      </c>
      <c r="G71" s="126">
        <f>IF(G$2,Growth!G71*100,Growth!G71)</f>
        <v>1.3333872895550769</v>
      </c>
      <c r="H71" s="126">
        <f>IF(H$2,Growth!H71*100,Growth!H71)</f>
        <v>4.9244093216206153</v>
      </c>
      <c r="I71" s="126">
        <f>IF(I$2,Growth!I71*100,Growth!I71)</f>
        <v>1.2388348081942446</v>
      </c>
      <c r="J71" s="126">
        <f>IF(J$2,Growth!J71*100,Growth!J71)</f>
        <v>0.49314631521664154</v>
      </c>
      <c r="K71" s="126">
        <f>IF(K$2,Growth!K71*100,Growth!K71)</f>
        <v>0.68389325024638026</v>
      </c>
      <c r="L71" s="126">
        <f>IF(L$2,Growth!L71*100,Growth!L71)</f>
        <v>-0.55494155794789168</v>
      </c>
      <c r="M71" s="126">
        <f>IF(M$2,Growth!M71*100,Growth!M71)</f>
        <v>467.85735898728228</v>
      </c>
      <c r="N71" s="126">
        <f>IF(N$2,Growth!N71*100,Growth!N71)</f>
        <v>2.4119052643753136</v>
      </c>
      <c r="O71" s="126">
        <f>IF(O$2,Growth!O71*100,Growth!O71)</f>
        <v>5.7343744032817217</v>
      </c>
      <c r="P71" s="126">
        <f>IF(P$2,Growth!P71*100,Growth!P71)</f>
        <v>1.4809779942765777</v>
      </c>
      <c r="Q71" s="126">
        <f>IF(Q$2,Growth!Q71*100,Growth!Q71)</f>
        <v>1452.7233335026742</v>
      </c>
      <c r="R71" s="126">
        <f>IF(R$2,Growth!R71*100,Growth!R71)</f>
        <v>0.74245349380749559</v>
      </c>
      <c r="S71" s="126">
        <f>IF(S$2,Growth!S71*100,Growth!S71)</f>
        <v>0.33086034304088158</v>
      </c>
      <c r="T71" s="126">
        <f>IF(T$2,Growth!T71*100,Growth!T71)</f>
        <v>0.41159315076662073</v>
      </c>
      <c r="U71" s="126">
        <f>IF(U$2,Growth!U71*100,Growth!U71)</f>
        <v>473.09524463669936</v>
      </c>
      <c r="V71" s="126">
        <f>IF(V$2,Growth!V71*100,Growth!V71)</f>
        <v>4.6886281879680247</v>
      </c>
      <c r="W71" s="126">
        <f>IF(W$2,Growth!W71*100,Growth!W71)</f>
        <v>390.456139303822</v>
      </c>
      <c r="X71" s="126">
        <f>IF(X$2,Growth!X71*100,Growth!X71)</f>
        <v>-0.19907071552784927</v>
      </c>
      <c r="Y71" s="126">
        <f>IF(Y$2,Growth!Y71*100,Growth!Y71)</f>
        <v>-0.21185327128030451</v>
      </c>
      <c r="Z71" s="126">
        <f>IF(Z$2,Growth!Z71*100,Growth!Z71)</f>
        <v>366.95815108586652</v>
      </c>
      <c r="AA71" s="126">
        <f>IF(AA$2,Growth!AA71*100,Growth!AA71)</f>
        <v>377.04695933739265</v>
      </c>
      <c r="AB71" s="126">
        <f>IF(AB$2,Growth!AB71*100,Growth!AB71)</f>
        <v>-10.088808251526093</v>
      </c>
      <c r="AC71" s="126">
        <f>IF(AC$2,Growth!AC71*100,Growth!AC71)</f>
        <v>9.5900708766828</v>
      </c>
      <c r="AD71" s="126">
        <f>IF(AD$2,Growth!AD71*100,Growth!AD71)</f>
        <v>1.5462813654560901</v>
      </c>
    </row>
    <row r="72" spans="1:30">
      <c r="A72" t="s">
        <v>333</v>
      </c>
      <c r="B72" s="126">
        <f>IF(B$2,Growth!B72*100,Growth!B72)</f>
        <v>0.80001053831253444</v>
      </c>
      <c r="C72" s="126">
        <f>IF(C$2,Growth!C72*100,Growth!C72)</f>
        <v>0.94182674245040232</v>
      </c>
      <c r="D72" s="126">
        <f>IF(D$2,Growth!D72*100,Growth!D72)</f>
        <v>1496.8705916103354</v>
      </c>
      <c r="E72" s="126">
        <f>IF(E$2,Growth!E72*100,Growth!E72)</f>
        <v>1505.237687051738</v>
      </c>
      <c r="F72" s="126">
        <f>IF(F$2,Growth!F72*100,Growth!F72)</f>
        <v>1521.732234617602</v>
      </c>
      <c r="G72" s="126">
        <f>IF(G$2,Growth!G72*100,Growth!G72)</f>
        <v>1.3889417405099636</v>
      </c>
      <c r="H72" s="126">
        <f>IF(H$2,Growth!H72*100,Growth!H72)</f>
        <v>2.2886713600051678</v>
      </c>
      <c r="I72" s="126">
        <f>IF(I$2,Growth!I72*100,Growth!I72)</f>
        <v>0.34006476281689402</v>
      </c>
      <c r="J72" s="126">
        <f>IF(J$2,Growth!J72*100,Growth!J72)</f>
        <v>0.81653280007367712</v>
      </c>
      <c r="K72" s="126">
        <f>IF(K$2,Growth!K72*100,Growth!K72)</f>
        <v>0.67821668470631358</v>
      </c>
      <c r="L72" s="126">
        <f>IF(L$2,Growth!L72*100,Growth!L72)</f>
        <v>0.33815192188938203</v>
      </c>
      <c r="M72" s="126">
        <f>IF(M$2,Growth!M72*100,Growth!M72)</f>
        <v>467.26829721111176</v>
      </c>
      <c r="N72" s="126">
        <f>IF(N$2,Growth!N72*100,Growth!N72)</f>
        <v>-3.6161254361225303</v>
      </c>
      <c r="O72" s="126">
        <f>IF(O$2,Growth!O72*100,Growth!O72)</f>
        <v>4.6325393956914791</v>
      </c>
      <c r="P72" s="126">
        <f>IF(P$2,Growth!P72*100,Growth!P72)</f>
        <v>-1.0582892170508409</v>
      </c>
      <c r="Q72" s="126">
        <f>IF(Q$2,Growth!Q72*100,Growth!Q72)</f>
        <v>1452.8614991288873</v>
      </c>
      <c r="R72" s="126">
        <f>IF(R$2,Growth!R72*100,Growth!R72)</f>
        <v>0.63444701701238737</v>
      </c>
      <c r="S72" s="126">
        <f>IF(S$2,Growth!S72*100,Growth!S72)</f>
        <v>0.30660603837781186</v>
      </c>
      <c r="T72" s="126">
        <f>IF(T$2,Growth!T72*100,Growth!T72)</f>
        <v>0.32784097863458078</v>
      </c>
      <c r="U72" s="126">
        <f>IF(U$2,Growth!U72*100,Growth!U72)</f>
        <v>473.78457338569484</v>
      </c>
      <c r="V72" s="126">
        <f>IF(V$2,Growth!V72*100,Growth!V72)</f>
        <v>3.7885886320571771</v>
      </c>
      <c r="W72" s="126">
        <f>IF(W$2,Growth!W72*100,Growth!W72)</f>
        <v>385.29171675286256</v>
      </c>
      <c r="X72" s="126">
        <f>IF(X$2,Growth!X72*100,Growth!X72)</f>
        <v>0.37060533999557776</v>
      </c>
      <c r="Y72" s="126">
        <f>IF(Y$2,Growth!Y72*100,Growth!Y72)</f>
        <v>0.29856120849158785</v>
      </c>
      <c r="Z72" s="126">
        <f>IF(Z$2,Growth!Z72*100,Growth!Z72)</f>
        <v>367.08304484652473</v>
      </c>
      <c r="AA72" s="126">
        <f>IF(AA$2,Growth!AA72*100,Growth!AA72)</f>
        <v>376.91723295542619</v>
      </c>
      <c r="AB72" s="126">
        <f>IF(AB$2,Growth!AB72*100,Growth!AB72)</f>
        <v>-9.8341881089014702</v>
      </c>
      <c r="AC72" s="126">
        <f>IF(AC$2,Growth!AC72*100,Growth!AC72)</f>
        <v>9.3295581038249598</v>
      </c>
      <c r="AD72" s="126">
        <f>IF(AD$2,Growth!AD72*100,Growth!AD72)</f>
        <v>1.46047802104264</v>
      </c>
    </row>
    <row r="73" spans="1:30">
      <c r="A73" t="s">
        <v>334</v>
      </c>
      <c r="B73" s="126">
        <f>IF(B$2,Growth!B73*100,Growth!B73)</f>
        <v>0.72743032407736052</v>
      </c>
      <c r="C73" s="126">
        <f>IF(C$2,Growth!C73*100,Growth!C73)</f>
        <v>0.78950952070329095</v>
      </c>
      <c r="D73" s="126">
        <f>IF(D$2,Growth!D73*100,Growth!D73)</f>
        <v>1495.7414082525672</v>
      </c>
      <c r="E73" s="126">
        <f>IF(E$2,Growth!E73*100,Growth!E73)</f>
        <v>1504.2912848559195</v>
      </c>
      <c r="F73" s="126">
        <f>IF(F$2,Growth!F73*100,Growth!F73)</f>
        <v>1521.1565902379541</v>
      </c>
      <c r="G73" s="126">
        <f>IF(G$2,Growth!G73*100,Growth!G73)</f>
        <v>1.4799913880654714</v>
      </c>
      <c r="H73" s="126">
        <f>IF(H$2,Growth!H73*100,Growth!H73)</f>
        <v>-3.4346821225797797</v>
      </c>
      <c r="I73" s="126">
        <f>IF(I$2,Growth!I73*100,Growth!I73)</f>
        <v>-0.21903981792084082</v>
      </c>
      <c r="J73" s="126">
        <f>IF(J$2,Growth!J73*100,Growth!J73)</f>
        <v>-0.41014878896250551</v>
      </c>
      <c r="K73" s="126">
        <f>IF(K$2,Growth!K73*100,Growth!K73)</f>
        <v>0.67821668470631358</v>
      </c>
      <c r="L73" s="126">
        <f>IF(L$2,Growth!L73*100,Growth!L73)</f>
        <v>0.89725650262714363</v>
      </c>
      <c r="M73" s="126">
        <f>IF(M$2,Growth!M73*100,Growth!M73)</f>
        <v>465.44156192052509</v>
      </c>
      <c r="N73" s="126">
        <f>IF(N$2,Growth!N73*100,Growth!N73)</f>
        <v>-2.3715980427564176</v>
      </c>
      <c r="O73" s="126">
        <f>IF(O$2,Growth!O73*100,Growth!O73)</f>
        <v>3.4519666230913986</v>
      </c>
      <c r="P73" s="126">
        <f>IF(P$2,Growth!P73*100,Growth!P73)</f>
        <v>-3.0590314887924825</v>
      </c>
      <c r="Q73" s="126">
        <f>IF(Q$2,Growth!Q73*100,Growth!Q73)</f>
        <v>1453.6401678440309</v>
      </c>
      <c r="R73" s="126">
        <f>IF(R$2,Growth!R73*100,Growth!R73)</f>
        <v>0.56886766590525129</v>
      </c>
      <c r="S73" s="126">
        <f>IF(S$2,Growth!S73*100,Growth!S73)</f>
        <v>0.28053677056342141</v>
      </c>
      <c r="T73" s="126">
        <f>IF(T$2,Growth!T73*100,Growth!T73)</f>
        <v>0.2883308953418301</v>
      </c>
      <c r="U73" s="126">
        <f>IF(U$2,Growth!U73*100,Growth!U73)</f>
        <v>475.21552655411961</v>
      </c>
      <c r="V73" s="126">
        <f>IF(V$2,Growth!V73*100,Growth!V73)</f>
        <v>0.53164061545194485</v>
      </c>
      <c r="W73" s="126">
        <f>IF(W$2,Growth!W73*100,Growth!W73)</f>
        <v>391.39280215473462</v>
      </c>
      <c r="X73" s="126">
        <f>IF(X$2,Growth!X73*100,Growth!X73)</f>
        <v>1.0578519637145511</v>
      </c>
      <c r="Y73" s="126">
        <f>IF(Y$2,Growth!Y73*100,Growth!Y73)</f>
        <v>0.92444681176555576</v>
      </c>
      <c r="Z73" s="126">
        <f>IF(Z$2,Growth!Z73*100,Growth!Z73)</f>
        <v>367.85335367753055</v>
      </c>
      <c r="AA73" s="126">
        <f>IF(AA$2,Growth!AA73*100,Growth!AA73)</f>
        <v>377.62900288835203</v>
      </c>
      <c r="AB73" s="126">
        <f>IF(AB$2,Growth!AB73*100,Growth!AB73)</f>
        <v>-9.775649210821479</v>
      </c>
      <c r="AC73" s="126">
        <f>IF(AC$2,Growth!AC73*100,Growth!AC73)</f>
        <v>9.3330593169949392</v>
      </c>
      <c r="AD73" s="126">
        <f>IF(AD$2,Growth!AD73*100,Growth!AD73)</f>
        <v>1.5236028803032999</v>
      </c>
    </row>
    <row r="74" spans="1:30">
      <c r="A74" t="s">
        <v>335</v>
      </c>
      <c r="B74" s="126">
        <f>IF(B$2,Growth!B74*100,Growth!B74)</f>
        <v>0.90322657117134497</v>
      </c>
      <c r="C74" s="126">
        <f>IF(C$2,Growth!C74*100,Growth!C74)</f>
        <v>1.2305508998210257</v>
      </c>
      <c r="D74" s="126">
        <f>IF(D$2,Growth!D74*100,Growth!D74)</f>
        <v>1493.2732432184166</v>
      </c>
      <c r="E74" s="126">
        <f>IF(E$2,Growth!E74*100,Growth!E74)</f>
        <v>1501.6122954859054</v>
      </c>
      <c r="F74" s="126">
        <f>IF(F$2,Growth!F74*100,Growth!F74)</f>
        <v>1519.1560229598042</v>
      </c>
      <c r="G74" s="126">
        <f>IF(G$2,Growth!G74*100,Growth!G74)</f>
        <v>1.7579797503341155</v>
      </c>
      <c r="H74" s="126">
        <f>IF(H$2,Growth!H74*100,Growth!H74)</f>
        <v>1.0326096234438253</v>
      </c>
      <c r="I74" s="126">
        <f>IF(I$2,Growth!I74*100,Growth!I74)</f>
        <v>-0.30931843434549577</v>
      </c>
      <c r="J74" s="126">
        <f>IF(J$2,Growth!J74*100,Growth!J74)</f>
        <v>0.5167116930559601</v>
      </c>
      <c r="K74" s="126">
        <f>IF(K$2,Growth!K74*100,Growth!K74)</f>
        <v>0.65387393692128959</v>
      </c>
      <c r="L74" s="126">
        <f>IF(L$2,Growth!L74*100,Growth!L74)</f>
        <v>0.96319237126679136</v>
      </c>
      <c r="M74" s="126">
        <f>IF(M$2,Growth!M74*100,Growth!M74)</f>
        <v>458.05327227219681</v>
      </c>
      <c r="N74" s="126">
        <f>IF(N$2,Growth!N74*100,Growth!N74)</f>
        <v>-10.313718370088942</v>
      </c>
      <c r="O74" s="126">
        <f>IF(O$2,Growth!O74*100,Growth!O74)</f>
        <v>5.732547876657609</v>
      </c>
      <c r="P74" s="126">
        <f>IF(P$2,Growth!P74*100,Growth!P74)</f>
        <v>-1.4504957017666689</v>
      </c>
      <c r="Q74" s="126">
        <f>IF(Q$2,Growth!Q74*100,Growth!Q74)</f>
        <v>1455.108829233789</v>
      </c>
      <c r="R74" s="126">
        <f>IF(R$2,Growth!R74*100,Growth!R74)</f>
        <v>0.51397051459625487</v>
      </c>
      <c r="S74" s="126">
        <f>IF(S$2,Growth!S74*100,Growth!S74)</f>
        <v>0.28997698030945313</v>
      </c>
      <c r="T74" s="126">
        <f>IF(T$2,Growth!T74*100,Growth!T74)</f>
        <v>0.22399353428679988</v>
      </c>
      <c r="U74" s="126">
        <f>IF(U$2,Growth!U74*100,Growth!U74)</f>
        <v>476.61048848048591</v>
      </c>
      <c r="V74" s="126">
        <f>IF(V$2,Growth!V74*100,Growth!V74)</f>
        <v>2.7495269642121123</v>
      </c>
      <c r="W74" s="126">
        <f>IF(W$2,Growth!W74*100,Growth!W74)</f>
        <v>404.72145561503555</v>
      </c>
      <c r="X74" s="126">
        <f>IF(X$2,Growth!X74*100,Growth!X74)</f>
        <v>1.2099195083313141</v>
      </c>
      <c r="Y74" s="126">
        <f>IF(Y$2,Growth!Y74*100,Growth!Y74)</f>
        <v>1.0819568010413505</v>
      </c>
      <c r="Z74" s="126">
        <f>IF(Z$2,Growth!Z74*100,Growth!Z74)</f>
        <v>367.33129729617144</v>
      </c>
      <c r="AA74" s="126">
        <f>IF(AA$2,Growth!AA74*100,Growth!AA74)</f>
        <v>377.16735052182725</v>
      </c>
      <c r="AB74" s="126">
        <f>IF(AB$2,Growth!AB74*100,Growth!AB74)</f>
        <v>-9.8360532256558066</v>
      </c>
      <c r="AC74" s="126">
        <f>IF(AC$2,Growth!AC74*100,Growth!AC74)</f>
        <v>9.4127163707257608</v>
      </c>
      <c r="AD74" s="126">
        <f>IF(AD$2,Growth!AD74*100,Growth!AD74)</f>
        <v>1.64013886035664</v>
      </c>
    </row>
    <row r="75" spans="1:30">
      <c r="A75" t="s">
        <v>336</v>
      </c>
      <c r="B75" s="126">
        <f>IF(B$2,Growth!B75*100,Growth!B75)</f>
        <v>2.4418040930221707</v>
      </c>
      <c r="C75" s="126">
        <f>IF(C$2,Growth!C75*100,Growth!C75)</f>
        <v>2.1569537348561596</v>
      </c>
      <c r="D75" s="126">
        <f>IF(D$2,Growth!D75*100,Growth!D75)</f>
        <v>1494.8606594128587</v>
      </c>
      <c r="E75" s="126">
        <f>IF(E$2,Growth!E75*100,Growth!E75)</f>
        <v>1503.7852938004867</v>
      </c>
      <c r="F75" s="126">
        <f>IF(F$2,Growth!F75*100,Growth!F75)</f>
        <v>1522.3506547258792</v>
      </c>
      <c r="G75" s="126">
        <f>IF(G$2,Growth!G75*100,Growth!G75)</f>
        <v>2.0056522393147702</v>
      </c>
      <c r="H75" s="126">
        <f>IF(H$2,Growth!H75*100,Growth!H75)</f>
        <v>2.5785323456812392</v>
      </c>
      <c r="I75" s="126">
        <f>IF(I$2,Growth!I75*100,Growth!I75)</f>
        <v>0.33000046946991546</v>
      </c>
      <c r="J75" s="126">
        <f>IF(J$2,Growth!J75*100,Growth!J75)</f>
        <v>4.5357016505764847E-2</v>
      </c>
      <c r="K75" s="126">
        <f>IF(K$2,Growth!K75*100,Growth!K75)</f>
        <v>0.44354203690392252</v>
      </c>
      <c r="L75" s="126">
        <f>IF(L$2,Growth!L75*100,Growth!L75)</f>
        <v>0.11354156743406285</v>
      </c>
      <c r="M75" s="126">
        <f>IF(M$2,Growth!M75*100,Growth!M75)</f>
        <v>454.90680598562767</v>
      </c>
      <c r="N75" s="126">
        <f>IF(N$2,Growth!N75*100,Growth!N75)</f>
        <v>-6.2595842397129786</v>
      </c>
      <c r="O75" s="126">
        <f>IF(O$2,Growth!O75*100,Growth!O75)</f>
        <v>11.26480265144326</v>
      </c>
      <c r="P75" s="126">
        <f>IF(P$2,Growth!P75*100,Growth!P75)</f>
        <v>6.377870541136951</v>
      </c>
      <c r="Q75" s="126">
        <f>IF(Q$2,Growth!Q75*100,Growth!Q75)</f>
        <v>1456.7797565424767</v>
      </c>
      <c r="R75" s="126">
        <f>IF(R$2,Growth!R75*100,Growth!R75)</f>
        <v>0.50602302568256363</v>
      </c>
      <c r="S75" s="126">
        <f>IF(S$2,Growth!S75*100,Growth!S75)</f>
        <v>0.27872610872710191</v>
      </c>
      <c r="T75" s="126">
        <f>IF(T$2,Growth!T75*100,Growth!T75)</f>
        <v>0.2272969169554607</v>
      </c>
      <c r="U75" s="126">
        <f>IF(U$2,Growth!U75*100,Growth!U75)</f>
        <v>477.88722859313958</v>
      </c>
      <c r="V75" s="126">
        <f>IF(V$2,Growth!V75*100,Growth!V75)</f>
        <v>2.7649352479992118</v>
      </c>
      <c r="W75" s="126">
        <f>IF(W$2,Growth!W75*100,Growth!W75)</f>
        <v>430.18264916116931</v>
      </c>
      <c r="X75" s="126">
        <f>IF(X$2,Growth!X75*100,Growth!X75)</f>
        <v>0.29203329646385612</v>
      </c>
      <c r="Y75" s="126">
        <f>IF(Y$2,Growth!Y75*100,Growth!Y75)</f>
        <v>0.13240057317895904</v>
      </c>
      <c r="Z75" s="126">
        <f>IF(Z$2,Growth!Z75*100,Growth!Z75)</f>
        <v>368.00772316354261</v>
      </c>
      <c r="AA75" s="126">
        <f>IF(AA$2,Growth!AA75*100,Growth!AA75)</f>
        <v>378.01978806426973</v>
      </c>
      <c r="AB75" s="126">
        <f>IF(AB$2,Growth!AB75*100,Growth!AB75)</f>
        <v>-10.012064900727093</v>
      </c>
      <c r="AC75" s="126">
        <f>IF(AC$2,Growth!AC75*100,Growth!AC75)</f>
        <v>9.5121892011806004</v>
      </c>
      <c r="AD75" s="126">
        <f>IF(AD$2,Growth!AD75*100,Growth!AD75)</f>
        <v>1.62748040866128</v>
      </c>
    </row>
    <row r="76" spans="1:30">
      <c r="A76" t="s">
        <v>337</v>
      </c>
      <c r="B76" s="126">
        <f>IF(B$2,Growth!B76*100,Growth!B76)</f>
        <v>1.5314193660003639</v>
      </c>
      <c r="C76" s="126">
        <f>IF(C$2,Growth!C76*100,Growth!C76)</f>
        <v>1.273935139673199</v>
      </c>
      <c r="D76" s="126">
        <f>IF(D$2,Growth!D76*100,Growth!D76)</f>
        <v>1497.9179753559392</v>
      </c>
      <c r="E76" s="126">
        <f>IF(E$2,Growth!E76*100,Growth!E76)</f>
        <v>1506.3786455270554</v>
      </c>
      <c r="F76" s="126">
        <f>IF(F$2,Growth!F76*100,Growth!F76)</f>
        <v>1525.294824732342</v>
      </c>
      <c r="G76" s="126">
        <f>IF(G$2,Growth!G76*100,Growth!G76)</f>
        <v>2.7204952043533126</v>
      </c>
      <c r="H76" s="126">
        <f>IF(H$2,Growth!H76*100,Growth!H76)</f>
        <v>5.2263518278987675</v>
      </c>
      <c r="I76" s="126">
        <f>IF(I$2,Growth!I76*100,Growth!I76)</f>
        <v>0.66945350693625727</v>
      </c>
      <c r="J76" s="126">
        <f>IF(J$2,Growth!J76*100,Growth!J76)</f>
        <v>0.56525949980468226</v>
      </c>
      <c r="K76" s="126">
        <f>IF(K$2,Growth!K76*100,Growth!K76)</f>
        <v>0.43371595836532256</v>
      </c>
      <c r="L76" s="126">
        <f>IF(L$2,Growth!L76*100,Growth!L76)</f>
        <v>-0.23573754857101986</v>
      </c>
      <c r="M76" s="126">
        <f>IF(M$2,Growth!M76*100,Growth!M76)</f>
        <v>461.45963488621646</v>
      </c>
      <c r="N76" s="126">
        <f>IF(N$2,Growth!N76*100,Growth!N76)</f>
        <v>6.7342384121068299</v>
      </c>
      <c r="O76" s="126">
        <f>IF(O$2,Growth!O76*100,Growth!O76)</f>
        <v>11.427092489956026</v>
      </c>
      <c r="P76" s="126">
        <f>IF(P$2,Growth!P76*100,Growth!P76)</f>
        <v>3.5325774099625882</v>
      </c>
      <c r="Q76" s="126">
        <f>IF(Q$2,Growth!Q76*100,Growth!Q76)</f>
        <v>1458.7245215564978</v>
      </c>
      <c r="R76" s="126">
        <f>IF(R$2,Growth!R76*100,Growth!R76)</f>
        <v>0.5491850404372135</v>
      </c>
      <c r="S76" s="126">
        <f>IF(S$2,Growth!S76*100,Growth!S76)</f>
        <v>0.32519150615040865</v>
      </c>
      <c r="T76" s="126">
        <f>IF(T$2,Growth!T76*100,Growth!T76)</f>
        <v>0.22399353428679988</v>
      </c>
      <c r="U76" s="126">
        <f>IF(U$2,Growth!U76*100,Growth!U76)</f>
        <v>478.63598983210306</v>
      </c>
      <c r="V76" s="126">
        <f>IF(V$2,Growth!V76*100,Growth!V76)</f>
        <v>0.76150584328757986</v>
      </c>
      <c r="W76" s="126">
        <f>IF(W$2,Growth!W76*100,Growth!W76)</f>
        <v>431.56001816972582</v>
      </c>
      <c r="X76" s="126">
        <f>IF(X$2,Growth!X76*100,Growth!X76)</f>
        <v>-9.0445777055858656E-2</v>
      </c>
      <c r="Y76" s="126">
        <f>IF(Y$2,Growth!Y76*100,Growth!Y76)</f>
        <v>-0.27555905020530957</v>
      </c>
      <c r="Z76" s="126">
        <f>IF(Z$2,Growth!Z76*100,Growth!Z76)</f>
        <v>365.99463450534779</v>
      </c>
      <c r="AA76" s="126">
        <f>IF(AA$2,Growth!AA76*100,Growth!AA76)</f>
        <v>376.64711681349206</v>
      </c>
      <c r="AB76" s="126">
        <f>IF(AB$2,Growth!AB76*100,Growth!AB76)</f>
        <v>-10.652482308144291</v>
      </c>
      <c r="AC76" s="126">
        <f>IF(AC$2,Growth!AC76*100,Growth!AC76)</f>
        <v>10.0331031390593</v>
      </c>
      <c r="AD76" s="126">
        <f>IF(AD$2,Growth!AD76*100,Growth!AD76)</f>
        <v>1.6108687232760801</v>
      </c>
    </row>
    <row r="77" spans="1:30">
      <c r="A77" t="s">
        <v>338</v>
      </c>
      <c r="B77" s="126">
        <f>IF(B$2,Growth!B77*100,Growth!B77)</f>
        <v>2.9667263958096157</v>
      </c>
      <c r="C77" s="126">
        <f>IF(C$2,Growth!C77*100,Growth!C77)</f>
        <v>3.3653267504984541</v>
      </c>
      <c r="D77" s="126">
        <f>IF(D$2,Growth!D77*100,Growth!D77)</f>
        <v>1499.2816319269748</v>
      </c>
      <c r="E77" s="126">
        <f>IF(E$2,Growth!E77*100,Growth!E77)</f>
        <v>1507.6574615311924</v>
      </c>
      <c r="F77" s="126">
        <f>IF(F$2,Growth!F77*100,Growth!F77)</f>
        <v>1526.0745047248834</v>
      </c>
      <c r="G77" s="126">
        <f>IF(G$2,Growth!G77*100,Growth!G77)</f>
        <v>2.1542141746127896</v>
      </c>
      <c r="H77" s="126">
        <f>IF(H$2,Growth!H77*100,Growth!H77)</f>
        <v>5.9826735537836129</v>
      </c>
      <c r="I77" s="126">
        <f>IF(I$2,Growth!I77*100,Growth!I77)</f>
        <v>0.64424920898957794</v>
      </c>
      <c r="J77" s="126">
        <f>IF(J$2,Growth!J77*100,Growth!J77)</f>
        <v>0.53963593983219482</v>
      </c>
      <c r="K77" s="126">
        <f>IF(K$2,Growth!K77*100,Growth!K77)</f>
        <v>0.44927213303091201</v>
      </c>
      <c r="L77" s="126">
        <f>IF(L$2,Growth!L77*100,Growth!L77)</f>
        <v>-0.19497707595862354</v>
      </c>
      <c r="M77" s="126">
        <f>IF(M$2,Growth!M77*100,Growth!M77)</f>
        <v>462.39794219952728</v>
      </c>
      <c r="N77" s="126">
        <f>IF(N$2,Growth!N77*100,Growth!N77)</f>
        <v>-5.2552593218901933E-2</v>
      </c>
      <c r="O77" s="126">
        <f>IF(O$2,Growth!O77*100,Growth!O77)</f>
        <v>9.5518628591495727</v>
      </c>
      <c r="P77" s="126">
        <f>IF(P$2,Growth!P77*100,Growth!P77)</f>
        <v>0.15020966327737578</v>
      </c>
      <c r="Q77" s="126">
        <f>IF(Q$2,Growth!Q77*100,Growth!Q77)</f>
        <v>1460.349883989566</v>
      </c>
      <c r="R77" s="126">
        <f>IF(R$2,Growth!R77*100,Growth!R77)</f>
        <v>0.62565339312679302</v>
      </c>
      <c r="S77" s="126">
        <f>IF(S$2,Growth!S77*100,Growth!S77)</f>
        <v>0.43471771489651645</v>
      </c>
      <c r="T77" s="126">
        <f>IF(T$2,Growth!T77*100,Growth!T77)</f>
        <v>0.19093567823027735</v>
      </c>
      <c r="U77" s="126">
        <f>IF(U$2,Growth!U77*100,Growth!U77)</f>
        <v>479.53590417685518</v>
      </c>
      <c r="V77" s="126">
        <f>IF(V$2,Growth!V77*100,Growth!V77)</f>
        <v>2.0343781485000711</v>
      </c>
      <c r="W77" s="126">
        <f>IF(W$2,Growth!W77*100,Growth!W77)</f>
        <v>431.65914916685637</v>
      </c>
      <c r="X77" s="126">
        <f>IF(X$2,Growth!X77*100,Growth!X77)</f>
        <v>-6.3219854418150589E-5</v>
      </c>
      <c r="Y77" s="126">
        <f>IF(Y$2,Growth!Y77*100,Growth!Y77)</f>
        <v>-7.7818164333720574E-2</v>
      </c>
      <c r="Z77" s="126">
        <f>IF(Z$2,Growth!Z77*100,Growth!Z77)</f>
        <v>367.31685195543469</v>
      </c>
      <c r="AA77" s="126">
        <f>IF(AA$2,Growth!AA77*100,Growth!AA77)</f>
        <v>377.85196240770551</v>
      </c>
      <c r="AB77" s="126">
        <f>IF(AB$2,Growth!AB77*100,Growth!AB77)</f>
        <v>-10.535110452270844</v>
      </c>
      <c r="AC77" s="126">
        <f>IF(AC$2,Growth!AC77*100,Growth!AC77)</f>
        <v>10.0226490316112</v>
      </c>
      <c r="AD77" s="126">
        <f>IF(AD$2,Growth!AD77*100,Growth!AD77)</f>
        <v>1.84619619413609</v>
      </c>
    </row>
    <row r="78" spans="1:30">
      <c r="A78" t="s">
        <v>339</v>
      </c>
      <c r="B78" s="126">
        <f>IF(B$2,Growth!B78*100,Growth!B78)</f>
        <v>1.6659354284211503</v>
      </c>
      <c r="C78" s="126">
        <f>IF(C$2,Growth!C78*100,Growth!C78)</f>
        <v>2.1502429965565284</v>
      </c>
      <c r="D78" s="126">
        <f>IF(D$2,Growth!D78*100,Growth!D78)</f>
        <v>1496.4493177819584</v>
      </c>
      <c r="E78" s="126">
        <f>IF(E$2,Growth!E78*100,Growth!E78)</f>
        <v>1505.636155891297</v>
      </c>
      <c r="F78" s="126">
        <f>IF(F$2,Growth!F78*100,Growth!F78)</f>
        <v>1524.5953646952321</v>
      </c>
      <c r="G78" s="126">
        <f>IF(G$2,Growth!G78*100,Growth!G78)</f>
        <v>2.054187202490354</v>
      </c>
      <c r="H78" s="126">
        <f>IF(H$2,Growth!H78*100,Growth!H78)</f>
        <v>5.1816332983149138</v>
      </c>
      <c r="I78" s="126">
        <f>IF(I$2,Growth!I78*100,Growth!I78)</f>
        <v>0.58787302775131778</v>
      </c>
      <c r="J78" s="126">
        <f>IF(J$2,Growth!J78*100,Growth!J78)</f>
        <v>0.45978442826335453</v>
      </c>
      <c r="K78" s="126">
        <f>IF(K$2,Growth!K78*100,Growth!K78)</f>
        <v>0.52772408025586681</v>
      </c>
      <c r="L78" s="126">
        <f>IF(L$2,Growth!L78*100,Growth!L78)</f>
        <v>-6.0148947495452347E-2</v>
      </c>
      <c r="M78" s="126">
        <f>IF(M$2,Growth!M78*100,Growth!M78)</f>
        <v>459.88660386758875</v>
      </c>
      <c r="N78" s="126">
        <f>IF(N$2,Growth!N78*100,Growth!N78)</f>
        <v>-5.7819767832962832</v>
      </c>
      <c r="O78" s="126">
        <f>IF(O$2,Growth!O78*100,Growth!O78)</f>
        <v>8.8485730838956851</v>
      </c>
      <c r="P78" s="126">
        <f>IF(P$2,Growth!P78*100,Growth!P78)</f>
        <v>0.70152888724794771</v>
      </c>
      <c r="Q78" s="126">
        <f>IF(Q$2,Growth!Q78*100,Growth!Q78)</f>
        <v>1461.5139687140588</v>
      </c>
      <c r="R78" s="126">
        <f>IF(R$2,Growth!R78*100,Growth!R78)</f>
        <v>0.74936495178037132</v>
      </c>
      <c r="S78" s="126">
        <f>IF(S$2,Growth!S78*100,Growth!S78)</f>
        <v>0.56752785261791572</v>
      </c>
      <c r="T78" s="126">
        <f>IF(T$2,Growth!T78*100,Growth!T78)</f>
        <v>0.18183709916246299</v>
      </c>
      <c r="U78" s="126">
        <f>IF(U$2,Growth!U78*100,Growth!U78)</f>
        <v>480.56368476367595</v>
      </c>
      <c r="V78" s="126">
        <f>IF(V$2,Growth!V78*100,Growth!V78)</f>
        <v>3.7058536931535713</v>
      </c>
      <c r="W78" s="126">
        <f>IF(W$2,Growth!W78*100,Growth!W78)</f>
        <v>436.15873664910634</v>
      </c>
      <c r="X78" s="126">
        <f>IF(X$2,Growth!X78*100,Growth!X78)</f>
        <v>0.22696833001738526</v>
      </c>
      <c r="Y78" s="126">
        <f>IF(Y$2,Growth!Y78*100,Growth!Y78)</f>
        <v>0.18850052816254959</v>
      </c>
      <c r="Z78" s="126">
        <f>IF(Z$2,Growth!Z78*100,Growth!Z78)</f>
        <v>365.49374894793482</v>
      </c>
      <c r="AA78" s="126">
        <f>IF(AA$2,Growth!AA78*100,Growth!AA78)</f>
        <v>375.77275883319669</v>
      </c>
      <c r="AB78" s="126">
        <f>IF(AB$2,Growth!AB78*100,Growth!AB78)</f>
        <v>-10.279009885261868</v>
      </c>
      <c r="AC78" s="126">
        <f>IF(AC$2,Growth!AC78*100,Growth!AC78)</f>
        <v>9.8484180875681808</v>
      </c>
      <c r="AD78" s="126">
        <f>IF(AD$2,Growth!AD78*100,Growth!AD78)</f>
        <v>1.3902428250347201</v>
      </c>
    </row>
    <row r="79" spans="1:30">
      <c r="A79" t="s">
        <v>340</v>
      </c>
      <c r="B79" s="126">
        <f>IF(B$2,Growth!B79*100,Growth!B79)</f>
        <v>0.30426228031608105</v>
      </c>
      <c r="C79" s="126">
        <f>IF(C$2,Growth!C79*100,Growth!C79)</f>
        <v>0.71766909142141344</v>
      </c>
      <c r="D79" s="126">
        <f>IF(D$2,Growth!D79*100,Growth!D79)</f>
        <v>1492.1712966740652</v>
      </c>
      <c r="E79" s="126">
        <f>IF(E$2,Growth!E79*100,Growth!E79)</f>
        <v>1501.0925946917716</v>
      </c>
      <c r="F79" s="126">
        <f>IF(F$2,Growth!F79*100,Growth!F79)</f>
        <v>1520.9473576853129</v>
      </c>
      <c r="G79" s="126">
        <f>IF(G$2,Growth!G79*100,Growth!G79)</f>
        <v>1.6655167337528809</v>
      </c>
      <c r="H79" s="126">
        <f>IF(H$2,Growth!H79*100,Growth!H79)</f>
        <v>6.0453000539355983</v>
      </c>
      <c r="I79" s="126">
        <f>IF(I$2,Growth!I79*100,Growth!I79)</f>
        <v>0.46464704217754615</v>
      </c>
      <c r="J79" s="126">
        <f>IF(J$2,Growth!J79*100,Growth!J79)</f>
        <v>0.4206498818221327</v>
      </c>
      <c r="K79" s="126">
        <f>IF(K$2,Growth!K79*100,Growth!K79)</f>
        <v>0.6433180473901835</v>
      </c>
      <c r="L79" s="126">
        <f>IF(L$2,Growth!L79*100,Growth!L79)</f>
        <v>0.1786710052126409</v>
      </c>
      <c r="M79" s="126">
        <f>IF(M$2,Growth!M79*100,Growth!M79)</f>
        <v>459.30510801223096</v>
      </c>
      <c r="N79" s="126">
        <f>IF(N$2,Growth!N79*100,Growth!N79)</f>
        <v>-2.5438024458056319</v>
      </c>
      <c r="O79" s="126">
        <f>IF(O$2,Growth!O79*100,Growth!O79)</f>
        <v>9.6689929104812151</v>
      </c>
      <c r="P79" s="126">
        <f>IF(P$2,Growth!P79*100,Growth!P79)</f>
        <v>2.7499508391088225</v>
      </c>
      <c r="Q79" s="126">
        <f>IF(Q$2,Growth!Q79*100,Growth!Q79)</f>
        <v>1462.924727290168</v>
      </c>
      <c r="R79" s="126">
        <f>IF(R$2,Growth!R79*100,Growth!R79)</f>
        <v>0.85702625362225182</v>
      </c>
      <c r="S79" s="126">
        <f>IF(S$2,Growth!S79*100,Growth!S79)</f>
        <v>0.70002030469349863</v>
      </c>
      <c r="T79" s="126">
        <f>IF(T$2,Growth!T79*100,Growth!T79)</f>
        <v>0.15700594892875608</v>
      </c>
      <c r="U79" s="126">
        <f>IF(U$2,Growth!U79*100,Growth!U79)</f>
        <v>481.39163245661945</v>
      </c>
      <c r="V79" s="126">
        <f>IF(V$2,Growth!V79*100,Growth!V79)</f>
        <v>1.6738139381099693</v>
      </c>
      <c r="W79" s="126">
        <f>IF(W$2,Growth!W79*100,Growth!W79)</f>
        <v>439.96539436696781</v>
      </c>
      <c r="X79" s="126">
        <f>IF(X$2,Growth!X79*100,Growth!X79)</f>
        <v>0.99344938704977181</v>
      </c>
      <c r="Y79" s="126">
        <f>IF(Y$2,Growth!Y79*100,Growth!Y79)</f>
        <v>0.95203405383292861</v>
      </c>
      <c r="Z79" s="126">
        <f>IF(Z$2,Growth!Z79*100,Growth!Z79)</f>
        <v>363.8276546608181</v>
      </c>
      <c r="AA79" s="126">
        <f>IF(AA$2,Growth!AA79*100,Growth!AA79)</f>
        <v>373.74816734726062</v>
      </c>
      <c r="AB79" s="126">
        <f>IF(AB$2,Growth!AB79*100,Growth!AB79)</f>
        <v>-9.9205126864425139</v>
      </c>
      <c r="AC79" s="126">
        <f>IF(AC$2,Growth!AC79*100,Growth!AC79)</f>
        <v>9.4186954945678991</v>
      </c>
      <c r="AD79" s="126">
        <f>IF(AD$2,Growth!AD79*100,Growth!AD79)</f>
        <v>1.6630803436333701</v>
      </c>
    </row>
    <row r="80" spans="1:30">
      <c r="A80" t="s">
        <v>341</v>
      </c>
      <c r="B80" s="126">
        <f>IF(B$2,Growth!B80*100,Growth!B80)</f>
        <v>1.7787763136386303</v>
      </c>
      <c r="C80" s="126">
        <f>IF(C$2,Growth!C80*100,Growth!C80)</f>
        <v>2.8144742889416818</v>
      </c>
      <c r="D80" s="126">
        <f>IF(D$2,Growth!D80*100,Growth!D80)</f>
        <v>1486.2842438148832</v>
      </c>
      <c r="E80" s="126">
        <f>IF(E$2,Growth!E80*100,Growth!E80)</f>
        <v>1495.9882411199114</v>
      </c>
      <c r="F80" s="126">
        <f>IF(F$2,Growth!F80*100,Growth!F80)</f>
        <v>1516.8401753353362</v>
      </c>
      <c r="G80" s="126">
        <f>IF(G$2,Growth!G80*100,Growth!G80)</f>
        <v>1.9397042662383512</v>
      </c>
      <c r="H80" s="126">
        <f>IF(H$2,Growth!H80*100,Growth!H80)</f>
        <v>6.2323026248636282</v>
      </c>
      <c r="I80" s="126">
        <f>IF(I$2,Growth!I80*100,Growth!I80)</f>
        <v>1.0976912745263689</v>
      </c>
      <c r="J80" s="126">
        <f>IF(J$2,Growth!J80*100,Growth!J80)</f>
        <v>0.76302164336903289</v>
      </c>
      <c r="K80" s="126">
        <f>IF(K$2,Growth!K80*100,Growth!K80)</f>
        <v>0.76565483854402228</v>
      </c>
      <c r="L80" s="126">
        <f>IF(L$2,Growth!L80*100,Growth!L80)</f>
        <v>-0.33203643598236804</v>
      </c>
      <c r="M80" s="126">
        <f>IF(M$2,Growth!M80*100,Growth!M80)</f>
        <v>459.51184866993168</v>
      </c>
      <c r="N80" s="126">
        <f>IF(N$2,Growth!N80*100,Growth!N80)</f>
        <v>0.54254311953014778</v>
      </c>
      <c r="O80" s="126">
        <f>IF(O$2,Growth!O80*100,Growth!O80)</f>
        <v>10.015534659478877</v>
      </c>
      <c r="P80" s="126">
        <f>IF(P$2,Growth!P80*100,Growth!P80)</f>
        <v>2.6230264880591641</v>
      </c>
      <c r="Q80" s="126">
        <f>IF(Q$2,Growth!Q80*100,Growth!Q80)</f>
        <v>1464.5817961240834</v>
      </c>
      <c r="R80" s="126">
        <f>IF(R$2,Growth!R80*100,Growth!R80)</f>
        <v>0.98042345837001788</v>
      </c>
      <c r="S80" s="126">
        <f>IF(S$2,Growth!S80*100,Growth!S80)</f>
        <v>0.80851585988423269</v>
      </c>
      <c r="T80" s="126">
        <f>IF(T$2,Growth!T80*100,Growth!T80)</f>
        <v>0.17190759848579446</v>
      </c>
      <c r="U80" s="126">
        <f>IF(U$2,Growth!U80*100,Growth!U80)</f>
        <v>482.7517484377064</v>
      </c>
      <c r="V80" s="126">
        <f>IF(V$2,Growth!V80*100,Growth!V80)</f>
        <v>1.2323248152629418</v>
      </c>
      <c r="W80" s="126">
        <f>IF(W$2,Growth!W80*100,Growth!W80)</f>
        <v>442.38227434085769</v>
      </c>
      <c r="X80" s="126">
        <f>IF(X$2,Growth!X80*100,Growth!X80)</f>
        <v>0.53356855883386345</v>
      </c>
      <c r="Y80" s="126">
        <f>IF(Y$2,Growth!Y80*100,Growth!Y80)</f>
        <v>0.56145302425880672</v>
      </c>
      <c r="Z80" s="126">
        <f>IF(Z$2,Growth!Z80*100,Growth!Z80)</f>
        <v>363.66035104137757</v>
      </c>
      <c r="AA80" s="126">
        <f>IF(AA$2,Growth!AA80*100,Growth!AA80)</f>
        <v>373.40713826212715</v>
      </c>
      <c r="AB80" s="126">
        <f>IF(AB$2,Growth!AB80*100,Growth!AB80)</f>
        <v>-9.7467872207495549</v>
      </c>
      <c r="AC80" s="126">
        <f>IF(AC$2,Growth!AC80*100,Growth!AC80)</f>
        <v>9.2107615749196103</v>
      </c>
      <c r="AD80" s="126">
        <f>IF(AD$2,Growth!AD80*100,Growth!AD80)</f>
        <v>1.6891710292326001</v>
      </c>
    </row>
    <row r="81" spans="1:30">
      <c r="A81" t="s">
        <v>342</v>
      </c>
      <c r="B81" s="126">
        <f>IF(B$2,Growth!B81*100,Growth!B81)</f>
        <v>2.0905647730511845</v>
      </c>
      <c r="C81" s="126">
        <f>IF(C$2,Growth!C81*100,Growth!C81)</f>
        <v>1.6747578208700986</v>
      </c>
      <c r="D81" s="126">
        <f>IF(D$2,Growth!D81*100,Growth!D81)</f>
        <v>1493.0676143934231</v>
      </c>
      <c r="E81" s="126">
        <f>IF(E$2,Growth!E81*100,Growth!E81)</f>
        <v>1502.2534632135885</v>
      </c>
      <c r="F81" s="126">
        <f>IF(F$2,Growth!F81*100,Growth!F81)</f>
        <v>1523.4733826935965</v>
      </c>
      <c r="G81" s="126">
        <f>IF(G$2,Growth!G81*100,Growth!G81)</f>
        <v>2.603525748686053</v>
      </c>
      <c r="H81" s="126">
        <f>IF(H$2,Growth!H81*100,Growth!H81)</f>
        <v>3.9828005949138046</v>
      </c>
      <c r="I81" s="126">
        <f>IF(I$2,Growth!I81*100,Growth!I81)</f>
        <v>0.99170782973851956</v>
      </c>
      <c r="J81" s="126">
        <f>IF(J$2,Growth!J81*100,Growth!J81)</f>
        <v>0.56785596553137196</v>
      </c>
      <c r="K81" s="126">
        <f>IF(K$2,Growth!K81*100,Growth!K81)</f>
        <v>0.89865316933673245</v>
      </c>
      <c r="L81" s="126">
        <f>IF(L$2,Growth!L81*100,Growth!L81)</f>
        <v>-9.3054660401769573E-2</v>
      </c>
      <c r="M81" s="126">
        <f>IF(M$2,Growth!M81*100,Growth!M81)</f>
        <v>454.15259526071077</v>
      </c>
      <c r="N81" s="126">
        <f>IF(N$2,Growth!N81*100,Growth!N81)</f>
        <v>-5.0238177938576101</v>
      </c>
      <c r="O81" s="126">
        <f>IF(O$2,Growth!O81*100,Growth!O81)</f>
        <v>6.7864486372759822</v>
      </c>
      <c r="P81" s="126">
        <f>IF(P$2,Growth!P81*100,Growth!P81)</f>
        <v>-1.2535461650761848</v>
      </c>
      <c r="Q81" s="126">
        <f>IF(Q$2,Growth!Q81*100,Growth!Q81)</f>
        <v>1465.7462332078787</v>
      </c>
      <c r="R81" s="126">
        <f>IF(R$2,Growth!R81*100,Growth!R81)</f>
        <v>1.0676500122240109</v>
      </c>
      <c r="S81" s="126">
        <f>IF(S$2,Growth!S81*100,Growth!S81)</f>
        <v>0.92638322450366473</v>
      </c>
      <c r="T81" s="126">
        <f>IF(T$2,Growth!T81*100,Growth!T81)</f>
        <v>0.14126678772035672</v>
      </c>
      <c r="U81" s="126">
        <f>IF(U$2,Growth!U81*100,Growth!U81)</f>
        <v>483.70155219171869</v>
      </c>
      <c r="V81" s="126">
        <f>IF(V$2,Growth!V81*100,Growth!V81)</f>
        <v>1.1553502163746288</v>
      </c>
      <c r="W81" s="126">
        <f>IF(W$2,Growth!W81*100,Growth!W81)</f>
        <v>451.51847113305973</v>
      </c>
      <c r="X81" s="126">
        <f>IF(X$2,Growth!X81*100,Growth!X81)</f>
        <v>0.45977661697067518</v>
      </c>
      <c r="Y81" s="126">
        <f>IF(Y$2,Growth!Y81*100,Growth!Y81)</f>
        <v>0.39652358329052007</v>
      </c>
      <c r="Z81" s="126">
        <f>IF(Z$2,Growth!Z81*100,Growth!Z81)</f>
        <v>364.43991418619157</v>
      </c>
      <c r="AA81" s="126">
        <f>IF(AA$2,Growth!AA81*100,Growth!AA81)</f>
        <v>373.97163672331311</v>
      </c>
      <c r="AB81" s="126">
        <f>IF(AB$2,Growth!AB81*100,Growth!AB81)</f>
        <v>-9.5317225371214835</v>
      </c>
      <c r="AC81" s="126">
        <f>IF(AC$2,Growth!AC81*100,Growth!AC81)</f>
        <v>9.1059829041620208</v>
      </c>
      <c r="AD81" s="126">
        <f>IF(AD$2,Growth!AD81*100,Growth!AD81)</f>
        <v>1.6760010405436301</v>
      </c>
    </row>
    <row r="82" spans="1:30">
      <c r="A82" t="s">
        <v>343</v>
      </c>
      <c r="B82" s="126">
        <f>IF(B$2,Growth!B82*100,Growth!B82)</f>
        <v>0.94788173851192425</v>
      </c>
      <c r="C82" s="126">
        <f>IF(C$2,Growth!C82*100,Growth!C82)</f>
        <v>0.99224744489134764</v>
      </c>
      <c r="D82" s="126">
        <f>IF(D$2,Growth!D82*100,Growth!D82)</f>
        <v>1492.9904344994043</v>
      </c>
      <c r="E82" s="126">
        <f>IF(E$2,Growth!E82*100,Growth!E82)</f>
        <v>1501.9641472751944</v>
      </c>
      <c r="F82" s="126">
        <f>IF(F$2,Growth!F82*100,Growth!F82)</f>
        <v>1523.5210850024587</v>
      </c>
      <c r="G82" s="126">
        <f>IF(G$2,Growth!G82*100,Growth!G82)</f>
        <v>1.6714373950591721</v>
      </c>
      <c r="H82" s="126">
        <f>IF(H$2,Growth!H82*100,Growth!H82)</f>
        <v>1.3772063356181974</v>
      </c>
      <c r="I82" s="126">
        <f>IF(I$2,Growth!I82*100,Growth!I82)</f>
        <v>1.1553792462848378</v>
      </c>
      <c r="J82" s="126">
        <f>IF(J$2,Growth!J82*100,Growth!J82)</f>
        <v>0.70011548796395928</v>
      </c>
      <c r="K82" s="126">
        <f>IF(K$2,Growth!K82*100,Growth!K82)</f>
        <v>1.0685038419039694</v>
      </c>
      <c r="L82" s="126">
        <f>IF(L$2,Growth!L82*100,Growth!L82)</f>
        <v>-8.6875404380901272E-2</v>
      </c>
      <c r="M82" s="126">
        <f>IF(M$2,Growth!M82*100,Growth!M82)</f>
        <v>448.57529756578288</v>
      </c>
      <c r="N82" s="126">
        <f>IF(N$2,Growth!N82*100,Growth!N82)</f>
        <v>-4.9112247819190991</v>
      </c>
      <c r="O82" s="126">
        <f>IF(O$2,Growth!O82*100,Growth!O82)</f>
        <v>10.121962276763663</v>
      </c>
      <c r="P82" s="126">
        <f>IF(P$2,Growth!P82*100,Growth!P82)</f>
        <v>2.1154331741671419</v>
      </c>
      <c r="Q82" s="126">
        <f>IF(Q$2,Growth!Q82*100,Growth!Q82)</f>
        <v>1467.1529575977431</v>
      </c>
      <c r="R82" s="126">
        <f>IF(R$2,Growth!R82*100,Growth!R82)</f>
        <v>1.2368849976011991</v>
      </c>
      <c r="S82" s="126">
        <f>IF(S$2,Growth!S82*100,Growth!S82)</f>
        <v>1.0608396278750618</v>
      </c>
      <c r="T82" s="126">
        <f>IF(T$2,Growth!T82*100,Growth!T82)</f>
        <v>0.17604536972614765</v>
      </c>
      <c r="U82" s="126">
        <f>IF(U$2,Growth!U82*100,Growth!U82)</f>
        <v>484.94062703514527</v>
      </c>
      <c r="V82" s="126">
        <f>IF(V$2,Growth!V82*100,Growth!V82)</f>
        <v>0.28295667738928998</v>
      </c>
      <c r="W82" s="126">
        <f>IF(W$2,Growth!W82*100,Growth!W82)</f>
        <v>464.79108095199814</v>
      </c>
      <c r="X82" s="126">
        <f>IF(X$2,Growth!X82*100,Growth!X82)</f>
        <v>0.26852635461329655</v>
      </c>
      <c r="Y82" s="126">
        <f>IF(Y$2,Growth!Y82*100,Growth!Y82)</f>
        <v>0.12201195878844828</v>
      </c>
      <c r="Z82" s="126">
        <f>IF(Z$2,Growth!Z82*100,Growth!Z82)</f>
        <v>364.67127327673728</v>
      </c>
      <c r="AA82" s="126">
        <f>IF(AA$2,Growth!AA82*100,Growth!AA82)</f>
        <v>373.79369369083582</v>
      </c>
      <c r="AB82" s="126">
        <f>IF(AB$2,Growth!AB82*100,Growth!AB82)</f>
        <v>-9.1224204140985137</v>
      </c>
      <c r="AC82" s="126">
        <f>IF(AC$2,Growth!AC82*100,Growth!AC82)</f>
        <v>8.8053106203952805</v>
      </c>
      <c r="AD82" s="126">
        <f>IF(AD$2,Growth!AD82*100,Growth!AD82)</f>
        <v>1.8323559992147398</v>
      </c>
    </row>
    <row r="83" spans="1:30">
      <c r="A83" t="s">
        <v>344</v>
      </c>
      <c r="B83" s="126">
        <f>IF(B$2,Growth!B83*100,Growth!B83)</f>
        <v>1.2445283985908162</v>
      </c>
      <c r="C83" s="126">
        <f>IF(C$2,Growth!C83*100,Growth!C83)</f>
        <v>1.6434492922090982</v>
      </c>
      <c r="D83" s="126">
        <f>IF(D$2,Growth!D83*100,Growth!D83)</f>
        <v>1490.9877281534662</v>
      </c>
      <c r="E83" s="126">
        <f>IF(E$2,Growth!E83*100,Growth!E83)</f>
        <v>1500.4200022950431</v>
      </c>
      <c r="F83" s="126">
        <f>IF(F$2,Growth!F83*100,Growth!F83)</f>
        <v>1522.3832597644887</v>
      </c>
      <c r="G83" s="126">
        <f>IF(G$2,Growth!G83*100,Growth!G83)</f>
        <v>1.7192345779328377</v>
      </c>
      <c r="H83" s="126">
        <f>IF(H$2,Growth!H83*100,Growth!H83)</f>
        <v>-2.8545904282999857</v>
      </c>
      <c r="I83" s="126">
        <f>IF(I$2,Growth!I83*100,Growth!I83)</f>
        <v>0.77737056333821997</v>
      </c>
      <c r="J83" s="126">
        <f>IF(J$2,Growth!J83*100,Growth!J83)</f>
        <v>0.76357344697104423</v>
      </c>
      <c r="K83" s="126">
        <f>IF(K$2,Growth!K83*100,Growth!K83)</f>
        <v>1.133096149091565</v>
      </c>
      <c r="L83" s="126">
        <f>IF(L$2,Growth!L83*100,Growth!L83)</f>
        <v>0.35572558575341418</v>
      </c>
      <c r="M83" s="126">
        <f>IF(M$2,Growth!M83*100,Growth!M83)</f>
        <v>449.50732854584237</v>
      </c>
      <c r="N83" s="126">
        <f>IF(N$2,Growth!N83*100,Growth!N83)</f>
        <v>-9.8416529595191093E-3</v>
      </c>
      <c r="O83" s="126">
        <f>IF(O$2,Growth!O83*100,Growth!O83)</f>
        <v>15.114138454774823</v>
      </c>
      <c r="P83" s="126">
        <f>IF(P$2,Growth!P83*100,Growth!P83)</f>
        <v>3.269331932454361</v>
      </c>
      <c r="Q83" s="126">
        <f>IF(Q$2,Growth!Q83*100,Growth!Q83)</f>
        <v>1468.7379228374225</v>
      </c>
      <c r="R83" s="126">
        <f>IF(R$2,Growth!R83*100,Growth!R83)</f>
        <v>1.3448542518172582</v>
      </c>
      <c r="S83" s="126">
        <f>IF(S$2,Growth!S83*100,Growth!S83)</f>
        <v>1.163844460429923</v>
      </c>
      <c r="T83" s="126">
        <f>IF(T$2,Growth!T83*100,Growth!T83)</f>
        <v>0.18100979138734516</v>
      </c>
      <c r="U83" s="126">
        <f>IF(U$2,Growth!U83*100,Growth!U83)</f>
        <v>486.49228485747915</v>
      </c>
      <c r="V83" s="126">
        <f>IF(V$2,Growth!V83*100,Growth!V83)</f>
        <v>0.89383072649606987</v>
      </c>
      <c r="W83" s="126">
        <f>IF(W$2,Growth!W83*100,Growth!W83)</f>
        <v>477.72395350118273</v>
      </c>
      <c r="X83" s="126">
        <f>IF(X$2,Growth!X83*100,Growth!X83)</f>
        <v>0.25285850544474187</v>
      </c>
      <c r="Y83" s="126">
        <f>IF(Y$2,Growth!Y83*100,Growth!Y83)</f>
        <v>0.16472234081330583</v>
      </c>
      <c r="Z83" s="126">
        <f>IF(Z$2,Growth!Z83*100,Growth!Z83)</f>
        <v>365.19476074035862</v>
      </c>
      <c r="AA83" s="126">
        <f>IF(AA$2,Growth!AA83*100,Growth!AA83)</f>
        <v>374.27061681525993</v>
      </c>
      <c r="AB83" s="126">
        <f>IF(AB$2,Growth!AB83*100,Growth!AB83)</f>
        <v>-9.0758560749012709</v>
      </c>
      <c r="AC83" s="126">
        <f>IF(AC$2,Growth!AC83*100,Growth!AC83)</f>
        <v>8.6545836015365794</v>
      </c>
      <c r="AD83" s="126">
        <f>IF(AD$2,Growth!AD83*100,Growth!AD83)</f>
        <v>1.73425776145091</v>
      </c>
    </row>
    <row r="84" spans="1:30">
      <c r="A84" t="s">
        <v>345</v>
      </c>
      <c r="B84" s="126">
        <f>IF(B$2,Growth!B84*100,Growth!B84)</f>
        <v>1.1772780568662711</v>
      </c>
      <c r="C84" s="126">
        <f>IF(C$2,Growth!C84*100,Growth!C84)</f>
        <v>1.0804354089106738</v>
      </c>
      <c r="D84" s="126">
        <f>IF(D$2,Growth!D84*100,Growth!D84)</f>
        <v>1492.0376425221455</v>
      </c>
      <c r="E84" s="126">
        <f>IF(E$2,Growth!E84*100,Growth!E84)</f>
        <v>1501.3103865951448</v>
      </c>
      <c r="F84" s="126">
        <f>IF(F$2,Growth!F84*100,Growth!F84)</f>
        <v>1523.2831596064814</v>
      </c>
      <c r="G84" s="126">
        <f>IF(G$2,Growth!G84*100,Growth!G84)</f>
        <v>1.7083244667510655</v>
      </c>
      <c r="H84" s="126">
        <f>IF(H$2,Growth!H84*100,Growth!H84)</f>
        <v>0.70212784678620466</v>
      </c>
      <c r="I84" s="126">
        <f>IF(I$2,Growth!I84*100,Growth!I84)</f>
        <v>0.93437117645818191</v>
      </c>
      <c r="J84" s="126">
        <f>IF(J$2,Growth!J84*100,Growth!J84)</f>
        <v>0.91417156119293352</v>
      </c>
      <c r="K84" s="126">
        <f>IF(K$2,Growth!K84*100,Growth!K84)</f>
        <v>1.2102284801922003</v>
      </c>
      <c r="L84" s="126">
        <f>IF(L$2,Growth!L84*100,Growth!L84)</f>
        <v>0.27585730373400175</v>
      </c>
      <c r="M84" s="126">
        <f>IF(M$2,Growth!M84*100,Growth!M84)</f>
        <v>451.08157963674358</v>
      </c>
      <c r="N84" s="126">
        <f>IF(N$2,Growth!N84*100,Growth!N84)</f>
        <v>8.4227985616891488E-2</v>
      </c>
      <c r="O84" s="126">
        <f>IF(O$2,Growth!O84*100,Growth!O84)</f>
        <v>18.298493157141589</v>
      </c>
      <c r="P84" s="126">
        <f>IF(P$2,Growth!P84*100,Growth!P84)</f>
        <v>7.7134571395107017</v>
      </c>
      <c r="Q84" s="126">
        <f>IF(Q$2,Growth!Q84*100,Growth!Q84)</f>
        <v>1470.2682249533204</v>
      </c>
      <c r="R84" s="126">
        <f>IF(R$2,Growth!R84*100,Growth!R84)</f>
        <v>1.4688427480274979</v>
      </c>
      <c r="S84" s="126">
        <f>IF(S$2,Growth!S84*100,Growth!S84)</f>
        <v>1.2729456038331299</v>
      </c>
      <c r="T84" s="126">
        <f>IF(T$2,Growth!T84*100,Growth!T84)</f>
        <v>0.19589714419437571</v>
      </c>
      <c r="U84" s="126">
        <f>IF(U$2,Growth!U84*100,Growth!U84)</f>
        <v>487.11816405951981</v>
      </c>
      <c r="V84" s="126">
        <f>IF(V$2,Growth!V84*100,Growth!V84)</f>
        <v>2.826005230539419</v>
      </c>
      <c r="W84" s="126">
        <f>IF(W$2,Growth!W84*100,Growth!W84)</f>
        <v>512.71692317225711</v>
      </c>
      <c r="X84" s="126">
        <f>IF(X$2,Growth!X84*100,Growth!X84)</f>
        <v>0.48048071030866168</v>
      </c>
      <c r="Y84" s="126">
        <f>IF(Y$2,Growth!Y84*100,Growth!Y84)</f>
        <v>0.46799967149224742</v>
      </c>
      <c r="Z84" s="126">
        <f>IF(Z$2,Growth!Z84*100,Growth!Z84)</f>
        <v>365.43132035515151</v>
      </c>
      <c r="AA84" s="126">
        <f>IF(AA$2,Growth!AA84*100,Growth!AA84)</f>
        <v>374.04326520394346</v>
      </c>
      <c r="AB84" s="126">
        <f>IF(AB$2,Growth!AB84*100,Growth!AB84)</f>
        <v>-8.6119448487919374</v>
      </c>
      <c r="AC84" s="126">
        <f>IF(AC$2,Growth!AC84*100,Growth!AC84)</f>
        <v>8.1923837024270991</v>
      </c>
      <c r="AD84" s="126">
        <f>IF(AD$2,Growth!AD84*100,Growth!AD84)</f>
        <v>1.7812729408772199</v>
      </c>
    </row>
    <row r="85" spans="1:30">
      <c r="A85" t="s">
        <v>346</v>
      </c>
      <c r="B85" s="126">
        <f>IF(B$2,Growth!B85*100,Growth!B85)</f>
        <v>1.4447166604185213</v>
      </c>
      <c r="C85" s="126">
        <f>IF(C$2,Growth!C85*100,Growth!C85)</f>
        <v>1.9422246750085748</v>
      </c>
      <c r="D85" s="126">
        <f>IF(D$2,Growth!D85*100,Growth!D85)</f>
        <v>1491.6218196764617</v>
      </c>
      <c r="E85" s="126">
        <f>IF(E$2,Growth!E85*100,Growth!E85)</f>
        <v>1501.0594468419379</v>
      </c>
      <c r="F85" s="126">
        <f>IF(F$2,Growth!F85*100,Growth!F85)</f>
        <v>1523.3337696116193</v>
      </c>
      <c r="G85" s="126">
        <f>IF(G$2,Growth!G85*100,Growth!G85)</f>
        <v>2.0491526511435154</v>
      </c>
      <c r="H85" s="126">
        <f>IF(H$2,Growth!H85*100,Growth!H85)</f>
        <v>4.9054348800943615</v>
      </c>
      <c r="I85" s="126">
        <f>IF(I$2,Growth!I85*100,Growth!I85)</f>
        <v>0.44530095177179874</v>
      </c>
      <c r="J85" s="126">
        <f>IF(J$2,Growth!J85*100,Growth!J85)</f>
        <v>0.80404036481640517</v>
      </c>
      <c r="K85" s="126">
        <f>IF(K$2,Growth!K85*100,Growth!K85)</f>
        <v>1.2704962249158389</v>
      </c>
      <c r="L85" s="126">
        <f>IF(L$2,Growth!L85*100,Growth!L85)</f>
        <v>0.82519527314402619</v>
      </c>
      <c r="M85" s="126">
        <f>IF(M$2,Growth!M85*100,Growth!M85)</f>
        <v>454.01181858071624</v>
      </c>
      <c r="N85" s="126">
        <f>IF(N$2,Growth!N85*100,Growth!N85)</f>
        <v>2.3370780155749671</v>
      </c>
      <c r="O85" s="126">
        <f>IF(O$2,Growth!O85*100,Growth!O85)</f>
        <v>14.167902332098553</v>
      </c>
      <c r="P85" s="126">
        <f>IF(P$2,Growth!P85*100,Growth!P85)</f>
        <v>3.125438795896307</v>
      </c>
      <c r="Q85" s="126">
        <f>IF(Q$2,Growth!Q85*100,Growth!Q85)</f>
        <v>1472.0776718815137</v>
      </c>
      <c r="R85" s="126">
        <f>IF(R$2,Growth!R85*100,Growth!R85)</f>
        <v>1.5350737596312987</v>
      </c>
      <c r="S85" s="126">
        <f>IF(S$2,Growth!S85*100,Growth!S85)</f>
        <v>1.3226455032826454</v>
      </c>
      <c r="T85" s="126">
        <f>IF(T$2,Growth!T85*100,Growth!T85)</f>
        <v>0.21242825634864979</v>
      </c>
      <c r="U85" s="126">
        <f>IF(U$2,Growth!U85*100,Growth!U85)</f>
        <v>488.20626986701086</v>
      </c>
      <c r="V85" s="126">
        <f>IF(V$2,Growth!V85*100,Growth!V85)</f>
        <v>1.7964983006278246</v>
      </c>
      <c r="W85" s="126">
        <f>IF(W$2,Growth!W85*100,Growth!W85)</f>
        <v>517.09993394723085</v>
      </c>
      <c r="X85" s="126">
        <f>IF(X$2,Growth!X85*100,Growth!X85)</f>
        <v>0.72640319563186395</v>
      </c>
      <c r="Y85" s="126">
        <f>IF(Y$2,Growth!Y85*100,Growth!Y85)</f>
        <v>0.75153497343682929</v>
      </c>
      <c r="Z85" s="126">
        <f>IF(Z$2,Growth!Z85*100,Growth!Z85)</f>
        <v>366.50969292196316</v>
      </c>
      <c r="AA85" s="126">
        <f>IF(AA$2,Growth!AA85*100,Growth!AA85)</f>
        <v>374.24560863135082</v>
      </c>
      <c r="AB85" s="126">
        <f>IF(AB$2,Growth!AB85*100,Growth!AB85)</f>
        <v>-7.7359157093876627</v>
      </c>
      <c r="AC85" s="126">
        <f>IF(AC$2,Growth!AC85*100,Growth!AC85)</f>
        <v>7.4248356265446711</v>
      </c>
      <c r="AD85" s="126">
        <f>IF(AD$2,Growth!AD85*100,Growth!AD85)</f>
        <v>1.8252417952225799</v>
      </c>
    </row>
    <row r="86" spans="1:30">
      <c r="A86" t="s">
        <v>347</v>
      </c>
      <c r="B86" s="126">
        <f>IF(B$2,Growth!B86*100,Growth!B86)</f>
        <v>1.9674686109116379</v>
      </c>
      <c r="C86" s="126">
        <f>IF(C$2,Growth!C86*100,Growth!C86)</f>
        <v>2.0134398479068949</v>
      </c>
      <c r="D86" s="126">
        <f>IF(D$2,Growth!D86*100,Growth!D86)</f>
        <v>1494.502281958964</v>
      </c>
      <c r="E86" s="126">
        <f>IF(E$2,Growth!E86*100,Growth!E86)</f>
        <v>1503.6141827330457</v>
      </c>
      <c r="F86" s="126">
        <f>IF(F$2,Growth!F86*100,Growth!F86)</f>
        <v>1524.2968791973515</v>
      </c>
      <c r="G86" s="126">
        <f>IF(G$2,Growth!G86*100,Growth!G86)</f>
        <v>1.7935935520746682</v>
      </c>
      <c r="H86" s="126">
        <f>IF(H$2,Growth!H86*100,Growth!H86)</f>
        <v>-1.6782515615178184</v>
      </c>
      <c r="I86" s="126">
        <f>IF(I$2,Growth!I86*100,Growth!I86)</f>
        <v>6.4744392310966958E-2</v>
      </c>
      <c r="J86" s="126">
        <f>IF(J$2,Growth!J86*100,Growth!J86)</f>
        <v>0.27148369504583769</v>
      </c>
      <c r="K86" s="126">
        <f>IF(K$2,Growth!K86*100,Growth!K86)</f>
        <v>1.2792071643599763</v>
      </c>
      <c r="L86" s="126">
        <f>IF(L$2,Growth!L86*100,Growth!L86)</f>
        <v>1.2144627720489993</v>
      </c>
      <c r="M86" s="126">
        <f>IF(M$2,Growth!M86*100,Growth!M86)</f>
        <v>452.66150296612346</v>
      </c>
      <c r="N86" s="126">
        <f>IF(N$2,Growth!N86*100,Growth!N86)</f>
        <v>-1.9816596447691737</v>
      </c>
      <c r="O86" s="126">
        <f>IF(O$2,Growth!O86*100,Growth!O86)</f>
        <v>11.918637208519229</v>
      </c>
      <c r="P86" s="126">
        <f>IF(P$2,Growth!P86*100,Growth!P86)</f>
        <v>4.1954574774625177</v>
      </c>
      <c r="Q86" s="126">
        <f>IF(Q$2,Growth!Q86*100,Growth!Q86)</f>
        <v>1473.7655051936156</v>
      </c>
      <c r="R86" s="126">
        <f>IF(R$2,Growth!R86*100,Growth!R86)</f>
        <v>1.5124162416324807</v>
      </c>
      <c r="S86" s="126">
        <f>IF(S$2,Growth!S86*100,Growth!S86)</f>
        <v>1.3074256330586123</v>
      </c>
      <c r="T86" s="126">
        <f>IF(T$2,Growth!T86*100,Growth!T86)</f>
        <v>0.20499060857385762</v>
      </c>
      <c r="U86" s="126">
        <f>IF(U$2,Growth!U86*100,Growth!U86)</f>
        <v>489.63665361260433</v>
      </c>
      <c r="V86" s="126">
        <f>IF(V$2,Growth!V86*100,Growth!V86)</f>
        <v>0.40041755827608938</v>
      </c>
      <c r="W86" s="126">
        <f>IF(W$2,Growth!W86*100,Growth!W86)</f>
        <v>508.52829567642243</v>
      </c>
      <c r="X86" s="126">
        <f>IF(X$2,Growth!X86*100,Growth!X86)</f>
        <v>1.5727744044442993</v>
      </c>
      <c r="Y86" s="126">
        <f>IF(Y$2,Growth!Y86*100,Growth!Y86)</f>
        <v>1.549079121085839</v>
      </c>
      <c r="Z86" s="126">
        <f>IF(Z$2,Growth!Z86*100,Growth!Z86)</f>
        <v>366.87025822376091</v>
      </c>
      <c r="AA86" s="126">
        <f>IF(AA$2,Growth!AA86*100,Growth!AA86)</f>
        <v>373.81054083888461</v>
      </c>
      <c r="AB86" s="126">
        <f>IF(AB$2,Growth!AB86*100,Growth!AB86)</f>
        <v>-6.9402826151236638</v>
      </c>
      <c r="AC86" s="126">
        <f>IF(AC$2,Growth!AC86*100,Growth!AC86)</f>
        <v>6.7675538581915804</v>
      </c>
      <c r="AD86" s="126">
        <f>IF(AD$2,Growth!AD86*100,Growth!AD86)</f>
        <v>1.9837099030445899</v>
      </c>
    </row>
    <row r="87" spans="1:30">
      <c r="A87" t="s">
        <v>348</v>
      </c>
      <c r="B87" s="126">
        <f>IF(B$2,Growth!B87*100,Growth!B87)</f>
        <v>1.1518063293642911</v>
      </c>
      <c r="C87" s="126">
        <f>IF(C$2,Growth!C87*100,Growth!C87)</f>
        <v>1.461090330518644</v>
      </c>
      <c r="D87" s="126">
        <f>IF(D$2,Growth!D87*100,Growth!D87)</f>
        <v>1496.0865717397412</v>
      </c>
      <c r="E87" s="126">
        <f>IF(E$2,Growth!E87*100,Growth!E87)</f>
        <v>1505.3254173491973</v>
      </c>
      <c r="F87" s="126">
        <f>IF(F$2,Growth!F87*100,Growth!F87)</f>
        <v>1525.5759467819707</v>
      </c>
      <c r="G87" s="126">
        <f>IF(G$2,Growth!G87*100,Growth!G87)</f>
        <v>1.9942491812397378</v>
      </c>
      <c r="H87" s="126">
        <f>IF(H$2,Growth!H87*100,Growth!H87)</f>
        <v>5.5973160775465658</v>
      </c>
      <c r="I87" s="126">
        <f>IF(I$2,Growth!I87*100,Growth!I87)</f>
        <v>1.1639706573979502</v>
      </c>
      <c r="J87" s="126">
        <f>IF(J$2,Growth!J87*100,Growth!J87)</f>
        <v>0.44827638212279197</v>
      </c>
      <c r="K87" s="126">
        <f>IF(K$2,Growth!K87*100,Growth!K87)</f>
        <v>1.226895941164821</v>
      </c>
      <c r="L87" s="126">
        <f>IF(L$2,Growth!L87*100,Growth!L87)</f>
        <v>6.2925283766896198E-2</v>
      </c>
      <c r="M87" s="126">
        <f>IF(M$2,Growth!M87*100,Growth!M87)</f>
        <v>455.3834163915796</v>
      </c>
      <c r="N87" s="126">
        <f>IF(N$2,Growth!N87*100,Growth!N87)</f>
        <v>2.1834073637059248</v>
      </c>
      <c r="O87" s="126">
        <f>IF(O$2,Growth!O87*100,Growth!O87)</f>
        <v>17.905816545193762</v>
      </c>
      <c r="P87" s="126">
        <f>IF(P$2,Growth!P87*100,Growth!P87)</f>
        <v>7.7184462929115387</v>
      </c>
      <c r="Q87" s="126">
        <f>IF(Q$2,Growth!Q87*100,Growth!Q87)</f>
        <v>1477.02509934298</v>
      </c>
      <c r="R87" s="126">
        <f>IF(R$2,Growth!R87*100,Growth!R87)</f>
        <v>1.5092208009416443</v>
      </c>
      <c r="S87" s="126">
        <f>IF(S$2,Growth!S87*100,Growth!S87)</f>
        <v>1.3042301923677964</v>
      </c>
      <c r="T87" s="126">
        <f>IF(T$2,Growth!T87*100,Growth!T87)</f>
        <v>0.20499060857385762</v>
      </c>
      <c r="U87" s="126">
        <f>IF(U$2,Growth!U87*100,Growth!U87)</f>
        <v>491.27956449466569</v>
      </c>
      <c r="V87" s="126">
        <f>IF(V$2,Growth!V87*100,Growth!V87)</f>
        <v>0.86243019621656813</v>
      </c>
      <c r="W87" s="126">
        <f>IF(W$2,Growth!W87*100,Growth!W87)</f>
        <v>490.1555983447189</v>
      </c>
      <c r="X87" s="126">
        <f>IF(X$2,Growth!X87*100,Growth!X87)</f>
        <v>0.55295868351832311</v>
      </c>
      <c r="Y87" s="126">
        <f>IF(Y$2,Growth!Y87*100,Growth!Y87)</f>
        <v>0.59108120177961965</v>
      </c>
      <c r="Z87" s="126">
        <f>IF(Z$2,Growth!Z87*100,Growth!Z87)</f>
        <v>365.87791112920343</v>
      </c>
      <c r="AA87" s="126">
        <f>IF(AA$2,Growth!AA87*100,Growth!AA87)</f>
        <v>373.13577782104772</v>
      </c>
      <c r="AB87" s="126">
        <f>IF(AB$2,Growth!AB87*100,Growth!AB87)</f>
        <v>-7.2578666918442973</v>
      </c>
      <c r="AC87" s="126">
        <f>IF(AC$2,Growth!AC87*100,Growth!AC87)</f>
        <v>7.0090739305600005</v>
      </c>
      <c r="AD87" s="126">
        <f>IF(AD$2,Growth!AD87*100,Growth!AD87)</f>
        <v>1.7330316861695501</v>
      </c>
    </row>
    <row r="88" spans="1:30">
      <c r="A88" t="s">
        <v>349</v>
      </c>
      <c r="B88" s="126">
        <f>IF(B$2,Growth!B88*100,Growth!B88)</f>
        <v>1.0297670246796287</v>
      </c>
      <c r="C88" s="126">
        <f>IF(C$2,Growth!C88*100,Growth!C88)</f>
        <v>1.306246400131883</v>
      </c>
      <c r="D88" s="126">
        <f>IF(D$2,Growth!D88*100,Growth!D88)</f>
        <v>1495.6574757587989</v>
      </c>
      <c r="E88" s="126">
        <f>IF(E$2,Growth!E88*100,Growth!E88)</f>
        <v>1504.9311355898069</v>
      </c>
      <c r="F88" s="126">
        <f>IF(F$2,Growth!F88*100,Growth!F88)</f>
        <v>1523.7627420885933</v>
      </c>
      <c r="G88" s="126">
        <f>IF(G$2,Growth!G88*100,Growth!G88)</f>
        <v>1.7596740682716216</v>
      </c>
      <c r="H88" s="126">
        <f>IF(H$2,Growth!H88*100,Growth!H88)</f>
        <v>1.3600396655979452</v>
      </c>
      <c r="I88" s="126">
        <f>IF(I$2,Growth!I88*100,Growth!I88)</f>
        <v>1.2506035886526767</v>
      </c>
      <c r="J88" s="126">
        <f>IF(J$2,Growth!J88*100,Growth!J88)</f>
        <v>0.37152672688849364</v>
      </c>
      <c r="K88" s="126">
        <f>IF(K$2,Growth!K88*100,Growth!K88)</f>
        <v>1.2197541042358082</v>
      </c>
      <c r="L88" s="126">
        <f>IF(L$2,Growth!L88*100,Growth!L88)</f>
        <v>-3.0849484416867856E-2</v>
      </c>
      <c r="M88" s="126">
        <f>IF(M$2,Growth!M88*100,Growth!M88)</f>
        <v>455.25748123684468</v>
      </c>
      <c r="N88" s="126">
        <f>IF(N$2,Growth!N88*100,Growth!N88)</f>
        <v>-2.5180933407500383</v>
      </c>
      <c r="O88" s="126">
        <f>IF(O$2,Growth!O88*100,Growth!O88)</f>
        <v>18.601640723801907</v>
      </c>
      <c r="P88" s="126">
        <f>IF(P$2,Growth!P88*100,Growth!P88)</f>
        <v>6.281843739697079</v>
      </c>
      <c r="Q88" s="126">
        <f>IF(Q$2,Growth!Q88*100,Growth!Q88)</f>
        <v>1478.021711169863</v>
      </c>
      <c r="R88" s="126">
        <f>IF(R$2,Growth!R88*100,Growth!R88)</f>
        <v>1.50570375479287</v>
      </c>
      <c r="S88" s="126">
        <f>IF(S$2,Growth!S88*100,Growth!S88)</f>
        <v>1.3048461290848219</v>
      </c>
      <c r="T88" s="126">
        <f>IF(T$2,Growth!T88*100,Growth!T88)</f>
        <v>0.20085762570805824</v>
      </c>
      <c r="U88" s="126">
        <f>IF(U$2,Growth!U88*100,Growth!U88)</f>
        <v>492.23527560691139</v>
      </c>
      <c r="V88" s="126">
        <f>IF(V$2,Growth!V88*100,Growth!V88)</f>
        <v>3.9145346900606448</v>
      </c>
      <c r="W88" s="126">
        <f>IF(W$2,Growth!W88*100,Growth!W88)</f>
        <v>511.54984759517862</v>
      </c>
      <c r="X88" s="126">
        <f>IF(X$2,Growth!X88*100,Growth!X88)</f>
        <v>0.70740247232858877</v>
      </c>
      <c r="Y88" s="126">
        <f>IF(Y$2,Growth!Y88*100,Growth!Y88)</f>
        <v>0.71483521230737423</v>
      </c>
      <c r="Z88" s="126">
        <f>IF(Z$2,Growth!Z88*100,Growth!Z88)</f>
        <v>366.22062320535338</v>
      </c>
      <c r="AA88" s="126">
        <f>IF(AA$2,Growth!AA88*100,Growth!AA88)</f>
        <v>372.76670466601621</v>
      </c>
      <c r="AB88" s="126">
        <f>IF(AB$2,Growth!AB88*100,Growth!AB88)</f>
        <v>-6.5460814606628421</v>
      </c>
      <c r="AC88" s="126">
        <f>IF(AC$2,Growth!AC88*100,Growth!AC88)</f>
        <v>6.3243655759658211</v>
      </c>
      <c r="AD88" s="126">
        <f>IF(AD$2,Growth!AD88*100,Growth!AD88)</f>
        <v>1.59173616005945</v>
      </c>
    </row>
    <row r="89" spans="1:30">
      <c r="A89" t="s">
        <v>350</v>
      </c>
      <c r="B89" s="126">
        <f>IF(B$2,Growth!B89*100,Growth!B89)</f>
        <v>3.1494753910976669E-2</v>
      </c>
      <c r="C89" s="126">
        <f>IF(C$2,Growth!C89*100,Growth!C89)</f>
        <v>0.59054258309849672</v>
      </c>
      <c r="D89" s="126">
        <f>IF(D$2,Growth!D89*100,Growth!D89)</f>
        <v>1494.966596856455</v>
      </c>
      <c r="E89" s="126">
        <f>IF(E$2,Growth!E89*100,Growth!E89)</f>
        <v>1504.1012153865825</v>
      </c>
      <c r="F89" s="126">
        <f>IF(F$2,Growth!F89*100,Growth!F89)</f>
        <v>1521.8933658414937</v>
      </c>
      <c r="G89" s="126">
        <f>IF(G$2,Growth!G89*100,Growth!G89)</f>
        <v>1.4605009244231582</v>
      </c>
      <c r="H89" s="126">
        <f>IF(H$2,Growth!H89*100,Growth!H89)</f>
        <v>1.1552351694554375</v>
      </c>
      <c r="I89" s="126">
        <f>IF(I$2,Growth!I89*100,Growth!I89)</f>
        <v>2.1896386472420204</v>
      </c>
      <c r="J89" s="126">
        <f>IF(J$2,Growth!J89*100,Growth!J89)</f>
        <v>0.99230075743701462</v>
      </c>
      <c r="K89" s="126">
        <f>IF(K$2,Growth!K89*100,Growth!K89)</f>
        <v>1.3140206016406233</v>
      </c>
      <c r="L89" s="126">
        <f>IF(L$2,Growth!L89*100,Growth!L89)</f>
        <v>-0.87561804560142165</v>
      </c>
      <c r="M89" s="126">
        <f>IF(M$2,Growth!M89*100,Growth!M89)</f>
        <v>453.62483813686873</v>
      </c>
      <c r="N89" s="126">
        <f>IF(N$2,Growth!N89*100,Growth!N89)</f>
        <v>-1.2975967041252368</v>
      </c>
      <c r="O89" s="126">
        <f>IF(O$2,Growth!O89*100,Growth!O89)</f>
        <v>11.341729401659894</v>
      </c>
      <c r="P89" s="126">
        <f>IF(P$2,Growth!P89*100,Growth!P89)</f>
        <v>2.7564685410224761</v>
      </c>
      <c r="Q89" s="126">
        <f>IF(Q$2,Growth!Q89*100,Growth!Q89)</f>
        <v>1478.9317929002948</v>
      </c>
      <c r="R89" s="126">
        <f>IF(R$2,Growth!R89*100,Growth!R89)</f>
        <v>1.589655910677076</v>
      </c>
      <c r="S89" s="126">
        <f>IF(S$2,Growth!S89*100,Growth!S89)</f>
        <v>1.3252259847328236</v>
      </c>
      <c r="T89" s="126">
        <f>IF(T$2,Growth!T89*100,Growth!T89)</f>
        <v>0.26442992594425652</v>
      </c>
      <c r="U89" s="126">
        <f>IF(U$2,Growth!U89*100,Growth!U89)</f>
        <v>493.39228331015238</v>
      </c>
      <c r="V89" s="126">
        <f>IF(V$2,Growth!V89*100,Growth!V89)</f>
        <v>2.7653824435453167</v>
      </c>
      <c r="W89" s="126">
        <f>IF(W$2,Growth!W89*100,Growth!W89)</f>
        <v>509.70442741145411</v>
      </c>
      <c r="X89" s="126">
        <f>IF(X$2,Growth!X89*100,Growth!X89)</f>
        <v>0.2627107385083427</v>
      </c>
      <c r="Y89" s="126">
        <f>IF(Y$2,Growth!Y89*100,Growth!Y89)</f>
        <v>0.28692373853571596</v>
      </c>
      <c r="Z89" s="126">
        <f>IF(Z$2,Growth!Z89*100,Growth!Z89)</f>
        <v>363.10669456875758</v>
      </c>
      <c r="AA89" s="126">
        <f>IF(AA$2,Growth!AA89*100,Growth!AA89)</f>
        <v>370.78135102148423</v>
      </c>
      <c r="AB89" s="126">
        <f>IF(AB$2,Growth!AB89*100,Growth!AB89)</f>
        <v>-7.6746564527266292</v>
      </c>
      <c r="AC89" s="126">
        <f>IF(AC$2,Growth!AC89*100,Growth!AC89)</f>
        <v>7.3208462481547611</v>
      </c>
      <c r="AD89" s="126">
        <f>IF(AD$2,Growth!AD89*100,Growth!AD89)</f>
        <v>1.5626528789783201</v>
      </c>
    </row>
    <row r="90" spans="1:30">
      <c r="A90" t="s">
        <v>351</v>
      </c>
      <c r="B90" s="126">
        <f>IF(B$2,Growth!B90*100,Growth!B90)</f>
        <v>2.4721341411165554</v>
      </c>
      <c r="C90" s="126">
        <f>IF(C$2,Growth!C90*100,Growth!C90)</f>
        <v>3.0582843571615115</v>
      </c>
      <c r="D90" s="126">
        <f>IF(D$2,Growth!D90*100,Growth!D90)</f>
        <v>1494.3840968980535</v>
      </c>
      <c r="E90" s="126">
        <f>IF(E$2,Growth!E90*100,Growth!E90)</f>
        <v>1503.4742404100502</v>
      </c>
      <c r="F90" s="126">
        <f>IF(F$2,Growth!F90*100,Growth!F90)</f>
        <v>1521.4886836227336</v>
      </c>
      <c r="G90" s="126">
        <f>IF(G$2,Growth!G90*100,Growth!G90)</f>
        <v>2.1078324080065158</v>
      </c>
      <c r="H90" s="126">
        <f>IF(H$2,Growth!H90*100,Growth!H90)</f>
        <v>6.4381896621265255</v>
      </c>
      <c r="I90" s="126">
        <f>IF(I$2,Growth!I90*100,Growth!I90)</f>
        <v>2.3686589644693612</v>
      </c>
      <c r="J90" s="126">
        <f>IF(J$2,Growth!J90*100,Growth!J90)</f>
        <v>1.0906152097902577</v>
      </c>
      <c r="K90" s="126">
        <f>IF(K$2,Growth!K90*100,Growth!K90)</f>
        <v>1.4079329869623769</v>
      </c>
      <c r="L90" s="126">
        <f>IF(L$2,Growth!L90*100,Growth!L90)</f>
        <v>-0.96072597750702216</v>
      </c>
      <c r="M90" s="126">
        <f>IF(M$2,Growth!M90*100,Growth!M90)</f>
        <v>452.37228783785366</v>
      </c>
      <c r="N90" s="126">
        <f>IF(N$2,Growth!N90*100,Growth!N90)</f>
        <v>-3.4201788807236788</v>
      </c>
      <c r="O90" s="126">
        <f>IF(O$2,Growth!O90*100,Growth!O90)</f>
        <v>8.6447398697444147</v>
      </c>
      <c r="P90" s="126">
        <f>IF(P$2,Growth!P90*100,Growth!P90)</f>
        <v>0.21356380980836906</v>
      </c>
      <c r="Q90" s="126">
        <f>IF(Q$2,Growth!Q90*100,Growth!Q90)</f>
        <v>1478.4792860483074</v>
      </c>
      <c r="R90" s="126">
        <f>IF(R$2,Growth!R90*100,Growth!R90)</f>
        <v>1.5621505850138671</v>
      </c>
      <c r="S90" s="126">
        <f>IF(S$2,Growth!S90*100,Growth!S90)</f>
        <v>1.2277306589728871</v>
      </c>
      <c r="T90" s="126">
        <f>IF(T$2,Growth!T90*100,Growth!T90)</f>
        <v>0.3344199260409691</v>
      </c>
      <c r="U90" s="126">
        <f>IF(U$2,Growth!U90*100,Growth!U90)</f>
        <v>494.86108487755666</v>
      </c>
      <c r="V90" s="126">
        <f>IF(V$2,Growth!V90*100,Growth!V90)</f>
        <v>4.2172917461178905</v>
      </c>
      <c r="W90" s="126">
        <f>IF(W$2,Growth!W90*100,Growth!W90)</f>
        <v>498.44342617108805</v>
      </c>
      <c r="X90" s="126">
        <f>IF(X$2,Growth!X90*100,Growth!X90)</f>
        <v>-0.43850048694675792</v>
      </c>
      <c r="Y90" s="126">
        <f>IF(Y$2,Growth!Y90*100,Growth!Y90)</f>
        <v>-0.49177631257011356</v>
      </c>
      <c r="Z90" s="126">
        <f>IF(Z$2,Growth!Z90*100,Growth!Z90)</f>
        <v>364.56310249862958</v>
      </c>
      <c r="AA90" s="126">
        <f>IF(AA$2,Growth!AA90*100,Growth!AA90)</f>
        <v>372.79057351195536</v>
      </c>
      <c r="AB90" s="126">
        <f>IF(AB$2,Growth!AB90*100,Growth!AB90)</f>
        <v>-8.2274710133257702</v>
      </c>
      <c r="AC90" s="126">
        <f>IF(AC$2,Growth!AC90*100,Growth!AC90)</f>
        <v>7.9624285263129897</v>
      </c>
      <c r="AD90" s="126">
        <f>IF(AD$2,Growth!AD90*100,Growth!AD90)</f>
        <v>1.36680651451374</v>
      </c>
    </row>
    <row r="91" spans="1:30">
      <c r="A91" t="s">
        <v>352</v>
      </c>
      <c r="B91" s="126">
        <f>IF(B$2,Growth!B91*100,Growth!B91)</f>
        <v>1.7299284573617513</v>
      </c>
      <c r="C91" s="126">
        <f>IF(C$2,Growth!C91*100,Growth!C91)</f>
        <v>1.6689716478456518</v>
      </c>
      <c r="D91" s="126">
        <f>IF(D$2,Growth!D91*100,Growth!D91)</f>
        <v>1497.4258671789953</v>
      </c>
      <c r="E91" s="126">
        <f>IF(E$2,Growth!E91*100,Growth!E91)</f>
        <v>1506.7851145573879</v>
      </c>
      <c r="F91" s="126">
        <f>IF(F$2,Growth!F91*100,Growth!F91)</f>
        <v>1525.4206583519044</v>
      </c>
      <c r="G91" s="126">
        <f>IF(G$2,Growth!G91*100,Growth!G91)</f>
        <v>2.0919850022970365</v>
      </c>
      <c r="H91" s="126">
        <f>IF(H$2,Growth!H91*100,Growth!H91)</f>
        <v>8.2007773554904517</v>
      </c>
      <c r="I91" s="126">
        <f>IF(I$2,Growth!I91*100,Growth!I91)</f>
        <v>1.830969119471515</v>
      </c>
      <c r="J91" s="126">
        <f>IF(J$2,Growth!J91*100,Growth!J91)</f>
        <v>1.1534629539168506</v>
      </c>
      <c r="K91" s="126">
        <f>IF(K$2,Growth!K91*100,Growth!K91)</f>
        <v>1.5093402480857034</v>
      </c>
      <c r="L91" s="126">
        <f>IF(L$2,Growth!L91*100,Growth!L91)</f>
        <v>-0.32162887138578228</v>
      </c>
      <c r="M91" s="126">
        <f>IF(M$2,Growth!M91*100,Growth!M91)</f>
        <v>447.13734372073571</v>
      </c>
      <c r="N91" s="126">
        <f>IF(N$2,Growth!N91*100,Growth!N91)</f>
        <v>-7.937960581515302</v>
      </c>
      <c r="O91" s="126">
        <f>IF(O$2,Growth!O91*100,Growth!O91)</f>
        <v>11.699786630394629</v>
      </c>
      <c r="P91" s="126">
        <f>IF(P$2,Growth!P91*100,Growth!P91)</f>
        <v>2.5184304475127064</v>
      </c>
      <c r="Q91" s="126">
        <f>IF(Q$2,Growth!Q91*100,Growth!Q91)</f>
        <v>1476.9193639252121</v>
      </c>
      <c r="R91" s="126">
        <f>IF(R$2,Growth!R91*100,Growth!R91)</f>
        <v>1.2246193911802929</v>
      </c>
      <c r="S91" s="126">
        <f>IF(S$2,Growth!S91*100,Growth!S91)</f>
        <v>0.8089279469338857</v>
      </c>
      <c r="T91" s="126">
        <f>IF(T$2,Growth!T91*100,Growth!T91)</f>
        <v>0.41569144424639998</v>
      </c>
      <c r="U91" s="126">
        <f>IF(U$2,Growth!U91*100,Growth!U91)</f>
        <v>495.66815255381255</v>
      </c>
      <c r="V91" s="126">
        <f>IF(V$2,Growth!V91*100,Growth!V91)</f>
        <v>3.9232971577582987</v>
      </c>
      <c r="W91" s="126">
        <f>IF(W$2,Growth!W91*100,Growth!W91)</f>
        <v>502.64547527084505</v>
      </c>
      <c r="X91" s="126">
        <f>IF(X$2,Growth!X91*100,Growth!X91)</f>
        <v>0.1421089966693323</v>
      </c>
      <c r="Y91" s="126">
        <f>IF(Y$2,Growth!Y91*100,Growth!Y91)</f>
        <v>0.21555687727818906</v>
      </c>
      <c r="Z91" s="126">
        <f>IF(Z$2,Growth!Z91*100,Growth!Z91)</f>
        <v>362.55440012536127</v>
      </c>
      <c r="AA91" s="126">
        <f>IF(AA$2,Growth!AA91*100,Growth!AA91)</f>
        <v>370.54197359244438</v>
      </c>
      <c r="AB91" s="126">
        <f>IF(AB$2,Growth!AB91*100,Growth!AB91)</f>
        <v>-7.9875734670831058</v>
      </c>
      <c r="AC91" s="126">
        <f>IF(AC$2,Growth!AC91*100,Growth!AC91)</f>
        <v>7.7146409772129001</v>
      </c>
      <c r="AD91" s="126">
        <f>IF(AD$2,Growth!AD91*100,Growth!AD91)</f>
        <v>1.5820198453335199</v>
      </c>
    </row>
    <row r="92" spans="1:30">
      <c r="A92" t="s">
        <v>353</v>
      </c>
      <c r="B92" s="126">
        <f>IF(B$2,Growth!B92*100,Growth!B92)</f>
        <v>0.28149104682952952</v>
      </c>
      <c r="C92" s="126">
        <f>IF(C$2,Growth!C92*100,Growth!C92)</f>
        <v>0.96955007643977353</v>
      </c>
      <c r="D92" s="126">
        <f>IF(D$2,Growth!D92*100,Growth!D92)</f>
        <v>1493.5767862568844</v>
      </c>
      <c r="E92" s="126">
        <f>IF(E$2,Growth!E92*100,Growth!E92)</f>
        <v>1502.5715260721227</v>
      </c>
      <c r="F92" s="126">
        <f>IF(F$2,Growth!F92*100,Growth!F92)</f>
        <v>1521.6431074010231</v>
      </c>
      <c r="G92" s="126">
        <f>IF(G$2,Growth!G92*100,Growth!G92)</f>
        <v>1.2371563049907053</v>
      </c>
      <c r="H92" s="126">
        <f>IF(H$2,Growth!H92*100,Growth!H92)</f>
        <v>5.2068582916382056</v>
      </c>
      <c r="I92" s="126">
        <f>IF(I$2,Growth!I92*100,Growth!I92)</f>
        <v>2.1344007151830269</v>
      </c>
      <c r="J92" s="126">
        <f>IF(J$2,Growth!J92*100,Growth!J92)</f>
        <v>1.307373864010497</v>
      </c>
      <c r="K92" s="126">
        <f>IF(K$2,Growth!K92*100,Growth!K92)</f>
        <v>1.541484509668184</v>
      </c>
      <c r="L92" s="126">
        <f>IF(L$2,Growth!L92*100,Growth!L92)</f>
        <v>-0.59291620551485114</v>
      </c>
      <c r="M92" s="126">
        <f>IF(M$2,Growth!M92*100,Growth!M92)</f>
        <v>451.99530792778194</v>
      </c>
      <c r="N92" s="126">
        <f>IF(N$2,Growth!N92*100,Growth!N92)</f>
        <v>1.1532512852333809</v>
      </c>
      <c r="O92" s="126">
        <f>IF(O$2,Growth!O92*100,Growth!O92)</f>
        <v>5.5759243349276026</v>
      </c>
      <c r="P92" s="126">
        <f>IF(P$2,Growth!P92*100,Growth!P92)</f>
        <v>-1.7343533891689216</v>
      </c>
      <c r="Q92" s="126">
        <f>IF(Q$2,Growth!Q92*100,Growth!Q92)</f>
        <v>1478.0073400368074</v>
      </c>
      <c r="R92" s="126">
        <f>IF(R$2,Growth!R92*100,Growth!R92)</f>
        <v>1.0895819865672534</v>
      </c>
      <c r="S92" s="126">
        <f>IF(S$2,Growth!S92*100,Growth!S92)</f>
        <v>0.67880857512359261</v>
      </c>
      <c r="T92" s="126">
        <f>IF(T$2,Growth!T92*100,Growth!T92)</f>
        <v>0.41077341144366625</v>
      </c>
      <c r="U92" s="126">
        <f>IF(U$2,Growth!U92*100,Growth!U92)</f>
        <v>496.29395222610151</v>
      </c>
      <c r="V92" s="126">
        <f>IF(V$2,Growth!V92*100,Growth!V92)</f>
        <v>5.7745201462303442</v>
      </c>
      <c r="W92" s="126">
        <f>IF(W$2,Growth!W92*100,Growth!W92)</f>
        <v>504.84080389692127</v>
      </c>
      <c r="X92" s="126">
        <f>IF(X$2,Growth!X92*100,Growth!X92)</f>
        <v>-9.0479304732316024E-2</v>
      </c>
      <c r="Y92" s="126">
        <f>IF(Y$2,Growth!Y92*100,Growth!Y92)</f>
        <v>-0.16732941991861594</v>
      </c>
      <c r="Z92" s="126">
        <f>IF(Z$2,Growth!Z92*100,Growth!Z92)</f>
        <v>364.18598327848593</v>
      </c>
      <c r="AA92" s="126">
        <f>IF(AA$2,Growth!AA92*100,Growth!AA92)</f>
        <v>372.13589662222108</v>
      </c>
      <c r="AB92" s="126">
        <f>IF(AB$2,Growth!AB92*100,Growth!AB92)</f>
        <v>-7.9499133437352025</v>
      </c>
      <c r="AC92" s="126">
        <f>IF(AC$2,Growth!AC92*100,Growth!AC92)</f>
        <v>7.6318502072372301</v>
      </c>
      <c r="AD92" s="126">
        <f>IF(AD$2,Growth!AD92*100,Growth!AD92)</f>
        <v>1.43834699083322</v>
      </c>
    </row>
    <row r="93" spans="1:30">
      <c r="A93" t="s">
        <v>354</v>
      </c>
      <c r="B93" s="126">
        <f>IF(B$2,Growth!B93*100,Growth!B93)</f>
        <v>-0.83174413336628561</v>
      </c>
      <c r="C93" s="126">
        <f>IF(C$2,Growth!C93*100,Growth!C93)</f>
        <v>-0.28920298336068129</v>
      </c>
      <c r="D93" s="126">
        <f>IF(D$2,Growth!D93*100,Growth!D93)</f>
        <v>1488.1335921402276</v>
      </c>
      <c r="E93" s="126">
        <f>IF(E$2,Growth!E93*100,Growth!E93)</f>
        <v>1497.6739211810689</v>
      </c>
      <c r="F93" s="126">
        <f>IF(F$2,Growth!F93*100,Growth!F93)</f>
        <v>1518.7061978297838</v>
      </c>
      <c r="G93" s="126">
        <f>IF(G$2,Growth!G93*100,Growth!G93)</f>
        <v>-0.72219531924240243</v>
      </c>
      <c r="H93" s="126">
        <f>IF(H$2,Growth!H93*100,Growth!H93)</f>
        <v>1.3438086224356383</v>
      </c>
      <c r="I93" s="126">
        <f>IF(I$2,Growth!I93*100,Growth!I93)</f>
        <v>2.6617655199797419</v>
      </c>
      <c r="J93" s="126">
        <f>IF(J$2,Growth!J93*100,Growth!J93)</f>
        <v>1.9912132394355631</v>
      </c>
      <c r="K93" s="126">
        <f>IF(K$2,Growth!K93*100,Growth!K93)</f>
        <v>1.8250649887425117</v>
      </c>
      <c r="L93" s="126">
        <f>IF(L$2,Growth!L93*100,Growth!L93)</f>
        <v>-0.83670053123722532</v>
      </c>
      <c r="M93" s="126">
        <f>IF(M$2,Growth!M93*100,Growth!M93)</f>
        <v>459.27542416616643</v>
      </c>
      <c r="N93" s="126">
        <f>IF(N$2,Growth!N93*100,Growth!N93)</f>
        <v>9.3905906812733697</v>
      </c>
      <c r="O93" s="126">
        <f>IF(O$2,Growth!O93*100,Growth!O93)</f>
        <v>-3.3539646039424547</v>
      </c>
      <c r="P93" s="126">
        <f>IF(P$2,Growth!P93*100,Growth!P93)</f>
        <v>-7.7090375376364593</v>
      </c>
      <c r="Q93" s="126">
        <f>IF(Q$2,Growth!Q93*100,Growth!Q93)</f>
        <v>1480.7584634958484</v>
      </c>
      <c r="R93" s="126">
        <f>IF(R$2,Growth!R93*100,Growth!R93)</f>
        <v>1.1651050990527327</v>
      </c>
      <c r="S93" s="126">
        <f>IF(S$2,Growth!S93*100,Growth!S93)</f>
        <v>0.71665147077741564</v>
      </c>
      <c r="T93" s="126">
        <f>IF(T$2,Growth!T93*100,Growth!T93)</f>
        <v>0.44845362827531932</v>
      </c>
      <c r="U93" s="126">
        <f>IF(U$2,Growth!U93*100,Growth!U93)</f>
        <v>496.45104887999122</v>
      </c>
      <c r="V93" s="126">
        <f>IF(V$2,Growth!V93*100,Growth!V93)</f>
        <v>1.3915598933091466</v>
      </c>
      <c r="W93" s="126">
        <f>IF(W$2,Growth!W93*100,Growth!W93)</f>
        <v>493.97853565655055</v>
      </c>
      <c r="X93" s="126">
        <f>IF(X$2,Growth!X93*100,Growth!X93)</f>
        <v>-0.73339915717189896</v>
      </c>
      <c r="Y93" s="126">
        <f>IF(Y$2,Growth!Y93*100,Growth!Y93)</f>
        <v>-0.74469575572297941</v>
      </c>
      <c r="Z93" s="126">
        <f>IF(Z$2,Growth!Z93*100,Growth!Z93)</f>
        <v>362.76416236261053</v>
      </c>
      <c r="AA93" s="126">
        <f>IF(AA$2,Growth!AA93*100,Growth!AA93)</f>
        <v>370.48707774506471</v>
      </c>
      <c r="AB93" s="126">
        <f>IF(AB$2,Growth!AB93*100,Growth!AB93)</f>
        <v>-7.7229153824542207</v>
      </c>
      <c r="AC93" s="126">
        <f>IF(AC$2,Growth!AC93*100,Growth!AC93)</f>
        <v>7.3512761425230613</v>
      </c>
      <c r="AD93" s="126">
        <f>IF(AD$2,Growth!AD93*100,Growth!AD93)</f>
        <v>1.2989142477737501</v>
      </c>
    </row>
    <row r="94" spans="1:30">
      <c r="A94" t="s">
        <v>355</v>
      </c>
      <c r="B94" s="126">
        <f>IF(B$2,Growth!B94*100,Growth!B94)</f>
        <v>-1.4605379148516562</v>
      </c>
      <c r="C94" s="126">
        <f>IF(C$2,Growth!C94*100,Growth!C94)</f>
        <v>-1.3264199830882006</v>
      </c>
      <c r="D94" s="126">
        <f>IF(D$2,Growth!D94*100,Growth!D94)</f>
        <v>1486.8920163226096</v>
      </c>
      <c r="E94" s="126">
        <f>IF(E$2,Growth!E94*100,Growth!E94)</f>
        <v>1495.8684577804368</v>
      </c>
      <c r="F94" s="126">
        <f>IF(F$2,Growth!F94*100,Growth!F94)</f>
        <v>1516.6414394110961</v>
      </c>
      <c r="G94" s="126">
        <f>IF(G$2,Growth!G94*100,Growth!G94)</f>
        <v>-1.092681623737235</v>
      </c>
      <c r="H94" s="126">
        <f>IF(H$2,Growth!H94*100,Growth!H94)</f>
        <v>-7.5978649121688946</v>
      </c>
      <c r="I94" s="126">
        <f>IF(I$2,Growth!I94*100,Growth!I94)</f>
        <v>1.6823479748532932</v>
      </c>
      <c r="J94" s="126">
        <f>IF(J$2,Growth!J94*100,Growth!J94)</f>
        <v>2.0153816435380278</v>
      </c>
      <c r="K94" s="126">
        <f>IF(K$2,Growth!K94*100,Growth!K94)</f>
        <v>1.9818295223627058</v>
      </c>
      <c r="L94" s="126">
        <f>IF(L$2,Growth!L94*100,Growth!L94)</f>
        <v>0.29948154750941153</v>
      </c>
      <c r="M94" s="126">
        <f>IF(M$2,Growth!M94*100,Growth!M94)</f>
        <v>467.12144033085156</v>
      </c>
      <c r="N94" s="126">
        <f>IF(N$2,Growth!N94*100,Growth!N94)</f>
        <v>21.404055486991425</v>
      </c>
      <c r="O94" s="126">
        <f>IF(O$2,Growth!O94*100,Growth!O94)</f>
        <v>-3.7407049846074605</v>
      </c>
      <c r="P94" s="126">
        <f>IF(P$2,Growth!P94*100,Growth!P94)</f>
        <v>-7.831408025473392</v>
      </c>
      <c r="Q94" s="126">
        <f>IF(Q$2,Growth!Q94*100,Growth!Q94)</f>
        <v>1477.9496765065785</v>
      </c>
      <c r="R94" s="126">
        <f>IF(R$2,Growth!R94*100,Growth!R94)</f>
        <v>1.5119444934430688</v>
      </c>
      <c r="S94" s="126">
        <f>IF(S$2,Growth!S94*100,Growth!S94)</f>
        <v>0.68332952863552465</v>
      </c>
      <c r="T94" s="126">
        <f>IF(T$2,Growth!T94*100,Growth!T94)</f>
        <v>0.82861496480755026</v>
      </c>
      <c r="U94" s="126">
        <f>IF(U$2,Growth!U94*100,Growth!U94)</f>
        <v>494.91157483298122</v>
      </c>
      <c r="V94" s="126">
        <f>IF(V$2,Growth!V94*100,Growth!V94)</f>
        <v>-12.178919011470946</v>
      </c>
      <c r="W94" s="126">
        <f>IF(W$2,Growth!W94*100,Growth!W94)</f>
        <v>438.52028282934299</v>
      </c>
      <c r="X94" s="126">
        <f>IF(X$2,Growth!X94*100,Growth!X94)</f>
        <v>0.35564148377389415</v>
      </c>
      <c r="Y94" s="126">
        <f>IF(Y$2,Growth!Y94*100,Growth!Y94)</f>
        <v>0.28258219395436157</v>
      </c>
      <c r="Z94" s="126">
        <f>IF(Z$2,Growth!Z94*100,Growth!Z94)</f>
        <v>361.48466862861159</v>
      </c>
      <c r="AA94" s="126">
        <f>IF(AA$2,Growth!AA94*100,Growth!AA94)</f>
        <v>370.1523179795542</v>
      </c>
      <c r="AB94" s="126">
        <f>IF(AB$2,Growth!AB94*100,Growth!AB94)</f>
        <v>-8.6676493509425772</v>
      </c>
      <c r="AC94" s="126">
        <f>IF(AC$2,Growth!AC94*100,Growth!AC94)</f>
        <v>8.3239598431267705</v>
      </c>
      <c r="AD94" s="126">
        <f>IF(AD$2,Growth!AD94*100,Growth!AD94)</f>
        <v>1.09025418798866</v>
      </c>
    </row>
    <row r="95" spans="1:30">
      <c r="A95" t="s">
        <v>356</v>
      </c>
      <c r="B95" s="126">
        <f>IF(B$2,Growth!B95*100,Growth!B95)</f>
        <v>-1.0549517639958594</v>
      </c>
      <c r="C95" s="126">
        <f>IF(C$2,Growth!C95*100,Growth!C95)</f>
        <v>-0.94169378386546043</v>
      </c>
      <c r="D95" s="126">
        <f>IF(D$2,Growth!D95*100,Growth!D95)</f>
        <v>1487.9887587423289</v>
      </c>
      <c r="E95" s="126">
        <f>IF(E$2,Growth!E95*100,Growth!E95)</f>
        <v>1496.3842848911754</v>
      </c>
      <c r="F95" s="126">
        <f>IF(F$2,Growth!F95*100,Growth!F95)</f>
        <v>1516.1335057080569</v>
      </c>
      <c r="G95" s="126">
        <f>IF(G$2,Growth!G95*100,Growth!G95)</f>
        <v>-1.1739178398155303</v>
      </c>
      <c r="H95" s="126">
        <f>IF(H$2,Growth!H95*100,Growth!H95)</f>
        <v>-8.0473535144394148</v>
      </c>
      <c r="I95" s="126">
        <f>IF(I$2,Growth!I95*100,Growth!I95)</f>
        <v>-1.1266930637488848</v>
      </c>
      <c r="J95" s="126">
        <f>IF(J$2,Growth!J95*100,Growth!J95)</f>
        <v>-4.5946656346451675E-2</v>
      </c>
      <c r="K95" s="126">
        <f>IF(K$2,Growth!K95*100,Growth!K95)</f>
        <v>1.349575179951358</v>
      </c>
      <c r="L95" s="126">
        <f>IF(L$2,Growth!L95*100,Growth!L95)</f>
        <v>2.4762682437002201</v>
      </c>
      <c r="M95" s="126">
        <f>IF(M$2,Growth!M95*100,Growth!M95)</f>
        <v>459.1996389894976</v>
      </c>
      <c r="N95" s="126">
        <f>IF(N$2,Growth!N95*100,Growth!N95)</f>
        <v>-5.1281576108304527</v>
      </c>
      <c r="O95" s="126">
        <f>IF(O$2,Growth!O95*100,Growth!O95)</f>
        <v>6.7688045855225019</v>
      </c>
      <c r="P95" s="126">
        <f>IF(P$2,Growth!P95*100,Growth!P95)</f>
        <v>2.5396034866684349</v>
      </c>
      <c r="Q95" s="126">
        <f>IF(Q$2,Growth!Q95*100,Growth!Q95)</f>
        <v>1484.3663911135452</v>
      </c>
      <c r="R95" s="126">
        <f>IF(R$2,Growth!R95*100,Growth!R95)</f>
        <v>1.1867495298358894</v>
      </c>
      <c r="S95" s="126">
        <f>IF(S$2,Growth!S95*100,Growth!S95)</f>
        <v>0.30820219870947729</v>
      </c>
      <c r="T95" s="126">
        <f>IF(T$2,Growth!T95*100,Growth!T95)</f>
        <v>0.87854733112640482</v>
      </c>
      <c r="U95" s="126">
        <f>IF(U$2,Growth!U95*100,Growth!U95)</f>
        <v>493.78373819006691</v>
      </c>
      <c r="V95" s="126">
        <f>IF(V$2,Growth!V95*100,Growth!V95)</f>
        <v>-4.5175549243219315</v>
      </c>
      <c r="W95" s="126">
        <f>IF(W$2,Growth!W95*100,Growth!W95)</f>
        <v>430.02377009773534</v>
      </c>
      <c r="X95" s="126">
        <f>IF(X$2,Growth!X95*100,Growth!X95)</f>
        <v>2.3799637650163241</v>
      </c>
      <c r="Y95" s="126">
        <f>IF(Y$2,Growth!Y95*100,Growth!Y95)</f>
        <v>2.5019208858960695</v>
      </c>
      <c r="Z95" s="126">
        <f>IF(Z$2,Growth!Z95*100,Growth!Z95)</f>
        <v>360.61334614900875</v>
      </c>
      <c r="AA95" s="126">
        <f>IF(AA$2,Growth!AA95*100,Growth!AA95)</f>
        <v>370.36947538115072</v>
      </c>
      <c r="AB95" s="126">
        <f>IF(AB$2,Growth!AB95*100,Growth!AB95)</f>
        <v>-9.7561292321420545</v>
      </c>
      <c r="AC95" s="126">
        <f>IF(AC$2,Growth!AC95*100,Growth!AC95)</f>
        <v>9.3649305596742103</v>
      </c>
      <c r="AD95" s="126">
        <f>IF(AD$2,Growth!AD95*100,Growth!AD95)</f>
        <v>0.84575568783776101</v>
      </c>
    </row>
    <row r="96" spans="1:30">
      <c r="A96" t="s">
        <v>357</v>
      </c>
      <c r="B96" s="126">
        <f>IF(B$2,Growth!B96*100,Growth!B96)</f>
        <v>0.25716960887365303</v>
      </c>
      <c r="C96" s="126">
        <f>IF(C$2,Growth!C96*100,Growth!C96)</f>
        <v>-0.5297689620910262</v>
      </c>
      <c r="D96" s="126">
        <f>IF(D$2,Growth!D96*100,Growth!D96)</f>
        <v>1490.3792234269986</v>
      </c>
      <c r="E96" s="126">
        <f>IF(E$2,Growth!E96*100,Growth!E96)</f>
        <v>1499.0211425706484</v>
      </c>
      <c r="F96" s="126">
        <f>IF(F$2,Growth!F96*100,Growth!F96)</f>
        <v>1520.6149625041935</v>
      </c>
      <c r="G96" s="126">
        <f>IF(G$2,Growth!G96*100,Growth!G96)</f>
        <v>-0.49816971536458254</v>
      </c>
      <c r="H96" s="126">
        <f>IF(H$2,Growth!H96*100,Growth!H96)</f>
        <v>-5.0334011803565559</v>
      </c>
      <c r="I96" s="126">
        <f>IF(I$2,Growth!I96*100,Growth!I96)</f>
        <v>-0.26777698384039539</v>
      </c>
      <c r="J96" s="126">
        <f>IF(J$2,Growth!J96*100,Growth!J96)</f>
        <v>-0.13304100472142366</v>
      </c>
      <c r="K96" s="126">
        <f>IF(K$2,Growth!K96*100,Growth!K96)</f>
        <v>0.3574326175206205</v>
      </c>
      <c r="L96" s="126">
        <f>IF(L$2,Growth!L96*100,Growth!L96)</f>
        <v>0.62520960136106496</v>
      </c>
      <c r="M96" s="126">
        <f>IF(M$2,Growth!M96*100,Growth!M96)</f>
        <v>455.81337397595786</v>
      </c>
      <c r="N96" s="126">
        <f>IF(N$2,Growth!N96*100,Growth!N96)</f>
        <v>-6.7677265860963232</v>
      </c>
      <c r="O96" s="126">
        <f>IF(O$2,Growth!O96*100,Growth!O96)</f>
        <v>10.057550708183669</v>
      </c>
      <c r="P96" s="126">
        <f>IF(P$2,Growth!P96*100,Growth!P96)</f>
        <v>4.405863400146286</v>
      </c>
      <c r="Q96" s="126">
        <f>IF(Q$2,Growth!Q96*100,Growth!Q96)</f>
        <v>1487.352389515082</v>
      </c>
      <c r="R96" s="126">
        <f>IF(R$2,Growth!R96*100,Growth!R96)</f>
        <v>0.8053957236244883</v>
      </c>
      <c r="S96" s="126">
        <f>IF(S$2,Growth!S96*100,Growth!S96)</f>
        <v>0.20922756176748789</v>
      </c>
      <c r="T96" s="126">
        <f>IF(T$2,Growth!T96*100,Growth!T96)</f>
        <v>0.59616816185700838</v>
      </c>
      <c r="U96" s="126">
        <f>IF(U$2,Growth!U96*100,Growth!U96)</f>
        <v>494.87472307235674</v>
      </c>
      <c r="V96" s="126">
        <f>IF(V$2,Growth!V96*100,Growth!V96)</f>
        <v>3.424107958861633</v>
      </c>
      <c r="W96" s="126">
        <f>IF(W$2,Growth!W96*100,Growth!W96)</f>
        <v>457.35751412359991</v>
      </c>
      <c r="X96" s="126">
        <f>IF(X$2,Growth!X96*100,Growth!X96)</f>
        <v>1.6585884045665189</v>
      </c>
      <c r="Y96" s="126">
        <f>IF(Y$2,Growth!Y96*100,Growth!Y96)</f>
        <v>1.5506043245115286</v>
      </c>
      <c r="Z96" s="126">
        <f>IF(Z$2,Growth!Z96*100,Growth!Z96)</f>
        <v>358.68064422619096</v>
      </c>
      <c r="AA96" s="126">
        <f>IF(AA$2,Growth!AA96*100,Growth!AA96)</f>
        <v>368.91786233371732</v>
      </c>
      <c r="AB96" s="126">
        <f>IF(AB$2,Growth!AB96*100,Growth!AB96)</f>
        <v>-10.237218107526441</v>
      </c>
      <c r="AC96" s="126">
        <f>IF(AC$2,Growth!AC96*100,Growth!AC96)</f>
        <v>9.7101130255814692</v>
      </c>
      <c r="AD96" s="126">
        <f>IF(AD$2,Growth!AD96*100,Growth!AD96)</f>
        <v>0.81094067529973701</v>
      </c>
    </row>
    <row r="97" spans="1:30">
      <c r="A97" t="s">
        <v>358</v>
      </c>
      <c r="B97" s="126">
        <f>IF(B$2,Growth!B97*100,Growth!B97)</f>
        <v>1.5701437998227874</v>
      </c>
      <c r="C97" s="126">
        <f>IF(C$2,Growth!C97*100,Growth!C97)</f>
        <v>1.1770060718859554</v>
      </c>
      <c r="D97" s="126">
        <f>IF(D$2,Growth!D97*100,Growth!D97)</f>
        <v>1492.9296196556102</v>
      </c>
      <c r="E97" s="126">
        <f>IF(E$2,Growth!E97*100,Growth!E97)</f>
        <v>1501.1542085705623</v>
      </c>
      <c r="F97" s="126">
        <f>IF(F$2,Growth!F97*100,Growth!F97)</f>
        <v>1523.7388043269552</v>
      </c>
      <c r="G97" s="126">
        <f>IF(G$2,Growth!G97*100,Growth!G97)</f>
        <v>2.2468281791422129</v>
      </c>
      <c r="H97" s="126">
        <f>IF(H$2,Growth!H97*100,Growth!H97)</f>
        <v>3.2016506073139439</v>
      </c>
      <c r="I97" s="126">
        <f>IF(I$2,Growth!I97*100,Growth!I97)</f>
        <v>-0.6898321987600653</v>
      </c>
      <c r="J97" s="126">
        <f>IF(J$2,Growth!J97*100,Growth!J97)</f>
        <v>-0.71362404255355116</v>
      </c>
      <c r="K97" s="126">
        <f>IF(K$2,Growth!K97*100,Growth!K97)</f>
        <v>0.13132115703621555</v>
      </c>
      <c r="L97" s="126">
        <f>IF(L$2,Growth!L97*100,Growth!L97)</f>
        <v>0.82115335579630977</v>
      </c>
      <c r="M97" s="126">
        <f>IF(M$2,Growth!M97*100,Growth!M97)</f>
        <v>456.03825661459342</v>
      </c>
      <c r="N97" s="126">
        <f>IF(N$2,Growth!N97*100,Growth!N97)</f>
        <v>-3.9541848481984943</v>
      </c>
      <c r="O97" s="126">
        <f>IF(O$2,Growth!O97*100,Growth!O97)</f>
        <v>8.2636422736176183</v>
      </c>
      <c r="P97" s="126">
        <f>IF(P$2,Growth!P97*100,Growth!P97)</f>
        <v>0.70469741754201287</v>
      </c>
      <c r="Q97" s="126">
        <f>IF(Q$2,Growth!Q97*100,Growth!Q97)</f>
        <v>1488.3387224469018</v>
      </c>
      <c r="R97" s="126">
        <f>IF(R$2,Growth!R97*100,Growth!R97)</f>
        <v>0.46724335980643716</v>
      </c>
      <c r="S97" s="126">
        <f>IF(S$2,Growth!S97*100,Growth!S97)</f>
        <v>0.10323957652320444</v>
      </c>
      <c r="T97" s="126">
        <f>IF(T$2,Growth!T97*100,Growth!T97)</f>
        <v>0.36400378328323518</v>
      </c>
      <c r="U97" s="126">
        <f>IF(U$2,Growth!U97*100,Growth!U97)</f>
        <v>496.27445714080335</v>
      </c>
      <c r="V97" s="126">
        <f>IF(V$2,Growth!V97*100,Growth!V97)</f>
        <v>3.9038819751689324</v>
      </c>
      <c r="W97" s="126">
        <f>IF(W$2,Growth!W97*100,Growth!W97)</f>
        <v>476.28623121131409</v>
      </c>
      <c r="X97" s="126">
        <f>IF(X$2,Growth!X97*100,Growth!X97)</f>
        <v>1.7521678891817771</v>
      </c>
      <c r="Y97" s="126">
        <f>IF(Y$2,Growth!Y97*100,Growth!Y97)</f>
        <v>1.757573860053796</v>
      </c>
      <c r="Z97" s="126">
        <f>IF(Z$2,Growth!Z97*100,Growth!Z97)</f>
        <v>360.42814772758544</v>
      </c>
      <c r="AA97" s="126">
        <f>IF(AA$2,Growth!AA97*100,Growth!AA97)</f>
        <v>370.65295678025433</v>
      </c>
      <c r="AB97" s="126">
        <f>IF(AB$2,Growth!AB97*100,Growth!AB97)</f>
        <v>-10.224809052668892</v>
      </c>
      <c r="AC97" s="126">
        <f>IF(AC$2,Growth!AC97*100,Growth!AC97)</f>
        <v>9.6216454945431806</v>
      </c>
      <c r="AD97" s="126">
        <f>IF(AD$2,Growth!AD97*100,Growth!AD97)</f>
        <v>0.78681948427425796</v>
      </c>
    </row>
    <row r="98" spans="1:30">
      <c r="A98" t="s">
        <v>359</v>
      </c>
      <c r="B98" s="126">
        <f>IF(B$2,Growth!B98*100,Growth!B98)</f>
        <v>1.7186683491338783</v>
      </c>
      <c r="C98" s="126">
        <f>IF(C$2,Growth!C98*100,Growth!C98)</f>
        <v>1.6841709261345983</v>
      </c>
      <c r="D98" s="126">
        <f>IF(D$2,Growth!D98*100,Growth!D98)</f>
        <v>1492.7699519883704</v>
      </c>
      <c r="E98" s="126">
        <f>IF(E$2,Growth!E98*100,Growth!E98)</f>
        <v>1501.5593970254051</v>
      </c>
      <c r="F98" s="126">
        <f>IF(F$2,Growth!F98*100,Growth!F98)</f>
        <v>1524.695721713784</v>
      </c>
      <c r="G98" s="126">
        <f>IF(G$2,Growth!G98*100,Growth!G98)</f>
        <v>1.748593682767563</v>
      </c>
      <c r="H98" s="126">
        <f>IF(H$2,Growth!H98*100,Growth!H98)</f>
        <v>3.7865513102200765</v>
      </c>
      <c r="I98" s="126">
        <f>IF(I$2,Growth!I98*100,Growth!I98)</f>
        <v>0.26889826299338893</v>
      </c>
      <c r="J98" s="126">
        <f>IF(J$2,Growth!J98*100,Growth!J98)</f>
        <v>-0.10603428518063396</v>
      </c>
      <c r="K98" s="126">
        <f>IF(K$2,Growth!K98*100,Growth!K98)</f>
        <v>0.12468853777596921</v>
      </c>
      <c r="L98" s="126">
        <f>IF(L$2,Growth!L98*100,Growth!L98)</f>
        <v>-0.1442097252174844</v>
      </c>
      <c r="M98" s="126">
        <f>IF(M$2,Growth!M98*100,Growth!M98)</f>
        <v>453.50674649795815</v>
      </c>
      <c r="N98" s="126">
        <f>IF(N$2,Growth!N98*100,Growth!N98)</f>
        <v>-5.0296769325095525</v>
      </c>
      <c r="O98" s="126">
        <f>IF(O$2,Growth!O98*100,Growth!O98)</f>
        <v>9.9185364780272636</v>
      </c>
      <c r="P98" s="126">
        <f>IF(P$2,Growth!P98*100,Growth!P98)</f>
        <v>0.86845833979917619</v>
      </c>
      <c r="Q98" s="126">
        <f>IF(Q$2,Growth!Q98*100,Growth!Q98)</f>
        <v>1488.123083867162</v>
      </c>
      <c r="R98" s="126">
        <f>IF(R$2,Growth!R98*100,Growth!R98)</f>
        <v>0.38084614332188477</v>
      </c>
      <c r="S98" s="126">
        <f>IF(S$2,Growth!S98*100,Growth!S98)</f>
        <v>6.6991179038089987E-2</v>
      </c>
      <c r="T98" s="126">
        <f>IF(T$2,Growth!T98*100,Growth!T98)</f>
        <v>0.3138549642837935</v>
      </c>
      <c r="U98" s="126">
        <f>IF(U$2,Growth!U98*100,Growth!U98)</f>
        <v>497.89220683568169</v>
      </c>
      <c r="V98" s="126">
        <f>IF(V$2,Growth!V98*100,Growth!V98)</f>
        <v>2.7158404604119113</v>
      </c>
      <c r="W98" s="126">
        <f>IF(W$2,Growth!W98*100,Growth!W98)</f>
        <v>486.20903426497597</v>
      </c>
      <c r="X98" s="126">
        <f>IF(X$2,Growth!X98*100,Growth!X98)</f>
        <v>1.1071495641988172</v>
      </c>
      <c r="Y98" s="126">
        <f>IF(Y$2,Growth!Y98*100,Growth!Y98)</f>
        <v>1.0848667901865561</v>
      </c>
      <c r="Z98" s="126">
        <f>IF(Z$2,Growth!Z98*100,Growth!Z98)</f>
        <v>359.34828664723733</v>
      </c>
      <c r="AA98" s="126">
        <f>IF(AA$2,Growth!AA98*100,Growth!AA98)</f>
        <v>369.35750824071914</v>
      </c>
      <c r="AB98" s="126">
        <f>IF(AB$2,Growth!AB98*100,Growth!AB98)</f>
        <v>-10.009221593481799</v>
      </c>
      <c r="AC98" s="126">
        <f>IF(AC$2,Growth!AC98*100,Growth!AC98)</f>
        <v>9.5602267305797692</v>
      </c>
      <c r="AD98" s="126">
        <f>IF(AD$2,Growth!AD98*100,Growth!AD98)</f>
        <v>0.80182623905649497</v>
      </c>
    </row>
    <row r="99" spans="1:30">
      <c r="A99" t="s">
        <v>360</v>
      </c>
      <c r="B99" s="126">
        <f>IF(B$2,Growth!B99*100,Growth!B99)</f>
        <v>-1.1249590092013761</v>
      </c>
      <c r="C99" s="126">
        <f>IF(C$2,Growth!C99*100,Growth!C99)</f>
        <v>-1.1321767321028631</v>
      </c>
      <c r="D99" s="126">
        <f>IF(D$2,Growth!D99*100,Growth!D99)</f>
        <v>1489.8627791246261</v>
      </c>
      <c r="E99" s="126">
        <f>IF(E$2,Growth!E99*100,Growth!E99)</f>
        <v>1499.3774967160998</v>
      </c>
      <c r="F99" s="126">
        <f>IF(F$2,Growth!F99*100,Growth!F99)</f>
        <v>1522.3673715631446</v>
      </c>
      <c r="G99" s="126">
        <f>IF(G$2,Growth!G99*100,Growth!G99)</f>
        <v>1.918918040096429</v>
      </c>
      <c r="H99" s="126">
        <f>IF(H$2,Growth!H99*100,Growth!H99)</f>
        <v>1.9012233262854394</v>
      </c>
      <c r="I99" s="126">
        <f>IF(I$2,Growth!I99*100,Growth!I99)</f>
        <v>0.75602014028754994</v>
      </c>
      <c r="J99" s="126">
        <f>IF(J$2,Growth!J99*100,Growth!J99)</f>
        <v>0.50594304308670957</v>
      </c>
      <c r="K99" s="126">
        <f>IF(K$2,Growth!K99*100,Growth!K99)</f>
        <v>0.12468853777596921</v>
      </c>
      <c r="L99" s="126">
        <f>IF(L$2,Growth!L99*100,Growth!L99)</f>
        <v>-0.63133160251156795</v>
      </c>
      <c r="M99" s="126">
        <f>IF(M$2,Growth!M99*100,Growth!M99)</f>
        <v>452.65906997964373</v>
      </c>
      <c r="N99" s="126">
        <f>IF(N$2,Growth!N99*100,Growth!N99)</f>
        <v>7.2211547512335272E-2</v>
      </c>
      <c r="O99" s="126">
        <f>IF(O$2,Growth!O99*100,Growth!O99)</f>
        <v>7.9250782221761877</v>
      </c>
      <c r="P99" s="126">
        <f>IF(P$2,Growth!P99*100,Growth!P99)</f>
        <v>4.4153094080864141</v>
      </c>
      <c r="Q99" s="126">
        <f>IF(Q$2,Growth!Q99*100,Growth!Q99)</f>
        <v>1489.503513918683</v>
      </c>
      <c r="R99" s="126">
        <f>IF(R$2,Growth!R99*100,Growth!R99)</f>
        <v>0.3689509855971328</v>
      </c>
      <c r="S99" s="126">
        <f>IF(S$2,Growth!S99*100,Growth!S99)</f>
        <v>6.4149966463079147E-2</v>
      </c>
      <c r="T99" s="126">
        <f>IF(T$2,Growth!T99*100,Growth!T99)</f>
        <v>0.30480101913405178</v>
      </c>
      <c r="U99" s="126">
        <f>IF(U$2,Growth!U99*100,Growth!U99)</f>
        <v>499.67815708898115</v>
      </c>
      <c r="V99" s="126">
        <f>IF(V$2,Growth!V99*100,Growth!V99)</f>
        <v>-0.56523289571881463</v>
      </c>
      <c r="W99" s="126">
        <f>IF(W$2,Growth!W99*100,Growth!W99)</f>
        <v>495.19356316632496</v>
      </c>
      <c r="X99" s="126">
        <f>IF(X$2,Growth!X99*100,Growth!X99)</f>
        <v>-0.54023112611298885</v>
      </c>
      <c r="Y99" s="126">
        <f>IF(Y$2,Growth!Y99*100,Growth!Y99)</f>
        <v>-0.26909399977661508</v>
      </c>
      <c r="Z99" s="126">
        <f>IF(Z$2,Growth!Z99*100,Growth!Z99)</f>
        <v>359.94831030966725</v>
      </c>
      <c r="AA99" s="126">
        <f>IF(AA$2,Growth!AA99*100,Growth!AA99)</f>
        <v>369.20277622918303</v>
      </c>
      <c r="AB99" s="126">
        <f>IF(AB$2,Growth!AB99*100,Growth!AB99)</f>
        <v>-9.2544659195157628</v>
      </c>
      <c r="AC99" s="126">
        <f>IF(AC$2,Growth!AC99*100,Growth!AC99)</f>
        <v>8.9393663195608308</v>
      </c>
      <c r="AD99" s="126">
        <f>IF(AD$2,Growth!AD99*100,Growth!AD99)</f>
        <v>0.88797855141773785</v>
      </c>
    </row>
    <row r="100" spans="1:30">
      <c r="A100" t="s">
        <v>361</v>
      </c>
      <c r="B100" s="126">
        <f>IF(B$2,Growth!B100*100,Growth!B100)</f>
        <v>4.1317204383329198</v>
      </c>
      <c r="C100" s="126">
        <f>IF(C$2,Growth!C100*100,Growth!C100)</f>
        <v>4.2685863281487713</v>
      </c>
      <c r="D100" s="126">
        <f>IF(D$2,Growth!D100*100,Growth!D100)</f>
        <v>1492.2502354169958</v>
      </c>
      <c r="E100" s="126">
        <f>IF(E$2,Growth!E100*100,Growth!E100)</f>
        <v>1501.4191209887081</v>
      </c>
      <c r="F100" s="126">
        <f>IF(F$2,Growth!F100*100,Growth!F100)</f>
        <v>1524.0942373304129</v>
      </c>
      <c r="G100" s="126">
        <f>IF(G$2,Growth!G100*100,Growth!G100)</f>
        <v>5.087187291204387</v>
      </c>
      <c r="H100" s="126">
        <f>IF(H$2,Growth!H100*100,Growth!H100)</f>
        <v>7.0567874331699088</v>
      </c>
      <c r="I100" s="126">
        <f>IF(I$2,Growth!I100*100,Growth!I100)</f>
        <v>0.68935110931338528</v>
      </c>
      <c r="J100" s="126">
        <f>IF(J$2,Growth!J100*100,Growth!J100)</f>
        <v>0.40807933615445435</v>
      </c>
      <c r="K100" s="126">
        <f>IF(K$2,Growth!K100*100,Growth!K100)</f>
        <v>0.14458111889317804</v>
      </c>
      <c r="L100" s="126">
        <f>IF(L$2,Growth!L100*100,Growth!L100)</f>
        <v>-0.54476999042021734</v>
      </c>
      <c r="M100" s="126">
        <f>IF(M$2,Growth!M100*100,Growth!M100)</f>
        <v>453.68954472335537</v>
      </c>
      <c r="N100" s="126">
        <f>IF(N$2,Growth!N100*100,Growth!N100)</f>
        <v>2.1190364649095628</v>
      </c>
      <c r="O100" s="126">
        <f>IF(O$2,Growth!O100*100,Growth!O100)</f>
        <v>6.5462835135070288</v>
      </c>
      <c r="P100" s="126">
        <f>IF(P$2,Growth!P100*100,Growth!P100)</f>
        <v>2.0785410423301189</v>
      </c>
      <c r="Q100" s="126">
        <f>IF(Q$2,Growth!Q100*100,Growth!Q100)</f>
        <v>1490.0646049616073</v>
      </c>
      <c r="R100" s="126">
        <f>IF(R$2,Growth!R100*100,Growth!R100)</f>
        <v>0.44465677720115687</v>
      </c>
      <c r="S100" s="126">
        <f>IF(S$2,Growth!S100*100,Growth!S100)</f>
        <v>0.10941460445323296</v>
      </c>
      <c r="T100" s="126">
        <f>IF(T$2,Growth!T100*100,Growth!T100)</f>
        <v>0.33524217274793255</v>
      </c>
      <c r="U100" s="126">
        <f>IF(U$2,Growth!U100*100,Growth!U100)</f>
        <v>501.11726203772963</v>
      </c>
      <c r="V100" s="126">
        <f>IF(V$2,Growth!V100*100,Growth!V100)</f>
        <v>-0.28746230754297386</v>
      </c>
      <c r="W100" s="126">
        <f>IF(W$2,Growth!W100*100,Growth!W100)</f>
        <v>492.60462369674309</v>
      </c>
      <c r="X100" s="126">
        <f>IF(X$2,Growth!X100*100,Growth!X100)</f>
        <v>1.1241476479605161</v>
      </c>
      <c r="Y100" s="126">
        <f>IF(Y$2,Growth!Y100*100,Growth!Y100)</f>
        <v>1.0365922907876524</v>
      </c>
      <c r="Z100" s="126">
        <f>IF(Z$2,Growth!Z100*100,Growth!Z100)</f>
        <v>360.32103683475322</v>
      </c>
      <c r="AA100" s="126">
        <f>IF(AA$2,Growth!AA100*100,Growth!AA100)</f>
        <v>369.11678906057904</v>
      </c>
      <c r="AB100" s="126">
        <f>IF(AB$2,Growth!AB100*100,Growth!AB100)</f>
        <v>-8.7957522258258418</v>
      </c>
      <c r="AC100" s="126">
        <f>IF(AC$2,Growth!AC100*100,Growth!AC100)</f>
        <v>8.3954258569903999</v>
      </c>
      <c r="AD100" s="126">
        <f>IF(AD$2,Growth!AD100*100,Growth!AD100)</f>
        <v>1.01142923767114</v>
      </c>
    </row>
    <row r="101" spans="1:30">
      <c r="A101" t="s">
        <v>362</v>
      </c>
      <c r="B101" s="126">
        <f>IF(B$2,Growth!B101*100,Growth!B101)</f>
        <v>2.4919118492171322</v>
      </c>
      <c r="C101" s="126">
        <f>IF(C$2,Growth!C101*100,Growth!C101)</f>
        <v>2.5995327323752093</v>
      </c>
      <c r="D101" s="126">
        <f>IF(D$2,Growth!D101*100,Growth!D101)</f>
        <v>1493.6366103583052</v>
      </c>
      <c r="E101" s="126">
        <f>IF(E$2,Growth!E101*100,Growth!E101)</f>
        <v>1503.3430589689222</v>
      </c>
      <c r="F101" s="126">
        <f>IF(F$2,Growth!F101*100,Growth!F101)</f>
        <v>1526.1883874993036</v>
      </c>
      <c r="G101" s="126">
        <f>IF(G$2,Growth!G101*100,Growth!G101)</f>
        <v>2.9322885534234899</v>
      </c>
      <c r="H101" s="126">
        <f>IF(H$2,Growth!H101*100,Growth!H101)</f>
        <v>-0.17452787951981463</v>
      </c>
      <c r="I101" s="126">
        <f>IF(I$2,Growth!I101*100,Growth!I101)</f>
        <v>0.65196218076728485</v>
      </c>
      <c r="J101" s="126">
        <f>IF(J$2,Growth!J101*100,Growth!J101)</f>
        <v>0.60807247824143928</v>
      </c>
      <c r="K101" s="126">
        <f>IF(K$2,Growth!K101*100,Growth!K101)</f>
        <v>0.43289694413078739</v>
      </c>
      <c r="L101" s="126">
        <f>IF(L$2,Growth!L101*100,Growth!L101)</f>
        <v>-0.21906523663650521</v>
      </c>
      <c r="M101" s="126">
        <f>IF(M$2,Growth!M101*100,Growth!M101)</f>
        <v>451.21406097754954</v>
      </c>
      <c r="N101" s="126">
        <f>IF(N$2,Growth!N101*100,Growth!N101)</f>
        <v>-3.4961488341469504</v>
      </c>
      <c r="O101" s="126">
        <f>IF(O$2,Growth!O101*100,Growth!O101)</f>
        <v>6.6260819606756973</v>
      </c>
      <c r="P101" s="126">
        <f>IF(P$2,Growth!P101*100,Growth!P101)</f>
        <v>-1.0501265060084797</v>
      </c>
      <c r="Q101" s="126">
        <f>IF(Q$2,Growth!Q101*100,Growth!Q101)</f>
        <v>1492.0894030148811</v>
      </c>
      <c r="R101" s="126">
        <f>IF(R$2,Growth!R101*100,Growth!R101)</f>
        <v>0.43135000491726666</v>
      </c>
      <c r="S101" s="126">
        <f>IF(S$2,Growth!S101*100,Growth!S101)</f>
        <v>9.6930078876305836E-2</v>
      </c>
      <c r="T101" s="126">
        <f>IF(T$2,Growth!T101*100,Growth!T101)</f>
        <v>0.3344199260409691</v>
      </c>
      <c r="U101" s="126">
        <f>IF(U$2,Growth!U101*100,Growth!U101)</f>
        <v>502.24246214072537</v>
      </c>
      <c r="V101" s="126">
        <f>IF(V$2,Growth!V101*100,Growth!V101)</f>
        <v>1.9181262476841709</v>
      </c>
      <c r="W101" s="126">
        <f>IF(W$2,Growth!W101*100,Growth!W101)</f>
        <v>493.70677698624644</v>
      </c>
      <c r="X101" s="126">
        <f>IF(X$2,Growth!X101*100,Growth!X101)</f>
        <v>0.61128972615174249</v>
      </c>
      <c r="Y101" s="126">
        <f>IF(Y$2,Growth!Y101*100,Growth!Y101)</f>
        <v>0.62928837413585015</v>
      </c>
      <c r="Z101" s="126">
        <f>IF(Z$2,Growth!Z101*100,Growth!Z101)</f>
        <v>359.48961692496232</v>
      </c>
      <c r="AA101" s="126">
        <f>IF(AA$2,Growth!AA101*100,Growth!AA101)</f>
        <v>367.84130875907465</v>
      </c>
      <c r="AB101" s="126">
        <f>IF(AB$2,Growth!AB101*100,Growth!AB101)</f>
        <v>-8.3516918341123301</v>
      </c>
      <c r="AC101" s="126">
        <f>IF(AC$2,Growth!AC101*100,Growth!AC101)</f>
        <v>7.9299261351486505</v>
      </c>
      <c r="AD101" s="126">
        <f>IF(AD$2,Growth!AD101*100,Growth!AD101)</f>
        <v>0.96862730474597103</v>
      </c>
    </row>
    <row r="102" spans="1:30">
      <c r="A102" t="s">
        <v>363</v>
      </c>
      <c r="B102" s="126">
        <f>IF(B$2,Growth!B102*100,Growth!B102)</f>
        <v>0.79697346326028651</v>
      </c>
      <c r="C102" s="126">
        <f>IF(C$2,Growth!C102*100,Growth!C102)</f>
        <v>1.4256271473140458</v>
      </c>
      <c r="D102" s="126">
        <f>IF(D$2,Growth!D102*100,Growth!D102)</f>
        <v>1490.1433183958222</v>
      </c>
      <c r="E102" s="126">
        <f>IF(E$2,Growth!E102*100,Growth!E102)</f>
        <v>1500.1442229244267</v>
      </c>
      <c r="F102" s="126">
        <f>IF(F$2,Growth!F102*100,Growth!F102)</f>
        <v>1524.2109727420307</v>
      </c>
      <c r="G102" s="126">
        <f>IF(G$2,Growth!G102*100,Growth!G102)</f>
        <v>2.5254636345543702</v>
      </c>
      <c r="H102" s="126">
        <f>IF(H$2,Growth!H102*100,Growth!H102)</f>
        <v>2.7414391923906933</v>
      </c>
      <c r="I102" s="126">
        <f>IF(I$2,Growth!I102*100,Growth!I102)</f>
        <v>0.44406763456326104</v>
      </c>
      <c r="J102" s="126">
        <f>IF(J$2,Growth!J102*100,Growth!J102)</f>
        <v>-0.2328473775691009</v>
      </c>
      <c r="K102" s="126">
        <f>IF(K$2,Growth!K102*100,Growth!K102)</f>
        <v>0.70901684422396305</v>
      </c>
      <c r="L102" s="126">
        <f>IF(L$2,Growth!L102*100,Growth!L102)</f>
        <v>0.26494920966071872</v>
      </c>
      <c r="M102" s="126">
        <f>IF(M$2,Growth!M102*100,Growth!M102)</f>
        <v>448.2579581660504</v>
      </c>
      <c r="N102" s="126">
        <f>IF(N$2,Growth!N102*100,Growth!N102)</f>
        <v>-6.3684858515948406</v>
      </c>
      <c r="O102" s="126">
        <f>IF(O$2,Growth!O102*100,Growth!O102)</f>
        <v>7.9995277149335502</v>
      </c>
      <c r="P102" s="126">
        <f>IF(P$2,Growth!P102*100,Growth!P102)</f>
        <v>1.7552614030094542</v>
      </c>
      <c r="Q102" s="126">
        <f>IF(Q$2,Growth!Q102*100,Growth!Q102)</f>
        <v>1494.3019543757691</v>
      </c>
      <c r="R102" s="126">
        <f>IF(R$2,Growth!R102*100,Growth!R102)</f>
        <v>0.38201098971851266</v>
      </c>
      <c r="S102" s="126">
        <f>IF(S$2,Growth!S102*100,Growth!S102)</f>
        <v>7.3094134484213549E-2</v>
      </c>
      <c r="T102" s="126">
        <f>IF(T$2,Growth!T102*100,Growth!T102)</f>
        <v>0.30891685523428858</v>
      </c>
      <c r="U102" s="126">
        <f>IF(U$2,Growth!U102*100,Growth!U102)</f>
        <v>503.4243295293652</v>
      </c>
      <c r="V102" s="126">
        <f>IF(V$2,Growth!V102*100,Growth!V102)</f>
        <v>3.7453427286432195</v>
      </c>
      <c r="W102" s="126">
        <f>IF(W$2,Growth!W102*100,Growth!W102)</f>
        <v>507.56012062940215</v>
      </c>
      <c r="X102" s="126">
        <f>IF(X$2,Growth!X102*100,Growth!X102)</f>
        <v>0.93185433766747039</v>
      </c>
      <c r="Y102" s="126">
        <f>IF(Y$2,Growth!Y102*100,Growth!Y102)</f>
        <v>0.8769311390492085</v>
      </c>
      <c r="Z102" s="126">
        <f>IF(Z$2,Growth!Z102*100,Growth!Z102)</f>
        <v>359.61750039246817</v>
      </c>
      <c r="AA102" s="126">
        <f>IF(AA$2,Growth!AA102*100,Growth!AA102)</f>
        <v>367.24270866254443</v>
      </c>
      <c r="AB102" s="126">
        <f>IF(AB$2,Growth!AB102*100,Growth!AB102)</f>
        <v>-7.6252082700763255</v>
      </c>
      <c r="AC102" s="126">
        <f>IF(AC$2,Growth!AC102*100,Growth!AC102)</f>
        <v>7.3290157376058405</v>
      </c>
      <c r="AD102" s="126">
        <f>IF(AD$2,Growth!AD102*100,Growth!AD102)</f>
        <v>1.0528141839841101</v>
      </c>
    </row>
    <row r="103" spans="1:30">
      <c r="A103" t="s">
        <v>364</v>
      </c>
      <c r="B103" s="126">
        <f>IF(B$2,Growth!B103*100,Growth!B103)</f>
        <v>1.5857897908077234</v>
      </c>
      <c r="C103" s="126">
        <f>IF(C$2,Growth!C103*100,Growth!C103)</f>
        <v>2.4378891089380517</v>
      </c>
      <c r="D103" s="126">
        <f>IF(D$2,Growth!D103*100,Growth!D103)</f>
        <v>1485.8626256753835</v>
      </c>
      <c r="E103" s="126">
        <f>IF(E$2,Growth!E103*100,Growth!E103)</f>
        <v>1496.6916810714449</v>
      </c>
      <c r="F103" s="126">
        <f>IF(F$2,Growth!F103*100,Growth!F103)</f>
        <v>1522.9053299888744</v>
      </c>
      <c r="G103" s="126">
        <f>IF(G$2,Growth!G103*100,Growth!G103)</f>
        <v>1.9086268177247234</v>
      </c>
      <c r="H103" s="126">
        <f>IF(H$2,Growth!H103*100,Growth!H103)</f>
        <v>8.3173325863981518</v>
      </c>
      <c r="I103" s="126">
        <f>IF(I$2,Growth!I103*100,Growth!I103)</f>
        <v>0.93459193916540784</v>
      </c>
      <c r="J103" s="126">
        <f>IF(J$2,Growth!J103*100,Growth!J103)</f>
        <v>0.23290713636985316</v>
      </c>
      <c r="K103" s="126">
        <f>IF(K$2,Growth!K103*100,Growth!K103)</f>
        <v>0.84473307890185823</v>
      </c>
      <c r="L103" s="126">
        <f>IF(L$2,Growth!L103*100,Growth!L103)</f>
        <v>-8.9858860263597504E-2</v>
      </c>
      <c r="M103" s="126">
        <f>IF(M$2,Growth!M103*100,Growth!M103)</f>
        <v>451.02060308447642</v>
      </c>
      <c r="N103" s="126">
        <f>IF(N$2,Growth!N103*100,Growth!N103)</f>
        <v>0.27165214735855869</v>
      </c>
      <c r="O103" s="126">
        <f>IF(O$2,Growth!O103*100,Growth!O103)</f>
        <v>6.9101018159967245</v>
      </c>
      <c r="P103" s="126">
        <f>IF(P$2,Growth!P103*100,Growth!P103)</f>
        <v>1.5409043393531259</v>
      </c>
      <c r="Q103" s="126">
        <f>IF(Q$2,Growth!Q103*100,Growth!Q103)</f>
        <v>1493.8342399666542</v>
      </c>
      <c r="R103" s="126">
        <f>IF(R$2,Growth!R103*100,Growth!R103)</f>
        <v>0.36190223752719297</v>
      </c>
      <c r="S103" s="126">
        <f>IF(S$2,Growth!S103*100,Growth!S103)</f>
        <v>7.6866669416143465E-2</v>
      </c>
      <c r="T103" s="126">
        <f>IF(T$2,Growth!T103*100,Growth!T103)</f>
        <v>0.28503556811105318</v>
      </c>
      <c r="U103" s="126">
        <f>IF(U$2,Growth!U103*100,Growth!U103)</f>
        <v>504.53580353701113</v>
      </c>
      <c r="V103" s="126">
        <f>IF(V$2,Growth!V103*100,Growth!V103)</f>
        <v>3.3020855604324773</v>
      </c>
      <c r="W103" s="126">
        <f>IF(W$2,Growth!W103*100,Growth!W103)</f>
        <v>515.36753609314007</v>
      </c>
      <c r="X103" s="126">
        <f>IF(X$2,Growth!X103*100,Growth!X103)</f>
        <v>0.37278165965926036</v>
      </c>
      <c r="Y103" s="126">
        <f>IF(Y$2,Growth!Y103*100,Growth!Y103)</f>
        <v>0.39258864159270601</v>
      </c>
      <c r="Z103" s="126">
        <f>IF(Z$2,Growth!Z103*100,Growth!Z103)</f>
        <v>360.47056465150297</v>
      </c>
      <c r="AA103" s="126">
        <f>IF(AA$2,Growth!AA103*100,Growth!AA103)</f>
        <v>367.87162919817013</v>
      </c>
      <c r="AB103" s="126">
        <f>IF(AB$2,Growth!AB103*100,Growth!AB103)</f>
        <v>-7.4010645466671576</v>
      </c>
      <c r="AC103" s="126">
        <f>IF(AC$2,Growth!AC103*100,Growth!AC103)</f>
        <v>7.22216046190462</v>
      </c>
      <c r="AD103" s="126">
        <f>IF(AD$2,Growth!AD103*100,Growth!AD103)</f>
        <v>1.0450618401321601</v>
      </c>
    </row>
    <row r="104" spans="1:30">
      <c r="A104" t="s">
        <v>365</v>
      </c>
      <c r="B104" s="126">
        <f>IF(B$2,Growth!B104*100,Growth!B104)</f>
        <v>0.44043564461340168</v>
      </c>
      <c r="C104" s="126">
        <f>IF(C$2,Growth!C104*100,Growth!C104)</f>
        <v>0.70956334746341554</v>
      </c>
      <c r="D104" s="126">
        <f>IF(D$2,Growth!D104*100,Growth!D104)</f>
        <v>1483.6592890125537</v>
      </c>
      <c r="E104" s="126">
        <f>IF(E$2,Growth!E104*100,Growth!E104)</f>
        <v>1494.681337253041</v>
      </c>
      <c r="F104" s="126">
        <f>IF(F$2,Growth!F104*100,Growth!F104)</f>
        <v>1520.6800392306836</v>
      </c>
      <c r="G104" s="126">
        <f>IF(G$2,Growth!G104*100,Growth!G104)</f>
        <v>1.5540627487251157</v>
      </c>
      <c r="H104" s="126">
        <f>IF(H$2,Growth!H104*100,Growth!H104)</f>
        <v>-8.4754102521777952E-2</v>
      </c>
      <c r="I104" s="126">
        <f>IF(I$2,Growth!I104*100,Growth!I104)</f>
        <v>1.167302998495412</v>
      </c>
      <c r="J104" s="126">
        <f>IF(J$2,Growth!J104*100,Growth!J104)</f>
        <v>0.47265415923991583</v>
      </c>
      <c r="K104" s="126">
        <f>IF(K$2,Growth!K104*100,Growth!K104)</f>
        <v>1.1585681798238192</v>
      </c>
      <c r="L104" s="126">
        <f>IF(L$2,Growth!L104*100,Growth!L104)</f>
        <v>-8.7348186715897596E-3</v>
      </c>
      <c r="M104" s="126">
        <f>IF(M$2,Growth!M104*100,Growth!M104)</f>
        <v>451.0226500004249</v>
      </c>
      <c r="N104" s="126">
        <f>IF(N$2,Growth!N104*100,Growth!N104)</f>
        <v>-2.5649543706150801</v>
      </c>
      <c r="O104" s="126">
        <f>IF(O$2,Growth!O104*100,Growth!O104)</f>
        <v>6.315072711369961</v>
      </c>
      <c r="P104" s="126">
        <f>IF(P$2,Growth!P104*100,Growth!P104)</f>
        <v>0.36547454552911762</v>
      </c>
      <c r="Q104" s="126">
        <f>IF(Q$2,Growth!Q104*100,Growth!Q104)</f>
        <v>1492.7675131836295</v>
      </c>
      <c r="R104" s="126">
        <f>IF(R$2,Growth!R104*100,Growth!R104)</f>
        <v>0.38260767533854234</v>
      </c>
      <c r="S104" s="126">
        <f>IF(S$2,Growth!S104*100,Growth!S104)</f>
        <v>6.5461180158974591E-2</v>
      </c>
      <c r="T104" s="126">
        <f>IF(T$2,Growth!T104*100,Growth!T104)</f>
        <v>0.31714649517957172</v>
      </c>
      <c r="U104" s="126">
        <f>IF(U$2,Growth!U104*100,Growth!U104)</f>
        <v>505.32245459369693</v>
      </c>
      <c r="V104" s="126">
        <f>IF(V$2,Growth!V104*100,Growth!V104)</f>
        <v>3.7612850040912527</v>
      </c>
      <c r="W104" s="126">
        <f>IF(W$2,Growth!W104*100,Growth!W104)</f>
        <v>506.29307633783577</v>
      </c>
      <c r="X104" s="126">
        <f>IF(X$2,Growth!X104*100,Growth!X104)</f>
        <v>0.42668049497454064</v>
      </c>
      <c r="Y104" s="126">
        <f>IF(Y$2,Growth!Y104*100,Growth!Y104)</f>
        <v>0.35934888304689494</v>
      </c>
      <c r="Z104" s="126">
        <f>IF(Z$2,Growth!Z104*100,Growth!Z104)</f>
        <v>359.47407839634127</v>
      </c>
      <c r="AA104" s="126">
        <f>IF(AA$2,Growth!AA104*100,Growth!AA104)</f>
        <v>366.81295275059165</v>
      </c>
      <c r="AB104" s="126">
        <f>IF(AB$2,Growth!AB104*100,Growth!AB104)</f>
        <v>-7.3388743542503381</v>
      </c>
      <c r="AC104" s="126">
        <f>IF(AC$2,Growth!AC104*100,Growth!AC104)</f>
        <v>7.061509549455419</v>
      </c>
      <c r="AD104" s="126">
        <f>IF(AD$2,Growth!AD104*100,Growth!AD104)</f>
        <v>0.98132406993628396</v>
      </c>
    </row>
    <row r="105" spans="1:30">
      <c r="A105" t="s">
        <v>366</v>
      </c>
      <c r="B105" s="126">
        <f>IF(B$2,Growth!B105*100,Growth!B105)</f>
        <v>0.68554668100624383</v>
      </c>
      <c r="C105" s="126">
        <f>IF(C$2,Growth!C105*100,Growth!C105)</f>
        <v>1.1713910550177786</v>
      </c>
      <c r="D105" s="126">
        <f>IF(D$2,Growth!D105*100,Growth!D105)</f>
        <v>1479.8362126596094</v>
      </c>
      <c r="E105" s="126">
        <f>IF(E$2,Growth!E105*100,Growth!E105)</f>
        <v>1491.0683065500698</v>
      </c>
      <c r="F105" s="126">
        <f>IF(F$2,Growth!F105*100,Growth!F105)</f>
        <v>1518.7129032015964</v>
      </c>
      <c r="G105" s="126">
        <f>IF(G$2,Growth!G105*100,Growth!G105)</f>
        <v>1.3182702836274984</v>
      </c>
      <c r="H105" s="126">
        <f>IF(H$2,Growth!H105*100,Growth!H105)</f>
        <v>0.33236016622470999</v>
      </c>
      <c r="I105" s="126">
        <f>IF(I$2,Growth!I105*100,Growth!I105)</f>
        <v>0.67710676919592316</v>
      </c>
      <c r="J105" s="126">
        <f>IF(J$2,Growth!J105*100,Growth!J105)</f>
        <v>0.48071342805346973</v>
      </c>
      <c r="K105" s="126">
        <f>IF(K$2,Growth!K105*100,Growth!K105)</f>
        <v>1.2792071643599763</v>
      </c>
      <c r="L105" s="126">
        <f>IF(L$2,Growth!L105*100,Growth!L105)</f>
        <v>0.60210039516402214</v>
      </c>
      <c r="M105" s="126">
        <f>IF(M$2,Growth!M105*100,Growth!M105)</f>
        <v>451.23584202205842</v>
      </c>
      <c r="N105" s="126">
        <f>IF(N$2,Growth!N105*100,Growth!N105)</f>
        <v>0.34931553668844373</v>
      </c>
      <c r="O105" s="126">
        <f>IF(O$2,Growth!O105*100,Growth!O105)</f>
        <v>0.55460569469859533</v>
      </c>
      <c r="P105" s="126">
        <f>IF(P$2,Growth!P105*100,Growth!P105)</f>
        <v>-5.2990424439391797</v>
      </c>
      <c r="Q105" s="126">
        <f>IF(Q$2,Growth!Q105*100,Growth!Q105)</f>
        <v>1494.3153727710685</v>
      </c>
      <c r="R105" s="126">
        <f>IF(R$2,Growth!R105*100,Growth!R105)</f>
        <v>0.44591529503551747</v>
      </c>
      <c r="S105" s="126">
        <f>IF(S$2,Growth!S105*100,Growth!S105)</f>
        <v>7.4521014235846325E-2</v>
      </c>
      <c r="T105" s="126">
        <f>IF(T$2,Growth!T105*100,Growth!T105)</f>
        <v>0.3713942807996603</v>
      </c>
      <c r="U105" s="126">
        <f>IF(U$2,Growth!U105*100,Growth!U105)</f>
        <v>506.35131215812487</v>
      </c>
      <c r="V105" s="126">
        <f>IF(V$2,Growth!V105*100,Growth!V105)</f>
        <v>0.5250715124408778</v>
      </c>
      <c r="W105" s="126">
        <f>IF(W$2,Growth!W105*100,Growth!W105)</f>
        <v>504.00297570755095</v>
      </c>
      <c r="X105" s="126">
        <f>IF(X$2,Growth!X105*100,Growth!X105)</f>
        <v>0.85905077017729425</v>
      </c>
      <c r="Y105" s="126">
        <f>IF(Y$2,Growth!Y105*100,Growth!Y105)</f>
        <v>0.85972950625006206</v>
      </c>
      <c r="Z105" s="126">
        <f>IF(Z$2,Growth!Z105*100,Growth!Z105)</f>
        <v>360.56789763341885</v>
      </c>
      <c r="AA105" s="126">
        <f>IF(AA$2,Growth!AA105*100,Growth!AA105)</f>
        <v>368.24959323669827</v>
      </c>
      <c r="AB105" s="126">
        <f>IF(AB$2,Growth!AB105*100,Growth!AB105)</f>
        <v>-7.6816956032793691</v>
      </c>
      <c r="AC105" s="126">
        <f>IF(AC$2,Growth!AC105*100,Growth!AC105)</f>
        <v>7.3555554567087604</v>
      </c>
      <c r="AD105" s="126">
        <f>IF(AD$2,Growth!AD105*100,Growth!AD105)</f>
        <v>1.02160648591448</v>
      </c>
    </row>
    <row r="106" spans="1:30">
      <c r="A106" t="s">
        <v>367</v>
      </c>
      <c r="B106" s="126">
        <f>IF(B$2,Growth!B106*100,Growth!B106)</f>
        <v>2.3631960239789862</v>
      </c>
      <c r="C106" s="126">
        <f>IF(C$2,Growth!C106*100,Growth!C106)</f>
        <v>1.506450679690019</v>
      </c>
      <c r="D106" s="126">
        <f>IF(D$2,Growth!D106*100,Growth!D106)</f>
        <v>1490.6936426668919</v>
      </c>
      <c r="E106" s="126">
        <f>IF(E$2,Growth!E106*100,Growth!E106)</f>
        <v>1500.3526342621653</v>
      </c>
      <c r="F106" s="126">
        <f>IF(F$2,Growth!F106*100,Growth!F106)</f>
        <v>1526.0341904876227</v>
      </c>
      <c r="G106" s="126">
        <f>IF(G$2,Growth!G106*100,Growth!G106)</f>
        <v>1.1048861207992644</v>
      </c>
      <c r="H106" s="126">
        <f>IF(H$2,Growth!H106*100,Growth!H106)</f>
        <v>7.3376560164271964</v>
      </c>
      <c r="I106" s="126">
        <f>IF(I$2,Growth!I106*100,Growth!I106)</f>
        <v>1.1601338332605238</v>
      </c>
      <c r="J106" s="126">
        <f>IF(J$2,Growth!J106*100,Growth!J106)</f>
        <v>0.72732680322946663</v>
      </c>
      <c r="K106" s="126">
        <f>IF(K$2,Growth!K106*100,Growth!K106)</f>
        <v>1.2792071643599763</v>
      </c>
      <c r="L106" s="126">
        <f>IF(L$2,Growth!L106*100,Growth!L106)</f>
        <v>0.11907333109952895</v>
      </c>
      <c r="M106" s="126">
        <f>IF(M$2,Growth!M106*100,Growth!M106)</f>
        <v>455.72864594285642</v>
      </c>
      <c r="N106" s="126">
        <f>IF(N$2,Growth!N106*100,Growth!N106)</f>
        <v>8.4238799743619808</v>
      </c>
      <c r="O106" s="126">
        <f>IF(O$2,Growth!O106*100,Growth!O106)</f>
        <v>3.8192959535680968</v>
      </c>
      <c r="P106" s="126">
        <f>IF(P$2,Growth!P106*100,Growth!P106)</f>
        <v>-1.5417751090240643</v>
      </c>
      <c r="Q106" s="126">
        <f>IF(Q$2,Growth!Q106*100,Growth!Q106)</f>
        <v>1495.5392698264498</v>
      </c>
      <c r="R106" s="126">
        <f>IF(R$2,Growth!R106*100,Growth!R106)</f>
        <v>0.52176306462921074</v>
      </c>
      <c r="S106" s="126">
        <f>IF(S$2,Growth!S106*100,Growth!S106)</f>
        <v>0.11918852509427125</v>
      </c>
      <c r="T106" s="126">
        <f>IF(T$2,Growth!T106*100,Growth!T106)</f>
        <v>0.40257453953493527</v>
      </c>
      <c r="U106" s="126">
        <f>IF(U$2,Growth!U106*100,Growth!U106)</f>
        <v>507.08961885954585</v>
      </c>
      <c r="V106" s="126">
        <f>IF(V$2,Growth!V106*100,Growth!V106)</f>
        <v>-2.6454628605806718</v>
      </c>
      <c r="W106" s="126">
        <f>IF(W$2,Growth!W106*100,Growth!W106)</f>
        <v>488.359934167132</v>
      </c>
      <c r="X106" s="126">
        <f>IF(X$2,Growth!X106*100,Growth!X106)</f>
        <v>0.32164065676330011</v>
      </c>
      <c r="Y106" s="126">
        <f>IF(Y$2,Growth!Y106*100,Growth!Y106)</f>
        <v>0.31771875148374207</v>
      </c>
      <c r="Z106" s="126">
        <f>IF(Z$2,Growth!Z106*100,Growth!Z106)</f>
        <v>359.03252778300799</v>
      </c>
      <c r="AA106" s="126">
        <f>IF(AA$2,Growth!AA106*100,Growth!AA106)</f>
        <v>366.12776467818566</v>
      </c>
      <c r="AB106" s="126">
        <f>IF(AB$2,Growth!AB106*100,Growth!AB106)</f>
        <v>-7.0952368951777176</v>
      </c>
      <c r="AC106" s="126">
        <f>IF(AC$2,Growth!AC106*100,Growth!AC106)</f>
        <v>6.8421071477254003</v>
      </c>
      <c r="AD106" s="126">
        <f>IF(AD$2,Growth!AD106*100,Growth!AD106)</f>
        <v>0.9425518255614419</v>
      </c>
    </row>
    <row r="107" spans="1:30">
      <c r="A107" t="s">
        <v>368</v>
      </c>
      <c r="B107" s="126">
        <f>IF(B$2,Growth!B107*100,Growth!B107)</f>
        <v>1.1079920433747503</v>
      </c>
      <c r="C107" s="126">
        <f>IF(C$2,Growth!C107*100,Growth!C107)</f>
        <v>1.4771768128198914</v>
      </c>
      <c r="D107" s="126">
        <f>IF(D$2,Growth!D107*100,Growth!D107)</f>
        <v>1486.9641559300683</v>
      </c>
      <c r="E107" s="126">
        <f>IF(E$2,Growth!E107*100,Growth!E107)</f>
        <v>1497.8698358615445</v>
      </c>
      <c r="F107" s="126">
        <f>IF(F$2,Growth!F107*100,Growth!F107)</f>
        <v>1525.5718245917644</v>
      </c>
      <c r="G107" s="126">
        <f>IF(G$2,Growth!G107*100,Growth!G107)</f>
        <v>1.3649812105061443</v>
      </c>
      <c r="H107" s="126">
        <f>IF(H$2,Growth!H107*100,Growth!H107)</f>
        <v>-1.4382977150360077</v>
      </c>
      <c r="I107" s="126">
        <f>IF(I$2,Growth!I107*100,Growth!I107)</f>
        <v>0.95226952647369245</v>
      </c>
      <c r="J107" s="126">
        <f>IF(J$2,Growth!J107*100,Growth!J107)</f>
        <v>0.79638963854264944</v>
      </c>
      <c r="K107" s="126">
        <f>IF(K$2,Growth!K107*100,Growth!K107)</f>
        <v>1.2276893526757067</v>
      </c>
      <c r="L107" s="126">
        <f>IF(L$2,Growth!L107*100,Growth!L107)</f>
        <v>0.27541982620200695</v>
      </c>
      <c r="M107" s="126">
        <f>IF(M$2,Growth!M107*100,Growth!M107)</f>
        <v>451.35281953959714</v>
      </c>
      <c r="N107" s="126">
        <f>IF(N$2,Growth!N107*100,Growth!N107)</f>
        <v>-4.5805691153933736</v>
      </c>
      <c r="O107" s="126">
        <f>IF(O$2,Growth!O107*100,Growth!O107)</f>
        <v>4.104234597064746</v>
      </c>
      <c r="P107" s="126">
        <f>IF(P$2,Growth!P107*100,Growth!P107)</f>
        <v>-0.27755404332394495</v>
      </c>
      <c r="Q107" s="126">
        <f>IF(Q$2,Growth!Q107*100,Growth!Q107)</f>
        <v>1495.8294986541882</v>
      </c>
      <c r="R107" s="126">
        <f>IF(R$2,Growth!R107*100,Growth!R107)</f>
        <v>0.51831887494186235</v>
      </c>
      <c r="S107" s="126">
        <f>IF(S$2,Growth!S107*100,Growth!S107)</f>
        <v>0.12804768708818312</v>
      </c>
      <c r="T107" s="126">
        <f>IF(T$2,Growth!T107*100,Growth!T107)</f>
        <v>0.39027118785368364</v>
      </c>
      <c r="U107" s="126">
        <f>IF(U$2,Growth!U107*100,Growth!U107)</f>
        <v>508.45560881141961</v>
      </c>
      <c r="V107" s="126">
        <f>IF(V$2,Growth!V107*100,Growth!V107)</f>
        <v>1.1300500978215666</v>
      </c>
      <c r="W107" s="126">
        <f>IF(W$2,Growth!W107*100,Growth!W107)</f>
        <v>497.60579818979613</v>
      </c>
      <c r="X107" s="126">
        <f>IF(X$2,Growth!X107*100,Growth!X107)</f>
        <v>0.73580238195294356</v>
      </c>
      <c r="Y107" s="126">
        <f>IF(Y$2,Growth!Y107*100,Growth!Y107)</f>
        <v>0.74134999649650979</v>
      </c>
      <c r="Z107" s="126">
        <f>IF(Z$2,Growth!Z107*100,Growth!Z107)</f>
        <v>361.00406682897852</v>
      </c>
      <c r="AA107" s="126">
        <f>IF(AA$2,Growth!AA107*100,Growth!AA107)</f>
        <v>367.73262302416583</v>
      </c>
      <c r="AB107" s="126">
        <f>IF(AB$2,Growth!AB107*100,Growth!AB107)</f>
        <v>-6.7285561951872426</v>
      </c>
      <c r="AC107" s="126">
        <f>IF(AC$2,Growth!AC107*100,Growth!AC107)</f>
        <v>6.5375243419405997</v>
      </c>
      <c r="AD107" s="126">
        <f>IF(AD$2,Growth!AD107*100,Growth!AD107)</f>
        <v>0.98081574026448914</v>
      </c>
    </row>
    <row r="108" spans="1:30">
      <c r="A108" t="s">
        <v>369</v>
      </c>
      <c r="B108" s="126">
        <f>IF(B$2,Growth!B108*100,Growth!B108)</f>
        <v>1.6971237246913518</v>
      </c>
      <c r="C108" s="126">
        <f>IF(C$2,Growth!C108*100,Growth!C108)</f>
        <v>1.6781459190696069</v>
      </c>
      <c r="D108" s="126">
        <f>IF(D$2,Growth!D108*100,Growth!D108)</f>
        <v>1488.1141366495194</v>
      </c>
      <c r="E108" s="126">
        <f>IF(E$2,Growth!E108*100,Growth!E108)</f>
        <v>1498.5622993258548</v>
      </c>
      <c r="F108" s="126">
        <f>IF(F$2,Growth!F108*100,Growth!F108)</f>
        <v>1526.089923274923</v>
      </c>
      <c r="G108" s="126">
        <f>IF(G$2,Growth!G108*100,Growth!G108)</f>
        <v>1.841514063660199</v>
      </c>
      <c r="H108" s="126">
        <f>IF(H$2,Growth!H108*100,Growth!H108)</f>
        <v>1.6709881633504509</v>
      </c>
      <c r="I108" s="126">
        <f>IF(I$2,Growth!I108*100,Growth!I108)</f>
        <v>0.27613019166761177</v>
      </c>
      <c r="J108" s="126">
        <f>IF(J$2,Growth!J108*100,Growth!J108)</f>
        <v>0.38860373386269131</v>
      </c>
      <c r="K108" s="126">
        <f>IF(K$2,Growth!K108*100,Growth!K108)</f>
        <v>1.2197541042358082</v>
      </c>
      <c r="L108" s="126">
        <f>IF(L$2,Growth!L108*100,Growth!L108)</f>
        <v>0.94362391256819433</v>
      </c>
      <c r="M108" s="126">
        <f>IF(M$2,Growth!M108*100,Growth!M108)</f>
        <v>451.34904931107627</v>
      </c>
      <c r="N108" s="126">
        <f>IF(N$2,Growth!N108*100,Growth!N108)</f>
        <v>1.3945382642982729</v>
      </c>
      <c r="O108" s="126">
        <f>IF(O$2,Growth!O108*100,Growth!O108)</f>
        <v>2.5464378593388077</v>
      </c>
      <c r="P108" s="126">
        <f>IF(P$2,Growth!P108*100,Growth!P108)</f>
        <v>-2.260092713661078</v>
      </c>
      <c r="Q108" s="126">
        <f>IF(Q$2,Growth!Q108*100,Growth!Q108)</f>
        <v>1496.8362954531901</v>
      </c>
      <c r="R108" s="126">
        <f>IF(R$2,Growth!R108*100,Growth!R108)</f>
        <v>0.53200046840155124</v>
      </c>
      <c r="S108" s="126">
        <f>IF(S$2,Growth!S108*100,Growth!S108)</f>
        <v>0.11630902415516195</v>
      </c>
      <c r="T108" s="126">
        <f>IF(T$2,Growth!T108*100,Growth!T108)</f>
        <v>0.41569144424639998</v>
      </c>
      <c r="U108" s="126">
        <f>IF(U$2,Growth!U108*100,Growth!U108)</f>
        <v>508.73812448181485</v>
      </c>
      <c r="V108" s="126">
        <f>IF(V$2,Growth!V108*100,Growth!V108)</f>
        <v>-1.1574970482440605</v>
      </c>
      <c r="W108" s="126">
        <f>IF(W$2,Growth!W108*100,Growth!W108)</f>
        <v>493.30669859058173</v>
      </c>
      <c r="X108" s="126">
        <f>IF(X$2,Growth!X108*100,Growth!X108)</f>
        <v>1.0316260073719441</v>
      </c>
      <c r="Y108" s="126">
        <f>IF(Y$2,Growth!Y108*100,Growth!Y108)</f>
        <v>1.0298880720340797</v>
      </c>
      <c r="Z108" s="126">
        <f>IF(Z$2,Growth!Z108*100,Growth!Z108)</f>
        <v>359.34673934242392</v>
      </c>
      <c r="AA108" s="126">
        <f>IF(AA$2,Growth!AA108*100,Growth!AA108)</f>
        <v>366.05185580559453</v>
      </c>
      <c r="AB108" s="126">
        <f>IF(AB$2,Growth!AB108*100,Growth!AB108)</f>
        <v>-6.7051164631705973</v>
      </c>
      <c r="AC108" s="126">
        <f>IF(AC$2,Growth!AC108*100,Growth!AC108)</f>
        <v>6.45613501250463</v>
      </c>
      <c r="AD108" s="126">
        <f>IF(AD$2,Growth!AD108*100,Growth!AD108)</f>
        <v>1.05824335620636</v>
      </c>
    </row>
    <row r="109" spans="1:30">
      <c r="A109" t="s">
        <v>370</v>
      </c>
      <c r="B109" s="126">
        <f>IF(B$2,Growth!B109*100,Growth!B109)</f>
        <v>0.76978409677579407</v>
      </c>
      <c r="C109" s="126">
        <f>IF(C$2,Growth!C109*100,Growth!C109)</f>
        <v>0.49266112857537792</v>
      </c>
      <c r="D109" s="126">
        <f>IF(D$2,Growth!D109*100,Growth!D109)</f>
        <v>1488.7662667420768</v>
      </c>
      <c r="E109" s="126">
        <f>IF(E$2,Growth!E109*100,Growth!E109)</f>
        <v>1499.4082499463968</v>
      </c>
      <c r="F109" s="126">
        <f>IF(F$2,Growth!F109*100,Growth!F109)</f>
        <v>1527.7227173466222</v>
      </c>
      <c r="G109" s="126">
        <f>IF(G$2,Growth!G109*100,Growth!G109)</f>
        <v>1.7470157901183114</v>
      </c>
      <c r="H109" s="126">
        <f>IF(H$2,Growth!H109*100,Growth!H109)</f>
        <v>9.362446721808837</v>
      </c>
      <c r="I109" s="126">
        <f>IF(I$2,Growth!I109*100,Growth!I109)</f>
        <v>0.27265518964663116</v>
      </c>
      <c r="J109" s="126">
        <f>IF(J$2,Growth!J109*100,Growth!J109)</f>
        <v>0.24227521290400844</v>
      </c>
      <c r="K109" s="126">
        <f>IF(K$2,Growth!K109*100,Growth!K109)</f>
        <v>1.2197541042358082</v>
      </c>
      <c r="L109" s="126">
        <f>IF(L$2,Growth!L109*100,Growth!L109)</f>
        <v>0.94709891458916051</v>
      </c>
      <c r="M109" s="126">
        <f>IF(M$2,Growth!M109*100,Growth!M109)</f>
        <v>448.45493893975055</v>
      </c>
      <c r="N109" s="126">
        <f>IF(N$2,Growth!N109*100,Growth!N109)</f>
        <v>-2.7441225347049958</v>
      </c>
      <c r="O109" s="126">
        <f>IF(O$2,Growth!O109*100,Growth!O109)</f>
        <v>-3.2837513209388347</v>
      </c>
      <c r="P109" s="126">
        <f>IF(P$2,Growth!P109*100,Growth!P109)</f>
        <v>-7.5704216603050352</v>
      </c>
      <c r="Q109" s="126">
        <f>IF(Q$2,Growth!Q109*100,Growth!Q109)</f>
        <v>1496.5458397272253</v>
      </c>
      <c r="R109" s="126">
        <f>IF(R$2,Growth!R109*100,Growth!R109)</f>
        <v>0.47580830546313624</v>
      </c>
      <c r="S109" s="126">
        <f>IF(S$2,Growth!S109*100,Growth!S109)</f>
        <v>0.10605616864725921</v>
      </c>
      <c r="T109" s="126">
        <f>IF(T$2,Growth!T109*100,Growth!T109)</f>
        <v>0.36975213681588032</v>
      </c>
      <c r="U109" s="126">
        <f>IF(U$2,Growth!U109*100,Growth!U109)</f>
        <v>509.41132919364139</v>
      </c>
      <c r="V109" s="126">
        <f>IF(V$2,Growth!V109*100,Growth!V109)</f>
        <v>8.9067921513841242E-2</v>
      </c>
      <c r="W109" s="126">
        <f>IF(W$2,Growth!W109*100,Growth!W109)</f>
        <v>491.29478615345568</v>
      </c>
      <c r="X109" s="126">
        <f>IF(X$2,Growth!X109*100,Growth!X109)</f>
        <v>1.3972913707740453</v>
      </c>
      <c r="Y109" s="126">
        <f>IF(Y$2,Growth!Y109*100,Growth!Y109)</f>
        <v>1.3584707370937643</v>
      </c>
      <c r="Z109" s="126">
        <f>IF(Z$2,Growth!Z109*100,Growth!Z109)</f>
        <v>357.87648945261577</v>
      </c>
      <c r="AA109" s="126">
        <f>IF(AA$2,Growth!AA109*100,Growth!AA109)</f>
        <v>364.44406212236237</v>
      </c>
      <c r="AB109" s="126">
        <f>IF(AB$2,Growth!AB109*100,Growth!AB109)</f>
        <v>-6.5675726697465633</v>
      </c>
      <c r="AC109" s="126">
        <f>IF(AC$2,Growth!AC109*100,Growth!AC109)</f>
        <v>6.4206132914312093</v>
      </c>
      <c r="AD109" s="126">
        <f>IF(AD$2,Growth!AD109*100,Growth!AD109)</f>
        <v>1.1012997156652999</v>
      </c>
    </row>
    <row r="110" spans="1:30">
      <c r="A110" t="s">
        <v>462</v>
      </c>
      <c r="B110" s="126">
        <f>IF(B$2,Growth!B110*100,Growth!B110)</f>
        <v>1.3713704074490352</v>
      </c>
      <c r="C110" s="126">
        <f>IF(C$2,Growth!C110*100,Growth!C110)</f>
        <v>1.5954390324342427</v>
      </c>
      <c r="D110" s="126">
        <f>IF(D$2,Growth!D110*100,Growth!D110)</f>
        <v>1491.8472502455654</v>
      </c>
      <c r="E110" s="126">
        <f>IF(E$2,Growth!E110*100,Growth!E110)</f>
        <v>1502.1670068952806</v>
      </c>
      <c r="F110" s="126">
        <f>IF(F$2,Growth!F110*100,Growth!F110)</f>
        <v>1528.6863462017611</v>
      </c>
      <c r="G110" s="126">
        <f>IF(G$2,Growth!G110*100,Growth!G110)</f>
        <v>1.5239893256428161</v>
      </c>
      <c r="H110" s="126">
        <f>IF(H$2,Growth!H110*100,Growth!H110)</f>
        <v>2.7974947834209729</v>
      </c>
      <c r="I110" s="126">
        <f>IF(I$2,Growth!I110*100,Growth!I110)</f>
        <v>0.61146254249528909</v>
      </c>
      <c r="J110" s="126">
        <f>IF(J$2,Growth!J110*100,Growth!J110)</f>
        <v>0.29102784235330859</v>
      </c>
      <c r="K110" s="126">
        <f>IF(K$2,Growth!K110*100,Growth!K110)</f>
        <v>1.2197541042358082</v>
      </c>
      <c r="L110" s="126">
        <f>IF(L$2,Growth!L110*100,Growth!L110)</f>
        <v>0.60829156174054677</v>
      </c>
      <c r="M110" s="126">
        <f>IF(M$2,Growth!M110*100,Growth!M110)</f>
        <v>447.72205476293692</v>
      </c>
      <c r="N110" s="126">
        <f>IF(N$2,Growth!N110*100,Growth!N110)</f>
        <v>-1.1133495389159975</v>
      </c>
      <c r="O110" s="126">
        <f>IF(O$2,Growth!O110*100,Growth!O110)</f>
        <v>0.29927581761472966</v>
      </c>
      <c r="P110" s="126">
        <f>IF(P$2,Growth!P110*100,Growth!P110)</f>
        <v>-3.9078325981100033</v>
      </c>
      <c r="Q110" s="126">
        <f>IF(Q$2,Growth!Q110*100,Growth!Q110)</f>
        <v>1500.8003139086845</v>
      </c>
      <c r="R110" s="126">
        <f>IF(R$2,Growth!R110*100,Growth!R110)</f>
        <v>0.39805595847125358</v>
      </c>
      <c r="S110" s="126">
        <f>IF(S$2,Growth!S110*100,Growth!S110)</f>
        <v>7.926386034217088E-2</v>
      </c>
      <c r="T110" s="126">
        <f>IF(T$2,Growth!T110*100,Growth!T110)</f>
        <v>0.31879209812907172</v>
      </c>
      <c r="U110" s="126">
        <f>IF(U$2,Growth!U110*100,Growth!U110)</f>
        <v>510.20090484552634</v>
      </c>
      <c r="V110" s="126">
        <f>IF(V$2,Growth!V110*100,Growth!V110)</f>
        <v>1.147715642650482</v>
      </c>
      <c r="W110" s="126">
        <f>IF(W$2,Growth!W110*100,Growth!W110)</f>
        <v>492.60505588965958</v>
      </c>
      <c r="X110" s="126">
        <f>IF(X$2,Growth!X110*100,Growth!X110)</f>
        <v>0.90027893805606496</v>
      </c>
      <c r="Y110" s="126">
        <f>IF(Y$2,Growth!Y110*100,Growth!Y110)</f>
        <v>0.90316425046097493</v>
      </c>
      <c r="Z110" s="126">
        <f>IF(Z$2,Growth!Z110*100,Growth!Z110)</f>
        <v>359.55649462801301</v>
      </c>
      <c r="AA110" s="126">
        <f>IF(AA$2,Growth!AA110*100,Growth!AA110)</f>
        <v>366.13007174121452</v>
      </c>
      <c r="AB110" s="126">
        <f>IF(AB$2,Growth!AB110*100,Growth!AB110)</f>
        <v>-6.5735771132015106</v>
      </c>
      <c r="AC110" s="126">
        <f>IF(AC$2,Growth!AC110*100,Growth!AC110)</f>
        <v>6.3636589016094796</v>
      </c>
      <c r="AD110" s="126">
        <f>IF(AD$2,Growth!AD110*100,Growth!AD110)</f>
        <v>0.98975417011951305</v>
      </c>
    </row>
    <row r="111" spans="1:30">
      <c r="A111" t="s">
        <v>652</v>
      </c>
      <c r="B111" s="126">
        <f>IF(B$2,Growth!B111*100,Growth!B111)</f>
        <v>0.82580904701536895</v>
      </c>
      <c r="C111" s="126">
        <f>IF(C$2,Growth!C111*100,Growth!C111)</f>
        <v>0.43834245628957547</v>
      </c>
      <c r="D111" s="126">
        <f>IF(D$2,Growth!D111*100,Growth!D111)</f>
        <v>1493.5604401548721</v>
      </c>
      <c r="E111" s="126">
        <f>IF(E$2,Growth!E111*100,Growth!E111)</f>
        <v>1503.9951105529158</v>
      </c>
      <c r="F111" s="126">
        <f>IF(F$2,Growth!F111*100,Growth!F111)</f>
        <v>1531.6752514063885</v>
      </c>
      <c r="G111" s="126">
        <f>IF(G$2,Growth!G111*100,Growth!G111)</f>
        <v>1.2851892667423925</v>
      </c>
      <c r="H111" s="126">
        <f>IF(H$2,Growth!H111*100,Growth!H111)</f>
        <v>-3.2385867896815412</v>
      </c>
      <c r="I111" s="126">
        <f>IF(I$2,Growth!I111*100,Growth!I111)</f>
        <v>0.31018150720498738</v>
      </c>
      <c r="J111" s="126">
        <f>IF(J$2,Growth!J111*100,Growth!J111)</f>
        <v>7.5485220205706582E-2</v>
      </c>
      <c r="K111" s="126">
        <f>IF(K$2,Growth!K111*100,Growth!K111)</f>
        <v>1.2197541042358082</v>
      </c>
      <c r="L111" s="126">
        <f>IF(L$2,Growth!L111*100,Growth!L111)</f>
        <v>0.90957259703087245</v>
      </c>
      <c r="M111" s="126">
        <f>IF(M$2,Growth!M111*100,Growth!M111)</f>
        <v>446.92359087472585</v>
      </c>
      <c r="N111" s="126">
        <f>IF(N$2,Growth!N111*100,Growth!N111)</f>
        <v>-1.0768475647207509</v>
      </c>
      <c r="O111" s="126">
        <f>IF(O$2,Growth!O111*100,Growth!O111)</f>
        <v>0.57228859309336366</v>
      </c>
      <c r="P111" s="126">
        <f>IF(P$2,Growth!P111*100,Growth!P111)</f>
        <v>-2.665508749387167</v>
      </c>
      <c r="Q111" s="126">
        <f>IF(Q$2,Growth!Q111*100,Growth!Q111)</f>
        <v>1498.8613501330517</v>
      </c>
      <c r="R111" s="126">
        <f>IF(R$2,Growth!R111*100,Growth!R111)</f>
        <v>0.39827268268456584</v>
      </c>
      <c r="S111" s="126">
        <f>IF(S$2,Growth!S111*100,Growth!S111)</f>
        <v>7.2899255747203934E-2</v>
      </c>
      <c r="T111" s="126">
        <f>IF(T$2,Growth!T111*100,Growth!T111)</f>
        <v>0.32537342693736471</v>
      </c>
      <c r="U111" s="126">
        <f>IF(U$2,Growth!U111*100,Growth!U111)</f>
        <v>511.18482509108037</v>
      </c>
      <c r="V111" s="126">
        <f>IF(V$2,Growth!V111*100,Growth!V111)</f>
        <v>0.52886502986151385</v>
      </c>
      <c r="W111" s="126">
        <f>IF(W$2,Growth!W111*100,Growth!W111)</f>
        <v>492.31340943198154</v>
      </c>
      <c r="X111" s="126">
        <f>IF(X$2,Growth!X111*100,Growth!X111)</f>
        <v>0.93830205707297054</v>
      </c>
      <c r="Y111" s="126">
        <f>IF(Y$2,Growth!Y111*100,Growth!Y111)</f>
        <v>0.92251951487103412</v>
      </c>
      <c r="Z111" s="126">
        <f>IF(Z$2,Growth!Z111*100,Growth!Z111)</f>
        <v>358.79448153572184</v>
      </c>
      <c r="AA111" s="126">
        <f>IF(AA$2,Growth!AA111*100,Growth!AA111)</f>
        <v>365.16995441119582</v>
      </c>
      <c r="AB111" s="126">
        <f>IF(AB$2,Growth!AB111*100,Growth!AB111)</f>
        <v>-6.3754728754739682</v>
      </c>
      <c r="AC111" s="126">
        <f>IF(AC$2,Growth!AC111*100,Growth!AC111)</f>
        <v>6.14886989750865</v>
      </c>
      <c r="AD111" s="126">
        <f>IF(AD$2,Growth!AD111*100,Growth!AD111)</f>
        <v>1.00102647446071</v>
      </c>
    </row>
    <row r="112" spans="1:30">
      <c r="A112" t="s">
        <v>653</v>
      </c>
      <c r="B112" s="126">
        <f>IF(B$2,Growth!B112*100,Growth!B112)</f>
        <v>0.66203000706543946</v>
      </c>
      <c r="C112" s="126">
        <f>IF(C$2,Growth!C112*100,Growth!C112)</f>
        <v>1.1746239576023498</v>
      </c>
      <c r="D112" s="126">
        <f>IF(D$2,Growth!D112*100,Growth!D112)</f>
        <v>1490.4175357845104</v>
      </c>
      <c r="E112" s="126">
        <f>IF(E$2,Growth!E112*100,Growth!E112)</f>
        <v>1501.4059025008817</v>
      </c>
      <c r="F112" s="126">
        <f>IF(F$2,Growth!F112*100,Growth!F112)</f>
        <v>1528.4369619829763</v>
      </c>
      <c r="G112" s="126">
        <f>IF(G$2,Growth!G112*100,Growth!G112)</f>
        <v>1.2595240591068091</v>
      </c>
      <c r="H112" s="126">
        <f>IF(H$2,Growth!H112*100,Growth!H112)</f>
        <v>2.1190130937354112</v>
      </c>
      <c r="I112" s="126">
        <f>IF(I$2,Growth!I112*100,Growth!I112)</f>
        <v>0.10370674876858388</v>
      </c>
      <c r="J112" s="126">
        <f>IF(J$2,Growth!J112*100,Growth!J112)</f>
        <v>0.18939586707746869</v>
      </c>
      <c r="K112" s="126">
        <f>IF(K$2,Growth!K112*100,Growth!K112)</f>
        <v>1.2197541042358082</v>
      </c>
      <c r="L112" s="126">
        <f>IF(L$2,Growth!L112*100,Growth!L112)</f>
        <v>1.1160473554671659</v>
      </c>
      <c r="M112" s="126">
        <f>IF(M$2,Growth!M112*100,Growth!M112)</f>
        <v>448.44704007503066</v>
      </c>
      <c r="N112" s="126">
        <f>IF(N$2,Growth!N112*100,Growth!N112)</f>
        <v>2.4823728591318428</v>
      </c>
      <c r="O112" s="126">
        <f>IF(O$2,Growth!O112*100,Growth!O112)</f>
        <v>1.7094379229110019</v>
      </c>
      <c r="P112" s="126">
        <f>IF(P$2,Growth!P112*100,Growth!P112)</f>
        <v>-2.734923925954925</v>
      </c>
      <c r="Q112" s="126">
        <f>IF(Q$2,Growth!Q112*100,Growth!Q112)</f>
        <v>1500.6002576639235</v>
      </c>
      <c r="R112" s="126">
        <f>IF(R$2,Growth!R112*100,Growth!R112)</f>
        <v>0.44744768570189514</v>
      </c>
      <c r="S112" s="126">
        <f>IF(S$2,Growth!S112*100,Growth!S112)</f>
        <v>6.8665091518301732E-2</v>
      </c>
      <c r="T112" s="126">
        <f>IF(T$2,Growth!T112*100,Growth!T112)</f>
        <v>0.37878259418359944</v>
      </c>
      <c r="U112" s="126">
        <f>IF(U$2,Growth!U112*100,Growth!U112)</f>
        <v>512.23469351916992</v>
      </c>
      <c r="V112" s="126">
        <f>IF(V$2,Growth!V112*100,Growth!V112)</f>
        <v>-1.045296568995191</v>
      </c>
      <c r="W112" s="126">
        <f>IF(W$2,Growth!W112*100,Growth!W112)</f>
        <v>482.97295453259272</v>
      </c>
      <c r="X112" s="126">
        <f>IF(X$2,Growth!X112*100,Growth!X112)</f>
        <v>1.2491568786944462</v>
      </c>
      <c r="Y112" s="126">
        <f>IF(Y$2,Growth!Y112*100,Growth!Y112)</f>
        <v>1.2608729798513352</v>
      </c>
      <c r="Z112" s="126">
        <f>IF(Z$2,Growth!Z112*100,Growth!Z112)</f>
        <v>360.32936094068918</v>
      </c>
      <c r="AA112" s="126">
        <f>IF(AA$2,Growth!AA112*100,Growth!AA112)</f>
        <v>366.58114994935403</v>
      </c>
      <c r="AB112" s="126">
        <f>IF(AB$2,Growth!AB112*100,Growth!AB112)</f>
        <v>-6.2517890086648391</v>
      </c>
      <c r="AC112" s="126">
        <f>IF(AC$2,Growth!AC112*100,Growth!AC112)</f>
        <v>6.0690877273095003</v>
      </c>
      <c r="AD112" s="126">
        <f>IF(AD$2,Growth!AD112*100,Growth!AD112)</f>
        <v>0.88044835896862284</v>
      </c>
    </row>
    <row r="113" spans="1:30">
      <c r="A113" t="s">
        <v>654</v>
      </c>
      <c r="B113" s="126">
        <f>IF(B$2,Growth!B113*100,Growth!B113)</f>
        <v>1.4553376567270959</v>
      </c>
      <c r="C113" s="126">
        <f>IF(C$2,Growth!C113*100,Growth!C113)</f>
        <v>0.85289806310520078</v>
      </c>
      <c r="D113" s="126">
        <f>IF(D$2,Growth!D113*100,Growth!D113)</f>
        <v>1497.1630921942526</v>
      </c>
      <c r="E113" s="126">
        <f>IF(E$2,Growth!E113*100,Growth!E113)</f>
        <v>1506.8642313537071</v>
      </c>
      <c r="F113" s="126">
        <f>IF(F$2,Growth!F113*100,Growth!F113)</f>
        <v>1533.8828389129249</v>
      </c>
      <c r="G113" s="126">
        <f>IF(G$2,Growth!G113*100,Growth!G113)</f>
        <v>0.78799020766275873</v>
      </c>
      <c r="H113" s="126">
        <f>IF(H$2,Growth!H113*100,Growth!H113)</f>
        <v>-1.9710007288454179</v>
      </c>
      <c r="I113" s="126">
        <f>IF(I$2,Growth!I113*100,Growth!I113)</f>
        <v>1.0247342496551681</v>
      </c>
      <c r="J113" s="126">
        <f>IF(J$2,Growth!J113*100,Growth!J113)</f>
        <v>0.61359455268661378</v>
      </c>
      <c r="K113" s="126">
        <f>IF(K$2,Growth!K113*100,Growth!K113)</f>
        <v>1.2197541042358082</v>
      </c>
      <c r="L113" s="126">
        <f>IF(L$2,Growth!L113*100,Growth!L113)</f>
        <v>0.19501985458064186</v>
      </c>
      <c r="M113" s="126">
        <f>IF(M$2,Growth!M113*100,Growth!M113)</f>
        <v>451.5573652176335</v>
      </c>
      <c r="N113" s="126">
        <f>IF(N$2,Growth!N113*100,Growth!N113)</f>
        <v>4.6570438947348691</v>
      </c>
      <c r="O113" s="126">
        <f>IF(O$2,Growth!O113*100,Growth!O113)</f>
        <v>-0.80229761370777197</v>
      </c>
      <c r="P113" s="126">
        <f>IF(P$2,Growth!P113*100,Growth!P113)</f>
        <v>-6.2965468352797229</v>
      </c>
      <c r="Q113" s="126">
        <f>IF(Q$2,Growth!Q113*100,Growth!Q113)</f>
        <v>1500.7383668437424</v>
      </c>
      <c r="R113" s="126">
        <f>IF(R$2,Growth!R113*100,Growth!R113)</f>
        <v>0.4891946759461161</v>
      </c>
      <c r="S113" s="126">
        <f>IF(S$2,Growth!S113*100,Growth!S113)</f>
        <v>6.5308659710773209E-2</v>
      </c>
      <c r="T113" s="126">
        <f>IF(T$2,Growth!T113*100,Growth!T113)</f>
        <v>0.42388601623534117</v>
      </c>
      <c r="U113" s="126">
        <f>IF(U$2,Growth!U113*100,Growth!U113)</f>
        <v>513.19453109319932</v>
      </c>
      <c r="V113" s="126">
        <f>IF(V$2,Growth!V113*100,Growth!V113)</f>
        <v>-0.45441481375227966</v>
      </c>
      <c r="W113" s="126">
        <f>IF(W$2,Growth!W113*100,Growth!W113)</f>
        <v>482.49042893315863</v>
      </c>
      <c r="X113" s="126">
        <f>IF(X$2,Growth!X113*100,Growth!X113)</f>
        <v>0.26806750443917338</v>
      </c>
      <c r="Y113" s="126">
        <f>IF(Y$2,Growth!Y113*100,Growth!Y113)</f>
        <v>0.34417185557149566</v>
      </c>
      <c r="Z113" s="126">
        <f>IF(Z$2,Growth!Z113*100,Growth!Z113)</f>
        <v>359.38638819893305</v>
      </c>
      <c r="AA113" s="126">
        <f>IF(AA$2,Growth!AA113*100,Growth!AA113)</f>
        <v>364.99745420021202</v>
      </c>
      <c r="AB113" s="126">
        <f>IF(AB$2,Growth!AB113*100,Growth!AB113)</f>
        <v>-5.6110660012789157</v>
      </c>
      <c r="AC113" s="126">
        <f>IF(AC$2,Growth!AC113*100,Growth!AC113)</f>
        <v>5.6166966294420497</v>
      </c>
      <c r="AD113" s="126">
        <f>IF(AD$2,Growth!AD113*100,Growth!AD113)</f>
        <v>0.76021199246599402</v>
      </c>
    </row>
    <row r="114" spans="1:30">
      <c r="A114" t="s">
        <v>655</v>
      </c>
      <c r="B114" s="126">
        <f>IF(B$2,Growth!B114*100,Growth!B114)</f>
        <v>0.15531167201530138</v>
      </c>
      <c r="C114" s="126">
        <f>IF(C$2,Growth!C114*100,Growth!C114)</f>
        <v>0.1879180723086904</v>
      </c>
      <c r="D114" s="126">
        <f>IF(D$2,Growth!D114*100,Growth!D114)</f>
        <v>1497.4971001396732</v>
      </c>
      <c r="E114" s="126">
        <f>IF(E$2,Growth!E114*100,Growth!E114)</f>
        <v>1507.4145694567251</v>
      </c>
      <c r="F114" s="126">
        <f>IF(F$2,Growth!F114*100,Growth!F114)</f>
        <v>1534.2196889533309</v>
      </c>
      <c r="G114" s="126">
        <f>IF(G$2,Growth!G114*100,Growth!G114)</f>
        <v>1.0781339082825525</v>
      </c>
      <c r="H114" s="126">
        <f>IF(H$2,Growth!H114*100,Growth!H114)</f>
        <v>-7.9600218889257945</v>
      </c>
      <c r="I114" s="126">
        <f>IF(I$2,Growth!I114*100,Growth!I114)</f>
        <v>0.82243742183916169</v>
      </c>
      <c r="J114" s="126">
        <f>IF(J$2,Growth!J114*100,Growth!J114)</f>
        <v>0.94194934083393633</v>
      </c>
      <c r="K114" s="126">
        <f>IF(K$2,Growth!K114*100,Growth!K114)</f>
        <v>1.1442433561047098</v>
      </c>
      <c r="L114" s="126">
        <f>IF(L$2,Growth!L114*100,Growth!L114)</f>
        <v>0.32180593426554122</v>
      </c>
      <c r="M114" s="126">
        <f>IF(M$2,Growth!M114*100,Growth!M114)</f>
        <v>452.9584199031496</v>
      </c>
      <c r="N114" s="126">
        <f>IF(N$2,Growth!N114*100,Growth!N114)</f>
        <v>1.6657478625586641</v>
      </c>
      <c r="O114" s="126">
        <f>IF(O$2,Growth!O114*100,Growth!O114)</f>
        <v>0.9253398144324696</v>
      </c>
      <c r="P114" s="126">
        <f>IF(P$2,Growth!P114*100,Growth!P114)</f>
        <v>-3.3079652703286713</v>
      </c>
      <c r="Q114" s="126">
        <f>IF(Q$2,Growth!Q114*100,Growth!Q114)</f>
        <v>1503.7762226808086</v>
      </c>
      <c r="R114" s="126">
        <f>IF(R$2,Growth!R114*100,Growth!R114)</f>
        <v>0.4611809319277187</v>
      </c>
      <c r="S114" s="126">
        <f>IF(S$2,Growth!S114*100,Growth!S114)</f>
        <v>6.0246489487133084E-2</v>
      </c>
      <c r="T114" s="126">
        <f>IF(T$2,Growth!T114*100,Growth!T114)</f>
        <v>0.40093444244059068</v>
      </c>
      <c r="U114" s="126">
        <f>IF(U$2,Growth!U114*100,Growth!U114)</f>
        <v>514.05513464133912</v>
      </c>
      <c r="V114" s="126">
        <f>IF(V$2,Growth!V114*100,Growth!V114)</f>
        <v>0.59564433757346436</v>
      </c>
      <c r="W114" s="126">
        <f>IF(W$2,Growth!W114*100,Growth!W114)</f>
        <v>482.93201719800152</v>
      </c>
      <c r="X114" s="126">
        <f>IF(X$2,Growth!X114*100,Growth!X114)</f>
        <v>0.65424027461569167</v>
      </c>
      <c r="Y114" s="126">
        <f>IF(Y$2,Growth!Y114*100,Growth!Y114)</f>
        <v>0.69392183781822325</v>
      </c>
      <c r="Z114" s="126">
        <f>IF(Z$2,Growth!Z114*100,Growth!Z114)</f>
        <v>359.60138623066172</v>
      </c>
      <c r="AA114" s="126">
        <f>IF(AA$2,Growth!AA114*100,Growth!AA114)</f>
        <v>365.83064040035464</v>
      </c>
      <c r="AB114" s="126">
        <f>IF(AB$2,Growth!AB114*100,Growth!AB114)</f>
        <v>-6.2292541696929042</v>
      </c>
      <c r="AC114" s="126">
        <f>IF(AC$2,Growth!AC114*100,Growth!AC114)</f>
        <v>5.97742608774091</v>
      </c>
      <c r="AD114" s="126">
        <f>IF(AD$2,Growth!AD114*100,Growth!AD114)</f>
        <v>0.74663535582831098</v>
      </c>
    </row>
    <row r="115" spans="1:30">
      <c r="A115" t="s">
        <v>656</v>
      </c>
      <c r="B115" s="126">
        <f>IF(B$2,Growth!B115*100,Growth!B115)</f>
        <v>0.1716014584371095</v>
      </c>
      <c r="C115" s="126">
        <f>IF(C$2,Growth!C115*100,Growth!C115)</f>
        <v>0.15341454896677931</v>
      </c>
      <c r="D115" s="126">
        <f>IF(D$2,Growth!D115*100,Growth!D115)</f>
        <v>1497.0520003732699</v>
      </c>
      <c r="E115" s="126">
        <f>IF(E$2,Growth!E115*100,Growth!E115)</f>
        <v>1506.7195465082716</v>
      </c>
      <c r="F115" s="126">
        <f>IF(F$2,Growth!F115*100,Growth!F115)</f>
        <v>1534.0503145549508</v>
      </c>
      <c r="G115" s="126">
        <f>IF(G$2,Growth!G115*100,Growth!G115)</f>
        <v>0.53152971899059764</v>
      </c>
      <c r="H115" s="126">
        <f>IF(H$2,Growth!H115*100,Growth!H115)</f>
        <v>4.70723941959168</v>
      </c>
      <c r="I115" s="126">
        <f>IF(I$2,Growth!I115*100,Growth!I115)</f>
        <v>1.4811475836436827</v>
      </c>
      <c r="J115" s="126">
        <f>IF(J$2,Growth!J115*100,Growth!J115)</f>
        <v>0.93466311600574059</v>
      </c>
      <c r="K115" s="126">
        <f>IF(K$2,Growth!K115*100,Growth!K115)</f>
        <v>1.0613166063846768</v>
      </c>
      <c r="L115" s="126">
        <f>IF(L$2,Growth!L115*100,Growth!L115)</f>
        <v>-0.41983097725899599</v>
      </c>
      <c r="M115" s="126">
        <f>IF(M$2,Growth!M115*100,Growth!M115)</f>
        <v>458.04675733477194</v>
      </c>
      <c r="N115" s="126">
        <f>IF(N$2,Growth!N115*100,Growth!N115)</f>
        <v>6.6514969218668618</v>
      </c>
      <c r="O115" s="126">
        <f>IF(O$2,Growth!O115*100,Growth!O115)</f>
        <v>2.7939897364749231</v>
      </c>
      <c r="P115" s="126">
        <f>IF(P$2,Growth!P115*100,Growth!P115)</f>
        <v>-0.73257619563310516</v>
      </c>
      <c r="Q115" s="126">
        <f>IF(Q$2,Growth!Q115*100,Growth!Q115)</f>
        <v>1505.0142369462724</v>
      </c>
      <c r="R115" s="126">
        <f>IF(R$2,Growth!R115*100,Growth!R115)</f>
        <v>0.44096895906624334</v>
      </c>
      <c r="S115" s="126">
        <f>IF(S$2,Growth!S115*100,Growth!S115)</f>
        <v>5.8903370787316021E-2</v>
      </c>
      <c r="T115" s="126">
        <f>IF(T$2,Growth!T115*100,Growth!T115)</f>
        <v>0.38206558827892456</v>
      </c>
      <c r="U115" s="126">
        <f>IF(U$2,Growth!U115*100,Growth!U115)</f>
        <v>514.87897544395457</v>
      </c>
      <c r="V115" s="126">
        <f>IF(V$2,Growth!V115*100,Growth!V115)</f>
        <v>-0.16376739966021958</v>
      </c>
      <c r="W115" s="126">
        <f>IF(W$2,Growth!W115*100,Growth!W115)</f>
        <v>481.48336471373068</v>
      </c>
      <c r="X115" s="126">
        <f>IF(X$2,Growth!X115*100,Growth!X115)</f>
        <v>0.22385242585718501</v>
      </c>
      <c r="Y115" s="126">
        <f>IF(Y$2,Growth!Y115*100,Growth!Y115)</f>
        <v>0.26389216084083955</v>
      </c>
      <c r="Z115" s="126">
        <f>IF(Z$2,Growth!Z115*100,Growth!Z115)</f>
        <v>357.68665469451201</v>
      </c>
      <c r="AA115" s="126">
        <f>IF(AA$2,Growth!AA115*100,Growth!AA115)</f>
        <v>364.34590472983996</v>
      </c>
      <c r="AB115" s="126">
        <f>IF(AB$2,Growth!AB115*100,Growth!AB115)</f>
        <v>-6.659250035327978</v>
      </c>
      <c r="AC115" s="126">
        <f>IF(AC$2,Growth!AC115*100,Growth!AC115)</f>
        <v>6.4515499397932903</v>
      </c>
      <c r="AD115" s="126">
        <f>IF(AD$2,Growth!AD115*100,Growth!AD115)</f>
        <v>0.67395721056464997</v>
      </c>
    </row>
    <row r="116" spans="1:30">
      <c r="A116" t="s">
        <v>657</v>
      </c>
      <c r="B116" s="126">
        <f>IF(B$2,Growth!B116*100,Growth!B116)</f>
        <v>0.55572381693238526</v>
      </c>
      <c r="C116" s="126">
        <f>IF(C$2,Growth!C116*100,Growth!C116)</f>
        <v>0.36888770292726747</v>
      </c>
      <c r="D116" s="126">
        <f>IF(D$2,Growth!D116*100,Growth!D116)</f>
        <v>1497.4840032022212</v>
      </c>
      <c r="E116" s="126">
        <f>IF(E$2,Growth!E116*100,Growth!E116)</f>
        <v>1507.4246486838633</v>
      </c>
      <c r="F116" s="126">
        <f>IF(F$2,Growth!F116*100,Growth!F116)</f>
        <v>1535.1963474220584</v>
      </c>
      <c r="G116" s="126">
        <f>IF(G$2,Growth!G116*100,Growth!G116)</f>
        <v>-3.7145884169831334E-2</v>
      </c>
      <c r="H116" s="126">
        <f>IF(H$2,Growth!H116*100,Growth!H116)</f>
        <v>0.1467117769539783</v>
      </c>
      <c r="I116" s="126">
        <f>IF(I$2,Growth!I116*100,Growth!I116)</f>
        <v>1.5817105692371491</v>
      </c>
      <c r="J116" s="126">
        <f>IF(J$2,Growth!J116*100,Growth!J116)</f>
        <v>1.5389117338164837</v>
      </c>
      <c r="K116" s="126">
        <f>IF(K$2,Growth!K116*100,Growth!K116)</f>
        <v>0.98051782883202954</v>
      </c>
      <c r="L116" s="126">
        <f>IF(L$2,Growth!L116*100,Growth!L116)</f>
        <v>-0.6011927404051105</v>
      </c>
      <c r="M116" s="126">
        <f>IF(M$2,Growth!M116*100,Growth!M116)</f>
        <v>457.88262106484893</v>
      </c>
      <c r="N116" s="126">
        <f>IF(N$2,Growth!N116*100,Growth!N116)</f>
        <v>0.51861183964811985</v>
      </c>
      <c r="O116" s="126">
        <f>IF(O$2,Growth!O116*100,Growth!O116)</f>
        <v>4.1952983968833655</v>
      </c>
      <c r="P116" s="126">
        <f>IF(P$2,Growth!P116*100,Growth!P116)</f>
        <v>9.942735354809297E-2</v>
      </c>
      <c r="Q116" s="126">
        <f>IF(Q$2,Growth!Q116*100,Growth!Q116)</f>
        <v>1506.5707307197999</v>
      </c>
      <c r="R116" s="126">
        <f>IF(R$2,Growth!R116*100,Growth!R116)</f>
        <v>0.38483150363436069</v>
      </c>
      <c r="S116" s="126">
        <f>IF(S$2,Growth!S116*100,Growth!S116)</f>
        <v>5.6990524999770149E-2</v>
      </c>
      <c r="T116" s="126">
        <f>IF(T$2,Growth!T116*100,Growth!T116)</f>
        <v>0.32784097863458078</v>
      </c>
      <c r="U116" s="126">
        <f>IF(U$2,Growth!U116*100,Growth!U116)</f>
        <v>515.45673070200189</v>
      </c>
      <c r="V116" s="126">
        <f>IF(V$2,Growth!V116*100,Growth!V116)</f>
        <v>0.90451427276390106</v>
      </c>
      <c r="W116" s="126">
        <f>IF(W$2,Growth!W116*100,Growth!W116)</f>
        <v>476.94224564445381</v>
      </c>
      <c r="X116" s="126">
        <f>IF(X$2,Growth!X116*100,Growth!X116)</f>
        <v>0.17799661300887948</v>
      </c>
      <c r="Y116" s="126">
        <f>IF(Y$2,Growth!Y116*100,Growth!Y116)</f>
        <v>0.12778209379833427</v>
      </c>
      <c r="Z116" s="126">
        <f>IF(Z$2,Growth!Z116*100,Growth!Z116)</f>
        <v>357.42076309169585</v>
      </c>
      <c r="AA116" s="126">
        <f>IF(AA$2,Growth!AA116*100,Growth!AA116)</f>
        <v>363.95179549916298</v>
      </c>
      <c r="AB116" s="126">
        <f>IF(AB$2,Growth!AB116*100,Growth!AB116)</f>
        <v>-6.5310324074671549</v>
      </c>
      <c r="AC116" s="126">
        <f>IF(AC$2,Growth!AC116*100,Growth!AC116)</f>
        <v>6.3365806994632612</v>
      </c>
      <c r="AD116" s="126">
        <f>IF(AD$2,Growth!AD116*100,Growth!AD116)</f>
        <v>0.62609028151426704</v>
      </c>
    </row>
    <row r="117" spans="1:30">
      <c r="A117" t="s">
        <v>658</v>
      </c>
      <c r="B117" s="126">
        <f>IF(B$2,Growth!B117*100,Growth!B117)</f>
        <v>4.0999858734025452E-2</v>
      </c>
      <c r="C117" s="126">
        <f>IF(C$2,Growth!C117*100,Growth!C117)</f>
        <v>0.30869652071565667</v>
      </c>
      <c r="D117" s="126">
        <f>IF(D$2,Growth!D117*100,Growth!D117)</f>
        <v>1497.4281913552509</v>
      </c>
      <c r="E117" s="126">
        <f>IF(E$2,Growth!E117*100,Growth!E117)</f>
        <v>1507.7975056360995</v>
      </c>
      <c r="F117" s="126">
        <f>IF(F$2,Growth!F117*100,Growth!F117)</f>
        <v>1534.9631693033784</v>
      </c>
      <c r="G117" s="126">
        <f>IF(G$2,Growth!G117*100,Growth!G117)</f>
        <v>0.56194319230407075</v>
      </c>
      <c r="H117" s="126">
        <f>IF(H$2,Growth!H117*100,Growth!H117)</f>
        <v>-8.2098319763526106</v>
      </c>
      <c r="I117" s="126">
        <f>IF(I$2,Growth!I117*100,Growth!I117)</f>
        <v>0.86270552778247023</v>
      </c>
      <c r="J117" s="126">
        <f>IF(J$2,Growth!J117*100,Growth!J117)</f>
        <v>0.69344934506370137</v>
      </c>
      <c r="K117" s="126">
        <f>IF(K$2,Growth!K117*100,Growth!K117)</f>
        <v>0.88980859257807887</v>
      </c>
      <c r="L117" s="126">
        <f>IF(L$2,Growth!L117*100,Growth!L117)</f>
        <v>2.7103064795581305E-2</v>
      </c>
      <c r="M117" s="126">
        <f>IF(M$2,Growth!M117*100,Growth!M117)</f>
        <v>460.32683786984944</v>
      </c>
      <c r="N117" s="126">
        <f>IF(N$2,Growth!N117*100,Growth!N117)</f>
        <v>3.883895491536915</v>
      </c>
      <c r="O117" s="126">
        <f>IF(O$2,Growth!O117*100,Growth!O117)</f>
        <v>1.0923895582030507</v>
      </c>
      <c r="P117" s="126">
        <f>IF(P$2,Growth!P117*100,Growth!P117)</f>
        <v>-2.8115577159806628</v>
      </c>
      <c r="Q117" s="126">
        <f>IF(Q$2,Growth!Q117*100,Growth!Q117)</f>
        <v>1507.0641984133547</v>
      </c>
      <c r="R117" s="126">
        <f>IF(R$2,Growth!R117*100,Growth!R117)</f>
        <v>0.37400036339243309</v>
      </c>
      <c r="S117" s="126">
        <f>IF(S$2,Growth!S117*100,Growth!S117)</f>
        <v>5.8499579489877718E-2</v>
      </c>
      <c r="T117" s="126">
        <f>IF(T$2,Growth!T117*100,Growth!T117)</f>
        <v>0.31550078390256014</v>
      </c>
      <c r="U117" s="126">
        <f>IF(U$2,Growth!U117*100,Growth!U117)</f>
        <v>516.34937141725732</v>
      </c>
      <c r="V117" s="126">
        <f>IF(V$2,Growth!V117*100,Growth!V117)</f>
        <v>-0.65474189896503887</v>
      </c>
      <c r="W117" s="126">
        <f>IF(W$2,Growth!W117*100,Growth!W117)</f>
        <v>480.57983390730482</v>
      </c>
      <c r="X117" s="126">
        <f>IF(X$2,Growth!X117*100,Growth!X117)</f>
        <v>0.73919604358270163</v>
      </c>
      <c r="Y117" s="126">
        <f>IF(Y$2,Growth!Y117*100,Growth!Y117)</f>
        <v>0.751555212571553</v>
      </c>
      <c r="Z117" s="126">
        <f>IF(Z$2,Growth!Z117*100,Growth!Z117)</f>
        <v>358.18548375314202</v>
      </c>
      <c r="AA117" s="126">
        <f>IF(AA$2,Growth!AA117*100,Growth!AA117)</f>
        <v>364.76488305484065</v>
      </c>
      <c r="AB117" s="126">
        <f>IF(AB$2,Growth!AB117*100,Growth!AB117)</f>
        <v>-6.5793993016986798</v>
      </c>
      <c r="AC117" s="126">
        <f>IF(AC$2,Growth!AC117*100,Growth!AC117)</f>
        <v>6.50314549693337</v>
      </c>
      <c r="AD117" s="126">
        <f>IF(AD$2,Growth!AD117*100,Growth!AD117)</f>
        <v>0.58679869857217604</v>
      </c>
    </row>
    <row r="118" spans="1:30">
      <c r="A118" t="s">
        <v>659</v>
      </c>
      <c r="B118" s="126">
        <f>IF(B$2,Growth!B118*100,Growth!B118)</f>
        <v>0.99021600184947545</v>
      </c>
      <c r="C118" s="126">
        <f>IF(C$2,Growth!C118*100,Growth!C118)</f>
        <v>1.1398646107760868</v>
      </c>
      <c r="D118" s="126">
        <f>IF(D$2,Growth!D118*100,Growth!D118)</f>
        <v>1497.3409346285757</v>
      </c>
      <c r="E118" s="126">
        <f>IF(E$2,Growth!E118*100,Growth!E118)</f>
        <v>1507.692148745607</v>
      </c>
      <c r="F118" s="126">
        <f>IF(F$2,Growth!F118*100,Growth!F118)</f>
        <v>1535.4343239131072</v>
      </c>
      <c r="G118" s="126">
        <f>IF(G$2,Growth!G118*100,Growth!G118)</f>
        <v>0.29618073787567312</v>
      </c>
      <c r="H118" s="126">
        <f>IF(H$2,Growth!H118*100,Growth!H118)</f>
        <v>5.3189164591703531</v>
      </c>
      <c r="I118" s="126">
        <f>IF(I$2,Growth!I118*100,Growth!I118)</f>
        <v>1.3783488957223256</v>
      </c>
      <c r="J118" s="126">
        <f>IF(J$2,Growth!J118*100,Growth!J118)</f>
        <v>1.2318002393854499</v>
      </c>
      <c r="K118" s="126">
        <f>IF(K$2,Growth!K118*100,Growth!K118)</f>
        <v>0.75029435169929448</v>
      </c>
      <c r="L118" s="126">
        <f>IF(L$2,Growth!L118*100,Growth!L118)</f>
        <v>-0.62805454402297189</v>
      </c>
      <c r="M118" s="126">
        <f>IF(M$2,Growth!M118*100,Growth!M118)</f>
        <v>458.26177815175794</v>
      </c>
      <c r="N118" s="126">
        <f>IF(N$2,Growth!N118*100,Growth!N118)</f>
        <v>3.7251909569140373</v>
      </c>
      <c r="O118" s="126">
        <f>IF(O$2,Growth!O118*100,Growth!O118)</f>
        <v>1.6871621934812997</v>
      </c>
      <c r="P118" s="126">
        <f>IF(P$2,Growth!P118*100,Growth!P118)</f>
        <v>-1.7278728158509167</v>
      </c>
      <c r="Q118" s="126">
        <f>IF(Q$2,Growth!Q118*100,Growth!Q118)</f>
        <v>1505.807570443943</v>
      </c>
      <c r="R118" s="126">
        <f>IF(R$2,Growth!R118*100,Growth!R118)</f>
        <v>0.44842663905063651</v>
      </c>
      <c r="S118" s="126">
        <f>IF(S$2,Growth!S118*100,Growth!S118)</f>
        <v>5.8975889967662995E-2</v>
      </c>
      <c r="T118" s="126">
        <f>IF(T$2,Growth!T118*100,Growth!T118)</f>
        <v>0.3894507490829649</v>
      </c>
      <c r="U118" s="126">
        <f>IF(U$2,Growth!U118*100,Growth!U118)</f>
        <v>517.19474577449341</v>
      </c>
      <c r="V118" s="126">
        <f>IF(V$2,Growth!V118*100,Growth!V118)</f>
        <v>-4.1653567696927851</v>
      </c>
      <c r="W118" s="126">
        <f>IF(W$2,Growth!W118*100,Growth!W118)</f>
        <v>479.28847605627965</v>
      </c>
      <c r="X118" s="126">
        <f>IF(X$2,Growth!X118*100,Growth!X118)</f>
        <v>0.35427643148562282</v>
      </c>
      <c r="Y118" s="126">
        <f>IF(Y$2,Growth!Y118*100,Growth!Y118)</f>
        <v>0.35696905949791358</v>
      </c>
      <c r="Z118" s="126">
        <f>IF(Z$2,Growth!Z118*100,Growth!Z118)</f>
        <v>357.94016363415363</v>
      </c>
      <c r="AA118" s="126">
        <f>IF(AA$2,Growth!AA118*100,Growth!AA118)</f>
        <v>364.61160321772837</v>
      </c>
      <c r="AB118" s="126">
        <f>IF(AB$2,Growth!AB118*100,Growth!AB118)</f>
        <v>-6.6714395835747284</v>
      </c>
      <c r="AC118" s="126">
        <f>IF(AC$2,Growth!AC118*100,Growth!AC118)</f>
        <v>6.3155360983364801</v>
      </c>
      <c r="AD118" s="126">
        <f>IF(AD$2,Growth!AD118*100,Growth!AD118)</f>
        <v>0.56753256095560001</v>
      </c>
    </row>
    <row r="119" spans="1:30">
      <c r="A119" t="s">
        <v>665</v>
      </c>
      <c r="B119" s="126">
        <f>IF(B$2,Growth!B119*100,Growth!B119)</f>
        <v>0.89351987483006212</v>
      </c>
      <c r="C119" s="126">
        <f>IF(C$2,Growth!C119*100,Growth!C119)</f>
        <v>0.86576773867861334</v>
      </c>
      <c r="D119" s="126">
        <f>IF(D$2,Growth!D119*100,Growth!D119)</f>
        <v>1499.8580999383209</v>
      </c>
      <c r="E119" s="126">
        <f>IF(E$2,Growth!E119*100,Growth!E119)</f>
        <v>1509.5821816232408</v>
      </c>
      <c r="F119" s="126">
        <f>IF(F$2,Growth!F119*100,Growth!F119)</f>
        <v>1535.9877659931722</v>
      </c>
      <c r="G119" s="126">
        <f>IF(G$2,Growth!G119*100,Growth!G119)</f>
        <v>1.2368321238305668</v>
      </c>
      <c r="H119" s="126">
        <f>IF(H$2,Growth!H119*100,Growth!H119)</f>
        <v>-0.7023922404162164</v>
      </c>
      <c r="I119" s="126">
        <f>IF(I$2,Growth!I119*100,Growth!I119)</f>
        <v>0.53485241748223444</v>
      </c>
      <c r="J119" s="126">
        <f>IF(J$2,Growth!J119*100,Growth!J119)</f>
        <v>1.1242990149797016</v>
      </c>
      <c r="K119" s="126">
        <f>IF(K$2,Growth!K119*100,Growth!K119)</f>
        <v>0.73897005603860244</v>
      </c>
      <c r="L119" s="126">
        <f>IF(L$2,Growth!L119*100,Growth!L119)</f>
        <v>0.20411763855634069</v>
      </c>
      <c r="M119" s="126">
        <f>IF(M$2,Growth!M119*100,Growth!M119)</f>
        <v>457.42985223210042</v>
      </c>
      <c r="N119" s="126">
        <f>IF(N$2,Growth!N119*100,Growth!N119)</f>
        <v>4.2933841004518136</v>
      </c>
      <c r="O119" s="126">
        <f>IF(O$2,Growth!O119*100,Growth!O119)</f>
        <v>3.6141487406808595</v>
      </c>
      <c r="P119" s="126">
        <f>IF(P$2,Growth!P119*100,Growth!P119)</f>
        <v>0.66665628847753233</v>
      </c>
      <c r="Q119" s="126">
        <f>IF(Q$2,Growth!Q119*100,Growth!Q119)</f>
        <v>1509.2959255248652</v>
      </c>
      <c r="R119" s="126">
        <f>IF(R$2,Growth!R119*100,Growth!R119)</f>
        <v>0.48646884206568564</v>
      </c>
      <c r="S119" s="126">
        <f>IF(S$2,Growth!S119*100,Growth!S119)</f>
        <v>6.504091540509524E-2</v>
      </c>
      <c r="T119" s="126">
        <f>IF(T$2,Growth!T119*100,Growth!T119)</f>
        <v>0.42142792666058032</v>
      </c>
      <c r="U119" s="126">
        <f>IF(U$2,Growth!U119*100,Growth!U119)</f>
        <v>517.67394021873497</v>
      </c>
      <c r="V119" s="126">
        <f>IF(V$2,Growth!V119*100,Growth!V119)</f>
        <v>-4.9405298412720455</v>
      </c>
      <c r="W119" s="126">
        <f>IF(W$2,Growth!W119*100,Growth!W119)</f>
        <v>469.80870781452336</v>
      </c>
      <c r="X119" s="126">
        <f>IF(X$2,Growth!X119*100,Growth!X119)</f>
        <v>1.2113089828668322</v>
      </c>
      <c r="Y119" s="126">
        <f>IF(Y$2,Growth!Y119*100,Growth!Y119)</f>
        <v>1.2704801009104649</v>
      </c>
      <c r="Z119" s="126">
        <f>IF(Z$2,Growth!Z119*100,Growth!Z119)</f>
        <v>357.77936013709103</v>
      </c>
      <c r="AA119" s="126">
        <f>IF(AA$2,Growth!AA119*100,Growth!AA119)</f>
        <v>364.07746245923403</v>
      </c>
      <c r="AB119" s="126">
        <f>IF(AB$2,Growth!AB119*100,Growth!AB119)</f>
        <v>-6.2981023221429648</v>
      </c>
      <c r="AC119" s="126">
        <f>IF(AC$2,Growth!AC119*100,Growth!AC119)</f>
        <v>6.0486856034598002</v>
      </c>
      <c r="AD119" s="126">
        <f>IF(AD$2,Growth!AD119*100,Growth!AD119)</f>
        <v>0.54901941215608996</v>
      </c>
    </row>
    <row r="120" spans="1:30">
      <c r="A120" t="s">
        <v>666</v>
      </c>
      <c r="B120" s="126">
        <f>IF(B$2,Growth!B120*100,Growth!B120)</f>
        <v>0.19386986643610271</v>
      </c>
      <c r="C120" s="126">
        <f>IF(C$2,Growth!C120*100,Growth!C120)</f>
        <v>0.12697463125661557</v>
      </c>
      <c r="D120" s="126">
        <f>IF(D$2,Growth!D120*100,Growth!D120)</f>
        <v>1498.9434613612084</v>
      </c>
      <c r="E120" s="126">
        <f>IF(E$2,Growth!E120*100,Growth!E120)</f>
        <v>1508.9067852047892</v>
      </c>
      <c r="F120" s="126">
        <f>IF(F$2,Growth!F120*100,Growth!F120)</f>
        <v>1535.7220747560625</v>
      </c>
      <c r="G120" s="126">
        <f>IF(G$2,Growth!G120*100,Growth!G120)</f>
        <v>-0.8004372169146734</v>
      </c>
      <c r="H120" s="126">
        <f>IF(H$2,Growth!H120*100,Growth!H120)</f>
        <v>-2.209960129327726</v>
      </c>
      <c r="I120" s="126">
        <f>IF(I$2,Growth!I120*100,Growth!I120)</f>
        <v>1.2935438265948562</v>
      </c>
      <c r="J120" s="126">
        <f>IF(J$2,Growth!J120*100,Growth!J120)</f>
        <v>1.2622993494453283</v>
      </c>
      <c r="K120" s="126">
        <f>IF(K$2,Growth!K120*100,Growth!K120)</f>
        <v>0.73897005603860244</v>
      </c>
      <c r="L120" s="126">
        <f>IF(L$2,Growth!L120*100,Growth!L120)</f>
        <v>-0.55457377055624268</v>
      </c>
      <c r="M120" s="126">
        <f>IF(M$2,Growth!M120*100,Growth!M120)</f>
        <v>454.38265557470396</v>
      </c>
      <c r="N120" s="126">
        <f>IF(N$2,Growth!N120*100,Growth!N120)</f>
        <v>-1.0720731056823141</v>
      </c>
      <c r="O120" s="126">
        <f>IF(O$2,Growth!O120*100,Growth!O120)</f>
        <v>3.5052840524492805</v>
      </c>
      <c r="P120" s="126">
        <f>IF(P$2,Growth!P120*100,Growth!P120)</f>
        <v>-0.35486384589614794</v>
      </c>
      <c r="Q120" s="126">
        <f>IF(Q$2,Growth!Q120*100,Growth!Q120)</f>
        <v>1511.915665608979</v>
      </c>
      <c r="R120" s="126">
        <f>IF(R$2,Growth!R120*100,Growth!R120)</f>
        <v>0.43953191589349955</v>
      </c>
      <c r="S120" s="126">
        <f>IF(S$2,Growth!S120*100,Growth!S120)</f>
        <v>6.9779779077621062E-2</v>
      </c>
      <c r="T120" s="126">
        <f>IF(T$2,Growth!T120*100,Growth!T120)</f>
        <v>0.36975213681588032</v>
      </c>
      <c r="U120" s="126">
        <f>IF(U$2,Growth!U120*100,Growth!U120)</f>
        <v>518.77423953277923</v>
      </c>
      <c r="V120" s="126">
        <f>IF(V$2,Growth!V120*100,Growth!V120)</f>
        <v>-0.49928173448190449</v>
      </c>
      <c r="W120" s="126">
        <f>IF(W$2,Growth!W120*100,Growth!W120)</f>
        <v>474.08202234728992</v>
      </c>
      <c r="X120" s="126">
        <f>IF(X$2,Growth!X120*100,Growth!X120)</f>
        <v>-0.28534085388303154</v>
      </c>
      <c r="Y120" s="126">
        <f>IF(Y$2,Growth!Y120*100,Growth!Y120)</f>
        <v>-0.29378098920238571</v>
      </c>
      <c r="Z120" s="126">
        <f>IF(Z$2,Growth!Z120*100,Growth!Z120)</f>
        <v>358.33690392722701</v>
      </c>
      <c r="AA120" s="126">
        <f>IF(AA$2,Growth!AA120*100,Growth!AA120)</f>
        <v>364.92350251501023</v>
      </c>
      <c r="AB120" s="126">
        <f>IF(AB$2,Growth!AB120*100,Growth!AB120)</f>
        <v>-6.58659858778325</v>
      </c>
      <c r="AC120" s="126">
        <f>IF(AC$2,Growth!AC120*100,Growth!AC120)</f>
        <v>6.3242183231637492</v>
      </c>
      <c r="AD120" s="126">
        <f>IF(AD$2,Growth!AD120*100,Growth!AD120)</f>
        <v>0.51099194150652105</v>
      </c>
    </row>
    <row r="121" spans="1:30">
      <c r="A121" t="s">
        <v>682</v>
      </c>
      <c r="B121" s="126">
        <f>IF(B$2,Growth!B121*100,Growth!B121)</f>
        <v>8.1652209099658535E-2</v>
      </c>
      <c r="C121" s="126">
        <f>IF(C$2,Growth!C121*100,Growth!C121)</f>
        <v>0.59588985973029196</v>
      </c>
      <c r="D121" s="126">
        <f>IF(D$2,Growth!D121*100,Growth!D121)</f>
        <v>1494.7605174689318</v>
      </c>
      <c r="E121" s="126">
        <f>IF(E$2,Growth!E121*100,Growth!E121)</f>
        <v>1504.867122897218</v>
      </c>
      <c r="F121" s="126">
        <f>IF(F$2,Growth!F121*100,Growth!F121)</f>
        <v>1533.6878887273508</v>
      </c>
      <c r="G121" s="126">
        <f>IF(G$2,Growth!G121*100,Growth!G121)</f>
        <v>0.57759984852374657</v>
      </c>
      <c r="H121" s="126">
        <f>IF(H$2,Growth!H121*100,Growth!H121)</f>
        <v>1.6600932233199472</v>
      </c>
      <c r="I121" s="126">
        <f>IF(I$2,Growth!I121*100,Growth!I121)</f>
        <v>1.4001174119847803</v>
      </c>
      <c r="J121" s="126">
        <f>IF(J$2,Growth!J121*100,Growth!J121)</f>
        <v>1.1417171217093625</v>
      </c>
      <c r="K121" s="126">
        <f>IF(K$2,Growth!K121*100,Growth!K121)</f>
        <v>0.73897005603860244</v>
      </c>
      <c r="L121" s="126">
        <f>IF(L$2,Growth!L121*100,Growth!L121)</f>
        <v>-0.66114735594623908</v>
      </c>
      <c r="M121" s="126">
        <f>IF(M$2,Growth!M121*100,Growth!M121)</f>
        <v>459.54228345332115</v>
      </c>
      <c r="N121" s="126">
        <f>IF(N$2,Growth!N121*100,Growth!N121)</f>
        <v>9.0454427087800937</v>
      </c>
      <c r="O121" s="126">
        <f>IF(O$2,Growth!O121*100,Growth!O121)</f>
        <v>-1.7447105012665518</v>
      </c>
      <c r="P121" s="126">
        <f>IF(P$2,Growth!P121*100,Growth!P121)</f>
        <v>-5.0496454991340087</v>
      </c>
      <c r="Q121" s="126">
        <f>IF(Q$2,Growth!Q121*100,Growth!Q121)</f>
        <v>1514.2969384315572</v>
      </c>
      <c r="R121" s="126">
        <f>IF(R$2,Growth!R121*100,Growth!R121)</f>
        <v>0.55618715644401673</v>
      </c>
      <c r="S121" s="126">
        <f>IF(S$2,Growth!S121*100,Growth!S121)</f>
        <v>7.828422663826308E-2</v>
      </c>
      <c r="T121" s="126">
        <f>IF(T$2,Growth!T121*100,Growth!T121)</f>
        <v>0.47790292980575194</v>
      </c>
      <c r="U121" s="126">
        <f>IF(U$2,Growth!U121*100,Growth!U121)</f>
        <v>519.75072963358889</v>
      </c>
      <c r="V121" s="126">
        <f>IF(V$2,Growth!V121*100,Growth!V121)</f>
        <v>-2.5388506842532799</v>
      </c>
      <c r="W121" s="126">
        <f>IF(W$2,Growth!W121*100,Growth!W121)</f>
        <v>464.84256946590489</v>
      </c>
      <c r="X121" s="126">
        <f>IF(X$2,Growth!X121*100,Growth!X121)</f>
        <v>-9.3007028788072432E-2</v>
      </c>
      <c r="Y121" s="126">
        <f>IF(Y$2,Growth!Y121*100,Growth!Y121)</f>
        <v>-0.10824115650160948</v>
      </c>
      <c r="Z121" s="126">
        <f>IF(Z$2,Growth!Z121*100,Growth!Z121)</f>
        <v>358.83723665726012</v>
      </c>
      <c r="AA121" s="126">
        <f>IF(AA$2,Growth!AA121*100,Growth!AA121)</f>
        <v>365.19623728943952</v>
      </c>
      <c r="AB121" s="126">
        <f>IF(AB$2,Growth!AB121*100,Growth!AB121)</f>
        <v>-6.3590006321794341</v>
      </c>
      <c r="AC121" s="126">
        <f>IF(AC$2,Growth!AC121*100,Growth!AC121)</f>
        <v>6.3091460898265606</v>
      </c>
      <c r="AD121" s="126">
        <f>IF(AD$2,Growth!AD121*100,Growth!AD121)</f>
        <v>0.47906605758005394</v>
      </c>
    </row>
    <row r="122" spans="1:30">
      <c r="A122" t="s">
        <v>683</v>
      </c>
      <c r="B122" s="126">
        <f>IF(B$2,Growth!B122*100,Growth!B122)</f>
        <v>0.22016179081241205</v>
      </c>
      <c r="C122" s="126">
        <f>IF(C$2,Growth!C122*100,Growth!C122)</f>
        <v>0.30336132355870404</v>
      </c>
      <c r="D122" s="126">
        <f>IF(D$2,Growth!D122*100,Growth!D122)</f>
        <v>1495.3363959447981</v>
      </c>
      <c r="E122" s="126">
        <f>IF(E$2,Growth!E122*100,Growth!E122)</f>
        <v>1505.4317918549227</v>
      </c>
      <c r="F122" s="126">
        <f>IF(F$2,Growth!F122*100,Growth!F122)</f>
        <v>1533.8965508799768</v>
      </c>
      <c r="G122" s="126">
        <f>IF(G$2,Growth!G122*100,Growth!G122)</f>
        <v>0.10469177054588386</v>
      </c>
      <c r="H122" s="126">
        <f>IF(H$2,Growth!H122*100,Growth!H122)</f>
        <v>0.28207451417721074</v>
      </c>
      <c r="I122" s="126">
        <f>IF(I$2,Growth!I122*100,Growth!I122)</f>
        <v>0.79544855432676087</v>
      </c>
      <c r="J122" s="126">
        <f>IF(J$2,Growth!J122*100,Growth!J122)</f>
        <v>1.0771916336953957</v>
      </c>
      <c r="K122" s="126">
        <f>IF(K$2,Growth!K122*100,Growth!K122)</f>
        <v>0.79796188920683597</v>
      </c>
      <c r="L122" s="126">
        <f>IF(L$2,Growth!L122*100,Growth!L122)</f>
        <v>2.5133348800702852E-3</v>
      </c>
      <c r="M122" s="126">
        <f>IF(M$2,Growth!M122*100,Growth!M122)</f>
        <v>459.44125293351317</v>
      </c>
      <c r="N122" s="126">
        <f>IF(N$2,Growth!N122*100,Growth!N122)</f>
        <v>3.1300351861914599</v>
      </c>
      <c r="O122" s="126">
        <f>IF(O$2,Growth!O122*100,Growth!O122)</f>
        <v>0.10932217325145253</v>
      </c>
      <c r="P122" s="126">
        <f>IF(P$2,Growth!P122*100,Growth!P122)</f>
        <v>-3.4983095440464811</v>
      </c>
      <c r="Q122" s="126">
        <f>IF(Q$2,Growth!Q122*100,Growth!Q122)</f>
        <v>1511.0040916705182</v>
      </c>
      <c r="R122" s="126">
        <f>IF(R$2,Growth!R122*100,Growth!R122)</f>
        <v>0.67251422316798914</v>
      </c>
      <c r="S122" s="126">
        <f>IF(S$2,Growth!S122*100,Growth!S122)</f>
        <v>0.10158337559904858</v>
      </c>
      <c r="T122" s="126">
        <f>IF(T$2,Growth!T122*100,Growth!T122)</f>
        <v>0.5709308475689383</v>
      </c>
      <c r="U122" s="126">
        <f>IF(U$2,Growth!U122*100,Growth!U122)</f>
        <v>520.75584555892317</v>
      </c>
      <c r="V122" s="126">
        <f>IF(V$2,Growth!V122*100,Growth!V122)</f>
        <v>-2.2483733043133114</v>
      </c>
      <c r="W122" s="126">
        <f>IF(W$2,Growth!W122*100,Growth!W122)</f>
        <v>458.38980507125518</v>
      </c>
      <c r="X122" s="126">
        <f>IF(X$2,Growth!X122*100,Growth!X122)</f>
        <v>0.50111310002485254</v>
      </c>
      <c r="Y122" s="126">
        <f>IF(Y$2,Growth!Y122*100,Growth!Y122)</f>
        <v>0.48331040241027523</v>
      </c>
      <c r="Z122" s="126">
        <f>IF(Z$2,Growth!Z122*100,Growth!Z122)</f>
        <v>356.64378189701546</v>
      </c>
      <c r="AA122" s="126">
        <f>IF(AA$2,Growth!AA122*100,Growth!AA122)</f>
        <v>363.0695788967713</v>
      </c>
      <c r="AB122" s="126">
        <f>IF(AB$2,Growth!AB122*100,Growth!AB122)</f>
        <v>-6.4257969997558622</v>
      </c>
      <c r="AC122" s="126">
        <f>IF(AC$2,Growth!AC122*100,Growth!AC122)</f>
        <v>6.1158802380490904</v>
      </c>
      <c r="AD122" s="126">
        <f>IF(AD$2,Growth!AD122*100,Growth!AD122)</f>
        <v>0.45505542913894398</v>
      </c>
    </row>
    <row r="123" spans="1:30">
      <c r="A123" t="s">
        <v>685</v>
      </c>
      <c r="B123" s="126">
        <f>IF(B$2,Growth!B123*100,Growth!B123)</f>
        <v>1.3831475561786988</v>
      </c>
      <c r="C123" s="126">
        <f>IF(C$2,Growth!C123*100,Growth!C123)</f>
        <v>1.229278257508426</v>
      </c>
      <c r="D123" s="126">
        <f>IF(D$2,Growth!D123*100,Growth!D123)</f>
        <v>1498.0582319156704</v>
      </c>
      <c r="E123" s="126">
        <f>IF(E$2,Growth!E123*100,Growth!E123)</f>
        <v>1507.5514619346106</v>
      </c>
      <c r="F123" s="126">
        <f>IF(F$2,Growth!F123*100,Growth!F123)</f>
        <v>1535.7183010664792</v>
      </c>
      <c r="G123" s="126">
        <f>IF(G$2,Growth!G123*100,Growth!G123)</f>
        <v>1.6175938528231626</v>
      </c>
      <c r="H123" s="126">
        <f>IF(H$2,Growth!H123*100,Growth!H123)</f>
        <v>1.2158902914150005</v>
      </c>
      <c r="I123" s="126">
        <f>IF(I$2,Growth!I123*100,Growth!I123)</f>
        <v>1.0875152304440583</v>
      </c>
      <c r="J123" s="126">
        <f>IF(J$2,Growth!J123*100,Growth!J123)</f>
        <v>1.2627552225419336</v>
      </c>
      <c r="K123" s="126">
        <f>IF(K$2,Growth!K123*100,Growth!K123)</f>
        <v>0.86003566793331299</v>
      </c>
      <c r="L123" s="126">
        <f>IF(L$2,Growth!L123*100,Growth!L123)</f>
        <v>-0.22747956251072754</v>
      </c>
      <c r="M123" s="126">
        <f>IF(M$2,Growth!M123*100,Growth!M123)</f>
        <v>457.13031164765141</v>
      </c>
      <c r="N123" s="126">
        <f>IF(N$2,Growth!N123*100,Growth!N123)</f>
        <v>0.61702525532698616</v>
      </c>
      <c r="O123" s="126">
        <f>IF(O$2,Growth!O123*100,Growth!O123)</f>
        <v>3.5976103318053565</v>
      </c>
      <c r="P123" s="126">
        <f>IF(P$2,Growth!P123*100,Growth!P123)</f>
        <v>0.87892282774182096</v>
      </c>
      <c r="Q123" s="126">
        <f>IF(Q$2,Growth!Q123*100,Growth!Q123)</f>
        <v>1514.4517699832713</v>
      </c>
      <c r="R123" s="126">
        <f>IF(R$2,Growth!R123*100,Growth!R123)</f>
        <v>0.78766945229356378</v>
      </c>
      <c r="S123" s="126">
        <f>IF(S$2,Growth!S123*100,Growth!S123)</f>
        <v>0.15572427268684708</v>
      </c>
      <c r="T123" s="126">
        <f>IF(T$2,Growth!T123*100,Growth!T123)</f>
        <v>0.63194517960672469</v>
      </c>
      <c r="U123" s="126">
        <f>IF(U$2,Growth!U123*100,Growth!U123)</f>
        <v>521.49971638757563</v>
      </c>
      <c r="V123" s="126">
        <f>IF(V$2,Growth!V123*100,Growth!V123)</f>
        <v>-2.1590367724296122</v>
      </c>
      <c r="W123" s="126">
        <f>IF(W$2,Growth!W123*100,Growth!W123)</f>
        <v>455.89684028019553</v>
      </c>
      <c r="X123" s="126">
        <f>IF(X$2,Growth!X123*100,Growth!X123)</f>
        <v>0.67035922305560547</v>
      </c>
      <c r="Y123" s="126">
        <f>IF(Y$2,Growth!Y123*100,Growth!Y123)</f>
        <v>0.67117985728568641</v>
      </c>
      <c r="Z123" s="126">
        <f>IF(Z$2,Growth!Z123*100,Growth!Z123)</f>
        <v>357.19443658427588</v>
      </c>
      <c r="AA123" s="126">
        <f>IF(AA$2,Growth!AA123*100,Growth!AA123)</f>
        <v>363.61654161786561</v>
      </c>
      <c r="AB123" s="126">
        <f>IF(AB$2,Growth!AB123*100,Growth!AB123)</f>
        <v>-6.4221050335897072</v>
      </c>
      <c r="AC123" s="126">
        <f>IF(AC$2,Growth!AC123*100,Growth!AC123)</f>
        <v>6.2389166541292003</v>
      </c>
      <c r="AD123" s="126">
        <f>IF(AD$2,Growth!AD123*100,Growth!AD123)</f>
        <v>0.41783970667954096</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8" tint="0.39997558519241921"/>
  </sheetPr>
  <dimension ref="A1:AD123"/>
  <sheetViews>
    <sheetView zoomScale="80" zoomScaleNormal="80" workbookViewId="0">
      <pane xSplit="1" ySplit="2" topLeftCell="O110" activePane="bottomRight" state="frozen"/>
      <selection activeCell="AA126" sqref="AA126"/>
      <selection pane="topRight" activeCell="AA126" sqref="AA126"/>
      <selection pane="bottomLeft" activeCell="AA126" sqref="AA126"/>
      <selection pane="bottomRight" activeCell="Q123" sqref="Q123"/>
    </sheetView>
  </sheetViews>
  <sheetFormatPr baseColWidth="10" defaultColWidth="12.7109375" defaultRowHeight="15"/>
  <cols>
    <col min="1" max="1" width="15.7109375" customWidth="1"/>
  </cols>
  <sheetData>
    <row r="1" spans="1:30">
      <c r="B1" t="s">
        <v>375</v>
      </c>
      <c r="C1" t="s">
        <v>510</v>
      </c>
      <c r="D1" s="128" t="s">
        <v>471</v>
      </c>
      <c r="E1" s="128" t="s">
        <v>470</v>
      </c>
      <c r="F1" s="128" t="s">
        <v>473</v>
      </c>
      <c r="G1" t="s">
        <v>379</v>
      </c>
      <c r="H1" t="s">
        <v>556</v>
      </c>
      <c r="I1" t="s">
        <v>124</v>
      </c>
      <c r="J1" t="s">
        <v>208</v>
      </c>
      <c r="K1" t="s">
        <v>381</v>
      </c>
      <c r="L1" t="s">
        <v>382</v>
      </c>
      <c r="M1" t="s">
        <v>371</v>
      </c>
      <c r="N1" t="s">
        <v>385</v>
      </c>
      <c r="O1" t="s">
        <v>374</v>
      </c>
      <c r="P1" t="s">
        <v>387</v>
      </c>
      <c r="Q1" t="s">
        <v>372</v>
      </c>
      <c r="R1" t="s">
        <v>479</v>
      </c>
      <c r="S1" t="s">
        <v>388</v>
      </c>
      <c r="T1" t="s">
        <v>586</v>
      </c>
      <c r="U1" t="s">
        <v>380</v>
      </c>
      <c r="V1" t="s">
        <v>131</v>
      </c>
      <c r="W1" t="s">
        <v>373</v>
      </c>
      <c r="X1" t="s">
        <v>526</v>
      </c>
      <c r="Y1" t="s">
        <v>527</v>
      </c>
      <c r="Z1" t="s">
        <v>663</v>
      </c>
      <c r="AA1" t="s">
        <v>679</v>
      </c>
      <c r="AB1" t="s">
        <v>680</v>
      </c>
      <c r="AC1" t="s">
        <v>664</v>
      </c>
      <c r="AD1" t="s">
        <v>676</v>
      </c>
    </row>
    <row r="2" spans="1:30">
      <c r="A2" s="132" t="s">
        <v>465</v>
      </c>
      <c r="B2" s="128">
        <v>0</v>
      </c>
      <c r="C2" s="128">
        <v>0</v>
      </c>
      <c r="D2" s="128">
        <v>0</v>
      </c>
      <c r="E2" s="128">
        <v>0</v>
      </c>
      <c r="F2" s="128">
        <v>0</v>
      </c>
      <c r="G2" s="128">
        <v>0</v>
      </c>
      <c r="H2" s="128">
        <v>0</v>
      </c>
      <c r="I2" s="128">
        <v>0</v>
      </c>
      <c r="J2" s="128">
        <v>0</v>
      </c>
      <c r="K2" s="128">
        <v>0</v>
      </c>
      <c r="L2" s="128">
        <v>0</v>
      </c>
      <c r="M2" s="128">
        <v>0</v>
      </c>
      <c r="N2" s="128">
        <v>0</v>
      </c>
      <c r="O2" s="128">
        <v>0</v>
      </c>
      <c r="P2" s="128">
        <v>0</v>
      </c>
      <c r="Q2" s="128">
        <v>0</v>
      </c>
      <c r="R2" s="128">
        <v>0</v>
      </c>
      <c r="S2" s="128">
        <v>0</v>
      </c>
      <c r="T2" s="128">
        <v>0</v>
      </c>
      <c r="U2" s="128">
        <v>0</v>
      </c>
      <c r="V2" s="128">
        <v>0</v>
      </c>
      <c r="W2" s="128">
        <v>0</v>
      </c>
      <c r="X2" s="128">
        <v>0</v>
      </c>
      <c r="Y2" s="128">
        <v>0</v>
      </c>
      <c r="Z2" s="128">
        <v>0</v>
      </c>
      <c r="AA2" s="128">
        <v>0</v>
      </c>
      <c r="AB2" s="128">
        <v>0</v>
      </c>
      <c r="AC2" s="128">
        <v>0</v>
      </c>
      <c r="AD2" s="128">
        <v>0</v>
      </c>
    </row>
    <row r="3" spans="1:30">
      <c r="A3" t="s">
        <v>400</v>
      </c>
      <c r="B3" s="126"/>
      <c r="C3" s="126"/>
      <c r="D3" s="126"/>
      <c r="E3" s="126"/>
      <c r="F3" s="126"/>
      <c r="G3" s="126"/>
      <c r="H3" s="126"/>
      <c r="I3" s="126"/>
      <c r="J3" s="126"/>
      <c r="K3" s="126"/>
      <c r="L3" s="126"/>
      <c r="M3" s="126"/>
      <c r="N3" s="126"/>
      <c r="O3" s="126"/>
      <c r="P3" s="126"/>
      <c r="Q3" s="126"/>
      <c r="R3" s="126"/>
      <c r="S3" s="126"/>
      <c r="T3" s="126"/>
      <c r="U3" s="126"/>
      <c r="V3" s="126"/>
      <c r="W3" s="126"/>
    </row>
    <row r="4" spans="1:30">
      <c r="A4" t="s">
        <v>401</v>
      </c>
      <c r="B4" s="126">
        <f>IF(B$2,Percent!B4*4,Percent!B4)</f>
        <v>4.1670854925701661</v>
      </c>
      <c r="C4" s="126">
        <f>IF(C$2,Percent!C4*4,Percent!C4)</f>
        <v>4.979936520155448</v>
      </c>
      <c r="D4" s="126">
        <f>IF(D$2,Percent!D4*4,Percent!D4)</f>
        <v>1399.9753458393518</v>
      </c>
      <c r="E4" s="126">
        <f>IF(E$2,Percent!E4*4,Percent!E4)</f>
        <v>1415.5797577247881</v>
      </c>
      <c r="F4" s="126">
        <f>IF(F$2,Percent!F4*4,Percent!F4)</f>
        <v>1432.6877218840555</v>
      </c>
      <c r="G4" s="126">
        <f>IF(G$2,Percent!G4*4,Percent!G4)</f>
        <v>4.0589266234608345</v>
      </c>
      <c r="H4" s="126">
        <f>IF(H$2,Percent!H4*4,Percent!H4)</f>
        <v>4.7159806715287189</v>
      </c>
      <c r="I4" s="126">
        <f>IF(I$2,Percent!I4*4,Percent!I4)</f>
        <v>3.5606092890159147</v>
      </c>
      <c r="J4" s="126"/>
      <c r="K4" s="126">
        <f>IF(K$2,Percent!K4*4,Percent!K4)</f>
        <v>0</v>
      </c>
      <c r="L4" s="126">
        <f>IF(L$2,Percent!L4*4,Percent!L4)</f>
        <v>-3.5606092890159147</v>
      </c>
      <c r="M4" s="126">
        <f>IF(M$2,Percent!M4*4,Percent!M4)</f>
        <v>458.6617658483467</v>
      </c>
      <c r="N4" s="126">
        <f>IF(N$2,Percent!N4*4,Percent!N4)</f>
        <v>0.96769919250192515</v>
      </c>
      <c r="O4" s="126">
        <f>IF(O$2,Percent!O4*4,Percent!O4)</f>
        <v>21.60415433510936</v>
      </c>
      <c r="P4" s="126">
        <f>IF(P$2,Percent!P4*4,Percent!P4)</f>
        <v>-25.068317417310837</v>
      </c>
      <c r="Q4" s="126">
        <f>IF(Q$2,Percent!Q4*4,Percent!Q4)</f>
        <v>1408.3240760746901</v>
      </c>
      <c r="R4" s="126"/>
      <c r="S4" s="126">
        <f>IF(S$2,Percent!S4*4,Percent!S4)</f>
        <v>1.6884695369242197</v>
      </c>
      <c r="T4" s="126"/>
      <c r="U4" s="126">
        <f>IF(U$2,Percent!U4*4,Percent!U4)</f>
        <v>420.52282805526102</v>
      </c>
      <c r="V4" s="126">
        <f>IF(V$2,Percent!V4*4,Percent!V4)</f>
        <v>0.95922348143018255</v>
      </c>
      <c r="W4" s="126">
        <f>IF(W$2,Percent!W4*4,Percent!W4)</f>
        <v>417.87030977025654</v>
      </c>
      <c r="X4" s="126">
        <f>IF(X$2,Percent!X4*4,Percent!X4)</f>
        <v>1.323005591866</v>
      </c>
      <c r="Y4" s="126">
        <f>IF(Y$2,Percent!Y4*4,Percent!Y4)</f>
        <v>1.0719995596072174</v>
      </c>
      <c r="Z4" s="126">
        <f>IF(Z$2,Percent!Z4*4,Percent!Z4)</f>
        <v>368.98139655128728</v>
      </c>
      <c r="AA4" s="126">
        <f>IF(AA$2,Percent!AA4*4,Percent!AA4)</f>
        <v>381.37515117845595</v>
      </c>
      <c r="AB4" s="126">
        <f>IF(AB$2,Percent!AB4*4,Percent!AB4)</f>
        <v>-12.393754627168649</v>
      </c>
      <c r="AC4" s="126">
        <f>IF(AC$2,Percent!AC4*4,Percent!AC4)</f>
        <v>11.7398835626019</v>
      </c>
      <c r="AD4" s="126">
        <f>IF(AD$2,Percent!AD4*4,Percent!AD4)</f>
        <v>1.2271430014351401</v>
      </c>
    </row>
    <row r="5" spans="1:30">
      <c r="A5" t="s">
        <v>402</v>
      </c>
      <c r="B5" s="126">
        <f>IF(B$2,Percent!B5*4,Percent!B5)</f>
        <v>2.0224898936875846</v>
      </c>
      <c r="C5" s="126">
        <f>IF(C$2,Percent!C5*4,Percent!C5)</f>
        <v>1.489022111615057</v>
      </c>
      <c r="D5" s="126">
        <f>IF(D$2,Percent!D5*4,Percent!D5)</f>
        <v>1397.2982098060011</v>
      </c>
      <c r="E5" s="126">
        <f>IF(E$2,Percent!E5*4,Percent!E5)</f>
        <v>1412.9075559264243</v>
      </c>
      <c r="F5" s="126">
        <f>IF(F$2,Percent!F5*4,Percent!F5)</f>
        <v>1434.8265630088717</v>
      </c>
      <c r="G5" s="126">
        <f>IF(G$2,Percent!G5*4,Percent!G5)</f>
        <v>2.6591541427508858</v>
      </c>
      <c r="H5" s="126">
        <f>IF(H$2,Percent!H5*4,Percent!H5)</f>
        <v>9.7110904998931602</v>
      </c>
      <c r="I5" s="126">
        <f>IF(I$2,Percent!I5*4,Percent!I5)</f>
        <v>3.7252010600116847</v>
      </c>
      <c r="J5" s="126"/>
      <c r="K5" s="126">
        <f>IF(K$2,Percent!K5*4,Percent!K5)</f>
        <v>0</v>
      </c>
      <c r="L5" s="126">
        <f>IF(L$2,Percent!L5*4,Percent!L5)</f>
        <v>-3.725201060011734</v>
      </c>
      <c r="M5" s="126">
        <f>IF(M$2,Percent!M5*4,Percent!M5)</f>
        <v>461.5295959965066</v>
      </c>
      <c r="N5" s="126">
        <f>IF(N$2,Percent!N5*4,Percent!N5)</f>
        <v>2.8501426762900905</v>
      </c>
      <c r="O5" s="126">
        <f>IF(O$2,Percent!O5*4,Percent!O5)</f>
        <v>49.977182800332812</v>
      </c>
      <c r="P5" s="126">
        <f>IF(P$2,Percent!P5*4,Percent!P5)</f>
        <v>-35.657648472984995</v>
      </c>
      <c r="Q5" s="126">
        <f>IF(Q$2,Percent!Q5*4,Percent!Q5)</f>
        <v>1408.4700567615314</v>
      </c>
      <c r="R5" s="126"/>
      <c r="S5" s="126">
        <f>IF(S$2,Percent!S5*4,Percent!S5)</f>
        <v>1.5223260417738802</v>
      </c>
      <c r="T5" s="126"/>
      <c r="U5" s="126">
        <f>IF(U$2,Percent!U5*4,Percent!U5)</f>
        <v>421.37255913853301</v>
      </c>
      <c r="V5" s="126">
        <f>IF(V$2,Percent!V5*4,Percent!V5)</f>
        <v>2.8359100074347943</v>
      </c>
      <c r="W5" s="126">
        <f>IF(W$2,Percent!W5*4,Percent!W5)</f>
        <v>408.45976426797586</v>
      </c>
      <c r="X5" s="126">
        <f>IF(X$2,Percent!X5*4,Percent!X5)</f>
        <v>0.30413795443662295</v>
      </c>
      <c r="Y5" s="126">
        <f>IF(Y$2,Percent!Y5*4,Percent!Y5)</f>
        <v>-1.9103921795071699E-2</v>
      </c>
      <c r="Z5" s="126">
        <f>IF(Z$2,Percent!Z5*4,Percent!Z5)</f>
        <v>368.89142570575348</v>
      </c>
      <c r="AA5" s="126">
        <f>IF(AA$2,Percent!AA5*4,Percent!AA5)</f>
        <v>381.0053042153454</v>
      </c>
      <c r="AB5" s="126">
        <f>IF(AB$2,Percent!AB5*4,Percent!AB5)</f>
        <v>-12.113878509591904</v>
      </c>
      <c r="AC5" s="126">
        <f>IF(AC$2,Percent!AC5*4,Percent!AC5)</f>
        <v>11.2578584289119</v>
      </c>
      <c r="AD5" s="126">
        <f>IF(AD$2,Percent!AD5*4,Percent!AD5)</f>
        <v>1.1776981815562799</v>
      </c>
    </row>
    <row r="6" spans="1:30">
      <c r="A6" t="s">
        <v>403</v>
      </c>
      <c r="B6" s="126">
        <f>IF(B$2,Percent!B6*4,Percent!B6)</f>
        <v>2.0083995756170481</v>
      </c>
      <c r="C6" s="126">
        <f>IF(C$2,Percent!C6*4,Percent!C6)</f>
        <v>2.9124548137012596</v>
      </c>
      <c r="D6" s="126">
        <f>IF(D$2,Percent!D6*4,Percent!D6)</f>
        <v>1395.2754745502505</v>
      </c>
      <c r="E6" s="126">
        <f>IF(E$2,Percent!E6*4,Percent!E6)</f>
        <v>1410.9044091912497</v>
      </c>
      <c r="F6" s="126">
        <f>IF(F$2,Percent!F6*4,Percent!F6)</f>
        <v>1432.5165221431478</v>
      </c>
      <c r="G6" s="126">
        <f>IF(G$2,Percent!G6*4,Percent!G6)</f>
        <v>2.4418878246372344</v>
      </c>
      <c r="H6" s="126">
        <f>IF(H$2,Percent!H6*4,Percent!H6)</f>
        <v>10.861253604525167</v>
      </c>
      <c r="I6" s="126">
        <f>IF(I$2,Percent!I6*4,Percent!I6)</f>
        <v>2.9947480259933101</v>
      </c>
      <c r="J6" s="126"/>
      <c r="K6" s="126">
        <f>IF(K$2,Percent!K6*4,Percent!K6)</f>
        <v>0</v>
      </c>
      <c r="L6" s="126">
        <f>IF(L$2,Percent!L6*4,Percent!L6)</f>
        <v>-2.9947480259933132</v>
      </c>
      <c r="M6" s="126">
        <f>IF(M$2,Percent!M6*4,Percent!M6)</f>
        <v>461.52999367181451</v>
      </c>
      <c r="N6" s="126">
        <f>IF(N$2,Percent!N6*4,Percent!N6)</f>
        <v>3.8229366823799182</v>
      </c>
      <c r="O6" s="126">
        <f>IF(O$2,Percent!O6*4,Percent!O6)</f>
        <v>8.0794003921372646</v>
      </c>
      <c r="P6" s="126">
        <f>IF(P$2,Percent!P6*4,Percent!P6)</f>
        <v>-26.539460541424916</v>
      </c>
      <c r="Q6" s="126">
        <f>IF(Q$2,Percent!Q6*4,Percent!Q6)</f>
        <v>1407.3722128900711</v>
      </c>
      <c r="R6" s="126"/>
      <c r="S6" s="126">
        <f>IF(S$2,Percent!S6*4,Percent!S6)</f>
        <v>1.4902706341495426</v>
      </c>
      <c r="T6" s="126"/>
      <c r="U6" s="126">
        <f>IF(U$2,Percent!U6*4,Percent!U6)</f>
        <v>422.57633999198828</v>
      </c>
      <c r="V6" s="126">
        <f>IF(V$2,Percent!V6*4,Percent!V6)</f>
        <v>0.45074077374156474</v>
      </c>
      <c r="W6" s="126">
        <f>IF(W$2,Percent!W6*4,Percent!W6)</f>
        <v>406.89790095172737</v>
      </c>
      <c r="X6" s="126">
        <f>IF(X$2,Percent!X6*4,Percent!X6)</f>
        <v>1.0626019700541889</v>
      </c>
      <c r="Y6" s="126">
        <f>IF(Y$2,Percent!Y6*4,Percent!Y6)</f>
        <v>1.8503412159790678</v>
      </c>
      <c r="Z6" s="126">
        <f>IF(Z$2,Percent!Z6*4,Percent!Z6)</f>
        <v>369.90539477828855</v>
      </c>
      <c r="AA6" s="126">
        <f>IF(AA$2,Percent!AA6*4,Percent!AA6)</f>
        <v>382.04573897686873</v>
      </c>
      <c r="AB6" s="126">
        <f>IF(AB$2,Percent!AB6*4,Percent!AB6)</f>
        <v>-12.140344198580184</v>
      </c>
      <c r="AC6" s="126">
        <f>IF(AC$2,Percent!AC6*4,Percent!AC6)</f>
        <v>11.4810670505861</v>
      </c>
      <c r="AD6" s="126">
        <f>IF(AD$2,Percent!AD6*4,Percent!AD6)</f>
        <v>1.1057671013133501</v>
      </c>
    </row>
    <row r="7" spans="1:30">
      <c r="A7" t="s">
        <v>404</v>
      </c>
      <c r="B7" s="126">
        <f>IF(B$2,Percent!B7*4,Percent!B7)</f>
        <v>0.84645131088603165</v>
      </c>
      <c r="C7" s="126">
        <f>IF(C$2,Percent!C7*4,Percent!C7)</f>
        <v>-0.11222358663083298</v>
      </c>
      <c r="D7" s="126">
        <f>IF(D$2,Percent!D7*4,Percent!D7)</f>
        <v>1396.7961258354185</v>
      </c>
      <c r="E7" s="126">
        <f>IF(E$2,Percent!E7*4,Percent!E7)</f>
        <v>1412.4128312725895</v>
      </c>
      <c r="F7" s="126">
        <f>IF(F$2,Percent!F7*4,Percent!F7)</f>
        <v>1433.4897661415989</v>
      </c>
      <c r="G7" s="126">
        <f>IF(G$2,Percent!G7*4,Percent!G7)</f>
        <v>1.1016348579126145</v>
      </c>
      <c r="H7" s="126">
        <f>IF(H$2,Percent!H7*4,Percent!H7)</f>
        <v>6.4740315758168521</v>
      </c>
      <c r="I7" s="126">
        <f>IF(I$2,Percent!I7*4,Percent!I7)</f>
        <v>5.6324258049029741</v>
      </c>
      <c r="J7" s="126"/>
      <c r="K7" s="126">
        <f>IF(K$2,Percent!K7*4,Percent!K7)</f>
        <v>0</v>
      </c>
      <c r="L7" s="126">
        <f>IF(L$2,Percent!L7*4,Percent!L7)</f>
        <v>-5.6324258049029394</v>
      </c>
      <c r="M7" s="126">
        <f>IF(M$2,Percent!M7*4,Percent!M7)</f>
        <v>462.27786287360505</v>
      </c>
      <c r="N7" s="126">
        <f>IF(N$2,Percent!N7*4,Percent!N7)</f>
        <v>2.1890911784746336</v>
      </c>
      <c r="O7" s="126">
        <f>IF(O$2,Percent!O7*4,Percent!O7)</f>
        <v>47.782311818874767</v>
      </c>
      <c r="P7" s="126">
        <f>IF(P$2,Percent!P7*4,Percent!P7)</f>
        <v>-0.35186011653987437</v>
      </c>
      <c r="Q7" s="126">
        <f>IF(Q$2,Percent!Q7*4,Percent!Q7)</f>
        <v>1405.3548545410622</v>
      </c>
      <c r="R7" s="126"/>
      <c r="S7" s="126">
        <f>IF(S$2,Percent!S7*4,Percent!S7)</f>
        <v>1.5464314598042981</v>
      </c>
      <c r="T7" s="126"/>
      <c r="U7" s="126">
        <f>IF(U$2,Percent!U7*4,Percent!U7)</f>
        <v>422.97335830302245</v>
      </c>
      <c r="V7" s="126">
        <f>IF(V$2,Percent!V7*4,Percent!V7)</f>
        <v>3.7139590824065927</v>
      </c>
      <c r="W7" s="126">
        <f>IF(W$2,Percent!W7*4,Percent!W7)</f>
        <v>409.14776850129374</v>
      </c>
      <c r="X7" s="126">
        <f>IF(X$2,Percent!X7*4,Percent!X7)</f>
        <v>-1.4091991940255788</v>
      </c>
      <c r="Y7" s="126">
        <f>IF(Y$2,Percent!Y7*4,Percent!Y7)</f>
        <v>-1.680003607121261</v>
      </c>
      <c r="Z7" s="126">
        <f>IF(Z$2,Percent!Z7*4,Percent!Z7)</f>
        <v>369.92140729519883</v>
      </c>
      <c r="AA7" s="126">
        <f>IF(AA$2,Percent!AA7*4,Percent!AA7)</f>
        <v>381.56472136286584</v>
      </c>
      <c r="AB7" s="126">
        <f>IF(AB$2,Percent!AB7*4,Percent!AB7)</f>
        <v>-11.643314067667038</v>
      </c>
      <c r="AC7" s="126">
        <f>IF(AC$2,Percent!AC7*4,Percent!AC7)</f>
        <v>11.026862189760999</v>
      </c>
      <c r="AD7" s="126">
        <f>IF(AD$2,Percent!AD7*4,Percent!AD7)</f>
        <v>1.1226604233142301</v>
      </c>
    </row>
    <row r="8" spans="1:30">
      <c r="A8" t="s">
        <v>405</v>
      </c>
      <c r="B8" s="126">
        <f>IF(B$2,Percent!B8*4,Percent!B8)</f>
        <v>0.82331392513417256</v>
      </c>
      <c r="C8" s="126">
        <f>IF(C$2,Percent!C8*4,Percent!C8)</f>
        <v>1.2191250178643642</v>
      </c>
      <c r="D8" s="126">
        <f>IF(D$2,Percent!D8*4,Percent!D8)</f>
        <v>1395.8671150907783</v>
      </c>
      <c r="E8" s="126">
        <f>IF(E$2,Percent!E8*4,Percent!E8)</f>
        <v>1411.4728250375513</v>
      </c>
      <c r="F8" s="126">
        <f>IF(F$2,Percent!F8*4,Percent!F8)</f>
        <v>1435.1071427585359</v>
      </c>
      <c r="G8" s="126">
        <f>IF(G$2,Percent!G8*4,Percent!G8)</f>
        <v>1.085076868082524</v>
      </c>
      <c r="H8" s="126">
        <f>IF(H$2,Percent!H8*4,Percent!H8)</f>
        <v>0.12901808225347366</v>
      </c>
      <c r="I8" s="126">
        <f>IF(I$2,Percent!I8*4,Percent!I8)</f>
        <v>5.2300413319328332</v>
      </c>
      <c r="J8" s="126"/>
      <c r="K8" s="126">
        <f>IF(K$2,Percent!K8*4,Percent!K8)</f>
        <v>0</v>
      </c>
      <c r="L8" s="126">
        <f>IF(L$2,Percent!L8*4,Percent!L8)</f>
        <v>-5.2300413319328545</v>
      </c>
      <c r="M8" s="126">
        <f>IF(M$2,Percent!M8*4,Percent!M8)</f>
        <v>464.12056077649282</v>
      </c>
      <c r="N8" s="126">
        <f>IF(N$2,Percent!N8*4,Percent!N8)</f>
        <v>3.7815603675211307</v>
      </c>
      <c r="O8" s="126">
        <f>IF(O$2,Percent!O8*4,Percent!O8)</f>
        <v>-6.1021608597222903</v>
      </c>
      <c r="P8" s="126">
        <f>IF(P$2,Percent!P8*4,Percent!P8)</f>
        <v>-17.53679771329967</v>
      </c>
      <c r="Q8" s="126">
        <f>IF(Q$2,Percent!Q8*4,Percent!Q8)</f>
        <v>1405.6681598789605</v>
      </c>
      <c r="R8" s="126"/>
      <c r="S8" s="126">
        <f>IF(S$2,Percent!S8*4,Percent!S8)</f>
        <v>1.7279234466118478</v>
      </c>
      <c r="T8" s="126"/>
      <c r="U8" s="126">
        <f>IF(U$2,Percent!U8*4,Percent!U8)</f>
        <v>424.60340984589129</v>
      </c>
      <c r="V8" s="126">
        <f>IF(V$2,Percent!V8*4,Percent!V8)</f>
        <v>3.272243255911178</v>
      </c>
      <c r="W8" s="126">
        <f>IF(W$2,Percent!W8*4,Percent!W8)</f>
        <v>414.4449973558709</v>
      </c>
      <c r="X8" s="126">
        <f>IF(X$2,Percent!X8*4,Percent!X8)</f>
        <v>-1.0565126124300939</v>
      </c>
      <c r="Y8" s="126">
        <f>IF(Y$2,Percent!Y8*4,Percent!Y8)</f>
        <v>-1.4036383438881472</v>
      </c>
      <c r="Z8" s="126">
        <f>IF(Z$2,Percent!Z8*4,Percent!Z8)</f>
        <v>368.00840490860872</v>
      </c>
      <c r="AA8" s="126">
        <f>IF(AA$2,Percent!AA8*4,Percent!AA8)</f>
        <v>379.74797899108262</v>
      </c>
      <c r="AB8" s="126">
        <f>IF(AB$2,Percent!AB8*4,Percent!AB8)</f>
        <v>-11.739574082473917</v>
      </c>
      <c r="AC8" s="126">
        <f>IF(AC$2,Percent!AC8*4,Percent!AC8)</f>
        <v>11.1289199161679</v>
      </c>
      <c r="AD8" s="126">
        <f>IF(AD$2,Percent!AD8*4,Percent!AD8)</f>
        <v>0.9945650181890191</v>
      </c>
    </row>
    <row r="9" spans="1:30">
      <c r="A9" t="s">
        <v>406</v>
      </c>
      <c r="B9" s="126">
        <f>IF(B$2,Percent!B9*4,Percent!B9)</f>
        <v>1.7754462872378696</v>
      </c>
      <c r="C9" s="126">
        <f>IF(C$2,Percent!C9*4,Percent!C9)</f>
        <v>2.2139758531777076</v>
      </c>
      <c r="D9" s="126">
        <f>IF(D$2,Percent!D9*4,Percent!D9)</f>
        <v>1396.3745531876743</v>
      </c>
      <c r="E9" s="126">
        <f>IF(E$2,Percent!E9*4,Percent!E9)</f>
        <v>1411.9821410137858</v>
      </c>
      <c r="F9" s="126">
        <f>IF(F$2,Percent!F9*4,Percent!F9)</f>
        <v>1433.1029805863404</v>
      </c>
      <c r="G9" s="126">
        <f>IF(G$2,Percent!G9*4,Percent!G9)</f>
        <v>0.95595903574103858</v>
      </c>
      <c r="H9" s="126">
        <f>IF(H$2,Percent!H9*4,Percent!H9)</f>
        <v>-1.0909152956017465</v>
      </c>
      <c r="I9" s="126">
        <f>IF(I$2,Percent!I9*4,Percent!I9)</f>
        <v>4.86069735728476</v>
      </c>
      <c r="J9" s="126"/>
      <c r="K9" s="126">
        <f>IF(K$2,Percent!K9*4,Percent!K9)</f>
        <v>0</v>
      </c>
      <c r="L9" s="126">
        <f>IF(L$2,Percent!L9*4,Percent!L9)</f>
        <v>-4.860697357284784</v>
      </c>
      <c r="M9" s="126">
        <f>IF(M$2,Percent!M9*4,Percent!M9)</f>
        <v>464.85473334828617</v>
      </c>
      <c r="N9" s="126">
        <f>IF(N$2,Percent!N9*4,Percent!N9)</f>
        <v>4.7870026324047465</v>
      </c>
      <c r="O9" s="126">
        <f>IF(O$2,Percent!O9*4,Percent!O9)</f>
        <v>95.86065355042382</v>
      </c>
      <c r="P9" s="126">
        <f>IF(P$2,Percent!P9*4,Percent!P9)</f>
        <v>-31.558196107458159</v>
      </c>
      <c r="Q9" s="126">
        <f>IF(Q$2,Percent!Q9*4,Percent!Q9)</f>
        <v>1405.9779843943493</v>
      </c>
      <c r="R9" s="126"/>
      <c r="S9" s="126">
        <f>IF(S$2,Percent!S9*4,Percent!S9)</f>
        <v>1.7467103503408343</v>
      </c>
      <c r="T9" s="126"/>
      <c r="U9" s="126">
        <f>IF(U$2,Percent!U9*4,Percent!U9)</f>
        <v>426.0663960071098</v>
      </c>
      <c r="V9" s="126">
        <f>IF(V$2,Percent!V9*4,Percent!V9)</f>
        <v>0.19712692419773248</v>
      </c>
      <c r="W9" s="126">
        <f>IF(W$2,Percent!W9*4,Percent!W9)</f>
        <v>428.20305847228371</v>
      </c>
      <c r="X9" s="126">
        <f>IF(X$2,Percent!X9*4,Percent!X9)</f>
        <v>0.79180077019680439</v>
      </c>
      <c r="Y9" s="126">
        <f>IF(Y$2,Percent!Y9*4,Percent!Y9)</f>
        <v>0.49002421637425186</v>
      </c>
      <c r="Z9" s="126">
        <f>IF(Z$2,Percent!Z9*4,Percent!Z9)</f>
        <v>367.63956039699912</v>
      </c>
      <c r="AA9" s="126">
        <f>IF(AA$2,Percent!AA9*4,Percent!AA9)</f>
        <v>379.30330919751214</v>
      </c>
      <c r="AB9" s="126">
        <f>IF(AB$2,Percent!AB9*4,Percent!AB9)</f>
        <v>-11.663748800513043</v>
      </c>
      <c r="AC9" s="126">
        <f>IF(AC$2,Percent!AC9*4,Percent!AC9)</f>
        <v>10.8823410989444</v>
      </c>
      <c r="AD9" s="126">
        <f>IF(AD$2,Percent!AD9*4,Percent!AD9)</f>
        <v>1.0752334070337299</v>
      </c>
    </row>
    <row r="10" spans="1:30">
      <c r="A10" t="s">
        <v>407</v>
      </c>
      <c r="B10" s="126">
        <f>IF(B$2,Percent!B10*4,Percent!B10)</f>
        <v>1.6719163395904957</v>
      </c>
      <c r="C10" s="126">
        <f>IF(C$2,Percent!C10*4,Percent!C10)</f>
        <v>1.5887612374417159</v>
      </c>
      <c r="D10" s="126">
        <f>IF(D$2,Percent!D10*4,Percent!D10)</f>
        <v>1399.5485186806593</v>
      </c>
      <c r="E10" s="126">
        <f>IF(E$2,Percent!E10*4,Percent!E10)</f>
        <v>1415.1789772358268</v>
      </c>
      <c r="F10" s="126">
        <f>IF(F$2,Percent!F10*4,Percent!F10)</f>
        <v>1437.0949682266494</v>
      </c>
      <c r="G10" s="126">
        <f>IF(G$2,Percent!G10*4,Percent!G10)</f>
        <v>1.9579708724796419</v>
      </c>
      <c r="H10" s="126">
        <f>IF(H$2,Percent!H10*4,Percent!H10)</f>
        <v>-0.68948543796842898</v>
      </c>
      <c r="I10" s="126">
        <f>IF(I$2,Percent!I10*4,Percent!I10)</f>
        <v>4.2948626501237985</v>
      </c>
      <c r="J10" s="126"/>
      <c r="K10" s="126">
        <f>IF(K$2,Percent!K10*4,Percent!K10)</f>
        <v>0</v>
      </c>
      <c r="L10" s="126">
        <f>IF(L$2,Percent!L10*4,Percent!L10)</f>
        <v>-4.294862650123787</v>
      </c>
      <c r="M10" s="126">
        <f>IF(M$2,Percent!M10*4,Percent!M10)</f>
        <v>467.72024162079504</v>
      </c>
      <c r="N10" s="126">
        <f>IF(N$2,Percent!N10*4,Percent!N10)</f>
        <v>3.5758303118753609</v>
      </c>
      <c r="O10" s="126">
        <f>IF(O$2,Percent!O10*4,Percent!O10)</f>
        <v>-15.49487958537811</v>
      </c>
      <c r="P10" s="126">
        <f>IF(P$2,Percent!P10*4,Percent!P10)</f>
        <v>-21.252040806891472</v>
      </c>
      <c r="Q10" s="126">
        <f>IF(Q$2,Percent!Q10*4,Percent!Q10)</f>
        <v>1406.443419459918</v>
      </c>
      <c r="R10" s="126"/>
      <c r="S10" s="126">
        <f>IF(S$2,Percent!S10*4,Percent!S10)</f>
        <v>1.920468170512269</v>
      </c>
      <c r="T10" s="126"/>
      <c r="U10" s="126">
        <f>IF(U$2,Percent!U10*4,Percent!U10)</f>
        <v>427.50667109641472</v>
      </c>
      <c r="V10" s="126">
        <f>IF(V$2,Percent!V10*4,Percent!V10)</f>
        <v>4.7117108279434383</v>
      </c>
      <c r="W10" s="126">
        <f>IF(W$2,Percent!W10*4,Percent!W10)</f>
        <v>457.07852927523726</v>
      </c>
      <c r="X10" s="126">
        <f>IF(X$2,Percent!X10*4,Percent!X10)</f>
        <v>1.4983643324024243</v>
      </c>
      <c r="Y10" s="126">
        <f>IF(Y$2,Percent!Y10*4,Percent!Y10)</f>
        <v>1.2267302494738175</v>
      </c>
      <c r="Z10" s="126">
        <f>IF(Z$2,Percent!Z10*4,Percent!Z10)</f>
        <v>369.83597922221088</v>
      </c>
      <c r="AA10" s="126">
        <f>IF(AA$2,Percent!AA10*4,Percent!AA10)</f>
        <v>380.93856308415661</v>
      </c>
      <c r="AB10" s="126">
        <f>IF(AB$2,Percent!AB10*4,Percent!AB10)</f>
        <v>-11.102583861945748</v>
      </c>
      <c r="AC10" s="126">
        <f>IF(AC$2,Percent!AC10*4,Percent!AC10)</f>
        <v>10.543325589902</v>
      </c>
      <c r="AD10" s="126">
        <f>IF(AD$2,Percent!AD10*4,Percent!AD10)</f>
        <v>1.10887039858075</v>
      </c>
    </row>
    <row r="11" spans="1:30">
      <c r="A11" t="s">
        <v>408</v>
      </c>
      <c r="B11" s="126">
        <f>IF(B$2,Percent!B11*4,Percent!B11)</f>
        <v>2.3348925643180252</v>
      </c>
      <c r="C11" s="126">
        <f>IF(C$2,Percent!C11*4,Percent!C11)</f>
        <v>2.2384237243349148</v>
      </c>
      <c r="D11" s="126">
        <f>IF(D$2,Percent!D11*4,Percent!D11)</f>
        <v>1400.4132717713824</v>
      </c>
      <c r="E11" s="126">
        <f>IF(E$2,Percent!E11*4,Percent!E11)</f>
        <v>1416.0457327286613</v>
      </c>
      <c r="F11" s="126">
        <f>IF(F$2,Percent!F11*4,Percent!F11)</f>
        <v>1437.9708864546794</v>
      </c>
      <c r="G11" s="126">
        <f>IF(G$2,Percent!G11*4,Percent!G11)</f>
        <v>1.5263678854417151</v>
      </c>
      <c r="H11" s="126">
        <f>IF(H$2,Percent!H11*4,Percent!H11)</f>
        <v>1.5033408271248661</v>
      </c>
      <c r="I11" s="126">
        <f>IF(I$2,Percent!I11*4,Percent!I11)</f>
        <v>2.9475822174391819</v>
      </c>
      <c r="J11" s="126"/>
      <c r="K11" s="126">
        <f>IF(K$2,Percent!K11*4,Percent!K11)</f>
        <v>0</v>
      </c>
      <c r="L11" s="126">
        <f>IF(L$2,Percent!L11*4,Percent!L11)</f>
        <v>-2.9475822174391726</v>
      </c>
      <c r="M11" s="126">
        <f>IF(M$2,Percent!M11*4,Percent!M11)</f>
        <v>470.90256187767227</v>
      </c>
      <c r="N11" s="126">
        <f>IF(N$2,Percent!N11*4,Percent!N11)</f>
        <v>4.036272975890931</v>
      </c>
      <c r="O11" s="126">
        <f>IF(O$2,Percent!O11*4,Percent!O11)</f>
        <v>88.833285417792126</v>
      </c>
      <c r="P11" s="126">
        <f>IF(P$2,Percent!P11*4,Percent!P11)</f>
        <v>15.160014201187758</v>
      </c>
      <c r="Q11" s="126">
        <f>IF(Q$2,Percent!Q11*4,Percent!Q11)</f>
        <v>1406.9179393376114</v>
      </c>
      <c r="R11" s="126"/>
      <c r="S11" s="126">
        <f>IF(S$2,Percent!S11*4,Percent!S11)</f>
        <v>1.6852650645422345</v>
      </c>
      <c r="T11" s="126"/>
      <c r="U11" s="126">
        <f>IF(U$2,Percent!U11*4,Percent!U11)</f>
        <v>428.54282181797475</v>
      </c>
      <c r="V11" s="126">
        <f>IF(V$2,Percent!V11*4,Percent!V11)</f>
        <v>1.6893984186048705</v>
      </c>
      <c r="W11" s="126">
        <f>IF(W$2,Percent!W11*4,Percent!W11)</f>
        <v>455.68898115625768</v>
      </c>
      <c r="X11" s="126">
        <f>IF(X$2,Percent!X11*4,Percent!X11)</f>
        <v>2.3376463417147164</v>
      </c>
      <c r="Y11" s="126">
        <f>IF(Y$2,Percent!Y11*4,Percent!Y11)</f>
        <v>2.2073901427579479</v>
      </c>
      <c r="Z11" s="126">
        <f>IF(Z$2,Percent!Z11*4,Percent!Z11)</f>
        <v>369.3055620827115</v>
      </c>
      <c r="AA11" s="126">
        <f>IF(AA$2,Percent!AA11*4,Percent!AA11)</f>
        <v>380.40164406266376</v>
      </c>
      <c r="AB11" s="126">
        <f>IF(AB$2,Percent!AB11*4,Percent!AB11)</f>
        <v>-11.096081979952221</v>
      </c>
      <c r="AC11" s="126">
        <f>IF(AC$2,Percent!AC11*4,Percent!AC11)</f>
        <v>10.5572556477824</v>
      </c>
      <c r="AD11" s="126">
        <f>IF(AD$2,Percent!AD11*4,Percent!AD11)</f>
        <v>1.1556967371389799</v>
      </c>
    </row>
    <row r="12" spans="1:30">
      <c r="A12" t="s">
        <v>409</v>
      </c>
      <c r="B12" s="126">
        <f>IF(B$2,Percent!B12*4,Percent!B12)</f>
        <v>-1.1419967981989743</v>
      </c>
      <c r="C12" s="126">
        <f>IF(C$2,Percent!C12*4,Percent!C12)</f>
        <v>-0.84093570530807682</v>
      </c>
      <c r="D12" s="126">
        <f>IF(D$2,Percent!D12*4,Percent!D12)</f>
        <v>1400.059846669858</v>
      </c>
      <c r="E12" s="126">
        <f>IF(E$2,Percent!E12*4,Percent!E12)</f>
        <v>1415.6681513277706</v>
      </c>
      <c r="F12" s="126">
        <f>IF(F$2,Percent!F12*4,Percent!F12)</f>
        <v>1435.7683730057809</v>
      </c>
      <c r="G12" s="126">
        <f>IF(G$2,Percent!G12*4,Percent!G12)</f>
        <v>0.85523119271453396</v>
      </c>
      <c r="H12" s="126">
        <f>IF(H$2,Percent!H12*4,Percent!H12)</f>
        <v>10.824452940903839</v>
      </c>
      <c r="I12" s="126">
        <f>IF(I$2,Percent!I12*4,Percent!I12)</f>
        <v>2.8199795804237038</v>
      </c>
      <c r="J12" s="126"/>
      <c r="K12" s="126">
        <f>IF(K$2,Percent!K12*4,Percent!K12)</f>
        <v>0</v>
      </c>
      <c r="L12" s="126">
        <f>IF(L$2,Percent!L12*4,Percent!L12)</f>
        <v>-2.8199795804237002</v>
      </c>
      <c r="M12" s="126">
        <f>IF(M$2,Percent!M12*4,Percent!M12)</f>
        <v>472.83826405271469</v>
      </c>
      <c r="N12" s="126">
        <f>IF(N$2,Percent!N12*4,Percent!N12)</f>
        <v>1.1305776330448047</v>
      </c>
      <c r="O12" s="126">
        <f>IF(O$2,Percent!O12*4,Percent!O12)</f>
        <v>9.9846643939902968</v>
      </c>
      <c r="P12" s="126">
        <f>IF(P$2,Percent!P12*4,Percent!P12)</f>
        <v>-3.7919217704858217</v>
      </c>
      <c r="Q12" s="126">
        <f>IF(Q$2,Percent!Q12*4,Percent!Q12)</f>
        <v>1408.847294263767</v>
      </c>
      <c r="R12" s="126"/>
      <c r="S12" s="126">
        <f>IF(S$2,Percent!S12*4,Percent!S12)</f>
        <v>1.8040308504503531</v>
      </c>
      <c r="T12" s="126"/>
      <c r="U12" s="126">
        <f>IF(U$2,Percent!U12*4,Percent!U12)</f>
        <v>429.34564216121106</v>
      </c>
      <c r="V12" s="126">
        <f>IF(V$2,Percent!V12*4,Percent!V12)</f>
        <v>3.4767555555494489</v>
      </c>
      <c r="W12" s="126">
        <f>IF(W$2,Percent!W12*4,Percent!W12)</f>
        <v>451.00739174909108</v>
      </c>
      <c r="X12" s="126">
        <f>IF(X$2,Percent!X12*4,Percent!X12)</f>
        <v>1.9365061962514751</v>
      </c>
      <c r="Y12" s="126">
        <f>IF(Y$2,Percent!Y12*4,Percent!Y12)</f>
        <v>2.6589467236344255</v>
      </c>
      <c r="Z12" s="126">
        <f>IF(Z$2,Percent!Z12*4,Percent!Z12)</f>
        <v>371.34822538235233</v>
      </c>
      <c r="AA12" s="126">
        <f>IF(AA$2,Percent!AA12*4,Percent!AA12)</f>
        <v>381.91253915607973</v>
      </c>
      <c r="AB12" s="126">
        <f>IF(AB$2,Percent!AB12*4,Percent!AB12)</f>
        <v>-10.564313773727374</v>
      </c>
      <c r="AC12" s="126">
        <f>IF(AC$2,Percent!AC12*4,Percent!AC12)</f>
        <v>10.0384939038579</v>
      </c>
      <c r="AD12" s="126">
        <f>IF(AD$2,Percent!AD12*4,Percent!AD12)</f>
        <v>1.26416448365962</v>
      </c>
    </row>
    <row r="13" spans="1:30">
      <c r="A13" t="s">
        <v>410</v>
      </c>
      <c r="B13" s="126">
        <f>IF(B$2,Percent!B13*4,Percent!B13)</f>
        <v>5.0881539888923299</v>
      </c>
      <c r="C13" s="126">
        <f>IF(C$2,Percent!C13*4,Percent!C13)</f>
        <v>3.7129242681235297</v>
      </c>
      <c r="D13" s="126">
        <f>IF(D$2,Percent!D13*4,Percent!D13)</f>
        <v>1407.528829502151</v>
      </c>
      <c r="E13" s="126">
        <f>IF(E$2,Percent!E13*4,Percent!E13)</f>
        <v>1423.1302187070628</v>
      </c>
      <c r="F13" s="126">
        <f>IF(F$2,Percent!F13*4,Percent!F13)</f>
        <v>1445.9863492850941</v>
      </c>
      <c r="G13" s="126">
        <f>IF(G$2,Percent!G13*4,Percent!G13)</f>
        <v>3.6834212449987191</v>
      </c>
      <c r="H13" s="126">
        <f>IF(H$2,Percent!H13*4,Percent!H13)</f>
        <v>8.6896147219144737</v>
      </c>
      <c r="I13" s="126">
        <f>IF(I$2,Percent!I13*4,Percent!I13)</f>
        <v>2.0182594250362396</v>
      </c>
      <c r="J13" s="126"/>
      <c r="K13" s="126">
        <f>IF(K$2,Percent!K13*4,Percent!K13)</f>
        <v>0</v>
      </c>
      <c r="L13" s="126">
        <f>IF(L$2,Percent!L13*4,Percent!L13)</f>
        <v>-2.0182594250362627</v>
      </c>
      <c r="M13" s="126">
        <f>IF(M$2,Percent!M13*4,Percent!M13)</f>
        <v>470.94675834359566</v>
      </c>
      <c r="N13" s="126">
        <f>IF(N$2,Percent!N13*4,Percent!N13)</f>
        <v>0.56923071100012379</v>
      </c>
      <c r="O13" s="126">
        <f>IF(O$2,Percent!O13*4,Percent!O13)</f>
        <v>83.911231902190778</v>
      </c>
      <c r="P13" s="126">
        <f>IF(P$2,Percent!P13*4,Percent!P13)</f>
        <v>-21.78727214241102</v>
      </c>
      <c r="Q13" s="126">
        <f>IF(Q$2,Percent!Q13*4,Percent!Q13)</f>
        <v>1409.9173938689858</v>
      </c>
      <c r="R13" s="126"/>
      <c r="S13" s="126">
        <f>IF(S$2,Percent!S13*4,Percent!S13)</f>
        <v>2.0200623056053404</v>
      </c>
      <c r="T13" s="126"/>
      <c r="U13" s="126">
        <f>IF(U$2,Percent!U13*4,Percent!U13)</f>
        <v>430.3949546175491</v>
      </c>
      <c r="V13" s="126">
        <f>IF(V$2,Percent!V13*4,Percent!V13)</f>
        <v>-1.0030187090935172</v>
      </c>
      <c r="W13" s="126">
        <f>IF(W$2,Percent!W13*4,Percent!W13)</f>
        <v>445.75837476005091</v>
      </c>
      <c r="X13" s="126">
        <f>IF(X$2,Percent!X13*4,Percent!X13)</f>
        <v>3.0819435562878361</v>
      </c>
      <c r="Y13" s="126">
        <f>IF(Y$2,Percent!Y13*4,Percent!Y13)</f>
        <v>4.079489897136046</v>
      </c>
      <c r="Z13" s="126">
        <f>IF(Z$2,Percent!Z13*4,Percent!Z13)</f>
        <v>372.10950570363093</v>
      </c>
      <c r="AA13" s="126">
        <f>IF(AA$2,Percent!AA13*4,Percent!AA13)</f>
        <v>382.50045853868716</v>
      </c>
      <c r="AB13" s="126">
        <f>IF(AB$2,Percent!AB13*4,Percent!AB13)</f>
        <v>-10.390952835056275</v>
      </c>
      <c r="AC13" s="126">
        <f>IF(AC$2,Percent!AC13*4,Percent!AC13)</f>
        <v>9.7853896822550297</v>
      </c>
      <c r="AD13" s="126">
        <f>IF(AD$2,Percent!AD13*4,Percent!AD13)</f>
        <v>1.3869881052462001</v>
      </c>
    </row>
    <row r="14" spans="1:30">
      <c r="A14" t="s">
        <v>411</v>
      </c>
      <c r="B14" s="126">
        <f>IF(B$2,Percent!B14*4,Percent!B14)</f>
        <v>2.7985625672581449</v>
      </c>
      <c r="C14" s="126">
        <f>IF(C$2,Percent!C14*4,Percent!C14)</f>
        <v>2.6508229787873816</v>
      </c>
      <c r="D14" s="126">
        <f>IF(D$2,Percent!D14*4,Percent!D14)</f>
        <v>1410.2255268882764</v>
      </c>
      <c r="E14" s="126">
        <f>IF(E$2,Percent!E14*4,Percent!E14)</f>
        <v>1425.8619379336342</v>
      </c>
      <c r="F14" s="126">
        <f>IF(F$2,Percent!F14*4,Percent!F14)</f>
        <v>1446.4871108588993</v>
      </c>
      <c r="G14" s="126">
        <f>IF(G$2,Percent!G14*4,Percent!G14)</f>
        <v>2.0434053938769736</v>
      </c>
      <c r="H14" s="126">
        <f>IF(H$2,Percent!H14*4,Percent!H14)</f>
        <v>0.36751137667518918</v>
      </c>
      <c r="I14" s="126">
        <f>IF(I$2,Percent!I14*4,Percent!I14)</f>
        <v>3.06115588612621</v>
      </c>
      <c r="J14" s="126"/>
      <c r="K14" s="126">
        <f>IF(K$2,Percent!K14*4,Percent!K14)</f>
        <v>0</v>
      </c>
      <c r="L14" s="126">
        <f>IF(L$2,Percent!L14*4,Percent!L14)</f>
        <v>-3.0611558861261701</v>
      </c>
      <c r="M14" s="126">
        <f>IF(M$2,Percent!M14*4,Percent!M14)</f>
        <v>469.71827674136637</v>
      </c>
      <c r="N14" s="126">
        <f>IF(N$2,Percent!N14*4,Percent!N14)</f>
        <v>-0.20123342755384854</v>
      </c>
      <c r="O14" s="126">
        <f>IF(O$2,Percent!O14*4,Percent!O14)</f>
        <v>47.687581219166333</v>
      </c>
      <c r="P14" s="126">
        <f>IF(P$2,Percent!P14*4,Percent!P14)</f>
        <v>-13.982124859042033</v>
      </c>
      <c r="Q14" s="126">
        <f>IF(Q$2,Percent!Q14*4,Percent!Q14)</f>
        <v>1411.3597519355862</v>
      </c>
      <c r="R14" s="126"/>
      <c r="S14" s="126">
        <f>IF(S$2,Percent!S14*4,Percent!S14)</f>
        <v>2.1619424089020995</v>
      </c>
      <c r="T14" s="126"/>
      <c r="U14" s="126">
        <f>IF(U$2,Percent!U14*4,Percent!U14)</f>
        <v>431.4761423049153</v>
      </c>
      <c r="V14" s="126">
        <f>IF(V$2,Percent!V14*4,Percent!V14)</f>
        <v>3.2030446603804386</v>
      </c>
      <c r="W14" s="126">
        <f>IF(W$2,Percent!W14*4,Percent!W14)</f>
        <v>478.0290885595212</v>
      </c>
      <c r="X14" s="126">
        <f>IF(X$2,Percent!X14*4,Percent!X14)</f>
        <v>-0.97784401491427531</v>
      </c>
      <c r="Y14" s="126">
        <f>IF(Y$2,Percent!Y14*4,Percent!Y14)</f>
        <v>-0.59575599061814088</v>
      </c>
      <c r="Z14" s="126">
        <f>IF(Z$2,Percent!Z14*4,Percent!Z14)</f>
        <v>371.75319150840579</v>
      </c>
      <c r="AA14" s="126">
        <f>IF(AA$2,Percent!AA14*4,Percent!AA14)</f>
        <v>381.01280737559478</v>
      </c>
      <c r="AB14" s="126">
        <f>IF(AB$2,Percent!AB14*4,Percent!AB14)</f>
        <v>-9.259615867188959</v>
      </c>
      <c r="AC14" s="126">
        <f>IF(AC$2,Percent!AC14*4,Percent!AC14)</f>
        <v>8.8620730861093708</v>
      </c>
      <c r="AD14" s="126">
        <f>IF(AD$2,Percent!AD14*4,Percent!AD14)</f>
        <v>1.3721413119922901</v>
      </c>
    </row>
    <row r="15" spans="1:30">
      <c r="A15" t="s">
        <v>412</v>
      </c>
      <c r="B15" s="126">
        <f>IF(B$2,Percent!B15*4,Percent!B15)</f>
        <v>1.7093510998869021</v>
      </c>
      <c r="C15" s="126">
        <f>IF(C$2,Percent!C15*4,Percent!C15)</f>
        <v>2.3758630045994877</v>
      </c>
      <c r="D15" s="126">
        <f>IF(D$2,Percent!D15*4,Percent!D15)</f>
        <v>1407.5541370371773</v>
      </c>
      <c r="E15" s="126">
        <f>IF(E$2,Percent!E15*4,Percent!E15)</f>
        <v>1423.206586899317</v>
      </c>
      <c r="F15" s="126">
        <f>IF(F$2,Percent!F15*4,Percent!F15)</f>
        <v>1444.1473709153429</v>
      </c>
      <c r="G15" s="126">
        <f>IF(G$2,Percent!G15*4,Percent!G15)</f>
        <v>4.0059876757471358</v>
      </c>
      <c r="H15" s="126">
        <f>IF(H$2,Percent!H15*4,Percent!H15)</f>
        <v>10.432451914518559</v>
      </c>
      <c r="I15" s="126">
        <f>IF(I$2,Percent!I15*4,Percent!I15)</f>
        <v>4.2292050276323323</v>
      </c>
      <c r="J15" s="126"/>
      <c r="K15" s="126">
        <f>IF(K$2,Percent!K15*4,Percent!K15)</f>
        <v>0</v>
      </c>
      <c r="L15" s="126">
        <f>IF(L$2,Percent!L15*4,Percent!L15)</f>
        <v>-4.2292050276323403</v>
      </c>
      <c r="M15" s="126">
        <f>IF(M$2,Percent!M15*4,Percent!M15)</f>
        <v>467.81780585159601</v>
      </c>
      <c r="N15" s="126">
        <f>IF(N$2,Percent!N15*4,Percent!N15)</f>
        <v>0.63396888928641815</v>
      </c>
      <c r="O15" s="126">
        <f>IF(O$2,Percent!O15*4,Percent!O15)</f>
        <v>20.641919634403237</v>
      </c>
      <c r="P15" s="126">
        <f>IF(P$2,Percent!P15*4,Percent!P15)</f>
        <v>4.0510028979449242</v>
      </c>
      <c r="Q15" s="126">
        <f>IF(Q$2,Percent!Q15*4,Percent!Q15)</f>
        <v>1412.4540319789639</v>
      </c>
      <c r="R15" s="126"/>
      <c r="S15" s="126">
        <f>IF(S$2,Percent!S15*4,Percent!S15)</f>
        <v>2.3438363644537987</v>
      </c>
      <c r="T15" s="126"/>
      <c r="U15" s="126">
        <f>IF(U$2,Percent!U15*4,Percent!U15)</f>
        <v>433.19816545433849</v>
      </c>
      <c r="V15" s="126">
        <f>IF(V$2,Percent!V15*4,Percent!V15)</f>
        <v>1.175531561432841</v>
      </c>
      <c r="W15" s="126">
        <f>IF(W$2,Percent!W15*4,Percent!W15)</f>
        <v>476.85355699808838</v>
      </c>
      <c r="X15" s="126">
        <f>IF(X$2,Percent!X15*4,Percent!X15)</f>
        <v>-0.2543189347502306</v>
      </c>
      <c r="Y15" s="126">
        <f>IF(Y$2,Percent!Y15*4,Percent!Y15)</f>
        <v>-5.9689650927907678E-2</v>
      </c>
      <c r="Z15" s="126">
        <f>IF(Z$2,Percent!Z15*4,Percent!Z15)</f>
        <v>372.55222130895305</v>
      </c>
      <c r="AA15" s="126">
        <f>IF(AA$2,Percent!AA15*4,Percent!AA15)</f>
        <v>381.30354671577595</v>
      </c>
      <c r="AB15" s="126">
        <f>IF(AB$2,Percent!AB15*4,Percent!AB15)</f>
        <v>-8.7513254068228683</v>
      </c>
      <c r="AC15" s="126">
        <f>IF(AC$2,Percent!AC15*4,Percent!AC15)</f>
        <v>8.4174725028767003</v>
      </c>
      <c r="AD15" s="126">
        <f>IF(AD$2,Percent!AD15*4,Percent!AD15)</f>
        <v>1.39800903709005</v>
      </c>
    </row>
    <row r="16" spans="1:30">
      <c r="A16" t="s">
        <v>413</v>
      </c>
      <c r="B16" s="126">
        <f>IF(B$2,Percent!B16*4,Percent!B16)</f>
        <v>3.4593921244354675</v>
      </c>
      <c r="C16" s="126">
        <f>IF(C$2,Percent!C16*4,Percent!C16)</f>
        <v>3.6383567912096737</v>
      </c>
      <c r="D16" s="126">
        <f>IF(D$2,Percent!D16*4,Percent!D16)</f>
        <v>1413.4436032012047</v>
      </c>
      <c r="E16" s="126">
        <f>IF(E$2,Percent!E16*4,Percent!E16)</f>
        <v>1429.0591986511467</v>
      </c>
      <c r="F16" s="126">
        <f>IF(F$2,Percent!F16*4,Percent!F16)</f>
        <v>1446.5293009224054</v>
      </c>
      <c r="G16" s="126">
        <f>IF(G$2,Percent!G16*4,Percent!G16)</f>
        <v>2.5779795395180827</v>
      </c>
      <c r="H16" s="126">
        <f>IF(H$2,Percent!H16*4,Percent!H16)</f>
        <v>7.3989828128857127</v>
      </c>
      <c r="I16" s="126">
        <f>IF(I$2,Percent!I16*4,Percent!I16)</f>
        <v>4.6718189178901692</v>
      </c>
      <c r="J16" s="126"/>
      <c r="K16" s="126">
        <f>IF(K$2,Percent!K16*4,Percent!K16)</f>
        <v>0</v>
      </c>
      <c r="L16" s="126">
        <f>IF(L$2,Percent!L16*4,Percent!L16)</f>
        <v>-4.6718189178901639</v>
      </c>
      <c r="M16" s="126">
        <f>IF(M$2,Percent!M16*4,Percent!M16)</f>
        <v>464.54695937436696</v>
      </c>
      <c r="N16" s="126">
        <f>IF(N$2,Percent!N16*4,Percent!N16)</f>
        <v>3.0349827729538426</v>
      </c>
      <c r="O16" s="126">
        <f>IF(O$2,Percent!O16*4,Percent!O16)</f>
        <v>52.583563794758923</v>
      </c>
      <c r="P16" s="126">
        <f>IF(P$2,Percent!P16*4,Percent!P16)</f>
        <v>-28.257444094194934</v>
      </c>
      <c r="Q16" s="126">
        <f>IF(Q$2,Percent!Q16*4,Percent!Q16)</f>
        <v>1413.0420272750439</v>
      </c>
      <c r="R16" s="126"/>
      <c r="S16" s="126">
        <f>IF(S$2,Percent!S16*4,Percent!S16)</f>
        <v>2.3320995180352262</v>
      </c>
      <c r="T16" s="126"/>
      <c r="U16" s="126">
        <f>IF(U$2,Percent!U16*4,Percent!U16)</f>
        <v>433.42440202837781</v>
      </c>
      <c r="V16" s="126">
        <f>IF(V$2,Percent!V16*4,Percent!V16)</f>
        <v>-2.1012336751367044</v>
      </c>
      <c r="W16" s="126">
        <f>IF(W$2,Percent!W16*4,Percent!W16)</f>
        <v>463.84092773749887</v>
      </c>
      <c r="X16" s="126">
        <f>IF(X$2,Percent!X16*4,Percent!X16)</f>
        <v>0.85304888393373801</v>
      </c>
      <c r="Y16" s="126">
        <f>IF(Y$2,Percent!Y16*4,Percent!Y16)</f>
        <v>0.61413113462007729</v>
      </c>
      <c r="Z16" s="126">
        <f>IF(Z$2,Percent!Z16*4,Percent!Z16)</f>
        <v>373.04192505040908</v>
      </c>
      <c r="AA16" s="126">
        <f>IF(AA$2,Percent!AA16*4,Percent!AA16)</f>
        <v>381.60116937606625</v>
      </c>
      <c r="AB16" s="126">
        <f>IF(AB$2,Percent!AB16*4,Percent!AB16)</f>
        <v>-8.5592443256571542</v>
      </c>
      <c r="AC16" s="126">
        <f>IF(AC$2,Percent!AC16*4,Percent!AC16)</f>
        <v>8.2116671085320903</v>
      </c>
      <c r="AD16" s="126">
        <f>IF(AD$2,Percent!AD16*4,Percent!AD16)</f>
        <v>1.55200264326842</v>
      </c>
    </row>
    <row r="17" spans="1:30">
      <c r="A17" t="s">
        <v>414</v>
      </c>
      <c r="B17" s="126">
        <f>IF(B$2,Percent!B17*4,Percent!B17)</f>
        <v>1.7130177354912846</v>
      </c>
      <c r="C17" s="126">
        <f>IF(C$2,Percent!C17*4,Percent!C17)</f>
        <v>1.5085859300649318</v>
      </c>
      <c r="D17" s="126">
        <f>IF(D$2,Percent!D17*4,Percent!D17)</f>
        <v>1414.1869173904854</v>
      </c>
      <c r="E17" s="126">
        <f>IF(E$2,Percent!E17*4,Percent!E17)</f>
        <v>1429.7772229882332</v>
      </c>
      <c r="F17" s="126">
        <f>IF(F$2,Percent!F17*4,Percent!F17)</f>
        <v>1447.6393552563361</v>
      </c>
      <c r="G17" s="126">
        <f>IF(G$2,Percent!G17*4,Percent!G17)</f>
        <v>-0.18090166682682707</v>
      </c>
      <c r="H17" s="126">
        <f>IF(H$2,Percent!H17*4,Percent!H17)</f>
        <v>4.1267959105729446</v>
      </c>
      <c r="I17" s="126">
        <f>IF(I$2,Percent!I17*4,Percent!I17)</f>
        <v>5.1006005563559054</v>
      </c>
      <c r="J17" s="126">
        <f>IF(J$2,Percent!J17*4,Percent!J17)</f>
        <v>5.3332801947673758</v>
      </c>
      <c r="K17" s="126">
        <f>IF(K$2,Percent!K17*4,Percent!K17)</f>
        <v>0</v>
      </c>
      <c r="L17" s="126">
        <f>IF(L$2,Percent!L17*4,Percent!L17)</f>
        <v>-5.1006005563559391</v>
      </c>
      <c r="M17" s="126">
        <f>IF(M$2,Percent!M17*4,Percent!M17)</f>
        <v>470.8353239294521</v>
      </c>
      <c r="N17" s="126">
        <f>IF(N$2,Percent!N17*4,Percent!N17)</f>
        <v>7.9616014802198265</v>
      </c>
      <c r="O17" s="126">
        <f>IF(O$2,Percent!O17*4,Percent!O17)</f>
        <v>45.797618300108347</v>
      </c>
      <c r="P17" s="126">
        <f>IF(P$2,Percent!P17*4,Percent!P17)</f>
        <v>-34.952327882659056</v>
      </c>
      <c r="Q17" s="126">
        <f>IF(Q$2,Percent!Q17*4,Percent!Q17)</f>
        <v>1413.5082914343884</v>
      </c>
      <c r="R17" s="126"/>
      <c r="S17" s="126">
        <f>IF(S$2,Percent!S17*4,Percent!S17)</f>
        <v>2.1348665188757776</v>
      </c>
      <c r="T17" s="126"/>
      <c r="U17" s="126">
        <f>IF(U$2,Percent!U17*4,Percent!U17)</f>
        <v>434.5317716687008</v>
      </c>
      <c r="V17" s="126">
        <f>IF(V$2,Percent!V17*4,Percent!V17)</f>
        <v>3.2273016465704352</v>
      </c>
      <c r="W17" s="126">
        <f>IF(W$2,Percent!W17*4,Percent!W17)</f>
        <v>457.67616522293775</v>
      </c>
      <c r="X17" s="126">
        <f>IF(X$2,Percent!X17*4,Percent!X17)</f>
        <v>0.43940476673789419</v>
      </c>
      <c r="Y17" s="126">
        <f>IF(Y$2,Percent!Y17*4,Percent!Y17)</f>
        <v>-0.32686953341443115</v>
      </c>
      <c r="Z17" s="126">
        <f>IF(Z$2,Percent!Z17*4,Percent!Z17)</f>
        <v>372.34241658971416</v>
      </c>
      <c r="AA17" s="126">
        <f>IF(AA$2,Percent!AA17*4,Percent!AA17)</f>
        <v>380.50141454046633</v>
      </c>
      <c r="AB17" s="126">
        <f>IF(AB$2,Percent!AB17*4,Percent!AB17)</f>
        <v>-8.15899795075212</v>
      </c>
      <c r="AC17" s="126">
        <f>IF(AC$2,Percent!AC17*4,Percent!AC17)</f>
        <v>7.7977527519089804</v>
      </c>
      <c r="AD17" s="126">
        <f>IF(AD$2,Percent!AD17*4,Percent!AD17)</f>
        <v>1.3938520261438501</v>
      </c>
    </row>
    <row r="18" spans="1:30">
      <c r="A18" t="s">
        <v>415</v>
      </c>
      <c r="B18" s="126">
        <f>IF(B$2,Percent!B18*4,Percent!B18)</f>
        <v>9.315441589770046E-2</v>
      </c>
      <c r="C18" s="126">
        <f>IF(C$2,Percent!C18*4,Percent!C18)</f>
        <v>-0.24874138369685994</v>
      </c>
      <c r="D18" s="126">
        <f>IF(D$2,Percent!D18*4,Percent!D18)</f>
        <v>1413.4082620477054</v>
      </c>
      <c r="E18" s="126">
        <f>IF(E$2,Percent!E18*4,Percent!E18)</f>
        <v>1429.0484171864614</v>
      </c>
      <c r="F18" s="126">
        <f>IF(F$2,Percent!F18*4,Percent!F18)</f>
        <v>1448.1940105788644</v>
      </c>
      <c r="G18" s="126">
        <f>IF(G$2,Percent!G18*4,Percent!G18)</f>
        <v>0.97799552229087539</v>
      </c>
      <c r="H18" s="126">
        <f>IF(H$2,Percent!H18*4,Percent!H18)</f>
        <v>3.7458881666347921</v>
      </c>
      <c r="I18" s="126">
        <f>IF(I$2,Percent!I18*4,Percent!I18)</f>
        <v>5.1813023965322724</v>
      </c>
      <c r="J18" s="126">
        <f>IF(J$2,Percent!J18*4,Percent!J18)</f>
        <v>5.2856990553056704</v>
      </c>
      <c r="K18" s="126">
        <f>IF(K$2,Percent!K18*4,Percent!K18)</f>
        <v>0</v>
      </c>
      <c r="L18" s="126">
        <f>IF(L$2,Percent!L18*4,Percent!L18)</f>
        <v>-5.1813023965322484</v>
      </c>
      <c r="M18" s="126">
        <f>IF(M$2,Percent!M18*4,Percent!M18)</f>
        <v>471.54099328139944</v>
      </c>
      <c r="N18" s="126">
        <f>IF(N$2,Percent!N18*4,Percent!N18)</f>
        <v>4.2277449671448863</v>
      </c>
      <c r="O18" s="126">
        <f>IF(O$2,Percent!O18*4,Percent!O18)</f>
        <v>48.224617088062956</v>
      </c>
      <c r="P18" s="126">
        <f>IF(P$2,Percent!P18*4,Percent!P18)</f>
        <v>-19.751299233858962</v>
      </c>
      <c r="Q18" s="126">
        <f>IF(Q$2,Percent!Q18*4,Percent!Q18)</f>
        <v>1413.3543881002508</v>
      </c>
      <c r="R18" s="126"/>
      <c r="S18" s="126">
        <f>IF(S$2,Percent!S18*4,Percent!S18)</f>
        <v>2.0673569001421743</v>
      </c>
      <c r="T18" s="126"/>
      <c r="U18" s="126">
        <f>IF(U$2,Percent!U18*4,Percent!U18)</f>
        <v>435.92342078181321</v>
      </c>
      <c r="V18" s="126">
        <f>IF(V$2,Percent!V18*4,Percent!V18)</f>
        <v>2.8364052949491736</v>
      </c>
      <c r="W18" s="126">
        <f>IF(W$2,Percent!W18*4,Percent!W18)</f>
        <v>451.53367370189983</v>
      </c>
      <c r="X18" s="126">
        <f>IF(X$2,Percent!X18*4,Percent!X18)</f>
        <v>0.1774000365101891</v>
      </c>
      <c r="Y18" s="126">
        <f>IF(Y$2,Percent!Y18*4,Percent!Y18)</f>
        <v>0.35076455941220885</v>
      </c>
      <c r="Z18" s="126">
        <f>IF(Z$2,Percent!Z18*4,Percent!Z18)</f>
        <v>371.54203425574502</v>
      </c>
      <c r="AA18" s="126">
        <f>IF(AA$2,Percent!AA18*4,Percent!AA18)</f>
        <v>379.83959348047904</v>
      </c>
      <c r="AB18" s="126">
        <f>IF(AB$2,Percent!AB18*4,Percent!AB18)</f>
        <v>-8.2975592247340479</v>
      </c>
      <c r="AC18" s="126">
        <f>IF(AC$2,Percent!AC18*4,Percent!AC18)</f>
        <v>7.9637856208471902</v>
      </c>
      <c r="AD18" s="126">
        <f>IF(AD$2,Percent!AD18*4,Percent!AD18)</f>
        <v>1.51163826339922</v>
      </c>
    </row>
    <row r="19" spans="1:30">
      <c r="A19" t="s">
        <v>416</v>
      </c>
      <c r="B19" s="126">
        <f>IF(B$2,Percent!B19*4,Percent!B19)</f>
        <v>2.2709854239884919</v>
      </c>
      <c r="C19" s="126">
        <f>IF(C$2,Percent!C19*4,Percent!C19)</f>
        <v>2.8246502380390837</v>
      </c>
      <c r="D19" s="126">
        <f>IF(D$2,Percent!D19*4,Percent!D19)</f>
        <v>1415.8299316363668</v>
      </c>
      <c r="E19" s="126">
        <f>IF(E$2,Percent!E19*4,Percent!E19)</f>
        <v>1431.5087929128347</v>
      </c>
      <c r="F19" s="126">
        <f>IF(F$2,Percent!F19*4,Percent!F19)</f>
        <v>1449.2614722851608</v>
      </c>
      <c r="G19" s="126">
        <f>IF(G$2,Percent!G19*4,Percent!G19)</f>
        <v>0.59508714341145463</v>
      </c>
      <c r="H19" s="126">
        <f>IF(H$2,Percent!H19*4,Percent!H19)</f>
        <v>-1.4676394534177462</v>
      </c>
      <c r="I19" s="126">
        <f>IF(I$2,Percent!I19*4,Percent!I19)</f>
        <v>6.1099838905597892</v>
      </c>
      <c r="J19" s="126">
        <f>IF(J$2,Percent!J19*4,Percent!J19)</f>
        <v>6.0244340350935843</v>
      </c>
      <c r="K19" s="126">
        <f>IF(K$2,Percent!K19*4,Percent!K19)</f>
        <v>0</v>
      </c>
      <c r="L19" s="126">
        <f>IF(L$2,Percent!L19*4,Percent!L19)</f>
        <v>-6.1099838905598203</v>
      </c>
      <c r="M19" s="126">
        <f>IF(M$2,Percent!M19*4,Percent!M19)</f>
        <v>474.63013629972863</v>
      </c>
      <c r="N19" s="126">
        <f>IF(N$2,Percent!N19*4,Percent!N19)</f>
        <v>2.4285032583933663</v>
      </c>
      <c r="O19" s="126">
        <f>IF(O$2,Percent!O19*4,Percent!O19)</f>
        <v>2.2183048661269105</v>
      </c>
      <c r="P19" s="126">
        <f>IF(P$2,Percent!P19*4,Percent!P19)</f>
        <v>-0.75907410055068203</v>
      </c>
      <c r="Q19" s="126">
        <f>IF(Q$2,Percent!Q19*4,Percent!Q19)</f>
        <v>1413.8693859419484</v>
      </c>
      <c r="R19" s="126"/>
      <c r="S19" s="126">
        <f>IF(S$2,Percent!S19*4,Percent!S19)</f>
        <v>2.0183393684787108</v>
      </c>
      <c r="T19" s="126"/>
      <c r="U19" s="126">
        <f>IF(U$2,Percent!U19*4,Percent!U19)</f>
        <v>437.19682186244739</v>
      </c>
      <c r="V19" s="126">
        <f>IF(V$2,Percent!V19*4,Percent!V19)</f>
        <v>6.1963353417389122</v>
      </c>
      <c r="W19" s="126">
        <f>IF(W$2,Percent!W19*4,Percent!W19)</f>
        <v>438.37800918024135</v>
      </c>
      <c r="X19" s="126">
        <f>IF(X$2,Percent!X19*4,Percent!X19)</f>
        <v>0.218457896255142</v>
      </c>
      <c r="Y19" s="126">
        <f>IF(Y$2,Percent!Y19*4,Percent!Y19)</f>
        <v>-1.4632611552301E-2</v>
      </c>
      <c r="Z19" s="126">
        <f>IF(Z$2,Percent!Z19*4,Percent!Z19)</f>
        <v>373.69343365503892</v>
      </c>
      <c r="AA19" s="126">
        <f>IF(AA$2,Percent!AA19*4,Percent!AA19)</f>
        <v>381.66301566469036</v>
      </c>
      <c r="AB19" s="126">
        <f>IF(AB$2,Percent!AB19*4,Percent!AB19)</f>
        <v>-7.9695820096514156</v>
      </c>
      <c r="AC19" s="126">
        <f>IF(AC$2,Percent!AC19*4,Percent!AC19)</f>
        <v>7.6585788167487197</v>
      </c>
      <c r="AD19" s="126">
        <f>IF(AD$2,Percent!AD19*4,Percent!AD19)</f>
        <v>1.3797052031830199</v>
      </c>
    </row>
    <row r="20" spans="1:30">
      <c r="A20" t="s">
        <v>417</v>
      </c>
      <c r="B20" s="126">
        <f>IF(B$2,Percent!B20*4,Percent!B20)</f>
        <v>-0.95049141144336602</v>
      </c>
      <c r="C20" s="126">
        <f>IF(C$2,Percent!C20*4,Percent!C20)</f>
        <v>-0.83319159046659763</v>
      </c>
      <c r="D20" s="126">
        <f>IF(D$2,Percent!D20*4,Percent!D20)</f>
        <v>1415.1221656906596</v>
      </c>
      <c r="E20" s="126">
        <f>IF(E$2,Percent!E20*4,Percent!E20)</f>
        <v>1430.7475303260699</v>
      </c>
      <c r="F20" s="126">
        <f>IF(F$2,Percent!F20*4,Percent!F20)</f>
        <v>1447.1173223045973</v>
      </c>
      <c r="G20" s="126">
        <f>IF(G$2,Percent!G20*4,Percent!G20)</f>
        <v>-0.96175547353940516</v>
      </c>
      <c r="H20" s="126">
        <f>IF(H$2,Percent!H20*4,Percent!H20)</f>
        <v>-2.4739249696773769</v>
      </c>
      <c r="I20" s="126">
        <f>IF(I$2,Percent!I20*4,Percent!I20)</f>
        <v>5.8603602762604012</v>
      </c>
      <c r="J20" s="126">
        <f>IF(J$2,Percent!J20*4,Percent!J20)</f>
        <v>5.7244054022988156</v>
      </c>
      <c r="K20" s="126">
        <f>IF(K$2,Percent!K20*4,Percent!K20)</f>
        <v>0</v>
      </c>
      <c r="L20" s="126">
        <f>IF(L$2,Percent!L20*4,Percent!L20)</f>
        <v>-5.860360276260387</v>
      </c>
      <c r="M20" s="126">
        <f>IF(M$2,Percent!M20*4,Percent!M20)</f>
        <v>471.06817419387551</v>
      </c>
      <c r="N20" s="126">
        <f>IF(N$2,Percent!N20*4,Percent!N20)</f>
        <v>0.45397778978912839</v>
      </c>
      <c r="O20" s="126">
        <f>IF(O$2,Percent!O20*4,Percent!O20)</f>
        <v>4.7251737702834271</v>
      </c>
      <c r="P20" s="126">
        <f>IF(P$2,Percent!P20*4,Percent!P20)</f>
        <v>-1.5117238590692061</v>
      </c>
      <c r="Q20" s="126">
        <f>IF(Q$2,Percent!Q20*4,Percent!Q20)</f>
        <v>1413.4033521300662</v>
      </c>
      <c r="R20" s="126"/>
      <c r="S20" s="126">
        <f>IF(S$2,Percent!S20*4,Percent!S20)</f>
        <v>2.0288128361863738</v>
      </c>
      <c r="T20" s="126"/>
      <c r="U20" s="126">
        <f>IF(U$2,Percent!U20*4,Percent!U20)</f>
        <v>437.67476836181095</v>
      </c>
      <c r="V20" s="126">
        <f>IF(V$2,Percent!V20*4,Percent!V20)</f>
        <v>1.1285946944535219</v>
      </c>
      <c r="W20" s="126">
        <f>IF(W$2,Percent!W20*4,Percent!W20)</f>
        <v>445.87544891422857</v>
      </c>
      <c r="X20" s="126">
        <f>IF(X$2,Percent!X20*4,Percent!X20)</f>
        <v>0.58246626280720193</v>
      </c>
      <c r="Y20" s="126">
        <f>IF(Y$2,Percent!Y20*4,Percent!Y20)</f>
        <v>0.17259344507989383</v>
      </c>
      <c r="Z20" s="126">
        <f>IF(Z$2,Percent!Z20*4,Percent!Z20)</f>
        <v>371.9237142372063</v>
      </c>
      <c r="AA20" s="126">
        <f>IF(AA$2,Percent!AA20*4,Percent!AA20)</f>
        <v>380.19665026435354</v>
      </c>
      <c r="AB20" s="126">
        <f>IF(AB$2,Percent!AB20*4,Percent!AB20)</f>
        <v>-8.272936027147205</v>
      </c>
      <c r="AC20" s="126">
        <f>IF(AC$2,Percent!AC20*4,Percent!AC20)</f>
        <v>7.9742157615924789</v>
      </c>
      <c r="AD20" s="126">
        <f>IF(AD$2,Percent!AD20*4,Percent!AD20)</f>
        <v>1.2644928100828301</v>
      </c>
    </row>
    <row r="21" spans="1:30">
      <c r="A21" t="s">
        <v>418</v>
      </c>
      <c r="B21" s="126">
        <f>IF(B$2,Percent!B21*4,Percent!B21)</f>
        <v>-0.81829863581912576</v>
      </c>
      <c r="C21" s="126">
        <f>IF(C$2,Percent!C21*4,Percent!C21)</f>
        <v>-0.88596058374665887</v>
      </c>
      <c r="D21" s="126">
        <f>IF(D$2,Percent!D21*4,Percent!D21)</f>
        <v>1413.4270709284922</v>
      </c>
      <c r="E21" s="126">
        <f>IF(E$2,Percent!E21*4,Percent!E21)</f>
        <v>1429.0007307203362</v>
      </c>
      <c r="F21" s="126">
        <f>IF(F$2,Percent!F21*4,Percent!F21)</f>
        <v>1445.0454510603893</v>
      </c>
      <c r="G21" s="126">
        <f>IF(G$2,Percent!G21*4,Percent!G21)</f>
        <v>0.91305400424968042</v>
      </c>
      <c r="H21" s="126">
        <f>IF(H$2,Percent!H21*4,Percent!H21)</f>
        <v>-0.96226227004194698</v>
      </c>
      <c r="I21" s="126">
        <f>IF(I$2,Percent!I21*4,Percent!I21)</f>
        <v>6.2985834831309262</v>
      </c>
      <c r="J21" s="126">
        <f>IF(J$2,Percent!J21*4,Percent!J21)</f>
        <v>5.4995434528865683</v>
      </c>
      <c r="K21" s="126">
        <f>IF(K$2,Percent!K21*4,Percent!K21)</f>
        <v>0</v>
      </c>
      <c r="L21" s="126">
        <f>IF(L$2,Percent!L21*4,Percent!L21)</f>
        <v>-6.2985834831309315</v>
      </c>
      <c r="M21" s="126">
        <f>IF(M$2,Percent!M21*4,Percent!M21)</f>
        <v>470.65364578643107</v>
      </c>
      <c r="N21" s="126">
        <f>IF(N$2,Percent!N21*4,Percent!N21)</f>
        <v>1.8823747642877642</v>
      </c>
      <c r="O21" s="126">
        <f>IF(O$2,Percent!O21*4,Percent!O21)</f>
        <v>3.4717824785045863</v>
      </c>
      <c r="P21" s="126">
        <f>IF(P$2,Percent!P21*4,Percent!P21)</f>
        <v>-2.6913033246131923</v>
      </c>
      <c r="Q21" s="126">
        <f>IF(Q$2,Percent!Q21*4,Percent!Q21)</f>
        <v>1413.6691223778971</v>
      </c>
      <c r="R21" s="126"/>
      <c r="S21" s="126">
        <f>IF(S$2,Percent!S21*4,Percent!S21)</f>
        <v>1.9646400663849504</v>
      </c>
      <c r="T21" s="126"/>
      <c r="U21" s="126">
        <f>IF(U$2,Percent!U21*4,Percent!U21)</f>
        <v>438.34502769372568</v>
      </c>
      <c r="V21" s="126">
        <f>IF(V$2,Percent!V21*4,Percent!V21)</f>
        <v>4.1305501705692471</v>
      </c>
      <c r="W21" s="126">
        <f>IF(W$2,Percent!W21*4,Percent!W21)</f>
        <v>450.44603644262224</v>
      </c>
      <c r="X21" s="126">
        <f>IF(X$2,Percent!X21*4,Percent!X21)</f>
        <v>0.7053170205224113</v>
      </c>
      <c r="Y21" s="126">
        <f>IF(Y$2,Percent!Y21*4,Percent!Y21)</f>
        <v>0.66234492482308838</v>
      </c>
      <c r="Z21" s="126">
        <f>IF(Z$2,Percent!Z21*4,Percent!Z21)</f>
        <v>372.57524172278261</v>
      </c>
      <c r="AA21" s="126">
        <f>IF(AA$2,Percent!AA21*4,Percent!AA21)</f>
        <v>380.83301844171615</v>
      </c>
      <c r="AB21" s="126">
        <f>IF(AB$2,Percent!AB21*4,Percent!AB21)</f>
        <v>-8.2577767189335578</v>
      </c>
      <c r="AC21" s="126">
        <f>IF(AC$2,Percent!AC21*4,Percent!AC21)</f>
        <v>7.9191541625916999</v>
      </c>
      <c r="AD21" s="126">
        <f>IF(AD$2,Percent!AD21*4,Percent!AD21)</f>
        <v>1.2971940746314801</v>
      </c>
    </row>
    <row r="22" spans="1:30">
      <c r="A22" t="s">
        <v>419</v>
      </c>
      <c r="B22" s="126">
        <f>IF(B$2,Percent!B22*4,Percent!B22)</f>
        <v>1.2400918117497994</v>
      </c>
      <c r="C22" s="126">
        <f>IF(C$2,Percent!C22*4,Percent!C22)</f>
        <v>1.8352321085762568</v>
      </c>
      <c r="D22" s="126">
        <f>IF(D$2,Percent!D22*4,Percent!D22)</f>
        <v>1408.1590933750333</v>
      </c>
      <c r="E22" s="126">
        <f>IF(E$2,Percent!E22*4,Percent!E22)</f>
        <v>1423.801314595742</v>
      </c>
      <c r="F22" s="126">
        <f>IF(F$2,Percent!F22*4,Percent!F22)</f>
        <v>1444.4713385272446</v>
      </c>
      <c r="G22" s="126">
        <f>IF(G$2,Percent!G22*4,Percent!G22)</f>
        <v>2.0557576554557144</v>
      </c>
      <c r="H22" s="126">
        <f>IF(H$2,Percent!H22*4,Percent!H22)</f>
        <v>-1.3212636011900258</v>
      </c>
      <c r="I22" s="126">
        <f>IF(I$2,Percent!I22*4,Percent!I22)</f>
        <v>7.0361101449805119</v>
      </c>
      <c r="J22" s="126">
        <f>IF(J$2,Percent!J22*4,Percent!J22)</f>
        <v>5.8397658421379894</v>
      </c>
      <c r="K22" s="126">
        <f>IF(K$2,Percent!K22*4,Percent!K22)</f>
        <v>0</v>
      </c>
      <c r="L22" s="126">
        <f>IF(L$2,Percent!L22*4,Percent!L22)</f>
        <v>-7.0361101449804897</v>
      </c>
      <c r="M22" s="126">
        <f>IF(M$2,Percent!M22*4,Percent!M22)</f>
        <v>473.49872499850756</v>
      </c>
      <c r="N22" s="126">
        <f>IF(N$2,Percent!N22*4,Percent!N22)</f>
        <v>6.9879610495498845</v>
      </c>
      <c r="O22" s="126">
        <f>IF(O$2,Percent!O22*4,Percent!O22)</f>
        <v>4.4160997394752757</v>
      </c>
      <c r="P22" s="126">
        <f>IF(P$2,Percent!P22*4,Percent!P22)</f>
        <v>-0.69341008680633631</v>
      </c>
      <c r="Q22" s="126">
        <f>IF(Q$2,Percent!Q22*4,Percent!Q22)</f>
        <v>1414.8116238696427</v>
      </c>
      <c r="R22" s="126"/>
      <c r="S22" s="126">
        <f>IF(S$2,Percent!S22*4,Percent!S22)</f>
        <v>1.9442632791228205</v>
      </c>
      <c r="T22" s="126"/>
      <c r="U22" s="126">
        <f>IF(U$2,Percent!U22*4,Percent!U22)</f>
        <v>438.79528187486085</v>
      </c>
      <c r="V22" s="126">
        <f>IF(V$2,Percent!V22*4,Percent!V22)</f>
        <v>4.191825195678156</v>
      </c>
      <c r="W22" s="126">
        <f>IF(W$2,Percent!W22*4,Percent!W22)</f>
        <v>435.04248143487348</v>
      </c>
      <c r="X22" s="126">
        <f>IF(X$2,Percent!X22*4,Percent!X22)</f>
        <v>0.99255039981978044</v>
      </c>
      <c r="Y22" s="126">
        <f>IF(Y$2,Percent!Y22*4,Percent!Y22)</f>
        <v>1.1825856102663401</v>
      </c>
      <c r="Z22" s="126">
        <f>IF(Z$2,Percent!Z22*4,Percent!Z22)</f>
        <v>372.62002679121497</v>
      </c>
      <c r="AA22" s="126">
        <f>IF(AA$2,Percent!AA22*4,Percent!AA22)</f>
        <v>381.12455330092001</v>
      </c>
      <c r="AB22" s="126">
        <f>IF(AB$2,Percent!AB22*4,Percent!AB22)</f>
        <v>-8.504526509705034</v>
      </c>
      <c r="AC22" s="126">
        <f>IF(AC$2,Percent!AC22*4,Percent!AC22)</f>
        <v>8.1306386988727493</v>
      </c>
      <c r="AD22" s="126">
        <f>IF(AD$2,Percent!AD22*4,Percent!AD22)</f>
        <v>1.1266969223896499</v>
      </c>
    </row>
    <row r="23" spans="1:30">
      <c r="A23" t="s">
        <v>420</v>
      </c>
      <c r="B23" s="126">
        <f>IF(B$2,Percent!B23*4,Percent!B23)</f>
        <v>2.8092745715337486</v>
      </c>
      <c r="C23" s="126">
        <f>IF(C$2,Percent!C23*4,Percent!C23)</f>
        <v>0.99743168562671514</v>
      </c>
      <c r="D23" s="126">
        <f>IF(D$2,Percent!D23*4,Percent!D23)</f>
        <v>1425.2784545171207</v>
      </c>
      <c r="E23" s="126">
        <f>IF(E$2,Percent!E23*4,Percent!E23)</f>
        <v>1440.9801053870203</v>
      </c>
      <c r="F23" s="126">
        <f>IF(F$2,Percent!F23*4,Percent!F23)</f>
        <v>1456.7049693434026</v>
      </c>
      <c r="G23" s="126">
        <f>IF(G$2,Percent!G23*4,Percent!G23)</f>
        <v>2.2234688441214345</v>
      </c>
      <c r="H23" s="126">
        <f>IF(H$2,Percent!H23*4,Percent!H23)</f>
        <v>-1.0653178162547405</v>
      </c>
      <c r="I23" s="126">
        <f>IF(I$2,Percent!I23*4,Percent!I23)</f>
        <v>2.53195053074462</v>
      </c>
      <c r="J23" s="126">
        <f>IF(J$2,Percent!J23*4,Percent!J23)</f>
        <v>3.6184338576980224</v>
      </c>
      <c r="K23" s="126">
        <f>IF(K$2,Percent!K23*4,Percent!K23)</f>
        <v>0</v>
      </c>
      <c r="L23" s="126">
        <f>IF(L$2,Percent!L23*4,Percent!L23)</f>
        <v>-2.5319505307446004</v>
      </c>
      <c r="M23" s="126">
        <f>IF(M$2,Percent!M23*4,Percent!M23)</f>
        <v>473.38175713254753</v>
      </c>
      <c r="N23" s="126">
        <f>IF(N$2,Percent!N23*4,Percent!N23)</f>
        <v>4.2405835914940404</v>
      </c>
      <c r="O23" s="126">
        <f>IF(O$2,Percent!O23*4,Percent!O23)</f>
        <v>-1.267274388210657</v>
      </c>
      <c r="P23" s="126">
        <f>IF(P$2,Percent!P23*4,Percent!P23)</f>
        <v>2.7443143188672341</v>
      </c>
      <c r="Q23" s="126">
        <f>IF(Q$2,Percent!Q23*4,Percent!Q23)</f>
        <v>1415.4065938544559</v>
      </c>
      <c r="R23" s="126"/>
      <c r="S23" s="126">
        <f>IF(S$2,Percent!S23*4,Percent!S23)</f>
        <v>1.6645920348771774</v>
      </c>
      <c r="T23" s="126"/>
      <c r="U23" s="126">
        <f>IF(U$2,Percent!U23*4,Percent!U23)</f>
        <v>439.24427250387072</v>
      </c>
      <c r="V23" s="126">
        <f>IF(V$2,Percent!V23*4,Percent!V23)</f>
        <v>-2.7458780005106931</v>
      </c>
      <c r="W23" s="126">
        <f>IF(W$2,Percent!W23*4,Percent!W23)</f>
        <v>431.07050565971275</v>
      </c>
      <c r="X23" s="126">
        <f>IF(X$2,Percent!X23*4,Percent!X23)</f>
        <v>4.014260189162755</v>
      </c>
      <c r="Y23" s="126">
        <f>IF(Y$2,Percent!Y23*4,Percent!Y23)</f>
        <v>4.8061833788366037</v>
      </c>
      <c r="Z23" s="126">
        <f>IF(Z$2,Percent!Z23*4,Percent!Z23)</f>
        <v>370.95076647910554</v>
      </c>
      <c r="AA23" s="126">
        <f>IF(AA$2,Percent!AA23*4,Percent!AA23)</f>
        <v>379.75878384267088</v>
      </c>
      <c r="AB23" s="126">
        <f>IF(AB$2,Percent!AB23*4,Percent!AB23)</f>
        <v>-8.8080173635653587</v>
      </c>
      <c r="AC23" s="126">
        <f>IF(AC$2,Percent!AC23*4,Percent!AC23)</f>
        <v>8.3954362620209295</v>
      </c>
      <c r="AD23" s="126">
        <f>IF(AD$2,Percent!AD23*4,Percent!AD23)</f>
        <v>1.3591156803375399</v>
      </c>
    </row>
    <row r="24" spans="1:30">
      <c r="A24" t="s">
        <v>421</v>
      </c>
      <c r="B24" s="126">
        <f>IF(B$2,Percent!B24*4,Percent!B24)</f>
        <v>3.475398040251676</v>
      </c>
      <c r="C24" s="126">
        <f>IF(C$2,Percent!C24*4,Percent!C24)</f>
        <v>3.5956429820339864</v>
      </c>
      <c r="D24" s="126">
        <f>IF(D$2,Percent!D24*4,Percent!D24)</f>
        <v>1426.0313331529956</v>
      </c>
      <c r="E24" s="126">
        <f>IF(E$2,Percent!E24*4,Percent!E24)</f>
        <v>1441.6998577391641</v>
      </c>
      <c r="F24" s="126">
        <f>IF(F$2,Percent!F24*4,Percent!F24)</f>
        <v>1458.8773896929802</v>
      </c>
      <c r="G24" s="126">
        <f>IF(G$2,Percent!G24*4,Percent!G24)</f>
        <v>4.8982267060708296</v>
      </c>
      <c r="H24" s="126">
        <f>IF(H$2,Percent!H24*4,Percent!H24)</f>
        <v>1.040408775141799</v>
      </c>
      <c r="I24" s="126">
        <f>IF(I$2,Percent!I24*4,Percent!I24)</f>
        <v>5.5589499938732967</v>
      </c>
      <c r="J24" s="126">
        <f>IF(J$2,Percent!J24*4,Percent!J24)</f>
        <v>4.9498365504348385</v>
      </c>
      <c r="K24" s="126">
        <f>IF(K$2,Percent!K24*4,Percent!K24)</f>
        <v>0</v>
      </c>
      <c r="L24" s="126">
        <f>IF(L$2,Percent!L24*4,Percent!L24)</f>
        <v>-5.5589499938732869</v>
      </c>
      <c r="M24" s="126">
        <f>IF(M$2,Percent!M24*4,Percent!M24)</f>
        <v>465.29479225875502</v>
      </c>
      <c r="N24" s="126">
        <f>IF(N$2,Percent!N24*4,Percent!N24)</f>
        <v>0.99015430581523844</v>
      </c>
      <c r="O24" s="126">
        <f>IF(O$2,Percent!O24*4,Percent!O24)</f>
        <v>6.5339062398155265</v>
      </c>
      <c r="P24" s="126">
        <f>IF(P$2,Percent!P24*4,Percent!P24)</f>
        <v>0.26499321004058074</v>
      </c>
      <c r="Q24" s="126">
        <f>IF(Q$2,Percent!Q24*4,Percent!Q24)</f>
        <v>1416.9921024627492</v>
      </c>
      <c r="R24" s="126"/>
      <c r="S24" s="126">
        <f>IF(S$2,Percent!S24*4,Percent!S24)</f>
        <v>1.4949802233229024</v>
      </c>
      <c r="T24" s="126"/>
      <c r="U24" s="126">
        <f>IF(U$2,Percent!U24*4,Percent!U24)</f>
        <v>440.25885021196638</v>
      </c>
      <c r="V24" s="126">
        <f>IF(V$2,Percent!V24*4,Percent!V24)</f>
        <v>-4.2398784809893009</v>
      </c>
      <c r="W24" s="126">
        <f>IF(W$2,Percent!W24*4,Percent!W24)</f>
        <v>431.30368488101374</v>
      </c>
      <c r="X24" s="126">
        <f>IF(X$2,Percent!X24*4,Percent!X24)</f>
        <v>-1.1942014265572176</v>
      </c>
      <c r="Y24" s="126">
        <f>IF(Y$2,Percent!Y24*4,Percent!Y24)</f>
        <v>-1.5802005687715059</v>
      </c>
      <c r="Z24" s="126">
        <f>IF(Z$2,Percent!Z24*4,Percent!Z24)</f>
        <v>373.86073115877588</v>
      </c>
      <c r="AA24" s="126">
        <f>IF(AA$2,Percent!AA24*4,Percent!AA24)</f>
        <v>382.39619458294385</v>
      </c>
      <c r="AB24" s="126">
        <f>IF(AB$2,Percent!AB24*4,Percent!AB24)</f>
        <v>-8.5354634241679666</v>
      </c>
      <c r="AC24" s="126">
        <f>IF(AC$2,Percent!AC24*4,Percent!AC24)</f>
        <v>8.2417878742030997</v>
      </c>
      <c r="AD24" s="126">
        <f>IF(AD$2,Percent!AD24*4,Percent!AD24)</f>
        <v>1.53879577229711</v>
      </c>
    </row>
    <row r="25" spans="1:30">
      <c r="A25" t="s">
        <v>422</v>
      </c>
      <c r="B25" s="126">
        <f>IF(B$2,Percent!B25*4,Percent!B25)</f>
        <v>1.1199104387486614</v>
      </c>
      <c r="C25" s="126">
        <f>IF(C$2,Percent!C25*4,Percent!C25)</f>
        <v>1.1002443795874228</v>
      </c>
      <c r="D25" s="126">
        <f>IF(D$2,Percent!D25*4,Percent!D25)</f>
        <v>1419.7299019536404</v>
      </c>
      <c r="E25" s="126">
        <f>IF(E$2,Percent!E25*4,Percent!E25)</f>
        <v>1435.2571122749971</v>
      </c>
      <c r="F25" s="126">
        <f>IF(F$2,Percent!F25*4,Percent!F25)</f>
        <v>1459.6447735681704</v>
      </c>
      <c r="G25" s="126">
        <f>IF(G$2,Percent!G25*4,Percent!G25)</f>
        <v>-0.95434669350584755</v>
      </c>
      <c r="H25" s="126">
        <f>IF(H$2,Percent!H25*4,Percent!H25)</f>
        <v>2.3568777862852386</v>
      </c>
      <c r="I25" s="126">
        <f>IF(I$2,Percent!I25*4,Percent!I25)</f>
        <v>4.5628489894514956</v>
      </c>
      <c r="J25" s="126">
        <f>IF(J$2,Percent!J25*4,Percent!J25)</f>
        <v>4.6098664030249203</v>
      </c>
      <c r="K25" s="126">
        <f>IF(K$2,Percent!K25*4,Percent!K25)</f>
        <v>0</v>
      </c>
      <c r="L25" s="126">
        <f>IF(L$2,Percent!L25*4,Percent!L25)</f>
        <v>-4.5628489894514956</v>
      </c>
      <c r="M25" s="126">
        <f>IF(M$2,Percent!M25*4,Percent!M25)</f>
        <v>463.70388017268766</v>
      </c>
      <c r="N25" s="126">
        <f>IF(N$2,Percent!N25*4,Percent!N25)</f>
        <v>2.8254850396420395</v>
      </c>
      <c r="O25" s="126">
        <f>IF(O$2,Percent!O25*4,Percent!O25)</f>
        <v>-0.84998860384900932</v>
      </c>
      <c r="P25" s="126">
        <f>IF(P$2,Percent!P25*4,Percent!P25)</f>
        <v>-2.5711648242856251</v>
      </c>
      <c r="Q25" s="126">
        <f>IF(Q$2,Percent!Q25*4,Percent!Q25)</f>
        <v>1417.5347005890997</v>
      </c>
      <c r="R25" s="126"/>
      <c r="S25" s="126">
        <f>IF(S$2,Percent!S25*4,Percent!S25)</f>
        <v>1.4075391342160295</v>
      </c>
      <c r="T25" s="126"/>
      <c r="U25" s="126">
        <f>IF(U$2,Percent!U25*4,Percent!U25)</f>
        <v>440.61480343532696</v>
      </c>
      <c r="V25" s="126">
        <f>IF(V$2,Percent!V25*4,Percent!V25)</f>
        <v>0.55796695476093561</v>
      </c>
      <c r="W25" s="126">
        <f>IF(W$2,Percent!W25*4,Percent!W25)</f>
        <v>427.22535440695452</v>
      </c>
      <c r="X25" s="126">
        <f>IF(X$2,Percent!X25*4,Percent!X25)</f>
        <v>-0.41671724395921927</v>
      </c>
      <c r="Y25" s="126">
        <f>IF(Y$2,Percent!Y25*4,Percent!Y25)</f>
        <v>0.72731379253010431</v>
      </c>
      <c r="Z25" s="126">
        <f>IF(Z$2,Percent!Z25*4,Percent!Z25)</f>
        <v>371.5339266752917</v>
      </c>
      <c r="AA25" s="126">
        <f>IF(AA$2,Percent!AA25*4,Percent!AA25)</f>
        <v>380.67986407384029</v>
      </c>
      <c r="AB25" s="126">
        <f>IF(AB$2,Percent!AB25*4,Percent!AB25)</f>
        <v>-9.1459373985486287</v>
      </c>
      <c r="AC25" s="126">
        <f>IF(AC$2,Percent!AC25*4,Percent!AC25)</f>
        <v>8.7748013431214797</v>
      </c>
      <c r="AD25" s="126">
        <f>IF(AD$2,Percent!AD25*4,Percent!AD25)</f>
        <v>1.5300954067205099</v>
      </c>
    </row>
    <row r="26" spans="1:30">
      <c r="A26" t="s">
        <v>423</v>
      </c>
      <c r="B26" s="126">
        <f>IF(B$2,Percent!B26*4,Percent!B26)</f>
        <v>4.6266734015919297</v>
      </c>
      <c r="C26" s="126">
        <f>IF(C$2,Percent!C26*4,Percent!C26)</f>
        <v>3.8759212503064688</v>
      </c>
      <c r="D26" s="126">
        <f>IF(D$2,Percent!D26*4,Percent!D26)</f>
        <v>1427.9931319362361</v>
      </c>
      <c r="E26" s="126">
        <f>IF(E$2,Percent!E26*4,Percent!E26)</f>
        <v>1443.5958094667837</v>
      </c>
      <c r="F26" s="126">
        <f>IF(F$2,Percent!F26*4,Percent!F26)</f>
        <v>1464.4802242970507</v>
      </c>
      <c r="G26" s="126">
        <f>IF(G$2,Percent!G26*4,Percent!G26)</f>
        <v>4.9033850999089523</v>
      </c>
      <c r="H26" s="126">
        <f>IF(H$2,Percent!H26*4,Percent!H26)</f>
        <v>3.9568617248098903</v>
      </c>
      <c r="I26" s="126">
        <f>IF(I$2,Percent!I26*4,Percent!I26)</f>
        <v>3.8727399375326765</v>
      </c>
      <c r="J26" s="126">
        <f>IF(J$2,Percent!J26*4,Percent!J26)</f>
        <v>4.0395442106666568</v>
      </c>
      <c r="K26" s="126">
        <f>IF(K$2,Percent!K26*4,Percent!K26)</f>
        <v>0</v>
      </c>
      <c r="L26" s="126">
        <f>IF(L$2,Percent!L26*4,Percent!L26)</f>
        <v>-3.8727399375326694</v>
      </c>
      <c r="M26" s="126">
        <f>IF(M$2,Percent!M26*4,Percent!M26)</f>
        <v>464.09711215028057</v>
      </c>
      <c r="N26" s="126">
        <f>IF(N$2,Percent!N26*4,Percent!N26)</f>
        <v>3.7257349291621722</v>
      </c>
      <c r="O26" s="126">
        <f>IF(O$2,Percent!O26*4,Percent!O26)</f>
        <v>9.9223293346912573</v>
      </c>
      <c r="P26" s="126">
        <f>IF(P$2,Percent!P26*4,Percent!P26)</f>
        <v>-1.2731245565909</v>
      </c>
      <c r="Q26" s="126">
        <f>IF(Q$2,Percent!Q26*4,Percent!Q26)</f>
        <v>1419.3308655042074</v>
      </c>
      <c r="R26" s="126"/>
      <c r="S26" s="126">
        <f>IF(S$2,Percent!S26*4,Percent!S26)</f>
        <v>1.2269610266508806</v>
      </c>
      <c r="T26" s="126"/>
      <c r="U26" s="126">
        <f>IF(U$2,Percent!U26*4,Percent!U26)</f>
        <v>441.00413251761995</v>
      </c>
      <c r="V26" s="126">
        <f>IF(V$2,Percent!V26*4,Percent!V26)</f>
        <v>1.7831059629193291</v>
      </c>
      <c r="W26" s="126">
        <f>IF(W$2,Percent!W26*4,Percent!W26)</f>
        <v>428.33169504400661</v>
      </c>
      <c r="X26" s="126">
        <f>IF(X$2,Percent!X26*4,Percent!X26)</f>
        <v>2.4854795524459128</v>
      </c>
      <c r="Y26" s="126">
        <f>IF(Y$2,Percent!Y26*4,Percent!Y26)</f>
        <v>1.0781087073501006</v>
      </c>
      <c r="Z26" s="126">
        <f>IF(Z$2,Percent!Z26*4,Percent!Z26)</f>
        <v>374.41193073513966</v>
      </c>
      <c r="AA26" s="126">
        <f>IF(AA$2,Percent!AA26*4,Percent!AA26)</f>
        <v>382.58673169215865</v>
      </c>
      <c r="AB26" s="126">
        <f>IF(AB$2,Percent!AB26*4,Percent!AB26)</f>
        <v>-8.1748009570189932</v>
      </c>
      <c r="AC26" s="126">
        <f>IF(AC$2,Percent!AC26*4,Percent!AC26)</f>
        <v>7.7969121496411002</v>
      </c>
      <c r="AD26" s="126">
        <f>IF(AD$2,Percent!AD26*4,Percent!AD26)</f>
        <v>1.7022933244202201</v>
      </c>
    </row>
    <row r="27" spans="1:30">
      <c r="A27" t="s">
        <v>424</v>
      </c>
      <c r="B27" s="126">
        <f>IF(B$2,Percent!B27*4,Percent!B27)</f>
        <v>2.6287281488549752</v>
      </c>
      <c r="C27" s="126">
        <f>IF(C$2,Percent!C27*4,Percent!C27)</f>
        <v>3.5696355473943342</v>
      </c>
      <c r="D27" s="126">
        <f>IF(D$2,Percent!D27*4,Percent!D27)</f>
        <v>1423.415297436281</v>
      </c>
      <c r="E27" s="126">
        <f>IF(E$2,Percent!E27*4,Percent!E27)</f>
        <v>1439.2620698011899</v>
      </c>
      <c r="F27" s="126">
        <f>IF(F$2,Percent!F27*4,Percent!F27)</f>
        <v>1463.7734221743451</v>
      </c>
      <c r="G27" s="126">
        <f>IF(G$2,Percent!G27*4,Percent!G27)</f>
        <v>3.4768831780962017</v>
      </c>
      <c r="H27" s="126">
        <f>IF(H$2,Percent!H27*4,Percent!H27)</f>
        <v>9.0614957337306734</v>
      </c>
      <c r="I27" s="126">
        <f>IF(I$2,Percent!I27*4,Percent!I27)</f>
        <v>3.3021858125182657</v>
      </c>
      <c r="J27" s="126">
        <f>IF(J$2,Percent!J27*4,Percent!J27)</f>
        <v>3.2516907694121855</v>
      </c>
      <c r="K27" s="126">
        <f>IF(K$2,Percent!K27*4,Percent!K27)</f>
        <v>0</v>
      </c>
      <c r="L27" s="126">
        <f>IF(L$2,Percent!L27*4,Percent!L27)</f>
        <v>-3.302185812518287</v>
      </c>
      <c r="M27" s="126">
        <f>IF(M$2,Percent!M27*4,Percent!M27)</f>
        <v>459.56408967231386</v>
      </c>
      <c r="N27" s="126">
        <f>IF(N$2,Percent!N27*4,Percent!N27)</f>
        <v>-2.5661981618714691</v>
      </c>
      <c r="O27" s="126">
        <f>IF(O$2,Percent!O27*4,Percent!O27)</f>
        <v>-6.9241916046330605</v>
      </c>
      <c r="P27" s="126">
        <f>IF(P$2,Percent!P27*4,Percent!P27)</f>
        <v>0.7641560565077159</v>
      </c>
      <c r="Q27" s="126">
        <f>IF(Q$2,Percent!Q27*4,Percent!Q27)</f>
        <v>1420.9701522594687</v>
      </c>
      <c r="R27" s="126"/>
      <c r="S27" s="126">
        <f>IF(S$2,Percent!S27*4,Percent!S27)</f>
        <v>1.0379656703905684</v>
      </c>
      <c r="T27" s="126"/>
      <c r="U27" s="126">
        <f>IF(U$2,Percent!U27*4,Percent!U27)</f>
        <v>441.47518407712425</v>
      </c>
      <c r="V27" s="126">
        <f>IF(V$2,Percent!V27*4,Percent!V27)</f>
        <v>0.18233555610267516</v>
      </c>
      <c r="W27" s="126">
        <f>IF(W$2,Percent!W27*4,Percent!W27)</f>
        <v>422.28448677975354</v>
      </c>
      <c r="X27" s="126">
        <f>IF(X$2,Percent!X27*4,Percent!X27)</f>
        <v>1.3370481984148697</v>
      </c>
      <c r="Y27" s="126">
        <f>IF(Y$2,Percent!Y27*4,Percent!Y27)</f>
        <v>2.1983625888484681</v>
      </c>
      <c r="Z27" s="126">
        <f>IF(Z$2,Percent!Z27*4,Percent!Z27)</f>
        <v>374.14974926806855</v>
      </c>
      <c r="AA27" s="126">
        <f>IF(AA$2,Percent!AA27*4,Percent!AA27)</f>
        <v>381.76912672756163</v>
      </c>
      <c r="AB27" s="126">
        <f>IF(AB$2,Percent!AB27*4,Percent!AB27)</f>
        <v>-7.6193774594930925</v>
      </c>
      <c r="AC27" s="126">
        <f>IF(AC$2,Percent!AC27*4,Percent!AC27)</f>
        <v>7.2589855153359499</v>
      </c>
      <c r="AD27" s="126">
        <f>IF(AD$2,Percent!AD27*4,Percent!AD27)</f>
        <v>1.74663433501939</v>
      </c>
    </row>
    <row r="28" spans="1:30">
      <c r="A28" t="s">
        <v>425</v>
      </c>
      <c r="B28" s="126">
        <f>IF(B$2,Percent!B28*4,Percent!B28)</f>
        <v>1.4188977282472592</v>
      </c>
      <c r="C28" s="126">
        <f>IF(C$2,Percent!C28*4,Percent!C28)</f>
        <v>1.4002737687821565</v>
      </c>
      <c r="D28" s="126">
        <f>IF(D$2,Percent!D28*4,Percent!D28)</f>
        <v>1420.5504326266368</v>
      </c>
      <c r="E28" s="126">
        <f>IF(E$2,Percent!E28*4,Percent!E28)</f>
        <v>1436.1581692480233</v>
      </c>
      <c r="F28" s="126">
        <f>IF(F$2,Percent!F28*4,Percent!F28)</f>
        <v>1463.4886554708264</v>
      </c>
      <c r="G28" s="126">
        <f>IF(G$2,Percent!G28*4,Percent!G28)</f>
        <v>4.0932585523846043</v>
      </c>
      <c r="H28" s="126">
        <f>IF(H$2,Percent!H28*4,Percent!H28)</f>
        <v>4.8479801736307948</v>
      </c>
      <c r="I28" s="126">
        <f>IF(I$2,Percent!I28*4,Percent!I28)</f>
        <v>2.9423016568753457</v>
      </c>
      <c r="J28" s="126">
        <f>IF(J$2,Percent!J28*4,Percent!J28)</f>
        <v>3.6319752344415424</v>
      </c>
      <c r="K28" s="126">
        <f>IF(K$2,Percent!K28*4,Percent!K28)</f>
        <v>0</v>
      </c>
      <c r="L28" s="126">
        <f>IF(L$2,Percent!L28*4,Percent!L28)</f>
        <v>-2.9423016568753355</v>
      </c>
      <c r="M28" s="126">
        <f>IF(M$2,Percent!M28*4,Percent!M28)</f>
        <v>455.59835250542056</v>
      </c>
      <c r="N28" s="126">
        <f>IF(N$2,Percent!N28*4,Percent!N28)</f>
        <v>-1.7647150094894037</v>
      </c>
      <c r="O28" s="126">
        <f>IF(O$2,Percent!O28*4,Percent!O28)</f>
        <v>8.6722967721227509</v>
      </c>
      <c r="P28" s="126">
        <f>IF(P$2,Percent!P28*4,Percent!P28)</f>
        <v>-1.8661402355138732</v>
      </c>
      <c r="Q28" s="126">
        <f>IF(Q$2,Percent!Q28*4,Percent!Q28)</f>
        <v>1421.9669494844318</v>
      </c>
      <c r="R28" s="126"/>
      <c r="S28" s="126">
        <f>IF(S$2,Percent!S28*4,Percent!S28)</f>
        <v>0.98802871968016948</v>
      </c>
      <c r="T28" s="126"/>
      <c r="U28" s="126">
        <f>IF(U$2,Percent!U28*4,Percent!U28)</f>
        <v>442.19712217028712</v>
      </c>
      <c r="V28" s="126">
        <f>IF(V$2,Percent!V28*4,Percent!V28)</f>
        <v>0.27397006597897899</v>
      </c>
      <c r="W28" s="126">
        <f>IF(W$2,Percent!W28*4,Percent!W28)</f>
        <v>424.33234572397555</v>
      </c>
      <c r="X28" s="126">
        <f>IF(X$2,Percent!X28*4,Percent!X28)</f>
        <v>1.7417921401326808</v>
      </c>
      <c r="Y28" s="126">
        <f>IF(Y$2,Percent!Y28*4,Percent!Y28)</f>
        <v>1.8911101934535601</v>
      </c>
      <c r="Z28" s="126">
        <f>IF(Z$2,Percent!Z28*4,Percent!Z28)</f>
        <v>373.43671558628341</v>
      </c>
      <c r="AA28" s="126">
        <f>IF(AA$2,Percent!AA28*4,Percent!AA28)</f>
        <v>380.35819891797973</v>
      </c>
      <c r="AB28" s="126">
        <f>IF(AB$2,Percent!AB28*4,Percent!AB28)</f>
        <v>-6.9214833316963267</v>
      </c>
      <c r="AC28" s="126">
        <f>IF(AC$2,Percent!AC28*4,Percent!AC28)</f>
        <v>6.7733214280715899</v>
      </c>
      <c r="AD28" s="126">
        <f>IF(AD$2,Percent!AD28*4,Percent!AD28)</f>
        <v>1.75279670770528</v>
      </c>
    </row>
    <row r="29" spans="1:30">
      <c r="A29" t="s">
        <v>426</v>
      </c>
      <c r="B29" s="126">
        <f>IF(B$2,Percent!B29*4,Percent!B29)</f>
        <v>3.1140320669440058</v>
      </c>
      <c r="C29" s="126">
        <f>IF(C$2,Percent!C29*4,Percent!C29)</f>
        <v>2.8827338836272531</v>
      </c>
      <c r="D29" s="126">
        <f>IF(D$2,Percent!D29*4,Percent!D29)</f>
        <v>1423.7106060348017</v>
      </c>
      <c r="E29" s="126">
        <f>IF(E$2,Percent!E29*4,Percent!E29)</f>
        <v>1439.2073539043729</v>
      </c>
      <c r="F29" s="126">
        <f>IF(F$2,Percent!F29*4,Percent!F29)</f>
        <v>1466.9056720443539</v>
      </c>
      <c r="G29" s="126">
        <f>IF(G$2,Percent!G29*4,Percent!G29)</f>
        <v>3.4970443265201823</v>
      </c>
      <c r="H29" s="126">
        <f>IF(H$2,Percent!H29*4,Percent!H29)</f>
        <v>6.4751098699296961</v>
      </c>
      <c r="I29" s="126">
        <f>IF(I$2,Percent!I29*4,Percent!I29)</f>
        <v>3.0994377744132162</v>
      </c>
      <c r="J29" s="126">
        <f>IF(J$2,Percent!J29*4,Percent!J29)</f>
        <v>3.4705231826127836</v>
      </c>
      <c r="K29" s="126">
        <f>IF(K$2,Percent!K29*4,Percent!K29)</f>
        <v>0</v>
      </c>
      <c r="L29" s="126">
        <f>IF(L$2,Percent!L29*4,Percent!L29)</f>
        <v>-3.0994377744132233</v>
      </c>
      <c r="M29" s="126">
        <f>IF(M$2,Percent!M29*4,Percent!M29)</f>
        <v>460.85963536999975</v>
      </c>
      <c r="N29" s="126">
        <f>IF(N$2,Percent!N29*4,Percent!N29)</f>
        <v>5.3057858602556074</v>
      </c>
      <c r="O29" s="126">
        <f>IF(O$2,Percent!O29*4,Percent!O29)</f>
        <v>-5.1336367794326678</v>
      </c>
      <c r="P29" s="126">
        <f>IF(P$2,Percent!P29*4,Percent!P29)</f>
        <v>-3.6673935645680817</v>
      </c>
      <c r="Q29" s="126">
        <f>IF(Q$2,Percent!Q29*4,Percent!Q29)</f>
        <v>1423.4511128922695</v>
      </c>
      <c r="R29" s="126"/>
      <c r="S29" s="126">
        <f>IF(S$2,Percent!S29*4,Percent!S29)</f>
        <v>0.83656683328466686</v>
      </c>
      <c r="T29" s="126"/>
      <c r="U29" s="126">
        <f>IF(U$2,Percent!U29*4,Percent!U29)</f>
        <v>443.08320568584793</v>
      </c>
      <c r="V29" s="126">
        <f>IF(V$2,Percent!V29*4,Percent!V29)</f>
        <v>3.4677500139426165</v>
      </c>
      <c r="W29" s="126">
        <f>IF(W$2,Percent!W29*4,Percent!W29)</f>
        <v>431.13800759759363</v>
      </c>
      <c r="X29" s="126">
        <f>IF(X$2,Percent!X29*4,Percent!X29)</f>
        <v>0.82861238162674766</v>
      </c>
      <c r="Y29" s="126">
        <f>IF(Y$2,Percent!Y29*4,Percent!Y29)</f>
        <v>1.1292064985445549</v>
      </c>
      <c r="Z29" s="126">
        <f>IF(Z$2,Percent!Z29*4,Percent!Z29)</f>
        <v>375.04381515000318</v>
      </c>
      <c r="AA29" s="126">
        <f>IF(AA$2,Percent!AA29*4,Percent!AA29)</f>
        <v>382.07567446702643</v>
      </c>
      <c r="AB29" s="126">
        <f>IF(AB$2,Percent!AB29*4,Percent!AB29)</f>
        <v>-7.0318593170232475</v>
      </c>
      <c r="AC29" s="126">
        <f>IF(AC$2,Percent!AC29*4,Percent!AC29)</f>
        <v>6.8451719468933501</v>
      </c>
      <c r="AD29" s="126">
        <f>IF(AD$2,Percent!AD29*4,Percent!AD29)</f>
        <v>1.9682393276649799</v>
      </c>
    </row>
    <row r="30" spans="1:30">
      <c r="A30" t="s">
        <v>427</v>
      </c>
      <c r="B30" s="126">
        <f>IF(B$2,Percent!B30*4,Percent!B30)</f>
        <v>1.9276792965118972</v>
      </c>
      <c r="C30" s="126">
        <f>IF(C$2,Percent!C30*4,Percent!C30)</f>
        <v>1.609013595964548</v>
      </c>
      <c r="D30" s="126">
        <f>IF(D$2,Percent!D30*4,Percent!D30)</f>
        <v>1425.5738864021116</v>
      </c>
      <c r="E30" s="126">
        <f>IF(E$2,Percent!E30*4,Percent!E30)</f>
        <v>1441.1429350675492</v>
      </c>
      <c r="F30" s="126">
        <f>IF(F$2,Percent!F30*4,Percent!F30)</f>
        <v>1466.501913713566</v>
      </c>
      <c r="G30" s="126">
        <f>IF(G$2,Percent!G30*4,Percent!G30)</f>
        <v>1.0369693081742071</v>
      </c>
      <c r="H30" s="126">
        <f>IF(H$2,Percent!H30*4,Percent!H30)</f>
        <v>4.2280784962352769</v>
      </c>
      <c r="I30" s="126">
        <f>IF(I$2,Percent!I30*4,Percent!I30)</f>
        <v>3.2501818141534411</v>
      </c>
      <c r="J30" s="126">
        <f>IF(J$2,Percent!J30*4,Percent!J30)</f>
        <v>3.2988566680349773</v>
      </c>
      <c r="K30" s="126">
        <f>IF(K$2,Percent!K30*4,Percent!K30)</f>
        <v>0</v>
      </c>
      <c r="L30" s="126">
        <f>IF(L$2,Percent!L30*4,Percent!L30)</f>
        <v>-3.2501818141534335</v>
      </c>
      <c r="M30" s="126">
        <f>IF(M$2,Percent!M30*4,Percent!M30)</f>
        <v>456.27724398244442</v>
      </c>
      <c r="N30" s="126">
        <f>IF(N$2,Percent!N30*4,Percent!N30)</f>
        <v>2.2979718782862868</v>
      </c>
      <c r="O30" s="126">
        <f>IF(O$2,Percent!O30*4,Percent!O30)</f>
        <v>8.8893293194391205</v>
      </c>
      <c r="P30" s="126">
        <f>IF(P$2,Percent!P30*4,Percent!P30)</f>
        <v>-3.2545707894817157</v>
      </c>
      <c r="Q30" s="126">
        <f>IF(Q$2,Percent!Q30*4,Percent!Q30)</f>
        <v>1424.6299782096969</v>
      </c>
      <c r="R30" s="126"/>
      <c r="S30" s="126">
        <f>IF(S$2,Percent!S30*4,Percent!S30)</f>
        <v>0.88856143144014255</v>
      </c>
      <c r="T30" s="126"/>
      <c r="U30" s="126">
        <f>IF(U$2,Percent!U30*4,Percent!U30)</f>
        <v>443.73610051368672</v>
      </c>
      <c r="V30" s="126">
        <f>IF(V$2,Percent!V30*4,Percent!V30)</f>
        <v>-2.4782900354906268</v>
      </c>
      <c r="W30" s="126">
        <f>IF(W$2,Percent!W30*4,Percent!W30)</f>
        <v>421.6899555504022</v>
      </c>
      <c r="X30" s="126">
        <f>IF(X$2,Percent!X30*4,Percent!X30)</f>
        <v>-0.15017065464615342</v>
      </c>
      <c r="Y30" s="126">
        <f>IF(Y$2,Percent!Y30*4,Percent!Y30)</f>
        <v>0.76228898862638061</v>
      </c>
      <c r="Z30" s="126">
        <f>IF(Z$2,Percent!Z30*4,Percent!Z30)</f>
        <v>374.05919512899078</v>
      </c>
      <c r="AA30" s="126">
        <f>IF(AA$2,Percent!AA30*4,Percent!AA30)</f>
        <v>381.16270035790825</v>
      </c>
      <c r="AB30" s="126">
        <f>IF(AB$2,Percent!AB30*4,Percent!AB30)</f>
        <v>-7.1035052289174354</v>
      </c>
      <c r="AC30" s="126">
        <f>IF(AC$2,Percent!AC30*4,Percent!AC30)</f>
        <v>6.8105637594545705</v>
      </c>
      <c r="AD30" s="126">
        <f>IF(AD$2,Percent!AD30*4,Percent!AD30)</f>
        <v>2.0321451078524602</v>
      </c>
    </row>
    <row r="31" spans="1:30">
      <c r="A31" t="s">
        <v>428</v>
      </c>
      <c r="B31" s="126">
        <f>IF(B$2,Percent!B31*4,Percent!B31)</f>
        <v>1.3000134848947908</v>
      </c>
      <c r="C31" s="126">
        <f>IF(C$2,Percent!C31*4,Percent!C31)</f>
        <v>1.8996717782505002</v>
      </c>
      <c r="D31" s="126">
        <f>IF(D$2,Percent!D31*4,Percent!D31)</f>
        <v>1423.8171689108315</v>
      </c>
      <c r="E31" s="126">
        <f>IF(E$2,Percent!E31*4,Percent!E31)</f>
        <v>1439.8247782187766</v>
      </c>
      <c r="F31" s="126">
        <f>IF(F$2,Percent!F31*4,Percent!F31)</f>
        <v>1465.6429416130363</v>
      </c>
      <c r="G31" s="126">
        <f>IF(G$2,Percent!G31*4,Percent!G31)</f>
        <v>6.253361603345553E-2</v>
      </c>
      <c r="H31" s="126">
        <f>IF(H$2,Percent!H31*4,Percent!H31)</f>
        <v>1.4155563167605578</v>
      </c>
      <c r="I31" s="126">
        <f>IF(I$2,Percent!I31*4,Percent!I31)</f>
        <v>2.4985318350275953</v>
      </c>
      <c r="J31" s="126">
        <f>IF(J$2,Percent!J31*4,Percent!J31)</f>
        <v>3.2925590981295993</v>
      </c>
      <c r="K31" s="126">
        <f>IF(K$2,Percent!K31*4,Percent!K31)</f>
        <v>0</v>
      </c>
      <c r="L31" s="126">
        <f>IF(L$2,Percent!L31*4,Percent!L31)</f>
        <v>-2.4985318350276136</v>
      </c>
      <c r="M31" s="126">
        <f>IF(M$2,Percent!M31*4,Percent!M31)</f>
        <v>457.2606876260183</v>
      </c>
      <c r="N31" s="126">
        <f>IF(N$2,Percent!N31*4,Percent!N31)</f>
        <v>3.4194499107222498</v>
      </c>
      <c r="O31" s="126">
        <f>IF(O$2,Percent!O31*4,Percent!O31)</f>
        <v>-7.6709423832836094</v>
      </c>
      <c r="P31" s="126">
        <f>IF(P$2,Percent!P31*4,Percent!P31)</f>
        <v>-2.5836788887188304</v>
      </c>
      <c r="Q31" s="126">
        <f>IF(Q$2,Percent!Q31*4,Percent!Q31)</f>
        <v>1426.1552943724046</v>
      </c>
      <c r="R31" s="126"/>
      <c r="S31" s="126">
        <f>IF(S$2,Percent!S31*4,Percent!S31)</f>
        <v>0.80534049959137077</v>
      </c>
      <c r="T31" s="126"/>
      <c r="U31" s="126">
        <f>IF(U$2,Percent!U31*4,Percent!U31)</f>
        <v>444.68513338173972</v>
      </c>
      <c r="V31" s="126">
        <f>IF(V$2,Percent!V31*4,Percent!V31)</f>
        <v>-1.1372620227727559</v>
      </c>
      <c r="W31" s="126">
        <f>IF(W$2,Percent!W31*4,Percent!W31)</f>
        <v>422.82721757317495</v>
      </c>
      <c r="X31" s="126">
        <f>IF(X$2,Percent!X31*4,Percent!X31)</f>
        <v>1.3522122706619122</v>
      </c>
      <c r="Y31" s="126">
        <f>IF(Y$2,Percent!Y31*4,Percent!Y31)</f>
        <v>1.7651946967195187</v>
      </c>
      <c r="Z31" s="126">
        <f>IF(Z$2,Percent!Z31*4,Percent!Z31)</f>
        <v>375.56083602215091</v>
      </c>
      <c r="AA31" s="126">
        <f>IF(AA$2,Percent!AA31*4,Percent!AA31)</f>
        <v>382.71656105687771</v>
      </c>
      <c r="AB31" s="126">
        <f>IF(AB$2,Percent!AB31*4,Percent!AB31)</f>
        <v>-7.1557250347267578</v>
      </c>
      <c r="AC31" s="126">
        <f>IF(AC$2,Percent!AC31*4,Percent!AC31)</f>
        <v>6.80270966944438</v>
      </c>
      <c r="AD31" s="126">
        <f>IF(AD$2,Percent!AD31*4,Percent!AD31)</f>
        <v>2.0485099498278498</v>
      </c>
    </row>
    <row r="32" spans="1:30">
      <c r="A32" t="s">
        <v>429</v>
      </c>
      <c r="B32" s="126">
        <f>IF(B$2,Percent!B32*4,Percent!B32)</f>
        <v>1.0949536078182831</v>
      </c>
      <c r="C32" s="126">
        <f>IF(C$2,Percent!C32*4,Percent!C32)</f>
        <v>1.3108219354300843</v>
      </c>
      <c r="D32" s="126">
        <f>IF(D$2,Percent!D32*4,Percent!D32)</f>
        <v>1422.6638431595406</v>
      </c>
      <c r="E32" s="126">
        <f>IF(E$2,Percent!E32*4,Percent!E32)</f>
        <v>1438.2169426123817</v>
      </c>
      <c r="F32" s="126">
        <f>IF(F$2,Percent!F32*4,Percent!F32)</f>
        <v>1465.7774635404026</v>
      </c>
      <c r="G32" s="126">
        <f>IF(G$2,Percent!G32*4,Percent!G32)</f>
        <v>3.0583079510286382</v>
      </c>
      <c r="H32" s="126">
        <f>IF(H$2,Percent!H32*4,Percent!H32)</f>
        <v>8.3674805004733344</v>
      </c>
      <c r="I32" s="126">
        <f>IF(I$2,Percent!I32*4,Percent!I32)</f>
        <v>3.2308623561486005</v>
      </c>
      <c r="J32" s="126">
        <f>IF(J$2,Percent!J32*4,Percent!J32)</f>
        <v>3.5625338115813587</v>
      </c>
      <c r="K32" s="126">
        <f>IF(K$2,Percent!K32*4,Percent!K32)</f>
        <v>0</v>
      </c>
      <c r="L32" s="126">
        <f>IF(L$2,Percent!L32*4,Percent!L32)</f>
        <v>-3.2308623561486103</v>
      </c>
      <c r="M32" s="126">
        <f>IF(M$2,Percent!M32*4,Percent!M32)</f>
        <v>460.15181297414961</v>
      </c>
      <c r="N32" s="126">
        <f>IF(N$2,Percent!N32*4,Percent!N32)</f>
        <v>3.2990266793251344</v>
      </c>
      <c r="O32" s="126">
        <f>IF(O$2,Percent!O32*4,Percent!O32)</f>
        <v>2.4490200689142427</v>
      </c>
      <c r="P32" s="126">
        <f>IF(P$2,Percent!P32*4,Percent!P32)</f>
        <v>-5.6235705620851064</v>
      </c>
      <c r="Q32" s="126">
        <f>IF(Q$2,Percent!Q32*4,Percent!Q32)</f>
        <v>1426.876993151127</v>
      </c>
      <c r="R32" s="126"/>
      <c r="S32" s="126">
        <f>IF(S$2,Percent!S32*4,Percent!S32)</f>
        <v>0.80453734973204161</v>
      </c>
      <c r="T32" s="126"/>
      <c r="U32" s="126">
        <f>IF(U$2,Percent!U32*4,Percent!U32)</f>
        <v>444.90301175390925</v>
      </c>
      <c r="V32" s="126">
        <f>IF(V$2,Percent!V32*4,Percent!V32)</f>
        <v>2.5717075281916912</v>
      </c>
      <c r="W32" s="126">
        <f>IF(W$2,Percent!W32*4,Percent!W32)</f>
        <v>403.2162114521152</v>
      </c>
      <c r="X32" s="126">
        <f>IF(X$2,Percent!X32*4,Percent!X32)</f>
        <v>0.59253291457661561</v>
      </c>
      <c r="Y32" s="126">
        <f>IF(Y$2,Percent!Y32*4,Percent!Y32)</f>
        <v>2.1018716760958789</v>
      </c>
      <c r="Z32" s="126">
        <f>IF(Z$2,Percent!Z32*4,Percent!Z32)</f>
        <v>374.2457638721749</v>
      </c>
      <c r="AA32" s="126">
        <f>IF(AA$2,Percent!AA32*4,Percent!AA32)</f>
        <v>381.05418678665882</v>
      </c>
      <c r="AB32" s="126">
        <f>IF(AB$2,Percent!AB32*4,Percent!AB32)</f>
        <v>-6.8084229144839039</v>
      </c>
      <c r="AC32" s="126">
        <f>IF(AC$2,Percent!AC32*4,Percent!AC32)</f>
        <v>6.653040266760871</v>
      </c>
      <c r="AD32" s="126">
        <f>IF(AD$2,Percent!AD32*4,Percent!AD32)</f>
        <v>1.98250506872907</v>
      </c>
    </row>
    <row r="33" spans="1:30">
      <c r="A33" t="s">
        <v>430</v>
      </c>
      <c r="B33" s="126">
        <f>IF(B$2,Percent!B33*4,Percent!B33)</f>
        <v>1.8239253598441252</v>
      </c>
      <c r="C33" s="126">
        <f>IF(C$2,Percent!C33*4,Percent!C33)</f>
        <v>2.0817751121873229</v>
      </c>
      <c r="D33" s="126">
        <f>IF(D$2,Percent!D33*4,Percent!D33)</f>
        <v>1423.1890428550582</v>
      </c>
      <c r="E33" s="126">
        <f>IF(E$2,Percent!E33*4,Percent!E33)</f>
        <v>1438.6252733718943</v>
      </c>
      <c r="F33" s="126">
        <f>IF(F$2,Percent!F33*4,Percent!F33)</f>
        <v>1467.9628425011542</v>
      </c>
      <c r="G33" s="126">
        <f>IF(G$2,Percent!G33*4,Percent!G33)</f>
        <v>2.3808904392273789</v>
      </c>
      <c r="H33" s="126">
        <f>IF(H$2,Percent!H33*4,Percent!H33)</f>
        <v>3.8454633758023604</v>
      </c>
      <c r="I33" s="126">
        <f>IF(I$2,Percent!I33*4,Percent!I33)</f>
        <v>3.0515306482833626</v>
      </c>
      <c r="J33" s="126">
        <f>IF(J$2,Percent!J33*4,Percent!J33)</f>
        <v>3.2686189762630491</v>
      </c>
      <c r="K33" s="126">
        <f>IF(K$2,Percent!K33*4,Percent!K33)</f>
        <v>0</v>
      </c>
      <c r="L33" s="126">
        <f>IF(L$2,Percent!L33*4,Percent!L33)</f>
        <v>-3.0515306482833608</v>
      </c>
      <c r="M33" s="126">
        <f>IF(M$2,Percent!M33*4,Percent!M33)</f>
        <v>457.14514958336025</v>
      </c>
      <c r="N33" s="126">
        <f>IF(N$2,Percent!N33*4,Percent!N33)</f>
        <v>0.92742870215731799</v>
      </c>
      <c r="O33" s="126">
        <f>IF(O$2,Percent!O33*4,Percent!O33)</f>
        <v>1.7487491015236147</v>
      </c>
      <c r="P33" s="126">
        <f>IF(P$2,Percent!P33*4,Percent!P33)</f>
        <v>-6.7035898632567497</v>
      </c>
      <c r="Q33" s="126">
        <f>IF(Q$2,Percent!Q33*4,Percent!Q33)</f>
        <v>1427.4272927628906</v>
      </c>
      <c r="R33" s="126"/>
      <c r="S33" s="126">
        <f>IF(S$2,Percent!S33*4,Percent!S33)</f>
        <v>0.80097301547725119</v>
      </c>
      <c r="T33" s="126"/>
      <c r="U33" s="126">
        <f>IF(U$2,Percent!U33*4,Percent!U33)</f>
        <v>445.65397997627099</v>
      </c>
      <c r="V33" s="126">
        <f>IF(V$2,Percent!V33*4,Percent!V33)</f>
        <v>-0.31695534455868923</v>
      </c>
      <c r="W33" s="126">
        <f>IF(W$2,Percent!W33*4,Percent!W33)</f>
        <v>405.8770240938756</v>
      </c>
      <c r="X33" s="126">
        <f>IF(X$2,Percent!X33*4,Percent!X33)</f>
        <v>1.143882151571507</v>
      </c>
      <c r="Y33" s="126">
        <f>IF(Y$2,Percent!Y33*4,Percent!Y33)</f>
        <v>1.3398816346618325</v>
      </c>
      <c r="Z33" s="126">
        <f>IF(Z$2,Percent!Z33*4,Percent!Z33)</f>
        <v>376.03794271037168</v>
      </c>
      <c r="AA33" s="126">
        <f>IF(AA$2,Percent!AA33*4,Percent!AA33)</f>
        <v>382.92506925420543</v>
      </c>
      <c r="AB33" s="126">
        <f>IF(AB$2,Percent!AB33*4,Percent!AB33)</f>
        <v>-6.8871265438337552</v>
      </c>
      <c r="AC33" s="126">
        <f>IF(AC$2,Percent!AC33*4,Percent!AC33)</f>
        <v>6.7410463095837203</v>
      </c>
      <c r="AD33" s="126">
        <f>IF(AD$2,Percent!AD33*4,Percent!AD33)</f>
        <v>2.00261166795103</v>
      </c>
    </row>
    <row r="34" spans="1:30">
      <c r="A34" t="s">
        <v>431</v>
      </c>
      <c r="B34" s="126">
        <f>IF(B$2,Percent!B34*4,Percent!B34)</f>
        <v>0.82067541996693194</v>
      </c>
      <c r="C34" s="126">
        <f>IF(C$2,Percent!C34*4,Percent!C34)</f>
        <v>-6.139823663495747E-2</v>
      </c>
      <c r="D34" s="126">
        <f>IF(D$2,Percent!D34*4,Percent!D34)</f>
        <v>1422.9406899704768</v>
      </c>
      <c r="E34" s="126">
        <f>IF(E$2,Percent!E34*4,Percent!E34)</f>
        <v>1438.4087272224242</v>
      </c>
      <c r="F34" s="126">
        <f>IF(F$2,Percent!F34*4,Percent!F34)</f>
        <v>1467.2895235037572</v>
      </c>
      <c r="G34" s="126">
        <f>IF(G$2,Percent!G34*4,Percent!G34)</f>
        <v>0.6765130474505554</v>
      </c>
      <c r="H34" s="126">
        <f>IF(H$2,Percent!H34*4,Percent!H34)</f>
        <v>-2.4053321808885642</v>
      </c>
      <c r="I34" s="126">
        <f>IF(I$2,Percent!I34*4,Percent!I34)</f>
        <v>3.3321660717729795</v>
      </c>
      <c r="J34" s="126">
        <f>IF(J$2,Percent!J34*4,Percent!J34)</f>
        <v>3.3005179411716323</v>
      </c>
      <c r="K34" s="126">
        <f>IF(K$2,Percent!K34*4,Percent!K34)</f>
        <v>0</v>
      </c>
      <c r="L34" s="126">
        <f>IF(L$2,Percent!L34*4,Percent!L34)</f>
        <v>-3.3321660717729547</v>
      </c>
      <c r="M34" s="126">
        <f>IF(M$2,Percent!M34*4,Percent!M34)</f>
        <v>454.81947209178787</v>
      </c>
      <c r="N34" s="126">
        <f>IF(N$2,Percent!N34*4,Percent!N34)</f>
        <v>2.4592445775427407</v>
      </c>
      <c r="O34" s="126">
        <f>IF(O$2,Percent!O34*4,Percent!O34)</f>
        <v>-4.0699787890678119</v>
      </c>
      <c r="P34" s="126">
        <f>IF(P$2,Percent!P34*4,Percent!P34)</f>
        <v>-5.3893344512207646</v>
      </c>
      <c r="Q34" s="126">
        <f>IF(Q$2,Percent!Q34*4,Percent!Q34)</f>
        <v>1427.6505212914317</v>
      </c>
      <c r="R34" s="126"/>
      <c r="S34" s="126">
        <f>IF(S$2,Percent!S34*4,Percent!S34)</f>
        <v>0.84044957070006709</v>
      </c>
      <c r="T34" s="126"/>
      <c r="U34" s="126">
        <f>IF(U$2,Percent!U34*4,Percent!U34)</f>
        <v>446.59176322794389</v>
      </c>
      <c r="V34" s="126">
        <f>IF(V$2,Percent!V34*4,Percent!V34)</f>
        <v>-0.57349354754396842</v>
      </c>
      <c r="W34" s="126">
        <f>IF(W$2,Percent!W34*4,Percent!W34)</f>
        <v>393.26271321960616</v>
      </c>
      <c r="X34" s="126">
        <f>IF(X$2,Percent!X34*4,Percent!X34)</f>
        <v>1.904468227959466</v>
      </c>
      <c r="Y34" s="126">
        <f>IF(Y$2,Percent!Y34*4,Percent!Y34)</f>
        <v>1.6625251749215586</v>
      </c>
      <c r="Z34" s="126">
        <f>IF(Z$2,Percent!Z34*4,Percent!Z34)</f>
        <v>373.02642783792919</v>
      </c>
      <c r="AA34" s="126">
        <f>IF(AA$2,Percent!AA34*4,Percent!AA34)</f>
        <v>380.31874884657088</v>
      </c>
      <c r="AB34" s="126">
        <f>IF(AB$2,Percent!AB34*4,Percent!AB34)</f>
        <v>-7.2923210086417276</v>
      </c>
      <c r="AC34" s="126">
        <f>IF(AC$2,Percent!AC34*4,Percent!AC34)</f>
        <v>6.9890239332076112</v>
      </c>
      <c r="AD34" s="126">
        <f>IF(AD$2,Percent!AD34*4,Percent!AD34)</f>
        <v>1.7369731039246401</v>
      </c>
    </row>
    <row r="35" spans="1:30">
      <c r="A35" t="s">
        <v>432</v>
      </c>
      <c r="B35" s="126">
        <f>IF(B$2,Percent!B35*4,Percent!B35)</f>
        <v>0.70689423479315394</v>
      </c>
      <c r="C35" s="126">
        <f>IF(C$2,Percent!C35*4,Percent!C35)</f>
        <v>0.5433813923252373</v>
      </c>
      <c r="D35" s="126">
        <f>IF(D$2,Percent!D35*4,Percent!D35)</f>
        <v>1428.4364988707669</v>
      </c>
      <c r="E35" s="126">
        <f>IF(E$2,Percent!E35*4,Percent!E35)</f>
        <v>1444.7658151516532</v>
      </c>
      <c r="F35" s="126">
        <f>IF(F$2,Percent!F35*4,Percent!F35)</f>
        <v>1471.6625648886775</v>
      </c>
      <c r="G35" s="126">
        <f>IF(G$2,Percent!G35*4,Percent!G35)</f>
        <v>2.0905863921150569</v>
      </c>
      <c r="H35" s="126">
        <f>IF(H$2,Percent!H35*4,Percent!H35)</f>
        <v>9.0931489715195823E-2</v>
      </c>
      <c r="I35" s="126">
        <f>IF(I$2,Percent!I35*4,Percent!I35)</f>
        <v>2.9317279800090024</v>
      </c>
      <c r="J35" s="126">
        <f>IF(J$2,Percent!J35*4,Percent!J35)</f>
        <v>3.3746415536255014</v>
      </c>
      <c r="K35" s="126">
        <f>IF(K$2,Percent!K35*4,Percent!K35)</f>
        <v>0</v>
      </c>
      <c r="L35" s="126">
        <f>IF(L$2,Percent!L35*4,Percent!L35)</f>
        <v>-2.9317279800090095</v>
      </c>
      <c r="M35" s="126">
        <f>IF(M$2,Percent!M35*4,Percent!M35)</f>
        <v>456.45880860241698</v>
      </c>
      <c r="N35" s="126">
        <f>IF(N$2,Percent!N35*4,Percent!N35)</f>
        <v>3.0436689479116374</v>
      </c>
      <c r="O35" s="126">
        <f>IF(O$2,Percent!O35*4,Percent!O35)</f>
        <v>5.2289508318737967</v>
      </c>
      <c r="P35" s="126">
        <f>IF(P$2,Percent!P35*4,Percent!P35)</f>
        <v>-1.8733075857417056</v>
      </c>
      <c r="Q35" s="126">
        <f>IF(Q$2,Percent!Q35*4,Percent!Q35)</f>
        <v>1428.5479471874289</v>
      </c>
      <c r="R35" s="126"/>
      <c r="S35" s="126">
        <f>IF(S$2,Percent!S35*4,Percent!S35)</f>
        <v>0.88015639336548823</v>
      </c>
      <c r="T35" s="126"/>
      <c r="U35" s="126">
        <f>IF(U$2,Percent!U35*4,Percent!U35)</f>
        <v>447.34607737241657</v>
      </c>
      <c r="V35" s="126">
        <f>IF(V$2,Percent!V35*4,Percent!V35)</f>
        <v>0.30819833755639792</v>
      </c>
      <c r="W35" s="126">
        <f>IF(W$2,Percent!W35*4,Percent!W35)</f>
        <v>404.19293983576313</v>
      </c>
      <c r="X35" s="126">
        <f>IF(X$2,Percent!X35*4,Percent!X35)</f>
        <v>2.1107589865935417</v>
      </c>
      <c r="Y35" s="126">
        <f>IF(Y$2,Percent!Y35*4,Percent!Y35)</f>
        <v>2.4685675768877147</v>
      </c>
      <c r="Z35" s="126">
        <f>IF(Z$2,Percent!Z35*4,Percent!Z35)</f>
        <v>372.0524396987766</v>
      </c>
      <c r="AA35" s="126">
        <f>IF(AA$2,Percent!AA35*4,Percent!AA35)</f>
        <v>379.97090687444739</v>
      </c>
      <c r="AB35" s="126">
        <f>IF(AB$2,Percent!AB35*4,Percent!AB35)</f>
        <v>-7.918467175670771</v>
      </c>
      <c r="AC35" s="126">
        <f>IF(AC$2,Percent!AC35*4,Percent!AC35)</f>
        <v>7.5044096750383709</v>
      </c>
      <c r="AD35" s="126">
        <f>IF(AD$2,Percent!AD35*4,Percent!AD35)</f>
        <v>1.63498223794535</v>
      </c>
    </row>
    <row r="36" spans="1:30">
      <c r="A36" t="s">
        <v>433</v>
      </c>
      <c r="B36" s="126">
        <f>IF(B$2,Percent!B36*4,Percent!B36)</f>
        <v>1.8229301521824226</v>
      </c>
      <c r="C36" s="126">
        <f>IF(C$2,Percent!C36*4,Percent!C36)</f>
        <v>2.2745456783408002</v>
      </c>
      <c r="D36" s="126">
        <f>IF(D$2,Percent!D36*4,Percent!D36)</f>
        <v>1428.3116259883493</v>
      </c>
      <c r="E36" s="126">
        <f>IF(E$2,Percent!E36*4,Percent!E36)</f>
        <v>1443.7202020094946</v>
      </c>
      <c r="F36" s="126">
        <f>IF(F$2,Percent!F36*4,Percent!F36)</f>
        <v>1472.8844295403517</v>
      </c>
      <c r="G36" s="126">
        <f>IF(G$2,Percent!G36*4,Percent!G36)</f>
        <v>2.3526631181320923</v>
      </c>
      <c r="H36" s="126">
        <f>IF(H$2,Percent!H36*4,Percent!H36)</f>
        <v>1.2293313396673611</v>
      </c>
      <c r="I36" s="126">
        <f>IF(I$2,Percent!I36*4,Percent!I36)</f>
        <v>2.5113380256557516</v>
      </c>
      <c r="J36" s="126">
        <f>IF(J$2,Percent!J36*4,Percent!J36)</f>
        <v>2.941572187594943</v>
      </c>
      <c r="K36" s="126">
        <f>IF(K$2,Percent!K36*4,Percent!K36)</f>
        <v>0</v>
      </c>
      <c r="L36" s="126">
        <f>IF(L$2,Percent!L36*4,Percent!L36)</f>
        <v>-2.5113380256557383</v>
      </c>
      <c r="M36" s="126">
        <f>IF(M$2,Percent!M36*4,Percent!M36)</f>
        <v>453.92534185452752</v>
      </c>
      <c r="N36" s="126">
        <f>IF(N$2,Percent!N36*4,Percent!N36)</f>
        <v>-1.5402945433746318</v>
      </c>
      <c r="O36" s="126">
        <f>IF(O$2,Percent!O36*4,Percent!O36)</f>
        <v>-2.8576302186582287</v>
      </c>
      <c r="P36" s="126">
        <f>IF(P$2,Percent!P36*4,Percent!P36)</f>
        <v>-4.0099126143930066</v>
      </c>
      <c r="Q36" s="126">
        <f>IF(Q$2,Percent!Q36*4,Percent!Q36)</f>
        <v>1428.5100889719979</v>
      </c>
      <c r="R36" s="126"/>
      <c r="S36" s="126">
        <f>IF(S$2,Percent!S36*4,Percent!S36)</f>
        <v>1.0967451060602331</v>
      </c>
      <c r="T36" s="126"/>
      <c r="U36" s="126">
        <f>IF(U$2,Percent!U36*4,Percent!U36)</f>
        <v>448.6383298737677</v>
      </c>
      <c r="V36" s="126">
        <f>IF(V$2,Percent!V36*4,Percent!V36)</f>
        <v>1.4550488563941144</v>
      </c>
      <c r="W36" s="126">
        <f>IF(W$2,Percent!W36*4,Percent!W36)</f>
        <v>415.99255657556739</v>
      </c>
      <c r="X36" s="126">
        <f>IF(X$2,Percent!X36*4,Percent!X36)</f>
        <v>1.1220310810394096</v>
      </c>
      <c r="Y36" s="126">
        <f>IF(Y$2,Percent!Y36*4,Percent!Y36)</f>
        <v>0.63774122139799161</v>
      </c>
      <c r="Z36" s="126">
        <f>IF(Z$2,Percent!Z36*4,Percent!Z36)</f>
        <v>373.5250245840989</v>
      </c>
      <c r="AA36" s="126">
        <f>IF(AA$2,Percent!AA36*4,Percent!AA36)</f>
        <v>381.82229780343715</v>
      </c>
      <c r="AB36" s="126">
        <f>IF(AB$2,Percent!AB36*4,Percent!AB36)</f>
        <v>-8.2972732193382477</v>
      </c>
      <c r="AC36" s="126">
        <f>IF(AC$2,Percent!AC36*4,Percent!AC36)</f>
        <v>8.0229718379782398</v>
      </c>
      <c r="AD36" s="126">
        <f>IF(AD$2,Percent!AD36*4,Percent!AD36)</f>
        <v>1.64442248457056</v>
      </c>
    </row>
    <row r="37" spans="1:30">
      <c r="A37" t="s">
        <v>434</v>
      </c>
      <c r="B37" s="126">
        <f>IF(B$2,Percent!B37*4,Percent!B37)</f>
        <v>0.96545560114087436</v>
      </c>
      <c r="C37" s="126">
        <f>IF(C$2,Percent!C37*4,Percent!C37)</f>
        <v>0.51349457089759909</v>
      </c>
      <c r="D37" s="126">
        <f>IF(D$2,Percent!D37*4,Percent!D37)</f>
        <v>1434.3850552364347</v>
      </c>
      <c r="E37" s="126">
        <f>IF(E$2,Percent!E37*4,Percent!E37)</f>
        <v>1449.7583473724465</v>
      </c>
      <c r="F37" s="126">
        <f>IF(F$2,Percent!F37*4,Percent!F37)</f>
        <v>1476.6488596828488</v>
      </c>
      <c r="G37" s="126">
        <f>IF(G$2,Percent!G37*4,Percent!G37)</f>
        <v>1.7417653446104353</v>
      </c>
      <c r="H37" s="126">
        <f>IF(H$2,Percent!H37*4,Percent!H37)</f>
        <v>2.2143988212363297</v>
      </c>
      <c r="I37" s="126">
        <f>IF(I$2,Percent!I37*4,Percent!I37)</f>
        <v>1.8218528566378289</v>
      </c>
      <c r="J37" s="126">
        <f>IF(J$2,Percent!J37*4,Percent!J37)</f>
        <v>2.0529458450132765</v>
      </c>
      <c r="K37" s="126">
        <f>IF(K$2,Percent!K37*4,Percent!K37)</f>
        <v>0</v>
      </c>
      <c r="L37" s="126">
        <f>IF(L$2,Percent!L37*4,Percent!L37)</f>
        <v>-1.8218528566378505</v>
      </c>
      <c r="M37" s="126">
        <f>IF(M$2,Percent!M37*4,Percent!M37)</f>
        <v>454.84706895470896</v>
      </c>
      <c r="N37" s="126">
        <f>IF(N$2,Percent!N37*4,Percent!N37)</f>
        <v>-1.1991172576609976</v>
      </c>
      <c r="O37" s="126">
        <f>IF(O$2,Percent!O37*4,Percent!O37)</f>
        <v>6.1206767031936113</v>
      </c>
      <c r="P37" s="126">
        <f>IF(P$2,Percent!P37*4,Percent!P37)</f>
        <v>-3.7531544932187626</v>
      </c>
      <c r="Q37" s="126">
        <f>IF(Q$2,Percent!Q37*4,Percent!Q37)</f>
        <v>1428.9449265109442</v>
      </c>
      <c r="R37" s="126"/>
      <c r="S37" s="126">
        <f>IF(S$2,Percent!S37*4,Percent!S37)</f>
        <v>1.2124270232923724</v>
      </c>
      <c r="T37" s="126"/>
      <c r="U37" s="126">
        <f>IF(U$2,Percent!U37*4,Percent!U37)</f>
        <v>449.59044425053338</v>
      </c>
      <c r="V37" s="126">
        <f>IF(V$2,Percent!V37*4,Percent!V37)</f>
        <v>4.4423614614555795</v>
      </c>
      <c r="W37" s="126">
        <f>IF(W$2,Percent!W37*4,Percent!W37)</f>
        <v>425.97515599856672</v>
      </c>
      <c r="X37" s="126">
        <f>IF(X$2,Percent!X37*4,Percent!X37)</f>
        <v>1.6055944576121028</v>
      </c>
      <c r="Y37" s="126">
        <f>IF(Y$2,Percent!Y37*4,Percent!Y37)</f>
        <v>1.8431729108912442</v>
      </c>
      <c r="Z37" s="126">
        <f>IF(Z$2,Percent!Z37*4,Percent!Z37)</f>
        <v>373.40411297391051</v>
      </c>
      <c r="AA37" s="126">
        <f>IF(AA$2,Percent!AA37*4,Percent!AA37)</f>
        <v>381.84031334808316</v>
      </c>
      <c r="AB37" s="126">
        <f>IF(AB$2,Percent!AB37*4,Percent!AB37)</f>
        <v>-8.4362003741726443</v>
      </c>
      <c r="AC37" s="126">
        <f>IF(AC$2,Percent!AC37*4,Percent!AC37)</f>
        <v>8.1624998836504794</v>
      </c>
      <c r="AD37" s="126">
        <f>IF(AD$2,Percent!AD37*4,Percent!AD37)</f>
        <v>1.5400809829762601</v>
      </c>
    </row>
    <row r="38" spans="1:30">
      <c r="A38" t="s">
        <v>435</v>
      </c>
      <c r="B38" s="126">
        <f>IF(B$2,Percent!B38*4,Percent!B38)</f>
        <v>1.9301180046415567</v>
      </c>
      <c r="C38" s="126">
        <f>IF(C$2,Percent!C38*4,Percent!C38)</f>
        <v>0.65955928484875415</v>
      </c>
      <c r="D38" s="126">
        <f>IF(D$2,Percent!D38*4,Percent!D38)</f>
        <v>1435.4548460005647</v>
      </c>
      <c r="E38" s="126">
        <f>IF(E$2,Percent!E38*4,Percent!E38)</f>
        <v>1450.7787806452545</v>
      </c>
      <c r="F38" s="126">
        <f>IF(F$2,Percent!F38*4,Percent!F38)</f>
        <v>1480.1840897236198</v>
      </c>
      <c r="G38" s="126">
        <f>IF(G$2,Percent!G38*4,Percent!G38)</f>
        <v>2.6308680465353618</v>
      </c>
      <c r="H38" s="126">
        <f>IF(H$2,Percent!H38*4,Percent!H38)</f>
        <v>6.3021028345243479</v>
      </c>
      <c r="I38" s="126">
        <f>IF(I$2,Percent!I38*4,Percent!I38)</f>
        <v>1.3503524299695258</v>
      </c>
      <c r="J38" s="126">
        <f>IF(J$2,Percent!J38*4,Percent!J38)</f>
        <v>1.9641763375637833</v>
      </c>
      <c r="K38" s="126">
        <f>IF(K$2,Percent!K38*4,Percent!K38)</f>
        <v>0</v>
      </c>
      <c r="L38" s="126">
        <f>IF(L$2,Percent!L38*4,Percent!L38)</f>
        <v>-1.3503524299694944</v>
      </c>
      <c r="M38" s="126">
        <f>IF(M$2,Percent!M38*4,Percent!M38)</f>
        <v>453.11262559990109</v>
      </c>
      <c r="N38" s="126">
        <f>IF(N$2,Percent!N38*4,Percent!N38)</f>
        <v>-2.1828045979419564</v>
      </c>
      <c r="O38" s="126">
        <f>IF(O$2,Percent!O38*4,Percent!O38)</f>
        <v>-2.8698035526510663</v>
      </c>
      <c r="P38" s="126">
        <f>IF(P$2,Percent!P38*4,Percent!P38)</f>
        <v>-1.4611077601611633</v>
      </c>
      <c r="Q38" s="126">
        <f>IF(Q$2,Percent!Q38*4,Percent!Q38)</f>
        <v>1429.8293885681649</v>
      </c>
      <c r="R38" s="126"/>
      <c r="S38" s="126">
        <f>IF(S$2,Percent!S38*4,Percent!S38)</f>
        <v>1.4461915095488367</v>
      </c>
      <c r="T38" s="126"/>
      <c r="U38" s="126">
        <f>IF(U$2,Percent!U38*4,Percent!U38)</f>
        <v>450.6706647403571</v>
      </c>
      <c r="V38" s="126">
        <f>IF(V$2,Percent!V38*4,Percent!V38)</f>
        <v>2.1998359686708824</v>
      </c>
      <c r="W38" s="126">
        <f>IF(W$2,Percent!W38*4,Percent!W38)</f>
        <v>435.85168640934756</v>
      </c>
      <c r="X38" s="126">
        <f>IF(X$2,Percent!X38*4,Percent!X38)</f>
        <v>1.3157502774236995</v>
      </c>
      <c r="Y38" s="126">
        <f>IF(Y$2,Percent!Y38*4,Percent!Y38)</f>
        <v>1.4744624251675553</v>
      </c>
      <c r="Z38" s="126">
        <f>IF(Z$2,Percent!Z38*4,Percent!Z38)</f>
        <v>373.26449149964674</v>
      </c>
      <c r="AA38" s="126">
        <f>IF(AA$2,Percent!AA38*4,Percent!AA38)</f>
        <v>381.97155113145834</v>
      </c>
      <c r="AB38" s="126">
        <f>IF(AB$2,Percent!AB38*4,Percent!AB38)</f>
        <v>-8.7070596318116156</v>
      </c>
      <c r="AC38" s="126">
        <f>IF(AC$2,Percent!AC38*4,Percent!AC38)</f>
        <v>8.3422493617149005</v>
      </c>
      <c r="AD38" s="126">
        <f>IF(AD$2,Percent!AD38*4,Percent!AD38)</f>
        <v>1.56518817932359</v>
      </c>
    </row>
    <row r="39" spans="1:30">
      <c r="A39" t="s">
        <v>436</v>
      </c>
      <c r="B39" s="126">
        <f>IF(B$2,Percent!B39*4,Percent!B39)</f>
        <v>2.9228989717729803</v>
      </c>
      <c r="C39" s="126">
        <f>IF(C$2,Percent!C39*4,Percent!C39)</f>
        <v>3.7946552368898878</v>
      </c>
      <c r="D39" s="126">
        <f>IF(D$2,Percent!D39*4,Percent!D39)</f>
        <v>1431.7646896458596</v>
      </c>
      <c r="E39" s="126">
        <f>IF(E$2,Percent!E39*4,Percent!E39)</f>
        <v>1448.4684490277393</v>
      </c>
      <c r="F39" s="126">
        <f>IF(F$2,Percent!F39*4,Percent!F39)</f>
        <v>1478.0906581406011</v>
      </c>
      <c r="G39" s="126">
        <f>IF(G$2,Percent!G39*4,Percent!G39)</f>
        <v>2.7507725886998458</v>
      </c>
      <c r="H39" s="126">
        <f>IF(H$2,Percent!H39*4,Percent!H39)</f>
        <v>7.0995214895551939</v>
      </c>
      <c r="I39" s="126">
        <f>IF(I$2,Percent!I39*4,Percent!I39)</f>
        <v>2.3509938866531854</v>
      </c>
      <c r="J39" s="126">
        <f>IF(J$2,Percent!J39*4,Percent!J39)</f>
        <v>1.752556101422531</v>
      </c>
      <c r="K39" s="126">
        <f>IF(K$2,Percent!K39*4,Percent!K39)</f>
        <v>0</v>
      </c>
      <c r="L39" s="126">
        <f>IF(L$2,Percent!L39*4,Percent!L39)</f>
        <v>-2.3509938866531899</v>
      </c>
      <c r="M39" s="126">
        <f>IF(M$2,Percent!M39*4,Percent!M39)</f>
        <v>453.68207486315663</v>
      </c>
      <c r="N39" s="126">
        <f>IF(N$2,Percent!N39*4,Percent!N39)</f>
        <v>3.4188414212010798E-2</v>
      </c>
      <c r="O39" s="126">
        <f>IF(O$2,Percent!O39*4,Percent!O39)</f>
        <v>1.9004954111155263</v>
      </c>
      <c r="P39" s="126">
        <f>IF(P$2,Percent!P39*4,Percent!P39)</f>
        <v>0.8182973889591334</v>
      </c>
      <c r="Q39" s="126">
        <f>IF(Q$2,Percent!Q39*4,Percent!Q39)</f>
        <v>1431.9845436297189</v>
      </c>
      <c r="R39" s="126"/>
      <c r="S39" s="126">
        <f>IF(S$2,Percent!S39*4,Percent!S39)</f>
        <v>1.5248050694921578</v>
      </c>
      <c r="T39" s="126"/>
      <c r="U39" s="126">
        <f>IF(U$2,Percent!U39*4,Percent!U39)</f>
        <v>451.5820228463478</v>
      </c>
      <c r="V39" s="126">
        <f>IF(V$2,Percent!V39*4,Percent!V39)</f>
        <v>2.0972042866246099</v>
      </c>
      <c r="W39" s="126">
        <f>IF(W$2,Percent!W39*4,Percent!W39)</f>
        <v>439.41151727156216</v>
      </c>
      <c r="X39" s="126">
        <f>IF(X$2,Percent!X39*4,Percent!X39)</f>
        <v>0.66779545730888401</v>
      </c>
      <c r="Y39" s="126">
        <f>IF(Y$2,Percent!Y39*4,Percent!Y39)</f>
        <v>1.2891038303809665</v>
      </c>
      <c r="Z39" s="126">
        <f>IF(Z$2,Percent!Z39*4,Percent!Z39)</f>
        <v>373.48201391574941</v>
      </c>
      <c r="AA39" s="126">
        <f>IF(AA$2,Percent!AA39*4,Percent!AA39)</f>
        <v>381.67827481405737</v>
      </c>
      <c r="AB39" s="126">
        <f>IF(AB$2,Percent!AB39*4,Percent!AB39)</f>
        <v>-8.196260898307953</v>
      </c>
      <c r="AC39" s="126">
        <f>IF(AC$2,Percent!AC39*4,Percent!AC39)</f>
        <v>7.764195084038569</v>
      </c>
      <c r="AD39" s="126">
        <f>IF(AD$2,Percent!AD39*4,Percent!AD39)</f>
        <v>1.7469607112683301</v>
      </c>
    </row>
    <row r="40" spans="1:30">
      <c r="A40" t="s">
        <v>437</v>
      </c>
      <c r="B40" s="126">
        <f>IF(B$2,Percent!B40*4,Percent!B40)</f>
        <v>2.5968540941235574</v>
      </c>
      <c r="C40" s="126">
        <f>IF(C$2,Percent!C40*4,Percent!C40)</f>
        <v>2.5919163034149761</v>
      </c>
      <c r="D40" s="126">
        <f>IF(D$2,Percent!D40*4,Percent!D40)</f>
        <v>1442.3357405687798</v>
      </c>
      <c r="E40" s="126">
        <f>IF(E$2,Percent!E40*4,Percent!E40)</f>
        <v>1457.7049670740253</v>
      </c>
      <c r="F40" s="126">
        <f>IF(F$2,Percent!F40*4,Percent!F40)</f>
        <v>1486.3553524482338</v>
      </c>
      <c r="G40" s="126">
        <f>IF(G$2,Percent!G40*4,Percent!G40)</f>
        <v>1.7930594285722634</v>
      </c>
      <c r="H40" s="126">
        <f>IF(H$2,Percent!H40*4,Percent!H40)</f>
        <v>3.9384444708248978</v>
      </c>
      <c r="I40" s="126">
        <f>IF(I$2,Percent!I40*4,Percent!I40)</f>
        <v>1.8647844505076172</v>
      </c>
      <c r="J40" s="126">
        <f>IF(J$2,Percent!J40*4,Percent!J40)</f>
        <v>1.6376499714213288</v>
      </c>
      <c r="K40" s="126">
        <f>IF(K$2,Percent!K40*4,Percent!K40)</f>
        <v>1.4567227030993966</v>
      </c>
      <c r="L40" s="126">
        <f>IF(L$2,Percent!L40*4,Percent!L40)</f>
        <v>-0.40806174740819062</v>
      </c>
      <c r="M40" s="126">
        <f>IF(M$2,Percent!M40*4,Percent!M40)</f>
        <v>448.12877181195574</v>
      </c>
      <c r="N40" s="126">
        <f>IF(N$2,Percent!N40*4,Percent!N40)</f>
        <v>-7.0978597977298108</v>
      </c>
      <c r="O40" s="126">
        <f>IF(O$2,Percent!O40*4,Percent!O40)</f>
        <v>0.19522668258435658</v>
      </c>
      <c r="P40" s="126">
        <f>IF(P$2,Percent!P40*4,Percent!P40)</f>
        <v>-2.3665506599229782</v>
      </c>
      <c r="Q40" s="126">
        <f>IF(Q$2,Percent!Q40*4,Percent!Q40)</f>
        <v>1432.4329126717284</v>
      </c>
      <c r="R40" s="126"/>
      <c r="S40" s="126">
        <f>IF(S$2,Percent!S40*4,Percent!S40)</f>
        <v>1.4833049931929425</v>
      </c>
      <c r="T40" s="126"/>
      <c r="U40" s="126">
        <f>IF(U$2,Percent!U40*4,Percent!U40)</f>
        <v>452.00933895830462</v>
      </c>
      <c r="V40" s="126">
        <f>IF(V$2,Percent!V40*4,Percent!V40)</f>
        <v>3.2836098747693221</v>
      </c>
      <c r="W40" s="126">
        <f>IF(W$2,Percent!W40*4,Percent!W40)</f>
        <v>434.61654361578803</v>
      </c>
      <c r="X40" s="126">
        <f>IF(X$2,Percent!X40*4,Percent!X40)</f>
        <v>1.8417742418984417</v>
      </c>
      <c r="Y40" s="126">
        <f>IF(Y$2,Percent!Y40*4,Percent!Y40)</f>
        <v>1.7178811424658491</v>
      </c>
      <c r="Z40" s="126">
        <f>IF(Z$2,Percent!Z40*4,Percent!Z40)</f>
        <v>373.31879954936329</v>
      </c>
      <c r="AA40" s="126">
        <f>IF(AA$2,Percent!AA40*4,Percent!AA40)</f>
        <v>381.38902208973406</v>
      </c>
      <c r="AB40" s="126">
        <f>IF(AB$2,Percent!AB40*4,Percent!AB40)</f>
        <v>-8.0702225403707875</v>
      </c>
      <c r="AC40" s="126">
        <f>IF(AC$2,Percent!AC40*4,Percent!AC40)</f>
        <v>7.7549073597383096</v>
      </c>
      <c r="AD40" s="126">
        <f>IF(AD$2,Percent!AD40*4,Percent!AD40)</f>
        <v>1.6308605204159599</v>
      </c>
    </row>
    <row r="41" spans="1:30">
      <c r="A41" t="s">
        <v>438</v>
      </c>
      <c r="B41" s="126">
        <f>IF(B$2,Percent!B41*4,Percent!B41)</f>
        <v>1.9335695166187605</v>
      </c>
      <c r="C41" s="126">
        <f>IF(C$2,Percent!C41*4,Percent!C41)</f>
        <v>1.5034175095827607</v>
      </c>
      <c r="D41" s="126">
        <f>IF(D$2,Percent!D41*4,Percent!D41)</f>
        <v>1442.7963975937525</v>
      </c>
      <c r="E41" s="126">
        <f>IF(E$2,Percent!E41*4,Percent!E41)</f>
        <v>1457.9473014845059</v>
      </c>
      <c r="F41" s="126">
        <f>IF(F$2,Percent!F41*4,Percent!F41)</f>
        <v>1485.9260153879773</v>
      </c>
      <c r="G41" s="126">
        <f>IF(G$2,Percent!G41*4,Percent!G41)</f>
        <v>1.9287916046391018</v>
      </c>
      <c r="H41" s="126">
        <f>IF(H$2,Percent!H41*4,Percent!H41)</f>
        <v>7.1775799302821852</v>
      </c>
      <c r="I41" s="126">
        <f>IF(I$2,Percent!I41*4,Percent!I41)</f>
        <v>2.3900984449059859</v>
      </c>
      <c r="J41" s="126">
        <f>IF(J$2,Percent!J41*4,Percent!J41)</f>
        <v>2.0011357904282434</v>
      </c>
      <c r="K41" s="126">
        <f>IF(K$2,Percent!K41*4,Percent!K41)</f>
        <v>1.4071452752647984</v>
      </c>
      <c r="L41" s="126">
        <f>IF(L$2,Percent!L41*4,Percent!L41)</f>
        <v>-0.9829531696412066</v>
      </c>
      <c r="M41" s="126">
        <f>IF(M$2,Percent!M41*4,Percent!M41)</f>
        <v>445.11136706549956</v>
      </c>
      <c r="N41" s="126">
        <f>IF(N$2,Percent!N41*4,Percent!N41)</f>
        <v>1.2806603274768236</v>
      </c>
      <c r="O41" s="126">
        <f>IF(O$2,Percent!O41*4,Percent!O41)</f>
        <v>4.0541716323152981</v>
      </c>
      <c r="P41" s="126">
        <f>IF(P$2,Percent!P41*4,Percent!P41)</f>
        <v>-3.728221005993499</v>
      </c>
      <c r="Q41" s="126">
        <f>IF(Q$2,Percent!Q41*4,Percent!Q41)</f>
        <v>1433.2226886819769</v>
      </c>
      <c r="R41" s="126"/>
      <c r="S41" s="126">
        <f>IF(S$2,Percent!S41*4,Percent!S41)</f>
        <v>1.4303658381738311</v>
      </c>
      <c r="T41" s="126"/>
      <c r="U41" s="126">
        <f>IF(U$2,Percent!U41*4,Percent!U41)</f>
        <v>452.54239783879245</v>
      </c>
      <c r="V41" s="126">
        <f>IF(V$2,Percent!V41*4,Percent!V41)</f>
        <v>-1.4587619361074999</v>
      </c>
      <c r="W41" s="126">
        <f>IF(W$2,Percent!W41*4,Percent!W41)</f>
        <v>440.05593059193802</v>
      </c>
      <c r="X41" s="126">
        <f>IF(X$2,Percent!X41*4,Percent!X41)</f>
        <v>0.54110231875394987</v>
      </c>
      <c r="Y41" s="126">
        <f>IF(Y$2,Percent!Y41*4,Percent!Y41)</f>
        <v>0.37578406359743965</v>
      </c>
      <c r="Z41" s="126">
        <f>IF(Z$2,Percent!Z41*4,Percent!Z41)</f>
        <v>373.28755426452392</v>
      </c>
      <c r="AA41" s="126">
        <f>IF(AA$2,Percent!AA41*4,Percent!AA41)</f>
        <v>380.82879120606532</v>
      </c>
      <c r="AB41" s="126">
        <f>IF(AB$2,Percent!AB41*4,Percent!AB41)</f>
        <v>-7.5412369415413778</v>
      </c>
      <c r="AC41" s="126">
        <f>IF(AC$2,Percent!AC41*4,Percent!AC41)</f>
        <v>7.3403953992405802</v>
      </c>
      <c r="AD41" s="126">
        <f>IF(AD$2,Percent!AD41*4,Percent!AD41)</f>
        <v>1.66875777316262</v>
      </c>
    </row>
    <row r="42" spans="1:30">
      <c r="A42" t="s">
        <v>439</v>
      </c>
      <c r="B42" s="126">
        <f>IF(B$2,Percent!B42*4,Percent!B42)</f>
        <v>1.3381748683883643</v>
      </c>
      <c r="C42" s="126">
        <f>IF(C$2,Percent!C42*4,Percent!C42)</f>
        <v>0.46173558229227751</v>
      </c>
      <c r="D42" s="126">
        <f>IF(D$2,Percent!D42*4,Percent!D42)</f>
        <v>1445.0897623032538</v>
      </c>
      <c r="E42" s="126">
        <f>IF(E$2,Percent!E42*4,Percent!E42)</f>
        <v>1460.2761917357682</v>
      </c>
      <c r="F42" s="126">
        <f>IF(F$2,Percent!F42*4,Percent!F42)</f>
        <v>1488.1251323448384</v>
      </c>
      <c r="G42" s="126">
        <f>IF(G$2,Percent!G42*4,Percent!G42)</f>
        <v>3.3546349604227643</v>
      </c>
      <c r="H42" s="126">
        <f>IF(H$2,Percent!H42*4,Percent!H42)</f>
        <v>4.8507614664822896</v>
      </c>
      <c r="I42" s="126">
        <f>IF(I$2,Percent!I42*4,Percent!I42)</f>
        <v>1.6350536806005067</v>
      </c>
      <c r="J42" s="126">
        <f>IF(J$2,Percent!J42*4,Percent!J42)</f>
        <v>1.8345620106805072</v>
      </c>
      <c r="K42" s="126">
        <f>IF(K$2,Percent!K42*4,Percent!K42)</f>
        <v>1.5790643739410117</v>
      </c>
      <c r="L42" s="126">
        <f>IF(L$2,Percent!L42*4,Percent!L42)</f>
        <v>-5.5989306659468809E-2</v>
      </c>
      <c r="M42" s="126">
        <f>IF(M$2,Percent!M42*4,Percent!M42)</f>
        <v>447.82582111876127</v>
      </c>
      <c r="N42" s="126">
        <f>IF(N$2,Percent!N42*4,Percent!N42)</f>
        <v>5.7983569377668687</v>
      </c>
      <c r="O42" s="126">
        <f>IF(O$2,Percent!O42*4,Percent!O42)</f>
        <v>1.2795711606077926</v>
      </c>
      <c r="P42" s="126">
        <f>IF(P$2,Percent!P42*4,Percent!P42)</f>
        <v>-1.7363058177286859</v>
      </c>
      <c r="Q42" s="126">
        <f>IF(Q$2,Percent!Q42*4,Percent!Q42)</f>
        <v>1434.3336283074543</v>
      </c>
      <c r="R42" s="126"/>
      <c r="S42" s="126">
        <f>IF(S$2,Percent!S42*4,Percent!S42)</f>
        <v>1.4247644295302233</v>
      </c>
      <c r="T42" s="126"/>
      <c r="U42" s="126">
        <f>IF(U$2,Percent!U42*4,Percent!U42)</f>
        <v>453.25000411749164</v>
      </c>
      <c r="V42" s="126">
        <f>IF(V$2,Percent!V42*4,Percent!V42)</f>
        <v>-1.1515714326803206</v>
      </c>
      <c r="W42" s="126">
        <f>IF(W$2,Percent!W42*4,Percent!W42)</f>
        <v>437.73320718023092</v>
      </c>
      <c r="X42" s="126">
        <f>IF(X$2,Percent!X42*4,Percent!X42)</f>
        <v>1.3538236629823786</v>
      </c>
      <c r="Y42" s="126">
        <f>IF(Y$2,Percent!Y42*4,Percent!Y42)</f>
        <v>1.4784814658669099</v>
      </c>
      <c r="Z42" s="126">
        <f>IF(Z$2,Percent!Z42*4,Percent!Z42)</f>
        <v>373.46202341481847</v>
      </c>
      <c r="AA42" s="126">
        <f>IF(AA$2,Percent!AA42*4,Percent!AA42)</f>
        <v>380.94886134678933</v>
      </c>
      <c r="AB42" s="126">
        <f>IF(AB$2,Percent!AB42*4,Percent!AB42)</f>
        <v>-7.4868379319708289</v>
      </c>
      <c r="AC42" s="126">
        <f>IF(AC$2,Percent!AC42*4,Percent!AC42)</f>
        <v>7.2469653016899391</v>
      </c>
      <c r="AD42" s="126">
        <f>IF(AD$2,Percent!AD42*4,Percent!AD42)</f>
        <v>1.7829638553059297</v>
      </c>
    </row>
    <row r="43" spans="1:30">
      <c r="A43" t="s">
        <v>440</v>
      </c>
      <c r="B43" s="126">
        <f>IF(B$2,Percent!B43*4,Percent!B43)</f>
        <v>2.0549608122177432</v>
      </c>
      <c r="C43" s="126">
        <f>IF(C$2,Percent!C43*4,Percent!C43)</f>
        <v>2.2941668079383248</v>
      </c>
      <c r="D43" s="126">
        <f>IF(D$2,Percent!D43*4,Percent!D43)</f>
        <v>1447.8826814187539</v>
      </c>
      <c r="E43" s="126">
        <f>IF(E$2,Percent!E43*4,Percent!E43)</f>
        <v>1465.0675171282805</v>
      </c>
      <c r="F43" s="126">
        <f>IF(F$2,Percent!F43*4,Percent!F43)</f>
        <v>1491.7376676808756</v>
      </c>
      <c r="G43" s="126">
        <f>IF(G$2,Percent!G43*4,Percent!G43)</f>
        <v>3.5800239141478229</v>
      </c>
      <c r="H43" s="126">
        <f>IF(H$2,Percent!H43*4,Percent!H43)</f>
        <v>-0.14609473364828318</v>
      </c>
      <c r="I43" s="126">
        <f>IF(I$2,Percent!I43*4,Percent!I43)</f>
        <v>1.5834605239282151</v>
      </c>
      <c r="J43" s="126">
        <f>IF(J$2,Percent!J43*4,Percent!J43)</f>
        <v>1.8370500566616599</v>
      </c>
      <c r="K43" s="126">
        <f>IF(K$2,Percent!K43*4,Percent!K43)</f>
        <v>1.6212743079904119</v>
      </c>
      <c r="L43" s="126">
        <f>IF(L$2,Percent!L43*4,Percent!L43)</f>
        <v>3.7813784062178744E-2</v>
      </c>
      <c r="M43" s="126">
        <f>IF(M$2,Percent!M43*4,Percent!M43)</f>
        <v>446.46295167255073</v>
      </c>
      <c r="N43" s="126">
        <f>IF(N$2,Percent!N43*4,Percent!N43)</f>
        <v>0.24537535207498351</v>
      </c>
      <c r="O43" s="126">
        <f>IF(O$2,Percent!O43*4,Percent!O43)</f>
        <v>1.0413701390830876</v>
      </c>
      <c r="P43" s="126">
        <f>IF(P$2,Percent!P43*4,Percent!P43)</f>
        <v>-0.78756887403017428</v>
      </c>
      <c r="Q43" s="126">
        <f>IF(Q$2,Percent!Q43*4,Percent!Q43)</f>
        <v>1435.0099687027</v>
      </c>
      <c r="R43" s="126"/>
      <c r="S43" s="126">
        <f>IF(S$2,Percent!S43*4,Percent!S43)</f>
        <v>1.3162792779504824</v>
      </c>
      <c r="T43" s="126"/>
      <c r="U43" s="126">
        <f>IF(U$2,Percent!U43*4,Percent!U43)</f>
        <v>454.17906502921898</v>
      </c>
      <c r="V43" s="126">
        <f>IF(V$2,Percent!V43*4,Percent!V43)</f>
        <v>-0.54386040460139284</v>
      </c>
      <c r="W43" s="126">
        <f>IF(W$2,Percent!W43*4,Percent!W43)</f>
        <v>425.9289619077303</v>
      </c>
      <c r="X43" s="126">
        <f>IF(X$2,Percent!X43*4,Percent!X43)</f>
        <v>0.97808250517745776</v>
      </c>
      <c r="Y43" s="126">
        <f>IF(Y$2,Percent!Y43*4,Percent!Y43)</f>
        <v>0.47995874028208263</v>
      </c>
      <c r="Z43" s="126">
        <f>IF(Z$2,Percent!Z43*4,Percent!Z43)</f>
        <v>373.97391030945033</v>
      </c>
      <c r="AA43" s="126">
        <f>IF(AA$2,Percent!AA43*4,Percent!AA43)</f>
        <v>381.36330483385728</v>
      </c>
      <c r="AB43" s="126">
        <f>IF(AB$2,Percent!AB43*4,Percent!AB43)</f>
        <v>-7.3893945244069874</v>
      </c>
      <c r="AC43" s="126">
        <f>IF(AC$2,Percent!AC43*4,Percent!AC43)</f>
        <v>7.0393225637603809</v>
      </c>
      <c r="AD43" s="126">
        <f>IF(AD$2,Percent!AD43*4,Percent!AD43)</f>
        <v>1.8650997397170299</v>
      </c>
    </row>
    <row r="44" spans="1:30">
      <c r="A44" t="s">
        <v>441</v>
      </c>
      <c r="B44" s="126">
        <f>IF(B$2,Percent!B44*4,Percent!B44)</f>
        <v>1.3179425169980163</v>
      </c>
      <c r="C44" s="126">
        <f>IF(C$2,Percent!C44*4,Percent!C44)</f>
        <v>1.1523616280193494</v>
      </c>
      <c r="D44" s="126">
        <f>IF(D$2,Percent!D44*4,Percent!D44)</f>
        <v>1453.1735035554539</v>
      </c>
      <c r="E44" s="126">
        <f>IF(E$2,Percent!E44*4,Percent!E44)</f>
        <v>1468.4644458982807</v>
      </c>
      <c r="F44" s="126">
        <f>IF(F$2,Percent!F44*4,Percent!F44)</f>
        <v>1493.8472294078813</v>
      </c>
      <c r="G44" s="126">
        <f>IF(G$2,Percent!G44*4,Percent!G44)</f>
        <v>1.1080374877025179</v>
      </c>
      <c r="H44" s="126">
        <f>IF(H$2,Percent!H44*4,Percent!H44)</f>
        <v>0.37604125659722598</v>
      </c>
      <c r="I44" s="126">
        <f>IF(I$2,Percent!I44*4,Percent!I44)</f>
        <v>2.3703421080644826</v>
      </c>
      <c r="J44" s="126">
        <f>IF(J$2,Percent!J44*4,Percent!J44)</f>
        <v>1.5558914552433301</v>
      </c>
      <c r="K44" s="126">
        <f>IF(K$2,Percent!K44*4,Percent!K44)</f>
        <v>1.7932835169337011</v>
      </c>
      <c r="L44" s="126">
        <f>IF(L$2,Percent!L44*4,Percent!L44)</f>
        <v>-0.57705859113083169</v>
      </c>
      <c r="M44" s="126">
        <f>IF(M$2,Percent!M44*4,Percent!M44)</f>
        <v>443.30345245374349</v>
      </c>
      <c r="N44" s="126">
        <f>IF(N$2,Percent!N44*4,Percent!N44)</f>
        <v>-0.5394211901488255</v>
      </c>
      <c r="O44" s="126">
        <f>IF(O$2,Percent!O44*4,Percent!O44)</f>
        <v>1.8548711083744018</v>
      </c>
      <c r="P44" s="126">
        <f>IF(P$2,Percent!P44*4,Percent!P44)</f>
        <v>-1.2884711553798125</v>
      </c>
      <c r="Q44" s="126">
        <f>IF(Q$2,Percent!Q44*4,Percent!Q44)</f>
        <v>1436.3202171887724</v>
      </c>
      <c r="R44" s="126"/>
      <c r="S44" s="126">
        <f>IF(S$2,Percent!S44*4,Percent!S44)</f>
        <v>1.3431926932952234</v>
      </c>
      <c r="T44" s="126"/>
      <c r="U44" s="126">
        <f>IF(U$2,Percent!U44*4,Percent!U44)</f>
        <v>455.16926986115072</v>
      </c>
      <c r="V44" s="126">
        <f>IF(V$2,Percent!V44*4,Percent!V44)</f>
        <v>-0.28667458375446486</v>
      </c>
      <c r="W44" s="126">
        <f>IF(W$2,Percent!W44*4,Percent!W44)</f>
        <v>422.72691059144074</v>
      </c>
      <c r="X44" s="126">
        <f>IF(X$2,Percent!X44*4,Percent!X44)</f>
        <v>0.56411646416760775</v>
      </c>
      <c r="Y44" s="126">
        <f>IF(Y$2,Percent!Y44*4,Percent!Y44)</f>
        <v>0.57176321940373143</v>
      </c>
      <c r="Z44" s="126">
        <f>IF(Z$2,Percent!Z44*4,Percent!Z44)</f>
        <v>374.02156493192666</v>
      </c>
      <c r="AA44" s="126">
        <f>IF(AA$2,Percent!AA44*4,Percent!AA44)</f>
        <v>380.52351763732639</v>
      </c>
      <c r="AB44" s="126">
        <f>IF(AB$2,Percent!AB44*4,Percent!AB44)</f>
        <v>-6.5019527053997415</v>
      </c>
      <c r="AC44" s="126">
        <f>IF(AC$2,Percent!AC44*4,Percent!AC44)</f>
        <v>6.2727827789137702</v>
      </c>
      <c r="AD44" s="126">
        <f>IF(AD$2,Percent!AD44*4,Percent!AD44)</f>
        <v>1.8455291067849302</v>
      </c>
    </row>
    <row r="45" spans="1:30">
      <c r="A45" t="s">
        <v>442</v>
      </c>
      <c r="B45" s="126">
        <f>IF(B$2,Percent!B45*4,Percent!B45)</f>
        <v>1.1682388815092537</v>
      </c>
      <c r="C45" s="126">
        <f>IF(C$2,Percent!C45*4,Percent!C45)</f>
        <v>0.75303524456131754</v>
      </c>
      <c r="D45" s="126">
        <f>IF(D$2,Percent!D45*4,Percent!D45)</f>
        <v>1458.3404918809042</v>
      </c>
      <c r="E45" s="126">
        <f>IF(E$2,Percent!E45*4,Percent!E45)</f>
        <v>1473.2469812293057</v>
      </c>
      <c r="F45" s="126">
        <f>IF(F$2,Percent!F45*4,Percent!F45)</f>
        <v>1495.9007730842216</v>
      </c>
      <c r="G45" s="126">
        <f>IF(G$2,Percent!G45*4,Percent!G45)</f>
        <v>0.90722526534054992</v>
      </c>
      <c r="H45" s="126">
        <f>IF(H$2,Percent!H45*4,Percent!H45)</f>
        <v>-0.71601090549560098</v>
      </c>
      <c r="I45" s="126">
        <f>IF(I$2,Percent!I45*4,Percent!I45)</f>
        <v>1.0379533866766266</v>
      </c>
      <c r="J45" s="126">
        <f>IF(J$2,Percent!J45*4,Percent!J45)</f>
        <v>1.6868626405728726</v>
      </c>
      <c r="K45" s="126">
        <f>IF(K$2,Percent!K45*4,Percent!K45)</f>
        <v>1.808016539490644</v>
      </c>
      <c r="L45" s="126">
        <f>IF(L$2,Percent!L45*4,Percent!L45)</f>
        <v>0.77006315281407856</v>
      </c>
      <c r="M45" s="126">
        <f>IF(M$2,Percent!M45*4,Percent!M45)</f>
        <v>442.85389159606831</v>
      </c>
      <c r="N45" s="126">
        <f>IF(N$2,Percent!N45*4,Percent!N45)</f>
        <v>0.74800754442296835</v>
      </c>
      <c r="O45" s="126">
        <f>IF(O$2,Percent!O45*4,Percent!O45)</f>
        <v>-3.3875124501358309</v>
      </c>
      <c r="P45" s="126">
        <f>IF(P$2,Percent!P45*4,Percent!P45)</f>
        <v>-6.3452421877310208</v>
      </c>
      <c r="Q45" s="126">
        <f>IF(Q$2,Percent!Q45*4,Percent!Q45)</f>
        <v>1437.5881802635258</v>
      </c>
      <c r="R45" s="126"/>
      <c r="S45" s="126">
        <f>IF(S$2,Percent!S45*4,Percent!S45)</f>
        <v>1.3613794800811063</v>
      </c>
      <c r="T45" s="126"/>
      <c r="U45" s="126">
        <f>IF(U$2,Percent!U45*4,Percent!U45)</f>
        <v>456.32002996466258</v>
      </c>
      <c r="V45" s="126">
        <f>IF(V$2,Percent!V45*4,Percent!V45)</f>
        <v>9.1468873240785342E-2</v>
      </c>
      <c r="W45" s="126">
        <f>IF(W$2,Percent!W45*4,Percent!W45)</f>
        <v>399.80199013008178</v>
      </c>
      <c r="X45" s="126">
        <f>IF(X$2,Percent!X45*4,Percent!X45)</f>
        <v>1.4870255188118797</v>
      </c>
      <c r="Y45" s="126">
        <f>IF(Y$2,Percent!Y45*4,Percent!Y45)</f>
        <v>1.596328759842347</v>
      </c>
      <c r="Z45" s="126">
        <f>IF(Z$2,Percent!Z45*4,Percent!Z45)</f>
        <v>373.43443569138918</v>
      </c>
      <c r="AA45" s="126">
        <f>IF(AA$2,Percent!AA45*4,Percent!AA45)</f>
        <v>379.86144804145761</v>
      </c>
      <c r="AB45" s="126">
        <f>IF(AB$2,Percent!AB45*4,Percent!AB45)</f>
        <v>-6.4270123500684173</v>
      </c>
      <c r="AC45" s="126">
        <f>IF(AC$2,Percent!AC45*4,Percent!AC45)</f>
        <v>6.2560508063252387</v>
      </c>
      <c r="AD45" s="126">
        <f>IF(AD$2,Percent!AD45*4,Percent!AD45)</f>
        <v>1.8844010884912401</v>
      </c>
    </row>
    <row r="46" spans="1:30">
      <c r="A46" t="s">
        <v>443</v>
      </c>
      <c r="B46" s="126">
        <f>IF(B$2,Percent!B46*4,Percent!B46)</f>
        <v>1.3709930713719842</v>
      </c>
      <c r="C46" s="126">
        <f>IF(C$2,Percent!C46*4,Percent!C46)</f>
        <v>1.382774743932913</v>
      </c>
      <c r="D46" s="126">
        <f>IF(D$2,Percent!D46*4,Percent!D46)</f>
        <v>1461.1363905510489</v>
      </c>
      <c r="E46" s="126">
        <f>IF(E$2,Percent!E46*4,Percent!E46)</f>
        <v>1476.2283745831598</v>
      </c>
      <c r="F46" s="126">
        <f>IF(F$2,Percent!F46*4,Percent!F46)</f>
        <v>1498.3078470040048</v>
      </c>
      <c r="G46" s="126">
        <f>IF(G$2,Percent!G46*4,Percent!G46)</f>
        <v>1.051992242745392</v>
      </c>
      <c r="H46" s="126">
        <f>IF(H$2,Percent!H46*4,Percent!H46)</f>
        <v>3.1269947787823327</v>
      </c>
      <c r="I46" s="126">
        <f>IF(I$2,Percent!I46*4,Percent!I46)</f>
        <v>1.3505908467051242</v>
      </c>
      <c r="J46" s="126">
        <f>IF(J$2,Percent!J46*4,Percent!J46)</f>
        <v>1.6450242292010309</v>
      </c>
      <c r="K46" s="126">
        <f>IF(K$2,Percent!K46*4,Percent!K46)</f>
        <v>1.808016539490644</v>
      </c>
      <c r="L46" s="126">
        <f>IF(L$2,Percent!L46*4,Percent!L46)</f>
        <v>0.45742569278547329</v>
      </c>
      <c r="M46" s="126">
        <f>IF(M$2,Percent!M46*4,Percent!M46)</f>
        <v>442.80131554006692</v>
      </c>
      <c r="N46" s="126">
        <f>IF(N$2,Percent!N46*4,Percent!N46)</f>
        <v>1.9208678230661747</v>
      </c>
      <c r="O46" s="126">
        <f>IF(O$2,Percent!O46*4,Percent!O46)</f>
        <v>-4.9794639275864396</v>
      </c>
      <c r="P46" s="126">
        <f>IF(P$2,Percent!P46*4,Percent!P46)</f>
        <v>-7.389688483819282</v>
      </c>
      <c r="Q46" s="126">
        <f>IF(Q$2,Percent!Q46*4,Percent!Q46)</f>
        <v>1438.4502421865679</v>
      </c>
      <c r="R46" s="126"/>
      <c r="S46" s="126">
        <f>IF(S$2,Percent!S46*4,Percent!S46)</f>
        <v>1.3461691800581523</v>
      </c>
      <c r="T46" s="126"/>
      <c r="U46" s="126">
        <f>IF(U$2,Percent!U46*4,Percent!U46)</f>
        <v>457.27879581414027</v>
      </c>
      <c r="V46" s="126">
        <f>IF(V$2,Percent!V46*4,Percent!V46)</f>
        <v>-0.44054020323516241</v>
      </c>
      <c r="W46" s="126">
        <f>IF(W$2,Percent!W46*4,Percent!W46)</f>
        <v>408.78865327483976</v>
      </c>
      <c r="X46" s="126">
        <f>IF(X$2,Percent!X46*4,Percent!X46)</f>
        <v>0.67704434894046983</v>
      </c>
      <c r="Y46" s="126">
        <f>IF(Y$2,Percent!Y46*4,Percent!Y46)</f>
        <v>0.75370904934581873</v>
      </c>
      <c r="Z46" s="126">
        <f>IF(Z$2,Percent!Z46*4,Percent!Z46)</f>
        <v>374.73502854356218</v>
      </c>
      <c r="AA46" s="126">
        <f>IF(AA$2,Percent!AA46*4,Percent!AA46)</f>
        <v>380.74597421688702</v>
      </c>
      <c r="AB46" s="126">
        <f>IF(AB$2,Percent!AB46*4,Percent!AB46)</f>
        <v>-6.0109456733248194</v>
      </c>
      <c r="AC46" s="126">
        <f>IF(AC$2,Percent!AC46*4,Percent!AC46)</f>
        <v>5.8989082056197297</v>
      </c>
      <c r="AD46" s="126">
        <f>IF(AD$2,Percent!AD46*4,Percent!AD46)</f>
        <v>2.0303873664884602</v>
      </c>
    </row>
    <row r="47" spans="1:30">
      <c r="A47" t="s">
        <v>444</v>
      </c>
      <c r="B47" s="126">
        <f>IF(B$2,Percent!B47*4,Percent!B47)</f>
        <v>1.3618770927241286</v>
      </c>
      <c r="C47" s="126">
        <f>IF(C$2,Percent!C47*4,Percent!C47)</f>
        <v>-4.5846345848232772E-2</v>
      </c>
      <c r="D47" s="126">
        <f>IF(D$2,Percent!D47*4,Percent!D47)</f>
        <v>1464.6661572212424</v>
      </c>
      <c r="E47" s="126">
        <f>IF(E$2,Percent!E47*4,Percent!E47)</f>
        <v>1478.7097008520223</v>
      </c>
      <c r="F47" s="126">
        <f>IF(F$2,Percent!F47*4,Percent!F47)</f>
        <v>1500.2467190827481</v>
      </c>
      <c r="G47" s="126">
        <f>IF(G$2,Percent!G47*4,Percent!G47)</f>
        <v>1.4129811387975977</v>
      </c>
      <c r="H47" s="126">
        <f>IF(H$2,Percent!H47*4,Percent!H47)</f>
        <v>2.58440899354202</v>
      </c>
      <c r="I47" s="126">
        <f>IF(I$2,Percent!I47*4,Percent!I47)</f>
        <v>1.8787861652745264</v>
      </c>
      <c r="J47" s="126">
        <f>IF(J$2,Percent!J47*4,Percent!J47)</f>
        <v>1.1489583490933875</v>
      </c>
      <c r="K47" s="126">
        <f>IF(K$2,Percent!K47*4,Percent!K47)</f>
        <v>1.7738847233412292</v>
      </c>
      <c r="L47" s="126">
        <f>IF(L$2,Percent!L47*4,Percent!L47)</f>
        <v>-0.10490144193332734</v>
      </c>
      <c r="M47" s="126">
        <f>IF(M$2,Percent!M47*4,Percent!M47)</f>
        <v>438.80434725628493</v>
      </c>
      <c r="N47" s="126">
        <f>IF(N$2,Percent!N47*4,Percent!N47)</f>
        <v>-0.22736503264537689</v>
      </c>
      <c r="O47" s="126">
        <f>IF(O$2,Percent!O47*4,Percent!O47)</f>
        <v>3.1405372657824557</v>
      </c>
      <c r="P47" s="126">
        <f>IF(P$2,Percent!P47*4,Percent!P47)</f>
        <v>2.1593917761178059</v>
      </c>
      <c r="Q47" s="126">
        <f>IF(Q$2,Percent!Q47*4,Percent!Q47)</f>
        <v>1440.0102693978513</v>
      </c>
      <c r="R47" s="126"/>
      <c r="S47" s="126">
        <f>IF(S$2,Percent!S47*4,Percent!S47)</f>
        <v>1.3540836302331181</v>
      </c>
      <c r="T47" s="126"/>
      <c r="U47" s="126">
        <f>IF(U$2,Percent!U47*4,Percent!U47)</f>
        <v>458.18067576258488</v>
      </c>
      <c r="V47" s="126">
        <f>IF(V$2,Percent!V47*4,Percent!V47)</f>
        <v>-2.1699234402090539</v>
      </c>
      <c r="W47" s="126">
        <f>IF(W$2,Percent!W47*4,Percent!W47)</f>
        <v>422.54709088987948</v>
      </c>
      <c r="X47" s="126">
        <f>IF(X$2,Percent!X47*4,Percent!X47)</f>
        <v>0.26033415176831554</v>
      </c>
      <c r="Y47" s="126">
        <f>IF(Y$2,Percent!Y47*4,Percent!Y47)</f>
        <v>0.14151170571485849</v>
      </c>
      <c r="Z47" s="126">
        <f>IF(Z$2,Percent!Z47*4,Percent!Z47)</f>
        <v>371.14452102037745</v>
      </c>
      <c r="AA47" s="126">
        <f>IF(AA$2,Percent!AA47*4,Percent!AA47)</f>
        <v>377.68395316127294</v>
      </c>
      <c r="AB47" s="126">
        <f>IF(AB$2,Percent!AB47*4,Percent!AB47)</f>
        <v>-6.5394321408955056</v>
      </c>
      <c r="AC47" s="126">
        <f>IF(AC$2,Percent!AC47*4,Percent!AC47)</f>
        <v>6.2688784301226788</v>
      </c>
      <c r="AD47" s="126">
        <f>IF(AD$2,Percent!AD47*4,Percent!AD47)</f>
        <v>2.0165440637737699</v>
      </c>
    </row>
    <row r="48" spans="1:30">
      <c r="A48" t="s">
        <v>445</v>
      </c>
      <c r="B48" s="126">
        <f>IF(B$2,Percent!B48*4,Percent!B48)</f>
        <v>2.5676026388502748</v>
      </c>
      <c r="C48" s="126">
        <f>IF(C$2,Percent!C48*4,Percent!C48)</f>
        <v>3.8830821628877743</v>
      </c>
      <c r="D48" s="126">
        <f>IF(D$2,Percent!D48*4,Percent!D48)</f>
        <v>1466.6586004597407</v>
      </c>
      <c r="E48" s="126">
        <f>IF(E$2,Percent!E48*4,Percent!E48)</f>
        <v>1482.1110624282974</v>
      </c>
      <c r="F48" s="126">
        <f>IF(F$2,Percent!F48*4,Percent!F48)</f>
        <v>1503.7337233550045</v>
      </c>
      <c r="G48" s="126">
        <f>IF(G$2,Percent!G48*4,Percent!G48)</f>
        <v>2.2535639750955738</v>
      </c>
      <c r="H48" s="126">
        <f>IF(H$2,Percent!H48*4,Percent!H48)</f>
        <v>2.4720678888620284</v>
      </c>
      <c r="I48" s="126">
        <f>IF(I$2,Percent!I48*4,Percent!I48)</f>
        <v>1.1083604697661009</v>
      </c>
      <c r="J48" s="126">
        <f>IF(J$2,Percent!J48*4,Percent!J48)</f>
        <v>1.0815935705641877</v>
      </c>
      <c r="K48" s="126">
        <f>IF(K$2,Percent!K48*4,Percent!K48)</f>
        <v>1.6836768364902475</v>
      </c>
      <c r="L48" s="126">
        <f>IF(L$2,Percent!L48*4,Percent!L48)</f>
        <v>0.57531636672422948</v>
      </c>
      <c r="M48" s="126">
        <f>IF(M$2,Percent!M48*4,Percent!M48)</f>
        <v>437.03636718371718</v>
      </c>
      <c r="N48" s="126">
        <f>IF(N$2,Percent!N48*4,Percent!N48)</f>
        <v>-8.6004682890994388E-2</v>
      </c>
      <c r="O48" s="126">
        <f>IF(O$2,Percent!O48*4,Percent!O48)</f>
        <v>0.52654628153582683</v>
      </c>
      <c r="P48" s="126">
        <f>IF(P$2,Percent!P48*4,Percent!P48)</f>
        <v>-2.8368446931804883</v>
      </c>
      <c r="Q48" s="126">
        <f>IF(Q$2,Percent!Q48*4,Percent!Q48)</f>
        <v>1441.8875561303043</v>
      </c>
      <c r="R48" s="126"/>
      <c r="S48" s="126">
        <f>IF(S$2,Percent!S48*4,Percent!S48)</f>
        <v>1.4129893174793335</v>
      </c>
      <c r="T48" s="126"/>
      <c r="U48" s="126">
        <f>IF(U$2,Percent!U48*4,Percent!U48)</f>
        <v>459.76744271497535</v>
      </c>
      <c r="V48" s="126">
        <f>IF(V$2,Percent!V48*4,Percent!V48)</f>
        <v>-0.6625430422976919</v>
      </c>
      <c r="W48" s="126">
        <f>IF(W$2,Percent!W48*4,Percent!W48)</f>
        <v>426.79210658399171</v>
      </c>
      <c r="X48" s="126">
        <f>IF(X$2,Percent!X48*4,Percent!X48)</f>
        <v>0.61448445456884215</v>
      </c>
      <c r="Y48" s="126">
        <f>IF(Y$2,Percent!Y48*4,Percent!Y48)</f>
        <v>0.6567318002958622</v>
      </c>
      <c r="Z48" s="126">
        <f>IF(Z$2,Percent!Z48*4,Percent!Z48)</f>
        <v>372.30784839789101</v>
      </c>
      <c r="AA48" s="126">
        <f>IF(AA$2,Percent!AA48*4,Percent!AA48)</f>
        <v>378.82695970392314</v>
      </c>
      <c r="AB48" s="126">
        <f>IF(AB$2,Percent!AB48*4,Percent!AB48)</f>
        <v>-6.5191113060321229</v>
      </c>
      <c r="AC48" s="126">
        <f>IF(AC$2,Percent!AC48*4,Percent!AC48)</f>
        <v>6.2958693108307404</v>
      </c>
      <c r="AD48" s="126">
        <f>IF(AD$2,Percent!AD48*4,Percent!AD48)</f>
        <v>2.0536988424108999</v>
      </c>
    </row>
    <row r="49" spans="1:30">
      <c r="A49" t="s">
        <v>446</v>
      </c>
      <c r="B49" s="126">
        <f>IF(B$2,Percent!B49*4,Percent!B49)</f>
        <v>2.1699894352263271</v>
      </c>
      <c r="C49" s="126">
        <f>IF(C$2,Percent!C49*4,Percent!C49)</f>
        <v>2.4258551351408641</v>
      </c>
      <c r="D49" s="126">
        <f>IF(D$2,Percent!D49*4,Percent!D49)</f>
        <v>1465.5911019075443</v>
      </c>
      <c r="E49" s="126">
        <f>IF(E$2,Percent!E49*4,Percent!E49)</f>
        <v>1480.5683201721183</v>
      </c>
      <c r="F49" s="126">
        <f>IF(F$2,Percent!F49*4,Percent!F49)</f>
        <v>1505.7963970469891</v>
      </c>
      <c r="G49" s="126">
        <f>IF(G$2,Percent!G49*4,Percent!G49)</f>
        <v>3.374777043321231</v>
      </c>
      <c r="H49" s="126">
        <f>IF(H$2,Percent!H49*4,Percent!H49)</f>
        <v>5.3222483741619087</v>
      </c>
      <c r="I49" s="126">
        <f>IF(I$2,Percent!I49*4,Percent!I49)</f>
        <v>1.3278418790189761</v>
      </c>
      <c r="J49" s="126">
        <f>IF(J$2,Percent!J49*4,Percent!J49)</f>
        <v>1.4358325539493677</v>
      </c>
      <c r="K49" s="126">
        <f>IF(K$2,Percent!K49*4,Percent!K49)</f>
        <v>1.6158066685828592</v>
      </c>
      <c r="L49" s="126">
        <f>IF(L$2,Percent!L49*4,Percent!L49)</f>
        <v>0.28796478956381927</v>
      </c>
      <c r="M49" s="126">
        <f>IF(M$2,Percent!M49*4,Percent!M49)</f>
        <v>434.10404014501751</v>
      </c>
      <c r="N49" s="126">
        <f>IF(N$2,Percent!N49*4,Percent!N49)</f>
        <v>-0.55713361745217682</v>
      </c>
      <c r="O49" s="126">
        <f>IF(O$2,Percent!O49*4,Percent!O49)</f>
        <v>-4.2949049323152968</v>
      </c>
      <c r="P49" s="126">
        <f>IF(P$2,Percent!P49*4,Percent!P49)</f>
        <v>-7.3273333591591872</v>
      </c>
      <c r="Q49" s="126">
        <f>IF(Q$2,Percent!Q49*4,Percent!Q49)</f>
        <v>1442.7262976473121</v>
      </c>
      <c r="R49" s="126"/>
      <c r="S49" s="126">
        <f>IF(S$2,Percent!S49*4,Percent!S49)</f>
        <v>1.3933998683164961</v>
      </c>
      <c r="T49" s="126"/>
      <c r="U49" s="126">
        <f>IF(U$2,Percent!U49*4,Percent!U49)</f>
        <v>460.55886534183816</v>
      </c>
      <c r="V49" s="126">
        <f>IF(V$2,Percent!V49*4,Percent!V49)</f>
        <v>-0.94136226599781381</v>
      </c>
      <c r="W49" s="126">
        <f>IF(W$2,Percent!W49*4,Percent!W49)</f>
        <v>417.87934881141206</v>
      </c>
      <c r="X49" s="126">
        <f>IF(X$2,Percent!X49*4,Percent!X49)</f>
        <v>0.52742177047342409</v>
      </c>
      <c r="Y49" s="126">
        <f>IF(Y$2,Percent!Y49*4,Percent!Y49)</f>
        <v>0.6208512729998894</v>
      </c>
      <c r="Z49" s="126">
        <f>IF(Z$2,Percent!Z49*4,Percent!Z49)</f>
        <v>370.71050465617725</v>
      </c>
      <c r="AA49" s="126">
        <f>IF(AA$2,Percent!AA49*4,Percent!AA49)</f>
        <v>377.04002843726482</v>
      </c>
      <c r="AB49" s="126">
        <f>IF(AB$2,Percent!AB49*4,Percent!AB49)</f>
        <v>-6.3295237810875165</v>
      </c>
      <c r="AC49" s="126">
        <f>IF(AC$2,Percent!AC49*4,Percent!AC49)</f>
        <v>6.1450035645573404</v>
      </c>
      <c r="AD49" s="126">
        <f>IF(AD$2,Percent!AD49*4,Percent!AD49)</f>
        <v>2.0537323029821501</v>
      </c>
    </row>
    <row r="50" spans="1:30">
      <c r="A50" t="s">
        <v>447</v>
      </c>
      <c r="B50" s="126">
        <f>IF(B$2,Percent!B50*4,Percent!B50)</f>
        <v>2.1639645981299083</v>
      </c>
      <c r="C50" s="126">
        <f>IF(C$2,Percent!C50*4,Percent!C50)</f>
        <v>2.1542548090259572</v>
      </c>
      <c r="D50" s="126">
        <f>IF(D$2,Percent!D50*4,Percent!D50)</f>
        <v>1468.3428496689987</v>
      </c>
      <c r="E50" s="126">
        <f>IF(E$2,Percent!E50*4,Percent!E50)</f>
        <v>1483.9959653869544</v>
      </c>
      <c r="F50" s="126">
        <f>IF(F$2,Percent!F50*4,Percent!F50)</f>
        <v>1507.8346460571533</v>
      </c>
      <c r="G50" s="126">
        <f>IF(G$2,Percent!G50*4,Percent!G50)</f>
        <v>2.3933443570424373</v>
      </c>
      <c r="H50" s="126">
        <f>IF(H$2,Percent!H50*4,Percent!H50)</f>
        <v>5.2579904900920127</v>
      </c>
      <c r="I50" s="126">
        <f>IF(I$2,Percent!I50*4,Percent!I50)</f>
        <v>1.7805485355912865</v>
      </c>
      <c r="J50" s="126">
        <f>IF(J$2,Percent!J50*4,Percent!J50)</f>
        <v>1.1755493533607719</v>
      </c>
      <c r="K50" s="126">
        <f>IF(K$2,Percent!K50*4,Percent!K50)</f>
        <v>1.574369979034711</v>
      </c>
      <c r="L50" s="126">
        <f>IF(L$2,Percent!L50*4,Percent!L50)</f>
        <v>-0.20617855655656092</v>
      </c>
      <c r="M50" s="126">
        <f>IF(M$2,Percent!M50*4,Percent!M50)</f>
        <v>433.44903243261024</v>
      </c>
      <c r="N50" s="126">
        <f>IF(N$2,Percent!N50*4,Percent!N50)</f>
        <v>2.3363505539523821</v>
      </c>
      <c r="O50" s="126">
        <f>IF(O$2,Percent!O50*4,Percent!O50)</f>
        <v>-5.8339193520038881</v>
      </c>
      <c r="P50" s="126">
        <f>IF(P$2,Percent!P50*4,Percent!P50)</f>
        <v>-8.9194567146570964</v>
      </c>
      <c r="Q50" s="126">
        <f>IF(Q$2,Percent!Q50*4,Percent!Q50)</f>
        <v>1443.1063414972418</v>
      </c>
      <c r="R50" s="126"/>
      <c r="S50" s="126">
        <f>IF(S$2,Percent!S50*4,Percent!S50)</f>
        <v>1.4179410906187466</v>
      </c>
      <c r="T50" s="126"/>
      <c r="U50" s="126">
        <f>IF(U$2,Percent!U50*4,Percent!U50)</f>
        <v>461.31463923113233</v>
      </c>
      <c r="V50" s="126">
        <f>IF(V$2,Percent!V50*4,Percent!V50)</f>
        <v>-0.99621222135510834</v>
      </c>
      <c r="W50" s="126">
        <f>IF(W$2,Percent!W50*4,Percent!W50)</f>
        <v>401.6095964445455</v>
      </c>
      <c r="X50" s="126">
        <f>IF(X$2,Percent!X50*4,Percent!X50)</f>
        <v>4.3990827963824586E-2</v>
      </c>
      <c r="Y50" s="126">
        <f>IF(Y$2,Percent!Y50*4,Percent!Y50)</f>
        <v>4.7727531756258657E-2</v>
      </c>
      <c r="Z50" s="126">
        <f>IF(Z$2,Percent!Z50*4,Percent!Z50)</f>
        <v>373.18216418416421</v>
      </c>
      <c r="AA50" s="126">
        <f>IF(AA$2,Percent!AA50*4,Percent!AA50)</f>
        <v>379.17377101712282</v>
      </c>
      <c r="AB50" s="126">
        <f>IF(AB$2,Percent!AB50*4,Percent!AB50)</f>
        <v>-5.9916068329586194</v>
      </c>
      <c r="AC50" s="126">
        <f>IF(AC$2,Percent!AC50*4,Percent!AC50)</f>
        <v>5.84193280608135</v>
      </c>
      <c r="AD50" s="126">
        <f>IF(AD$2,Percent!AD50*4,Percent!AD50)</f>
        <v>2.08201531866092</v>
      </c>
    </row>
    <row r="51" spans="1:30">
      <c r="A51" t="s">
        <v>448</v>
      </c>
      <c r="B51" s="126">
        <f>IF(B$2,Percent!B51*4,Percent!B51)</f>
        <v>0.5825789913313173</v>
      </c>
      <c r="C51" s="126">
        <f>IF(C$2,Percent!C51*4,Percent!C51)</f>
        <v>-0.92512670918090123</v>
      </c>
      <c r="D51" s="126">
        <f>IF(D$2,Percent!D51*4,Percent!D51)</f>
        <v>1471.6399214774985</v>
      </c>
      <c r="E51" s="126">
        <f>IF(E$2,Percent!E51*4,Percent!E51)</f>
        <v>1485.8600857445876</v>
      </c>
      <c r="F51" s="126">
        <f>IF(F$2,Percent!F51*4,Percent!F51)</f>
        <v>1509.088348733331</v>
      </c>
      <c r="G51" s="126">
        <f>IF(G$2,Percent!G51*4,Percent!G51)</f>
        <v>1.4088236120098685</v>
      </c>
      <c r="H51" s="126">
        <f>IF(H$2,Percent!H51*4,Percent!H51)</f>
        <v>-1.560195756844962</v>
      </c>
      <c r="I51" s="126">
        <f>IF(I$2,Percent!I51*4,Percent!I51)</f>
        <v>1.2212634740273565</v>
      </c>
      <c r="J51" s="126">
        <f>IF(J$2,Percent!J51*4,Percent!J51)</f>
        <v>1.7870151645451138</v>
      </c>
      <c r="K51" s="126">
        <f>IF(K$2,Percent!K51*4,Percent!K51)</f>
        <v>1.9031840096887798</v>
      </c>
      <c r="L51" s="126">
        <f>IF(L$2,Percent!L51*4,Percent!L51)</f>
        <v>0.68192053566146515</v>
      </c>
      <c r="M51" s="126">
        <f>IF(M$2,Percent!M51*4,Percent!M51)</f>
        <v>435.44075810675224</v>
      </c>
      <c r="N51" s="126">
        <f>IF(N$2,Percent!N51*4,Percent!N51)</f>
        <v>5.979053732684303</v>
      </c>
      <c r="O51" s="126">
        <f>IF(O$2,Percent!O51*4,Percent!O51)</f>
        <v>-2.5416883433408559</v>
      </c>
      <c r="P51" s="126">
        <f>IF(P$2,Percent!P51*4,Percent!P51)</f>
        <v>-3.7775728479856316</v>
      </c>
      <c r="Q51" s="126">
        <f>IF(Q$2,Percent!Q51*4,Percent!Q51)</f>
        <v>1442.7991146902777</v>
      </c>
      <c r="R51" s="126"/>
      <c r="S51" s="126">
        <f>IF(S$2,Percent!S51*4,Percent!S51)</f>
        <v>1.3759140458547099</v>
      </c>
      <c r="T51" s="126"/>
      <c r="U51" s="126">
        <f>IF(U$2,Percent!U51*4,Percent!U51)</f>
        <v>460.51701859880916</v>
      </c>
      <c r="V51" s="126">
        <f>IF(V$2,Percent!V51*4,Percent!V51)</f>
        <v>-2.9974669691275935</v>
      </c>
      <c r="W51" s="126">
        <f>IF(W$2,Percent!W51*4,Percent!W51)</f>
        <v>392.99688766474918</v>
      </c>
      <c r="X51" s="126">
        <f>IF(X$2,Percent!X51*4,Percent!X51)</f>
        <v>0.96946407139189006</v>
      </c>
      <c r="Y51" s="126">
        <f>IF(Y$2,Percent!Y51*4,Percent!Y51)</f>
        <v>1.0436075205757511</v>
      </c>
      <c r="Z51" s="126">
        <f>IF(Z$2,Percent!Z51*4,Percent!Z51)</f>
        <v>374.29048143490564</v>
      </c>
      <c r="AA51" s="126">
        <f>IF(AA$2,Percent!AA51*4,Percent!AA51)</f>
        <v>380.26805910207491</v>
      </c>
      <c r="AB51" s="126">
        <f>IF(AB$2,Percent!AB51*4,Percent!AB51)</f>
        <v>-5.9775776671692844</v>
      </c>
      <c r="AC51" s="126">
        <f>IF(AC$2,Percent!AC51*4,Percent!AC51)</f>
        <v>5.7895860096940197</v>
      </c>
      <c r="AD51" s="126">
        <f>IF(AD$2,Percent!AD51*4,Percent!AD51)</f>
        <v>1.9576813765619001</v>
      </c>
    </row>
    <row r="52" spans="1:30">
      <c r="A52" t="s">
        <v>449</v>
      </c>
      <c r="B52" s="126">
        <f>IF(B$2,Percent!B52*4,Percent!B52)</f>
        <v>1.6618601139253286</v>
      </c>
      <c r="C52" s="126">
        <f>IF(C$2,Percent!C52*4,Percent!C52)</f>
        <v>2.4579438948979515</v>
      </c>
      <c r="D52" s="126">
        <f>IF(D$2,Percent!D52*4,Percent!D52)</f>
        <v>1474.8102847970372</v>
      </c>
      <c r="E52" s="126">
        <f>IF(E$2,Percent!E52*4,Percent!E52)</f>
        <v>1489.6509680910169</v>
      </c>
      <c r="F52" s="126">
        <f>IF(F$2,Percent!F52*4,Percent!F52)</f>
        <v>1510.4547496871724</v>
      </c>
      <c r="G52" s="126">
        <f>IF(G$2,Percent!G52*4,Percent!G52)</f>
        <v>1.6520686288012953</v>
      </c>
      <c r="H52" s="126">
        <f>IF(H$2,Percent!H52*4,Percent!H52)</f>
        <v>4.811283307894243</v>
      </c>
      <c r="I52" s="126">
        <f>IF(I$2,Percent!I52*4,Percent!I52)</f>
        <v>0.84602510692768362</v>
      </c>
      <c r="J52" s="126">
        <f>IF(J$2,Percent!J52*4,Percent!J52)</f>
        <v>2.3220521997004084</v>
      </c>
      <c r="K52" s="126">
        <f>IF(K$2,Percent!K52*4,Percent!K52)</f>
        <v>2.0394996748105685</v>
      </c>
      <c r="L52" s="126">
        <f>IF(L$2,Percent!L52*4,Percent!L52)</f>
        <v>1.1934745678828482</v>
      </c>
      <c r="M52" s="126">
        <f>IF(M$2,Percent!M52*4,Percent!M52)</f>
        <v>435.133244468604</v>
      </c>
      <c r="N52" s="126">
        <f>IF(N$2,Percent!N52*4,Percent!N52)</f>
        <v>0.64176658052854663</v>
      </c>
      <c r="O52" s="126">
        <f>IF(O$2,Percent!O52*4,Percent!O52)</f>
        <v>-2.236481971121957</v>
      </c>
      <c r="P52" s="126">
        <f>IF(P$2,Percent!P52*4,Percent!P52)</f>
        <v>-5.0422069572579158</v>
      </c>
      <c r="Q52" s="126">
        <f>IF(Q$2,Percent!Q52*4,Percent!Q52)</f>
        <v>1443.5619013051162</v>
      </c>
      <c r="R52" s="126"/>
      <c r="S52" s="126">
        <f>IF(S$2,Percent!S52*4,Percent!S52)</f>
        <v>1.3834412629112669</v>
      </c>
      <c r="T52" s="126"/>
      <c r="U52" s="126">
        <f>IF(U$2,Percent!U52*4,Percent!U52)</f>
        <v>461.17993862049582</v>
      </c>
      <c r="V52" s="126">
        <f>IF(V$2,Percent!V52*4,Percent!V52)</f>
        <v>-0.11396314708633781</v>
      </c>
      <c r="W52" s="126">
        <f>IF(W$2,Percent!W52*4,Percent!W52)</f>
        <v>395.03604396176763</v>
      </c>
      <c r="X52" s="126">
        <f>IF(X$2,Percent!X52*4,Percent!X52)</f>
        <v>1.1724591290970032</v>
      </c>
      <c r="Y52" s="126">
        <f>IF(Y$2,Percent!Y52*4,Percent!Y52)</f>
        <v>1.2182703647062532</v>
      </c>
      <c r="Z52" s="126">
        <f>IF(Z$2,Percent!Z52*4,Percent!Z52)</f>
        <v>374.03766650418942</v>
      </c>
      <c r="AA52" s="126">
        <f>IF(AA$2,Percent!AA52*4,Percent!AA52)</f>
        <v>380.07625291079648</v>
      </c>
      <c r="AB52" s="126">
        <f>IF(AB$2,Percent!AB52*4,Percent!AB52)</f>
        <v>-6.038586406607088</v>
      </c>
      <c r="AC52" s="126">
        <f>IF(AC$2,Percent!AC52*4,Percent!AC52)</f>
        <v>5.8804368693758597</v>
      </c>
      <c r="AD52" s="126">
        <f>IF(AD$2,Percent!AD52*4,Percent!AD52)</f>
        <v>1.9225538587123403</v>
      </c>
    </row>
    <row r="53" spans="1:30">
      <c r="A53" t="s">
        <v>450</v>
      </c>
      <c r="B53" s="126">
        <f>IF(B$2,Percent!B53*4,Percent!B53)</f>
        <v>-0.48373089147197845</v>
      </c>
      <c r="C53" s="126">
        <f>IF(C$2,Percent!C53*4,Percent!C53)</f>
        <v>-0.14606972414483721</v>
      </c>
      <c r="D53" s="126">
        <f>IF(D$2,Percent!D53*4,Percent!D53)</f>
        <v>1474.1578191540684</v>
      </c>
      <c r="E53" s="126">
        <f>IF(E$2,Percent!E53*4,Percent!E53)</f>
        <v>1490.0630026877068</v>
      </c>
      <c r="F53" s="126">
        <f>IF(F$2,Percent!F53*4,Percent!F53)</f>
        <v>1509.7909970118747</v>
      </c>
      <c r="G53" s="126">
        <f>IF(G$2,Percent!G53*4,Percent!G53)</f>
        <v>-1.6372330767845611</v>
      </c>
      <c r="H53" s="126">
        <f>IF(H$2,Percent!H53*4,Percent!H53)</f>
        <v>-6.3795587474809068</v>
      </c>
      <c r="I53" s="126">
        <f>IF(I$2,Percent!I53*4,Percent!I53)</f>
        <v>1.1575340857455707</v>
      </c>
      <c r="J53" s="126">
        <f>IF(J$2,Percent!J53*4,Percent!J53)</f>
        <v>1.5364355085085712</v>
      </c>
      <c r="K53" s="126">
        <f>IF(K$2,Percent!K53*4,Percent!K53)</f>
        <v>2.2288727827723247</v>
      </c>
      <c r="L53" s="126">
        <f>IF(L$2,Percent!L53*4,Percent!L53)</f>
        <v>1.0713386970267227</v>
      </c>
      <c r="M53" s="126">
        <f>IF(M$2,Percent!M53*4,Percent!M53)</f>
        <v>436.17343617808598</v>
      </c>
      <c r="N53" s="126">
        <f>IF(N$2,Percent!N53*4,Percent!N53)</f>
        <v>3.0741752235373454</v>
      </c>
      <c r="O53" s="126">
        <f>IF(O$2,Percent!O53*4,Percent!O53)</f>
        <v>-4.7309455630122956</v>
      </c>
      <c r="P53" s="126">
        <f>IF(P$2,Percent!P53*4,Percent!P53)</f>
        <v>-7.6194933778968341</v>
      </c>
      <c r="Q53" s="126">
        <f>IF(Q$2,Percent!Q53*4,Percent!Q53)</f>
        <v>1444.0979583445833</v>
      </c>
      <c r="R53" s="126"/>
      <c r="S53" s="126">
        <f>IF(S$2,Percent!S53*4,Percent!S53)</f>
        <v>1.3674112941315886</v>
      </c>
      <c r="T53" s="126"/>
      <c r="U53" s="126">
        <f>IF(U$2,Percent!U53*4,Percent!U53)</f>
        <v>462.03388755127668</v>
      </c>
      <c r="V53" s="126">
        <f>IF(V$2,Percent!V53*4,Percent!V53)</f>
        <v>-0.95323457608866846</v>
      </c>
      <c r="W53" s="126">
        <f>IF(W$2,Percent!W53*4,Percent!W53)</f>
        <v>390.77070322079931</v>
      </c>
      <c r="X53" s="126">
        <f>IF(X$2,Percent!X53*4,Percent!X53)</f>
        <v>0.39945641659482334</v>
      </c>
      <c r="Y53" s="126">
        <f>IF(Y$2,Percent!Y53*4,Percent!Y53)</f>
        <v>0.38661286160168729</v>
      </c>
      <c r="Z53" s="126">
        <f>IF(Z$2,Percent!Z53*4,Percent!Z53)</f>
        <v>374.15578709980889</v>
      </c>
      <c r="AA53" s="126">
        <f>IF(AA$2,Percent!AA53*4,Percent!AA53)</f>
        <v>380.66527798821124</v>
      </c>
      <c r="AB53" s="126">
        <f>IF(AB$2,Percent!AB53*4,Percent!AB53)</f>
        <v>-6.5094908884023344</v>
      </c>
      <c r="AC53" s="126">
        <f>IF(AC$2,Percent!AC53*4,Percent!AC53)</f>
        <v>6.2616534047784613</v>
      </c>
      <c r="AD53" s="126">
        <f>IF(AD$2,Percent!AD53*4,Percent!AD53)</f>
        <v>1.6344133301702197</v>
      </c>
    </row>
    <row r="54" spans="1:30">
      <c r="A54" t="s">
        <v>451</v>
      </c>
      <c r="B54" s="126">
        <f>IF(B$2,Percent!B54*4,Percent!B54)</f>
        <v>-3.4613758361938807</v>
      </c>
      <c r="C54" s="126">
        <f>IF(C$2,Percent!C54*4,Percent!C54)</f>
        <v>-3.255339698383608</v>
      </c>
      <c r="D54" s="126">
        <f>IF(D$2,Percent!D54*4,Percent!D54)</f>
        <v>1476.1072545571778</v>
      </c>
      <c r="E54" s="126">
        <f>IF(E$2,Percent!E54*4,Percent!E54)</f>
        <v>1491.6776637201917</v>
      </c>
      <c r="F54" s="126">
        <f>IF(F$2,Percent!F54*4,Percent!F54)</f>
        <v>1508.3064019311325</v>
      </c>
      <c r="G54" s="126">
        <f>IF(G$2,Percent!G54*4,Percent!G54)</f>
        <v>-2.6515168459919636</v>
      </c>
      <c r="H54" s="126">
        <f>IF(H$2,Percent!H54*4,Percent!H54)</f>
        <v>-14.154806607647075</v>
      </c>
      <c r="I54" s="126">
        <f>IF(I$2,Percent!I54*4,Percent!I54)</f>
        <v>1.1035376270616126</v>
      </c>
      <c r="J54" s="126">
        <f>IF(J$2,Percent!J54*4,Percent!J54)</f>
        <v>1.5492183782435553</v>
      </c>
      <c r="K54" s="126">
        <f>IF(K$2,Percent!K54*4,Percent!K54)</f>
        <v>2.4505736784489129</v>
      </c>
      <c r="L54" s="126">
        <f>IF(L$2,Percent!L54*4,Percent!L54)</f>
        <v>1.3470360513872914</v>
      </c>
      <c r="M54" s="126">
        <f>IF(M$2,Percent!M54*4,Percent!M54)</f>
        <v>435.98266307704802</v>
      </c>
      <c r="N54" s="126">
        <f>IF(N$2,Percent!N54*4,Percent!N54)</f>
        <v>-0.49702241295674909</v>
      </c>
      <c r="O54" s="126">
        <f>IF(O$2,Percent!O54*4,Percent!O54)</f>
        <v>-0.53972279783433419</v>
      </c>
      <c r="P54" s="126">
        <f>IF(P$2,Percent!P54*4,Percent!P54)</f>
        <v>-2.8369024111052608</v>
      </c>
      <c r="Q54" s="126">
        <f>IF(Q$2,Percent!Q54*4,Percent!Q54)</f>
        <v>1444.5146999291358</v>
      </c>
      <c r="R54" s="126"/>
      <c r="S54" s="126">
        <f>IF(S$2,Percent!S54*4,Percent!S54)</f>
        <v>1.2850562054372934</v>
      </c>
      <c r="T54" s="126"/>
      <c r="U54" s="126">
        <f>IF(U$2,Percent!U54*4,Percent!U54)</f>
        <v>462.71272476856575</v>
      </c>
      <c r="V54" s="126">
        <f>IF(V$2,Percent!V54*4,Percent!V54)</f>
        <v>1.8046812229142617</v>
      </c>
      <c r="W54" s="126">
        <f>IF(W$2,Percent!W54*4,Percent!W54)</f>
        <v>382.5121698841279</v>
      </c>
      <c r="X54" s="126">
        <f>IF(X$2,Percent!X54*4,Percent!X54)</f>
        <v>0.49796675679862901</v>
      </c>
      <c r="Y54" s="126">
        <f>IF(Y$2,Percent!Y54*4,Percent!Y54)</f>
        <v>0.45945988031208529</v>
      </c>
      <c r="Z54" s="126">
        <f>IF(Z$2,Percent!Z54*4,Percent!Z54)</f>
        <v>371.05857901876294</v>
      </c>
      <c r="AA54" s="126">
        <f>IF(AA$2,Percent!AA54*4,Percent!AA54)</f>
        <v>379.30966507701845</v>
      </c>
      <c r="AB54" s="126">
        <f>IF(AB$2,Percent!AB54*4,Percent!AB54)</f>
        <v>-8.2510860582555043</v>
      </c>
      <c r="AC54" s="126">
        <f>IF(AC$2,Percent!AC54*4,Percent!AC54)</f>
        <v>7.9198650230223198</v>
      </c>
      <c r="AD54" s="126">
        <f>IF(AD$2,Percent!AD54*4,Percent!AD54)</f>
        <v>1.39723512547054</v>
      </c>
    </row>
    <row r="55" spans="1:30">
      <c r="A55" t="s">
        <v>452</v>
      </c>
      <c r="B55" s="126">
        <f>IF(B$2,Percent!B55*4,Percent!B55)</f>
        <v>-2.050215539171063E-2</v>
      </c>
      <c r="C55" s="126">
        <f>IF(C$2,Percent!C55*4,Percent!C55)</f>
        <v>-0.98632864246539498</v>
      </c>
      <c r="D55" s="126">
        <f>IF(D$2,Percent!D55*4,Percent!D55)</f>
        <v>1489.0393919802384</v>
      </c>
      <c r="E55" s="126">
        <f>IF(E$2,Percent!E55*4,Percent!E55)</f>
        <v>1498.3411341739918</v>
      </c>
      <c r="F55" s="126">
        <f>IF(F$2,Percent!F55*4,Percent!F55)</f>
        <v>1512.5282432074728</v>
      </c>
      <c r="G55" s="126">
        <f>IF(G$2,Percent!G55*4,Percent!G55)</f>
        <v>7.0416887175106524E-2</v>
      </c>
      <c r="H55" s="126">
        <f>IF(H$2,Percent!H55*4,Percent!H55)</f>
        <v>-4.5487523219440718</v>
      </c>
      <c r="I55" s="126">
        <f>IF(I$2,Percent!I55*4,Percent!I55)</f>
        <v>0.66134028763364938</v>
      </c>
      <c r="J55" s="126">
        <f>IF(J$2,Percent!J55*4,Percent!J55)</f>
        <v>1.1277420093322554</v>
      </c>
      <c r="K55" s="126">
        <f>IF(K$2,Percent!K55*4,Percent!K55)</f>
        <v>1.7836829954783195</v>
      </c>
      <c r="L55" s="126">
        <f>IF(L$2,Percent!L55*4,Percent!L55)</f>
        <v>1.1223427078447044</v>
      </c>
      <c r="M55" s="126">
        <f>IF(M$2,Percent!M55*4,Percent!M55)</f>
        <v>436.94881603044388</v>
      </c>
      <c r="N55" s="126">
        <f>IF(N$2,Percent!N55*4,Percent!N55)</f>
        <v>4.4331094008877692</v>
      </c>
      <c r="O55" s="126">
        <f>IF(O$2,Percent!O55*4,Percent!O55)</f>
        <v>4.2580995943797291</v>
      </c>
      <c r="P55" s="126">
        <f>IF(P$2,Percent!P55*4,Percent!P55)</f>
        <v>2.5914285119613294</v>
      </c>
      <c r="Q55" s="126">
        <f>IF(Q$2,Percent!Q55*4,Percent!Q55)</f>
        <v>1444.6758450684429</v>
      </c>
      <c r="R55" s="126"/>
      <c r="S55" s="126">
        <f>IF(S$2,Percent!S55*4,Percent!S55)</f>
        <v>1.220639311541849</v>
      </c>
      <c r="T55" s="126"/>
      <c r="U55" s="126">
        <f>IF(U$2,Percent!U55*4,Percent!U55)</f>
        <v>462.59947987223421</v>
      </c>
      <c r="V55" s="126">
        <f>IF(V$2,Percent!V55*4,Percent!V55)</f>
        <v>-3.0873787655412599</v>
      </c>
      <c r="W55" s="126">
        <f>IF(W$2,Percent!W55*4,Percent!W55)</f>
        <v>376.63833278070035</v>
      </c>
      <c r="X55" s="126">
        <f>IF(X$2,Percent!X55*4,Percent!X55)</f>
        <v>0.64562627361590685</v>
      </c>
      <c r="Y55" s="126">
        <f>IF(Y$2,Percent!Y55*4,Percent!Y55)</f>
        <v>0.62763648529760019</v>
      </c>
      <c r="Z55" s="126">
        <f>IF(Z$2,Percent!Z55*4,Percent!Z55)</f>
        <v>370.06907674139632</v>
      </c>
      <c r="AA55" s="126">
        <f>IF(AA$2,Percent!AA55*4,Percent!AA55)</f>
        <v>379.39530311745938</v>
      </c>
      <c r="AB55" s="126">
        <f>IF(AB$2,Percent!AB55*4,Percent!AB55)</f>
        <v>-9.3262263760630244</v>
      </c>
      <c r="AC55" s="126">
        <f>IF(AC$2,Percent!AC55*4,Percent!AC55)</f>
        <v>8.9203609304951001</v>
      </c>
      <c r="AD55" s="126">
        <f>IF(AD$2,Percent!AD55*4,Percent!AD55)</f>
        <v>1.3753212687104901</v>
      </c>
    </row>
    <row r="56" spans="1:30">
      <c r="A56" t="s">
        <v>453</v>
      </c>
      <c r="B56" s="126">
        <f>IF(B$2,Percent!B56*4,Percent!B56)</f>
        <v>0.29354571093236359</v>
      </c>
      <c r="C56" s="126">
        <f>IF(C$2,Percent!C56*4,Percent!C56)</f>
        <v>0.85304089690723117</v>
      </c>
      <c r="D56" s="126">
        <f>IF(D$2,Percent!D56*4,Percent!D56)</f>
        <v>1487.8532733435145</v>
      </c>
      <c r="E56" s="126">
        <f>IF(E$2,Percent!E56*4,Percent!E56)</f>
        <v>1498.1242751987909</v>
      </c>
      <c r="F56" s="126">
        <f>IF(F$2,Percent!F56*4,Percent!F56)</f>
        <v>1511.5018902617862</v>
      </c>
      <c r="G56" s="126">
        <f>IF(G$2,Percent!G56*4,Percent!G56)</f>
        <v>-0.33461768558673555</v>
      </c>
      <c r="H56" s="126">
        <f>IF(H$2,Percent!H56*4,Percent!H56)</f>
        <v>-2.1767562943788121</v>
      </c>
      <c r="I56" s="126">
        <f>IF(I$2,Percent!I56*4,Percent!I56)</f>
        <v>0.86664532487166213</v>
      </c>
      <c r="J56" s="126">
        <f>IF(J$2,Percent!J56*4,Percent!J56)</f>
        <v>0.84793631321629093</v>
      </c>
      <c r="K56" s="126">
        <f>IF(K$2,Percent!K56*4,Percent!K56)</f>
        <v>1.4731425118726182</v>
      </c>
      <c r="L56" s="126">
        <f>IF(L$2,Percent!L56*4,Percent!L56)</f>
        <v>0.60649718700092714</v>
      </c>
      <c r="M56" s="126">
        <f>IF(M$2,Percent!M56*4,Percent!M56)</f>
        <v>436.6401635726458</v>
      </c>
      <c r="N56" s="126">
        <f>IF(N$2,Percent!N56*4,Percent!N56)</f>
        <v>0.46350522511389158</v>
      </c>
      <c r="O56" s="126">
        <f>IF(O$2,Percent!O56*4,Percent!O56)</f>
        <v>3.6446316872166902</v>
      </c>
      <c r="P56" s="126">
        <f>IF(P$2,Percent!P56*4,Percent!P56)</f>
        <v>-0.3033694002320344</v>
      </c>
      <c r="Q56" s="126">
        <f>IF(Q$2,Percent!Q56*4,Percent!Q56)</f>
        <v>1445.5303115787931</v>
      </c>
      <c r="R56" s="126">
        <f>IF(R$2,Percent!R56*4,Percent!R56)</f>
        <v>1.7072979556801717</v>
      </c>
      <c r="S56" s="126">
        <f>IF(S$2,Percent!S56*4,Percent!S56)</f>
        <v>1.2367540996654651</v>
      </c>
      <c r="T56" s="126">
        <f>IF(T$2,Percent!T56*4,Percent!T56)</f>
        <v>0.47054385601470233</v>
      </c>
      <c r="U56" s="126">
        <f>IF(U$2,Percent!U56*4,Percent!U56)</f>
        <v>463.45172832974566</v>
      </c>
      <c r="V56" s="126">
        <f>IF(V$2,Percent!V56*4,Percent!V56)</f>
        <v>5.7834042652959994E-2</v>
      </c>
      <c r="W56" s="126">
        <f>IF(W$2,Percent!W56*4,Percent!W56)</f>
        <v>380.66269819007294</v>
      </c>
      <c r="X56" s="126">
        <f>IF(X$2,Percent!X56*4,Percent!X56)</f>
        <v>0.53241465034741253</v>
      </c>
      <c r="Y56" s="126">
        <f>IF(Y$2,Percent!Y56*4,Percent!Y56)</f>
        <v>0.44990220451017748</v>
      </c>
      <c r="Z56" s="126">
        <f>IF(Z$2,Percent!Z56*4,Percent!Z56)</f>
        <v>368.29215104952431</v>
      </c>
      <c r="AA56" s="126">
        <f>IF(AA$2,Percent!AA56*4,Percent!AA56)</f>
        <v>379.12214846734821</v>
      </c>
      <c r="AB56" s="126">
        <f>IF(AB$2,Percent!AB56*4,Percent!AB56)</f>
        <v>-10.829997417823863</v>
      </c>
      <c r="AC56" s="126">
        <f>IF(AC$2,Percent!AC56*4,Percent!AC56)</f>
        <v>10.3185606121286</v>
      </c>
      <c r="AD56" s="126">
        <f>IF(AD$2,Percent!AD56*4,Percent!AD56)</f>
        <v>1.31358951001264</v>
      </c>
    </row>
    <row r="57" spans="1:30">
      <c r="A57" t="s">
        <v>454</v>
      </c>
      <c r="B57" s="126">
        <f>IF(B$2,Percent!B57*4,Percent!B57)</f>
        <v>2.1341885450322451</v>
      </c>
      <c r="C57" s="126">
        <f>IF(C$2,Percent!C57*4,Percent!C57)</f>
        <v>2.2764448383540525</v>
      </c>
      <c r="D57" s="126">
        <f>IF(D$2,Percent!D57*4,Percent!D57)</f>
        <v>1489.2014941751154</v>
      </c>
      <c r="E57" s="126">
        <f>IF(E$2,Percent!E57*4,Percent!E57)</f>
        <v>1499.2275099440428</v>
      </c>
      <c r="F57" s="126">
        <f>IF(F$2,Percent!F57*4,Percent!F57)</f>
        <v>1512.5789603691223</v>
      </c>
      <c r="G57" s="126">
        <f>IF(G$2,Percent!G57*4,Percent!G57)</f>
        <v>2.5307183266273015</v>
      </c>
      <c r="H57" s="126">
        <f>IF(H$2,Percent!H57*4,Percent!H57)</f>
        <v>0.33381499066766906</v>
      </c>
      <c r="I57" s="126">
        <f>IF(I$2,Percent!I57*4,Percent!I57)</f>
        <v>0.50758551260932094</v>
      </c>
      <c r="J57" s="126">
        <f>IF(J$2,Percent!J57*4,Percent!J57)</f>
        <v>0.42294812385827996</v>
      </c>
      <c r="K57" s="126">
        <f>IF(K$2,Percent!K57*4,Percent!K57)</f>
        <v>1.2197541042358082</v>
      </c>
      <c r="L57" s="126">
        <f>IF(L$2,Percent!L57*4,Percent!L57)</f>
        <v>0.71216859162649393</v>
      </c>
      <c r="M57" s="126">
        <f>IF(M$2,Percent!M57*4,Percent!M57)</f>
        <v>442.65579337301551</v>
      </c>
      <c r="N57" s="126">
        <f>IF(N$2,Percent!N57*4,Percent!N57)</f>
        <v>5.6154025211108127</v>
      </c>
      <c r="O57" s="126">
        <f>IF(O$2,Percent!O57*4,Percent!O57)</f>
        <v>1.3229350650956899</v>
      </c>
      <c r="P57" s="126">
        <f>IF(P$2,Percent!P57*4,Percent!P57)</f>
        <v>-1.8951788338860405</v>
      </c>
      <c r="Q57" s="126">
        <f>IF(Q$2,Percent!Q57*4,Percent!Q57)</f>
        <v>1446.3043784680415</v>
      </c>
      <c r="R57" s="126">
        <f>IF(R$2,Percent!R57*4,Percent!R57)</f>
        <v>1.7894828567284398</v>
      </c>
      <c r="S57" s="126">
        <f>IF(S$2,Percent!S57*4,Percent!S57)</f>
        <v>1.3246642227956065</v>
      </c>
      <c r="T57" s="126">
        <f>IF(T$2,Percent!T57*4,Percent!T57)</f>
        <v>0.46481863393284217</v>
      </c>
      <c r="U57" s="126">
        <f>IF(U$2,Percent!U57*4,Percent!U57)</f>
        <v>464.60994195580338</v>
      </c>
      <c r="V57" s="126">
        <f>IF(V$2,Percent!V57*4,Percent!V57)</f>
        <v>0.79891541570784597</v>
      </c>
      <c r="W57" s="126">
        <f>IF(W$2,Percent!W57*4,Percent!W57)</f>
        <v>392.96660901500553</v>
      </c>
      <c r="X57" s="126">
        <f>IF(X$2,Percent!X57*4,Percent!X57)</f>
        <v>0.69109427932074752</v>
      </c>
      <c r="Y57" s="126">
        <f>IF(Y$2,Percent!Y57*4,Percent!Y57)</f>
        <v>0.68473635815884393</v>
      </c>
      <c r="Z57" s="126">
        <f>IF(Z$2,Percent!Z57*4,Percent!Z57)</f>
        <v>368.77395842877576</v>
      </c>
      <c r="AA57" s="126">
        <f>IF(AA$2,Percent!AA57*4,Percent!AA57)</f>
        <v>379.94880887385409</v>
      </c>
      <c r="AB57" s="126">
        <f>IF(AB$2,Percent!AB57*4,Percent!AB57)</f>
        <v>-11.174850445078297</v>
      </c>
      <c r="AC57" s="126">
        <f>IF(AC$2,Percent!AC57*4,Percent!AC57)</f>
        <v>10.4937056174877</v>
      </c>
      <c r="AD57" s="126">
        <f>IF(AD$2,Percent!AD57*4,Percent!AD57)</f>
        <v>1.4420859711206899</v>
      </c>
    </row>
    <row r="58" spans="1:30">
      <c r="A58" t="s">
        <v>455</v>
      </c>
      <c r="B58" s="126">
        <f>IF(B$2,Percent!B58*4,Percent!B58)</f>
        <v>2.3264423437282744</v>
      </c>
      <c r="C58" s="126">
        <f>IF(C$2,Percent!C58*4,Percent!C58)</f>
        <v>2.2517526986742809</v>
      </c>
      <c r="D58" s="126">
        <f>IF(D$2,Percent!D58*4,Percent!D58)</f>
        <v>1488.9511986776952</v>
      </c>
      <c r="E58" s="126">
        <f>IF(E$2,Percent!E58*4,Percent!E58)</f>
        <v>1499.3108103183572</v>
      </c>
      <c r="F58" s="126">
        <f>IF(F$2,Percent!F58*4,Percent!F58)</f>
        <v>1515.65571944306</v>
      </c>
      <c r="G58" s="126">
        <f>IF(G$2,Percent!G58*4,Percent!G58)</f>
        <v>2.6215713100999238</v>
      </c>
      <c r="H58" s="126">
        <f>IF(H$2,Percent!H58*4,Percent!H58)</f>
        <v>4.2888523637985898</v>
      </c>
      <c r="I58" s="126">
        <f>IF(I$2,Percent!I58*4,Percent!I58)</f>
        <v>0.40569034677888638</v>
      </c>
      <c r="J58" s="126">
        <f>IF(J$2,Percent!J58*4,Percent!J58)</f>
        <v>0.35151155263362099</v>
      </c>
      <c r="K58" s="126">
        <f>IF(K$2,Percent!K58*4,Percent!K58)</f>
        <v>1.2197541042358082</v>
      </c>
      <c r="L58" s="126">
        <f>IF(L$2,Percent!L58*4,Percent!L58)</f>
        <v>0.8140637574569336</v>
      </c>
      <c r="M58" s="126">
        <f>IF(M$2,Percent!M58*4,Percent!M58)</f>
        <v>447.45272190618505</v>
      </c>
      <c r="N58" s="126">
        <f>IF(N$2,Percent!N58*4,Percent!N58)</f>
        <v>4.1580238757584986</v>
      </c>
      <c r="O58" s="126">
        <f>IF(O$2,Percent!O58*4,Percent!O58)</f>
        <v>3.5816945061339256</v>
      </c>
      <c r="P58" s="126">
        <f>IF(P$2,Percent!P58*4,Percent!P58)</f>
        <v>5.0232676784347237E-2</v>
      </c>
      <c r="Q58" s="126">
        <f>IF(Q$2,Percent!Q58*4,Percent!Q58)</f>
        <v>1446.8439762824203</v>
      </c>
      <c r="R58" s="126">
        <f>IF(R$2,Percent!R58*4,Percent!R58)</f>
        <v>1.869368175946549</v>
      </c>
      <c r="S58" s="126">
        <f>IF(S$2,Percent!S58*4,Percent!S58)</f>
        <v>1.4889440308250319</v>
      </c>
      <c r="T58" s="126">
        <f>IF(T$2,Percent!T58*4,Percent!T58)</f>
        <v>0.38042414512150818</v>
      </c>
      <c r="U58" s="126">
        <f>IF(U$2,Percent!U58*4,Percent!U58)</f>
        <v>466.04171439374198</v>
      </c>
      <c r="V58" s="126">
        <f>IF(V$2,Percent!V58*4,Percent!V58)</f>
        <v>1.4465939207937595</v>
      </c>
      <c r="W58" s="126">
        <f>IF(W$2,Percent!W58*4,Percent!W58)</f>
        <v>394.96863270132872</v>
      </c>
      <c r="X58" s="126">
        <f>IF(X$2,Percent!X58*4,Percent!X58)</f>
        <v>0.57980231873928645</v>
      </c>
      <c r="Y58" s="126">
        <f>IF(Y$2,Percent!Y58*4,Percent!Y58)</f>
        <v>0.61012098490085265</v>
      </c>
      <c r="Z58" s="126">
        <f>IF(Z$2,Percent!Z58*4,Percent!Z58)</f>
        <v>367.30637643891134</v>
      </c>
      <c r="AA58" s="126">
        <f>IF(AA$2,Percent!AA58*4,Percent!AA58)</f>
        <v>377.85820673769331</v>
      </c>
      <c r="AB58" s="126">
        <f>IF(AB$2,Percent!AB58*4,Percent!AB58)</f>
        <v>-10.551830298781972</v>
      </c>
      <c r="AC58" s="126">
        <f>IF(AC$2,Percent!AC58*4,Percent!AC58)</f>
        <v>10.016154329810901</v>
      </c>
      <c r="AD58" s="126">
        <f>IF(AD$2,Percent!AD58*4,Percent!AD58)</f>
        <v>1.48804357344134</v>
      </c>
    </row>
    <row r="59" spans="1:30">
      <c r="A59" t="s">
        <v>456</v>
      </c>
      <c r="B59" s="126">
        <f>IF(B$2,Percent!B59*4,Percent!B59)</f>
        <v>1.0057079097258281</v>
      </c>
      <c r="C59" s="126">
        <f>IF(C$2,Percent!C59*4,Percent!C59)</f>
        <v>0.61332535174472014</v>
      </c>
      <c r="D59" s="126">
        <f>IF(D$2,Percent!D59*4,Percent!D59)</f>
        <v>1490.9605431469245</v>
      </c>
      <c r="E59" s="126">
        <f>IF(E$2,Percent!E59*4,Percent!E59)</f>
        <v>1501.0121866214922</v>
      </c>
      <c r="F59" s="126">
        <f>IF(F$2,Percent!F59*4,Percent!F59)</f>
        <v>1517.0703689114623</v>
      </c>
      <c r="G59" s="126">
        <f>IF(G$2,Percent!G59*4,Percent!G59)</f>
        <v>7.7622565627777362E-2</v>
      </c>
      <c r="H59" s="126">
        <f>IF(H$2,Percent!H59*4,Percent!H59)</f>
        <v>1.8208304087112381</v>
      </c>
      <c r="I59" s="126">
        <f>IF(I$2,Percent!I59*4,Percent!I59)</f>
        <v>1.4083103381159923</v>
      </c>
      <c r="J59" s="126">
        <f>IF(J$2,Percent!J59*4,Percent!J59)</f>
        <v>1.0517654880429994</v>
      </c>
      <c r="K59" s="126">
        <f>IF(K$2,Percent!K59*4,Percent!K59)</f>
        <v>1.2707635170175897</v>
      </c>
      <c r="L59" s="126">
        <f>IF(L$2,Percent!L59*4,Percent!L59)</f>
        <v>-0.13754682109840219</v>
      </c>
      <c r="M59" s="126">
        <f>IF(M$2,Percent!M59*4,Percent!M59)</f>
        <v>441.93902107934235</v>
      </c>
      <c r="N59" s="126">
        <f>IF(N$2,Percent!N59*4,Percent!N59)</f>
        <v>-5.2643730256388466</v>
      </c>
      <c r="O59" s="126">
        <f>IF(O$2,Percent!O59*4,Percent!O59)</f>
        <v>5.1872859012050005</v>
      </c>
      <c r="P59" s="126">
        <f>IF(P$2,Percent!P59*4,Percent!P59)</f>
        <v>3.4005318716264865</v>
      </c>
      <c r="Q59" s="126">
        <f>IF(Q$2,Percent!Q59*4,Percent!Q59)</f>
        <v>1447.3407429541971</v>
      </c>
      <c r="R59" s="126">
        <f>IF(R$2,Percent!R59*4,Percent!R59)</f>
        <v>1.8833089737545237</v>
      </c>
      <c r="S59" s="126">
        <f>IF(S$2,Percent!S59*4,Percent!S59)</f>
        <v>1.4840147360120708</v>
      </c>
      <c r="T59" s="126">
        <f>IF(T$2,Percent!T59*4,Percent!T59)</f>
        <v>0.39929423774245959</v>
      </c>
      <c r="U59" s="126">
        <f>IF(U$2,Percent!U59*4,Percent!U59)</f>
        <v>467.21258687478064</v>
      </c>
      <c r="V59" s="126">
        <f>IF(V$2,Percent!V59*4,Percent!V59)</f>
        <v>0.78829455415760918</v>
      </c>
      <c r="W59" s="126">
        <f>IF(W$2,Percent!W59*4,Percent!W59)</f>
        <v>397.60625573542728</v>
      </c>
      <c r="X59" s="126">
        <f>IF(X$2,Percent!X59*4,Percent!X59)</f>
        <v>-7.7389436980368487E-2</v>
      </c>
      <c r="Y59" s="126">
        <f>IF(Y$2,Percent!Y59*4,Percent!Y59)</f>
        <v>-6.599519316328184E-2</v>
      </c>
      <c r="Z59" s="126">
        <f>IF(Z$2,Percent!Z59*4,Percent!Z59)</f>
        <v>369.03439859536832</v>
      </c>
      <c r="AA59" s="126">
        <f>IF(AA$2,Percent!AA59*4,Percent!AA59)</f>
        <v>378.57035358038769</v>
      </c>
      <c r="AB59" s="126">
        <f>IF(AB$2,Percent!AB59*4,Percent!AB59)</f>
        <v>-9.5359549850194121</v>
      </c>
      <c r="AC59" s="126">
        <f>IF(AC$2,Percent!AC59*4,Percent!AC59)</f>
        <v>9.1126099951706898</v>
      </c>
      <c r="AD59" s="126">
        <f>IF(AD$2,Percent!AD59*4,Percent!AD59)</f>
        <v>1.5394462497836801</v>
      </c>
    </row>
    <row r="60" spans="1:30">
      <c r="A60" t="s">
        <v>457</v>
      </c>
      <c r="B60" s="126">
        <f>IF(B$2,Percent!B60*4,Percent!B60)</f>
        <v>0.43493799917477816</v>
      </c>
      <c r="C60" s="126">
        <f>IF(C$2,Percent!C60*4,Percent!C60)</f>
        <v>0.58721232186549344</v>
      </c>
      <c r="D60" s="126">
        <f>IF(D$2,Percent!D60*4,Percent!D60)</f>
        <v>1490.0799488349116</v>
      </c>
      <c r="E60" s="126">
        <f>IF(E$2,Percent!E60*4,Percent!E60)</f>
        <v>1499.6888741370144</v>
      </c>
      <c r="F60" s="126">
        <f>IF(F$2,Percent!F60*4,Percent!F60)</f>
        <v>1516.6094449155801</v>
      </c>
      <c r="G60" s="126">
        <f>IF(G$2,Percent!G60*4,Percent!G60)</f>
        <v>0.25159101735141576</v>
      </c>
      <c r="H60" s="126">
        <f>IF(H$2,Percent!H60*4,Percent!H60)</f>
        <v>1.9948744914689343</v>
      </c>
      <c r="I60" s="126">
        <f>IF(I$2,Percent!I60*4,Percent!I60)</f>
        <v>1.2026100558506947</v>
      </c>
      <c r="J60" s="126">
        <f>IF(J$2,Percent!J60*4,Percent!J60)</f>
        <v>1.0451890020053867</v>
      </c>
      <c r="K60" s="126">
        <f>IF(K$2,Percent!K60*4,Percent!K60)</f>
        <v>1.3385191732007446</v>
      </c>
      <c r="L60" s="126">
        <f>IF(L$2,Percent!L60*4,Percent!L60)</f>
        <v>0.13590911735006742</v>
      </c>
      <c r="M60" s="126">
        <f>IF(M$2,Percent!M60*4,Percent!M60)</f>
        <v>441.840372836261</v>
      </c>
      <c r="N60" s="126">
        <f>IF(N$2,Percent!N60*4,Percent!N60)</f>
        <v>1.5067671512674075</v>
      </c>
      <c r="O60" s="126">
        <f>IF(O$2,Percent!O60*4,Percent!O60)</f>
        <v>1.5342171598990357</v>
      </c>
      <c r="P60" s="126">
        <f>IF(P$2,Percent!P60*4,Percent!P60)</f>
        <v>-2.6749290318239671</v>
      </c>
      <c r="Q60" s="126">
        <f>IF(Q$2,Percent!Q60*4,Percent!Q60)</f>
        <v>1447.897525648071</v>
      </c>
      <c r="R60" s="126">
        <f>IF(R$2,Percent!R60*4,Percent!R60)</f>
        <v>2.106511726207263</v>
      </c>
      <c r="S60" s="126">
        <f>IF(S$2,Percent!S60*4,Percent!S60)</f>
        <v>1.6065445635400275</v>
      </c>
      <c r="T60" s="126">
        <f>IF(T$2,Percent!T60*4,Percent!T60)</f>
        <v>0.4999671626672384</v>
      </c>
      <c r="U60" s="126">
        <f>IF(U$2,Percent!U60*4,Percent!U60)</f>
        <v>467.95362529039232</v>
      </c>
      <c r="V60" s="126">
        <f>IF(V$2,Percent!V60*4,Percent!V60)</f>
        <v>-0.16052994894222294</v>
      </c>
      <c r="W60" s="126">
        <f>IF(W$2,Percent!W60*4,Percent!W60)</f>
        <v>394.62289184335214</v>
      </c>
      <c r="X60" s="126">
        <f>IF(X$2,Percent!X60*4,Percent!X60)</f>
        <v>0.18848448908155291</v>
      </c>
      <c r="Y60" s="126">
        <f>IF(Y$2,Percent!Y60*4,Percent!Y60)</f>
        <v>0.25825154384904181</v>
      </c>
      <c r="Z60" s="126">
        <f>IF(Z$2,Percent!Z60*4,Percent!Z60)</f>
        <v>368.3817505338871</v>
      </c>
      <c r="AA60" s="126">
        <f>IF(AA$2,Percent!AA60*4,Percent!AA60)</f>
        <v>378.04912203191134</v>
      </c>
      <c r="AB60" s="126">
        <f>IF(AB$2,Percent!AB60*4,Percent!AB60)</f>
        <v>-9.6673714980241847</v>
      </c>
      <c r="AC60" s="126">
        <f>IF(AC$2,Percent!AC60*4,Percent!AC60)</f>
        <v>9.2722813698970796</v>
      </c>
      <c r="AD60" s="126">
        <f>IF(AD$2,Percent!AD60*4,Percent!AD60)</f>
        <v>1.4755396983801401</v>
      </c>
    </row>
    <row r="61" spans="1:30">
      <c r="A61" t="s">
        <v>458</v>
      </c>
      <c r="B61" s="126">
        <f>IF(B$2,Percent!B61*4,Percent!B61)</f>
        <v>1.1421631214226124</v>
      </c>
      <c r="C61" s="126">
        <f>IF(C$2,Percent!C61*4,Percent!C61)</f>
        <v>1.1669867129391776</v>
      </c>
      <c r="D61" s="126">
        <f>IF(D$2,Percent!D61*4,Percent!D61)</f>
        <v>1493.077818396323</v>
      </c>
      <c r="E61" s="126">
        <f>IF(E$2,Percent!E61*4,Percent!E61)</f>
        <v>1502.5449184445345</v>
      </c>
      <c r="F61" s="126">
        <f>IF(F$2,Percent!F61*4,Percent!F61)</f>
        <v>1518.2948422202355</v>
      </c>
      <c r="G61" s="126">
        <f>IF(G$2,Percent!G61*4,Percent!G61)</f>
        <v>0.87118004177533237</v>
      </c>
      <c r="H61" s="126">
        <f>IF(H$2,Percent!H61*4,Percent!H61)</f>
        <v>3.2021016859001605</v>
      </c>
      <c r="I61" s="126">
        <f>IF(I$2,Percent!I61*4,Percent!I61)</f>
        <v>0.83974672371267545</v>
      </c>
      <c r="J61" s="126">
        <f>IF(J$2,Percent!J61*4,Percent!J61)</f>
        <v>0.66403136434285415</v>
      </c>
      <c r="K61" s="126">
        <f>IF(K$2,Percent!K61*4,Percent!K61)</f>
        <v>1.2935987600657683</v>
      </c>
      <c r="L61" s="126">
        <f>IF(L$2,Percent!L61*4,Percent!L61)</f>
        <v>0.45385203635308313</v>
      </c>
      <c r="M61" s="126">
        <f>IF(M$2,Percent!M61*4,Percent!M61)</f>
        <v>448.16216312979941</v>
      </c>
      <c r="N61" s="126">
        <f>IF(N$2,Percent!N61*4,Percent!N61)</f>
        <v>6.0552919028631358</v>
      </c>
      <c r="O61" s="126">
        <f>IF(O$2,Percent!O61*4,Percent!O61)</f>
        <v>1.5043937479418186</v>
      </c>
      <c r="P61" s="126">
        <f>IF(P$2,Percent!P61*4,Percent!P61)</f>
        <v>-2.7983005865480268</v>
      </c>
      <c r="Q61" s="126">
        <f>IF(Q$2,Percent!Q61*4,Percent!Q61)</f>
        <v>1448.4014123741681</v>
      </c>
      <c r="R61" s="126">
        <f>IF(R$2,Percent!R61*4,Percent!R61)</f>
        <v>2.121838704949806</v>
      </c>
      <c r="S61" s="126">
        <f>IF(S$2,Percent!S61*4,Percent!S61)</f>
        <v>1.6210547223259688</v>
      </c>
      <c r="T61" s="126">
        <f>IF(T$2,Percent!T61*4,Percent!T61)</f>
        <v>0.50078398262384716</v>
      </c>
      <c r="U61" s="126">
        <f>IF(U$2,Percent!U61*4,Percent!U61)</f>
        <v>468.59636028858563</v>
      </c>
      <c r="V61" s="126">
        <f>IF(V$2,Percent!V61*4,Percent!V61)</f>
        <v>0.80600112037974014</v>
      </c>
      <c r="W61" s="126">
        <f>IF(W$2,Percent!W61*4,Percent!W61)</f>
        <v>401.16929647892857</v>
      </c>
      <c r="X61" s="126">
        <f>IF(X$2,Percent!X61*4,Percent!X61)</f>
        <v>0.65576415476975569</v>
      </c>
      <c r="Y61" s="126">
        <f>IF(Y$2,Percent!Y61*4,Percent!Y61)</f>
        <v>0.680587612257888</v>
      </c>
      <c r="Z61" s="126">
        <f>IF(Z$2,Percent!Z61*4,Percent!Z61)</f>
        <v>367.36006182472448</v>
      </c>
      <c r="AA61" s="126">
        <f>IF(AA$2,Percent!AA61*4,Percent!AA61)</f>
        <v>378.03717526894729</v>
      </c>
      <c r="AB61" s="126">
        <f>IF(AB$2,Percent!AB61*4,Percent!AB61)</f>
        <v>-10.677113444222822</v>
      </c>
      <c r="AC61" s="126">
        <f>IF(AC$2,Percent!AC61*4,Percent!AC61)</f>
        <v>10.059592484910301</v>
      </c>
      <c r="AD61" s="126">
        <f>IF(AD$2,Percent!AD61*4,Percent!AD61)</f>
        <v>1.4638512066498299</v>
      </c>
    </row>
    <row r="62" spans="1:30">
      <c r="A62" t="s">
        <v>459</v>
      </c>
      <c r="B62" s="126">
        <f>IF(B$2,Percent!B62*4,Percent!B62)</f>
        <v>0.92063043123395971</v>
      </c>
      <c r="C62" s="126">
        <f>IF(C$2,Percent!C62*4,Percent!C62)</f>
        <v>1.0282858516227122</v>
      </c>
      <c r="D62" s="126">
        <f>IF(D$2,Percent!D62*4,Percent!D62)</f>
        <v>1495.7476493866352</v>
      </c>
      <c r="E62" s="126">
        <f>IF(E$2,Percent!E62*4,Percent!E62)</f>
        <v>1504.2103197799397</v>
      </c>
      <c r="F62" s="126">
        <f>IF(F$2,Percent!F62*4,Percent!F62)</f>
        <v>1518.4218471427421</v>
      </c>
      <c r="G62" s="126">
        <f>IF(G$2,Percent!G62*4,Percent!G62)</f>
        <v>0.64028242620537412</v>
      </c>
      <c r="H62" s="126">
        <f>IF(H$2,Percent!H62*4,Percent!H62)</f>
        <v>3.6231506116319423</v>
      </c>
      <c r="I62" s="126">
        <f>IF(I$2,Percent!I62*4,Percent!I62)</f>
        <v>1.0387256745190143</v>
      </c>
      <c r="J62" s="126">
        <f>IF(J$2,Percent!J62*4,Percent!J62)</f>
        <v>0.98064424215351664</v>
      </c>
      <c r="K62" s="126">
        <f>IF(K$2,Percent!K62*4,Percent!K62)</f>
        <v>1.2197541042358082</v>
      </c>
      <c r="L62" s="126">
        <f>IF(L$2,Percent!L62*4,Percent!L62)</f>
        <v>0.18102842971680744</v>
      </c>
      <c r="M62" s="126">
        <f>IF(M$2,Percent!M62*4,Percent!M62)</f>
        <v>449.63382790917603</v>
      </c>
      <c r="N62" s="126">
        <f>IF(N$2,Percent!N62*4,Percent!N62)</f>
        <v>3.5083790090459921</v>
      </c>
      <c r="O62" s="126">
        <f>IF(O$2,Percent!O62*4,Percent!O62)</f>
        <v>2.5343264240826668</v>
      </c>
      <c r="P62" s="126">
        <f>IF(P$2,Percent!P62*4,Percent!P62)</f>
        <v>-2.6760890289838986</v>
      </c>
      <c r="Q62" s="126">
        <f>IF(Q$2,Percent!Q62*4,Percent!Q62)</f>
        <v>1448.9694229722975</v>
      </c>
      <c r="R62" s="126">
        <f>IF(R$2,Percent!R62*4,Percent!R62)</f>
        <v>2.1739797617351364</v>
      </c>
      <c r="S62" s="126">
        <f>IF(S$2,Percent!S62*4,Percent!S62)</f>
        <v>1.6209747346330814</v>
      </c>
      <c r="T62" s="126">
        <f>IF(T$2,Percent!T62*4,Percent!T62)</f>
        <v>0.55300502710205257</v>
      </c>
      <c r="U62" s="126">
        <f>IF(U$2,Percent!U62*4,Percent!U62)</f>
        <v>469.21080097727508</v>
      </c>
      <c r="V62" s="126">
        <f>IF(V$2,Percent!V62*4,Percent!V62)</f>
        <v>-0.60802129025878671</v>
      </c>
      <c r="W62" s="126">
        <f>IF(W$2,Percent!W62*4,Percent!W62)</f>
        <v>400.49789243938835</v>
      </c>
      <c r="X62" s="126">
        <f>IF(X$2,Percent!X62*4,Percent!X62)</f>
        <v>0.30238714539505551</v>
      </c>
      <c r="Y62" s="126">
        <f>IF(Y$2,Percent!Y62*4,Percent!Y62)</f>
        <v>0.2894442711479428</v>
      </c>
      <c r="Z62" s="126">
        <f>IF(Z$2,Percent!Z62*4,Percent!Z62)</f>
        <v>368.91920584014912</v>
      </c>
      <c r="AA62" s="126">
        <f>IF(AA$2,Percent!AA62*4,Percent!AA62)</f>
        <v>379.17914189167055</v>
      </c>
      <c r="AB62" s="126">
        <f>IF(AB$2,Percent!AB62*4,Percent!AB62)</f>
        <v>-10.259936051521453</v>
      </c>
      <c r="AC62" s="126">
        <f>IF(AC$2,Percent!AC62*4,Percent!AC62)</f>
        <v>9.7558677028866292</v>
      </c>
      <c r="AD62" s="126">
        <f>IF(AD$2,Percent!AD62*4,Percent!AD62)</f>
        <v>1.42694786841239</v>
      </c>
    </row>
    <row r="63" spans="1:30">
      <c r="A63" t="s">
        <v>460</v>
      </c>
      <c r="B63" s="126">
        <f>IF(B$2,Percent!B63*4,Percent!B63)</f>
        <v>1.3483322335293479</v>
      </c>
      <c r="C63" s="126">
        <f>IF(C$2,Percent!C63*4,Percent!C63)</f>
        <v>1.267721428016344</v>
      </c>
      <c r="D63" s="126">
        <f>IF(D$2,Percent!D63*4,Percent!D63)</f>
        <v>1495.3272231714091</v>
      </c>
      <c r="E63" s="126">
        <f>IF(E$2,Percent!E63*4,Percent!E63)</f>
        <v>1504.3522609787537</v>
      </c>
      <c r="F63" s="126">
        <f>IF(F$2,Percent!F63*4,Percent!F63)</f>
        <v>1519.5793259359898</v>
      </c>
      <c r="G63" s="126">
        <f>IF(G$2,Percent!G63*4,Percent!G63)</f>
        <v>0.91042797430773703</v>
      </c>
      <c r="H63" s="126">
        <f>IF(H$2,Percent!H63*4,Percent!H63)</f>
        <v>0.66659853068049557</v>
      </c>
      <c r="I63" s="126">
        <f>IF(I$2,Percent!I63*4,Percent!I63)</f>
        <v>0.88440276627412828</v>
      </c>
      <c r="J63" s="126">
        <f>IF(J$2,Percent!J63*4,Percent!J63)</f>
        <v>0.78254450555723665</v>
      </c>
      <c r="K63" s="126">
        <f>IF(K$2,Percent!K63*4,Percent!K63)</f>
        <v>1.1102070841189262</v>
      </c>
      <c r="L63" s="126">
        <f>IF(L$2,Percent!L63*4,Percent!L63)</f>
        <v>0.22580431784471527</v>
      </c>
      <c r="M63" s="126">
        <f>IF(M$2,Percent!M63*4,Percent!M63)</f>
        <v>449.76699304224542</v>
      </c>
      <c r="N63" s="126">
        <f>IF(N$2,Percent!N63*4,Percent!N63)</f>
        <v>0.36093954259808214</v>
      </c>
      <c r="O63" s="126">
        <f>IF(O$2,Percent!O63*4,Percent!O63)</f>
        <v>3.4119157711206847</v>
      </c>
      <c r="P63" s="126">
        <f>IF(P$2,Percent!P63*4,Percent!P63)</f>
        <v>-0.92260455504623828</v>
      </c>
      <c r="Q63" s="126">
        <f>IF(Q$2,Percent!Q63*4,Percent!Q63)</f>
        <v>1449.6577072080574</v>
      </c>
      <c r="R63" s="126">
        <f>IF(R$2,Percent!R63*4,Percent!R63)</f>
        <v>1.7866195428980707</v>
      </c>
      <c r="S63" s="126">
        <f>IF(S$2,Percent!S63*4,Percent!S63)</f>
        <v>1.2997251303816486</v>
      </c>
      <c r="T63" s="126">
        <f>IF(T$2,Percent!T63*4,Percent!T63)</f>
        <v>0.48689441251641319</v>
      </c>
      <c r="U63" s="126">
        <f>IF(U$2,Percent!U63*4,Percent!U63)</f>
        <v>469.5033216064063</v>
      </c>
      <c r="V63" s="126">
        <f>IF(V$2,Percent!V63*4,Percent!V63)</f>
        <v>0.31110593168621747</v>
      </c>
      <c r="W63" s="126">
        <f>IF(W$2,Percent!W63*4,Percent!W63)</f>
        <v>395.52912467389331</v>
      </c>
      <c r="X63" s="126">
        <f>IF(X$2,Percent!X63*4,Percent!X63)</f>
        <v>0.18095166439486832</v>
      </c>
      <c r="Y63" s="126">
        <f>IF(Y$2,Percent!Y63*4,Percent!Y63)</f>
        <v>0.10934972948346555</v>
      </c>
      <c r="Z63" s="126">
        <f>IF(Z$2,Percent!Z63*4,Percent!Z63)</f>
        <v>368.48094800448774</v>
      </c>
      <c r="AA63" s="126">
        <f>IF(AA$2,Percent!AA63*4,Percent!AA63)</f>
        <v>379.02011821392449</v>
      </c>
      <c r="AB63" s="126">
        <f>IF(AB$2,Percent!AB63*4,Percent!AB63)</f>
        <v>-10.539170209436774</v>
      </c>
      <c r="AC63" s="126">
        <f>IF(AC$2,Percent!AC63*4,Percent!AC63)</f>
        <v>9.9952228165289903</v>
      </c>
      <c r="AD63" s="126">
        <f>IF(AD$2,Percent!AD63*4,Percent!AD63)</f>
        <v>1.2782470784181901</v>
      </c>
    </row>
    <row r="64" spans="1:30">
      <c r="A64" t="s">
        <v>461</v>
      </c>
      <c r="B64" s="126">
        <f>IF(B$2,Percent!B64*4,Percent!B64)</f>
        <v>0.94715225165380446</v>
      </c>
      <c r="C64" s="126">
        <f>IF(C$2,Percent!C64*4,Percent!C64)</f>
        <v>0.9632627705084218</v>
      </c>
      <c r="D64" s="126">
        <f>IF(D$2,Percent!D64*4,Percent!D64)</f>
        <v>1496.7516416383737</v>
      </c>
      <c r="E64" s="126">
        <f>IF(E$2,Percent!E64*4,Percent!E64)</f>
        <v>1506.125450173646</v>
      </c>
      <c r="F64" s="126">
        <f>IF(F$2,Percent!F64*4,Percent!F64)</f>
        <v>1521.6519266940879</v>
      </c>
      <c r="G64" s="126">
        <f>IF(G$2,Percent!G64*4,Percent!G64)</f>
        <v>1.2881624192658592</v>
      </c>
      <c r="H64" s="126">
        <f>IF(H$2,Percent!H64*4,Percent!H64)</f>
        <v>-1.6993890996310768</v>
      </c>
      <c r="I64" s="126">
        <f>IF(I$2,Percent!I64*4,Percent!I64)</f>
        <v>0.77613084384742237</v>
      </c>
      <c r="J64" s="126">
        <f>IF(J$2,Percent!J64*4,Percent!J64)</f>
        <v>0.5505905893142149</v>
      </c>
      <c r="K64" s="126">
        <f>IF(K$2,Percent!K64*4,Percent!K64)</f>
        <v>0.91472620576539565</v>
      </c>
      <c r="L64" s="126">
        <f>IF(L$2,Percent!L64*4,Percent!L64)</f>
        <v>0.13859536191800831</v>
      </c>
      <c r="M64" s="126">
        <f>IF(M$2,Percent!M64*4,Percent!M64)</f>
        <v>452.15886390917649</v>
      </c>
      <c r="N64" s="126">
        <f>IF(N$2,Percent!N64*4,Percent!N64)</f>
        <v>5.4236519582009812</v>
      </c>
      <c r="O64" s="126">
        <f>IF(O$2,Percent!O64*4,Percent!O64)</f>
        <v>3.7085385568952884</v>
      </c>
      <c r="P64" s="126">
        <f>IF(P$2,Percent!P64*4,Percent!P64)</f>
        <v>-0.88780818445139964</v>
      </c>
      <c r="Q64" s="126">
        <f>IF(Q$2,Percent!Q64*4,Percent!Q64)</f>
        <v>1450.2741212090066</v>
      </c>
      <c r="R64" s="126">
        <f>IF(R$2,Percent!R64*4,Percent!R64)</f>
        <v>1.4615629386962743</v>
      </c>
      <c r="S64" s="126">
        <f>IF(S$2,Percent!S64*4,Percent!S64)</f>
        <v>1.0212958322047394</v>
      </c>
      <c r="T64" s="126">
        <f>IF(T$2,Percent!T64*4,Percent!T64)</f>
        <v>0.44026710649152584</v>
      </c>
      <c r="U64" s="126">
        <f>IF(U$2,Percent!U64*4,Percent!U64)</f>
        <v>469.8304605086264</v>
      </c>
      <c r="V64" s="126">
        <f>IF(V$2,Percent!V64*4,Percent!V64)</f>
        <v>-2.12428836675711</v>
      </c>
      <c r="W64" s="126">
        <f>IF(W$2,Percent!W64*4,Percent!W64)</f>
        <v>391.07138416056648</v>
      </c>
      <c r="X64" s="126">
        <f>IF(X$2,Percent!X64*4,Percent!X64)</f>
        <v>0.58839741052389982</v>
      </c>
      <c r="Y64" s="126">
        <f>IF(Y$2,Percent!Y64*4,Percent!Y64)</f>
        <v>0.61434132131017449</v>
      </c>
      <c r="Z64" s="126">
        <f>IF(Z$2,Percent!Z64*4,Percent!Z64)</f>
        <v>367.7359411125372</v>
      </c>
      <c r="AA64" s="126">
        <f>IF(AA$2,Percent!AA64*4,Percent!AA64)</f>
        <v>377.94056666611544</v>
      </c>
      <c r="AB64" s="126">
        <f>IF(AB$2,Percent!AB64*4,Percent!AB64)</f>
        <v>-10.204625553578266</v>
      </c>
      <c r="AC64" s="126">
        <f>IF(AC$2,Percent!AC64*4,Percent!AC64)</f>
        <v>9.7406219446272608</v>
      </c>
      <c r="AD64" s="126">
        <f>IF(AD$2,Percent!AD64*4,Percent!AD64)</f>
        <v>1.4430760462654999</v>
      </c>
    </row>
    <row r="65" spans="1:30">
      <c r="A65" t="s">
        <v>326</v>
      </c>
      <c r="B65" s="126">
        <f>IF(B$2,Percent!B65*4,Percent!B65)</f>
        <v>-0.72485654657974408</v>
      </c>
      <c r="C65" s="126">
        <f>IF(C$2,Percent!C65*4,Percent!C65)</f>
        <v>-0.97622550986891099</v>
      </c>
      <c r="D65" s="126">
        <f>IF(D$2,Percent!D65*4,Percent!D65)</f>
        <v>1498.1741086767852</v>
      </c>
      <c r="E65" s="126">
        <f>IF(E$2,Percent!E65*4,Percent!E65)</f>
        <v>1507.2052743473807</v>
      </c>
      <c r="F65" s="126">
        <f>IF(F$2,Percent!F65*4,Percent!F65)</f>
        <v>1522.2496401900551</v>
      </c>
      <c r="G65" s="126">
        <f>IF(G$2,Percent!G65*4,Percent!G65)</f>
        <v>-0.83876611263491441</v>
      </c>
      <c r="H65" s="126">
        <f>IF(H$2,Percent!H65*4,Percent!H65)</f>
        <v>-0.3132194537139199</v>
      </c>
      <c r="I65" s="126">
        <f>IF(I$2,Percent!I65*4,Percent!I65)</f>
        <v>0.8069719245764162</v>
      </c>
      <c r="J65" s="126">
        <f>IF(J$2,Percent!J65*4,Percent!J65)</f>
        <v>1.0716621272826465</v>
      </c>
      <c r="K65" s="126">
        <f>IF(K$2,Percent!K65*4,Percent!K65)</f>
        <v>1.3385191732007446</v>
      </c>
      <c r="L65" s="126">
        <f>IF(L$2,Percent!L65*4,Percent!L65)</f>
        <v>0.53154724862437464</v>
      </c>
      <c r="M65" s="126">
        <f>IF(M$2,Percent!M65*4,Percent!M65)</f>
        <v>460.70771506745984</v>
      </c>
      <c r="N65" s="126">
        <f>IF(N$2,Percent!N65*4,Percent!N65)</f>
        <v>9.9506590497514757</v>
      </c>
      <c r="O65" s="126">
        <f>IF(O$2,Percent!O65*4,Percent!O65)</f>
        <v>-0.71893135310581424</v>
      </c>
      <c r="P65" s="126">
        <f>IF(P$2,Percent!P65*4,Percent!P65)</f>
        <v>-4.4735518537927712</v>
      </c>
      <c r="Q65" s="126">
        <f>IF(Q$2,Percent!Q65*4,Percent!Q65)</f>
        <v>1450.7397398177095</v>
      </c>
      <c r="R65" s="126">
        <f>IF(R$2,Percent!R65*4,Percent!R65)</f>
        <v>1.3283210210736538</v>
      </c>
      <c r="S65" s="126">
        <f>IF(S$2,Percent!S65*4,Percent!S65)</f>
        <v>0.85123565916699839</v>
      </c>
      <c r="T65" s="126">
        <f>IF(T$2,Percent!T65*4,Percent!T65)</f>
        <v>0.47708536190666534</v>
      </c>
      <c r="U65" s="126">
        <f>IF(U$2,Percent!U65*4,Percent!U65)</f>
        <v>469.80081851978827</v>
      </c>
      <c r="V65" s="126">
        <f>IF(V$2,Percent!V65*4,Percent!V65)</f>
        <v>-0.73397925029299316</v>
      </c>
      <c r="W65" s="126">
        <f>IF(W$2,Percent!W65*4,Percent!W65)</f>
        <v>380.29180448917219</v>
      </c>
      <c r="X65" s="126">
        <f>IF(X$2,Percent!X65*4,Percent!X65)</f>
        <v>0.55543239120092736</v>
      </c>
      <c r="Y65" s="126">
        <f>IF(Y$2,Percent!Y65*4,Percent!Y65)</f>
        <v>0.55784421353521907</v>
      </c>
      <c r="Z65" s="126">
        <f>IF(Z$2,Percent!Z65*4,Percent!Z65)</f>
        <v>364.56858165627597</v>
      </c>
      <c r="AA65" s="126">
        <f>IF(AA$2,Percent!AA65*4,Percent!AA65)</f>
        <v>374.78134157905146</v>
      </c>
      <c r="AB65" s="126">
        <f>IF(AB$2,Percent!AB65*4,Percent!AB65)</f>
        <v>-10.21275992277555</v>
      </c>
      <c r="AC65" s="126">
        <f>IF(AC$2,Percent!AC65*4,Percent!AC65)</f>
        <v>9.6920569999324595</v>
      </c>
      <c r="AD65" s="126">
        <f>IF(AD$2,Percent!AD65*4,Percent!AD65)</f>
        <v>1.60283354833782</v>
      </c>
    </row>
    <row r="66" spans="1:30">
      <c r="A66" t="s">
        <v>327</v>
      </c>
      <c r="B66" s="126">
        <f>IF(B$2,Percent!B66*4,Percent!B66)</f>
        <v>0.60654755176692277</v>
      </c>
      <c r="C66" s="126">
        <f>IF(C$2,Percent!C66*4,Percent!C66)</f>
        <v>1.0595376183033522</v>
      </c>
      <c r="D66" s="126">
        <f>IF(D$2,Percent!D66*4,Percent!D66)</f>
        <v>1494.9929216604401</v>
      </c>
      <c r="E66" s="126">
        <f>IF(E$2,Percent!E66*4,Percent!E66)</f>
        <v>1505.8588340660347</v>
      </c>
      <c r="F66" s="126">
        <f>IF(F$2,Percent!F66*4,Percent!F66)</f>
        <v>1520.5816403707865</v>
      </c>
      <c r="G66" s="126">
        <f>IF(G$2,Percent!G66*4,Percent!G66)</f>
        <v>0.94119424249576866</v>
      </c>
      <c r="H66" s="126">
        <f>IF(H$2,Percent!H66*4,Percent!H66)</f>
        <v>-2.0202722859149702</v>
      </c>
      <c r="I66" s="126">
        <f>IF(I$2,Percent!I66*4,Percent!I66)</f>
        <v>0.55134132335412644</v>
      </c>
      <c r="J66" s="126">
        <f>IF(J$2,Percent!J66*4,Percent!J66)</f>
        <v>0.94326950714931357</v>
      </c>
      <c r="K66" s="126">
        <f>IF(K$2,Percent!K66*4,Percent!K66)</f>
        <v>1.574369979034711</v>
      </c>
      <c r="L66" s="126">
        <f>IF(L$2,Percent!L66*4,Percent!L66)</f>
        <v>1.0230286556805506</v>
      </c>
      <c r="M66" s="126">
        <f>IF(M$2,Percent!M66*4,Percent!M66)</f>
        <v>461.53613629180194</v>
      </c>
      <c r="N66" s="126">
        <f>IF(N$2,Percent!N66*4,Percent!N66)</f>
        <v>2.9456452303873171</v>
      </c>
      <c r="O66" s="126">
        <f>IF(O$2,Percent!O66*4,Percent!O66)</f>
        <v>3.5863543762001284</v>
      </c>
      <c r="P66" s="126">
        <f>IF(P$2,Percent!P66*4,Percent!P66)</f>
        <v>-0.10124407417890346</v>
      </c>
      <c r="Q66" s="126">
        <f>IF(Q$2,Percent!Q66*4,Percent!Q66)</f>
        <v>1451.4120343609354</v>
      </c>
      <c r="R66" s="126">
        <f>IF(R$2,Percent!R66*4,Percent!R66)</f>
        <v>1.0334101215416538</v>
      </c>
      <c r="S66" s="126">
        <f>IF(S$2,Percent!S66*4,Percent!S66)</f>
        <v>0.53344295887440862</v>
      </c>
      <c r="T66" s="126">
        <f>IF(T$2,Percent!T66*4,Percent!T66)</f>
        <v>0.4999671626672384</v>
      </c>
      <c r="U66" s="126">
        <f>IF(U$2,Percent!U66*4,Percent!U66)</f>
        <v>470.19360067419757</v>
      </c>
      <c r="V66" s="126">
        <f>IF(V$2,Percent!V66*4,Percent!V66)</f>
        <v>-1.1009787972779073</v>
      </c>
      <c r="W66" s="126">
        <f>IF(W$2,Percent!W66*4,Percent!W66)</f>
        <v>378.18959572520083</v>
      </c>
      <c r="X66" s="126">
        <f>IF(X$2,Percent!X66*4,Percent!X66)</f>
        <v>0.45789424598874362</v>
      </c>
      <c r="Y66" s="126">
        <f>IF(Y$2,Percent!Y66*4,Percent!Y66)</f>
        <v>0.50307558029851762</v>
      </c>
      <c r="Z66" s="126">
        <f>IF(Z$2,Percent!Z66*4,Percent!Z66)</f>
        <v>368.1667627166895</v>
      </c>
      <c r="AA66" s="126">
        <f>IF(AA$2,Percent!AA66*4,Percent!AA66)</f>
        <v>378.13553076555309</v>
      </c>
      <c r="AB66" s="126">
        <f>IF(AB$2,Percent!AB66*4,Percent!AB66)</f>
        <v>-9.9687680488635593</v>
      </c>
      <c r="AC66" s="126">
        <f>IF(AC$2,Percent!AC66*4,Percent!AC66)</f>
        <v>9.4813962610196096</v>
      </c>
      <c r="AD66" s="126">
        <f>IF(AD$2,Percent!AD66*4,Percent!AD66)</f>
        <v>1.46040248492345</v>
      </c>
    </row>
    <row r="67" spans="1:30">
      <c r="A67" t="s">
        <v>328</v>
      </c>
      <c r="B67" s="126">
        <f>IF(B$2,Percent!B67*4,Percent!B67)</f>
        <v>0.49530698683604157</v>
      </c>
      <c r="C67" s="126">
        <f>IF(C$2,Percent!C67*4,Percent!C67)</f>
        <v>0.63530487986653839</v>
      </c>
      <c r="D67" s="126">
        <f>IF(D$2,Percent!D67*4,Percent!D67)</f>
        <v>1492.0289004611866</v>
      </c>
      <c r="E67" s="126">
        <f>IF(E$2,Percent!E67*4,Percent!E67)</f>
        <v>1502.3492812007878</v>
      </c>
      <c r="F67" s="126">
        <f>IF(F$2,Percent!F67*4,Percent!F67)</f>
        <v>1518.9438520962933</v>
      </c>
      <c r="G67" s="126">
        <f>IF(G$2,Percent!G67*4,Percent!G67)</f>
        <v>1.127204023951478</v>
      </c>
      <c r="H67" s="126">
        <f>IF(H$2,Percent!H67*4,Percent!H67)</f>
        <v>2.2662959116773962</v>
      </c>
      <c r="I67" s="126">
        <f>IF(I$2,Percent!I67*4,Percent!I67)</f>
        <v>0.33478648351916718</v>
      </c>
      <c r="J67" s="126">
        <f>IF(J$2,Percent!J67*4,Percent!J67)</f>
        <v>0.64171005166997475</v>
      </c>
      <c r="K67" s="126">
        <f>IF(K$2,Percent!K67*4,Percent!K67)</f>
        <v>1.3811368556494583</v>
      </c>
      <c r="L67" s="126">
        <f>IF(L$2,Percent!L67*4,Percent!L67)</f>
        <v>1.04635037213035</v>
      </c>
      <c r="M67" s="126">
        <f>IF(M$2,Percent!M67*4,Percent!M67)</f>
        <v>454.44276765440168</v>
      </c>
      <c r="N67" s="126">
        <f>IF(N$2,Percent!N67*4,Percent!N67)</f>
        <v>-2.9590708881158001</v>
      </c>
      <c r="O67" s="126">
        <f>IF(O$2,Percent!O67*4,Percent!O67)</f>
        <v>5.4266348635970321</v>
      </c>
      <c r="P67" s="126">
        <f>IF(P$2,Percent!P67*4,Percent!P67)</f>
        <v>1.6506062454551467</v>
      </c>
      <c r="Q67" s="126">
        <f>IF(Q$2,Percent!Q67*4,Percent!Q67)</f>
        <v>1452.5058370024155</v>
      </c>
      <c r="R67" s="126">
        <f>IF(R$2,Percent!R67*4,Percent!R67)</f>
        <v>0.86685172646991515</v>
      </c>
      <c r="S67" s="126">
        <f>IF(S$2,Percent!S67*4,Percent!S67)</f>
        <v>0.47083822099159656</v>
      </c>
      <c r="T67" s="126">
        <f>IF(T$2,Percent!T67*4,Percent!T67)</f>
        <v>0.39601350547831166</v>
      </c>
      <c r="U67" s="126">
        <f>IF(U$2,Percent!U67*4,Percent!U67)</f>
        <v>470.4012798490121</v>
      </c>
      <c r="V67" s="126">
        <f>IF(V$2,Percent!V67*4,Percent!V67)</f>
        <v>-4.3944267937312986</v>
      </c>
      <c r="W67" s="126">
        <f>IF(W$2,Percent!W67*4,Percent!W67)</f>
        <v>391.39622262201351</v>
      </c>
      <c r="X67" s="126">
        <f>IF(X$2,Percent!X67*4,Percent!X67)</f>
        <v>0.9304469931148418</v>
      </c>
      <c r="Y67" s="126">
        <f>IF(Y$2,Percent!Y67*4,Percent!Y67)</f>
        <v>0.91562586216245023</v>
      </c>
      <c r="Z67" s="126">
        <f>IF(Z$2,Percent!Z67*4,Percent!Z67)</f>
        <v>366.61205424054731</v>
      </c>
      <c r="AA67" s="126">
        <f>IF(AA$2,Percent!AA67*4,Percent!AA67)</f>
        <v>377.16713184185949</v>
      </c>
      <c r="AB67" s="126">
        <f>IF(AB$2,Percent!AB67*4,Percent!AB67)</f>
        <v>-10.555077601312194</v>
      </c>
      <c r="AC67" s="126">
        <f>IF(AC$2,Percent!AC67*4,Percent!AC67)</f>
        <v>10.008967076050901</v>
      </c>
      <c r="AD67" s="126">
        <f>IF(AD$2,Percent!AD67*4,Percent!AD67)</f>
        <v>1.52949525469391</v>
      </c>
    </row>
    <row r="68" spans="1:30">
      <c r="A68" t="s">
        <v>329</v>
      </c>
      <c r="B68" s="126">
        <f>IF(B$2,Percent!B68*4,Percent!B68)</f>
        <v>1.3269154055141286</v>
      </c>
      <c r="C68" s="126">
        <f>IF(C$2,Percent!C68*4,Percent!C68)</f>
        <v>1.5308684092357083</v>
      </c>
      <c r="D68" s="126">
        <f>IF(D$2,Percent!D68*4,Percent!D68)</f>
        <v>1491.7756484888891</v>
      </c>
      <c r="E68" s="126">
        <f>IF(E$2,Percent!E68*4,Percent!E68)</f>
        <v>1501.816609544114</v>
      </c>
      <c r="F68" s="126">
        <f>IF(F$2,Percent!F68*4,Percent!F68)</f>
        <v>1518.6109115909926</v>
      </c>
      <c r="G68" s="126">
        <f>IF(G$2,Percent!G68*4,Percent!G68)</f>
        <v>0.57825853460897747</v>
      </c>
      <c r="H68" s="126">
        <f>IF(H$2,Percent!H68*4,Percent!H68)</f>
        <v>1.7325949529601203</v>
      </c>
      <c r="I68" s="126">
        <f>IF(I$2,Percent!I68*4,Percent!I68)</f>
        <v>0.49636317020418375</v>
      </c>
      <c r="J68" s="126">
        <f>IF(J$2,Percent!J68*4,Percent!J68)</f>
        <v>0.38360437552524829</v>
      </c>
      <c r="K68" s="126">
        <f>IF(K$2,Percent!K68*4,Percent!K68)</f>
        <v>1.0589204019706264</v>
      </c>
      <c r="L68" s="126">
        <f>IF(L$2,Percent!L68*4,Percent!L68)</f>
        <v>0.56255723176636629</v>
      </c>
      <c r="M68" s="126">
        <f>IF(M$2,Percent!M68*4,Percent!M68)</f>
        <v>452.9306697920178</v>
      </c>
      <c r="N68" s="126">
        <f>IF(N$2,Percent!N68*4,Percent!N68)</f>
        <v>-1.5585681583170086</v>
      </c>
      <c r="O68" s="126">
        <f>IF(O$2,Percent!O68*4,Percent!O68)</f>
        <v>4.5039288445971932</v>
      </c>
      <c r="P68" s="126">
        <f>IF(P$2,Percent!P68*4,Percent!P68)</f>
        <v>7.5316535862829326E-2</v>
      </c>
      <c r="Q68" s="126">
        <f>IF(Q$2,Percent!Q68*4,Percent!Q68)</f>
        <v>1452.8134127331591</v>
      </c>
      <c r="R68" s="126">
        <f>IF(R$2,Percent!R68*4,Percent!R68)</f>
        <v>0.83405584047047432</v>
      </c>
      <c r="S68" s="126">
        <f>IF(S$2,Percent!S68*4,Percent!S68)</f>
        <v>0.47498026957629952</v>
      </c>
      <c r="T68" s="126">
        <f>IF(T$2,Percent!T68*4,Percent!T68)</f>
        <v>0.35907557089418279</v>
      </c>
      <c r="U68" s="126">
        <f>IF(U$2,Percent!U68*4,Percent!U68)</f>
        <v>471.83172458736243</v>
      </c>
      <c r="V68" s="126">
        <f>IF(V$2,Percent!V68*4,Percent!V68)</f>
        <v>0.77599905494665222</v>
      </c>
      <c r="W68" s="126">
        <f>IF(W$2,Percent!W68*4,Percent!W68)</f>
        <v>394.0465977754576</v>
      </c>
      <c r="X68" s="126">
        <f>IF(X$2,Percent!X68*4,Percent!X68)</f>
        <v>0.46984648014394281</v>
      </c>
      <c r="Y68" s="126">
        <f>IF(Y$2,Percent!Y68*4,Percent!Y68)</f>
        <v>0.4733827810713187</v>
      </c>
      <c r="Z68" s="126">
        <f>IF(Z$2,Percent!Z68*4,Percent!Z68)</f>
        <v>368.07029229466872</v>
      </c>
      <c r="AA68" s="126">
        <f>IF(AA$2,Percent!AA68*4,Percent!AA68)</f>
        <v>378.16429230181717</v>
      </c>
      <c r="AB68" s="126">
        <f>IF(AB$2,Percent!AB68*4,Percent!AB68)</f>
        <v>-10.094000007148455</v>
      </c>
      <c r="AC68" s="126">
        <f>IF(AC$2,Percent!AC68*4,Percent!AC68)</f>
        <v>9.5973785645285101</v>
      </c>
      <c r="AD68" s="126">
        <f>IF(AD$2,Percent!AD68*4,Percent!AD68)</f>
        <v>1.6660743321062397</v>
      </c>
    </row>
    <row r="69" spans="1:30">
      <c r="A69" t="s">
        <v>330</v>
      </c>
      <c r="B69" s="126">
        <f>IF(B$2,Percent!B69*4,Percent!B69)</f>
        <v>1.0696823882209827</v>
      </c>
      <c r="C69" s="126">
        <f>IF(C$2,Percent!C69*4,Percent!C69)</f>
        <v>1.3112445376542325</v>
      </c>
      <c r="D69" s="126">
        <f>IF(D$2,Percent!D69*4,Percent!D69)</f>
        <v>1489.2969190471722</v>
      </c>
      <c r="E69" s="126">
        <f>IF(E$2,Percent!E69*4,Percent!E69)</f>
        <v>1499.3757768163778</v>
      </c>
      <c r="F69" s="126">
        <f>IF(F$2,Percent!F69*4,Percent!F69)</f>
        <v>1517.5256046112829</v>
      </c>
      <c r="G69" s="126">
        <f>IF(G$2,Percent!G69*4,Percent!G69)</f>
        <v>1.2059185220426372</v>
      </c>
      <c r="H69" s="126">
        <f>IF(H$2,Percent!H69*4,Percent!H69)</f>
        <v>1.2329205940107002</v>
      </c>
      <c r="I69" s="126">
        <f>IF(I$2,Percent!I69*4,Percent!I69)</f>
        <v>0.85934235167410833</v>
      </c>
      <c r="J69" s="126">
        <f>IF(J$2,Percent!J69*4,Percent!J69)</f>
        <v>0.53506999556844903</v>
      </c>
      <c r="K69" s="126">
        <f>IF(K$2,Percent!K69*4,Percent!K69)</f>
        <v>0.78827415698370196</v>
      </c>
      <c r="L69" s="126">
        <f>IF(L$2,Percent!L69*4,Percent!L69)</f>
        <v>-7.106819469038371E-2</v>
      </c>
      <c r="M69" s="126">
        <f>IF(M$2,Percent!M69*4,Percent!M69)</f>
        <v>460.44301666079468</v>
      </c>
      <c r="N69" s="126">
        <f>IF(N$2,Percent!N69*4,Percent!N69)</f>
        <v>7.0568674599686965</v>
      </c>
      <c r="O69" s="126">
        <f>IF(O$2,Percent!O69*4,Percent!O69)</f>
        <v>-0.6998170415585464</v>
      </c>
      <c r="P69" s="126">
        <f>IF(P$2,Percent!P69*4,Percent!P69)</f>
        <v>-5.2921812008123448</v>
      </c>
      <c r="Q69" s="126">
        <f>IF(Q$2,Percent!Q69*4,Percent!Q69)</f>
        <v>1453.0845167833879</v>
      </c>
      <c r="R69" s="126">
        <f>IF(R$2,Percent!R69*4,Percent!R69)</f>
        <v>0.95507987420088825</v>
      </c>
      <c r="S69" s="126">
        <f>IF(S$2,Percent!S69*4,Percent!S69)</f>
        <v>0.44857889901689729</v>
      </c>
      <c r="T69" s="126">
        <f>IF(T$2,Percent!T69*4,Percent!T69)</f>
        <v>0.50650097518399362</v>
      </c>
      <c r="U69" s="126">
        <f>IF(U$2,Percent!U69*4,Percent!U69)</f>
        <v>472.38315078382146</v>
      </c>
      <c r="V69" s="126">
        <f>IF(V$2,Percent!V69*4,Percent!V69)</f>
        <v>1.2738300915970946</v>
      </c>
      <c r="W69" s="126">
        <f>IF(W$2,Percent!W69*4,Percent!W69)</f>
        <v>386.6774566843369</v>
      </c>
      <c r="X69" s="126">
        <f>IF(X$2,Percent!X69*4,Percent!X69)</f>
        <v>-2.7692314138771934E-2</v>
      </c>
      <c r="Y69" s="126">
        <f>IF(Y$2,Percent!Y69*4,Percent!Y69)</f>
        <v>-5.5707811048755218E-2</v>
      </c>
      <c r="Z69" s="126">
        <f>IF(Z$2,Percent!Z69*4,Percent!Z69)</f>
        <v>368.09252685401424</v>
      </c>
      <c r="AA69" s="126">
        <f>IF(AA$2,Percent!AA69*4,Percent!AA69)</f>
        <v>377.97011904784131</v>
      </c>
      <c r="AB69" s="126">
        <f>IF(AB$2,Percent!AB69*4,Percent!AB69)</f>
        <v>-9.8775921938269953</v>
      </c>
      <c r="AC69" s="126">
        <f>IF(AC$2,Percent!AC69*4,Percent!AC69)</f>
        <v>9.4241393494655199</v>
      </c>
      <c r="AD69" s="126">
        <f>IF(AD$2,Percent!AD69*4,Percent!AD69)</f>
        <v>1.5768193639906301</v>
      </c>
    </row>
    <row r="70" spans="1:30">
      <c r="A70" t="s">
        <v>331</v>
      </c>
      <c r="B70" s="126">
        <f>IF(B$2,Percent!B70*4,Percent!B70)</f>
        <v>1.0895314501656372</v>
      </c>
      <c r="C70" s="126">
        <f>IF(C$2,Percent!C70*4,Percent!C70)</f>
        <v>0.84987965925051867</v>
      </c>
      <c r="D70" s="126">
        <f>IF(D$2,Percent!D70*4,Percent!D70)</f>
        <v>1495.538219322334</v>
      </c>
      <c r="E70" s="126">
        <f>IF(E$2,Percent!E70*4,Percent!E70)</f>
        <v>1504.517588619889</v>
      </c>
      <c r="F70" s="126">
        <f>IF(F$2,Percent!F70*4,Percent!F70)</f>
        <v>1522.1365893357072</v>
      </c>
      <c r="G70" s="126">
        <f>IF(G$2,Percent!G70*4,Percent!G70)</f>
        <v>1.1337558972357442E-2</v>
      </c>
      <c r="H70" s="126">
        <f>IF(H$2,Percent!H70*4,Percent!H70)</f>
        <v>5.7299135790600531E-2</v>
      </c>
      <c r="I70" s="126">
        <f>IF(I$2,Percent!I70*4,Percent!I70)</f>
        <v>1.2138226911347694</v>
      </c>
      <c r="J70" s="126">
        <f>IF(J$2,Percent!J70*4,Percent!J70)</f>
        <v>0.38443643720196263</v>
      </c>
      <c r="K70" s="126">
        <f>IF(K$2,Percent!K70*4,Percent!K70)</f>
        <v>0.73897005603860244</v>
      </c>
      <c r="L70" s="126">
        <f>IF(L$2,Percent!L70*4,Percent!L70)</f>
        <v>-0.47485263509618525</v>
      </c>
      <c r="M70" s="126">
        <f>IF(M$2,Percent!M70*4,Percent!M70)</f>
        <v>461.21233360494989</v>
      </c>
      <c r="N70" s="126">
        <f>IF(N$2,Percent!N70*4,Percent!N70)</f>
        <v>1.6135910881448723</v>
      </c>
      <c r="O70" s="126">
        <f>IF(O$2,Percent!O70*4,Percent!O70)</f>
        <v>4.1924718020034621</v>
      </c>
      <c r="P70" s="126">
        <f>IF(P$2,Percent!P70*4,Percent!P70)</f>
        <v>7.4340508332468427E-2</v>
      </c>
      <c r="Q70" s="126">
        <f>IF(Q$2,Percent!Q70*4,Percent!Q70)</f>
        <v>1452.9390477058137</v>
      </c>
      <c r="R70" s="126">
        <f>IF(R$2,Percent!R70*4,Percent!R70)</f>
        <v>0.87685569542212183</v>
      </c>
      <c r="S70" s="126">
        <f>IF(S$2,Percent!S70*4,Percent!S70)</f>
        <v>0.38669245444914574</v>
      </c>
      <c r="T70" s="126">
        <f>IF(T$2,Percent!T70*4,Percent!T70)</f>
        <v>0.49016324097296865</v>
      </c>
      <c r="U70" s="126">
        <f>IF(U$2,Percent!U70*4,Percent!U70)</f>
        <v>472.69934896474194</v>
      </c>
      <c r="V70" s="126">
        <f>IF(V$2,Percent!V70*4,Percent!V70)</f>
        <v>0.82249656845467811</v>
      </c>
      <c r="W70" s="126">
        <f>IF(W$2,Percent!W70*4,Percent!W70)</f>
        <v>388.33102165675825</v>
      </c>
      <c r="X70" s="126">
        <f>IF(X$2,Percent!X70*4,Percent!X70)</f>
        <v>-0.12186115563128652</v>
      </c>
      <c r="Y70" s="126">
        <f>IF(Y$2,Percent!Y70*4,Percent!Y70)</f>
        <v>-0.16576985138527789</v>
      </c>
      <c r="Z70" s="126">
        <f>IF(Z$2,Percent!Z70*4,Percent!Z70)</f>
        <v>368.02441397579395</v>
      </c>
      <c r="AA70" s="126">
        <f>IF(AA$2,Percent!AA70*4,Percent!AA70)</f>
        <v>378.21680355751971</v>
      </c>
      <c r="AB70" s="126">
        <f>IF(AB$2,Percent!AB70*4,Percent!AB70)</f>
        <v>-10.192389581725743</v>
      </c>
      <c r="AC70" s="126">
        <f>IF(AC$2,Percent!AC70*4,Percent!AC70)</f>
        <v>9.6991569223605492</v>
      </c>
      <c r="AD70" s="126">
        <f>IF(AD$2,Percent!AD70*4,Percent!AD70)</f>
        <v>1.54329671447058</v>
      </c>
    </row>
    <row r="71" spans="1:30">
      <c r="A71" t="s">
        <v>332</v>
      </c>
      <c r="B71" s="126">
        <f>IF(B$2,Percent!B71*4,Percent!B71)</f>
        <v>0.83328952523835653</v>
      </c>
      <c r="C71" s="126">
        <f>IF(C$2,Percent!C71*4,Percent!C71)</f>
        <v>0.69193942164247346</v>
      </c>
      <c r="D71" s="126">
        <f>IF(D$2,Percent!D71*4,Percent!D71)</f>
        <v>1498.6853231384498</v>
      </c>
      <c r="E71" s="126">
        <f>IF(E$2,Percent!E71*4,Percent!E71)</f>
        <v>1507.0594119825091</v>
      </c>
      <c r="F71" s="126">
        <f>IF(F$2,Percent!F71*4,Percent!F71)</f>
        <v>1522.7410324170119</v>
      </c>
      <c r="G71" s="126">
        <f>IF(G$2,Percent!G71*4,Percent!G71)</f>
        <v>1.3333872895550769</v>
      </c>
      <c r="H71" s="126">
        <f>IF(H$2,Percent!H71*4,Percent!H71)</f>
        <v>4.9244093216206153</v>
      </c>
      <c r="I71" s="126">
        <f>IF(I$2,Percent!I71*4,Percent!I71)</f>
        <v>1.2388348081942446</v>
      </c>
      <c r="J71" s="126">
        <f>IF(J$2,Percent!J71*4,Percent!J71)</f>
        <v>0.49314631521664154</v>
      </c>
      <c r="K71" s="126">
        <f>IF(K$2,Percent!K71*4,Percent!K71)</f>
        <v>0.68389325024638026</v>
      </c>
      <c r="L71" s="126">
        <f>IF(L$2,Percent!L71*4,Percent!L71)</f>
        <v>-0.55494155794789168</v>
      </c>
      <c r="M71" s="126">
        <f>IF(M$2,Percent!M71*4,Percent!M71)</f>
        <v>467.85735898728228</v>
      </c>
      <c r="N71" s="126">
        <f>IF(N$2,Percent!N71*4,Percent!N71)</f>
        <v>2.4119052643753136</v>
      </c>
      <c r="O71" s="126">
        <f>IF(O$2,Percent!O71*4,Percent!O71)</f>
        <v>5.7343744032817217</v>
      </c>
      <c r="P71" s="126">
        <f>IF(P$2,Percent!P71*4,Percent!P71)</f>
        <v>1.4809779942765777</v>
      </c>
      <c r="Q71" s="126">
        <f>IF(Q$2,Percent!Q71*4,Percent!Q71)</f>
        <v>1452.7233335026742</v>
      </c>
      <c r="R71" s="126">
        <f>IF(R$2,Percent!R71*4,Percent!R71)</f>
        <v>0.74245349380749559</v>
      </c>
      <c r="S71" s="126">
        <f>IF(S$2,Percent!S71*4,Percent!S71)</f>
        <v>0.33086034304088158</v>
      </c>
      <c r="T71" s="126">
        <f>IF(T$2,Percent!T71*4,Percent!T71)</f>
        <v>0.41159315076662073</v>
      </c>
      <c r="U71" s="126">
        <f>IF(U$2,Percent!U71*4,Percent!U71)</f>
        <v>473.09524463669936</v>
      </c>
      <c r="V71" s="126">
        <f>IF(V$2,Percent!V71*4,Percent!V71)</f>
        <v>4.6886281879680247</v>
      </c>
      <c r="W71" s="126">
        <f>IF(W$2,Percent!W71*4,Percent!W71)</f>
        <v>390.456139303822</v>
      </c>
      <c r="X71" s="126">
        <f>IF(X$2,Percent!X71*4,Percent!X71)</f>
        <v>-0.19907071552784927</v>
      </c>
      <c r="Y71" s="126">
        <f>IF(Y$2,Percent!Y71*4,Percent!Y71)</f>
        <v>-0.21185327128030451</v>
      </c>
      <c r="Z71" s="126">
        <f>IF(Z$2,Percent!Z71*4,Percent!Z71)</f>
        <v>366.95815108586652</v>
      </c>
      <c r="AA71" s="126">
        <f>IF(AA$2,Percent!AA71*4,Percent!AA71)</f>
        <v>377.04695933739265</v>
      </c>
      <c r="AB71" s="126">
        <f>IF(AB$2,Percent!AB71*4,Percent!AB71)</f>
        <v>-10.088808251526093</v>
      </c>
      <c r="AC71" s="126">
        <f>IF(AC$2,Percent!AC71*4,Percent!AC71)</f>
        <v>9.5900708766828</v>
      </c>
      <c r="AD71" s="126">
        <f>IF(AD$2,Percent!AD71*4,Percent!AD71)</f>
        <v>1.5462813654560901</v>
      </c>
    </row>
    <row r="72" spans="1:30">
      <c r="A72" t="s">
        <v>333</v>
      </c>
      <c r="B72" s="126">
        <f>IF(B$2,Percent!B72*4,Percent!B72)</f>
        <v>0.80001053831253444</v>
      </c>
      <c r="C72" s="126">
        <f>IF(C$2,Percent!C72*4,Percent!C72)</f>
        <v>0.94182674245040232</v>
      </c>
      <c r="D72" s="126">
        <f>IF(D$2,Percent!D72*4,Percent!D72)</f>
        <v>1496.8705916103354</v>
      </c>
      <c r="E72" s="126">
        <f>IF(E$2,Percent!E72*4,Percent!E72)</f>
        <v>1505.237687051738</v>
      </c>
      <c r="F72" s="126">
        <f>IF(F$2,Percent!F72*4,Percent!F72)</f>
        <v>1521.732234617602</v>
      </c>
      <c r="G72" s="126">
        <f>IF(G$2,Percent!G72*4,Percent!G72)</f>
        <v>1.3889417405099636</v>
      </c>
      <c r="H72" s="126">
        <f>IF(H$2,Percent!H72*4,Percent!H72)</f>
        <v>2.2886713600051678</v>
      </c>
      <c r="I72" s="126">
        <f>IF(I$2,Percent!I72*4,Percent!I72)</f>
        <v>0.34006476281689402</v>
      </c>
      <c r="J72" s="126">
        <f>IF(J$2,Percent!J72*4,Percent!J72)</f>
        <v>0.81653280007367712</v>
      </c>
      <c r="K72" s="126">
        <f>IF(K$2,Percent!K72*4,Percent!K72)</f>
        <v>0.67821668470631358</v>
      </c>
      <c r="L72" s="126">
        <f>IF(L$2,Percent!L72*4,Percent!L72)</f>
        <v>0.33815192188938203</v>
      </c>
      <c r="M72" s="126">
        <f>IF(M$2,Percent!M72*4,Percent!M72)</f>
        <v>467.26829721111176</v>
      </c>
      <c r="N72" s="126">
        <f>IF(N$2,Percent!N72*4,Percent!N72)</f>
        <v>-3.6161254361225303</v>
      </c>
      <c r="O72" s="126">
        <f>IF(O$2,Percent!O72*4,Percent!O72)</f>
        <v>4.6325393956914791</v>
      </c>
      <c r="P72" s="126">
        <f>IF(P$2,Percent!P72*4,Percent!P72)</f>
        <v>-1.0582892170508409</v>
      </c>
      <c r="Q72" s="126">
        <f>IF(Q$2,Percent!Q72*4,Percent!Q72)</f>
        <v>1452.8614991288873</v>
      </c>
      <c r="R72" s="126">
        <f>IF(R$2,Percent!R72*4,Percent!R72)</f>
        <v>0.63444701701238737</v>
      </c>
      <c r="S72" s="126">
        <f>IF(S$2,Percent!S72*4,Percent!S72)</f>
        <v>0.30660603837781186</v>
      </c>
      <c r="T72" s="126">
        <f>IF(T$2,Percent!T72*4,Percent!T72)</f>
        <v>0.32784097863458078</v>
      </c>
      <c r="U72" s="126">
        <f>IF(U$2,Percent!U72*4,Percent!U72)</f>
        <v>473.78457338569484</v>
      </c>
      <c r="V72" s="126">
        <f>IF(V$2,Percent!V72*4,Percent!V72)</f>
        <v>3.7885886320571771</v>
      </c>
      <c r="W72" s="126">
        <f>IF(W$2,Percent!W72*4,Percent!W72)</f>
        <v>385.29171675286256</v>
      </c>
      <c r="X72" s="126">
        <f>IF(X$2,Percent!X72*4,Percent!X72)</f>
        <v>0.37060533999557776</v>
      </c>
      <c r="Y72" s="126">
        <f>IF(Y$2,Percent!Y72*4,Percent!Y72)</f>
        <v>0.29856120849158785</v>
      </c>
      <c r="Z72" s="126">
        <f>IF(Z$2,Percent!Z72*4,Percent!Z72)</f>
        <v>367.08304484652473</v>
      </c>
      <c r="AA72" s="126">
        <f>IF(AA$2,Percent!AA72*4,Percent!AA72)</f>
        <v>376.91723295542619</v>
      </c>
      <c r="AB72" s="126">
        <f>IF(AB$2,Percent!AB72*4,Percent!AB72)</f>
        <v>-9.8341881089014702</v>
      </c>
      <c r="AC72" s="126">
        <f>IF(AC$2,Percent!AC72*4,Percent!AC72)</f>
        <v>9.3295581038249598</v>
      </c>
      <c r="AD72" s="126">
        <f>IF(AD$2,Percent!AD72*4,Percent!AD72)</f>
        <v>1.46047802104264</v>
      </c>
    </row>
    <row r="73" spans="1:30">
      <c r="A73" t="s">
        <v>334</v>
      </c>
      <c r="B73" s="126">
        <f>IF(B$2,Percent!B73*4,Percent!B73)</f>
        <v>0.72743032407736052</v>
      </c>
      <c r="C73" s="126">
        <f>IF(C$2,Percent!C73*4,Percent!C73)</f>
        <v>0.78950952070329095</v>
      </c>
      <c r="D73" s="126">
        <f>IF(D$2,Percent!D73*4,Percent!D73)</f>
        <v>1495.7414082525672</v>
      </c>
      <c r="E73" s="126">
        <f>IF(E$2,Percent!E73*4,Percent!E73)</f>
        <v>1504.2912848559195</v>
      </c>
      <c r="F73" s="126">
        <f>IF(F$2,Percent!F73*4,Percent!F73)</f>
        <v>1521.1565902379541</v>
      </c>
      <c r="G73" s="126">
        <f>IF(G$2,Percent!G73*4,Percent!G73)</f>
        <v>1.4799913880654714</v>
      </c>
      <c r="H73" s="126">
        <f>IF(H$2,Percent!H73*4,Percent!H73)</f>
        <v>-3.4346821225797797</v>
      </c>
      <c r="I73" s="126">
        <f>IF(I$2,Percent!I73*4,Percent!I73)</f>
        <v>-0.21903981792084082</v>
      </c>
      <c r="J73" s="126">
        <f>IF(J$2,Percent!J73*4,Percent!J73)</f>
        <v>-0.41014878896250551</v>
      </c>
      <c r="K73" s="126">
        <f>IF(K$2,Percent!K73*4,Percent!K73)</f>
        <v>0.67821668470631358</v>
      </c>
      <c r="L73" s="126">
        <f>IF(L$2,Percent!L73*4,Percent!L73)</f>
        <v>0.89725650262714363</v>
      </c>
      <c r="M73" s="126">
        <f>IF(M$2,Percent!M73*4,Percent!M73)</f>
        <v>465.44156192052509</v>
      </c>
      <c r="N73" s="126">
        <f>IF(N$2,Percent!N73*4,Percent!N73)</f>
        <v>-2.3715980427564176</v>
      </c>
      <c r="O73" s="126">
        <f>IF(O$2,Percent!O73*4,Percent!O73)</f>
        <v>3.4519666230913986</v>
      </c>
      <c r="P73" s="126">
        <f>IF(P$2,Percent!P73*4,Percent!P73)</f>
        <v>-3.0590314887924825</v>
      </c>
      <c r="Q73" s="126">
        <f>IF(Q$2,Percent!Q73*4,Percent!Q73)</f>
        <v>1453.6401678440309</v>
      </c>
      <c r="R73" s="126">
        <f>IF(R$2,Percent!R73*4,Percent!R73)</f>
        <v>0.56886766590525129</v>
      </c>
      <c r="S73" s="126">
        <f>IF(S$2,Percent!S73*4,Percent!S73)</f>
        <v>0.28053677056342141</v>
      </c>
      <c r="T73" s="126">
        <f>IF(T$2,Percent!T73*4,Percent!T73)</f>
        <v>0.2883308953418301</v>
      </c>
      <c r="U73" s="126">
        <f>IF(U$2,Percent!U73*4,Percent!U73)</f>
        <v>475.21552655411961</v>
      </c>
      <c r="V73" s="126">
        <f>IF(V$2,Percent!V73*4,Percent!V73)</f>
        <v>0.53164061545194485</v>
      </c>
      <c r="W73" s="126">
        <f>IF(W$2,Percent!W73*4,Percent!W73)</f>
        <v>391.39280215473462</v>
      </c>
      <c r="X73" s="126">
        <f>IF(X$2,Percent!X73*4,Percent!X73)</f>
        <v>1.0578519637145511</v>
      </c>
      <c r="Y73" s="126">
        <f>IF(Y$2,Percent!Y73*4,Percent!Y73)</f>
        <v>0.92444681176555576</v>
      </c>
      <c r="Z73" s="126">
        <f>IF(Z$2,Percent!Z73*4,Percent!Z73)</f>
        <v>367.85335367753055</v>
      </c>
      <c r="AA73" s="126">
        <f>IF(AA$2,Percent!AA73*4,Percent!AA73)</f>
        <v>377.62900288835203</v>
      </c>
      <c r="AB73" s="126">
        <f>IF(AB$2,Percent!AB73*4,Percent!AB73)</f>
        <v>-9.775649210821479</v>
      </c>
      <c r="AC73" s="126">
        <f>IF(AC$2,Percent!AC73*4,Percent!AC73)</f>
        <v>9.3330593169949392</v>
      </c>
      <c r="AD73" s="126">
        <f>IF(AD$2,Percent!AD73*4,Percent!AD73)</f>
        <v>1.5236028803032999</v>
      </c>
    </row>
    <row r="74" spans="1:30">
      <c r="A74" t="s">
        <v>335</v>
      </c>
      <c r="B74" s="126">
        <f>IF(B$2,Percent!B74*4,Percent!B74)</f>
        <v>0.90322657117134497</v>
      </c>
      <c r="C74" s="126">
        <f>IF(C$2,Percent!C74*4,Percent!C74)</f>
        <v>1.2305508998210257</v>
      </c>
      <c r="D74" s="126">
        <f>IF(D$2,Percent!D74*4,Percent!D74)</f>
        <v>1493.2732432184166</v>
      </c>
      <c r="E74" s="126">
        <f>IF(E$2,Percent!E74*4,Percent!E74)</f>
        <v>1501.6122954859054</v>
      </c>
      <c r="F74" s="126">
        <f>IF(F$2,Percent!F74*4,Percent!F74)</f>
        <v>1519.1560229598042</v>
      </c>
      <c r="G74" s="126">
        <f>IF(G$2,Percent!G74*4,Percent!G74)</f>
        <v>1.7579797503341155</v>
      </c>
      <c r="H74" s="126">
        <f>IF(H$2,Percent!H74*4,Percent!H74)</f>
        <v>1.0326096234438253</v>
      </c>
      <c r="I74" s="126">
        <f>IF(I$2,Percent!I74*4,Percent!I74)</f>
        <v>-0.30931843434549577</v>
      </c>
      <c r="J74" s="126">
        <f>IF(J$2,Percent!J74*4,Percent!J74)</f>
        <v>0.5167116930559601</v>
      </c>
      <c r="K74" s="126">
        <f>IF(K$2,Percent!K74*4,Percent!K74)</f>
        <v>0.65387393692128959</v>
      </c>
      <c r="L74" s="126">
        <f>IF(L$2,Percent!L74*4,Percent!L74)</f>
        <v>0.96319237126679136</v>
      </c>
      <c r="M74" s="126">
        <f>IF(M$2,Percent!M74*4,Percent!M74)</f>
        <v>458.05327227219681</v>
      </c>
      <c r="N74" s="126">
        <f>IF(N$2,Percent!N74*4,Percent!N74)</f>
        <v>-10.313718370088942</v>
      </c>
      <c r="O74" s="126">
        <f>IF(O$2,Percent!O74*4,Percent!O74)</f>
        <v>5.732547876657609</v>
      </c>
      <c r="P74" s="126">
        <f>IF(P$2,Percent!P74*4,Percent!P74)</f>
        <v>-1.4504957017666689</v>
      </c>
      <c r="Q74" s="126">
        <f>IF(Q$2,Percent!Q74*4,Percent!Q74)</f>
        <v>1455.108829233789</v>
      </c>
      <c r="R74" s="126">
        <f>IF(R$2,Percent!R74*4,Percent!R74)</f>
        <v>0.51397051459625487</v>
      </c>
      <c r="S74" s="126">
        <f>IF(S$2,Percent!S74*4,Percent!S74)</f>
        <v>0.28997698030945313</v>
      </c>
      <c r="T74" s="126">
        <f>IF(T$2,Percent!T74*4,Percent!T74)</f>
        <v>0.22399353428679988</v>
      </c>
      <c r="U74" s="126">
        <f>IF(U$2,Percent!U74*4,Percent!U74)</f>
        <v>476.61048848048591</v>
      </c>
      <c r="V74" s="126">
        <f>IF(V$2,Percent!V74*4,Percent!V74)</f>
        <v>2.7495269642121123</v>
      </c>
      <c r="W74" s="126">
        <f>IF(W$2,Percent!W74*4,Percent!W74)</f>
        <v>404.72145561503555</v>
      </c>
      <c r="X74" s="126">
        <f>IF(X$2,Percent!X74*4,Percent!X74)</f>
        <v>1.2099195083313141</v>
      </c>
      <c r="Y74" s="126">
        <f>IF(Y$2,Percent!Y74*4,Percent!Y74)</f>
        <v>1.0819568010413505</v>
      </c>
      <c r="Z74" s="126">
        <f>IF(Z$2,Percent!Z74*4,Percent!Z74)</f>
        <v>367.33129729617144</v>
      </c>
      <c r="AA74" s="126">
        <f>IF(AA$2,Percent!AA74*4,Percent!AA74)</f>
        <v>377.16735052182725</v>
      </c>
      <c r="AB74" s="126">
        <f>IF(AB$2,Percent!AB74*4,Percent!AB74)</f>
        <v>-9.8360532256558066</v>
      </c>
      <c r="AC74" s="126">
        <f>IF(AC$2,Percent!AC74*4,Percent!AC74)</f>
        <v>9.4127163707257608</v>
      </c>
      <c r="AD74" s="126">
        <f>IF(AD$2,Percent!AD74*4,Percent!AD74)</f>
        <v>1.64013886035664</v>
      </c>
    </row>
    <row r="75" spans="1:30">
      <c r="A75" t="s">
        <v>336</v>
      </c>
      <c r="B75" s="126">
        <f>IF(B$2,Percent!B75*4,Percent!B75)</f>
        <v>2.4418040930221707</v>
      </c>
      <c r="C75" s="126">
        <f>IF(C$2,Percent!C75*4,Percent!C75)</f>
        <v>2.1569537348561596</v>
      </c>
      <c r="D75" s="126">
        <f>IF(D$2,Percent!D75*4,Percent!D75)</f>
        <v>1494.8606594128587</v>
      </c>
      <c r="E75" s="126">
        <f>IF(E$2,Percent!E75*4,Percent!E75)</f>
        <v>1503.7852938004867</v>
      </c>
      <c r="F75" s="126">
        <f>IF(F$2,Percent!F75*4,Percent!F75)</f>
        <v>1522.3506547258792</v>
      </c>
      <c r="G75" s="126">
        <f>IF(G$2,Percent!G75*4,Percent!G75)</f>
        <v>2.0056522393147702</v>
      </c>
      <c r="H75" s="126">
        <f>IF(H$2,Percent!H75*4,Percent!H75)</f>
        <v>2.5785323456812392</v>
      </c>
      <c r="I75" s="126">
        <f>IF(I$2,Percent!I75*4,Percent!I75)</f>
        <v>0.33000046946991546</v>
      </c>
      <c r="J75" s="126">
        <f>IF(J$2,Percent!J75*4,Percent!J75)</f>
        <v>4.5357016505764847E-2</v>
      </c>
      <c r="K75" s="126">
        <f>IF(K$2,Percent!K75*4,Percent!K75)</f>
        <v>0.44354203690392252</v>
      </c>
      <c r="L75" s="126">
        <f>IF(L$2,Percent!L75*4,Percent!L75)</f>
        <v>0.11354156743406285</v>
      </c>
      <c r="M75" s="126">
        <f>IF(M$2,Percent!M75*4,Percent!M75)</f>
        <v>454.90680598562767</v>
      </c>
      <c r="N75" s="126">
        <f>IF(N$2,Percent!N75*4,Percent!N75)</f>
        <v>-6.2595842397129786</v>
      </c>
      <c r="O75" s="126">
        <f>IF(O$2,Percent!O75*4,Percent!O75)</f>
        <v>11.26480265144326</v>
      </c>
      <c r="P75" s="126">
        <f>IF(P$2,Percent!P75*4,Percent!P75)</f>
        <v>6.377870541136951</v>
      </c>
      <c r="Q75" s="126">
        <f>IF(Q$2,Percent!Q75*4,Percent!Q75)</f>
        <v>1456.7797565424767</v>
      </c>
      <c r="R75" s="126">
        <f>IF(R$2,Percent!R75*4,Percent!R75)</f>
        <v>0.50602302568256363</v>
      </c>
      <c r="S75" s="126">
        <f>IF(S$2,Percent!S75*4,Percent!S75)</f>
        <v>0.27872610872710191</v>
      </c>
      <c r="T75" s="126">
        <f>IF(T$2,Percent!T75*4,Percent!T75)</f>
        <v>0.2272969169554607</v>
      </c>
      <c r="U75" s="126">
        <f>IF(U$2,Percent!U75*4,Percent!U75)</f>
        <v>477.88722859313958</v>
      </c>
      <c r="V75" s="126">
        <f>IF(V$2,Percent!V75*4,Percent!V75)</f>
        <v>2.7649352479992118</v>
      </c>
      <c r="W75" s="126">
        <f>IF(W$2,Percent!W75*4,Percent!W75)</f>
        <v>430.18264916116931</v>
      </c>
      <c r="X75" s="126">
        <f>IF(X$2,Percent!X75*4,Percent!X75)</f>
        <v>0.29203329646385612</v>
      </c>
      <c r="Y75" s="126">
        <f>IF(Y$2,Percent!Y75*4,Percent!Y75)</f>
        <v>0.13240057317895904</v>
      </c>
      <c r="Z75" s="126">
        <f>IF(Z$2,Percent!Z75*4,Percent!Z75)</f>
        <v>368.00772316354261</v>
      </c>
      <c r="AA75" s="126">
        <f>IF(AA$2,Percent!AA75*4,Percent!AA75)</f>
        <v>378.01978806426973</v>
      </c>
      <c r="AB75" s="126">
        <f>IF(AB$2,Percent!AB75*4,Percent!AB75)</f>
        <v>-10.012064900727093</v>
      </c>
      <c r="AC75" s="126">
        <f>IF(AC$2,Percent!AC75*4,Percent!AC75)</f>
        <v>9.5121892011806004</v>
      </c>
      <c r="AD75" s="126">
        <f>IF(AD$2,Percent!AD75*4,Percent!AD75)</f>
        <v>1.62748040866128</v>
      </c>
    </row>
    <row r="76" spans="1:30">
      <c r="A76" t="s">
        <v>337</v>
      </c>
      <c r="B76" s="126">
        <f>IF(B$2,Percent!B76*4,Percent!B76)</f>
        <v>1.5314193660003639</v>
      </c>
      <c r="C76" s="126">
        <f>IF(C$2,Percent!C76*4,Percent!C76)</f>
        <v>1.273935139673199</v>
      </c>
      <c r="D76" s="126">
        <f>IF(D$2,Percent!D76*4,Percent!D76)</f>
        <v>1497.9179753559392</v>
      </c>
      <c r="E76" s="126">
        <f>IF(E$2,Percent!E76*4,Percent!E76)</f>
        <v>1506.3786455270554</v>
      </c>
      <c r="F76" s="126">
        <f>IF(F$2,Percent!F76*4,Percent!F76)</f>
        <v>1525.294824732342</v>
      </c>
      <c r="G76" s="126">
        <f>IF(G$2,Percent!G76*4,Percent!G76)</f>
        <v>2.7204952043533126</v>
      </c>
      <c r="H76" s="126">
        <f>IF(H$2,Percent!H76*4,Percent!H76)</f>
        <v>5.2263518278987675</v>
      </c>
      <c r="I76" s="126">
        <f>IF(I$2,Percent!I76*4,Percent!I76)</f>
        <v>0.66945350693625727</v>
      </c>
      <c r="J76" s="126">
        <f>IF(J$2,Percent!J76*4,Percent!J76)</f>
        <v>0.56525949980468226</v>
      </c>
      <c r="K76" s="126">
        <f>IF(K$2,Percent!K76*4,Percent!K76)</f>
        <v>0.43371595836532256</v>
      </c>
      <c r="L76" s="126">
        <f>IF(L$2,Percent!L76*4,Percent!L76)</f>
        <v>-0.23573754857101986</v>
      </c>
      <c r="M76" s="126">
        <f>IF(M$2,Percent!M76*4,Percent!M76)</f>
        <v>461.45963488621646</v>
      </c>
      <c r="N76" s="126">
        <f>IF(N$2,Percent!N76*4,Percent!N76)</f>
        <v>6.7342384121068299</v>
      </c>
      <c r="O76" s="126">
        <f>IF(O$2,Percent!O76*4,Percent!O76)</f>
        <v>11.427092489956026</v>
      </c>
      <c r="P76" s="126">
        <f>IF(P$2,Percent!P76*4,Percent!P76)</f>
        <v>3.5325774099625882</v>
      </c>
      <c r="Q76" s="126">
        <f>IF(Q$2,Percent!Q76*4,Percent!Q76)</f>
        <v>1458.7245215564978</v>
      </c>
      <c r="R76" s="126">
        <f>IF(R$2,Percent!R76*4,Percent!R76)</f>
        <v>0.5491850404372135</v>
      </c>
      <c r="S76" s="126">
        <f>IF(S$2,Percent!S76*4,Percent!S76)</f>
        <v>0.32519150615040865</v>
      </c>
      <c r="T76" s="126">
        <f>IF(T$2,Percent!T76*4,Percent!T76)</f>
        <v>0.22399353428679988</v>
      </c>
      <c r="U76" s="126">
        <f>IF(U$2,Percent!U76*4,Percent!U76)</f>
        <v>478.63598983210306</v>
      </c>
      <c r="V76" s="126">
        <f>IF(V$2,Percent!V76*4,Percent!V76)</f>
        <v>0.76150584328757986</v>
      </c>
      <c r="W76" s="126">
        <f>IF(W$2,Percent!W76*4,Percent!W76)</f>
        <v>431.56001816972582</v>
      </c>
      <c r="X76" s="126">
        <f>IF(X$2,Percent!X76*4,Percent!X76)</f>
        <v>-9.0445777055858656E-2</v>
      </c>
      <c r="Y76" s="126">
        <f>IF(Y$2,Percent!Y76*4,Percent!Y76)</f>
        <v>-0.27555905020530957</v>
      </c>
      <c r="Z76" s="126">
        <f>IF(Z$2,Percent!Z76*4,Percent!Z76)</f>
        <v>365.99463450534779</v>
      </c>
      <c r="AA76" s="126">
        <f>IF(AA$2,Percent!AA76*4,Percent!AA76)</f>
        <v>376.64711681349206</v>
      </c>
      <c r="AB76" s="126">
        <f>IF(AB$2,Percent!AB76*4,Percent!AB76)</f>
        <v>-10.652482308144291</v>
      </c>
      <c r="AC76" s="126">
        <f>IF(AC$2,Percent!AC76*4,Percent!AC76)</f>
        <v>10.0331031390593</v>
      </c>
      <c r="AD76" s="126">
        <f>IF(AD$2,Percent!AD76*4,Percent!AD76)</f>
        <v>1.6108687232760801</v>
      </c>
    </row>
    <row r="77" spans="1:30">
      <c r="A77" t="s">
        <v>338</v>
      </c>
      <c r="B77" s="126">
        <f>IF(B$2,Percent!B77*4,Percent!B77)</f>
        <v>2.9667263958096157</v>
      </c>
      <c r="C77" s="126">
        <f>IF(C$2,Percent!C77*4,Percent!C77)</f>
        <v>3.3653267504984541</v>
      </c>
      <c r="D77" s="126">
        <f>IF(D$2,Percent!D77*4,Percent!D77)</f>
        <v>1499.2816319269748</v>
      </c>
      <c r="E77" s="126">
        <f>IF(E$2,Percent!E77*4,Percent!E77)</f>
        <v>1507.6574615311924</v>
      </c>
      <c r="F77" s="126">
        <f>IF(F$2,Percent!F77*4,Percent!F77)</f>
        <v>1526.0745047248834</v>
      </c>
      <c r="G77" s="126">
        <f>IF(G$2,Percent!G77*4,Percent!G77)</f>
        <v>2.1542141746127896</v>
      </c>
      <c r="H77" s="126">
        <f>IF(H$2,Percent!H77*4,Percent!H77)</f>
        <v>5.9826735537836129</v>
      </c>
      <c r="I77" s="126">
        <f>IF(I$2,Percent!I77*4,Percent!I77)</f>
        <v>0.64424920898957794</v>
      </c>
      <c r="J77" s="126">
        <f>IF(J$2,Percent!J77*4,Percent!J77)</f>
        <v>0.53963593983219482</v>
      </c>
      <c r="K77" s="126">
        <f>IF(K$2,Percent!K77*4,Percent!K77)</f>
        <v>0.44927213303091201</v>
      </c>
      <c r="L77" s="126">
        <f>IF(L$2,Percent!L77*4,Percent!L77)</f>
        <v>-0.19497707595862354</v>
      </c>
      <c r="M77" s="126">
        <f>IF(M$2,Percent!M77*4,Percent!M77)</f>
        <v>462.39794219952728</v>
      </c>
      <c r="N77" s="126">
        <f>IF(N$2,Percent!N77*4,Percent!N77)</f>
        <v>-5.2552593218901933E-2</v>
      </c>
      <c r="O77" s="126">
        <f>IF(O$2,Percent!O77*4,Percent!O77)</f>
        <v>9.5518628591495727</v>
      </c>
      <c r="P77" s="126">
        <f>IF(P$2,Percent!P77*4,Percent!P77)</f>
        <v>0.15020966327737578</v>
      </c>
      <c r="Q77" s="126">
        <f>IF(Q$2,Percent!Q77*4,Percent!Q77)</f>
        <v>1460.349883989566</v>
      </c>
      <c r="R77" s="126">
        <f>IF(R$2,Percent!R77*4,Percent!R77)</f>
        <v>0.62565339312679302</v>
      </c>
      <c r="S77" s="126">
        <f>IF(S$2,Percent!S77*4,Percent!S77)</f>
        <v>0.43471771489651645</v>
      </c>
      <c r="T77" s="126">
        <f>IF(T$2,Percent!T77*4,Percent!T77)</f>
        <v>0.19093567823027735</v>
      </c>
      <c r="U77" s="126">
        <f>IF(U$2,Percent!U77*4,Percent!U77)</f>
        <v>479.53590417685518</v>
      </c>
      <c r="V77" s="126">
        <f>IF(V$2,Percent!V77*4,Percent!V77)</f>
        <v>2.0343781485000711</v>
      </c>
      <c r="W77" s="126">
        <f>IF(W$2,Percent!W77*4,Percent!W77)</f>
        <v>431.65914916685637</v>
      </c>
      <c r="X77" s="126">
        <f>IF(X$2,Percent!X77*4,Percent!X77)</f>
        <v>-6.3219854418150589E-5</v>
      </c>
      <c r="Y77" s="126">
        <f>IF(Y$2,Percent!Y77*4,Percent!Y77)</f>
        <v>-7.7818164333720574E-2</v>
      </c>
      <c r="Z77" s="126">
        <f>IF(Z$2,Percent!Z77*4,Percent!Z77)</f>
        <v>367.31685195543469</v>
      </c>
      <c r="AA77" s="126">
        <f>IF(AA$2,Percent!AA77*4,Percent!AA77)</f>
        <v>377.85196240770551</v>
      </c>
      <c r="AB77" s="126">
        <f>IF(AB$2,Percent!AB77*4,Percent!AB77)</f>
        <v>-10.535110452270844</v>
      </c>
      <c r="AC77" s="126">
        <f>IF(AC$2,Percent!AC77*4,Percent!AC77)</f>
        <v>10.0226490316112</v>
      </c>
      <c r="AD77" s="126">
        <f>IF(AD$2,Percent!AD77*4,Percent!AD77)</f>
        <v>1.84619619413609</v>
      </c>
    </row>
    <row r="78" spans="1:30">
      <c r="A78" t="s">
        <v>339</v>
      </c>
      <c r="B78" s="126">
        <f>IF(B$2,Percent!B78*4,Percent!B78)</f>
        <v>1.6659354284211503</v>
      </c>
      <c r="C78" s="126">
        <f>IF(C$2,Percent!C78*4,Percent!C78)</f>
        <v>2.1502429965565284</v>
      </c>
      <c r="D78" s="126">
        <f>IF(D$2,Percent!D78*4,Percent!D78)</f>
        <v>1496.4493177819584</v>
      </c>
      <c r="E78" s="126">
        <f>IF(E$2,Percent!E78*4,Percent!E78)</f>
        <v>1505.636155891297</v>
      </c>
      <c r="F78" s="126">
        <f>IF(F$2,Percent!F78*4,Percent!F78)</f>
        <v>1524.5953646952321</v>
      </c>
      <c r="G78" s="126">
        <f>IF(G$2,Percent!G78*4,Percent!G78)</f>
        <v>2.054187202490354</v>
      </c>
      <c r="H78" s="126">
        <f>IF(H$2,Percent!H78*4,Percent!H78)</f>
        <v>5.1816332983149138</v>
      </c>
      <c r="I78" s="126">
        <f>IF(I$2,Percent!I78*4,Percent!I78)</f>
        <v>0.58787302775131778</v>
      </c>
      <c r="J78" s="126">
        <f>IF(J$2,Percent!J78*4,Percent!J78)</f>
        <v>0.45978442826335453</v>
      </c>
      <c r="K78" s="126">
        <f>IF(K$2,Percent!K78*4,Percent!K78)</f>
        <v>0.52772408025586681</v>
      </c>
      <c r="L78" s="126">
        <f>IF(L$2,Percent!L78*4,Percent!L78)</f>
        <v>-6.0148947495452347E-2</v>
      </c>
      <c r="M78" s="126">
        <f>IF(M$2,Percent!M78*4,Percent!M78)</f>
        <v>459.88660386758875</v>
      </c>
      <c r="N78" s="126">
        <f>IF(N$2,Percent!N78*4,Percent!N78)</f>
        <v>-5.7819767832962832</v>
      </c>
      <c r="O78" s="126">
        <f>IF(O$2,Percent!O78*4,Percent!O78)</f>
        <v>8.8485730838956851</v>
      </c>
      <c r="P78" s="126">
        <f>IF(P$2,Percent!P78*4,Percent!P78)</f>
        <v>0.70152888724794771</v>
      </c>
      <c r="Q78" s="126">
        <f>IF(Q$2,Percent!Q78*4,Percent!Q78)</f>
        <v>1461.5139687140588</v>
      </c>
      <c r="R78" s="126">
        <f>IF(R$2,Percent!R78*4,Percent!R78)</f>
        <v>0.74936495178037132</v>
      </c>
      <c r="S78" s="126">
        <f>IF(S$2,Percent!S78*4,Percent!S78)</f>
        <v>0.56752785261791572</v>
      </c>
      <c r="T78" s="126">
        <f>IF(T$2,Percent!T78*4,Percent!T78)</f>
        <v>0.18183709916246299</v>
      </c>
      <c r="U78" s="126">
        <f>IF(U$2,Percent!U78*4,Percent!U78)</f>
        <v>480.56368476367595</v>
      </c>
      <c r="V78" s="126">
        <f>IF(V$2,Percent!V78*4,Percent!V78)</f>
        <v>3.7058536931535713</v>
      </c>
      <c r="W78" s="126">
        <f>IF(W$2,Percent!W78*4,Percent!W78)</f>
        <v>436.15873664910634</v>
      </c>
      <c r="X78" s="126">
        <f>IF(X$2,Percent!X78*4,Percent!X78)</f>
        <v>0.22696833001738526</v>
      </c>
      <c r="Y78" s="126">
        <f>IF(Y$2,Percent!Y78*4,Percent!Y78)</f>
        <v>0.18850052816254959</v>
      </c>
      <c r="Z78" s="126">
        <f>IF(Z$2,Percent!Z78*4,Percent!Z78)</f>
        <v>365.49374894793482</v>
      </c>
      <c r="AA78" s="126">
        <f>IF(AA$2,Percent!AA78*4,Percent!AA78)</f>
        <v>375.77275883319669</v>
      </c>
      <c r="AB78" s="126">
        <f>IF(AB$2,Percent!AB78*4,Percent!AB78)</f>
        <v>-10.279009885261868</v>
      </c>
      <c r="AC78" s="126">
        <f>IF(AC$2,Percent!AC78*4,Percent!AC78)</f>
        <v>9.8484180875681808</v>
      </c>
      <c r="AD78" s="126">
        <f>IF(AD$2,Percent!AD78*4,Percent!AD78)</f>
        <v>1.3902428250347201</v>
      </c>
    </row>
    <row r="79" spans="1:30">
      <c r="A79" t="s">
        <v>340</v>
      </c>
      <c r="B79" s="126">
        <f>IF(B$2,Percent!B79*4,Percent!B79)</f>
        <v>0.30426228031608105</v>
      </c>
      <c r="C79" s="126">
        <f>IF(C$2,Percent!C79*4,Percent!C79)</f>
        <v>0.71766909142141344</v>
      </c>
      <c r="D79" s="126">
        <f>IF(D$2,Percent!D79*4,Percent!D79)</f>
        <v>1492.1712966740652</v>
      </c>
      <c r="E79" s="126">
        <f>IF(E$2,Percent!E79*4,Percent!E79)</f>
        <v>1501.0925946917716</v>
      </c>
      <c r="F79" s="126">
        <f>IF(F$2,Percent!F79*4,Percent!F79)</f>
        <v>1520.9473576853129</v>
      </c>
      <c r="G79" s="126">
        <f>IF(G$2,Percent!G79*4,Percent!G79)</f>
        <v>1.6655167337528809</v>
      </c>
      <c r="H79" s="126">
        <f>IF(H$2,Percent!H79*4,Percent!H79)</f>
        <v>6.0453000539355983</v>
      </c>
      <c r="I79" s="126">
        <f>IF(I$2,Percent!I79*4,Percent!I79)</f>
        <v>0.46464704217754615</v>
      </c>
      <c r="J79" s="126">
        <f>IF(J$2,Percent!J79*4,Percent!J79)</f>
        <v>0.4206498818221327</v>
      </c>
      <c r="K79" s="126">
        <f>IF(K$2,Percent!K79*4,Percent!K79)</f>
        <v>0.6433180473901835</v>
      </c>
      <c r="L79" s="126">
        <f>IF(L$2,Percent!L79*4,Percent!L79)</f>
        <v>0.1786710052126409</v>
      </c>
      <c r="M79" s="126">
        <f>IF(M$2,Percent!M79*4,Percent!M79)</f>
        <v>459.30510801223096</v>
      </c>
      <c r="N79" s="126">
        <f>IF(N$2,Percent!N79*4,Percent!N79)</f>
        <v>-2.5438024458056319</v>
      </c>
      <c r="O79" s="126">
        <f>IF(O$2,Percent!O79*4,Percent!O79)</f>
        <v>9.6689929104812151</v>
      </c>
      <c r="P79" s="126">
        <f>IF(P$2,Percent!P79*4,Percent!P79)</f>
        <v>2.7499508391088225</v>
      </c>
      <c r="Q79" s="126">
        <f>IF(Q$2,Percent!Q79*4,Percent!Q79)</f>
        <v>1462.924727290168</v>
      </c>
      <c r="R79" s="126">
        <f>IF(R$2,Percent!R79*4,Percent!R79)</f>
        <v>0.85702625362225182</v>
      </c>
      <c r="S79" s="126">
        <f>IF(S$2,Percent!S79*4,Percent!S79)</f>
        <v>0.70002030469349863</v>
      </c>
      <c r="T79" s="126">
        <f>IF(T$2,Percent!T79*4,Percent!T79)</f>
        <v>0.15700594892875608</v>
      </c>
      <c r="U79" s="126">
        <f>IF(U$2,Percent!U79*4,Percent!U79)</f>
        <v>481.39163245661945</v>
      </c>
      <c r="V79" s="126">
        <f>IF(V$2,Percent!V79*4,Percent!V79)</f>
        <v>1.6738139381099693</v>
      </c>
      <c r="W79" s="126">
        <f>IF(W$2,Percent!W79*4,Percent!W79)</f>
        <v>439.96539436696781</v>
      </c>
      <c r="X79" s="126">
        <f>IF(X$2,Percent!X79*4,Percent!X79)</f>
        <v>0.99344938704977181</v>
      </c>
      <c r="Y79" s="126">
        <f>IF(Y$2,Percent!Y79*4,Percent!Y79)</f>
        <v>0.95203405383292861</v>
      </c>
      <c r="Z79" s="126">
        <f>IF(Z$2,Percent!Z79*4,Percent!Z79)</f>
        <v>363.8276546608181</v>
      </c>
      <c r="AA79" s="126">
        <f>IF(AA$2,Percent!AA79*4,Percent!AA79)</f>
        <v>373.74816734726062</v>
      </c>
      <c r="AB79" s="126">
        <f>IF(AB$2,Percent!AB79*4,Percent!AB79)</f>
        <v>-9.9205126864425139</v>
      </c>
      <c r="AC79" s="126">
        <f>IF(AC$2,Percent!AC79*4,Percent!AC79)</f>
        <v>9.4186954945678991</v>
      </c>
      <c r="AD79" s="126">
        <f>IF(AD$2,Percent!AD79*4,Percent!AD79)</f>
        <v>1.6630803436333701</v>
      </c>
    </row>
    <row r="80" spans="1:30">
      <c r="A80" t="s">
        <v>341</v>
      </c>
      <c r="B80" s="126">
        <f>IF(B$2,Percent!B80*4,Percent!B80)</f>
        <v>1.7787763136386303</v>
      </c>
      <c r="C80" s="126">
        <f>IF(C$2,Percent!C80*4,Percent!C80)</f>
        <v>2.8144742889416818</v>
      </c>
      <c r="D80" s="126">
        <f>IF(D$2,Percent!D80*4,Percent!D80)</f>
        <v>1486.2842438148832</v>
      </c>
      <c r="E80" s="126">
        <f>IF(E$2,Percent!E80*4,Percent!E80)</f>
        <v>1495.9882411199114</v>
      </c>
      <c r="F80" s="126">
        <f>IF(F$2,Percent!F80*4,Percent!F80)</f>
        <v>1516.8401753353362</v>
      </c>
      <c r="G80" s="126">
        <f>IF(G$2,Percent!G80*4,Percent!G80)</f>
        <v>1.9397042662383512</v>
      </c>
      <c r="H80" s="126">
        <f>IF(H$2,Percent!H80*4,Percent!H80)</f>
        <v>6.2323026248636282</v>
      </c>
      <c r="I80" s="126">
        <f>IF(I$2,Percent!I80*4,Percent!I80)</f>
        <v>1.0976912745263689</v>
      </c>
      <c r="J80" s="126">
        <f>IF(J$2,Percent!J80*4,Percent!J80)</f>
        <v>0.76302164336903289</v>
      </c>
      <c r="K80" s="126">
        <f>IF(K$2,Percent!K80*4,Percent!K80)</f>
        <v>0.76565483854402228</v>
      </c>
      <c r="L80" s="126">
        <f>IF(L$2,Percent!L80*4,Percent!L80)</f>
        <v>-0.33203643598236804</v>
      </c>
      <c r="M80" s="126">
        <f>IF(M$2,Percent!M80*4,Percent!M80)</f>
        <v>459.51184866993168</v>
      </c>
      <c r="N80" s="126">
        <f>IF(N$2,Percent!N80*4,Percent!N80)</f>
        <v>0.54254311953014778</v>
      </c>
      <c r="O80" s="126">
        <f>IF(O$2,Percent!O80*4,Percent!O80)</f>
        <v>10.015534659478877</v>
      </c>
      <c r="P80" s="126">
        <f>IF(P$2,Percent!P80*4,Percent!P80)</f>
        <v>2.6230264880591641</v>
      </c>
      <c r="Q80" s="126">
        <f>IF(Q$2,Percent!Q80*4,Percent!Q80)</f>
        <v>1464.5817961240834</v>
      </c>
      <c r="R80" s="126">
        <f>IF(R$2,Percent!R80*4,Percent!R80)</f>
        <v>0.98042345837001788</v>
      </c>
      <c r="S80" s="126">
        <f>IF(S$2,Percent!S80*4,Percent!S80)</f>
        <v>0.80851585988423269</v>
      </c>
      <c r="T80" s="126">
        <f>IF(T$2,Percent!T80*4,Percent!T80)</f>
        <v>0.17190759848579446</v>
      </c>
      <c r="U80" s="126">
        <f>IF(U$2,Percent!U80*4,Percent!U80)</f>
        <v>482.7517484377064</v>
      </c>
      <c r="V80" s="126">
        <f>IF(V$2,Percent!V80*4,Percent!V80)</f>
        <v>1.2323248152629418</v>
      </c>
      <c r="W80" s="126">
        <f>IF(W$2,Percent!W80*4,Percent!W80)</f>
        <v>442.38227434085769</v>
      </c>
      <c r="X80" s="126">
        <f>IF(X$2,Percent!X80*4,Percent!X80)</f>
        <v>0.53356855883386345</v>
      </c>
      <c r="Y80" s="126">
        <f>IF(Y$2,Percent!Y80*4,Percent!Y80)</f>
        <v>0.56145302425880672</v>
      </c>
      <c r="Z80" s="126">
        <f>IF(Z$2,Percent!Z80*4,Percent!Z80)</f>
        <v>363.66035104137757</v>
      </c>
      <c r="AA80" s="126">
        <f>IF(AA$2,Percent!AA80*4,Percent!AA80)</f>
        <v>373.40713826212715</v>
      </c>
      <c r="AB80" s="126">
        <f>IF(AB$2,Percent!AB80*4,Percent!AB80)</f>
        <v>-9.7467872207495549</v>
      </c>
      <c r="AC80" s="126">
        <f>IF(AC$2,Percent!AC80*4,Percent!AC80)</f>
        <v>9.2107615749196103</v>
      </c>
      <c r="AD80" s="126">
        <f>IF(AD$2,Percent!AD80*4,Percent!AD80)</f>
        <v>1.6891710292326001</v>
      </c>
    </row>
    <row r="81" spans="1:30">
      <c r="A81" t="s">
        <v>342</v>
      </c>
      <c r="B81" s="126">
        <f>IF(B$2,Percent!B81*4,Percent!B81)</f>
        <v>2.0905647730511845</v>
      </c>
      <c r="C81" s="126">
        <f>IF(C$2,Percent!C81*4,Percent!C81)</f>
        <v>1.6747578208700986</v>
      </c>
      <c r="D81" s="126">
        <f>IF(D$2,Percent!D81*4,Percent!D81)</f>
        <v>1493.0676143934231</v>
      </c>
      <c r="E81" s="126">
        <f>IF(E$2,Percent!E81*4,Percent!E81)</f>
        <v>1502.2534632135885</v>
      </c>
      <c r="F81" s="126">
        <f>IF(F$2,Percent!F81*4,Percent!F81)</f>
        <v>1523.4733826935965</v>
      </c>
      <c r="G81" s="126">
        <f>IF(G$2,Percent!G81*4,Percent!G81)</f>
        <v>2.603525748686053</v>
      </c>
      <c r="H81" s="126">
        <f>IF(H$2,Percent!H81*4,Percent!H81)</f>
        <v>3.9828005949138046</v>
      </c>
      <c r="I81" s="126">
        <f>IF(I$2,Percent!I81*4,Percent!I81)</f>
        <v>0.99170782973851956</v>
      </c>
      <c r="J81" s="126">
        <f>IF(J$2,Percent!J81*4,Percent!J81)</f>
        <v>0.56785596553137196</v>
      </c>
      <c r="K81" s="126">
        <f>IF(K$2,Percent!K81*4,Percent!K81)</f>
        <v>0.89865316933673245</v>
      </c>
      <c r="L81" s="126">
        <f>IF(L$2,Percent!L81*4,Percent!L81)</f>
        <v>-9.3054660401769573E-2</v>
      </c>
      <c r="M81" s="126">
        <f>IF(M$2,Percent!M81*4,Percent!M81)</f>
        <v>454.15259526071077</v>
      </c>
      <c r="N81" s="126">
        <f>IF(N$2,Percent!N81*4,Percent!N81)</f>
        <v>-5.0238177938576101</v>
      </c>
      <c r="O81" s="126">
        <f>IF(O$2,Percent!O81*4,Percent!O81)</f>
        <v>6.7864486372759822</v>
      </c>
      <c r="P81" s="126">
        <f>IF(P$2,Percent!P81*4,Percent!P81)</f>
        <v>-1.2535461650761848</v>
      </c>
      <c r="Q81" s="126">
        <f>IF(Q$2,Percent!Q81*4,Percent!Q81)</f>
        <v>1465.7462332078787</v>
      </c>
      <c r="R81" s="126">
        <f>IF(R$2,Percent!R81*4,Percent!R81)</f>
        <v>1.0676500122240109</v>
      </c>
      <c r="S81" s="126">
        <f>IF(S$2,Percent!S81*4,Percent!S81)</f>
        <v>0.92638322450366473</v>
      </c>
      <c r="T81" s="126">
        <f>IF(T$2,Percent!T81*4,Percent!T81)</f>
        <v>0.14126678772035672</v>
      </c>
      <c r="U81" s="126">
        <f>IF(U$2,Percent!U81*4,Percent!U81)</f>
        <v>483.70155219171869</v>
      </c>
      <c r="V81" s="126">
        <f>IF(V$2,Percent!V81*4,Percent!V81)</f>
        <v>1.1553502163746288</v>
      </c>
      <c r="W81" s="126">
        <f>IF(W$2,Percent!W81*4,Percent!W81)</f>
        <v>451.51847113305973</v>
      </c>
      <c r="X81" s="126">
        <f>IF(X$2,Percent!X81*4,Percent!X81)</f>
        <v>0.45977661697067518</v>
      </c>
      <c r="Y81" s="126">
        <f>IF(Y$2,Percent!Y81*4,Percent!Y81)</f>
        <v>0.39652358329052007</v>
      </c>
      <c r="Z81" s="126">
        <f>IF(Z$2,Percent!Z81*4,Percent!Z81)</f>
        <v>364.43991418619157</v>
      </c>
      <c r="AA81" s="126">
        <f>IF(AA$2,Percent!AA81*4,Percent!AA81)</f>
        <v>373.97163672331311</v>
      </c>
      <c r="AB81" s="126">
        <f>IF(AB$2,Percent!AB81*4,Percent!AB81)</f>
        <v>-9.5317225371214835</v>
      </c>
      <c r="AC81" s="126">
        <f>IF(AC$2,Percent!AC81*4,Percent!AC81)</f>
        <v>9.1059829041620208</v>
      </c>
      <c r="AD81" s="126">
        <f>IF(AD$2,Percent!AD81*4,Percent!AD81)</f>
        <v>1.6760010405436301</v>
      </c>
    </row>
    <row r="82" spans="1:30">
      <c r="A82" t="s">
        <v>343</v>
      </c>
      <c r="B82" s="126">
        <f>IF(B$2,Percent!B82*4,Percent!B82)</f>
        <v>0.94788173851192425</v>
      </c>
      <c r="C82" s="126">
        <f>IF(C$2,Percent!C82*4,Percent!C82)</f>
        <v>0.99224744489134764</v>
      </c>
      <c r="D82" s="126">
        <f>IF(D$2,Percent!D82*4,Percent!D82)</f>
        <v>1492.9904344994043</v>
      </c>
      <c r="E82" s="126">
        <f>IF(E$2,Percent!E82*4,Percent!E82)</f>
        <v>1501.9641472751944</v>
      </c>
      <c r="F82" s="126">
        <f>IF(F$2,Percent!F82*4,Percent!F82)</f>
        <v>1523.5210850024587</v>
      </c>
      <c r="G82" s="126">
        <f>IF(G$2,Percent!G82*4,Percent!G82)</f>
        <v>1.6714373950591721</v>
      </c>
      <c r="H82" s="126">
        <f>IF(H$2,Percent!H82*4,Percent!H82)</f>
        <v>1.3772063356181974</v>
      </c>
      <c r="I82" s="126">
        <f>IF(I$2,Percent!I82*4,Percent!I82)</f>
        <v>1.1553792462848378</v>
      </c>
      <c r="J82" s="126">
        <f>IF(J$2,Percent!J82*4,Percent!J82)</f>
        <v>0.70011548796395928</v>
      </c>
      <c r="K82" s="126">
        <f>IF(K$2,Percent!K82*4,Percent!K82)</f>
        <v>1.0685038419039694</v>
      </c>
      <c r="L82" s="126">
        <f>IF(L$2,Percent!L82*4,Percent!L82)</f>
        <v>-8.6875404380901272E-2</v>
      </c>
      <c r="M82" s="126">
        <f>IF(M$2,Percent!M82*4,Percent!M82)</f>
        <v>448.57529756578288</v>
      </c>
      <c r="N82" s="126">
        <f>IF(N$2,Percent!N82*4,Percent!N82)</f>
        <v>-4.9112247819190991</v>
      </c>
      <c r="O82" s="126">
        <f>IF(O$2,Percent!O82*4,Percent!O82)</f>
        <v>10.121962276763663</v>
      </c>
      <c r="P82" s="126">
        <f>IF(P$2,Percent!P82*4,Percent!P82)</f>
        <v>2.1154331741671419</v>
      </c>
      <c r="Q82" s="126">
        <f>IF(Q$2,Percent!Q82*4,Percent!Q82)</f>
        <v>1467.1529575977431</v>
      </c>
      <c r="R82" s="126">
        <f>IF(R$2,Percent!R82*4,Percent!R82)</f>
        <v>1.2368849976011991</v>
      </c>
      <c r="S82" s="126">
        <f>IF(S$2,Percent!S82*4,Percent!S82)</f>
        <v>1.0608396278750618</v>
      </c>
      <c r="T82" s="126">
        <f>IF(T$2,Percent!T82*4,Percent!T82)</f>
        <v>0.17604536972614765</v>
      </c>
      <c r="U82" s="126">
        <f>IF(U$2,Percent!U82*4,Percent!U82)</f>
        <v>484.94062703514527</v>
      </c>
      <c r="V82" s="126">
        <f>IF(V$2,Percent!V82*4,Percent!V82)</f>
        <v>0.28295667738928998</v>
      </c>
      <c r="W82" s="126">
        <f>IF(W$2,Percent!W82*4,Percent!W82)</f>
        <v>464.79108095199814</v>
      </c>
      <c r="X82" s="126">
        <f>IF(X$2,Percent!X82*4,Percent!X82)</f>
        <v>0.26852635461329655</v>
      </c>
      <c r="Y82" s="126">
        <f>IF(Y$2,Percent!Y82*4,Percent!Y82)</f>
        <v>0.12201195878844828</v>
      </c>
      <c r="Z82" s="126">
        <f>IF(Z$2,Percent!Z82*4,Percent!Z82)</f>
        <v>364.67127327673728</v>
      </c>
      <c r="AA82" s="126">
        <f>IF(AA$2,Percent!AA82*4,Percent!AA82)</f>
        <v>373.79369369083582</v>
      </c>
      <c r="AB82" s="126">
        <f>IF(AB$2,Percent!AB82*4,Percent!AB82)</f>
        <v>-9.1224204140985137</v>
      </c>
      <c r="AC82" s="126">
        <f>IF(AC$2,Percent!AC82*4,Percent!AC82)</f>
        <v>8.8053106203952805</v>
      </c>
      <c r="AD82" s="126">
        <f>IF(AD$2,Percent!AD82*4,Percent!AD82)</f>
        <v>1.8323559992147398</v>
      </c>
    </row>
    <row r="83" spans="1:30">
      <c r="A83" t="s">
        <v>344</v>
      </c>
      <c r="B83" s="126">
        <f>IF(B$2,Percent!B83*4,Percent!B83)</f>
        <v>1.2445283985908162</v>
      </c>
      <c r="C83" s="126">
        <f>IF(C$2,Percent!C83*4,Percent!C83)</f>
        <v>1.6434492922090982</v>
      </c>
      <c r="D83" s="126">
        <f>IF(D$2,Percent!D83*4,Percent!D83)</f>
        <v>1490.9877281534662</v>
      </c>
      <c r="E83" s="126">
        <f>IF(E$2,Percent!E83*4,Percent!E83)</f>
        <v>1500.4200022950431</v>
      </c>
      <c r="F83" s="126">
        <f>IF(F$2,Percent!F83*4,Percent!F83)</f>
        <v>1522.3832597644887</v>
      </c>
      <c r="G83" s="126">
        <f>IF(G$2,Percent!G83*4,Percent!G83)</f>
        <v>1.7192345779328377</v>
      </c>
      <c r="H83" s="126">
        <f>IF(H$2,Percent!H83*4,Percent!H83)</f>
        <v>-2.8545904282999857</v>
      </c>
      <c r="I83" s="126">
        <f>IF(I$2,Percent!I83*4,Percent!I83)</f>
        <v>0.77737056333821997</v>
      </c>
      <c r="J83" s="126">
        <f>IF(J$2,Percent!J83*4,Percent!J83)</f>
        <v>0.76357344697104423</v>
      </c>
      <c r="K83" s="126">
        <f>IF(K$2,Percent!K83*4,Percent!K83)</f>
        <v>1.133096149091565</v>
      </c>
      <c r="L83" s="126">
        <f>IF(L$2,Percent!L83*4,Percent!L83)</f>
        <v>0.35572558575341418</v>
      </c>
      <c r="M83" s="126">
        <f>IF(M$2,Percent!M83*4,Percent!M83)</f>
        <v>449.50732854584237</v>
      </c>
      <c r="N83" s="126">
        <f>IF(N$2,Percent!N83*4,Percent!N83)</f>
        <v>-9.8416529595191093E-3</v>
      </c>
      <c r="O83" s="126">
        <f>IF(O$2,Percent!O83*4,Percent!O83)</f>
        <v>15.114138454774823</v>
      </c>
      <c r="P83" s="126">
        <f>IF(P$2,Percent!P83*4,Percent!P83)</f>
        <v>3.269331932454361</v>
      </c>
      <c r="Q83" s="126">
        <f>IF(Q$2,Percent!Q83*4,Percent!Q83)</f>
        <v>1468.7379228374225</v>
      </c>
      <c r="R83" s="126">
        <f>IF(R$2,Percent!R83*4,Percent!R83)</f>
        <v>1.3448542518172582</v>
      </c>
      <c r="S83" s="126">
        <f>IF(S$2,Percent!S83*4,Percent!S83)</f>
        <v>1.163844460429923</v>
      </c>
      <c r="T83" s="126">
        <f>IF(T$2,Percent!T83*4,Percent!T83)</f>
        <v>0.18100979138734516</v>
      </c>
      <c r="U83" s="126">
        <f>IF(U$2,Percent!U83*4,Percent!U83)</f>
        <v>486.49228485747915</v>
      </c>
      <c r="V83" s="126">
        <f>IF(V$2,Percent!V83*4,Percent!V83)</f>
        <v>0.89383072649606987</v>
      </c>
      <c r="W83" s="126">
        <f>IF(W$2,Percent!W83*4,Percent!W83)</f>
        <v>477.72395350118273</v>
      </c>
      <c r="X83" s="126">
        <f>IF(X$2,Percent!X83*4,Percent!X83)</f>
        <v>0.25285850544474187</v>
      </c>
      <c r="Y83" s="126">
        <f>IF(Y$2,Percent!Y83*4,Percent!Y83)</f>
        <v>0.16472234081330583</v>
      </c>
      <c r="Z83" s="126">
        <f>IF(Z$2,Percent!Z83*4,Percent!Z83)</f>
        <v>365.19476074035862</v>
      </c>
      <c r="AA83" s="126">
        <f>IF(AA$2,Percent!AA83*4,Percent!AA83)</f>
        <v>374.27061681525993</v>
      </c>
      <c r="AB83" s="126">
        <f>IF(AB$2,Percent!AB83*4,Percent!AB83)</f>
        <v>-9.0758560749012709</v>
      </c>
      <c r="AC83" s="126">
        <f>IF(AC$2,Percent!AC83*4,Percent!AC83)</f>
        <v>8.6545836015365794</v>
      </c>
      <c r="AD83" s="126">
        <f>IF(AD$2,Percent!AD83*4,Percent!AD83)</f>
        <v>1.73425776145091</v>
      </c>
    </row>
    <row r="84" spans="1:30">
      <c r="A84" t="s">
        <v>345</v>
      </c>
      <c r="B84" s="126">
        <f>IF(B$2,Percent!B84*4,Percent!B84)</f>
        <v>1.1772780568662711</v>
      </c>
      <c r="C84" s="126">
        <f>IF(C$2,Percent!C84*4,Percent!C84)</f>
        <v>1.0804354089106738</v>
      </c>
      <c r="D84" s="126">
        <f>IF(D$2,Percent!D84*4,Percent!D84)</f>
        <v>1492.0376425221455</v>
      </c>
      <c r="E84" s="126">
        <f>IF(E$2,Percent!E84*4,Percent!E84)</f>
        <v>1501.3103865951448</v>
      </c>
      <c r="F84" s="126">
        <f>IF(F$2,Percent!F84*4,Percent!F84)</f>
        <v>1523.2831596064814</v>
      </c>
      <c r="G84" s="126">
        <f>IF(G$2,Percent!G84*4,Percent!G84)</f>
        <v>1.7083244667510655</v>
      </c>
      <c r="H84" s="126">
        <f>IF(H$2,Percent!H84*4,Percent!H84)</f>
        <v>0.70212784678620466</v>
      </c>
      <c r="I84" s="126">
        <f>IF(I$2,Percent!I84*4,Percent!I84)</f>
        <v>0.93437117645818191</v>
      </c>
      <c r="J84" s="126">
        <f>IF(J$2,Percent!J84*4,Percent!J84)</f>
        <v>0.91417156119293352</v>
      </c>
      <c r="K84" s="126">
        <f>IF(K$2,Percent!K84*4,Percent!K84)</f>
        <v>1.2102284801922003</v>
      </c>
      <c r="L84" s="126">
        <f>IF(L$2,Percent!L84*4,Percent!L84)</f>
        <v>0.27585730373400175</v>
      </c>
      <c r="M84" s="126">
        <f>IF(M$2,Percent!M84*4,Percent!M84)</f>
        <v>451.08157963674358</v>
      </c>
      <c r="N84" s="126">
        <f>IF(N$2,Percent!N84*4,Percent!N84)</f>
        <v>8.4227985616891488E-2</v>
      </c>
      <c r="O84" s="126">
        <f>IF(O$2,Percent!O84*4,Percent!O84)</f>
        <v>18.298493157141589</v>
      </c>
      <c r="P84" s="126">
        <f>IF(P$2,Percent!P84*4,Percent!P84)</f>
        <v>7.7134571395107017</v>
      </c>
      <c r="Q84" s="126">
        <f>IF(Q$2,Percent!Q84*4,Percent!Q84)</f>
        <v>1470.2682249533204</v>
      </c>
      <c r="R84" s="126">
        <f>IF(R$2,Percent!R84*4,Percent!R84)</f>
        <v>1.4688427480274979</v>
      </c>
      <c r="S84" s="126">
        <f>IF(S$2,Percent!S84*4,Percent!S84)</f>
        <v>1.2729456038331299</v>
      </c>
      <c r="T84" s="126">
        <f>IF(T$2,Percent!T84*4,Percent!T84)</f>
        <v>0.19589714419437571</v>
      </c>
      <c r="U84" s="126">
        <f>IF(U$2,Percent!U84*4,Percent!U84)</f>
        <v>487.11816405951981</v>
      </c>
      <c r="V84" s="126">
        <f>IF(V$2,Percent!V84*4,Percent!V84)</f>
        <v>2.826005230539419</v>
      </c>
      <c r="W84" s="126">
        <f>IF(W$2,Percent!W84*4,Percent!W84)</f>
        <v>512.71692317225711</v>
      </c>
      <c r="X84" s="126">
        <f>IF(X$2,Percent!X84*4,Percent!X84)</f>
        <v>0.48048071030866168</v>
      </c>
      <c r="Y84" s="126">
        <f>IF(Y$2,Percent!Y84*4,Percent!Y84)</f>
        <v>0.46799967149224742</v>
      </c>
      <c r="Z84" s="126">
        <f>IF(Z$2,Percent!Z84*4,Percent!Z84)</f>
        <v>365.43132035515151</v>
      </c>
      <c r="AA84" s="126">
        <f>IF(AA$2,Percent!AA84*4,Percent!AA84)</f>
        <v>374.04326520394346</v>
      </c>
      <c r="AB84" s="126">
        <f>IF(AB$2,Percent!AB84*4,Percent!AB84)</f>
        <v>-8.6119448487919374</v>
      </c>
      <c r="AC84" s="126">
        <f>IF(AC$2,Percent!AC84*4,Percent!AC84)</f>
        <v>8.1923837024270991</v>
      </c>
      <c r="AD84" s="126">
        <f>IF(AD$2,Percent!AD84*4,Percent!AD84)</f>
        <v>1.7812729408772199</v>
      </c>
    </row>
    <row r="85" spans="1:30">
      <c r="A85" t="s">
        <v>346</v>
      </c>
      <c r="B85" s="126">
        <f>IF(B$2,Percent!B85*4,Percent!B85)</f>
        <v>1.4447166604185213</v>
      </c>
      <c r="C85" s="126">
        <f>IF(C$2,Percent!C85*4,Percent!C85)</f>
        <v>1.9422246750085748</v>
      </c>
      <c r="D85" s="126">
        <f>IF(D$2,Percent!D85*4,Percent!D85)</f>
        <v>1491.6218196764617</v>
      </c>
      <c r="E85" s="126">
        <f>IF(E$2,Percent!E85*4,Percent!E85)</f>
        <v>1501.0594468419379</v>
      </c>
      <c r="F85" s="126">
        <f>IF(F$2,Percent!F85*4,Percent!F85)</f>
        <v>1523.3337696116193</v>
      </c>
      <c r="G85" s="126">
        <f>IF(G$2,Percent!G85*4,Percent!G85)</f>
        <v>2.0491526511435154</v>
      </c>
      <c r="H85" s="126">
        <f>IF(H$2,Percent!H85*4,Percent!H85)</f>
        <v>4.9054348800943615</v>
      </c>
      <c r="I85" s="126">
        <f>IF(I$2,Percent!I85*4,Percent!I85)</f>
        <v>0.44530095177179874</v>
      </c>
      <c r="J85" s="126">
        <f>IF(J$2,Percent!J85*4,Percent!J85)</f>
        <v>0.80404036481640517</v>
      </c>
      <c r="K85" s="126">
        <f>IF(K$2,Percent!K85*4,Percent!K85)</f>
        <v>1.2704962249158389</v>
      </c>
      <c r="L85" s="126">
        <f>IF(L$2,Percent!L85*4,Percent!L85)</f>
        <v>0.82519527314402619</v>
      </c>
      <c r="M85" s="126">
        <f>IF(M$2,Percent!M85*4,Percent!M85)</f>
        <v>454.01181858071624</v>
      </c>
      <c r="N85" s="126">
        <f>IF(N$2,Percent!N85*4,Percent!N85)</f>
        <v>2.3370780155749671</v>
      </c>
      <c r="O85" s="126">
        <f>IF(O$2,Percent!O85*4,Percent!O85)</f>
        <v>14.167902332098553</v>
      </c>
      <c r="P85" s="126">
        <f>IF(P$2,Percent!P85*4,Percent!P85)</f>
        <v>3.125438795896307</v>
      </c>
      <c r="Q85" s="126">
        <f>IF(Q$2,Percent!Q85*4,Percent!Q85)</f>
        <v>1472.0776718815137</v>
      </c>
      <c r="R85" s="126">
        <f>IF(R$2,Percent!R85*4,Percent!R85)</f>
        <v>1.5350737596312987</v>
      </c>
      <c r="S85" s="126">
        <f>IF(S$2,Percent!S85*4,Percent!S85)</f>
        <v>1.3226455032826454</v>
      </c>
      <c r="T85" s="126">
        <f>IF(T$2,Percent!T85*4,Percent!T85)</f>
        <v>0.21242825634864979</v>
      </c>
      <c r="U85" s="126">
        <f>IF(U$2,Percent!U85*4,Percent!U85)</f>
        <v>488.20626986701086</v>
      </c>
      <c r="V85" s="126">
        <f>IF(V$2,Percent!V85*4,Percent!V85)</f>
        <v>1.7964983006278246</v>
      </c>
      <c r="W85" s="126">
        <f>IF(W$2,Percent!W85*4,Percent!W85)</f>
        <v>517.09993394723085</v>
      </c>
      <c r="X85" s="126">
        <f>IF(X$2,Percent!X85*4,Percent!X85)</f>
        <v>0.72640319563186395</v>
      </c>
      <c r="Y85" s="126">
        <f>IF(Y$2,Percent!Y85*4,Percent!Y85)</f>
        <v>0.75153497343682929</v>
      </c>
      <c r="Z85" s="126">
        <f>IF(Z$2,Percent!Z85*4,Percent!Z85)</f>
        <v>366.50969292196316</v>
      </c>
      <c r="AA85" s="126">
        <f>IF(AA$2,Percent!AA85*4,Percent!AA85)</f>
        <v>374.24560863135082</v>
      </c>
      <c r="AB85" s="126">
        <f>IF(AB$2,Percent!AB85*4,Percent!AB85)</f>
        <v>-7.7359157093876627</v>
      </c>
      <c r="AC85" s="126">
        <f>IF(AC$2,Percent!AC85*4,Percent!AC85)</f>
        <v>7.4248356265446711</v>
      </c>
      <c r="AD85" s="126">
        <f>IF(AD$2,Percent!AD85*4,Percent!AD85)</f>
        <v>1.8252417952225799</v>
      </c>
    </row>
    <row r="86" spans="1:30">
      <c r="A86" t="s">
        <v>347</v>
      </c>
      <c r="B86" s="126">
        <f>IF(B$2,Percent!B86*4,Percent!B86)</f>
        <v>1.9674686109116379</v>
      </c>
      <c r="C86" s="126">
        <f>IF(C$2,Percent!C86*4,Percent!C86)</f>
        <v>2.0134398479068949</v>
      </c>
      <c r="D86" s="126">
        <f>IF(D$2,Percent!D86*4,Percent!D86)</f>
        <v>1494.502281958964</v>
      </c>
      <c r="E86" s="126">
        <f>IF(E$2,Percent!E86*4,Percent!E86)</f>
        <v>1503.6141827330457</v>
      </c>
      <c r="F86" s="126">
        <f>IF(F$2,Percent!F86*4,Percent!F86)</f>
        <v>1524.2968791973515</v>
      </c>
      <c r="G86" s="126">
        <f>IF(G$2,Percent!G86*4,Percent!G86)</f>
        <v>1.7935935520746682</v>
      </c>
      <c r="H86" s="126">
        <f>IF(H$2,Percent!H86*4,Percent!H86)</f>
        <v>-1.6782515615178184</v>
      </c>
      <c r="I86" s="126">
        <f>IF(I$2,Percent!I86*4,Percent!I86)</f>
        <v>6.4744392310966958E-2</v>
      </c>
      <c r="J86" s="126">
        <f>IF(J$2,Percent!J86*4,Percent!J86)</f>
        <v>0.27148369504583769</v>
      </c>
      <c r="K86" s="126">
        <f>IF(K$2,Percent!K86*4,Percent!K86)</f>
        <v>1.2792071643599763</v>
      </c>
      <c r="L86" s="126">
        <f>IF(L$2,Percent!L86*4,Percent!L86)</f>
        <v>1.2144627720489993</v>
      </c>
      <c r="M86" s="126">
        <f>IF(M$2,Percent!M86*4,Percent!M86)</f>
        <v>452.66150296612346</v>
      </c>
      <c r="N86" s="126">
        <f>IF(N$2,Percent!N86*4,Percent!N86)</f>
        <v>-1.9816596447691737</v>
      </c>
      <c r="O86" s="126">
        <f>IF(O$2,Percent!O86*4,Percent!O86)</f>
        <v>11.918637208519229</v>
      </c>
      <c r="P86" s="126">
        <f>IF(P$2,Percent!P86*4,Percent!P86)</f>
        <v>4.1954574774625177</v>
      </c>
      <c r="Q86" s="126">
        <f>IF(Q$2,Percent!Q86*4,Percent!Q86)</f>
        <v>1473.7655051936156</v>
      </c>
      <c r="R86" s="126">
        <f>IF(R$2,Percent!R86*4,Percent!R86)</f>
        <v>1.5124162416324807</v>
      </c>
      <c r="S86" s="126">
        <f>IF(S$2,Percent!S86*4,Percent!S86)</f>
        <v>1.3074256330586123</v>
      </c>
      <c r="T86" s="126">
        <f>IF(T$2,Percent!T86*4,Percent!T86)</f>
        <v>0.20499060857385762</v>
      </c>
      <c r="U86" s="126">
        <f>IF(U$2,Percent!U86*4,Percent!U86)</f>
        <v>489.63665361260433</v>
      </c>
      <c r="V86" s="126">
        <f>IF(V$2,Percent!V86*4,Percent!V86)</f>
        <v>0.40041755827608938</v>
      </c>
      <c r="W86" s="126">
        <f>IF(W$2,Percent!W86*4,Percent!W86)</f>
        <v>508.52829567642243</v>
      </c>
      <c r="X86" s="126">
        <f>IF(X$2,Percent!X86*4,Percent!X86)</f>
        <v>1.5727744044442993</v>
      </c>
      <c r="Y86" s="126">
        <f>IF(Y$2,Percent!Y86*4,Percent!Y86)</f>
        <v>1.549079121085839</v>
      </c>
      <c r="Z86" s="126">
        <f>IF(Z$2,Percent!Z86*4,Percent!Z86)</f>
        <v>366.87025822376091</v>
      </c>
      <c r="AA86" s="126">
        <f>IF(AA$2,Percent!AA86*4,Percent!AA86)</f>
        <v>373.81054083888461</v>
      </c>
      <c r="AB86" s="126">
        <f>IF(AB$2,Percent!AB86*4,Percent!AB86)</f>
        <v>-6.9402826151236638</v>
      </c>
      <c r="AC86" s="126">
        <f>IF(AC$2,Percent!AC86*4,Percent!AC86)</f>
        <v>6.7675538581915804</v>
      </c>
      <c r="AD86" s="126">
        <f>IF(AD$2,Percent!AD86*4,Percent!AD86)</f>
        <v>1.9837099030445899</v>
      </c>
    </row>
    <row r="87" spans="1:30">
      <c r="A87" t="s">
        <v>348</v>
      </c>
      <c r="B87" s="126">
        <f>IF(B$2,Percent!B87*4,Percent!B87)</f>
        <v>1.1518063293642911</v>
      </c>
      <c r="C87" s="126">
        <f>IF(C$2,Percent!C87*4,Percent!C87)</f>
        <v>1.461090330518644</v>
      </c>
      <c r="D87" s="126">
        <f>IF(D$2,Percent!D87*4,Percent!D87)</f>
        <v>1496.0865717397412</v>
      </c>
      <c r="E87" s="126">
        <f>IF(E$2,Percent!E87*4,Percent!E87)</f>
        <v>1505.3254173491973</v>
      </c>
      <c r="F87" s="126">
        <f>IF(F$2,Percent!F87*4,Percent!F87)</f>
        <v>1525.5759467819707</v>
      </c>
      <c r="G87" s="126">
        <f>IF(G$2,Percent!G87*4,Percent!G87)</f>
        <v>1.9942491812397378</v>
      </c>
      <c r="H87" s="126">
        <f>IF(H$2,Percent!H87*4,Percent!H87)</f>
        <v>5.5973160775465658</v>
      </c>
      <c r="I87" s="126">
        <f>IF(I$2,Percent!I87*4,Percent!I87)</f>
        <v>1.1639706573979502</v>
      </c>
      <c r="J87" s="126">
        <f>IF(J$2,Percent!J87*4,Percent!J87)</f>
        <v>0.44827638212279197</v>
      </c>
      <c r="K87" s="126">
        <f>IF(K$2,Percent!K87*4,Percent!K87)</f>
        <v>1.226895941164821</v>
      </c>
      <c r="L87" s="126">
        <f>IF(L$2,Percent!L87*4,Percent!L87)</f>
        <v>6.2925283766896198E-2</v>
      </c>
      <c r="M87" s="126">
        <f>IF(M$2,Percent!M87*4,Percent!M87)</f>
        <v>455.3834163915796</v>
      </c>
      <c r="N87" s="126">
        <f>IF(N$2,Percent!N87*4,Percent!N87)</f>
        <v>2.1834073637059248</v>
      </c>
      <c r="O87" s="126">
        <f>IF(O$2,Percent!O87*4,Percent!O87)</f>
        <v>17.905816545193762</v>
      </c>
      <c r="P87" s="126">
        <f>IF(P$2,Percent!P87*4,Percent!P87)</f>
        <v>7.7184462929115387</v>
      </c>
      <c r="Q87" s="126">
        <f>IF(Q$2,Percent!Q87*4,Percent!Q87)</f>
        <v>1477.02509934298</v>
      </c>
      <c r="R87" s="126">
        <f>IF(R$2,Percent!R87*4,Percent!R87)</f>
        <v>1.5092208009416443</v>
      </c>
      <c r="S87" s="126">
        <f>IF(S$2,Percent!S87*4,Percent!S87)</f>
        <v>1.3042301923677964</v>
      </c>
      <c r="T87" s="126">
        <f>IF(T$2,Percent!T87*4,Percent!T87)</f>
        <v>0.20499060857385762</v>
      </c>
      <c r="U87" s="126">
        <f>IF(U$2,Percent!U87*4,Percent!U87)</f>
        <v>491.27956449466569</v>
      </c>
      <c r="V87" s="126">
        <f>IF(V$2,Percent!V87*4,Percent!V87)</f>
        <v>0.86243019621656813</v>
      </c>
      <c r="W87" s="126">
        <f>IF(W$2,Percent!W87*4,Percent!W87)</f>
        <v>490.1555983447189</v>
      </c>
      <c r="X87" s="126">
        <f>IF(X$2,Percent!X87*4,Percent!X87)</f>
        <v>0.55295868351832311</v>
      </c>
      <c r="Y87" s="126">
        <f>IF(Y$2,Percent!Y87*4,Percent!Y87)</f>
        <v>0.59108120177961965</v>
      </c>
      <c r="Z87" s="126">
        <f>IF(Z$2,Percent!Z87*4,Percent!Z87)</f>
        <v>365.87791112920343</v>
      </c>
      <c r="AA87" s="126">
        <f>IF(AA$2,Percent!AA87*4,Percent!AA87)</f>
        <v>373.13577782104772</v>
      </c>
      <c r="AB87" s="126">
        <f>IF(AB$2,Percent!AB87*4,Percent!AB87)</f>
        <v>-7.2578666918442973</v>
      </c>
      <c r="AC87" s="126">
        <f>IF(AC$2,Percent!AC87*4,Percent!AC87)</f>
        <v>7.0090739305600005</v>
      </c>
      <c r="AD87" s="126">
        <f>IF(AD$2,Percent!AD87*4,Percent!AD87)</f>
        <v>1.7330316861695501</v>
      </c>
    </row>
    <row r="88" spans="1:30">
      <c r="A88" t="s">
        <v>349</v>
      </c>
      <c r="B88" s="126">
        <f>IF(B$2,Percent!B88*4,Percent!B88)</f>
        <v>1.0297670246796287</v>
      </c>
      <c r="C88" s="126">
        <f>IF(C$2,Percent!C88*4,Percent!C88)</f>
        <v>1.306246400131883</v>
      </c>
      <c r="D88" s="126">
        <f>IF(D$2,Percent!D88*4,Percent!D88)</f>
        <v>1495.6574757587989</v>
      </c>
      <c r="E88" s="126">
        <f>IF(E$2,Percent!E88*4,Percent!E88)</f>
        <v>1504.9311355898069</v>
      </c>
      <c r="F88" s="126">
        <f>IF(F$2,Percent!F88*4,Percent!F88)</f>
        <v>1523.7627420885933</v>
      </c>
      <c r="G88" s="126">
        <f>IF(G$2,Percent!G88*4,Percent!G88)</f>
        <v>1.7596740682716216</v>
      </c>
      <c r="H88" s="126">
        <f>IF(H$2,Percent!H88*4,Percent!H88)</f>
        <v>1.3600396655979452</v>
      </c>
      <c r="I88" s="126">
        <f>IF(I$2,Percent!I88*4,Percent!I88)</f>
        <v>1.2506035886526767</v>
      </c>
      <c r="J88" s="126">
        <f>IF(J$2,Percent!J88*4,Percent!J88)</f>
        <v>0.37152672688849364</v>
      </c>
      <c r="K88" s="126">
        <f>IF(K$2,Percent!K88*4,Percent!K88)</f>
        <v>1.2197541042358082</v>
      </c>
      <c r="L88" s="126">
        <f>IF(L$2,Percent!L88*4,Percent!L88)</f>
        <v>-3.0849484416867856E-2</v>
      </c>
      <c r="M88" s="126">
        <f>IF(M$2,Percent!M88*4,Percent!M88)</f>
        <v>455.25748123684468</v>
      </c>
      <c r="N88" s="126">
        <f>IF(N$2,Percent!N88*4,Percent!N88)</f>
        <v>-2.5180933407500383</v>
      </c>
      <c r="O88" s="126">
        <f>IF(O$2,Percent!O88*4,Percent!O88)</f>
        <v>18.601640723801907</v>
      </c>
      <c r="P88" s="126">
        <f>IF(P$2,Percent!P88*4,Percent!P88)</f>
        <v>6.281843739697079</v>
      </c>
      <c r="Q88" s="126">
        <f>IF(Q$2,Percent!Q88*4,Percent!Q88)</f>
        <v>1478.021711169863</v>
      </c>
      <c r="R88" s="126">
        <f>IF(R$2,Percent!R88*4,Percent!R88)</f>
        <v>1.50570375479287</v>
      </c>
      <c r="S88" s="126">
        <f>IF(S$2,Percent!S88*4,Percent!S88)</f>
        <v>1.3048461290848219</v>
      </c>
      <c r="T88" s="126">
        <f>IF(T$2,Percent!T88*4,Percent!T88)</f>
        <v>0.20085762570805824</v>
      </c>
      <c r="U88" s="126">
        <f>IF(U$2,Percent!U88*4,Percent!U88)</f>
        <v>492.23527560691139</v>
      </c>
      <c r="V88" s="126">
        <f>IF(V$2,Percent!V88*4,Percent!V88)</f>
        <v>3.9145346900606448</v>
      </c>
      <c r="W88" s="126">
        <f>IF(W$2,Percent!W88*4,Percent!W88)</f>
        <v>511.54984759517862</v>
      </c>
      <c r="X88" s="126">
        <f>IF(X$2,Percent!X88*4,Percent!X88)</f>
        <v>0.70740247232858877</v>
      </c>
      <c r="Y88" s="126">
        <f>IF(Y$2,Percent!Y88*4,Percent!Y88)</f>
        <v>0.71483521230737423</v>
      </c>
      <c r="Z88" s="126">
        <f>IF(Z$2,Percent!Z88*4,Percent!Z88)</f>
        <v>366.22062320535338</v>
      </c>
      <c r="AA88" s="126">
        <f>IF(AA$2,Percent!AA88*4,Percent!AA88)</f>
        <v>372.76670466601621</v>
      </c>
      <c r="AB88" s="126">
        <f>IF(AB$2,Percent!AB88*4,Percent!AB88)</f>
        <v>-6.5460814606628421</v>
      </c>
      <c r="AC88" s="126">
        <f>IF(AC$2,Percent!AC88*4,Percent!AC88)</f>
        <v>6.3243655759658211</v>
      </c>
      <c r="AD88" s="126">
        <f>IF(AD$2,Percent!AD88*4,Percent!AD88)</f>
        <v>1.59173616005945</v>
      </c>
    </row>
    <row r="89" spans="1:30">
      <c r="A89" t="s">
        <v>350</v>
      </c>
      <c r="B89" s="126">
        <f>IF(B$2,Percent!B89*4,Percent!B89)</f>
        <v>3.1494753910976669E-2</v>
      </c>
      <c r="C89" s="126">
        <f>IF(C$2,Percent!C89*4,Percent!C89)</f>
        <v>0.59054258309849672</v>
      </c>
      <c r="D89" s="126">
        <f>IF(D$2,Percent!D89*4,Percent!D89)</f>
        <v>1494.966596856455</v>
      </c>
      <c r="E89" s="126">
        <f>IF(E$2,Percent!E89*4,Percent!E89)</f>
        <v>1504.1012153865825</v>
      </c>
      <c r="F89" s="126">
        <f>IF(F$2,Percent!F89*4,Percent!F89)</f>
        <v>1521.8933658414937</v>
      </c>
      <c r="G89" s="126">
        <f>IF(G$2,Percent!G89*4,Percent!G89)</f>
        <v>1.4605009244231582</v>
      </c>
      <c r="H89" s="126">
        <f>IF(H$2,Percent!H89*4,Percent!H89)</f>
        <v>1.1552351694554375</v>
      </c>
      <c r="I89" s="126">
        <f>IF(I$2,Percent!I89*4,Percent!I89)</f>
        <v>2.1896386472420204</v>
      </c>
      <c r="J89" s="126">
        <f>IF(J$2,Percent!J89*4,Percent!J89)</f>
        <v>0.99230075743701462</v>
      </c>
      <c r="K89" s="126">
        <f>IF(K$2,Percent!K89*4,Percent!K89)</f>
        <v>1.3140206016406233</v>
      </c>
      <c r="L89" s="126">
        <f>IF(L$2,Percent!L89*4,Percent!L89)</f>
        <v>-0.87561804560142165</v>
      </c>
      <c r="M89" s="126">
        <f>IF(M$2,Percent!M89*4,Percent!M89)</f>
        <v>453.62483813686873</v>
      </c>
      <c r="N89" s="126">
        <f>IF(N$2,Percent!N89*4,Percent!N89)</f>
        <v>-1.2975967041252368</v>
      </c>
      <c r="O89" s="126">
        <f>IF(O$2,Percent!O89*4,Percent!O89)</f>
        <v>11.341729401659894</v>
      </c>
      <c r="P89" s="126">
        <f>IF(P$2,Percent!P89*4,Percent!P89)</f>
        <v>2.7564685410224761</v>
      </c>
      <c r="Q89" s="126">
        <f>IF(Q$2,Percent!Q89*4,Percent!Q89)</f>
        <v>1478.9317929002948</v>
      </c>
      <c r="R89" s="126">
        <f>IF(R$2,Percent!R89*4,Percent!R89)</f>
        <v>1.589655910677076</v>
      </c>
      <c r="S89" s="126">
        <f>IF(S$2,Percent!S89*4,Percent!S89)</f>
        <v>1.3252259847328236</v>
      </c>
      <c r="T89" s="126">
        <f>IF(T$2,Percent!T89*4,Percent!T89)</f>
        <v>0.26442992594425652</v>
      </c>
      <c r="U89" s="126">
        <f>IF(U$2,Percent!U89*4,Percent!U89)</f>
        <v>493.39228331015238</v>
      </c>
      <c r="V89" s="126">
        <f>IF(V$2,Percent!V89*4,Percent!V89)</f>
        <v>2.7653824435453167</v>
      </c>
      <c r="W89" s="126">
        <f>IF(W$2,Percent!W89*4,Percent!W89)</f>
        <v>509.70442741145411</v>
      </c>
      <c r="X89" s="126">
        <f>IF(X$2,Percent!X89*4,Percent!X89)</f>
        <v>0.2627107385083427</v>
      </c>
      <c r="Y89" s="126">
        <f>IF(Y$2,Percent!Y89*4,Percent!Y89)</f>
        <v>0.28692373853571596</v>
      </c>
      <c r="Z89" s="126">
        <f>IF(Z$2,Percent!Z89*4,Percent!Z89)</f>
        <v>363.10669456875758</v>
      </c>
      <c r="AA89" s="126">
        <f>IF(AA$2,Percent!AA89*4,Percent!AA89)</f>
        <v>370.78135102148423</v>
      </c>
      <c r="AB89" s="126">
        <f>IF(AB$2,Percent!AB89*4,Percent!AB89)</f>
        <v>-7.6746564527266292</v>
      </c>
      <c r="AC89" s="126">
        <f>IF(AC$2,Percent!AC89*4,Percent!AC89)</f>
        <v>7.3208462481547611</v>
      </c>
      <c r="AD89" s="126">
        <f>IF(AD$2,Percent!AD89*4,Percent!AD89)</f>
        <v>1.5626528789783201</v>
      </c>
    </row>
    <row r="90" spans="1:30">
      <c r="A90" t="s">
        <v>351</v>
      </c>
      <c r="B90" s="126">
        <f>IF(B$2,Percent!B90*4,Percent!B90)</f>
        <v>2.4721341411165554</v>
      </c>
      <c r="C90" s="126">
        <f>IF(C$2,Percent!C90*4,Percent!C90)</f>
        <v>3.0582843571615115</v>
      </c>
      <c r="D90" s="126">
        <f>IF(D$2,Percent!D90*4,Percent!D90)</f>
        <v>1494.3840968980535</v>
      </c>
      <c r="E90" s="126">
        <f>IF(E$2,Percent!E90*4,Percent!E90)</f>
        <v>1503.4742404100502</v>
      </c>
      <c r="F90" s="126">
        <f>IF(F$2,Percent!F90*4,Percent!F90)</f>
        <v>1521.4886836227336</v>
      </c>
      <c r="G90" s="126">
        <f>IF(G$2,Percent!G90*4,Percent!G90)</f>
        <v>2.1078324080065158</v>
      </c>
      <c r="H90" s="126">
        <f>IF(H$2,Percent!H90*4,Percent!H90)</f>
        <v>6.4381896621265255</v>
      </c>
      <c r="I90" s="126">
        <f>IF(I$2,Percent!I90*4,Percent!I90)</f>
        <v>2.3686589644693612</v>
      </c>
      <c r="J90" s="126">
        <f>IF(J$2,Percent!J90*4,Percent!J90)</f>
        <v>1.0906152097902577</v>
      </c>
      <c r="K90" s="126">
        <f>IF(K$2,Percent!K90*4,Percent!K90)</f>
        <v>1.4079329869623769</v>
      </c>
      <c r="L90" s="126">
        <f>IF(L$2,Percent!L90*4,Percent!L90)</f>
        <v>-0.96072597750702216</v>
      </c>
      <c r="M90" s="126">
        <f>IF(M$2,Percent!M90*4,Percent!M90)</f>
        <v>452.37228783785366</v>
      </c>
      <c r="N90" s="126">
        <f>IF(N$2,Percent!N90*4,Percent!N90)</f>
        <v>-3.4201788807236788</v>
      </c>
      <c r="O90" s="126">
        <f>IF(O$2,Percent!O90*4,Percent!O90)</f>
        <v>8.6447398697444147</v>
      </c>
      <c r="P90" s="126">
        <f>IF(P$2,Percent!P90*4,Percent!P90)</f>
        <v>0.21356380980836906</v>
      </c>
      <c r="Q90" s="126">
        <f>IF(Q$2,Percent!Q90*4,Percent!Q90)</f>
        <v>1478.4792860483074</v>
      </c>
      <c r="R90" s="126">
        <f>IF(R$2,Percent!R90*4,Percent!R90)</f>
        <v>1.5621505850138671</v>
      </c>
      <c r="S90" s="126">
        <f>IF(S$2,Percent!S90*4,Percent!S90)</f>
        <v>1.2277306589728871</v>
      </c>
      <c r="T90" s="126">
        <f>IF(T$2,Percent!T90*4,Percent!T90)</f>
        <v>0.3344199260409691</v>
      </c>
      <c r="U90" s="126">
        <f>IF(U$2,Percent!U90*4,Percent!U90)</f>
        <v>494.86108487755666</v>
      </c>
      <c r="V90" s="126">
        <f>IF(V$2,Percent!V90*4,Percent!V90)</f>
        <v>4.2172917461178905</v>
      </c>
      <c r="W90" s="126">
        <f>IF(W$2,Percent!W90*4,Percent!W90)</f>
        <v>498.44342617108805</v>
      </c>
      <c r="X90" s="126">
        <f>IF(X$2,Percent!X90*4,Percent!X90)</f>
        <v>-0.43850048694675792</v>
      </c>
      <c r="Y90" s="126">
        <f>IF(Y$2,Percent!Y90*4,Percent!Y90)</f>
        <v>-0.49177631257011356</v>
      </c>
      <c r="Z90" s="126">
        <f>IF(Z$2,Percent!Z90*4,Percent!Z90)</f>
        <v>364.56310249862958</v>
      </c>
      <c r="AA90" s="126">
        <f>IF(AA$2,Percent!AA90*4,Percent!AA90)</f>
        <v>372.79057351195536</v>
      </c>
      <c r="AB90" s="126">
        <f>IF(AB$2,Percent!AB90*4,Percent!AB90)</f>
        <v>-8.2274710133257702</v>
      </c>
      <c r="AC90" s="126">
        <f>IF(AC$2,Percent!AC90*4,Percent!AC90)</f>
        <v>7.9624285263129897</v>
      </c>
      <c r="AD90" s="126">
        <f>IF(AD$2,Percent!AD90*4,Percent!AD90)</f>
        <v>1.36680651451374</v>
      </c>
    </row>
    <row r="91" spans="1:30">
      <c r="A91" t="s">
        <v>352</v>
      </c>
      <c r="B91" s="126">
        <f>IF(B$2,Percent!B91*4,Percent!B91)</f>
        <v>1.7299284573617513</v>
      </c>
      <c r="C91" s="126">
        <f>IF(C$2,Percent!C91*4,Percent!C91)</f>
        <v>1.6689716478456518</v>
      </c>
      <c r="D91" s="126">
        <f>IF(D$2,Percent!D91*4,Percent!D91)</f>
        <v>1497.4258671789953</v>
      </c>
      <c r="E91" s="126">
        <f>IF(E$2,Percent!E91*4,Percent!E91)</f>
        <v>1506.7851145573879</v>
      </c>
      <c r="F91" s="126">
        <f>IF(F$2,Percent!F91*4,Percent!F91)</f>
        <v>1525.4206583519044</v>
      </c>
      <c r="G91" s="126">
        <f>IF(G$2,Percent!G91*4,Percent!G91)</f>
        <v>2.0919850022970365</v>
      </c>
      <c r="H91" s="126">
        <f>IF(H$2,Percent!H91*4,Percent!H91)</f>
        <v>8.2007773554904517</v>
      </c>
      <c r="I91" s="126">
        <f>IF(I$2,Percent!I91*4,Percent!I91)</f>
        <v>1.830969119471515</v>
      </c>
      <c r="J91" s="126">
        <f>IF(J$2,Percent!J91*4,Percent!J91)</f>
        <v>1.1534629539168506</v>
      </c>
      <c r="K91" s="126">
        <f>IF(K$2,Percent!K91*4,Percent!K91)</f>
        <v>1.5093402480857034</v>
      </c>
      <c r="L91" s="126">
        <f>IF(L$2,Percent!L91*4,Percent!L91)</f>
        <v>-0.32162887138578228</v>
      </c>
      <c r="M91" s="126">
        <f>IF(M$2,Percent!M91*4,Percent!M91)</f>
        <v>447.13734372073571</v>
      </c>
      <c r="N91" s="126">
        <f>IF(N$2,Percent!N91*4,Percent!N91)</f>
        <v>-7.937960581515302</v>
      </c>
      <c r="O91" s="126">
        <f>IF(O$2,Percent!O91*4,Percent!O91)</f>
        <v>11.699786630394629</v>
      </c>
      <c r="P91" s="126">
        <f>IF(P$2,Percent!P91*4,Percent!P91)</f>
        <v>2.5184304475127064</v>
      </c>
      <c r="Q91" s="126">
        <f>IF(Q$2,Percent!Q91*4,Percent!Q91)</f>
        <v>1476.9193639252121</v>
      </c>
      <c r="R91" s="126">
        <f>IF(R$2,Percent!R91*4,Percent!R91)</f>
        <v>1.2246193911802929</v>
      </c>
      <c r="S91" s="126">
        <f>IF(S$2,Percent!S91*4,Percent!S91)</f>
        <v>0.8089279469338857</v>
      </c>
      <c r="T91" s="126">
        <f>IF(T$2,Percent!T91*4,Percent!T91)</f>
        <v>0.41569144424639998</v>
      </c>
      <c r="U91" s="126">
        <f>IF(U$2,Percent!U91*4,Percent!U91)</f>
        <v>495.66815255381255</v>
      </c>
      <c r="V91" s="126">
        <f>IF(V$2,Percent!V91*4,Percent!V91)</f>
        <v>3.9232971577582987</v>
      </c>
      <c r="W91" s="126">
        <f>IF(W$2,Percent!W91*4,Percent!W91)</f>
        <v>502.64547527084505</v>
      </c>
      <c r="X91" s="126">
        <f>IF(X$2,Percent!X91*4,Percent!X91)</f>
        <v>0.1421089966693323</v>
      </c>
      <c r="Y91" s="126">
        <f>IF(Y$2,Percent!Y91*4,Percent!Y91)</f>
        <v>0.21555687727818906</v>
      </c>
      <c r="Z91" s="126">
        <f>IF(Z$2,Percent!Z91*4,Percent!Z91)</f>
        <v>362.55440012536127</v>
      </c>
      <c r="AA91" s="126">
        <f>IF(AA$2,Percent!AA91*4,Percent!AA91)</f>
        <v>370.54197359244438</v>
      </c>
      <c r="AB91" s="126">
        <f>IF(AB$2,Percent!AB91*4,Percent!AB91)</f>
        <v>-7.9875734670831058</v>
      </c>
      <c r="AC91" s="126">
        <f>IF(AC$2,Percent!AC91*4,Percent!AC91)</f>
        <v>7.7146409772129001</v>
      </c>
      <c r="AD91" s="126">
        <f>IF(AD$2,Percent!AD91*4,Percent!AD91)</f>
        <v>1.5820198453335199</v>
      </c>
    </row>
    <row r="92" spans="1:30">
      <c r="A92" t="s">
        <v>353</v>
      </c>
      <c r="B92" s="126">
        <f>IF(B$2,Percent!B92*4,Percent!B92)</f>
        <v>0.28149104682952952</v>
      </c>
      <c r="C92" s="126">
        <f>IF(C$2,Percent!C92*4,Percent!C92)</f>
        <v>0.96955007643977353</v>
      </c>
      <c r="D92" s="126">
        <f>IF(D$2,Percent!D92*4,Percent!D92)</f>
        <v>1493.5767862568844</v>
      </c>
      <c r="E92" s="126">
        <f>IF(E$2,Percent!E92*4,Percent!E92)</f>
        <v>1502.5715260721227</v>
      </c>
      <c r="F92" s="126">
        <f>IF(F$2,Percent!F92*4,Percent!F92)</f>
        <v>1521.6431074010231</v>
      </c>
      <c r="G92" s="126">
        <f>IF(G$2,Percent!G92*4,Percent!G92)</f>
        <v>1.2371563049907053</v>
      </c>
      <c r="H92" s="126">
        <f>IF(H$2,Percent!H92*4,Percent!H92)</f>
        <v>5.2068582916382056</v>
      </c>
      <c r="I92" s="126">
        <f>IF(I$2,Percent!I92*4,Percent!I92)</f>
        <v>2.1344007151830269</v>
      </c>
      <c r="J92" s="126">
        <f>IF(J$2,Percent!J92*4,Percent!J92)</f>
        <v>1.307373864010497</v>
      </c>
      <c r="K92" s="126">
        <f>IF(K$2,Percent!K92*4,Percent!K92)</f>
        <v>1.541484509668184</v>
      </c>
      <c r="L92" s="126">
        <f>IF(L$2,Percent!L92*4,Percent!L92)</f>
        <v>-0.59291620551485114</v>
      </c>
      <c r="M92" s="126">
        <f>IF(M$2,Percent!M92*4,Percent!M92)</f>
        <v>451.99530792778194</v>
      </c>
      <c r="N92" s="126">
        <f>IF(N$2,Percent!N92*4,Percent!N92)</f>
        <v>1.1532512852333809</v>
      </c>
      <c r="O92" s="126">
        <f>IF(O$2,Percent!O92*4,Percent!O92)</f>
        <v>5.5759243349276026</v>
      </c>
      <c r="P92" s="126">
        <f>IF(P$2,Percent!P92*4,Percent!P92)</f>
        <v>-1.7343533891689216</v>
      </c>
      <c r="Q92" s="126">
        <f>IF(Q$2,Percent!Q92*4,Percent!Q92)</f>
        <v>1478.0073400368074</v>
      </c>
      <c r="R92" s="126">
        <f>IF(R$2,Percent!R92*4,Percent!R92)</f>
        <v>1.0895819865672534</v>
      </c>
      <c r="S92" s="126">
        <f>IF(S$2,Percent!S92*4,Percent!S92)</f>
        <v>0.67880857512359261</v>
      </c>
      <c r="T92" s="126">
        <f>IF(T$2,Percent!T92*4,Percent!T92)</f>
        <v>0.41077341144366625</v>
      </c>
      <c r="U92" s="126">
        <f>IF(U$2,Percent!U92*4,Percent!U92)</f>
        <v>496.29395222610151</v>
      </c>
      <c r="V92" s="126">
        <f>IF(V$2,Percent!V92*4,Percent!V92)</f>
        <v>5.7745201462303442</v>
      </c>
      <c r="W92" s="126">
        <f>IF(W$2,Percent!W92*4,Percent!W92)</f>
        <v>504.84080389692127</v>
      </c>
      <c r="X92" s="126">
        <f>IF(X$2,Percent!X92*4,Percent!X92)</f>
        <v>-9.0479304732316024E-2</v>
      </c>
      <c r="Y92" s="126">
        <f>IF(Y$2,Percent!Y92*4,Percent!Y92)</f>
        <v>-0.16732941991861594</v>
      </c>
      <c r="Z92" s="126">
        <f>IF(Z$2,Percent!Z92*4,Percent!Z92)</f>
        <v>364.18598327848593</v>
      </c>
      <c r="AA92" s="126">
        <f>IF(AA$2,Percent!AA92*4,Percent!AA92)</f>
        <v>372.13589662222108</v>
      </c>
      <c r="AB92" s="126">
        <f>IF(AB$2,Percent!AB92*4,Percent!AB92)</f>
        <v>-7.9499133437352025</v>
      </c>
      <c r="AC92" s="126">
        <f>IF(AC$2,Percent!AC92*4,Percent!AC92)</f>
        <v>7.6318502072372301</v>
      </c>
      <c r="AD92" s="126">
        <f>IF(AD$2,Percent!AD92*4,Percent!AD92)</f>
        <v>1.43834699083322</v>
      </c>
    </row>
    <row r="93" spans="1:30">
      <c r="A93" t="s">
        <v>354</v>
      </c>
      <c r="B93" s="126">
        <f>IF(B$2,Percent!B93*4,Percent!B93)</f>
        <v>-0.83174413336628561</v>
      </c>
      <c r="C93" s="126">
        <f>IF(C$2,Percent!C93*4,Percent!C93)</f>
        <v>-0.28920298336068129</v>
      </c>
      <c r="D93" s="126">
        <f>IF(D$2,Percent!D93*4,Percent!D93)</f>
        <v>1488.1335921402276</v>
      </c>
      <c r="E93" s="126">
        <f>IF(E$2,Percent!E93*4,Percent!E93)</f>
        <v>1497.6739211810689</v>
      </c>
      <c r="F93" s="126">
        <f>IF(F$2,Percent!F93*4,Percent!F93)</f>
        <v>1518.7061978297838</v>
      </c>
      <c r="G93" s="126">
        <f>IF(G$2,Percent!G93*4,Percent!G93)</f>
        <v>-0.72219531924240243</v>
      </c>
      <c r="H93" s="126">
        <f>IF(H$2,Percent!H93*4,Percent!H93)</f>
        <v>1.3438086224356383</v>
      </c>
      <c r="I93" s="126">
        <f>IF(I$2,Percent!I93*4,Percent!I93)</f>
        <v>2.6617655199797419</v>
      </c>
      <c r="J93" s="126">
        <f>IF(J$2,Percent!J93*4,Percent!J93)</f>
        <v>1.9912132394355631</v>
      </c>
      <c r="K93" s="126">
        <f>IF(K$2,Percent!K93*4,Percent!K93)</f>
        <v>1.8250649887425117</v>
      </c>
      <c r="L93" s="126">
        <f>IF(L$2,Percent!L93*4,Percent!L93)</f>
        <v>-0.83670053123722532</v>
      </c>
      <c r="M93" s="126">
        <f>IF(M$2,Percent!M93*4,Percent!M93)</f>
        <v>459.27542416616643</v>
      </c>
      <c r="N93" s="126">
        <f>IF(N$2,Percent!N93*4,Percent!N93)</f>
        <v>9.3905906812733697</v>
      </c>
      <c r="O93" s="126">
        <f>IF(O$2,Percent!O93*4,Percent!O93)</f>
        <v>-3.3539646039424547</v>
      </c>
      <c r="P93" s="126">
        <f>IF(P$2,Percent!P93*4,Percent!P93)</f>
        <v>-7.7090375376364593</v>
      </c>
      <c r="Q93" s="126">
        <f>IF(Q$2,Percent!Q93*4,Percent!Q93)</f>
        <v>1480.7584634958484</v>
      </c>
      <c r="R93" s="126">
        <f>IF(R$2,Percent!R93*4,Percent!R93)</f>
        <v>1.1651050990527327</v>
      </c>
      <c r="S93" s="126">
        <f>IF(S$2,Percent!S93*4,Percent!S93)</f>
        <v>0.71665147077741564</v>
      </c>
      <c r="T93" s="126">
        <f>IF(T$2,Percent!T93*4,Percent!T93)</f>
        <v>0.44845362827531932</v>
      </c>
      <c r="U93" s="126">
        <f>IF(U$2,Percent!U93*4,Percent!U93)</f>
        <v>496.45104887999122</v>
      </c>
      <c r="V93" s="126">
        <f>IF(V$2,Percent!V93*4,Percent!V93)</f>
        <v>1.3915598933091466</v>
      </c>
      <c r="W93" s="126">
        <f>IF(W$2,Percent!W93*4,Percent!W93)</f>
        <v>493.97853565655055</v>
      </c>
      <c r="X93" s="126">
        <f>IF(X$2,Percent!X93*4,Percent!X93)</f>
        <v>-0.73339915717189896</v>
      </c>
      <c r="Y93" s="126">
        <f>IF(Y$2,Percent!Y93*4,Percent!Y93)</f>
        <v>-0.74469575572297941</v>
      </c>
      <c r="Z93" s="126">
        <f>IF(Z$2,Percent!Z93*4,Percent!Z93)</f>
        <v>362.76416236261053</v>
      </c>
      <c r="AA93" s="126">
        <f>IF(AA$2,Percent!AA93*4,Percent!AA93)</f>
        <v>370.48707774506471</v>
      </c>
      <c r="AB93" s="126">
        <f>IF(AB$2,Percent!AB93*4,Percent!AB93)</f>
        <v>-7.7229153824542207</v>
      </c>
      <c r="AC93" s="126">
        <f>IF(AC$2,Percent!AC93*4,Percent!AC93)</f>
        <v>7.3512761425230613</v>
      </c>
      <c r="AD93" s="126">
        <f>IF(AD$2,Percent!AD93*4,Percent!AD93)</f>
        <v>1.2989142477737501</v>
      </c>
    </row>
    <row r="94" spans="1:30">
      <c r="A94" t="s">
        <v>355</v>
      </c>
      <c r="B94" s="126">
        <f>IF(B$2,Percent!B94*4,Percent!B94)</f>
        <v>-1.4605379148516562</v>
      </c>
      <c r="C94" s="126">
        <f>IF(C$2,Percent!C94*4,Percent!C94)</f>
        <v>-1.3264199830882006</v>
      </c>
      <c r="D94" s="126">
        <f>IF(D$2,Percent!D94*4,Percent!D94)</f>
        <v>1486.8920163226096</v>
      </c>
      <c r="E94" s="126">
        <f>IF(E$2,Percent!E94*4,Percent!E94)</f>
        <v>1495.8684577804368</v>
      </c>
      <c r="F94" s="126">
        <f>IF(F$2,Percent!F94*4,Percent!F94)</f>
        <v>1516.6414394110961</v>
      </c>
      <c r="G94" s="126">
        <f>IF(G$2,Percent!G94*4,Percent!G94)</f>
        <v>-1.092681623737235</v>
      </c>
      <c r="H94" s="126">
        <f>IF(H$2,Percent!H94*4,Percent!H94)</f>
        <v>-7.5978649121688946</v>
      </c>
      <c r="I94" s="126">
        <f>IF(I$2,Percent!I94*4,Percent!I94)</f>
        <v>1.6823479748532932</v>
      </c>
      <c r="J94" s="126">
        <f>IF(J$2,Percent!J94*4,Percent!J94)</f>
        <v>2.0153816435380278</v>
      </c>
      <c r="K94" s="126">
        <f>IF(K$2,Percent!K94*4,Percent!K94)</f>
        <v>1.9818295223627058</v>
      </c>
      <c r="L94" s="126">
        <f>IF(L$2,Percent!L94*4,Percent!L94)</f>
        <v>0.29948154750941153</v>
      </c>
      <c r="M94" s="126">
        <f>IF(M$2,Percent!M94*4,Percent!M94)</f>
        <v>467.12144033085156</v>
      </c>
      <c r="N94" s="126">
        <f>IF(N$2,Percent!N94*4,Percent!N94)</f>
        <v>21.404055486991425</v>
      </c>
      <c r="O94" s="126">
        <f>IF(O$2,Percent!O94*4,Percent!O94)</f>
        <v>-3.7407049846074605</v>
      </c>
      <c r="P94" s="126">
        <f>IF(P$2,Percent!P94*4,Percent!P94)</f>
        <v>-7.831408025473392</v>
      </c>
      <c r="Q94" s="126">
        <f>IF(Q$2,Percent!Q94*4,Percent!Q94)</f>
        <v>1477.9496765065785</v>
      </c>
      <c r="R94" s="126">
        <f>IF(R$2,Percent!R94*4,Percent!R94)</f>
        <v>1.5119444934430688</v>
      </c>
      <c r="S94" s="126">
        <f>IF(S$2,Percent!S94*4,Percent!S94)</f>
        <v>0.68332952863552465</v>
      </c>
      <c r="T94" s="126">
        <f>IF(T$2,Percent!T94*4,Percent!T94)</f>
        <v>0.82861496480755026</v>
      </c>
      <c r="U94" s="126">
        <f>IF(U$2,Percent!U94*4,Percent!U94)</f>
        <v>494.91157483298122</v>
      </c>
      <c r="V94" s="126">
        <f>IF(V$2,Percent!V94*4,Percent!V94)</f>
        <v>-12.178919011470946</v>
      </c>
      <c r="W94" s="126">
        <f>IF(W$2,Percent!W94*4,Percent!W94)</f>
        <v>438.52028282934299</v>
      </c>
      <c r="X94" s="126">
        <f>IF(X$2,Percent!X94*4,Percent!X94)</f>
        <v>0.35564148377389415</v>
      </c>
      <c r="Y94" s="126">
        <f>IF(Y$2,Percent!Y94*4,Percent!Y94)</f>
        <v>0.28258219395436157</v>
      </c>
      <c r="Z94" s="126">
        <f>IF(Z$2,Percent!Z94*4,Percent!Z94)</f>
        <v>361.48466862861159</v>
      </c>
      <c r="AA94" s="126">
        <f>IF(AA$2,Percent!AA94*4,Percent!AA94)</f>
        <v>370.1523179795542</v>
      </c>
      <c r="AB94" s="126">
        <f>IF(AB$2,Percent!AB94*4,Percent!AB94)</f>
        <v>-8.6676493509425772</v>
      </c>
      <c r="AC94" s="126">
        <f>IF(AC$2,Percent!AC94*4,Percent!AC94)</f>
        <v>8.3239598431267705</v>
      </c>
      <c r="AD94" s="126">
        <f>IF(AD$2,Percent!AD94*4,Percent!AD94)</f>
        <v>1.09025418798866</v>
      </c>
    </row>
    <row r="95" spans="1:30">
      <c r="A95" t="s">
        <v>356</v>
      </c>
      <c r="B95" s="126">
        <f>IF(B$2,Percent!B95*4,Percent!B95)</f>
        <v>-1.0549517639958594</v>
      </c>
      <c r="C95" s="126">
        <f>IF(C$2,Percent!C95*4,Percent!C95)</f>
        <v>-0.94169378386546043</v>
      </c>
      <c r="D95" s="126">
        <f>IF(D$2,Percent!D95*4,Percent!D95)</f>
        <v>1487.9887587423289</v>
      </c>
      <c r="E95" s="126">
        <f>IF(E$2,Percent!E95*4,Percent!E95)</f>
        <v>1496.3842848911754</v>
      </c>
      <c r="F95" s="126">
        <f>IF(F$2,Percent!F95*4,Percent!F95)</f>
        <v>1516.1335057080569</v>
      </c>
      <c r="G95" s="126">
        <f>IF(G$2,Percent!G95*4,Percent!G95)</f>
        <v>-1.1739178398155303</v>
      </c>
      <c r="H95" s="126">
        <f>IF(H$2,Percent!H95*4,Percent!H95)</f>
        <v>-8.0473535144394148</v>
      </c>
      <c r="I95" s="126">
        <f>IF(I$2,Percent!I95*4,Percent!I95)</f>
        <v>-1.1266930637488848</v>
      </c>
      <c r="J95" s="126">
        <f>IF(J$2,Percent!J95*4,Percent!J95)</f>
        <v>-4.5946656346451675E-2</v>
      </c>
      <c r="K95" s="126">
        <f>IF(K$2,Percent!K95*4,Percent!K95)</f>
        <v>1.349575179951358</v>
      </c>
      <c r="L95" s="126">
        <f>IF(L$2,Percent!L95*4,Percent!L95)</f>
        <v>2.4762682437002201</v>
      </c>
      <c r="M95" s="126">
        <f>IF(M$2,Percent!M95*4,Percent!M95)</f>
        <v>459.1996389894976</v>
      </c>
      <c r="N95" s="126">
        <f>IF(N$2,Percent!N95*4,Percent!N95)</f>
        <v>-5.1281576108304527</v>
      </c>
      <c r="O95" s="126">
        <f>IF(O$2,Percent!O95*4,Percent!O95)</f>
        <v>6.7688045855225019</v>
      </c>
      <c r="P95" s="126">
        <f>IF(P$2,Percent!P95*4,Percent!P95)</f>
        <v>2.5396034866684349</v>
      </c>
      <c r="Q95" s="126">
        <f>IF(Q$2,Percent!Q95*4,Percent!Q95)</f>
        <v>1484.3663911135452</v>
      </c>
      <c r="R95" s="126">
        <f>IF(R$2,Percent!R95*4,Percent!R95)</f>
        <v>1.1867495298358894</v>
      </c>
      <c r="S95" s="126">
        <f>IF(S$2,Percent!S95*4,Percent!S95)</f>
        <v>0.30820219870947729</v>
      </c>
      <c r="T95" s="126">
        <f>IF(T$2,Percent!T95*4,Percent!T95)</f>
        <v>0.87854733112640482</v>
      </c>
      <c r="U95" s="126">
        <f>IF(U$2,Percent!U95*4,Percent!U95)</f>
        <v>493.78373819006691</v>
      </c>
      <c r="V95" s="126">
        <f>IF(V$2,Percent!V95*4,Percent!V95)</f>
        <v>-4.5175549243219315</v>
      </c>
      <c r="W95" s="126">
        <f>IF(W$2,Percent!W95*4,Percent!W95)</f>
        <v>430.02377009773534</v>
      </c>
      <c r="X95" s="126">
        <f>IF(X$2,Percent!X95*4,Percent!X95)</f>
        <v>2.3799637650163241</v>
      </c>
      <c r="Y95" s="126">
        <f>IF(Y$2,Percent!Y95*4,Percent!Y95)</f>
        <v>2.5019208858960695</v>
      </c>
      <c r="Z95" s="126">
        <f>IF(Z$2,Percent!Z95*4,Percent!Z95)</f>
        <v>360.61334614900875</v>
      </c>
      <c r="AA95" s="126">
        <f>IF(AA$2,Percent!AA95*4,Percent!AA95)</f>
        <v>370.36947538115072</v>
      </c>
      <c r="AB95" s="126">
        <f>IF(AB$2,Percent!AB95*4,Percent!AB95)</f>
        <v>-9.7561292321420545</v>
      </c>
      <c r="AC95" s="126">
        <f>IF(AC$2,Percent!AC95*4,Percent!AC95)</f>
        <v>9.3649305596742103</v>
      </c>
      <c r="AD95" s="126">
        <f>IF(AD$2,Percent!AD95*4,Percent!AD95)</f>
        <v>0.84575568783776101</v>
      </c>
    </row>
    <row r="96" spans="1:30">
      <c r="A96" t="s">
        <v>357</v>
      </c>
      <c r="B96" s="126">
        <f>IF(B$2,Percent!B96*4,Percent!B96)</f>
        <v>0.25716960887365303</v>
      </c>
      <c r="C96" s="126">
        <f>IF(C$2,Percent!C96*4,Percent!C96)</f>
        <v>-0.5297689620910262</v>
      </c>
      <c r="D96" s="126">
        <f>IF(D$2,Percent!D96*4,Percent!D96)</f>
        <v>1490.3792234269986</v>
      </c>
      <c r="E96" s="126">
        <f>IF(E$2,Percent!E96*4,Percent!E96)</f>
        <v>1499.0211425706484</v>
      </c>
      <c r="F96" s="126">
        <f>IF(F$2,Percent!F96*4,Percent!F96)</f>
        <v>1520.6149625041935</v>
      </c>
      <c r="G96" s="126">
        <f>IF(G$2,Percent!G96*4,Percent!G96)</f>
        <v>-0.49816971536458254</v>
      </c>
      <c r="H96" s="126">
        <f>IF(H$2,Percent!H96*4,Percent!H96)</f>
        <v>-5.0334011803565559</v>
      </c>
      <c r="I96" s="126">
        <f>IF(I$2,Percent!I96*4,Percent!I96)</f>
        <v>-0.26777698384039539</v>
      </c>
      <c r="J96" s="126">
        <f>IF(J$2,Percent!J96*4,Percent!J96)</f>
        <v>-0.13304100472142366</v>
      </c>
      <c r="K96" s="126">
        <f>IF(K$2,Percent!K96*4,Percent!K96)</f>
        <v>0.3574326175206205</v>
      </c>
      <c r="L96" s="126">
        <f>IF(L$2,Percent!L96*4,Percent!L96)</f>
        <v>0.62520960136106496</v>
      </c>
      <c r="M96" s="126">
        <f>IF(M$2,Percent!M96*4,Percent!M96)</f>
        <v>455.81337397595786</v>
      </c>
      <c r="N96" s="126">
        <f>IF(N$2,Percent!N96*4,Percent!N96)</f>
        <v>-6.7677265860963232</v>
      </c>
      <c r="O96" s="126">
        <f>IF(O$2,Percent!O96*4,Percent!O96)</f>
        <v>10.057550708183669</v>
      </c>
      <c r="P96" s="126">
        <f>IF(P$2,Percent!P96*4,Percent!P96)</f>
        <v>4.405863400146286</v>
      </c>
      <c r="Q96" s="126">
        <f>IF(Q$2,Percent!Q96*4,Percent!Q96)</f>
        <v>1487.352389515082</v>
      </c>
      <c r="R96" s="126">
        <f>IF(R$2,Percent!R96*4,Percent!R96)</f>
        <v>0.8053957236244883</v>
      </c>
      <c r="S96" s="126">
        <f>IF(S$2,Percent!S96*4,Percent!S96)</f>
        <v>0.20922756176748789</v>
      </c>
      <c r="T96" s="126">
        <f>IF(T$2,Percent!T96*4,Percent!T96)</f>
        <v>0.59616816185700838</v>
      </c>
      <c r="U96" s="126">
        <f>IF(U$2,Percent!U96*4,Percent!U96)</f>
        <v>494.87472307235674</v>
      </c>
      <c r="V96" s="126">
        <f>IF(V$2,Percent!V96*4,Percent!V96)</f>
        <v>3.424107958861633</v>
      </c>
      <c r="W96" s="126">
        <f>IF(W$2,Percent!W96*4,Percent!W96)</f>
        <v>457.35751412359991</v>
      </c>
      <c r="X96" s="126">
        <f>IF(X$2,Percent!X96*4,Percent!X96)</f>
        <v>1.6585884045665189</v>
      </c>
      <c r="Y96" s="126">
        <f>IF(Y$2,Percent!Y96*4,Percent!Y96)</f>
        <v>1.5506043245115286</v>
      </c>
      <c r="Z96" s="126">
        <f>IF(Z$2,Percent!Z96*4,Percent!Z96)</f>
        <v>358.68064422619096</v>
      </c>
      <c r="AA96" s="126">
        <f>IF(AA$2,Percent!AA96*4,Percent!AA96)</f>
        <v>368.91786233371732</v>
      </c>
      <c r="AB96" s="126">
        <f>IF(AB$2,Percent!AB96*4,Percent!AB96)</f>
        <v>-10.237218107526441</v>
      </c>
      <c r="AC96" s="126">
        <f>IF(AC$2,Percent!AC96*4,Percent!AC96)</f>
        <v>9.7101130255814692</v>
      </c>
      <c r="AD96" s="126">
        <f>IF(AD$2,Percent!AD96*4,Percent!AD96)</f>
        <v>0.81094067529973701</v>
      </c>
    </row>
    <row r="97" spans="1:30">
      <c r="A97" t="s">
        <v>358</v>
      </c>
      <c r="B97" s="126">
        <f>IF(B$2,Percent!B97*4,Percent!B97)</f>
        <v>1.5701437998227874</v>
      </c>
      <c r="C97" s="126">
        <f>IF(C$2,Percent!C97*4,Percent!C97)</f>
        <v>1.1770060718859554</v>
      </c>
      <c r="D97" s="126">
        <f>IF(D$2,Percent!D97*4,Percent!D97)</f>
        <v>1492.9296196556102</v>
      </c>
      <c r="E97" s="126">
        <f>IF(E$2,Percent!E97*4,Percent!E97)</f>
        <v>1501.1542085705623</v>
      </c>
      <c r="F97" s="126">
        <f>IF(F$2,Percent!F97*4,Percent!F97)</f>
        <v>1523.7388043269552</v>
      </c>
      <c r="G97" s="126">
        <f>IF(G$2,Percent!G97*4,Percent!G97)</f>
        <v>2.2468281791422129</v>
      </c>
      <c r="H97" s="126">
        <f>IF(H$2,Percent!H97*4,Percent!H97)</f>
        <v>3.2016506073139439</v>
      </c>
      <c r="I97" s="126">
        <f>IF(I$2,Percent!I97*4,Percent!I97)</f>
        <v>-0.6898321987600653</v>
      </c>
      <c r="J97" s="126">
        <f>IF(J$2,Percent!J97*4,Percent!J97)</f>
        <v>-0.71362404255355116</v>
      </c>
      <c r="K97" s="126">
        <f>IF(K$2,Percent!K97*4,Percent!K97)</f>
        <v>0.13132115703621555</v>
      </c>
      <c r="L97" s="126">
        <f>IF(L$2,Percent!L97*4,Percent!L97)</f>
        <v>0.82115335579630977</v>
      </c>
      <c r="M97" s="126">
        <f>IF(M$2,Percent!M97*4,Percent!M97)</f>
        <v>456.03825661459342</v>
      </c>
      <c r="N97" s="126">
        <f>IF(N$2,Percent!N97*4,Percent!N97)</f>
        <v>-3.9541848481984943</v>
      </c>
      <c r="O97" s="126">
        <f>IF(O$2,Percent!O97*4,Percent!O97)</f>
        <v>8.2636422736176183</v>
      </c>
      <c r="P97" s="126">
        <f>IF(P$2,Percent!P97*4,Percent!P97)</f>
        <v>0.70469741754201287</v>
      </c>
      <c r="Q97" s="126">
        <f>IF(Q$2,Percent!Q97*4,Percent!Q97)</f>
        <v>1488.3387224469018</v>
      </c>
      <c r="R97" s="126">
        <f>IF(R$2,Percent!R97*4,Percent!R97)</f>
        <v>0.46724335980643716</v>
      </c>
      <c r="S97" s="126">
        <f>IF(S$2,Percent!S97*4,Percent!S97)</f>
        <v>0.10323957652320444</v>
      </c>
      <c r="T97" s="126">
        <f>IF(T$2,Percent!T97*4,Percent!T97)</f>
        <v>0.36400378328323518</v>
      </c>
      <c r="U97" s="126">
        <f>IF(U$2,Percent!U97*4,Percent!U97)</f>
        <v>496.27445714080335</v>
      </c>
      <c r="V97" s="126">
        <f>IF(V$2,Percent!V97*4,Percent!V97)</f>
        <v>3.9038819751689324</v>
      </c>
      <c r="W97" s="126">
        <f>IF(W$2,Percent!W97*4,Percent!W97)</f>
        <v>476.28623121131409</v>
      </c>
      <c r="X97" s="126">
        <f>IF(X$2,Percent!X97*4,Percent!X97)</f>
        <v>1.7521678891817771</v>
      </c>
      <c r="Y97" s="126">
        <f>IF(Y$2,Percent!Y97*4,Percent!Y97)</f>
        <v>1.757573860053796</v>
      </c>
      <c r="Z97" s="126">
        <f>IF(Z$2,Percent!Z97*4,Percent!Z97)</f>
        <v>360.42814772758544</v>
      </c>
      <c r="AA97" s="126">
        <f>IF(AA$2,Percent!AA97*4,Percent!AA97)</f>
        <v>370.65295678025433</v>
      </c>
      <c r="AB97" s="126">
        <f>IF(AB$2,Percent!AB97*4,Percent!AB97)</f>
        <v>-10.224809052668892</v>
      </c>
      <c r="AC97" s="126">
        <f>IF(AC$2,Percent!AC97*4,Percent!AC97)</f>
        <v>9.6216454945431806</v>
      </c>
      <c r="AD97" s="126">
        <f>IF(AD$2,Percent!AD97*4,Percent!AD97)</f>
        <v>0.78681948427425796</v>
      </c>
    </row>
    <row r="98" spans="1:30">
      <c r="A98" t="s">
        <v>359</v>
      </c>
      <c r="B98" s="126">
        <f>IF(B$2,Percent!B98*4,Percent!B98)</f>
        <v>1.7186683491338783</v>
      </c>
      <c r="C98" s="126">
        <f>IF(C$2,Percent!C98*4,Percent!C98)</f>
        <v>1.6841709261345983</v>
      </c>
      <c r="D98" s="126">
        <f>IF(D$2,Percent!D98*4,Percent!D98)</f>
        <v>1492.7699519883704</v>
      </c>
      <c r="E98" s="126">
        <f>IF(E$2,Percent!E98*4,Percent!E98)</f>
        <v>1501.5593970254051</v>
      </c>
      <c r="F98" s="126">
        <f>IF(F$2,Percent!F98*4,Percent!F98)</f>
        <v>1524.695721713784</v>
      </c>
      <c r="G98" s="126">
        <f>IF(G$2,Percent!G98*4,Percent!G98)</f>
        <v>1.748593682767563</v>
      </c>
      <c r="H98" s="126">
        <f>IF(H$2,Percent!H98*4,Percent!H98)</f>
        <v>3.7865513102200765</v>
      </c>
      <c r="I98" s="126">
        <f>IF(I$2,Percent!I98*4,Percent!I98)</f>
        <v>0.26889826299338893</v>
      </c>
      <c r="J98" s="126">
        <f>IF(J$2,Percent!J98*4,Percent!J98)</f>
        <v>-0.10603428518063396</v>
      </c>
      <c r="K98" s="126">
        <f>IF(K$2,Percent!K98*4,Percent!K98)</f>
        <v>0.12468853777596921</v>
      </c>
      <c r="L98" s="126">
        <f>IF(L$2,Percent!L98*4,Percent!L98)</f>
        <v>-0.1442097252174844</v>
      </c>
      <c r="M98" s="126">
        <f>IF(M$2,Percent!M98*4,Percent!M98)</f>
        <v>453.50674649795815</v>
      </c>
      <c r="N98" s="126">
        <f>IF(N$2,Percent!N98*4,Percent!N98)</f>
        <v>-5.0296769325095525</v>
      </c>
      <c r="O98" s="126">
        <f>IF(O$2,Percent!O98*4,Percent!O98)</f>
        <v>9.9185364780272636</v>
      </c>
      <c r="P98" s="126">
        <f>IF(P$2,Percent!P98*4,Percent!P98)</f>
        <v>0.86845833979917619</v>
      </c>
      <c r="Q98" s="126">
        <f>IF(Q$2,Percent!Q98*4,Percent!Q98)</f>
        <v>1488.123083867162</v>
      </c>
      <c r="R98" s="126">
        <f>IF(R$2,Percent!R98*4,Percent!R98)</f>
        <v>0.38084614332188477</v>
      </c>
      <c r="S98" s="126">
        <f>IF(S$2,Percent!S98*4,Percent!S98)</f>
        <v>6.6991179038089987E-2</v>
      </c>
      <c r="T98" s="126">
        <f>IF(T$2,Percent!T98*4,Percent!T98)</f>
        <v>0.3138549642837935</v>
      </c>
      <c r="U98" s="126">
        <f>IF(U$2,Percent!U98*4,Percent!U98)</f>
        <v>497.89220683568169</v>
      </c>
      <c r="V98" s="126">
        <f>IF(V$2,Percent!V98*4,Percent!V98)</f>
        <v>2.7158404604119113</v>
      </c>
      <c r="W98" s="126">
        <f>IF(W$2,Percent!W98*4,Percent!W98)</f>
        <v>486.20903426497597</v>
      </c>
      <c r="X98" s="126">
        <f>IF(X$2,Percent!X98*4,Percent!X98)</f>
        <v>1.1071495641988172</v>
      </c>
      <c r="Y98" s="126">
        <f>IF(Y$2,Percent!Y98*4,Percent!Y98)</f>
        <v>1.0848667901865561</v>
      </c>
      <c r="Z98" s="126">
        <f>IF(Z$2,Percent!Z98*4,Percent!Z98)</f>
        <v>359.34828664723733</v>
      </c>
      <c r="AA98" s="126">
        <f>IF(AA$2,Percent!AA98*4,Percent!AA98)</f>
        <v>369.35750824071914</v>
      </c>
      <c r="AB98" s="126">
        <f>IF(AB$2,Percent!AB98*4,Percent!AB98)</f>
        <v>-10.009221593481799</v>
      </c>
      <c r="AC98" s="126">
        <f>IF(AC$2,Percent!AC98*4,Percent!AC98)</f>
        <v>9.5602267305797692</v>
      </c>
      <c r="AD98" s="126">
        <f>IF(AD$2,Percent!AD98*4,Percent!AD98)</f>
        <v>0.80182623905649497</v>
      </c>
    </row>
    <row r="99" spans="1:30">
      <c r="A99" t="s">
        <v>360</v>
      </c>
      <c r="B99" s="126">
        <f>IF(B$2,Percent!B99*4,Percent!B99)</f>
        <v>-1.1249590092013761</v>
      </c>
      <c r="C99" s="126">
        <f>IF(C$2,Percent!C99*4,Percent!C99)</f>
        <v>-1.1321767321028631</v>
      </c>
      <c r="D99" s="126">
        <f>IF(D$2,Percent!D99*4,Percent!D99)</f>
        <v>1489.8627791246261</v>
      </c>
      <c r="E99" s="126">
        <f>IF(E$2,Percent!E99*4,Percent!E99)</f>
        <v>1499.3774967160998</v>
      </c>
      <c r="F99" s="126">
        <f>IF(F$2,Percent!F99*4,Percent!F99)</f>
        <v>1522.3673715631446</v>
      </c>
      <c r="G99" s="126">
        <f>IF(G$2,Percent!G99*4,Percent!G99)</f>
        <v>1.918918040096429</v>
      </c>
      <c r="H99" s="126">
        <f>IF(H$2,Percent!H99*4,Percent!H99)</f>
        <v>1.9012233262854394</v>
      </c>
      <c r="I99" s="126">
        <f>IF(I$2,Percent!I99*4,Percent!I99)</f>
        <v>0.75602014028754994</v>
      </c>
      <c r="J99" s="126">
        <f>IF(J$2,Percent!J99*4,Percent!J99)</f>
        <v>0.50594304308670957</v>
      </c>
      <c r="K99" s="126">
        <f>IF(K$2,Percent!K99*4,Percent!K99)</f>
        <v>0.12468853777596921</v>
      </c>
      <c r="L99" s="126">
        <f>IF(L$2,Percent!L99*4,Percent!L99)</f>
        <v>-0.63133160251156795</v>
      </c>
      <c r="M99" s="126">
        <f>IF(M$2,Percent!M99*4,Percent!M99)</f>
        <v>452.65906997964373</v>
      </c>
      <c r="N99" s="126">
        <f>IF(N$2,Percent!N99*4,Percent!N99)</f>
        <v>7.2211547512335272E-2</v>
      </c>
      <c r="O99" s="126">
        <f>IF(O$2,Percent!O99*4,Percent!O99)</f>
        <v>7.9250782221761877</v>
      </c>
      <c r="P99" s="126">
        <f>IF(P$2,Percent!P99*4,Percent!P99)</f>
        <v>4.4153094080864141</v>
      </c>
      <c r="Q99" s="126">
        <f>IF(Q$2,Percent!Q99*4,Percent!Q99)</f>
        <v>1489.503513918683</v>
      </c>
      <c r="R99" s="126">
        <f>IF(R$2,Percent!R99*4,Percent!R99)</f>
        <v>0.3689509855971328</v>
      </c>
      <c r="S99" s="126">
        <f>IF(S$2,Percent!S99*4,Percent!S99)</f>
        <v>6.4149966463079147E-2</v>
      </c>
      <c r="T99" s="126">
        <f>IF(T$2,Percent!T99*4,Percent!T99)</f>
        <v>0.30480101913405178</v>
      </c>
      <c r="U99" s="126">
        <f>IF(U$2,Percent!U99*4,Percent!U99)</f>
        <v>499.67815708898115</v>
      </c>
      <c r="V99" s="126">
        <f>IF(V$2,Percent!V99*4,Percent!V99)</f>
        <v>-0.56523289571881463</v>
      </c>
      <c r="W99" s="126">
        <f>IF(W$2,Percent!W99*4,Percent!W99)</f>
        <v>495.19356316632496</v>
      </c>
      <c r="X99" s="126">
        <f>IF(X$2,Percent!X99*4,Percent!X99)</f>
        <v>-0.54023112611298885</v>
      </c>
      <c r="Y99" s="126">
        <f>IF(Y$2,Percent!Y99*4,Percent!Y99)</f>
        <v>-0.26909399977661508</v>
      </c>
      <c r="Z99" s="126">
        <f>IF(Z$2,Percent!Z99*4,Percent!Z99)</f>
        <v>359.94831030966725</v>
      </c>
      <c r="AA99" s="126">
        <f>IF(AA$2,Percent!AA99*4,Percent!AA99)</f>
        <v>369.20277622918303</v>
      </c>
      <c r="AB99" s="126">
        <f>IF(AB$2,Percent!AB99*4,Percent!AB99)</f>
        <v>-9.2544659195157628</v>
      </c>
      <c r="AC99" s="126">
        <f>IF(AC$2,Percent!AC99*4,Percent!AC99)</f>
        <v>8.9393663195608308</v>
      </c>
      <c r="AD99" s="126">
        <f>IF(AD$2,Percent!AD99*4,Percent!AD99)</f>
        <v>0.88797855141773785</v>
      </c>
    </row>
    <row r="100" spans="1:30">
      <c r="A100" t="s">
        <v>361</v>
      </c>
      <c r="B100" s="126">
        <f>IF(B$2,Percent!B100*4,Percent!B100)</f>
        <v>4.1317204383329198</v>
      </c>
      <c r="C100" s="126">
        <f>IF(C$2,Percent!C100*4,Percent!C100)</f>
        <v>4.2685863281487713</v>
      </c>
      <c r="D100" s="126">
        <f>IF(D$2,Percent!D100*4,Percent!D100)</f>
        <v>1492.2502354169958</v>
      </c>
      <c r="E100" s="126">
        <f>IF(E$2,Percent!E100*4,Percent!E100)</f>
        <v>1501.4191209887081</v>
      </c>
      <c r="F100" s="126">
        <f>IF(F$2,Percent!F100*4,Percent!F100)</f>
        <v>1524.0942373304129</v>
      </c>
      <c r="G100" s="126">
        <f>IF(G$2,Percent!G100*4,Percent!G100)</f>
        <v>5.087187291204387</v>
      </c>
      <c r="H100" s="126">
        <f>IF(H$2,Percent!H100*4,Percent!H100)</f>
        <v>7.0567874331699088</v>
      </c>
      <c r="I100" s="126">
        <f>IF(I$2,Percent!I100*4,Percent!I100)</f>
        <v>0.68935110931338528</v>
      </c>
      <c r="J100" s="126">
        <f>IF(J$2,Percent!J100*4,Percent!J100)</f>
        <v>0.40807933615445435</v>
      </c>
      <c r="K100" s="126">
        <f>IF(K$2,Percent!K100*4,Percent!K100)</f>
        <v>0.14458111889317804</v>
      </c>
      <c r="L100" s="126">
        <f>IF(L$2,Percent!L100*4,Percent!L100)</f>
        <v>-0.54476999042021734</v>
      </c>
      <c r="M100" s="126">
        <f>IF(M$2,Percent!M100*4,Percent!M100)</f>
        <v>453.68954472335537</v>
      </c>
      <c r="N100" s="126">
        <f>IF(N$2,Percent!N100*4,Percent!N100)</f>
        <v>2.1190364649095628</v>
      </c>
      <c r="O100" s="126">
        <f>IF(O$2,Percent!O100*4,Percent!O100)</f>
        <v>6.5462835135070288</v>
      </c>
      <c r="P100" s="126">
        <f>IF(P$2,Percent!P100*4,Percent!P100)</f>
        <v>2.0785410423301189</v>
      </c>
      <c r="Q100" s="126">
        <f>IF(Q$2,Percent!Q100*4,Percent!Q100)</f>
        <v>1490.0646049616073</v>
      </c>
      <c r="R100" s="126">
        <f>IF(R$2,Percent!R100*4,Percent!R100)</f>
        <v>0.44465677720115687</v>
      </c>
      <c r="S100" s="126">
        <f>IF(S$2,Percent!S100*4,Percent!S100)</f>
        <v>0.10941460445323296</v>
      </c>
      <c r="T100" s="126">
        <f>IF(T$2,Percent!T100*4,Percent!T100)</f>
        <v>0.33524217274793255</v>
      </c>
      <c r="U100" s="126">
        <f>IF(U$2,Percent!U100*4,Percent!U100)</f>
        <v>501.11726203772963</v>
      </c>
      <c r="V100" s="126">
        <f>IF(V$2,Percent!V100*4,Percent!V100)</f>
        <v>-0.28746230754297386</v>
      </c>
      <c r="W100" s="126">
        <f>IF(W$2,Percent!W100*4,Percent!W100)</f>
        <v>492.60462369674309</v>
      </c>
      <c r="X100" s="126">
        <f>IF(X$2,Percent!X100*4,Percent!X100)</f>
        <v>1.1241476479605161</v>
      </c>
      <c r="Y100" s="126">
        <f>IF(Y$2,Percent!Y100*4,Percent!Y100)</f>
        <v>1.0365922907876524</v>
      </c>
      <c r="Z100" s="126">
        <f>IF(Z$2,Percent!Z100*4,Percent!Z100)</f>
        <v>360.32103683475322</v>
      </c>
      <c r="AA100" s="126">
        <f>IF(AA$2,Percent!AA100*4,Percent!AA100)</f>
        <v>369.11678906057904</v>
      </c>
      <c r="AB100" s="126">
        <f>IF(AB$2,Percent!AB100*4,Percent!AB100)</f>
        <v>-8.7957522258258418</v>
      </c>
      <c r="AC100" s="126">
        <f>IF(AC$2,Percent!AC100*4,Percent!AC100)</f>
        <v>8.3954258569903999</v>
      </c>
      <c r="AD100" s="126">
        <f>IF(AD$2,Percent!AD100*4,Percent!AD100)</f>
        <v>1.01142923767114</v>
      </c>
    </row>
    <row r="101" spans="1:30">
      <c r="A101" t="s">
        <v>362</v>
      </c>
      <c r="B101" s="126">
        <f>IF(B$2,Percent!B101*4,Percent!B101)</f>
        <v>2.4919118492171322</v>
      </c>
      <c r="C101" s="126">
        <f>IF(C$2,Percent!C101*4,Percent!C101)</f>
        <v>2.5995327323752093</v>
      </c>
      <c r="D101" s="126">
        <f>IF(D$2,Percent!D101*4,Percent!D101)</f>
        <v>1493.6366103583052</v>
      </c>
      <c r="E101" s="126">
        <f>IF(E$2,Percent!E101*4,Percent!E101)</f>
        <v>1503.3430589689222</v>
      </c>
      <c r="F101" s="126">
        <f>IF(F$2,Percent!F101*4,Percent!F101)</f>
        <v>1526.1883874993036</v>
      </c>
      <c r="G101" s="126">
        <f>IF(G$2,Percent!G101*4,Percent!G101)</f>
        <v>2.9322885534234899</v>
      </c>
      <c r="H101" s="126">
        <f>IF(H$2,Percent!H101*4,Percent!H101)</f>
        <v>-0.17452787951981463</v>
      </c>
      <c r="I101" s="126">
        <f>IF(I$2,Percent!I101*4,Percent!I101)</f>
        <v>0.65196218076728485</v>
      </c>
      <c r="J101" s="126">
        <f>IF(J$2,Percent!J101*4,Percent!J101)</f>
        <v>0.60807247824143928</v>
      </c>
      <c r="K101" s="126">
        <f>IF(K$2,Percent!K101*4,Percent!K101)</f>
        <v>0.43289694413078739</v>
      </c>
      <c r="L101" s="126">
        <f>IF(L$2,Percent!L101*4,Percent!L101)</f>
        <v>-0.21906523663650521</v>
      </c>
      <c r="M101" s="126">
        <f>IF(M$2,Percent!M101*4,Percent!M101)</f>
        <v>451.21406097754954</v>
      </c>
      <c r="N101" s="126">
        <f>IF(N$2,Percent!N101*4,Percent!N101)</f>
        <v>-3.4961488341469504</v>
      </c>
      <c r="O101" s="126">
        <f>IF(O$2,Percent!O101*4,Percent!O101)</f>
        <v>6.6260819606756973</v>
      </c>
      <c r="P101" s="126">
        <f>IF(P$2,Percent!P101*4,Percent!P101)</f>
        <v>-1.0501265060084797</v>
      </c>
      <c r="Q101" s="126">
        <f>IF(Q$2,Percent!Q101*4,Percent!Q101)</f>
        <v>1492.0894030148811</v>
      </c>
      <c r="R101" s="126">
        <f>IF(R$2,Percent!R101*4,Percent!R101)</f>
        <v>0.43135000491726666</v>
      </c>
      <c r="S101" s="126">
        <f>IF(S$2,Percent!S101*4,Percent!S101)</f>
        <v>9.6930078876305836E-2</v>
      </c>
      <c r="T101" s="126">
        <f>IF(T$2,Percent!T101*4,Percent!T101)</f>
        <v>0.3344199260409691</v>
      </c>
      <c r="U101" s="126">
        <f>IF(U$2,Percent!U101*4,Percent!U101)</f>
        <v>502.24246214072537</v>
      </c>
      <c r="V101" s="126">
        <f>IF(V$2,Percent!V101*4,Percent!V101)</f>
        <v>1.9181262476841709</v>
      </c>
      <c r="W101" s="126">
        <f>IF(W$2,Percent!W101*4,Percent!W101)</f>
        <v>493.70677698624644</v>
      </c>
      <c r="X101" s="126">
        <f>IF(X$2,Percent!X101*4,Percent!X101)</f>
        <v>0.61128972615174249</v>
      </c>
      <c r="Y101" s="126">
        <f>IF(Y$2,Percent!Y101*4,Percent!Y101)</f>
        <v>0.62928837413585015</v>
      </c>
      <c r="Z101" s="126">
        <f>IF(Z$2,Percent!Z101*4,Percent!Z101)</f>
        <v>359.48961692496232</v>
      </c>
      <c r="AA101" s="126">
        <f>IF(AA$2,Percent!AA101*4,Percent!AA101)</f>
        <v>367.84130875907465</v>
      </c>
      <c r="AB101" s="126">
        <f>IF(AB$2,Percent!AB101*4,Percent!AB101)</f>
        <v>-8.3516918341123301</v>
      </c>
      <c r="AC101" s="126">
        <f>IF(AC$2,Percent!AC101*4,Percent!AC101)</f>
        <v>7.9299261351486505</v>
      </c>
      <c r="AD101" s="126">
        <f>IF(AD$2,Percent!AD101*4,Percent!AD101)</f>
        <v>0.96862730474597103</v>
      </c>
    </row>
    <row r="102" spans="1:30">
      <c r="A102" t="s">
        <v>363</v>
      </c>
      <c r="B102" s="126">
        <f>IF(B$2,Percent!B102*4,Percent!B102)</f>
        <v>0.79697346326028651</v>
      </c>
      <c r="C102" s="126">
        <f>IF(C$2,Percent!C102*4,Percent!C102)</f>
        <v>1.4256271473140458</v>
      </c>
      <c r="D102" s="126">
        <f>IF(D$2,Percent!D102*4,Percent!D102)</f>
        <v>1490.1433183958222</v>
      </c>
      <c r="E102" s="126">
        <f>IF(E$2,Percent!E102*4,Percent!E102)</f>
        <v>1500.1442229244267</v>
      </c>
      <c r="F102" s="126">
        <f>IF(F$2,Percent!F102*4,Percent!F102)</f>
        <v>1524.2109727420307</v>
      </c>
      <c r="G102" s="126">
        <f>IF(G$2,Percent!G102*4,Percent!G102)</f>
        <v>2.5254636345543702</v>
      </c>
      <c r="H102" s="126">
        <f>IF(H$2,Percent!H102*4,Percent!H102)</f>
        <v>2.7414391923906933</v>
      </c>
      <c r="I102" s="126">
        <f>IF(I$2,Percent!I102*4,Percent!I102)</f>
        <v>0.44406763456326104</v>
      </c>
      <c r="J102" s="126">
        <f>IF(J$2,Percent!J102*4,Percent!J102)</f>
        <v>-0.2328473775691009</v>
      </c>
      <c r="K102" s="126">
        <f>IF(K$2,Percent!K102*4,Percent!K102)</f>
        <v>0.70901684422396305</v>
      </c>
      <c r="L102" s="126">
        <f>IF(L$2,Percent!L102*4,Percent!L102)</f>
        <v>0.26494920966071872</v>
      </c>
      <c r="M102" s="126">
        <f>IF(M$2,Percent!M102*4,Percent!M102)</f>
        <v>448.2579581660504</v>
      </c>
      <c r="N102" s="126">
        <f>IF(N$2,Percent!N102*4,Percent!N102)</f>
        <v>-6.3684858515948406</v>
      </c>
      <c r="O102" s="126">
        <f>IF(O$2,Percent!O102*4,Percent!O102)</f>
        <v>7.9995277149335502</v>
      </c>
      <c r="P102" s="126">
        <f>IF(P$2,Percent!P102*4,Percent!P102)</f>
        <v>1.7552614030094542</v>
      </c>
      <c r="Q102" s="126">
        <f>IF(Q$2,Percent!Q102*4,Percent!Q102)</f>
        <v>1494.3019543757691</v>
      </c>
      <c r="R102" s="126">
        <f>IF(R$2,Percent!R102*4,Percent!R102)</f>
        <v>0.38201098971851266</v>
      </c>
      <c r="S102" s="126">
        <f>IF(S$2,Percent!S102*4,Percent!S102)</f>
        <v>7.3094134484213549E-2</v>
      </c>
      <c r="T102" s="126">
        <f>IF(T$2,Percent!T102*4,Percent!T102)</f>
        <v>0.30891685523428858</v>
      </c>
      <c r="U102" s="126">
        <f>IF(U$2,Percent!U102*4,Percent!U102)</f>
        <v>503.4243295293652</v>
      </c>
      <c r="V102" s="126">
        <f>IF(V$2,Percent!V102*4,Percent!V102)</f>
        <v>3.7453427286432195</v>
      </c>
      <c r="W102" s="126">
        <f>IF(W$2,Percent!W102*4,Percent!W102)</f>
        <v>507.56012062940215</v>
      </c>
      <c r="X102" s="126">
        <f>IF(X$2,Percent!X102*4,Percent!X102)</f>
        <v>0.93185433766747039</v>
      </c>
      <c r="Y102" s="126">
        <f>IF(Y$2,Percent!Y102*4,Percent!Y102)</f>
        <v>0.8769311390492085</v>
      </c>
      <c r="Z102" s="126">
        <f>IF(Z$2,Percent!Z102*4,Percent!Z102)</f>
        <v>359.61750039246817</v>
      </c>
      <c r="AA102" s="126">
        <f>IF(AA$2,Percent!AA102*4,Percent!AA102)</f>
        <v>367.24270866254443</v>
      </c>
      <c r="AB102" s="126">
        <f>IF(AB$2,Percent!AB102*4,Percent!AB102)</f>
        <v>-7.6252082700763255</v>
      </c>
      <c r="AC102" s="126">
        <f>IF(AC$2,Percent!AC102*4,Percent!AC102)</f>
        <v>7.3290157376058405</v>
      </c>
      <c r="AD102" s="126">
        <f>IF(AD$2,Percent!AD102*4,Percent!AD102)</f>
        <v>1.0528141839841101</v>
      </c>
    </row>
    <row r="103" spans="1:30">
      <c r="A103" t="s">
        <v>364</v>
      </c>
      <c r="B103" s="126">
        <f>IF(B$2,Percent!B103*4,Percent!B103)</f>
        <v>1.5857897908077234</v>
      </c>
      <c r="C103" s="126">
        <f>IF(C$2,Percent!C103*4,Percent!C103)</f>
        <v>2.4378891089380517</v>
      </c>
      <c r="D103" s="126">
        <f>IF(D$2,Percent!D103*4,Percent!D103)</f>
        <v>1485.8626256753835</v>
      </c>
      <c r="E103" s="126">
        <f>IF(E$2,Percent!E103*4,Percent!E103)</f>
        <v>1496.6916810714449</v>
      </c>
      <c r="F103" s="126">
        <f>IF(F$2,Percent!F103*4,Percent!F103)</f>
        <v>1522.9053299888744</v>
      </c>
      <c r="G103" s="126">
        <f>IF(G$2,Percent!G103*4,Percent!G103)</f>
        <v>1.9086268177247234</v>
      </c>
      <c r="H103" s="126">
        <f>IF(H$2,Percent!H103*4,Percent!H103)</f>
        <v>8.3173325863981518</v>
      </c>
      <c r="I103" s="126">
        <f>IF(I$2,Percent!I103*4,Percent!I103)</f>
        <v>0.93459193916540784</v>
      </c>
      <c r="J103" s="126">
        <f>IF(J$2,Percent!J103*4,Percent!J103)</f>
        <v>0.23290713636985316</v>
      </c>
      <c r="K103" s="126">
        <f>IF(K$2,Percent!K103*4,Percent!K103)</f>
        <v>0.84473307890185823</v>
      </c>
      <c r="L103" s="126">
        <f>IF(L$2,Percent!L103*4,Percent!L103)</f>
        <v>-8.9858860263597504E-2</v>
      </c>
      <c r="M103" s="126">
        <f>IF(M$2,Percent!M103*4,Percent!M103)</f>
        <v>451.02060308447642</v>
      </c>
      <c r="N103" s="126">
        <f>IF(N$2,Percent!N103*4,Percent!N103)</f>
        <v>0.27165214735855869</v>
      </c>
      <c r="O103" s="126">
        <f>IF(O$2,Percent!O103*4,Percent!O103)</f>
        <v>6.9101018159967245</v>
      </c>
      <c r="P103" s="126">
        <f>IF(P$2,Percent!P103*4,Percent!P103)</f>
        <v>1.5409043393531259</v>
      </c>
      <c r="Q103" s="126">
        <f>IF(Q$2,Percent!Q103*4,Percent!Q103)</f>
        <v>1493.8342399666542</v>
      </c>
      <c r="R103" s="126">
        <f>IF(R$2,Percent!R103*4,Percent!R103)</f>
        <v>0.36190223752719297</v>
      </c>
      <c r="S103" s="126">
        <f>IF(S$2,Percent!S103*4,Percent!S103)</f>
        <v>7.6866669416143465E-2</v>
      </c>
      <c r="T103" s="126">
        <f>IF(T$2,Percent!T103*4,Percent!T103)</f>
        <v>0.28503556811105318</v>
      </c>
      <c r="U103" s="126">
        <f>IF(U$2,Percent!U103*4,Percent!U103)</f>
        <v>504.53580353701113</v>
      </c>
      <c r="V103" s="126">
        <f>IF(V$2,Percent!V103*4,Percent!V103)</f>
        <v>3.3020855604324773</v>
      </c>
      <c r="W103" s="126">
        <f>IF(W$2,Percent!W103*4,Percent!W103)</f>
        <v>515.36753609314007</v>
      </c>
      <c r="X103" s="126">
        <f>IF(X$2,Percent!X103*4,Percent!X103)</f>
        <v>0.37278165965926036</v>
      </c>
      <c r="Y103" s="126">
        <f>IF(Y$2,Percent!Y103*4,Percent!Y103)</f>
        <v>0.39258864159270601</v>
      </c>
      <c r="Z103" s="126">
        <f>IF(Z$2,Percent!Z103*4,Percent!Z103)</f>
        <v>360.47056465150297</v>
      </c>
      <c r="AA103" s="126">
        <f>IF(AA$2,Percent!AA103*4,Percent!AA103)</f>
        <v>367.87162919817013</v>
      </c>
      <c r="AB103" s="126">
        <f>IF(AB$2,Percent!AB103*4,Percent!AB103)</f>
        <v>-7.4010645466671576</v>
      </c>
      <c r="AC103" s="126">
        <f>IF(AC$2,Percent!AC103*4,Percent!AC103)</f>
        <v>7.22216046190462</v>
      </c>
      <c r="AD103" s="126">
        <f>IF(AD$2,Percent!AD103*4,Percent!AD103)</f>
        <v>1.0450618401321601</v>
      </c>
    </row>
    <row r="104" spans="1:30">
      <c r="A104" t="s">
        <v>365</v>
      </c>
      <c r="B104" s="126">
        <f>IF(B$2,Percent!B104*4,Percent!B104)</f>
        <v>0.44043564461340168</v>
      </c>
      <c r="C104" s="126">
        <f>IF(C$2,Percent!C104*4,Percent!C104)</f>
        <v>0.70956334746341554</v>
      </c>
      <c r="D104" s="126">
        <f>IF(D$2,Percent!D104*4,Percent!D104)</f>
        <v>1483.6592890125537</v>
      </c>
      <c r="E104" s="126">
        <f>IF(E$2,Percent!E104*4,Percent!E104)</f>
        <v>1494.681337253041</v>
      </c>
      <c r="F104" s="126">
        <f>IF(F$2,Percent!F104*4,Percent!F104)</f>
        <v>1520.6800392306836</v>
      </c>
      <c r="G104" s="126">
        <f>IF(G$2,Percent!G104*4,Percent!G104)</f>
        <v>1.5540627487251157</v>
      </c>
      <c r="H104" s="126">
        <f>IF(H$2,Percent!H104*4,Percent!H104)</f>
        <v>-8.4754102521777952E-2</v>
      </c>
      <c r="I104" s="126">
        <f>IF(I$2,Percent!I104*4,Percent!I104)</f>
        <v>1.167302998495412</v>
      </c>
      <c r="J104" s="126">
        <f>IF(J$2,Percent!J104*4,Percent!J104)</f>
        <v>0.47265415923991583</v>
      </c>
      <c r="K104" s="126">
        <f>IF(K$2,Percent!K104*4,Percent!K104)</f>
        <v>1.1585681798238192</v>
      </c>
      <c r="L104" s="126">
        <f>IF(L$2,Percent!L104*4,Percent!L104)</f>
        <v>-8.7348186715897596E-3</v>
      </c>
      <c r="M104" s="126">
        <f>IF(M$2,Percent!M104*4,Percent!M104)</f>
        <v>451.0226500004249</v>
      </c>
      <c r="N104" s="126">
        <f>IF(N$2,Percent!N104*4,Percent!N104)</f>
        <v>-2.5649543706150801</v>
      </c>
      <c r="O104" s="126">
        <f>IF(O$2,Percent!O104*4,Percent!O104)</f>
        <v>6.315072711369961</v>
      </c>
      <c r="P104" s="126">
        <f>IF(P$2,Percent!P104*4,Percent!P104)</f>
        <v>0.36547454552911762</v>
      </c>
      <c r="Q104" s="126">
        <f>IF(Q$2,Percent!Q104*4,Percent!Q104)</f>
        <v>1492.7675131836295</v>
      </c>
      <c r="R104" s="126">
        <f>IF(R$2,Percent!R104*4,Percent!R104)</f>
        <v>0.38260767533854234</v>
      </c>
      <c r="S104" s="126">
        <f>IF(S$2,Percent!S104*4,Percent!S104)</f>
        <v>6.5461180158974591E-2</v>
      </c>
      <c r="T104" s="126">
        <f>IF(T$2,Percent!T104*4,Percent!T104)</f>
        <v>0.31714649517957172</v>
      </c>
      <c r="U104" s="126">
        <f>IF(U$2,Percent!U104*4,Percent!U104)</f>
        <v>505.32245459369693</v>
      </c>
      <c r="V104" s="126">
        <f>IF(V$2,Percent!V104*4,Percent!V104)</f>
        <v>3.7612850040912527</v>
      </c>
      <c r="W104" s="126">
        <f>IF(W$2,Percent!W104*4,Percent!W104)</f>
        <v>506.29307633783577</v>
      </c>
      <c r="X104" s="126">
        <f>IF(X$2,Percent!X104*4,Percent!X104)</f>
        <v>0.42668049497454064</v>
      </c>
      <c r="Y104" s="126">
        <f>IF(Y$2,Percent!Y104*4,Percent!Y104)</f>
        <v>0.35934888304689494</v>
      </c>
      <c r="Z104" s="126">
        <f>IF(Z$2,Percent!Z104*4,Percent!Z104)</f>
        <v>359.47407839634127</v>
      </c>
      <c r="AA104" s="126">
        <f>IF(AA$2,Percent!AA104*4,Percent!AA104)</f>
        <v>366.81295275059165</v>
      </c>
      <c r="AB104" s="126">
        <f>IF(AB$2,Percent!AB104*4,Percent!AB104)</f>
        <v>-7.3388743542503381</v>
      </c>
      <c r="AC104" s="126">
        <f>IF(AC$2,Percent!AC104*4,Percent!AC104)</f>
        <v>7.061509549455419</v>
      </c>
      <c r="AD104" s="126">
        <f>IF(AD$2,Percent!AD104*4,Percent!AD104)</f>
        <v>0.98132406993628396</v>
      </c>
    </row>
    <row r="105" spans="1:30">
      <c r="A105" t="s">
        <v>366</v>
      </c>
      <c r="B105" s="126">
        <f>IF(B$2,Percent!B105*4,Percent!B105)</f>
        <v>0.68554668100624383</v>
      </c>
      <c r="C105" s="126">
        <f>IF(C$2,Percent!C105*4,Percent!C105)</f>
        <v>1.1713910550177786</v>
      </c>
      <c r="D105" s="126">
        <f>IF(D$2,Percent!D105*4,Percent!D105)</f>
        <v>1479.8362126596094</v>
      </c>
      <c r="E105" s="126">
        <f>IF(E$2,Percent!E105*4,Percent!E105)</f>
        <v>1491.0683065500698</v>
      </c>
      <c r="F105" s="126">
        <f>IF(F$2,Percent!F105*4,Percent!F105)</f>
        <v>1518.7129032015964</v>
      </c>
      <c r="G105" s="126">
        <f>IF(G$2,Percent!G105*4,Percent!G105)</f>
        <v>1.3182702836274984</v>
      </c>
      <c r="H105" s="126">
        <f>IF(H$2,Percent!H105*4,Percent!H105)</f>
        <v>0.33236016622470999</v>
      </c>
      <c r="I105" s="126">
        <f>IF(I$2,Percent!I105*4,Percent!I105)</f>
        <v>0.67710676919592316</v>
      </c>
      <c r="J105" s="126">
        <f>IF(J$2,Percent!J105*4,Percent!J105)</f>
        <v>0.48071342805346973</v>
      </c>
      <c r="K105" s="126">
        <f>IF(K$2,Percent!K105*4,Percent!K105)</f>
        <v>1.2792071643599763</v>
      </c>
      <c r="L105" s="126">
        <f>IF(L$2,Percent!L105*4,Percent!L105)</f>
        <v>0.60210039516402214</v>
      </c>
      <c r="M105" s="126">
        <f>IF(M$2,Percent!M105*4,Percent!M105)</f>
        <v>451.23584202205842</v>
      </c>
      <c r="N105" s="126">
        <f>IF(N$2,Percent!N105*4,Percent!N105)</f>
        <v>0.34931553668844373</v>
      </c>
      <c r="O105" s="126">
        <f>IF(O$2,Percent!O105*4,Percent!O105)</f>
        <v>0.55460569469859533</v>
      </c>
      <c r="P105" s="126">
        <f>IF(P$2,Percent!P105*4,Percent!P105)</f>
        <v>-5.2990424439391797</v>
      </c>
      <c r="Q105" s="126">
        <f>IF(Q$2,Percent!Q105*4,Percent!Q105)</f>
        <v>1494.3153727710685</v>
      </c>
      <c r="R105" s="126">
        <f>IF(R$2,Percent!R105*4,Percent!R105)</f>
        <v>0.44591529503551747</v>
      </c>
      <c r="S105" s="126">
        <f>IF(S$2,Percent!S105*4,Percent!S105)</f>
        <v>7.4521014235846325E-2</v>
      </c>
      <c r="T105" s="126">
        <f>IF(T$2,Percent!T105*4,Percent!T105)</f>
        <v>0.3713942807996603</v>
      </c>
      <c r="U105" s="126">
        <f>IF(U$2,Percent!U105*4,Percent!U105)</f>
        <v>506.35131215812487</v>
      </c>
      <c r="V105" s="126">
        <f>IF(V$2,Percent!V105*4,Percent!V105)</f>
        <v>0.5250715124408778</v>
      </c>
      <c r="W105" s="126">
        <f>IF(W$2,Percent!W105*4,Percent!W105)</f>
        <v>504.00297570755095</v>
      </c>
      <c r="X105" s="126">
        <f>IF(X$2,Percent!X105*4,Percent!X105)</f>
        <v>0.85905077017729425</v>
      </c>
      <c r="Y105" s="126">
        <f>IF(Y$2,Percent!Y105*4,Percent!Y105)</f>
        <v>0.85972950625006206</v>
      </c>
      <c r="Z105" s="126">
        <f>IF(Z$2,Percent!Z105*4,Percent!Z105)</f>
        <v>360.56789763341885</v>
      </c>
      <c r="AA105" s="126">
        <f>IF(AA$2,Percent!AA105*4,Percent!AA105)</f>
        <v>368.24959323669827</v>
      </c>
      <c r="AB105" s="126">
        <f>IF(AB$2,Percent!AB105*4,Percent!AB105)</f>
        <v>-7.6816956032793691</v>
      </c>
      <c r="AC105" s="126">
        <f>IF(AC$2,Percent!AC105*4,Percent!AC105)</f>
        <v>7.3555554567087604</v>
      </c>
      <c r="AD105" s="126">
        <f>IF(AD$2,Percent!AD105*4,Percent!AD105)</f>
        <v>1.02160648591448</v>
      </c>
    </row>
    <row r="106" spans="1:30">
      <c r="A106" t="s">
        <v>367</v>
      </c>
      <c r="B106" s="126">
        <f>IF(B$2,Percent!B106*4,Percent!B106)</f>
        <v>2.3631960239789862</v>
      </c>
      <c r="C106" s="126">
        <f>IF(C$2,Percent!C106*4,Percent!C106)</f>
        <v>1.506450679690019</v>
      </c>
      <c r="D106" s="126">
        <f>IF(D$2,Percent!D106*4,Percent!D106)</f>
        <v>1490.6936426668919</v>
      </c>
      <c r="E106" s="126">
        <f>IF(E$2,Percent!E106*4,Percent!E106)</f>
        <v>1500.3526342621653</v>
      </c>
      <c r="F106" s="126">
        <f>IF(F$2,Percent!F106*4,Percent!F106)</f>
        <v>1526.0341904876227</v>
      </c>
      <c r="G106" s="126">
        <f>IF(G$2,Percent!G106*4,Percent!G106)</f>
        <v>1.1048861207992644</v>
      </c>
      <c r="H106" s="126">
        <f>IF(H$2,Percent!H106*4,Percent!H106)</f>
        <v>7.3376560164271964</v>
      </c>
      <c r="I106" s="126">
        <f>IF(I$2,Percent!I106*4,Percent!I106)</f>
        <v>1.1601338332605238</v>
      </c>
      <c r="J106" s="126">
        <f>IF(J$2,Percent!J106*4,Percent!J106)</f>
        <v>0.72732680322946663</v>
      </c>
      <c r="K106" s="126">
        <f>IF(K$2,Percent!K106*4,Percent!K106)</f>
        <v>1.2792071643599763</v>
      </c>
      <c r="L106" s="126">
        <f>IF(L$2,Percent!L106*4,Percent!L106)</f>
        <v>0.11907333109952895</v>
      </c>
      <c r="M106" s="126">
        <f>IF(M$2,Percent!M106*4,Percent!M106)</f>
        <v>455.72864594285642</v>
      </c>
      <c r="N106" s="126">
        <f>IF(N$2,Percent!N106*4,Percent!N106)</f>
        <v>8.4238799743619808</v>
      </c>
      <c r="O106" s="126">
        <f>IF(O$2,Percent!O106*4,Percent!O106)</f>
        <v>3.8192959535680968</v>
      </c>
      <c r="P106" s="126">
        <f>IF(P$2,Percent!P106*4,Percent!P106)</f>
        <v>-1.5417751090240643</v>
      </c>
      <c r="Q106" s="126">
        <f>IF(Q$2,Percent!Q106*4,Percent!Q106)</f>
        <v>1495.5392698264498</v>
      </c>
      <c r="R106" s="126">
        <f>IF(R$2,Percent!R106*4,Percent!R106)</f>
        <v>0.52176306462921074</v>
      </c>
      <c r="S106" s="126">
        <f>IF(S$2,Percent!S106*4,Percent!S106)</f>
        <v>0.11918852509427125</v>
      </c>
      <c r="T106" s="126">
        <f>IF(T$2,Percent!T106*4,Percent!T106)</f>
        <v>0.40257453953493527</v>
      </c>
      <c r="U106" s="126">
        <f>IF(U$2,Percent!U106*4,Percent!U106)</f>
        <v>507.08961885954585</v>
      </c>
      <c r="V106" s="126">
        <f>IF(V$2,Percent!V106*4,Percent!V106)</f>
        <v>-2.6454628605806718</v>
      </c>
      <c r="W106" s="126">
        <f>IF(W$2,Percent!W106*4,Percent!W106)</f>
        <v>488.359934167132</v>
      </c>
      <c r="X106" s="126">
        <f>IF(X$2,Percent!X106*4,Percent!X106)</f>
        <v>0.32164065676330011</v>
      </c>
      <c r="Y106" s="126">
        <f>IF(Y$2,Percent!Y106*4,Percent!Y106)</f>
        <v>0.31771875148374207</v>
      </c>
      <c r="Z106" s="126">
        <f>IF(Z$2,Percent!Z106*4,Percent!Z106)</f>
        <v>359.03252778300799</v>
      </c>
      <c r="AA106" s="126">
        <f>IF(AA$2,Percent!AA106*4,Percent!AA106)</f>
        <v>366.12776467818566</v>
      </c>
      <c r="AB106" s="126">
        <f>IF(AB$2,Percent!AB106*4,Percent!AB106)</f>
        <v>-7.0952368951777176</v>
      </c>
      <c r="AC106" s="126">
        <f>IF(AC$2,Percent!AC106*4,Percent!AC106)</f>
        <v>6.8421071477254003</v>
      </c>
      <c r="AD106" s="126">
        <f>IF(AD$2,Percent!AD106*4,Percent!AD106)</f>
        <v>0.9425518255614419</v>
      </c>
    </row>
    <row r="107" spans="1:30">
      <c r="A107" t="s">
        <v>368</v>
      </c>
      <c r="B107" s="126">
        <f>IF(B$2,Percent!B107*4,Percent!B107)</f>
        <v>1.1079920433747503</v>
      </c>
      <c r="C107" s="126">
        <f>IF(C$2,Percent!C107*4,Percent!C107)</f>
        <v>1.4771768128198914</v>
      </c>
      <c r="D107" s="126">
        <f>IF(D$2,Percent!D107*4,Percent!D107)</f>
        <v>1486.9641559300683</v>
      </c>
      <c r="E107" s="126">
        <f>IF(E$2,Percent!E107*4,Percent!E107)</f>
        <v>1497.8698358615445</v>
      </c>
      <c r="F107" s="126">
        <f>IF(F$2,Percent!F107*4,Percent!F107)</f>
        <v>1525.5718245917644</v>
      </c>
      <c r="G107" s="126">
        <f>IF(G$2,Percent!G107*4,Percent!G107)</f>
        <v>1.3649812105061443</v>
      </c>
      <c r="H107" s="126">
        <f>IF(H$2,Percent!H107*4,Percent!H107)</f>
        <v>-1.4382977150360077</v>
      </c>
      <c r="I107" s="126">
        <f>IF(I$2,Percent!I107*4,Percent!I107)</f>
        <v>0.95226952647369245</v>
      </c>
      <c r="J107" s="126">
        <f>IF(J$2,Percent!J107*4,Percent!J107)</f>
        <v>0.79638963854264944</v>
      </c>
      <c r="K107" s="126">
        <f>IF(K$2,Percent!K107*4,Percent!K107)</f>
        <v>1.2276893526757067</v>
      </c>
      <c r="L107" s="126">
        <f>IF(L$2,Percent!L107*4,Percent!L107)</f>
        <v>0.27541982620200695</v>
      </c>
      <c r="M107" s="126">
        <f>IF(M$2,Percent!M107*4,Percent!M107)</f>
        <v>451.35281953959714</v>
      </c>
      <c r="N107" s="126">
        <f>IF(N$2,Percent!N107*4,Percent!N107)</f>
        <v>-4.5805691153933736</v>
      </c>
      <c r="O107" s="126">
        <f>IF(O$2,Percent!O107*4,Percent!O107)</f>
        <v>4.104234597064746</v>
      </c>
      <c r="P107" s="126">
        <f>IF(P$2,Percent!P107*4,Percent!P107)</f>
        <v>-0.27755404332394495</v>
      </c>
      <c r="Q107" s="126">
        <f>IF(Q$2,Percent!Q107*4,Percent!Q107)</f>
        <v>1495.8294986541882</v>
      </c>
      <c r="R107" s="126">
        <f>IF(R$2,Percent!R107*4,Percent!R107)</f>
        <v>0.51831887494186235</v>
      </c>
      <c r="S107" s="126">
        <f>IF(S$2,Percent!S107*4,Percent!S107)</f>
        <v>0.12804768708818312</v>
      </c>
      <c r="T107" s="126">
        <f>IF(T$2,Percent!T107*4,Percent!T107)</f>
        <v>0.39027118785368364</v>
      </c>
      <c r="U107" s="126">
        <f>IF(U$2,Percent!U107*4,Percent!U107)</f>
        <v>508.45560881141961</v>
      </c>
      <c r="V107" s="126">
        <f>IF(V$2,Percent!V107*4,Percent!V107)</f>
        <v>1.1300500978215666</v>
      </c>
      <c r="W107" s="126">
        <f>IF(W$2,Percent!W107*4,Percent!W107)</f>
        <v>497.60579818979613</v>
      </c>
      <c r="X107" s="126">
        <f>IF(X$2,Percent!X107*4,Percent!X107)</f>
        <v>0.73580238195294356</v>
      </c>
      <c r="Y107" s="126">
        <f>IF(Y$2,Percent!Y107*4,Percent!Y107)</f>
        <v>0.74134999649650979</v>
      </c>
      <c r="Z107" s="126">
        <f>IF(Z$2,Percent!Z107*4,Percent!Z107)</f>
        <v>361.00406682897852</v>
      </c>
      <c r="AA107" s="126">
        <f>IF(AA$2,Percent!AA107*4,Percent!AA107)</f>
        <v>367.73262302416583</v>
      </c>
      <c r="AB107" s="126">
        <f>IF(AB$2,Percent!AB107*4,Percent!AB107)</f>
        <v>-6.7285561951872426</v>
      </c>
      <c r="AC107" s="126">
        <f>IF(AC$2,Percent!AC107*4,Percent!AC107)</f>
        <v>6.5375243419405997</v>
      </c>
      <c r="AD107" s="126">
        <f>IF(AD$2,Percent!AD107*4,Percent!AD107)</f>
        <v>0.98081574026448914</v>
      </c>
    </row>
    <row r="108" spans="1:30">
      <c r="A108" t="s">
        <v>369</v>
      </c>
      <c r="B108" s="126">
        <f>IF(B$2,Percent!B108*4,Percent!B108)</f>
        <v>1.6971237246913518</v>
      </c>
      <c r="C108" s="126">
        <f>IF(C$2,Percent!C108*4,Percent!C108)</f>
        <v>1.6781459190696069</v>
      </c>
      <c r="D108" s="126">
        <f>IF(D$2,Percent!D108*4,Percent!D108)</f>
        <v>1488.1141366495194</v>
      </c>
      <c r="E108" s="126">
        <f>IF(E$2,Percent!E108*4,Percent!E108)</f>
        <v>1498.5622993258548</v>
      </c>
      <c r="F108" s="126">
        <f>IF(F$2,Percent!F108*4,Percent!F108)</f>
        <v>1526.089923274923</v>
      </c>
      <c r="G108" s="126">
        <f>IF(G$2,Percent!G108*4,Percent!G108)</f>
        <v>1.841514063660199</v>
      </c>
      <c r="H108" s="126">
        <f>IF(H$2,Percent!H108*4,Percent!H108)</f>
        <v>1.6709881633504509</v>
      </c>
      <c r="I108" s="126">
        <f>IF(I$2,Percent!I108*4,Percent!I108)</f>
        <v>0.27613019166761177</v>
      </c>
      <c r="J108" s="126">
        <f>IF(J$2,Percent!J108*4,Percent!J108)</f>
        <v>0.38860373386269131</v>
      </c>
      <c r="K108" s="126">
        <f>IF(K$2,Percent!K108*4,Percent!K108)</f>
        <v>1.2197541042358082</v>
      </c>
      <c r="L108" s="126">
        <f>IF(L$2,Percent!L108*4,Percent!L108)</f>
        <v>0.94362391256819433</v>
      </c>
      <c r="M108" s="126">
        <f>IF(M$2,Percent!M108*4,Percent!M108)</f>
        <v>451.34904931107627</v>
      </c>
      <c r="N108" s="126">
        <f>IF(N$2,Percent!N108*4,Percent!N108)</f>
        <v>1.3945382642982729</v>
      </c>
      <c r="O108" s="126">
        <f>IF(O$2,Percent!O108*4,Percent!O108)</f>
        <v>2.5464378593388077</v>
      </c>
      <c r="P108" s="126">
        <f>IF(P$2,Percent!P108*4,Percent!P108)</f>
        <v>-2.260092713661078</v>
      </c>
      <c r="Q108" s="126">
        <f>IF(Q$2,Percent!Q108*4,Percent!Q108)</f>
        <v>1496.8362954531901</v>
      </c>
      <c r="R108" s="126">
        <f>IF(R$2,Percent!R108*4,Percent!R108)</f>
        <v>0.53200046840155124</v>
      </c>
      <c r="S108" s="126">
        <f>IF(S$2,Percent!S108*4,Percent!S108)</f>
        <v>0.11630902415516195</v>
      </c>
      <c r="T108" s="126">
        <f>IF(T$2,Percent!T108*4,Percent!T108)</f>
        <v>0.41569144424639998</v>
      </c>
      <c r="U108" s="126">
        <f>IF(U$2,Percent!U108*4,Percent!U108)</f>
        <v>508.73812448181485</v>
      </c>
      <c r="V108" s="126">
        <f>IF(V$2,Percent!V108*4,Percent!V108)</f>
        <v>-1.1574970482440605</v>
      </c>
      <c r="W108" s="126">
        <f>IF(W$2,Percent!W108*4,Percent!W108)</f>
        <v>493.30669859058173</v>
      </c>
      <c r="X108" s="126">
        <f>IF(X$2,Percent!X108*4,Percent!X108)</f>
        <v>1.0316260073719441</v>
      </c>
      <c r="Y108" s="126">
        <f>IF(Y$2,Percent!Y108*4,Percent!Y108)</f>
        <v>1.0298880720340797</v>
      </c>
      <c r="Z108" s="126">
        <f>IF(Z$2,Percent!Z108*4,Percent!Z108)</f>
        <v>359.34673934242392</v>
      </c>
      <c r="AA108" s="126">
        <f>IF(AA$2,Percent!AA108*4,Percent!AA108)</f>
        <v>366.05185580559453</v>
      </c>
      <c r="AB108" s="126">
        <f>IF(AB$2,Percent!AB108*4,Percent!AB108)</f>
        <v>-6.7051164631705973</v>
      </c>
      <c r="AC108" s="126">
        <f>IF(AC$2,Percent!AC108*4,Percent!AC108)</f>
        <v>6.45613501250463</v>
      </c>
      <c r="AD108" s="126">
        <f>IF(AD$2,Percent!AD108*4,Percent!AD108)</f>
        <v>1.05824335620636</v>
      </c>
    </row>
    <row r="109" spans="1:30">
      <c r="A109" t="s">
        <v>370</v>
      </c>
      <c r="B109" s="126">
        <f>IF(B$2,Percent!B109*4,Percent!B109)</f>
        <v>0.76978409677579407</v>
      </c>
      <c r="C109" s="126">
        <f>IF(C$2,Percent!C109*4,Percent!C109)</f>
        <v>0.49266112857537792</v>
      </c>
      <c r="D109" s="126">
        <f>IF(D$2,Percent!D109*4,Percent!D109)</f>
        <v>1488.7662667420768</v>
      </c>
      <c r="E109" s="126">
        <f>IF(E$2,Percent!E109*4,Percent!E109)</f>
        <v>1499.4082499463968</v>
      </c>
      <c r="F109" s="126">
        <f>IF(F$2,Percent!F109*4,Percent!F109)</f>
        <v>1527.7227173466222</v>
      </c>
      <c r="G109" s="126">
        <f>IF(G$2,Percent!G109*4,Percent!G109)</f>
        <v>1.7470157901183114</v>
      </c>
      <c r="H109" s="126">
        <f>IF(H$2,Percent!H109*4,Percent!H109)</f>
        <v>9.362446721808837</v>
      </c>
      <c r="I109" s="126">
        <f>IF(I$2,Percent!I109*4,Percent!I109)</f>
        <v>0.27265518964663116</v>
      </c>
      <c r="J109" s="126">
        <f>IF(J$2,Percent!J109*4,Percent!J109)</f>
        <v>0.24227521290400844</v>
      </c>
      <c r="K109" s="126">
        <f>IF(K$2,Percent!K109*4,Percent!K109)</f>
        <v>1.2197541042358082</v>
      </c>
      <c r="L109" s="126">
        <f>IF(L$2,Percent!L109*4,Percent!L109)</f>
        <v>0.94709891458916051</v>
      </c>
      <c r="M109" s="126">
        <f>IF(M$2,Percent!M109*4,Percent!M109)</f>
        <v>448.45493893975055</v>
      </c>
      <c r="N109" s="126">
        <f>IF(N$2,Percent!N109*4,Percent!N109)</f>
        <v>-2.7441225347049958</v>
      </c>
      <c r="O109" s="126">
        <f>IF(O$2,Percent!O109*4,Percent!O109)</f>
        <v>-3.2837513209388347</v>
      </c>
      <c r="P109" s="126">
        <f>IF(P$2,Percent!P109*4,Percent!P109)</f>
        <v>-7.5704216603050352</v>
      </c>
      <c r="Q109" s="126">
        <f>IF(Q$2,Percent!Q109*4,Percent!Q109)</f>
        <v>1496.5458397272253</v>
      </c>
      <c r="R109" s="126">
        <f>IF(R$2,Percent!R109*4,Percent!R109)</f>
        <v>0.47580830546313624</v>
      </c>
      <c r="S109" s="126">
        <f>IF(S$2,Percent!S109*4,Percent!S109)</f>
        <v>0.10605616864725921</v>
      </c>
      <c r="T109" s="126">
        <f>IF(T$2,Percent!T109*4,Percent!T109)</f>
        <v>0.36975213681588032</v>
      </c>
      <c r="U109" s="126">
        <f>IF(U$2,Percent!U109*4,Percent!U109)</f>
        <v>509.41132919364139</v>
      </c>
      <c r="V109" s="126">
        <f>IF(V$2,Percent!V109*4,Percent!V109)</f>
        <v>8.9067921513841242E-2</v>
      </c>
      <c r="W109" s="126">
        <f>IF(W$2,Percent!W109*4,Percent!W109)</f>
        <v>491.29478615345568</v>
      </c>
      <c r="X109" s="126">
        <f>IF(X$2,Percent!X109*4,Percent!X109)</f>
        <v>1.3972913707740453</v>
      </c>
      <c r="Y109" s="126">
        <f>IF(Y$2,Percent!Y109*4,Percent!Y109)</f>
        <v>1.3584707370937643</v>
      </c>
      <c r="Z109" s="126">
        <f>IF(Z$2,Percent!Z109*4,Percent!Z109)</f>
        <v>357.87648945261577</v>
      </c>
      <c r="AA109" s="126">
        <f>IF(AA$2,Percent!AA109*4,Percent!AA109)</f>
        <v>364.44406212236237</v>
      </c>
      <c r="AB109" s="126">
        <f>IF(AB$2,Percent!AB109*4,Percent!AB109)</f>
        <v>-6.5675726697465633</v>
      </c>
      <c r="AC109" s="126">
        <f>IF(AC$2,Percent!AC109*4,Percent!AC109)</f>
        <v>6.4206132914312093</v>
      </c>
      <c r="AD109" s="126">
        <f>IF(AD$2,Percent!AD109*4,Percent!AD109)</f>
        <v>1.1012997156652999</v>
      </c>
    </row>
    <row r="110" spans="1:30">
      <c r="A110" t="s">
        <v>462</v>
      </c>
      <c r="B110" s="126">
        <f>IF(B$2,Percent!B110*4,Percent!B110)</f>
        <v>1.3713704074490352</v>
      </c>
      <c r="C110" s="126">
        <f>IF(C$2,Percent!C110*4,Percent!C110)</f>
        <v>1.5954390324342427</v>
      </c>
      <c r="D110" s="126">
        <f>IF(D$2,Percent!D110*4,Percent!D110)</f>
        <v>1491.8472502455654</v>
      </c>
      <c r="E110" s="126">
        <f>IF(E$2,Percent!E110*4,Percent!E110)</f>
        <v>1502.1670068952806</v>
      </c>
      <c r="F110" s="126">
        <f>IF(F$2,Percent!F110*4,Percent!F110)</f>
        <v>1528.6863462017611</v>
      </c>
      <c r="G110" s="126">
        <f>IF(G$2,Percent!G110*4,Percent!G110)</f>
        <v>1.5239893256428161</v>
      </c>
      <c r="H110" s="126">
        <f>IF(H$2,Percent!H110*4,Percent!H110)</f>
        <v>2.7974947834209729</v>
      </c>
      <c r="I110" s="126">
        <f>IF(I$2,Percent!I110*4,Percent!I110)</f>
        <v>0.61146254249528909</v>
      </c>
      <c r="J110" s="126">
        <f>IF(J$2,Percent!J110*4,Percent!J110)</f>
        <v>0.29102784235330859</v>
      </c>
      <c r="K110" s="126">
        <f>IF(K$2,Percent!K110*4,Percent!K110)</f>
        <v>1.2197541042358082</v>
      </c>
      <c r="L110" s="126">
        <f>IF(L$2,Percent!L110*4,Percent!L110)</f>
        <v>0.60829156174054677</v>
      </c>
      <c r="M110" s="126">
        <f>IF(M$2,Percent!M110*4,Percent!M110)</f>
        <v>447.72205476293692</v>
      </c>
      <c r="N110" s="126">
        <f>IF(N$2,Percent!N110*4,Percent!N110)</f>
        <v>-1.1133495389159975</v>
      </c>
      <c r="O110" s="126">
        <f>IF(O$2,Percent!O110*4,Percent!O110)</f>
        <v>0.29927581761472966</v>
      </c>
      <c r="P110" s="126">
        <f>IF(P$2,Percent!P110*4,Percent!P110)</f>
        <v>-3.9078325981100033</v>
      </c>
      <c r="Q110" s="126">
        <f>IF(Q$2,Percent!Q110*4,Percent!Q110)</f>
        <v>1500.8003139086845</v>
      </c>
      <c r="R110" s="126">
        <f>IF(R$2,Percent!R110*4,Percent!R110)</f>
        <v>0.39805595847125358</v>
      </c>
      <c r="S110" s="126">
        <f>IF(S$2,Percent!S110*4,Percent!S110)</f>
        <v>7.926386034217088E-2</v>
      </c>
      <c r="T110" s="126">
        <f>IF(T$2,Percent!T110*4,Percent!T110)</f>
        <v>0.31879209812907172</v>
      </c>
      <c r="U110" s="126">
        <f>IF(U$2,Percent!U110*4,Percent!U110)</f>
        <v>510.20090484552634</v>
      </c>
      <c r="V110" s="126">
        <f>IF(V$2,Percent!V110*4,Percent!V110)</f>
        <v>1.147715642650482</v>
      </c>
      <c r="W110" s="126">
        <f>IF(W$2,Percent!W110*4,Percent!W110)</f>
        <v>492.60505588965958</v>
      </c>
      <c r="X110" s="126">
        <f>IF(X$2,Percent!X110*4,Percent!X110)</f>
        <v>0.90027893805606496</v>
      </c>
      <c r="Y110" s="126">
        <f>IF(Y$2,Percent!Y110*4,Percent!Y110)</f>
        <v>0.90316425046097493</v>
      </c>
      <c r="Z110" s="126">
        <f>IF(Z$2,Percent!Z110*4,Percent!Z110)</f>
        <v>359.55649462801301</v>
      </c>
      <c r="AA110" s="126">
        <f>IF(AA$2,Percent!AA110*4,Percent!AA110)</f>
        <v>366.13007174121452</v>
      </c>
      <c r="AB110" s="126">
        <f>IF(AB$2,Percent!AB110*4,Percent!AB110)</f>
        <v>-6.5735771132015106</v>
      </c>
      <c r="AC110" s="126">
        <f>IF(AC$2,Percent!AC110*4,Percent!AC110)</f>
        <v>6.3636589016094796</v>
      </c>
      <c r="AD110" s="126">
        <f>IF(AD$2,Percent!AD110*4,Percent!AD110)</f>
        <v>0.98975417011951305</v>
      </c>
    </row>
    <row r="111" spans="1:30">
      <c r="A111" t="s">
        <v>652</v>
      </c>
      <c r="B111" s="126">
        <f>IF(B$2,Percent!B111*4,Percent!B111)</f>
        <v>0.82580904701536895</v>
      </c>
      <c r="C111" s="126">
        <f>IF(C$2,Percent!C111*4,Percent!C111)</f>
        <v>0.43834245628957547</v>
      </c>
      <c r="D111" s="126">
        <f>IF(D$2,Percent!D111*4,Percent!D111)</f>
        <v>1493.5604401548721</v>
      </c>
      <c r="E111" s="126">
        <f>IF(E$2,Percent!E111*4,Percent!E111)</f>
        <v>1503.9951105529158</v>
      </c>
      <c r="F111" s="126">
        <f>IF(F$2,Percent!F111*4,Percent!F111)</f>
        <v>1531.6752514063885</v>
      </c>
      <c r="G111" s="126">
        <f>IF(G$2,Percent!G111*4,Percent!G111)</f>
        <v>1.2851892667423925</v>
      </c>
      <c r="H111" s="126">
        <f>IF(H$2,Percent!H111*4,Percent!H111)</f>
        <v>-3.2385867896815412</v>
      </c>
      <c r="I111" s="126">
        <f>IF(I$2,Percent!I111*4,Percent!I111)</f>
        <v>0.31018150720498738</v>
      </c>
      <c r="J111" s="126">
        <f>IF(J$2,Percent!J111*4,Percent!J111)</f>
        <v>7.5485220205706582E-2</v>
      </c>
      <c r="K111" s="126">
        <f>IF(K$2,Percent!K111*4,Percent!K111)</f>
        <v>1.2197541042358082</v>
      </c>
      <c r="L111" s="126">
        <f>IF(L$2,Percent!L111*4,Percent!L111)</f>
        <v>0.90957259703087245</v>
      </c>
      <c r="M111" s="126">
        <f>IF(M$2,Percent!M111*4,Percent!M111)</f>
        <v>446.92359087472585</v>
      </c>
      <c r="N111" s="126">
        <f>IF(N$2,Percent!N111*4,Percent!N111)</f>
        <v>-1.0768475647207509</v>
      </c>
      <c r="O111" s="126">
        <f>IF(O$2,Percent!O111*4,Percent!O111)</f>
        <v>0.57228859309336366</v>
      </c>
      <c r="P111" s="126">
        <f>IF(P$2,Percent!P111*4,Percent!P111)</f>
        <v>-2.665508749387167</v>
      </c>
      <c r="Q111" s="126">
        <f>IF(Q$2,Percent!Q111*4,Percent!Q111)</f>
        <v>1498.8613501330517</v>
      </c>
      <c r="R111" s="126">
        <f>IF(R$2,Percent!R111*4,Percent!R111)</f>
        <v>0.39827268268456584</v>
      </c>
      <c r="S111" s="126">
        <f>IF(S$2,Percent!S111*4,Percent!S111)</f>
        <v>7.2899255747203934E-2</v>
      </c>
      <c r="T111" s="126">
        <f>IF(T$2,Percent!T111*4,Percent!T111)</f>
        <v>0.32537342693736471</v>
      </c>
      <c r="U111" s="126">
        <f>IF(U$2,Percent!U111*4,Percent!U111)</f>
        <v>511.18482509108037</v>
      </c>
      <c r="V111" s="126">
        <f>IF(V$2,Percent!V111*4,Percent!V111)</f>
        <v>0.52886502986151385</v>
      </c>
      <c r="W111" s="126">
        <f>IF(W$2,Percent!W111*4,Percent!W111)</f>
        <v>492.31340943198154</v>
      </c>
      <c r="X111" s="126">
        <f>IF(X$2,Percent!X111*4,Percent!X111)</f>
        <v>0.93830205707297054</v>
      </c>
      <c r="Y111" s="126">
        <f>IF(Y$2,Percent!Y111*4,Percent!Y111)</f>
        <v>0.92251951487103412</v>
      </c>
      <c r="Z111" s="126">
        <f>IF(Z$2,Percent!Z111*4,Percent!Z111)</f>
        <v>358.79448153572184</v>
      </c>
      <c r="AA111" s="126">
        <f>IF(AA$2,Percent!AA111*4,Percent!AA111)</f>
        <v>365.16995441119582</v>
      </c>
      <c r="AB111" s="126">
        <f>IF(AB$2,Percent!AB111*4,Percent!AB111)</f>
        <v>-6.3754728754739682</v>
      </c>
      <c r="AC111" s="126">
        <f>IF(AC$2,Percent!AC111*4,Percent!AC111)</f>
        <v>6.14886989750865</v>
      </c>
      <c r="AD111" s="126">
        <f>IF(AD$2,Percent!AD111*4,Percent!AD111)</f>
        <v>1.00102647446071</v>
      </c>
    </row>
    <row r="112" spans="1:30">
      <c r="A112" t="s">
        <v>653</v>
      </c>
      <c r="B112" s="126">
        <f>IF(B$2,Percent!B112*4,Percent!B112)</f>
        <v>0.66203000706543946</v>
      </c>
      <c r="C112" s="126">
        <f>IF(C$2,Percent!C112*4,Percent!C112)</f>
        <v>1.1746239576023498</v>
      </c>
      <c r="D112" s="126">
        <f>IF(D$2,Percent!D112*4,Percent!D112)</f>
        <v>1490.4175357845104</v>
      </c>
      <c r="E112" s="126">
        <f>IF(E$2,Percent!E112*4,Percent!E112)</f>
        <v>1501.4059025008817</v>
      </c>
      <c r="F112" s="126">
        <f>IF(F$2,Percent!F112*4,Percent!F112)</f>
        <v>1528.4369619829763</v>
      </c>
      <c r="G112" s="126">
        <f>IF(G$2,Percent!G112*4,Percent!G112)</f>
        <v>1.2595240591068091</v>
      </c>
      <c r="H112" s="126">
        <f>IF(H$2,Percent!H112*4,Percent!H112)</f>
        <v>2.1190130937354112</v>
      </c>
      <c r="I112" s="126">
        <f>IF(I$2,Percent!I112*4,Percent!I112)</f>
        <v>0.10370674876858388</v>
      </c>
      <c r="J112" s="126">
        <f>IF(J$2,Percent!J112*4,Percent!J112)</f>
        <v>0.18939586707746869</v>
      </c>
      <c r="K112" s="126">
        <f>IF(K$2,Percent!K112*4,Percent!K112)</f>
        <v>1.2197541042358082</v>
      </c>
      <c r="L112" s="126">
        <f>IF(L$2,Percent!L112*4,Percent!L112)</f>
        <v>1.1160473554671659</v>
      </c>
      <c r="M112" s="126">
        <f>IF(M$2,Percent!M112*4,Percent!M112)</f>
        <v>448.44704007503066</v>
      </c>
      <c r="N112" s="126">
        <f>IF(N$2,Percent!N112*4,Percent!N112)</f>
        <v>2.4823728591318428</v>
      </c>
      <c r="O112" s="126">
        <f>IF(O$2,Percent!O112*4,Percent!O112)</f>
        <v>1.7094379229110019</v>
      </c>
      <c r="P112" s="126">
        <f>IF(P$2,Percent!P112*4,Percent!P112)</f>
        <v>-2.734923925954925</v>
      </c>
      <c r="Q112" s="126">
        <f>IF(Q$2,Percent!Q112*4,Percent!Q112)</f>
        <v>1500.6002576639235</v>
      </c>
      <c r="R112" s="126">
        <f>IF(R$2,Percent!R112*4,Percent!R112)</f>
        <v>0.44744768570189514</v>
      </c>
      <c r="S112" s="126">
        <f>IF(S$2,Percent!S112*4,Percent!S112)</f>
        <v>6.8665091518301732E-2</v>
      </c>
      <c r="T112" s="126">
        <f>IF(T$2,Percent!T112*4,Percent!T112)</f>
        <v>0.37878259418359944</v>
      </c>
      <c r="U112" s="126">
        <f>IF(U$2,Percent!U112*4,Percent!U112)</f>
        <v>512.23469351916992</v>
      </c>
      <c r="V112" s="126">
        <f>IF(V$2,Percent!V112*4,Percent!V112)</f>
        <v>-1.045296568995191</v>
      </c>
      <c r="W112" s="126">
        <f>IF(W$2,Percent!W112*4,Percent!W112)</f>
        <v>482.97295453259272</v>
      </c>
      <c r="X112" s="126">
        <f>IF(X$2,Percent!X112*4,Percent!X112)</f>
        <v>1.2491568786944462</v>
      </c>
      <c r="Y112" s="126">
        <f>IF(Y$2,Percent!Y112*4,Percent!Y112)</f>
        <v>1.2608729798513352</v>
      </c>
      <c r="Z112" s="126">
        <f>IF(Z$2,Percent!Z112*4,Percent!Z112)</f>
        <v>360.32936094068918</v>
      </c>
      <c r="AA112" s="126">
        <f>IF(AA$2,Percent!AA112*4,Percent!AA112)</f>
        <v>366.58114994935403</v>
      </c>
      <c r="AB112" s="126">
        <f>IF(AB$2,Percent!AB112*4,Percent!AB112)</f>
        <v>-6.2517890086648391</v>
      </c>
      <c r="AC112" s="126">
        <f>IF(AC$2,Percent!AC112*4,Percent!AC112)</f>
        <v>6.0690877273095003</v>
      </c>
      <c r="AD112" s="126">
        <f>IF(AD$2,Percent!AD112*4,Percent!AD112)</f>
        <v>0.88044835896862284</v>
      </c>
    </row>
    <row r="113" spans="1:30">
      <c r="A113" t="s">
        <v>654</v>
      </c>
      <c r="B113" s="126">
        <f>IF(B$2,Percent!B113*4,Percent!B113)</f>
        <v>1.4553376567270959</v>
      </c>
      <c r="C113" s="126">
        <f>IF(C$2,Percent!C113*4,Percent!C113)</f>
        <v>0.85289806310520078</v>
      </c>
      <c r="D113" s="126">
        <f>IF(D$2,Percent!D113*4,Percent!D113)</f>
        <v>1497.1630921942526</v>
      </c>
      <c r="E113" s="126">
        <f>IF(E$2,Percent!E113*4,Percent!E113)</f>
        <v>1506.8642313537071</v>
      </c>
      <c r="F113" s="126">
        <f>IF(F$2,Percent!F113*4,Percent!F113)</f>
        <v>1533.8828389129249</v>
      </c>
      <c r="G113" s="126">
        <f>IF(G$2,Percent!G113*4,Percent!G113)</f>
        <v>0.78799020766275873</v>
      </c>
      <c r="H113" s="126">
        <f>IF(H$2,Percent!H113*4,Percent!H113)</f>
        <v>-1.9710007288454179</v>
      </c>
      <c r="I113" s="126">
        <f>IF(I$2,Percent!I113*4,Percent!I113)</f>
        <v>1.0247342496551681</v>
      </c>
      <c r="J113" s="126">
        <f>IF(J$2,Percent!J113*4,Percent!J113)</f>
        <v>0.61359455268661378</v>
      </c>
      <c r="K113" s="126">
        <f>IF(K$2,Percent!K113*4,Percent!K113)</f>
        <v>1.2197541042358082</v>
      </c>
      <c r="L113" s="126">
        <f>IF(L$2,Percent!L113*4,Percent!L113)</f>
        <v>0.19501985458064186</v>
      </c>
      <c r="M113" s="126">
        <f>IF(M$2,Percent!M113*4,Percent!M113)</f>
        <v>451.5573652176335</v>
      </c>
      <c r="N113" s="126">
        <f>IF(N$2,Percent!N113*4,Percent!N113)</f>
        <v>4.6570438947348691</v>
      </c>
      <c r="O113" s="126">
        <f>IF(O$2,Percent!O113*4,Percent!O113)</f>
        <v>-0.80229761370777197</v>
      </c>
      <c r="P113" s="126">
        <f>IF(P$2,Percent!P113*4,Percent!P113)</f>
        <v>-6.2965468352797229</v>
      </c>
      <c r="Q113" s="126">
        <f>IF(Q$2,Percent!Q113*4,Percent!Q113)</f>
        <v>1500.7383668437424</v>
      </c>
      <c r="R113" s="126">
        <f>IF(R$2,Percent!R113*4,Percent!R113)</f>
        <v>0.4891946759461161</v>
      </c>
      <c r="S113" s="126">
        <f>IF(S$2,Percent!S113*4,Percent!S113)</f>
        <v>6.5308659710773209E-2</v>
      </c>
      <c r="T113" s="126">
        <f>IF(T$2,Percent!T113*4,Percent!T113)</f>
        <v>0.42388601623534117</v>
      </c>
      <c r="U113" s="126">
        <f>IF(U$2,Percent!U113*4,Percent!U113)</f>
        <v>513.19453109319932</v>
      </c>
      <c r="V113" s="126">
        <f>IF(V$2,Percent!V113*4,Percent!V113)</f>
        <v>-0.45441481375227966</v>
      </c>
      <c r="W113" s="126">
        <f>IF(W$2,Percent!W113*4,Percent!W113)</f>
        <v>482.49042893315863</v>
      </c>
      <c r="X113" s="126">
        <f>IF(X$2,Percent!X113*4,Percent!X113)</f>
        <v>0.26806750443917338</v>
      </c>
      <c r="Y113" s="126">
        <f>IF(Y$2,Percent!Y113*4,Percent!Y113)</f>
        <v>0.34417185557149566</v>
      </c>
      <c r="Z113" s="126">
        <f>IF(Z$2,Percent!Z113*4,Percent!Z113)</f>
        <v>359.38638819893305</v>
      </c>
      <c r="AA113" s="126">
        <f>IF(AA$2,Percent!AA113*4,Percent!AA113)</f>
        <v>364.99745420021202</v>
      </c>
      <c r="AB113" s="126">
        <f>IF(AB$2,Percent!AB113*4,Percent!AB113)</f>
        <v>-5.6110660012789157</v>
      </c>
      <c r="AC113" s="126">
        <f>IF(AC$2,Percent!AC113*4,Percent!AC113)</f>
        <v>5.6166966294420497</v>
      </c>
      <c r="AD113" s="126">
        <f>IF(AD$2,Percent!AD113*4,Percent!AD113)</f>
        <v>0.76021199246599402</v>
      </c>
    </row>
    <row r="114" spans="1:30">
      <c r="A114" t="s">
        <v>655</v>
      </c>
      <c r="B114" s="126">
        <f>IF(B$2,Percent!B114*4,Percent!B114)</f>
        <v>0.15531167201530138</v>
      </c>
      <c r="C114" s="126">
        <f>IF(C$2,Percent!C114*4,Percent!C114)</f>
        <v>0.1879180723086904</v>
      </c>
      <c r="D114" s="126">
        <f>IF(D$2,Percent!D114*4,Percent!D114)</f>
        <v>1497.4971001396732</v>
      </c>
      <c r="E114" s="126">
        <f>IF(E$2,Percent!E114*4,Percent!E114)</f>
        <v>1507.4145694567251</v>
      </c>
      <c r="F114" s="126">
        <f>IF(F$2,Percent!F114*4,Percent!F114)</f>
        <v>1534.2196889533309</v>
      </c>
      <c r="G114" s="126">
        <f>IF(G$2,Percent!G114*4,Percent!G114)</f>
        <v>1.0781339082825525</v>
      </c>
      <c r="H114" s="126">
        <f>IF(H$2,Percent!H114*4,Percent!H114)</f>
        <v>-7.9600218889257945</v>
      </c>
      <c r="I114" s="126">
        <f>IF(I$2,Percent!I114*4,Percent!I114)</f>
        <v>0.82243742183916169</v>
      </c>
      <c r="J114" s="126">
        <f>IF(J$2,Percent!J114*4,Percent!J114)</f>
        <v>0.94194934083393633</v>
      </c>
      <c r="K114" s="126">
        <f>IF(K$2,Percent!K114*4,Percent!K114)</f>
        <v>1.1442433561047098</v>
      </c>
      <c r="L114" s="126">
        <f>IF(L$2,Percent!L114*4,Percent!L114)</f>
        <v>0.32180593426554122</v>
      </c>
      <c r="M114" s="126">
        <f>IF(M$2,Percent!M114*4,Percent!M114)</f>
        <v>452.9584199031496</v>
      </c>
      <c r="N114" s="126">
        <f>IF(N$2,Percent!N114*4,Percent!N114)</f>
        <v>1.6657478625586641</v>
      </c>
      <c r="O114" s="126">
        <f>IF(O$2,Percent!O114*4,Percent!O114)</f>
        <v>0.9253398144324696</v>
      </c>
      <c r="P114" s="126">
        <f>IF(P$2,Percent!P114*4,Percent!P114)</f>
        <v>-3.3079652703286713</v>
      </c>
      <c r="Q114" s="126">
        <f>IF(Q$2,Percent!Q114*4,Percent!Q114)</f>
        <v>1503.7762226808086</v>
      </c>
      <c r="R114" s="126">
        <f>IF(R$2,Percent!R114*4,Percent!R114)</f>
        <v>0.4611809319277187</v>
      </c>
      <c r="S114" s="126">
        <f>IF(S$2,Percent!S114*4,Percent!S114)</f>
        <v>6.0246489487133084E-2</v>
      </c>
      <c r="T114" s="126">
        <f>IF(T$2,Percent!T114*4,Percent!T114)</f>
        <v>0.40093444244059068</v>
      </c>
      <c r="U114" s="126">
        <f>IF(U$2,Percent!U114*4,Percent!U114)</f>
        <v>514.05513464133912</v>
      </c>
      <c r="V114" s="126">
        <f>IF(V$2,Percent!V114*4,Percent!V114)</f>
        <v>0.59564433757346436</v>
      </c>
      <c r="W114" s="126">
        <f>IF(W$2,Percent!W114*4,Percent!W114)</f>
        <v>482.93201719800152</v>
      </c>
      <c r="X114" s="126">
        <f>IF(X$2,Percent!X114*4,Percent!X114)</f>
        <v>0.65424027461569167</v>
      </c>
      <c r="Y114" s="126">
        <f>IF(Y$2,Percent!Y114*4,Percent!Y114)</f>
        <v>0.69392183781822325</v>
      </c>
      <c r="Z114" s="126">
        <f>IF(Z$2,Percent!Z114*4,Percent!Z114)</f>
        <v>359.60138623066172</v>
      </c>
      <c r="AA114" s="126">
        <f>IF(AA$2,Percent!AA114*4,Percent!AA114)</f>
        <v>365.83064040035464</v>
      </c>
      <c r="AB114" s="126">
        <f>IF(AB$2,Percent!AB114*4,Percent!AB114)</f>
        <v>-6.2292541696929042</v>
      </c>
      <c r="AC114" s="126">
        <f>IF(AC$2,Percent!AC114*4,Percent!AC114)</f>
        <v>5.97742608774091</v>
      </c>
      <c r="AD114" s="126">
        <f>IF(AD$2,Percent!AD114*4,Percent!AD114)</f>
        <v>0.74663535582831098</v>
      </c>
    </row>
    <row r="115" spans="1:30">
      <c r="A115" t="s">
        <v>656</v>
      </c>
      <c r="B115" s="126">
        <f>IF(B$2,Percent!B115*4,Percent!B115)</f>
        <v>0.1716014584371095</v>
      </c>
      <c r="C115" s="126">
        <f>IF(C$2,Percent!C115*4,Percent!C115)</f>
        <v>0.15341454896677931</v>
      </c>
      <c r="D115" s="126">
        <f>IF(D$2,Percent!D115*4,Percent!D115)</f>
        <v>1497.0520003732699</v>
      </c>
      <c r="E115" s="126">
        <f>IF(E$2,Percent!E115*4,Percent!E115)</f>
        <v>1506.7195465082716</v>
      </c>
      <c r="F115" s="126">
        <f>IF(F$2,Percent!F115*4,Percent!F115)</f>
        <v>1534.0503145549508</v>
      </c>
      <c r="G115" s="126">
        <f>IF(G$2,Percent!G115*4,Percent!G115)</f>
        <v>0.53152971899059764</v>
      </c>
      <c r="H115" s="126">
        <f>IF(H$2,Percent!H115*4,Percent!H115)</f>
        <v>4.70723941959168</v>
      </c>
      <c r="I115" s="126">
        <f>IF(I$2,Percent!I115*4,Percent!I115)</f>
        <v>1.4811475836436827</v>
      </c>
      <c r="J115" s="126">
        <f>IF(J$2,Percent!J115*4,Percent!J115)</f>
        <v>0.93466311600574059</v>
      </c>
      <c r="K115" s="126">
        <f>IF(K$2,Percent!K115*4,Percent!K115)</f>
        <v>1.0613166063846768</v>
      </c>
      <c r="L115" s="126">
        <f>IF(L$2,Percent!L115*4,Percent!L115)</f>
        <v>-0.41983097725899599</v>
      </c>
      <c r="M115" s="126">
        <f>IF(M$2,Percent!M115*4,Percent!M115)</f>
        <v>458.04675733477194</v>
      </c>
      <c r="N115" s="126">
        <f>IF(N$2,Percent!N115*4,Percent!N115)</f>
        <v>6.6514969218668618</v>
      </c>
      <c r="O115" s="126">
        <f>IF(O$2,Percent!O115*4,Percent!O115)</f>
        <v>2.7939897364749231</v>
      </c>
      <c r="P115" s="126">
        <f>IF(P$2,Percent!P115*4,Percent!P115)</f>
        <v>-0.73257619563310516</v>
      </c>
      <c r="Q115" s="126">
        <f>IF(Q$2,Percent!Q115*4,Percent!Q115)</f>
        <v>1505.0142369462724</v>
      </c>
      <c r="R115" s="126">
        <f>IF(R$2,Percent!R115*4,Percent!R115)</f>
        <v>0.44096895906624334</v>
      </c>
      <c r="S115" s="126">
        <f>IF(S$2,Percent!S115*4,Percent!S115)</f>
        <v>5.8903370787316021E-2</v>
      </c>
      <c r="T115" s="126">
        <f>IF(T$2,Percent!T115*4,Percent!T115)</f>
        <v>0.38206558827892456</v>
      </c>
      <c r="U115" s="126">
        <f>IF(U$2,Percent!U115*4,Percent!U115)</f>
        <v>514.87897544395457</v>
      </c>
      <c r="V115" s="126">
        <f>IF(V$2,Percent!V115*4,Percent!V115)</f>
        <v>-0.16376739966021958</v>
      </c>
      <c r="W115" s="126">
        <f>IF(W$2,Percent!W115*4,Percent!W115)</f>
        <v>481.48336471373068</v>
      </c>
      <c r="X115" s="126">
        <f>IF(X$2,Percent!X115*4,Percent!X115)</f>
        <v>0.22385242585718501</v>
      </c>
      <c r="Y115" s="126">
        <f>IF(Y$2,Percent!Y115*4,Percent!Y115)</f>
        <v>0.26389216084083955</v>
      </c>
      <c r="Z115" s="126">
        <f>IF(Z$2,Percent!Z115*4,Percent!Z115)</f>
        <v>357.68665469451201</v>
      </c>
      <c r="AA115" s="126">
        <f>IF(AA$2,Percent!AA115*4,Percent!AA115)</f>
        <v>364.34590472983996</v>
      </c>
      <c r="AB115" s="126">
        <f>IF(AB$2,Percent!AB115*4,Percent!AB115)</f>
        <v>-6.659250035327978</v>
      </c>
      <c r="AC115" s="126">
        <f>IF(AC$2,Percent!AC115*4,Percent!AC115)</f>
        <v>6.4515499397932903</v>
      </c>
      <c r="AD115" s="126">
        <f>IF(AD$2,Percent!AD115*4,Percent!AD115)</f>
        <v>0.67395721056464997</v>
      </c>
    </row>
    <row r="116" spans="1:30">
      <c r="A116" t="s">
        <v>657</v>
      </c>
      <c r="B116" s="126">
        <f>IF(B$2,Percent!B116*4,Percent!B116)</f>
        <v>0.55572381693238526</v>
      </c>
      <c r="C116" s="126">
        <f>IF(C$2,Percent!C116*4,Percent!C116)</f>
        <v>0.36888770292726747</v>
      </c>
      <c r="D116" s="126">
        <f>IF(D$2,Percent!D116*4,Percent!D116)</f>
        <v>1497.4840032022212</v>
      </c>
      <c r="E116" s="126">
        <f>IF(E$2,Percent!E116*4,Percent!E116)</f>
        <v>1507.4246486838633</v>
      </c>
      <c r="F116" s="126">
        <f>IF(F$2,Percent!F116*4,Percent!F116)</f>
        <v>1535.1963474220584</v>
      </c>
      <c r="G116" s="126">
        <f>IF(G$2,Percent!G116*4,Percent!G116)</f>
        <v>-3.7145884169831334E-2</v>
      </c>
      <c r="H116" s="126">
        <f>IF(H$2,Percent!H116*4,Percent!H116)</f>
        <v>0.1467117769539783</v>
      </c>
      <c r="I116" s="126">
        <f>IF(I$2,Percent!I116*4,Percent!I116)</f>
        <v>1.5817105692371491</v>
      </c>
      <c r="J116" s="126">
        <f>IF(J$2,Percent!J116*4,Percent!J116)</f>
        <v>1.5389117338164837</v>
      </c>
      <c r="K116" s="126">
        <f>IF(K$2,Percent!K116*4,Percent!K116)</f>
        <v>0.98051782883202954</v>
      </c>
      <c r="L116" s="126">
        <f>IF(L$2,Percent!L116*4,Percent!L116)</f>
        <v>-0.6011927404051105</v>
      </c>
      <c r="M116" s="126">
        <f>IF(M$2,Percent!M116*4,Percent!M116)</f>
        <v>457.88262106484893</v>
      </c>
      <c r="N116" s="126">
        <f>IF(N$2,Percent!N116*4,Percent!N116)</f>
        <v>0.51861183964811985</v>
      </c>
      <c r="O116" s="126">
        <f>IF(O$2,Percent!O116*4,Percent!O116)</f>
        <v>4.1952983968833655</v>
      </c>
      <c r="P116" s="126">
        <f>IF(P$2,Percent!P116*4,Percent!P116)</f>
        <v>9.942735354809297E-2</v>
      </c>
      <c r="Q116" s="126">
        <f>IF(Q$2,Percent!Q116*4,Percent!Q116)</f>
        <v>1506.5707307197999</v>
      </c>
      <c r="R116" s="126">
        <f>IF(R$2,Percent!R116*4,Percent!R116)</f>
        <v>0.38483150363436069</v>
      </c>
      <c r="S116" s="126">
        <f>IF(S$2,Percent!S116*4,Percent!S116)</f>
        <v>5.6990524999770149E-2</v>
      </c>
      <c r="T116" s="126">
        <f>IF(T$2,Percent!T116*4,Percent!T116)</f>
        <v>0.32784097863458078</v>
      </c>
      <c r="U116" s="126">
        <f>IF(U$2,Percent!U116*4,Percent!U116)</f>
        <v>515.45673070200189</v>
      </c>
      <c r="V116" s="126">
        <f>IF(V$2,Percent!V116*4,Percent!V116)</f>
        <v>0.90451427276390106</v>
      </c>
      <c r="W116" s="126">
        <f>IF(W$2,Percent!W116*4,Percent!W116)</f>
        <v>476.94224564445381</v>
      </c>
      <c r="X116" s="126">
        <f>IF(X$2,Percent!X116*4,Percent!X116)</f>
        <v>0.17799661300887948</v>
      </c>
      <c r="Y116" s="126">
        <f>IF(Y$2,Percent!Y116*4,Percent!Y116)</f>
        <v>0.12778209379833427</v>
      </c>
      <c r="Z116" s="126">
        <f>IF(Z$2,Percent!Z116*4,Percent!Z116)</f>
        <v>357.42076309169585</v>
      </c>
      <c r="AA116" s="126">
        <f>IF(AA$2,Percent!AA116*4,Percent!AA116)</f>
        <v>363.95179549916298</v>
      </c>
      <c r="AB116" s="126">
        <f>IF(AB$2,Percent!AB116*4,Percent!AB116)</f>
        <v>-6.5310324074671549</v>
      </c>
      <c r="AC116" s="126">
        <f>IF(AC$2,Percent!AC116*4,Percent!AC116)</f>
        <v>6.3365806994632612</v>
      </c>
      <c r="AD116" s="126">
        <f>IF(AD$2,Percent!AD116*4,Percent!AD116)</f>
        <v>0.62609028151426704</v>
      </c>
    </row>
    <row r="117" spans="1:30">
      <c r="A117" t="s">
        <v>658</v>
      </c>
      <c r="B117" s="126">
        <f>IF(B$2,Percent!B117*4,Percent!B117)</f>
        <v>4.0999858734025452E-2</v>
      </c>
      <c r="C117" s="126">
        <f>IF(C$2,Percent!C117*4,Percent!C117)</f>
        <v>0.30869652071565667</v>
      </c>
      <c r="D117" s="126">
        <f>IF(D$2,Percent!D117*4,Percent!D117)</f>
        <v>1497.4281913552509</v>
      </c>
      <c r="E117" s="126">
        <f>IF(E$2,Percent!E117*4,Percent!E117)</f>
        <v>1507.7975056360995</v>
      </c>
      <c r="F117" s="126">
        <f>IF(F$2,Percent!F117*4,Percent!F117)</f>
        <v>1534.9631693033784</v>
      </c>
      <c r="G117" s="126">
        <f>IF(G$2,Percent!G117*4,Percent!G117)</f>
        <v>0.56194319230407075</v>
      </c>
      <c r="H117" s="126">
        <f>IF(H$2,Percent!H117*4,Percent!H117)</f>
        <v>-8.2098319763526106</v>
      </c>
      <c r="I117" s="126">
        <f>IF(I$2,Percent!I117*4,Percent!I117)</f>
        <v>0.86270552778247023</v>
      </c>
      <c r="J117" s="126">
        <f>IF(J$2,Percent!J117*4,Percent!J117)</f>
        <v>0.69344934506370137</v>
      </c>
      <c r="K117" s="126">
        <f>IF(K$2,Percent!K117*4,Percent!K117)</f>
        <v>0.88980859257807887</v>
      </c>
      <c r="L117" s="126">
        <f>IF(L$2,Percent!L117*4,Percent!L117)</f>
        <v>2.7103064795581305E-2</v>
      </c>
      <c r="M117" s="126">
        <f>IF(M$2,Percent!M117*4,Percent!M117)</f>
        <v>460.32683786984944</v>
      </c>
      <c r="N117" s="126">
        <f>IF(N$2,Percent!N117*4,Percent!N117)</f>
        <v>3.883895491536915</v>
      </c>
      <c r="O117" s="126">
        <f>IF(O$2,Percent!O117*4,Percent!O117)</f>
        <v>1.0923895582030507</v>
      </c>
      <c r="P117" s="126">
        <f>IF(P$2,Percent!P117*4,Percent!P117)</f>
        <v>-2.8115577159806628</v>
      </c>
      <c r="Q117" s="126">
        <f>IF(Q$2,Percent!Q117*4,Percent!Q117)</f>
        <v>1507.0641984133547</v>
      </c>
      <c r="R117" s="126">
        <f>IF(R$2,Percent!R117*4,Percent!R117)</f>
        <v>0.37400036339243309</v>
      </c>
      <c r="S117" s="126">
        <f>IF(S$2,Percent!S117*4,Percent!S117)</f>
        <v>5.8499579489877718E-2</v>
      </c>
      <c r="T117" s="126">
        <f>IF(T$2,Percent!T117*4,Percent!T117)</f>
        <v>0.31550078390256014</v>
      </c>
      <c r="U117" s="126">
        <f>IF(U$2,Percent!U117*4,Percent!U117)</f>
        <v>516.34937141725732</v>
      </c>
      <c r="V117" s="126">
        <f>IF(V$2,Percent!V117*4,Percent!V117)</f>
        <v>-0.65474189896503887</v>
      </c>
      <c r="W117" s="126">
        <f>IF(W$2,Percent!W117*4,Percent!W117)</f>
        <v>480.57983390730482</v>
      </c>
      <c r="X117" s="126">
        <f>IF(X$2,Percent!X117*4,Percent!X117)</f>
        <v>0.73919604358270163</v>
      </c>
      <c r="Y117" s="126">
        <f>IF(Y$2,Percent!Y117*4,Percent!Y117)</f>
        <v>0.751555212571553</v>
      </c>
      <c r="Z117" s="126">
        <f>IF(Z$2,Percent!Z117*4,Percent!Z117)</f>
        <v>358.18548375314202</v>
      </c>
      <c r="AA117" s="126">
        <f>IF(AA$2,Percent!AA117*4,Percent!AA117)</f>
        <v>364.76488305484065</v>
      </c>
      <c r="AB117" s="126">
        <f>IF(AB$2,Percent!AB117*4,Percent!AB117)</f>
        <v>-6.5793993016986798</v>
      </c>
      <c r="AC117" s="126">
        <f>IF(AC$2,Percent!AC117*4,Percent!AC117)</f>
        <v>6.50314549693337</v>
      </c>
      <c r="AD117" s="126">
        <f>IF(AD$2,Percent!AD117*4,Percent!AD117)</f>
        <v>0.58679869857217604</v>
      </c>
    </row>
    <row r="118" spans="1:30">
      <c r="A118" t="s">
        <v>659</v>
      </c>
      <c r="B118" s="126">
        <f>IF(B$2,Percent!B118*4,Percent!B118)</f>
        <v>0.99021600184947545</v>
      </c>
      <c r="C118" s="126">
        <f>IF(C$2,Percent!C118*4,Percent!C118)</f>
        <v>1.1398646107760868</v>
      </c>
      <c r="D118" s="126">
        <f>IF(D$2,Percent!D118*4,Percent!D118)</f>
        <v>1497.3409346285757</v>
      </c>
      <c r="E118" s="126">
        <f>IF(E$2,Percent!E118*4,Percent!E118)</f>
        <v>1507.692148745607</v>
      </c>
      <c r="F118" s="126">
        <f>IF(F$2,Percent!F118*4,Percent!F118)</f>
        <v>1535.4343239131072</v>
      </c>
      <c r="G118" s="126">
        <f>IF(G$2,Percent!G118*4,Percent!G118)</f>
        <v>0.29618073787567312</v>
      </c>
      <c r="H118" s="126">
        <f>IF(H$2,Percent!H118*4,Percent!H118)</f>
        <v>5.3189164591703531</v>
      </c>
      <c r="I118" s="126">
        <f>IF(I$2,Percent!I118*4,Percent!I118)</f>
        <v>1.3783488957223256</v>
      </c>
      <c r="J118" s="126">
        <f>IF(J$2,Percent!J118*4,Percent!J118)</f>
        <v>1.2318002393854499</v>
      </c>
      <c r="K118" s="126">
        <f>IF(K$2,Percent!K118*4,Percent!K118)</f>
        <v>0.75029435169929448</v>
      </c>
      <c r="L118" s="126">
        <f>IF(L$2,Percent!L118*4,Percent!L118)</f>
        <v>-0.62805454402297189</v>
      </c>
      <c r="M118" s="126">
        <f>IF(M$2,Percent!M118*4,Percent!M118)</f>
        <v>458.26177815175794</v>
      </c>
      <c r="N118" s="126">
        <f>IF(N$2,Percent!N118*4,Percent!N118)</f>
        <v>3.7251909569140373</v>
      </c>
      <c r="O118" s="126">
        <f>IF(O$2,Percent!O118*4,Percent!O118)</f>
        <v>1.6871621934812997</v>
      </c>
      <c r="P118" s="126">
        <f>IF(P$2,Percent!P118*4,Percent!P118)</f>
        <v>-1.7278728158509167</v>
      </c>
      <c r="Q118" s="126">
        <f>IF(Q$2,Percent!Q118*4,Percent!Q118)</f>
        <v>1505.807570443943</v>
      </c>
      <c r="R118" s="126">
        <f>IF(R$2,Percent!R118*4,Percent!R118)</f>
        <v>0.44842663905063651</v>
      </c>
      <c r="S118" s="126">
        <f>IF(S$2,Percent!S118*4,Percent!S118)</f>
        <v>5.8975889967662995E-2</v>
      </c>
      <c r="T118" s="126">
        <f>IF(T$2,Percent!T118*4,Percent!T118)</f>
        <v>0.3894507490829649</v>
      </c>
      <c r="U118" s="126">
        <f>IF(U$2,Percent!U118*4,Percent!U118)</f>
        <v>517.19474577449341</v>
      </c>
      <c r="V118" s="126">
        <f>IF(V$2,Percent!V118*4,Percent!V118)</f>
        <v>-4.1653567696927851</v>
      </c>
      <c r="W118" s="126">
        <f>IF(W$2,Percent!W118*4,Percent!W118)</f>
        <v>479.28847605627965</v>
      </c>
      <c r="X118" s="126">
        <f>IF(X$2,Percent!X118*4,Percent!X118)</f>
        <v>0.35427643148562282</v>
      </c>
      <c r="Y118" s="126">
        <f>IF(Y$2,Percent!Y118*4,Percent!Y118)</f>
        <v>0.35696905949791358</v>
      </c>
      <c r="Z118" s="126">
        <f>IF(Z$2,Percent!Z118*4,Percent!Z118)</f>
        <v>357.94016363415363</v>
      </c>
      <c r="AA118" s="126">
        <f>IF(AA$2,Percent!AA118*4,Percent!AA118)</f>
        <v>364.61160321772837</v>
      </c>
      <c r="AB118" s="126">
        <f>IF(AB$2,Percent!AB118*4,Percent!AB118)</f>
        <v>-6.6714395835747284</v>
      </c>
      <c r="AC118" s="126">
        <f>IF(AC$2,Percent!AC118*4,Percent!AC118)</f>
        <v>6.3155360983364801</v>
      </c>
      <c r="AD118" s="126">
        <f>IF(AD$2,Percent!AD118*4,Percent!AD118)</f>
        <v>0.56753256095560001</v>
      </c>
    </row>
    <row r="119" spans="1:30">
      <c r="A119" t="s">
        <v>665</v>
      </c>
      <c r="B119" s="126">
        <f>IF(B$2,Percent!B119*4,Percent!B119)</f>
        <v>0.89351987483006212</v>
      </c>
      <c r="C119" s="126">
        <f>IF(C$2,Percent!C119*4,Percent!C119)</f>
        <v>0.86576773867861334</v>
      </c>
      <c r="D119" s="126">
        <f>IF(D$2,Percent!D119*4,Percent!D119)</f>
        <v>1499.8580999383209</v>
      </c>
      <c r="E119" s="126">
        <f>IF(E$2,Percent!E119*4,Percent!E119)</f>
        <v>1509.5821816232408</v>
      </c>
      <c r="F119" s="126">
        <f>IF(F$2,Percent!F119*4,Percent!F119)</f>
        <v>1535.9877659931722</v>
      </c>
      <c r="G119" s="126">
        <f>IF(G$2,Percent!G119*4,Percent!G119)</f>
        <v>1.2368321238305668</v>
      </c>
      <c r="H119" s="126">
        <f>IF(H$2,Percent!H119*4,Percent!H119)</f>
        <v>-0.7023922404162164</v>
      </c>
      <c r="I119" s="126">
        <f>IF(I$2,Percent!I119*4,Percent!I119)</f>
        <v>0.53485241748223444</v>
      </c>
      <c r="J119" s="126">
        <f>IF(J$2,Percent!J119*4,Percent!J119)</f>
        <v>1.1242990149797016</v>
      </c>
      <c r="K119" s="126">
        <f>IF(K$2,Percent!K119*4,Percent!K119)</f>
        <v>0.73897005603860244</v>
      </c>
      <c r="L119" s="126">
        <f>IF(L$2,Percent!L119*4,Percent!L119)</f>
        <v>0.20411763855634069</v>
      </c>
      <c r="M119" s="126">
        <f>IF(M$2,Percent!M119*4,Percent!M119)</f>
        <v>457.42985223210042</v>
      </c>
      <c r="N119" s="126">
        <f>IF(N$2,Percent!N119*4,Percent!N119)</f>
        <v>4.2933841004518136</v>
      </c>
      <c r="O119" s="126">
        <f>IF(O$2,Percent!O119*4,Percent!O119)</f>
        <v>3.6141487406808595</v>
      </c>
      <c r="P119" s="126">
        <f>IF(P$2,Percent!P119*4,Percent!P119)</f>
        <v>0.66665628847753233</v>
      </c>
      <c r="Q119" s="126">
        <f>IF(Q$2,Percent!Q119*4,Percent!Q119)</f>
        <v>1509.2959255248652</v>
      </c>
      <c r="R119" s="126">
        <f>IF(R$2,Percent!R119*4,Percent!R119)</f>
        <v>0.48646884206568564</v>
      </c>
      <c r="S119" s="126">
        <f>IF(S$2,Percent!S119*4,Percent!S119)</f>
        <v>6.504091540509524E-2</v>
      </c>
      <c r="T119" s="126">
        <f>IF(T$2,Percent!T119*4,Percent!T119)</f>
        <v>0.42142792666058032</v>
      </c>
      <c r="U119" s="126">
        <f>IF(U$2,Percent!U119*4,Percent!U119)</f>
        <v>517.67394021873497</v>
      </c>
      <c r="V119" s="126">
        <f>IF(V$2,Percent!V119*4,Percent!V119)</f>
        <v>-4.9405298412720455</v>
      </c>
      <c r="W119" s="126">
        <f>IF(W$2,Percent!W119*4,Percent!W119)</f>
        <v>469.80870781452336</v>
      </c>
      <c r="X119" s="126">
        <f>IF(X$2,Percent!X119*4,Percent!X119)</f>
        <v>1.2113089828668322</v>
      </c>
      <c r="Y119" s="126">
        <f>IF(Y$2,Percent!Y119*4,Percent!Y119)</f>
        <v>1.2704801009104649</v>
      </c>
      <c r="Z119" s="126">
        <f>IF(Z$2,Percent!Z119*4,Percent!Z119)</f>
        <v>357.77936013709103</v>
      </c>
      <c r="AA119" s="126">
        <f>IF(AA$2,Percent!AA119*4,Percent!AA119)</f>
        <v>364.07746245923403</v>
      </c>
      <c r="AB119" s="126">
        <f>IF(AB$2,Percent!AB119*4,Percent!AB119)</f>
        <v>-6.2981023221429648</v>
      </c>
      <c r="AC119" s="126">
        <f>IF(AC$2,Percent!AC119*4,Percent!AC119)</f>
        <v>6.0486856034598002</v>
      </c>
      <c r="AD119" s="126">
        <f>IF(AD$2,Percent!AD119*4,Percent!AD119)</f>
        <v>0.54901941215608996</v>
      </c>
    </row>
    <row r="120" spans="1:30">
      <c r="A120" t="s">
        <v>666</v>
      </c>
      <c r="B120" s="126">
        <f>IF(B$2,Percent!B120*4,Percent!B120)</f>
        <v>0.19386986643610271</v>
      </c>
      <c r="C120" s="126">
        <f>IF(C$2,Percent!C120*4,Percent!C120)</f>
        <v>0.12697463125661557</v>
      </c>
      <c r="D120" s="126">
        <f>IF(D$2,Percent!D120*4,Percent!D120)</f>
        <v>1498.9434613612084</v>
      </c>
      <c r="E120" s="126">
        <f>IF(E$2,Percent!E120*4,Percent!E120)</f>
        <v>1508.9067852047892</v>
      </c>
      <c r="F120" s="126">
        <f>IF(F$2,Percent!F120*4,Percent!F120)</f>
        <v>1535.7220747560625</v>
      </c>
      <c r="G120" s="126">
        <f>IF(G$2,Percent!G120*4,Percent!G120)</f>
        <v>-0.8004372169146734</v>
      </c>
      <c r="H120" s="126">
        <f>IF(H$2,Percent!H120*4,Percent!H120)</f>
        <v>-2.209960129327726</v>
      </c>
      <c r="I120" s="126">
        <f>IF(I$2,Percent!I120*4,Percent!I120)</f>
        <v>1.2935438265948562</v>
      </c>
      <c r="J120" s="126">
        <f>IF(J$2,Percent!J120*4,Percent!J120)</f>
        <v>1.2622993494453283</v>
      </c>
      <c r="K120" s="126">
        <f>IF(K$2,Percent!K120*4,Percent!K120)</f>
        <v>0.73897005603860244</v>
      </c>
      <c r="L120" s="126">
        <f>IF(L$2,Percent!L120*4,Percent!L120)</f>
        <v>-0.55457377055624268</v>
      </c>
      <c r="M120" s="126">
        <f>IF(M$2,Percent!M120*4,Percent!M120)</f>
        <v>454.38265557470396</v>
      </c>
      <c r="N120" s="126">
        <f>IF(N$2,Percent!N120*4,Percent!N120)</f>
        <v>-1.0720731056823141</v>
      </c>
      <c r="O120" s="126">
        <f>IF(O$2,Percent!O120*4,Percent!O120)</f>
        <v>3.5052840524492805</v>
      </c>
      <c r="P120" s="126">
        <f>IF(P$2,Percent!P120*4,Percent!P120)</f>
        <v>-0.35486384589614794</v>
      </c>
      <c r="Q120" s="126">
        <f>IF(Q$2,Percent!Q120*4,Percent!Q120)</f>
        <v>1511.915665608979</v>
      </c>
      <c r="R120" s="126">
        <f>IF(R$2,Percent!R120*4,Percent!R120)</f>
        <v>0.43953191589349955</v>
      </c>
      <c r="S120" s="126">
        <f>IF(S$2,Percent!S120*4,Percent!S120)</f>
        <v>6.9779779077621062E-2</v>
      </c>
      <c r="T120" s="126">
        <f>IF(T$2,Percent!T120*4,Percent!T120)</f>
        <v>0.36975213681588032</v>
      </c>
      <c r="U120" s="126">
        <f>IF(U$2,Percent!U120*4,Percent!U120)</f>
        <v>518.77423953277923</v>
      </c>
      <c r="V120" s="126">
        <f>IF(V$2,Percent!V120*4,Percent!V120)</f>
        <v>-0.49928173448190449</v>
      </c>
      <c r="W120" s="126">
        <f>IF(W$2,Percent!W120*4,Percent!W120)</f>
        <v>474.08202234728992</v>
      </c>
      <c r="X120" s="126">
        <f>IF(X$2,Percent!X120*4,Percent!X120)</f>
        <v>-0.28534085388303154</v>
      </c>
      <c r="Y120" s="126">
        <f>IF(Y$2,Percent!Y120*4,Percent!Y120)</f>
        <v>-0.29378098920238571</v>
      </c>
      <c r="Z120" s="126">
        <f>IF(Z$2,Percent!Z120*4,Percent!Z120)</f>
        <v>358.33690392722701</v>
      </c>
      <c r="AA120" s="126">
        <f>IF(AA$2,Percent!AA120*4,Percent!AA120)</f>
        <v>364.92350251501023</v>
      </c>
      <c r="AB120" s="126">
        <f>IF(AB$2,Percent!AB120*4,Percent!AB120)</f>
        <v>-6.58659858778325</v>
      </c>
      <c r="AC120" s="126">
        <f>IF(AC$2,Percent!AC120*4,Percent!AC120)</f>
        <v>6.3242183231637492</v>
      </c>
      <c r="AD120" s="126">
        <f>IF(AD$2,Percent!AD120*4,Percent!AD120)</f>
        <v>0.51099194150652105</v>
      </c>
    </row>
    <row r="121" spans="1:30">
      <c r="A121" t="s">
        <v>682</v>
      </c>
      <c r="B121" s="126">
        <f>IF(B$2,Percent!B121*4,Percent!B121)</f>
        <v>8.1652209099658535E-2</v>
      </c>
      <c r="C121" s="126">
        <f>IF(C$2,Percent!C121*4,Percent!C121)</f>
        <v>0.59588985973029196</v>
      </c>
      <c r="D121" s="126">
        <f>IF(D$2,Percent!D121*4,Percent!D121)</f>
        <v>1494.7605174689318</v>
      </c>
      <c r="E121" s="126">
        <f>IF(E$2,Percent!E121*4,Percent!E121)</f>
        <v>1504.867122897218</v>
      </c>
      <c r="F121" s="126">
        <f>IF(F$2,Percent!F121*4,Percent!F121)</f>
        <v>1533.6878887273508</v>
      </c>
      <c r="G121" s="126">
        <f>IF(G$2,Percent!G121*4,Percent!G121)</f>
        <v>0.57759984852374657</v>
      </c>
      <c r="H121" s="126">
        <f>IF(H$2,Percent!H121*4,Percent!H121)</f>
        <v>1.6600932233199472</v>
      </c>
      <c r="I121" s="126">
        <f>IF(I$2,Percent!I121*4,Percent!I121)</f>
        <v>1.4001174119847803</v>
      </c>
      <c r="J121" s="126">
        <f>IF(J$2,Percent!J121*4,Percent!J121)</f>
        <v>1.1417171217093625</v>
      </c>
      <c r="K121" s="126">
        <f>IF(K$2,Percent!K121*4,Percent!K121)</f>
        <v>0.73897005603860244</v>
      </c>
      <c r="L121" s="126">
        <f>IF(L$2,Percent!L121*4,Percent!L121)</f>
        <v>-0.66114735594623908</v>
      </c>
      <c r="M121" s="126">
        <f>IF(M$2,Percent!M121*4,Percent!M121)</f>
        <v>459.54228345332115</v>
      </c>
      <c r="N121" s="126">
        <f>IF(N$2,Percent!N121*4,Percent!N121)</f>
        <v>9.0454427087800937</v>
      </c>
      <c r="O121" s="126">
        <f>IF(O$2,Percent!O121*4,Percent!O121)</f>
        <v>-1.7447105012665518</v>
      </c>
      <c r="P121" s="126">
        <f>IF(P$2,Percent!P121*4,Percent!P121)</f>
        <v>-5.0496454991340087</v>
      </c>
      <c r="Q121" s="126">
        <f>IF(Q$2,Percent!Q121*4,Percent!Q121)</f>
        <v>1514.2969384315572</v>
      </c>
      <c r="R121" s="126">
        <f>IF(R$2,Percent!R121*4,Percent!R121)</f>
        <v>0.55618715644401673</v>
      </c>
      <c r="S121" s="126">
        <f>IF(S$2,Percent!S121*4,Percent!S121)</f>
        <v>7.828422663826308E-2</v>
      </c>
      <c r="T121" s="126">
        <f>IF(T$2,Percent!T121*4,Percent!T121)</f>
        <v>0.47790292980575194</v>
      </c>
      <c r="U121" s="126">
        <f>IF(U$2,Percent!U121*4,Percent!U121)</f>
        <v>519.75072963358889</v>
      </c>
      <c r="V121" s="126">
        <f>IF(V$2,Percent!V121*4,Percent!V121)</f>
        <v>-2.5388506842532799</v>
      </c>
      <c r="W121" s="126">
        <f>IF(W$2,Percent!W121*4,Percent!W121)</f>
        <v>464.84256946590489</v>
      </c>
      <c r="X121" s="126">
        <f>IF(X$2,Percent!X121*4,Percent!X121)</f>
        <v>-9.3007028788072432E-2</v>
      </c>
      <c r="Y121" s="126">
        <f>IF(Y$2,Percent!Y121*4,Percent!Y121)</f>
        <v>-0.10824115650160948</v>
      </c>
      <c r="Z121" s="126">
        <f>IF(Z$2,Percent!Z121*4,Percent!Z121)</f>
        <v>358.83723665726012</v>
      </c>
      <c r="AA121" s="126">
        <f>IF(AA$2,Percent!AA121*4,Percent!AA121)</f>
        <v>365.19623728943952</v>
      </c>
      <c r="AB121" s="126">
        <f>IF(AB$2,Percent!AB121*4,Percent!AB121)</f>
        <v>-6.3590006321794341</v>
      </c>
      <c r="AC121" s="126">
        <f>IF(AC$2,Percent!AC121*4,Percent!AC121)</f>
        <v>6.3091460898265606</v>
      </c>
      <c r="AD121" s="126">
        <f>IF(AD$2,Percent!AD121*4,Percent!AD121)</f>
        <v>0.47906605758005394</v>
      </c>
    </row>
    <row r="122" spans="1:30">
      <c r="A122" t="s">
        <v>683</v>
      </c>
      <c r="B122" s="126">
        <f>IF(B$2,Percent!B122*4,Percent!B122)</f>
        <v>0.22016179081241205</v>
      </c>
      <c r="C122" s="126">
        <f>IF(C$2,Percent!C122*4,Percent!C122)</f>
        <v>0.30336132355870404</v>
      </c>
      <c r="D122" s="126">
        <f>IF(D$2,Percent!D122*4,Percent!D122)</f>
        <v>1495.3363959447981</v>
      </c>
      <c r="E122" s="126">
        <f>IF(E$2,Percent!E122*4,Percent!E122)</f>
        <v>1505.4317918549227</v>
      </c>
      <c r="F122" s="126">
        <f>IF(F$2,Percent!F122*4,Percent!F122)</f>
        <v>1533.8965508799768</v>
      </c>
      <c r="G122" s="126">
        <f>IF(G$2,Percent!G122*4,Percent!G122)</f>
        <v>0.10469177054588386</v>
      </c>
      <c r="H122" s="126">
        <f>IF(H$2,Percent!H122*4,Percent!H122)</f>
        <v>0.28207451417721074</v>
      </c>
      <c r="I122" s="126">
        <f>IF(I$2,Percent!I122*4,Percent!I122)</f>
        <v>0.79544855432676087</v>
      </c>
      <c r="J122" s="126">
        <f>IF(J$2,Percent!J122*4,Percent!J122)</f>
        <v>1.0771916336953957</v>
      </c>
      <c r="K122" s="126">
        <f>IF(K$2,Percent!K122*4,Percent!K122)</f>
        <v>0.79796188920683597</v>
      </c>
      <c r="L122" s="126">
        <f>IF(L$2,Percent!L122*4,Percent!L122)</f>
        <v>2.5133348800702852E-3</v>
      </c>
      <c r="M122" s="126">
        <f>IF(M$2,Percent!M122*4,Percent!M122)</f>
        <v>459.44125293351317</v>
      </c>
      <c r="N122" s="126">
        <f>IF(N$2,Percent!N122*4,Percent!N122)</f>
        <v>3.1300351861914599</v>
      </c>
      <c r="O122" s="126">
        <f>IF(O$2,Percent!O122*4,Percent!O122)</f>
        <v>0.10932217325145253</v>
      </c>
      <c r="P122" s="126">
        <f>IF(P$2,Percent!P122*4,Percent!P122)</f>
        <v>-3.4983095440464811</v>
      </c>
      <c r="Q122" s="126">
        <f>IF(Q$2,Percent!Q122*4,Percent!Q122)</f>
        <v>1511.0040916705182</v>
      </c>
      <c r="R122" s="126">
        <f>IF(R$2,Percent!R122*4,Percent!R122)</f>
        <v>0.67251422316798914</v>
      </c>
      <c r="S122" s="126">
        <f>IF(S$2,Percent!S122*4,Percent!S122)</f>
        <v>0.10158337559904858</v>
      </c>
      <c r="T122" s="126">
        <f>IF(T$2,Percent!T122*4,Percent!T122)</f>
        <v>0.5709308475689383</v>
      </c>
      <c r="U122" s="126">
        <f>IF(U$2,Percent!U122*4,Percent!U122)</f>
        <v>520.75584555892317</v>
      </c>
      <c r="V122" s="126">
        <f>IF(V$2,Percent!V122*4,Percent!V122)</f>
        <v>-2.2483733043133114</v>
      </c>
      <c r="W122" s="126">
        <f>IF(W$2,Percent!W122*4,Percent!W122)</f>
        <v>458.38980507125518</v>
      </c>
      <c r="X122" s="126">
        <f>IF(X$2,Percent!X122*4,Percent!X122)</f>
        <v>0.50111310002485254</v>
      </c>
      <c r="Y122" s="126">
        <f>IF(Y$2,Percent!Y122*4,Percent!Y122)</f>
        <v>0.48331040241027523</v>
      </c>
      <c r="Z122" s="126">
        <f>IF(Z$2,Percent!Z122*4,Percent!Z122)</f>
        <v>356.64378189701546</v>
      </c>
      <c r="AA122" s="126">
        <f>IF(AA$2,Percent!AA122*4,Percent!AA122)</f>
        <v>363.0695788967713</v>
      </c>
      <c r="AB122" s="126">
        <f>IF(AB$2,Percent!AB122*4,Percent!AB122)</f>
        <v>-6.4257969997558622</v>
      </c>
      <c r="AC122" s="126">
        <f>IF(AC$2,Percent!AC122*4,Percent!AC122)</f>
        <v>6.1158802380490904</v>
      </c>
      <c r="AD122" s="126">
        <f>IF(AD$2,Percent!AD122*4,Percent!AD122)</f>
        <v>0.45505542913894398</v>
      </c>
    </row>
    <row r="123" spans="1:30">
      <c r="A123" t="s">
        <v>685</v>
      </c>
      <c r="B123" s="126">
        <f>IF(B$2,Percent!B123*4,Percent!B123)</f>
        <v>1.3831475561786988</v>
      </c>
      <c r="C123" s="126">
        <f>IF(C$2,Percent!C123*4,Percent!C123)</f>
        <v>1.229278257508426</v>
      </c>
      <c r="D123" s="126">
        <f>IF(D$2,Percent!D123*4,Percent!D123)</f>
        <v>1498.0582319156704</v>
      </c>
      <c r="E123" s="126">
        <f>IF(E$2,Percent!E123*4,Percent!E123)</f>
        <v>1507.5514619346106</v>
      </c>
      <c r="F123" s="126">
        <f>IF(F$2,Percent!F123*4,Percent!F123)</f>
        <v>1535.7183010664792</v>
      </c>
      <c r="G123" s="126">
        <f>IF(G$2,Percent!G123*4,Percent!G123)</f>
        <v>1.6175938528231626</v>
      </c>
      <c r="H123" s="126">
        <f>IF(H$2,Percent!H123*4,Percent!H123)</f>
        <v>1.2158902914150005</v>
      </c>
      <c r="I123" s="126">
        <f>IF(I$2,Percent!I123*4,Percent!I123)</f>
        <v>1.0875152304440583</v>
      </c>
      <c r="J123" s="126">
        <f>IF(J$2,Percent!J123*4,Percent!J123)</f>
        <v>1.2627552225419336</v>
      </c>
      <c r="K123" s="126">
        <f>IF(K$2,Percent!K123*4,Percent!K123)</f>
        <v>0.86003566793331299</v>
      </c>
      <c r="L123" s="126">
        <f>IF(L$2,Percent!L123*4,Percent!L123)</f>
        <v>-0.22747956251072754</v>
      </c>
      <c r="M123" s="126">
        <f>IF(M$2,Percent!M123*4,Percent!M123)</f>
        <v>457.13031164765141</v>
      </c>
      <c r="N123" s="126">
        <f>IF(N$2,Percent!N123*4,Percent!N123)</f>
        <v>0.61702525532698616</v>
      </c>
      <c r="O123" s="126">
        <f>IF(O$2,Percent!O123*4,Percent!O123)</f>
        <v>3.5976103318053565</v>
      </c>
      <c r="P123" s="126">
        <f>IF(P$2,Percent!P123*4,Percent!P123)</f>
        <v>0.87892282774182096</v>
      </c>
      <c r="Q123" s="126">
        <f>IF(Q$2,Percent!Q123*4,Percent!Q123)</f>
        <v>1514.4517699832713</v>
      </c>
      <c r="R123" s="126">
        <f>IF(R$2,Percent!R123*4,Percent!R123)</f>
        <v>0.78766945229356378</v>
      </c>
      <c r="S123" s="126">
        <f>IF(S$2,Percent!S123*4,Percent!S123)</f>
        <v>0.15572427268684708</v>
      </c>
      <c r="T123" s="126">
        <f>IF(T$2,Percent!T123*4,Percent!T123)</f>
        <v>0.63194517960672469</v>
      </c>
      <c r="U123" s="126">
        <f>IF(U$2,Percent!U123*4,Percent!U123)</f>
        <v>521.49971638757563</v>
      </c>
      <c r="V123" s="126">
        <f>IF(V$2,Percent!V123*4,Percent!V123)</f>
        <v>-2.1590367724296122</v>
      </c>
      <c r="W123" s="126">
        <f>IF(W$2,Percent!W123*4,Percent!W123)</f>
        <v>455.89684028019553</v>
      </c>
      <c r="X123" s="126">
        <f>IF(X$2,Percent!X123*4,Percent!X123)</f>
        <v>0.67035922305560547</v>
      </c>
      <c r="Y123" s="126">
        <f>IF(Y$2,Percent!Y123*4,Percent!Y123)</f>
        <v>0.67117985728568641</v>
      </c>
      <c r="Z123" s="126">
        <f>IF(Z$2,Percent!Z123*4,Percent!Z123)</f>
        <v>357.19443658427588</v>
      </c>
      <c r="AA123" s="126">
        <f>IF(AA$2,Percent!AA123*4,Percent!AA123)</f>
        <v>363.61654161786561</v>
      </c>
      <c r="AB123" s="126">
        <f>IF(AB$2,Percent!AB123*4,Percent!AB123)</f>
        <v>-6.4221050335897072</v>
      </c>
      <c r="AC123" s="126">
        <f>IF(AC$2,Percent!AC123*4,Percent!AC123)</f>
        <v>6.2389166541292003</v>
      </c>
      <c r="AD123" s="126">
        <f>IF(AD$2,Percent!AD123*4,Percent!AD123)</f>
        <v>0.41783970667954096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6" tint="0.39997558519241921"/>
  </sheetPr>
  <dimension ref="A1:AF123"/>
  <sheetViews>
    <sheetView zoomScale="80" zoomScaleNormal="80" workbookViewId="0">
      <pane xSplit="1" ySplit="2" topLeftCell="P108" activePane="bottomRight" state="frozen"/>
      <selection activeCell="A124" sqref="A124"/>
      <selection pane="topRight" activeCell="A124" sqref="A124"/>
      <selection pane="bottomLeft" activeCell="A124" sqref="A124"/>
      <selection pane="bottomRight" activeCell="AE2" sqref="AE2"/>
    </sheetView>
  </sheetViews>
  <sheetFormatPr baseColWidth="10" defaultColWidth="12.7109375" defaultRowHeight="15"/>
  <cols>
    <col min="1" max="1" width="15.7109375" customWidth="1"/>
  </cols>
  <sheetData>
    <row r="1" spans="1:32" ht="14.25" customHeight="1">
      <c r="B1" t="s">
        <v>375</v>
      </c>
      <c r="C1" t="s">
        <v>510</v>
      </c>
      <c r="D1" s="128" t="s">
        <v>471</v>
      </c>
      <c r="E1" s="128" t="s">
        <v>470</v>
      </c>
      <c r="F1" s="128" t="s">
        <v>473</v>
      </c>
      <c r="G1" t="s">
        <v>379</v>
      </c>
      <c r="H1" t="s">
        <v>556</v>
      </c>
      <c r="I1" t="s">
        <v>124</v>
      </c>
      <c r="J1" t="s">
        <v>208</v>
      </c>
      <c r="K1" t="s">
        <v>381</v>
      </c>
      <c r="L1" t="s">
        <v>382</v>
      </c>
      <c r="M1" t="s">
        <v>371</v>
      </c>
      <c r="N1" t="s">
        <v>385</v>
      </c>
      <c r="O1" t="s">
        <v>374</v>
      </c>
      <c r="P1" t="s">
        <v>387</v>
      </c>
      <c r="Q1" t="s">
        <v>372</v>
      </c>
      <c r="R1" t="s">
        <v>479</v>
      </c>
      <c r="S1" t="s">
        <v>388</v>
      </c>
      <c r="T1" t="s">
        <v>586</v>
      </c>
      <c r="U1" t="s">
        <v>380</v>
      </c>
      <c r="V1" t="s">
        <v>131</v>
      </c>
      <c r="W1" t="s">
        <v>373</v>
      </c>
      <c r="X1" t="s">
        <v>526</v>
      </c>
      <c r="Y1" t="s">
        <v>527</v>
      </c>
      <c r="Z1" s="158" t="s">
        <v>663</v>
      </c>
      <c r="AA1" t="s">
        <v>679</v>
      </c>
      <c r="AB1" t="s">
        <v>680</v>
      </c>
      <c r="AC1" s="158" t="s">
        <v>664</v>
      </c>
      <c r="AD1" s="158" t="s">
        <v>676</v>
      </c>
      <c r="AE1" s="107"/>
      <c r="AF1" t="s">
        <v>588</v>
      </c>
    </row>
    <row r="2" spans="1:32">
      <c r="A2" s="132" t="s">
        <v>575</v>
      </c>
      <c r="B2" s="128">
        <v>0</v>
      </c>
      <c r="C2" s="128">
        <v>0</v>
      </c>
      <c r="D2" s="128">
        <v>0</v>
      </c>
      <c r="E2" s="128">
        <v>0</v>
      </c>
      <c r="F2" s="128">
        <v>0</v>
      </c>
      <c r="G2" s="128">
        <v>0</v>
      </c>
      <c r="H2" s="128">
        <v>0</v>
      </c>
      <c r="I2" s="128">
        <v>0</v>
      </c>
      <c r="J2" s="128">
        <v>0</v>
      </c>
      <c r="K2" s="128">
        <v>0</v>
      </c>
      <c r="L2" s="128">
        <v>0</v>
      </c>
      <c r="M2" s="128">
        <v>0</v>
      </c>
      <c r="N2" s="128">
        <v>0</v>
      </c>
      <c r="O2" s="128">
        <v>0</v>
      </c>
      <c r="P2" s="128">
        <v>0</v>
      </c>
      <c r="Q2" s="128">
        <v>0</v>
      </c>
      <c r="R2" s="128">
        <v>0</v>
      </c>
      <c r="S2" s="128">
        <v>0</v>
      </c>
      <c r="T2" s="128">
        <v>0</v>
      </c>
      <c r="U2" s="128">
        <v>0</v>
      </c>
      <c r="V2" s="128">
        <v>0</v>
      </c>
      <c r="W2" s="128">
        <v>0</v>
      </c>
      <c r="X2" s="128">
        <v>0</v>
      </c>
      <c r="Y2" s="128">
        <v>0</v>
      </c>
      <c r="Z2" s="128">
        <v>0</v>
      </c>
      <c r="AA2" s="128">
        <v>0</v>
      </c>
      <c r="AB2" s="128">
        <v>0</v>
      </c>
      <c r="AC2" s="128">
        <v>0</v>
      </c>
      <c r="AD2" s="128">
        <v>0</v>
      </c>
      <c r="AE2" s="128"/>
      <c r="AF2" s="128">
        <v>1</v>
      </c>
    </row>
    <row r="3" spans="1:32">
      <c r="A3" t="s">
        <v>400</v>
      </c>
      <c r="B3" s="131"/>
      <c r="C3" s="131"/>
      <c r="D3" s="131"/>
      <c r="E3" s="131"/>
      <c r="F3" s="131"/>
      <c r="G3" s="131"/>
      <c r="H3" s="131"/>
      <c r="I3" s="131"/>
      <c r="J3" s="131"/>
      <c r="K3" s="131"/>
      <c r="L3" s="131"/>
      <c r="M3" s="131"/>
      <c r="N3" s="131"/>
      <c r="O3" s="131"/>
      <c r="P3" s="131"/>
      <c r="Q3" s="131"/>
      <c r="R3" s="131"/>
      <c r="S3" s="131"/>
      <c r="T3" s="131"/>
      <c r="U3" s="131"/>
      <c r="V3" s="131"/>
      <c r="W3" s="131"/>
    </row>
    <row r="4" spans="1:32">
      <c r="A4" t="s">
        <v>401</v>
      </c>
      <c r="B4" s="126"/>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row>
    <row r="5" spans="1:32">
      <c r="A5" t="s">
        <v>402</v>
      </c>
      <c r="B5" s="126"/>
      <c r="C5" s="126"/>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row>
    <row r="6" spans="1:32">
      <c r="A6" t="s">
        <v>403</v>
      </c>
      <c r="B6" s="126"/>
      <c r="C6" s="126"/>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row>
    <row r="7" spans="1:32">
      <c r="A7" t="s">
        <v>404</v>
      </c>
      <c r="B7" s="159">
        <f t="array" ref="B7:B123">IF(B$2,TREND(Annual!B7:B123,$AF7:$AF123,$AF7:$AF123,TRUE),0)</f>
        <v>0</v>
      </c>
      <c r="C7" s="159">
        <f t="array" ref="C7:C123">IF(C$2,TREND(Annual!C7:C123,$AF7:$AF123,$AF7:$AF123,TRUE),0)</f>
        <v>0</v>
      </c>
      <c r="D7" s="159">
        <f t="array" ref="D7:D123">IF(D$2,TREND(Annual!D7:D123,$AF7:$AF123,$AF7:$AF123,TRUE),0)</f>
        <v>0</v>
      </c>
      <c r="E7" s="159">
        <f t="array" ref="E7:E123">IF(E$2,TREND(Annual!E7:E123,$AF7:$AF123,$AF7:$AF123,TRUE),0)</f>
        <v>0</v>
      </c>
      <c r="F7" s="159">
        <f t="array" ref="F7:F123">IF(F$2,TREND(Annual!F7:F123,$AF7:$AF123,$AF7:$AF123,TRUE),0)</f>
        <v>0</v>
      </c>
      <c r="G7" s="159">
        <f t="array" ref="G7:G123">IF(G$2,TREND(Annual!G7:G123,$AF7:$AF123,$AF7:$AF123,TRUE),0)</f>
        <v>0</v>
      </c>
      <c r="H7" s="159">
        <f t="array" ref="H7:H123">IF(H$2,TREND(Annual!H7:H123,$AF7:$AF123,$AF7:$AF123,TRUE),0)</f>
        <v>0</v>
      </c>
      <c r="I7" s="159">
        <f t="array" ref="I7:I123">IF(I$2,TREND(Annual!I7:I123,$AF7:$AF123,$AF7:$AF123,TRUE),0)</f>
        <v>0</v>
      </c>
      <c r="J7" s="159">
        <f t="array" ref="J7:J123">IF(J$2,TREND(Annual!J7:J123,$AF7:$AF123,$AF7:$AF123,TRUE),0)</f>
        <v>0</v>
      </c>
      <c r="K7" s="159">
        <f t="array" ref="K7:K123">IF(K$2,TREND(Annual!K7:K123,$AF7:$AF123,$AF7:$AF123,TRUE),0)</f>
        <v>0</v>
      </c>
      <c r="L7" s="159">
        <f t="array" ref="L7:L123">IF(L$2,TREND(Annual!L7:L123,$AF7:$AF123,$AF7:$AF123,TRUE),0)</f>
        <v>0</v>
      </c>
      <c r="M7" s="159">
        <f t="array" ref="M7:M123">IF(M$2,TREND(Annual!M7:M123,$AF7:$AF123,$AF7:$AF123,TRUE),0)</f>
        <v>0</v>
      </c>
      <c r="N7" s="159">
        <f t="array" ref="N7:N123">IF(N$2,TREND(Annual!N7:N123,$AF7:$AF123,$AF7:$AF123,TRUE),0)</f>
        <v>0</v>
      </c>
      <c r="O7" s="159">
        <f t="array" ref="O7:O123">IF(O$2,TREND(Annual!O7:O123,$AF7:$AF123,$AF7:$AF123,TRUE),0)</f>
        <v>0</v>
      </c>
      <c r="P7" s="159">
        <f t="array" ref="P7:P123">IF(P$2,TREND(Annual!P7:P123,$AF7:$AF123,$AF7:$AF123,TRUE),0)</f>
        <v>0</v>
      </c>
      <c r="Q7" s="159">
        <f t="array" ref="Q7:Q123">IF(Q$2,TREND(Annual!Q7:Q123,$AF7:$AF123,$AF7:$AF123,TRUE),0)</f>
        <v>0</v>
      </c>
      <c r="R7" s="159">
        <f t="array" ref="R7:R123">IF(R$2,TREND(Annual!R7:R123,$AF7:$AF123,$AF7:$AF123,TRUE),0)</f>
        <v>0</v>
      </c>
      <c r="S7" s="159">
        <f t="array" ref="S7:S123">IF(S$2,TREND(Annual!S7:S123,$AF7:$AF123,$AF7:$AF123,TRUE),0)</f>
        <v>0</v>
      </c>
      <c r="T7" s="159">
        <f t="array" ref="T7:T123">IF(T$2,TREND(Annual!T7:T123,$AF7:$AF123,$AF7:$AF123,TRUE),0)</f>
        <v>0</v>
      </c>
      <c r="U7" s="159">
        <f t="array" ref="U7:U123">IF(U$2,TREND(Annual!U7:U123,$AF7:$AF123,$AF7:$AF123,TRUE),0)</f>
        <v>0</v>
      </c>
      <c r="V7" s="159">
        <f t="array" ref="V7:V123">IF(V$2,TREND(Annual!V7:V123,$AF7:$AF123,$AF7:$AF123,TRUE),0)</f>
        <v>0</v>
      </c>
      <c r="W7" s="159">
        <f t="array" ref="W7:W123">IF(W$2,TREND(Annual!W7:W123,$AF7:$AF123,$AF7:$AF123,TRUE),0)</f>
        <v>0</v>
      </c>
      <c r="X7" s="159">
        <f t="array" ref="X7:X123">IF(X$2,TREND(Annual!X7:X123,$AF7:$AF123,$AF7:$AF123,TRUE),0)</f>
        <v>0</v>
      </c>
      <c r="Y7" s="159">
        <f t="array" ref="Y7:Y123">IF(Y$2,TREND(Annual!Y7:Y123,$AF7:$AF123,$AF7:$AF123,TRUE),0)</f>
        <v>0</v>
      </c>
      <c r="Z7" s="159">
        <f t="array" ref="Z7:Z123">IF(Z$2,TREND(Annual!Z7:Z123,$AF7:$AF123,$AF7:$AF123,TRUE),0)</f>
        <v>0</v>
      </c>
      <c r="AA7" s="159">
        <f t="array" ref="AA7:AA123">IF(AA$2,TREND(Annual!AA7:AA123,$AF7:$AF123,$AF7:$AF123,TRUE),0)</f>
        <v>0</v>
      </c>
      <c r="AB7" s="159">
        <f t="array" ref="AB7:AB123">IF(AB$2,TREND(Annual!AB7:AB123,$AF7:$AF123,$AF7:$AF123,TRUE),0)</f>
        <v>0</v>
      </c>
      <c r="AC7" s="159">
        <f t="array" ref="AC7:AC123">IF(AC$2,TREND(Annual!AC7:AC123,$AF7:$AF123,$AF7:$AF123,TRUE),0)</f>
        <v>0</v>
      </c>
      <c r="AD7" s="159">
        <f t="array" ref="AD7:AD123">IF(AD$2,TREND(Annual!AD7:AD123,$AF7:$AF123,$AF7:$AF123,TRUE),0)</f>
        <v>0</v>
      </c>
      <c r="AE7" s="126"/>
      <c r="AF7">
        <f>AF2</f>
        <v>1</v>
      </c>
    </row>
    <row r="8" spans="1:32">
      <c r="A8" t="s">
        <v>405</v>
      </c>
      <c r="B8" s="159">
        <v>0</v>
      </c>
      <c r="C8" s="159">
        <v>0</v>
      </c>
      <c r="D8" s="159">
        <v>0</v>
      </c>
      <c r="E8" s="159">
        <v>0</v>
      </c>
      <c r="F8" s="159">
        <v>0</v>
      </c>
      <c r="G8" s="159">
        <v>0</v>
      </c>
      <c r="H8" s="159">
        <v>0</v>
      </c>
      <c r="I8" s="159">
        <v>0</v>
      </c>
      <c r="J8" s="159">
        <v>0</v>
      </c>
      <c r="K8" s="159">
        <v>0</v>
      </c>
      <c r="L8" s="159">
        <v>0</v>
      </c>
      <c r="M8" s="159">
        <v>0</v>
      </c>
      <c r="N8" s="159">
        <v>0</v>
      </c>
      <c r="O8" s="159">
        <v>0</v>
      </c>
      <c r="P8" s="159">
        <v>0</v>
      </c>
      <c r="Q8" s="159">
        <v>0</v>
      </c>
      <c r="R8" s="159">
        <v>0</v>
      </c>
      <c r="S8" s="159">
        <v>0</v>
      </c>
      <c r="T8" s="159">
        <v>0</v>
      </c>
      <c r="U8" s="159">
        <v>0</v>
      </c>
      <c r="V8" s="159">
        <v>0</v>
      </c>
      <c r="W8" s="159">
        <v>0</v>
      </c>
      <c r="X8" s="159">
        <v>0</v>
      </c>
      <c r="Y8" s="159">
        <v>0</v>
      </c>
      <c r="Z8" s="159">
        <v>0</v>
      </c>
      <c r="AA8" s="159">
        <v>0</v>
      </c>
      <c r="AB8" s="159">
        <v>0</v>
      </c>
      <c r="AC8" s="159">
        <v>0</v>
      </c>
      <c r="AD8" s="159">
        <v>0</v>
      </c>
      <c r="AE8" s="126"/>
      <c r="AF8">
        <f>AF7+$AF$2</f>
        <v>2</v>
      </c>
    </row>
    <row r="9" spans="1:32">
      <c r="A9" t="s">
        <v>406</v>
      </c>
      <c r="B9" s="159">
        <v>0</v>
      </c>
      <c r="C9" s="159">
        <v>0</v>
      </c>
      <c r="D9" s="159">
        <v>0</v>
      </c>
      <c r="E9" s="159">
        <v>0</v>
      </c>
      <c r="F9" s="159">
        <v>0</v>
      </c>
      <c r="G9" s="159">
        <v>0</v>
      </c>
      <c r="H9" s="159">
        <v>0</v>
      </c>
      <c r="I9" s="159">
        <v>0</v>
      </c>
      <c r="J9" s="159">
        <v>0</v>
      </c>
      <c r="K9" s="159">
        <v>0</v>
      </c>
      <c r="L9" s="159">
        <v>0</v>
      </c>
      <c r="M9" s="159">
        <v>0</v>
      </c>
      <c r="N9" s="159">
        <v>0</v>
      </c>
      <c r="O9" s="159">
        <v>0</v>
      </c>
      <c r="P9" s="159">
        <v>0</v>
      </c>
      <c r="Q9" s="159">
        <v>0</v>
      </c>
      <c r="R9" s="159">
        <v>0</v>
      </c>
      <c r="S9" s="159">
        <v>0</v>
      </c>
      <c r="T9" s="159">
        <v>0</v>
      </c>
      <c r="U9" s="159">
        <v>0</v>
      </c>
      <c r="V9" s="159">
        <v>0</v>
      </c>
      <c r="W9" s="159">
        <v>0</v>
      </c>
      <c r="X9" s="159">
        <v>0</v>
      </c>
      <c r="Y9" s="159">
        <v>0</v>
      </c>
      <c r="Z9" s="159">
        <v>0</v>
      </c>
      <c r="AA9" s="159">
        <v>0</v>
      </c>
      <c r="AB9" s="159">
        <v>0</v>
      </c>
      <c r="AC9" s="159">
        <v>0</v>
      </c>
      <c r="AD9" s="159">
        <v>0</v>
      </c>
      <c r="AE9" s="126"/>
      <c r="AF9">
        <f t="shared" ref="AF9:AF72" si="0">AF8+$AF$2</f>
        <v>3</v>
      </c>
    </row>
    <row r="10" spans="1:32">
      <c r="A10" t="s">
        <v>407</v>
      </c>
      <c r="B10" s="159">
        <v>0</v>
      </c>
      <c r="C10" s="159">
        <v>0</v>
      </c>
      <c r="D10" s="159">
        <v>0</v>
      </c>
      <c r="E10" s="159">
        <v>0</v>
      </c>
      <c r="F10" s="159">
        <v>0</v>
      </c>
      <c r="G10" s="159">
        <v>0</v>
      </c>
      <c r="H10" s="159">
        <v>0</v>
      </c>
      <c r="I10" s="159">
        <v>0</v>
      </c>
      <c r="J10" s="159">
        <v>0</v>
      </c>
      <c r="K10" s="159">
        <v>0</v>
      </c>
      <c r="L10" s="159">
        <v>0</v>
      </c>
      <c r="M10" s="159">
        <v>0</v>
      </c>
      <c r="N10" s="159">
        <v>0</v>
      </c>
      <c r="O10" s="159">
        <v>0</v>
      </c>
      <c r="P10" s="159">
        <v>0</v>
      </c>
      <c r="Q10" s="159">
        <v>0</v>
      </c>
      <c r="R10" s="159">
        <v>0</v>
      </c>
      <c r="S10" s="159">
        <v>0</v>
      </c>
      <c r="T10" s="159">
        <v>0</v>
      </c>
      <c r="U10" s="159">
        <v>0</v>
      </c>
      <c r="V10" s="159">
        <v>0</v>
      </c>
      <c r="W10" s="159">
        <v>0</v>
      </c>
      <c r="X10" s="159">
        <v>0</v>
      </c>
      <c r="Y10" s="159">
        <v>0</v>
      </c>
      <c r="Z10" s="159">
        <v>0</v>
      </c>
      <c r="AA10" s="159">
        <v>0</v>
      </c>
      <c r="AB10" s="159">
        <v>0</v>
      </c>
      <c r="AC10" s="159">
        <v>0</v>
      </c>
      <c r="AD10" s="159">
        <v>0</v>
      </c>
      <c r="AE10" s="126"/>
      <c r="AF10">
        <f t="shared" si="0"/>
        <v>4</v>
      </c>
    </row>
    <row r="11" spans="1:32">
      <c r="A11" t="s">
        <v>408</v>
      </c>
      <c r="B11" s="159">
        <v>0</v>
      </c>
      <c r="C11" s="159">
        <v>0</v>
      </c>
      <c r="D11" s="159">
        <v>0</v>
      </c>
      <c r="E11" s="159">
        <v>0</v>
      </c>
      <c r="F11" s="159">
        <v>0</v>
      </c>
      <c r="G11" s="159">
        <v>0</v>
      </c>
      <c r="H11" s="159">
        <v>0</v>
      </c>
      <c r="I11" s="159">
        <v>0</v>
      </c>
      <c r="J11" s="159">
        <v>0</v>
      </c>
      <c r="K11" s="159">
        <v>0</v>
      </c>
      <c r="L11" s="159">
        <v>0</v>
      </c>
      <c r="M11" s="159">
        <v>0</v>
      </c>
      <c r="N11" s="159">
        <v>0</v>
      </c>
      <c r="O11" s="159">
        <v>0</v>
      </c>
      <c r="P11" s="159">
        <v>0</v>
      </c>
      <c r="Q11" s="159">
        <v>0</v>
      </c>
      <c r="R11" s="159">
        <v>0</v>
      </c>
      <c r="S11" s="159">
        <v>0</v>
      </c>
      <c r="T11" s="159">
        <v>0</v>
      </c>
      <c r="U11" s="159">
        <v>0</v>
      </c>
      <c r="V11" s="159">
        <v>0</v>
      </c>
      <c r="W11" s="159">
        <v>0</v>
      </c>
      <c r="X11" s="159">
        <v>0</v>
      </c>
      <c r="Y11" s="159">
        <v>0</v>
      </c>
      <c r="Z11" s="159">
        <v>0</v>
      </c>
      <c r="AA11" s="159">
        <v>0</v>
      </c>
      <c r="AB11" s="159">
        <v>0</v>
      </c>
      <c r="AC11" s="159">
        <v>0</v>
      </c>
      <c r="AD11" s="159">
        <v>0</v>
      </c>
      <c r="AE11" s="126"/>
      <c r="AF11">
        <f t="shared" si="0"/>
        <v>5</v>
      </c>
    </row>
    <row r="12" spans="1:32">
      <c r="A12" t="s">
        <v>409</v>
      </c>
      <c r="B12" s="159">
        <v>0</v>
      </c>
      <c r="C12" s="159">
        <v>0</v>
      </c>
      <c r="D12" s="159">
        <v>0</v>
      </c>
      <c r="E12" s="159">
        <v>0</v>
      </c>
      <c r="F12" s="159">
        <v>0</v>
      </c>
      <c r="G12" s="159">
        <v>0</v>
      </c>
      <c r="H12" s="159">
        <v>0</v>
      </c>
      <c r="I12" s="159">
        <v>0</v>
      </c>
      <c r="J12" s="159">
        <v>0</v>
      </c>
      <c r="K12" s="159">
        <v>0</v>
      </c>
      <c r="L12" s="159">
        <v>0</v>
      </c>
      <c r="M12" s="159">
        <v>0</v>
      </c>
      <c r="N12" s="159">
        <v>0</v>
      </c>
      <c r="O12" s="159">
        <v>0</v>
      </c>
      <c r="P12" s="159">
        <v>0</v>
      </c>
      <c r="Q12" s="159">
        <v>0</v>
      </c>
      <c r="R12" s="159">
        <v>0</v>
      </c>
      <c r="S12" s="159">
        <v>0</v>
      </c>
      <c r="T12" s="159">
        <v>0</v>
      </c>
      <c r="U12" s="159">
        <v>0</v>
      </c>
      <c r="V12" s="159">
        <v>0</v>
      </c>
      <c r="W12" s="159">
        <v>0</v>
      </c>
      <c r="X12" s="159">
        <v>0</v>
      </c>
      <c r="Y12" s="159">
        <v>0</v>
      </c>
      <c r="Z12" s="159">
        <v>0</v>
      </c>
      <c r="AA12" s="159">
        <v>0</v>
      </c>
      <c r="AB12" s="159">
        <v>0</v>
      </c>
      <c r="AC12" s="159">
        <v>0</v>
      </c>
      <c r="AD12" s="159">
        <v>0</v>
      </c>
      <c r="AE12" s="126"/>
      <c r="AF12">
        <f t="shared" si="0"/>
        <v>6</v>
      </c>
    </row>
    <row r="13" spans="1:32">
      <c r="A13" t="s">
        <v>410</v>
      </c>
      <c r="B13" s="159">
        <v>0</v>
      </c>
      <c r="C13" s="159">
        <v>0</v>
      </c>
      <c r="D13" s="159">
        <v>0</v>
      </c>
      <c r="E13" s="159">
        <v>0</v>
      </c>
      <c r="F13" s="159">
        <v>0</v>
      </c>
      <c r="G13" s="159">
        <v>0</v>
      </c>
      <c r="H13" s="159">
        <v>0</v>
      </c>
      <c r="I13" s="159">
        <v>0</v>
      </c>
      <c r="J13" s="159">
        <v>0</v>
      </c>
      <c r="K13" s="159">
        <v>0</v>
      </c>
      <c r="L13" s="159">
        <v>0</v>
      </c>
      <c r="M13" s="159">
        <v>0</v>
      </c>
      <c r="N13" s="159">
        <v>0</v>
      </c>
      <c r="O13" s="159">
        <v>0</v>
      </c>
      <c r="P13" s="159">
        <v>0</v>
      </c>
      <c r="Q13" s="159">
        <v>0</v>
      </c>
      <c r="R13" s="159">
        <v>0</v>
      </c>
      <c r="S13" s="159">
        <v>0</v>
      </c>
      <c r="T13" s="159">
        <v>0</v>
      </c>
      <c r="U13" s="159">
        <v>0</v>
      </c>
      <c r="V13" s="159">
        <v>0</v>
      </c>
      <c r="W13" s="159">
        <v>0</v>
      </c>
      <c r="X13" s="159">
        <v>0</v>
      </c>
      <c r="Y13" s="159">
        <v>0</v>
      </c>
      <c r="Z13" s="159">
        <v>0</v>
      </c>
      <c r="AA13" s="159">
        <v>0</v>
      </c>
      <c r="AB13" s="159">
        <v>0</v>
      </c>
      <c r="AC13" s="159">
        <v>0</v>
      </c>
      <c r="AD13" s="159">
        <v>0</v>
      </c>
      <c r="AE13" s="126"/>
      <c r="AF13">
        <f t="shared" si="0"/>
        <v>7</v>
      </c>
    </row>
    <row r="14" spans="1:32">
      <c r="A14" t="s">
        <v>411</v>
      </c>
      <c r="B14" s="159">
        <v>0</v>
      </c>
      <c r="C14" s="159">
        <v>0</v>
      </c>
      <c r="D14" s="159">
        <v>0</v>
      </c>
      <c r="E14" s="159">
        <v>0</v>
      </c>
      <c r="F14" s="159">
        <v>0</v>
      </c>
      <c r="G14" s="159">
        <v>0</v>
      </c>
      <c r="H14" s="159">
        <v>0</v>
      </c>
      <c r="I14" s="159">
        <v>0</v>
      </c>
      <c r="J14" s="159">
        <v>0</v>
      </c>
      <c r="K14" s="159">
        <v>0</v>
      </c>
      <c r="L14" s="159">
        <v>0</v>
      </c>
      <c r="M14" s="159">
        <v>0</v>
      </c>
      <c r="N14" s="159">
        <v>0</v>
      </c>
      <c r="O14" s="159">
        <v>0</v>
      </c>
      <c r="P14" s="159">
        <v>0</v>
      </c>
      <c r="Q14" s="159">
        <v>0</v>
      </c>
      <c r="R14" s="159">
        <v>0</v>
      </c>
      <c r="S14" s="159">
        <v>0</v>
      </c>
      <c r="T14" s="159">
        <v>0</v>
      </c>
      <c r="U14" s="159">
        <v>0</v>
      </c>
      <c r="V14" s="159">
        <v>0</v>
      </c>
      <c r="W14" s="159">
        <v>0</v>
      </c>
      <c r="X14" s="159">
        <v>0</v>
      </c>
      <c r="Y14" s="159">
        <v>0</v>
      </c>
      <c r="Z14" s="159">
        <v>0</v>
      </c>
      <c r="AA14" s="159">
        <v>0</v>
      </c>
      <c r="AB14" s="159">
        <v>0</v>
      </c>
      <c r="AC14" s="159">
        <v>0</v>
      </c>
      <c r="AD14" s="159">
        <v>0</v>
      </c>
      <c r="AE14" s="126"/>
      <c r="AF14">
        <f t="shared" si="0"/>
        <v>8</v>
      </c>
    </row>
    <row r="15" spans="1:32">
      <c r="A15" t="s">
        <v>412</v>
      </c>
      <c r="B15" s="159">
        <v>0</v>
      </c>
      <c r="C15" s="159">
        <v>0</v>
      </c>
      <c r="D15" s="159">
        <v>0</v>
      </c>
      <c r="E15" s="159">
        <v>0</v>
      </c>
      <c r="F15" s="159">
        <v>0</v>
      </c>
      <c r="G15" s="159">
        <v>0</v>
      </c>
      <c r="H15" s="159">
        <v>0</v>
      </c>
      <c r="I15" s="159">
        <v>0</v>
      </c>
      <c r="J15" s="159">
        <v>0</v>
      </c>
      <c r="K15" s="159">
        <v>0</v>
      </c>
      <c r="L15" s="159">
        <v>0</v>
      </c>
      <c r="M15" s="159">
        <v>0</v>
      </c>
      <c r="N15" s="159">
        <v>0</v>
      </c>
      <c r="O15" s="159">
        <v>0</v>
      </c>
      <c r="P15" s="159">
        <v>0</v>
      </c>
      <c r="Q15" s="159">
        <v>0</v>
      </c>
      <c r="R15" s="159">
        <v>0</v>
      </c>
      <c r="S15" s="159">
        <v>0</v>
      </c>
      <c r="T15" s="159">
        <v>0</v>
      </c>
      <c r="U15" s="159">
        <v>0</v>
      </c>
      <c r="V15" s="159">
        <v>0</v>
      </c>
      <c r="W15" s="159">
        <v>0</v>
      </c>
      <c r="X15" s="159">
        <v>0</v>
      </c>
      <c r="Y15" s="159">
        <v>0</v>
      </c>
      <c r="Z15" s="159">
        <v>0</v>
      </c>
      <c r="AA15" s="159">
        <v>0</v>
      </c>
      <c r="AB15" s="159">
        <v>0</v>
      </c>
      <c r="AC15" s="159">
        <v>0</v>
      </c>
      <c r="AD15" s="159">
        <v>0</v>
      </c>
      <c r="AE15" s="126"/>
      <c r="AF15">
        <f t="shared" si="0"/>
        <v>9</v>
      </c>
    </row>
    <row r="16" spans="1:32">
      <c r="A16" t="s">
        <v>413</v>
      </c>
      <c r="B16" s="159">
        <v>0</v>
      </c>
      <c r="C16" s="159">
        <v>0</v>
      </c>
      <c r="D16" s="159">
        <v>0</v>
      </c>
      <c r="E16" s="159">
        <v>0</v>
      </c>
      <c r="F16" s="159">
        <v>0</v>
      </c>
      <c r="G16" s="159">
        <v>0</v>
      </c>
      <c r="H16" s="159">
        <v>0</v>
      </c>
      <c r="I16" s="159">
        <v>0</v>
      </c>
      <c r="J16" s="159">
        <v>0</v>
      </c>
      <c r="K16" s="159">
        <v>0</v>
      </c>
      <c r="L16" s="159">
        <v>0</v>
      </c>
      <c r="M16" s="159">
        <v>0</v>
      </c>
      <c r="N16" s="159">
        <v>0</v>
      </c>
      <c r="O16" s="159">
        <v>0</v>
      </c>
      <c r="P16" s="159">
        <v>0</v>
      </c>
      <c r="Q16" s="159">
        <v>0</v>
      </c>
      <c r="R16" s="159">
        <v>0</v>
      </c>
      <c r="S16" s="159">
        <v>0</v>
      </c>
      <c r="T16" s="159">
        <v>0</v>
      </c>
      <c r="U16" s="159">
        <v>0</v>
      </c>
      <c r="V16" s="159">
        <v>0</v>
      </c>
      <c r="W16" s="159">
        <v>0</v>
      </c>
      <c r="X16" s="159">
        <v>0</v>
      </c>
      <c r="Y16" s="159">
        <v>0</v>
      </c>
      <c r="Z16" s="159">
        <v>0</v>
      </c>
      <c r="AA16" s="159">
        <v>0</v>
      </c>
      <c r="AB16" s="159">
        <v>0</v>
      </c>
      <c r="AC16" s="159">
        <v>0</v>
      </c>
      <c r="AD16" s="159">
        <v>0</v>
      </c>
      <c r="AE16" s="126"/>
      <c r="AF16">
        <f t="shared" si="0"/>
        <v>10</v>
      </c>
    </row>
    <row r="17" spans="1:32">
      <c r="A17" t="s">
        <v>414</v>
      </c>
      <c r="B17" s="159">
        <v>0</v>
      </c>
      <c r="C17" s="159">
        <v>0</v>
      </c>
      <c r="D17" s="159">
        <v>0</v>
      </c>
      <c r="E17" s="159">
        <v>0</v>
      </c>
      <c r="F17" s="159">
        <v>0</v>
      </c>
      <c r="G17" s="159">
        <v>0</v>
      </c>
      <c r="H17" s="159">
        <v>0</v>
      </c>
      <c r="I17" s="159">
        <v>0</v>
      </c>
      <c r="J17" s="159">
        <v>0</v>
      </c>
      <c r="K17" s="159">
        <v>0</v>
      </c>
      <c r="L17" s="159">
        <v>0</v>
      </c>
      <c r="M17" s="159">
        <v>0</v>
      </c>
      <c r="N17" s="159">
        <v>0</v>
      </c>
      <c r="O17" s="159">
        <v>0</v>
      </c>
      <c r="P17" s="159">
        <v>0</v>
      </c>
      <c r="Q17" s="159">
        <v>0</v>
      </c>
      <c r="R17" s="159">
        <v>0</v>
      </c>
      <c r="S17" s="159">
        <v>0</v>
      </c>
      <c r="T17" s="159">
        <v>0</v>
      </c>
      <c r="U17" s="159">
        <v>0</v>
      </c>
      <c r="V17" s="159">
        <v>0</v>
      </c>
      <c r="W17" s="159">
        <v>0</v>
      </c>
      <c r="X17" s="159">
        <v>0</v>
      </c>
      <c r="Y17" s="159">
        <v>0</v>
      </c>
      <c r="Z17" s="159">
        <v>0</v>
      </c>
      <c r="AA17" s="159">
        <v>0</v>
      </c>
      <c r="AB17" s="159">
        <v>0</v>
      </c>
      <c r="AC17" s="159">
        <v>0</v>
      </c>
      <c r="AD17" s="159">
        <v>0</v>
      </c>
      <c r="AE17" s="126"/>
      <c r="AF17">
        <f t="shared" si="0"/>
        <v>11</v>
      </c>
    </row>
    <row r="18" spans="1:32">
      <c r="A18" t="s">
        <v>415</v>
      </c>
      <c r="B18" s="159">
        <v>0</v>
      </c>
      <c r="C18" s="159">
        <v>0</v>
      </c>
      <c r="D18" s="159">
        <v>0</v>
      </c>
      <c r="E18" s="159">
        <v>0</v>
      </c>
      <c r="F18" s="159">
        <v>0</v>
      </c>
      <c r="G18" s="159">
        <v>0</v>
      </c>
      <c r="H18" s="159">
        <v>0</v>
      </c>
      <c r="I18" s="159">
        <v>0</v>
      </c>
      <c r="J18" s="159">
        <v>0</v>
      </c>
      <c r="K18" s="159">
        <v>0</v>
      </c>
      <c r="L18" s="159">
        <v>0</v>
      </c>
      <c r="M18" s="159">
        <v>0</v>
      </c>
      <c r="N18" s="159">
        <v>0</v>
      </c>
      <c r="O18" s="159">
        <v>0</v>
      </c>
      <c r="P18" s="159">
        <v>0</v>
      </c>
      <c r="Q18" s="159">
        <v>0</v>
      </c>
      <c r="R18" s="159">
        <v>0</v>
      </c>
      <c r="S18" s="159">
        <v>0</v>
      </c>
      <c r="T18" s="159">
        <v>0</v>
      </c>
      <c r="U18" s="159">
        <v>0</v>
      </c>
      <c r="V18" s="159">
        <v>0</v>
      </c>
      <c r="W18" s="159">
        <v>0</v>
      </c>
      <c r="X18" s="159">
        <v>0</v>
      </c>
      <c r="Y18" s="159">
        <v>0</v>
      </c>
      <c r="Z18" s="159">
        <v>0</v>
      </c>
      <c r="AA18" s="159">
        <v>0</v>
      </c>
      <c r="AB18" s="159">
        <v>0</v>
      </c>
      <c r="AC18" s="159">
        <v>0</v>
      </c>
      <c r="AD18" s="159">
        <v>0</v>
      </c>
      <c r="AE18" s="126"/>
      <c r="AF18">
        <f t="shared" si="0"/>
        <v>12</v>
      </c>
    </row>
    <row r="19" spans="1:32">
      <c r="A19" t="s">
        <v>416</v>
      </c>
      <c r="B19" s="159">
        <v>0</v>
      </c>
      <c r="C19" s="159">
        <v>0</v>
      </c>
      <c r="D19" s="159">
        <v>0</v>
      </c>
      <c r="E19" s="159">
        <v>0</v>
      </c>
      <c r="F19" s="159">
        <v>0</v>
      </c>
      <c r="G19" s="159">
        <v>0</v>
      </c>
      <c r="H19" s="159">
        <v>0</v>
      </c>
      <c r="I19" s="159">
        <v>0</v>
      </c>
      <c r="J19" s="159">
        <v>0</v>
      </c>
      <c r="K19" s="159">
        <v>0</v>
      </c>
      <c r="L19" s="159">
        <v>0</v>
      </c>
      <c r="M19" s="159">
        <v>0</v>
      </c>
      <c r="N19" s="159">
        <v>0</v>
      </c>
      <c r="O19" s="159">
        <v>0</v>
      </c>
      <c r="P19" s="159">
        <v>0</v>
      </c>
      <c r="Q19" s="159">
        <v>0</v>
      </c>
      <c r="R19" s="159">
        <v>0</v>
      </c>
      <c r="S19" s="159">
        <v>0</v>
      </c>
      <c r="T19" s="159">
        <v>0</v>
      </c>
      <c r="U19" s="159">
        <v>0</v>
      </c>
      <c r="V19" s="159">
        <v>0</v>
      </c>
      <c r="W19" s="159">
        <v>0</v>
      </c>
      <c r="X19" s="159">
        <v>0</v>
      </c>
      <c r="Y19" s="159">
        <v>0</v>
      </c>
      <c r="Z19" s="159">
        <v>0</v>
      </c>
      <c r="AA19" s="159">
        <v>0</v>
      </c>
      <c r="AB19" s="159">
        <v>0</v>
      </c>
      <c r="AC19" s="159">
        <v>0</v>
      </c>
      <c r="AD19" s="159">
        <v>0</v>
      </c>
      <c r="AE19" s="126"/>
      <c r="AF19">
        <f t="shared" si="0"/>
        <v>13</v>
      </c>
    </row>
    <row r="20" spans="1:32">
      <c r="A20" t="s">
        <v>417</v>
      </c>
      <c r="B20" s="159">
        <v>0</v>
      </c>
      <c r="C20" s="159">
        <v>0</v>
      </c>
      <c r="D20" s="159">
        <v>0</v>
      </c>
      <c r="E20" s="159">
        <v>0</v>
      </c>
      <c r="F20" s="159">
        <v>0</v>
      </c>
      <c r="G20" s="159">
        <v>0</v>
      </c>
      <c r="H20" s="159">
        <v>0</v>
      </c>
      <c r="I20" s="159">
        <v>0</v>
      </c>
      <c r="J20" s="159">
        <v>0</v>
      </c>
      <c r="K20" s="159">
        <v>0</v>
      </c>
      <c r="L20" s="159">
        <v>0</v>
      </c>
      <c r="M20" s="159">
        <v>0</v>
      </c>
      <c r="N20" s="159">
        <v>0</v>
      </c>
      <c r="O20" s="159">
        <v>0</v>
      </c>
      <c r="P20" s="159">
        <v>0</v>
      </c>
      <c r="Q20" s="159">
        <v>0</v>
      </c>
      <c r="R20" s="159">
        <v>0</v>
      </c>
      <c r="S20" s="159">
        <v>0</v>
      </c>
      <c r="T20" s="159">
        <v>0</v>
      </c>
      <c r="U20" s="159">
        <v>0</v>
      </c>
      <c r="V20" s="159">
        <v>0</v>
      </c>
      <c r="W20" s="159">
        <v>0</v>
      </c>
      <c r="X20" s="159">
        <v>0</v>
      </c>
      <c r="Y20" s="159">
        <v>0</v>
      </c>
      <c r="Z20" s="159">
        <v>0</v>
      </c>
      <c r="AA20" s="159">
        <v>0</v>
      </c>
      <c r="AB20" s="159">
        <v>0</v>
      </c>
      <c r="AC20" s="159">
        <v>0</v>
      </c>
      <c r="AD20" s="159">
        <v>0</v>
      </c>
      <c r="AE20" s="126"/>
      <c r="AF20">
        <f t="shared" si="0"/>
        <v>14</v>
      </c>
    </row>
    <row r="21" spans="1:32">
      <c r="A21" t="s">
        <v>418</v>
      </c>
      <c r="B21" s="159">
        <v>0</v>
      </c>
      <c r="C21" s="159">
        <v>0</v>
      </c>
      <c r="D21" s="159">
        <v>0</v>
      </c>
      <c r="E21" s="159">
        <v>0</v>
      </c>
      <c r="F21" s="159">
        <v>0</v>
      </c>
      <c r="G21" s="159">
        <v>0</v>
      </c>
      <c r="H21" s="159">
        <v>0</v>
      </c>
      <c r="I21" s="159">
        <v>0</v>
      </c>
      <c r="J21" s="159">
        <v>0</v>
      </c>
      <c r="K21" s="159">
        <v>0</v>
      </c>
      <c r="L21" s="159">
        <v>0</v>
      </c>
      <c r="M21" s="159">
        <v>0</v>
      </c>
      <c r="N21" s="159">
        <v>0</v>
      </c>
      <c r="O21" s="159">
        <v>0</v>
      </c>
      <c r="P21" s="159">
        <v>0</v>
      </c>
      <c r="Q21" s="159">
        <v>0</v>
      </c>
      <c r="R21" s="159">
        <v>0</v>
      </c>
      <c r="S21" s="159">
        <v>0</v>
      </c>
      <c r="T21" s="159">
        <v>0</v>
      </c>
      <c r="U21" s="159">
        <v>0</v>
      </c>
      <c r="V21" s="159">
        <v>0</v>
      </c>
      <c r="W21" s="159">
        <v>0</v>
      </c>
      <c r="X21" s="159">
        <v>0</v>
      </c>
      <c r="Y21" s="159">
        <v>0</v>
      </c>
      <c r="Z21" s="159">
        <v>0</v>
      </c>
      <c r="AA21" s="159">
        <v>0</v>
      </c>
      <c r="AB21" s="159">
        <v>0</v>
      </c>
      <c r="AC21" s="159">
        <v>0</v>
      </c>
      <c r="AD21" s="159">
        <v>0</v>
      </c>
      <c r="AE21" s="126"/>
      <c r="AF21">
        <f t="shared" si="0"/>
        <v>15</v>
      </c>
    </row>
    <row r="22" spans="1:32">
      <c r="A22" t="s">
        <v>419</v>
      </c>
      <c r="B22" s="159">
        <v>0</v>
      </c>
      <c r="C22" s="159">
        <v>0</v>
      </c>
      <c r="D22" s="159">
        <v>0</v>
      </c>
      <c r="E22" s="159">
        <v>0</v>
      </c>
      <c r="F22" s="159">
        <v>0</v>
      </c>
      <c r="G22" s="159">
        <v>0</v>
      </c>
      <c r="H22" s="159">
        <v>0</v>
      </c>
      <c r="I22" s="159">
        <v>0</v>
      </c>
      <c r="J22" s="159">
        <v>0</v>
      </c>
      <c r="K22" s="159">
        <v>0</v>
      </c>
      <c r="L22" s="159">
        <v>0</v>
      </c>
      <c r="M22" s="159">
        <v>0</v>
      </c>
      <c r="N22" s="159">
        <v>0</v>
      </c>
      <c r="O22" s="159">
        <v>0</v>
      </c>
      <c r="P22" s="159">
        <v>0</v>
      </c>
      <c r="Q22" s="159">
        <v>0</v>
      </c>
      <c r="R22" s="159">
        <v>0</v>
      </c>
      <c r="S22" s="159">
        <v>0</v>
      </c>
      <c r="T22" s="159">
        <v>0</v>
      </c>
      <c r="U22" s="159">
        <v>0</v>
      </c>
      <c r="V22" s="159">
        <v>0</v>
      </c>
      <c r="W22" s="159">
        <v>0</v>
      </c>
      <c r="X22" s="159">
        <v>0</v>
      </c>
      <c r="Y22" s="159">
        <v>0</v>
      </c>
      <c r="Z22" s="159">
        <v>0</v>
      </c>
      <c r="AA22" s="159">
        <v>0</v>
      </c>
      <c r="AB22" s="159">
        <v>0</v>
      </c>
      <c r="AC22" s="159">
        <v>0</v>
      </c>
      <c r="AD22" s="159">
        <v>0</v>
      </c>
      <c r="AE22" s="126"/>
      <c r="AF22">
        <f t="shared" si="0"/>
        <v>16</v>
      </c>
    </row>
    <row r="23" spans="1:32">
      <c r="A23" t="s">
        <v>420</v>
      </c>
      <c r="B23" s="159">
        <v>0</v>
      </c>
      <c r="C23" s="159">
        <v>0</v>
      </c>
      <c r="D23" s="159">
        <v>0</v>
      </c>
      <c r="E23" s="159">
        <v>0</v>
      </c>
      <c r="F23" s="159">
        <v>0</v>
      </c>
      <c r="G23" s="159">
        <v>0</v>
      </c>
      <c r="H23" s="159">
        <v>0</v>
      </c>
      <c r="I23" s="159">
        <v>0</v>
      </c>
      <c r="J23" s="159">
        <v>0</v>
      </c>
      <c r="K23" s="159">
        <v>0</v>
      </c>
      <c r="L23" s="159">
        <v>0</v>
      </c>
      <c r="M23" s="159">
        <v>0</v>
      </c>
      <c r="N23" s="159">
        <v>0</v>
      </c>
      <c r="O23" s="159">
        <v>0</v>
      </c>
      <c r="P23" s="159">
        <v>0</v>
      </c>
      <c r="Q23" s="159">
        <v>0</v>
      </c>
      <c r="R23" s="159">
        <v>0</v>
      </c>
      <c r="S23" s="159">
        <v>0</v>
      </c>
      <c r="T23" s="159">
        <v>0</v>
      </c>
      <c r="U23" s="159">
        <v>0</v>
      </c>
      <c r="V23" s="159">
        <v>0</v>
      </c>
      <c r="W23" s="159">
        <v>0</v>
      </c>
      <c r="X23" s="159">
        <v>0</v>
      </c>
      <c r="Y23" s="159">
        <v>0</v>
      </c>
      <c r="Z23" s="159">
        <v>0</v>
      </c>
      <c r="AA23" s="159">
        <v>0</v>
      </c>
      <c r="AB23" s="159">
        <v>0</v>
      </c>
      <c r="AC23" s="159">
        <v>0</v>
      </c>
      <c r="AD23" s="159">
        <v>0</v>
      </c>
      <c r="AE23" s="126"/>
      <c r="AF23">
        <f t="shared" si="0"/>
        <v>17</v>
      </c>
    </row>
    <row r="24" spans="1:32">
      <c r="A24" t="s">
        <v>421</v>
      </c>
      <c r="B24" s="159">
        <v>0</v>
      </c>
      <c r="C24" s="159">
        <v>0</v>
      </c>
      <c r="D24" s="159">
        <v>0</v>
      </c>
      <c r="E24" s="159">
        <v>0</v>
      </c>
      <c r="F24" s="159">
        <v>0</v>
      </c>
      <c r="G24" s="159">
        <v>0</v>
      </c>
      <c r="H24" s="159">
        <v>0</v>
      </c>
      <c r="I24" s="159">
        <v>0</v>
      </c>
      <c r="J24" s="159">
        <v>0</v>
      </c>
      <c r="K24" s="159">
        <v>0</v>
      </c>
      <c r="L24" s="159">
        <v>0</v>
      </c>
      <c r="M24" s="159">
        <v>0</v>
      </c>
      <c r="N24" s="159">
        <v>0</v>
      </c>
      <c r="O24" s="159">
        <v>0</v>
      </c>
      <c r="P24" s="159">
        <v>0</v>
      </c>
      <c r="Q24" s="159">
        <v>0</v>
      </c>
      <c r="R24" s="159">
        <v>0</v>
      </c>
      <c r="S24" s="159">
        <v>0</v>
      </c>
      <c r="T24" s="159">
        <v>0</v>
      </c>
      <c r="U24" s="159">
        <v>0</v>
      </c>
      <c r="V24" s="159">
        <v>0</v>
      </c>
      <c r="W24" s="159">
        <v>0</v>
      </c>
      <c r="X24" s="159">
        <v>0</v>
      </c>
      <c r="Y24" s="159">
        <v>0</v>
      </c>
      <c r="Z24" s="159">
        <v>0</v>
      </c>
      <c r="AA24" s="159">
        <v>0</v>
      </c>
      <c r="AB24" s="159">
        <v>0</v>
      </c>
      <c r="AC24" s="159">
        <v>0</v>
      </c>
      <c r="AD24" s="159">
        <v>0</v>
      </c>
      <c r="AE24" s="126"/>
      <c r="AF24">
        <f t="shared" si="0"/>
        <v>18</v>
      </c>
    </row>
    <row r="25" spans="1:32">
      <c r="A25" t="s">
        <v>422</v>
      </c>
      <c r="B25" s="159">
        <v>0</v>
      </c>
      <c r="C25" s="159">
        <v>0</v>
      </c>
      <c r="D25" s="159">
        <v>0</v>
      </c>
      <c r="E25" s="159">
        <v>0</v>
      </c>
      <c r="F25" s="159">
        <v>0</v>
      </c>
      <c r="G25" s="159">
        <v>0</v>
      </c>
      <c r="H25" s="159">
        <v>0</v>
      </c>
      <c r="I25" s="159">
        <v>0</v>
      </c>
      <c r="J25" s="159">
        <v>0</v>
      </c>
      <c r="K25" s="159">
        <v>0</v>
      </c>
      <c r="L25" s="159">
        <v>0</v>
      </c>
      <c r="M25" s="159">
        <v>0</v>
      </c>
      <c r="N25" s="159">
        <v>0</v>
      </c>
      <c r="O25" s="159">
        <v>0</v>
      </c>
      <c r="P25" s="159">
        <v>0</v>
      </c>
      <c r="Q25" s="159">
        <v>0</v>
      </c>
      <c r="R25" s="159">
        <v>0</v>
      </c>
      <c r="S25" s="159">
        <v>0</v>
      </c>
      <c r="T25" s="159">
        <v>0</v>
      </c>
      <c r="U25" s="159">
        <v>0</v>
      </c>
      <c r="V25" s="159">
        <v>0</v>
      </c>
      <c r="W25" s="159">
        <v>0</v>
      </c>
      <c r="X25" s="159">
        <v>0</v>
      </c>
      <c r="Y25" s="159">
        <v>0</v>
      </c>
      <c r="Z25" s="159">
        <v>0</v>
      </c>
      <c r="AA25" s="159">
        <v>0</v>
      </c>
      <c r="AB25" s="159">
        <v>0</v>
      </c>
      <c r="AC25" s="159">
        <v>0</v>
      </c>
      <c r="AD25" s="159">
        <v>0</v>
      </c>
      <c r="AE25" s="126"/>
      <c r="AF25">
        <f t="shared" si="0"/>
        <v>19</v>
      </c>
    </row>
    <row r="26" spans="1:32">
      <c r="A26" t="s">
        <v>423</v>
      </c>
      <c r="B26" s="159">
        <v>0</v>
      </c>
      <c r="C26" s="159">
        <v>0</v>
      </c>
      <c r="D26" s="159">
        <v>0</v>
      </c>
      <c r="E26" s="159">
        <v>0</v>
      </c>
      <c r="F26" s="159">
        <v>0</v>
      </c>
      <c r="G26" s="159">
        <v>0</v>
      </c>
      <c r="H26" s="159">
        <v>0</v>
      </c>
      <c r="I26" s="159">
        <v>0</v>
      </c>
      <c r="J26" s="159">
        <v>0</v>
      </c>
      <c r="K26" s="159">
        <v>0</v>
      </c>
      <c r="L26" s="159">
        <v>0</v>
      </c>
      <c r="M26" s="159">
        <v>0</v>
      </c>
      <c r="N26" s="159">
        <v>0</v>
      </c>
      <c r="O26" s="159">
        <v>0</v>
      </c>
      <c r="P26" s="159">
        <v>0</v>
      </c>
      <c r="Q26" s="159">
        <v>0</v>
      </c>
      <c r="R26" s="159">
        <v>0</v>
      </c>
      <c r="S26" s="159">
        <v>0</v>
      </c>
      <c r="T26" s="159">
        <v>0</v>
      </c>
      <c r="U26" s="159">
        <v>0</v>
      </c>
      <c r="V26" s="159">
        <v>0</v>
      </c>
      <c r="W26" s="159">
        <v>0</v>
      </c>
      <c r="X26" s="159">
        <v>0</v>
      </c>
      <c r="Y26" s="159">
        <v>0</v>
      </c>
      <c r="Z26" s="159">
        <v>0</v>
      </c>
      <c r="AA26" s="159">
        <v>0</v>
      </c>
      <c r="AB26" s="159">
        <v>0</v>
      </c>
      <c r="AC26" s="159">
        <v>0</v>
      </c>
      <c r="AD26" s="159">
        <v>0</v>
      </c>
      <c r="AE26" s="126"/>
      <c r="AF26">
        <f t="shared" si="0"/>
        <v>20</v>
      </c>
    </row>
    <row r="27" spans="1:32">
      <c r="A27" t="s">
        <v>424</v>
      </c>
      <c r="B27" s="159">
        <v>0</v>
      </c>
      <c r="C27" s="159">
        <v>0</v>
      </c>
      <c r="D27" s="159">
        <v>0</v>
      </c>
      <c r="E27" s="159">
        <v>0</v>
      </c>
      <c r="F27" s="159">
        <v>0</v>
      </c>
      <c r="G27" s="159">
        <v>0</v>
      </c>
      <c r="H27" s="159">
        <v>0</v>
      </c>
      <c r="I27" s="159">
        <v>0</v>
      </c>
      <c r="J27" s="159">
        <v>0</v>
      </c>
      <c r="K27" s="159">
        <v>0</v>
      </c>
      <c r="L27" s="159">
        <v>0</v>
      </c>
      <c r="M27" s="159">
        <v>0</v>
      </c>
      <c r="N27" s="159">
        <v>0</v>
      </c>
      <c r="O27" s="159">
        <v>0</v>
      </c>
      <c r="P27" s="159">
        <v>0</v>
      </c>
      <c r="Q27" s="159">
        <v>0</v>
      </c>
      <c r="R27" s="159">
        <v>0</v>
      </c>
      <c r="S27" s="159">
        <v>0</v>
      </c>
      <c r="T27" s="159">
        <v>0</v>
      </c>
      <c r="U27" s="159">
        <v>0</v>
      </c>
      <c r="V27" s="159">
        <v>0</v>
      </c>
      <c r="W27" s="159">
        <v>0</v>
      </c>
      <c r="X27" s="159">
        <v>0</v>
      </c>
      <c r="Y27" s="159">
        <v>0</v>
      </c>
      <c r="Z27" s="159">
        <v>0</v>
      </c>
      <c r="AA27" s="159">
        <v>0</v>
      </c>
      <c r="AB27" s="159">
        <v>0</v>
      </c>
      <c r="AC27" s="159">
        <v>0</v>
      </c>
      <c r="AD27" s="159">
        <v>0</v>
      </c>
      <c r="AE27" s="126"/>
      <c r="AF27">
        <f t="shared" si="0"/>
        <v>21</v>
      </c>
    </row>
    <row r="28" spans="1:32">
      <c r="A28" t="s">
        <v>425</v>
      </c>
      <c r="B28" s="159">
        <v>0</v>
      </c>
      <c r="C28" s="159">
        <v>0</v>
      </c>
      <c r="D28" s="159">
        <v>0</v>
      </c>
      <c r="E28" s="159">
        <v>0</v>
      </c>
      <c r="F28" s="159">
        <v>0</v>
      </c>
      <c r="G28" s="159">
        <v>0</v>
      </c>
      <c r="H28" s="159">
        <v>0</v>
      </c>
      <c r="I28" s="159">
        <v>0</v>
      </c>
      <c r="J28" s="159">
        <v>0</v>
      </c>
      <c r="K28" s="159">
        <v>0</v>
      </c>
      <c r="L28" s="159">
        <v>0</v>
      </c>
      <c r="M28" s="159">
        <v>0</v>
      </c>
      <c r="N28" s="159">
        <v>0</v>
      </c>
      <c r="O28" s="159">
        <v>0</v>
      </c>
      <c r="P28" s="159">
        <v>0</v>
      </c>
      <c r="Q28" s="159">
        <v>0</v>
      </c>
      <c r="R28" s="159">
        <v>0</v>
      </c>
      <c r="S28" s="159">
        <v>0</v>
      </c>
      <c r="T28" s="159">
        <v>0</v>
      </c>
      <c r="U28" s="159">
        <v>0</v>
      </c>
      <c r="V28" s="159">
        <v>0</v>
      </c>
      <c r="W28" s="159">
        <v>0</v>
      </c>
      <c r="X28" s="159">
        <v>0</v>
      </c>
      <c r="Y28" s="159">
        <v>0</v>
      </c>
      <c r="Z28" s="159">
        <v>0</v>
      </c>
      <c r="AA28" s="159">
        <v>0</v>
      </c>
      <c r="AB28" s="159">
        <v>0</v>
      </c>
      <c r="AC28" s="159">
        <v>0</v>
      </c>
      <c r="AD28" s="159">
        <v>0</v>
      </c>
      <c r="AE28" s="126"/>
      <c r="AF28">
        <f t="shared" si="0"/>
        <v>22</v>
      </c>
    </row>
    <row r="29" spans="1:32">
      <c r="A29" t="s">
        <v>426</v>
      </c>
      <c r="B29" s="159">
        <v>0</v>
      </c>
      <c r="C29" s="159">
        <v>0</v>
      </c>
      <c r="D29" s="159">
        <v>0</v>
      </c>
      <c r="E29" s="159">
        <v>0</v>
      </c>
      <c r="F29" s="159">
        <v>0</v>
      </c>
      <c r="G29" s="159">
        <v>0</v>
      </c>
      <c r="H29" s="159">
        <v>0</v>
      </c>
      <c r="I29" s="159">
        <v>0</v>
      </c>
      <c r="J29" s="159">
        <v>0</v>
      </c>
      <c r="K29" s="159">
        <v>0</v>
      </c>
      <c r="L29" s="159">
        <v>0</v>
      </c>
      <c r="M29" s="159">
        <v>0</v>
      </c>
      <c r="N29" s="159">
        <v>0</v>
      </c>
      <c r="O29" s="159">
        <v>0</v>
      </c>
      <c r="P29" s="159">
        <v>0</v>
      </c>
      <c r="Q29" s="159">
        <v>0</v>
      </c>
      <c r="R29" s="159">
        <v>0</v>
      </c>
      <c r="S29" s="159">
        <v>0</v>
      </c>
      <c r="T29" s="159">
        <v>0</v>
      </c>
      <c r="U29" s="159">
        <v>0</v>
      </c>
      <c r="V29" s="159">
        <v>0</v>
      </c>
      <c r="W29" s="159">
        <v>0</v>
      </c>
      <c r="X29" s="159">
        <v>0</v>
      </c>
      <c r="Y29" s="159">
        <v>0</v>
      </c>
      <c r="Z29" s="159">
        <v>0</v>
      </c>
      <c r="AA29" s="159">
        <v>0</v>
      </c>
      <c r="AB29" s="159">
        <v>0</v>
      </c>
      <c r="AC29" s="159">
        <v>0</v>
      </c>
      <c r="AD29" s="159">
        <v>0</v>
      </c>
      <c r="AE29" s="126"/>
      <c r="AF29">
        <f t="shared" si="0"/>
        <v>23</v>
      </c>
    </row>
    <row r="30" spans="1:32">
      <c r="A30" t="s">
        <v>427</v>
      </c>
      <c r="B30" s="159">
        <v>0</v>
      </c>
      <c r="C30" s="159">
        <v>0</v>
      </c>
      <c r="D30" s="159">
        <v>0</v>
      </c>
      <c r="E30" s="159">
        <v>0</v>
      </c>
      <c r="F30" s="159">
        <v>0</v>
      </c>
      <c r="G30" s="159">
        <v>0</v>
      </c>
      <c r="H30" s="159">
        <v>0</v>
      </c>
      <c r="I30" s="159">
        <v>0</v>
      </c>
      <c r="J30" s="159">
        <v>0</v>
      </c>
      <c r="K30" s="159">
        <v>0</v>
      </c>
      <c r="L30" s="159">
        <v>0</v>
      </c>
      <c r="M30" s="159">
        <v>0</v>
      </c>
      <c r="N30" s="159">
        <v>0</v>
      </c>
      <c r="O30" s="159">
        <v>0</v>
      </c>
      <c r="P30" s="159">
        <v>0</v>
      </c>
      <c r="Q30" s="159">
        <v>0</v>
      </c>
      <c r="R30" s="159">
        <v>0</v>
      </c>
      <c r="S30" s="159">
        <v>0</v>
      </c>
      <c r="T30" s="159">
        <v>0</v>
      </c>
      <c r="U30" s="159">
        <v>0</v>
      </c>
      <c r="V30" s="159">
        <v>0</v>
      </c>
      <c r="W30" s="159">
        <v>0</v>
      </c>
      <c r="X30" s="159">
        <v>0</v>
      </c>
      <c r="Y30" s="159">
        <v>0</v>
      </c>
      <c r="Z30" s="159">
        <v>0</v>
      </c>
      <c r="AA30" s="159">
        <v>0</v>
      </c>
      <c r="AB30" s="159">
        <v>0</v>
      </c>
      <c r="AC30" s="159">
        <v>0</v>
      </c>
      <c r="AD30" s="159">
        <v>0</v>
      </c>
      <c r="AE30" s="126"/>
      <c r="AF30">
        <f t="shared" si="0"/>
        <v>24</v>
      </c>
    </row>
    <row r="31" spans="1:32">
      <c r="A31" t="s">
        <v>428</v>
      </c>
      <c r="B31" s="159">
        <v>0</v>
      </c>
      <c r="C31" s="159">
        <v>0</v>
      </c>
      <c r="D31" s="159">
        <v>0</v>
      </c>
      <c r="E31" s="159">
        <v>0</v>
      </c>
      <c r="F31" s="159">
        <v>0</v>
      </c>
      <c r="G31" s="159">
        <v>0</v>
      </c>
      <c r="H31" s="159">
        <v>0</v>
      </c>
      <c r="I31" s="159">
        <v>0</v>
      </c>
      <c r="J31" s="159">
        <v>0</v>
      </c>
      <c r="K31" s="159">
        <v>0</v>
      </c>
      <c r="L31" s="159">
        <v>0</v>
      </c>
      <c r="M31" s="159">
        <v>0</v>
      </c>
      <c r="N31" s="159">
        <v>0</v>
      </c>
      <c r="O31" s="159">
        <v>0</v>
      </c>
      <c r="P31" s="159">
        <v>0</v>
      </c>
      <c r="Q31" s="159">
        <v>0</v>
      </c>
      <c r="R31" s="159">
        <v>0</v>
      </c>
      <c r="S31" s="159">
        <v>0</v>
      </c>
      <c r="T31" s="159">
        <v>0</v>
      </c>
      <c r="U31" s="159">
        <v>0</v>
      </c>
      <c r="V31" s="159">
        <v>0</v>
      </c>
      <c r="W31" s="159">
        <v>0</v>
      </c>
      <c r="X31" s="159">
        <v>0</v>
      </c>
      <c r="Y31" s="159">
        <v>0</v>
      </c>
      <c r="Z31" s="159">
        <v>0</v>
      </c>
      <c r="AA31" s="159">
        <v>0</v>
      </c>
      <c r="AB31" s="159">
        <v>0</v>
      </c>
      <c r="AC31" s="159">
        <v>0</v>
      </c>
      <c r="AD31" s="159">
        <v>0</v>
      </c>
      <c r="AE31" s="126"/>
      <c r="AF31">
        <f t="shared" si="0"/>
        <v>25</v>
      </c>
    </row>
    <row r="32" spans="1:32">
      <c r="A32" t="s">
        <v>429</v>
      </c>
      <c r="B32" s="159">
        <v>0</v>
      </c>
      <c r="C32" s="159">
        <v>0</v>
      </c>
      <c r="D32" s="159">
        <v>0</v>
      </c>
      <c r="E32" s="159">
        <v>0</v>
      </c>
      <c r="F32" s="159">
        <v>0</v>
      </c>
      <c r="G32" s="159">
        <v>0</v>
      </c>
      <c r="H32" s="159">
        <v>0</v>
      </c>
      <c r="I32" s="159">
        <v>0</v>
      </c>
      <c r="J32" s="159">
        <v>0</v>
      </c>
      <c r="K32" s="159">
        <v>0</v>
      </c>
      <c r="L32" s="159">
        <v>0</v>
      </c>
      <c r="M32" s="159">
        <v>0</v>
      </c>
      <c r="N32" s="159">
        <v>0</v>
      </c>
      <c r="O32" s="159">
        <v>0</v>
      </c>
      <c r="P32" s="159">
        <v>0</v>
      </c>
      <c r="Q32" s="159">
        <v>0</v>
      </c>
      <c r="R32" s="159">
        <v>0</v>
      </c>
      <c r="S32" s="159">
        <v>0</v>
      </c>
      <c r="T32" s="159">
        <v>0</v>
      </c>
      <c r="U32" s="159">
        <v>0</v>
      </c>
      <c r="V32" s="159">
        <v>0</v>
      </c>
      <c r="W32" s="159">
        <v>0</v>
      </c>
      <c r="X32" s="159">
        <v>0</v>
      </c>
      <c r="Y32" s="159">
        <v>0</v>
      </c>
      <c r="Z32" s="159">
        <v>0</v>
      </c>
      <c r="AA32" s="159">
        <v>0</v>
      </c>
      <c r="AB32" s="159">
        <v>0</v>
      </c>
      <c r="AC32" s="159">
        <v>0</v>
      </c>
      <c r="AD32" s="159">
        <v>0</v>
      </c>
      <c r="AE32" s="126"/>
      <c r="AF32">
        <f t="shared" si="0"/>
        <v>26</v>
      </c>
    </row>
    <row r="33" spans="1:32">
      <c r="A33" t="s">
        <v>430</v>
      </c>
      <c r="B33" s="159">
        <v>0</v>
      </c>
      <c r="C33" s="159">
        <v>0</v>
      </c>
      <c r="D33" s="159">
        <v>0</v>
      </c>
      <c r="E33" s="159">
        <v>0</v>
      </c>
      <c r="F33" s="159">
        <v>0</v>
      </c>
      <c r="G33" s="159">
        <v>0</v>
      </c>
      <c r="H33" s="159">
        <v>0</v>
      </c>
      <c r="I33" s="159">
        <v>0</v>
      </c>
      <c r="J33" s="159">
        <v>0</v>
      </c>
      <c r="K33" s="159">
        <v>0</v>
      </c>
      <c r="L33" s="159">
        <v>0</v>
      </c>
      <c r="M33" s="159">
        <v>0</v>
      </c>
      <c r="N33" s="159">
        <v>0</v>
      </c>
      <c r="O33" s="159">
        <v>0</v>
      </c>
      <c r="P33" s="159">
        <v>0</v>
      </c>
      <c r="Q33" s="159">
        <v>0</v>
      </c>
      <c r="R33" s="159">
        <v>0</v>
      </c>
      <c r="S33" s="159">
        <v>0</v>
      </c>
      <c r="T33" s="159">
        <v>0</v>
      </c>
      <c r="U33" s="159">
        <v>0</v>
      </c>
      <c r="V33" s="159">
        <v>0</v>
      </c>
      <c r="W33" s="159">
        <v>0</v>
      </c>
      <c r="X33" s="159">
        <v>0</v>
      </c>
      <c r="Y33" s="159">
        <v>0</v>
      </c>
      <c r="Z33" s="159">
        <v>0</v>
      </c>
      <c r="AA33" s="159">
        <v>0</v>
      </c>
      <c r="AB33" s="159">
        <v>0</v>
      </c>
      <c r="AC33" s="159">
        <v>0</v>
      </c>
      <c r="AD33" s="159">
        <v>0</v>
      </c>
      <c r="AE33" s="126"/>
      <c r="AF33">
        <f t="shared" si="0"/>
        <v>27</v>
      </c>
    </row>
    <row r="34" spans="1:32">
      <c r="A34" t="s">
        <v>431</v>
      </c>
      <c r="B34" s="159">
        <v>0</v>
      </c>
      <c r="C34" s="159">
        <v>0</v>
      </c>
      <c r="D34" s="159">
        <v>0</v>
      </c>
      <c r="E34" s="159">
        <v>0</v>
      </c>
      <c r="F34" s="159">
        <v>0</v>
      </c>
      <c r="G34" s="159">
        <v>0</v>
      </c>
      <c r="H34" s="159">
        <v>0</v>
      </c>
      <c r="I34" s="159">
        <v>0</v>
      </c>
      <c r="J34" s="159">
        <v>0</v>
      </c>
      <c r="K34" s="159">
        <v>0</v>
      </c>
      <c r="L34" s="159">
        <v>0</v>
      </c>
      <c r="M34" s="159">
        <v>0</v>
      </c>
      <c r="N34" s="159">
        <v>0</v>
      </c>
      <c r="O34" s="159">
        <v>0</v>
      </c>
      <c r="P34" s="159">
        <v>0</v>
      </c>
      <c r="Q34" s="159">
        <v>0</v>
      </c>
      <c r="R34" s="159">
        <v>0</v>
      </c>
      <c r="S34" s="159">
        <v>0</v>
      </c>
      <c r="T34" s="159">
        <v>0</v>
      </c>
      <c r="U34" s="159">
        <v>0</v>
      </c>
      <c r="V34" s="159">
        <v>0</v>
      </c>
      <c r="W34" s="159">
        <v>0</v>
      </c>
      <c r="X34" s="159">
        <v>0</v>
      </c>
      <c r="Y34" s="159">
        <v>0</v>
      </c>
      <c r="Z34" s="159">
        <v>0</v>
      </c>
      <c r="AA34" s="159">
        <v>0</v>
      </c>
      <c r="AB34" s="159">
        <v>0</v>
      </c>
      <c r="AC34" s="159">
        <v>0</v>
      </c>
      <c r="AD34" s="159">
        <v>0</v>
      </c>
      <c r="AE34" s="126"/>
      <c r="AF34">
        <f t="shared" si="0"/>
        <v>28</v>
      </c>
    </row>
    <row r="35" spans="1:32">
      <c r="A35" t="s">
        <v>432</v>
      </c>
      <c r="B35" s="159">
        <v>0</v>
      </c>
      <c r="C35" s="159">
        <v>0</v>
      </c>
      <c r="D35" s="159">
        <v>0</v>
      </c>
      <c r="E35" s="159">
        <v>0</v>
      </c>
      <c r="F35" s="159">
        <v>0</v>
      </c>
      <c r="G35" s="159">
        <v>0</v>
      </c>
      <c r="H35" s="159">
        <v>0</v>
      </c>
      <c r="I35" s="159">
        <v>0</v>
      </c>
      <c r="J35" s="159">
        <v>0</v>
      </c>
      <c r="K35" s="159">
        <v>0</v>
      </c>
      <c r="L35" s="159">
        <v>0</v>
      </c>
      <c r="M35" s="159">
        <v>0</v>
      </c>
      <c r="N35" s="159">
        <v>0</v>
      </c>
      <c r="O35" s="159">
        <v>0</v>
      </c>
      <c r="P35" s="159">
        <v>0</v>
      </c>
      <c r="Q35" s="159">
        <v>0</v>
      </c>
      <c r="R35" s="159">
        <v>0</v>
      </c>
      <c r="S35" s="159">
        <v>0</v>
      </c>
      <c r="T35" s="159">
        <v>0</v>
      </c>
      <c r="U35" s="159">
        <v>0</v>
      </c>
      <c r="V35" s="159">
        <v>0</v>
      </c>
      <c r="W35" s="159">
        <v>0</v>
      </c>
      <c r="X35" s="159">
        <v>0</v>
      </c>
      <c r="Y35" s="159">
        <v>0</v>
      </c>
      <c r="Z35" s="159">
        <v>0</v>
      </c>
      <c r="AA35" s="159">
        <v>0</v>
      </c>
      <c r="AB35" s="159">
        <v>0</v>
      </c>
      <c r="AC35" s="159">
        <v>0</v>
      </c>
      <c r="AD35" s="159">
        <v>0</v>
      </c>
      <c r="AE35" s="126"/>
      <c r="AF35">
        <f t="shared" si="0"/>
        <v>29</v>
      </c>
    </row>
    <row r="36" spans="1:32">
      <c r="A36" t="s">
        <v>433</v>
      </c>
      <c r="B36" s="159">
        <v>0</v>
      </c>
      <c r="C36" s="159">
        <v>0</v>
      </c>
      <c r="D36" s="159">
        <v>0</v>
      </c>
      <c r="E36" s="159">
        <v>0</v>
      </c>
      <c r="F36" s="159">
        <v>0</v>
      </c>
      <c r="G36" s="159">
        <v>0</v>
      </c>
      <c r="H36" s="159">
        <v>0</v>
      </c>
      <c r="I36" s="159">
        <v>0</v>
      </c>
      <c r="J36" s="159">
        <v>0</v>
      </c>
      <c r="K36" s="159">
        <v>0</v>
      </c>
      <c r="L36" s="159">
        <v>0</v>
      </c>
      <c r="M36" s="159">
        <v>0</v>
      </c>
      <c r="N36" s="159">
        <v>0</v>
      </c>
      <c r="O36" s="159">
        <v>0</v>
      </c>
      <c r="P36" s="159">
        <v>0</v>
      </c>
      <c r="Q36" s="159">
        <v>0</v>
      </c>
      <c r="R36" s="159">
        <v>0</v>
      </c>
      <c r="S36" s="159">
        <v>0</v>
      </c>
      <c r="T36" s="159">
        <v>0</v>
      </c>
      <c r="U36" s="159">
        <v>0</v>
      </c>
      <c r="V36" s="159">
        <v>0</v>
      </c>
      <c r="W36" s="159">
        <v>0</v>
      </c>
      <c r="X36" s="159">
        <v>0</v>
      </c>
      <c r="Y36" s="159">
        <v>0</v>
      </c>
      <c r="Z36" s="159">
        <v>0</v>
      </c>
      <c r="AA36" s="159">
        <v>0</v>
      </c>
      <c r="AB36" s="159">
        <v>0</v>
      </c>
      <c r="AC36" s="159">
        <v>0</v>
      </c>
      <c r="AD36" s="159">
        <v>0</v>
      </c>
      <c r="AE36" s="126"/>
      <c r="AF36">
        <f t="shared" si="0"/>
        <v>30</v>
      </c>
    </row>
    <row r="37" spans="1:32">
      <c r="A37" t="s">
        <v>434</v>
      </c>
      <c r="B37" s="159">
        <v>0</v>
      </c>
      <c r="C37" s="159">
        <v>0</v>
      </c>
      <c r="D37" s="159">
        <v>0</v>
      </c>
      <c r="E37" s="159">
        <v>0</v>
      </c>
      <c r="F37" s="159">
        <v>0</v>
      </c>
      <c r="G37" s="159">
        <v>0</v>
      </c>
      <c r="H37" s="159">
        <v>0</v>
      </c>
      <c r="I37" s="159">
        <v>0</v>
      </c>
      <c r="J37" s="159">
        <v>0</v>
      </c>
      <c r="K37" s="159">
        <v>0</v>
      </c>
      <c r="L37" s="159">
        <v>0</v>
      </c>
      <c r="M37" s="159">
        <v>0</v>
      </c>
      <c r="N37" s="159">
        <v>0</v>
      </c>
      <c r="O37" s="159">
        <v>0</v>
      </c>
      <c r="P37" s="159">
        <v>0</v>
      </c>
      <c r="Q37" s="159">
        <v>0</v>
      </c>
      <c r="R37" s="159">
        <v>0</v>
      </c>
      <c r="S37" s="159">
        <v>0</v>
      </c>
      <c r="T37" s="159">
        <v>0</v>
      </c>
      <c r="U37" s="159">
        <v>0</v>
      </c>
      <c r="V37" s="159">
        <v>0</v>
      </c>
      <c r="W37" s="159">
        <v>0</v>
      </c>
      <c r="X37" s="159">
        <v>0</v>
      </c>
      <c r="Y37" s="159">
        <v>0</v>
      </c>
      <c r="Z37" s="159">
        <v>0</v>
      </c>
      <c r="AA37" s="159">
        <v>0</v>
      </c>
      <c r="AB37" s="159">
        <v>0</v>
      </c>
      <c r="AC37" s="159">
        <v>0</v>
      </c>
      <c r="AD37" s="159">
        <v>0</v>
      </c>
      <c r="AE37" s="126"/>
      <c r="AF37">
        <f t="shared" si="0"/>
        <v>31</v>
      </c>
    </row>
    <row r="38" spans="1:32">
      <c r="A38" t="s">
        <v>435</v>
      </c>
      <c r="B38" s="159">
        <v>0</v>
      </c>
      <c r="C38" s="159">
        <v>0</v>
      </c>
      <c r="D38" s="159">
        <v>0</v>
      </c>
      <c r="E38" s="159">
        <v>0</v>
      </c>
      <c r="F38" s="159">
        <v>0</v>
      </c>
      <c r="G38" s="159">
        <v>0</v>
      </c>
      <c r="H38" s="159">
        <v>0</v>
      </c>
      <c r="I38" s="159">
        <v>0</v>
      </c>
      <c r="J38" s="159">
        <v>0</v>
      </c>
      <c r="K38" s="159">
        <v>0</v>
      </c>
      <c r="L38" s="159">
        <v>0</v>
      </c>
      <c r="M38" s="159">
        <v>0</v>
      </c>
      <c r="N38" s="159">
        <v>0</v>
      </c>
      <c r="O38" s="159">
        <v>0</v>
      </c>
      <c r="P38" s="159">
        <v>0</v>
      </c>
      <c r="Q38" s="159">
        <v>0</v>
      </c>
      <c r="R38" s="159">
        <v>0</v>
      </c>
      <c r="S38" s="159">
        <v>0</v>
      </c>
      <c r="T38" s="159">
        <v>0</v>
      </c>
      <c r="U38" s="159">
        <v>0</v>
      </c>
      <c r="V38" s="159">
        <v>0</v>
      </c>
      <c r="W38" s="159">
        <v>0</v>
      </c>
      <c r="X38" s="159">
        <v>0</v>
      </c>
      <c r="Y38" s="159">
        <v>0</v>
      </c>
      <c r="Z38" s="159">
        <v>0</v>
      </c>
      <c r="AA38" s="159">
        <v>0</v>
      </c>
      <c r="AB38" s="159">
        <v>0</v>
      </c>
      <c r="AC38" s="159">
        <v>0</v>
      </c>
      <c r="AD38" s="159">
        <v>0</v>
      </c>
      <c r="AE38" s="126"/>
      <c r="AF38">
        <f t="shared" si="0"/>
        <v>32</v>
      </c>
    </row>
    <row r="39" spans="1:32">
      <c r="A39" t="s">
        <v>436</v>
      </c>
      <c r="B39" s="159">
        <v>0</v>
      </c>
      <c r="C39" s="159">
        <v>0</v>
      </c>
      <c r="D39" s="159">
        <v>0</v>
      </c>
      <c r="E39" s="159">
        <v>0</v>
      </c>
      <c r="F39" s="159">
        <v>0</v>
      </c>
      <c r="G39" s="159">
        <v>0</v>
      </c>
      <c r="H39" s="159">
        <v>0</v>
      </c>
      <c r="I39" s="159">
        <v>0</v>
      </c>
      <c r="J39" s="159">
        <v>0</v>
      </c>
      <c r="K39" s="159">
        <v>0</v>
      </c>
      <c r="L39" s="159">
        <v>0</v>
      </c>
      <c r="M39" s="159">
        <v>0</v>
      </c>
      <c r="N39" s="159">
        <v>0</v>
      </c>
      <c r="O39" s="159">
        <v>0</v>
      </c>
      <c r="P39" s="159">
        <v>0</v>
      </c>
      <c r="Q39" s="159">
        <v>0</v>
      </c>
      <c r="R39" s="159">
        <v>0</v>
      </c>
      <c r="S39" s="159">
        <v>0</v>
      </c>
      <c r="T39" s="159">
        <v>0</v>
      </c>
      <c r="U39" s="159">
        <v>0</v>
      </c>
      <c r="V39" s="159">
        <v>0</v>
      </c>
      <c r="W39" s="159">
        <v>0</v>
      </c>
      <c r="X39" s="159">
        <v>0</v>
      </c>
      <c r="Y39" s="159">
        <v>0</v>
      </c>
      <c r="Z39" s="159">
        <v>0</v>
      </c>
      <c r="AA39" s="159">
        <v>0</v>
      </c>
      <c r="AB39" s="159">
        <v>0</v>
      </c>
      <c r="AC39" s="159">
        <v>0</v>
      </c>
      <c r="AD39" s="159">
        <v>0</v>
      </c>
      <c r="AE39" s="126"/>
      <c r="AF39">
        <f t="shared" si="0"/>
        <v>33</v>
      </c>
    </row>
    <row r="40" spans="1:32">
      <c r="A40" t="s">
        <v>437</v>
      </c>
      <c r="B40" s="159">
        <v>0</v>
      </c>
      <c r="C40" s="159">
        <v>0</v>
      </c>
      <c r="D40" s="159">
        <v>0</v>
      </c>
      <c r="E40" s="159">
        <v>0</v>
      </c>
      <c r="F40" s="159">
        <v>0</v>
      </c>
      <c r="G40" s="159">
        <v>0</v>
      </c>
      <c r="H40" s="159">
        <v>0</v>
      </c>
      <c r="I40" s="159">
        <v>0</v>
      </c>
      <c r="J40" s="159">
        <v>0</v>
      </c>
      <c r="K40" s="159">
        <v>0</v>
      </c>
      <c r="L40" s="159">
        <v>0</v>
      </c>
      <c r="M40" s="159">
        <v>0</v>
      </c>
      <c r="N40" s="159">
        <v>0</v>
      </c>
      <c r="O40" s="159">
        <v>0</v>
      </c>
      <c r="P40" s="159">
        <v>0</v>
      </c>
      <c r="Q40" s="159">
        <v>0</v>
      </c>
      <c r="R40" s="159">
        <v>0</v>
      </c>
      <c r="S40" s="159">
        <v>0</v>
      </c>
      <c r="T40" s="159">
        <v>0</v>
      </c>
      <c r="U40" s="159">
        <v>0</v>
      </c>
      <c r="V40" s="159">
        <v>0</v>
      </c>
      <c r="W40" s="159">
        <v>0</v>
      </c>
      <c r="X40" s="159">
        <v>0</v>
      </c>
      <c r="Y40" s="159">
        <v>0</v>
      </c>
      <c r="Z40" s="159">
        <v>0</v>
      </c>
      <c r="AA40" s="159">
        <v>0</v>
      </c>
      <c r="AB40" s="159">
        <v>0</v>
      </c>
      <c r="AC40" s="159">
        <v>0</v>
      </c>
      <c r="AD40" s="159">
        <v>0</v>
      </c>
      <c r="AE40" s="126"/>
      <c r="AF40">
        <f t="shared" si="0"/>
        <v>34</v>
      </c>
    </row>
    <row r="41" spans="1:32">
      <c r="A41" t="s">
        <v>438</v>
      </c>
      <c r="B41" s="159">
        <v>0</v>
      </c>
      <c r="C41" s="159">
        <v>0</v>
      </c>
      <c r="D41" s="159">
        <v>0</v>
      </c>
      <c r="E41" s="159">
        <v>0</v>
      </c>
      <c r="F41" s="159">
        <v>0</v>
      </c>
      <c r="G41" s="159">
        <v>0</v>
      </c>
      <c r="H41" s="159">
        <v>0</v>
      </c>
      <c r="I41" s="159">
        <v>0</v>
      </c>
      <c r="J41" s="159">
        <v>0</v>
      </c>
      <c r="K41" s="159">
        <v>0</v>
      </c>
      <c r="L41" s="159">
        <v>0</v>
      </c>
      <c r="M41" s="159">
        <v>0</v>
      </c>
      <c r="N41" s="159">
        <v>0</v>
      </c>
      <c r="O41" s="159">
        <v>0</v>
      </c>
      <c r="P41" s="159">
        <v>0</v>
      </c>
      <c r="Q41" s="159">
        <v>0</v>
      </c>
      <c r="R41" s="159">
        <v>0</v>
      </c>
      <c r="S41" s="159">
        <v>0</v>
      </c>
      <c r="T41" s="159">
        <v>0</v>
      </c>
      <c r="U41" s="159">
        <v>0</v>
      </c>
      <c r="V41" s="159">
        <v>0</v>
      </c>
      <c r="W41" s="159">
        <v>0</v>
      </c>
      <c r="X41" s="159">
        <v>0</v>
      </c>
      <c r="Y41" s="159">
        <v>0</v>
      </c>
      <c r="Z41" s="159">
        <v>0</v>
      </c>
      <c r="AA41" s="159">
        <v>0</v>
      </c>
      <c r="AB41" s="159">
        <v>0</v>
      </c>
      <c r="AC41" s="159">
        <v>0</v>
      </c>
      <c r="AD41" s="159">
        <v>0</v>
      </c>
      <c r="AE41" s="126"/>
      <c r="AF41">
        <f t="shared" si="0"/>
        <v>35</v>
      </c>
    </row>
    <row r="42" spans="1:32">
      <c r="A42" t="s">
        <v>439</v>
      </c>
      <c r="B42" s="159">
        <v>0</v>
      </c>
      <c r="C42" s="159">
        <v>0</v>
      </c>
      <c r="D42" s="159">
        <v>0</v>
      </c>
      <c r="E42" s="159">
        <v>0</v>
      </c>
      <c r="F42" s="159">
        <v>0</v>
      </c>
      <c r="G42" s="159">
        <v>0</v>
      </c>
      <c r="H42" s="159">
        <v>0</v>
      </c>
      <c r="I42" s="159">
        <v>0</v>
      </c>
      <c r="J42" s="159">
        <v>0</v>
      </c>
      <c r="K42" s="159">
        <v>0</v>
      </c>
      <c r="L42" s="159">
        <v>0</v>
      </c>
      <c r="M42" s="159">
        <v>0</v>
      </c>
      <c r="N42" s="159">
        <v>0</v>
      </c>
      <c r="O42" s="159">
        <v>0</v>
      </c>
      <c r="P42" s="159">
        <v>0</v>
      </c>
      <c r="Q42" s="159">
        <v>0</v>
      </c>
      <c r="R42" s="159">
        <v>0</v>
      </c>
      <c r="S42" s="159">
        <v>0</v>
      </c>
      <c r="T42" s="159">
        <v>0</v>
      </c>
      <c r="U42" s="159">
        <v>0</v>
      </c>
      <c r="V42" s="159">
        <v>0</v>
      </c>
      <c r="W42" s="159">
        <v>0</v>
      </c>
      <c r="X42" s="159">
        <v>0</v>
      </c>
      <c r="Y42" s="159">
        <v>0</v>
      </c>
      <c r="Z42" s="159">
        <v>0</v>
      </c>
      <c r="AA42" s="159">
        <v>0</v>
      </c>
      <c r="AB42" s="159">
        <v>0</v>
      </c>
      <c r="AC42" s="159">
        <v>0</v>
      </c>
      <c r="AD42" s="159">
        <v>0</v>
      </c>
      <c r="AE42" s="126"/>
      <c r="AF42">
        <f t="shared" si="0"/>
        <v>36</v>
      </c>
    </row>
    <row r="43" spans="1:32">
      <c r="A43" t="s">
        <v>440</v>
      </c>
      <c r="B43" s="159">
        <v>0</v>
      </c>
      <c r="C43" s="159">
        <v>0</v>
      </c>
      <c r="D43" s="159">
        <v>0</v>
      </c>
      <c r="E43" s="159">
        <v>0</v>
      </c>
      <c r="F43" s="159">
        <v>0</v>
      </c>
      <c r="G43" s="159">
        <v>0</v>
      </c>
      <c r="H43" s="159">
        <v>0</v>
      </c>
      <c r="I43" s="159">
        <v>0</v>
      </c>
      <c r="J43" s="159">
        <v>0</v>
      </c>
      <c r="K43" s="159">
        <v>0</v>
      </c>
      <c r="L43" s="159">
        <v>0</v>
      </c>
      <c r="M43" s="159">
        <v>0</v>
      </c>
      <c r="N43" s="159">
        <v>0</v>
      </c>
      <c r="O43" s="159">
        <v>0</v>
      </c>
      <c r="P43" s="159">
        <v>0</v>
      </c>
      <c r="Q43" s="159">
        <v>0</v>
      </c>
      <c r="R43" s="159">
        <v>0</v>
      </c>
      <c r="S43" s="159">
        <v>0</v>
      </c>
      <c r="T43" s="159">
        <v>0</v>
      </c>
      <c r="U43" s="159">
        <v>0</v>
      </c>
      <c r="V43" s="159">
        <v>0</v>
      </c>
      <c r="W43" s="159">
        <v>0</v>
      </c>
      <c r="X43" s="159">
        <v>0</v>
      </c>
      <c r="Y43" s="159">
        <v>0</v>
      </c>
      <c r="Z43" s="159">
        <v>0</v>
      </c>
      <c r="AA43" s="159">
        <v>0</v>
      </c>
      <c r="AB43" s="159">
        <v>0</v>
      </c>
      <c r="AC43" s="159">
        <v>0</v>
      </c>
      <c r="AD43" s="159">
        <v>0</v>
      </c>
      <c r="AE43" s="126"/>
      <c r="AF43">
        <f t="shared" si="0"/>
        <v>37</v>
      </c>
    </row>
    <row r="44" spans="1:32">
      <c r="A44" t="s">
        <v>441</v>
      </c>
      <c r="B44" s="159">
        <v>0</v>
      </c>
      <c r="C44" s="159">
        <v>0</v>
      </c>
      <c r="D44" s="159">
        <v>0</v>
      </c>
      <c r="E44" s="159">
        <v>0</v>
      </c>
      <c r="F44" s="159">
        <v>0</v>
      </c>
      <c r="G44" s="159">
        <v>0</v>
      </c>
      <c r="H44" s="159">
        <v>0</v>
      </c>
      <c r="I44" s="159">
        <v>0</v>
      </c>
      <c r="J44" s="159">
        <v>0</v>
      </c>
      <c r="K44" s="159">
        <v>0</v>
      </c>
      <c r="L44" s="159">
        <v>0</v>
      </c>
      <c r="M44" s="159">
        <v>0</v>
      </c>
      <c r="N44" s="159">
        <v>0</v>
      </c>
      <c r="O44" s="159">
        <v>0</v>
      </c>
      <c r="P44" s="159">
        <v>0</v>
      </c>
      <c r="Q44" s="159">
        <v>0</v>
      </c>
      <c r="R44" s="159">
        <v>0</v>
      </c>
      <c r="S44" s="159">
        <v>0</v>
      </c>
      <c r="T44" s="159">
        <v>0</v>
      </c>
      <c r="U44" s="159">
        <v>0</v>
      </c>
      <c r="V44" s="159">
        <v>0</v>
      </c>
      <c r="W44" s="159">
        <v>0</v>
      </c>
      <c r="X44" s="159">
        <v>0</v>
      </c>
      <c r="Y44" s="159">
        <v>0</v>
      </c>
      <c r="Z44" s="159">
        <v>0</v>
      </c>
      <c r="AA44" s="159">
        <v>0</v>
      </c>
      <c r="AB44" s="159">
        <v>0</v>
      </c>
      <c r="AC44" s="159">
        <v>0</v>
      </c>
      <c r="AD44" s="159">
        <v>0</v>
      </c>
      <c r="AE44" s="126"/>
      <c r="AF44">
        <f t="shared" si="0"/>
        <v>38</v>
      </c>
    </row>
    <row r="45" spans="1:32">
      <c r="A45" t="s">
        <v>442</v>
      </c>
      <c r="B45" s="159">
        <v>0</v>
      </c>
      <c r="C45" s="159">
        <v>0</v>
      </c>
      <c r="D45" s="159">
        <v>0</v>
      </c>
      <c r="E45" s="159">
        <v>0</v>
      </c>
      <c r="F45" s="159">
        <v>0</v>
      </c>
      <c r="G45" s="159">
        <v>0</v>
      </c>
      <c r="H45" s="159">
        <v>0</v>
      </c>
      <c r="I45" s="159">
        <v>0</v>
      </c>
      <c r="J45" s="159">
        <v>0</v>
      </c>
      <c r="K45" s="159">
        <v>0</v>
      </c>
      <c r="L45" s="159">
        <v>0</v>
      </c>
      <c r="M45" s="159">
        <v>0</v>
      </c>
      <c r="N45" s="159">
        <v>0</v>
      </c>
      <c r="O45" s="159">
        <v>0</v>
      </c>
      <c r="P45" s="159">
        <v>0</v>
      </c>
      <c r="Q45" s="159">
        <v>0</v>
      </c>
      <c r="R45" s="159">
        <v>0</v>
      </c>
      <c r="S45" s="159">
        <v>0</v>
      </c>
      <c r="T45" s="159">
        <v>0</v>
      </c>
      <c r="U45" s="159">
        <v>0</v>
      </c>
      <c r="V45" s="159">
        <v>0</v>
      </c>
      <c r="W45" s="159">
        <v>0</v>
      </c>
      <c r="X45" s="159">
        <v>0</v>
      </c>
      <c r="Y45" s="159">
        <v>0</v>
      </c>
      <c r="Z45" s="159">
        <v>0</v>
      </c>
      <c r="AA45" s="159">
        <v>0</v>
      </c>
      <c r="AB45" s="159">
        <v>0</v>
      </c>
      <c r="AC45" s="159">
        <v>0</v>
      </c>
      <c r="AD45" s="159">
        <v>0</v>
      </c>
      <c r="AE45" s="126"/>
      <c r="AF45">
        <f t="shared" si="0"/>
        <v>39</v>
      </c>
    </row>
    <row r="46" spans="1:32">
      <c r="A46" t="s">
        <v>443</v>
      </c>
      <c r="B46" s="159">
        <v>0</v>
      </c>
      <c r="C46" s="159">
        <v>0</v>
      </c>
      <c r="D46" s="159">
        <v>0</v>
      </c>
      <c r="E46" s="159">
        <v>0</v>
      </c>
      <c r="F46" s="159">
        <v>0</v>
      </c>
      <c r="G46" s="159">
        <v>0</v>
      </c>
      <c r="H46" s="159">
        <v>0</v>
      </c>
      <c r="I46" s="159">
        <v>0</v>
      </c>
      <c r="J46" s="159">
        <v>0</v>
      </c>
      <c r="K46" s="159">
        <v>0</v>
      </c>
      <c r="L46" s="159">
        <v>0</v>
      </c>
      <c r="M46" s="159">
        <v>0</v>
      </c>
      <c r="N46" s="159">
        <v>0</v>
      </c>
      <c r="O46" s="159">
        <v>0</v>
      </c>
      <c r="P46" s="159">
        <v>0</v>
      </c>
      <c r="Q46" s="159">
        <v>0</v>
      </c>
      <c r="R46" s="159">
        <v>0</v>
      </c>
      <c r="S46" s="159">
        <v>0</v>
      </c>
      <c r="T46" s="159">
        <v>0</v>
      </c>
      <c r="U46" s="159">
        <v>0</v>
      </c>
      <c r="V46" s="159">
        <v>0</v>
      </c>
      <c r="W46" s="159">
        <v>0</v>
      </c>
      <c r="X46" s="159">
        <v>0</v>
      </c>
      <c r="Y46" s="159">
        <v>0</v>
      </c>
      <c r="Z46" s="159">
        <v>0</v>
      </c>
      <c r="AA46" s="159">
        <v>0</v>
      </c>
      <c r="AB46" s="159">
        <v>0</v>
      </c>
      <c r="AC46" s="159">
        <v>0</v>
      </c>
      <c r="AD46" s="159">
        <v>0</v>
      </c>
      <c r="AE46" s="126"/>
      <c r="AF46">
        <f t="shared" si="0"/>
        <v>40</v>
      </c>
    </row>
    <row r="47" spans="1:32">
      <c r="A47" t="s">
        <v>444</v>
      </c>
      <c r="B47" s="159">
        <v>0</v>
      </c>
      <c r="C47" s="159">
        <v>0</v>
      </c>
      <c r="D47" s="159">
        <v>0</v>
      </c>
      <c r="E47" s="159">
        <v>0</v>
      </c>
      <c r="F47" s="159">
        <v>0</v>
      </c>
      <c r="G47" s="159">
        <v>0</v>
      </c>
      <c r="H47" s="159">
        <v>0</v>
      </c>
      <c r="I47" s="159">
        <v>0</v>
      </c>
      <c r="J47" s="159">
        <v>0</v>
      </c>
      <c r="K47" s="159">
        <v>0</v>
      </c>
      <c r="L47" s="159">
        <v>0</v>
      </c>
      <c r="M47" s="159">
        <v>0</v>
      </c>
      <c r="N47" s="159">
        <v>0</v>
      </c>
      <c r="O47" s="159">
        <v>0</v>
      </c>
      <c r="P47" s="159">
        <v>0</v>
      </c>
      <c r="Q47" s="159">
        <v>0</v>
      </c>
      <c r="R47" s="159">
        <v>0</v>
      </c>
      <c r="S47" s="159">
        <v>0</v>
      </c>
      <c r="T47" s="159">
        <v>0</v>
      </c>
      <c r="U47" s="159">
        <v>0</v>
      </c>
      <c r="V47" s="159">
        <v>0</v>
      </c>
      <c r="W47" s="159">
        <v>0</v>
      </c>
      <c r="X47" s="159">
        <v>0</v>
      </c>
      <c r="Y47" s="159">
        <v>0</v>
      </c>
      <c r="Z47" s="159">
        <v>0</v>
      </c>
      <c r="AA47" s="159">
        <v>0</v>
      </c>
      <c r="AB47" s="159">
        <v>0</v>
      </c>
      <c r="AC47" s="159">
        <v>0</v>
      </c>
      <c r="AD47" s="159">
        <v>0</v>
      </c>
      <c r="AE47" s="126"/>
      <c r="AF47">
        <f t="shared" si="0"/>
        <v>41</v>
      </c>
    </row>
    <row r="48" spans="1:32">
      <c r="A48" t="s">
        <v>445</v>
      </c>
      <c r="B48" s="159">
        <v>0</v>
      </c>
      <c r="C48" s="159">
        <v>0</v>
      </c>
      <c r="D48" s="159">
        <v>0</v>
      </c>
      <c r="E48" s="159">
        <v>0</v>
      </c>
      <c r="F48" s="159">
        <v>0</v>
      </c>
      <c r="G48" s="159">
        <v>0</v>
      </c>
      <c r="H48" s="159">
        <v>0</v>
      </c>
      <c r="I48" s="159">
        <v>0</v>
      </c>
      <c r="J48" s="159">
        <v>0</v>
      </c>
      <c r="K48" s="159">
        <v>0</v>
      </c>
      <c r="L48" s="159">
        <v>0</v>
      </c>
      <c r="M48" s="159">
        <v>0</v>
      </c>
      <c r="N48" s="159">
        <v>0</v>
      </c>
      <c r="O48" s="159">
        <v>0</v>
      </c>
      <c r="P48" s="159">
        <v>0</v>
      </c>
      <c r="Q48" s="159">
        <v>0</v>
      </c>
      <c r="R48" s="159">
        <v>0</v>
      </c>
      <c r="S48" s="159">
        <v>0</v>
      </c>
      <c r="T48" s="159">
        <v>0</v>
      </c>
      <c r="U48" s="159">
        <v>0</v>
      </c>
      <c r="V48" s="159">
        <v>0</v>
      </c>
      <c r="W48" s="159">
        <v>0</v>
      </c>
      <c r="X48" s="159">
        <v>0</v>
      </c>
      <c r="Y48" s="159">
        <v>0</v>
      </c>
      <c r="Z48" s="159">
        <v>0</v>
      </c>
      <c r="AA48" s="159">
        <v>0</v>
      </c>
      <c r="AB48" s="159">
        <v>0</v>
      </c>
      <c r="AC48" s="159">
        <v>0</v>
      </c>
      <c r="AD48" s="159">
        <v>0</v>
      </c>
      <c r="AE48" s="126"/>
      <c r="AF48">
        <f t="shared" si="0"/>
        <v>42</v>
      </c>
    </row>
    <row r="49" spans="1:32">
      <c r="A49" t="s">
        <v>446</v>
      </c>
      <c r="B49" s="159">
        <v>0</v>
      </c>
      <c r="C49" s="159">
        <v>0</v>
      </c>
      <c r="D49" s="159">
        <v>0</v>
      </c>
      <c r="E49" s="159">
        <v>0</v>
      </c>
      <c r="F49" s="159">
        <v>0</v>
      </c>
      <c r="G49" s="159">
        <v>0</v>
      </c>
      <c r="H49" s="159">
        <v>0</v>
      </c>
      <c r="I49" s="159">
        <v>0</v>
      </c>
      <c r="J49" s="159">
        <v>0</v>
      </c>
      <c r="K49" s="159">
        <v>0</v>
      </c>
      <c r="L49" s="159">
        <v>0</v>
      </c>
      <c r="M49" s="159">
        <v>0</v>
      </c>
      <c r="N49" s="159">
        <v>0</v>
      </c>
      <c r="O49" s="159">
        <v>0</v>
      </c>
      <c r="P49" s="159">
        <v>0</v>
      </c>
      <c r="Q49" s="159">
        <v>0</v>
      </c>
      <c r="R49" s="159">
        <v>0</v>
      </c>
      <c r="S49" s="159">
        <v>0</v>
      </c>
      <c r="T49" s="159">
        <v>0</v>
      </c>
      <c r="U49" s="159">
        <v>0</v>
      </c>
      <c r="V49" s="159">
        <v>0</v>
      </c>
      <c r="W49" s="159">
        <v>0</v>
      </c>
      <c r="X49" s="159">
        <v>0</v>
      </c>
      <c r="Y49" s="159">
        <v>0</v>
      </c>
      <c r="Z49" s="159">
        <v>0</v>
      </c>
      <c r="AA49" s="159">
        <v>0</v>
      </c>
      <c r="AB49" s="159">
        <v>0</v>
      </c>
      <c r="AC49" s="159">
        <v>0</v>
      </c>
      <c r="AD49" s="159">
        <v>0</v>
      </c>
      <c r="AE49" s="126"/>
      <c r="AF49">
        <f t="shared" si="0"/>
        <v>43</v>
      </c>
    </row>
    <row r="50" spans="1:32">
      <c r="A50" t="s">
        <v>447</v>
      </c>
      <c r="B50" s="159">
        <v>0</v>
      </c>
      <c r="C50" s="159">
        <v>0</v>
      </c>
      <c r="D50" s="159">
        <v>0</v>
      </c>
      <c r="E50" s="159">
        <v>0</v>
      </c>
      <c r="F50" s="159">
        <v>0</v>
      </c>
      <c r="G50" s="159">
        <v>0</v>
      </c>
      <c r="H50" s="159">
        <v>0</v>
      </c>
      <c r="I50" s="159">
        <v>0</v>
      </c>
      <c r="J50" s="159">
        <v>0</v>
      </c>
      <c r="K50" s="159">
        <v>0</v>
      </c>
      <c r="L50" s="159">
        <v>0</v>
      </c>
      <c r="M50" s="159">
        <v>0</v>
      </c>
      <c r="N50" s="159">
        <v>0</v>
      </c>
      <c r="O50" s="159">
        <v>0</v>
      </c>
      <c r="P50" s="159">
        <v>0</v>
      </c>
      <c r="Q50" s="159">
        <v>0</v>
      </c>
      <c r="R50" s="159">
        <v>0</v>
      </c>
      <c r="S50" s="159">
        <v>0</v>
      </c>
      <c r="T50" s="159">
        <v>0</v>
      </c>
      <c r="U50" s="159">
        <v>0</v>
      </c>
      <c r="V50" s="159">
        <v>0</v>
      </c>
      <c r="W50" s="159">
        <v>0</v>
      </c>
      <c r="X50" s="159">
        <v>0</v>
      </c>
      <c r="Y50" s="159">
        <v>0</v>
      </c>
      <c r="Z50" s="159">
        <v>0</v>
      </c>
      <c r="AA50" s="159">
        <v>0</v>
      </c>
      <c r="AB50" s="159">
        <v>0</v>
      </c>
      <c r="AC50" s="159">
        <v>0</v>
      </c>
      <c r="AD50" s="159">
        <v>0</v>
      </c>
      <c r="AE50" s="126"/>
      <c r="AF50">
        <f t="shared" si="0"/>
        <v>44</v>
      </c>
    </row>
    <row r="51" spans="1:32">
      <c r="A51" t="s">
        <v>448</v>
      </c>
      <c r="B51" s="159">
        <v>0</v>
      </c>
      <c r="C51" s="159">
        <v>0</v>
      </c>
      <c r="D51" s="159">
        <v>0</v>
      </c>
      <c r="E51" s="159">
        <v>0</v>
      </c>
      <c r="F51" s="159">
        <v>0</v>
      </c>
      <c r="G51" s="159">
        <v>0</v>
      </c>
      <c r="H51" s="159">
        <v>0</v>
      </c>
      <c r="I51" s="159">
        <v>0</v>
      </c>
      <c r="J51" s="159">
        <v>0</v>
      </c>
      <c r="K51" s="159">
        <v>0</v>
      </c>
      <c r="L51" s="159">
        <v>0</v>
      </c>
      <c r="M51" s="159">
        <v>0</v>
      </c>
      <c r="N51" s="159">
        <v>0</v>
      </c>
      <c r="O51" s="159">
        <v>0</v>
      </c>
      <c r="P51" s="159">
        <v>0</v>
      </c>
      <c r="Q51" s="159">
        <v>0</v>
      </c>
      <c r="R51" s="159">
        <v>0</v>
      </c>
      <c r="S51" s="159">
        <v>0</v>
      </c>
      <c r="T51" s="159">
        <v>0</v>
      </c>
      <c r="U51" s="159">
        <v>0</v>
      </c>
      <c r="V51" s="159">
        <v>0</v>
      </c>
      <c r="W51" s="159">
        <v>0</v>
      </c>
      <c r="X51" s="159">
        <v>0</v>
      </c>
      <c r="Y51" s="159">
        <v>0</v>
      </c>
      <c r="Z51" s="159">
        <v>0</v>
      </c>
      <c r="AA51" s="159">
        <v>0</v>
      </c>
      <c r="AB51" s="159">
        <v>0</v>
      </c>
      <c r="AC51" s="159">
        <v>0</v>
      </c>
      <c r="AD51" s="159">
        <v>0</v>
      </c>
      <c r="AE51" s="126"/>
      <c r="AF51">
        <f t="shared" si="0"/>
        <v>45</v>
      </c>
    </row>
    <row r="52" spans="1:32">
      <c r="A52" t="s">
        <v>449</v>
      </c>
      <c r="B52" s="159">
        <v>0</v>
      </c>
      <c r="C52" s="159">
        <v>0</v>
      </c>
      <c r="D52" s="159">
        <v>0</v>
      </c>
      <c r="E52" s="159">
        <v>0</v>
      </c>
      <c r="F52" s="159">
        <v>0</v>
      </c>
      <c r="G52" s="159">
        <v>0</v>
      </c>
      <c r="H52" s="159">
        <v>0</v>
      </c>
      <c r="I52" s="159">
        <v>0</v>
      </c>
      <c r="J52" s="159">
        <v>0</v>
      </c>
      <c r="K52" s="159">
        <v>0</v>
      </c>
      <c r="L52" s="159">
        <v>0</v>
      </c>
      <c r="M52" s="159">
        <v>0</v>
      </c>
      <c r="N52" s="159">
        <v>0</v>
      </c>
      <c r="O52" s="159">
        <v>0</v>
      </c>
      <c r="P52" s="159">
        <v>0</v>
      </c>
      <c r="Q52" s="159">
        <v>0</v>
      </c>
      <c r="R52" s="159">
        <v>0</v>
      </c>
      <c r="S52" s="159">
        <v>0</v>
      </c>
      <c r="T52" s="159">
        <v>0</v>
      </c>
      <c r="U52" s="159">
        <v>0</v>
      </c>
      <c r="V52" s="159">
        <v>0</v>
      </c>
      <c r="W52" s="159">
        <v>0</v>
      </c>
      <c r="X52" s="159">
        <v>0</v>
      </c>
      <c r="Y52" s="159">
        <v>0</v>
      </c>
      <c r="Z52" s="159">
        <v>0</v>
      </c>
      <c r="AA52" s="159">
        <v>0</v>
      </c>
      <c r="AB52" s="159">
        <v>0</v>
      </c>
      <c r="AC52" s="159">
        <v>0</v>
      </c>
      <c r="AD52" s="159">
        <v>0</v>
      </c>
      <c r="AE52" s="126"/>
      <c r="AF52">
        <f t="shared" si="0"/>
        <v>46</v>
      </c>
    </row>
    <row r="53" spans="1:32">
      <c r="A53" t="s">
        <v>450</v>
      </c>
      <c r="B53" s="159">
        <v>0</v>
      </c>
      <c r="C53" s="159">
        <v>0</v>
      </c>
      <c r="D53" s="159">
        <v>0</v>
      </c>
      <c r="E53" s="159">
        <v>0</v>
      </c>
      <c r="F53" s="159">
        <v>0</v>
      </c>
      <c r="G53" s="159">
        <v>0</v>
      </c>
      <c r="H53" s="159">
        <v>0</v>
      </c>
      <c r="I53" s="159">
        <v>0</v>
      </c>
      <c r="J53" s="159">
        <v>0</v>
      </c>
      <c r="K53" s="159">
        <v>0</v>
      </c>
      <c r="L53" s="159">
        <v>0</v>
      </c>
      <c r="M53" s="159">
        <v>0</v>
      </c>
      <c r="N53" s="159">
        <v>0</v>
      </c>
      <c r="O53" s="159">
        <v>0</v>
      </c>
      <c r="P53" s="159">
        <v>0</v>
      </c>
      <c r="Q53" s="159">
        <v>0</v>
      </c>
      <c r="R53" s="159">
        <v>0</v>
      </c>
      <c r="S53" s="159">
        <v>0</v>
      </c>
      <c r="T53" s="159">
        <v>0</v>
      </c>
      <c r="U53" s="159">
        <v>0</v>
      </c>
      <c r="V53" s="159">
        <v>0</v>
      </c>
      <c r="W53" s="159">
        <v>0</v>
      </c>
      <c r="X53" s="159">
        <v>0</v>
      </c>
      <c r="Y53" s="159">
        <v>0</v>
      </c>
      <c r="Z53" s="159">
        <v>0</v>
      </c>
      <c r="AA53" s="159">
        <v>0</v>
      </c>
      <c r="AB53" s="159">
        <v>0</v>
      </c>
      <c r="AC53" s="159">
        <v>0</v>
      </c>
      <c r="AD53" s="159">
        <v>0</v>
      </c>
      <c r="AE53" s="126"/>
      <c r="AF53">
        <f t="shared" si="0"/>
        <v>47</v>
      </c>
    </row>
    <row r="54" spans="1:32">
      <c r="A54" t="s">
        <v>451</v>
      </c>
      <c r="B54" s="159">
        <v>0</v>
      </c>
      <c r="C54" s="159">
        <v>0</v>
      </c>
      <c r="D54" s="159">
        <v>0</v>
      </c>
      <c r="E54" s="159">
        <v>0</v>
      </c>
      <c r="F54" s="159">
        <v>0</v>
      </c>
      <c r="G54" s="159">
        <v>0</v>
      </c>
      <c r="H54" s="159">
        <v>0</v>
      </c>
      <c r="I54" s="159">
        <v>0</v>
      </c>
      <c r="J54" s="159">
        <v>0</v>
      </c>
      <c r="K54" s="159">
        <v>0</v>
      </c>
      <c r="L54" s="159">
        <v>0</v>
      </c>
      <c r="M54" s="159">
        <v>0</v>
      </c>
      <c r="N54" s="159">
        <v>0</v>
      </c>
      <c r="O54" s="159">
        <v>0</v>
      </c>
      <c r="P54" s="159">
        <v>0</v>
      </c>
      <c r="Q54" s="159">
        <v>0</v>
      </c>
      <c r="R54" s="159">
        <v>0</v>
      </c>
      <c r="S54" s="159">
        <v>0</v>
      </c>
      <c r="T54" s="159">
        <v>0</v>
      </c>
      <c r="U54" s="159">
        <v>0</v>
      </c>
      <c r="V54" s="159">
        <v>0</v>
      </c>
      <c r="W54" s="159">
        <v>0</v>
      </c>
      <c r="X54" s="159">
        <v>0</v>
      </c>
      <c r="Y54" s="159">
        <v>0</v>
      </c>
      <c r="Z54" s="159">
        <v>0</v>
      </c>
      <c r="AA54" s="159">
        <v>0</v>
      </c>
      <c r="AB54" s="159">
        <v>0</v>
      </c>
      <c r="AC54" s="159">
        <v>0</v>
      </c>
      <c r="AD54" s="159">
        <v>0</v>
      </c>
      <c r="AE54" s="126"/>
      <c r="AF54">
        <f t="shared" si="0"/>
        <v>48</v>
      </c>
    </row>
    <row r="55" spans="1:32">
      <c r="A55" t="s">
        <v>452</v>
      </c>
      <c r="B55" s="159">
        <v>0</v>
      </c>
      <c r="C55" s="159">
        <v>0</v>
      </c>
      <c r="D55" s="159">
        <v>0</v>
      </c>
      <c r="E55" s="159">
        <v>0</v>
      </c>
      <c r="F55" s="159">
        <v>0</v>
      </c>
      <c r="G55" s="159">
        <v>0</v>
      </c>
      <c r="H55" s="159">
        <v>0</v>
      </c>
      <c r="I55" s="159">
        <v>0</v>
      </c>
      <c r="J55" s="159">
        <v>0</v>
      </c>
      <c r="K55" s="159">
        <v>0</v>
      </c>
      <c r="L55" s="159">
        <v>0</v>
      </c>
      <c r="M55" s="159">
        <v>0</v>
      </c>
      <c r="N55" s="159">
        <v>0</v>
      </c>
      <c r="O55" s="159">
        <v>0</v>
      </c>
      <c r="P55" s="159">
        <v>0</v>
      </c>
      <c r="Q55" s="159">
        <v>0</v>
      </c>
      <c r="R55" s="159">
        <v>0</v>
      </c>
      <c r="S55" s="159">
        <v>0</v>
      </c>
      <c r="T55" s="159">
        <v>0</v>
      </c>
      <c r="U55" s="159">
        <v>0</v>
      </c>
      <c r="V55" s="159">
        <v>0</v>
      </c>
      <c r="W55" s="159">
        <v>0</v>
      </c>
      <c r="X55" s="159">
        <v>0</v>
      </c>
      <c r="Y55" s="159">
        <v>0</v>
      </c>
      <c r="Z55" s="159">
        <v>0</v>
      </c>
      <c r="AA55" s="159">
        <v>0</v>
      </c>
      <c r="AB55" s="159">
        <v>0</v>
      </c>
      <c r="AC55" s="159">
        <v>0</v>
      </c>
      <c r="AD55" s="159">
        <v>0</v>
      </c>
      <c r="AE55" s="126"/>
      <c r="AF55">
        <f t="shared" si="0"/>
        <v>49</v>
      </c>
    </row>
    <row r="56" spans="1:32">
      <c r="A56" t="s">
        <v>453</v>
      </c>
      <c r="B56" s="159">
        <v>0</v>
      </c>
      <c r="C56" s="159">
        <v>0</v>
      </c>
      <c r="D56" s="159">
        <v>0</v>
      </c>
      <c r="E56" s="159">
        <v>0</v>
      </c>
      <c r="F56" s="159">
        <v>0</v>
      </c>
      <c r="G56" s="159">
        <v>0</v>
      </c>
      <c r="H56" s="159">
        <v>0</v>
      </c>
      <c r="I56" s="159">
        <v>0</v>
      </c>
      <c r="J56" s="159">
        <v>0</v>
      </c>
      <c r="K56" s="159">
        <v>0</v>
      </c>
      <c r="L56" s="159">
        <v>0</v>
      </c>
      <c r="M56" s="159">
        <v>0</v>
      </c>
      <c r="N56" s="159">
        <v>0</v>
      </c>
      <c r="O56" s="159">
        <v>0</v>
      </c>
      <c r="P56" s="159">
        <v>0</v>
      </c>
      <c r="Q56" s="159">
        <v>0</v>
      </c>
      <c r="R56" s="159">
        <v>0</v>
      </c>
      <c r="S56" s="159">
        <v>0</v>
      </c>
      <c r="T56" s="159">
        <v>0</v>
      </c>
      <c r="U56" s="159">
        <v>0</v>
      </c>
      <c r="V56" s="159">
        <v>0</v>
      </c>
      <c r="W56" s="159">
        <v>0</v>
      </c>
      <c r="X56" s="159">
        <v>0</v>
      </c>
      <c r="Y56" s="159">
        <v>0</v>
      </c>
      <c r="Z56" s="159">
        <v>0</v>
      </c>
      <c r="AA56" s="159">
        <v>0</v>
      </c>
      <c r="AB56" s="159">
        <v>0</v>
      </c>
      <c r="AC56" s="159">
        <v>0</v>
      </c>
      <c r="AD56" s="159">
        <v>0</v>
      </c>
      <c r="AE56" s="126"/>
      <c r="AF56">
        <f t="shared" si="0"/>
        <v>50</v>
      </c>
    </row>
    <row r="57" spans="1:32">
      <c r="A57" t="s">
        <v>454</v>
      </c>
      <c r="B57" s="159">
        <v>0</v>
      </c>
      <c r="C57" s="159">
        <v>0</v>
      </c>
      <c r="D57" s="159">
        <v>0</v>
      </c>
      <c r="E57" s="159">
        <v>0</v>
      </c>
      <c r="F57" s="159">
        <v>0</v>
      </c>
      <c r="G57" s="159">
        <v>0</v>
      </c>
      <c r="H57" s="159">
        <v>0</v>
      </c>
      <c r="I57" s="159">
        <v>0</v>
      </c>
      <c r="J57" s="159">
        <v>0</v>
      </c>
      <c r="K57" s="159">
        <v>0</v>
      </c>
      <c r="L57" s="159">
        <v>0</v>
      </c>
      <c r="M57" s="159">
        <v>0</v>
      </c>
      <c r="N57" s="159">
        <v>0</v>
      </c>
      <c r="O57" s="159">
        <v>0</v>
      </c>
      <c r="P57" s="159">
        <v>0</v>
      </c>
      <c r="Q57" s="159">
        <v>0</v>
      </c>
      <c r="R57" s="159">
        <v>0</v>
      </c>
      <c r="S57" s="159">
        <v>0</v>
      </c>
      <c r="T57" s="159">
        <v>0</v>
      </c>
      <c r="U57" s="159">
        <v>0</v>
      </c>
      <c r="V57" s="159">
        <v>0</v>
      </c>
      <c r="W57" s="159">
        <v>0</v>
      </c>
      <c r="X57" s="159">
        <v>0</v>
      </c>
      <c r="Y57" s="159">
        <v>0</v>
      </c>
      <c r="Z57" s="159">
        <v>0</v>
      </c>
      <c r="AA57" s="159">
        <v>0</v>
      </c>
      <c r="AB57" s="159">
        <v>0</v>
      </c>
      <c r="AC57" s="159">
        <v>0</v>
      </c>
      <c r="AD57" s="159">
        <v>0</v>
      </c>
      <c r="AE57" s="126"/>
      <c r="AF57">
        <f t="shared" si="0"/>
        <v>51</v>
      </c>
    </row>
    <row r="58" spans="1:32">
      <c r="A58" t="s">
        <v>455</v>
      </c>
      <c r="B58" s="159">
        <v>0</v>
      </c>
      <c r="C58" s="159">
        <v>0</v>
      </c>
      <c r="D58" s="159">
        <v>0</v>
      </c>
      <c r="E58" s="159">
        <v>0</v>
      </c>
      <c r="F58" s="159">
        <v>0</v>
      </c>
      <c r="G58" s="159">
        <v>0</v>
      </c>
      <c r="H58" s="159">
        <v>0</v>
      </c>
      <c r="I58" s="159">
        <v>0</v>
      </c>
      <c r="J58" s="159">
        <v>0</v>
      </c>
      <c r="K58" s="159">
        <v>0</v>
      </c>
      <c r="L58" s="159">
        <v>0</v>
      </c>
      <c r="M58" s="159">
        <v>0</v>
      </c>
      <c r="N58" s="159">
        <v>0</v>
      </c>
      <c r="O58" s="159">
        <v>0</v>
      </c>
      <c r="P58" s="159">
        <v>0</v>
      </c>
      <c r="Q58" s="159">
        <v>0</v>
      </c>
      <c r="R58" s="159">
        <v>0</v>
      </c>
      <c r="S58" s="159">
        <v>0</v>
      </c>
      <c r="T58" s="159">
        <v>0</v>
      </c>
      <c r="U58" s="159">
        <v>0</v>
      </c>
      <c r="V58" s="159">
        <v>0</v>
      </c>
      <c r="W58" s="159">
        <v>0</v>
      </c>
      <c r="X58" s="159">
        <v>0</v>
      </c>
      <c r="Y58" s="159">
        <v>0</v>
      </c>
      <c r="Z58" s="159">
        <v>0</v>
      </c>
      <c r="AA58" s="159">
        <v>0</v>
      </c>
      <c r="AB58" s="159">
        <v>0</v>
      </c>
      <c r="AC58" s="159">
        <v>0</v>
      </c>
      <c r="AD58" s="159">
        <v>0</v>
      </c>
      <c r="AE58" s="126"/>
      <c r="AF58">
        <f t="shared" si="0"/>
        <v>52</v>
      </c>
    </row>
    <row r="59" spans="1:32">
      <c r="A59" t="s">
        <v>456</v>
      </c>
      <c r="B59" s="159">
        <v>0</v>
      </c>
      <c r="C59" s="159">
        <v>0</v>
      </c>
      <c r="D59" s="159">
        <v>0</v>
      </c>
      <c r="E59" s="159">
        <v>0</v>
      </c>
      <c r="F59" s="159">
        <v>0</v>
      </c>
      <c r="G59" s="159">
        <v>0</v>
      </c>
      <c r="H59" s="159">
        <v>0</v>
      </c>
      <c r="I59" s="159">
        <v>0</v>
      </c>
      <c r="J59" s="159">
        <v>0</v>
      </c>
      <c r="K59" s="159">
        <v>0</v>
      </c>
      <c r="L59" s="159">
        <v>0</v>
      </c>
      <c r="M59" s="159">
        <v>0</v>
      </c>
      <c r="N59" s="159">
        <v>0</v>
      </c>
      <c r="O59" s="159">
        <v>0</v>
      </c>
      <c r="P59" s="159">
        <v>0</v>
      </c>
      <c r="Q59" s="159">
        <v>0</v>
      </c>
      <c r="R59" s="159">
        <v>0</v>
      </c>
      <c r="S59" s="159">
        <v>0</v>
      </c>
      <c r="T59" s="159">
        <v>0</v>
      </c>
      <c r="U59" s="159">
        <v>0</v>
      </c>
      <c r="V59" s="159">
        <v>0</v>
      </c>
      <c r="W59" s="159">
        <v>0</v>
      </c>
      <c r="X59" s="159">
        <v>0</v>
      </c>
      <c r="Y59" s="159">
        <v>0</v>
      </c>
      <c r="Z59" s="159">
        <v>0</v>
      </c>
      <c r="AA59" s="159">
        <v>0</v>
      </c>
      <c r="AB59" s="159">
        <v>0</v>
      </c>
      <c r="AC59" s="159">
        <v>0</v>
      </c>
      <c r="AD59" s="159">
        <v>0</v>
      </c>
      <c r="AE59" s="126"/>
      <c r="AF59">
        <f t="shared" si="0"/>
        <v>53</v>
      </c>
    </row>
    <row r="60" spans="1:32">
      <c r="A60" t="s">
        <v>457</v>
      </c>
      <c r="B60" s="159">
        <v>0</v>
      </c>
      <c r="C60" s="159">
        <v>0</v>
      </c>
      <c r="D60" s="159">
        <v>0</v>
      </c>
      <c r="E60" s="159">
        <v>0</v>
      </c>
      <c r="F60" s="159">
        <v>0</v>
      </c>
      <c r="G60" s="159">
        <v>0</v>
      </c>
      <c r="H60" s="159">
        <v>0</v>
      </c>
      <c r="I60" s="159">
        <v>0</v>
      </c>
      <c r="J60" s="159">
        <v>0</v>
      </c>
      <c r="K60" s="159">
        <v>0</v>
      </c>
      <c r="L60" s="159">
        <v>0</v>
      </c>
      <c r="M60" s="159">
        <v>0</v>
      </c>
      <c r="N60" s="159">
        <v>0</v>
      </c>
      <c r="O60" s="159">
        <v>0</v>
      </c>
      <c r="P60" s="159">
        <v>0</v>
      </c>
      <c r="Q60" s="159">
        <v>0</v>
      </c>
      <c r="R60" s="159">
        <v>0</v>
      </c>
      <c r="S60" s="159">
        <v>0</v>
      </c>
      <c r="T60" s="159">
        <v>0</v>
      </c>
      <c r="U60" s="159">
        <v>0</v>
      </c>
      <c r="V60" s="159">
        <v>0</v>
      </c>
      <c r="W60" s="159">
        <v>0</v>
      </c>
      <c r="X60" s="159">
        <v>0</v>
      </c>
      <c r="Y60" s="159">
        <v>0</v>
      </c>
      <c r="Z60" s="159">
        <v>0</v>
      </c>
      <c r="AA60" s="159">
        <v>0</v>
      </c>
      <c r="AB60" s="159">
        <v>0</v>
      </c>
      <c r="AC60" s="159">
        <v>0</v>
      </c>
      <c r="AD60" s="159">
        <v>0</v>
      </c>
      <c r="AE60" s="126"/>
      <c r="AF60">
        <f t="shared" si="0"/>
        <v>54</v>
      </c>
    </row>
    <row r="61" spans="1:32">
      <c r="A61" t="s">
        <v>458</v>
      </c>
      <c r="B61" s="159">
        <v>0</v>
      </c>
      <c r="C61" s="159">
        <v>0</v>
      </c>
      <c r="D61" s="159">
        <v>0</v>
      </c>
      <c r="E61" s="159">
        <v>0</v>
      </c>
      <c r="F61" s="159">
        <v>0</v>
      </c>
      <c r="G61" s="159">
        <v>0</v>
      </c>
      <c r="H61" s="159">
        <v>0</v>
      </c>
      <c r="I61" s="159">
        <v>0</v>
      </c>
      <c r="J61" s="159">
        <v>0</v>
      </c>
      <c r="K61" s="159">
        <v>0</v>
      </c>
      <c r="L61" s="159">
        <v>0</v>
      </c>
      <c r="M61" s="159">
        <v>0</v>
      </c>
      <c r="N61" s="159">
        <v>0</v>
      </c>
      <c r="O61" s="159">
        <v>0</v>
      </c>
      <c r="P61" s="159">
        <v>0</v>
      </c>
      <c r="Q61" s="159">
        <v>0</v>
      </c>
      <c r="R61" s="159">
        <v>0</v>
      </c>
      <c r="S61" s="159">
        <v>0</v>
      </c>
      <c r="T61" s="159">
        <v>0</v>
      </c>
      <c r="U61" s="159">
        <v>0</v>
      </c>
      <c r="V61" s="159">
        <v>0</v>
      </c>
      <c r="W61" s="159">
        <v>0</v>
      </c>
      <c r="X61" s="159">
        <v>0</v>
      </c>
      <c r="Y61" s="159">
        <v>0</v>
      </c>
      <c r="Z61" s="159">
        <v>0</v>
      </c>
      <c r="AA61" s="159">
        <v>0</v>
      </c>
      <c r="AB61" s="159">
        <v>0</v>
      </c>
      <c r="AC61" s="159">
        <v>0</v>
      </c>
      <c r="AD61" s="159">
        <v>0</v>
      </c>
      <c r="AE61" s="126"/>
      <c r="AF61">
        <f t="shared" si="0"/>
        <v>55</v>
      </c>
    </row>
    <row r="62" spans="1:32">
      <c r="A62" t="s">
        <v>459</v>
      </c>
      <c r="B62" s="159">
        <v>0</v>
      </c>
      <c r="C62" s="159">
        <v>0</v>
      </c>
      <c r="D62" s="159">
        <v>0</v>
      </c>
      <c r="E62" s="159">
        <v>0</v>
      </c>
      <c r="F62" s="159">
        <v>0</v>
      </c>
      <c r="G62" s="159">
        <v>0</v>
      </c>
      <c r="H62" s="159">
        <v>0</v>
      </c>
      <c r="I62" s="159">
        <v>0</v>
      </c>
      <c r="J62" s="159">
        <v>0</v>
      </c>
      <c r="K62" s="159">
        <v>0</v>
      </c>
      <c r="L62" s="159">
        <v>0</v>
      </c>
      <c r="M62" s="159">
        <v>0</v>
      </c>
      <c r="N62" s="159">
        <v>0</v>
      </c>
      <c r="O62" s="159">
        <v>0</v>
      </c>
      <c r="P62" s="159">
        <v>0</v>
      </c>
      <c r="Q62" s="159">
        <v>0</v>
      </c>
      <c r="R62" s="159">
        <v>0</v>
      </c>
      <c r="S62" s="159">
        <v>0</v>
      </c>
      <c r="T62" s="159">
        <v>0</v>
      </c>
      <c r="U62" s="159">
        <v>0</v>
      </c>
      <c r="V62" s="159">
        <v>0</v>
      </c>
      <c r="W62" s="159">
        <v>0</v>
      </c>
      <c r="X62" s="159">
        <v>0</v>
      </c>
      <c r="Y62" s="159">
        <v>0</v>
      </c>
      <c r="Z62" s="159">
        <v>0</v>
      </c>
      <c r="AA62" s="159">
        <v>0</v>
      </c>
      <c r="AB62" s="159">
        <v>0</v>
      </c>
      <c r="AC62" s="159">
        <v>0</v>
      </c>
      <c r="AD62" s="159">
        <v>0</v>
      </c>
      <c r="AE62" s="126"/>
      <c r="AF62">
        <f t="shared" si="0"/>
        <v>56</v>
      </c>
    </row>
    <row r="63" spans="1:32">
      <c r="A63" t="s">
        <v>460</v>
      </c>
      <c r="B63" s="159">
        <v>0</v>
      </c>
      <c r="C63" s="159">
        <v>0</v>
      </c>
      <c r="D63" s="159">
        <v>0</v>
      </c>
      <c r="E63" s="159">
        <v>0</v>
      </c>
      <c r="F63" s="159">
        <v>0</v>
      </c>
      <c r="G63" s="159">
        <v>0</v>
      </c>
      <c r="H63" s="159">
        <v>0</v>
      </c>
      <c r="I63" s="159">
        <v>0</v>
      </c>
      <c r="J63" s="159">
        <v>0</v>
      </c>
      <c r="K63" s="159">
        <v>0</v>
      </c>
      <c r="L63" s="159">
        <v>0</v>
      </c>
      <c r="M63" s="159">
        <v>0</v>
      </c>
      <c r="N63" s="159">
        <v>0</v>
      </c>
      <c r="O63" s="159">
        <v>0</v>
      </c>
      <c r="P63" s="159">
        <v>0</v>
      </c>
      <c r="Q63" s="159">
        <v>0</v>
      </c>
      <c r="R63" s="159">
        <v>0</v>
      </c>
      <c r="S63" s="159">
        <v>0</v>
      </c>
      <c r="T63" s="159">
        <v>0</v>
      </c>
      <c r="U63" s="159">
        <v>0</v>
      </c>
      <c r="V63" s="159">
        <v>0</v>
      </c>
      <c r="W63" s="159">
        <v>0</v>
      </c>
      <c r="X63" s="159">
        <v>0</v>
      </c>
      <c r="Y63" s="159">
        <v>0</v>
      </c>
      <c r="Z63" s="159">
        <v>0</v>
      </c>
      <c r="AA63" s="159">
        <v>0</v>
      </c>
      <c r="AB63" s="159">
        <v>0</v>
      </c>
      <c r="AC63" s="159">
        <v>0</v>
      </c>
      <c r="AD63" s="159">
        <v>0</v>
      </c>
      <c r="AE63" s="126"/>
      <c r="AF63">
        <f t="shared" si="0"/>
        <v>57</v>
      </c>
    </row>
    <row r="64" spans="1:32">
      <c r="A64" t="s">
        <v>461</v>
      </c>
      <c r="B64" s="159">
        <v>0</v>
      </c>
      <c r="C64" s="159">
        <v>0</v>
      </c>
      <c r="D64" s="159">
        <v>0</v>
      </c>
      <c r="E64" s="159">
        <v>0</v>
      </c>
      <c r="F64" s="159">
        <v>0</v>
      </c>
      <c r="G64" s="159">
        <v>0</v>
      </c>
      <c r="H64" s="159">
        <v>0</v>
      </c>
      <c r="I64" s="159">
        <v>0</v>
      </c>
      <c r="J64" s="159">
        <v>0</v>
      </c>
      <c r="K64" s="159">
        <v>0</v>
      </c>
      <c r="L64" s="159">
        <v>0</v>
      </c>
      <c r="M64" s="159">
        <v>0</v>
      </c>
      <c r="N64" s="159">
        <v>0</v>
      </c>
      <c r="O64" s="159">
        <v>0</v>
      </c>
      <c r="P64" s="159">
        <v>0</v>
      </c>
      <c r="Q64" s="159">
        <v>0</v>
      </c>
      <c r="R64" s="159">
        <v>0</v>
      </c>
      <c r="S64" s="159">
        <v>0</v>
      </c>
      <c r="T64" s="159">
        <v>0</v>
      </c>
      <c r="U64" s="159">
        <v>0</v>
      </c>
      <c r="V64" s="159">
        <v>0</v>
      </c>
      <c r="W64" s="159">
        <v>0</v>
      </c>
      <c r="X64" s="159">
        <v>0</v>
      </c>
      <c r="Y64" s="159">
        <v>0</v>
      </c>
      <c r="Z64" s="159">
        <v>0</v>
      </c>
      <c r="AA64" s="159">
        <v>0</v>
      </c>
      <c r="AB64" s="159">
        <v>0</v>
      </c>
      <c r="AC64" s="159">
        <v>0</v>
      </c>
      <c r="AD64" s="159">
        <v>0</v>
      </c>
      <c r="AE64" s="126"/>
      <c r="AF64">
        <f t="shared" si="0"/>
        <v>58</v>
      </c>
    </row>
    <row r="65" spans="1:32">
      <c r="A65" t="s">
        <v>326</v>
      </c>
      <c r="B65" s="159">
        <v>0</v>
      </c>
      <c r="C65" s="159">
        <v>0</v>
      </c>
      <c r="D65" s="159">
        <v>0</v>
      </c>
      <c r="E65" s="159">
        <v>0</v>
      </c>
      <c r="F65" s="159">
        <v>0</v>
      </c>
      <c r="G65" s="159">
        <v>0</v>
      </c>
      <c r="H65" s="159">
        <v>0</v>
      </c>
      <c r="I65" s="159">
        <v>0</v>
      </c>
      <c r="J65" s="159">
        <v>0</v>
      </c>
      <c r="K65" s="159">
        <v>0</v>
      </c>
      <c r="L65" s="159">
        <v>0</v>
      </c>
      <c r="M65" s="159">
        <v>0</v>
      </c>
      <c r="N65" s="159">
        <v>0</v>
      </c>
      <c r="O65" s="159">
        <v>0</v>
      </c>
      <c r="P65" s="159">
        <v>0</v>
      </c>
      <c r="Q65" s="159">
        <v>0</v>
      </c>
      <c r="R65" s="159">
        <v>0</v>
      </c>
      <c r="S65" s="159">
        <v>0</v>
      </c>
      <c r="T65" s="159">
        <v>0</v>
      </c>
      <c r="U65" s="159">
        <v>0</v>
      </c>
      <c r="V65" s="159">
        <v>0</v>
      </c>
      <c r="W65" s="159">
        <v>0</v>
      </c>
      <c r="X65" s="159">
        <v>0</v>
      </c>
      <c r="Y65" s="159">
        <v>0</v>
      </c>
      <c r="Z65" s="159">
        <v>0</v>
      </c>
      <c r="AA65" s="159">
        <v>0</v>
      </c>
      <c r="AB65" s="159">
        <v>0</v>
      </c>
      <c r="AC65" s="159">
        <v>0</v>
      </c>
      <c r="AD65" s="159">
        <v>0</v>
      </c>
      <c r="AE65" s="126"/>
      <c r="AF65">
        <f t="shared" si="0"/>
        <v>59</v>
      </c>
    </row>
    <row r="66" spans="1:32">
      <c r="A66" t="s">
        <v>327</v>
      </c>
      <c r="B66" s="159">
        <v>0</v>
      </c>
      <c r="C66" s="159">
        <v>0</v>
      </c>
      <c r="D66" s="159">
        <v>0</v>
      </c>
      <c r="E66" s="159">
        <v>0</v>
      </c>
      <c r="F66" s="159">
        <v>0</v>
      </c>
      <c r="G66" s="159">
        <v>0</v>
      </c>
      <c r="H66" s="159">
        <v>0</v>
      </c>
      <c r="I66" s="159">
        <v>0</v>
      </c>
      <c r="J66" s="159">
        <v>0</v>
      </c>
      <c r="K66" s="159">
        <v>0</v>
      </c>
      <c r="L66" s="159">
        <v>0</v>
      </c>
      <c r="M66" s="159">
        <v>0</v>
      </c>
      <c r="N66" s="159">
        <v>0</v>
      </c>
      <c r="O66" s="159">
        <v>0</v>
      </c>
      <c r="P66" s="159">
        <v>0</v>
      </c>
      <c r="Q66" s="159">
        <v>0</v>
      </c>
      <c r="R66" s="159">
        <v>0</v>
      </c>
      <c r="S66" s="159">
        <v>0</v>
      </c>
      <c r="T66" s="159">
        <v>0</v>
      </c>
      <c r="U66" s="159">
        <v>0</v>
      </c>
      <c r="V66" s="159">
        <v>0</v>
      </c>
      <c r="W66" s="159">
        <v>0</v>
      </c>
      <c r="X66" s="159">
        <v>0</v>
      </c>
      <c r="Y66" s="159">
        <v>0</v>
      </c>
      <c r="Z66" s="159">
        <v>0</v>
      </c>
      <c r="AA66" s="159">
        <v>0</v>
      </c>
      <c r="AB66" s="159">
        <v>0</v>
      </c>
      <c r="AC66" s="159">
        <v>0</v>
      </c>
      <c r="AD66" s="159">
        <v>0</v>
      </c>
      <c r="AE66" s="126"/>
      <c r="AF66">
        <f t="shared" si="0"/>
        <v>60</v>
      </c>
    </row>
    <row r="67" spans="1:32">
      <c r="A67" t="s">
        <v>328</v>
      </c>
      <c r="B67" s="159">
        <v>0</v>
      </c>
      <c r="C67" s="159">
        <v>0</v>
      </c>
      <c r="D67" s="159">
        <v>0</v>
      </c>
      <c r="E67" s="159">
        <v>0</v>
      </c>
      <c r="F67" s="159">
        <v>0</v>
      </c>
      <c r="G67" s="159">
        <v>0</v>
      </c>
      <c r="H67" s="159">
        <v>0</v>
      </c>
      <c r="I67" s="159">
        <v>0</v>
      </c>
      <c r="J67" s="159">
        <v>0</v>
      </c>
      <c r="K67" s="159">
        <v>0</v>
      </c>
      <c r="L67" s="159">
        <v>0</v>
      </c>
      <c r="M67" s="159">
        <v>0</v>
      </c>
      <c r="N67" s="159">
        <v>0</v>
      </c>
      <c r="O67" s="159">
        <v>0</v>
      </c>
      <c r="P67" s="159">
        <v>0</v>
      </c>
      <c r="Q67" s="159">
        <v>0</v>
      </c>
      <c r="R67" s="159">
        <v>0</v>
      </c>
      <c r="S67" s="159">
        <v>0</v>
      </c>
      <c r="T67" s="159">
        <v>0</v>
      </c>
      <c r="U67" s="159">
        <v>0</v>
      </c>
      <c r="V67" s="159">
        <v>0</v>
      </c>
      <c r="W67" s="159">
        <v>0</v>
      </c>
      <c r="X67" s="159">
        <v>0</v>
      </c>
      <c r="Y67" s="159">
        <v>0</v>
      </c>
      <c r="Z67" s="159">
        <v>0</v>
      </c>
      <c r="AA67" s="159">
        <v>0</v>
      </c>
      <c r="AB67" s="159">
        <v>0</v>
      </c>
      <c r="AC67" s="159">
        <v>0</v>
      </c>
      <c r="AD67" s="159">
        <v>0</v>
      </c>
      <c r="AE67" s="126"/>
      <c r="AF67">
        <f t="shared" si="0"/>
        <v>61</v>
      </c>
    </row>
    <row r="68" spans="1:32">
      <c r="A68" t="s">
        <v>329</v>
      </c>
      <c r="B68" s="159">
        <v>0</v>
      </c>
      <c r="C68" s="159">
        <v>0</v>
      </c>
      <c r="D68" s="159">
        <v>0</v>
      </c>
      <c r="E68" s="159">
        <v>0</v>
      </c>
      <c r="F68" s="159">
        <v>0</v>
      </c>
      <c r="G68" s="159">
        <v>0</v>
      </c>
      <c r="H68" s="159">
        <v>0</v>
      </c>
      <c r="I68" s="159">
        <v>0</v>
      </c>
      <c r="J68" s="159">
        <v>0</v>
      </c>
      <c r="K68" s="159">
        <v>0</v>
      </c>
      <c r="L68" s="159">
        <v>0</v>
      </c>
      <c r="M68" s="159">
        <v>0</v>
      </c>
      <c r="N68" s="159">
        <v>0</v>
      </c>
      <c r="O68" s="159">
        <v>0</v>
      </c>
      <c r="P68" s="159">
        <v>0</v>
      </c>
      <c r="Q68" s="159">
        <v>0</v>
      </c>
      <c r="R68" s="159">
        <v>0</v>
      </c>
      <c r="S68" s="159">
        <v>0</v>
      </c>
      <c r="T68" s="159">
        <v>0</v>
      </c>
      <c r="U68" s="159">
        <v>0</v>
      </c>
      <c r="V68" s="159">
        <v>0</v>
      </c>
      <c r="W68" s="159">
        <v>0</v>
      </c>
      <c r="X68" s="159">
        <v>0</v>
      </c>
      <c r="Y68" s="159">
        <v>0</v>
      </c>
      <c r="Z68" s="159">
        <v>0</v>
      </c>
      <c r="AA68" s="159">
        <v>0</v>
      </c>
      <c r="AB68" s="159">
        <v>0</v>
      </c>
      <c r="AC68" s="159">
        <v>0</v>
      </c>
      <c r="AD68" s="159">
        <v>0</v>
      </c>
      <c r="AE68" s="126"/>
      <c r="AF68">
        <f t="shared" si="0"/>
        <v>62</v>
      </c>
    </row>
    <row r="69" spans="1:32">
      <c r="A69" t="s">
        <v>330</v>
      </c>
      <c r="B69" s="159">
        <v>0</v>
      </c>
      <c r="C69" s="159">
        <v>0</v>
      </c>
      <c r="D69" s="159">
        <v>0</v>
      </c>
      <c r="E69" s="159">
        <v>0</v>
      </c>
      <c r="F69" s="159">
        <v>0</v>
      </c>
      <c r="G69" s="159">
        <v>0</v>
      </c>
      <c r="H69" s="159">
        <v>0</v>
      </c>
      <c r="I69" s="159">
        <v>0</v>
      </c>
      <c r="J69" s="159">
        <v>0</v>
      </c>
      <c r="K69" s="159">
        <v>0</v>
      </c>
      <c r="L69" s="159">
        <v>0</v>
      </c>
      <c r="M69" s="159">
        <v>0</v>
      </c>
      <c r="N69" s="159">
        <v>0</v>
      </c>
      <c r="O69" s="159">
        <v>0</v>
      </c>
      <c r="P69" s="159">
        <v>0</v>
      </c>
      <c r="Q69" s="159">
        <v>0</v>
      </c>
      <c r="R69" s="159">
        <v>0</v>
      </c>
      <c r="S69" s="159">
        <v>0</v>
      </c>
      <c r="T69" s="159">
        <v>0</v>
      </c>
      <c r="U69" s="159">
        <v>0</v>
      </c>
      <c r="V69" s="159">
        <v>0</v>
      </c>
      <c r="W69" s="159">
        <v>0</v>
      </c>
      <c r="X69" s="159">
        <v>0</v>
      </c>
      <c r="Y69" s="159">
        <v>0</v>
      </c>
      <c r="Z69" s="159">
        <v>0</v>
      </c>
      <c r="AA69" s="159">
        <v>0</v>
      </c>
      <c r="AB69" s="159">
        <v>0</v>
      </c>
      <c r="AC69" s="159">
        <v>0</v>
      </c>
      <c r="AD69" s="159">
        <v>0</v>
      </c>
      <c r="AE69" s="126"/>
      <c r="AF69">
        <f t="shared" si="0"/>
        <v>63</v>
      </c>
    </row>
    <row r="70" spans="1:32">
      <c r="A70" t="s">
        <v>331</v>
      </c>
      <c r="B70" s="159">
        <v>0</v>
      </c>
      <c r="C70" s="159">
        <v>0</v>
      </c>
      <c r="D70" s="159">
        <v>0</v>
      </c>
      <c r="E70" s="159">
        <v>0</v>
      </c>
      <c r="F70" s="159">
        <v>0</v>
      </c>
      <c r="G70" s="159">
        <v>0</v>
      </c>
      <c r="H70" s="159">
        <v>0</v>
      </c>
      <c r="I70" s="159">
        <v>0</v>
      </c>
      <c r="J70" s="159">
        <v>0</v>
      </c>
      <c r="K70" s="159">
        <v>0</v>
      </c>
      <c r="L70" s="159">
        <v>0</v>
      </c>
      <c r="M70" s="159">
        <v>0</v>
      </c>
      <c r="N70" s="159">
        <v>0</v>
      </c>
      <c r="O70" s="159">
        <v>0</v>
      </c>
      <c r="P70" s="159">
        <v>0</v>
      </c>
      <c r="Q70" s="159">
        <v>0</v>
      </c>
      <c r="R70" s="159">
        <v>0</v>
      </c>
      <c r="S70" s="159">
        <v>0</v>
      </c>
      <c r="T70" s="159">
        <v>0</v>
      </c>
      <c r="U70" s="159">
        <v>0</v>
      </c>
      <c r="V70" s="159">
        <v>0</v>
      </c>
      <c r="W70" s="159">
        <v>0</v>
      </c>
      <c r="X70" s="159">
        <v>0</v>
      </c>
      <c r="Y70" s="159">
        <v>0</v>
      </c>
      <c r="Z70" s="159">
        <v>0</v>
      </c>
      <c r="AA70" s="159">
        <v>0</v>
      </c>
      <c r="AB70" s="159">
        <v>0</v>
      </c>
      <c r="AC70" s="159">
        <v>0</v>
      </c>
      <c r="AD70" s="159">
        <v>0</v>
      </c>
      <c r="AE70" s="126"/>
      <c r="AF70">
        <f t="shared" si="0"/>
        <v>64</v>
      </c>
    </row>
    <row r="71" spans="1:32">
      <c r="A71" t="s">
        <v>332</v>
      </c>
      <c r="B71" s="159">
        <v>0</v>
      </c>
      <c r="C71" s="159">
        <v>0</v>
      </c>
      <c r="D71" s="159">
        <v>0</v>
      </c>
      <c r="E71" s="159">
        <v>0</v>
      </c>
      <c r="F71" s="159">
        <v>0</v>
      </c>
      <c r="G71" s="159">
        <v>0</v>
      </c>
      <c r="H71" s="159">
        <v>0</v>
      </c>
      <c r="I71" s="159">
        <v>0</v>
      </c>
      <c r="J71" s="159">
        <v>0</v>
      </c>
      <c r="K71" s="159">
        <v>0</v>
      </c>
      <c r="L71" s="159">
        <v>0</v>
      </c>
      <c r="M71" s="159">
        <v>0</v>
      </c>
      <c r="N71" s="159">
        <v>0</v>
      </c>
      <c r="O71" s="159">
        <v>0</v>
      </c>
      <c r="P71" s="159">
        <v>0</v>
      </c>
      <c r="Q71" s="159">
        <v>0</v>
      </c>
      <c r="R71" s="159">
        <v>0</v>
      </c>
      <c r="S71" s="159">
        <v>0</v>
      </c>
      <c r="T71" s="159">
        <v>0</v>
      </c>
      <c r="U71" s="159">
        <v>0</v>
      </c>
      <c r="V71" s="159">
        <v>0</v>
      </c>
      <c r="W71" s="159">
        <v>0</v>
      </c>
      <c r="X71" s="159">
        <v>0</v>
      </c>
      <c r="Y71" s="159">
        <v>0</v>
      </c>
      <c r="Z71" s="159">
        <v>0</v>
      </c>
      <c r="AA71" s="159">
        <v>0</v>
      </c>
      <c r="AB71" s="159">
        <v>0</v>
      </c>
      <c r="AC71" s="159">
        <v>0</v>
      </c>
      <c r="AD71" s="159">
        <v>0</v>
      </c>
      <c r="AE71" s="126"/>
      <c r="AF71">
        <f t="shared" si="0"/>
        <v>65</v>
      </c>
    </row>
    <row r="72" spans="1:32">
      <c r="A72" t="s">
        <v>333</v>
      </c>
      <c r="B72" s="159">
        <v>0</v>
      </c>
      <c r="C72" s="159">
        <v>0</v>
      </c>
      <c r="D72" s="159">
        <v>0</v>
      </c>
      <c r="E72" s="159">
        <v>0</v>
      </c>
      <c r="F72" s="159">
        <v>0</v>
      </c>
      <c r="G72" s="159">
        <v>0</v>
      </c>
      <c r="H72" s="159">
        <v>0</v>
      </c>
      <c r="I72" s="159">
        <v>0</v>
      </c>
      <c r="J72" s="159">
        <v>0</v>
      </c>
      <c r="K72" s="159">
        <v>0</v>
      </c>
      <c r="L72" s="159">
        <v>0</v>
      </c>
      <c r="M72" s="159">
        <v>0</v>
      </c>
      <c r="N72" s="159">
        <v>0</v>
      </c>
      <c r="O72" s="159">
        <v>0</v>
      </c>
      <c r="P72" s="159">
        <v>0</v>
      </c>
      <c r="Q72" s="159">
        <v>0</v>
      </c>
      <c r="R72" s="159">
        <v>0</v>
      </c>
      <c r="S72" s="159">
        <v>0</v>
      </c>
      <c r="T72" s="159">
        <v>0</v>
      </c>
      <c r="U72" s="159">
        <v>0</v>
      </c>
      <c r="V72" s="159">
        <v>0</v>
      </c>
      <c r="W72" s="159">
        <v>0</v>
      </c>
      <c r="X72" s="159">
        <v>0</v>
      </c>
      <c r="Y72" s="159">
        <v>0</v>
      </c>
      <c r="Z72" s="159">
        <v>0</v>
      </c>
      <c r="AA72" s="159">
        <v>0</v>
      </c>
      <c r="AB72" s="159">
        <v>0</v>
      </c>
      <c r="AC72" s="159">
        <v>0</v>
      </c>
      <c r="AD72" s="159">
        <v>0</v>
      </c>
      <c r="AE72" s="126"/>
      <c r="AF72">
        <f t="shared" si="0"/>
        <v>66</v>
      </c>
    </row>
    <row r="73" spans="1:32">
      <c r="A73" t="s">
        <v>334</v>
      </c>
      <c r="B73" s="159">
        <v>0</v>
      </c>
      <c r="C73" s="159">
        <v>0</v>
      </c>
      <c r="D73" s="159">
        <v>0</v>
      </c>
      <c r="E73" s="159">
        <v>0</v>
      </c>
      <c r="F73" s="159">
        <v>0</v>
      </c>
      <c r="G73" s="159">
        <v>0</v>
      </c>
      <c r="H73" s="159">
        <v>0</v>
      </c>
      <c r="I73" s="159">
        <v>0</v>
      </c>
      <c r="J73" s="159">
        <v>0</v>
      </c>
      <c r="K73" s="159">
        <v>0</v>
      </c>
      <c r="L73" s="159">
        <v>0</v>
      </c>
      <c r="M73" s="159">
        <v>0</v>
      </c>
      <c r="N73" s="159">
        <v>0</v>
      </c>
      <c r="O73" s="159">
        <v>0</v>
      </c>
      <c r="P73" s="159">
        <v>0</v>
      </c>
      <c r="Q73" s="159">
        <v>0</v>
      </c>
      <c r="R73" s="159">
        <v>0</v>
      </c>
      <c r="S73" s="159">
        <v>0</v>
      </c>
      <c r="T73" s="159">
        <v>0</v>
      </c>
      <c r="U73" s="159">
        <v>0</v>
      </c>
      <c r="V73" s="159">
        <v>0</v>
      </c>
      <c r="W73" s="159">
        <v>0</v>
      </c>
      <c r="X73" s="159">
        <v>0</v>
      </c>
      <c r="Y73" s="159">
        <v>0</v>
      </c>
      <c r="Z73" s="159">
        <v>0</v>
      </c>
      <c r="AA73" s="159">
        <v>0</v>
      </c>
      <c r="AB73" s="159">
        <v>0</v>
      </c>
      <c r="AC73" s="159">
        <v>0</v>
      </c>
      <c r="AD73" s="159">
        <v>0</v>
      </c>
      <c r="AE73" s="126"/>
      <c r="AF73">
        <f t="shared" ref="AF73:AF112" si="1">AF72+$AF$2</f>
        <v>67</v>
      </c>
    </row>
    <row r="74" spans="1:32">
      <c r="A74" t="s">
        <v>335</v>
      </c>
      <c r="B74" s="159">
        <v>0</v>
      </c>
      <c r="C74" s="159">
        <v>0</v>
      </c>
      <c r="D74" s="159">
        <v>0</v>
      </c>
      <c r="E74" s="159">
        <v>0</v>
      </c>
      <c r="F74" s="159">
        <v>0</v>
      </c>
      <c r="G74" s="159">
        <v>0</v>
      </c>
      <c r="H74" s="159">
        <v>0</v>
      </c>
      <c r="I74" s="159">
        <v>0</v>
      </c>
      <c r="J74" s="159">
        <v>0</v>
      </c>
      <c r="K74" s="159">
        <v>0</v>
      </c>
      <c r="L74" s="159">
        <v>0</v>
      </c>
      <c r="M74" s="159">
        <v>0</v>
      </c>
      <c r="N74" s="159">
        <v>0</v>
      </c>
      <c r="O74" s="159">
        <v>0</v>
      </c>
      <c r="P74" s="159">
        <v>0</v>
      </c>
      <c r="Q74" s="159">
        <v>0</v>
      </c>
      <c r="R74" s="159">
        <v>0</v>
      </c>
      <c r="S74" s="159">
        <v>0</v>
      </c>
      <c r="T74" s="159">
        <v>0</v>
      </c>
      <c r="U74" s="159">
        <v>0</v>
      </c>
      <c r="V74" s="159">
        <v>0</v>
      </c>
      <c r="W74" s="159">
        <v>0</v>
      </c>
      <c r="X74" s="159">
        <v>0</v>
      </c>
      <c r="Y74" s="159">
        <v>0</v>
      </c>
      <c r="Z74" s="159">
        <v>0</v>
      </c>
      <c r="AA74" s="159">
        <v>0</v>
      </c>
      <c r="AB74" s="159">
        <v>0</v>
      </c>
      <c r="AC74" s="159">
        <v>0</v>
      </c>
      <c r="AD74" s="159">
        <v>0</v>
      </c>
      <c r="AE74" s="126"/>
      <c r="AF74">
        <f t="shared" si="1"/>
        <v>68</v>
      </c>
    </row>
    <row r="75" spans="1:32">
      <c r="A75" t="s">
        <v>336</v>
      </c>
      <c r="B75" s="159">
        <v>0</v>
      </c>
      <c r="C75" s="159">
        <v>0</v>
      </c>
      <c r="D75" s="159">
        <v>0</v>
      </c>
      <c r="E75" s="159">
        <v>0</v>
      </c>
      <c r="F75" s="159">
        <v>0</v>
      </c>
      <c r="G75" s="159">
        <v>0</v>
      </c>
      <c r="H75" s="159">
        <v>0</v>
      </c>
      <c r="I75" s="159">
        <v>0</v>
      </c>
      <c r="J75" s="159">
        <v>0</v>
      </c>
      <c r="K75" s="159">
        <v>0</v>
      </c>
      <c r="L75" s="159">
        <v>0</v>
      </c>
      <c r="M75" s="159">
        <v>0</v>
      </c>
      <c r="N75" s="159">
        <v>0</v>
      </c>
      <c r="O75" s="159">
        <v>0</v>
      </c>
      <c r="P75" s="159">
        <v>0</v>
      </c>
      <c r="Q75" s="159">
        <v>0</v>
      </c>
      <c r="R75" s="159">
        <v>0</v>
      </c>
      <c r="S75" s="159">
        <v>0</v>
      </c>
      <c r="T75" s="159">
        <v>0</v>
      </c>
      <c r="U75" s="159">
        <v>0</v>
      </c>
      <c r="V75" s="159">
        <v>0</v>
      </c>
      <c r="W75" s="159">
        <v>0</v>
      </c>
      <c r="X75" s="159">
        <v>0</v>
      </c>
      <c r="Y75" s="159">
        <v>0</v>
      </c>
      <c r="Z75" s="159">
        <v>0</v>
      </c>
      <c r="AA75" s="159">
        <v>0</v>
      </c>
      <c r="AB75" s="159">
        <v>0</v>
      </c>
      <c r="AC75" s="159">
        <v>0</v>
      </c>
      <c r="AD75" s="159">
        <v>0</v>
      </c>
      <c r="AE75" s="126"/>
      <c r="AF75">
        <f t="shared" si="1"/>
        <v>69</v>
      </c>
    </row>
    <row r="76" spans="1:32">
      <c r="A76" t="s">
        <v>337</v>
      </c>
      <c r="B76" s="159">
        <v>0</v>
      </c>
      <c r="C76" s="159">
        <v>0</v>
      </c>
      <c r="D76" s="159">
        <v>0</v>
      </c>
      <c r="E76" s="159">
        <v>0</v>
      </c>
      <c r="F76" s="159">
        <v>0</v>
      </c>
      <c r="G76" s="159">
        <v>0</v>
      </c>
      <c r="H76" s="159">
        <v>0</v>
      </c>
      <c r="I76" s="159">
        <v>0</v>
      </c>
      <c r="J76" s="159">
        <v>0</v>
      </c>
      <c r="K76" s="159">
        <v>0</v>
      </c>
      <c r="L76" s="159">
        <v>0</v>
      </c>
      <c r="M76" s="159">
        <v>0</v>
      </c>
      <c r="N76" s="159">
        <v>0</v>
      </c>
      <c r="O76" s="159">
        <v>0</v>
      </c>
      <c r="P76" s="159">
        <v>0</v>
      </c>
      <c r="Q76" s="159">
        <v>0</v>
      </c>
      <c r="R76" s="159">
        <v>0</v>
      </c>
      <c r="S76" s="159">
        <v>0</v>
      </c>
      <c r="T76" s="159">
        <v>0</v>
      </c>
      <c r="U76" s="159">
        <v>0</v>
      </c>
      <c r="V76" s="159">
        <v>0</v>
      </c>
      <c r="W76" s="159">
        <v>0</v>
      </c>
      <c r="X76" s="159">
        <v>0</v>
      </c>
      <c r="Y76" s="159">
        <v>0</v>
      </c>
      <c r="Z76" s="159">
        <v>0</v>
      </c>
      <c r="AA76" s="159">
        <v>0</v>
      </c>
      <c r="AB76" s="159">
        <v>0</v>
      </c>
      <c r="AC76" s="159">
        <v>0</v>
      </c>
      <c r="AD76" s="159">
        <v>0</v>
      </c>
      <c r="AE76" s="126"/>
      <c r="AF76">
        <f t="shared" si="1"/>
        <v>70</v>
      </c>
    </row>
    <row r="77" spans="1:32">
      <c r="A77" t="s">
        <v>338</v>
      </c>
      <c r="B77" s="159">
        <v>0</v>
      </c>
      <c r="C77" s="159">
        <v>0</v>
      </c>
      <c r="D77" s="159">
        <v>0</v>
      </c>
      <c r="E77" s="159">
        <v>0</v>
      </c>
      <c r="F77" s="159">
        <v>0</v>
      </c>
      <c r="G77" s="159">
        <v>0</v>
      </c>
      <c r="H77" s="159">
        <v>0</v>
      </c>
      <c r="I77" s="159">
        <v>0</v>
      </c>
      <c r="J77" s="159">
        <v>0</v>
      </c>
      <c r="K77" s="159">
        <v>0</v>
      </c>
      <c r="L77" s="159">
        <v>0</v>
      </c>
      <c r="M77" s="159">
        <v>0</v>
      </c>
      <c r="N77" s="159">
        <v>0</v>
      </c>
      <c r="O77" s="159">
        <v>0</v>
      </c>
      <c r="P77" s="159">
        <v>0</v>
      </c>
      <c r="Q77" s="159">
        <v>0</v>
      </c>
      <c r="R77" s="159">
        <v>0</v>
      </c>
      <c r="S77" s="159">
        <v>0</v>
      </c>
      <c r="T77" s="159">
        <v>0</v>
      </c>
      <c r="U77" s="159">
        <v>0</v>
      </c>
      <c r="V77" s="159">
        <v>0</v>
      </c>
      <c r="W77" s="159">
        <v>0</v>
      </c>
      <c r="X77" s="159">
        <v>0</v>
      </c>
      <c r="Y77" s="159">
        <v>0</v>
      </c>
      <c r="Z77" s="159">
        <v>0</v>
      </c>
      <c r="AA77" s="159">
        <v>0</v>
      </c>
      <c r="AB77" s="159">
        <v>0</v>
      </c>
      <c r="AC77" s="159">
        <v>0</v>
      </c>
      <c r="AD77" s="159">
        <v>0</v>
      </c>
      <c r="AE77" s="126"/>
      <c r="AF77">
        <f t="shared" si="1"/>
        <v>71</v>
      </c>
    </row>
    <row r="78" spans="1:32">
      <c r="A78" t="s">
        <v>339</v>
      </c>
      <c r="B78" s="159">
        <v>0</v>
      </c>
      <c r="C78" s="159">
        <v>0</v>
      </c>
      <c r="D78" s="159">
        <v>0</v>
      </c>
      <c r="E78" s="159">
        <v>0</v>
      </c>
      <c r="F78" s="159">
        <v>0</v>
      </c>
      <c r="G78" s="159">
        <v>0</v>
      </c>
      <c r="H78" s="159">
        <v>0</v>
      </c>
      <c r="I78" s="159">
        <v>0</v>
      </c>
      <c r="J78" s="159">
        <v>0</v>
      </c>
      <c r="K78" s="159">
        <v>0</v>
      </c>
      <c r="L78" s="159">
        <v>0</v>
      </c>
      <c r="M78" s="159">
        <v>0</v>
      </c>
      <c r="N78" s="159">
        <v>0</v>
      </c>
      <c r="O78" s="159">
        <v>0</v>
      </c>
      <c r="P78" s="159">
        <v>0</v>
      </c>
      <c r="Q78" s="159">
        <v>0</v>
      </c>
      <c r="R78" s="159">
        <v>0</v>
      </c>
      <c r="S78" s="159">
        <v>0</v>
      </c>
      <c r="T78" s="159">
        <v>0</v>
      </c>
      <c r="U78" s="159">
        <v>0</v>
      </c>
      <c r="V78" s="159">
        <v>0</v>
      </c>
      <c r="W78" s="159">
        <v>0</v>
      </c>
      <c r="X78" s="159">
        <v>0</v>
      </c>
      <c r="Y78" s="159">
        <v>0</v>
      </c>
      <c r="Z78" s="159">
        <v>0</v>
      </c>
      <c r="AA78" s="159">
        <v>0</v>
      </c>
      <c r="AB78" s="159">
        <v>0</v>
      </c>
      <c r="AC78" s="159">
        <v>0</v>
      </c>
      <c r="AD78" s="159">
        <v>0</v>
      </c>
      <c r="AE78" s="126"/>
      <c r="AF78">
        <f t="shared" si="1"/>
        <v>72</v>
      </c>
    </row>
    <row r="79" spans="1:32">
      <c r="A79" t="s">
        <v>340</v>
      </c>
      <c r="B79" s="159">
        <v>0</v>
      </c>
      <c r="C79" s="159">
        <v>0</v>
      </c>
      <c r="D79" s="159">
        <v>0</v>
      </c>
      <c r="E79" s="159">
        <v>0</v>
      </c>
      <c r="F79" s="159">
        <v>0</v>
      </c>
      <c r="G79" s="159">
        <v>0</v>
      </c>
      <c r="H79" s="159">
        <v>0</v>
      </c>
      <c r="I79" s="159">
        <v>0</v>
      </c>
      <c r="J79" s="159">
        <v>0</v>
      </c>
      <c r="K79" s="159">
        <v>0</v>
      </c>
      <c r="L79" s="159">
        <v>0</v>
      </c>
      <c r="M79" s="159">
        <v>0</v>
      </c>
      <c r="N79" s="159">
        <v>0</v>
      </c>
      <c r="O79" s="159">
        <v>0</v>
      </c>
      <c r="P79" s="159">
        <v>0</v>
      </c>
      <c r="Q79" s="159">
        <v>0</v>
      </c>
      <c r="R79" s="159">
        <v>0</v>
      </c>
      <c r="S79" s="159">
        <v>0</v>
      </c>
      <c r="T79" s="159">
        <v>0</v>
      </c>
      <c r="U79" s="159">
        <v>0</v>
      </c>
      <c r="V79" s="159">
        <v>0</v>
      </c>
      <c r="W79" s="159">
        <v>0</v>
      </c>
      <c r="X79" s="159">
        <v>0</v>
      </c>
      <c r="Y79" s="159">
        <v>0</v>
      </c>
      <c r="Z79" s="159">
        <v>0</v>
      </c>
      <c r="AA79" s="159">
        <v>0</v>
      </c>
      <c r="AB79" s="159">
        <v>0</v>
      </c>
      <c r="AC79" s="159">
        <v>0</v>
      </c>
      <c r="AD79" s="159">
        <v>0</v>
      </c>
      <c r="AE79" s="126"/>
      <c r="AF79">
        <f t="shared" si="1"/>
        <v>73</v>
      </c>
    </row>
    <row r="80" spans="1:32">
      <c r="A80" t="s">
        <v>341</v>
      </c>
      <c r="B80" s="159">
        <v>0</v>
      </c>
      <c r="C80" s="159">
        <v>0</v>
      </c>
      <c r="D80" s="159">
        <v>0</v>
      </c>
      <c r="E80" s="159">
        <v>0</v>
      </c>
      <c r="F80" s="159">
        <v>0</v>
      </c>
      <c r="G80" s="159">
        <v>0</v>
      </c>
      <c r="H80" s="159">
        <v>0</v>
      </c>
      <c r="I80" s="159">
        <v>0</v>
      </c>
      <c r="J80" s="159">
        <v>0</v>
      </c>
      <c r="K80" s="159">
        <v>0</v>
      </c>
      <c r="L80" s="159">
        <v>0</v>
      </c>
      <c r="M80" s="159">
        <v>0</v>
      </c>
      <c r="N80" s="159">
        <v>0</v>
      </c>
      <c r="O80" s="159">
        <v>0</v>
      </c>
      <c r="P80" s="159">
        <v>0</v>
      </c>
      <c r="Q80" s="159">
        <v>0</v>
      </c>
      <c r="R80" s="159">
        <v>0</v>
      </c>
      <c r="S80" s="159">
        <v>0</v>
      </c>
      <c r="T80" s="159">
        <v>0</v>
      </c>
      <c r="U80" s="159">
        <v>0</v>
      </c>
      <c r="V80" s="159">
        <v>0</v>
      </c>
      <c r="W80" s="159">
        <v>0</v>
      </c>
      <c r="X80" s="159">
        <v>0</v>
      </c>
      <c r="Y80" s="159">
        <v>0</v>
      </c>
      <c r="Z80" s="159">
        <v>0</v>
      </c>
      <c r="AA80" s="159">
        <v>0</v>
      </c>
      <c r="AB80" s="159">
        <v>0</v>
      </c>
      <c r="AC80" s="159">
        <v>0</v>
      </c>
      <c r="AD80" s="159">
        <v>0</v>
      </c>
      <c r="AE80" s="126"/>
      <c r="AF80">
        <f t="shared" si="1"/>
        <v>74</v>
      </c>
    </row>
    <row r="81" spans="1:32">
      <c r="A81" t="s">
        <v>342</v>
      </c>
      <c r="B81" s="159">
        <v>0</v>
      </c>
      <c r="C81" s="159">
        <v>0</v>
      </c>
      <c r="D81" s="159">
        <v>0</v>
      </c>
      <c r="E81" s="159">
        <v>0</v>
      </c>
      <c r="F81" s="159">
        <v>0</v>
      </c>
      <c r="G81" s="159">
        <v>0</v>
      </c>
      <c r="H81" s="159">
        <v>0</v>
      </c>
      <c r="I81" s="159">
        <v>0</v>
      </c>
      <c r="J81" s="159">
        <v>0</v>
      </c>
      <c r="K81" s="159">
        <v>0</v>
      </c>
      <c r="L81" s="159">
        <v>0</v>
      </c>
      <c r="M81" s="159">
        <v>0</v>
      </c>
      <c r="N81" s="159">
        <v>0</v>
      </c>
      <c r="O81" s="159">
        <v>0</v>
      </c>
      <c r="P81" s="159">
        <v>0</v>
      </c>
      <c r="Q81" s="159">
        <v>0</v>
      </c>
      <c r="R81" s="159">
        <v>0</v>
      </c>
      <c r="S81" s="159">
        <v>0</v>
      </c>
      <c r="T81" s="159">
        <v>0</v>
      </c>
      <c r="U81" s="159">
        <v>0</v>
      </c>
      <c r="V81" s="159">
        <v>0</v>
      </c>
      <c r="W81" s="159">
        <v>0</v>
      </c>
      <c r="X81" s="159">
        <v>0</v>
      </c>
      <c r="Y81" s="159">
        <v>0</v>
      </c>
      <c r="Z81" s="159">
        <v>0</v>
      </c>
      <c r="AA81" s="159">
        <v>0</v>
      </c>
      <c r="AB81" s="159">
        <v>0</v>
      </c>
      <c r="AC81" s="159">
        <v>0</v>
      </c>
      <c r="AD81" s="159">
        <v>0</v>
      </c>
      <c r="AE81" s="126"/>
      <c r="AF81">
        <f t="shared" si="1"/>
        <v>75</v>
      </c>
    </row>
    <row r="82" spans="1:32">
      <c r="A82" t="s">
        <v>343</v>
      </c>
      <c r="B82" s="159">
        <v>0</v>
      </c>
      <c r="C82" s="159">
        <v>0</v>
      </c>
      <c r="D82" s="159">
        <v>0</v>
      </c>
      <c r="E82" s="159">
        <v>0</v>
      </c>
      <c r="F82" s="159">
        <v>0</v>
      </c>
      <c r="G82" s="159">
        <v>0</v>
      </c>
      <c r="H82" s="159">
        <v>0</v>
      </c>
      <c r="I82" s="159">
        <v>0</v>
      </c>
      <c r="J82" s="159">
        <v>0</v>
      </c>
      <c r="K82" s="159">
        <v>0</v>
      </c>
      <c r="L82" s="159">
        <v>0</v>
      </c>
      <c r="M82" s="159">
        <v>0</v>
      </c>
      <c r="N82" s="159">
        <v>0</v>
      </c>
      <c r="O82" s="159">
        <v>0</v>
      </c>
      <c r="P82" s="159">
        <v>0</v>
      </c>
      <c r="Q82" s="159">
        <v>0</v>
      </c>
      <c r="R82" s="159">
        <v>0</v>
      </c>
      <c r="S82" s="159">
        <v>0</v>
      </c>
      <c r="T82" s="159">
        <v>0</v>
      </c>
      <c r="U82" s="159">
        <v>0</v>
      </c>
      <c r="V82" s="159">
        <v>0</v>
      </c>
      <c r="W82" s="159">
        <v>0</v>
      </c>
      <c r="X82" s="159">
        <v>0</v>
      </c>
      <c r="Y82" s="159">
        <v>0</v>
      </c>
      <c r="Z82" s="159">
        <v>0</v>
      </c>
      <c r="AA82" s="159">
        <v>0</v>
      </c>
      <c r="AB82" s="159">
        <v>0</v>
      </c>
      <c r="AC82" s="159">
        <v>0</v>
      </c>
      <c r="AD82" s="159">
        <v>0</v>
      </c>
      <c r="AE82" s="126"/>
      <c r="AF82">
        <f t="shared" si="1"/>
        <v>76</v>
      </c>
    </row>
    <row r="83" spans="1:32">
      <c r="A83" t="s">
        <v>344</v>
      </c>
      <c r="B83" s="159">
        <v>0</v>
      </c>
      <c r="C83" s="159">
        <v>0</v>
      </c>
      <c r="D83" s="159">
        <v>0</v>
      </c>
      <c r="E83" s="159">
        <v>0</v>
      </c>
      <c r="F83" s="159">
        <v>0</v>
      </c>
      <c r="G83" s="159">
        <v>0</v>
      </c>
      <c r="H83" s="159">
        <v>0</v>
      </c>
      <c r="I83" s="159">
        <v>0</v>
      </c>
      <c r="J83" s="159">
        <v>0</v>
      </c>
      <c r="K83" s="159">
        <v>0</v>
      </c>
      <c r="L83" s="159">
        <v>0</v>
      </c>
      <c r="M83" s="159">
        <v>0</v>
      </c>
      <c r="N83" s="159">
        <v>0</v>
      </c>
      <c r="O83" s="159">
        <v>0</v>
      </c>
      <c r="P83" s="159">
        <v>0</v>
      </c>
      <c r="Q83" s="159">
        <v>0</v>
      </c>
      <c r="R83" s="159">
        <v>0</v>
      </c>
      <c r="S83" s="159">
        <v>0</v>
      </c>
      <c r="T83" s="159">
        <v>0</v>
      </c>
      <c r="U83" s="159">
        <v>0</v>
      </c>
      <c r="V83" s="159">
        <v>0</v>
      </c>
      <c r="W83" s="159">
        <v>0</v>
      </c>
      <c r="X83" s="159">
        <v>0</v>
      </c>
      <c r="Y83" s="159">
        <v>0</v>
      </c>
      <c r="Z83" s="159">
        <v>0</v>
      </c>
      <c r="AA83" s="159">
        <v>0</v>
      </c>
      <c r="AB83" s="159">
        <v>0</v>
      </c>
      <c r="AC83" s="159">
        <v>0</v>
      </c>
      <c r="AD83" s="159">
        <v>0</v>
      </c>
      <c r="AE83" s="126"/>
      <c r="AF83">
        <f t="shared" si="1"/>
        <v>77</v>
      </c>
    </row>
    <row r="84" spans="1:32">
      <c r="A84" t="s">
        <v>345</v>
      </c>
      <c r="B84" s="159">
        <v>0</v>
      </c>
      <c r="C84" s="159">
        <v>0</v>
      </c>
      <c r="D84" s="159">
        <v>0</v>
      </c>
      <c r="E84" s="159">
        <v>0</v>
      </c>
      <c r="F84" s="159">
        <v>0</v>
      </c>
      <c r="G84" s="159">
        <v>0</v>
      </c>
      <c r="H84" s="159">
        <v>0</v>
      </c>
      <c r="I84" s="159">
        <v>0</v>
      </c>
      <c r="J84" s="159">
        <v>0</v>
      </c>
      <c r="K84" s="159">
        <v>0</v>
      </c>
      <c r="L84" s="159">
        <v>0</v>
      </c>
      <c r="M84" s="159">
        <v>0</v>
      </c>
      <c r="N84" s="159">
        <v>0</v>
      </c>
      <c r="O84" s="159">
        <v>0</v>
      </c>
      <c r="P84" s="159">
        <v>0</v>
      </c>
      <c r="Q84" s="159">
        <v>0</v>
      </c>
      <c r="R84" s="159">
        <v>0</v>
      </c>
      <c r="S84" s="159">
        <v>0</v>
      </c>
      <c r="T84" s="159">
        <v>0</v>
      </c>
      <c r="U84" s="159">
        <v>0</v>
      </c>
      <c r="V84" s="159">
        <v>0</v>
      </c>
      <c r="W84" s="159">
        <v>0</v>
      </c>
      <c r="X84" s="159">
        <v>0</v>
      </c>
      <c r="Y84" s="159">
        <v>0</v>
      </c>
      <c r="Z84" s="159">
        <v>0</v>
      </c>
      <c r="AA84" s="159">
        <v>0</v>
      </c>
      <c r="AB84" s="159">
        <v>0</v>
      </c>
      <c r="AC84" s="159">
        <v>0</v>
      </c>
      <c r="AD84" s="159">
        <v>0</v>
      </c>
      <c r="AE84" s="126"/>
      <c r="AF84">
        <f t="shared" si="1"/>
        <v>78</v>
      </c>
    </row>
    <row r="85" spans="1:32">
      <c r="A85" t="s">
        <v>346</v>
      </c>
      <c r="B85" s="159">
        <v>0</v>
      </c>
      <c r="C85" s="159">
        <v>0</v>
      </c>
      <c r="D85" s="159">
        <v>0</v>
      </c>
      <c r="E85" s="159">
        <v>0</v>
      </c>
      <c r="F85" s="159">
        <v>0</v>
      </c>
      <c r="G85" s="159">
        <v>0</v>
      </c>
      <c r="H85" s="159">
        <v>0</v>
      </c>
      <c r="I85" s="159">
        <v>0</v>
      </c>
      <c r="J85" s="159">
        <v>0</v>
      </c>
      <c r="K85" s="159">
        <v>0</v>
      </c>
      <c r="L85" s="159">
        <v>0</v>
      </c>
      <c r="M85" s="159">
        <v>0</v>
      </c>
      <c r="N85" s="159">
        <v>0</v>
      </c>
      <c r="O85" s="159">
        <v>0</v>
      </c>
      <c r="P85" s="159">
        <v>0</v>
      </c>
      <c r="Q85" s="159">
        <v>0</v>
      </c>
      <c r="R85" s="159">
        <v>0</v>
      </c>
      <c r="S85" s="159">
        <v>0</v>
      </c>
      <c r="T85" s="159">
        <v>0</v>
      </c>
      <c r="U85" s="159">
        <v>0</v>
      </c>
      <c r="V85" s="159">
        <v>0</v>
      </c>
      <c r="W85" s="159">
        <v>0</v>
      </c>
      <c r="X85" s="159">
        <v>0</v>
      </c>
      <c r="Y85" s="159">
        <v>0</v>
      </c>
      <c r="Z85" s="159">
        <v>0</v>
      </c>
      <c r="AA85" s="159">
        <v>0</v>
      </c>
      <c r="AB85" s="159">
        <v>0</v>
      </c>
      <c r="AC85" s="159">
        <v>0</v>
      </c>
      <c r="AD85" s="159">
        <v>0</v>
      </c>
      <c r="AE85" s="126"/>
      <c r="AF85">
        <f t="shared" si="1"/>
        <v>79</v>
      </c>
    </row>
    <row r="86" spans="1:32">
      <c r="A86" t="s">
        <v>347</v>
      </c>
      <c r="B86" s="159">
        <v>0</v>
      </c>
      <c r="C86" s="159">
        <v>0</v>
      </c>
      <c r="D86" s="159">
        <v>0</v>
      </c>
      <c r="E86" s="159">
        <v>0</v>
      </c>
      <c r="F86" s="159">
        <v>0</v>
      </c>
      <c r="G86" s="159">
        <v>0</v>
      </c>
      <c r="H86" s="159">
        <v>0</v>
      </c>
      <c r="I86" s="159">
        <v>0</v>
      </c>
      <c r="J86" s="159">
        <v>0</v>
      </c>
      <c r="K86" s="159">
        <v>0</v>
      </c>
      <c r="L86" s="159">
        <v>0</v>
      </c>
      <c r="M86" s="159">
        <v>0</v>
      </c>
      <c r="N86" s="159">
        <v>0</v>
      </c>
      <c r="O86" s="159">
        <v>0</v>
      </c>
      <c r="P86" s="159">
        <v>0</v>
      </c>
      <c r="Q86" s="159">
        <v>0</v>
      </c>
      <c r="R86" s="159">
        <v>0</v>
      </c>
      <c r="S86" s="159">
        <v>0</v>
      </c>
      <c r="T86" s="159">
        <v>0</v>
      </c>
      <c r="U86" s="159">
        <v>0</v>
      </c>
      <c r="V86" s="159">
        <v>0</v>
      </c>
      <c r="W86" s="159">
        <v>0</v>
      </c>
      <c r="X86" s="159">
        <v>0</v>
      </c>
      <c r="Y86" s="159">
        <v>0</v>
      </c>
      <c r="Z86" s="159">
        <v>0</v>
      </c>
      <c r="AA86" s="159">
        <v>0</v>
      </c>
      <c r="AB86" s="159">
        <v>0</v>
      </c>
      <c r="AC86" s="159">
        <v>0</v>
      </c>
      <c r="AD86" s="159">
        <v>0</v>
      </c>
      <c r="AE86" s="126"/>
      <c r="AF86">
        <f t="shared" si="1"/>
        <v>80</v>
      </c>
    </row>
    <row r="87" spans="1:32">
      <c r="A87" t="s">
        <v>348</v>
      </c>
      <c r="B87" s="159">
        <v>0</v>
      </c>
      <c r="C87" s="159">
        <v>0</v>
      </c>
      <c r="D87" s="159">
        <v>0</v>
      </c>
      <c r="E87" s="159">
        <v>0</v>
      </c>
      <c r="F87" s="159">
        <v>0</v>
      </c>
      <c r="G87" s="159">
        <v>0</v>
      </c>
      <c r="H87" s="159">
        <v>0</v>
      </c>
      <c r="I87" s="159">
        <v>0</v>
      </c>
      <c r="J87" s="159">
        <v>0</v>
      </c>
      <c r="K87" s="159">
        <v>0</v>
      </c>
      <c r="L87" s="159">
        <v>0</v>
      </c>
      <c r="M87" s="159">
        <v>0</v>
      </c>
      <c r="N87" s="159">
        <v>0</v>
      </c>
      <c r="O87" s="159">
        <v>0</v>
      </c>
      <c r="P87" s="159">
        <v>0</v>
      </c>
      <c r="Q87" s="159">
        <v>0</v>
      </c>
      <c r="R87" s="159">
        <v>0</v>
      </c>
      <c r="S87" s="159">
        <v>0</v>
      </c>
      <c r="T87" s="159">
        <v>0</v>
      </c>
      <c r="U87" s="159">
        <v>0</v>
      </c>
      <c r="V87" s="159">
        <v>0</v>
      </c>
      <c r="W87" s="159">
        <v>0</v>
      </c>
      <c r="X87" s="159">
        <v>0</v>
      </c>
      <c r="Y87" s="159">
        <v>0</v>
      </c>
      <c r="Z87" s="159">
        <v>0</v>
      </c>
      <c r="AA87" s="159">
        <v>0</v>
      </c>
      <c r="AB87" s="159">
        <v>0</v>
      </c>
      <c r="AC87" s="159">
        <v>0</v>
      </c>
      <c r="AD87" s="159">
        <v>0</v>
      </c>
      <c r="AE87" s="126"/>
      <c r="AF87">
        <f t="shared" si="1"/>
        <v>81</v>
      </c>
    </row>
    <row r="88" spans="1:32">
      <c r="A88" t="s">
        <v>349</v>
      </c>
      <c r="B88" s="159">
        <v>0</v>
      </c>
      <c r="C88" s="159">
        <v>0</v>
      </c>
      <c r="D88" s="159">
        <v>0</v>
      </c>
      <c r="E88" s="159">
        <v>0</v>
      </c>
      <c r="F88" s="159">
        <v>0</v>
      </c>
      <c r="G88" s="159">
        <v>0</v>
      </c>
      <c r="H88" s="159">
        <v>0</v>
      </c>
      <c r="I88" s="159">
        <v>0</v>
      </c>
      <c r="J88" s="159">
        <v>0</v>
      </c>
      <c r="K88" s="159">
        <v>0</v>
      </c>
      <c r="L88" s="159">
        <v>0</v>
      </c>
      <c r="M88" s="159">
        <v>0</v>
      </c>
      <c r="N88" s="159">
        <v>0</v>
      </c>
      <c r="O88" s="159">
        <v>0</v>
      </c>
      <c r="P88" s="159">
        <v>0</v>
      </c>
      <c r="Q88" s="159">
        <v>0</v>
      </c>
      <c r="R88" s="159">
        <v>0</v>
      </c>
      <c r="S88" s="159">
        <v>0</v>
      </c>
      <c r="T88" s="159">
        <v>0</v>
      </c>
      <c r="U88" s="159">
        <v>0</v>
      </c>
      <c r="V88" s="159">
        <v>0</v>
      </c>
      <c r="W88" s="159">
        <v>0</v>
      </c>
      <c r="X88" s="159">
        <v>0</v>
      </c>
      <c r="Y88" s="159">
        <v>0</v>
      </c>
      <c r="Z88" s="159">
        <v>0</v>
      </c>
      <c r="AA88" s="159">
        <v>0</v>
      </c>
      <c r="AB88" s="159">
        <v>0</v>
      </c>
      <c r="AC88" s="159">
        <v>0</v>
      </c>
      <c r="AD88" s="159">
        <v>0</v>
      </c>
      <c r="AE88" s="126"/>
      <c r="AF88">
        <f t="shared" si="1"/>
        <v>82</v>
      </c>
    </row>
    <row r="89" spans="1:32">
      <c r="A89" t="s">
        <v>350</v>
      </c>
      <c r="B89" s="159">
        <v>0</v>
      </c>
      <c r="C89" s="159">
        <v>0</v>
      </c>
      <c r="D89" s="159">
        <v>0</v>
      </c>
      <c r="E89" s="159">
        <v>0</v>
      </c>
      <c r="F89" s="159">
        <v>0</v>
      </c>
      <c r="G89" s="159">
        <v>0</v>
      </c>
      <c r="H89" s="159">
        <v>0</v>
      </c>
      <c r="I89" s="159">
        <v>0</v>
      </c>
      <c r="J89" s="159">
        <v>0</v>
      </c>
      <c r="K89" s="159">
        <v>0</v>
      </c>
      <c r="L89" s="159">
        <v>0</v>
      </c>
      <c r="M89" s="159">
        <v>0</v>
      </c>
      <c r="N89" s="159">
        <v>0</v>
      </c>
      <c r="O89" s="159">
        <v>0</v>
      </c>
      <c r="P89" s="159">
        <v>0</v>
      </c>
      <c r="Q89" s="159">
        <v>0</v>
      </c>
      <c r="R89" s="159">
        <v>0</v>
      </c>
      <c r="S89" s="159">
        <v>0</v>
      </c>
      <c r="T89" s="159">
        <v>0</v>
      </c>
      <c r="U89" s="159">
        <v>0</v>
      </c>
      <c r="V89" s="159">
        <v>0</v>
      </c>
      <c r="W89" s="159">
        <v>0</v>
      </c>
      <c r="X89" s="159">
        <v>0</v>
      </c>
      <c r="Y89" s="159">
        <v>0</v>
      </c>
      <c r="Z89" s="159">
        <v>0</v>
      </c>
      <c r="AA89" s="159">
        <v>0</v>
      </c>
      <c r="AB89" s="159">
        <v>0</v>
      </c>
      <c r="AC89" s="159">
        <v>0</v>
      </c>
      <c r="AD89" s="159">
        <v>0</v>
      </c>
      <c r="AE89" s="126"/>
      <c r="AF89">
        <f t="shared" si="1"/>
        <v>83</v>
      </c>
    </row>
    <row r="90" spans="1:32">
      <c r="A90" t="s">
        <v>351</v>
      </c>
      <c r="B90" s="159">
        <v>0</v>
      </c>
      <c r="C90" s="159">
        <v>0</v>
      </c>
      <c r="D90" s="159">
        <v>0</v>
      </c>
      <c r="E90" s="159">
        <v>0</v>
      </c>
      <c r="F90" s="159">
        <v>0</v>
      </c>
      <c r="G90" s="159">
        <v>0</v>
      </c>
      <c r="H90" s="159">
        <v>0</v>
      </c>
      <c r="I90" s="159">
        <v>0</v>
      </c>
      <c r="J90" s="159">
        <v>0</v>
      </c>
      <c r="K90" s="159">
        <v>0</v>
      </c>
      <c r="L90" s="159">
        <v>0</v>
      </c>
      <c r="M90" s="159">
        <v>0</v>
      </c>
      <c r="N90" s="159">
        <v>0</v>
      </c>
      <c r="O90" s="159">
        <v>0</v>
      </c>
      <c r="P90" s="159">
        <v>0</v>
      </c>
      <c r="Q90" s="159">
        <v>0</v>
      </c>
      <c r="R90" s="159">
        <v>0</v>
      </c>
      <c r="S90" s="159">
        <v>0</v>
      </c>
      <c r="T90" s="159">
        <v>0</v>
      </c>
      <c r="U90" s="159">
        <v>0</v>
      </c>
      <c r="V90" s="159">
        <v>0</v>
      </c>
      <c r="W90" s="159">
        <v>0</v>
      </c>
      <c r="X90" s="159">
        <v>0</v>
      </c>
      <c r="Y90" s="159">
        <v>0</v>
      </c>
      <c r="Z90" s="159">
        <v>0</v>
      </c>
      <c r="AA90" s="159">
        <v>0</v>
      </c>
      <c r="AB90" s="159">
        <v>0</v>
      </c>
      <c r="AC90" s="159">
        <v>0</v>
      </c>
      <c r="AD90" s="159">
        <v>0</v>
      </c>
      <c r="AE90" s="126"/>
      <c r="AF90">
        <f t="shared" si="1"/>
        <v>84</v>
      </c>
    </row>
    <row r="91" spans="1:32">
      <c r="A91" t="s">
        <v>352</v>
      </c>
      <c r="B91" s="159">
        <v>0</v>
      </c>
      <c r="C91" s="159">
        <v>0</v>
      </c>
      <c r="D91" s="159">
        <v>0</v>
      </c>
      <c r="E91" s="159">
        <v>0</v>
      </c>
      <c r="F91" s="159">
        <v>0</v>
      </c>
      <c r="G91" s="159">
        <v>0</v>
      </c>
      <c r="H91" s="159">
        <v>0</v>
      </c>
      <c r="I91" s="159">
        <v>0</v>
      </c>
      <c r="J91" s="159">
        <v>0</v>
      </c>
      <c r="K91" s="159">
        <v>0</v>
      </c>
      <c r="L91" s="159">
        <v>0</v>
      </c>
      <c r="M91" s="159">
        <v>0</v>
      </c>
      <c r="N91" s="159">
        <v>0</v>
      </c>
      <c r="O91" s="159">
        <v>0</v>
      </c>
      <c r="P91" s="159">
        <v>0</v>
      </c>
      <c r="Q91" s="159">
        <v>0</v>
      </c>
      <c r="R91" s="159">
        <v>0</v>
      </c>
      <c r="S91" s="159">
        <v>0</v>
      </c>
      <c r="T91" s="159">
        <v>0</v>
      </c>
      <c r="U91" s="159">
        <v>0</v>
      </c>
      <c r="V91" s="159">
        <v>0</v>
      </c>
      <c r="W91" s="159">
        <v>0</v>
      </c>
      <c r="X91" s="159">
        <v>0</v>
      </c>
      <c r="Y91" s="159">
        <v>0</v>
      </c>
      <c r="Z91" s="159">
        <v>0</v>
      </c>
      <c r="AA91" s="159">
        <v>0</v>
      </c>
      <c r="AB91" s="159">
        <v>0</v>
      </c>
      <c r="AC91" s="159">
        <v>0</v>
      </c>
      <c r="AD91" s="159">
        <v>0</v>
      </c>
      <c r="AE91" s="126"/>
      <c r="AF91">
        <f t="shared" si="1"/>
        <v>85</v>
      </c>
    </row>
    <row r="92" spans="1:32">
      <c r="A92" t="s">
        <v>353</v>
      </c>
      <c r="B92" s="159">
        <v>0</v>
      </c>
      <c r="C92" s="159">
        <v>0</v>
      </c>
      <c r="D92" s="159">
        <v>0</v>
      </c>
      <c r="E92" s="159">
        <v>0</v>
      </c>
      <c r="F92" s="159">
        <v>0</v>
      </c>
      <c r="G92" s="159">
        <v>0</v>
      </c>
      <c r="H92" s="159">
        <v>0</v>
      </c>
      <c r="I92" s="159">
        <v>0</v>
      </c>
      <c r="J92" s="159">
        <v>0</v>
      </c>
      <c r="K92" s="159">
        <v>0</v>
      </c>
      <c r="L92" s="159">
        <v>0</v>
      </c>
      <c r="M92" s="159">
        <v>0</v>
      </c>
      <c r="N92" s="159">
        <v>0</v>
      </c>
      <c r="O92" s="159">
        <v>0</v>
      </c>
      <c r="P92" s="159">
        <v>0</v>
      </c>
      <c r="Q92" s="159">
        <v>0</v>
      </c>
      <c r="R92" s="159">
        <v>0</v>
      </c>
      <c r="S92" s="159">
        <v>0</v>
      </c>
      <c r="T92" s="159">
        <v>0</v>
      </c>
      <c r="U92" s="159">
        <v>0</v>
      </c>
      <c r="V92" s="159">
        <v>0</v>
      </c>
      <c r="W92" s="159">
        <v>0</v>
      </c>
      <c r="X92" s="159">
        <v>0</v>
      </c>
      <c r="Y92" s="159">
        <v>0</v>
      </c>
      <c r="Z92" s="159">
        <v>0</v>
      </c>
      <c r="AA92" s="159">
        <v>0</v>
      </c>
      <c r="AB92" s="159">
        <v>0</v>
      </c>
      <c r="AC92" s="159">
        <v>0</v>
      </c>
      <c r="AD92" s="159">
        <v>0</v>
      </c>
      <c r="AE92" s="126"/>
      <c r="AF92">
        <f t="shared" si="1"/>
        <v>86</v>
      </c>
    </row>
    <row r="93" spans="1:32">
      <c r="A93" t="s">
        <v>354</v>
      </c>
      <c r="B93" s="159">
        <v>0</v>
      </c>
      <c r="C93" s="159">
        <v>0</v>
      </c>
      <c r="D93" s="159">
        <v>0</v>
      </c>
      <c r="E93" s="159">
        <v>0</v>
      </c>
      <c r="F93" s="159">
        <v>0</v>
      </c>
      <c r="G93" s="159">
        <v>0</v>
      </c>
      <c r="H93" s="159">
        <v>0</v>
      </c>
      <c r="I93" s="159">
        <v>0</v>
      </c>
      <c r="J93" s="159">
        <v>0</v>
      </c>
      <c r="K93" s="159">
        <v>0</v>
      </c>
      <c r="L93" s="159">
        <v>0</v>
      </c>
      <c r="M93" s="159">
        <v>0</v>
      </c>
      <c r="N93" s="159">
        <v>0</v>
      </c>
      <c r="O93" s="159">
        <v>0</v>
      </c>
      <c r="P93" s="159">
        <v>0</v>
      </c>
      <c r="Q93" s="159">
        <v>0</v>
      </c>
      <c r="R93" s="159">
        <v>0</v>
      </c>
      <c r="S93" s="159">
        <v>0</v>
      </c>
      <c r="T93" s="159">
        <v>0</v>
      </c>
      <c r="U93" s="159">
        <v>0</v>
      </c>
      <c r="V93" s="159">
        <v>0</v>
      </c>
      <c r="W93" s="159">
        <v>0</v>
      </c>
      <c r="X93" s="159">
        <v>0</v>
      </c>
      <c r="Y93" s="159">
        <v>0</v>
      </c>
      <c r="Z93" s="159">
        <v>0</v>
      </c>
      <c r="AA93" s="159">
        <v>0</v>
      </c>
      <c r="AB93" s="159">
        <v>0</v>
      </c>
      <c r="AC93" s="159">
        <v>0</v>
      </c>
      <c r="AD93" s="159">
        <v>0</v>
      </c>
      <c r="AE93" s="126"/>
      <c r="AF93">
        <f t="shared" si="1"/>
        <v>87</v>
      </c>
    </row>
    <row r="94" spans="1:32">
      <c r="A94" t="s">
        <v>355</v>
      </c>
      <c r="B94" s="159">
        <v>0</v>
      </c>
      <c r="C94" s="159">
        <v>0</v>
      </c>
      <c r="D94" s="159">
        <v>0</v>
      </c>
      <c r="E94" s="159">
        <v>0</v>
      </c>
      <c r="F94" s="159">
        <v>0</v>
      </c>
      <c r="G94" s="159">
        <v>0</v>
      </c>
      <c r="H94" s="159">
        <v>0</v>
      </c>
      <c r="I94" s="159">
        <v>0</v>
      </c>
      <c r="J94" s="159">
        <v>0</v>
      </c>
      <c r="K94" s="159">
        <v>0</v>
      </c>
      <c r="L94" s="159">
        <v>0</v>
      </c>
      <c r="M94" s="159">
        <v>0</v>
      </c>
      <c r="N94" s="159">
        <v>0</v>
      </c>
      <c r="O94" s="159">
        <v>0</v>
      </c>
      <c r="P94" s="159">
        <v>0</v>
      </c>
      <c r="Q94" s="159">
        <v>0</v>
      </c>
      <c r="R94" s="159">
        <v>0</v>
      </c>
      <c r="S94" s="159">
        <v>0</v>
      </c>
      <c r="T94" s="159">
        <v>0</v>
      </c>
      <c r="U94" s="159">
        <v>0</v>
      </c>
      <c r="V94" s="159">
        <v>0</v>
      </c>
      <c r="W94" s="159">
        <v>0</v>
      </c>
      <c r="X94" s="159">
        <v>0</v>
      </c>
      <c r="Y94" s="159">
        <v>0</v>
      </c>
      <c r="Z94" s="159">
        <v>0</v>
      </c>
      <c r="AA94" s="159">
        <v>0</v>
      </c>
      <c r="AB94" s="159">
        <v>0</v>
      </c>
      <c r="AC94" s="159">
        <v>0</v>
      </c>
      <c r="AD94" s="159">
        <v>0</v>
      </c>
      <c r="AE94" s="126"/>
      <c r="AF94">
        <f t="shared" si="1"/>
        <v>88</v>
      </c>
    </row>
    <row r="95" spans="1:32">
      <c r="A95" t="s">
        <v>356</v>
      </c>
      <c r="B95" s="159">
        <v>0</v>
      </c>
      <c r="C95" s="159">
        <v>0</v>
      </c>
      <c r="D95" s="159">
        <v>0</v>
      </c>
      <c r="E95" s="159">
        <v>0</v>
      </c>
      <c r="F95" s="159">
        <v>0</v>
      </c>
      <c r="G95" s="159">
        <v>0</v>
      </c>
      <c r="H95" s="159">
        <v>0</v>
      </c>
      <c r="I95" s="159">
        <v>0</v>
      </c>
      <c r="J95" s="159">
        <v>0</v>
      </c>
      <c r="K95" s="159">
        <v>0</v>
      </c>
      <c r="L95" s="159">
        <v>0</v>
      </c>
      <c r="M95" s="159">
        <v>0</v>
      </c>
      <c r="N95" s="159">
        <v>0</v>
      </c>
      <c r="O95" s="159">
        <v>0</v>
      </c>
      <c r="P95" s="159">
        <v>0</v>
      </c>
      <c r="Q95" s="159">
        <v>0</v>
      </c>
      <c r="R95" s="159">
        <v>0</v>
      </c>
      <c r="S95" s="159">
        <v>0</v>
      </c>
      <c r="T95" s="159">
        <v>0</v>
      </c>
      <c r="U95" s="159">
        <v>0</v>
      </c>
      <c r="V95" s="159">
        <v>0</v>
      </c>
      <c r="W95" s="159">
        <v>0</v>
      </c>
      <c r="X95" s="159">
        <v>0</v>
      </c>
      <c r="Y95" s="159">
        <v>0</v>
      </c>
      <c r="Z95" s="159">
        <v>0</v>
      </c>
      <c r="AA95" s="159">
        <v>0</v>
      </c>
      <c r="AB95" s="159">
        <v>0</v>
      </c>
      <c r="AC95" s="159">
        <v>0</v>
      </c>
      <c r="AD95" s="159">
        <v>0</v>
      </c>
      <c r="AE95" s="126"/>
      <c r="AF95">
        <f t="shared" si="1"/>
        <v>89</v>
      </c>
    </row>
    <row r="96" spans="1:32">
      <c r="A96" t="s">
        <v>357</v>
      </c>
      <c r="B96" s="159">
        <v>0</v>
      </c>
      <c r="C96" s="159">
        <v>0</v>
      </c>
      <c r="D96" s="159">
        <v>0</v>
      </c>
      <c r="E96" s="159">
        <v>0</v>
      </c>
      <c r="F96" s="159">
        <v>0</v>
      </c>
      <c r="G96" s="159">
        <v>0</v>
      </c>
      <c r="H96" s="159">
        <v>0</v>
      </c>
      <c r="I96" s="159">
        <v>0</v>
      </c>
      <c r="J96" s="159">
        <v>0</v>
      </c>
      <c r="K96" s="159">
        <v>0</v>
      </c>
      <c r="L96" s="159">
        <v>0</v>
      </c>
      <c r="M96" s="159">
        <v>0</v>
      </c>
      <c r="N96" s="159">
        <v>0</v>
      </c>
      <c r="O96" s="159">
        <v>0</v>
      </c>
      <c r="P96" s="159">
        <v>0</v>
      </c>
      <c r="Q96" s="159">
        <v>0</v>
      </c>
      <c r="R96" s="159">
        <v>0</v>
      </c>
      <c r="S96" s="159">
        <v>0</v>
      </c>
      <c r="T96" s="159">
        <v>0</v>
      </c>
      <c r="U96" s="159">
        <v>0</v>
      </c>
      <c r="V96" s="159">
        <v>0</v>
      </c>
      <c r="W96" s="159">
        <v>0</v>
      </c>
      <c r="X96" s="159">
        <v>0</v>
      </c>
      <c r="Y96" s="159">
        <v>0</v>
      </c>
      <c r="Z96" s="159">
        <v>0</v>
      </c>
      <c r="AA96" s="159">
        <v>0</v>
      </c>
      <c r="AB96" s="159">
        <v>0</v>
      </c>
      <c r="AC96" s="159">
        <v>0</v>
      </c>
      <c r="AD96" s="159">
        <v>0</v>
      </c>
      <c r="AE96" s="126"/>
      <c r="AF96">
        <f t="shared" si="1"/>
        <v>90</v>
      </c>
    </row>
    <row r="97" spans="1:32">
      <c r="A97" t="s">
        <v>358</v>
      </c>
      <c r="B97" s="159">
        <v>0</v>
      </c>
      <c r="C97" s="159">
        <v>0</v>
      </c>
      <c r="D97" s="159">
        <v>0</v>
      </c>
      <c r="E97" s="159">
        <v>0</v>
      </c>
      <c r="F97" s="159">
        <v>0</v>
      </c>
      <c r="G97" s="159">
        <v>0</v>
      </c>
      <c r="H97" s="159">
        <v>0</v>
      </c>
      <c r="I97" s="159">
        <v>0</v>
      </c>
      <c r="J97" s="159">
        <v>0</v>
      </c>
      <c r="K97" s="159">
        <v>0</v>
      </c>
      <c r="L97" s="159">
        <v>0</v>
      </c>
      <c r="M97" s="159">
        <v>0</v>
      </c>
      <c r="N97" s="159">
        <v>0</v>
      </c>
      <c r="O97" s="159">
        <v>0</v>
      </c>
      <c r="P97" s="159">
        <v>0</v>
      </c>
      <c r="Q97" s="159">
        <v>0</v>
      </c>
      <c r="R97" s="159">
        <v>0</v>
      </c>
      <c r="S97" s="159">
        <v>0</v>
      </c>
      <c r="T97" s="159">
        <v>0</v>
      </c>
      <c r="U97" s="159">
        <v>0</v>
      </c>
      <c r="V97" s="159">
        <v>0</v>
      </c>
      <c r="W97" s="159">
        <v>0</v>
      </c>
      <c r="X97" s="159">
        <v>0</v>
      </c>
      <c r="Y97" s="159">
        <v>0</v>
      </c>
      <c r="Z97" s="159">
        <v>0</v>
      </c>
      <c r="AA97" s="159">
        <v>0</v>
      </c>
      <c r="AB97" s="159">
        <v>0</v>
      </c>
      <c r="AC97" s="159">
        <v>0</v>
      </c>
      <c r="AD97" s="159">
        <v>0</v>
      </c>
      <c r="AE97" s="126"/>
      <c r="AF97">
        <f t="shared" si="1"/>
        <v>91</v>
      </c>
    </row>
    <row r="98" spans="1:32">
      <c r="A98" t="s">
        <v>359</v>
      </c>
      <c r="B98" s="159">
        <v>0</v>
      </c>
      <c r="C98" s="159">
        <v>0</v>
      </c>
      <c r="D98" s="159">
        <v>0</v>
      </c>
      <c r="E98" s="159">
        <v>0</v>
      </c>
      <c r="F98" s="159">
        <v>0</v>
      </c>
      <c r="G98" s="159">
        <v>0</v>
      </c>
      <c r="H98" s="159">
        <v>0</v>
      </c>
      <c r="I98" s="159">
        <v>0</v>
      </c>
      <c r="J98" s="159">
        <v>0</v>
      </c>
      <c r="K98" s="159">
        <v>0</v>
      </c>
      <c r="L98" s="159">
        <v>0</v>
      </c>
      <c r="M98" s="159">
        <v>0</v>
      </c>
      <c r="N98" s="159">
        <v>0</v>
      </c>
      <c r="O98" s="159">
        <v>0</v>
      </c>
      <c r="P98" s="159">
        <v>0</v>
      </c>
      <c r="Q98" s="159">
        <v>0</v>
      </c>
      <c r="R98" s="159">
        <v>0</v>
      </c>
      <c r="S98" s="159">
        <v>0</v>
      </c>
      <c r="T98" s="159">
        <v>0</v>
      </c>
      <c r="U98" s="159">
        <v>0</v>
      </c>
      <c r="V98" s="159">
        <v>0</v>
      </c>
      <c r="W98" s="159">
        <v>0</v>
      </c>
      <c r="X98" s="159">
        <v>0</v>
      </c>
      <c r="Y98" s="159">
        <v>0</v>
      </c>
      <c r="Z98" s="159">
        <v>0</v>
      </c>
      <c r="AA98" s="159">
        <v>0</v>
      </c>
      <c r="AB98" s="159">
        <v>0</v>
      </c>
      <c r="AC98" s="159">
        <v>0</v>
      </c>
      <c r="AD98" s="159">
        <v>0</v>
      </c>
      <c r="AE98" s="126"/>
      <c r="AF98">
        <f t="shared" si="1"/>
        <v>92</v>
      </c>
    </row>
    <row r="99" spans="1:32">
      <c r="A99" t="s">
        <v>360</v>
      </c>
      <c r="B99" s="159">
        <v>0</v>
      </c>
      <c r="C99" s="159">
        <v>0</v>
      </c>
      <c r="D99" s="159">
        <v>0</v>
      </c>
      <c r="E99" s="159">
        <v>0</v>
      </c>
      <c r="F99" s="159">
        <v>0</v>
      </c>
      <c r="G99" s="159">
        <v>0</v>
      </c>
      <c r="H99" s="159">
        <v>0</v>
      </c>
      <c r="I99" s="159">
        <v>0</v>
      </c>
      <c r="J99" s="159">
        <v>0</v>
      </c>
      <c r="K99" s="159">
        <v>0</v>
      </c>
      <c r="L99" s="159">
        <v>0</v>
      </c>
      <c r="M99" s="159">
        <v>0</v>
      </c>
      <c r="N99" s="159">
        <v>0</v>
      </c>
      <c r="O99" s="159">
        <v>0</v>
      </c>
      <c r="P99" s="159">
        <v>0</v>
      </c>
      <c r="Q99" s="159">
        <v>0</v>
      </c>
      <c r="R99" s="159">
        <v>0</v>
      </c>
      <c r="S99" s="159">
        <v>0</v>
      </c>
      <c r="T99" s="159">
        <v>0</v>
      </c>
      <c r="U99" s="159">
        <v>0</v>
      </c>
      <c r="V99" s="159">
        <v>0</v>
      </c>
      <c r="W99" s="159">
        <v>0</v>
      </c>
      <c r="X99" s="159">
        <v>0</v>
      </c>
      <c r="Y99" s="159">
        <v>0</v>
      </c>
      <c r="Z99" s="159">
        <v>0</v>
      </c>
      <c r="AA99" s="159">
        <v>0</v>
      </c>
      <c r="AB99" s="159">
        <v>0</v>
      </c>
      <c r="AC99" s="159">
        <v>0</v>
      </c>
      <c r="AD99" s="159">
        <v>0</v>
      </c>
      <c r="AE99" s="126"/>
      <c r="AF99">
        <f t="shared" si="1"/>
        <v>93</v>
      </c>
    </row>
    <row r="100" spans="1:32">
      <c r="A100" t="s">
        <v>361</v>
      </c>
      <c r="B100" s="159">
        <v>0</v>
      </c>
      <c r="C100" s="159">
        <v>0</v>
      </c>
      <c r="D100" s="159">
        <v>0</v>
      </c>
      <c r="E100" s="159">
        <v>0</v>
      </c>
      <c r="F100" s="159">
        <v>0</v>
      </c>
      <c r="G100" s="159">
        <v>0</v>
      </c>
      <c r="H100" s="159">
        <v>0</v>
      </c>
      <c r="I100" s="159">
        <v>0</v>
      </c>
      <c r="J100" s="159">
        <v>0</v>
      </c>
      <c r="K100" s="159">
        <v>0</v>
      </c>
      <c r="L100" s="159">
        <v>0</v>
      </c>
      <c r="M100" s="159">
        <v>0</v>
      </c>
      <c r="N100" s="159">
        <v>0</v>
      </c>
      <c r="O100" s="159">
        <v>0</v>
      </c>
      <c r="P100" s="159">
        <v>0</v>
      </c>
      <c r="Q100" s="159">
        <v>0</v>
      </c>
      <c r="R100" s="159">
        <v>0</v>
      </c>
      <c r="S100" s="159">
        <v>0</v>
      </c>
      <c r="T100" s="159">
        <v>0</v>
      </c>
      <c r="U100" s="159">
        <v>0</v>
      </c>
      <c r="V100" s="159">
        <v>0</v>
      </c>
      <c r="W100" s="159">
        <v>0</v>
      </c>
      <c r="X100" s="159">
        <v>0</v>
      </c>
      <c r="Y100" s="159">
        <v>0</v>
      </c>
      <c r="Z100" s="159">
        <v>0</v>
      </c>
      <c r="AA100" s="159">
        <v>0</v>
      </c>
      <c r="AB100" s="159">
        <v>0</v>
      </c>
      <c r="AC100" s="159">
        <v>0</v>
      </c>
      <c r="AD100" s="159">
        <v>0</v>
      </c>
      <c r="AE100" s="126"/>
      <c r="AF100">
        <f t="shared" si="1"/>
        <v>94</v>
      </c>
    </row>
    <row r="101" spans="1:32">
      <c r="A101" t="s">
        <v>362</v>
      </c>
      <c r="B101" s="159">
        <v>0</v>
      </c>
      <c r="C101" s="159">
        <v>0</v>
      </c>
      <c r="D101" s="159">
        <v>0</v>
      </c>
      <c r="E101" s="159">
        <v>0</v>
      </c>
      <c r="F101" s="159">
        <v>0</v>
      </c>
      <c r="G101" s="159">
        <v>0</v>
      </c>
      <c r="H101" s="159">
        <v>0</v>
      </c>
      <c r="I101" s="159">
        <v>0</v>
      </c>
      <c r="J101" s="159">
        <v>0</v>
      </c>
      <c r="K101" s="159">
        <v>0</v>
      </c>
      <c r="L101" s="159">
        <v>0</v>
      </c>
      <c r="M101" s="159">
        <v>0</v>
      </c>
      <c r="N101" s="159">
        <v>0</v>
      </c>
      <c r="O101" s="159">
        <v>0</v>
      </c>
      <c r="P101" s="159">
        <v>0</v>
      </c>
      <c r="Q101" s="159">
        <v>0</v>
      </c>
      <c r="R101" s="159">
        <v>0</v>
      </c>
      <c r="S101" s="159">
        <v>0</v>
      </c>
      <c r="T101" s="159">
        <v>0</v>
      </c>
      <c r="U101" s="159">
        <v>0</v>
      </c>
      <c r="V101" s="159">
        <v>0</v>
      </c>
      <c r="W101" s="159">
        <v>0</v>
      </c>
      <c r="X101" s="159">
        <v>0</v>
      </c>
      <c r="Y101" s="159">
        <v>0</v>
      </c>
      <c r="Z101" s="159">
        <v>0</v>
      </c>
      <c r="AA101" s="159">
        <v>0</v>
      </c>
      <c r="AB101" s="159">
        <v>0</v>
      </c>
      <c r="AC101" s="159">
        <v>0</v>
      </c>
      <c r="AD101" s="159">
        <v>0</v>
      </c>
      <c r="AE101" s="126"/>
      <c r="AF101">
        <f t="shared" si="1"/>
        <v>95</v>
      </c>
    </row>
    <row r="102" spans="1:32">
      <c r="A102" t="s">
        <v>363</v>
      </c>
      <c r="B102" s="159">
        <v>0</v>
      </c>
      <c r="C102" s="159">
        <v>0</v>
      </c>
      <c r="D102" s="159">
        <v>0</v>
      </c>
      <c r="E102" s="159">
        <v>0</v>
      </c>
      <c r="F102" s="159">
        <v>0</v>
      </c>
      <c r="G102" s="159">
        <v>0</v>
      </c>
      <c r="H102" s="159">
        <v>0</v>
      </c>
      <c r="I102" s="159">
        <v>0</v>
      </c>
      <c r="J102" s="159">
        <v>0</v>
      </c>
      <c r="K102" s="159">
        <v>0</v>
      </c>
      <c r="L102" s="159">
        <v>0</v>
      </c>
      <c r="M102" s="159">
        <v>0</v>
      </c>
      <c r="N102" s="159">
        <v>0</v>
      </c>
      <c r="O102" s="159">
        <v>0</v>
      </c>
      <c r="P102" s="159">
        <v>0</v>
      </c>
      <c r="Q102" s="159">
        <v>0</v>
      </c>
      <c r="R102" s="159">
        <v>0</v>
      </c>
      <c r="S102" s="159">
        <v>0</v>
      </c>
      <c r="T102" s="159">
        <v>0</v>
      </c>
      <c r="U102" s="159">
        <v>0</v>
      </c>
      <c r="V102" s="159">
        <v>0</v>
      </c>
      <c r="W102" s="159">
        <v>0</v>
      </c>
      <c r="X102" s="159">
        <v>0</v>
      </c>
      <c r="Y102" s="159">
        <v>0</v>
      </c>
      <c r="Z102" s="159">
        <v>0</v>
      </c>
      <c r="AA102" s="159">
        <v>0</v>
      </c>
      <c r="AB102" s="159">
        <v>0</v>
      </c>
      <c r="AC102" s="159">
        <v>0</v>
      </c>
      <c r="AD102" s="159">
        <v>0</v>
      </c>
      <c r="AE102" s="126"/>
      <c r="AF102">
        <f t="shared" si="1"/>
        <v>96</v>
      </c>
    </row>
    <row r="103" spans="1:32">
      <c r="A103" t="s">
        <v>364</v>
      </c>
      <c r="B103" s="159">
        <v>0</v>
      </c>
      <c r="C103" s="159">
        <v>0</v>
      </c>
      <c r="D103" s="159">
        <v>0</v>
      </c>
      <c r="E103" s="159">
        <v>0</v>
      </c>
      <c r="F103" s="159">
        <v>0</v>
      </c>
      <c r="G103" s="159">
        <v>0</v>
      </c>
      <c r="H103" s="159">
        <v>0</v>
      </c>
      <c r="I103" s="159">
        <v>0</v>
      </c>
      <c r="J103" s="159">
        <v>0</v>
      </c>
      <c r="K103" s="159">
        <v>0</v>
      </c>
      <c r="L103" s="159">
        <v>0</v>
      </c>
      <c r="M103" s="159">
        <v>0</v>
      </c>
      <c r="N103" s="159">
        <v>0</v>
      </c>
      <c r="O103" s="159">
        <v>0</v>
      </c>
      <c r="P103" s="159">
        <v>0</v>
      </c>
      <c r="Q103" s="159">
        <v>0</v>
      </c>
      <c r="R103" s="159">
        <v>0</v>
      </c>
      <c r="S103" s="159">
        <v>0</v>
      </c>
      <c r="T103" s="159">
        <v>0</v>
      </c>
      <c r="U103" s="159">
        <v>0</v>
      </c>
      <c r="V103" s="159">
        <v>0</v>
      </c>
      <c r="W103" s="159">
        <v>0</v>
      </c>
      <c r="X103" s="159">
        <v>0</v>
      </c>
      <c r="Y103" s="159">
        <v>0</v>
      </c>
      <c r="Z103" s="159">
        <v>0</v>
      </c>
      <c r="AA103" s="159">
        <v>0</v>
      </c>
      <c r="AB103" s="159">
        <v>0</v>
      </c>
      <c r="AC103" s="159">
        <v>0</v>
      </c>
      <c r="AD103" s="159">
        <v>0</v>
      </c>
      <c r="AE103" s="126"/>
      <c r="AF103">
        <f t="shared" si="1"/>
        <v>97</v>
      </c>
    </row>
    <row r="104" spans="1:32">
      <c r="A104" t="s">
        <v>365</v>
      </c>
      <c r="B104" s="159">
        <v>0</v>
      </c>
      <c r="C104" s="159">
        <v>0</v>
      </c>
      <c r="D104" s="159">
        <v>0</v>
      </c>
      <c r="E104" s="159">
        <v>0</v>
      </c>
      <c r="F104" s="159">
        <v>0</v>
      </c>
      <c r="G104" s="159">
        <v>0</v>
      </c>
      <c r="H104" s="159">
        <v>0</v>
      </c>
      <c r="I104" s="159">
        <v>0</v>
      </c>
      <c r="J104" s="159">
        <v>0</v>
      </c>
      <c r="K104" s="159">
        <v>0</v>
      </c>
      <c r="L104" s="159">
        <v>0</v>
      </c>
      <c r="M104" s="159">
        <v>0</v>
      </c>
      <c r="N104" s="159">
        <v>0</v>
      </c>
      <c r="O104" s="159">
        <v>0</v>
      </c>
      <c r="P104" s="159">
        <v>0</v>
      </c>
      <c r="Q104" s="159">
        <v>0</v>
      </c>
      <c r="R104" s="159">
        <v>0</v>
      </c>
      <c r="S104" s="159">
        <v>0</v>
      </c>
      <c r="T104" s="159">
        <v>0</v>
      </c>
      <c r="U104" s="159">
        <v>0</v>
      </c>
      <c r="V104" s="159">
        <v>0</v>
      </c>
      <c r="W104" s="159">
        <v>0</v>
      </c>
      <c r="X104" s="159">
        <v>0</v>
      </c>
      <c r="Y104" s="159">
        <v>0</v>
      </c>
      <c r="Z104" s="159">
        <v>0</v>
      </c>
      <c r="AA104" s="159">
        <v>0</v>
      </c>
      <c r="AB104" s="159">
        <v>0</v>
      </c>
      <c r="AC104" s="159">
        <v>0</v>
      </c>
      <c r="AD104" s="159">
        <v>0</v>
      </c>
      <c r="AE104" s="126"/>
      <c r="AF104">
        <f t="shared" si="1"/>
        <v>98</v>
      </c>
    </row>
    <row r="105" spans="1:32">
      <c r="A105" t="s">
        <v>366</v>
      </c>
      <c r="B105" s="159">
        <v>0</v>
      </c>
      <c r="C105" s="159">
        <v>0</v>
      </c>
      <c r="D105" s="159">
        <v>0</v>
      </c>
      <c r="E105" s="159">
        <v>0</v>
      </c>
      <c r="F105" s="159">
        <v>0</v>
      </c>
      <c r="G105" s="159">
        <v>0</v>
      </c>
      <c r="H105" s="159">
        <v>0</v>
      </c>
      <c r="I105" s="159">
        <v>0</v>
      </c>
      <c r="J105" s="159">
        <v>0</v>
      </c>
      <c r="K105" s="159">
        <v>0</v>
      </c>
      <c r="L105" s="159">
        <v>0</v>
      </c>
      <c r="M105" s="159">
        <v>0</v>
      </c>
      <c r="N105" s="159">
        <v>0</v>
      </c>
      <c r="O105" s="159">
        <v>0</v>
      </c>
      <c r="P105" s="159">
        <v>0</v>
      </c>
      <c r="Q105" s="159">
        <v>0</v>
      </c>
      <c r="R105" s="159">
        <v>0</v>
      </c>
      <c r="S105" s="159">
        <v>0</v>
      </c>
      <c r="T105" s="159">
        <v>0</v>
      </c>
      <c r="U105" s="159">
        <v>0</v>
      </c>
      <c r="V105" s="159">
        <v>0</v>
      </c>
      <c r="W105" s="159">
        <v>0</v>
      </c>
      <c r="X105" s="159">
        <v>0</v>
      </c>
      <c r="Y105" s="159">
        <v>0</v>
      </c>
      <c r="Z105" s="159">
        <v>0</v>
      </c>
      <c r="AA105" s="159">
        <v>0</v>
      </c>
      <c r="AB105" s="159">
        <v>0</v>
      </c>
      <c r="AC105" s="159">
        <v>0</v>
      </c>
      <c r="AD105" s="159">
        <v>0</v>
      </c>
      <c r="AE105" s="126"/>
      <c r="AF105">
        <f t="shared" si="1"/>
        <v>99</v>
      </c>
    </row>
    <row r="106" spans="1:32">
      <c r="A106" t="s">
        <v>367</v>
      </c>
      <c r="B106" s="159">
        <v>0</v>
      </c>
      <c r="C106" s="159">
        <v>0</v>
      </c>
      <c r="D106" s="159">
        <v>0</v>
      </c>
      <c r="E106" s="159">
        <v>0</v>
      </c>
      <c r="F106" s="159">
        <v>0</v>
      </c>
      <c r="G106" s="159">
        <v>0</v>
      </c>
      <c r="H106" s="159">
        <v>0</v>
      </c>
      <c r="I106" s="159">
        <v>0</v>
      </c>
      <c r="J106" s="159">
        <v>0</v>
      </c>
      <c r="K106" s="159">
        <v>0</v>
      </c>
      <c r="L106" s="159">
        <v>0</v>
      </c>
      <c r="M106" s="159">
        <v>0</v>
      </c>
      <c r="N106" s="159">
        <v>0</v>
      </c>
      <c r="O106" s="159">
        <v>0</v>
      </c>
      <c r="P106" s="159">
        <v>0</v>
      </c>
      <c r="Q106" s="159">
        <v>0</v>
      </c>
      <c r="R106" s="159">
        <v>0</v>
      </c>
      <c r="S106" s="159">
        <v>0</v>
      </c>
      <c r="T106" s="159">
        <v>0</v>
      </c>
      <c r="U106" s="159">
        <v>0</v>
      </c>
      <c r="V106" s="159">
        <v>0</v>
      </c>
      <c r="W106" s="159">
        <v>0</v>
      </c>
      <c r="X106" s="159">
        <v>0</v>
      </c>
      <c r="Y106" s="159">
        <v>0</v>
      </c>
      <c r="Z106" s="159">
        <v>0</v>
      </c>
      <c r="AA106" s="159">
        <v>0</v>
      </c>
      <c r="AB106" s="159">
        <v>0</v>
      </c>
      <c r="AC106" s="159">
        <v>0</v>
      </c>
      <c r="AD106" s="159">
        <v>0</v>
      </c>
      <c r="AE106" s="126"/>
      <c r="AF106">
        <f t="shared" si="1"/>
        <v>100</v>
      </c>
    </row>
    <row r="107" spans="1:32">
      <c r="A107" t="s">
        <v>368</v>
      </c>
      <c r="B107" s="159">
        <v>0</v>
      </c>
      <c r="C107" s="159">
        <v>0</v>
      </c>
      <c r="D107" s="159">
        <v>0</v>
      </c>
      <c r="E107" s="159">
        <v>0</v>
      </c>
      <c r="F107" s="159">
        <v>0</v>
      </c>
      <c r="G107" s="159">
        <v>0</v>
      </c>
      <c r="H107" s="159">
        <v>0</v>
      </c>
      <c r="I107" s="159">
        <v>0</v>
      </c>
      <c r="J107" s="159">
        <v>0</v>
      </c>
      <c r="K107" s="159">
        <v>0</v>
      </c>
      <c r="L107" s="159">
        <v>0</v>
      </c>
      <c r="M107" s="159">
        <v>0</v>
      </c>
      <c r="N107" s="159">
        <v>0</v>
      </c>
      <c r="O107" s="159">
        <v>0</v>
      </c>
      <c r="P107" s="159">
        <v>0</v>
      </c>
      <c r="Q107" s="159">
        <v>0</v>
      </c>
      <c r="R107" s="159">
        <v>0</v>
      </c>
      <c r="S107" s="159">
        <v>0</v>
      </c>
      <c r="T107" s="159">
        <v>0</v>
      </c>
      <c r="U107" s="159">
        <v>0</v>
      </c>
      <c r="V107" s="159">
        <v>0</v>
      </c>
      <c r="W107" s="159">
        <v>0</v>
      </c>
      <c r="X107" s="159">
        <v>0</v>
      </c>
      <c r="Y107" s="159">
        <v>0</v>
      </c>
      <c r="Z107" s="159">
        <v>0</v>
      </c>
      <c r="AA107" s="159">
        <v>0</v>
      </c>
      <c r="AB107" s="159">
        <v>0</v>
      </c>
      <c r="AC107" s="159">
        <v>0</v>
      </c>
      <c r="AD107" s="159">
        <v>0</v>
      </c>
      <c r="AE107" s="126"/>
      <c r="AF107">
        <f t="shared" si="1"/>
        <v>101</v>
      </c>
    </row>
    <row r="108" spans="1:32">
      <c r="A108" t="s">
        <v>369</v>
      </c>
      <c r="B108" s="159">
        <v>0</v>
      </c>
      <c r="C108" s="159">
        <v>0</v>
      </c>
      <c r="D108" s="159">
        <v>0</v>
      </c>
      <c r="E108" s="159">
        <v>0</v>
      </c>
      <c r="F108" s="159">
        <v>0</v>
      </c>
      <c r="G108" s="159">
        <v>0</v>
      </c>
      <c r="H108" s="159">
        <v>0</v>
      </c>
      <c r="I108" s="159">
        <v>0</v>
      </c>
      <c r="J108" s="159">
        <v>0</v>
      </c>
      <c r="K108" s="159">
        <v>0</v>
      </c>
      <c r="L108" s="159">
        <v>0</v>
      </c>
      <c r="M108" s="159">
        <v>0</v>
      </c>
      <c r="N108" s="159">
        <v>0</v>
      </c>
      <c r="O108" s="159">
        <v>0</v>
      </c>
      <c r="P108" s="159">
        <v>0</v>
      </c>
      <c r="Q108" s="159">
        <v>0</v>
      </c>
      <c r="R108" s="159">
        <v>0</v>
      </c>
      <c r="S108" s="159">
        <v>0</v>
      </c>
      <c r="T108" s="159">
        <v>0</v>
      </c>
      <c r="U108" s="159">
        <v>0</v>
      </c>
      <c r="V108" s="159">
        <v>0</v>
      </c>
      <c r="W108" s="159">
        <v>0</v>
      </c>
      <c r="X108" s="159">
        <v>0</v>
      </c>
      <c r="Y108" s="159">
        <v>0</v>
      </c>
      <c r="Z108" s="159">
        <v>0</v>
      </c>
      <c r="AA108" s="159">
        <v>0</v>
      </c>
      <c r="AB108" s="159">
        <v>0</v>
      </c>
      <c r="AC108" s="159">
        <v>0</v>
      </c>
      <c r="AD108" s="159">
        <v>0</v>
      </c>
      <c r="AE108" s="126"/>
      <c r="AF108">
        <f t="shared" si="1"/>
        <v>102</v>
      </c>
    </row>
    <row r="109" spans="1:32">
      <c r="A109" t="s">
        <v>370</v>
      </c>
      <c r="B109" s="159">
        <v>0</v>
      </c>
      <c r="C109" s="159">
        <v>0</v>
      </c>
      <c r="D109" s="159">
        <v>0</v>
      </c>
      <c r="E109" s="159">
        <v>0</v>
      </c>
      <c r="F109" s="159">
        <v>0</v>
      </c>
      <c r="G109" s="159">
        <v>0</v>
      </c>
      <c r="H109" s="159">
        <v>0</v>
      </c>
      <c r="I109" s="159">
        <v>0</v>
      </c>
      <c r="J109" s="159">
        <v>0</v>
      </c>
      <c r="K109" s="159">
        <v>0</v>
      </c>
      <c r="L109" s="159">
        <v>0</v>
      </c>
      <c r="M109" s="159">
        <v>0</v>
      </c>
      <c r="N109" s="159">
        <v>0</v>
      </c>
      <c r="O109" s="159">
        <v>0</v>
      </c>
      <c r="P109" s="159">
        <v>0</v>
      </c>
      <c r="Q109" s="159">
        <v>0</v>
      </c>
      <c r="R109" s="159">
        <v>0</v>
      </c>
      <c r="S109" s="159">
        <v>0</v>
      </c>
      <c r="T109" s="159">
        <v>0</v>
      </c>
      <c r="U109" s="159">
        <v>0</v>
      </c>
      <c r="V109" s="159">
        <v>0</v>
      </c>
      <c r="W109" s="159">
        <v>0</v>
      </c>
      <c r="X109" s="159">
        <v>0</v>
      </c>
      <c r="Y109" s="159">
        <v>0</v>
      </c>
      <c r="Z109" s="159">
        <v>0</v>
      </c>
      <c r="AA109" s="159">
        <v>0</v>
      </c>
      <c r="AB109" s="159">
        <v>0</v>
      </c>
      <c r="AC109" s="159">
        <v>0</v>
      </c>
      <c r="AD109" s="159">
        <v>0</v>
      </c>
      <c r="AE109" s="126"/>
      <c r="AF109">
        <f t="shared" si="1"/>
        <v>103</v>
      </c>
    </row>
    <row r="110" spans="1:32">
      <c r="A110" t="s">
        <v>462</v>
      </c>
      <c r="B110" s="159">
        <v>0</v>
      </c>
      <c r="C110" s="159">
        <v>0</v>
      </c>
      <c r="D110" s="159">
        <v>0</v>
      </c>
      <c r="E110" s="159">
        <v>0</v>
      </c>
      <c r="F110" s="159">
        <v>0</v>
      </c>
      <c r="G110" s="159">
        <v>0</v>
      </c>
      <c r="H110" s="159">
        <v>0</v>
      </c>
      <c r="I110" s="159">
        <v>0</v>
      </c>
      <c r="J110" s="159">
        <v>0</v>
      </c>
      <c r="K110" s="159">
        <v>0</v>
      </c>
      <c r="L110" s="159">
        <v>0</v>
      </c>
      <c r="M110" s="159">
        <v>0</v>
      </c>
      <c r="N110" s="159">
        <v>0</v>
      </c>
      <c r="O110" s="159">
        <v>0</v>
      </c>
      <c r="P110" s="159">
        <v>0</v>
      </c>
      <c r="Q110" s="159">
        <v>0</v>
      </c>
      <c r="R110" s="159">
        <v>0</v>
      </c>
      <c r="S110" s="159">
        <v>0</v>
      </c>
      <c r="T110" s="159">
        <v>0</v>
      </c>
      <c r="U110" s="159">
        <v>0</v>
      </c>
      <c r="V110" s="159">
        <v>0</v>
      </c>
      <c r="W110" s="159">
        <v>0</v>
      </c>
      <c r="X110" s="159">
        <v>0</v>
      </c>
      <c r="Y110" s="159">
        <v>0</v>
      </c>
      <c r="Z110" s="159">
        <v>0</v>
      </c>
      <c r="AA110" s="159">
        <v>0</v>
      </c>
      <c r="AB110" s="159">
        <v>0</v>
      </c>
      <c r="AC110" s="159">
        <v>0</v>
      </c>
      <c r="AD110" s="159">
        <v>0</v>
      </c>
      <c r="AE110" s="126"/>
      <c r="AF110">
        <f t="shared" si="1"/>
        <v>104</v>
      </c>
    </row>
    <row r="111" spans="1:32">
      <c r="A111" t="s">
        <v>652</v>
      </c>
      <c r="B111" s="159">
        <v>0</v>
      </c>
      <c r="C111" s="159">
        <v>0</v>
      </c>
      <c r="D111" s="159">
        <v>0</v>
      </c>
      <c r="E111" s="159">
        <v>0</v>
      </c>
      <c r="F111" s="159">
        <v>0</v>
      </c>
      <c r="G111" s="159">
        <v>0</v>
      </c>
      <c r="H111" s="159">
        <v>0</v>
      </c>
      <c r="I111" s="159">
        <v>0</v>
      </c>
      <c r="J111" s="159">
        <v>0</v>
      </c>
      <c r="K111" s="159">
        <v>0</v>
      </c>
      <c r="L111" s="159">
        <v>0</v>
      </c>
      <c r="M111" s="159">
        <v>0</v>
      </c>
      <c r="N111" s="159">
        <v>0</v>
      </c>
      <c r="O111" s="159">
        <v>0</v>
      </c>
      <c r="P111" s="159">
        <v>0</v>
      </c>
      <c r="Q111" s="159">
        <v>0</v>
      </c>
      <c r="R111" s="159">
        <v>0</v>
      </c>
      <c r="S111" s="159">
        <v>0</v>
      </c>
      <c r="T111" s="159">
        <v>0</v>
      </c>
      <c r="U111" s="159">
        <v>0</v>
      </c>
      <c r="V111" s="159">
        <v>0</v>
      </c>
      <c r="W111" s="159">
        <v>0</v>
      </c>
      <c r="X111" s="159">
        <v>0</v>
      </c>
      <c r="Y111" s="159">
        <v>0</v>
      </c>
      <c r="Z111" s="159">
        <v>0</v>
      </c>
      <c r="AA111" s="159">
        <v>0</v>
      </c>
      <c r="AB111" s="159">
        <v>0</v>
      </c>
      <c r="AC111" s="159">
        <v>0</v>
      </c>
      <c r="AD111" s="159">
        <v>0</v>
      </c>
      <c r="AF111">
        <f t="shared" si="1"/>
        <v>105</v>
      </c>
    </row>
    <row r="112" spans="1:32">
      <c r="A112" t="s">
        <v>653</v>
      </c>
      <c r="B112" s="159">
        <v>0</v>
      </c>
      <c r="C112" s="159">
        <v>0</v>
      </c>
      <c r="D112" s="159">
        <v>0</v>
      </c>
      <c r="E112" s="159">
        <v>0</v>
      </c>
      <c r="F112" s="159">
        <v>0</v>
      </c>
      <c r="G112" s="159">
        <v>0</v>
      </c>
      <c r="H112" s="159">
        <v>0</v>
      </c>
      <c r="I112" s="159">
        <v>0</v>
      </c>
      <c r="J112" s="159">
        <v>0</v>
      </c>
      <c r="K112" s="159">
        <v>0</v>
      </c>
      <c r="L112" s="159">
        <v>0</v>
      </c>
      <c r="M112" s="159">
        <v>0</v>
      </c>
      <c r="N112" s="159">
        <v>0</v>
      </c>
      <c r="O112" s="159">
        <v>0</v>
      </c>
      <c r="P112" s="159">
        <v>0</v>
      </c>
      <c r="Q112" s="159">
        <v>0</v>
      </c>
      <c r="R112" s="159">
        <v>0</v>
      </c>
      <c r="S112" s="159">
        <v>0</v>
      </c>
      <c r="T112" s="159">
        <v>0</v>
      </c>
      <c r="U112" s="159">
        <v>0</v>
      </c>
      <c r="V112" s="159">
        <v>0</v>
      </c>
      <c r="W112" s="159">
        <v>0</v>
      </c>
      <c r="X112" s="159">
        <v>0</v>
      </c>
      <c r="Y112" s="159">
        <v>0</v>
      </c>
      <c r="Z112" s="159">
        <v>0</v>
      </c>
      <c r="AA112" s="159">
        <v>0</v>
      </c>
      <c r="AB112" s="159">
        <v>0</v>
      </c>
      <c r="AC112" s="159">
        <v>0</v>
      </c>
      <c r="AD112" s="159">
        <v>0</v>
      </c>
      <c r="AF112">
        <f t="shared" si="1"/>
        <v>106</v>
      </c>
    </row>
    <row r="113" spans="1:32">
      <c r="A113" t="s">
        <v>654</v>
      </c>
      <c r="B113" s="159">
        <v>0</v>
      </c>
      <c r="C113" s="159">
        <v>0</v>
      </c>
      <c r="D113" s="159">
        <v>0</v>
      </c>
      <c r="E113" s="159">
        <v>0</v>
      </c>
      <c r="F113" s="159">
        <v>0</v>
      </c>
      <c r="G113" s="159">
        <v>0</v>
      </c>
      <c r="H113" s="159">
        <v>0</v>
      </c>
      <c r="I113" s="159">
        <v>0</v>
      </c>
      <c r="J113" s="159">
        <v>0</v>
      </c>
      <c r="K113" s="159">
        <v>0</v>
      </c>
      <c r="L113" s="159">
        <v>0</v>
      </c>
      <c r="M113" s="159">
        <v>0</v>
      </c>
      <c r="N113" s="159">
        <v>0</v>
      </c>
      <c r="O113" s="159">
        <v>0</v>
      </c>
      <c r="P113" s="159">
        <v>0</v>
      </c>
      <c r="Q113" s="159">
        <v>0</v>
      </c>
      <c r="R113" s="159">
        <v>0</v>
      </c>
      <c r="S113" s="159">
        <v>0</v>
      </c>
      <c r="T113" s="159">
        <v>0</v>
      </c>
      <c r="U113" s="159">
        <v>0</v>
      </c>
      <c r="V113" s="159">
        <v>0</v>
      </c>
      <c r="W113" s="159">
        <v>0</v>
      </c>
      <c r="X113" s="159">
        <v>0</v>
      </c>
      <c r="Y113" s="159">
        <v>0</v>
      </c>
      <c r="Z113" s="159">
        <v>0</v>
      </c>
      <c r="AA113" s="159">
        <v>0</v>
      </c>
      <c r="AB113" s="159">
        <v>0</v>
      </c>
      <c r="AC113" s="159">
        <v>0</v>
      </c>
      <c r="AD113" s="159">
        <v>0</v>
      </c>
      <c r="AF113">
        <f t="shared" ref="AF113:AF123" si="2">AF112+$AF$2</f>
        <v>107</v>
      </c>
    </row>
    <row r="114" spans="1:32">
      <c r="A114" t="s">
        <v>655</v>
      </c>
      <c r="B114" s="159">
        <v>0</v>
      </c>
      <c r="C114" s="159">
        <v>0</v>
      </c>
      <c r="D114" s="159">
        <v>0</v>
      </c>
      <c r="E114" s="159">
        <v>0</v>
      </c>
      <c r="F114" s="159">
        <v>0</v>
      </c>
      <c r="G114" s="159">
        <v>0</v>
      </c>
      <c r="H114" s="159">
        <v>0</v>
      </c>
      <c r="I114" s="159">
        <v>0</v>
      </c>
      <c r="J114" s="159">
        <v>0</v>
      </c>
      <c r="K114" s="159">
        <v>0</v>
      </c>
      <c r="L114" s="159">
        <v>0</v>
      </c>
      <c r="M114" s="159">
        <v>0</v>
      </c>
      <c r="N114" s="159">
        <v>0</v>
      </c>
      <c r="O114" s="159">
        <v>0</v>
      </c>
      <c r="P114" s="159">
        <v>0</v>
      </c>
      <c r="Q114" s="159">
        <v>0</v>
      </c>
      <c r="R114" s="159">
        <v>0</v>
      </c>
      <c r="S114" s="159">
        <v>0</v>
      </c>
      <c r="T114" s="159">
        <v>0</v>
      </c>
      <c r="U114" s="159">
        <v>0</v>
      </c>
      <c r="V114" s="159">
        <v>0</v>
      </c>
      <c r="W114" s="159">
        <v>0</v>
      </c>
      <c r="X114" s="159">
        <v>0</v>
      </c>
      <c r="Y114" s="159">
        <v>0</v>
      </c>
      <c r="Z114" s="159">
        <v>0</v>
      </c>
      <c r="AA114" s="159">
        <v>0</v>
      </c>
      <c r="AB114" s="159">
        <v>0</v>
      </c>
      <c r="AC114" s="159">
        <v>0</v>
      </c>
      <c r="AD114" s="159">
        <v>0</v>
      </c>
      <c r="AF114">
        <f t="shared" si="2"/>
        <v>108</v>
      </c>
    </row>
    <row r="115" spans="1:32">
      <c r="A115" t="s">
        <v>656</v>
      </c>
      <c r="B115" s="159">
        <v>0</v>
      </c>
      <c r="C115" s="159">
        <v>0</v>
      </c>
      <c r="D115" s="159">
        <v>0</v>
      </c>
      <c r="E115" s="159">
        <v>0</v>
      </c>
      <c r="F115" s="159">
        <v>0</v>
      </c>
      <c r="G115" s="159">
        <v>0</v>
      </c>
      <c r="H115" s="159">
        <v>0</v>
      </c>
      <c r="I115" s="159">
        <v>0</v>
      </c>
      <c r="J115" s="159">
        <v>0</v>
      </c>
      <c r="K115" s="159">
        <v>0</v>
      </c>
      <c r="L115" s="159">
        <v>0</v>
      </c>
      <c r="M115" s="159">
        <v>0</v>
      </c>
      <c r="N115" s="159">
        <v>0</v>
      </c>
      <c r="O115" s="159">
        <v>0</v>
      </c>
      <c r="P115" s="159">
        <v>0</v>
      </c>
      <c r="Q115" s="159">
        <v>0</v>
      </c>
      <c r="R115" s="159">
        <v>0</v>
      </c>
      <c r="S115" s="159">
        <v>0</v>
      </c>
      <c r="T115" s="159">
        <v>0</v>
      </c>
      <c r="U115" s="159">
        <v>0</v>
      </c>
      <c r="V115" s="159">
        <v>0</v>
      </c>
      <c r="W115" s="159">
        <v>0</v>
      </c>
      <c r="X115" s="159">
        <v>0</v>
      </c>
      <c r="Y115" s="159">
        <v>0</v>
      </c>
      <c r="Z115" s="159">
        <v>0</v>
      </c>
      <c r="AA115" s="159">
        <v>0</v>
      </c>
      <c r="AB115" s="159">
        <v>0</v>
      </c>
      <c r="AC115" s="159">
        <v>0</v>
      </c>
      <c r="AD115" s="159">
        <v>0</v>
      </c>
      <c r="AF115">
        <f t="shared" si="2"/>
        <v>109</v>
      </c>
    </row>
    <row r="116" spans="1:32">
      <c r="A116" t="s">
        <v>657</v>
      </c>
      <c r="B116" s="159">
        <v>0</v>
      </c>
      <c r="C116" s="159">
        <v>0</v>
      </c>
      <c r="D116" s="159">
        <v>0</v>
      </c>
      <c r="E116" s="159">
        <v>0</v>
      </c>
      <c r="F116" s="159">
        <v>0</v>
      </c>
      <c r="G116" s="159">
        <v>0</v>
      </c>
      <c r="H116" s="159">
        <v>0</v>
      </c>
      <c r="I116" s="159">
        <v>0</v>
      </c>
      <c r="J116" s="159">
        <v>0</v>
      </c>
      <c r="K116" s="159">
        <v>0</v>
      </c>
      <c r="L116" s="159">
        <v>0</v>
      </c>
      <c r="M116" s="159">
        <v>0</v>
      </c>
      <c r="N116" s="159">
        <v>0</v>
      </c>
      <c r="O116" s="159">
        <v>0</v>
      </c>
      <c r="P116" s="159">
        <v>0</v>
      </c>
      <c r="Q116" s="159">
        <v>0</v>
      </c>
      <c r="R116" s="159">
        <v>0</v>
      </c>
      <c r="S116" s="159">
        <v>0</v>
      </c>
      <c r="T116" s="159">
        <v>0</v>
      </c>
      <c r="U116" s="159">
        <v>0</v>
      </c>
      <c r="V116" s="159">
        <v>0</v>
      </c>
      <c r="W116" s="159">
        <v>0</v>
      </c>
      <c r="X116" s="159">
        <v>0</v>
      </c>
      <c r="Y116" s="159">
        <v>0</v>
      </c>
      <c r="Z116" s="159">
        <v>0</v>
      </c>
      <c r="AA116" s="159">
        <v>0</v>
      </c>
      <c r="AB116" s="159">
        <v>0</v>
      </c>
      <c r="AC116" s="159">
        <v>0</v>
      </c>
      <c r="AD116" s="159">
        <v>0</v>
      </c>
      <c r="AF116">
        <f t="shared" si="2"/>
        <v>110</v>
      </c>
    </row>
    <row r="117" spans="1:32">
      <c r="A117" t="s">
        <v>658</v>
      </c>
      <c r="B117" s="159">
        <v>0</v>
      </c>
      <c r="C117" s="159">
        <v>0</v>
      </c>
      <c r="D117" s="159">
        <v>0</v>
      </c>
      <c r="E117" s="159">
        <v>0</v>
      </c>
      <c r="F117" s="159">
        <v>0</v>
      </c>
      <c r="G117" s="159">
        <v>0</v>
      </c>
      <c r="H117" s="159">
        <v>0</v>
      </c>
      <c r="I117" s="159">
        <v>0</v>
      </c>
      <c r="J117" s="159">
        <v>0</v>
      </c>
      <c r="K117" s="159">
        <v>0</v>
      </c>
      <c r="L117" s="159">
        <v>0</v>
      </c>
      <c r="M117" s="159">
        <v>0</v>
      </c>
      <c r="N117" s="159">
        <v>0</v>
      </c>
      <c r="O117" s="159">
        <v>0</v>
      </c>
      <c r="P117" s="159">
        <v>0</v>
      </c>
      <c r="Q117" s="159">
        <v>0</v>
      </c>
      <c r="R117" s="159">
        <v>0</v>
      </c>
      <c r="S117" s="159">
        <v>0</v>
      </c>
      <c r="T117" s="159">
        <v>0</v>
      </c>
      <c r="U117" s="159">
        <v>0</v>
      </c>
      <c r="V117" s="159">
        <v>0</v>
      </c>
      <c r="W117" s="159">
        <v>0</v>
      </c>
      <c r="X117" s="159">
        <v>0</v>
      </c>
      <c r="Y117" s="159">
        <v>0</v>
      </c>
      <c r="Z117" s="159">
        <v>0</v>
      </c>
      <c r="AA117" s="159">
        <v>0</v>
      </c>
      <c r="AB117" s="159">
        <v>0</v>
      </c>
      <c r="AC117" s="159">
        <v>0</v>
      </c>
      <c r="AD117" s="159">
        <v>0</v>
      </c>
      <c r="AF117">
        <f t="shared" si="2"/>
        <v>111</v>
      </c>
    </row>
    <row r="118" spans="1:32">
      <c r="A118" t="s">
        <v>659</v>
      </c>
      <c r="B118" s="159">
        <v>0</v>
      </c>
      <c r="C118" s="159">
        <v>0</v>
      </c>
      <c r="D118" s="159">
        <v>0</v>
      </c>
      <c r="E118" s="159">
        <v>0</v>
      </c>
      <c r="F118" s="159">
        <v>0</v>
      </c>
      <c r="G118" s="159">
        <v>0</v>
      </c>
      <c r="H118" s="159">
        <v>0</v>
      </c>
      <c r="I118" s="159">
        <v>0</v>
      </c>
      <c r="J118" s="159">
        <v>0</v>
      </c>
      <c r="K118" s="159">
        <v>0</v>
      </c>
      <c r="L118" s="159">
        <v>0</v>
      </c>
      <c r="M118" s="159">
        <v>0</v>
      </c>
      <c r="N118" s="159">
        <v>0</v>
      </c>
      <c r="O118" s="159">
        <v>0</v>
      </c>
      <c r="P118" s="159">
        <v>0</v>
      </c>
      <c r="Q118" s="159">
        <v>0</v>
      </c>
      <c r="R118" s="159">
        <v>0</v>
      </c>
      <c r="S118" s="159">
        <v>0</v>
      </c>
      <c r="T118" s="159">
        <v>0</v>
      </c>
      <c r="U118" s="159">
        <v>0</v>
      </c>
      <c r="V118" s="159">
        <v>0</v>
      </c>
      <c r="W118" s="159">
        <v>0</v>
      </c>
      <c r="X118" s="159">
        <v>0</v>
      </c>
      <c r="Y118" s="159">
        <v>0</v>
      </c>
      <c r="Z118" s="159">
        <v>0</v>
      </c>
      <c r="AA118" s="159">
        <v>0</v>
      </c>
      <c r="AB118" s="159">
        <v>0</v>
      </c>
      <c r="AC118" s="159">
        <v>0</v>
      </c>
      <c r="AD118" s="159">
        <v>0</v>
      </c>
      <c r="AF118">
        <f t="shared" si="2"/>
        <v>112</v>
      </c>
    </row>
    <row r="119" spans="1:32">
      <c r="A119" t="s">
        <v>665</v>
      </c>
      <c r="B119" s="159">
        <v>0</v>
      </c>
      <c r="C119" s="159">
        <v>0</v>
      </c>
      <c r="D119" s="159">
        <v>0</v>
      </c>
      <c r="E119" s="159">
        <v>0</v>
      </c>
      <c r="F119" s="159">
        <v>0</v>
      </c>
      <c r="G119" s="159">
        <v>0</v>
      </c>
      <c r="H119" s="159">
        <v>0</v>
      </c>
      <c r="I119" s="159">
        <v>0</v>
      </c>
      <c r="J119" s="159">
        <v>0</v>
      </c>
      <c r="K119" s="159">
        <v>0</v>
      </c>
      <c r="L119" s="159">
        <v>0</v>
      </c>
      <c r="M119" s="159">
        <v>0</v>
      </c>
      <c r="N119" s="159">
        <v>0</v>
      </c>
      <c r="O119" s="159">
        <v>0</v>
      </c>
      <c r="P119" s="159">
        <v>0</v>
      </c>
      <c r="Q119" s="159">
        <v>0</v>
      </c>
      <c r="R119" s="159">
        <v>0</v>
      </c>
      <c r="S119" s="159">
        <v>0</v>
      </c>
      <c r="T119" s="159">
        <v>0</v>
      </c>
      <c r="U119" s="159">
        <v>0</v>
      </c>
      <c r="V119" s="159">
        <v>0</v>
      </c>
      <c r="W119" s="159">
        <v>0</v>
      </c>
      <c r="X119" s="159">
        <v>0</v>
      </c>
      <c r="Y119" s="159">
        <v>0</v>
      </c>
      <c r="Z119" s="159">
        <v>0</v>
      </c>
      <c r="AA119" s="159">
        <v>0</v>
      </c>
      <c r="AB119" s="159">
        <v>0</v>
      </c>
      <c r="AC119" s="159">
        <v>0</v>
      </c>
      <c r="AD119" s="159">
        <v>0</v>
      </c>
      <c r="AF119">
        <f t="shared" si="2"/>
        <v>113</v>
      </c>
    </row>
    <row r="120" spans="1:32">
      <c r="A120" t="s">
        <v>666</v>
      </c>
      <c r="B120" s="159">
        <v>0</v>
      </c>
      <c r="C120" s="159">
        <v>0</v>
      </c>
      <c r="D120" s="159">
        <v>0</v>
      </c>
      <c r="E120" s="159">
        <v>0</v>
      </c>
      <c r="F120" s="159">
        <v>0</v>
      </c>
      <c r="G120" s="159">
        <v>0</v>
      </c>
      <c r="H120" s="159">
        <v>0</v>
      </c>
      <c r="I120" s="159">
        <v>0</v>
      </c>
      <c r="J120" s="159">
        <v>0</v>
      </c>
      <c r="K120" s="159">
        <v>0</v>
      </c>
      <c r="L120" s="159">
        <v>0</v>
      </c>
      <c r="M120" s="159">
        <v>0</v>
      </c>
      <c r="N120" s="159">
        <v>0</v>
      </c>
      <c r="O120" s="159">
        <v>0</v>
      </c>
      <c r="P120" s="159">
        <v>0</v>
      </c>
      <c r="Q120" s="159">
        <v>0</v>
      </c>
      <c r="R120" s="159">
        <v>0</v>
      </c>
      <c r="S120" s="159">
        <v>0</v>
      </c>
      <c r="T120" s="159">
        <v>0</v>
      </c>
      <c r="U120" s="159">
        <v>0</v>
      </c>
      <c r="V120" s="159">
        <v>0</v>
      </c>
      <c r="W120" s="159">
        <v>0</v>
      </c>
      <c r="X120" s="159">
        <v>0</v>
      </c>
      <c r="Y120" s="159">
        <v>0</v>
      </c>
      <c r="Z120" s="159">
        <v>0</v>
      </c>
      <c r="AA120" s="159">
        <v>0</v>
      </c>
      <c r="AB120" s="159">
        <v>0</v>
      </c>
      <c r="AC120" s="159">
        <v>0</v>
      </c>
      <c r="AD120" s="159">
        <v>0</v>
      </c>
      <c r="AF120">
        <f t="shared" si="2"/>
        <v>114</v>
      </c>
    </row>
    <row r="121" spans="1:32">
      <c r="A121" t="s">
        <v>682</v>
      </c>
      <c r="B121" s="159">
        <v>0</v>
      </c>
      <c r="C121" s="159">
        <v>0</v>
      </c>
      <c r="D121" s="159">
        <v>0</v>
      </c>
      <c r="E121" s="159">
        <v>0</v>
      </c>
      <c r="F121" s="159">
        <v>0</v>
      </c>
      <c r="G121" s="159">
        <v>0</v>
      </c>
      <c r="H121" s="159">
        <v>0</v>
      </c>
      <c r="I121" s="159">
        <v>0</v>
      </c>
      <c r="J121" s="159">
        <v>0</v>
      </c>
      <c r="K121" s="159">
        <v>0</v>
      </c>
      <c r="L121" s="159">
        <v>0</v>
      </c>
      <c r="M121" s="159">
        <v>0</v>
      </c>
      <c r="N121" s="159">
        <v>0</v>
      </c>
      <c r="O121" s="159">
        <v>0</v>
      </c>
      <c r="P121" s="159">
        <v>0</v>
      </c>
      <c r="Q121" s="159">
        <v>0</v>
      </c>
      <c r="R121" s="159">
        <v>0</v>
      </c>
      <c r="S121" s="159">
        <v>0</v>
      </c>
      <c r="T121" s="159">
        <v>0</v>
      </c>
      <c r="U121" s="159">
        <v>0</v>
      </c>
      <c r="V121" s="159">
        <v>0</v>
      </c>
      <c r="W121" s="159">
        <v>0</v>
      </c>
      <c r="X121" s="159">
        <v>0</v>
      </c>
      <c r="Y121" s="159">
        <v>0</v>
      </c>
      <c r="Z121" s="159">
        <v>0</v>
      </c>
      <c r="AA121" s="159">
        <v>0</v>
      </c>
      <c r="AB121" s="159">
        <v>0</v>
      </c>
      <c r="AC121" s="159">
        <v>0</v>
      </c>
      <c r="AD121" s="159">
        <v>0</v>
      </c>
      <c r="AF121">
        <f t="shared" si="2"/>
        <v>115</v>
      </c>
    </row>
    <row r="122" spans="1:32">
      <c r="A122" t="s">
        <v>683</v>
      </c>
      <c r="B122" s="159">
        <v>0</v>
      </c>
      <c r="C122" s="159">
        <v>0</v>
      </c>
      <c r="D122" s="159">
        <v>0</v>
      </c>
      <c r="E122" s="159">
        <v>0</v>
      </c>
      <c r="F122" s="159">
        <v>0</v>
      </c>
      <c r="G122" s="159">
        <v>0</v>
      </c>
      <c r="H122" s="159">
        <v>0</v>
      </c>
      <c r="I122" s="159">
        <v>0</v>
      </c>
      <c r="J122" s="159">
        <v>0</v>
      </c>
      <c r="K122" s="159">
        <v>0</v>
      </c>
      <c r="L122" s="159">
        <v>0</v>
      </c>
      <c r="M122" s="159">
        <v>0</v>
      </c>
      <c r="N122" s="159">
        <v>0</v>
      </c>
      <c r="O122" s="159">
        <v>0</v>
      </c>
      <c r="P122" s="159">
        <v>0</v>
      </c>
      <c r="Q122" s="159">
        <v>0</v>
      </c>
      <c r="R122" s="159">
        <v>0</v>
      </c>
      <c r="S122" s="159">
        <v>0</v>
      </c>
      <c r="T122" s="159">
        <v>0</v>
      </c>
      <c r="U122" s="159">
        <v>0</v>
      </c>
      <c r="V122" s="159">
        <v>0</v>
      </c>
      <c r="W122" s="159">
        <v>0</v>
      </c>
      <c r="X122" s="159">
        <v>0</v>
      </c>
      <c r="Y122" s="159">
        <v>0</v>
      </c>
      <c r="Z122" s="159">
        <v>0</v>
      </c>
      <c r="AA122" s="159">
        <v>0</v>
      </c>
      <c r="AB122" s="159">
        <v>0</v>
      </c>
      <c r="AC122" s="159">
        <v>0</v>
      </c>
      <c r="AD122" s="159">
        <v>0</v>
      </c>
      <c r="AF122">
        <f t="shared" si="2"/>
        <v>116</v>
      </c>
    </row>
    <row r="123" spans="1:32">
      <c r="A123" t="s">
        <v>684</v>
      </c>
      <c r="B123" s="159">
        <v>0</v>
      </c>
      <c r="C123" s="159">
        <v>0</v>
      </c>
      <c r="D123" s="159">
        <v>0</v>
      </c>
      <c r="E123" s="159">
        <v>0</v>
      </c>
      <c r="F123" s="159">
        <v>0</v>
      </c>
      <c r="G123" s="159">
        <v>0</v>
      </c>
      <c r="H123" s="159">
        <v>0</v>
      </c>
      <c r="I123" s="159">
        <v>0</v>
      </c>
      <c r="J123" s="159">
        <v>0</v>
      </c>
      <c r="K123" s="159">
        <v>0</v>
      </c>
      <c r="L123" s="159">
        <v>0</v>
      </c>
      <c r="M123" s="159">
        <v>0</v>
      </c>
      <c r="N123" s="159">
        <v>0</v>
      </c>
      <c r="O123" s="159">
        <v>0</v>
      </c>
      <c r="P123" s="159">
        <v>0</v>
      </c>
      <c r="Q123" s="159">
        <v>0</v>
      </c>
      <c r="R123" s="159">
        <v>0</v>
      </c>
      <c r="S123" s="159">
        <v>0</v>
      </c>
      <c r="T123" s="159">
        <v>0</v>
      </c>
      <c r="U123" s="159">
        <v>0</v>
      </c>
      <c r="V123" s="159">
        <v>0</v>
      </c>
      <c r="W123" s="159">
        <v>0</v>
      </c>
      <c r="X123" s="159">
        <v>0</v>
      </c>
      <c r="Y123" s="159">
        <v>0</v>
      </c>
      <c r="Z123" s="159">
        <v>0</v>
      </c>
      <c r="AA123" s="159">
        <v>0</v>
      </c>
      <c r="AB123" s="159">
        <v>0</v>
      </c>
      <c r="AC123" s="159">
        <v>0</v>
      </c>
      <c r="AD123" s="159">
        <v>0</v>
      </c>
      <c r="AF123">
        <f t="shared" si="2"/>
        <v>117</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6" tint="0.39997558519241921"/>
  </sheetPr>
  <dimension ref="A1:AF123"/>
  <sheetViews>
    <sheetView zoomScale="80" zoomScaleNormal="80" workbookViewId="0">
      <pane xSplit="1" ySplit="2" topLeftCell="T102" activePane="bottomRight" state="frozen"/>
      <selection activeCell="B7" sqref="B7"/>
      <selection pane="topRight" activeCell="B7" sqref="B7"/>
      <selection pane="bottomLeft" activeCell="B7" sqref="B7"/>
      <selection pane="bottomRight" activeCell="AF120" sqref="AF120:AF123"/>
    </sheetView>
  </sheetViews>
  <sheetFormatPr baseColWidth="10" defaultColWidth="12.7109375" defaultRowHeight="15"/>
  <cols>
    <col min="1" max="1" width="15.7109375" customWidth="1"/>
  </cols>
  <sheetData>
    <row r="1" spans="1:32" ht="14.25" customHeight="1">
      <c r="B1" t="s">
        <v>375</v>
      </c>
      <c r="C1" t="s">
        <v>510</v>
      </c>
      <c r="D1" s="128" t="s">
        <v>471</v>
      </c>
      <c r="E1" s="128" t="s">
        <v>470</v>
      </c>
      <c r="F1" s="128" t="s">
        <v>473</v>
      </c>
      <c r="G1" t="s">
        <v>379</v>
      </c>
      <c r="H1" t="s">
        <v>556</v>
      </c>
      <c r="I1" t="s">
        <v>124</v>
      </c>
      <c r="J1" t="s">
        <v>208</v>
      </c>
      <c r="K1" t="s">
        <v>381</v>
      </c>
      <c r="L1" t="s">
        <v>382</v>
      </c>
      <c r="M1" t="s">
        <v>371</v>
      </c>
      <c r="N1" t="s">
        <v>385</v>
      </c>
      <c r="O1" t="s">
        <v>374</v>
      </c>
      <c r="P1" t="s">
        <v>387</v>
      </c>
      <c r="Q1" t="s">
        <v>372</v>
      </c>
      <c r="R1" t="s">
        <v>479</v>
      </c>
      <c r="S1" t="s">
        <v>388</v>
      </c>
      <c r="T1" t="s">
        <v>586</v>
      </c>
      <c r="U1" t="s">
        <v>380</v>
      </c>
      <c r="V1" t="s">
        <v>131</v>
      </c>
      <c r="W1" t="s">
        <v>373</v>
      </c>
      <c r="X1" t="s">
        <v>526</v>
      </c>
      <c r="Y1" t="s">
        <v>527</v>
      </c>
      <c r="Z1" s="158" t="s">
        <v>663</v>
      </c>
      <c r="AA1" t="s">
        <v>679</v>
      </c>
      <c r="AB1" t="s">
        <v>680</v>
      </c>
      <c r="AC1" s="158" t="s">
        <v>664</v>
      </c>
      <c r="AD1" s="158" t="s">
        <v>676</v>
      </c>
      <c r="AE1" s="107"/>
      <c r="AF1" t="s">
        <v>588</v>
      </c>
    </row>
    <row r="2" spans="1:32">
      <c r="A2" s="132" t="s">
        <v>468</v>
      </c>
      <c r="B2" s="128">
        <v>0</v>
      </c>
      <c r="C2" s="128">
        <v>0</v>
      </c>
      <c r="D2" s="128">
        <v>0</v>
      </c>
      <c r="E2" s="128">
        <v>0</v>
      </c>
      <c r="F2" s="128">
        <v>0</v>
      </c>
      <c r="G2" s="128">
        <v>0</v>
      </c>
      <c r="H2" s="128">
        <v>0</v>
      </c>
      <c r="I2" s="128">
        <v>0</v>
      </c>
      <c r="J2" s="128">
        <v>0</v>
      </c>
      <c r="K2" s="128">
        <v>0</v>
      </c>
      <c r="L2" s="128">
        <v>0</v>
      </c>
      <c r="M2" s="128">
        <v>0</v>
      </c>
      <c r="N2" s="128">
        <v>0</v>
      </c>
      <c r="O2" s="128">
        <v>0</v>
      </c>
      <c r="P2" s="128">
        <v>0</v>
      </c>
      <c r="Q2" s="128">
        <v>0</v>
      </c>
      <c r="R2" s="128">
        <v>0</v>
      </c>
      <c r="S2" s="128">
        <v>0</v>
      </c>
      <c r="T2" s="128">
        <v>0</v>
      </c>
      <c r="U2" s="128">
        <v>0</v>
      </c>
      <c r="V2" s="128">
        <v>0</v>
      </c>
      <c r="W2" s="128">
        <v>0</v>
      </c>
      <c r="X2" s="128">
        <v>0</v>
      </c>
      <c r="Y2" s="128">
        <v>0</v>
      </c>
      <c r="Z2" s="128">
        <v>0</v>
      </c>
      <c r="AA2" s="128">
        <v>0</v>
      </c>
      <c r="AB2" s="128">
        <v>0</v>
      </c>
      <c r="AC2" s="128">
        <v>0</v>
      </c>
      <c r="AD2" s="128">
        <v>0</v>
      </c>
      <c r="AE2" s="128"/>
      <c r="AF2">
        <v>1</v>
      </c>
    </row>
    <row r="3" spans="1:32">
      <c r="A3" t="s">
        <v>400</v>
      </c>
      <c r="B3" s="131"/>
      <c r="C3" s="131"/>
      <c r="D3" s="131"/>
      <c r="E3" s="131"/>
      <c r="F3" s="131"/>
      <c r="G3" s="131"/>
      <c r="H3" s="131"/>
      <c r="I3" s="131"/>
      <c r="J3" s="131"/>
      <c r="K3" s="131"/>
      <c r="L3" s="131"/>
      <c r="M3" s="131"/>
      <c r="N3" s="131"/>
      <c r="O3" s="131"/>
      <c r="P3" s="131"/>
      <c r="Q3" s="131"/>
      <c r="R3" s="131"/>
      <c r="S3" s="131"/>
      <c r="T3" s="131"/>
      <c r="U3" s="131"/>
      <c r="V3" s="131"/>
      <c r="W3" s="131"/>
    </row>
    <row r="4" spans="1:32">
      <c r="A4" t="s">
        <v>401</v>
      </c>
      <c r="B4" s="131"/>
      <c r="C4" s="131"/>
      <c r="D4" s="131"/>
      <c r="E4" s="131"/>
      <c r="F4" s="131"/>
      <c r="G4" s="131"/>
      <c r="H4" s="131"/>
      <c r="I4" s="131"/>
      <c r="J4" s="131"/>
      <c r="K4" s="131"/>
      <c r="L4" s="131"/>
      <c r="M4" s="131"/>
      <c r="N4" s="131"/>
      <c r="O4" s="131"/>
      <c r="P4" s="131"/>
      <c r="Q4" s="131"/>
      <c r="R4" s="131"/>
      <c r="S4" s="131"/>
      <c r="T4" s="131"/>
      <c r="U4" s="131"/>
      <c r="V4" s="131"/>
      <c r="W4" s="131"/>
    </row>
    <row r="5" spans="1:32">
      <c r="A5" t="s">
        <v>402</v>
      </c>
      <c r="B5" s="131"/>
      <c r="C5" s="131"/>
      <c r="D5" s="131"/>
      <c r="E5" s="131"/>
      <c r="F5" s="131"/>
      <c r="G5" s="131"/>
      <c r="H5" s="131"/>
      <c r="I5" s="131"/>
      <c r="J5" s="131"/>
      <c r="K5" s="131"/>
      <c r="L5" s="131"/>
      <c r="M5" s="131"/>
      <c r="N5" s="131"/>
      <c r="O5" s="131"/>
      <c r="P5" s="131"/>
      <c r="Q5" s="131"/>
      <c r="R5" s="131"/>
      <c r="S5" s="131"/>
      <c r="T5" s="131"/>
      <c r="U5" s="131"/>
      <c r="V5" s="131"/>
      <c r="W5" s="131"/>
    </row>
    <row r="6" spans="1:32">
      <c r="A6" t="s">
        <v>403</v>
      </c>
      <c r="B6" s="131"/>
      <c r="C6" s="131"/>
      <c r="D6" s="131"/>
      <c r="E6" s="131"/>
      <c r="F6" s="131"/>
      <c r="G6" s="131"/>
      <c r="H6" s="131"/>
      <c r="I6" s="131"/>
      <c r="J6" s="131"/>
      <c r="K6" s="131"/>
      <c r="L6" s="131"/>
      <c r="M6" s="131"/>
      <c r="N6" s="131"/>
      <c r="O6" s="131"/>
      <c r="P6" s="131"/>
      <c r="Q6" s="131"/>
      <c r="R6" s="131"/>
      <c r="S6" s="131"/>
      <c r="T6" s="131"/>
      <c r="U6" s="131"/>
      <c r="V6" s="131"/>
      <c r="W6" s="131"/>
    </row>
    <row r="7" spans="1:32">
      <c r="A7" t="s">
        <v>404</v>
      </c>
      <c r="B7" s="131">
        <f>IF(B$2,TREND(Annual!B23:B123,'Lin91'!$AF23:$AF123,'Lin91'!$AF7:$AF123,TRUE),0)</f>
        <v>0</v>
      </c>
      <c r="C7" s="131">
        <f>IF(C$2,TREND(Annual!C23:C123,'Lin91'!$AF23:$AF123,'Lin91'!$AF7:$AF123,TRUE),0)</f>
        <v>0</v>
      </c>
      <c r="D7" s="131">
        <f>IF(D$2,TREND(Annual!D23:D123,'Lin91'!$AF23:$AF123,'Lin91'!$AF7:$AF123,TRUE),0)</f>
        <v>0</v>
      </c>
      <c r="E7" s="131">
        <f>IF(E$2,TREND(Annual!E23:E123,'Lin91'!$AF23:$AF123,'Lin91'!$AF7:$AF123,TRUE),0)</f>
        <v>0</v>
      </c>
      <c r="F7" s="131">
        <f>IF(F$2,TREND(Annual!F23:F123,'Lin91'!$AF23:$AF123,'Lin91'!$AF7:$AF123,TRUE),0)</f>
        <v>0</v>
      </c>
      <c r="G7" s="131">
        <f>IF(G$2,TREND(Annual!G23:G123,'Lin91'!$AF23:$AF123,'Lin91'!$AF7:$AF123,TRUE),0)</f>
        <v>0</v>
      </c>
      <c r="H7" s="131">
        <f>IF(H$2,TREND(Annual!H23:H123,'Lin91'!$AF23:$AF123,'Lin91'!$AF7:$AF123,TRUE),0)</f>
        <v>0</v>
      </c>
      <c r="I7" s="131">
        <f>IF(I$2,TREND(Annual!I23:I123,'Lin91'!$AF23:$AF123,'Lin91'!$AF7:$AF123,TRUE),0)</f>
        <v>0</v>
      </c>
      <c r="J7" s="131">
        <f>IF(J$2,TREND(Annual!J23:J123,'Lin91'!$AF23:$AF123,'Lin91'!$AF7:$AF123,TRUE),0)</f>
        <v>0</v>
      </c>
      <c r="K7" s="131">
        <f>IF(K$2,TREND(Annual!K23:K123,'Lin91'!$AF23:$AF123,'Lin91'!$AF7:$AF123,TRUE),0)</f>
        <v>0</v>
      </c>
      <c r="L7" s="131">
        <f>IF(L$2,TREND(Annual!L23:L123,'Lin91'!$AF23:$AF123,'Lin91'!$AF7:$AF123,TRUE),0)</f>
        <v>0</v>
      </c>
      <c r="M7" s="131">
        <f>IF(M$2,TREND(Annual!M23:M123,'Lin91'!$AF23:$AF123,'Lin91'!$AF7:$AF123,TRUE),0)</f>
        <v>0</v>
      </c>
      <c r="N7" s="131">
        <f>IF(N$2,TREND(Annual!N23:N123,'Lin91'!$AF23:$AF123,'Lin91'!$AF7:$AF123,TRUE),0)</f>
        <v>0</v>
      </c>
      <c r="O7" s="131">
        <f>IF(O$2,TREND(Annual!O23:O123,'Lin91'!$AF23:$AF123,'Lin91'!$AF7:$AF123,TRUE),0)</f>
        <v>0</v>
      </c>
      <c r="P7" s="131">
        <f>IF(P$2,TREND(Annual!P23:P123,'Lin91'!$AF23:$AF123,'Lin91'!$AF7:$AF123,TRUE),0)</f>
        <v>0</v>
      </c>
      <c r="Q7" s="131">
        <f>IF(Q$2,TREND(Annual!Q23:Q123,'Lin91'!$AF23:$AF123,'Lin91'!$AF7:$AF123,TRUE),0)</f>
        <v>0</v>
      </c>
      <c r="R7" s="131">
        <f>IF(R$2,TREND(Annual!R23:R123,'Lin91'!$AF23:$AF123,'Lin91'!$AF7:$AF123,TRUE),0)</f>
        <v>0</v>
      </c>
      <c r="S7" s="131">
        <f>IF(S$2,TREND(Annual!S23:S123,'Lin91'!$AF23:$AF123,'Lin91'!$AF7:$AF123,TRUE),0)</f>
        <v>0</v>
      </c>
      <c r="T7" s="131">
        <f>IF(T$2,TREND(Annual!T23:T123,'Lin91'!$AF23:$AF123,'Lin91'!$AF7:$AF123,TRUE),0)</f>
        <v>0</v>
      </c>
      <c r="U7" s="131">
        <f>IF(U$2,TREND(Annual!U23:U123,'Lin91'!$AF23:$AF123,'Lin91'!$AF7:$AF123,TRUE),0)</f>
        <v>0</v>
      </c>
      <c r="V7" s="131">
        <f>IF(V$2,TREND(Annual!V23:V123,'Lin91'!$AF23:$AF123,'Lin91'!$AF7:$AF123,TRUE),0)</f>
        <v>0</v>
      </c>
      <c r="W7" s="131">
        <f>IF(W$2,TREND(Annual!W23:W123,'Lin91'!$AF23:$AF123,'Lin91'!$AF7:$AF123,TRUE),0)</f>
        <v>0</v>
      </c>
      <c r="X7" s="131">
        <f>IF(X$2,TREND(Annual!X23:X123,'Lin91'!$AF23:$AF123,'Lin91'!$AF7:$AF123,TRUE),0)</f>
        <v>0</v>
      </c>
      <c r="Y7" s="131">
        <f>IF(Y$2,TREND(Annual!Y23:Y123,'Lin91'!$AF23:$AF123,'Lin91'!$AF7:$AF123,TRUE),0)</f>
        <v>0</v>
      </c>
      <c r="Z7" s="131">
        <f>IF(Z$2,TREND(Annual!Z23:Z123,'Lin91'!$AF23:$AF123,'Lin91'!$AF7:$AF123,TRUE),0)</f>
        <v>0</v>
      </c>
      <c r="AA7" s="131">
        <f>IF(AA$2,TREND(Annual!AA23:AA123,'Lin91'!$AF23:$AF123,'Lin91'!$AF7:$AF123,TRUE),0)</f>
        <v>0</v>
      </c>
      <c r="AB7" s="131">
        <f>IF(AB$2,TREND(Annual!AB23:AB123,'Lin91'!$AF23:$AF123,'Lin91'!$AF7:$AF123,TRUE),0)</f>
        <v>0</v>
      </c>
      <c r="AC7" s="131">
        <f>IF(AC$2,TREND(Annual!AC23:AC123,'Lin91'!$AF23:$AF123,'Lin91'!$AF7:$AF123,TRUE),0)</f>
        <v>0</v>
      </c>
      <c r="AD7" s="131">
        <f>IF(AD$2,TREND(Annual!AD23:AD123,'Lin91'!$AF23:$AF123,'Lin91'!$AF7:$AF123,TRUE),0)</f>
        <v>0</v>
      </c>
      <c r="AE7" s="131"/>
      <c r="AF7">
        <f>AF2</f>
        <v>1</v>
      </c>
    </row>
    <row r="8" spans="1:32">
      <c r="A8" t="s">
        <v>405</v>
      </c>
      <c r="B8" s="131">
        <f>IF(B$2,TREND(Annual!B24:B124,'Lin91'!$AF24:$AF124,'Lin91'!$AF8:$AF124,TRUE),0)</f>
        <v>0</v>
      </c>
      <c r="C8" s="131">
        <f>IF(C$2,TREND(Annual!C24:C124,'Lin91'!$AF24:$AF124,'Lin91'!$AF8:$AF124,TRUE),0)</f>
        <v>0</v>
      </c>
      <c r="D8" s="131">
        <f>IF(D$2,TREND(Annual!D24:D124,'Lin91'!$AF24:$AF124,'Lin91'!$AF8:$AF124,TRUE),0)</f>
        <v>0</v>
      </c>
      <c r="E8" s="131">
        <f>IF(E$2,TREND(Annual!E24:E124,'Lin91'!$AF24:$AF124,'Lin91'!$AF8:$AF124,TRUE),0)</f>
        <v>0</v>
      </c>
      <c r="F8" s="131">
        <f>IF(F$2,TREND(Annual!F24:F124,'Lin91'!$AF24:$AF124,'Lin91'!$AF8:$AF124,TRUE),0)</f>
        <v>0</v>
      </c>
      <c r="G8" s="131">
        <f>IF(G$2,TREND(Annual!G24:G124,'Lin91'!$AF24:$AF124,'Lin91'!$AF8:$AF124,TRUE),0)</f>
        <v>0</v>
      </c>
      <c r="H8" s="131">
        <f>IF(H$2,TREND(Annual!H24:H124,'Lin91'!$AF24:$AF124,'Lin91'!$AF8:$AF124,TRUE),0)</f>
        <v>0</v>
      </c>
      <c r="I8" s="131">
        <f>IF(I$2,TREND(Annual!I24:I124,'Lin91'!$AF24:$AF124,'Lin91'!$AF8:$AF124,TRUE),0)</f>
        <v>0</v>
      </c>
      <c r="J8" s="131">
        <f>IF(J$2,TREND(Annual!J24:J124,'Lin91'!$AF24:$AF124,'Lin91'!$AF8:$AF124,TRUE),0)</f>
        <v>0</v>
      </c>
      <c r="K8" s="131">
        <f>IF(K$2,TREND(Annual!K24:K124,'Lin91'!$AF24:$AF124,'Lin91'!$AF8:$AF124,TRUE),0)</f>
        <v>0</v>
      </c>
      <c r="L8" s="131">
        <f>IF(L$2,TREND(Annual!L24:L124,'Lin91'!$AF24:$AF124,'Lin91'!$AF8:$AF124,TRUE),0)</f>
        <v>0</v>
      </c>
      <c r="M8" s="131">
        <f>IF(M$2,TREND(Annual!M24:M124,'Lin91'!$AF24:$AF124,'Lin91'!$AF8:$AF124,TRUE),0)</f>
        <v>0</v>
      </c>
      <c r="N8" s="131">
        <f>IF(N$2,TREND(Annual!N24:N124,'Lin91'!$AF24:$AF124,'Lin91'!$AF8:$AF124,TRUE),0)</f>
        <v>0</v>
      </c>
      <c r="O8" s="131">
        <f>IF(O$2,TREND(Annual!O24:O124,'Lin91'!$AF24:$AF124,'Lin91'!$AF8:$AF124,TRUE),0)</f>
        <v>0</v>
      </c>
      <c r="P8" s="131">
        <f>IF(P$2,TREND(Annual!P24:P124,'Lin91'!$AF24:$AF124,'Lin91'!$AF8:$AF124,TRUE),0)</f>
        <v>0</v>
      </c>
      <c r="Q8" s="131">
        <f>IF(Q$2,TREND(Annual!Q24:Q124,'Lin91'!$AF24:$AF124,'Lin91'!$AF8:$AF124,TRUE),0)</f>
        <v>0</v>
      </c>
      <c r="R8" s="131">
        <f>IF(R$2,TREND(Annual!R24:R124,'Lin91'!$AF24:$AF124,'Lin91'!$AF8:$AF124,TRUE),0)</f>
        <v>0</v>
      </c>
      <c r="S8" s="131">
        <f>IF(S$2,TREND(Annual!S24:S124,'Lin91'!$AF24:$AF124,'Lin91'!$AF8:$AF124,TRUE),0)</f>
        <v>0</v>
      </c>
      <c r="T8" s="131">
        <f>IF(T$2,TREND(Annual!T24:T124,'Lin91'!$AF24:$AF124,'Lin91'!$AF8:$AF124,TRUE),0)</f>
        <v>0</v>
      </c>
      <c r="U8" s="131">
        <f>IF(U$2,TREND(Annual!U24:U124,'Lin91'!$AF24:$AF124,'Lin91'!$AF8:$AF124,TRUE),0)</f>
        <v>0</v>
      </c>
      <c r="V8" s="131">
        <f>IF(V$2,TREND(Annual!V24:V124,'Lin91'!$AF24:$AF124,'Lin91'!$AF8:$AF124,TRUE),0)</f>
        <v>0</v>
      </c>
      <c r="W8" s="131">
        <f>IF(W$2,TREND(Annual!W24:W124,'Lin91'!$AF24:$AF124,'Lin91'!$AF8:$AF124,TRUE),0)</f>
        <v>0</v>
      </c>
      <c r="X8" s="131">
        <f>IF(X$2,TREND(Annual!X24:X124,'Lin91'!$AF24:$AF124,'Lin91'!$AF8:$AF124,TRUE),0)</f>
        <v>0</v>
      </c>
      <c r="Y8" s="131">
        <f>IF(Y$2,TREND(Annual!Y24:Y124,'Lin91'!$AF24:$AF124,'Lin91'!$AF8:$AF124,TRUE),0)</f>
        <v>0</v>
      </c>
      <c r="Z8" s="131">
        <f>IF(Z$2,TREND(Annual!Z24:Z124,'Lin91'!$AF24:$AF124,'Lin91'!$AF8:$AF124,TRUE),0)</f>
        <v>0</v>
      </c>
      <c r="AA8" s="131">
        <f>IF(AA$2,TREND(Annual!AA24:AA124,'Lin91'!$AF24:$AF124,'Lin91'!$AF8:$AF124,TRUE),0)</f>
        <v>0</v>
      </c>
      <c r="AB8" s="131">
        <f>IF(AB$2,TREND(Annual!AB24:AB124,'Lin91'!$AF24:$AF124,'Lin91'!$AF8:$AF124,TRUE),0)</f>
        <v>0</v>
      </c>
      <c r="AC8" s="131">
        <f>IF(AC$2,TREND(Annual!AC24:AC124,'Lin91'!$AF24:$AF124,'Lin91'!$AF8:$AF124,TRUE),0)</f>
        <v>0</v>
      </c>
      <c r="AD8" s="131">
        <f>IF(AD$2,TREND(Annual!AD24:AD124,'Lin91'!$AF24:$AF124,'Lin91'!$AF8:$AF124,TRUE),0)</f>
        <v>0</v>
      </c>
      <c r="AE8" s="131"/>
      <c r="AF8">
        <f>AF7+$AF$2</f>
        <v>2</v>
      </c>
    </row>
    <row r="9" spans="1:32">
      <c r="A9" t="s">
        <v>406</v>
      </c>
      <c r="B9" s="131">
        <f>IF(B$2,TREND(Annual!B25:B125,'Lin91'!$AF25:$AF125,'Lin91'!$AF9:$AF125,TRUE),0)</f>
        <v>0</v>
      </c>
      <c r="C9" s="131">
        <f>IF(C$2,TREND(Annual!C25:C125,'Lin91'!$AF25:$AF125,'Lin91'!$AF9:$AF125,TRUE),0)</f>
        <v>0</v>
      </c>
      <c r="D9" s="131">
        <f>IF(D$2,TREND(Annual!D25:D125,'Lin91'!$AF25:$AF125,'Lin91'!$AF9:$AF125,TRUE),0)</f>
        <v>0</v>
      </c>
      <c r="E9" s="131">
        <f>IF(E$2,TREND(Annual!E25:E125,'Lin91'!$AF25:$AF125,'Lin91'!$AF9:$AF125,TRUE),0)</f>
        <v>0</v>
      </c>
      <c r="F9" s="131">
        <f>IF(F$2,TREND(Annual!F25:F125,'Lin91'!$AF25:$AF125,'Lin91'!$AF9:$AF125,TRUE),0)</f>
        <v>0</v>
      </c>
      <c r="G9" s="131">
        <f>IF(G$2,TREND(Annual!G25:G125,'Lin91'!$AF25:$AF125,'Lin91'!$AF9:$AF125,TRUE),0)</f>
        <v>0</v>
      </c>
      <c r="H9" s="131">
        <f>IF(H$2,TREND(Annual!H25:H125,'Lin91'!$AF25:$AF125,'Lin91'!$AF9:$AF125,TRUE),0)</f>
        <v>0</v>
      </c>
      <c r="I9" s="131">
        <f>IF(I$2,TREND(Annual!I25:I125,'Lin91'!$AF25:$AF125,'Lin91'!$AF9:$AF125,TRUE),0)</f>
        <v>0</v>
      </c>
      <c r="J9" s="131">
        <f>IF(J$2,TREND(Annual!J25:J125,'Lin91'!$AF25:$AF125,'Lin91'!$AF9:$AF125,TRUE),0)</f>
        <v>0</v>
      </c>
      <c r="K9" s="131">
        <f>IF(K$2,TREND(Annual!K25:K125,'Lin91'!$AF25:$AF125,'Lin91'!$AF9:$AF125,TRUE),0)</f>
        <v>0</v>
      </c>
      <c r="L9" s="131">
        <f>IF(L$2,TREND(Annual!L25:L125,'Lin91'!$AF25:$AF125,'Lin91'!$AF9:$AF125,TRUE),0)</f>
        <v>0</v>
      </c>
      <c r="M9" s="131">
        <f>IF(M$2,TREND(Annual!M25:M125,'Lin91'!$AF25:$AF125,'Lin91'!$AF9:$AF125,TRUE),0)</f>
        <v>0</v>
      </c>
      <c r="N9" s="131">
        <f>IF(N$2,TREND(Annual!N25:N125,'Lin91'!$AF25:$AF125,'Lin91'!$AF9:$AF125,TRUE),0)</f>
        <v>0</v>
      </c>
      <c r="O9" s="131">
        <f>IF(O$2,TREND(Annual!O25:O125,'Lin91'!$AF25:$AF125,'Lin91'!$AF9:$AF125,TRUE),0)</f>
        <v>0</v>
      </c>
      <c r="P9" s="131">
        <f>IF(P$2,TREND(Annual!P25:P125,'Lin91'!$AF25:$AF125,'Lin91'!$AF9:$AF125,TRUE),0)</f>
        <v>0</v>
      </c>
      <c r="Q9" s="131">
        <f>IF(Q$2,TREND(Annual!Q25:Q125,'Lin91'!$AF25:$AF125,'Lin91'!$AF9:$AF125,TRUE),0)</f>
        <v>0</v>
      </c>
      <c r="R9" s="131">
        <f>IF(R$2,TREND(Annual!R25:R125,'Lin91'!$AF25:$AF125,'Lin91'!$AF9:$AF125,TRUE),0)</f>
        <v>0</v>
      </c>
      <c r="S9" s="131">
        <f>IF(S$2,TREND(Annual!S25:S125,'Lin91'!$AF25:$AF125,'Lin91'!$AF9:$AF125,TRUE),0)</f>
        <v>0</v>
      </c>
      <c r="T9" s="131">
        <f>IF(T$2,TREND(Annual!T25:T125,'Lin91'!$AF25:$AF125,'Lin91'!$AF9:$AF125,TRUE),0)</f>
        <v>0</v>
      </c>
      <c r="U9" s="131">
        <f>IF(U$2,TREND(Annual!U25:U125,'Lin91'!$AF25:$AF125,'Lin91'!$AF9:$AF125,TRUE),0)</f>
        <v>0</v>
      </c>
      <c r="V9" s="131">
        <f>IF(V$2,TREND(Annual!V25:V125,'Lin91'!$AF25:$AF125,'Lin91'!$AF9:$AF125,TRUE),0)</f>
        <v>0</v>
      </c>
      <c r="W9" s="131">
        <f>IF(W$2,TREND(Annual!W25:W125,'Lin91'!$AF25:$AF125,'Lin91'!$AF9:$AF125,TRUE),0)</f>
        <v>0</v>
      </c>
      <c r="X9" s="131">
        <f>IF(X$2,TREND(Annual!X25:X125,'Lin91'!$AF25:$AF125,'Lin91'!$AF9:$AF125,TRUE),0)</f>
        <v>0</v>
      </c>
      <c r="Y9" s="131">
        <f>IF(Y$2,TREND(Annual!Y25:Y125,'Lin91'!$AF25:$AF125,'Lin91'!$AF9:$AF125,TRUE),0)</f>
        <v>0</v>
      </c>
      <c r="Z9" s="131">
        <f>IF(Z$2,TREND(Annual!Z25:Z125,'Lin91'!$AF25:$AF125,'Lin91'!$AF9:$AF125,TRUE),0)</f>
        <v>0</v>
      </c>
      <c r="AA9" s="131">
        <f>IF(AA$2,TREND(Annual!AA25:AA125,'Lin91'!$AF25:$AF125,'Lin91'!$AF9:$AF125,TRUE),0)</f>
        <v>0</v>
      </c>
      <c r="AB9" s="131">
        <f>IF(AB$2,TREND(Annual!AB25:AB125,'Lin91'!$AF25:$AF125,'Lin91'!$AF9:$AF125,TRUE),0)</f>
        <v>0</v>
      </c>
      <c r="AC9" s="131">
        <f>IF(AC$2,TREND(Annual!AC25:AC125,'Lin91'!$AF25:$AF125,'Lin91'!$AF9:$AF125,TRUE),0)</f>
        <v>0</v>
      </c>
      <c r="AD9" s="131">
        <f>IF(AD$2,TREND(Annual!AD25:AD125,'Lin91'!$AF25:$AF125,'Lin91'!$AF9:$AF125,TRUE),0)</f>
        <v>0</v>
      </c>
      <c r="AE9" s="131"/>
      <c r="AF9">
        <f t="shared" ref="AF9:AF72" si="0">AF8+$AF$2</f>
        <v>3</v>
      </c>
    </row>
    <row r="10" spans="1:32">
      <c r="A10" t="s">
        <v>407</v>
      </c>
      <c r="B10" s="131">
        <f>IF(B$2,TREND(Annual!B26:B126,'Lin91'!$AF26:$AF126,'Lin91'!$AF10:$AF126,TRUE),0)</f>
        <v>0</v>
      </c>
      <c r="C10" s="131">
        <f>IF(C$2,TREND(Annual!C26:C126,'Lin91'!$AF26:$AF126,'Lin91'!$AF10:$AF126,TRUE),0)</f>
        <v>0</v>
      </c>
      <c r="D10" s="131">
        <f>IF(D$2,TREND(Annual!D26:D126,'Lin91'!$AF26:$AF126,'Lin91'!$AF10:$AF126,TRUE),0)</f>
        <v>0</v>
      </c>
      <c r="E10" s="131">
        <f>IF(E$2,TREND(Annual!E26:E126,'Lin91'!$AF26:$AF126,'Lin91'!$AF10:$AF126,TRUE),0)</f>
        <v>0</v>
      </c>
      <c r="F10" s="131">
        <f>IF(F$2,TREND(Annual!F26:F126,'Lin91'!$AF26:$AF126,'Lin91'!$AF10:$AF126,TRUE),0)</f>
        <v>0</v>
      </c>
      <c r="G10" s="131">
        <f>IF(G$2,TREND(Annual!G26:G126,'Lin91'!$AF26:$AF126,'Lin91'!$AF10:$AF126,TRUE),0)</f>
        <v>0</v>
      </c>
      <c r="H10" s="131">
        <f>IF(H$2,TREND(Annual!H26:H126,'Lin91'!$AF26:$AF126,'Lin91'!$AF10:$AF126,TRUE),0)</f>
        <v>0</v>
      </c>
      <c r="I10" s="131">
        <f>IF(I$2,TREND(Annual!I26:I126,'Lin91'!$AF26:$AF126,'Lin91'!$AF10:$AF126,TRUE),0)</f>
        <v>0</v>
      </c>
      <c r="J10" s="131">
        <f>IF(J$2,TREND(Annual!J26:J126,'Lin91'!$AF26:$AF126,'Lin91'!$AF10:$AF126,TRUE),0)</f>
        <v>0</v>
      </c>
      <c r="K10" s="131">
        <f>IF(K$2,TREND(Annual!K26:K126,'Lin91'!$AF26:$AF126,'Lin91'!$AF10:$AF126,TRUE),0)</f>
        <v>0</v>
      </c>
      <c r="L10" s="131">
        <f>IF(L$2,TREND(Annual!L26:L126,'Lin91'!$AF26:$AF126,'Lin91'!$AF10:$AF126,TRUE),0)</f>
        <v>0</v>
      </c>
      <c r="M10" s="131">
        <f>IF(M$2,TREND(Annual!M26:M126,'Lin91'!$AF26:$AF126,'Lin91'!$AF10:$AF126,TRUE),0)</f>
        <v>0</v>
      </c>
      <c r="N10" s="131">
        <f>IF(N$2,TREND(Annual!N26:N126,'Lin91'!$AF26:$AF126,'Lin91'!$AF10:$AF126,TRUE),0)</f>
        <v>0</v>
      </c>
      <c r="O10" s="131">
        <f>IF(O$2,TREND(Annual!O26:O126,'Lin91'!$AF26:$AF126,'Lin91'!$AF10:$AF126,TRUE),0)</f>
        <v>0</v>
      </c>
      <c r="P10" s="131">
        <f>IF(P$2,TREND(Annual!P26:P126,'Lin91'!$AF26:$AF126,'Lin91'!$AF10:$AF126,TRUE),0)</f>
        <v>0</v>
      </c>
      <c r="Q10" s="131">
        <f>IF(Q$2,TREND(Annual!Q26:Q126,'Lin91'!$AF26:$AF126,'Lin91'!$AF10:$AF126,TRUE),0)</f>
        <v>0</v>
      </c>
      <c r="R10" s="131">
        <f>IF(R$2,TREND(Annual!R26:R126,'Lin91'!$AF26:$AF126,'Lin91'!$AF10:$AF126,TRUE),0)</f>
        <v>0</v>
      </c>
      <c r="S10" s="131">
        <f>IF(S$2,TREND(Annual!S26:S126,'Lin91'!$AF26:$AF126,'Lin91'!$AF10:$AF126,TRUE),0)</f>
        <v>0</v>
      </c>
      <c r="T10" s="131">
        <f>IF(T$2,TREND(Annual!T26:T126,'Lin91'!$AF26:$AF126,'Lin91'!$AF10:$AF126,TRUE),0)</f>
        <v>0</v>
      </c>
      <c r="U10" s="131">
        <f>IF(U$2,TREND(Annual!U26:U126,'Lin91'!$AF26:$AF126,'Lin91'!$AF10:$AF126,TRUE),0)</f>
        <v>0</v>
      </c>
      <c r="V10" s="131">
        <f>IF(V$2,TREND(Annual!V26:V126,'Lin91'!$AF26:$AF126,'Lin91'!$AF10:$AF126,TRUE),0)</f>
        <v>0</v>
      </c>
      <c r="W10" s="131">
        <f>IF(W$2,TREND(Annual!W26:W126,'Lin91'!$AF26:$AF126,'Lin91'!$AF10:$AF126,TRUE),0)</f>
        <v>0</v>
      </c>
      <c r="X10" s="131">
        <f>IF(X$2,TREND(Annual!X26:X126,'Lin91'!$AF26:$AF126,'Lin91'!$AF10:$AF126,TRUE),0)</f>
        <v>0</v>
      </c>
      <c r="Y10" s="131">
        <f>IF(Y$2,TREND(Annual!Y26:Y126,'Lin91'!$AF26:$AF126,'Lin91'!$AF10:$AF126,TRUE),0)</f>
        <v>0</v>
      </c>
      <c r="Z10" s="131">
        <f>IF(Z$2,TREND(Annual!Z26:Z126,'Lin91'!$AF26:$AF126,'Lin91'!$AF10:$AF126,TRUE),0)</f>
        <v>0</v>
      </c>
      <c r="AA10" s="131">
        <f>IF(AA$2,TREND(Annual!AA26:AA126,'Lin91'!$AF26:$AF126,'Lin91'!$AF10:$AF126,TRUE),0)</f>
        <v>0</v>
      </c>
      <c r="AB10" s="131">
        <f>IF(AB$2,TREND(Annual!AB26:AB126,'Lin91'!$AF26:$AF126,'Lin91'!$AF10:$AF126,TRUE),0)</f>
        <v>0</v>
      </c>
      <c r="AC10" s="131">
        <f>IF(AC$2,TREND(Annual!AC26:AC126,'Lin91'!$AF26:$AF126,'Lin91'!$AF10:$AF126,TRUE),0)</f>
        <v>0</v>
      </c>
      <c r="AD10" s="131">
        <f>IF(AD$2,TREND(Annual!AD26:AD126,'Lin91'!$AF26:$AF126,'Lin91'!$AF10:$AF126,TRUE),0)</f>
        <v>0</v>
      </c>
      <c r="AE10" s="131"/>
      <c r="AF10">
        <f t="shared" si="0"/>
        <v>4</v>
      </c>
    </row>
    <row r="11" spans="1:32">
      <c r="A11" t="s">
        <v>408</v>
      </c>
      <c r="B11" s="131">
        <f>IF(B$2,TREND(Annual!B27:B127,'Lin91'!$AF27:$AF127,'Lin91'!$AF11:$AF127,TRUE),0)</f>
        <v>0</v>
      </c>
      <c r="C11" s="131">
        <f>IF(C$2,TREND(Annual!C27:C127,'Lin91'!$AF27:$AF127,'Lin91'!$AF11:$AF127,TRUE),0)</f>
        <v>0</v>
      </c>
      <c r="D11" s="131">
        <f>IF(D$2,TREND(Annual!D27:D127,'Lin91'!$AF27:$AF127,'Lin91'!$AF11:$AF127,TRUE),0)</f>
        <v>0</v>
      </c>
      <c r="E11" s="131">
        <f>IF(E$2,TREND(Annual!E27:E127,'Lin91'!$AF27:$AF127,'Lin91'!$AF11:$AF127,TRUE),0)</f>
        <v>0</v>
      </c>
      <c r="F11" s="131">
        <f>IF(F$2,TREND(Annual!F27:F127,'Lin91'!$AF27:$AF127,'Lin91'!$AF11:$AF127,TRUE),0)</f>
        <v>0</v>
      </c>
      <c r="G11" s="131">
        <f>IF(G$2,TREND(Annual!G27:G127,'Lin91'!$AF27:$AF127,'Lin91'!$AF11:$AF127,TRUE),0)</f>
        <v>0</v>
      </c>
      <c r="H11" s="131">
        <f>IF(H$2,TREND(Annual!H27:H127,'Lin91'!$AF27:$AF127,'Lin91'!$AF11:$AF127,TRUE),0)</f>
        <v>0</v>
      </c>
      <c r="I11" s="131">
        <f>IF(I$2,TREND(Annual!I27:I127,'Lin91'!$AF27:$AF127,'Lin91'!$AF11:$AF127,TRUE),0)</f>
        <v>0</v>
      </c>
      <c r="J11" s="131">
        <f>IF(J$2,TREND(Annual!J27:J127,'Lin91'!$AF27:$AF127,'Lin91'!$AF11:$AF127,TRUE),0)</f>
        <v>0</v>
      </c>
      <c r="K11" s="131">
        <f>IF(K$2,TREND(Annual!K27:K127,'Lin91'!$AF27:$AF127,'Lin91'!$AF11:$AF127,TRUE),0)</f>
        <v>0</v>
      </c>
      <c r="L11" s="131">
        <f>IF(L$2,TREND(Annual!L27:L127,'Lin91'!$AF27:$AF127,'Lin91'!$AF11:$AF127,TRUE),0)</f>
        <v>0</v>
      </c>
      <c r="M11" s="131">
        <f>IF(M$2,TREND(Annual!M27:M127,'Lin91'!$AF27:$AF127,'Lin91'!$AF11:$AF127,TRUE),0)</f>
        <v>0</v>
      </c>
      <c r="N11" s="131">
        <f>IF(N$2,TREND(Annual!N27:N127,'Lin91'!$AF27:$AF127,'Lin91'!$AF11:$AF127,TRUE),0)</f>
        <v>0</v>
      </c>
      <c r="O11" s="131">
        <f>IF(O$2,TREND(Annual!O27:O127,'Lin91'!$AF27:$AF127,'Lin91'!$AF11:$AF127,TRUE),0)</f>
        <v>0</v>
      </c>
      <c r="P11" s="131">
        <f>IF(P$2,TREND(Annual!P27:P127,'Lin91'!$AF27:$AF127,'Lin91'!$AF11:$AF127,TRUE),0)</f>
        <v>0</v>
      </c>
      <c r="Q11" s="131">
        <f>IF(Q$2,TREND(Annual!Q27:Q127,'Lin91'!$AF27:$AF127,'Lin91'!$AF11:$AF127,TRUE),0)</f>
        <v>0</v>
      </c>
      <c r="R11" s="131">
        <f>IF(R$2,TREND(Annual!R27:R127,'Lin91'!$AF27:$AF127,'Lin91'!$AF11:$AF127,TRUE),0)</f>
        <v>0</v>
      </c>
      <c r="S11" s="131">
        <f>IF(S$2,TREND(Annual!S27:S127,'Lin91'!$AF27:$AF127,'Lin91'!$AF11:$AF127,TRUE),0)</f>
        <v>0</v>
      </c>
      <c r="T11" s="131">
        <f>IF(T$2,TREND(Annual!T27:T127,'Lin91'!$AF27:$AF127,'Lin91'!$AF11:$AF127,TRUE),0)</f>
        <v>0</v>
      </c>
      <c r="U11" s="131">
        <f>IF(U$2,TREND(Annual!U27:U127,'Lin91'!$AF27:$AF127,'Lin91'!$AF11:$AF127,TRUE),0)</f>
        <v>0</v>
      </c>
      <c r="V11" s="131">
        <f>IF(V$2,TREND(Annual!V27:V127,'Lin91'!$AF27:$AF127,'Lin91'!$AF11:$AF127,TRUE),0)</f>
        <v>0</v>
      </c>
      <c r="W11" s="131">
        <f>IF(W$2,TREND(Annual!W27:W127,'Lin91'!$AF27:$AF127,'Lin91'!$AF11:$AF127,TRUE),0)</f>
        <v>0</v>
      </c>
      <c r="X11" s="131">
        <f>IF(X$2,TREND(Annual!X27:X127,'Lin91'!$AF27:$AF127,'Lin91'!$AF11:$AF127,TRUE),0)</f>
        <v>0</v>
      </c>
      <c r="Y11" s="131">
        <f>IF(Y$2,TREND(Annual!Y27:Y127,'Lin91'!$AF27:$AF127,'Lin91'!$AF11:$AF127,TRUE),0)</f>
        <v>0</v>
      </c>
      <c r="Z11" s="131">
        <f>IF(Z$2,TREND(Annual!Z27:Z127,'Lin91'!$AF27:$AF127,'Lin91'!$AF11:$AF127,TRUE),0)</f>
        <v>0</v>
      </c>
      <c r="AA11" s="131">
        <f>IF(AA$2,TREND(Annual!AA27:AA127,'Lin91'!$AF27:$AF127,'Lin91'!$AF11:$AF127,TRUE),0)</f>
        <v>0</v>
      </c>
      <c r="AB11" s="131">
        <f>IF(AB$2,TREND(Annual!AB27:AB127,'Lin91'!$AF27:$AF127,'Lin91'!$AF11:$AF127,TRUE),0)</f>
        <v>0</v>
      </c>
      <c r="AC11" s="131">
        <f>IF(AC$2,TREND(Annual!AC27:AC127,'Lin91'!$AF27:$AF127,'Lin91'!$AF11:$AF127,TRUE),0)</f>
        <v>0</v>
      </c>
      <c r="AD11" s="131">
        <f>IF(AD$2,TREND(Annual!AD27:AD127,'Lin91'!$AF27:$AF127,'Lin91'!$AF11:$AF127,TRUE),0)</f>
        <v>0</v>
      </c>
      <c r="AE11" s="131"/>
      <c r="AF11">
        <f t="shared" si="0"/>
        <v>5</v>
      </c>
    </row>
    <row r="12" spans="1:32">
      <c r="A12" t="s">
        <v>409</v>
      </c>
      <c r="B12" s="131">
        <f>IF(B$2,TREND(Annual!B28:B128,'Lin91'!$AF28:$AF128,'Lin91'!$AF12:$AF128,TRUE),0)</f>
        <v>0</v>
      </c>
      <c r="C12" s="131">
        <f>IF(C$2,TREND(Annual!C28:C128,'Lin91'!$AF28:$AF128,'Lin91'!$AF12:$AF128,TRUE),0)</f>
        <v>0</v>
      </c>
      <c r="D12" s="131">
        <f>IF(D$2,TREND(Annual!D28:D128,'Lin91'!$AF28:$AF128,'Lin91'!$AF12:$AF128,TRUE),0)</f>
        <v>0</v>
      </c>
      <c r="E12" s="131">
        <f>IF(E$2,TREND(Annual!E28:E128,'Lin91'!$AF28:$AF128,'Lin91'!$AF12:$AF128,TRUE),0)</f>
        <v>0</v>
      </c>
      <c r="F12" s="131">
        <f>IF(F$2,TREND(Annual!F28:F128,'Lin91'!$AF28:$AF128,'Lin91'!$AF12:$AF128,TRUE),0)</f>
        <v>0</v>
      </c>
      <c r="G12" s="131">
        <f>IF(G$2,TREND(Annual!G28:G128,'Lin91'!$AF28:$AF128,'Lin91'!$AF12:$AF128,TRUE),0)</f>
        <v>0</v>
      </c>
      <c r="H12" s="131">
        <f>IF(H$2,TREND(Annual!H28:H128,'Lin91'!$AF28:$AF128,'Lin91'!$AF12:$AF128,TRUE),0)</f>
        <v>0</v>
      </c>
      <c r="I12" s="131">
        <f>IF(I$2,TREND(Annual!I28:I128,'Lin91'!$AF28:$AF128,'Lin91'!$AF12:$AF128,TRUE),0)</f>
        <v>0</v>
      </c>
      <c r="J12" s="131">
        <f>IF(J$2,TREND(Annual!J28:J128,'Lin91'!$AF28:$AF128,'Lin91'!$AF12:$AF128,TRUE),0)</f>
        <v>0</v>
      </c>
      <c r="K12" s="131">
        <f>IF(K$2,TREND(Annual!K28:K128,'Lin91'!$AF28:$AF128,'Lin91'!$AF12:$AF128,TRUE),0)</f>
        <v>0</v>
      </c>
      <c r="L12" s="131">
        <f>IF(L$2,TREND(Annual!L28:L128,'Lin91'!$AF28:$AF128,'Lin91'!$AF12:$AF128,TRUE),0)</f>
        <v>0</v>
      </c>
      <c r="M12" s="131">
        <f>IF(M$2,TREND(Annual!M28:M128,'Lin91'!$AF28:$AF128,'Lin91'!$AF12:$AF128,TRUE),0)</f>
        <v>0</v>
      </c>
      <c r="N12" s="131">
        <f>IF(N$2,TREND(Annual!N28:N128,'Lin91'!$AF28:$AF128,'Lin91'!$AF12:$AF128,TRUE),0)</f>
        <v>0</v>
      </c>
      <c r="O12" s="131">
        <f>IF(O$2,TREND(Annual!O28:O128,'Lin91'!$AF28:$AF128,'Lin91'!$AF12:$AF128,TRUE),0)</f>
        <v>0</v>
      </c>
      <c r="P12" s="131">
        <f>IF(P$2,TREND(Annual!P28:P128,'Lin91'!$AF28:$AF128,'Lin91'!$AF12:$AF128,TRUE),0)</f>
        <v>0</v>
      </c>
      <c r="Q12" s="131">
        <f>IF(Q$2,TREND(Annual!Q28:Q128,'Lin91'!$AF28:$AF128,'Lin91'!$AF12:$AF128,TRUE),0)</f>
        <v>0</v>
      </c>
      <c r="R12" s="131">
        <f>IF(R$2,TREND(Annual!R28:R128,'Lin91'!$AF28:$AF128,'Lin91'!$AF12:$AF128,TRUE),0)</f>
        <v>0</v>
      </c>
      <c r="S12" s="131">
        <f>IF(S$2,TREND(Annual!S28:S128,'Lin91'!$AF28:$AF128,'Lin91'!$AF12:$AF128,TRUE),0)</f>
        <v>0</v>
      </c>
      <c r="T12" s="131">
        <f>IF(T$2,TREND(Annual!T28:T128,'Lin91'!$AF28:$AF128,'Lin91'!$AF12:$AF128,TRUE),0)</f>
        <v>0</v>
      </c>
      <c r="U12" s="131">
        <f>IF(U$2,TREND(Annual!U28:U128,'Lin91'!$AF28:$AF128,'Lin91'!$AF12:$AF128,TRUE),0)</f>
        <v>0</v>
      </c>
      <c r="V12" s="131">
        <f>IF(V$2,TREND(Annual!V28:V128,'Lin91'!$AF28:$AF128,'Lin91'!$AF12:$AF128,TRUE),0)</f>
        <v>0</v>
      </c>
      <c r="W12" s="131">
        <f>IF(W$2,TREND(Annual!W28:W128,'Lin91'!$AF28:$AF128,'Lin91'!$AF12:$AF128,TRUE),0)</f>
        <v>0</v>
      </c>
      <c r="X12" s="131">
        <f>IF(X$2,TREND(Annual!X28:X128,'Lin91'!$AF28:$AF128,'Lin91'!$AF12:$AF128,TRUE),0)</f>
        <v>0</v>
      </c>
      <c r="Y12" s="131">
        <f>IF(Y$2,TREND(Annual!Y28:Y128,'Lin91'!$AF28:$AF128,'Lin91'!$AF12:$AF128,TRUE),0)</f>
        <v>0</v>
      </c>
      <c r="Z12" s="131">
        <f>IF(Z$2,TREND(Annual!Z28:Z128,'Lin91'!$AF28:$AF128,'Lin91'!$AF12:$AF128,TRUE),0)</f>
        <v>0</v>
      </c>
      <c r="AA12" s="131">
        <f>IF(AA$2,TREND(Annual!AA28:AA128,'Lin91'!$AF28:$AF128,'Lin91'!$AF12:$AF128,TRUE),0)</f>
        <v>0</v>
      </c>
      <c r="AB12" s="131">
        <f>IF(AB$2,TREND(Annual!AB28:AB128,'Lin91'!$AF28:$AF128,'Lin91'!$AF12:$AF128,TRUE),0)</f>
        <v>0</v>
      </c>
      <c r="AC12" s="131">
        <f>IF(AC$2,TREND(Annual!AC28:AC128,'Lin91'!$AF28:$AF128,'Lin91'!$AF12:$AF128,TRUE),0)</f>
        <v>0</v>
      </c>
      <c r="AD12" s="131">
        <f>IF(AD$2,TREND(Annual!AD28:AD128,'Lin91'!$AF28:$AF128,'Lin91'!$AF12:$AF128,TRUE),0)</f>
        <v>0</v>
      </c>
      <c r="AE12" s="131"/>
      <c r="AF12">
        <f t="shared" si="0"/>
        <v>6</v>
      </c>
    </row>
    <row r="13" spans="1:32">
      <c r="A13" t="s">
        <v>410</v>
      </c>
      <c r="B13" s="131">
        <f>IF(B$2,TREND(Annual!B29:B129,'Lin91'!$AF29:$AF129,'Lin91'!$AF13:$AF129,TRUE),0)</f>
        <v>0</v>
      </c>
      <c r="C13" s="131">
        <f>IF(C$2,TREND(Annual!C29:C129,'Lin91'!$AF29:$AF129,'Lin91'!$AF13:$AF129,TRUE),0)</f>
        <v>0</v>
      </c>
      <c r="D13" s="131">
        <f>IF(D$2,TREND(Annual!D29:D129,'Lin91'!$AF29:$AF129,'Lin91'!$AF13:$AF129,TRUE),0)</f>
        <v>0</v>
      </c>
      <c r="E13" s="131">
        <f>IF(E$2,TREND(Annual!E29:E129,'Lin91'!$AF29:$AF129,'Lin91'!$AF13:$AF129,TRUE),0)</f>
        <v>0</v>
      </c>
      <c r="F13" s="131">
        <f>IF(F$2,TREND(Annual!F29:F129,'Lin91'!$AF29:$AF129,'Lin91'!$AF13:$AF129,TRUE),0)</f>
        <v>0</v>
      </c>
      <c r="G13" s="131">
        <f>IF(G$2,TREND(Annual!G29:G129,'Lin91'!$AF29:$AF129,'Lin91'!$AF13:$AF129,TRUE),0)</f>
        <v>0</v>
      </c>
      <c r="H13" s="131">
        <f>IF(H$2,TREND(Annual!H29:H129,'Lin91'!$AF29:$AF129,'Lin91'!$AF13:$AF129,TRUE),0)</f>
        <v>0</v>
      </c>
      <c r="I13" s="131">
        <f>IF(I$2,TREND(Annual!I29:I129,'Lin91'!$AF29:$AF129,'Lin91'!$AF13:$AF129,TRUE),0)</f>
        <v>0</v>
      </c>
      <c r="J13" s="131">
        <f>IF(J$2,TREND(Annual!J29:J129,'Lin91'!$AF29:$AF129,'Lin91'!$AF13:$AF129,TRUE),0)</f>
        <v>0</v>
      </c>
      <c r="K13" s="131">
        <f>IF(K$2,TREND(Annual!K29:K129,'Lin91'!$AF29:$AF129,'Lin91'!$AF13:$AF129,TRUE),0)</f>
        <v>0</v>
      </c>
      <c r="L13" s="131">
        <f>IF(L$2,TREND(Annual!L29:L129,'Lin91'!$AF29:$AF129,'Lin91'!$AF13:$AF129,TRUE),0)</f>
        <v>0</v>
      </c>
      <c r="M13" s="131">
        <f>IF(M$2,TREND(Annual!M29:M129,'Lin91'!$AF29:$AF129,'Lin91'!$AF13:$AF129,TRUE),0)</f>
        <v>0</v>
      </c>
      <c r="N13" s="131">
        <f>IF(N$2,TREND(Annual!N29:N129,'Lin91'!$AF29:$AF129,'Lin91'!$AF13:$AF129,TRUE),0)</f>
        <v>0</v>
      </c>
      <c r="O13" s="131">
        <f>IF(O$2,TREND(Annual!O29:O129,'Lin91'!$AF29:$AF129,'Lin91'!$AF13:$AF129,TRUE),0)</f>
        <v>0</v>
      </c>
      <c r="P13" s="131">
        <f>IF(P$2,TREND(Annual!P29:P129,'Lin91'!$AF29:$AF129,'Lin91'!$AF13:$AF129,TRUE),0)</f>
        <v>0</v>
      </c>
      <c r="Q13" s="131">
        <f>IF(Q$2,TREND(Annual!Q29:Q129,'Lin91'!$AF29:$AF129,'Lin91'!$AF13:$AF129,TRUE),0)</f>
        <v>0</v>
      </c>
      <c r="R13" s="131">
        <f>IF(R$2,TREND(Annual!R29:R129,'Lin91'!$AF29:$AF129,'Lin91'!$AF13:$AF129,TRUE),0)</f>
        <v>0</v>
      </c>
      <c r="S13" s="131">
        <f>IF(S$2,TREND(Annual!S29:S129,'Lin91'!$AF29:$AF129,'Lin91'!$AF13:$AF129,TRUE),0)</f>
        <v>0</v>
      </c>
      <c r="T13" s="131">
        <f>IF(T$2,TREND(Annual!T29:T129,'Lin91'!$AF29:$AF129,'Lin91'!$AF13:$AF129,TRUE),0)</f>
        <v>0</v>
      </c>
      <c r="U13" s="131">
        <f>IF(U$2,TREND(Annual!U29:U129,'Lin91'!$AF29:$AF129,'Lin91'!$AF13:$AF129,TRUE),0)</f>
        <v>0</v>
      </c>
      <c r="V13" s="131">
        <f>IF(V$2,TREND(Annual!V29:V129,'Lin91'!$AF29:$AF129,'Lin91'!$AF13:$AF129,TRUE),0)</f>
        <v>0</v>
      </c>
      <c r="W13" s="131">
        <f>IF(W$2,TREND(Annual!W29:W129,'Lin91'!$AF29:$AF129,'Lin91'!$AF13:$AF129,TRUE),0)</f>
        <v>0</v>
      </c>
      <c r="X13" s="131">
        <f>IF(X$2,TREND(Annual!X29:X129,'Lin91'!$AF29:$AF129,'Lin91'!$AF13:$AF129,TRUE),0)</f>
        <v>0</v>
      </c>
      <c r="Y13" s="131">
        <f>IF(Y$2,TREND(Annual!Y29:Y129,'Lin91'!$AF29:$AF129,'Lin91'!$AF13:$AF129,TRUE),0)</f>
        <v>0</v>
      </c>
      <c r="Z13" s="131">
        <f>IF(Z$2,TREND(Annual!Z29:Z129,'Lin91'!$AF29:$AF129,'Lin91'!$AF13:$AF129,TRUE),0)</f>
        <v>0</v>
      </c>
      <c r="AA13" s="131">
        <f>IF(AA$2,TREND(Annual!AA29:AA129,'Lin91'!$AF29:$AF129,'Lin91'!$AF13:$AF129,TRUE),0)</f>
        <v>0</v>
      </c>
      <c r="AB13" s="131">
        <f>IF(AB$2,TREND(Annual!AB29:AB129,'Lin91'!$AF29:$AF129,'Lin91'!$AF13:$AF129,TRUE),0)</f>
        <v>0</v>
      </c>
      <c r="AC13" s="131">
        <f>IF(AC$2,TREND(Annual!AC29:AC129,'Lin91'!$AF29:$AF129,'Lin91'!$AF13:$AF129,TRUE),0)</f>
        <v>0</v>
      </c>
      <c r="AD13" s="131">
        <f>IF(AD$2,TREND(Annual!AD29:AD129,'Lin91'!$AF29:$AF129,'Lin91'!$AF13:$AF129,TRUE),0)</f>
        <v>0</v>
      </c>
      <c r="AE13" s="131"/>
      <c r="AF13">
        <f t="shared" si="0"/>
        <v>7</v>
      </c>
    </row>
    <row r="14" spans="1:32">
      <c r="A14" t="s">
        <v>411</v>
      </c>
      <c r="B14" s="131">
        <f>IF(B$2,TREND(Annual!B30:B130,'Lin91'!$AF30:$AF130,'Lin91'!$AF14:$AF130,TRUE),0)</f>
        <v>0</v>
      </c>
      <c r="C14" s="131">
        <f>IF(C$2,TREND(Annual!C30:C130,'Lin91'!$AF30:$AF130,'Lin91'!$AF14:$AF130,TRUE),0)</f>
        <v>0</v>
      </c>
      <c r="D14" s="131">
        <f>IF(D$2,TREND(Annual!D30:D130,'Lin91'!$AF30:$AF130,'Lin91'!$AF14:$AF130,TRUE),0)</f>
        <v>0</v>
      </c>
      <c r="E14" s="131">
        <f>IF(E$2,TREND(Annual!E30:E130,'Lin91'!$AF30:$AF130,'Lin91'!$AF14:$AF130,TRUE),0)</f>
        <v>0</v>
      </c>
      <c r="F14" s="131">
        <f>IF(F$2,TREND(Annual!F30:F130,'Lin91'!$AF30:$AF130,'Lin91'!$AF14:$AF130,TRUE),0)</f>
        <v>0</v>
      </c>
      <c r="G14" s="131">
        <f>IF(G$2,TREND(Annual!G30:G130,'Lin91'!$AF30:$AF130,'Lin91'!$AF14:$AF130,TRUE),0)</f>
        <v>0</v>
      </c>
      <c r="H14" s="131">
        <f>IF(H$2,TREND(Annual!H30:H130,'Lin91'!$AF30:$AF130,'Lin91'!$AF14:$AF130,TRUE),0)</f>
        <v>0</v>
      </c>
      <c r="I14" s="131">
        <f>IF(I$2,TREND(Annual!I30:I130,'Lin91'!$AF30:$AF130,'Lin91'!$AF14:$AF130,TRUE),0)</f>
        <v>0</v>
      </c>
      <c r="J14" s="131">
        <f>IF(J$2,TREND(Annual!J30:J130,'Lin91'!$AF30:$AF130,'Lin91'!$AF14:$AF130,TRUE),0)</f>
        <v>0</v>
      </c>
      <c r="K14" s="131">
        <f>IF(K$2,TREND(Annual!K30:K130,'Lin91'!$AF30:$AF130,'Lin91'!$AF14:$AF130,TRUE),0)</f>
        <v>0</v>
      </c>
      <c r="L14" s="131">
        <f>IF(L$2,TREND(Annual!L30:L130,'Lin91'!$AF30:$AF130,'Lin91'!$AF14:$AF130,TRUE),0)</f>
        <v>0</v>
      </c>
      <c r="M14" s="131">
        <f>IF(M$2,TREND(Annual!M30:M130,'Lin91'!$AF30:$AF130,'Lin91'!$AF14:$AF130,TRUE),0)</f>
        <v>0</v>
      </c>
      <c r="N14" s="131">
        <f>IF(N$2,TREND(Annual!N30:N130,'Lin91'!$AF30:$AF130,'Lin91'!$AF14:$AF130,TRUE),0)</f>
        <v>0</v>
      </c>
      <c r="O14" s="131">
        <f>IF(O$2,TREND(Annual!O30:O130,'Lin91'!$AF30:$AF130,'Lin91'!$AF14:$AF130,TRUE),0)</f>
        <v>0</v>
      </c>
      <c r="P14" s="131">
        <f>IF(P$2,TREND(Annual!P30:P130,'Lin91'!$AF30:$AF130,'Lin91'!$AF14:$AF130,TRUE),0)</f>
        <v>0</v>
      </c>
      <c r="Q14" s="131">
        <f>IF(Q$2,TREND(Annual!Q30:Q130,'Lin91'!$AF30:$AF130,'Lin91'!$AF14:$AF130,TRUE),0)</f>
        <v>0</v>
      </c>
      <c r="R14" s="131">
        <f>IF(R$2,TREND(Annual!R30:R130,'Lin91'!$AF30:$AF130,'Lin91'!$AF14:$AF130,TRUE),0)</f>
        <v>0</v>
      </c>
      <c r="S14" s="131">
        <f>IF(S$2,TREND(Annual!S30:S130,'Lin91'!$AF30:$AF130,'Lin91'!$AF14:$AF130,TRUE),0)</f>
        <v>0</v>
      </c>
      <c r="T14" s="131">
        <f>IF(T$2,TREND(Annual!T30:T130,'Lin91'!$AF30:$AF130,'Lin91'!$AF14:$AF130,TRUE),0)</f>
        <v>0</v>
      </c>
      <c r="U14" s="131">
        <f>IF(U$2,TREND(Annual!U30:U130,'Lin91'!$AF30:$AF130,'Lin91'!$AF14:$AF130,TRUE),0)</f>
        <v>0</v>
      </c>
      <c r="V14" s="131">
        <f>IF(V$2,TREND(Annual!V30:V130,'Lin91'!$AF30:$AF130,'Lin91'!$AF14:$AF130,TRUE),0)</f>
        <v>0</v>
      </c>
      <c r="W14" s="131">
        <f>IF(W$2,TREND(Annual!W30:W130,'Lin91'!$AF30:$AF130,'Lin91'!$AF14:$AF130,TRUE),0)</f>
        <v>0</v>
      </c>
      <c r="X14" s="131">
        <f>IF(X$2,TREND(Annual!X30:X130,'Lin91'!$AF30:$AF130,'Lin91'!$AF14:$AF130,TRUE),0)</f>
        <v>0</v>
      </c>
      <c r="Y14" s="131">
        <f>IF(Y$2,TREND(Annual!Y30:Y130,'Lin91'!$AF30:$AF130,'Lin91'!$AF14:$AF130,TRUE),0)</f>
        <v>0</v>
      </c>
      <c r="Z14" s="131">
        <f>IF(Z$2,TREND(Annual!Z30:Z130,'Lin91'!$AF30:$AF130,'Lin91'!$AF14:$AF130,TRUE),0)</f>
        <v>0</v>
      </c>
      <c r="AA14" s="131">
        <f>IF(AA$2,TREND(Annual!AA30:AA130,'Lin91'!$AF30:$AF130,'Lin91'!$AF14:$AF130,TRUE),0)</f>
        <v>0</v>
      </c>
      <c r="AB14" s="131">
        <f>IF(AB$2,TREND(Annual!AB30:AB130,'Lin91'!$AF30:$AF130,'Lin91'!$AF14:$AF130,TRUE),0)</f>
        <v>0</v>
      </c>
      <c r="AC14" s="131">
        <f>IF(AC$2,TREND(Annual!AC30:AC130,'Lin91'!$AF30:$AF130,'Lin91'!$AF14:$AF130,TRUE),0)</f>
        <v>0</v>
      </c>
      <c r="AD14" s="131">
        <f>IF(AD$2,TREND(Annual!AD30:AD130,'Lin91'!$AF30:$AF130,'Lin91'!$AF14:$AF130,TRUE),0)</f>
        <v>0</v>
      </c>
      <c r="AE14" s="131"/>
      <c r="AF14">
        <f t="shared" si="0"/>
        <v>8</v>
      </c>
    </row>
    <row r="15" spans="1:32">
      <c r="A15" t="s">
        <v>412</v>
      </c>
      <c r="B15" s="131">
        <f>IF(B$2,TREND(Annual!B31:B131,'Lin91'!$AF31:$AF131,'Lin91'!$AF15:$AF131,TRUE),0)</f>
        <v>0</v>
      </c>
      <c r="C15" s="131">
        <f>IF(C$2,TREND(Annual!C31:C131,'Lin91'!$AF31:$AF131,'Lin91'!$AF15:$AF131,TRUE),0)</f>
        <v>0</v>
      </c>
      <c r="D15" s="131">
        <f>IF(D$2,TREND(Annual!D31:D131,'Lin91'!$AF31:$AF131,'Lin91'!$AF15:$AF131,TRUE),0)</f>
        <v>0</v>
      </c>
      <c r="E15" s="131">
        <f>IF(E$2,TREND(Annual!E31:E131,'Lin91'!$AF31:$AF131,'Lin91'!$AF15:$AF131,TRUE),0)</f>
        <v>0</v>
      </c>
      <c r="F15" s="131">
        <f>IF(F$2,TREND(Annual!F31:F131,'Lin91'!$AF31:$AF131,'Lin91'!$AF15:$AF131,TRUE),0)</f>
        <v>0</v>
      </c>
      <c r="G15" s="131">
        <f>IF(G$2,TREND(Annual!G31:G131,'Lin91'!$AF31:$AF131,'Lin91'!$AF15:$AF131,TRUE),0)</f>
        <v>0</v>
      </c>
      <c r="H15" s="131">
        <f>IF(H$2,TREND(Annual!H31:H131,'Lin91'!$AF31:$AF131,'Lin91'!$AF15:$AF131,TRUE),0)</f>
        <v>0</v>
      </c>
      <c r="I15" s="131">
        <f>IF(I$2,TREND(Annual!I31:I131,'Lin91'!$AF31:$AF131,'Lin91'!$AF15:$AF131,TRUE),0)</f>
        <v>0</v>
      </c>
      <c r="J15" s="131">
        <f>IF(J$2,TREND(Annual!J31:J131,'Lin91'!$AF31:$AF131,'Lin91'!$AF15:$AF131,TRUE),0)</f>
        <v>0</v>
      </c>
      <c r="K15" s="131">
        <f>IF(K$2,TREND(Annual!K31:K131,'Lin91'!$AF31:$AF131,'Lin91'!$AF15:$AF131,TRUE),0)</f>
        <v>0</v>
      </c>
      <c r="L15" s="131">
        <f>IF(L$2,TREND(Annual!L31:L131,'Lin91'!$AF31:$AF131,'Lin91'!$AF15:$AF131,TRUE),0)</f>
        <v>0</v>
      </c>
      <c r="M15" s="131">
        <f>IF(M$2,TREND(Annual!M31:M131,'Lin91'!$AF31:$AF131,'Lin91'!$AF15:$AF131,TRUE),0)</f>
        <v>0</v>
      </c>
      <c r="N15" s="131">
        <f>IF(N$2,TREND(Annual!N31:N131,'Lin91'!$AF31:$AF131,'Lin91'!$AF15:$AF131,TRUE),0)</f>
        <v>0</v>
      </c>
      <c r="O15" s="131">
        <f>IF(O$2,TREND(Annual!O31:O131,'Lin91'!$AF31:$AF131,'Lin91'!$AF15:$AF131,TRUE),0)</f>
        <v>0</v>
      </c>
      <c r="P15" s="131">
        <f>IF(P$2,TREND(Annual!P31:P131,'Lin91'!$AF31:$AF131,'Lin91'!$AF15:$AF131,TRUE),0)</f>
        <v>0</v>
      </c>
      <c r="Q15" s="131">
        <f>IF(Q$2,TREND(Annual!Q31:Q131,'Lin91'!$AF31:$AF131,'Lin91'!$AF15:$AF131,TRUE),0)</f>
        <v>0</v>
      </c>
      <c r="R15" s="131">
        <f>IF(R$2,TREND(Annual!R31:R131,'Lin91'!$AF31:$AF131,'Lin91'!$AF15:$AF131,TRUE),0)</f>
        <v>0</v>
      </c>
      <c r="S15" s="131">
        <f>IF(S$2,TREND(Annual!S31:S131,'Lin91'!$AF31:$AF131,'Lin91'!$AF15:$AF131,TRUE),0)</f>
        <v>0</v>
      </c>
      <c r="T15" s="131">
        <f>IF(T$2,TREND(Annual!T31:T131,'Lin91'!$AF31:$AF131,'Lin91'!$AF15:$AF131,TRUE),0)</f>
        <v>0</v>
      </c>
      <c r="U15" s="131">
        <f>IF(U$2,TREND(Annual!U31:U131,'Lin91'!$AF31:$AF131,'Lin91'!$AF15:$AF131,TRUE),0)</f>
        <v>0</v>
      </c>
      <c r="V15" s="131">
        <f>IF(V$2,TREND(Annual!V31:V131,'Lin91'!$AF31:$AF131,'Lin91'!$AF15:$AF131,TRUE),0)</f>
        <v>0</v>
      </c>
      <c r="W15" s="131">
        <f>IF(W$2,TREND(Annual!W31:W131,'Lin91'!$AF31:$AF131,'Lin91'!$AF15:$AF131,TRUE),0)</f>
        <v>0</v>
      </c>
      <c r="X15" s="131">
        <f>IF(X$2,TREND(Annual!X31:X131,'Lin91'!$AF31:$AF131,'Lin91'!$AF15:$AF131,TRUE),0)</f>
        <v>0</v>
      </c>
      <c r="Y15" s="131">
        <f>IF(Y$2,TREND(Annual!Y31:Y131,'Lin91'!$AF31:$AF131,'Lin91'!$AF15:$AF131,TRUE),0)</f>
        <v>0</v>
      </c>
      <c r="Z15" s="131">
        <f>IF(Z$2,TREND(Annual!Z31:Z131,'Lin91'!$AF31:$AF131,'Lin91'!$AF15:$AF131,TRUE),0)</f>
        <v>0</v>
      </c>
      <c r="AA15" s="131">
        <f>IF(AA$2,TREND(Annual!AA31:AA131,'Lin91'!$AF31:$AF131,'Lin91'!$AF15:$AF131,TRUE),0)</f>
        <v>0</v>
      </c>
      <c r="AB15" s="131">
        <f>IF(AB$2,TREND(Annual!AB31:AB131,'Lin91'!$AF31:$AF131,'Lin91'!$AF15:$AF131,TRUE),0)</f>
        <v>0</v>
      </c>
      <c r="AC15" s="131">
        <f>IF(AC$2,TREND(Annual!AC31:AC131,'Lin91'!$AF31:$AF131,'Lin91'!$AF15:$AF131,TRUE),0)</f>
        <v>0</v>
      </c>
      <c r="AD15" s="131">
        <f>IF(AD$2,TREND(Annual!AD31:AD131,'Lin91'!$AF31:$AF131,'Lin91'!$AF15:$AF131,TRUE),0)</f>
        <v>0</v>
      </c>
      <c r="AE15" s="131"/>
      <c r="AF15">
        <f t="shared" si="0"/>
        <v>9</v>
      </c>
    </row>
    <row r="16" spans="1:32">
      <c r="A16" t="s">
        <v>413</v>
      </c>
      <c r="B16" s="131">
        <f>IF(B$2,TREND(Annual!B32:B132,'Lin91'!$AF32:$AF132,'Lin91'!$AF16:$AF132,TRUE),0)</f>
        <v>0</v>
      </c>
      <c r="C16" s="131">
        <f>IF(C$2,TREND(Annual!C32:C132,'Lin91'!$AF32:$AF132,'Lin91'!$AF16:$AF132,TRUE),0)</f>
        <v>0</v>
      </c>
      <c r="D16" s="131">
        <f>IF(D$2,TREND(Annual!D32:D132,'Lin91'!$AF32:$AF132,'Lin91'!$AF16:$AF132,TRUE),0)</f>
        <v>0</v>
      </c>
      <c r="E16" s="131">
        <f>IF(E$2,TREND(Annual!E32:E132,'Lin91'!$AF32:$AF132,'Lin91'!$AF16:$AF132,TRUE),0)</f>
        <v>0</v>
      </c>
      <c r="F16" s="131">
        <f>IF(F$2,TREND(Annual!F32:F132,'Lin91'!$AF32:$AF132,'Lin91'!$AF16:$AF132,TRUE),0)</f>
        <v>0</v>
      </c>
      <c r="G16" s="131">
        <f>IF(G$2,TREND(Annual!G32:G132,'Lin91'!$AF32:$AF132,'Lin91'!$AF16:$AF132,TRUE),0)</f>
        <v>0</v>
      </c>
      <c r="H16" s="131">
        <f>IF(H$2,TREND(Annual!H32:H132,'Lin91'!$AF32:$AF132,'Lin91'!$AF16:$AF132,TRUE),0)</f>
        <v>0</v>
      </c>
      <c r="I16" s="131">
        <f>IF(I$2,TREND(Annual!I32:I132,'Lin91'!$AF32:$AF132,'Lin91'!$AF16:$AF132,TRUE),0)</f>
        <v>0</v>
      </c>
      <c r="J16" s="131">
        <f>IF(J$2,TREND(Annual!J32:J132,'Lin91'!$AF32:$AF132,'Lin91'!$AF16:$AF132,TRUE),0)</f>
        <v>0</v>
      </c>
      <c r="K16" s="131">
        <f>IF(K$2,TREND(Annual!K32:K132,'Lin91'!$AF32:$AF132,'Lin91'!$AF16:$AF132,TRUE),0)</f>
        <v>0</v>
      </c>
      <c r="L16" s="131">
        <f>IF(L$2,TREND(Annual!L32:L132,'Lin91'!$AF32:$AF132,'Lin91'!$AF16:$AF132,TRUE),0)</f>
        <v>0</v>
      </c>
      <c r="M16" s="131">
        <f>IF(M$2,TREND(Annual!M32:M132,'Lin91'!$AF32:$AF132,'Lin91'!$AF16:$AF132,TRUE),0)</f>
        <v>0</v>
      </c>
      <c r="N16" s="131">
        <f>IF(N$2,TREND(Annual!N32:N132,'Lin91'!$AF32:$AF132,'Lin91'!$AF16:$AF132,TRUE),0)</f>
        <v>0</v>
      </c>
      <c r="O16" s="131">
        <f>IF(O$2,TREND(Annual!O32:O132,'Lin91'!$AF32:$AF132,'Lin91'!$AF16:$AF132,TRUE),0)</f>
        <v>0</v>
      </c>
      <c r="P16" s="131">
        <f>IF(P$2,TREND(Annual!P32:P132,'Lin91'!$AF32:$AF132,'Lin91'!$AF16:$AF132,TRUE),0)</f>
        <v>0</v>
      </c>
      <c r="Q16" s="131">
        <f>IF(Q$2,TREND(Annual!Q32:Q132,'Lin91'!$AF32:$AF132,'Lin91'!$AF16:$AF132,TRUE),0)</f>
        <v>0</v>
      </c>
      <c r="R16" s="131">
        <f>IF(R$2,TREND(Annual!R32:R132,'Lin91'!$AF32:$AF132,'Lin91'!$AF16:$AF132,TRUE),0)</f>
        <v>0</v>
      </c>
      <c r="S16" s="131">
        <f>IF(S$2,TREND(Annual!S32:S132,'Lin91'!$AF32:$AF132,'Lin91'!$AF16:$AF132,TRUE),0)</f>
        <v>0</v>
      </c>
      <c r="T16" s="131">
        <f>IF(T$2,TREND(Annual!T32:T132,'Lin91'!$AF32:$AF132,'Lin91'!$AF16:$AF132,TRUE),0)</f>
        <v>0</v>
      </c>
      <c r="U16" s="131">
        <f>IF(U$2,TREND(Annual!U32:U132,'Lin91'!$AF32:$AF132,'Lin91'!$AF16:$AF132,TRUE),0)</f>
        <v>0</v>
      </c>
      <c r="V16" s="131">
        <f>IF(V$2,TREND(Annual!V32:V132,'Lin91'!$AF32:$AF132,'Lin91'!$AF16:$AF132,TRUE),0)</f>
        <v>0</v>
      </c>
      <c r="W16" s="131">
        <f>IF(W$2,TREND(Annual!W32:W132,'Lin91'!$AF32:$AF132,'Lin91'!$AF16:$AF132,TRUE),0)</f>
        <v>0</v>
      </c>
      <c r="X16" s="131">
        <f>IF(X$2,TREND(Annual!X32:X132,'Lin91'!$AF32:$AF132,'Lin91'!$AF16:$AF132,TRUE),0)</f>
        <v>0</v>
      </c>
      <c r="Y16" s="131">
        <f>IF(Y$2,TREND(Annual!Y32:Y132,'Lin91'!$AF32:$AF132,'Lin91'!$AF16:$AF132,TRUE),0)</f>
        <v>0</v>
      </c>
      <c r="Z16" s="131">
        <f>IF(Z$2,TREND(Annual!Z32:Z132,'Lin91'!$AF32:$AF132,'Lin91'!$AF16:$AF132,TRUE),0)</f>
        <v>0</v>
      </c>
      <c r="AA16" s="131">
        <f>IF(AA$2,TREND(Annual!AA32:AA132,'Lin91'!$AF32:$AF132,'Lin91'!$AF16:$AF132,TRUE),0)</f>
        <v>0</v>
      </c>
      <c r="AB16" s="131">
        <f>IF(AB$2,TREND(Annual!AB32:AB132,'Lin91'!$AF32:$AF132,'Lin91'!$AF16:$AF132,TRUE),0)</f>
        <v>0</v>
      </c>
      <c r="AC16" s="131">
        <f>IF(AC$2,TREND(Annual!AC32:AC132,'Lin91'!$AF32:$AF132,'Lin91'!$AF16:$AF132,TRUE),0)</f>
        <v>0</v>
      </c>
      <c r="AD16" s="131">
        <f>IF(AD$2,TREND(Annual!AD32:AD132,'Lin91'!$AF32:$AF132,'Lin91'!$AF16:$AF132,TRUE),0)</f>
        <v>0</v>
      </c>
      <c r="AE16" s="131"/>
      <c r="AF16">
        <f t="shared" si="0"/>
        <v>10</v>
      </c>
    </row>
    <row r="17" spans="1:32">
      <c r="A17" t="s">
        <v>414</v>
      </c>
      <c r="B17" s="131">
        <f>IF(B$2,TREND(Annual!B33:B133,'Lin91'!$AF33:$AF133,'Lin91'!$AF17:$AF133,TRUE),0)</f>
        <v>0</v>
      </c>
      <c r="C17" s="131">
        <f>IF(C$2,TREND(Annual!C33:C133,'Lin91'!$AF33:$AF133,'Lin91'!$AF17:$AF133,TRUE),0)</f>
        <v>0</v>
      </c>
      <c r="D17" s="131">
        <f>IF(D$2,TREND(Annual!D33:D133,'Lin91'!$AF33:$AF133,'Lin91'!$AF17:$AF133,TRUE),0)</f>
        <v>0</v>
      </c>
      <c r="E17" s="131">
        <f>IF(E$2,TREND(Annual!E33:E133,'Lin91'!$AF33:$AF133,'Lin91'!$AF17:$AF133,TRUE),0)</f>
        <v>0</v>
      </c>
      <c r="F17" s="131">
        <f>IF(F$2,TREND(Annual!F33:F133,'Lin91'!$AF33:$AF133,'Lin91'!$AF17:$AF133,TRUE),0)</f>
        <v>0</v>
      </c>
      <c r="G17" s="131">
        <f>IF(G$2,TREND(Annual!G33:G133,'Lin91'!$AF33:$AF133,'Lin91'!$AF17:$AF133,TRUE),0)</f>
        <v>0</v>
      </c>
      <c r="H17" s="131">
        <f>IF(H$2,TREND(Annual!H33:H133,'Lin91'!$AF33:$AF133,'Lin91'!$AF17:$AF133,TRUE),0)</f>
        <v>0</v>
      </c>
      <c r="I17" s="131">
        <f>IF(I$2,TREND(Annual!I33:I133,'Lin91'!$AF33:$AF133,'Lin91'!$AF17:$AF133,TRUE),0)</f>
        <v>0</v>
      </c>
      <c r="J17" s="131">
        <f>IF(J$2,TREND(Annual!J33:J133,'Lin91'!$AF33:$AF133,'Lin91'!$AF17:$AF133,TRUE),0)</f>
        <v>0</v>
      </c>
      <c r="K17" s="131">
        <f>IF(K$2,TREND(Annual!K33:K133,'Lin91'!$AF33:$AF133,'Lin91'!$AF17:$AF133,TRUE),0)</f>
        <v>0</v>
      </c>
      <c r="L17" s="131">
        <f>IF(L$2,TREND(Annual!L33:L133,'Lin91'!$AF33:$AF133,'Lin91'!$AF17:$AF133,TRUE),0)</f>
        <v>0</v>
      </c>
      <c r="M17" s="131">
        <f>IF(M$2,TREND(Annual!M33:M133,'Lin91'!$AF33:$AF133,'Lin91'!$AF17:$AF133,TRUE),0)</f>
        <v>0</v>
      </c>
      <c r="N17" s="131">
        <f>IF(N$2,TREND(Annual!N33:N133,'Lin91'!$AF33:$AF133,'Lin91'!$AF17:$AF133,TRUE),0)</f>
        <v>0</v>
      </c>
      <c r="O17" s="131">
        <f>IF(O$2,TREND(Annual!O33:O133,'Lin91'!$AF33:$AF133,'Lin91'!$AF17:$AF133,TRUE),0)</f>
        <v>0</v>
      </c>
      <c r="P17" s="131">
        <f>IF(P$2,TREND(Annual!P33:P133,'Lin91'!$AF33:$AF133,'Lin91'!$AF17:$AF133,TRUE),0)</f>
        <v>0</v>
      </c>
      <c r="Q17" s="131">
        <f>IF(Q$2,TREND(Annual!Q33:Q133,'Lin91'!$AF33:$AF133,'Lin91'!$AF17:$AF133,TRUE),0)</f>
        <v>0</v>
      </c>
      <c r="R17" s="131">
        <f>IF(R$2,TREND(Annual!R33:R133,'Lin91'!$AF33:$AF133,'Lin91'!$AF17:$AF133,TRUE),0)</f>
        <v>0</v>
      </c>
      <c r="S17" s="131">
        <f>IF(S$2,TREND(Annual!S33:S133,'Lin91'!$AF33:$AF133,'Lin91'!$AF17:$AF133,TRUE),0)</f>
        <v>0</v>
      </c>
      <c r="T17" s="131">
        <f>IF(T$2,TREND(Annual!T33:T133,'Lin91'!$AF33:$AF133,'Lin91'!$AF17:$AF133,TRUE),0)</f>
        <v>0</v>
      </c>
      <c r="U17" s="131">
        <f>IF(U$2,TREND(Annual!U33:U133,'Lin91'!$AF33:$AF133,'Lin91'!$AF17:$AF133,TRUE),0)</f>
        <v>0</v>
      </c>
      <c r="V17" s="131">
        <f>IF(V$2,TREND(Annual!V33:V133,'Lin91'!$AF33:$AF133,'Lin91'!$AF17:$AF133,TRUE),0)</f>
        <v>0</v>
      </c>
      <c r="W17" s="131">
        <f>IF(W$2,TREND(Annual!W33:W133,'Lin91'!$AF33:$AF133,'Lin91'!$AF17:$AF133,TRUE),0)</f>
        <v>0</v>
      </c>
      <c r="X17" s="131">
        <f>IF(X$2,TREND(Annual!X33:X133,'Lin91'!$AF33:$AF133,'Lin91'!$AF17:$AF133,TRUE),0)</f>
        <v>0</v>
      </c>
      <c r="Y17" s="131">
        <f>IF(Y$2,TREND(Annual!Y33:Y133,'Lin91'!$AF33:$AF133,'Lin91'!$AF17:$AF133,TRUE),0)</f>
        <v>0</v>
      </c>
      <c r="Z17" s="131">
        <f>IF(Z$2,TREND(Annual!Z33:Z133,'Lin91'!$AF33:$AF133,'Lin91'!$AF17:$AF133,TRUE),0)</f>
        <v>0</v>
      </c>
      <c r="AA17" s="131">
        <f>IF(AA$2,TREND(Annual!AA33:AA133,'Lin91'!$AF33:$AF133,'Lin91'!$AF17:$AF133,TRUE),0)</f>
        <v>0</v>
      </c>
      <c r="AB17" s="131">
        <f>IF(AB$2,TREND(Annual!AB33:AB133,'Lin91'!$AF33:$AF133,'Lin91'!$AF17:$AF133,TRUE),0)</f>
        <v>0</v>
      </c>
      <c r="AC17" s="131">
        <f>IF(AC$2,TREND(Annual!AC33:AC133,'Lin91'!$AF33:$AF133,'Lin91'!$AF17:$AF133,TRUE),0)</f>
        <v>0</v>
      </c>
      <c r="AD17" s="131">
        <f>IF(AD$2,TREND(Annual!AD33:AD133,'Lin91'!$AF33:$AF133,'Lin91'!$AF17:$AF133,TRUE),0)</f>
        <v>0</v>
      </c>
      <c r="AE17" s="131"/>
      <c r="AF17">
        <f t="shared" si="0"/>
        <v>11</v>
      </c>
    </row>
    <row r="18" spans="1:32">
      <c r="A18" t="s">
        <v>415</v>
      </c>
      <c r="B18" s="131">
        <f>IF(B$2,TREND(Annual!B34:B134,'Lin91'!$AF34:$AF134,'Lin91'!$AF18:$AF134,TRUE),0)</f>
        <v>0</v>
      </c>
      <c r="C18" s="131">
        <f>IF(C$2,TREND(Annual!C34:C134,'Lin91'!$AF34:$AF134,'Lin91'!$AF18:$AF134,TRUE),0)</f>
        <v>0</v>
      </c>
      <c r="D18" s="131">
        <f>IF(D$2,TREND(Annual!D34:D134,'Lin91'!$AF34:$AF134,'Lin91'!$AF18:$AF134,TRUE),0)</f>
        <v>0</v>
      </c>
      <c r="E18" s="131">
        <f>IF(E$2,TREND(Annual!E34:E134,'Lin91'!$AF34:$AF134,'Lin91'!$AF18:$AF134,TRUE),0)</f>
        <v>0</v>
      </c>
      <c r="F18" s="131">
        <f>IF(F$2,TREND(Annual!F34:F134,'Lin91'!$AF34:$AF134,'Lin91'!$AF18:$AF134,TRUE),0)</f>
        <v>0</v>
      </c>
      <c r="G18" s="131">
        <f>IF(G$2,TREND(Annual!G34:G134,'Lin91'!$AF34:$AF134,'Lin91'!$AF18:$AF134,TRUE),0)</f>
        <v>0</v>
      </c>
      <c r="H18" s="131">
        <f>IF(H$2,TREND(Annual!H34:H134,'Lin91'!$AF34:$AF134,'Lin91'!$AF18:$AF134,TRUE),0)</f>
        <v>0</v>
      </c>
      <c r="I18" s="131">
        <f>IF(I$2,TREND(Annual!I34:I134,'Lin91'!$AF34:$AF134,'Lin91'!$AF18:$AF134,TRUE),0)</f>
        <v>0</v>
      </c>
      <c r="J18" s="131">
        <f>IF(J$2,TREND(Annual!J34:J134,'Lin91'!$AF34:$AF134,'Lin91'!$AF18:$AF134,TRUE),0)</f>
        <v>0</v>
      </c>
      <c r="K18" s="131">
        <f>IF(K$2,TREND(Annual!K34:K134,'Lin91'!$AF34:$AF134,'Lin91'!$AF18:$AF134,TRUE),0)</f>
        <v>0</v>
      </c>
      <c r="L18" s="131">
        <f>IF(L$2,TREND(Annual!L34:L134,'Lin91'!$AF34:$AF134,'Lin91'!$AF18:$AF134,TRUE),0)</f>
        <v>0</v>
      </c>
      <c r="M18" s="131">
        <f>IF(M$2,TREND(Annual!M34:M134,'Lin91'!$AF34:$AF134,'Lin91'!$AF18:$AF134,TRUE),0)</f>
        <v>0</v>
      </c>
      <c r="N18" s="131">
        <f>IF(N$2,TREND(Annual!N34:N134,'Lin91'!$AF34:$AF134,'Lin91'!$AF18:$AF134,TRUE),0)</f>
        <v>0</v>
      </c>
      <c r="O18" s="131">
        <f>IF(O$2,TREND(Annual!O34:O134,'Lin91'!$AF34:$AF134,'Lin91'!$AF18:$AF134,TRUE),0)</f>
        <v>0</v>
      </c>
      <c r="P18" s="131">
        <f>IF(P$2,TREND(Annual!P34:P134,'Lin91'!$AF34:$AF134,'Lin91'!$AF18:$AF134,TRUE),0)</f>
        <v>0</v>
      </c>
      <c r="Q18" s="131">
        <f>IF(Q$2,TREND(Annual!Q34:Q134,'Lin91'!$AF34:$AF134,'Lin91'!$AF18:$AF134,TRUE),0)</f>
        <v>0</v>
      </c>
      <c r="R18" s="131">
        <f>IF(R$2,TREND(Annual!R34:R134,'Lin91'!$AF34:$AF134,'Lin91'!$AF18:$AF134,TRUE),0)</f>
        <v>0</v>
      </c>
      <c r="S18" s="131">
        <f>IF(S$2,TREND(Annual!S34:S134,'Lin91'!$AF34:$AF134,'Lin91'!$AF18:$AF134,TRUE),0)</f>
        <v>0</v>
      </c>
      <c r="T18" s="131">
        <f>IF(T$2,TREND(Annual!T34:T134,'Lin91'!$AF34:$AF134,'Lin91'!$AF18:$AF134,TRUE),0)</f>
        <v>0</v>
      </c>
      <c r="U18" s="131">
        <f>IF(U$2,TREND(Annual!U34:U134,'Lin91'!$AF34:$AF134,'Lin91'!$AF18:$AF134,TRUE),0)</f>
        <v>0</v>
      </c>
      <c r="V18" s="131">
        <f>IF(V$2,TREND(Annual!V34:V134,'Lin91'!$AF34:$AF134,'Lin91'!$AF18:$AF134,TRUE),0)</f>
        <v>0</v>
      </c>
      <c r="W18" s="131">
        <f>IF(W$2,TREND(Annual!W34:W134,'Lin91'!$AF34:$AF134,'Lin91'!$AF18:$AF134,TRUE),0)</f>
        <v>0</v>
      </c>
      <c r="X18" s="131">
        <f>IF(X$2,TREND(Annual!X34:X134,'Lin91'!$AF34:$AF134,'Lin91'!$AF18:$AF134,TRUE),0)</f>
        <v>0</v>
      </c>
      <c r="Y18" s="131">
        <f>IF(Y$2,TREND(Annual!Y34:Y134,'Lin91'!$AF34:$AF134,'Lin91'!$AF18:$AF134,TRUE),0)</f>
        <v>0</v>
      </c>
      <c r="Z18" s="131">
        <f>IF(Z$2,TREND(Annual!Z34:Z134,'Lin91'!$AF34:$AF134,'Lin91'!$AF18:$AF134,TRUE),0)</f>
        <v>0</v>
      </c>
      <c r="AA18" s="131">
        <f>IF(AA$2,TREND(Annual!AA34:AA134,'Lin91'!$AF34:$AF134,'Lin91'!$AF18:$AF134,TRUE),0)</f>
        <v>0</v>
      </c>
      <c r="AB18" s="131">
        <f>IF(AB$2,TREND(Annual!AB34:AB134,'Lin91'!$AF34:$AF134,'Lin91'!$AF18:$AF134,TRUE),0)</f>
        <v>0</v>
      </c>
      <c r="AC18" s="131">
        <f>IF(AC$2,TREND(Annual!AC34:AC134,'Lin91'!$AF34:$AF134,'Lin91'!$AF18:$AF134,TRUE),0)</f>
        <v>0</v>
      </c>
      <c r="AD18" s="131">
        <f>IF(AD$2,TREND(Annual!AD34:AD134,'Lin91'!$AF34:$AF134,'Lin91'!$AF18:$AF134,TRUE),0)</f>
        <v>0</v>
      </c>
      <c r="AE18" s="131"/>
      <c r="AF18">
        <f t="shared" si="0"/>
        <v>12</v>
      </c>
    </row>
    <row r="19" spans="1:32">
      <c r="A19" t="s">
        <v>416</v>
      </c>
      <c r="B19" s="131">
        <f>IF(B$2,TREND(Annual!B35:B135,'Lin91'!$AF35:$AF135,'Lin91'!$AF19:$AF135,TRUE),0)</f>
        <v>0</v>
      </c>
      <c r="C19" s="131">
        <f>IF(C$2,TREND(Annual!C35:C135,'Lin91'!$AF35:$AF135,'Lin91'!$AF19:$AF135,TRUE),0)</f>
        <v>0</v>
      </c>
      <c r="D19" s="131">
        <f>IF(D$2,TREND(Annual!D35:D135,'Lin91'!$AF35:$AF135,'Lin91'!$AF19:$AF135,TRUE),0)</f>
        <v>0</v>
      </c>
      <c r="E19" s="131">
        <f>IF(E$2,TREND(Annual!E35:E135,'Lin91'!$AF35:$AF135,'Lin91'!$AF19:$AF135,TRUE),0)</f>
        <v>0</v>
      </c>
      <c r="F19" s="131">
        <f>IF(F$2,TREND(Annual!F35:F135,'Lin91'!$AF35:$AF135,'Lin91'!$AF19:$AF135,TRUE),0)</f>
        <v>0</v>
      </c>
      <c r="G19" s="131">
        <f>IF(G$2,TREND(Annual!G35:G135,'Lin91'!$AF35:$AF135,'Lin91'!$AF19:$AF135,TRUE),0)</f>
        <v>0</v>
      </c>
      <c r="H19" s="131">
        <f>IF(H$2,TREND(Annual!H35:H135,'Lin91'!$AF35:$AF135,'Lin91'!$AF19:$AF135,TRUE),0)</f>
        <v>0</v>
      </c>
      <c r="I19" s="131">
        <f>IF(I$2,TREND(Annual!I35:I135,'Lin91'!$AF35:$AF135,'Lin91'!$AF19:$AF135,TRUE),0)</f>
        <v>0</v>
      </c>
      <c r="J19" s="131">
        <f>IF(J$2,TREND(Annual!J35:J135,'Lin91'!$AF35:$AF135,'Lin91'!$AF19:$AF135,TRUE),0)</f>
        <v>0</v>
      </c>
      <c r="K19" s="131">
        <f>IF(K$2,TREND(Annual!K35:K135,'Lin91'!$AF35:$AF135,'Lin91'!$AF19:$AF135,TRUE),0)</f>
        <v>0</v>
      </c>
      <c r="L19" s="131">
        <f>IF(L$2,TREND(Annual!L35:L135,'Lin91'!$AF35:$AF135,'Lin91'!$AF19:$AF135,TRUE),0)</f>
        <v>0</v>
      </c>
      <c r="M19" s="131">
        <f>IF(M$2,TREND(Annual!M35:M135,'Lin91'!$AF35:$AF135,'Lin91'!$AF19:$AF135,TRUE),0)</f>
        <v>0</v>
      </c>
      <c r="N19" s="131">
        <f>IF(N$2,TREND(Annual!N35:N135,'Lin91'!$AF35:$AF135,'Lin91'!$AF19:$AF135,TRUE),0)</f>
        <v>0</v>
      </c>
      <c r="O19" s="131">
        <f>IF(O$2,TREND(Annual!O35:O135,'Lin91'!$AF35:$AF135,'Lin91'!$AF19:$AF135,TRUE),0)</f>
        <v>0</v>
      </c>
      <c r="P19" s="131">
        <f>IF(P$2,TREND(Annual!P35:P135,'Lin91'!$AF35:$AF135,'Lin91'!$AF19:$AF135,TRUE),0)</f>
        <v>0</v>
      </c>
      <c r="Q19" s="131">
        <f>IF(Q$2,TREND(Annual!Q35:Q135,'Lin91'!$AF35:$AF135,'Lin91'!$AF19:$AF135,TRUE),0)</f>
        <v>0</v>
      </c>
      <c r="R19" s="131">
        <f>IF(R$2,TREND(Annual!R35:R135,'Lin91'!$AF35:$AF135,'Lin91'!$AF19:$AF135,TRUE),0)</f>
        <v>0</v>
      </c>
      <c r="S19" s="131">
        <f>IF(S$2,TREND(Annual!S35:S135,'Lin91'!$AF35:$AF135,'Lin91'!$AF19:$AF135,TRUE),0)</f>
        <v>0</v>
      </c>
      <c r="T19" s="131">
        <f>IF(T$2,TREND(Annual!T35:T135,'Lin91'!$AF35:$AF135,'Lin91'!$AF19:$AF135,TRUE),0)</f>
        <v>0</v>
      </c>
      <c r="U19" s="131">
        <f>IF(U$2,TREND(Annual!U35:U135,'Lin91'!$AF35:$AF135,'Lin91'!$AF19:$AF135,TRUE),0)</f>
        <v>0</v>
      </c>
      <c r="V19" s="131">
        <f>IF(V$2,TREND(Annual!V35:V135,'Lin91'!$AF35:$AF135,'Lin91'!$AF19:$AF135,TRUE),0)</f>
        <v>0</v>
      </c>
      <c r="W19" s="131">
        <f>IF(W$2,TREND(Annual!W35:W135,'Lin91'!$AF35:$AF135,'Lin91'!$AF19:$AF135,TRUE),0)</f>
        <v>0</v>
      </c>
      <c r="X19" s="131">
        <f>IF(X$2,TREND(Annual!X35:X135,'Lin91'!$AF35:$AF135,'Lin91'!$AF19:$AF135,TRUE),0)</f>
        <v>0</v>
      </c>
      <c r="Y19" s="131">
        <f>IF(Y$2,TREND(Annual!Y35:Y135,'Lin91'!$AF35:$AF135,'Lin91'!$AF19:$AF135,TRUE),0)</f>
        <v>0</v>
      </c>
      <c r="Z19" s="131">
        <f>IF(Z$2,TREND(Annual!Z35:Z135,'Lin91'!$AF35:$AF135,'Lin91'!$AF19:$AF135,TRUE),0)</f>
        <v>0</v>
      </c>
      <c r="AA19" s="131">
        <f>IF(AA$2,TREND(Annual!AA35:AA135,'Lin91'!$AF35:$AF135,'Lin91'!$AF19:$AF135,TRUE),0)</f>
        <v>0</v>
      </c>
      <c r="AB19" s="131">
        <f>IF(AB$2,TREND(Annual!AB35:AB135,'Lin91'!$AF35:$AF135,'Lin91'!$AF19:$AF135,TRUE),0)</f>
        <v>0</v>
      </c>
      <c r="AC19" s="131">
        <f>IF(AC$2,TREND(Annual!AC35:AC135,'Lin91'!$AF35:$AF135,'Lin91'!$AF19:$AF135,TRUE),0)</f>
        <v>0</v>
      </c>
      <c r="AD19" s="131">
        <f>IF(AD$2,TREND(Annual!AD35:AD135,'Lin91'!$AF35:$AF135,'Lin91'!$AF19:$AF135,TRUE),0)</f>
        <v>0</v>
      </c>
      <c r="AE19" s="131"/>
      <c r="AF19">
        <f t="shared" si="0"/>
        <v>13</v>
      </c>
    </row>
    <row r="20" spans="1:32">
      <c r="A20" t="s">
        <v>417</v>
      </c>
      <c r="B20" s="131">
        <f>IF(B$2,TREND(Annual!B36:B136,'Lin91'!$AF36:$AF136,'Lin91'!$AF20:$AF136,TRUE),0)</f>
        <v>0</v>
      </c>
      <c r="C20" s="131">
        <f>IF(C$2,TREND(Annual!C36:C136,'Lin91'!$AF36:$AF136,'Lin91'!$AF20:$AF136,TRUE),0)</f>
        <v>0</v>
      </c>
      <c r="D20" s="131">
        <f>IF(D$2,TREND(Annual!D36:D136,'Lin91'!$AF36:$AF136,'Lin91'!$AF20:$AF136,TRUE),0)</f>
        <v>0</v>
      </c>
      <c r="E20" s="131">
        <f>IF(E$2,TREND(Annual!E36:E136,'Lin91'!$AF36:$AF136,'Lin91'!$AF20:$AF136,TRUE),0)</f>
        <v>0</v>
      </c>
      <c r="F20" s="131">
        <f>IF(F$2,TREND(Annual!F36:F136,'Lin91'!$AF36:$AF136,'Lin91'!$AF20:$AF136,TRUE),0)</f>
        <v>0</v>
      </c>
      <c r="G20" s="131">
        <f>IF(G$2,TREND(Annual!G36:G136,'Lin91'!$AF36:$AF136,'Lin91'!$AF20:$AF136,TRUE),0)</f>
        <v>0</v>
      </c>
      <c r="H20" s="131">
        <f>IF(H$2,TREND(Annual!H36:H136,'Lin91'!$AF36:$AF136,'Lin91'!$AF20:$AF136,TRUE),0)</f>
        <v>0</v>
      </c>
      <c r="I20" s="131">
        <f>IF(I$2,TREND(Annual!I36:I136,'Lin91'!$AF36:$AF136,'Lin91'!$AF20:$AF136,TRUE),0)</f>
        <v>0</v>
      </c>
      <c r="J20" s="131">
        <f>IF(J$2,TREND(Annual!J36:J136,'Lin91'!$AF36:$AF136,'Lin91'!$AF20:$AF136,TRUE),0)</f>
        <v>0</v>
      </c>
      <c r="K20" s="131">
        <f>IF(K$2,TREND(Annual!K36:K136,'Lin91'!$AF36:$AF136,'Lin91'!$AF20:$AF136,TRUE),0)</f>
        <v>0</v>
      </c>
      <c r="L20" s="131">
        <f>IF(L$2,TREND(Annual!L36:L136,'Lin91'!$AF36:$AF136,'Lin91'!$AF20:$AF136,TRUE),0)</f>
        <v>0</v>
      </c>
      <c r="M20" s="131">
        <f>IF(M$2,TREND(Annual!M36:M136,'Lin91'!$AF36:$AF136,'Lin91'!$AF20:$AF136,TRUE),0)</f>
        <v>0</v>
      </c>
      <c r="N20" s="131">
        <f>IF(N$2,TREND(Annual!N36:N136,'Lin91'!$AF36:$AF136,'Lin91'!$AF20:$AF136,TRUE),0)</f>
        <v>0</v>
      </c>
      <c r="O20" s="131">
        <f>IF(O$2,TREND(Annual!O36:O136,'Lin91'!$AF36:$AF136,'Lin91'!$AF20:$AF136,TRUE),0)</f>
        <v>0</v>
      </c>
      <c r="P20" s="131">
        <f>IF(P$2,TREND(Annual!P36:P136,'Lin91'!$AF36:$AF136,'Lin91'!$AF20:$AF136,TRUE),0)</f>
        <v>0</v>
      </c>
      <c r="Q20" s="131">
        <f>IF(Q$2,TREND(Annual!Q36:Q136,'Lin91'!$AF36:$AF136,'Lin91'!$AF20:$AF136,TRUE),0)</f>
        <v>0</v>
      </c>
      <c r="R20" s="131">
        <f>IF(R$2,TREND(Annual!R36:R136,'Lin91'!$AF36:$AF136,'Lin91'!$AF20:$AF136,TRUE),0)</f>
        <v>0</v>
      </c>
      <c r="S20" s="131">
        <f>IF(S$2,TREND(Annual!S36:S136,'Lin91'!$AF36:$AF136,'Lin91'!$AF20:$AF136,TRUE),0)</f>
        <v>0</v>
      </c>
      <c r="T20" s="131">
        <f>IF(T$2,TREND(Annual!T36:T136,'Lin91'!$AF36:$AF136,'Lin91'!$AF20:$AF136,TRUE),0)</f>
        <v>0</v>
      </c>
      <c r="U20" s="131">
        <f>IF(U$2,TREND(Annual!U36:U136,'Lin91'!$AF36:$AF136,'Lin91'!$AF20:$AF136,TRUE),0)</f>
        <v>0</v>
      </c>
      <c r="V20" s="131">
        <f>IF(V$2,TREND(Annual!V36:V136,'Lin91'!$AF36:$AF136,'Lin91'!$AF20:$AF136,TRUE),0)</f>
        <v>0</v>
      </c>
      <c r="W20" s="131">
        <f>IF(W$2,TREND(Annual!W36:W136,'Lin91'!$AF36:$AF136,'Lin91'!$AF20:$AF136,TRUE),0)</f>
        <v>0</v>
      </c>
      <c r="X20" s="131">
        <f>IF(X$2,TREND(Annual!X36:X136,'Lin91'!$AF36:$AF136,'Lin91'!$AF20:$AF136,TRUE),0)</f>
        <v>0</v>
      </c>
      <c r="Y20" s="131">
        <f>IF(Y$2,TREND(Annual!Y36:Y136,'Lin91'!$AF36:$AF136,'Lin91'!$AF20:$AF136,TRUE),0)</f>
        <v>0</v>
      </c>
      <c r="Z20" s="131">
        <f>IF(Z$2,TREND(Annual!Z36:Z136,'Lin91'!$AF36:$AF136,'Lin91'!$AF20:$AF136,TRUE),0)</f>
        <v>0</v>
      </c>
      <c r="AA20" s="131">
        <f>IF(AA$2,TREND(Annual!AA36:AA136,'Lin91'!$AF36:$AF136,'Lin91'!$AF20:$AF136,TRUE),0)</f>
        <v>0</v>
      </c>
      <c r="AB20" s="131">
        <f>IF(AB$2,TREND(Annual!AB36:AB136,'Lin91'!$AF36:$AF136,'Lin91'!$AF20:$AF136,TRUE),0)</f>
        <v>0</v>
      </c>
      <c r="AC20" s="131">
        <f>IF(AC$2,TREND(Annual!AC36:AC136,'Lin91'!$AF36:$AF136,'Lin91'!$AF20:$AF136,TRUE),0)</f>
        <v>0</v>
      </c>
      <c r="AD20" s="131">
        <f>IF(AD$2,TREND(Annual!AD36:AD136,'Lin91'!$AF36:$AF136,'Lin91'!$AF20:$AF136,TRUE),0)</f>
        <v>0</v>
      </c>
      <c r="AE20" s="131"/>
      <c r="AF20">
        <f t="shared" si="0"/>
        <v>14</v>
      </c>
    </row>
    <row r="21" spans="1:32">
      <c r="A21" t="s">
        <v>418</v>
      </c>
      <c r="B21" s="131">
        <f>IF(B$2,TREND(Annual!B37:B137,'Lin91'!$AF37:$AF137,'Lin91'!$AF21:$AF137,TRUE),0)</f>
        <v>0</v>
      </c>
      <c r="C21" s="131">
        <f>IF(C$2,TREND(Annual!C37:C137,'Lin91'!$AF37:$AF137,'Lin91'!$AF21:$AF137,TRUE),0)</f>
        <v>0</v>
      </c>
      <c r="D21" s="131">
        <f>IF(D$2,TREND(Annual!D37:D137,'Lin91'!$AF37:$AF137,'Lin91'!$AF21:$AF137,TRUE),0)</f>
        <v>0</v>
      </c>
      <c r="E21" s="131">
        <f>IF(E$2,TREND(Annual!E37:E137,'Lin91'!$AF37:$AF137,'Lin91'!$AF21:$AF137,TRUE),0)</f>
        <v>0</v>
      </c>
      <c r="F21" s="131">
        <f>IF(F$2,TREND(Annual!F37:F137,'Lin91'!$AF37:$AF137,'Lin91'!$AF21:$AF137,TRUE),0)</f>
        <v>0</v>
      </c>
      <c r="G21" s="131">
        <f>IF(G$2,TREND(Annual!G37:G137,'Lin91'!$AF37:$AF137,'Lin91'!$AF21:$AF137,TRUE),0)</f>
        <v>0</v>
      </c>
      <c r="H21" s="131">
        <f>IF(H$2,TREND(Annual!H37:H137,'Lin91'!$AF37:$AF137,'Lin91'!$AF21:$AF137,TRUE),0)</f>
        <v>0</v>
      </c>
      <c r="I21" s="131">
        <f>IF(I$2,TREND(Annual!I37:I137,'Lin91'!$AF37:$AF137,'Lin91'!$AF21:$AF137,TRUE),0)</f>
        <v>0</v>
      </c>
      <c r="J21" s="131">
        <f>IF(J$2,TREND(Annual!J37:J137,'Lin91'!$AF37:$AF137,'Lin91'!$AF21:$AF137,TRUE),0)</f>
        <v>0</v>
      </c>
      <c r="K21" s="131">
        <f>IF(K$2,TREND(Annual!K37:K137,'Lin91'!$AF37:$AF137,'Lin91'!$AF21:$AF137,TRUE),0)</f>
        <v>0</v>
      </c>
      <c r="L21" s="131">
        <f>IF(L$2,TREND(Annual!L37:L137,'Lin91'!$AF37:$AF137,'Lin91'!$AF21:$AF137,TRUE),0)</f>
        <v>0</v>
      </c>
      <c r="M21" s="131">
        <f>IF(M$2,TREND(Annual!M37:M137,'Lin91'!$AF37:$AF137,'Lin91'!$AF21:$AF137,TRUE),0)</f>
        <v>0</v>
      </c>
      <c r="N21" s="131">
        <f>IF(N$2,TREND(Annual!N37:N137,'Lin91'!$AF37:$AF137,'Lin91'!$AF21:$AF137,TRUE),0)</f>
        <v>0</v>
      </c>
      <c r="O21" s="131">
        <f>IF(O$2,TREND(Annual!O37:O137,'Lin91'!$AF37:$AF137,'Lin91'!$AF21:$AF137,TRUE),0)</f>
        <v>0</v>
      </c>
      <c r="P21" s="131">
        <f>IF(P$2,TREND(Annual!P37:P137,'Lin91'!$AF37:$AF137,'Lin91'!$AF21:$AF137,TRUE),0)</f>
        <v>0</v>
      </c>
      <c r="Q21" s="131">
        <f>IF(Q$2,TREND(Annual!Q37:Q137,'Lin91'!$AF37:$AF137,'Lin91'!$AF21:$AF137,TRUE),0)</f>
        <v>0</v>
      </c>
      <c r="R21" s="131">
        <f>IF(R$2,TREND(Annual!R37:R137,'Lin91'!$AF37:$AF137,'Lin91'!$AF21:$AF137,TRUE),0)</f>
        <v>0</v>
      </c>
      <c r="S21" s="131">
        <f>IF(S$2,TREND(Annual!S37:S137,'Lin91'!$AF37:$AF137,'Lin91'!$AF21:$AF137,TRUE),0)</f>
        <v>0</v>
      </c>
      <c r="T21" s="131">
        <f>IF(T$2,TREND(Annual!T37:T137,'Lin91'!$AF37:$AF137,'Lin91'!$AF21:$AF137,TRUE),0)</f>
        <v>0</v>
      </c>
      <c r="U21" s="131">
        <f>IF(U$2,TREND(Annual!U37:U137,'Lin91'!$AF37:$AF137,'Lin91'!$AF21:$AF137,TRUE),0)</f>
        <v>0</v>
      </c>
      <c r="V21" s="131">
        <f>IF(V$2,TREND(Annual!V37:V137,'Lin91'!$AF37:$AF137,'Lin91'!$AF21:$AF137,TRUE),0)</f>
        <v>0</v>
      </c>
      <c r="W21" s="131">
        <f>IF(W$2,TREND(Annual!W37:W137,'Lin91'!$AF37:$AF137,'Lin91'!$AF21:$AF137,TRUE),0)</f>
        <v>0</v>
      </c>
      <c r="X21" s="131">
        <f>IF(X$2,TREND(Annual!X37:X137,'Lin91'!$AF37:$AF137,'Lin91'!$AF21:$AF137,TRUE),0)</f>
        <v>0</v>
      </c>
      <c r="Y21" s="131">
        <f>IF(Y$2,TREND(Annual!Y37:Y137,'Lin91'!$AF37:$AF137,'Lin91'!$AF21:$AF137,TRUE),0)</f>
        <v>0</v>
      </c>
      <c r="Z21" s="131">
        <f>IF(Z$2,TREND(Annual!Z37:Z137,'Lin91'!$AF37:$AF137,'Lin91'!$AF21:$AF137,TRUE),0)</f>
        <v>0</v>
      </c>
      <c r="AA21" s="131">
        <f>IF(AA$2,TREND(Annual!AA37:AA137,'Lin91'!$AF37:$AF137,'Lin91'!$AF21:$AF137,TRUE),0)</f>
        <v>0</v>
      </c>
      <c r="AB21" s="131">
        <f>IF(AB$2,TREND(Annual!AB37:AB137,'Lin91'!$AF37:$AF137,'Lin91'!$AF21:$AF137,TRUE),0)</f>
        <v>0</v>
      </c>
      <c r="AC21" s="131">
        <f>IF(AC$2,TREND(Annual!AC37:AC137,'Lin91'!$AF37:$AF137,'Lin91'!$AF21:$AF137,TRUE),0)</f>
        <v>0</v>
      </c>
      <c r="AD21" s="131">
        <f>IF(AD$2,TREND(Annual!AD37:AD137,'Lin91'!$AF37:$AF137,'Lin91'!$AF21:$AF137,TRUE),0)</f>
        <v>0</v>
      </c>
      <c r="AE21" s="131"/>
      <c r="AF21">
        <f t="shared" si="0"/>
        <v>15</v>
      </c>
    </row>
    <row r="22" spans="1:32">
      <c r="A22" t="s">
        <v>419</v>
      </c>
      <c r="B22" s="131">
        <f>IF(B$2,TREND(Annual!B38:B138,'Lin91'!$AF38:$AF138,'Lin91'!$AF22:$AF138,TRUE),0)</f>
        <v>0</v>
      </c>
      <c r="C22" s="131">
        <f>IF(C$2,TREND(Annual!C38:C138,'Lin91'!$AF38:$AF138,'Lin91'!$AF22:$AF138,TRUE),0)</f>
        <v>0</v>
      </c>
      <c r="D22" s="131">
        <f>IF(D$2,TREND(Annual!D38:D138,'Lin91'!$AF38:$AF138,'Lin91'!$AF22:$AF138,TRUE),0)</f>
        <v>0</v>
      </c>
      <c r="E22" s="131">
        <f>IF(E$2,TREND(Annual!E38:E138,'Lin91'!$AF38:$AF138,'Lin91'!$AF22:$AF138,TRUE),0)</f>
        <v>0</v>
      </c>
      <c r="F22" s="131">
        <f>IF(F$2,TREND(Annual!F38:F138,'Lin91'!$AF38:$AF138,'Lin91'!$AF22:$AF138,TRUE),0)</f>
        <v>0</v>
      </c>
      <c r="G22" s="131">
        <f>IF(G$2,TREND(Annual!G38:G138,'Lin91'!$AF38:$AF138,'Lin91'!$AF22:$AF138,TRUE),0)</f>
        <v>0</v>
      </c>
      <c r="H22" s="131">
        <f>IF(H$2,TREND(Annual!H38:H138,'Lin91'!$AF38:$AF138,'Lin91'!$AF22:$AF138,TRUE),0)</f>
        <v>0</v>
      </c>
      <c r="I22" s="131">
        <f>IF(I$2,TREND(Annual!I38:I138,'Lin91'!$AF38:$AF138,'Lin91'!$AF22:$AF138,TRUE),0)</f>
        <v>0</v>
      </c>
      <c r="J22" s="131">
        <f>IF(J$2,TREND(Annual!J38:J138,'Lin91'!$AF38:$AF138,'Lin91'!$AF22:$AF138,TRUE),0)</f>
        <v>0</v>
      </c>
      <c r="K22" s="131">
        <f>IF(K$2,TREND(Annual!K38:K138,'Lin91'!$AF38:$AF138,'Lin91'!$AF22:$AF138,TRUE),0)</f>
        <v>0</v>
      </c>
      <c r="L22" s="131">
        <f>IF(L$2,TREND(Annual!L38:L138,'Lin91'!$AF38:$AF138,'Lin91'!$AF22:$AF138,TRUE),0)</f>
        <v>0</v>
      </c>
      <c r="M22" s="131">
        <f>IF(M$2,TREND(Annual!M38:M138,'Lin91'!$AF38:$AF138,'Lin91'!$AF22:$AF138,TRUE),0)</f>
        <v>0</v>
      </c>
      <c r="N22" s="131">
        <f>IF(N$2,TREND(Annual!N38:N138,'Lin91'!$AF38:$AF138,'Lin91'!$AF22:$AF138,TRUE),0)</f>
        <v>0</v>
      </c>
      <c r="O22" s="131">
        <f>IF(O$2,TREND(Annual!O38:O138,'Lin91'!$AF38:$AF138,'Lin91'!$AF22:$AF138,TRUE),0)</f>
        <v>0</v>
      </c>
      <c r="P22" s="131">
        <f>IF(P$2,TREND(Annual!P38:P138,'Lin91'!$AF38:$AF138,'Lin91'!$AF22:$AF138,TRUE),0)</f>
        <v>0</v>
      </c>
      <c r="Q22" s="131">
        <f>IF(Q$2,TREND(Annual!Q38:Q138,'Lin91'!$AF38:$AF138,'Lin91'!$AF22:$AF138,TRUE),0)</f>
        <v>0</v>
      </c>
      <c r="R22" s="131">
        <f>IF(R$2,TREND(Annual!R38:R138,'Lin91'!$AF38:$AF138,'Lin91'!$AF22:$AF138,TRUE),0)</f>
        <v>0</v>
      </c>
      <c r="S22" s="131">
        <f>IF(S$2,TREND(Annual!S38:S138,'Lin91'!$AF38:$AF138,'Lin91'!$AF22:$AF138,TRUE),0)</f>
        <v>0</v>
      </c>
      <c r="T22" s="131">
        <f>IF(T$2,TREND(Annual!T38:T138,'Lin91'!$AF38:$AF138,'Lin91'!$AF22:$AF138,TRUE),0)</f>
        <v>0</v>
      </c>
      <c r="U22" s="131">
        <f>IF(U$2,TREND(Annual!U38:U138,'Lin91'!$AF38:$AF138,'Lin91'!$AF22:$AF138,TRUE),0)</f>
        <v>0</v>
      </c>
      <c r="V22" s="131">
        <f>IF(V$2,TREND(Annual!V38:V138,'Lin91'!$AF38:$AF138,'Lin91'!$AF22:$AF138,TRUE),0)</f>
        <v>0</v>
      </c>
      <c r="W22" s="131">
        <f>IF(W$2,TREND(Annual!W38:W138,'Lin91'!$AF38:$AF138,'Lin91'!$AF22:$AF138,TRUE),0)</f>
        <v>0</v>
      </c>
      <c r="X22" s="131">
        <f>IF(X$2,TREND(Annual!X38:X138,'Lin91'!$AF38:$AF138,'Lin91'!$AF22:$AF138,TRUE),0)</f>
        <v>0</v>
      </c>
      <c r="Y22" s="131">
        <f>IF(Y$2,TREND(Annual!Y38:Y138,'Lin91'!$AF38:$AF138,'Lin91'!$AF22:$AF138,TRUE),0)</f>
        <v>0</v>
      </c>
      <c r="Z22" s="131">
        <f>IF(Z$2,TREND(Annual!Z38:Z138,'Lin91'!$AF38:$AF138,'Lin91'!$AF22:$AF138,TRUE),0)</f>
        <v>0</v>
      </c>
      <c r="AA22" s="131">
        <f>IF(AA$2,TREND(Annual!AA38:AA138,'Lin91'!$AF38:$AF138,'Lin91'!$AF22:$AF138,TRUE),0)</f>
        <v>0</v>
      </c>
      <c r="AB22" s="131">
        <f>IF(AB$2,TREND(Annual!AB38:AB138,'Lin91'!$AF38:$AF138,'Lin91'!$AF22:$AF138,TRUE),0)</f>
        <v>0</v>
      </c>
      <c r="AC22" s="131">
        <f>IF(AC$2,TREND(Annual!AC38:AC138,'Lin91'!$AF38:$AF138,'Lin91'!$AF22:$AF138,TRUE),0)</f>
        <v>0</v>
      </c>
      <c r="AD22" s="131">
        <f>IF(AD$2,TREND(Annual!AD38:AD138,'Lin91'!$AF38:$AF138,'Lin91'!$AF22:$AF138,TRUE),0)</f>
        <v>0</v>
      </c>
      <c r="AE22" s="131"/>
      <c r="AF22">
        <f t="shared" si="0"/>
        <v>16</v>
      </c>
    </row>
    <row r="23" spans="1:32">
      <c r="A23" t="s">
        <v>420</v>
      </c>
      <c r="B23" s="131">
        <f>IF(B$2,TREND(Annual!B39:B139,'Lin91'!$AF39:$AF139,'Lin91'!$AF23:$AF139,TRUE),0)</f>
        <v>0</v>
      </c>
      <c r="C23" s="131">
        <f>IF(C$2,TREND(Annual!C39:C139,'Lin91'!$AF39:$AF139,'Lin91'!$AF23:$AF139,TRUE),0)</f>
        <v>0</v>
      </c>
      <c r="D23" s="131">
        <f>IF(D$2,TREND(Annual!D39:D139,'Lin91'!$AF39:$AF139,'Lin91'!$AF23:$AF139,TRUE),0)</f>
        <v>0</v>
      </c>
      <c r="E23" s="131">
        <f>IF(E$2,TREND(Annual!E39:E139,'Lin91'!$AF39:$AF139,'Lin91'!$AF23:$AF139,TRUE),0)</f>
        <v>0</v>
      </c>
      <c r="F23" s="131">
        <f>IF(F$2,TREND(Annual!F39:F139,'Lin91'!$AF39:$AF139,'Lin91'!$AF23:$AF139,TRUE),0)</f>
        <v>0</v>
      </c>
      <c r="G23" s="131">
        <f>IF(G$2,TREND(Annual!G39:G139,'Lin91'!$AF39:$AF139,'Lin91'!$AF23:$AF139,TRUE),0)</f>
        <v>0</v>
      </c>
      <c r="H23" s="131">
        <f>IF(H$2,TREND(Annual!H39:H139,'Lin91'!$AF39:$AF139,'Lin91'!$AF23:$AF139,TRUE),0)</f>
        <v>0</v>
      </c>
      <c r="I23" s="131">
        <f>IF(I$2,TREND(Annual!I39:I139,'Lin91'!$AF39:$AF139,'Lin91'!$AF23:$AF139,TRUE),0)</f>
        <v>0</v>
      </c>
      <c r="J23" s="131">
        <f>IF(J$2,TREND(Annual!J39:J139,'Lin91'!$AF39:$AF139,'Lin91'!$AF23:$AF139,TRUE),0)</f>
        <v>0</v>
      </c>
      <c r="K23" s="131">
        <f>IF(K$2,TREND(Annual!K39:K139,'Lin91'!$AF39:$AF139,'Lin91'!$AF23:$AF139,TRUE),0)</f>
        <v>0</v>
      </c>
      <c r="L23" s="131">
        <f>IF(L$2,TREND(Annual!L39:L139,'Lin91'!$AF39:$AF139,'Lin91'!$AF23:$AF139,TRUE),0)</f>
        <v>0</v>
      </c>
      <c r="M23" s="131">
        <f>IF(M$2,TREND(Annual!M39:M139,'Lin91'!$AF39:$AF139,'Lin91'!$AF23:$AF139,TRUE),0)</f>
        <v>0</v>
      </c>
      <c r="N23" s="131">
        <f>IF(N$2,TREND(Annual!N39:N139,'Lin91'!$AF39:$AF139,'Lin91'!$AF23:$AF139,TRUE),0)</f>
        <v>0</v>
      </c>
      <c r="O23" s="131">
        <f>IF(O$2,TREND(Annual!O39:O139,'Lin91'!$AF39:$AF139,'Lin91'!$AF23:$AF139,TRUE),0)</f>
        <v>0</v>
      </c>
      <c r="P23" s="131">
        <f>IF(P$2,TREND(Annual!P39:P139,'Lin91'!$AF39:$AF139,'Lin91'!$AF23:$AF139,TRUE),0)</f>
        <v>0</v>
      </c>
      <c r="Q23" s="131">
        <f>IF(Q$2,TREND(Annual!Q39:Q139,'Lin91'!$AF39:$AF139,'Lin91'!$AF23:$AF139,TRUE),0)</f>
        <v>0</v>
      </c>
      <c r="R23" s="131">
        <f>IF(R$2,TREND(Annual!R39:R139,'Lin91'!$AF39:$AF139,'Lin91'!$AF23:$AF139,TRUE),0)</f>
        <v>0</v>
      </c>
      <c r="S23" s="131">
        <f>IF(S$2,TREND(Annual!S39:S139,'Lin91'!$AF39:$AF139,'Lin91'!$AF23:$AF139,TRUE),0)</f>
        <v>0</v>
      </c>
      <c r="T23" s="131">
        <f>IF(T$2,TREND(Annual!T39:T139,'Lin91'!$AF39:$AF139,'Lin91'!$AF23:$AF139,TRUE),0)</f>
        <v>0</v>
      </c>
      <c r="U23" s="131">
        <f>IF(U$2,TREND(Annual!U39:U139,'Lin91'!$AF39:$AF139,'Lin91'!$AF23:$AF139,TRUE),0)</f>
        <v>0</v>
      </c>
      <c r="V23" s="131">
        <f>IF(V$2,TREND(Annual!V39:V139,'Lin91'!$AF39:$AF139,'Lin91'!$AF23:$AF139,TRUE),0)</f>
        <v>0</v>
      </c>
      <c r="W23" s="131">
        <f>IF(W$2,TREND(Annual!W39:W139,'Lin91'!$AF39:$AF139,'Lin91'!$AF23:$AF139,TRUE),0)</f>
        <v>0</v>
      </c>
      <c r="X23" s="131">
        <f>IF(X$2,TREND(Annual!X39:X139,'Lin91'!$AF39:$AF139,'Lin91'!$AF23:$AF139,TRUE),0)</f>
        <v>0</v>
      </c>
      <c r="Y23" s="131">
        <f>IF(Y$2,TREND(Annual!Y39:Y139,'Lin91'!$AF39:$AF139,'Lin91'!$AF23:$AF139,TRUE),0)</f>
        <v>0</v>
      </c>
      <c r="Z23" s="131">
        <f>IF(Z$2,TREND(Annual!Z39:Z139,'Lin91'!$AF39:$AF139,'Lin91'!$AF23:$AF139,TRUE),0)</f>
        <v>0</v>
      </c>
      <c r="AA23" s="131">
        <f>IF(AA$2,TREND(Annual!AA39:AA139,'Lin91'!$AF39:$AF139,'Lin91'!$AF23:$AF139,TRUE),0)</f>
        <v>0</v>
      </c>
      <c r="AB23" s="131">
        <f>IF(AB$2,TREND(Annual!AB39:AB139,'Lin91'!$AF39:$AF139,'Lin91'!$AF23:$AF139,TRUE),0)</f>
        <v>0</v>
      </c>
      <c r="AC23" s="131">
        <f>IF(AC$2,TREND(Annual!AC39:AC139,'Lin91'!$AF39:$AF139,'Lin91'!$AF23:$AF139,TRUE),0)</f>
        <v>0</v>
      </c>
      <c r="AD23" s="131">
        <f>IF(AD$2,TREND(Annual!AD39:AD139,'Lin91'!$AF39:$AF139,'Lin91'!$AF23:$AF139,TRUE),0)</f>
        <v>0</v>
      </c>
      <c r="AE23" s="126"/>
      <c r="AF23">
        <f t="shared" si="0"/>
        <v>17</v>
      </c>
    </row>
    <row r="24" spans="1:32">
      <c r="A24" t="s">
        <v>421</v>
      </c>
      <c r="B24" s="131">
        <f>IF(B$2,TREND(Annual!B40:B140,'Lin91'!$AF40:$AF140,'Lin91'!$AF24:$AF140,TRUE),0)</f>
        <v>0</v>
      </c>
      <c r="C24" s="131">
        <f>IF(C$2,TREND(Annual!C40:C140,'Lin91'!$AF40:$AF140,'Lin91'!$AF24:$AF140,TRUE),0)</f>
        <v>0</v>
      </c>
      <c r="D24" s="131">
        <f>IF(D$2,TREND(Annual!D40:D140,'Lin91'!$AF40:$AF140,'Lin91'!$AF24:$AF140,TRUE),0)</f>
        <v>0</v>
      </c>
      <c r="E24" s="131">
        <f>IF(E$2,TREND(Annual!E40:E140,'Lin91'!$AF40:$AF140,'Lin91'!$AF24:$AF140,TRUE),0)</f>
        <v>0</v>
      </c>
      <c r="F24" s="131">
        <f>IF(F$2,TREND(Annual!F40:F140,'Lin91'!$AF40:$AF140,'Lin91'!$AF24:$AF140,TRUE),0)</f>
        <v>0</v>
      </c>
      <c r="G24" s="131">
        <f>IF(G$2,TREND(Annual!G40:G140,'Lin91'!$AF40:$AF140,'Lin91'!$AF24:$AF140,TRUE),0)</f>
        <v>0</v>
      </c>
      <c r="H24" s="131">
        <f>IF(H$2,TREND(Annual!H40:H140,'Lin91'!$AF40:$AF140,'Lin91'!$AF24:$AF140,TRUE),0)</f>
        <v>0</v>
      </c>
      <c r="I24" s="131">
        <f>IF(I$2,TREND(Annual!I40:I140,'Lin91'!$AF40:$AF140,'Lin91'!$AF24:$AF140,TRUE),0)</f>
        <v>0</v>
      </c>
      <c r="J24" s="131">
        <f>IF(J$2,TREND(Annual!J40:J140,'Lin91'!$AF40:$AF140,'Lin91'!$AF24:$AF140,TRUE),0)</f>
        <v>0</v>
      </c>
      <c r="K24" s="131">
        <f>IF(K$2,TREND(Annual!K40:K140,'Lin91'!$AF40:$AF140,'Lin91'!$AF24:$AF140,TRUE),0)</f>
        <v>0</v>
      </c>
      <c r="L24" s="131">
        <f>IF(L$2,TREND(Annual!L40:L140,'Lin91'!$AF40:$AF140,'Lin91'!$AF24:$AF140,TRUE),0)</f>
        <v>0</v>
      </c>
      <c r="M24" s="131">
        <f>IF(M$2,TREND(Annual!M40:M140,'Lin91'!$AF40:$AF140,'Lin91'!$AF24:$AF140,TRUE),0)</f>
        <v>0</v>
      </c>
      <c r="N24" s="131">
        <f>IF(N$2,TREND(Annual!N40:N140,'Lin91'!$AF40:$AF140,'Lin91'!$AF24:$AF140,TRUE),0)</f>
        <v>0</v>
      </c>
      <c r="O24" s="131">
        <f>IF(O$2,TREND(Annual!O40:O140,'Lin91'!$AF40:$AF140,'Lin91'!$AF24:$AF140,TRUE),0)</f>
        <v>0</v>
      </c>
      <c r="P24" s="131">
        <f>IF(P$2,TREND(Annual!P40:P140,'Lin91'!$AF40:$AF140,'Lin91'!$AF24:$AF140,TRUE),0)</f>
        <v>0</v>
      </c>
      <c r="Q24" s="131">
        <f>IF(Q$2,TREND(Annual!Q40:Q140,'Lin91'!$AF40:$AF140,'Lin91'!$AF24:$AF140,TRUE),0)</f>
        <v>0</v>
      </c>
      <c r="R24" s="131">
        <f>IF(R$2,TREND(Annual!R40:R140,'Lin91'!$AF40:$AF140,'Lin91'!$AF24:$AF140,TRUE),0)</f>
        <v>0</v>
      </c>
      <c r="S24" s="131">
        <f>IF(S$2,TREND(Annual!S40:S140,'Lin91'!$AF40:$AF140,'Lin91'!$AF24:$AF140,TRUE),0)</f>
        <v>0</v>
      </c>
      <c r="T24" s="131">
        <f>IF(T$2,TREND(Annual!T40:T140,'Lin91'!$AF40:$AF140,'Lin91'!$AF24:$AF140,TRUE),0)</f>
        <v>0</v>
      </c>
      <c r="U24" s="131">
        <f>IF(U$2,TREND(Annual!U40:U140,'Lin91'!$AF40:$AF140,'Lin91'!$AF24:$AF140,TRUE),0)</f>
        <v>0</v>
      </c>
      <c r="V24" s="131">
        <f>IF(V$2,TREND(Annual!V40:V140,'Lin91'!$AF40:$AF140,'Lin91'!$AF24:$AF140,TRUE),0)</f>
        <v>0</v>
      </c>
      <c r="W24" s="131">
        <f>IF(W$2,TREND(Annual!W40:W140,'Lin91'!$AF40:$AF140,'Lin91'!$AF24:$AF140,TRUE),0)</f>
        <v>0</v>
      </c>
      <c r="X24" s="131">
        <f>IF(X$2,TREND(Annual!X40:X140,'Lin91'!$AF40:$AF140,'Lin91'!$AF24:$AF140,TRUE),0)</f>
        <v>0</v>
      </c>
      <c r="Y24" s="131">
        <f>IF(Y$2,TREND(Annual!Y40:Y140,'Lin91'!$AF40:$AF140,'Lin91'!$AF24:$AF140,TRUE),0)</f>
        <v>0</v>
      </c>
      <c r="Z24" s="131">
        <f>IF(Z$2,TREND(Annual!Z40:Z140,'Lin91'!$AF40:$AF140,'Lin91'!$AF24:$AF140,TRUE),0)</f>
        <v>0</v>
      </c>
      <c r="AA24" s="131">
        <f>IF(AA$2,TREND(Annual!AA40:AA140,'Lin91'!$AF40:$AF140,'Lin91'!$AF24:$AF140,TRUE),0)</f>
        <v>0</v>
      </c>
      <c r="AB24" s="131">
        <f>IF(AB$2,TREND(Annual!AB40:AB140,'Lin91'!$AF40:$AF140,'Lin91'!$AF24:$AF140,TRUE),0)</f>
        <v>0</v>
      </c>
      <c r="AC24" s="131">
        <f>IF(AC$2,TREND(Annual!AC40:AC140,'Lin91'!$AF40:$AF140,'Lin91'!$AF24:$AF140,TRUE),0)</f>
        <v>0</v>
      </c>
      <c r="AD24" s="131">
        <f>IF(AD$2,TREND(Annual!AD40:AD140,'Lin91'!$AF40:$AF140,'Lin91'!$AF24:$AF140,TRUE),0)</f>
        <v>0</v>
      </c>
      <c r="AE24" s="126"/>
      <c r="AF24">
        <f t="shared" si="0"/>
        <v>18</v>
      </c>
    </row>
    <row r="25" spans="1:32">
      <c r="A25" t="s">
        <v>422</v>
      </c>
      <c r="B25" s="131">
        <f>IF(B$2,TREND(Annual!B41:B141,'Lin91'!$AF41:$AF141,'Lin91'!$AF25:$AF141,TRUE),0)</f>
        <v>0</v>
      </c>
      <c r="C25" s="131">
        <f>IF(C$2,TREND(Annual!C41:C141,'Lin91'!$AF41:$AF141,'Lin91'!$AF25:$AF141,TRUE),0)</f>
        <v>0</v>
      </c>
      <c r="D25" s="131">
        <f>IF(D$2,TREND(Annual!D41:D141,'Lin91'!$AF41:$AF141,'Lin91'!$AF25:$AF141,TRUE),0)</f>
        <v>0</v>
      </c>
      <c r="E25" s="131">
        <f>IF(E$2,TREND(Annual!E41:E141,'Lin91'!$AF41:$AF141,'Lin91'!$AF25:$AF141,TRUE),0)</f>
        <v>0</v>
      </c>
      <c r="F25" s="131">
        <f>IF(F$2,TREND(Annual!F41:F141,'Lin91'!$AF41:$AF141,'Lin91'!$AF25:$AF141,TRUE),0)</f>
        <v>0</v>
      </c>
      <c r="G25" s="131">
        <f>IF(G$2,TREND(Annual!G41:G141,'Lin91'!$AF41:$AF141,'Lin91'!$AF25:$AF141,TRUE),0)</f>
        <v>0</v>
      </c>
      <c r="H25" s="131">
        <f>IF(H$2,TREND(Annual!H41:H141,'Lin91'!$AF41:$AF141,'Lin91'!$AF25:$AF141,TRUE),0)</f>
        <v>0</v>
      </c>
      <c r="I25" s="131">
        <f>IF(I$2,TREND(Annual!I41:I141,'Lin91'!$AF41:$AF141,'Lin91'!$AF25:$AF141,TRUE),0)</f>
        <v>0</v>
      </c>
      <c r="J25" s="131">
        <f>IF(J$2,TREND(Annual!J41:J141,'Lin91'!$AF41:$AF141,'Lin91'!$AF25:$AF141,TRUE),0)</f>
        <v>0</v>
      </c>
      <c r="K25" s="131">
        <f>IF(K$2,TREND(Annual!K41:K141,'Lin91'!$AF41:$AF141,'Lin91'!$AF25:$AF141,TRUE),0)</f>
        <v>0</v>
      </c>
      <c r="L25" s="131">
        <f>IF(L$2,TREND(Annual!L41:L141,'Lin91'!$AF41:$AF141,'Lin91'!$AF25:$AF141,TRUE),0)</f>
        <v>0</v>
      </c>
      <c r="M25" s="131">
        <f>IF(M$2,TREND(Annual!M41:M141,'Lin91'!$AF41:$AF141,'Lin91'!$AF25:$AF141,TRUE),0)</f>
        <v>0</v>
      </c>
      <c r="N25" s="131">
        <f>IF(N$2,TREND(Annual!N41:N141,'Lin91'!$AF41:$AF141,'Lin91'!$AF25:$AF141,TRUE),0)</f>
        <v>0</v>
      </c>
      <c r="O25" s="131">
        <f>IF(O$2,TREND(Annual!O41:O141,'Lin91'!$AF41:$AF141,'Lin91'!$AF25:$AF141,TRUE),0)</f>
        <v>0</v>
      </c>
      <c r="P25" s="131">
        <f>IF(P$2,TREND(Annual!P41:P141,'Lin91'!$AF41:$AF141,'Lin91'!$AF25:$AF141,TRUE),0)</f>
        <v>0</v>
      </c>
      <c r="Q25" s="131">
        <f>IF(Q$2,TREND(Annual!Q41:Q141,'Lin91'!$AF41:$AF141,'Lin91'!$AF25:$AF141,TRUE),0)</f>
        <v>0</v>
      </c>
      <c r="R25" s="131">
        <f>IF(R$2,TREND(Annual!R41:R141,'Lin91'!$AF41:$AF141,'Lin91'!$AF25:$AF141,TRUE),0)</f>
        <v>0</v>
      </c>
      <c r="S25" s="131">
        <f>IF(S$2,TREND(Annual!S41:S141,'Lin91'!$AF41:$AF141,'Lin91'!$AF25:$AF141,TRUE),0)</f>
        <v>0</v>
      </c>
      <c r="T25" s="131">
        <f>IF(T$2,TREND(Annual!T41:T141,'Lin91'!$AF41:$AF141,'Lin91'!$AF25:$AF141,TRUE),0)</f>
        <v>0</v>
      </c>
      <c r="U25" s="131">
        <f>IF(U$2,TREND(Annual!U41:U141,'Lin91'!$AF41:$AF141,'Lin91'!$AF25:$AF141,TRUE),0)</f>
        <v>0</v>
      </c>
      <c r="V25" s="131">
        <f>IF(V$2,TREND(Annual!V41:V141,'Lin91'!$AF41:$AF141,'Lin91'!$AF25:$AF141,TRUE),0)</f>
        <v>0</v>
      </c>
      <c r="W25" s="131">
        <f>IF(W$2,TREND(Annual!W41:W141,'Lin91'!$AF41:$AF141,'Lin91'!$AF25:$AF141,TRUE),0)</f>
        <v>0</v>
      </c>
      <c r="X25" s="131">
        <f>IF(X$2,TREND(Annual!X41:X141,'Lin91'!$AF41:$AF141,'Lin91'!$AF25:$AF141,TRUE),0)</f>
        <v>0</v>
      </c>
      <c r="Y25" s="131">
        <f>IF(Y$2,TREND(Annual!Y41:Y141,'Lin91'!$AF41:$AF141,'Lin91'!$AF25:$AF141,TRUE),0)</f>
        <v>0</v>
      </c>
      <c r="Z25" s="131">
        <f>IF(Z$2,TREND(Annual!Z41:Z141,'Lin91'!$AF41:$AF141,'Lin91'!$AF25:$AF141,TRUE),0)</f>
        <v>0</v>
      </c>
      <c r="AA25" s="131">
        <f>IF(AA$2,TREND(Annual!AA41:AA141,'Lin91'!$AF41:$AF141,'Lin91'!$AF25:$AF141,TRUE),0)</f>
        <v>0</v>
      </c>
      <c r="AB25" s="131">
        <f>IF(AB$2,TREND(Annual!AB41:AB141,'Lin91'!$AF41:$AF141,'Lin91'!$AF25:$AF141,TRUE),0)</f>
        <v>0</v>
      </c>
      <c r="AC25" s="131">
        <f>IF(AC$2,TREND(Annual!AC41:AC141,'Lin91'!$AF41:$AF141,'Lin91'!$AF25:$AF141,TRUE),0)</f>
        <v>0</v>
      </c>
      <c r="AD25" s="131">
        <f>IF(AD$2,TREND(Annual!AD41:AD141,'Lin91'!$AF41:$AF141,'Lin91'!$AF25:$AF141,TRUE),0)</f>
        <v>0</v>
      </c>
      <c r="AE25" s="126"/>
      <c r="AF25">
        <f t="shared" si="0"/>
        <v>19</v>
      </c>
    </row>
    <row r="26" spans="1:32">
      <c r="A26" t="s">
        <v>423</v>
      </c>
      <c r="B26" s="131">
        <f>IF(B$2,TREND(Annual!B42:B142,'Lin91'!$AF42:$AF142,'Lin91'!$AF26:$AF142,TRUE),0)</f>
        <v>0</v>
      </c>
      <c r="C26" s="131">
        <f>IF(C$2,TREND(Annual!C42:C142,'Lin91'!$AF42:$AF142,'Lin91'!$AF26:$AF142,TRUE),0)</f>
        <v>0</v>
      </c>
      <c r="D26" s="131">
        <f>IF(D$2,TREND(Annual!D42:D142,'Lin91'!$AF42:$AF142,'Lin91'!$AF26:$AF142,TRUE),0)</f>
        <v>0</v>
      </c>
      <c r="E26" s="131">
        <f>IF(E$2,TREND(Annual!E42:E142,'Lin91'!$AF42:$AF142,'Lin91'!$AF26:$AF142,TRUE),0)</f>
        <v>0</v>
      </c>
      <c r="F26" s="131">
        <f>IF(F$2,TREND(Annual!F42:F142,'Lin91'!$AF42:$AF142,'Lin91'!$AF26:$AF142,TRUE),0)</f>
        <v>0</v>
      </c>
      <c r="G26" s="131">
        <f>IF(G$2,TREND(Annual!G42:G142,'Lin91'!$AF42:$AF142,'Lin91'!$AF26:$AF142,TRUE),0)</f>
        <v>0</v>
      </c>
      <c r="H26" s="131">
        <f>IF(H$2,TREND(Annual!H42:H142,'Lin91'!$AF42:$AF142,'Lin91'!$AF26:$AF142,TRUE),0)</f>
        <v>0</v>
      </c>
      <c r="I26" s="131">
        <f>IF(I$2,TREND(Annual!I42:I142,'Lin91'!$AF42:$AF142,'Lin91'!$AF26:$AF142,TRUE),0)</f>
        <v>0</v>
      </c>
      <c r="J26" s="131">
        <f>IF(J$2,TREND(Annual!J42:J142,'Lin91'!$AF42:$AF142,'Lin91'!$AF26:$AF142,TRUE),0)</f>
        <v>0</v>
      </c>
      <c r="K26" s="131">
        <f>IF(K$2,TREND(Annual!K42:K142,'Lin91'!$AF42:$AF142,'Lin91'!$AF26:$AF142,TRUE),0)</f>
        <v>0</v>
      </c>
      <c r="L26" s="131">
        <f>IF(L$2,TREND(Annual!L42:L142,'Lin91'!$AF42:$AF142,'Lin91'!$AF26:$AF142,TRUE),0)</f>
        <v>0</v>
      </c>
      <c r="M26" s="131">
        <f>IF(M$2,TREND(Annual!M42:M142,'Lin91'!$AF42:$AF142,'Lin91'!$AF26:$AF142,TRUE),0)</f>
        <v>0</v>
      </c>
      <c r="N26" s="131">
        <f>IF(N$2,TREND(Annual!N42:N142,'Lin91'!$AF42:$AF142,'Lin91'!$AF26:$AF142,TRUE),0)</f>
        <v>0</v>
      </c>
      <c r="O26" s="131">
        <f>IF(O$2,TREND(Annual!O42:O142,'Lin91'!$AF42:$AF142,'Lin91'!$AF26:$AF142,TRUE),0)</f>
        <v>0</v>
      </c>
      <c r="P26" s="131">
        <f>IF(P$2,TREND(Annual!P42:P142,'Lin91'!$AF42:$AF142,'Lin91'!$AF26:$AF142,TRUE),0)</f>
        <v>0</v>
      </c>
      <c r="Q26" s="131">
        <f>IF(Q$2,TREND(Annual!Q42:Q142,'Lin91'!$AF42:$AF142,'Lin91'!$AF26:$AF142,TRUE),0)</f>
        <v>0</v>
      </c>
      <c r="R26" s="131">
        <f>IF(R$2,TREND(Annual!R42:R142,'Lin91'!$AF42:$AF142,'Lin91'!$AF26:$AF142,TRUE),0)</f>
        <v>0</v>
      </c>
      <c r="S26" s="131">
        <f>IF(S$2,TREND(Annual!S42:S142,'Lin91'!$AF42:$AF142,'Lin91'!$AF26:$AF142,TRUE),0)</f>
        <v>0</v>
      </c>
      <c r="T26" s="131">
        <f>IF(T$2,TREND(Annual!T42:T142,'Lin91'!$AF42:$AF142,'Lin91'!$AF26:$AF142,TRUE),0)</f>
        <v>0</v>
      </c>
      <c r="U26" s="131">
        <f>IF(U$2,TREND(Annual!U42:U142,'Lin91'!$AF42:$AF142,'Lin91'!$AF26:$AF142,TRUE),0)</f>
        <v>0</v>
      </c>
      <c r="V26" s="131">
        <f>IF(V$2,TREND(Annual!V42:V142,'Lin91'!$AF42:$AF142,'Lin91'!$AF26:$AF142,TRUE),0)</f>
        <v>0</v>
      </c>
      <c r="W26" s="131">
        <f>IF(W$2,TREND(Annual!W42:W142,'Lin91'!$AF42:$AF142,'Lin91'!$AF26:$AF142,TRUE),0)</f>
        <v>0</v>
      </c>
      <c r="X26" s="131">
        <f>IF(X$2,TREND(Annual!X42:X142,'Lin91'!$AF42:$AF142,'Lin91'!$AF26:$AF142,TRUE),0)</f>
        <v>0</v>
      </c>
      <c r="Y26" s="131">
        <f>IF(Y$2,TREND(Annual!Y42:Y142,'Lin91'!$AF42:$AF142,'Lin91'!$AF26:$AF142,TRUE),0)</f>
        <v>0</v>
      </c>
      <c r="Z26" s="131">
        <f>IF(Z$2,TREND(Annual!Z42:Z142,'Lin91'!$AF42:$AF142,'Lin91'!$AF26:$AF142,TRUE),0)</f>
        <v>0</v>
      </c>
      <c r="AA26" s="131">
        <f>IF(AA$2,TREND(Annual!AA42:AA142,'Lin91'!$AF42:$AF142,'Lin91'!$AF26:$AF142,TRUE),0)</f>
        <v>0</v>
      </c>
      <c r="AB26" s="131">
        <f>IF(AB$2,TREND(Annual!AB42:AB142,'Lin91'!$AF42:$AF142,'Lin91'!$AF26:$AF142,TRUE),0)</f>
        <v>0</v>
      </c>
      <c r="AC26" s="131">
        <f>IF(AC$2,TREND(Annual!AC42:AC142,'Lin91'!$AF42:$AF142,'Lin91'!$AF26:$AF142,TRUE),0)</f>
        <v>0</v>
      </c>
      <c r="AD26" s="131">
        <f>IF(AD$2,TREND(Annual!AD42:AD142,'Lin91'!$AF42:$AF142,'Lin91'!$AF26:$AF142,TRUE),0)</f>
        <v>0</v>
      </c>
      <c r="AE26" s="126"/>
      <c r="AF26">
        <f t="shared" si="0"/>
        <v>20</v>
      </c>
    </row>
    <row r="27" spans="1:32">
      <c r="A27" t="s">
        <v>424</v>
      </c>
      <c r="B27" s="131">
        <f>IF(B$2,TREND(Annual!B43:B143,'Lin91'!$AF43:$AF143,'Lin91'!$AF27:$AF143,TRUE),0)</f>
        <v>0</v>
      </c>
      <c r="C27" s="131">
        <f>IF(C$2,TREND(Annual!C43:C143,'Lin91'!$AF43:$AF143,'Lin91'!$AF27:$AF143,TRUE),0)</f>
        <v>0</v>
      </c>
      <c r="D27" s="131">
        <f>IF(D$2,TREND(Annual!D43:D143,'Lin91'!$AF43:$AF143,'Lin91'!$AF27:$AF143,TRUE),0)</f>
        <v>0</v>
      </c>
      <c r="E27" s="131">
        <f>IF(E$2,TREND(Annual!E43:E143,'Lin91'!$AF43:$AF143,'Lin91'!$AF27:$AF143,TRUE),0)</f>
        <v>0</v>
      </c>
      <c r="F27" s="131">
        <f>IF(F$2,TREND(Annual!F43:F143,'Lin91'!$AF43:$AF143,'Lin91'!$AF27:$AF143,TRUE),0)</f>
        <v>0</v>
      </c>
      <c r="G27" s="131">
        <f>IF(G$2,TREND(Annual!G43:G143,'Lin91'!$AF43:$AF143,'Lin91'!$AF27:$AF143,TRUE),0)</f>
        <v>0</v>
      </c>
      <c r="H27" s="131">
        <f>IF(H$2,TREND(Annual!H43:H143,'Lin91'!$AF43:$AF143,'Lin91'!$AF27:$AF143,TRUE),0)</f>
        <v>0</v>
      </c>
      <c r="I27" s="131">
        <f>IF(I$2,TREND(Annual!I43:I143,'Lin91'!$AF43:$AF143,'Lin91'!$AF27:$AF143,TRUE),0)</f>
        <v>0</v>
      </c>
      <c r="J27" s="131">
        <f>IF(J$2,TREND(Annual!J43:J143,'Lin91'!$AF43:$AF143,'Lin91'!$AF27:$AF143,TRUE),0)</f>
        <v>0</v>
      </c>
      <c r="K27" s="131">
        <f>IF(K$2,TREND(Annual!K43:K143,'Lin91'!$AF43:$AF143,'Lin91'!$AF27:$AF143,TRUE),0)</f>
        <v>0</v>
      </c>
      <c r="L27" s="131">
        <f>IF(L$2,TREND(Annual!L43:L143,'Lin91'!$AF43:$AF143,'Lin91'!$AF27:$AF143,TRUE),0)</f>
        <v>0</v>
      </c>
      <c r="M27" s="131">
        <f>IF(M$2,TREND(Annual!M43:M143,'Lin91'!$AF43:$AF143,'Lin91'!$AF27:$AF143,TRUE),0)</f>
        <v>0</v>
      </c>
      <c r="N27" s="131">
        <f>IF(N$2,TREND(Annual!N43:N143,'Lin91'!$AF43:$AF143,'Lin91'!$AF27:$AF143,TRUE),0)</f>
        <v>0</v>
      </c>
      <c r="O27" s="131">
        <f>IF(O$2,TREND(Annual!O43:O143,'Lin91'!$AF43:$AF143,'Lin91'!$AF27:$AF143,TRUE),0)</f>
        <v>0</v>
      </c>
      <c r="P27" s="131">
        <f>IF(P$2,TREND(Annual!P43:P143,'Lin91'!$AF43:$AF143,'Lin91'!$AF27:$AF143,TRUE),0)</f>
        <v>0</v>
      </c>
      <c r="Q27" s="131">
        <f>IF(Q$2,TREND(Annual!Q43:Q143,'Lin91'!$AF43:$AF143,'Lin91'!$AF27:$AF143,TRUE),0)</f>
        <v>0</v>
      </c>
      <c r="R27" s="131">
        <f>IF(R$2,TREND(Annual!R43:R143,'Lin91'!$AF43:$AF143,'Lin91'!$AF27:$AF143,TRUE),0)</f>
        <v>0</v>
      </c>
      <c r="S27" s="131">
        <f>IF(S$2,TREND(Annual!S43:S143,'Lin91'!$AF43:$AF143,'Lin91'!$AF27:$AF143,TRUE),0)</f>
        <v>0</v>
      </c>
      <c r="T27" s="131">
        <f>IF(T$2,TREND(Annual!T43:T143,'Lin91'!$AF43:$AF143,'Lin91'!$AF27:$AF143,TRUE),0)</f>
        <v>0</v>
      </c>
      <c r="U27" s="131">
        <f>IF(U$2,TREND(Annual!U43:U143,'Lin91'!$AF43:$AF143,'Lin91'!$AF27:$AF143,TRUE),0)</f>
        <v>0</v>
      </c>
      <c r="V27" s="131">
        <f>IF(V$2,TREND(Annual!V43:V143,'Lin91'!$AF43:$AF143,'Lin91'!$AF27:$AF143,TRUE),0)</f>
        <v>0</v>
      </c>
      <c r="W27" s="131">
        <f>IF(W$2,TREND(Annual!W43:W143,'Lin91'!$AF43:$AF143,'Lin91'!$AF27:$AF143,TRUE),0)</f>
        <v>0</v>
      </c>
      <c r="X27" s="131">
        <f>IF(X$2,TREND(Annual!X43:X143,'Lin91'!$AF43:$AF143,'Lin91'!$AF27:$AF143,TRUE),0)</f>
        <v>0</v>
      </c>
      <c r="Y27" s="131">
        <f>IF(Y$2,TREND(Annual!Y43:Y143,'Lin91'!$AF43:$AF143,'Lin91'!$AF27:$AF143,TRUE),0)</f>
        <v>0</v>
      </c>
      <c r="Z27" s="131">
        <f>IF(Z$2,TREND(Annual!Z43:Z143,'Lin91'!$AF43:$AF143,'Lin91'!$AF27:$AF143,TRUE),0)</f>
        <v>0</v>
      </c>
      <c r="AA27" s="131">
        <f>IF(AA$2,TREND(Annual!AA43:AA143,'Lin91'!$AF43:$AF143,'Lin91'!$AF27:$AF143,TRUE),0)</f>
        <v>0</v>
      </c>
      <c r="AB27" s="131">
        <f>IF(AB$2,TREND(Annual!AB43:AB143,'Lin91'!$AF43:$AF143,'Lin91'!$AF27:$AF143,TRUE),0)</f>
        <v>0</v>
      </c>
      <c r="AC27" s="131">
        <f>IF(AC$2,TREND(Annual!AC43:AC143,'Lin91'!$AF43:$AF143,'Lin91'!$AF27:$AF143,TRUE),0)</f>
        <v>0</v>
      </c>
      <c r="AD27" s="131">
        <f>IF(AD$2,TREND(Annual!AD43:AD143,'Lin91'!$AF43:$AF143,'Lin91'!$AF27:$AF143,TRUE),0)</f>
        <v>0</v>
      </c>
      <c r="AE27" s="126"/>
      <c r="AF27">
        <f t="shared" si="0"/>
        <v>21</v>
      </c>
    </row>
    <row r="28" spans="1:32">
      <c r="A28" t="s">
        <v>425</v>
      </c>
      <c r="B28" s="131">
        <f>IF(B$2,TREND(Annual!B44:B144,'Lin91'!$AF44:$AF144,'Lin91'!$AF28:$AF144,TRUE),0)</f>
        <v>0</v>
      </c>
      <c r="C28" s="131">
        <f>IF(C$2,TREND(Annual!C44:C144,'Lin91'!$AF44:$AF144,'Lin91'!$AF28:$AF144,TRUE),0)</f>
        <v>0</v>
      </c>
      <c r="D28" s="131">
        <f>IF(D$2,TREND(Annual!D44:D144,'Lin91'!$AF44:$AF144,'Lin91'!$AF28:$AF144,TRUE),0)</f>
        <v>0</v>
      </c>
      <c r="E28" s="131">
        <f>IF(E$2,TREND(Annual!E44:E144,'Lin91'!$AF44:$AF144,'Lin91'!$AF28:$AF144,TRUE),0)</f>
        <v>0</v>
      </c>
      <c r="F28" s="131">
        <f>IF(F$2,TREND(Annual!F44:F144,'Lin91'!$AF44:$AF144,'Lin91'!$AF28:$AF144,TRUE),0)</f>
        <v>0</v>
      </c>
      <c r="G28" s="131">
        <f>IF(G$2,TREND(Annual!G44:G144,'Lin91'!$AF44:$AF144,'Lin91'!$AF28:$AF144,TRUE),0)</f>
        <v>0</v>
      </c>
      <c r="H28" s="131">
        <f>IF(H$2,TREND(Annual!H44:H144,'Lin91'!$AF44:$AF144,'Lin91'!$AF28:$AF144,TRUE),0)</f>
        <v>0</v>
      </c>
      <c r="I28" s="131">
        <f>IF(I$2,TREND(Annual!I44:I144,'Lin91'!$AF44:$AF144,'Lin91'!$AF28:$AF144,TRUE),0)</f>
        <v>0</v>
      </c>
      <c r="J28" s="131">
        <f>IF(J$2,TREND(Annual!J44:J144,'Lin91'!$AF44:$AF144,'Lin91'!$AF28:$AF144,TRUE),0)</f>
        <v>0</v>
      </c>
      <c r="K28" s="131">
        <f>IF(K$2,TREND(Annual!K44:K144,'Lin91'!$AF44:$AF144,'Lin91'!$AF28:$AF144,TRUE),0)</f>
        <v>0</v>
      </c>
      <c r="L28" s="131">
        <f>IF(L$2,TREND(Annual!L44:L144,'Lin91'!$AF44:$AF144,'Lin91'!$AF28:$AF144,TRUE),0)</f>
        <v>0</v>
      </c>
      <c r="M28" s="131">
        <f>IF(M$2,TREND(Annual!M44:M144,'Lin91'!$AF44:$AF144,'Lin91'!$AF28:$AF144,TRUE),0)</f>
        <v>0</v>
      </c>
      <c r="N28" s="131">
        <f>IF(N$2,TREND(Annual!N44:N144,'Lin91'!$AF44:$AF144,'Lin91'!$AF28:$AF144,TRUE),0)</f>
        <v>0</v>
      </c>
      <c r="O28" s="131">
        <f>IF(O$2,TREND(Annual!O44:O144,'Lin91'!$AF44:$AF144,'Lin91'!$AF28:$AF144,TRUE),0)</f>
        <v>0</v>
      </c>
      <c r="P28" s="131">
        <f>IF(P$2,TREND(Annual!P44:P144,'Lin91'!$AF44:$AF144,'Lin91'!$AF28:$AF144,TRUE),0)</f>
        <v>0</v>
      </c>
      <c r="Q28" s="131">
        <f>IF(Q$2,TREND(Annual!Q44:Q144,'Lin91'!$AF44:$AF144,'Lin91'!$AF28:$AF144,TRUE),0)</f>
        <v>0</v>
      </c>
      <c r="R28" s="131">
        <f>IF(R$2,TREND(Annual!R44:R144,'Lin91'!$AF44:$AF144,'Lin91'!$AF28:$AF144,TRUE),0)</f>
        <v>0</v>
      </c>
      <c r="S28" s="131">
        <f>IF(S$2,TREND(Annual!S44:S144,'Lin91'!$AF44:$AF144,'Lin91'!$AF28:$AF144,TRUE),0)</f>
        <v>0</v>
      </c>
      <c r="T28" s="131">
        <f>IF(T$2,TREND(Annual!T44:T144,'Lin91'!$AF44:$AF144,'Lin91'!$AF28:$AF144,TRUE),0)</f>
        <v>0</v>
      </c>
      <c r="U28" s="131">
        <f>IF(U$2,TREND(Annual!U44:U144,'Lin91'!$AF44:$AF144,'Lin91'!$AF28:$AF144,TRUE),0)</f>
        <v>0</v>
      </c>
      <c r="V28" s="131">
        <f>IF(V$2,TREND(Annual!V44:V144,'Lin91'!$AF44:$AF144,'Lin91'!$AF28:$AF144,TRUE),0)</f>
        <v>0</v>
      </c>
      <c r="W28" s="131">
        <f>IF(W$2,TREND(Annual!W44:W144,'Lin91'!$AF44:$AF144,'Lin91'!$AF28:$AF144,TRUE),0)</f>
        <v>0</v>
      </c>
      <c r="X28" s="131">
        <f>IF(X$2,TREND(Annual!X44:X144,'Lin91'!$AF44:$AF144,'Lin91'!$AF28:$AF144,TRUE),0)</f>
        <v>0</v>
      </c>
      <c r="Y28" s="131">
        <f>IF(Y$2,TREND(Annual!Y44:Y144,'Lin91'!$AF44:$AF144,'Lin91'!$AF28:$AF144,TRUE),0)</f>
        <v>0</v>
      </c>
      <c r="Z28" s="131">
        <f>IF(Z$2,TREND(Annual!Z44:Z144,'Lin91'!$AF44:$AF144,'Lin91'!$AF28:$AF144,TRUE),0)</f>
        <v>0</v>
      </c>
      <c r="AA28" s="131">
        <f>IF(AA$2,TREND(Annual!AA44:AA144,'Lin91'!$AF44:$AF144,'Lin91'!$AF28:$AF144,TRUE),0)</f>
        <v>0</v>
      </c>
      <c r="AB28" s="131">
        <f>IF(AB$2,TREND(Annual!AB44:AB144,'Lin91'!$AF44:$AF144,'Lin91'!$AF28:$AF144,TRUE),0)</f>
        <v>0</v>
      </c>
      <c r="AC28" s="131">
        <f>IF(AC$2,TREND(Annual!AC44:AC144,'Lin91'!$AF44:$AF144,'Lin91'!$AF28:$AF144,TRUE),0)</f>
        <v>0</v>
      </c>
      <c r="AD28" s="131">
        <f>IF(AD$2,TREND(Annual!AD44:AD144,'Lin91'!$AF44:$AF144,'Lin91'!$AF28:$AF144,TRUE),0)</f>
        <v>0</v>
      </c>
      <c r="AE28" s="126"/>
      <c r="AF28">
        <f t="shared" si="0"/>
        <v>22</v>
      </c>
    </row>
    <row r="29" spans="1:32">
      <c r="A29" t="s">
        <v>426</v>
      </c>
      <c r="B29" s="131">
        <f>IF(B$2,TREND(Annual!B45:B145,'Lin91'!$AF45:$AF145,'Lin91'!$AF29:$AF145,TRUE),0)</f>
        <v>0</v>
      </c>
      <c r="C29" s="131">
        <f>IF(C$2,TREND(Annual!C45:C145,'Lin91'!$AF45:$AF145,'Lin91'!$AF29:$AF145,TRUE),0)</f>
        <v>0</v>
      </c>
      <c r="D29" s="131">
        <f>IF(D$2,TREND(Annual!D45:D145,'Lin91'!$AF45:$AF145,'Lin91'!$AF29:$AF145,TRUE),0)</f>
        <v>0</v>
      </c>
      <c r="E29" s="131">
        <f>IF(E$2,TREND(Annual!E45:E145,'Lin91'!$AF45:$AF145,'Lin91'!$AF29:$AF145,TRUE),0)</f>
        <v>0</v>
      </c>
      <c r="F29" s="131">
        <f>IF(F$2,TREND(Annual!F45:F145,'Lin91'!$AF45:$AF145,'Lin91'!$AF29:$AF145,TRUE),0)</f>
        <v>0</v>
      </c>
      <c r="G29" s="131">
        <f>IF(G$2,TREND(Annual!G45:G145,'Lin91'!$AF45:$AF145,'Lin91'!$AF29:$AF145,TRUE),0)</f>
        <v>0</v>
      </c>
      <c r="H29" s="131">
        <f>IF(H$2,TREND(Annual!H45:H145,'Lin91'!$AF45:$AF145,'Lin91'!$AF29:$AF145,TRUE),0)</f>
        <v>0</v>
      </c>
      <c r="I29" s="131">
        <f>IF(I$2,TREND(Annual!I45:I145,'Lin91'!$AF45:$AF145,'Lin91'!$AF29:$AF145,TRUE),0)</f>
        <v>0</v>
      </c>
      <c r="J29" s="131">
        <f>IF(J$2,TREND(Annual!J45:J145,'Lin91'!$AF45:$AF145,'Lin91'!$AF29:$AF145,TRUE),0)</f>
        <v>0</v>
      </c>
      <c r="K29" s="131">
        <f>IF(K$2,TREND(Annual!K45:K145,'Lin91'!$AF45:$AF145,'Lin91'!$AF29:$AF145,TRUE),0)</f>
        <v>0</v>
      </c>
      <c r="L29" s="131">
        <f>IF(L$2,TREND(Annual!L45:L145,'Lin91'!$AF45:$AF145,'Lin91'!$AF29:$AF145,TRUE),0)</f>
        <v>0</v>
      </c>
      <c r="M29" s="131">
        <f>IF(M$2,TREND(Annual!M45:M145,'Lin91'!$AF45:$AF145,'Lin91'!$AF29:$AF145,TRUE),0)</f>
        <v>0</v>
      </c>
      <c r="N29" s="131">
        <f>IF(N$2,TREND(Annual!N45:N145,'Lin91'!$AF45:$AF145,'Lin91'!$AF29:$AF145,TRUE),0)</f>
        <v>0</v>
      </c>
      <c r="O29" s="131">
        <f>IF(O$2,TREND(Annual!O45:O145,'Lin91'!$AF45:$AF145,'Lin91'!$AF29:$AF145,TRUE),0)</f>
        <v>0</v>
      </c>
      <c r="P29" s="131">
        <f>IF(P$2,TREND(Annual!P45:P145,'Lin91'!$AF45:$AF145,'Lin91'!$AF29:$AF145,TRUE),0)</f>
        <v>0</v>
      </c>
      <c r="Q29" s="131">
        <f>IF(Q$2,TREND(Annual!Q45:Q145,'Lin91'!$AF45:$AF145,'Lin91'!$AF29:$AF145,TRUE),0)</f>
        <v>0</v>
      </c>
      <c r="R29" s="131">
        <f>IF(R$2,TREND(Annual!R45:R145,'Lin91'!$AF45:$AF145,'Lin91'!$AF29:$AF145,TRUE),0)</f>
        <v>0</v>
      </c>
      <c r="S29" s="131">
        <f>IF(S$2,TREND(Annual!S45:S145,'Lin91'!$AF45:$AF145,'Lin91'!$AF29:$AF145,TRUE),0)</f>
        <v>0</v>
      </c>
      <c r="T29" s="131">
        <f>IF(T$2,TREND(Annual!T45:T145,'Lin91'!$AF45:$AF145,'Lin91'!$AF29:$AF145,TRUE),0)</f>
        <v>0</v>
      </c>
      <c r="U29" s="131">
        <f>IF(U$2,TREND(Annual!U45:U145,'Lin91'!$AF45:$AF145,'Lin91'!$AF29:$AF145,TRUE),0)</f>
        <v>0</v>
      </c>
      <c r="V29" s="131">
        <f>IF(V$2,TREND(Annual!V45:V145,'Lin91'!$AF45:$AF145,'Lin91'!$AF29:$AF145,TRUE),0)</f>
        <v>0</v>
      </c>
      <c r="W29" s="131">
        <f>IF(W$2,TREND(Annual!W45:W145,'Lin91'!$AF45:$AF145,'Lin91'!$AF29:$AF145,TRUE),0)</f>
        <v>0</v>
      </c>
      <c r="X29" s="131">
        <f>IF(X$2,TREND(Annual!X45:X145,'Lin91'!$AF45:$AF145,'Lin91'!$AF29:$AF145,TRUE),0)</f>
        <v>0</v>
      </c>
      <c r="Y29" s="131">
        <f>IF(Y$2,TREND(Annual!Y45:Y145,'Lin91'!$AF45:$AF145,'Lin91'!$AF29:$AF145,TRUE),0)</f>
        <v>0</v>
      </c>
      <c r="Z29" s="131">
        <f>IF(Z$2,TREND(Annual!Z45:Z145,'Lin91'!$AF45:$AF145,'Lin91'!$AF29:$AF145,TRUE),0)</f>
        <v>0</v>
      </c>
      <c r="AA29" s="131">
        <f>IF(AA$2,TREND(Annual!AA45:AA145,'Lin91'!$AF45:$AF145,'Lin91'!$AF29:$AF145,TRUE),0)</f>
        <v>0</v>
      </c>
      <c r="AB29" s="131">
        <f>IF(AB$2,TREND(Annual!AB45:AB145,'Lin91'!$AF45:$AF145,'Lin91'!$AF29:$AF145,TRUE),0)</f>
        <v>0</v>
      </c>
      <c r="AC29" s="131">
        <f>IF(AC$2,TREND(Annual!AC45:AC145,'Lin91'!$AF45:$AF145,'Lin91'!$AF29:$AF145,TRUE),0)</f>
        <v>0</v>
      </c>
      <c r="AD29" s="131">
        <f>IF(AD$2,TREND(Annual!AD45:AD145,'Lin91'!$AF45:$AF145,'Lin91'!$AF29:$AF145,TRUE),0)</f>
        <v>0</v>
      </c>
      <c r="AE29" s="126"/>
      <c r="AF29">
        <f t="shared" si="0"/>
        <v>23</v>
      </c>
    </row>
    <row r="30" spans="1:32">
      <c r="A30" t="s">
        <v>427</v>
      </c>
      <c r="B30" s="131">
        <f>IF(B$2,TREND(Annual!B46:B146,'Lin91'!$AF46:$AF146,'Lin91'!$AF30:$AF146,TRUE),0)</f>
        <v>0</v>
      </c>
      <c r="C30" s="131">
        <f>IF(C$2,TREND(Annual!C46:C146,'Lin91'!$AF46:$AF146,'Lin91'!$AF30:$AF146,TRUE),0)</f>
        <v>0</v>
      </c>
      <c r="D30" s="131">
        <f>IF(D$2,TREND(Annual!D46:D146,'Lin91'!$AF46:$AF146,'Lin91'!$AF30:$AF146,TRUE),0)</f>
        <v>0</v>
      </c>
      <c r="E30" s="131">
        <f>IF(E$2,TREND(Annual!E46:E146,'Lin91'!$AF46:$AF146,'Lin91'!$AF30:$AF146,TRUE),0)</f>
        <v>0</v>
      </c>
      <c r="F30" s="131">
        <f>IF(F$2,TREND(Annual!F46:F146,'Lin91'!$AF46:$AF146,'Lin91'!$AF30:$AF146,TRUE),0)</f>
        <v>0</v>
      </c>
      <c r="G30" s="131">
        <f>IF(G$2,TREND(Annual!G46:G146,'Lin91'!$AF46:$AF146,'Lin91'!$AF30:$AF146,TRUE),0)</f>
        <v>0</v>
      </c>
      <c r="H30" s="131">
        <f>IF(H$2,TREND(Annual!H46:H146,'Lin91'!$AF46:$AF146,'Lin91'!$AF30:$AF146,TRUE),0)</f>
        <v>0</v>
      </c>
      <c r="I30" s="131">
        <f>IF(I$2,TREND(Annual!I46:I146,'Lin91'!$AF46:$AF146,'Lin91'!$AF30:$AF146,TRUE),0)</f>
        <v>0</v>
      </c>
      <c r="J30" s="131">
        <f>IF(J$2,TREND(Annual!J46:J146,'Lin91'!$AF46:$AF146,'Lin91'!$AF30:$AF146,TRUE),0)</f>
        <v>0</v>
      </c>
      <c r="K30" s="131">
        <f>IF(K$2,TREND(Annual!K46:K146,'Lin91'!$AF46:$AF146,'Lin91'!$AF30:$AF146,TRUE),0)</f>
        <v>0</v>
      </c>
      <c r="L30" s="131">
        <f>IF(L$2,TREND(Annual!L46:L146,'Lin91'!$AF46:$AF146,'Lin91'!$AF30:$AF146,TRUE),0)</f>
        <v>0</v>
      </c>
      <c r="M30" s="131">
        <f>IF(M$2,TREND(Annual!M46:M146,'Lin91'!$AF46:$AF146,'Lin91'!$AF30:$AF146,TRUE),0)</f>
        <v>0</v>
      </c>
      <c r="N30" s="131">
        <f>IF(N$2,TREND(Annual!N46:N146,'Lin91'!$AF46:$AF146,'Lin91'!$AF30:$AF146,TRUE),0)</f>
        <v>0</v>
      </c>
      <c r="O30" s="131">
        <f>IF(O$2,TREND(Annual!O46:O146,'Lin91'!$AF46:$AF146,'Lin91'!$AF30:$AF146,TRUE),0)</f>
        <v>0</v>
      </c>
      <c r="P30" s="131">
        <f>IF(P$2,TREND(Annual!P46:P146,'Lin91'!$AF46:$AF146,'Lin91'!$AF30:$AF146,TRUE),0)</f>
        <v>0</v>
      </c>
      <c r="Q30" s="131">
        <f>IF(Q$2,TREND(Annual!Q46:Q146,'Lin91'!$AF46:$AF146,'Lin91'!$AF30:$AF146,TRUE),0)</f>
        <v>0</v>
      </c>
      <c r="R30" s="131">
        <f>IF(R$2,TREND(Annual!R46:R146,'Lin91'!$AF46:$AF146,'Lin91'!$AF30:$AF146,TRUE),0)</f>
        <v>0</v>
      </c>
      <c r="S30" s="131">
        <f>IF(S$2,TREND(Annual!S46:S146,'Lin91'!$AF46:$AF146,'Lin91'!$AF30:$AF146,TRUE),0)</f>
        <v>0</v>
      </c>
      <c r="T30" s="131">
        <f>IF(T$2,TREND(Annual!T46:T146,'Lin91'!$AF46:$AF146,'Lin91'!$AF30:$AF146,TRUE),0)</f>
        <v>0</v>
      </c>
      <c r="U30" s="131">
        <f>IF(U$2,TREND(Annual!U46:U146,'Lin91'!$AF46:$AF146,'Lin91'!$AF30:$AF146,TRUE),0)</f>
        <v>0</v>
      </c>
      <c r="V30" s="131">
        <f>IF(V$2,TREND(Annual!V46:V146,'Lin91'!$AF46:$AF146,'Lin91'!$AF30:$AF146,TRUE),0)</f>
        <v>0</v>
      </c>
      <c r="W30" s="131">
        <f>IF(W$2,TREND(Annual!W46:W146,'Lin91'!$AF46:$AF146,'Lin91'!$AF30:$AF146,TRUE),0)</f>
        <v>0</v>
      </c>
      <c r="X30" s="131">
        <f>IF(X$2,TREND(Annual!X46:X146,'Lin91'!$AF46:$AF146,'Lin91'!$AF30:$AF146,TRUE),0)</f>
        <v>0</v>
      </c>
      <c r="Y30" s="131">
        <f>IF(Y$2,TREND(Annual!Y46:Y146,'Lin91'!$AF46:$AF146,'Lin91'!$AF30:$AF146,TRUE),0)</f>
        <v>0</v>
      </c>
      <c r="Z30" s="131">
        <f>IF(Z$2,TREND(Annual!Z46:Z146,'Lin91'!$AF46:$AF146,'Lin91'!$AF30:$AF146,TRUE),0)</f>
        <v>0</v>
      </c>
      <c r="AA30" s="131">
        <f>IF(AA$2,TREND(Annual!AA46:AA146,'Lin91'!$AF46:$AF146,'Lin91'!$AF30:$AF146,TRUE),0)</f>
        <v>0</v>
      </c>
      <c r="AB30" s="131">
        <f>IF(AB$2,TREND(Annual!AB46:AB146,'Lin91'!$AF46:$AF146,'Lin91'!$AF30:$AF146,TRUE),0)</f>
        <v>0</v>
      </c>
      <c r="AC30" s="131">
        <f>IF(AC$2,TREND(Annual!AC46:AC146,'Lin91'!$AF46:$AF146,'Lin91'!$AF30:$AF146,TRUE),0)</f>
        <v>0</v>
      </c>
      <c r="AD30" s="131">
        <f>IF(AD$2,TREND(Annual!AD46:AD146,'Lin91'!$AF46:$AF146,'Lin91'!$AF30:$AF146,TRUE),0)</f>
        <v>0</v>
      </c>
      <c r="AE30" s="126"/>
      <c r="AF30">
        <f t="shared" si="0"/>
        <v>24</v>
      </c>
    </row>
    <row r="31" spans="1:32">
      <c r="A31" t="s">
        <v>428</v>
      </c>
      <c r="B31" s="131">
        <f>IF(B$2,TREND(Annual!B47:B147,'Lin91'!$AF47:$AF147,'Lin91'!$AF31:$AF147,TRUE),0)</f>
        <v>0</v>
      </c>
      <c r="C31" s="131">
        <f>IF(C$2,TREND(Annual!C47:C147,'Lin91'!$AF47:$AF147,'Lin91'!$AF31:$AF147,TRUE),0)</f>
        <v>0</v>
      </c>
      <c r="D31" s="131">
        <f>IF(D$2,TREND(Annual!D47:D147,'Lin91'!$AF47:$AF147,'Lin91'!$AF31:$AF147,TRUE),0)</f>
        <v>0</v>
      </c>
      <c r="E31" s="131">
        <f>IF(E$2,TREND(Annual!E47:E147,'Lin91'!$AF47:$AF147,'Lin91'!$AF31:$AF147,TRUE),0)</f>
        <v>0</v>
      </c>
      <c r="F31" s="131">
        <f>IF(F$2,TREND(Annual!F47:F147,'Lin91'!$AF47:$AF147,'Lin91'!$AF31:$AF147,TRUE),0)</f>
        <v>0</v>
      </c>
      <c r="G31" s="131">
        <f>IF(G$2,TREND(Annual!G47:G147,'Lin91'!$AF47:$AF147,'Lin91'!$AF31:$AF147,TRUE),0)</f>
        <v>0</v>
      </c>
      <c r="H31" s="131">
        <f>IF(H$2,TREND(Annual!H47:H147,'Lin91'!$AF47:$AF147,'Lin91'!$AF31:$AF147,TRUE),0)</f>
        <v>0</v>
      </c>
      <c r="I31" s="131">
        <f>IF(I$2,TREND(Annual!I47:I147,'Lin91'!$AF47:$AF147,'Lin91'!$AF31:$AF147,TRUE),0)</f>
        <v>0</v>
      </c>
      <c r="J31" s="131">
        <f>IF(J$2,TREND(Annual!J47:J147,'Lin91'!$AF47:$AF147,'Lin91'!$AF31:$AF147,TRUE),0)</f>
        <v>0</v>
      </c>
      <c r="K31" s="131">
        <f>IF(K$2,TREND(Annual!K47:K147,'Lin91'!$AF47:$AF147,'Lin91'!$AF31:$AF147,TRUE),0)</f>
        <v>0</v>
      </c>
      <c r="L31" s="131">
        <f>IF(L$2,TREND(Annual!L47:L147,'Lin91'!$AF47:$AF147,'Lin91'!$AF31:$AF147,TRUE),0)</f>
        <v>0</v>
      </c>
      <c r="M31" s="131">
        <f>IF(M$2,TREND(Annual!M47:M147,'Lin91'!$AF47:$AF147,'Lin91'!$AF31:$AF147,TRUE),0)</f>
        <v>0</v>
      </c>
      <c r="N31" s="131">
        <f>IF(N$2,TREND(Annual!N47:N147,'Lin91'!$AF47:$AF147,'Lin91'!$AF31:$AF147,TRUE),0)</f>
        <v>0</v>
      </c>
      <c r="O31" s="131">
        <f>IF(O$2,TREND(Annual!O47:O147,'Lin91'!$AF47:$AF147,'Lin91'!$AF31:$AF147,TRUE),0)</f>
        <v>0</v>
      </c>
      <c r="P31" s="131">
        <f>IF(P$2,TREND(Annual!P47:P147,'Lin91'!$AF47:$AF147,'Lin91'!$AF31:$AF147,TRUE),0)</f>
        <v>0</v>
      </c>
      <c r="Q31" s="131">
        <f>IF(Q$2,TREND(Annual!Q47:Q147,'Lin91'!$AF47:$AF147,'Lin91'!$AF31:$AF147,TRUE),0)</f>
        <v>0</v>
      </c>
      <c r="R31" s="131">
        <f>IF(R$2,TREND(Annual!R47:R147,'Lin91'!$AF47:$AF147,'Lin91'!$AF31:$AF147,TRUE),0)</f>
        <v>0</v>
      </c>
      <c r="S31" s="131">
        <f>IF(S$2,TREND(Annual!S47:S147,'Lin91'!$AF47:$AF147,'Lin91'!$AF31:$AF147,TRUE),0)</f>
        <v>0</v>
      </c>
      <c r="T31" s="131">
        <f>IF(T$2,TREND(Annual!T47:T147,'Lin91'!$AF47:$AF147,'Lin91'!$AF31:$AF147,TRUE),0)</f>
        <v>0</v>
      </c>
      <c r="U31" s="131">
        <f>IF(U$2,TREND(Annual!U47:U147,'Lin91'!$AF47:$AF147,'Lin91'!$AF31:$AF147,TRUE),0)</f>
        <v>0</v>
      </c>
      <c r="V31" s="131">
        <f>IF(V$2,TREND(Annual!V47:V147,'Lin91'!$AF47:$AF147,'Lin91'!$AF31:$AF147,TRUE),0)</f>
        <v>0</v>
      </c>
      <c r="W31" s="131">
        <f>IF(W$2,TREND(Annual!W47:W147,'Lin91'!$AF47:$AF147,'Lin91'!$AF31:$AF147,TRUE),0)</f>
        <v>0</v>
      </c>
      <c r="X31" s="131">
        <f>IF(X$2,TREND(Annual!X47:X147,'Lin91'!$AF47:$AF147,'Lin91'!$AF31:$AF147,TRUE),0)</f>
        <v>0</v>
      </c>
      <c r="Y31" s="131">
        <f>IF(Y$2,TREND(Annual!Y47:Y147,'Lin91'!$AF47:$AF147,'Lin91'!$AF31:$AF147,TRUE),0)</f>
        <v>0</v>
      </c>
      <c r="Z31" s="131">
        <f>IF(Z$2,TREND(Annual!Z47:Z147,'Lin91'!$AF47:$AF147,'Lin91'!$AF31:$AF147,TRUE),0)</f>
        <v>0</v>
      </c>
      <c r="AA31" s="131">
        <f>IF(AA$2,TREND(Annual!AA47:AA147,'Lin91'!$AF47:$AF147,'Lin91'!$AF31:$AF147,TRUE),0)</f>
        <v>0</v>
      </c>
      <c r="AB31" s="131">
        <f>IF(AB$2,TREND(Annual!AB47:AB147,'Lin91'!$AF47:$AF147,'Lin91'!$AF31:$AF147,TRUE),0)</f>
        <v>0</v>
      </c>
      <c r="AC31" s="131">
        <f>IF(AC$2,TREND(Annual!AC47:AC147,'Lin91'!$AF47:$AF147,'Lin91'!$AF31:$AF147,TRUE),0)</f>
        <v>0</v>
      </c>
      <c r="AD31" s="131">
        <f>IF(AD$2,TREND(Annual!AD47:AD147,'Lin91'!$AF47:$AF147,'Lin91'!$AF31:$AF147,TRUE),0)</f>
        <v>0</v>
      </c>
      <c r="AE31" s="126"/>
      <c r="AF31">
        <f t="shared" si="0"/>
        <v>25</v>
      </c>
    </row>
    <row r="32" spans="1:32">
      <c r="A32" t="s">
        <v>429</v>
      </c>
      <c r="B32" s="131">
        <f>IF(B$2,TREND(Annual!B48:B148,'Lin91'!$AF48:$AF148,'Lin91'!$AF32:$AF148,TRUE),0)</f>
        <v>0</v>
      </c>
      <c r="C32" s="131">
        <f>IF(C$2,TREND(Annual!C48:C148,'Lin91'!$AF48:$AF148,'Lin91'!$AF32:$AF148,TRUE),0)</f>
        <v>0</v>
      </c>
      <c r="D32" s="131">
        <f>IF(D$2,TREND(Annual!D48:D148,'Lin91'!$AF48:$AF148,'Lin91'!$AF32:$AF148,TRUE),0)</f>
        <v>0</v>
      </c>
      <c r="E32" s="131">
        <f>IF(E$2,TREND(Annual!E48:E148,'Lin91'!$AF48:$AF148,'Lin91'!$AF32:$AF148,TRUE),0)</f>
        <v>0</v>
      </c>
      <c r="F32" s="131">
        <f>IF(F$2,TREND(Annual!F48:F148,'Lin91'!$AF48:$AF148,'Lin91'!$AF32:$AF148,TRUE),0)</f>
        <v>0</v>
      </c>
      <c r="G32" s="131">
        <f>IF(G$2,TREND(Annual!G48:G148,'Lin91'!$AF48:$AF148,'Lin91'!$AF32:$AF148,TRUE),0)</f>
        <v>0</v>
      </c>
      <c r="H32" s="131">
        <f>IF(H$2,TREND(Annual!H48:H148,'Lin91'!$AF48:$AF148,'Lin91'!$AF32:$AF148,TRUE),0)</f>
        <v>0</v>
      </c>
      <c r="I32" s="131">
        <f>IF(I$2,TREND(Annual!I48:I148,'Lin91'!$AF48:$AF148,'Lin91'!$AF32:$AF148,TRUE),0)</f>
        <v>0</v>
      </c>
      <c r="J32" s="131">
        <f>IF(J$2,TREND(Annual!J48:J148,'Lin91'!$AF48:$AF148,'Lin91'!$AF32:$AF148,TRUE),0)</f>
        <v>0</v>
      </c>
      <c r="K32" s="131">
        <f>IF(K$2,TREND(Annual!K48:K148,'Lin91'!$AF48:$AF148,'Lin91'!$AF32:$AF148,TRUE),0)</f>
        <v>0</v>
      </c>
      <c r="L32" s="131">
        <f>IF(L$2,TREND(Annual!L48:L148,'Lin91'!$AF48:$AF148,'Lin91'!$AF32:$AF148,TRUE),0)</f>
        <v>0</v>
      </c>
      <c r="M32" s="131">
        <f>IF(M$2,TREND(Annual!M48:M148,'Lin91'!$AF48:$AF148,'Lin91'!$AF32:$AF148,TRUE),0)</f>
        <v>0</v>
      </c>
      <c r="N32" s="131">
        <f>IF(N$2,TREND(Annual!N48:N148,'Lin91'!$AF48:$AF148,'Lin91'!$AF32:$AF148,TRUE),0)</f>
        <v>0</v>
      </c>
      <c r="O32" s="131">
        <f>IF(O$2,TREND(Annual!O48:O148,'Lin91'!$AF48:$AF148,'Lin91'!$AF32:$AF148,TRUE),0)</f>
        <v>0</v>
      </c>
      <c r="P32" s="131">
        <f>IF(P$2,TREND(Annual!P48:P148,'Lin91'!$AF48:$AF148,'Lin91'!$AF32:$AF148,TRUE),0)</f>
        <v>0</v>
      </c>
      <c r="Q32" s="131">
        <f>IF(Q$2,TREND(Annual!Q48:Q148,'Lin91'!$AF48:$AF148,'Lin91'!$AF32:$AF148,TRUE),0)</f>
        <v>0</v>
      </c>
      <c r="R32" s="131">
        <f>IF(R$2,TREND(Annual!R48:R148,'Lin91'!$AF48:$AF148,'Lin91'!$AF32:$AF148,TRUE),0)</f>
        <v>0</v>
      </c>
      <c r="S32" s="131">
        <f>IF(S$2,TREND(Annual!S48:S148,'Lin91'!$AF48:$AF148,'Lin91'!$AF32:$AF148,TRUE),0)</f>
        <v>0</v>
      </c>
      <c r="T32" s="131">
        <f>IF(T$2,TREND(Annual!T48:T148,'Lin91'!$AF48:$AF148,'Lin91'!$AF32:$AF148,TRUE),0)</f>
        <v>0</v>
      </c>
      <c r="U32" s="131">
        <f>IF(U$2,TREND(Annual!U48:U148,'Lin91'!$AF48:$AF148,'Lin91'!$AF32:$AF148,TRUE),0)</f>
        <v>0</v>
      </c>
      <c r="V32" s="131">
        <f>IF(V$2,TREND(Annual!V48:V148,'Lin91'!$AF48:$AF148,'Lin91'!$AF32:$AF148,TRUE),0)</f>
        <v>0</v>
      </c>
      <c r="W32" s="131">
        <f>IF(W$2,TREND(Annual!W48:W148,'Lin91'!$AF48:$AF148,'Lin91'!$AF32:$AF148,TRUE),0)</f>
        <v>0</v>
      </c>
      <c r="X32" s="131">
        <f>IF(X$2,TREND(Annual!X48:X148,'Lin91'!$AF48:$AF148,'Lin91'!$AF32:$AF148,TRUE),0)</f>
        <v>0</v>
      </c>
      <c r="Y32" s="131">
        <f>IF(Y$2,TREND(Annual!Y48:Y148,'Lin91'!$AF48:$AF148,'Lin91'!$AF32:$AF148,TRUE),0)</f>
        <v>0</v>
      </c>
      <c r="Z32" s="131">
        <f>IF(Z$2,TREND(Annual!Z48:Z148,'Lin91'!$AF48:$AF148,'Lin91'!$AF32:$AF148,TRUE),0)</f>
        <v>0</v>
      </c>
      <c r="AA32" s="131">
        <f>IF(AA$2,TREND(Annual!AA48:AA148,'Lin91'!$AF48:$AF148,'Lin91'!$AF32:$AF148,TRUE),0)</f>
        <v>0</v>
      </c>
      <c r="AB32" s="131">
        <f>IF(AB$2,TREND(Annual!AB48:AB148,'Lin91'!$AF48:$AF148,'Lin91'!$AF32:$AF148,TRUE),0)</f>
        <v>0</v>
      </c>
      <c r="AC32" s="131">
        <f>IF(AC$2,TREND(Annual!AC48:AC148,'Lin91'!$AF48:$AF148,'Lin91'!$AF32:$AF148,TRUE),0)</f>
        <v>0</v>
      </c>
      <c r="AD32" s="131">
        <f>IF(AD$2,TREND(Annual!AD48:AD148,'Lin91'!$AF48:$AF148,'Lin91'!$AF32:$AF148,TRUE),0)</f>
        <v>0</v>
      </c>
      <c r="AE32" s="126"/>
      <c r="AF32">
        <f t="shared" si="0"/>
        <v>26</v>
      </c>
    </row>
    <row r="33" spans="1:32">
      <c r="A33" t="s">
        <v>430</v>
      </c>
      <c r="B33" s="131">
        <f>IF(B$2,TREND(Annual!B49:B149,'Lin91'!$AF49:$AF149,'Lin91'!$AF33:$AF149,TRUE),0)</f>
        <v>0</v>
      </c>
      <c r="C33" s="131">
        <f>IF(C$2,TREND(Annual!C49:C149,'Lin91'!$AF49:$AF149,'Lin91'!$AF33:$AF149,TRUE),0)</f>
        <v>0</v>
      </c>
      <c r="D33" s="131">
        <f>IF(D$2,TREND(Annual!D49:D149,'Lin91'!$AF49:$AF149,'Lin91'!$AF33:$AF149,TRUE),0)</f>
        <v>0</v>
      </c>
      <c r="E33" s="131">
        <f>IF(E$2,TREND(Annual!E49:E149,'Lin91'!$AF49:$AF149,'Lin91'!$AF33:$AF149,TRUE),0)</f>
        <v>0</v>
      </c>
      <c r="F33" s="131">
        <f>IF(F$2,TREND(Annual!F49:F149,'Lin91'!$AF49:$AF149,'Lin91'!$AF33:$AF149,TRUE),0)</f>
        <v>0</v>
      </c>
      <c r="G33" s="131">
        <f>IF(G$2,TREND(Annual!G49:G149,'Lin91'!$AF49:$AF149,'Lin91'!$AF33:$AF149,TRUE),0)</f>
        <v>0</v>
      </c>
      <c r="H33" s="131">
        <f>IF(H$2,TREND(Annual!H49:H149,'Lin91'!$AF49:$AF149,'Lin91'!$AF33:$AF149,TRUE),0)</f>
        <v>0</v>
      </c>
      <c r="I33" s="131">
        <f>IF(I$2,TREND(Annual!I49:I149,'Lin91'!$AF49:$AF149,'Lin91'!$AF33:$AF149,TRUE),0)</f>
        <v>0</v>
      </c>
      <c r="J33" s="131">
        <f>IF(J$2,TREND(Annual!J49:J149,'Lin91'!$AF49:$AF149,'Lin91'!$AF33:$AF149,TRUE),0)</f>
        <v>0</v>
      </c>
      <c r="K33" s="131">
        <f>IF(K$2,TREND(Annual!K49:K149,'Lin91'!$AF49:$AF149,'Lin91'!$AF33:$AF149,TRUE),0)</f>
        <v>0</v>
      </c>
      <c r="L33" s="131">
        <f>IF(L$2,TREND(Annual!L49:L149,'Lin91'!$AF49:$AF149,'Lin91'!$AF33:$AF149,TRUE),0)</f>
        <v>0</v>
      </c>
      <c r="M33" s="131">
        <f>IF(M$2,TREND(Annual!M49:M149,'Lin91'!$AF49:$AF149,'Lin91'!$AF33:$AF149,TRUE),0)</f>
        <v>0</v>
      </c>
      <c r="N33" s="131">
        <f>IF(N$2,TREND(Annual!N49:N149,'Lin91'!$AF49:$AF149,'Lin91'!$AF33:$AF149,TRUE),0)</f>
        <v>0</v>
      </c>
      <c r="O33" s="131">
        <f>IF(O$2,TREND(Annual!O49:O149,'Lin91'!$AF49:$AF149,'Lin91'!$AF33:$AF149,TRUE),0)</f>
        <v>0</v>
      </c>
      <c r="P33" s="131">
        <f>IF(P$2,TREND(Annual!P49:P149,'Lin91'!$AF49:$AF149,'Lin91'!$AF33:$AF149,TRUE),0)</f>
        <v>0</v>
      </c>
      <c r="Q33" s="131">
        <f>IF(Q$2,TREND(Annual!Q49:Q149,'Lin91'!$AF49:$AF149,'Lin91'!$AF33:$AF149,TRUE),0)</f>
        <v>0</v>
      </c>
      <c r="R33" s="131">
        <f>IF(R$2,TREND(Annual!R49:R149,'Lin91'!$AF49:$AF149,'Lin91'!$AF33:$AF149,TRUE),0)</f>
        <v>0</v>
      </c>
      <c r="S33" s="131">
        <f>IF(S$2,TREND(Annual!S49:S149,'Lin91'!$AF49:$AF149,'Lin91'!$AF33:$AF149,TRUE),0)</f>
        <v>0</v>
      </c>
      <c r="T33" s="131">
        <f>IF(T$2,TREND(Annual!T49:T149,'Lin91'!$AF49:$AF149,'Lin91'!$AF33:$AF149,TRUE),0)</f>
        <v>0</v>
      </c>
      <c r="U33" s="131">
        <f>IF(U$2,TREND(Annual!U49:U149,'Lin91'!$AF49:$AF149,'Lin91'!$AF33:$AF149,TRUE),0)</f>
        <v>0</v>
      </c>
      <c r="V33" s="131">
        <f>IF(V$2,TREND(Annual!V49:V149,'Lin91'!$AF49:$AF149,'Lin91'!$AF33:$AF149,TRUE),0)</f>
        <v>0</v>
      </c>
      <c r="W33" s="131">
        <f>IF(W$2,TREND(Annual!W49:W149,'Lin91'!$AF49:$AF149,'Lin91'!$AF33:$AF149,TRUE),0)</f>
        <v>0</v>
      </c>
      <c r="X33" s="131">
        <f>IF(X$2,TREND(Annual!X49:X149,'Lin91'!$AF49:$AF149,'Lin91'!$AF33:$AF149,TRUE),0)</f>
        <v>0</v>
      </c>
      <c r="Y33" s="131">
        <f>IF(Y$2,TREND(Annual!Y49:Y149,'Lin91'!$AF49:$AF149,'Lin91'!$AF33:$AF149,TRUE),0)</f>
        <v>0</v>
      </c>
      <c r="Z33" s="131">
        <f>IF(Z$2,TREND(Annual!Z49:Z149,'Lin91'!$AF49:$AF149,'Lin91'!$AF33:$AF149,TRUE),0)</f>
        <v>0</v>
      </c>
      <c r="AA33" s="131">
        <f>IF(AA$2,TREND(Annual!AA49:AA149,'Lin91'!$AF49:$AF149,'Lin91'!$AF33:$AF149,TRUE),0)</f>
        <v>0</v>
      </c>
      <c r="AB33" s="131">
        <f>IF(AB$2,TREND(Annual!AB49:AB149,'Lin91'!$AF49:$AF149,'Lin91'!$AF33:$AF149,TRUE),0)</f>
        <v>0</v>
      </c>
      <c r="AC33" s="131">
        <f>IF(AC$2,TREND(Annual!AC49:AC149,'Lin91'!$AF49:$AF149,'Lin91'!$AF33:$AF149,TRUE),0)</f>
        <v>0</v>
      </c>
      <c r="AD33" s="131">
        <f>IF(AD$2,TREND(Annual!AD49:AD149,'Lin91'!$AF49:$AF149,'Lin91'!$AF33:$AF149,TRUE),0)</f>
        <v>0</v>
      </c>
      <c r="AE33" s="126"/>
      <c r="AF33">
        <f t="shared" si="0"/>
        <v>27</v>
      </c>
    </row>
    <row r="34" spans="1:32">
      <c r="A34" t="s">
        <v>431</v>
      </c>
      <c r="B34" s="131">
        <f>IF(B$2,TREND(Annual!B50:B150,'Lin91'!$AF50:$AF150,'Lin91'!$AF34:$AF150,TRUE),0)</f>
        <v>0</v>
      </c>
      <c r="C34" s="131">
        <f>IF(C$2,TREND(Annual!C50:C150,'Lin91'!$AF50:$AF150,'Lin91'!$AF34:$AF150,TRUE),0)</f>
        <v>0</v>
      </c>
      <c r="D34" s="131">
        <f>IF(D$2,TREND(Annual!D50:D150,'Lin91'!$AF50:$AF150,'Lin91'!$AF34:$AF150,TRUE),0)</f>
        <v>0</v>
      </c>
      <c r="E34" s="131">
        <f>IF(E$2,TREND(Annual!E50:E150,'Lin91'!$AF50:$AF150,'Lin91'!$AF34:$AF150,TRUE),0)</f>
        <v>0</v>
      </c>
      <c r="F34" s="131">
        <f>IF(F$2,TREND(Annual!F50:F150,'Lin91'!$AF50:$AF150,'Lin91'!$AF34:$AF150,TRUE),0)</f>
        <v>0</v>
      </c>
      <c r="G34" s="131">
        <f>IF(G$2,TREND(Annual!G50:G150,'Lin91'!$AF50:$AF150,'Lin91'!$AF34:$AF150,TRUE),0)</f>
        <v>0</v>
      </c>
      <c r="H34" s="131">
        <f>IF(H$2,TREND(Annual!H50:H150,'Lin91'!$AF50:$AF150,'Lin91'!$AF34:$AF150,TRUE),0)</f>
        <v>0</v>
      </c>
      <c r="I34" s="131">
        <f>IF(I$2,TREND(Annual!I50:I150,'Lin91'!$AF50:$AF150,'Lin91'!$AF34:$AF150,TRUE),0)</f>
        <v>0</v>
      </c>
      <c r="J34" s="131">
        <f>IF(J$2,TREND(Annual!J50:J150,'Lin91'!$AF50:$AF150,'Lin91'!$AF34:$AF150,TRUE),0)</f>
        <v>0</v>
      </c>
      <c r="K34" s="131">
        <f>IF(K$2,TREND(Annual!K50:K150,'Lin91'!$AF50:$AF150,'Lin91'!$AF34:$AF150,TRUE),0)</f>
        <v>0</v>
      </c>
      <c r="L34" s="131">
        <f>IF(L$2,TREND(Annual!L50:L150,'Lin91'!$AF50:$AF150,'Lin91'!$AF34:$AF150,TRUE),0)</f>
        <v>0</v>
      </c>
      <c r="M34" s="131">
        <f>IF(M$2,TREND(Annual!M50:M150,'Lin91'!$AF50:$AF150,'Lin91'!$AF34:$AF150,TRUE),0)</f>
        <v>0</v>
      </c>
      <c r="N34" s="131">
        <f>IF(N$2,TREND(Annual!N50:N150,'Lin91'!$AF50:$AF150,'Lin91'!$AF34:$AF150,TRUE),0)</f>
        <v>0</v>
      </c>
      <c r="O34" s="131">
        <f>IF(O$2,TREND(Annual!O50:O150,'Lin91'!$AF50:$AF150,'Lin91'!$AF34:$AF150,TRUE),0)</f>
        <v>0</v>
      </c>
      <c r="P34" s="131">
        <f>IF(P$2,TREND(Annual!P50:P150,'Lin91'!$AF50:$AF150,'Lin91'!$AF34:$AF150,TRUE),0)</f>
        <v>0</v>
      </c>
      <c r="Q34" s="131">
        <f>IF(Q$2,TREND(Annual!Q50:Q150,'Lin91'!$AF50:$AF150,'Lin91'!$AF34:$AF150,TRUE),0)</f>
        <v>0</v>
      </c>
      <c r="R34" s="131">
        <f>IF(R$2,TREND(Annual!R50:R150,'Lin91'!$AF50:$AF150,'Lin91'!$AF34:$AF150,TRUE),0)</f>
        <v>0</v>
      </c>
      <c r="S34" s="131">
        <f>IF(S$2,TREND(Annual!S50:S150,'Lin91'!$AF50:$AF150,'Lin91'!$AF34:$AF150,TRUE),0)</f>
        <v>0</v>
      </c>
      <c r="T34" s="131">
        <f>IF(T$2,TREND(Annual!T50:T150,'Lin91'!$AF50:$AF150,'Lin91'!$AF34:$AF150,TRUE),0)</f>
        <v>0</v>
      </c>
      <c r="U34" s="131">
        <f>IF(U$2,TREND(Annual!U50:U150,'Lin91'!$AF50:$AF150,'Lin91'!$AF34:$AF150,TRUE),0)</f>
        <v>0</v>
      </c>
      <c r="V34" s="131">
        <f>IF(V$2,TREND(Annual!V50:V150,'Lin91'!$AF50:$AF150,'Lin91'!$AF34:$AF150,TRUE),0)</f>
        <v>0</v>
      </c>
      <c r="W34" s="131">
        <f>IF(W$2,TREND(Annual!W50:W150,'Lin91'!$AF50:$AF150,'Lin91'!$AF34:$AF150,TRUE),0)</f>
        <v>0</v>
      </c>
      <c r="X34" s="131">
        <f>IF(X$2,TREND(Annual!X50:X150,'Lin91'!$AF50:$AF150,'Lin91'!$AF34:$AF150,TRUE),0)</f>
        <v>0</v>
      </c>
      <c r="Y34" s="131">
        <f>IF(Y$2,TREND(Annual!Y50:Y150,'Lin91'!$AF50:$AF150,'Lin91'!$AF34:$AF150,TRUE),0)</f>
        <v>0</v>
      </c>
      <c r="Z34" s="131">
        <f>IF(Z$2,TREND(Annual!Z50:Z150,'Lin91'!$AF50:$AF150,'Lin91'!$AF34:$AF150,TRUE),0)</f>
        <v>0</v>
      </c>
      <c r="AA34" s="131">
        <f>IF(AA$2,TREND(Annual!AA50:AA150,'Lin91'!$AF50:$AF150,'Lin91'!$AF34:$AF150,TRUE),0)</f>
        <v>0</v>
      </c>
      <c r="AB34" s="131">
        <f>IF(AB$2,TREND(Annual!AB50:AB150,'Lin91'!$AF50:$AF150,'Lin91'!$AF34:$AF150,TRUE),0)</f>
        <v>0</v>
      </c>
      <c r="AC34" s="131">
        <f>IF(AC$2,TREND(Annual!AC50:AC150,'Lin91'!$AF50:$AF150,'Lin91'!$AF34:$AF150,TRUE),0)</f>
        <v>0</v>
      </c>
      <c r="AD34" s="131">
        <f>IF(AD$2,TREND(Annual!AD50:AD150,'Lin91'!$AF50:$AF150,'Lin91'!$AF34:$AF150,TRUE),0)</f>
        <v>0</v>
      </c>
      <c r="AE34" s="126"/>
      <c r="AF34">
        <f t="shared" si="0"/>
        <v>28</v>
      </c>
    </row>
    <row r="35" spans="1:32">
      <c r="A35" t="s">
        <v>432</v>
      </c>
      <c r="B35" s="131">
        <f>IF(B$2,TREND(Annual!B51:B151,'Lin91'!$AF51:$AF151,'Lin91'!$AF35:$AF151,TRUE),0)</f>
        <v>0</v>
      </c>
      <c r="C35" s="131">
        <f>IF(C$2,TREND(Annual!C51:C151,'Lin91'!$AF51:$AF151,'Lin91'!$AF35:$AF151,TRUE),0)</f>
        <v>0</v>
      </c>
      <c r="D35" s="131">
        <f>IF(D$2,TREND(Annual!D51:D151,'Lin91'!$AF51:$AF151,'Lin91'!$AF35:$AF151,TRUE),0)</f>
        <v>0</v>
      </c>
      <c r="E35" s="131">
        <f>IF(E$2,TREND(Annual!E51:E151,'Lin91'!$AF51:$AF151,'Lin91'!$AF35:$AF151,TRUE),0)</f>
        <v>0</v>
      </c>
      <c r="F35" s="131">
        <f>IF(F$2,TREND(Annual!F51:F151,'Lin91'!$AF51:$AF151,'Lin91'!$AF35:$AF151,TRUE),0)</f>
        <v>0</v>
      </c>
      <c r="G35" s="131">
        <f>IF(G$2,TREND(Annual!G51:G151,'Lin91'!$AF51:$AF151,'Lin91'!$AF35:$AF151,TRUE),0)</f>
        <v>0</v>
      </c>
      <c r="H35" s="131">
        <f>IF(H$2,TREND(Annual!H51:H151,'Lin91'!$AF51:$AF151,'Lin91'!$AF35:$AF151,TRUE),0)</f>
        <v>0</v>
      </c>
      <c r="I35" s="131">
        <f>IF(I$2,TREND(Annual!I51:I151,'Lin91'!$AF51:$AF151,'Lin91'!$AF35:$AF151,TRUE),0)</f>
        <v>0</v>
      </c>
      <c r="J35" s="131">
        <f>IF(J$2,TREND(Annual!J51:J151,'Lin91'!$AF51:$AF151,'Lin91'!$AF35:$AF151,TRUE),0)</f>
        <v>0</v>
      </c>
      <c r="K35" s="131">
        <f>IF(K$2,TREND(Annual!K51:K151,'Lin91'!$AF51:$AF151,'Lin91'!$AF35:$AF151,TRUE),0)</f>
        <v>0</v>
      </c>
      <c r="L35" s="131">
        <f>IF(L$2,TREND(Annual!L51:L151,'Lin91'!$AF51:$AF151,'Lin91'!$AF35:$AF151,TRUE),0)</f>
        <v>0</v>
      </c>
      <c r="M35" s="131">
        <f>IF(M$2,TREND(Annual!M51:M151,'Lin91'!$AF51:$AF151,'Lin91'!$AF35:$AF151,TRUE),0)</f>
        <v>0</v>
      </c>
      <c r="N35" s="131">
        <f>IF(N$2,TREND(Annual!N51:N151,'Lin91'!$AF51:$AF151,'Lin91'!$AF35:$AF151,TRUE),0)</f>
        <v>0</v>
      </c>
      <c r="O35" s="131">
        <f>IF(O$2,TREND(Annual!O51:O151,'Lin91'!$AF51:$AF151,'Lin91'!$AF35:$AF151,TRUE),0)</f>
        <v>0</v>
      </c>
      <c r="P35" s="131">
        <f>IF(P$2,TREND(Annual!P51:P151,'Lin91'!$AF51:$AF151,'Lin91'!$AF35:$AF151,TRUE),0)</f>
        <v>0</v>
      </c>
      <c r="Q35" s="131">
        <f>IF(Q$2,TREND(Annual!Q51:Q151,'Lin91'!$AF51:$AF151,'Lin91'!$AF35:$AF151,TRUE),0)</f>
        <v>0</v>
      </c>
      <c r="R35" s="131">
        <f>IF(R$2,TREND(Annual!R51:R151,'Lin91'!$AF51:$AF151,'Lin91'!$AF35:$AF151,TRUE),0)</f>
        <v>0</v>
      </c>
      <c r="S35" s="131">
        <f>IF(S$2,TREND(Annual!S51:S151,'Lin91'!$AF51:$AF151,'Lin91'!$AF35:$AF151,TRUE),0)</f>
        <v>0</v>
      </c>
      <c r="T35" s="131">
        <f>IF(T$2,TREND(Annual!T51:T151,'Lin91'!$AF51:$AF151,'Lin91'!$AF35:$AF151,TRUE),0)</f>
        <v>0</v>
      </c>
      <c r="U35" s="131">
        <f>IF(U$2,TREND(Annual!U51:U151,'Lin91'!$AF51:$AF151,'Lin91'!$AF35:$AF151,TRUE),0)</f>
        <v>0</v>
      </c>
      <c r="V35" s="131">
        <f>IF(V$2,TREND(Annual!V51:V151,'Lin91'!$AF51:$AF151,'Lin91'!$AF35:$AF151,TRUE),0)</f>
        <v>0</v>
      </c>
      <c r="W35" s="131">
        <f>IF(W$2,TREND(Annual!W51:W151,'Lin91'!$AF51:$AF151,'Lin91'!$AF35:$AF151,TRUE),0)</f>
        <v>0</v>
      </c>
      <c r="X35" s="131">
        <f>IF(X$2,TREND(Annual!X51:X151,'Lin91'!$AF51:$AF151,'Lin91'!$AF35:$AF151,TRUE),0)</f>
        <v>0</v>
      </c>
      <c r="Y35" s="131">
        <f>IF(Y$2,TREND(Annual!Y51:Y151,'Lin91'!$AF51:$AF151,'Lin91'!$AF35:$AF151,TRUE),0)</f>
        <v>0</v>
      </c>
      <c r="Z35" s="131">
        <f>IF(Z$2,TREND(Annual!Z51:Z151,'Lin91'!$AF51:$AF151,'Lin91'!$AF35:$AF151,TRUE),0)</f>
        <v>0</v>
      </c>
      <c r="AA35" s="131">
        <f>IF(AA$2,TREND(Annual!AA51:AA151,'Lin91'!$AF51:$AF151,'Lin91'!$AF35:$AF151,TRUE),0)</f>
        <v>0</v>
      </c>
      <c r="AB35" s="131">
        <f>IF(AB$2,TREND(Annual!AB51:AB151,'Lin91'!$AF51:$AF151,'Lin91'!$AF35:$AF151,TRUE),0)</f>
        <v>0</v>
      </c>
      <c r="AC35" s="131">
        <f>IF(AC$2,TREND(Annual!AC51:AC151,'Lin91'!$AF51:$AF151,'Lin91'!$AF35:$AF151,TRUE),0)</f>
        <v>0</v>
      </c>
      <c r="AD35" s="131">
        <f>IF(AD$2,TREND(Annual!AD51:AD151,'Lin91'!$AF51:$AF151,'Lin91'!$AF35:$AF151,TRUE),0)</f>
        <v>0</v>
      </c>
      <c r="AE35" s="126"/>
      <c r="AF35">
        <f t="shared" si="0"/>
        <v>29</v>
      </c>
    </row>
    <row r="36" spans="1:32">
      <c r="A36" t="s">
        <v>433</v>
      </c>
      <c r="B36" s="131">
        <f>IF(B$2,TREND(Annual!B52:B152,'Lin91'!$AF52:$AF152,'Lin91'!$AF36:$AF152,TRUE),0)</f>
        <v>0</v>
      </c>
      <c r="C36" s="131">
        <f>IF(C$2,TREND(Annual!C52:C152,'Lin91'!$AF52:$AF152,'Lin91'!$AF36:$AF152,TRUE),0)</f>
        <v>0</v>
      </c>
      <c r="D36" s="131">
        <f>IF(D$2,TREND(Annual!D52:D152,'Lin91'!$AF52:$AF152,'Lin91'!$AF36:$AF152,TRUE),0)</f>
        <v>0</v>
      </c>
      <c r="E36" s="131">
        <f>IF(E$2,TREND(Annual!E52:E152,'Lin91'!$AF52:$AF152,'Lin91'!$AF36:$AF152,TRUE),0)</f>
        <v>0</v>
      </c>
      <c r="F36" s="131">
        <f>IF(F$2,TREND(Annual!F52:F152,'Lin91'!$AF52:$AF152,'Lin91'!$AF36:$AF152,TRUE),0)</f>
        <v>0</v>
      </c>
      <c r="G36" s="131">
        <f>IF(G$2,TREND(Annual!G52:G152,'Lin91'!$AF52:$AF152,'Lin91'!$AF36:$AF152,TRUE),0)</f>
        <v>0</v>
      </c>
      <c r="H36" s="131">
        <f>IF(H$2,TREND(Annual!H52:H152,'Lin91'!$AF52:$AF152,'Lin91'!$AF36:$AF152,TRUE),0)</f>
        <v>0</v>
      </c>
      <c r="I36" s="131">
        <f>IF(I$2,TREND(Annual!I52:I152,'Lin91'!$AF52:$AF152,'Lin91'!$AF36:$AF152,TRUE),0)</f>
        <v>0</v>
      </c>
      <c r="J36" s="131">
        <f>IF(J$2,TREND(Annual!J52:J152,'Lin91'!$AF52:$AF152,'Lin91'!$AF36:$AF152,TRUE),0)</f>
        <v>0</v>
      </c>
      <c r="K36" s="131">
        <f>IF(K$2,TREND(Annual!K52:K152,'Lin91'!$AF52:$AF152,'Lin91'!$AF36:$AF152,TRUE),0)</f>
        <v>0</v>
      </c>
      <c r="L36" s="131">
        <f>IF(L$2,TREND(Annual!L52:L152,'Lin91'!$AF52:$AF152,'Lin91'!$AF36:$AF152,TRUE),0)</f>
        <v>0</v>
      </c>
      <c r="M36" s="131">
        <f>IF(M$2,TREND(Annual!M52:M152,'Lin91'!$AF52:$AF152,'Lin91'!$AF36:$AF152,TRUE),0)</f>
        <v>0</v>
      </c>
      <c r="N36" s="131">
        <f>IF(N$2,TREND(Annual!N52:N152,'Lin91'!$AF52:$AF152,'Lin91'!$AF36:$AF152,TRUE),0)</f>
        <v>0</v>
      </c>
      <c r="O36" s="131">
        <f>IF(O$2,TREND(Annual!O52:O152,'Lin91'!$AF52:$AF152,'Lin91'!$AF36:$AF152,TRUE),0)</f>
        <v>0</v>
      </c>
      <c r="P36" s="131">
        <f>IF(P$2,TREND(Annual!P52:P152,'Lin91'!$AF52:$AF152,'Lin91'!$AF36:$AF152,TRUE),0)</f>
        <v>0</v>
      </c>
      <c r="Q36" s="131">
        <f>IF(Q$2,TREND(Annual!Q52:Q152,'Lin91'!$AF52:$AF152,'Lin91'!$AF36:$AF152,TRUE),0)</f>
        <v>0</v>
      </c>
      <c r="R36" s="131">
        <f>IF(R$2,TREND(Annual!R52:R152,'Lin91'!$AF52:$AF152,'Lin91'!$AF36:$AF152,TRUE),0)</f>
        <v>0</v>
      </c>
      <c r="S36" s="131">
        <f>IF(S$2,TREND(Annual!S52:S152,'Lin91'!$AF52:$AF152,'Lin91'!$AF36:$AF152,TRUE),0)</f>
        <v>0</v>
      </c>
      <c r="T36" s="131">
        <f>IF(T$2,TREND(Annual!T52:T152,'Lin91'!$AF52:$AF152,'Lin91'!$AF36:$AF152,TRUE),0)</f>
        <v>0</v>
      </c>
      <c r="U36" s="131">
        <f>IF(U$2,TREND(Annual!U52:U152,'Lin91'!$AF52:$AF152,'Lin91'!$AF36:$AF152,TRUE),0)</f>
        <v>0</v>
      </c>
      <c r="V36" s="131">
        <f>IF(V$2,TREND(Annual!V52:V152,'Lin91'!$AF52:$AF152,'Lin91'!$AF36:$AF152,TRUE),0)</f>
        <v>0</v>
      </c>
      <c r="W36" s="131">
        <f>IF(W$2,TREND(Annual!W52:W152,'Lin91'!$AF52:$AF152,'Lin91'!$AF36:$AF152,TRUE),0)</f>
        <v>0</v>
      </c>
      <c r="X36" s="131">
        <f>IF(X$2,TREND(Annual!X52:X152,'Lin91'!$AF52:$AF152,'Lin91'!$AF36:$AF152,TRUE),0)</f>
        <v>0</v>
      </c>
      <c r="Y36" s="131">
        <f>IF(Y$2,TREND(Annual!Y52:Y152,'Lin91'!$AF52:$AF152,'Lin91'!$AF36:$AF152,TRUE),0)</f>
        <v>0</v>
      </c>
      <c r="Z36" s="131">
        <f>IF(Z$2,TREND(Annual!Z52:Z152,'Lin91'!$AF52:$AF152,'Lin91'!$AF36:$AF152,TRUE),0)</f>
        <v>0</v>
      </c>
      <c r="AA36" s="131">
        <f>IF(AA$2,TREND(Annual!AA52:AA152,'Lin91'!$AF52:$AF152,'Lin91'!$AF36:$AF152,TRUE),0)</f>
        <v>0</v>
      </c>
      <c r="AB36" s="131">
        <f>IF(AB$2,TREND(Annual!AB52:AB152,'Lin91'!$AF52:$AF152,'Lin91'!$AF36:$AF152,TRUE),0)</f>
        <v>0</v>
      </c>
      <c r="AC36" s="131">
        <f>IF(AC$2,TREND(Annual!AC52:AC152,'Lin91'!$AF52:$AF152,'Lin91'!$AF36:$AF152,TRUE),0)</f>
        <v>0</v>
      </c>
      <c r="AD36" s="131">
        <f>IF(AD$2,TREND(Annual!AD52:AD152,'Lin91'!$AF52:$AF152,'Lin91'!$AF36:$AF152,TRUE),0)</f>
        <v>0</v>
      </c>
      <c r="AE36" s="126"/>
      <c r="AF36">
        <f t="shared" si="0"/>
        <v>30</v>
      </c>
    </row>
    <row r="37" spans="1:32">
      <c r="A37" t="s">
        <v>434</v>
      </c>
      <c r="B37" s="131">
        <f>IF(B$2,TREND(Annual!B53:B153,'Lin91'!$AF53:$AF153,'Lin91'!$AF37:$AF153,TRUE),0)</f>
        <v>0</v>
      </c>
      <c r="C37" s="131">
        <f>IF(C$2,TREND(Annual!C53:C153,'Lin91'!$AF53:$AF153,'Lin91'!$AF37:$AF153,TRUE),0)</f>
        <v>0</v>
      </c>
      <c r="D37" s="131">
        <f>IF(D$2,TREND(Annual!D53:D153,'Lin91'!$AF53:$AF153,'Lin91'!$AF37:$AF153,TRUE),0)</f>
        <v>0</v>
      </c>
      <c r="E37" s="131">
        <f>IF(E$2,TREND(Annual!E53:E153,'Lin91'!$AF53:$AF153,'Lin91'!$AF37:$AF153,TRUE),0)</f>
        <v>0</v>
      </c>
      <c r="F37" s="131">
        <f>IF(F$2,TREND(Annual!F53:F153,'Lin91'!$AF53:$AF153,'Lin91'!$AF37:$AF153,TRUE),0)</f>
        <v>0</v>
      </c>
      <c r="G37" s="131">
        <f>IF(G$2,TREND(Annual!G53:G153,'Lin91'!$AF53:$AF153,'Lin91'!$AF37:$AF153,TRUE),0)</f>
        <v>0</v>
      </c>
      <c r="H37" s="131">
        <f>IF(H$2,TREND(Annual!H53:H153,'Lin91'!$AF53:$AF153,'Lin91'!$AF37:$AF153,TRUE),0)</f>
        <v>0</v>
      </c>
      <c r="I37" s="131">
        <f>IF(I$2,TREND(Annual!I53:I153,'Lin91'!$AF53:$AF153,'Lin91'!$AF37:$AF153,TRUE),0)</f>
        <v>0</v>
      </c>
      <c r="J37" s="131">
        <f>IF(J$2,TREND(Annual!J53:J153,'Lin91'!$AF53:$AF153,'Lin91'!$AF37:$AF153,TRUE),0)</f>
        <v>0</v>
      </c>
      <c r="K37" s="131">
        <f>IF(K$2,TREND(Annual!K53:K153,'Lin91'!$AF53:$AF153,'Lin91'!$AF37:$AF153,TRUE),0)</f>
        <v>0</v>
      </c>
      <c r="L37" s="131">
        <f>IF(L$2,TREND(Annual!L53:L153,'Lin91'!$AF53:$AF153,'Lin91'!$AF37:$AF153,TRUE),0)</f>
        <v>0</v>
      </c>
      <c r="M37" s="131">
        <f>IF(M$2,TREND(Annual!M53:M153,'Lin91'!$AF53:$AF153,'Lin91'!$AF37:$AF153,TRUE),0)</f>
        <v>0</v>
      </c>
      <c r="N37" s="131">
        <f>IF(N$2,TREND(Annual!N53:N153,'Lin91'!$AF53:$AF153,'Lin91'!$AF37:$AF153,TRUE),0)</f>
        <v>0</v>
      </c>
      <c r="O37" s="131">
        <f>IF(O$2,TREND(Annual!O53:O153,'Lin91'!$AF53:$AF153,'Lin91'!$AF37:$AF153,TRUE),0)</f>
        <v>0</v>
      </c>
      <c r="P37" s="131">
        <f>IF(P$2,TREND(Annual!P53:P153,'Lin91'!$AF53:$AF153,'Lin91'!$AF37:$AF153,TRUE),0)</f>
        <v>0</v>
      </c>
      <c r="Q37" s="131">
        <f>IF(Q$2,TREND(Annual!Q53:Q153,'Lin91'!$AF53:$AF153,'Lin91'!$AF37:$AF153,TRUE),0)</f>
        <v>0</v>
      </c>
      <c r="R37" s="131">
        <f>IF(R$2,TREND(Annual!R53:R153,'Lin91'!$AF53:$AF153,'Lin91'!$AF37:$AF153,TRUE),0)</f>
        <v>0</v>
      </c>
      <c r="S37" s="131">
        <f>IF(S$2,TREND(Annual!S53:S153,'Lin91'!$AF53:$AF153,'Lin91'!$AF37:$AF153,TRUE),0)</f>
        <v>0</v>
      </c>
      <c r="T37" s="131">
        <f>IF(T$2,TREND(Annual!T53:T153,'Lin91'!$AF53:$AF153,'Lin91'!$AF37:$AF153,TRUE),0)</f>
        <v>0</v>
      </c>
      <c r="U37" s="131">
        <f>IF(U$2,TREND(Annual!U53:U153,'Lin91'!$AF53:$AF153,'Lin91'!$AF37:$AF153,TRUE),0)</f>
        <v>0</v>
      </c>
      <c r="V37" s="131">
        <f>IF(V$2,TREND(Annual!V53:V153,'Lin91'!$AF53:$AF153,'Lin91'!$AF37:$AF153,TRUE),0)</f>
        <v>0</v>
      </c>
      <c r="W37" s="131">
        <f>IF(W$2,TREND(Annual!W53:W153,'Lin91'!$AF53:$AF153,'Lin91'!$AF37:$AF153,TRUE),0)</f>
        <v>0</v>
      </c>
      <c r="X37" s="131">
        <f>IF(X$2,TREND(Annual!X53:X153,'Lin91'!$AF53:$AF153,'Lin91'!$AF37:$AF153,TRUE),0)</f>
        <v>0</v>
      </c>
      <c r="Y37" s="131">
        <f>IF(Y$2,TREND(Annual!Y53:Y153,'Lin91'!$AF53:$AF153,'Lin91'!$AF37:$AF153,TRUE),0)</f>
        <v>0</v>
      </c>
      <c r="Z37" s="131">
        <f>IF(Z$2,TREND(Annual!Z53:Z153,'Lin91'!$AF53:$AF153,'Lin91'!$AF37:$AF153,TRUE),0)</f>
        <v>0</v>
      </c>
      <c r="AA37" s="131">
        <f>IF(AA$2,TREND(Annual!AA53:AA153,'Lin91'!$AF53:$AF153,'Lin91'!$AF37:$AF153,TRUE),0)</f>
        <v>0</v>
      </c>
      <c r="AB37" s="131">
        <f>IF(AB$2,TREND(Annual!AB53:AB153,'Lin91'!$AF53:$AF153,'Lin91'!$AF37:$AF153,TRUE),0)</f>
        <v>0</v>
      </c>
      <c r="AC37" s="131">
        <f>IF(AC$2,TREND(Annual!AC53:AC153,'Lin91'!$AF53:$AF153,'Lin91'!$AF37:$AF153,TRUE),0)</f>
        <v>0</v>
      </c>
      <c r="AD37" s="131">
        <f>IF(AD$2,TREND(Annual!AD53:AD153,'Lin91'!$AF53:$AF153,'Lin91'!$AF37:$AF153,TRUE),0)</f>
        <v>0</v>
      </c>
      <c r="AE37" s="126"/>
      <c r="AF37">
        <f t="shared" si="0"/>
        <v>31</v>
      </c>
    </row>
    <row r="38" spans="1:32">
      <c r="A38" t="s">
        <v>435</v>
      </c>
      <c r="B38" s="131">
        <f>IF(B$2,TREND(Annual!B54:B154,'Lin91'!$AF54:$AF154,'Lin91'!$AF38:$AF154,TRUE),0)</f>
        <v>0</v>
      </c>
      <c r="C38" s="131">
        <f>IF(C$2,TREND(Annual!C54:C154,'Lin91'!$AF54:$AF154,'Lin91'!$AF38:$AF154,TRUE),0)</f>
        <v>0</v>
      </c>
      <c r="D38" s="131">
        <f>IF(D$2,TREND(Annual!D54:D154,'Lin91'!$AF54:$AF154,'Lin91'!$AF38:$AF154,TRUE),0)</f>
        <v>0</v>
      </c>
      <c r="E38" s="131">
        <f>IF(E$2,TREND(Annual!E54:E154,'Lin91'!$AF54:$AF154,'Lin91'!$AF38:$AF154,TRUE),0)</f>
        <v>0</v>
      </c>
      <c r="F38" s="131">
        <f>IF(F$2,TREND(Annual!F54:F154,'Lin91'!$AF54:$AF154,'Lin91'!$AF38:$AF154,TRUE),0)</f>
        <v>0</v>
      </c>
      <c r="G38" s="131">
        <f>IF(G$2,TREND(Annual!G54:G154,'Lin91'!$AF54:$AF154,'Lin91'!$AF38:$AF154,TRUE),0)</f>
        <v>0</v>
      </c>
      <c r="H38" s="131">
        <f>IF(H$2,TREND(Annual!H54:H154,'Lin91'!$AF54:$AF154,'Lin91'!$AF38:$AF154,TRUE),0)</f>
        <v>0</v>
      </c>
      <c r="I38" s="131">
        <f>IF(I$2,TREND(Annual!I54:I154,'Lin91'!$AF54:$AF154,'Lin91'!$AF38:$AF154,TRUE),0)</f>
        <v>0</v>
      </c>
      <c r="J38" s="131">
        <f>IF(J$2,TREND(Annual!J54:J154,'Lin91'!$AF54:$AF154,'Lin91'!$AF38:$AF154,TRUE),0)</f>
        <v>0</v>
      </c>
      <c r="K38" s="131">
        <f>IF(K$2,TREND(Annual!K54:K154,'Lin91'!$AF54:$AF154,'Lin91'!$AF38:$AF154,TRUE),0)</f>
        <v>0</v>
      </c>
      <c r="L38" s="131">
        <f>IF(L$2,TREND(Annual!L54:L154,'Lin91'!$AF54:$AF154,'Lin91'!$AF38:$AF154,TRUE),0)</f>
        <v>0</v>
      </c>
      <c r="M38" s="131">
        <f>IF(M$2,TREND(Annual!M54:M154,'Lin91'!$AF54:$AF154,'Lin91'!$AF38:$AF154,TRUE),0)</f>
        <v>0</v>
      </c>
      <c r="N38" s="131">
        <f>IF(N$2,TREND(Annual!N54:N154,'Lin91'!$AF54:$AF154,'Lin91'!$AF38:$AF154,TRUE),0)</f>
        <v>0</v>
      </c>
      <c r="O38" s="131">
        <f>IF(O$2,TREND(Annual!O54:O154,'Lin91'!$AF54:$AF154,'Lin91'!$AF38:$AF154,TRUE),0)</f>
        <v>0</v>
      </c>
      <c r="P38" s="131">
        <f>IF(P$2,TREND(Annual!P54:P154,'Lin91'!$AF54:$AF154,'Lin91'!$AF38:$AF154,TRUE),0)</f>
        <v>0</v>
      </c>
      <c r="Q38" s="131">
        <f>IF(Q$2,TREND(Annual!Q54:Q154,'Lin91'!$AF54:$AF154,'Lin91'!$AF38:$AF154,TRUE),0)</f>
        <v>0</v>
      </c>
      <c r="R38" s="131">
        <f>IF(R$2,TREND(Annual!R54:R154,'Lin91'!$AF54:$AF154,'Lin91'!$AF38:$AF154,TRUE),0)</f>
        <v>0</v>
      </c>
      <c r="S38" s="131">
        <f>IF(S$2,TREND(Annual!S54:S154,'Lin91'!$AF54:$AF154,'Lin91'!$AF38:$AF154,TRUE),0)</f>
        <v>0</v>
      </c>
      <c r="T38" s="131">
        <f>IF(T$2,TREND(Annual!T54:T154,'Lin91'!$AF54:$AF154,'Lin91'!$AF38:$AF154,TRUE),0)</f>
        <v>0</v>
      </c>
      <c r="U38" s="131">
        <f>IF(U$2,TREND(Annual!U54:U154,'Lin91'!$AF54:$AF154,'Lin91'!$AF38:$AF154,TRUE),0)</f>
        <v>0</v>
      </c>
      <c r="V38" s="131">
        <f>IF(V$2,TREND(Annual!V54:V154,'Lin91'!$AF54:$AF154,'Lin91'!$AF38:$AF154,TRUE),0)</f>
        <v>0</v>
      </c>
      <c r="W38" s="131">
        <f>IF(W$2,TREND(Annual!W54:W154,'Lin91'!$AF54:$AF154,'Lin91'!$AF38:$AF154,TRUE),0)</f>
        <v>0</v>
      </c>
      <c r="X38" s="131">
        <f>IF(X$2,TREND(Annual!X54:X154,'Lin91'!$AF54:$AF154,'Lin91'!$AF38:$AF154,TRUE),0)</f>
        <v>0</v>
      </c>
      <c r="Y38" s="131">
        <f>IF(Y$2,TREND(Annual!Y54:Y154,'Lin91'!$AF54:$AF154,'Lin91'!$AF38:$AF154,TRUE),0)</f>
        <v>0</v>
      </c>
      <c r="Z38" s="131">
        <f>IF(Z$2,TREND(Annual!Z54:Z154,'Lin91'!$AF54:$AF154,'Lin91'!$AF38:$AF154,TRUE),0)</f>
        <v>0</v>
      </c>
      <c r="AA38" s="131">
        <f>IF(AA$2,TREND(Annual!AA54:AA154,'Lin91'!$AF54:$AF154,'Lin91'!$AF38:$AF154,TRUE),0)</f>
        <v>0</v>
      </c>
      <c r="AB38" s="131">
        <f>IF(AB$2,TREND(Annual!AB54:AB154,'Lin91'!$AF54:$AF154,'Lin91'!$AF38:$AF154,TRUE),0)</f>
        <v>0</v>
      </c>
      <c r="AC38" s="131">
        <f>IF(AC$2,TREND(Annual!AC54:AC154,'Lin91'!$AF54:$AF154,'Lin91'!$AF38:$AF154,TRUE),0)</f>
        <v>0</v>
      </c>
      <c r="AD38" s="131">
        <f>IF(AD$2,TREND(Annual!AD54:AD154,'Lin91'!$AF54:$AF154,'Lin91'!$AF38:$AF154,TRUE),0)</f>
        <v>0</v>
      </c>
      <c r="AE38" s="126"/>
      <c r="AF38">
        <f t="shared" si="0"/>
        <v>32</v>
      </c>
    </row>
    <row r="39" spans="1:32">
      <c r="A39" t="s">
        <v>436</v>
      </c>
      <c r="B39" s="131">
        <f>IF(B$2,TREND(Annual!B55:B155,'Lin91'!$AF55:$AF155,'Lin91'!$AF39:$AF155,TRUE),0)</f>
        <v>0</v>
      </c>
      <c r="C39" s="131">
        <f>IF(C$2,TREND(Annual!C55:C155,'Lin91'!$AF55:$AF155,'Lin91'!$AF39:$AF155,TRUE),0)</f>
        <v>0</v>
      </c>
      <c r="D39" s="131">
        <f>IF(D$2,TREND(Annual!D55:D155,'Lin91'!$AF55:$AF155,'Lin91'!$AF39:$AF155,TRUE),0)</f>
        <v>0</v>
      </c>
      <c r="E39" s="131">
        <f>IF(E$2,TREND(Annual!E55:E155,'Lin91'!$AF55:$AF155,'Lin91'!$AF39:$AF155,TRUE),0)</f>
        <v>0</v>
      </c>
      <c r="F39" s="131">
        <f>IF(F$2,TREND(Annual!F55:F155,'Lin91'!$AF55:$AF155,'Lin91'!$AF39:$AF155,TRUE),0)</f>
        <v>0</v>
      </c>
      <c r="G39" s="131">
        <f>IF(G$2,TREND(Annual!G55:G155,'Lin91'!$AF55:$AF155,'Lin91'!$AF39:$AF155,TRUE),0)</f>
        <v>0</v>
      </c>
      <c r="H39" s="131">
        <f>IF(H$2,TREND(Annual!H55:H155,'Lin91'!$AF55:$AF155,'Lin91'!$AF39:$AF155,TRUE),0)</f>
        <v>0</v>
      </c>
      <c r="I39" s="131">
        <f>IF(I$2,TREND(Annual!I55:I155,'Lin91'!$AF55:$AF155,'Lin91'!$AF39:$AF155,TRUE),0)</f>
        <v>0</v>
      </c>
      <c r="J39" s="131">
        <f>IF(J$2,TREND(Annual!J55:J155,'Lin91'!$AF55:$AF155,'Lin91'!$AF39:$AF155,TRUE),0)</f>
        <v>0</v>
      </c>
      <c r="K39" s="131">
        <f>IF(K$2,TREND(Annual!K55:K155,'Lin91'!$AF55:$AF155,'Lin91'!$AF39:$AF155,TRUE),0)</f>
        <v>0</v>
      </c>
      <c r="L39" s="131">
        <f>IF(L$2,TREND(Annual!L55:L155,'Lin91'!$AF55:$AF155,'Lin91'!$AF39:$AF155,TRUE),0)</f>
        <v>0</v>
      </c>
      <c r="M39" s="131">
        <f>IF(M$2,TREND(Annual!M55:M155,'Lin91'!$AF55:$AF155,'Lin91'!$AF39:$AF155,TRUE),0)</f>
        <v>0</v>
      </c>
      <c r="N39" s="131">
        <f>IF(N$2,TREND(Annual!N55:N155,'Lin91'!$AF55:$AF155,'Lin91'!$AF39:$AF155,TRUE),0)</f>
        <v>0</v>
      </c>
      <c r="O39" s="131">
        <f>IF(O$2,TREND(Annual!O55:O155,'Lin91'!$AF55:$AF155,'Lin91'!$AF39:$AF155,TRUE),0)</f>
        <v>0</v>
      </c>
      <c r="P39" s="131">
        <f>IF(P$2,TREND(Annual!P55:P155,'Lin91'!$AF55:$AF155,'Lin91'!$AF39:$AF155,TRUE),0)</f>
        <v>0</v>
      </c>
      <c r="Q39" s="131">
        <f>IF(Q$2,TREND(Annual!Q55:Q155,'Lin91'!$AF55:$AF155,'Lin91'!$AF39:$AF155,TRUE),0)</f>
        <v>0</v>
      </c>
      <c r="R39" s="131">
        <f>IF(R$2,TREND(Annual!R55:R155,'Lin91'!$AF55:$AF155,'Lin91'!$AF39:$AF155,TRUE),0)</f>
        <v>0</v>
      </c>
      <c r="S39" s="131">
        <f>IF(S$2,TREND(Annual!S55:S155,'Lin91'!$AF55:$AF155,'Lin91'!$AF39:$AF155,TRUE),0)</f>
        <v>0</v>
      </c>
      <c r="T39" s="131">
        <f>IF(T$2,TREND(Annual!T55:T155,'Lin91'!$AF55:$AF155,'Lin91'!$AF39:$AF155,TRUE),0)</f>
        <v>0</v>
      </c>
      <c r="U39" s="131">
        <f>IF(U$2,TREND(Annual!U55:U155,'Lin91'!$AF55:$AF155,'Lin91'!$AF39:$AF155,TRUE),0)</f>
        <v>0</v>
      </c>
      <c r="V39" s="131">
        <f>IF(V$2,TREND(Annual!V55:V155,'Lin91'!$AF55:$AF155,'Lin91'!$AF39:$AF155,TRUE),0)</f>
        <v>0</v>
      </c>
      <c r="W39" s="131">
        <f>IF(W$2,TREND(Annual!W55:W155,'Lin91'!$AF55:$AF155,'Lin91'!$AF39:$AF155,TRUE),0)</f>
        <v>0</v>
      </c>
      <c r="X39" s="131">
        <f>IF(X$2,TREND(Annual!X55:X155,'Lin91'!$AF55:$AF155,'Lin91'!$AF39:$AF155,TRUE),0)</f>
        <v>0</v>
      </c>
      <c r="Y39" s="131">
        <f>IF(Y$2,TREND(Annual!Y55:Y155,'Lin91'!$AF55:$AF155,'Lin91'!$AF39:$AF155,TRUE),0)</f>
        <v>0</v>
      </c>
      <c r="Z39" s="131">
        <f>IF(Z$2,TREND(Annual!Z55:Z155,'Lin91'!$AF55:$AF155,'Lin91'!$AF39:$AF155,TRUE),0)</f>
        <v>0</v>
      </c>
      <c r="AA39" s="131">
        <f>IF(AA$2,TREND(Annual!AA55:AA155,'Lin91'!$AF55:$AF155,'Lin91'!$AF39:$AF155,TRUE),0)</f>
        <v>0</v>
      </c>
      <c r="AB39" s="131">
        <f>IF(AB$2,TREND(Annual!AB55:AB155,'Lin91'!$AF55:$AF155,'Lin91'!$AF39:$AF155,TRUE),0)</f>
        <v>0</v>
      </c>
      <c r="AC39" s="131">
        <f>IF(AC$2,TREND(Annual!AC55:AC155,'Lin91'!$AF55:$AF155,'Lin91'!$AF39:$AF155,TRUE),0)</f>
        <v>0</v>
      </c>
      <c r="AD39" s="131">
        <f>IF(AD$2,TREND(Annual!AD55:AD155,'Lin91'!$AF55:$AF155,'Lin91'!$AF39:$AF155,TRUE),0)</f>
        <v>0</v>
      </c>
      <c r="AE39" s="126"/>
      <c r="AF39">
        <f t="shared" si="0"/>
        <v>33</v>
      </c>
    </row>
    <row r="40" spans="1:32">
      <c r="A40" t="s">
        <v>437</v>
      </c>
      <c r="B40" s="131">
        <f>IF(B$2,TREND(Annual!B56:B156,'Lin91'!$AF56:$AF156,'Lin91'!$AF40:$AF156,TRUE),0)</f>
        <v>0</v>
      </c>
      <c r="C40" s="131">
        <f>IF(C$2,TREND(Annual!C56:C156,'Lin91'!$AF56:$AF156,'Lin91'!$AF40:$AF156,TRUE),0)</f>
        <v>0</v>
      </c>
      <c r="D40" s="131">
        <f>IF(D$2,TREND(Annual!D56:D156,'Lin91'!$AF56:$AF156,'Lin91'!$AF40:$AF156,TRUE),0)</f>
        <v>0</v>
      </c>
      <c r="E40" s="131">
        <f>IF(E$2,TREND(Annual!E56:E156,'Lin91'!$AF56:$AF156,'Lin91'!$AF40:$AF156,TRUE),0)</f>
        <v>0</v>
      </c>
      <c r="F40" s="131">
        <f>IF(F$2,TREND(Annual!F56:F156,'Lin91'!$AF56:$AF156,'Lin91'!$AF40:$AF156,TRUE),0)</f>
        <v>0</v>
      </c>
      <c r="G40" s="131">
        <f>IF(G$2,TREND(Annual!G56:G156,'Lin91'!$AF56:$AF156,'Lin91'!$AF40:$AF156,TRUE),0)</f>
        <v>0</v>
      </c>
      <c r="H40" s="131">
        <f>IF(H$2,TREND(Annual!H56:H156,'Lin91'!$AF56:$AF156,'Lin91'!$AF40:$AF156,TRUE),0)</f>
        <v>0</v>
      </c>
      <c r="I40" s="131">
        <f>IF(I$2,TREND(Annual!I56:I156,'Lin91'!$AF56:$AF156,'Lin91'!$AF40:$AF156,TRUE),0)</f>
        <v>0</v>
      </c>
      <c r="J40" s="131">
        <f>IF(J$2,TREND(Annual!J56:J156,'Lin91'!$AF56:$AF156,'Lin91'!$AF40:$AF156,TRUE),0)</f>
        <v>0</v>
      </c>
      <c r="K40" s="131">
        <f>IF(K$2,TREND(Annual!K56:K156,'Lin91'!$AF56:$AF156,'Lin91'!$AF40:$AF156,TRUE),0)</f>
        <v>0</v>
      </c>
      <c r="L40" s="131">
        <f>IF(L$2,TREND(Annual!L56:L156,'Lin91'!$AF56:$AF156,'Lin91'!$AF40:$AF156,TRUE),0)</f>
        <v>0</v>
      </c>
      <c r="M40" s="131">
        <f>IF(M$2,TREND(Annual!M56:M156,'Lin91'!$AF56:$AF156,'Lin91'!$AF40:$AF156,TRUE),0)</f>
        <v>0</v>
      </c>
      <c r="N40" s="131">
        <f>IF(N$2,TREND(Annual!N56:N156,'Lin91'!$AF56:$AF156,'Lin91'!$AF40:$AF156,TRUE),0)</f>
        <v>0</v>
      </c>
      <c r="O40" s="131">
        <f>IF(O$2,TREND(Annual!O56:O156,'Lin91'!$AF56:$AF156,'Lin91'!$AF40:$AF156,TRUE),0)</f>
        <v>0</v>
      </c>
      <c r="P40" s="131">
        <f>IF(P$2,TREND(Annual!P56:P156,'Lin91'!$AF56:$AF156,'Lin91'!$AF40:$AF156,TRUE),0)</f>
        <v>0</v>
      </c>
      <c r="Q40" s="131">
        <f>IF(Q$2,TREND(Annual!Q56:Q156,'Lin91'!$AF56:$AF156,'Lin91'!$AF40:$AF156,TRUE),0)</f>
        <v>0</v>
      </c>
      <c r="R40" s="131">
        <f>IF(R$2,TREND(Annual!R56:R156,'Lin91'!$AF56:$AF156,'Lin91'!$AF40:$AF156,TRUE),0)</f>
        <v>0</v>
      </c>
      <c r="S40" s="131">
        <f>IF(S$2,TREND(Annual!S56:S156,'Lin91'!$AF56:$AF156,'Lin91'!$AF40:$AF156,TRUE),0)</f>
        <v>0</v>
      </c>
      <c r="T40" s="131">
        <f>IF(T$2,TREND(Annual!T56:T156,'Lin91'!$AF56:$AF156,'Lin91'!$AF40:$AF156,TRUE),0)</f>
        <v>0</v>
      </c>
      <c r="U40" s="131">
        <f>IF(U$2,TREND(Annual!U56:U156,'Lin91'!$AF56:$AF156,'Lin91'!$AF40:$AF156,TRUE),0)</f>
        <v>0</v>
      </c>
      <c r="V40" s="131">
        <f>IF(V$2,TREND(Annual!V56:V156,'Lin91'!$AF56:$AF156,'Lin91'!$AF40:$AF156,TRUE),0)</f>
        <v>0</v>
      </c>
      <c r="W40" s="131">
        <f>IF(W$2,TREND(Annual!W56:W156,'Lin91'!$AF56:$AF156,'Lin91'!$AF40:$AF156,TRUE),0)</f>
        <v>0</v>
      </c>
      <c r="X40" s="131">
        <f>IF(X$2,TREND(Annual!X56:X156,'Lin91'!$AF56:$AF156,'Lin91'!$AF40:$AF156,TRUE),0)</f>
        <v>0</v>
      </c>
      <c r="Y40" s="131">
        <f>IF(Y$2,TREND(Annual!Y56:Y156,'Lin91'!$AF56:$AF156,'Lin91'!$AF40:$AF156,TRUE),0)</f>
        <v>0</v>
      </c>
      <c r="Z40" s="131">
        <f>IF(Z$2,TREND(Annual!Z56:Z156,'Lin91'!$AF56:$AF156,'Lin91'!$AF40:$AF156,TRUE),0)</f>
        <v>0</v>
      </c>
      <c r="AA40" s="131">
        <f>IF(AA$2,TREND(Annual!AA56:AA156,'Lin91'!$AF56:$AF156,'Lin91'!$AF40:$AF156,TRUE),0)</f>
        <v>0</v>
      </c>
      <c r="AB40" s="131">
        <f>IF(AB$2,TREND(Annual!AB56:AB156,'Lin91'!$AF56:$AF156,'Lin91'!$AF40:$AF156,TRUE),0)</f>
        <v>0</v>
      </c>
      <c r="AC40" s="131">
        <f>IF(AC$2,TREND(Annual!AC56:AC156,'Lin91'!$AF56:$AF156,'Lin91'!$AF40:$AF156,TRUE),0)</f>
        <v>0</v>
      </c>
      <c r="AD40" s="131">
        <f>IF(AD$2,TREND(Annual!AD56:AD156,'Lin91'!$AF56:$AF156,'Lin91'!$AF40:$AF156,TRUE),0)</f>
        <v>0</v>
      </c>
      <c r="AE40" s="126"/>
      <c r="AF40">
        <f t="shared" si="0"/>
        <v>34</v>
      </c>
    </row>
    <row r="41" spans="1:32">
      <c r="A41" t="s">
        <v>438</v>
      </c>
      <c r="B41" s="131">
        <f>IF(B$2,TREND(Annual!B57:B157,'Lin91'!$AF57:$AF157,'Lin91'!$AF41:$AF157,TRUE),0)</f>
        <v>0</v>
      </c>
      <c r="C41" s="131">
        <f>IF(C$2,TREND(Annual!C57:C157,'Lin91'!$AF57:$AF157,'Lin91'!$AF41:$AF157,TRUE),0)</f>
        <v>0</v>
      </c>
      <c r="D41" s="131">
        <f>IF(D$2,TREND(Annual!D57:D157,'Lin91'!$AF57:$AF157,'Lin91'!$AF41:$AF157,TRUE),0)</f>
        <v>0</v>
      </c>
      <c r="E41" s="131">
        <f>IF(E$2,TREND(Annual!E57:E157,'Lin91'!$AF57:$AF157,'Lin91'!$AF41:$AF157,TRUE),0)</f>
        <v>0</v>
      </c>
      <c r="F41" s="131">
        <f>IF(F$2,TREND(Annual!F57:F157,'Lin91'!$AF57:$AF157,'Lin91'!$AF41:$AF157,TRUE),0)</f>
        <v>0</v>
      </c>
      <c r="G41" s="131">
        <f>IF(G$2,TREND(Annual!G57:G157,'Lin91'!$AF57:$AF157,'Lin91'!$AF41:$AF157,TRUE),0)</f>
        <v>0</v>
      </c>
      <c r="H41" s="131">
        <f>IF(H$2,TREND(Annual!H57:H157,'Lin91'!$AF57:$AF157,'Lin91'!$AF41:$AF157,TRUE),0)</f>
        <v>0</v>
      </c>
      <c r="I41" s="131">
        <f>IF(I$2,TREND(Annual!I57:I157,'Lin91'!$AF57:$AF157,'Lin91'!$AF41:$AF157,TRUE),0)</f>
        <v>0</v>
      </c>
      <c r="J41" s="131">
        <f>IF(J$2,TREND(Annual!J57:J157,'Lin91'!$AF57:$AF157,'Lin91'!$AF41:$AF157,TRUE),0)</f>
        <v>0</v>
      </c>
      <c r="K41" s="131">
        <f>IF(K$2,TREND(Annual!K57:K157,'Lin91'!$AF57:$AF157,'Lin91'!$AF41:$AF157,TRUE),0)</f>
        <v>0</v>
      </c>
      <c r="L41" s="131">
        <f>IF(L$2,TREND(Annual!L57:L157,'Lin91'!$AF57:$AF157,'Lin91'!$AF41:$AF157,TRUE),0)</f>
        <v>0</v>
      </c>
      <c r="M41" s="131">
        <f>IF(M$2,TREND(Annual!M57:M157,'Lin91'!$AF57:$AF157,'Lin91'!$AF41:$AF157,TRUE),0)</f>
        <v>0</v>
      </c>
      <c r="N41" s="131">
        <f>IF(N$2,TREND(Annual!N57:N157,'Lin91'!$AF57:$AF157,'Lin91'!$AF41:$AF157,TRUE),0)</f>
        <v>0</v>
      </c>
      <c r="O41" s="131">
        <f>IF(O$2,TREND(Annual!O57:O157,'Lin91'!$AF57:$AF157,'Lin91'!$AF41:$AF157,TRUE),0)</f>
        <v>0</v>
      </c>
      <c r="P41" s="131">
        <f>IF(P$2,TREND(Annual!P57:P157,'Lin91'!$AF57:$AF157,'Lin91'!$AF41:$AF157,TRUE),0)</f>
        <v>0</v>
      </c>
      <c r="Q41" s="131">
        <f>IF(Q$2,TREND(Annual!Q57:Q157,'Lin91'!$AF57:$AF157,'Lin91'!$AF41:$AF157,TRUE),0)</f>
        <v>0</v>
      </c>
      <c r="R41" s="131">
        <f>IF(R$2,TREND(Annual!R57:R157,'Lin91'!$AF57:$AF157,'Lin91'!$AF41:$AF157,TRUE),0)</f>
        <v>0</v>
      </c>
      <c r="S41" s="131">
        <f>IF(S$2,TREND(Annual!S57:S157,'Lin91'!$AF57:$AF157,'Lin91'!$AF41:$AF157,TRUE),0)</f>
        <v>0</v>
      </c>
      <c r="T41" s="131">
        <f>IF(T$2,TREND(Annual!T57:T157,'Lin91'!$AF57:$AF157,'Lin91'!$AF41:$AF157,TRUE),0)</f>
        <v>0</v>
      </c>
      <c r="U41" s="131">
        <f>IF(U$2,TREND(Annual!U57:U157,'Lin91'!$AF57:$AF157,'Lin91'!$AF41:$AF157,TRUE),0)</f>
        <v>0</v>
      </c>
      <c r="V41" s="131">
        <f>IF(V$2,TREND(Annual!V57:V157,'Lin91'!$AF57:$AF157,'Lin91'!$AF41:$AF157,TRUE),0)</f>
        <v>0</v>
      </c>
      <c r="W41" s="131">
        <f>IF(W$2,TREND(Annual!W57:W157,'Lin91'!$AF57:$AF157,'Lin91'!$AF41:$AF157,TRUE),0)</f>
        <v>0</v>
      </c>
      <c r="X41" s="131">
        <f>IF(X$2,TREND(Annual!X57:X157,'Lin91'!$AF57:$AF157,'Lin91'!$AF41:$AF157,TRUE),0)</f>
        <v>0</v>
      </c>
      <c r="Y41" s="131">
        <f>IF(Y$2,TREND(Annual!Y57:Y157,'Lin91'!$AF57:$AF157,'Lin91'!$AF41:$AF157,TRUE),0)</f>
        <v>0</v>
      </c>
      <c r="Z41" s="131">
        <f>IF(Z$2,TREND(Annual!Z57:Z157,'Lin91'!$AF57:$AF157,'Lin91'!$AF41:$AF157,TRUE),0)</f>
        <v>0</v>
      </c>
      <c r="AA41" s="131">
        <f>IF(AA$2,TREND(Annual!AA57:AA157,'Lin91'!$AF57:$AF157,'Lin91'!$AF41:$AF157,TRUE),0)</f>
        <v>0</v>
      </c>
      <c r="AB41" s="131">
        <f>IF(AB$2,TREND(Annual!AB57:AB157,'Lin91'!$AF57:$AF157,'Lin91'!$AF41:$AF157,TRUE),0)</f>
        <v>0</v>
      </c>
      <c r="AC41" s="131">
        <f>IF(AC$2,TREND(Annual!AC57:AC157,'Lin91'!$AF57:$AF157,'Lin91'!$AF41:$AF157,TRUE),0)</f>
        <v>0</v>
      </c>
      <c r="AD41" s="131">
        <f>IF(AD$2,TREND(Annual!AD57:AD157,'Lin91'!$AF57:$AF157,'Lin91'!$AF41:$AF157,TRUE),0)</f>
        <v>0</v>
      </c>
      <c r="AE41" s="126"/>
      <c r="AF41">
        <f t="shared" si="0"/>
        <v>35</v>
      </c>
    </row>
    <row r="42" spans="1:32">
      <c r="A42" t="s">
        <v>439</v>
      </c>
      <c r="B42" s="131">
        <f>IF(B$2,TREND(Annual!B58:B158,'Lin91'!$AF58:$AF158,'Lin91'!$AF42:$AF158,TRUE),0)</f>
        <v>0</v>
      </c>
      <c r="C42" s="131">
        <f>IF(C$2,TREND(Annual!C58:C158,'Lin91'!$AF58:$AF158,'Lin91'!$AF42:$AF158,TRUE),0)</f>
        <v>0</v>
      </c>
      <c r="D42" s="131">
        <f>IF(D$2,TREND(Annual!D58:D158,'Lin91'!$AF58:$AF158,'Lin91'!$AF42:$AF158,TRUE),0)</f>
        <v>0</v>
      </c>
      <c r="E42" s="131">
        <f>IF(E$2,TREND(Annual!E58:E158,'Lin91'!$AF58:$AF158,'Lin91'!$AF42:$AF158,TRUE),0)</f>
        <v>0</v>
      </c>
      <c r="F42" s="131">
        <f>IF(F$2,TREND(Annual!F58:F158,'Lin91'!$AF58:$AF158,'Lin91'!$AF42:$AF158,TRUE),0)</f>
        <v>0</v>
      </c>
      <c r="G42" s="131">
        <f>IF(G$2,TREND(Annual!G58:G158,'Lin91'!$AF58:$AF158,'Lin91'!$AF42:$AF158,TRUE),0)</f>
        <v>0</v>
      </c>
      <c r="H42" s="131">
        <f>IF(H$2,TREND(Annual!H58:H158,'Lin91'!$AF58:$AF158,'Lin91'!$AF42:$AF158,TRUE),0)</f>
        <v>0</v>
      </c>
      <c r="I42" s="131">
        <f>IF(I$2,TREND(Annual!I58:I158,'Lin91'!$AF58:$AF158,'Lin91'!$AF42:$AF158,TRUE),0)</f>
        <v>0</v>
      </c>
      <c r="J42" s="131">
        <f>IF(J$2,TREND(Annual!J58:J158,'Lin91'!$AF58:$AF158,'Lin91'!$AF42:$AF158,TRUE),0)</f>
        <v>0</v>
      </c>
      <c r="K42" s="131">
        <f>IF(K$2,TREND(Annual!K58:K158,'Lin91'!$AF58:$AF158,'Lin91'!$AF42:$AF158,TRUE),0)</f>
        <v>0</v>
      </c>
      <c r="L42" s="131">
        <f>IF(L$2,TREND(Annual!L58:L158,'Lin91'!$AF58:$AF158,'Lin91'!$AF42:$AF158,TRUE),0)</f>
        <v>0</v>
      </c>
      <c r="M42" s="131">
        <f>IF(M$2,TREND(Annual!M58:M158,'Lin91'!$AF58:$AF158,'Lin91'!$AF42:$AF158,TRUE),0)</f>
        <v>0</v>
      </c>
      <c r="N42" s="131">
        <f>IF(N$2,TREND(Annual!N58:N158,'Lin91'!$AF58:$AF158,'Lin91'!$AF42:$AF158,TRUE),0)</f>
        <v>0</v>
      </c>
      <c r="O42" s="131">
        <f>IF(O$2,TREND(Annual!O58:O158,'Lin91'!$AF58:$AF158,'Lin91'!$AF42:$AF158,TRUE),0)</f>
        <v>0</v>
      </c>
      <c r="P42" s="131">
        <f>IF(P$2,TREND(Annual!P58:P158,'Lin91'!$AF58:$AF158,'Lin91'!$AF42:$AF158,TRUE),0)</f>
        <v>0</v>
      </c>
      <c r="Q42" s="131">
        <f>IF(Q$2,TREND(Annual!Q58:Q158,'Lin91'!$AF58:$AF158,'Lin91'!$AF42:$AF158,TRUE),0)</f>
        <v>0</v>
      </c>
      <c r="R42" s="131">
        <f>IF(R$2,TREND(Annual!R58:R158,'Lin91'!$AF58:$AF158,'Lin91'!$AF42:$AF158,TRUE),0)</f>
        <v>0</v>
      </c>
      <c r="S42" s="131">
        <f>IF(S$2,TREND(Annual!S58:S158,'Lin91'!$AF58:$AF158,'Lin91'!$AF42:$AF158,TRUE),0)</f>
        <v>0</v>
      </c>
      <c r="T42" s="131">
        <f>IF(T$2,TREND(Annual!T58:T158,'Lin91'!$AF58:$AF158,'Lin91'!$AF42:$AF158,TRUE),0)</f>
        <v>0</v>
      </c>
      <c r="U42" s="131">
        <f>IF(U$2,TREND(Annual!U58:U158,'Lin91'!$AF58:$AF158,'Lin91'!$AF42:$AF158,TRUE),0)</f>
        <v>0</v>
      </c>
      <c r="V42" s="131">
        <f>IF(V$2,TREND(Annual!V58:V158,'Lin91'!$AF58:$AF158,'Lin91'!$AF42:$AF158,TRUE),0)</f>
        <v>0</v>
      </c>
      <c r="W42" s="131">
        <f>IF(W$2,TREND(Annual!W58:W158,'Lin91'!$AF58:$AF158,'Lin91'!$AF42:$AF158,TRUE),0)</f>
        <v>0</v>
      </c>
      <c r="X42" s="131">
        <f>IF(X$2,TREND(Annual!X58:X158,'Lin91'!$AF58:$AF158,'Lin91'!$AF42:$AF158,TRUE),0)</f>
        <v>0</v>
      </c>
      <c r="Y42" s="131">
        <f>IF(Y$2,TREND(Annual!Y58:Y158,'Lin91'!$AF58:$AF158,'Lin91'!$AF42:$AF158,TRUE),0)</f>
        <v>0</v>
      </c>
      <c r="Z42" s="131">
        <f>IF(Z$2,TREND(Annual!Z58:Z158,'Lin91'!$AF58:$AF158,'Lin91'!$AF42:$AF158,TRUE),0)</f>
        <v>0</v>
      </c>
      <c r="AA42" s="131">
        <f>IF(AA$2,TREND(Annual!AA58:AA158,'Lin91'!$AF58:$AF158,'Lin91'!$AF42:$AF158,TRUE),0)</f>
        <v>0</v>
      </c>
      <c r="AB42" s="131">
        <f>IF(AB$2,TREND(Annual!AB58:AB158,'Lin91'!$AF58:$AF158,'Lin91'!$AF42:$AF158,TRUE),0)</f>
        <v>0</v>
      </c>
      <c r="AC42" s="131">
        <f>IF(AC$2,TREND(Annual!AC58:AC158,'Lin91'!$AF58:$AF158,'Lin91'!$AF42:$AF158,TRUE),0)</f>
        <v>0</v>
      </c>
      <c r="AD42" s="131">
        <f>IF(AD$2,TREND(Annual!AD58:AD158,'Lin91'!$AF58:$AF158,'Lin91'!$AF42:$AF158,TRUE),0)</f>
        <v>0</v>
      </c>
      <c r="AE42" s="126"/>
      <c r="AF42">
        <f t="shared" si="0"/>
        <v>36</v>
      </c>
    </row>
    <row r="43" spans="1:32">
      <c r="A43" t="s">
        <v>440</v>
      </c>
      <c r="B43" s="131">
        <f>IF(B$2,TREND(Annual!B59:B159,'Lin91'!$AF59:$AF159,'Lin91'!$AF43:$AF159,TRUE),0)</f>
        <v>0</v>
      </c>
      <c r="C43" s="131">
        <f>IF(C$2,TREND(Annual!C59:C159,'Lin91'!$AF59:$AF159,'Lin91'!$AF43:$AF159,TRUE),0)</f>
        <v>0</v>
      </c>
      <c r="D43" s="131">
        <f>IF(D$2,TREND(Annual!D59:D159,'Lin91'!$AF59:$AF159,'Lin91'!$AF43:$AF159,TRUE),0)</f>
        <v>0</v>
      </c>
      <c r="E43" s="131">
        <f>IF(E$2,TREND(Annual!E59:E159,'Lin91'!$AF59:$AF159,'Lin91'!$AF43:$AF159,TRUE),0)</f>
        <v>0</v>
      </c>
      <c r="F43" s="131">
        <f>IF(F$2,TREND(Annual!F59:F159,'Lin91'!$AF59:$AF159,'Lin91'!$AF43:$AF159,TRUE),0)</f>
        <v>0</v>
      </c>
      <c r="G43" s="131">
        <f>IF(G$2,TREND(Annual!G59:G159,'Lin91'!$AF59:$AF159,'Lin91'!$AF43:$AF159,TRUE),0)</f>
        <v>0</v>
      </c>
      <c r="H43" s="131">
        <f>IF(H$2,TREND(Annual!H59:H159,'Lin91'!$AF59:$AF159,'Lin91'!$AF43:$AF159,TRUE),0)</f>
        <v>0</v>
      </c>
      <c r="I43" s="131">
        <f>IF(I$2,TREND(Annual!I59:I159,'Lin91'!$AF59:$AF159,'Lin91'!$AF43:$AF159,TRUE),0)</f>
        <v>0</v>
      </c>
      <c r="J43" s="131">
        <f>IF(J$2,TREND(Annual!J59:J159,'Lin91'!$AF59:$AF159,'Lin91'!$AF43:$AF159,TRUE),0)</f>
        <v>0</v>
      </c>
      <c r="K43" s="131">
        <f>IF(K$2,TREND(Annual!K59:K159,'Lin91'!$AF59:$AF159,'Lin91'!$AF43:$AF159,TRUE),0)</f>
        <v>0</v>
      </c>
      <c r="L43" s="131">
        <f>IF(L$2,TREND(Annual!L59:L159,'Lin91'!$AF59:$AF159,'Lin91'!$AF43:$AF159,TRUE),0)</f>
        <v>0</v>
      </c>
      <c r="M43" s="131">
        <f>IF(M$2,TREND(Annual!M59:M159,'Lin91'!$AF59:$AF159,'Lin91'!$AF43:$AF159,TRUE),0)</f>
        <v>0</v>
      </c>
      <c r="N43" s="131">
        <f>IF(N$2,TREND(Annual!N59:N159,'Lin91'!$AF59:$AF159,'Lin91'!$AF43:$AF159,TRUE),0)</f>
        <v>0</v>
      </c>
      <c r="O43" s="131">
        <f>IF(O$2,TREND(Annual!O59:O159,'Lin91'!$AF59:$AF159,'Lin91'!$AF43:$AF159,TRUE),0)</f>
        <v>0</v>
      </c>
      <c r="P43" s="131">
        <f>IF(P$2,TREND(Annual!P59:P159,'Lin91'!$AF59:$AF159,'Lin91'!$AF43:$AF159,TRUE),0)</f>
        <v>0</v>
      </c>
      <c r="Q43" s="131">
        <f>IF(Q$2,TREND(Annual!Q59:Q159,'Lin91'!$AF59:$AF159,'Lin91'!$AF43:$AF159,TRUE),0)</f>
        <v>0</v>
      </c>
      <c r="R43" s="131">
        <f>IF(R$2,TREND(Annual!R59:R159,'Lin91'!$AF59:$AF159,'Lin91'!$AF43:$AF159,TRUE),0)</f>
        <v>0</v>
      </c>
      <c r="S43" s="131">
        <f>IF(S$2,TREND(Annual!S59:S159,'Lin91'!$AF59:$AF159,'Lin91'!$AF43:$AF159,TRUE),0)</f>
        <v>0</v>
      </c>
      <c r="T43" s="131">
        <f>IF(T$2,TREND(Annual!T59:T159,'Lin91'!$AF59:$AF159,'Lin91'!$AF43:$AF159,TRUE),0)</f>
        <v>0</v>
      </c>
      <c r="U43" s="131">
        <f>IF(U$2,TREND(Annual!U59:U159,'Lin91'!$AF59:$AF159,'Lin91'!$AF43:$AF159,TRUE),0)</f>
        <v>0</v>
      </c>
      <c r="V43" s="131">
        <f>IF(V$2,TREND(Annual!V59:V159,'Lin91'!$AF59:$AF159,'Lin91'!$AF43:$AF159,TRUE),0)</f>
        <v>0</v>
      </c>
      <c r="W43" s="131">
        <f>IF(W$2,TREND(Annual!W59:W159,'Lin91'!$AF59:$AF159,'Lin91'!$AF43:$AF159,TRUE),0)</f>
        <v>0</v>
      </c>
      <c r="X43" s="131">
        <f>IF(X$2,TREND(Annual!X59:X159,'Lin91'!$AF59:$AF159,'Lin91'!$AF43:$AF159,TRUE),0)</f>
        <v>0</v>
      </c>
      <c r="Y43" s="131">
        <f>IF(Y$2,TREND(Annual!Y59:Y159,'Lin91'!$AF59:$AF159,'Lin91'!$AF43:$AF159,TRUE),0)</f>
        <v>0</v>
      </c>
      <c r="Z43" s="131">
        <f>IF(Z$2,TREND(Annual!Z59:Z159,'Lin91'!$AF59:$AF159,'Lin91'!$AF43:$AF159,TRUE),0)</f>
        <v>0</v>
      </c>
      <c r="AA43" s="131">
        <f>IF(AA$2,TREND(Annual!AA59:AA159,'Lin91'!$AF59:$AF159,'Lin91'!$AF43:$AF159,TRUE),0)</f>
        <v>0</v>
      </c>
      <c r="AB43" s="131">
        <f>IF(AB$2,TREND(Annual!AB59:AB159,'Lin91'!$AF59:$AF159,'Lin91'!$AF43:$AF159,TRUE),0)</f>
        <v>0</v>
      </c>
      <c r="AC43" s="131">
        <f>IF(AC$2,TREND(Annual!AC59:AC159,'Lin91'!$AF59:$AF159,'Lin91'!$AF43:$AF159,TRUE),0)</f>
        <v>0</v>
      </c>
      <c r="AD43" s="131">
        <f>IF(AD$2,TREND(Annual!AD59:AD159,'Lin91'!$AF59:$AF159,'Lin91'!$AF43:$AF159,TRUE),0)</f>
        <v>0</v>
      </c>
      <c r="AE43" s="126"/>
      <c r="AF43">
        <f t="shared" si="0"/>
        <v>37</v>
      </c>
    </row>
    <row r="44" spans="1:32">
      <c r="A44" t="s">
        <v>441</v>
      </c>
      <c r="B44" s="131">
        <f>IF(B$2,TREND(Annual!B60:B160,'Lin91'!$AF60:$AF160,'Lin91'!$AF44:$AF160,TRUE),0)</f>
        <v>0</v>
      </c>
      <c r="C44" s="131">
        <f>IF(C$2,TREND(Annual!C60:C160,'Lin91'!$AF60:$AF160,'Lin91'!$AF44:$AF160,TRUE),0)</f>
        <v>0</v>
      </c>
      <c r="D44" s="131">
        <f>IF(D$2,TREND(Annual!D60:D160,'Lin91'!$AF60:$AF160,'Lin91'!$AF44:$AF160,TRUE),0)</f>
        <v>0</v>
      </c>
      <c r="E44" s="131">
        <f>IF(E$2,TREND(Annual!E60:E160,'Lin91'!$AF60:$AF160,'Lin91'!$AF44:$AF160,TRUE),0)</f>
        <v>0</v>
      </c>
      <c r="F44" s="131">
        <f>IF(F$2,TREND(Annual!F60:F160,'Lin91'!$AF60:$AF160,'Lin91'!$AF44:$AF160,TRUE),0)</f>
        <v>0</v>
      </c>
      <c r="G44" s="131">
        <f>IF(G$2,TREND(Annual!G60:G160,'Lin91'!$AF60:$AF160,'Lin91'!$AF44:$AF160,TRUE),0)</f>
        <v>0</v>
      </c>
      <c r="H44" s="131">
        <f>IF(H$2,TREND(Annual!H60:H160,'Lin91'!$AF60:$AF160,'Lin91'!$AF44:$AF160,TRUE),0)</f>
        <v>0</v>
      </c>
      <c r="I44" s="131">
        <f>IF(I$2,TREND(Annual!I60:I160,'Lin91'!$AF60:$AF160,'Lin91'!$AF44:$AF160,TRUE),0)</f>
        <v>0</v>
      </c>
      <c r="J44" s="131">
        <f>IF(J$2,TREND(Annual!J60:J160,'Lin91'!$AF60:$AF160,'Lin91'!$AF44:$AF160,TRUE),0)</f>
        <v>0</v>
      </c>
      <c r="K44" s="131">
        <f>IF(K$2,TREND(Annual!K60:K160,'Lin91'!$AF60:$AF160,'Lin91'!$AF44:$AF160,TRUE),0)</f>
        <v>0</v>
      </c>
      <c r="L44" s="131">
        <f>IF(L$2,TREND(Annual!L60:L160,'Lin91'!$AF60:$AF160,'Lin91'!$AF44:$AF160,TRUE),0)</f>
        <v>0</v>
      </c>
      <c r="M44" s="131">
        <f>IF(M$2,TREND(Annual!M60:M160,'Lin91'!$AF60:$AF160,'Lin91'!$AF44:$AF160,TRUE),0)</f>
        <v>0</v>
      </c>
      <c r="N44" s="131">
        <f>IF(N$2,TREND(Annual!N60:N160,'Lin91'!$AF60:$AF160,'Lin91'!$AF44:$AF160,TRUE),0)</f>
        <v>0</v>
      </c>
      <c r="O44" s="131">
        <f>IF(O$2,TREND(Annual!O60:O160,'Lin91'!$AF60:$AF160,'Lin91'!$AF44:$AF160,TRUE),0)</f>
        <v>0</v>
      </c>
      <c r="P44" s="131">
        <f>IF(P$2,TREND(Annual!P60:P160,'Lin91'!$AF60:$AF160,'Lin91'!$AF44:$AF160,TRUE),0)</f>
        <v>0</v>
      </c>
      <c r="Q44" s="131">
        <f>IF(Q$2,TREND(Annual!Q60:Q160,'Lin91'!$AF60:$AF160,'Lin91'!$AF44:$AF160,TRUE),0)</f>
        <v>0</v>
      </c>
      <c r="R44" s="131">
        <f>IF(R$2,TREND(Annual!R60:R160,'Lin91'!$AF60:$AF160,'Lin91'!$AF44:$AF160,TRUE),0)</f>
        <v>0</v>
      </c>
      <c r="S44" s="131">
        <f>IF(S$2,TREND(Annual!S60:S160,'Lin91'!$AF60:$AF160,'Lin91'!$AF44:$AF160,TRUE),0)</f>
        <v>0</v>
      </c>
      <c r="T44" s="131">
        <f>IF(T$2,TREND(Annual!T60:T160,'Lin91'!$AF60:$AF160,'Lin91'!$AF44:$AF160,TRUE),0)</f>
        <v>0</v>
      </c>
      <c r="U44" s="131">
        <f>IF(U$2,TREND(Annual!U60:U160,'Lin91'!$AF60:$AF160,'Lin91'!$AF44:$AF160,TRUE),0)</f>
        <v>0</v>
      </c>
      <c r="V44" s="131">
        <f>IF(V$2,TREND(Annual!V60:V160,'Lin91'!$AF60:$AF160,'Lin91'!$AF44:$AF160,TRUE),0)</f>
        <v>0</v>
      </c>
      <c r="W44" s="131">
        <f>IF(W$2,TREND(Annual!W60:W160,'Lin91'!$AF60:$AF160,'Lin91'!$AF44:$AF160,TRUE),0)</f>
        <v>0</v>
      </c>
      <c r="X44" s="131">
        <f>IF(X$2,TREND(Annual!X60:X160,'Lin91'!$AF60:$AF160,'Lin91'!$AF44:$AF160,TRUE),0)</f>
        <v>0</v>
      </c>
      <c r="Y44" s="131">
        <f>IF(Y$2,TREND(Annual!Y60:Y160,'Lin91'!$AF60:$AF160,'Lin91'!$AF44:$AF160,TRUE),0)</f>
        <v>0</v>
      </c>
      <c r="Z44" s="131">
        <f>IF(Z$2,TREND(Annual!Z60:Z160,'Lin91'!$AF60:$AF160,'Lin91'!$AF44:$AF160,TRUE),0)</f>
        <v>0</v>
      </c>
      <c r="AA44" s="131">
        <f>IF(AA$2,TREND(Annual!AA60:AA160,'Lin91'!$AF60:$AF160,'Lin91'!$AF44:$AF160,TRUE),0)</f>
        <v>0</v>
      </c>
      <c r="AB44" s="131">
        <f>IF(AB$2,TREND(Annual!AB60:AB160,'Lin91'!$AF60:$AF160,'Lin91'!$AF44:$AF160,TRUE),0)</f>
        <v>0</v>
      </c>
      <c r="AC44" s="131">
        <f>IF(AC$2,TREND(Annual!AC60:AC160,'Lin91'!$AF60:$AF160,'Lin91'!$AF44:$AF160,TRUE),0)</f>
        <v>0</v>
      </c>
      <c r="AD44" s="131">
        <f>IF(AD$2,TREND(Annual!AD60:AD160,'Lin91'!$AF60:$AF160,'Lin91'!$AF44:$AF160,TRUE),0)</f>
        <v>0</v>
      </c>
      <c r="AE44" s="126"/>
      <c r="AF44">
        <f t="shared" si="0"/>
        <v>38</v>
      </c>
    </row>
    <row r="45" spans="1:32">
      <c r="A45" t="s">
        <v>442</v>
      </c>
      <c r="B45" s="131">
        <f>IF(B$2,TREND(Annual!B61:B161,'Lin91'!$AF61:$AF161,'Lin91'!$AF45:$AF161,TRUE),0)</f>
        <v>0</v>
      </c>
      <c r="C45" s="131">
        <f>IF(C$2,TREND(Annual!C61:C161,'Lin91'!$AF61:$AF161,'Lin91'!$AF45:$AF161,TRUE),0)</f>
        <v>0</v>
      </c>
      <c r="D45" s="131">
        <f>IF(D$2,TREND(Annual!D61:D161,'Lin91'!$AF61:$AF161,'Lin91'!$AF45:$AF161,TRUE),0)</f>
        <v>0</v>
      </c>
      <c r="E45" s="131">
        <f>IF(E$2,TREND(Annual!E61:E161,'Lin91'!$AF61:$AF161,'Lin91'!$AF45:$AF161,TRUE),0)</f>
        <v>0</v>
      </c>
      <c r="F45" s="131">
        <f>IF(F$2,TREND(Annual!F61:F161,'Lin91'!$AF61:$AF161,'Lin91'!$AF45:$AF161,TRUE),0)</f>
        <v>0</v>
      </c>
      <c r="G45" s="131">
        <f>IF(G$2,TREND(Annual!G61:G161,'Lin91'!$AF61:$AF161,'Lin91'!$AF45:$AF161,TRUE),0)</f>
        <v>0</v>
      </c>
      <c r="H45" s="131">
        <f>IF(H$2,TREND(Annual!H61:H161,'Lin91'!$AF61:$AF161,'Lin91'!$AF45:$AF161,TRUE),0)</f>
        <v>0</v>
      </c>
      <c r="I45" s="131">
        <f>IF(I$2,TREND(Annual!I61:I161,'Lin91'!$AF61:$AF161,'Lin91'!$AF45:$AF161,TRUE),0)</f>
        <v>0</v>
      </c>
      <c r="J45" s="131">
        <f>IF(J$2,TREND(Annual!J61:J161,'Lin91'!$AF61:$AF161,'Lin91'!$AF45:$AF161,TRUE),0)</f>
        <v>0</v>
      </c>
      <c r="K45" s="131">
        <f>IF(K$2,TREND(Annual!K61:K161,'Lin91'!$AF61:$AF161,'Lin91'!$AF45:$AF161,TRUE),0)</f>
        <v>0</v>
      </c>
      <c r="L45" s="131">
        <f>IF(L$2,TREND(Annual!L61:L161,'Lin91'!$AF61:$AF161,'Lin91'!$AF45:$AF161,TRUE),0)</f>
        <v>0</v>
      </c>
      <c r="M45" s="131">
        <f>IF(M$2,TREND(Annual!M61:M161,'Lin91'!$AF61:$AF161,'Lin91'!$AF45:$AF161,TRUE),0)</f>
        <v>0</v>
      </c>
      <c r="N45" s="131">
        <f>IF(N$2,TREND(Annual!N61:N161,'Lin91'!$AF61:$AF161,'Lin91'!$AF45:$AF161,TRUE),0)</f>
        <v>0</v>
      </c>
      <c r="O45" s="131">
        <f>IF(O$2,TREND(Annual!O61:O161,'Lin91'!$AF61:$AF161,'Lin91'!$AF45:$AF161,TRUE),0)</f>
        <v>0</v>
      </c>
      <c r="P45" s="131">
        <f>IF(P$2,TREND(Annual!P61:P161,'Lin91'!$AF61:$AF161,'Lin91'!$AF45:$AF161,TRUE),0)</f>
        <v>0</v>
      </c>
      <c r="Q45" s="131">
        <f>IF(Q$2,TREND(Annual!Q61:Q161,'Lin91'!$AF61:$AF161,'Lin91'!$AF45:$AF161,TRUE),0)</f>
        <v>0</v>
      </c>
      <c r="R45" s="131">
        <f>IF(R$2,TREND(Annual!R61:R161,'Lin91'!$AF61:$AF161,'Lin91'!$AF45:$AF161,TRUE),0)</f>
        <v>0</v>
      </c>
      <c r="S45" s="131">
        <f>IF(S$2,TREND(Annual!S61:S161,'Lin91'!$AF61:$AF161,'Lin91'!$AF45:$AF161,TRUE),0)</f>
        <v>0</v>
      </c>
      <c r="T45" s="131">
        <f>IF(T$2,TREND(Annual!T61:T161,'Lin91'!$AF61:$AF161,'Lin91'!$AF45:$AF161,TRUE),0)</f>
        <v>0</v>
      </c>
      <c r="U45" s="131">
        <f>IF(U$2,TREND(Annual!U61:U161,'Lin91'!$AF61:$AF161,'Lin91'!$AF45:$AF161,TRUE),0)</f>
        <v>0</v>
      </c>
      <c r="V45" s="131">
        <f>IF(V$2,TREND(Annual!V61:V161,'Lin91'!$AF61:$AF161,'Lin91'!$AF45:$AF161,TRUE),0)</f>
        <v>0</v>
      </c>
      <c r="W45" s="131">
        <f>IF(W$2,TREND(Annual!W61:W161,'Lin91'!$AF61:$AF161,'Lin91'!$AF45:$AF161,TRUE),0)</f>
        <v>0</v>
      </c>
      <c r="X45" s="131">
        <f>IF(X$2,TREND(Annual!X61:X161,'Lin91'!$AF61:$AF161,'Lin91'!$AF45:$AF161,TRUE),0)</f>
        <v>0</v>
      </c>
      <c r="Y45" s="131">
        <f>IF(Y$2,TREND(Annual!Y61:Y161,'Lin91'!$AF61:$AF161,'Lin91'!$AF45:$AF161,TRUE),0)</f>
        <v>0</v>
      </c>
      <c r="Z45" s="131">
        <f>IF(Z$2,TREND(Annual!Z61:Z161,'Lin91'!$AF61:$AF161,'Lin91'!$AF45:$AF161,TRUE),0)</f>
        <v>0</v>
      </c>
      <c r="AA45" s="131">
        <f>IF(AA$2,TREND(Annual!AA61:AA161,'Lin91'!$AF61:$AF161,'Lin91'!$AF45:$AF161,TRUE),0)</f>
        <v>0</v>
      </c>
      <c r="AB45" s="131">
        <f>IF(AB$2,TREND(Annual!AB61:AB161,'Lin91'!$AF61:$AF161,'Lin91'!$AF45:$AF161,TRUE),0)</f>
        <v>0</v>
      </c>
      <c r="AC45" s="131">
        <f>IF(AC$2,TREND(Annual!AC61:AC161,'Lin91'!$AF61:$AF161,'Lin91'!$AF45:$AF161,TRUE),0)</f>
        <v>0</v>
      </c>
      <c r="AD45" s="131">
        <f>IF(AD$2,TREND(Annual!AD61:AD161,'Lin91'!$AF61:$AF161,'Lin91'!$AF45:$AF161,TRUE),0)</f>
        <v>0</v>
      </c>
      <c r="AE45" s="126"/>
      <c r="AF45">
        <f t="shared" si="0"/>
        <v>39</v>
      </c>
    </row>
    <row r="46" spans="1:32">
      <c r="A46" t="s">
        <v>443</v>
      </c>
      <c r="B46" s="131">
        <f>IF(B$2,TREND(Annual!B62:B162,'Lin91'!$AF62:$AF162,'Lin91'!$AF46:$AF162,TRUE),0)</f>
        <v>0</v>
      </c>
      <c r="C46" s="131">
        <f>IF(C$2,TREND(Annual!C62:C162,'Lin91'!$AF62:$AF162,'Lin91'!$AF46:$AF162,TRUE),0)</f>
        <v>0</v>
      </c>
      <c r="D46" s="131">
        <f>IF(D$2,TREND(Annual!D62:D162,'Lin91'!$AF62:$AF162,'Lin91'!$AF46:$AF162,TRUE),0)</f>
        <v>0</v>
      </c>
      <c r="E46" s="131">
        <f>IF(E$2,TREND(Annual!E62:E162,'Lin91'!$AF62:$AF162,'Lin91'!$AF46:$AF162,TRUE),0)</f>
        <v>0</v>
      </c>
      <c r="F46" s="131">
        <f>IF(F$2,TREND(Annual!F62:F162,'Lin91'!$AF62:$AF162,'Lin91'!$AF46:$AF162,TRUE),0)</f>
        <v>0</v>
      </c>
      <c r="G46" s="131">
        <f>IF(G$2,TREND(Annual!G62:G162,'Lin91'!$AF62:$AF162,'Lin91'!$AF46:$AF162,TRUE),0)</f>
        <v>0</v>
      </c>
      <c r="H46" s="131">
        <f>IF(H$2,TREND(Annual!H62:H162,'Lin91'!$AF62:$AF162,'Lin91'!$AF46:$AF162,TRUE),0)</f>
        <v>0</v>
      </c>
      <c r="I46" s="131">
        <f>IF(I$2,TREND(Annual!I62:I162,'Lin91'!$AF62:$AF162,'Lin91'!$AF46:$AF162,TRUE),0)</f>
        <v>0</v>
      </c>
      <c r="J46" s="131">
        <f>IF(J$2,TREND(Annual!J62:J162,'Lin91'!$AF62:$AF162,'Lin91'!$AF46:$AF162,TRUE),0)</f>
        <v>0</v>
      </c>
      <c r="K46" s="131">
        <f>IF(K$2,TREND(Annual!K62:K162,'Lin91'!$AF62:$AF162,'Lin91'!$AF46:$AF162,TRUE),0)</f>
        <v>0</v>
      </c>
      <c r="L46" s="131">
        <f>IF(L$2,TREND(Annual!L62:L162,'Lin91'!$AF62:$AF162,'Lin91'!$AF46:$AF162,TRUE),0)</f>
        <v>0</v>
      </c>
      <c r="M46" s="131">
        <f>IF(M$2,TREND(Annual!M62:M162,'Lin91'!$AF62:$AF162,'Lin91'!$AF46:$AF162,TRUE),0)</f>
        <v>0</v>
      </c>
      <c r="N46" s="131">
        <f>IF(N$2,TREND(Annual!N62:N162,'Lin91'!$AF62:$AF162,'Lin91'!$AF46:$AF162,TRUE),0)</f>
        <v>0</v>
      </c>
      <c r="O46" s="131">
        <f>IF(O$2,TREND(Annual!O62:O162,'Lin91'!$AF62:$AF162,'Lin91'!$AF46:$AF162,TRUE),0)</f>
        <v>0</v>
      </c>
      <c r="P46" s="131">
        <f>IF(P$2,TREND(Annual!P62:P162,'Lin91'!$AF62:$AF162,'Lin91'!$AF46:$AF162,TRUE),0)</f>
        <v>0</v>
      </c>
      <c r="Q46" s="131">
        <f>IF(Q$2,TREND(Annual!Q62:Q162,'Lin91'!$AF62:$AF162,'Lin91'!$AF46:$AF162,TRUE),0)</f>
        <v>0</v>
      </c>
      <c r="R46" s="131">
        <f>IF(R$2,TREND(Annual!R62:R162,'Lin91'!$AF62:$AF162,'Lin91'!$AF46:$AF162,TRUE),0)</f>
        <v>0</v>
      </c>
      <c r="S46" s="131">
        <f>IF(S$2,TREND(Annual!S62:S162,'Lin91'!$AF62:$AF162,'Lin91'!$AF46:$AF162,TRUE),0)</f>
        <v>0</v>
      </c>
      <c r="T46" s="131">
        <f>IF(T$2,TREND(Annual!T62:T162,'Lin91'!$AF62:$AF162,'Lin91'!$AF46:$AF162,TRUE),0)</f>
        <v>0</v>
      </c>
      <c r="U46" s="131">
        <f>IF(U$2,TREND(Annual!U62:U162,'Lin91'!$AF62:$AF162,'Lin91'!$AF46:$AF162,TRUE),0)</f>
        <v>0</v>
      </c>
      <c r="V46" s="131">
        <f>IF(V$2,TREND(Annual!V62:V162,'Lin91'!$AF62:$AF162,'Lin91'!$AF46:$AF162,TRUE),0)</f>
        <v>0</v>
      </c>
      <c r="W46" s="131">
        <f>IF(W$2,TREND(Annual!W62:W162,'Lin91'!$AF62:$AF162,'Lin91'!$AF46:$AF162,TRUE),0)</f>
        <v>0</v>
      </c>
      <c r="X46" s="131">
        <f>IF(X$2,TREND(Annual!X62:X162,'Lin91'!$AF62:$AF162,'Lin91'!$AF46:$AF162,TRUE),0)</f>
        <v>0</v>
      </c>
      <c r="Y46" s="131">
        <f>IF(Y$2,TREND(Annual!Y62:Y162,'Lin91'!$AF62:$AF162,'Lin91'!$AF46:$AF162,TRUE),0)</f>
        <v>0</v>
      </c>
      <c r="Z46" s="131">
        <f>IF(Z$2,TREND(Annual!Z62:Z162,'Lin91'!$AF62:$AF162,'Lin91'!$AF46:$AF162,TRUE),0)</f>
        <v>0</v>
      </c>
      <c r="AA46" s="131">
        <f>IF(AA$2,TREND(Annual!AA62:AA162,'Lin91'!$AF62:$AF162,'Lin91'!$AF46:$AF162,TRUE),0)</f>
        <v>0</v>
      </c>
      <c r="AB46" s="131">
        <f>IF(AB$2,TREND(Annual!AB62:AB162,'Lin91'!$AF62:$AF162,'Lin91'!$AF46:$AF162,TRUE),0)</f>
        <v>0</v>
      </c>
      <c r="AC46" s="131">
        <f>IF(AC$2,TREND(Annual!AC62:AC162,'Lin91'!$AF62:$AF162,'Lin91'!$AF46:$AF162,TRUE),0)</f>
        <v>0</v>
      </c>
      <c r="AD46" s="131">
        <f>IF(AD$2,TREND(Annual!AD62:AD162,'Lin91'!$AF62:$AF162,'Lin91'!$AF46:$AF162,TRUE),0)</f>
        <v>0</v>
      </c>
      <c r="AE46" s="126"/>
      <c r="AF46">
        <f t="shared" si="0"/>
        <v>40</v>
      </c>
    </row>
    <row r="47" spans="1:32">
      <c r="A47" t="s">
        <v>444</v>
      </c>
      <c r="B47" s="131">
        <f>IF(B$2,TREND(Annual!B63:B163,'Lin91'!$AF63:$AF163,'Lin91'!$AF47:$AF163,TRUE),0)</f>
        <v>0</v>
      </c>
      <c r="C47" s="131">
        <f>IF(C$2,TREND(Annual!C63:C163,'Lin91'!$AF63:$AF163,'Lin91'!$AF47:$AF163,TRUE),0)</f>
        <v>0</v>
      </c>
      <c r="D47" s="131">
        <f>IF(D$2,TREND(Annual!D63:D163,'Lin91'!$AF63:$AF163,'Lin91'!$AF47:$AF163,TRUE),0)</f>
        <v>0</v>
      </c>
      <c r="E47" s="131">
        <f>IF(E$2,TREND(Annual!E63:E163,'Lin91'!$AF63:$AF163,'Lin91'!$AF47:$AF163,TRUE),0)</f>
        <v>0</v>
      </c>
      <c r="F47" s="131">
        <f>IF(F$2,TREND(Annual!F63:F163,'Lin91'!$AF63:$AF163,'Lin91'!$AF47:$AF163,TRUE),0)</f>
        <v>0</v>
      </c>
      <c r="G47" s="131">
        <f>IF(G$2,TREND(Annual!G63:G163,'Lin91'!$AF63:$AF163,'Lin91'!$AF47:$AF163,TRUE),0)</f>
        <v>0</v>
      </c>
      <c r="H47" s="131">
        <f>IF(H$2,TREND(Annual!H63:H163,'Lin91'!$AF63:$AF163,'Lin91'!$AF47:$AF163,TRUE),0)</f>
        <v>0</v>
      </c>
      <c r="I47" s="131">
        <f>IF(I$2,TREND(Annual!I63:I163,'Lin91'!$AF63:$AF163,'Lin91'!$AF47:$AF163,TRUE),0)</f>
        <v>0</v>
      </c>
      <c r="J47" s="131">
        <f>IF(J$2,TREND(Annual!J63:J163,'Lin91'!$AF63:$AF163,'Lin91'!$AF47:$AF163,TRUE),0)</f>
        <v>0</v>
      </c>
      <c r="K47" s="131">
        <f>IF(K$2,TREND(Annual!K63:K163,'Lin91'!$AF63:$AF163,'Lin91'!$AF47:$AF163,TRUE),0)</f>
        <v>0</v>
      </c>
      <c r="L47" s="131">
        <f>IF(L$2,TREND(Annual!L63:L163,'Lin91'!$AF63:$AF163,'Lin91'!$AF47:$AF163,TRUE),0)</f>
        <v>0</v>
      </c>
      <c r="M47" s="131">
        <f>IF(M$2,TREND(Annual!M63:M163,'Lin91'!$AF63:$AF163,'Lin91'!$AF47:$AF163,TRUE),0)</f>
        <v>0</v>
      </c>
      <c r="N47" s="131">
        <f>IF(N$2,TREND(Annual!N63:N163,'Lin91'!$AF63:$AF163,'Lin91'!$AF47:$AF163,TRUE),0)</f>
        <v>0</v>
      </c>
      <c r="O47" s="131">
        <f>IF(O$2,TREND(Annual!O63:O163,'Lin91'!$AF63:$AF163,'Lin91'!$AF47:$AF163,TRUE),0)</f>
        <v>0</v>
      </c>
      <c r="P47" s="131">
        <f>IF(P$2,TREND(Annual!P63:P163,'Lin91'!$AF63:$AF163,'Lin91'!$AF47:$AF163,TRUE),0)</f>
        <v>0</v>
      </c>
      <c r="Q47" s="131">
        <f>IF(Q$2,TREND(Annual!Q63:Q163,'Lin91'!$AF63:$AF163,'Lin91'!$AF47:$AF163,TRUE),0)</f>
        <v>0</v>
      </c>
      <c r="R47" s="131">
        <f>IF(R$2,TREND(Annual!R63:R163,'Lin91'!$AF63:$AF163,'Lin91'!$AF47:$AF163,TRUE),0)</f>
        <v>0</v>
      </c>
      <c r="S47" s="131">
        <f>IF(S$2,TREND(Annual!S63:S163,'Lin91'!$AF63:$AF163,'Lin91'!$AF47:$AF163,TRUE),0)</f>
        <v>0</v>
      </c>
      <c r="T47" s="131">
        <f>IF(T$2,TREND(Annual!T63:T163,'Lin91'!$AF63:$AF163,'Lin91'!$AF47:$AF163,TRUE),0)</f>
        <v>0</v>
      </c>
      <c r="U47" s="131">
        <f>IF(U$2,TREND(Annual!U63:U163,'Lin91'!$AF63:$AF163,'Lin91'!$AF47:$AF163,TRUE),0)</f>
        <v>0</v>
      </c>
      <c r="V47" s="131">
        <f>IF(V$2,TREND(Annual!V63:V163,'Lin91'!$AF63:$AF163,'Lin91'!$AF47:$AF163,TRUE),0)</f>
        <v>0</v>
      </c>
      <c r="W47" s="131">
        <f>IF(W$2,TREND(Annual!W63:W163,'Lin91'!$AF63:$AF163,'Lin91'!$AF47:$AF163,TRUE),0)</f>
        <v>0</v>
      </c>
      <c r="X47" s="131">
        <f>IF(X$2,TREND(Annual!X63:X163,'Lin91'!$AF63:$AF163,'Lin91'!$AF47:$AF163,TRUE),0)</f>
        <v>0</v>
      </c>
      <c r="Y47" s="131">
        <f>IF(Y$2,TREND(Annual!Y63:Y163,'Lin91'!$AF63:$AF163,'Lin91'!$AF47:$AF163,TRUE),0)</f>
        <v>0</v>
      </c>
      <c r="Z47" s="131">
        <f>IF(Z$2,TREND(Annual!Z63:Z163,'Lin91'!$AF63:$AF163,'Lin91'!$AF47:$AF163,TRUE),0)</f>
        <v>0</v>
      </c>
      <c r="AA47" s="131">
        <f>IF(AA$2,TREND(Annual!AA63:AA163,'Lin91'!$AF63:$AF163,'Lin91'!$AF47:$AF163,TRUE),0)</f>
        <v>0</v>
      </c>
      <c r="AB47" s="131">
        <f>IF(AB$2,TREND(Annual!AB63:AB163,'Lin91'!$AF63:$AF163,'Lin91'!$AF47:$AF163,TRUE),0)</f>
        <v>0</v>
      </c>
      <c r="AC47" s="131">
        <f>IF(AC$2,TREND(Annual!AC63:AC163,'Lin91'!$AF63:$AF163,'Lin91'!$AF47:$AF163,TRUE),0)</f>
        <v>0</v>
      </c>
      <c r="AD47" s="131">
        <f>IF(AD$2,TREND(Annual!AD63:AD163,'Lin91'!$AF63:$AF163,'Lin91'!$AF47:$AF163,TRUE),0)</f>
        <v>0</v>
      </c>
      <c r="AE47" s="126"/>
      <c r="AF47">
        <f t="shared" si="0"/>
        <v>41</v>
      </c>
    </row>
    <row r="48" spans="1:32">
      <c r="A48" t="s">
        <v>445</v>
      </c>
      <c r="B48" s="131">
        <f>IF(B$2,TREND(Annual!B64:B164,'Lin91'!$AF64:$AF164,'Lin91'!$AF48:$AF164,TRUE),0)</f>
        <v>0</v>
      </c>
      <c r="C48" s="131">
        <f>IF(C$2,TREND(Annual!C64:C164,'Lin91'!$AF64:$AF164,'Lin91'!$AF48:$AF164,TRUE),0)</f>
        <v>0</v>
      </c>
      <c r="D48" s="131">
        <f>IF(D$2,TREND(Annual!D64:D164,'Lin91'!$AF64:$AF164,'Lin91'!$AF48:$AF164,TRUE),0)</f>
        <v>0</v>
      </c>
      <c r="E48" s="131">
        <f>IF(E$2,TREND(Annual!E64:E164,'Lin91'!$AF64:$AF164,'Lin91'!$AF48:$AF164,TRUE),0)</f>
        <v>0</v>
      </c>
      <c r="F48" s="131">
        <f>IF(F$2,TREND(Annual!F64:F164,'Lin91'!$AF64:$AF164,'Lin91'!$AF48:$AF164,TRUE),0)</f>
        <v>0</v>
      </c>
      <c r="G48" s="131">
        <f>IF(G$2,TREND(Annual!G64:G164,'Lin91'!$AF64:$AF164,'Lin91'!$AF48:$AF164,TRUE),0)</f>
        <v>0</v>
      </c>
      <c r="H48" s="131">
        <f>IF(H$2,TREND(Annual!H64:H164,'Lin91'!$AF64:$AF164,'Lin91'!$AF48:$AF164,TRUE),0)</f>
        <v>0</v>
      </c>
      <c r="I48" s="131">
        <f>IF(I$2,TREND(Annual!I64:I164,'Lin91'!$AF64:$AF164,'Lin91'!$AF48:$AF164,TRUE),0)</f>
        <v>0</v>
      </c>
      <c r="J48" s="131">
        <f>IF(J$2,TREND(Annual!J64:J164,'Lin91'!$AF64:$AF164,'Lin91'!$AF48:$AF164,TRUE),0)</f>
        <v>0</v>
      </c>
      <c r="K48" s="131">
        <f>IF(K$2,TREND(Annual!K64:K164,'Lin91'!$AF64:$AF164,'Lin91'!$AF48:$AF164,TRUE),0)</f>
        <v>0</v>
      </c>
      <c r="L48" s="131">
        <f>IF(L$2,TREND(Annual!L64:L164,'Lin91'!$AF64:$AF164,'Lin91'!$AF48:$AF164,TRUE),0)</f>
        <v>0</v>
      </c>
      <c r="M48" s="131">
        <f>IF(M$2,TREND(Annual!M64:M164,'Lin91'!$AF64:$AF164,'Lin91'!$AF48:$AF164,TRUE),0)</f>
        <v>0</v>
      </c>
      <c r="N48" s="131">
        <f>IF(N$2,TREND(Annual!N64:N164,'Lin91'!$AF64:$AF164,'Lin91'!$AF48:$AF164,TRUE),0)</f>
        <v>0</v>
      </c>
      <c r="O48" s="131">
        <f>IF(O$2,TREND(Annual!O64:O164,'Lin91'!$AF64:$AF164,'Lin91'!$AF48:$AF164,TRUE),0)</f>
        <v>0</v>
      </c>
      <c r="P48" s="131">
        <f>IF(P$2,TREND(Annual!P64:P164,'Lin91'!$AF64:$AF164,'Lin91'!$AF48:$AF164,TRUE),0)</f>
        <v>0</v>
      </c>
      <c r="Q48" s="131">
        <f>IF(Q$2,TREND(Annual!Q64:Q164,'Lin91'!$AF64:$AF164,'Lin91'!$AF48:$AF164,TRUE),0)</f>
        <v>0</v>
      </c>
      <c r="R48" s="131">
        <f>IF(R$2,TREND(Annual!R64:R164,'Lin91'!$AF64:$AF164,'Lin91'!$AF48:$AF164,TRUE),0)</f>
        <v>0</v>
      </c>
      <c r="S48" s="131">
        <f>IF(S$2,TREND(Annual!S64:S164,'Lin91'!$AF64:$AF164,'Lin91'!$AF48:$AF164,TRUE),0)</f>
        <v>0</v>
      </c>
      <c r="T48" s="131">
        <f>IF(T$2,TREND(Annual!T64:T164,'Lin91'!$AF64:$AF164,'Lin91'!$AF48:$AF164,TRUE),0)</f>
        <v>0</v>
      </c>
      <c r="U48" s="131">
        <f>IF(U$2,TREND(Annual!U64:U164,'Lin91'!$AF64:$AF164,'Lin91'!$AF48:$AF164,TRUE),0)</f>
        <v>0</v>
      </c>
      <c r="V48" s="131">
        <f>IF(V$2,TREND(Annual!V64:V164,'Lin91'!$AF64:$AF164,'Lin91'!$AF48:$AF164,TRUE),0)</f>
        <v>0</v>
      </c>
      <c r="W48" s="131">
        <f>IF(W$2,TREND(Annual!W64:W164,'Lin91'!$AF64:$AF164,'Lin91'!$AF48:$AF164,TRUE),0)</f>
        <v>0</v>
      </c>
      <c r="X48" s="131">
        <f>IF(X$2,TREND(Annual!X64:X164,'Lin91'!$AF64:$AF164,'Lin91'!$AF48:$AF164,TRUE),0)</f>
        <v>0</v>
      </c>
      <c r="Y48" s="131">
        <f>IF(Y$2,TREND(Annual!Y64:Y164,'Lin91'!$AF64:$AF164,'Lin91'!$AF48:$AF164,TRUE),0)</f>
        <v>0</v>
      </c>
      <c r="Z48" s="131">
        <f>IF(Z$2,TREND(Annual!Z64:Z164,'Lin91'!$AF64:$AF164,'Lin91'!$AF48:$AF164,TRUE),0)</f>
        <v>0</v>
      </c>
      <c r="AA48" s="131">
        <f>IF(AA$2,TREND(Annual!AA64:AA164,'Lin91'!$AF64:$AF164,'Lin91'!$AF48:$AF164,TRUE),0)</f>
        <v>0</v>
      </c>
      <c r="AB48" s="131">
        <f>IF(AB$2,TREND(Annual!AB64:AB164,'Lin91'!$AF64:$AF164,'Lin91'!$AF48:$AF164,TRUE),0)</f>
        <v>0</v>
      </c>
      <c r="AC48" s="131">
        <f>IF(AC$2,TREND(Annual!AC64:AC164,'Lin91'!$AF64:$AF164,'Lin91'!$AF48:$AF164,TRUE),0)</f>
        <v>0</v>
      </c>
      <c r="AD48" s="131">
        <f>IF(AD$2,TREND(Annual!AD64:AD164,'Lin91'!$AF64:$AF164,'Lin91'!$AF48:$AF164,TRUE),0)</f>
        <v>0</v>
      </c>
      <c r="AE48" s="126"/>
      <c r="AF48">
        <f t="shared" si="0"/>
        <v>42</v>
      </c>
    </row>
    <row r="49" spans="1:32">
      <c r="A49" t="s">
        <v>446</v>
      </c>
      <c r="B49" s="131">
        <f>IF(B$2,TREND(Annual!B65:B165,'Lin91'!$AF65:$AF165,'Lin91'!$AF49:$AF165,TRUE),0)</f>
        <v>0</v>
      </c>
      <c r="C49" s="131">
        <f>IF(C$2,TREND(Annual!C65:C165,'Lin91'!$AF65:$AF165,'Lin91'!$AF49:$AF165,TRUE),0)</f>
        <v>0</v>
      </c>
      <c r="D49" s="131">
        <f>IF(D$2,TREND(Annual!D65:D165,'Lin91'!$AF65:$AF165,'Lin91'!$AF49:$AF165,TRUE),0)</f>
        <v>0</v>
      </c>
      <c r="E49" s="131">
        <f>IF(E$2,TREND(Annual!E65:E165,'Lin91'!$AF65:$AF165,'Lin91'!$AF49:$AF165,TRUE),0)</f>
        <v>0</v>
      </c>
      <c r="F49" s="131">
        <f>IF(F$2,TREND(Annual!F65:F165,'Lin91'!$AF65:$AF165,'Lin91'!$AF49:$AF165,TRUE),0)</f>
        <v>0</v>
      </c>
      <c r="G49" s="131">
        <f>IF(G$2,TREND(Annual!G65:G165,'Lin91'!$AF65:$AF165,'Lin91'!$AF49:$AF165,TRUE),0)</f>
        <v>0</v>
      </c>
      <c r="H49" s="131">
        <f>IF(H$2,TREND(Annual!H65:H165,'Lin91'!$AF65:$AF165,'Lin91'!$AF49:$AF165,TRUE),0)</f>
        <v>0</v>
      </c>
      <c r="I49" s="131">
        <f>IF(I$2,TREND(Annual!I65:I165,'Lin91'!$AF65:$AF165,'Lin91'!$AF49:$AF165,TRUE),0)</f>
        <v>0</v>
      </c>
      <c r="J49" s="131">
        <f>IF(J$2,TREND(Annual!J65:J165,'Lin91'!$AF65:$AF165,'Lin91'!$AF49:$AF165,TRUE),0)</f>
        <v>0</v>
      </c>
      <c r="K49" s="131">
        <f>IF(K$2,TREND(Annual!K65:K165,'Lin91'!$AF65:$AF165,'Lin91'!$AF49:$AF165,TRUE),0)</f>
        <v>0</v>
      </c>
      <c r="L49" s="131">
        <f>IF(L$2,TREND(Annual!L65:L165,'Lin91'!$AF65:$AF165,'Lin91'!$AF49:$AF165,TRUE),0)</f>
        <v>0</v>
      </c>
      <c r="M49" s="131">
        <f>IF(M$2,TREND(Annual!M65:M165,'Lin91'!$AF65:$AF165,'Lin91'!$AF49:$AF165,TRUE),0)</f>
        <v>0</v>
      </c>
      <c r="N49" s="131">
        <f>IF(N$2,TREND(Annual!N65:N165,'Lin91'!$AF65:$AF165,'Lin91'!$AF49:$AF165,TRUE),0)</f>
        <v>0</v>
      </c>
      <c r="O49" s="131">
        <f>IF(O$2,TREND(Annual!O65:O165,'Lin91'!$AF65:$AF165,'Lin91'!$AF49:$AF165,TRUE),0)</f>
        <v>0</v>
      </c>
      <c r="P49" s="131">
        <f>IF(P$2,TREND(Annual!P65:P165,'Lin91'!$AF65:$AF165,'Lin91'!$AF49:$AF165,TRUE),0)</f>
        <v>0</v>
      </c>
      <c r="Q49" s="131">
        <f>IF(Q$2,TREND(Annual!Q65:Q165,'Lin91'!$AF65:$AF165,'Lin91'!$AF49:$AF165,TRUE),0)</f>
        <v>0</v>
      </c>
      <c r="R49" s="131">
        <f>IF(R$2,TREND(Annual!R65:R165,'Lin91'!$AF65:$AF165,'Lin91'!$AF49:$AF165,TRUE),0)</f>
        <v>0</v>
      </c>
      <c r="S49" s="131">
        <f>IF(S$2,TREND(Annual!S65:S165,'Lin91'!$AF65:$AF165,'Lin91'!$AF49:$AF165,TRUE),0)</f>
        <v>0</v>
      </c>
      <c r="T49" s="131">
        <f>IF(T$2,TREND(Annual!T65:T165,'Lin91'!$AF65:$AF165,'Lin91'!$AF49:$AF165,TRUE),0)</f>
        <v>0</v>
      </c>
      <c r="U49" s="131">
        <f>IF(U$2,TREND(Annual!U65:U165,'Lin91'!$AF65:$AF165,'Lin91'!$AF49:$AF165,TRUE),0)</f>
        <v>0</v>
      </c>
      <c r="V49" s="131">
        <f>IF(V$2,TREND(Annual!V65:V165,'Lin91'!$AF65:$AF165,'Lin91'!$AF49:$AF165,TRUE),0)</f>
        <v>0</v>
      </c>
      <c r="W49" s="131">
        <f>IF(W$2,TREND(Annual!W65:W165,'Lin91'!$AF65:$AF165,'Lin91'!$AF49:$AF165,TRUE),0)</f>
        <v>0</v>
      </c>
      <c r="X49" s="131">
        <f>IF(X$2,TREND(Annual!X65:X165,'Lin91'!$AF65:$AF165,'Lin91'!$AF49:$AF165,TRUE),0)</f>
        <v>0</v>
      </c>
      <c r="Y49" s="131">
        <f>IF(Y$2,TREND(Annual!Y65:Y165,'Lin91'!$AF65:$AF165,'Lin91'!$AF49:$AF165,TRUE),0)</f>
        <v>0</v>
      </c>
      <c r="Z49" s="131">
        <f>IF(Z$2,TREND(Annual!Z65:Z165,'Lin91'!$AF65:$AF165,'Lin91'!$AF49:$AF165,TRUE),0)</f>
        <v>0</v>
      </c>
      <c r="AA49" s="131">
        <f>IF(AA$2,TREND(Annual!AA65:AA165,'Lin91'!$AF65:$AF165,'Lin91'!$AF49:$AF165,TRUE),0)</f>
        <v>0</v>
      </c>
      <c r="AB49" s="131">
        <f>IF(AB$2,TREND(Annual!AB65:AB165,'Lin91'!$AF65:$AF165,'Lin91'!$AF49:$AF165,TRUE),0)</f>
        <v>0</v>
      </c>
      <c r="AC49" s="131">
        <f>IF(AC$2,TREND(Annual!AC65:AC165,'Lin91'!$AF65:$AF165,'Lin91'!$AF49:$AF165,TRUE),0)</f>
        <v>0</v>
      </c>
      <c r="AD49" s="131">
        <f>IF(AD$2,TREND(Annual!AD65:AD165,'Lin91'!$AF65:$AF165,'Lin91'!$AF49:$AF165,TRUE),0)</f>
        <v>0</v>
      </c>
      <c r="AE49" s="126"/>
      <c r="AF49">
        <f t="shared" si="0"/>
        <v>43</v>
      </c>
    </row>
    <row r="50" spans="1:32">
      <c r="A50" t="s">
        <v>447</v>
      </c>
      <c r="B50" s="131">
        <f>IF(B$2,TREND(Annual!B66:B166,'Lin91'!$AF66:$AF166,'Lin91'!$AF50:$AF166,TRUE),0)</f>
        <v>0</v>
      </c>
      <c r="C50" s="131">
        <f>IF(C$2,TREND(Annual!C66:C166,'Lin91'!$AF66:$AF166,'Lin91'!$AF50:$AF166,TRUE),0)</f>
        <v>0</v>
      </c>
      <c r="D50" s="131">
        <f>IF(D$2,TREND(Annual!D66:D166,'Lin91'!$AF66:$AF166,'Lin91'!$AF50:$AF166,TRUE),0)</f>
        <v>0</v>
      </c>
      <c r="E50" s="131">
        <f>IF(E$2,TREND(Annual!E66:E166,'Lin91'!$AF66:$AF166,'Lin91'!$AF50:$AF166,TRUE),0)</f>
        <v>0</v>
      </c>
      <c r="F50" s="131">
        <f>IF(F$2,TREND(Annual!F66:F166,'Lin91'!$AF66:$AF166,'Lin91'!$AF50:$AF166,TRUE),0)</f>
        <v>0</v>
      </c>
      <c r="G50" s="131">
        <f>IF(G$2,TREND(Annual!G66:G166,'Lin91'!$AF66:$AF166,'Lin91'!$AF50:$AF166,TRUE),0)</f>
        <v>0</v>
      </c>
      <c r="H50" s="131">
        <f>IF(H$2,TREND(Annual!H66:H166,'Lin91'!$AF66:$AF166,'Lin91'!$AF50:$AF166,TRUE),0)</f>
        <v>0</v>
      </c>
      <c r="I50" s="131">
        <f>IF(I$2,TREND(Annual!I66:I166,'Lin91'!$AF66:$AF166,'Lin91'!$AF50:$AF166,TRUE),0)</f>
        <v>0</v>
      </c>
      <c r="J50" s="131">
        <f>IF(J$2,TREND(Annual!J66:J166,'Lin91'!$AF66:$AF166,'Lin91'!$AF50:$AF166,TRUE),0)</f>
        <v>0</v>
      </c>
      <c r="K50" s="131">
        <f>IF(K$2,TREND(Annual!K66:K166,'Lin91'!$AF66:$AF166,'Lin91'!$AF50:$AF166,TRUE),0)</f>
        <v>0</v>
      </c>
      <c r="L50" s="131">
        <f>IF(L$2,TREND(Annual!L66:L166,'Lin91'!$AF66:$AF166,'Lin91'!$AF50:$AF166,TRUE),0)</f>
        <v>0</v>
      </c>
      <c r="M50" s="131">
        <f>IF(M$2,TREND(Annual!M66:M166,'Lin91'!$AF66:$AF166,'Lin91'!$AF50:$AF166,TRUE),0)</f>
        <v>0</v>
      </c>
      <c r="N50" s="131">
        <f>IF(N$2,TREND(Annual!N66:N166,'Lin91'!$AF66:$AF166,'Lin91'!$AF50:$AF166,TRUE),0)</f>
        <v>0</v>
      </c>
      <c r="O50" s="131">
        <f>IF(O$2,TREND(Annual!O66:O166,'Lin91'!$AF66:$AF166,'Lin91'!$AF50:$AF166,TRUE),0)</f>
        <v>0</v>
      </c>
      <c r="P50" s="131">
        <f>IF(P$2,TREND(Annual!P66:P166,'Lin91'!$AF66:$AF166,'Lin91'!$AF50:$AF166,TRUE),0)</f>
        <v>0</v>
      </c>
      <c r="Q50" s="131">
        <f>IF(Q$2,TREND(Annual!Q66:Q166,'Lin91'!$AF66:$AF166,'Lin91'!$AF50:$AF166,TRUE),0)</f>
        <v>0</v>
      </c>
      <c r="R50" s="131">
        <f>IF(R$2,TREND(Annual!R66:R166,'Lin91'!$AF66:$AF166,'Lin91'!$AF50:$AF166,TRUE),0)</f>
        <v>0</v>
      </c>
      <c r="S50" s="131">
        <f>IF(S$2,TREND(Annual!S66:S166,'Lin91'!$AF66:$AF166,'Lin91'!$AF50:$AF166,TRUE),0)</f>
        <v>0</v>
      </c>
      <c r="T50" s="131">
        <f>IF(T$2,TREND(Annual!T66:T166,'Lin91'!$AF66:$AF166,'Lin91'!$AF50:$AF166,TRUE),0)</f>
        <v>0</v>
      </c>
      <c r="U50" s="131">
        <f>IF(U$2,TREND(Annual!U66:U166,'Lin91'!$AF66:$AF166,'Lin91'!$AF50:$AF166,TRUE),0)</f>
        <v>0</v>
      </c>
      <c r="V50" s="131">
        <f>IF(V$2,TREND(Annual!V66:V166,'Lin91'!$AF66:$AF166,'Lin91'!$AF50:$AF166,TRUE),0)</f>
        <v>0</v>
      </c>
      <c r="W50" s="131">
        <f>IF(W$2,TREND(Annual!W66:W166,'Lin91'!$AF66:$AF166,'Lin91'!$AF50:$AF166,TRUE),0)</f>
        <v>0</v>
      </c>
      <c r="X50" s="131">
        <f>IF(X$2,TREND(Annual!X66:X166,'Lin91'!$AF66:$AF166,'Lin91'!$AF50:$AF166,TRUE),0)</f>
        <v>0</v>
      </c>
      <c r="Y50" s="131">
        <f>IF(Y$2,TREND(Annual!Y66:Y166,'Lin91'!$AF66:$AF166,'Lin91'!$AF50:$AF166,TRUE),0)</f>
        <v>0</v>
      </c>
      <c r="Z50" s="131">
        <f>IF(Z$2,TREND(Annual!Z66:Z166,'Lin91'!$AF66:$AF166,'Lin91'!$AF50:$AF166,TRUE),0)</f>
        <v>0</v>
      </c>
      <c r="AA50" s="131">
        <f>IF(AA$2,TREND(Annual!AA66:AA166,'Lin91'!$AF66:$AF166,'Lin91'!$AF50:$AF166,TRUE),0)</f>
        <v>0</v>
      </c>
      <c r="AB50" s="131">
        <f>IF(AB$2,TREND(Annual!AB66:AB166,'Lin91'!$AF66:$AF166,'Lin91'!$AF50:$AF166,TRUE),0)</f>
        <v>0</v>
      </c>
      <c r="AC50" s="131">
        <f>IF(AC$2,TREND(Annual!AC66:AC166,'Lin91'!$AF66:$AF166,'Lin91'!$AF50:$AF166,TRUE),0)</f>
        <v>0</v>
      </c>
      <c r="AD50" s="131">
        <f>IF(AD$2,TREND(Annual!AD66:AD166,'Lin91'!$AF66:$AF166,'Lin91'!$AF50:$AF166,TRUE),0)</f>
        <v>0</v>
      </c>
      <c r="AE50" s="126"/>
      <c r="AF50">
        <f t="shared" si="0"/>
        <v>44</v>
      </c>
    </row>
    <row r="51" spans="1:32">
      <c r="A51" t="s">
        <v>448</v>
      </c>
      <c r="B51" s="131">
        <f>IF(B$2,TREND(Annual!B67:B167,'Lin91'!$AF67:$AF167,'Lin91'!$AF51:$AF167,TRUE),0)</f>
        <v>0</v>
      </c>
      <c r="C51" s="131">
        <f>IF(C$2,TREND(Annual!C67:C167,'Lin91'!$AF67:$AF167,'Lin91'!$AF51:$AF167,TRUE),0)</f>
        <v>0</v>
      </c>
      <c r="D51" s="131">
        <f>IF(D$2,TREND(Annual!D67:D167,'Lin91'!$AF67:$AF167,'Lin91'!$AF51:$AF167,TRUE),0)</f>
        <v>0</v>
      </c>
      <c r="E51" s="131">
        <f>IF(E$2,TREND(Annual!E67:E167,'Lin91'!$AF67:$AF167,'Lin91'!$AF51:$AF167,TRUE),0)</f>
        <v>0</v>
      </c>
      <c r="F51" s="131">
        <f>IF(F$2,TREND(Annual!F67:F167,'Lin91'!$AF67:$AF167,'Lin91'!$AF51:$AF167,TRUE),0)</f>
        <v>0</v>
      </c>
      <c r="G51" s="131">
        <f>IF(G$2,TREND(Annual!G67:G167,'Lin91'!$AF67:$AF167,'Lin91'!$AF51:$AF167,TRUE),0)</f>
        <v>0</v>
      </c>
      <c r="H51" s="131">
        <f>IF(H$2,TREND(Annual!H67:H167,'Lin91'!$AF67:$AF167,'Lin91'!$AF51:$AF167,TRUE),0)</f>
        <v>0</v>
      </c>
      <c r="I51" s="131">
        <f>IF(I$2,TREND(Annual!I67:I167,'Lin91'!$AF67:$AF167,'Lin91'!$AF51:$AF167,TRUE),0)</f>
        <v>0</v>
      </c>
      <c r="J51" s="131">
        <f>IF(J$2,TREND(Annual!J67:J167,'Lin91'!$AF67:$AF167,'Lin91'!$AF51:$AF167,TRUE),0)</f>
        <v>0</v>
      </c>
      <c r="K51" s="131">
        <f>IF(K$2,TREND(Annual!K67:K167,'Lin91'!$AF67:$AF167,'Lin91'!$AF51:$AF167,TRUE),0)</f>
        <v>0</v>
      </c>
      <c r="L51" s="131">
        <f>IF(L$2,TREND(Annual!L67:L167,'Lin91'!$AF67:$AF167,'Lin91'!$AF51:$AF167,TRUE),0)</f>
        <v>0</v>
      </c>
      <c r="M51" s="131">
        <f>IF(M$2,TREND(Annual!M67:M167,'Lin91'!$AF67:$AF167,'Lin91'!$AF51:$AF167,TRUE),0)</f>
        <v>0</v>
      </c>
      <c r="N51" s="131">
        <f>IF(N$2,TREND(Annual!N67:N167,'Lin91'!$AF67:$AF167,'Lin91'!$AF51:$AF167,TRUE),0)</f>
        <v>0</v>
      </c>
      <c r="O51" s="131">
        <f>IF(O$2,TREND(Annual!O67:O167,'Lin91'!$AF67:$AF167,'Lin91'!$AF51:$AF167,TRUE),0)</f>
        <v>0</v>
      </c>
      <c r="P51" s="131">
        <f>IF(P$2,TREND(Annual!P67:P167,'Lin91'!$AF67:$AF167,'Lin91'!$AF51:$AF167,TRUE),0)</f>
        <v>0</v>
      </c>
      <c r="Q51" s="131">
        <f>IF(Q$2,TREND(Annual!Q67:Q167,'Lin91'!$AF67:$AF167,'Lin91'!$AF51:$AF167,TRUE),0)</f>
        <v>0</v>
      </c>
      <c r="R51" s="131">
        <f>IF(R$2,TREND(Annual!R67:R167,'Lin91'!$AF67:$AF167,'Lin91'!$AF51:$AF167,TRUE),0)</f>
        <v>0</v>
      </c>
      <c r="S51" s="131">
        <f>IF(S$2,TREND(Annual!S67:S167,'Lin91'!$AF67:$AF167,'Lin91'!$AF51:$AF167,TRUE),0)</f>
        <v>0</v>
      </c>
      <c r="T51" s="131">
        <f>IF(T$2,TREND(Annual!T67:T167,'Lin91'!$AF67:$AF167,'Lin91'!$AF51:$AF167,TRUE),0)</f>
        <v>0</v>
      </c>
      <c r="U51" s="131">
        <f>IF(U$2,TREND(Annual!U67:U167,'Lin91'!$AF67:$AF167,'Lin91'!$AF51:$AF167,TRUE),0)</f>
        <v>0</v>
      </c>
      <c r="V51" s="131">
        <f>IF(V$2,TREND(Annual!V67:V167,'Lin91'!$AF67:$AF167,'Lin91'!$AF51:$AF167,TRUE),0)</f>
        <v>0</v>
      </c>
      <c r="W51" s="131">
        <f>IF(W$2,TREND(Annual!W67:W167,'Lin91'!$AF67:$AF167,'Lin91'!$AF51:$AF167,TRUE),0)</f>
        <v>0</v>
      </c>
      <c r="X51" s="131">
        <f>IF(X$2,TREND(Annual!X67:X167,'Lin91'!$AF67:$AF167,'Lin91'!$AF51:$AF167,TRUE),0)</f>
        <v>0</v>
      </c>
      <c r="Y51" s="131">
        <f>IF(Y$2,TREND(Annual!Y67:Y167,'Lin91'!$AF67:$AF167,'Lin91'!$AF51:$AF167,TRUE),0)</f>
        <v>0</v>
      </c>
      <c r="Z51" s="131">
        <f>IF(Z$2,TREND(Annual!Z67:Z167,'Lin91'!$AF67:$AF167,'Lin91'!$AF51:$AF167,TRUE),0)</f>
        <v>0</v>
      </c>
      <c r="AA51" s="131">
        <f>IF(AA$2,TREND(Annual!AA67:AA167,'Lin91'!$AF67:$AF167,'Lin91'!$AF51:$AF167,TRUE),0)</f>
        <v>0</v>
      </c>
      <c r="AB51" s="131">
        <f>IF(AB$2,TREND(Annual!AB67:AB167,'Lin91'!$AF67:$AF167,'Lin91'!$AF51:$AF167,TRUE),0)</f>
        <v>0</v>
      </c>
      <c r="AC51" s="131">
        <f>IF(AC$2,TREND(Annual!AC67:AC167,'Lin91'!$AF67:$AF167,'Lin91'!$AF51:$AF167,TRUE),0)</f>
        <v>0</v>
      </c>
      <c r="AD51" s="131">
        <f>IF(AD$2,TREND(Annual!AD67:AD167,'Lin91'!$AF67:$AF167,'Lin91'!$AF51:$AF167,TRUE),0)</f>
        <v>0</v>
      </c>
      <c r="AE51" s="126"/>
      <c r="AF51">
        <f t="shared" si="0"/>
        <v>45</v>
      </c>
    </row>
    <row r="52" spans="1:32">
      <c r="A52" t="s">
        <v>449</v>
      </c>
      <c r="B52" s="131">
        <f>IF(B$2,TREND(Annual!B68:B168,'Lin91'!$AF68:$AF168,'Lin91'!$AF52:$AF168,TRUE),0)</f>
        <v>0</v>
      </c>
      <c r="C52" s="131">
        <f>IF(C$2,TREND(Annual!C68:C168,'Lin91'!$AF68:$AF168,'Lin91'!$AF52:$AF168,TRUE),0)</f>
        <v>0</v>
      </c>
      <c r="D52" s="131">
        <f>IF(D$2,TREND(Annual!D68:D168,'Lin91'!$AF68:$AF168,'Lin91'!$AF52:$AF168,TRUE),0)</f>
        <v>0</v>
      </c>
      <c r="E52" s="131">
        <f>IF(E$2,TREND(Annual!E68:E168,'Lin91'!$AF68:$AF168,'Lin91'!$AF52:$AF168,TRUE),0)</f>
        <v>0</v>
      </c>
      <c r="F52" s="131">
        <f>IF(F$2,TREND(Annual!F68:F168,'Lin91'!$AF68:$AF168,'Lin91'!$AF52:$AF168,TRUE),0)</f>
        <v>0</v>
      </c>
      <c r="G52" s="131">
        <f>IF(G$2,TREND(Annual!G68:G168,'Lin91'!$AF68:$AF168,'Lin91'!$AF52:$AF168,TRUE),0)</f>
        <v>0</v>
      </c>
      <c r="H52" s="131">
        <f>IF(H$2,TREND(Annual!H68:H168,'Lin91'!$AF68:$AF168,'Lin91'!$AF52:$AF168,TRUE),0)</f>
        <v>0</v>
      </c>
      <c r="I52" s="131">
        <f>IF(I$2,TREND(Annual!I68:I168,'Lin91'!$AF68:$AF168,'Lin91'!$AF52:$AF168,TRUE),0)</f>
        <v>0</v>
      </c>
      <c r="J52" s="131">
        <f>IF(J$2,TREND(Annual!J68:J168,'Lin91'!$AF68:$AF168,'Lin91'!$AF52:$AF168,TRUE),0)</f>
        <v>0</v>
      </c>
      <c r="K52" s="131">
        <f>IF(K$2,TREND(Annual!K68:K168,'Lin91'!$AF68:$AF168,'Lin91'!$AF52:$AF168,TRUE),0)</f>
        <v>0</v>
      </c>
      <c r="L52" s="131">
        <f>IF(L$2,TREND(Annual!L68:L168,'Lin91'!$AF68:$AF168,'Lin91'!$AF52:$AF168,TRUE),0)</f>
        <v>0</v>
      </c>
      <c r="M52" s="131">
        <f>IF(M$2,TREND(Annual!M68:M168,'Lin91'!$AF68:$AF168,'Lin91'!$AF52:$AF168,TRUE),0)</f>
        <v>0</v>
      </c>
      <c r="N52" s="131">
        <f>IF(N$2,TREND(Annual!N68:N168,'Lin91'!$AF68:$AF168,'Lin91'!$AF52:$AF168,TRUE),0)</f>
        <v>0</v>
      </c>
      <c r="O52" s="131">
        <f>IF(O$2,TREND(Annual!O68:O168,'Lin91'!$AF68:$AF168,'Lin91'!$AF52:$AF168,TRUE),0)</f>
        <v>0</v>
      </c>
      <c r="P52" s="131">
        <f>IF(P$2,TREND(Annual!P68:P168,'Lin91'!$AF68:$AF168,'Lin91'!$AF52:$AF168,TRUE),0)</f>
        <v>0</v>
      </c>
      <c r="Q52" s="131">
        <f>IF(Q$2,TREND(Annual!Q68:Q168,'Lin91'!$AF68:$AF168,'Lin91'!$AF52:$AF168,TRUE),0)</f>
        <v>0</v>
      </c>
      <c r="R52" s="131">
        <f>IF(R$2,TREND(Annual!R68:R168,'Lin91'!$AF68:$AF168,'Lin91'!$AF52:$AF168,TRUE),0)</f>
        <v>0</v>
      </c>
      <c r="S52" s="131">
        <f>IF(S$2,TREND(Annual!S68:S168,'Lin91'!$AF68:$AF168,'Lin91'!$AF52:$AF168,TRUE),0)</f>
        <v>0</v>
      </c>
      <c r="T52" s="131">
        <f>IF(T$2,TREND(Annual!T68:T168,'Lin91'!$AF68:$AF168,'Lin91'!$AF52:$AF168,TRUE),0)</f>
        <v>0</v>
      </c>
      <c r="U52" s="131">
        <f>IF(U$2,TREND(Annual!U68:U168,'Lin91'!$AF68:$AF168,'Lin91'!$AF52:$AF168,TRUE),0)</f>
        <v>0</v>
      </c>
      <c r="V52" s="131">
        <f>IF(V$2,TREND(Annual!V68:V168,'Lin91'!$AF68:$AF168,'Lin91'!$AF52:$AF168,TRUE),0)</f>
        <v>0</v>
      </c>
      <c r="W52" s="131">
        <f>IF(W$2,TREND(Annual!W68:W168,'Lin91'!$AF68:$AF168,'Lin91'!$AF52:$AF168,TRUE),0)</f>
        <v>0</v>
      </c>
      <c r="X52" s="131">
        <f>IF(X$2,TREND(Annual!X68:X168,'Lin91'!$AF68:$AF168,'Lin91'!$AF52:$AF168,TRUE),0)</f>
        <v>0</v>
      </c>
      <c r="Y52" s="131">
        <f>IF(Y$2,TREND(Annual!Y68:Y168,'Lin91'!$AF68:$AF168,'Lin91'!$AF52:$AF168,TRUE),0)</f>
        <v>0</v>
      </c>
      <c r="Z52" s="131">
        <f>IF(Z$2,TREND(Annual!Z68:Z168,'Lin91'!$AF68:$AF168,'Lin91'!$AF52:$AF168,TRUE),0)</f>
        <v>0</v>
      </c>
      <c r="AA52" s="131">
        <f>IF(AA$2,TREND(Annual!AA68:AA168,'Lin91'!$AF68:$AF168,'Lin91'!$AF52:$AF168,TRUE),0)</f>
        <v>0</v>
      </c>
      <c r="AB52" s="131">
        <f>IF(AB$2,TREND(Annual!AB68:AB168,'Lin91'!$AF68:$AF168,'Lin91'!$AF52:$AF168,TRUE),0)</f>
        <v>0</v>
      </c>
      <c r="AC52" s="131">
        <f>IF(AC$2,TREND(Annual!AC68:AC168,'Lin91'!$AF68:$AF168,'Lin91'!$AF52:$AF168,TRUE),0)</f>
        <v>0</v>
      </c>
      <c r="AD52" s="131">
        <f>IF(AD$2,TREND(Annual!AD68:AD168,'Lin91'!$AF68:$AF168,'Lin91'!$AF52:$AF168,TRUE),0)</f>
        <v>0</v>
      </c>
      <c r="AE52" s="126"/>
      <c r="AF52">
        <f t="shared" si="0"/>
        <v>46</v>
      </c>
    </row>
    <row r="53" spans="1:32">
      <c r="A53" t="s">
        <v>450</v>
      </c>
      <c r="B53" s="131">
        <f>IF(B$2,TREND(Annual!B69:B169,'Lin91'!$AF69:$AF169,'Lin91'!$AF53:$AF169,TRUE),0)</f>
        <v>0</v>
      </c>
      <c r="C53" s="131">
        <f>IF(C$2,TREND(Annual!C69:C169,'Lin91'!$AF69:$AF169,'Lin91'!$AF53:$AF169,TRUE),0)</f>
        <v>0</v>
      </c>
      <c r="D53" s="131">
        <f>IF(D$2,TREND(Annual!D69:D169,'Lin91'!$AF69:$AF169,'Lin91'!$AF53:$AF169,TRUE),0)</f>
        <v>0</v>
      </c>
      <c r="E53" s="131">
        <f>IF(E$2,TREND(Annual!E69:E169,'Lin91'!$AF69:$AF169,'Lin91'!$AF53:$AF169,TRUE),0)</f>
        <v>0</v>
      </c>
      <c r="F53" s="131">
        <f>IF(F$2,TREND(Annual!F69:F169,'Lin91'!$AF69:$AF169,'Lin91'!$AF53:$AF169,TRUE),0)</f>
        <v>0</v>
      </c>
      <c r="G53" s="131">
        <f>IF(G$2,TREND(Annual!G69:G169,'Lin91'!$AF69:$AF169,'Lin91'!$AF53:$AF169,TRUE),0)</f>
        <v>0</v>
      </c>
      <c r="H53" s="131">
        <f>IF(H$2,TREND(Annual!H69:H169,'Lin91'!$AF69:$AF169,'Lin91'!$AF53:$AF169,TRUE),0)</f>
        <v>0</v>
      </c>
      <c r="I53" s="131">
        <f>IF(I$2,TREND(Annual!I69:I169,'Lin91'!$AF69:$AF169,'Lin91'!$AF53:$AF169,TRUE),0)</f>
        <v>0</v>
      </c>
      <c r="J53" s="131">
        <f>IF(J$2,TREND(Annual!J69:J169,'Lin91'!$AF69:$AF169,'Lin91'!$AF53:$AF169,TRUE),0)</f>
        <v>0</v>
      </c>
      <c r="K53" s="131">
        <f>IF(K$2,TREND(Annual!K69:K169,'Lin91'!$AF69:$AF169,'Lin91'!$AF53:$AF169,TRUE),0)</f>
        <v>0</v>
      </c>
      <c r="L53" s="131">
        <f>IF(L$2,TREND(Annual!L69:L169,'Lin91'!$AF69:$AF169,'Lin91'!$AF53:$AF169,TRUE),0)</f>
        <v>0</v>
      </c>
      <c r="M53" s="131">
        <f>IF(M$2,TREND(Annual!M69:M169,'Lin91'!$AF69:$AF169,'Lin91'!$AF53:$AF169,TRUE),0)</f>
        <v>0</v>
      </c>
      <c r="N53" s="131">
        <f>IF(N$2,TREND(Annual!N69:N169,'Lin91'!$AF69:$AF169,'Lin91'!$AF53:$AF169,TRUE),0)</f>
        <v>0</v>
      </c>
      <c r="O53" s="131">
        <f>IF(O$2,TREND(Annual!O69:O169,'Lin91'!$AF69:$AF169,'Lin91'!$AF53:$AF169,TRUE),0)</f>
        <v>0</v>
      </c>
      <c r="P53" s="131">
        <f>IF(P$2,TREND(Annual!P69:P169,'Lin91'!$AF69:$AF169,'Lin91'!$AF53:$AF169,TRUE),0)</f>
        <v>0</v>
      </c>
      <c r="Q53" s="131">
        <f>IF(Q$2,TREND(Annual!Q69:Q169,'Lin91'!$AF69:$AF169,'Lin91'!$AF53:$AF169,TRUE),0)</f>
        <v>0</v>
      </c>
      <c r="R53" s="131">
        <f>IF(R$2,TREND(Annual!R69:R169,'Lin91'!$AF69:$AF169,'Lin91'!$AF53:$AF169,TRUE),0)</f>
        <v>0</v>
      </c>
      <c r="S53" s="131">
        <f>IF(S$2,TREND(Annual!S69:S169,'Lin91'!$AF69:$AF169,'Lin91'!$AF53:$AF169,TRUE),0)</f>
        <v>0</v>
      </c>
      <c r="T53" s="131">
        <f>IF(T$2,TREND(Annual!T69:T169,'Lin91'!$AF69:$AF169,'Lin91'!$AF53:$AF169,TRUE),0)</f>
        <v>0</v>
      </c>
      <c r="U53" s="131">
        <f>IF(U$2,TREND(Annual!U69:U169,'Lin91'!$AF69:$AF169,'Lin91'!$AF53:$AF169,TRUE),0)</f>
        <v>0</v>
      </c>
      <c r="V53" s="131">
        <f>IF(V$2,TREND(Annual!V69:V169,'Lin91'!$AF69:$AF169,'Lin91'!$AF53:$AF169,TRUE),0)</f>
        <v>0</v>
      </c>
      <c r="W53" s="131">
        <f>IF(W$2,TREND(Annual!W69:W169,'Lin91'!$AF69:$AF169,'Lin91'!$AF53:$AF169,TRUE),0)</f>
        <v>0</v>
      </c>
      <c r="X53" s="131">
        <f>IF(X$2,TREND(Annual!X69:X169,'Lin91'!$AF69:$AF169,'Lin91'!$AF53:$AF169,TRUE),0)</f>
        <v>0</v>
      </c>
      <c r="Y53" s="131">
        <f>IF(Y$2,TREND(Annual!Y69:Y169,'Lin91'!$AF69:$AF169,'Lin91'!$AF53:$AF169,TRUE),0)</f>
        <v>0</v>
      </c>
      <c r="Z53" s="131">
        <f>IF(Z$2,TREND(Annual!Z69:Z169,'Lin91'!$AF69:$AF169,'Lin91'!$AF53:$AF169,TRUE),0)</f>
        <v>0</v>
      </c>
      <c r="AA53" s="131">
        <f>IF(AA$2,TREND(Annual!AA69:AA169,'Lin91'!$AF69:$AF169,'Lin91'!$AF53:$AF169,TRUE),0)</f>
        <v>0</v>
      </c>
      <c r="AB53" s="131">
        <f>IF(AB$2,TREND(Annual!AB69:AB169,'Lin91'!$AF69:$AF169,'Lin91'!$AF53:$AF169,TRUE),0)</f>
        <v>0</v>
      </c>
      <c r="AC53" s="131">
        <f>IF(AC$2,TREND(Annual!AC69:AC169,'Lin91'!$AF69:$AF169,'Lin91'!$AF53:$AF169,TRUE),0)</f>
        <v>0</v>
      </c>
      <c r="AD53" s="131">
        <f>IF(AD$2,TREND(Annual!AD69:AD169,'Lin91'!$AF69:$AF169,'Lin91'!$AF53:$AF169,TRUE),0)</f>
        <v>0</v>
      </c>
      <c r="AE53" s="126"/>
      <c r="AF53">
        <f t="shared" si="0"/>
        <v>47</v>
      </c>
    </row>
    <row r="54" spans="1:32">
      <c r="A54" t="s">
        <v>451</v>
      </c>
      <c r="B54" s="131">
        <f>IF(B$2,TREND(Annual!B70:B170,'Lin91'!$AF70:$AF170,'Lin91'!$AF54:$AF170,TRUE),0)</f>
        <v>0</v>
      </c>
      <c r="C54" s="131">
        <f>IF(C$2,TREND(Annual!C70:C170,'Lin91'!$AF70:$AF170,'Lin91'!$AF54:$AF170,TRUE),0)</f>
        <v>0</v>
      </c>
      <c r="D54" s="131">
        <f>IF(D$2,TREND(Annual!D70:D170,'Lin91'!$AF70:$AF170,'Lin91'!$AF54:$AF170,TRUE),0)</f>
        <v>0</v>
      </c>
      <c r="E54" s="131">
        <f>IF(E$2,TREND(Annual!E70:E170,'Lin91'!$AF70:$AF170,'Lin91'!$AF54:$AF170,TRUE),0)</f>
        <v>0</v>
      </c>
      <c r="F54" s="131">
        <f>IF(F$2,TREND(Annual!F70:F170,'Lin91'!$AF70:$AF170,'Lin91'!$AF54:$AF170,TRUE),0)</f>
        <v>0</v>
      </c>
      <c r="G54" s="131">
        <f>IF(G$2,TREND(Annual!G70:G170,'Lin91'!$AF70:$AF170,'Lin91'!$AF54:$AF170,TRUE),0)</f>
        <v>0</v>
      </c>
      <c r="H54" s="131">
        <f>IF(H$2,TREND(Annual!H70:H170,'Lin91'!$AF70:$AF170,'Lin91'!$AF54:$AF170,TRUE),0)</f>
        <v>0</v>
      </c>
      <c r="I54" s="131">
        <f>IF(I$2,TREND(Annual!I70:I170,'Lin91'!$AF70:$AF170,'Lin91'!$AF54:$AF170,TRUE),0)</f>
        <v>0</v>
      </c>
      <c r="J54" s="131">
        <f>IF(J$2,TREND(Annual!J70:J170,'Lin91'!$AF70:$AF170,'Lin91'!$AF54:$AF170,TRUE),0)</f>
        <v>0</v>
      </c>
      <c r="K54" s="131">
        <f>IF(K$2,TREND(Annual!K70:K170,'Lin91'!$AF70:$AF170,'Lin91'!$AF54:$AF170,TRUE),0)</f>
        <v>0</v>
      </c>
      <c r="L54" s="131">
        <f>IF(L$2,TREND(Annual!L70:L170,'Lin91'!$AF70:$AF170,'Lin91'!$AF54:$AF170,TRUE),0)</f>
        <v>0</v>
      </c>
      <c r="M54" s="131">
        <f>IF(M$2,TREND(Annual!M70:M170,'Lin91'!$AF70:$AF170,'Lin91'!$AF54:$AF170,TRUE),0)</f>
        <v>0</v>
      </c>
      <c r="N54" s="131">
        <f>IF(N$2,TREND(Annual!N70:N170,'Lin91'!$AF70:$AF170,'Lin91'!$AF54:$AF170,TRUE),0)</f>
        <v>0</v>
      </c>
      <c r="O54" s="131">
        <f>IF(O$2,TREND(Annual!O70:O170,'Lin91'!$AF70:$AF170,'Lin91'!$AF54:$AF170,TRUE),0)</f>
        <v>0</v>
      </c>
      <c r="P54" s="131">
        <f>IF(P$2,TREND(Annual!P70:P170,'Lin91'!$AF70:$AF170,'Lin91'!$AF54:$AF170,TRUE),0)</f>
        <v>0</v>
      </c>
      <c r="Q54" s="131">
        <f>IF(Q$2,TREND(Annual!Q70:Q170,'Lin91'!$AF70:$AF170,'Lin91'!$AF54:$AF170,TRUE),0)</f>
        <v>0</v>
      </c>
      <c r="R54" s="131">
        <f>IF(R$2,TREND(Annual!R70:R170,'Lin91'!$AF70:$AF170,'Lin91'!$AF54:$AF170,TRUE),0)</f>
        <v>0</v>
      </c>
      <c r="S54" s="131">
        <f>IF(S$2,TREND(Annual!S70:S170,'Lin91'!$AF70:$AF170,'Lin91'!$AF54:$AF170,TRUE),0)</f>
        <v>0</v>
      </c>
      <c r="T54" s="131">
        <f>IF(T$2,TREND(Annual!T70:T170,'Lin91'!$AF70:$AF170,'Lin91'!$AF54:$AF170,TRUE),0)</f>
        <v>0</v>
      </c>
      <c r="U54" s="131">
        <f>IF(U$2,TREND(Annual!U70:U170,'Lin91'!$AF70:$AF170,'Lin91'!$AF54:$AF170,TRUE),0)</f>
        <v>0</v>
      </c>
      <c r="V54" s="131">
        <f>IF(V$2,TREND(Annual!V70:V170,'Lin91'!$AF70:$AF170,'Lin91'!$AF54:$AF170,TRUE),0)</f>
        <v>0</v>
      </c>
      <c r="W54" s="131">
        <f>IF(W$2,TREND(Annual!W70:W170,'Lin91'!$AF70:$AF170,'Lin91'!$AF54:$AF170,TRUE),0)</f>
        <v>0</v>
      </c>
      <c r="X54" s="131">
        <f>IF(X$2,TREND(Annual!X70:X170,'Lin91'!$AF70:$AF170,'Lin91'!$AF54:$AF170,TRUE),0)</f>
        <v>0</v>
      </c>
      <c r="Y54" s="131">
        <f>IF(Y$2,TREND(Annual!Y70:Y170,'Lin91'!$AF70:$AF170,'Lin91'!$AF54:$AF170,TRUE),0)</f>
        <v>0</v>
      </c>
      <c r="Z54" s="131">
        <f>IF(Z$2,TREND(Annual!Z70:Z170,'Lin91'!$AF70:$AF170,'Lin91'!$AF54:$AF170,TRUE),0)</f>
        <v>0</v>
      </c>
      <c r="AA54" s="131">
        <f>IF(AA$2,TREND(Annual!AA70:AA170,'Lin91'!$AF70:$AF170,'Lin91'!$AF54:$AF170,TRUE),0)</f>
        <v>0</v>
      </c>
      <c r="AB54" s="131">
        <f>IF(AB$2,TREND(Annual!AB70:AB170,'Lin91'!$AF70:$AF170,'Lin91'!$AF54:$AF170,TRUE),0)</f>
        <v>0</v>
      </c>
      <c r="AC54" s="131">
        <f>IF(AC$2,TREND(Annual!AC70:AC170,'Lin91'!$AF70:$AF170,'Lin91'!$AF54:$AF170,TRUE),0)</f>
        <v>0</v>
      </c>
      <c r="AD54" s="131">
        <f>IF(AD$2,TREND(Annual!AD70:AD170,'Lin91'!$AF70:$AF170,'Lin91'!$AF54:$AF170,TRUE),0)</f>
        <v>0</v>
      </c>
      <c r="AE54" s="126"/>
      <c r="AF54">
        <f t="shared" si="0"/>
        <v>48</v>
      </c>
    </row>
    <row r="55" spans="1:32">
      <c r="A55" t="s">
        <v>452</v>
      </c>
      <c r="B55" s="131">
        <f>IF(B$2,TREND(Annual!B71:B171,'Lin91'!$AF71:$AF171,'Lin91'!$AF55:$AF171,TRUE),0)</f>
        <v>0</v>
      </c>
      <c r="C55" s="131">
        <f>IF(C$2,TREND(Annual!C71:C171,'Lin91'!$AF71:$AF171,'Lin91'!$AF55:$AF171,TRUE),0)</f>
        <v>0</v>
      </c>
      <c r="D55" s="131">
        <f>IF(D$2,TREND(Annual!D71:D171,'Lin91'!$AF71:$AF171,'Lin91'!$AF55:$AF171,TRUE),0)</f>
        <v>0</v>
      </c>
      <c r="E55" s="131">
        <f>IF(E$2,TREND(Annual!E71:E171,'Lin91'!$AF71:$AF171,'Lin91'!$AF55:$AF171,TRUE),0)</f>
        <v>0</v>
      </c>
      <c r="F55" s="131">
        <f>IF(F$2,TREND(Annual!F71:F171,'Lin91'!$AF71:$AF171,'Lin91'!$AF55:$AF171,TRUE),0)</f>
        <v>0</v>
      </c>
      <c r="G55" s="131">
        <f>IF(G$2,TREND(Annual!G71:G171,'Lin91'!$AF71:$AF171,'Lin91'!$AF55:$AF171,TRUE),0)</f>
        <v>0</v>
      </c>
      <c r="H55" s="131">
        <f>IF(H$2,TREND(Annual!H71:H171,'Lin91'!$AF71:$AF171,'Lin91'!$AF55:$AF171,TRUE),0)</f>
        <v>0</v>
      </c>
      <c r="I55" s="131">
        <f>IF(I$2,TREND(Annual!I71:I171,'Lin91'!$AF71:$AF171,'Lin91'!$AF55:$AF171,TRUE),0)</f>
        <v>0</v>
      </c>
      <c r="J55" s="131">
        <f>IF(J$2,TREND(Annual!J71:J171,'Lin91'!$AF71:$AF171,'Lin91'!$AF55:$AF171,TRUE),0)</f>
        <v>0</v>
      </c>
      <c r="K55" s="131">
        <f>IF(K$2,TREND(Annual!K71:K171,'Lin91'!$AF71:$AF171,'Lin91'!$AF55:$AF171,TRUE),0)</f>
        <v>0</v>
      </c>
      <c r="L55" s="131">
        <f>IF(L$2,TREND(Annual!L71:L171,'Lin91'!$AF71:$AF171,'Lin91'!$AF55:$AF171,TRUE),0)</f>
        <v>0</v>
      </c>
      <c r="M55" s="131">
        <f>IF(M$2,TREND(Annual!M71:M171,'Lin91'!$AF71:$AF171,'Lin91'!$AF55:$AF171,TRUE),0)</f>
        <v>0</v>
      </c>
      <c r="N55" s="131">
        <f>IF(N$2,TREND(Annual!N71:N171,'Lin91'!$AF71:$AF171,'Lin91'!$AF55:$AF171,TRUE),0)</f>
        <v>0</v>
      </c>
      <c r="O55" s="131">
        <f>IF(O$2,TREND(Annual!O71:O171,'Lin91'!$AF71:$AF171,'Lin91'!$AF55:$AF171,TRUE),0)</f>
        <v>0</v>
      </c>
      <c r="P55" s="131">
        <f>IF(P$2,TREND(Annual!P71:P171,'Lin91'!$AF71:$AF171,'Lin91'!$AF55:$AF171,TRUE),0)</f>
        <v>0</v>
      </c>
      <c r="Q55" s="131">
        <f>IF(Q$2,TREND(Annual!Q71:Q171,'Lin91'!$AF71:$AF171,'Lin91'!$AF55:$AF171,TRUE),0)</f>
        <v>0</v>
      </c>
      <c r="R55" s="131">
        <f>IF(R$2,TREND(Annual!R71:R171,'Lin91'!$AF71:$AF171,'Lin91'!$AF55:$AF171,TRUE),0)</f>
        <v>0</v>
      </c>
      <c r="S55" s="131">
        <f>IF(S$2,TREND(Annual!S71:S171,'Lin91'!$AF71:$AF171,'Lin91'!$AF55:$AF171,TRUE),0)</f>
        <v>0</v>
      </c>
      <c r="T55" s="131">
        <f>IF(T$2,TREND(Annual!T71:T171,'Lin91'!$AF71:$AF171,'Lin91'!$AF55:$AF171,TRUE),0)</f>
        <v>0</v>
      </c>
      <c r="U55" s="131">
        <f>IF(U$2,TREND(Annual!U71:U171,'Lin91'!$AF71:$AF171,'Lin91'!$AF55:$AF171,TRUE),0)</f>
        <v>0</v>
      </c>
      <c r="V55" s="131">
        <f>IF(V$2,TREND(Annual!V71:V171,'Lin91'!$AF71:$AF171,'Lin91'!$AF55:$AF171,TRUE),0)</f>
        <v>0</v>
      </c>
      <c r="W55" s="131">
        <f>IF(W$2,TREND(Annual!W71:W171,'Lin91'!$AF71:$AF171,'Lin91'!$AF55:$AF171,TRUE),0)</f>
        <v>0</v>
      </c>
      <c r="X55" s="131">
        <f>IF(X$2,TREND(Annual!X71:X171,'Lin91'!$AF71:$AF171,'Lin91'!$AF55:$AF171,TRUE),0)</f>
        <v>0</v>
      </c>
      <c r="Y55" s="131">
        <f>IF(Y$2,TREND(Annual!Y71:Y171,'Lin91'!$AF71:$AF171,'Lin91'!$AF55:$AF171,TRUE),0)</f>
        <v>0</v>
      </c>
      <c r="Z55" s="131">
        <f>IF(Z$2,TREND(Annual!Z71:Z171,'Lin91'!$AF71:$AF171,'Lin91'!$AF55:$AF171,TRUE),0)</f>
        <v>0</v>
      </c>
      <c r="AA55" s="131">
        <f>IF(AA$2,TREND(Annual!AA71:AA171,'Lin91'!$AF71:$AF171,'Lin91'!$AF55:$AF171,TRUE),0)</f>
        <v>0</v>
      </c>
      <c r="AB55" s="131">
        <f>IF(AB$2,TREND(Annual!AB71:AB171,'Lin91'!$AF71:$AF171,'Lin91'!$AF55:$AF171,TRUE),0)</f>
        <v>0</v>
      </c>
      <c r="AC55" s="131">
        <f>IF(AC$2,TREND(Annual!AC71:AC171,'Lin91'!$AF71:$AF171,'Lin91'!$AF55:$AF171,TRUE),0)</f>
        <v>0</v>
      </c>
      <c r="AD55" s="131">
        <f>IF(AD$2,TREND(Annual!AD71:AD171,'Lin91'!$AF71:$AF171,'Lin91'!$AF55:$AF171,TRUE),0)</f>
        <v>0</v>
      </c>
      <c r="AE55" s="126"/>
      <c r="AF55">
        <f t="shared" si="0"/>
        <v>49</v>
      </c>
    </row>
    <row r="56" spans="1:32">
      <c r="A56" t="s">
        <v>453</v>
      </c>
      <c r="B56" s="131">
        <f>IF(B$2,TREND(Annual!B72:B172,'Lin91'!$AF72:$AF172,'Lin91'!$AF56:$AF172,TRUE),0)</f>
        <v>0</v>
      </c>
      <c r="C56" s="131">
        <f>IF(C$2,TREND(Annual!C72:C172,'Lin91'!$AF72:$AF172,'Lin91'!$AF56:$AF172,TRUE),0)</f>
        <v>0</v>
      </c>
      <c r="D56" s="131">
        <f>IF(D$2,TREND(Annual!D72:D172,'Lin91'!$AF72:$AF172,'Lin91'!$AF56:$AF172,TRUE),0)</f>
        <v>0</v>
      </c>
      <c r="E56" s="131">
        <f>IF(E$2,TREND(Annual!E72:E172,'Lin91'!$AF72:$AF172,'Lin91'!$AF56:$AF172,TRUE),0)</f>
        <v>0</v>
      </c>
      <c r="F56" s="131">
        <f>IF(F$2,TREND(Annual!F72:F172,'Lin91'!$AF72:$AF172,'Lin91'!$AF56:$AF172,TRUE),0)</f>
        <v>0</v>
      </c>
      <c r="G56" s="131">
        <f>IF(G$2,TREND(Annual!G72:G172,'Lin91'!$AF72:$AF172,'Lin91'!$AF56:$AF172,TRUE),0)</f>
        <v>0</v>
      </c>
      <c r="H56" s="131">
        <f>IF(H$2,TREND(Annual!H72:H172,'Lin91'!$AF72:$AF172,'Lin91'!$AF56:$AF172,TRUE),0)</f>
        <v>0</v>
      </c>
      <c r="I56" s="131">
        <f>IF(I$2,TREND(Annual!I72:I172,'Lin91'!$AF72:$AF172,'Lin91'!$AF56:$AF172,TRUE),0)</f>
        <v>0</v>
      </c>
      <c r="J56" s="131">
        <f>IF(J$2,TREND(Annual!J72:J172,'Lin91'!$AF72:$AF172,'Lin91'!$AF56:$AF172,TRUE),0)</f>
        <v>0</v>
      </c>
      <c r="K56" s="131">
        <f>IF(K$2,TREND(Annual!K72:K172,'Lin91'!$AF72:$AF172,'Lin91'!$AF56:$AF172,TRUE),0)</f>
        <v>0</v>
      </c>
      <c r="L56" s="131">
        <f>IF(L$2,TREND(Annual!L72:L172,'Lin91'!$AF72:$AF172,'Lin91'!$AF56:$AF172,TRUE),0)</f>
        <v>0</v>
      </c>
      <c r="M56" s="131">
        <f>IF(M$2,TREND(Annual!M72:M172,'Lin91'!$AF72:$AF172,'Lin91'!$AF56:$AF172,TRUE),0)</f>
        <v>0</v>
      </c>
      <c r="N56" s="131">
        <f>IF(N$2,TREND(Annual!N72:N172,'Lin91'!$AF72:$AF172,'Lin91'!$AF56:$AF172,TRUE),0)</f>
        <v>0</v>
      </c>
      <c r="O56" s="131">
        <f>IF(O$2,TREND(Annual!O72:O172,'Lin91'!$AF72:$AF172,'Lin91'!$AF56:$AF172,TRUE),0)</f>
        <v>0</v>
      </c>
      <c r="P56" s="131">
        <f>IF(P$2,TREND(Annual!P72:P172,'Lin91'!$AF72:$AF172,'Lin91'!$AF56:$AF172,TRUE),0)</f>
        <v>0</v>
      </c>
      <c r="Q56" s="131">
        <f>IF(Q$2,TREND(Annual!Q72:Q172,'Lin91'!$AF72:$AF172,'Lin91'!$AF56:$AF172,TRUE),0)</f>
        <v>0</v>
      </c>
      <c r="R56" s="131">
        <f>IF(R$2,TREND(Annual!R72:R172,'Lin91'!$AF72:$AF172,'Lin91'!$AF56:$AF172,TRUE),0)</f>
        <v>0</v>
      </c>
      <c r="S56" s="131">
        <f>IF(S$2,TREND(Annual!S72:S172,'Lin91'!$AF72:$AF172,'Lin91'!$AF56:$AF172,TRUE),0)</f>
        <v>0</v>
      </c>
      <c r="T56" s="131">
        <f>IF(T$2,TREND(Annual!T72:T172,'Lin91'!$AF72:$AF172,'Lin91'!$AF56:$AF172,TRUE),0)</f>
        <v>0</v>
      </c>
      <c r="U56" s="131">
        <f>IF(U$2,TREND(Annual!U72:U172,'Lin91'!$AF72:$AF172,'Lin91'!$AF56:$AF172,TRUE),0)</f>
        <v>0</v>
      </c>
      <c r="V56" s="131">
        <f>IF(V$2,TREND(Annual!V72:V172,'Lin91'!$AF72:$AF172,'Lin91'!$AF56:$AF172,TRUE),0)</f>
        <v>0</v>
      </c>
      <c r="W56" s="131">
        <f>IF(W$2,TREND(Annual!W72:W172,'Lin91'!$AF72:$AF172,'Lin91'!$AF56:$AF172,TRUE),0)</f>
        <v>0</v>
      </c>
      <c r="X56" s="131">
        <f>IF(X$2,TREND(Annual!X72:X172,'Lin91'!$AF72:$AF172,'Lin91'!$AF56:$AF172,TRUE),0)</f>
        <v>0</v>
      </c>
      <c r="Y56" s="131">
        <f>IF(Y$2,TREND(Annual!Y72:Y172,'Lin91'!$AF72:$AF172,'Lin91'!$AF56:$AF172,TRUE),0)</f>
        <v>0</v>
      </c>
      <c r="Z56" s="131">
        <f>IF(Z$2,TREND(Annual!Z72:Z172,'Lin91'!$AF72:$AF172,'Lin91'!$AF56:$AF172,TRUE),0)</f>
        <v>0</v>
      </c>
      <c r="AA56" s="131">
        <f>IF(AA$2,TREND(Annual!AA72:AA172,'Lin91'!$AF72:$AF172,'Lin91'!$AF56:$AF172,TRUE),0)</f>
        <v>0</v>
      </c>
      <c r="AB56" s="131">
        <f>IF(AB$2,TREND(Annual!AB72:AB172,'Lin91'!$AF72:$AF172,'Lin91'!$AF56:$AF172,TRUE),0)</f>
        <v>0</v>
      </c>
      <c r="AC56" s="131">
        <f>IF(AC$2,TREND(Annual!AC72:AC172,'Lin91'!$AF72:$AF172,'Lin91'!$AF56:$AF172,TRUE),0)</f>
        <v>0</v>
      </c>
      <c r="AD56" s="131">
        <f>IF(AD$2,TREND(Annual!AD72:AD172,'Lin91'!$AF72:$AF172,'Lin91'!$AF56:$AF172,TRUE),0)</f>
        <v>0</v>
      </c>
      <c r="AE56" s="126"/>
      <c r="AF56">
        <f t="shared" si="0"/>
        <v>50</v>
      </c>
    </row>
    <row r="57" spans="1:32">
      <c r="A57" t="s">
        <v>454</v>
      </c>
      <c r="B57" s="131">
        <f>IF(B$2,TREND(Annual!B73:B173,'Lin91'!$AF73:$AF173,'Lin91'!$AF57:$AF173,TRUE),0)</f>
        <v>0</v>
      </c>
      <c r="C57" s="131">
        <f>IF(C$2,TREND(Annual!C73:C173,'Lin91'!$AF73:$AF173,'Lin91'!$AF57:$AF173,TRUE),0)</f>
        <v>0</v>
      </c>
      <c r="D57" s="131">
        <f>IF(D$2,TREND(Annual!D73:D173,'Lin91'!$AF73:$AF173,'Lin91'!$AF57:$AF173,TRUE),0)</f>
        <v>0</v>
      </c>
      <c r="E57" s="131">
        <f>IF(E$2,TREND(Annual!E73:E173,'Lin91'!$AF73:$AF173,'Lin91'!$AF57:$AF173,TRUE),0)</f>
        <v>0</v>
      </c>
      <c r="F57" s="131">
        <f>IF(F$2,TREND(Annual!F73:F173,'Lin91'!$AF73:$AF173,'Lin91'!$AF57:$AF173,TRUE),0)</f>
        <v>0</v>
      </c>
      <c r="G57" s="131">
        <f>IF(G$2,TREND(Annual!G73:G173,'Lin91'!$AF73:$AF173,'Lin91'!$AF57:$AF173,TRUE),0)</f>
        <v>0</v>
      </c>
      <c r="H57" s="131">
        <f>IF(H$2,TREND(Annual!H73:H173,'Lin91'!$AF73:$AF173,'Lin91'!$AF57:$AF173,TRUE),0)</f>
        <v>0</v>
      </c>
      <c r="I57" s="131">
        <f>IF(I$2,TREND(Annual!I73:I173,'Lin91'!$AF73:$AF173,'Lin91'!$AF57:$AF173,TRUE),0)</f>
        <v>0</v>
      </c>
      <c r="J57" s="131">
        <f>IF(J$2,TREND(Annual!J73:J173,'Lin91'!$AF73:$AF173,'Lin91'!$AF57:$AF173,TRUE),0)</f>
        <v>0</v>
      </c>
      <c r="K57" s="131">
        <f>IF(K$2,TREND(Annual!K73:K173,'Lin91'!$AF73:$AF173,'Lin91'!$AF57:$AF173,TRUE),0)</f>
        <v>0</v>
      </c>
      <c r="L57" s="131">
        <f>IF(L$2,TREND(Annual!L73:L173,'Lin91'!$AF73:$AF173,'Lin91'!$AF57:$AF173,TRUE),0)</f>
        <v>0</v>
      </c>
      <c r="M57" s="131">
        <f>IF(M$2,TREND(Annual!M73:M173,'Lin91'!$AF73:$AF173,'Lin91'!$AF57:$AF173,TRUE),0)</f>
        <v>0</v>
      </c>
      <c r="N57" s="131">
        <f>IF(N$2,TREND(Annual!N73:N173,'Lin91'!$AF73:$AF173,'Lin91'!$AF57:$AF173,TRUE),0)</f>
        <v>0</v>
      </c>
      <c r="O57" s="131">
        <f>IF(O$2,TREND(Annual!O73:O173,'Lin91'!$AF73:$AF173,'Lin91'!$AF57:$AF173,TRUE),0)</f>
        <v>0</v>
      </c>
      <c r="P57" s="131">
        <f>IF(P$2,TREND(Annual!P73:P173,'Lin91'!$AF73:$AF173,'Lin91'!$AF57:$AF173,TRUE),0)</f>
        <v>0</v>
      </c>
      <c r="Q57" s="131">
        <f>IF(Q$2,TREND(Annual!Q73:Q173,'Lin91'!$AF73:$AF173,'Lin91'!$AF57:$AF173,TRUE),0)</f>
        <v>0</v>
      </c>
      <c r="R57" s="131">
        <f>IF(R$2,TREND(Annual!R73:R173,'Lin91'!$AF73:$AF173,'Lin91'!$AF57:$AF173,TRUE),0)</f>
        <v>0</v>
      </c>
      <c r="S57" s="131">
        <f>IF(S$2,TREND(Annual!S73:S173,'Lin91'!$AF73:$AF173,'Lin91'!$AF57:$AF173,TRUE),0)</f>
        <v>0</v>
      </c>
      <c r="T57" s="131">
        <f>IF(T$2,TREND(Annual!T73:T173,'Lin91'!$AF73:$AF173,'Lin91'!$AF57:$AF173,TRUE),0)</f>
        <v>0</v>
      </c>
      <c r="U57" s="131">
        <f>IF(U$2,TREND(Annual!U73:U173,'Lin91'!$AF73:$AF173,'Lin91'!$AF57:$AF173,TRUE),0)</f>
        <v>0</v>
      </c>
      <c r="V57" s="131">
        <f>IF(V$2,TREND(Annual!V73:V173,'Lin91'!$AF73:$AF173,'Lin91'!$AF57:$AF173,TRUE),0)</f>
        <v>0</v>
      </c>
      <c r="W57" s="131">
        <f>IF(W$2,TREND(Annual!W73:W173,'Lin91'!$AF73:$AF173,'Lin91'!$AF57:$AF173,TRUE),0)</f>
        <v>0</v>
      </c>
      <c r="X57" s="131">
        <f>IF(X$2,TREND(Annual!X73:X173,'Lin91'!$AF73:$AF173,'Lin91'!$AF57:$AF173,TRUE),0)</f>
        <v>0</v>
      </c>
      <c r="Y57" s="131">
        <f>IF(Y$2,TREND(Annual!Y73:Y173,'Lin91'!$AF73:$AF173,'Lin91'!$AF57:$AF173,TRUE),0)</f>
        <v>0</v>
      </c>
      <c r="Z57" s="131">
        <f>IF(Z$2,TREND(Annual!Z73:Z173,'Lin91'!$AF73:$AF173,'Lin91'!$AF57:$AF173,TRUE),0)</f>
        <v>0</v>
      </c>
      <c r="AA57" s="131">
        <f>IF(AA$2,TREND(Annual!AA73:AA173,'Lin91'!$AF73:$AF173,'Lin91'!$AF57:$AF173,TRUE),0)</f>
        <v>0</v>
      </c>
      <c r="AB57" s="131">
        <f>IF(AB$2,TREND(Annual!AB73:AB173,'Lin91'!$AF73:$AF173,'Lin91'!$AF57:$AF173,TRUE),0)</f>
        <v>0</v>
      </c>
      <c r="AC57" s="131">
        <f>IF(AC$2,TREND(Annual!AC73:AC173,'Lin91'!$AF73:$AF173,'Lin91'!$AF57:$AF173,TRUE),0)</f>
        <v>0</v>
      </c>
      <c r="AD57" s="131">
        <f>IF(AD$2,TREND(Annual!AD73:AD173,'Lin91'!$AF73:$AF173,'Lin91'!$AF57:$AF173,TRUE),0)</f>
        <v>0</v>
      </c>
      <c r="AE57" s="126"/>
      <c r="AF57">
        <f t="shared" si="0"/>
        <v>51</v>
      </c>
    </row>
    <row r="58" spans="1:32">
      <c r="A58" t="s">
        <v>455</v>
      </c>
      <c r="B58" s="131">
        <f>IF(B$2,TREND(Annual!B74:B174,'Lin91'!$AF74:$AF174,'Lin91'!$AF58:$AF174,TRUE),0)</f>
        <v>0</v>
      </c>
      <c r="C58" s="131">
        <f>IF(C$2,TREND(Annual!C74:C174,'Lin91'!$AF74:$AF174,'Lin91'!$AF58:$AF174,TRUE),0)</f>
        <v>0</v>
      </c>
      <c r="D58" s="131">
        <f>IF(D$2,TREND(Annual!D74:D174,'Lin91'!$AF74:$AF174,'Lin91'!$AF58:$AF174,TRUE),0)</f>
        <v>0</v>
      </c>
      <c r="E58" s="131">
        <f>IF(E$2,TREND(Annual!E74:E174,'Lin91'!$AF74:$AF174,'Lin91'!$AF58:$AF174,TRUE),0)</f>
        <v>0</v>
      </c>
      <c r="F58" s="131">
        <f>IF(F$2,TREND(Annual!F74:F174,'Lin91'!$AF74:$AF174,'Lin91'!$AF58:$AF174,TRUE),0)</f>
        <v>0</v>
      </c>
      <c r="G58" s="131">
        <f>IF(G$2,TREND(Annual!G74:G174,'Lin91'!$AF74:$AF174,'Lin91'!$AF58:$AF174,TRUE),0)</f>
        <v>0</v>
      </c>
      <c r="H58" s="131">
        <f>IF(H$2,TREND(Annual!H74:H174,'Lin91'!$AF74:$AF174,'Lin91'!$AF58:$AF174,TRUE),0)</f>
        <v>0</v>
      </c>
      <c r="I58" s="131">
        <f>IF(I$2,TREND(Annual!I74:I174,'Lin91'!$AF74:$AF174,'Lin91'!$AF58:$AF174,TRUE),0)</f>
        <v>0</v>
      </c>
      <c r="J58" s="131">
        <f>IF(J$2,TREND(Annual!J74:J174,'Lin91'!$AF74:$AF174,'Lin91'!$AF58:$AF174,TRUE),0)</f>
        <v>0</v>
      </c>
      <c r="K58" s="131">
        <f>IF(K$2,TREND(Annual!K74:K174,'Lin91'!$AF74:$AF174,'Lin91'!$AF58:$AF174,TRUE),0)</f>
        <v>0</v>
      </c>
      <c r="L58" s="131">
        <f>IF(L$2,TREND(Annual!L74:L174,'Lin91'!$AF74:$AF174,'Lin91'!$AF58:$AF174,TRUE),0)</f>
        <v>0</v>
      </c>
      <c r="M58" s="131">
        <f>IF(M$2,TREND(Annual!M74:M174,'Lin91'!$AF74:$AF174,'Lin91'!$AF58:$AF174,TRUE),0)</f>
        <v>0</v>
      </c>
      <c r="N58" s="131">
        <f>IF(N$2,TREND(Annual!N74:N174,'Lin91'!$AF74:$AF174,'Lin91'!$AF58:$AF174,TRUE),0)</f>
        <v>0</v>
      </c>
      <c r="O58" s="131">
        <f>IF(O$2,TREND(Annual!O74:O174,'Lin91'!$AF74:$AF174,'Lin91'!$AF58:$AF174,TRUE),0)</f>
        <v>0</v>
      </c>
      <c r="P58" s="131">
        <f>IF(P$2,TREND(Annual!P74:P174,'Lin91'!$AF74:$AF174,'Lin91'!$AF58:$AF174,TRUE),0)</f>
        <v>0</v>
      </c>
      <c r="Q58" s="131">
        <f>IF(Q$2,TREND(Annual!Q74:Q174,'Lin91'!$AF74:$AF174,'Lin91'!$AF58:$AF174,TRUE),0)</f>
        <v>0</v>
      </c>
      <c r="R58" s="131">
        <f>IF(R$2,TREND(Annual!R74:R174,'Lin91'!$AF74:$AF174,'Lin91'!$AF58:$AF174,TRUE),0)</f>
        <v>0</v>
      </c>
      <c r="S58" s="131">
        <f>IF(S$2,TREND(Annual!S74:S174,'Lin91'!$AF74:$AF174,'Lin91'!$AF58:$AF174,TRUE),0)</f>
        <v>0</v>
      </c>
      <c r="T58" s="131">
        <f>IF(T$2,TREND(Annual!T74:T174,'Lin91'!$AF74:$AF174,'Lin91'!$AF58:$AF174,TRUE),0)</f>
        <v>0</v>
      </c>
      <c r="U58" s="131">
        <f>IF(U$2,TREND(Annual!U74:U174,'Lin91'!$AF74:$AF174,'Lin91'!$AF58:$AF174,TRUE),0)</f>
        <v>0</v>
      </c>
      <c r="V58" s="131">
        <f>IF(V$2,TREND(Annual!V74:V174,'Lin91'!$AF74:$AF174,'Lin91'!$AF58:$AF174,TRUE),0)</f>
        <v>0</v>
      </c>
      <c r="W58" s="131">
        <f>IF(W$2,TREND(Annual!W74:W174,'Lin91'!$AF74:$AF174,'Lin91'!$AF58:$AF174,TRUE),0)</f>
        <v>0</v>
      </c>
      <c r="X58" s="131">
        <f>IF(X$2,TREND(Annual!X74:X174,'Lin91'!$AF74:$AF174,'Lin91'!$AF58:$AF174,TRUE),0)</f>
        <v>0</v>
      </c>
      <c r="Y58" s="131">
        <f>IF(Y$2,TREND(Annual!Y74:Y174,'Lin91'!$AF74:$AF174,'Lin91'!$AF58:$AF174,TRUE),0)</f>
        <v>0</v>
      </c>
      <c r="Z58" s="131">
        <f>IF(Z$2,TREND(Annual!Z74:Z174,'Lin91'!$AF74:$AF174,'Lin91'!$AF58:$AF174,TRUE),0)</f>
        <v>0</v>
      </c>
      <c r="AA58" s="131">
        <f>IF(AA$2,TREND(Annual!AA74:AA174,'Lin91'!$AF74:$AF174,'Lin91'!$AF58:$AF174,TRUE),0)</f>
        <v>0</v>
      </c>
      <c r="AB58" s="131">
        <f>IF(AB$2,TREND(Annual!AB74:AB174,'Lin91'!$AF74:$AF174,'Lin91'!$AF58:$AF174,TRUE),0)</f>
        <v>0</v>
      </c>
      <c r="AC58" s="131">
        <f>IF(AC$2,TREND(Annual!AC74:AC174,'Lin91'!$AF74:$AF174,'Lin91'!$AF58:$AF174,TRUE),0)</f>
        <v>0</v>
      </c>
      <c r="AD58" s="131">
        <f>IF(AD$2,TREND(Annual!AD74:AD174,'Lin91'!$AF74:$AF174,'Lin91'!$AF58:$AF174,TRUE),0)</f>
        <v>0</v>
      </c>
      <c r="AE58" s="126"/>
      <c r="AF58">
        <f t="shared" si="0"/>
        <v>52</v>
      </c>
    </row>
    <row r="59" spans="1:32">
      <c r="A59" t="s">
        <v>456</v>
      </c>
      <c r="B59" s="131">
        <f>IF(B$2,TREND(Annual!B75:B175,'Lin91'!$AF75:$AF175,'Lin91'!$AF59:$AF175,TRUE),0)</f>
        <v>0</v>
      </c>
      <c r="C59" s="131">
        <f>IF(C$2,TREND(Annual!C75:C175,'Lin91'!$AF75:$AF175,'Lin91'!$AF59:$AF175,TRUE),0)</f>
        <v>0</v>
      </c>
      <c r="D59" s="131">
        <f>IF(D$2,TREND(Annual!D75:D175,'Lin91'!$AF75:$AF175,'Lin91'!$AF59:$AF175,TRUE),0)</f>
        <v>0</v>
      </c>
      <c r="E59" s="131">
        <f>IF(E$2,TREND(Annual!E75:E175,'Lin91'!$AF75:$AF175,'Lin91'!$AF59:$AF175,TRUE),0)</f>
        <v>0</v>
      </c>
      <c r="F59" s="131">
        <f>IF(F$2,TREND(Annual!F75:F175,'Lin91'!$AF75:$AF175,'Lin91'!$AF59:$AF175,TRUE),0)</f>
        <v>0</v>
      </c>
      <c r="G59" s="131">
        <f>IF(G$2,TREND(Annual!G75:G175,'Lin91'!$AF75:$AF175,'Lin91'!$AF59:$AF175,TRUE),0)</f>
        <v>0</v>
      </c>
      <c r="H59" s="131">
        <f>IF(H$2,TREND(Annual!H75:H175,'Lin91'!$AF75:$AF175,'Lin91'!$AF59:$AF175,TRUE),0)</f>
        <v>0</v>
      </c>
      <c r="I59" s="131">
        <f>IF(I$2,TREND(Annual!I75:I175,'Lin91'!$AF75:$AF175,'Lin91'!$AF59:$AF175,TRUE),0)</f>
        <v>0</v>
      </c>
      <c r="J59" s="131">
        <f>IF(J$2,TREND(Annual!J75:J175,'Lin91'!$AF75:$AF175,'Lin91'!$AF59:$AF175,TRUE),0)</f>
        <v>0</v>
      </c>
      <c r="K59" s="131">
        <f>IF(K$2,TREND(Annual!K75:K175,'Lin91'!$AF75:$AF175,'Lin91'!$AF59:$AF175,TRUE),0)</f>
        <v>0</v>
      </c>
      <c r="L59" s="131">
        <f>IF(L$2,TREND(Annual!L75:L175,'Lin91'!$AF75:$AF175,'Lin91'!$AF59:$AF175,TRUE),0)</f>
        <v>0</v>
      </c>
      <c r="M59" s="131">
        <f>IF(M$2,TREND(Annual!M75:M175,'Lin91'!$AF75:$AF175,'Lin91'!$AF59:$AF175,TRUE),0)</f>
        <v>0</v>
      </c>
      <c r="N59" s="131">
        <f>IF(N$2,TREND(Annual!N75:N175,'Lin91'!$AF75:$AF175,'Lin91'!$AF59:$AF175,TRUE),0)</f>
        <v>0</v>
      </c>
      <c r="O59" s="131">
        <f>IF(O$2,TREND(Annual!O75:O175,'Lin91'!$AF75:$AF175,'Lin91'!$AF59:$AF175,TRUE),0)</f>
        <v>0</v>
      </c>
      <c r="P59" s="131">
        <f>IF(P$2,TREND(Annual!P75:P175,'Lin91'!$AF75:$AF175,'Lin91'!$AF59:$AF175,TRUE),0)</f>
        <v>0</v>
      </c>
      <c r="Q59" s="131">
        <f>IF(Q$2,TREND(Annual!Q75:Q175,'Lin91'!$AF75:$AF175,'Lin91'!$AF59:$AF175,TRUE),0)</f>
        <v>0</v>
      </c>
      <c r="R59" s="131">
        <f>IF(R$2,TREND(Annual!R75:R175,'Lin91'!$AF75:$AF175,'Lin91'!$AF59:$AF175,TRUE),0)</f>
        <v>0</v>
      </c>
      <c r="S59" s="131">
        <f>IF(S$2,TREND(Annual!S75:S175,'Lin91'!$AF75:$AF175,'Lin91'!$AF59:$AF175,TRUE),0)</f>
        <v>0</v>
      </c>
      <c r="T59" s="131">
        <f>IF(T$2,TREND(Annual!T75:T175,'Lin91'!$AF75:$AF175,'Lin91'!$AF59:$AF175,TRUE),0)</f>
        <v>0</v>
      </c>
      <c r="U59" s="131">
        <f>IF(U$2,TREND(Annual!U75:U175,'Lin91'!$AF75:$AF175,'Lin91'!$AF59:$AF175,TRUE),0)</f>
        <v>0</v>
      </c>
      <c r="V59" s="131">
        <f>IF(V$2,TREND(Annual!V75:V175,'Lin91'!$AF75:$AF175,'Lin91'!$AF59:$AF175,TRUE),0)</f>
        <v>0</v>
      </c>
      <c r="W59" s="131">
        <f>IF(W$2,TREND(Annual!W75:W175,'Lin91'!$AF75:$AF175,'Lin91'!$AF59:$AF175,TRUE),0)</f>
        <v>0</v>
      </c>
      <c r="X59" s="131">
        <f>IF(X$2,TREND(Annual!X75:X175,'Lin91'!$AF75:$AF175,'Lin91'!$AF59:$AF175,TRUE),0)</f>
        <v>0</v>
      </c>
      <c r="Y59" s="131">
        <f>IF(Y$2,TREND(Annual!Y75:Y175,'Lin91'!$AF75:$AF175,'Lin91'!$AF59:$AF175,TRUE),0)</f>
        <v>0</v>
      </c>
      <c r="Z59" s="131">
        <f>IF(Z$2,TREND(Annual!Z75:Z175,'Lin91'!$AF75:$AF175,'Lin91'!$AF59:$AF175,TRUE),0)</f>
        <v>0</v>
      </c>
      <c r="AA59" s="131">
        <f>IF(AA$2,TREND(Annual!AA75:AA175,'Lin91'!$AF75:$AF175,'Lin91'!$AF59:$AF175,TRUE),0)</f>
        <v>0</v>
      </c>
      <c r="AB59" s="131">
        <f>IF(AB$2,TREND(Annual!AB75:AB175,'Lin91'!$AF75:$AF175,'Lin91'!$AF59:$AF175,TRUE),0)</f>
        <v>0</v>
      </c>
      <c r="AC59" s="131">
        <f>IF(AC$2,TREND(Annual!AC75:AC175,'Lin91'!$AF75:$AF175,'Lin91'!$AF59:$AF175,TRUE),0)</f>
        <v>0</v>
      </c>
      <c r="AD59" s="131">
        <f>IF(AD$2,TREND(Annual!AD75:AD175,'Lin91'!$AF75:$AF175,'Lin91'!$AF59:$AF175,TRUE),0)</f>
        <v>0</v>
      </c>
      <c r="AE59" s="126"/>
      <c r="AF59">
        <f t="shared" si="0"/>
        <v>53</v>
      </c>
    </row>
    <row r="60" spans="1:32">
      <c r="A60" t="s">
        <v>457</v>
      </c>
      <c r="B60" s="131">
        <f>IF(B$2,TREND(Annual!B76:B176,'Lin91'!$AF76:$AF176,'Lin91'!$AF60:$AF176,TRUE),0)</f>
        <v>0</v>
      </c>
      <c r="C60" s="131">
        <f>IF(C$2,TREND(Annual!C76:C176,'Lin91'!$AF76:$AF176,'Lin91'!$AF60:$AF176,TRUE),0)</f>
        <v>0</v>
      </c>
      <c r="D60" s="131">
        <f>IF(D$2,TREND(Annual!D76:D176,'Lin91'!$AF76:$AF176,'Lin91'!$AF60:$AF176,TRUE),0)</f>
        <v>0</v>
      </c>
      <c r="E60" s="131">
        <f>IF(E$2,TREND(Annual!E76:E176,'Lin91'!$AF76:$AF176,'Lin91'!$AF60:$AF176,TRUE),0)</f>
        <v>0</v>
      </c>
      <c r="F60" s="131">
        <f>IF(F$2,TREND(Annual!F76:F176,'Lin91'!$AF76:$AF176,'Lin91'!$AF60:$AF176,TRUE),0)</f>
        <v>0</v>
      </c>
      <c r="G60" s="131">
        <f>IF(G$2,TREND(Annual!G76:G176,'Lin91'!$AF76:$AF176,'Lin91'!$AF60:$AF176,TRUE),0)</f>
        <v>0</v>
      </c>
      <c r="H60" s="131">
        <f>IF(H$2,TREND(Annual!H76:H176,'Lin91'!$AF76:$AF176,'Lin91'!$AF60:$AF176,TRUE),0)</f>
        <v>0</v>
      </c>
      <c r="I60" s="131">
        <f>IF(I$2,TREND(Annual!I76:I176,'Lin91'!$AF76:$AF176,'Lin91'!$AF60:$AF176,TRUE),0)</f>
        <v>0</v>
      </c>
      <c r="J60" s="131">
        <f>IF(J$2,TREND(Annual!J76:J176,'Lin91'!$AF76:$AF176,'Lin91'!$AF60:$AF176,TRUE),0)</f>
        <v>0</v>
      </c>
      <c r="K60" s="131">
        <f>IF(K$2,TREND(Annual!K76:K176,'Lin91'!$AF76:$AF176,'Lin91'!$AF60:$AF176,TRUE),0)</f>
        <v>0</v>
      </c>
      <c r="L60" s="131">
        <f>IF(L$2,TREND(Annual!L76:L176,'Lin91'!$AF76:$AF176,'Lin91'!$AF60:$AF176,TRUE),0)</f>
        <v>0</v>
      </c>
      <c r="M60" s="131">
        <f>IF(M$2,TREND(Annual!M76:M176,'Lin91'!$AF76:$AF176,'Lin91'!$AF60:$AF176,TRUE),0)</f>
        <v>0</v>
      </c>
      <c r="N60" s="131">
        <f>IF(N$2,TREND(Annual!N76:N176,'Lin91'!$AF76:$AF176,'Lin91'!$AF60:$AF176,TRUE),0)</f>
        <v>0</v>
      </c>
      <c r="O60" s="131">
        <f>IF(O$2,TREND(Annual!O76:O176,'Lin91'!$AF76:$AF176,'Lin91'!$AF60:$AF176,TRUE),0)</f>
        <v>0</v>
      </c>
      <c r="P60" s="131">
        <f>IF(P$2,TREND(Annual!P76:P176,'Lin91'!$AF76:$AF176,'Lin91'!$AF60:$AF176,TRUE),0)</f>
        <v>0</v>
      </c>
      <c r="Q60" s="131">
        <f>IF(Q$2,TREND(Annual!Q76:Q176,'Lin91'!$AF76:$AF176,'Lin91'!$AF60:$AF176,TRUE),0)</f>
        <v>0</v>
      </c>
      <c r="R60" s="131">
        <f>IF(R$2,TREND(Annual!R76:R176,'Lin91'!$AF76:$AF176,'Lin91'!$AF60:$AF176,TRUE),0)</f>
        <v>0</v>
      </c>
      <c r="S60" s="131">
        <f>IF(S$2,TREND(Annual!S76:S176,'Lin91'!$AF76:$AF176,'Lin91'!$AF60:$AF176,TRUE),0)</f>
        <v>0</v>
      </c>
      <c r="T60" s="131">
        <f>IF(T$2,TREND(Annual!T76:T176,'Lin91'!$AF76:$AF176,'Lin91'!$AF60:$AF176,TRUE),0)</f>
        <v>0</v>
      </c>
      <c r="U60" s="131">
        <f>IF(U$2,TREND(Annual!U76:U176,'Lin91'!$AF76:$AF176,'Lin91'!$AF60:$AF176,TRUE),0)</f>
        <v>0</v>
      </c>
      <c r="V60" s="131">
        <f>IF(V$2,TREND(Annual!V76:V176,'Lin91'!$AF76:$AF176,'Lin91'!$AF60:$AF176,TRUE),0)</f>
        <v>0</v>
      </c>
      <c r="W60" s="131">
        <f>IF(W$2,TREND(Annual!W76:W176,'Lin91'!$AF76:$AF176,'Lin91'!$AF60:$AF176,TRUE),0)</f>
        <v>0</v>
      </c>
      <c r="X60" s="131">
        <f>IF(X$2,TREND(Annual!X76:X176,'Lin91'!$AF76:$AF176,'Lin91'!$AF60:$AF176,TRUE),0)</f>
        <v>0</v>
      </c>
      <c r="Y60" s="131">
        <f>IF(Y$2,TREND(Annual!Y76:Y176,'Lin91'!$AF76:$AF176,'Lin91'!$AF60:$AF176,TRUE),0)</f>
        <v>0</v>
      </c>
      <c r="Z60" s="131">
        <f>IF(Z$2,TREND(Annual!Z76:Z176,'Lin91'!$AF76:$AF176,'Lin91'!$AF60:$AF176,TRUE),0)</f>
        <v>0</v>
      </c>
      <c r="AA60" s="131">
        <f>IF(AA$2,TREND(Annual!AA76:AA176,'Lin91'!$AF76:$AF176,'Lin91'!$AF60:$AF176,TRUE),0)</f>
        <v>0</v>
      </c>
      <c r="AB60" s="131">
        <f>IF(AB$2,TREND(Annual!AB76:AB176,'Lin91'!$AF76:$AF176,'Lin91'!$AF60:$AF176,TRUE),0)</f>
        <v>0</v>
      </c>
      <c r="AC60" s="131">
        <f>IF(AC$2,TREND(Annual!AC76:AC176,'Lin91'!$AF76:$AF176,'Lin91'!$AF60:$AF176,TRUE),0)</f>
        <v>0</v>
      </c>
      <c r="AD60" s="131">
        <f>IF(AD$2,TREND(Annual!AD76:AD176,'Lin91'!$AF76:$AF176,'Lin91'!$AF60:$AF176,TRUE),0)</f>
        <v>0</v>
      </c>
      <c r="AE60" s="126"/>
      <c r="AF60">
        <f t="shared" si="0"/>
        <v>54</v>
      </c>
    </row>
    <row r="61" spans="1:32">
      <c r="A61" t="s">
        <v>458</v>
      </c>
      <c r="B61" s="131">
        <f>IF(B$2,TREND(Annual!B77:B177,'Lin91'!$AF77:$AF177,'Lin91'!$AF61:$AF177,TRUE),0)</f>
        <v>0</v>
      </c>
      <c r="C61" s="131">
        <f>IF(C$2,TREND(Annual!C77:C177,'Lin91'!$AF77:$AF177,'Lin91'!$AF61:$AF177,TRUE),0)</f>
        <v>0</v>
      </c>
      <c r="D61" s="131">
        <f>IF(D$2,TREND(Annual!D77:D177,'Lin91'!$AF77:$AF177,'Lin91'!$AF61:$AF177,TRUE),0)</f>
        <v>0</v>
      </c>
      <c r="E61" s="131">
        <f>IF(E$2,TREND(Annual!E77:E177,'Lin91'!$AF77:$AF177,'Lin91'!$AF61:$AF177,TRUE),0)</f>
        <v>0</v>
      </c>
      <c r="F61" s="131">
        <f>IF(F$2,TREND(Annual!F77:F177,'Lin91'!$AF77:$AF177,'Lin91'!$AF61:$AF177,TRUE),0)</f>
        <v>0</v>
      </c>
      <c r="G61" s="131">
        <f>IF(G$2,TREND(Annual!G77:G177,'Lin91'!$AF77:$AF177,'Lin91'!$AF61:$AF177,TRUE),0)</f>
        <v>0</v>
      </c>
      <c r="H61" s="131">
        <f>IF(H$2,TREND(Annual!H77:H177,'Lin91'!$AF77:$AF177,'Lin91'!$AF61:$AF177,TRUE),0)</f>
        <v>0</v>
      </c>
      <c r="I61" s="131">
        <f>IF(I$2,TREND(Annual!I77:I177,'Lin91'!$AF77:$AF177,'Lin91'!$AF61:$AF177,TRUE),0)</f>
        <v>0</v>
      </c>
      <c r="J61" s="131">
        <f>IF(J$2,TREND(Annual!J77:J177,'Lin91'!$AF77:$AF177,'Lin91'!$AF61:$AF177,TRUE),0)</f>
        <v>0</v>
      </c>
      <c r="K61" s="131">
        <f>IF(K$2,TREND(Annual!K77:K177,'Lin91'!$AF77:$AF177,'Lin91'!$AF61:$AF177,TRUE),0)</f>
        <v>0</v>
      </c>
      <c r="L61" s="131">
        <f>IF(L$2,TREND(Annual!L77:L177,'Lin91'!$AF77:$AF177,'Lin91'!$AF61:$AF177,TRUE),0)</f>
        <v>0</v>
      </c>
      <c r="M61" s="131">
        <f>IF(M$2,TREND(Annual!M77:M177,'Lin91'!$AF77:$AF177,'Lin91'!$AF61:$AF177,TRUE),0)</f>
        <v>0</v>
      </c>
      <c r="N61" s="131">
        <f>IF(N$2,TREND(Annual!N77:N177,'Lin91'!$AF77:$AF177,'Lin91'!$AF61:$AF177,TRUE),0)</f>
        <v>0</v>
      </c>
      <c r="O61" s="131">
        <f>IF(O$2,TREND(Annual!O77:O177,'Lin91'!$AF77:$AF177,'Lin91'!$AF61:$AF177,TRUE),0)</f>
        <v>0</v>
      </c>
      <c r="P61" s="131">
        <f>IF(P$2,TREND(Annual!P77:P177,'Lin91'!$AF77:$AF177,'Lin91'!$AF61:$AF177,TRUE),0)</f>
        <v>0</v>
      </c>
      <c r="Q61" s="131">
        <f>IF(Q$2,TREND(Annual!Q77:Q177,'Lin91'!$AF77:$AF177,'Lin91'!$AF61:$AF177,TRUE),0)</f>
        <v>0</v>
      </c>
      <c r="R61" s="131">
        <f>IF(R$2,TREND(Annual!R77:R177,'Lin91'!$AF77:$AF177,'Lin91'!$AF61:$AF177,TRUE),0)</f>
        <v>0</v>
      </c>
      <c r="S61" s="131">
        <f>IF(S$2,TREND(Annual!S77:S177,'Lin91'!$AF77:$AF177,'Lin91'!$AF61:$AF177,TRUE),0)</f>
        <v>0</v>
      </c>
      <c r="T61" s="131">
        <f>IF(T$2,TREND(Annual!T77:T177,'Lin91'!$AF77:$AF177,'Lin91'!$AF61:$AF177,TRUE),0)</f>
        <v>0</v>
      </c>
      <c r="U61" s="131">
        <f>IF(U$2,TREND(Annual!U77:U177,'Lin91'!$AF77:$AF177,'Lin91'!$AF61:$AF177,TRUE),0)</f>
        <v>0</v>
      </c>
      <c r="V61" s="131">
        <f>IF(V$2,TREND(Annual!V77:V177,'Lin91'!$AF77:$AF177,'Lin91'!$AF61:$AF177,TRUE),0)</f>
        <v>0</v>
      </c>
      <c r="W61" s="131">
        <f>IF(W$2,TREND(Annual!W77:W177,'Lin91'!$AF77:$AF177,'Lin91'!$AF61:$AF177,TRUE),0)</f>
        <v>0</v>
      </c>
      <c r="X61" s="131">
        <f>IF(X$2,TREND(Annual!X77:X177,'Lin91'!$AF77:$AF177,'Lin91'!$AF61:$AF177,TRUE),0)</f>
        <v>0</v>
      </c>
      <c r="Y61" s="131">
        <f>IF(Y$2,TREND(Annual!Y77:Y177,'Lin91'!$AF77:$AF177,'Lin91'!$AF61:$AF177,TRUE),0)</f>
        <v>0</v>
      </c>
      <c r="Z61" s="131">
        <f>IF(Z$2,TREND(Annual!Z77:Z177,'Lin91'!$AF77:$AF177,'Lin91'!$AF61:$AF177,TRUE),0)</f>
        <v>0</v>
      </c>
      <c r="AA61" s="131">
        <f>IF(AA$2,TREND(Annual!AA77:AA177,'Lin91'!$AF77:$AF177,'Lin91'!$AF61:$AF177,TRUE),0)</f>
        <v>0</v>
      </c>
      <c r="AB61" s="131">
        <f>IF(AB$2,TREND(Annual!AB77:AB177,'Lin91'!$AF77:$AF177,'Lin91'!$AF61:$AF177,TRUE),0)</f>
        <v>0</v>
      </c>
      <c r="AC61" s="131">
        <f>IF(AC$2,TREND(Annual!AC77:AC177,'Lin91'!$AF77:$AF177,'Lin91'!$AF61:$AF177,TRUE),0)</f>
        <v>0</v>
      </c>
      <c r="AD61" s="131">
        <f>IF(AD$2,TREND(Annual!AD77:AD177,'Lin91'!$AF77:$AF177,'Lin91'!$AF61:$AF177,TRUE),0)</f>
        <v>0</v>
      </c>
      <c r="AE61" s="126"/>
      <c r="AF61">
        <f t="shared" si="0"/>
        <v>55</v>
      </c>
    </row>
    <row r="62" spans="1:32">
      <c r="A62" t="s">
        <v>459</v>
      </c>
      <c r="B62" s="131">
        <f>IF(B$2,TREND(Annual!B78:B178,'Lin91'!$AF78:$AF178,'Lin91'!$AF62:$AF178,TRUE),0)</f>
        <v>0</v>
      </c>
      <c r="C62" s="131">
        <f>IF(C$2,TREND(Annual!C78:C178,'Lin91'!$AF78:$AF178,'Lin91'!$AF62:$AF178,TRUE),0)</f>
        <v>0</v>
      </c>
      <c r="D62" s="131">
        <f>IF(D$2,TREND(Annual!D78:D178,'Lin91'!$AF78:$AF178,'Lin91'!$AF62:$AF178,TRUE),0)</f>
        <v>0</v>
      </c>
      <c r="E62" s="131">
        <f>IF(E$2,TREND(Annual!E78:E178,'Lin91'!$AF78:$AF178,'Lin91'!$AF62:$AF178,TRUE),0)</f>
        <v>0</v>
      </c>
      <c r="F62" s="131">
        <f>IF(F$2,TREND(Annual!F78:F178,'Lin91'!$AF78:$AF178,'Lin91'!$AF62:$AF178,TRUE),0)</f>
        <v>0</v>
      </c>
      <c r="G62" s="131">
        <f>IF(G$2,TREND(Annual!G78:G178,'Lin91'!$AF78:$AF178,'Lin91'!$AF62:$AF178,TRUE),0)</f>
        <v>0</v>
      </c>
      <c r="H62" s="131">
        <f>IF(H$2,TREND(Annual!H78:H178,'Lin91'!$AF78:$AF178,'Lin91'!$AF62:$AF178,TRUE),0)</f>
        <v>0</v>
      </c>
      <c r="I62" s="131">
        <f>IF(I$2,TREND(Annual!I78:I178,'Lin91'!$AF78:$AF178,'Lin91'!$AF62:$AF178,TRUE),0)</f>
        <v>0</v>
      </c>
      <c r="J62" s="131">
        <f>IF(J$2,TREND(Annual!J78:J178,'Lin91'!$AF78:$AF178,'Lin91'!$AF62:$AF178,TRUE),0)</f>
        <v>0</v>
      </c>
      <c r="K62" s="131">
        <f>IF(K$2,TREND(Annual!K78:K178,'Lin91'!$AF78:$AF178,'Lin91'!$AF62:$AF178,TRUE),0)</f>
        <v>0</v>
      </c>
      <c r="L62" s="131">
        <f>IF(L$2,TREND(Annual!L78:L178,'Lin91'!$AF78:$AF178,'Lin91'!$AF62:$AF178,TRUE),0)</f>
        <v>0</v>
      </c>
      <c r="M62" s="131">
        <f>IF(M$2,TREND(Annual!M78:M178,'Lin91'!$AF78:$AF178,'Lin91'!$AF62:$AF178,TRUE),0)</f>
        <v>0</v>
      </c>
      <c r="N62" s="131">
        <f>IF(N$2,TREND(Annual!N78:N178,'Lin91'!$AF78:$AF178,'Lin91'!$AF62:$AF178,TRUE),0)</f>
        <v>0</v>
      </c>
      <c r="O62" s="131">
        <f>IF(O$2,TREND(Annual!O78:O178,'Lin91'!$AF78:$AF178,'Lin91'!$AF62:$AF178,TRUE),0)</f>
        <v>0</v>
      </c>
      <c r="P62" s="131">
        <f>IF(P$2,TREND(Annual!P78:P178,'Lin91'!$AF78:$AF178,'Lin91'!$AF62:$AF178,TRUE),0)</f>
        <v>0</v>
      </c>
      <c r="Q62" s="131">
        <f>IF(Q$2,TREND(Annual!Q78:Q178,'Lin91'!$AF78:$AF178,'Lin91'!$AF62:$AF178,TRUE),0)</f>
        <v>0</v>
      </c>
      <c r="R62" s="131">
        <f>IF(R$2,TREND(Annual!R78:R178,'Lin91'!$AF78:$AF178,'Lin91'!$AF62:$AF178,TRUE),0)</f>
        <v>0</v>
      </c>
      <c r="S62" s="131">
        <f>IF(S$2,TREND(Annual!S78:S178,'Lin91'!$AF78:$AF178,'Lin91'!$AF62:$AF178,TRUE),0)</f>
        <v>0</v>
      </c>
      <c r="T62" s="131">
        <f>IF(T$2,TREND(Annual!T78:T178,'Lin91'!$AF78:$AF178,'Lin91'!$AF62:$AF178,TRUE),0)</f>
        <v>0</v>
      </c>
      <c r="U62" s="131">
        <f>IF(U$2,TREND(Annual!U78:U178,'Lin91'!$AF78:$AF178,'Lin91'!$AF62:$AF178,TRUE),0)</f>
        <v>0</v>
      </c>
      <c r="V62" s="131">
        <f>IF(V$2,TREND(Annual!V78:V178,'Lin91'!$AF78:$AF178,'Lin91'!$AF62:$AF178,TRUE),0)</f>
        <v>0</v>
      </c>
      <c r="W62" s="131">
        <f>IF(W$2,TREND(Annual!W78:W178,'Lin91'!$AF78:$AF178,'Lin91'!$AF62:$AF178,TRUE),0)</f>
        <v>0</v>
      </c>
      <c r="X62" s="131">
        <f>IF(X$2,TREND(Annual!X78:X178,'Lin91'!$AF78:$AF178,'Lin91'!$AF62:$AF178,TRUE),0)</f>
        <v>0</v>
      </c>
      <c r="Y62" s="131">
        <f>IF(Y$2,TREND(Annual!Y78:Y178,'Lin91'!$AF78:$AF178,'Lin91'!$AF62:$AF178,TRUE),0)</f>
        <v>0</v>
      </c>
      <c r="Z62" s="131">
        <f>IF(Z$2,TREND(Annual!Z78:Z178,'Lin91'!$AF78:$AF178,'Lin91'!$AF62:$AF178,TRUE),0)</f>
        <v>0</v>
      </c>
      <c r="AA62" s="131">
        <f>IF(AA$2,TREND(Annual!AA78:AA178,'Lin91'!$AF78:$AF178,'Lin91'!$AF62:$AF178,TRUE),0)</f>
        <v>0</v>
      </c>
      <c r="AB62" s="131">
        <f>IF(AB$2,TREND(Annual!AB78:AB178,'Lin91'!$AF78:$AF178,'Lin91'!$AF62:$AF178,TRUE),0)</f>
        <v>0</v>
      </c>
      <c r="AC62" s="131">
        <f>IF(AC$2,TREND(Annual!AC78:AC178,'Lin91'!$AF78:$AF178,'Lin91'!$AF62:$AF178,TRUE),0)</f>
        <v>0</v>
      </c>
      <c r="AD62" s="131">
        <f>IF(AD$2,TREND(Annual!AD78:AD178,'Lin91'!$AF78:$AF178,'Lin91'!$AF62:$AF178,TRUE),0)</f>
        <v>0</v>
      </c>
      <c r="AE62" s="126"/>
      <c r="AF62">
        <f t="shared" si="0"/>
        <v>56</v>
      </c>
    </row>
    <row r="63" spans="1:32">
      <c r="A63" t="s">
        <v>460</v>
      </c>
      <c r="B63" s="131">
        <f>IF(B$2,TREND(Annual!B79:B179,'Lin91'!$AF79:$AF179,'Lin91'!$AF63:$AF179,TRUE),0)</f>
        <v>0</v>
      </c>
      <c r="C63" s="131">
        <f>IF(C$2,TREND(Annual!C79:C179,'Lin91'!$AF79:$AF179,'Lin91'!$AF63:$AF179,TRUE),0)</f>
        <v>0</v>
      </c>
      <c r="D63" s="131">
        <f>IF(D$2,TREND(Annual!D79:D179,'Lin91'!$AF79:$AF179,'Lin91'!$AF63:$AF179,TRUE),0)</f>
        <v>0</v>
      </c>
      <c r="E63" s="131">
        <f>IF(E$2,TREND(Annual!E79:E179,'Lin91'!$AF79:$AF179,'Lin91'!$AF63:$AF179,TRUE),0)</f>
        <v>0</v>
      </c>
      <c r="F63" s="131">
        <f>IF(F$2,TREND(Annual!F79:F179,'Lin91'!$AF79:$AF179,'Lin91'!$AF63:$AF179,TRUE),0)</f>
        <v>0</v>
      </c>
      <c r="G63" s="131">
        <f>IF(G$2,TREND(Annual!G79:G179,'Lin91'!$AF79:$AF179,'Lin91'!$AF63:$AF179,TRUE),0)</f>
        <v>0</v>
      </c>
      <c r="H63" s="131">
        <f>IF(H$2,TREND(Annual!H79:H179,'Lin91'!$AF79:$AF179,'Lin91'!$AF63:$AF179,TRUE),0)</f>
        <v>0</v>
      </c>
      <c r="I63" s="131">
        <f>IF(I$2,TREND(Annual!I79:I179,'Lin91'!$AF79:$AF179,'Lin91'!$AF63:$AF179,TRUE),0)</f>
        <v>0</v>
      </c>
      <c r="J63" s="131">
        <f>IF(J$2,TREND(Annual!J79:J179,'Lin91'!$AF79:$AF179,'Lin91'!$AF63:$AF179,TRUE),0)</f>
        <v>0</v>
      </c>
      <c r="K63" s="131">
        <f>IF(K$2,TREND(Annual!K79:K179,'Lin91'!$AF79:$AF179,'Lin91'!$AF63:$AF179,TRUE),0)</f>
        <v>0</v>
      </c>
      <c r="L63" s="131">
        <f>IF(L$2,TREND(Annual!L79:L179,'Lin91'!$AF79:$AF179,'Lin91'!$AF63:$AF179,TRUE),0)</f>
        <v>0</v>
      </c>
      <c r="M63" s="131">
        <f>IF(M$2,TREND(Annual!M79:M179,'Lin91'!$AF79:$AF179,'Lin91'!$AF63:$AF179,TRUE),0)</f>
        <v>0</v>
      </c>
      <c r="N63" s="131">
        <f>IF(N$2,TREND(Annual!N79:N179,'Lin91'!$AF79:$AF179,'Lin91'!$AF63:$AF179,TRUE),0)</f>
        <v>0</v>
      </c>
      <c r="O63" s="131">
        <f>IF(O$2,TREND(Annual!O79:O179,'Lin91'!$AF79:$AF179,'Lin91'!$AF63:$AF179,TRUE),0)</f>
        <v>0</v>
      </c>
      <c r="P63" s="131">
        <f>IF(P$2,TREND(Annual!P79:P179,'Lin91'!$AF79:$AF179,'Lin91'!$AF63:$AF179,TRUE),0)</f>
        <v>0</v>
      </c>
      <c r="Q63" s="131">
        <f>IF(Q$2,TREND(Annual!Q79:Q179,'Lin91'!$AF79:$AF179,'Lin91'!$AF63:$AF179,TRUE),0)</f>
        <v>0</v>
      </c>
      <c r="R63" s="131">
        <f>IF(R$2,TREND(Annual!R79:R179,'Lin91'!$AF79:$AF179,'Lin91'!$AF63:$AF179,TRUE),0)</f>
        <v>0</v>
      </c>
      <c r="S63" s="131">
        <f>IF(S$2,TREND(Annual!S79:S179,'Lin91'!$AF79:$AF179,'Lin91'!$AF63:$AF179,TRUE),0)</f>
        <v>0</v>
      </c>
      <c r="T63" s="131">
        <f>IF(T$2,TREND(Annual!T79:T179,'Lin91'!$AF79:$AF179,'Lin91'!$AF63:$AF179,TRUE),0)</f>
        <v>0</v>
      </c>
      <c r="U63" s="131">
        <f>IF(U$2,TREND(Annual!U79:U179,'Lin91'!$AF79:$AF179,'Lin91'!$AF63:$AF179,TRUE),0)</f>
        <v>0</v>
      </c>
      <c r="V63" s="131">
        <f>IF(V$2,TREND(Annual!V79:V179,'Lin91'!$AF79:$AF179,'Lin91'!$AF63:$AF179,TRUE),0)</f>
        <v>0</v>
      </c>
      <c r="W63" s="131">
        <f>IF(W$2,TREND(Annual!W79:W179,'Lin91'!$AF79:$AF179,'Lin91'!$AF63:$AF179,TRUE),0)</f>
        <v>0</v>
      </c>
      <c r="X63" s="131">
        <f>IF(X$2,TREND(Annual!X79:X179,'Lin91'!$AF79:$AF179,'Lin91'!$AF63:$AF179,TRUE),0)</f>
        <v>0</v>
      </c>
      <c r="Y63" s="131">
        <f>IF(Y$2,TREND(Annual!Y79:Y179,'Lin91'!$AF79:$AF179,'Lin91'!$AF63:$AF179,TRUE),0)</f>
        <v>0</v>
      </c>
      <c r="Z63" s="131">
        <f>IF(Z$2,TREND(Annual!Z79:Z179,'Lin91'!$AF79:$AF179,'Lin91'!$AF63:$AF179,TRUE),0)</f>
        <v>0</v>
      </c>
      <c r="AA63" s="131">
        <f>IF(AA$2,TREND(Annual!AA79:AA179,'Lin91'!$AF79:$AF179,'Lin91'!$AF63:$AF179,TRUE),0)</f>
        <v>0</v>
      </c>
      <c r="AB63" s="131">
        <f>IF(AB$2,TREND(Annual!AB79:AB179,'Lin91'!$AF79:$AF179,'Lin91'!$AF63:$AF179,TRUE),0)</f>
        <v>0</v>
      </c>
      <c r="AC63" s="131">
        <f>IF(AC$2,TREND(Annual!AC79:AC179,'Lin91'!$AF79:$AF179,'Lin91'!$AF63:$AF179,TRUE),0)</f>
        <v>0</v>
      </c>
      <c r="AD63" s="131">
        <f>IF(AD$2,TREND(Annual!AD79:AD179,'Lin91'!$AF79:$AF179,'Lin91'!$AF63:$AF179,TRUE),0)</f>
        <v>0</v>
      </c>
      <c r="AE63" s="126"/>
      <c r="AF63">
        <f t="shared" si="0"/>
        <v>57</v>
      </c>
    </row>
    <row r="64" spans="1:32">
      <c r="A64" t="s">
        <v>461</v>
      </c>
      <c r="B64" s="131">
        <f>IF(B$2,TREND(Annual!B80:B180,'Lin91'!$AF80:$AF180,'Lin91'!$AF64:$AF180,TRUE),0)</f>
        <v>0</v>
      </c>
      <c r="C64" s="131">
        <f>IF(C$2,TREND(Annual!C80:C180,'Lin91'!$AF80:$AF180,'Lin91'!$AF64:$AF180,TRUE),0)</f>
        <v>0</v>
      </c>
      <c r="D64" s="131">
        <f>IF(D$2,TREND(Annual!D80:D180,'Lin91'!$AF80:$AF180,'Lin91'!$AF64:$AF180,TRUE),0)</f>
        <v>0</v>
      </c>
      <c r="E64" s="131">
        <f>IF(E$2,TREND(Annual!E80:E180,'Lin91'!$AF80:$AF180,'Lin91'!$AF64:$AF180,TRUE),0)</f>
        <v>0</v>
      </c>
      <c r="F64" s="131">
        <f>IF(F$2,TREND(Annual!F80:F180,'Lin91'!$AF80:$AF180,'Lin91'!$AF64:$AF180,TRUE),0)</f>
        <v>0</v>
      </c>
      <c r="G64" s="131">
        <f>IF(G$2,TREND(Annual!G80:G180,'Lin91'!$AF80:$AF180,'Lin91'!$AF64:$AF180,TRUE),0)</f>
        <v>0</v>
      </c>
      <c r="H64" s="131">
        <f>IF(H$2,TREND(Annual!H80:H180,'Lin91'!$AF80:$AF180,'Lin91'!$AF64:$AF180,TRUE),0)</f>
        <v>0</v>
      </c>
      <c r="I64" s="131">
        <f>IF(I$2,TREND(Annual!I80:I180,'Lin91'!$AF80:$AF180,'Lin91'!$AF64:$AF180,TRUE),0)</f>
        <v>0</v>
      </c>
      <c r="J64" s="131">
        <f>IF(J$2,TREND(Annual!J80:J180,'Lin91'!$AF80:$AF180,'Lin91'!$AF64:$AF180,TRUE),0)</f>
        <v>0</v>
      </c>
      <c r="K64" s="131">
        <f>IF(K$2,TREND(Annual!K80:K180,'Lin91'!$AF80:$AF180,'Lin91'!$AF64:$AF180,TRUE),0)</f>
        <v>0</v>
      </c>
      <c r="L64" s="131">
        <f>IF(L$2,TREND(Annual!L80:L180,'Lin91'!$AF80:$AF180,'Lin91'!$AF64:$AF180,TRUE),0)</f>
        <v>0</v>
      </c>
      <c r="M64" s="131">
        <f>IF(M$2,TREND(Annual!M80:M180,'Lin91'!$AF80:$AF180,'Lin91'!$AF64:$AF180,TRUE),0)</f>
        <v>0</v>
      </c>
      <c r="N64" s="131">
        <f>IF(N$2,TREND(Annual!N80:N180,'Lin91'!$AF80:$AF180,'Lin91'!$AF64:$AF180,TRUE),0)</f>
        <v>0</v>
      </c>
      <c r="O64" s="131">
        <f>IF(O$2,TREND(Annual!O80:O180,'Lin91'!$AF80:$AF180,'Lin91'!$AF64:$AF180,TRUE),0)</f>
        <v>0</v>
      </c>
      <c r="P64" s="131">
        <f>IF(P$2,TREND(Annual!P80:P180,'Lin91'!$AF80:$AF180,'Lin91'!$AF64:$AF180,TRUE),0)</f>
        <v>0</v>
      </c>
      <c r="Q64" s="131">
        <f>IF(Q$2,TREND(Annual!Q80:Q180,'Lin91'!$AF80:$AF180,'Lin91'!$AF64:$AF180,TRUE),0)</f>
        <v>0</v>
      </c>
      <c r="R64" s="131">
        <f>IF(R$2,TREND(Annual!R80:R180,'Lin91'!$AF80:$AF180,'Lin91'!$AF64:$AF180,TRUE),0)</f>
        <v>0</v>
      </c>
      <c r="S64" s="131">
        <f>IF(S$2,TREND(Annual!S80:S180,'Lin91'!$AF80:$AF180,'Lin91'!$AF64:$AF180,TRUE),0)</f>
        <v>0</v>
      </c>
      <c r="T64" s="131">
        <f>IF(T$2,TREND(Annual!T80:T180,'Lin91'!$AF80:$AF180,'Lin91'!$AF64:$AF180,TRUE),0)</f>
        <v>0</v>
      </c>
      <c r="U64" s="131">
        <f>IF(U$2,TREND(Annual!U80:U180,'Lin91'!$AF80:$AF180,'Lin91'!$AF64:$AF180,TRUE),0)</f>
        <v>0</v>
      </c>
      <c r="V64" s="131">
        <f>IF(V$2,TREND(Annual!V80:V180,'Lin91'!$AF80:$AF180,'Lin91'!$AF64:$AF180,TRUE),0)</f>
        <v>0</v>
      </c>
      <c r="W64" s="131">
        <f>IF(W$2,TREND(Annual!W80:W180,'Lin91'!$AF80:$AF180,'Lin91'!$AF64:$AF180,TRUE),0)</f>
        <v>0</v>
      </c>
      <c r="X64" s="131">
        <f>IF(X$2,TREND(Annual!X80:X180,'Lin91'!$AF80:$AF180,'Lin91'!$AF64:$AF180,TRUE),0)</f>
        <v>0</v>
      </c>
      <c r="Y64" s="131">
        <f>IF(Y$2,TREND(Annual!Y80:Y180,'Lin91'!$AF80:$AF180,'Lin91'!$AF64:$AF180,TRUE),0)</f>
        <v>0</v>
      </c>
      <c r="Z64" s="131">
        <f>IF(Z$2,TREND(Annual!Z80:Z180,'Lin91'!$AF80:$AF180,'Lin91'!$AF64:$AF180,TRUE),0)</f>
        <v>0</v>
      </c>
      <c r="AA64" s="131">
        <f>IF(AA$2,TREND(Annual!AA80:AA180,'Lin91'!$AF80:$AF180,'Lin91'!$AF64:$AF180,TRUE),0)</f>
        <v>0</v>
      </c>
      <c r="AB64" s="131">
        <f>IF(AB$2,TREND(Annual!AB80:AB180,'Lin91'!$AF80:$AF180,'Lin91'!$AF64:$AF180,TRUE),0)</f>
        <v>0</v>
      </c>
      <c r="AC64" s="131">
        <f>IF(AC$2,TREND(Annual!AC80:AC180,'Lin91'!$AF80:$AF180,'Lin91'!$AF64:$AF180,TRUE),0)</f>
        <v>0</v>
      </c>
      <c r="AD64" s="131">
        <f>IF(AD$2,TREND(Annual!AD80:AD180,'Lin91'!$AF80:$AF180,'Lin91'!$AF64:$AF180,TRUE),0)</f>
        <v>0</v>
      </c>
      <c r="AE64" s="126"/>
      <c r="AF64">
        <f t="shared" si="0"/>
        <v>58</v>
      </c>
    </row>
    <row r="65" spans="1:32">
      <c r="A65" t="s">
        <v>326</v>
      </c>
      <c r="B65" s="131">
        <f>IF(B$2,TREND(Annual!B81:B181,'Lin91'!$AF81:$AF181,'Lin91'!$AF65:$AF181,TRUE),0)</f>
        <v>0</v>
      </c>
      <c r="C65" s="131">
        <f>IF(C$2,TREND(Annual!C81:C181,'Lin91'!$AF81:$AF181,'Lin91'!$AF65:$AF181,TRUE),0)</f>
        <v>0</v>
      </c>
      <c r="D65" s="131">
        <f>IF(D$2,TREND(Annual!D81:D181,'Lin91'!$AF81:$AF181,'Lin91'!$AF65:$AF181,TRUE),0)</f>
        <v>0</v>
      </c>
      <c r="E65" s="131">
        <f>IF(E$2,TREND(Annual!E81:E181,'Lin91'!$AF81:$AF181,'Lin91'!$AF65:$AF181,TRUE),0)</f>
        <v>0</v>
      </c>
      <c r="F65" s="131">
        <f>IF(F$2,TREND(Annual!F81:F181,'Lin91'!$AF81:$AF181,'Lin91'!$AF65:$AF181,TRUE),0)</f>
        <v>0</v>
      </c>
      <c r="G65" s="131">
        <f>IF(G$2,TREND(Annual!G81:G181,'Lin91'!$AF81:$AF181,'Lin91'!$AF65:$AF181,TRUE),0)</f>
        <v>0</v>
      </c>
      <c r="H65" s="131">
        <f>IF(H$2,TREND(Annual!H81:H181,'Lin91'!$AF81:$AF181,'Lin91'!$AF65:$AF181,TRUE),0)</f>
        <v>0</v>
      </c>
      <c r="I65" s="131">
        <f>IF(I$2,TREND(Annual!I81:I181,'Lin91'!$AF81:$AF181,'Lin91'!$AF65:$AF181,TRUE),0)</f>
        <v>0</v>
      </c>
      <c r="J65" s="131">
        <f>IF(J$2,TREND(Annual!J81:J181,'Lin91'!$AF81:$AF181,'Lin91'!$AF65:$AF181,TRUE),0)</f>
        <v>0</v>
      </c>
      <c r="K65" s="131">
        <f>IF(K$2,TREND(Annual!K81:K181,'Lin91'!$AF81:$AF181,'Lin91'!$AF65:$AF181,TRUE),0)</f>
        <v>0</v>
      </c>
      <c r="L65" s="131">
        <f>IF(L$2,TREND(Annual!L81:L181,'Lin91'!$AF81:$AF181,'Lin91'!$AF65:$AF181,TRUE),0)</f>
        <v>0</v>
      </c>
      <c r="M65" s="131">
        <f>IF(M$2,TREND(Annual!M81:M181,'Lin91'!$AF81:$AF181,'Lin91'!$AF65:$AF181,TRUE),0)</f>
        <v>0</v>
      </c>
      <c r="N65" s="131">
        <f>IF(N$2,TREND(Annual!N81:N181,'Lin91'!$AF81:$AF181,'Lin91'!$AF65:$AF181,TRUE),0)</f>
        <v>0</v>
      </c>
      <c r="O65" s="131">
        <f>IF(O$2,TREND(Annual!O81:O181,'Lin91'!$AF81:$AF181,'Lin91'!$AF65:$AF181,TRUE),0)</f>
        <v>0</v>
      </c>
      <c r="P65" s="131">
        <f>IF(P$2,TREND(Annual!P81:P181,'Lin91'!$AF81:$AF181,'Lin91'!$AF65:$AF181,TRUE),0)</f>
        <v>0</v>
      </c>
      <c r="Q65" s="131">
        <f>IF(Q$2,TREND(Annual!Q81:Q181,'Lin91'!$AF81:$AF181,'Lin91'!$AF65:$AF181,TRUE),0)</f>
        <v>0</v>
      </c>
      <c r="R65" s="131">
        <f>IF(R$2,TREND(Annual!R81:R181,'Lin91'!$AF81:$AF181,'Lin91'!$AF65:$AF181,TRUE),0)</f>
        <v>0</v>
      </c>
      <c r="S65" s="131">
        <f>IF(S$2,TREND(Annual!S81:S181,'Lin91'!$AF81:$AF181,'Lin91'!$AF65:$AF181,TRUE),0)</f>
        <v>0</v>
      </c>
      <c r="T65" s="131">
        <f>IF(T$2,TREND(Annual!T81:T181,'Lin91'!$AF81:$AF181,'Lin91'!$AF65:$AF181,TRUE),0)</f>
        <v>0</v>
      </c>
      <c r="U65" s="131">
        <f>IF(U$2,TREND(Annual!U81:U181,'Lin91'!$AF81:$AF181,'Lin91'!$AF65:$AF181,TRUE),0)</f>
        <v>0</v>
      </c>
      <c r="V65" s="131">
        <f>IF(V$2,TREND(Annual!V81:V181,'Lin91'!$AF81:$AF181,'Lin91'!$AF65:$AF181,TRUE),0)</f>
        <v>0</v>
      </c>
      <c r="W65" s="131">
        <f>IF(W$2,TREND(Annual!W81:W181,'Lin91'!$AF81:$AF181,'Lin91'!$AF65:$AF181,TRUE),0)</f>
        <v>0</v>
      </c>
      <c r="X65" s="131">
        <f>IF(X$2,TREND(Annual!X81:X181,'Lin91'!$AF81:$AF181,'Lin91'!$AF65:$AF181,TRUE),0)</f>
        <v>0</v>
      </c>
      <c r="Y65" s="131">
        <f>IF(Y$2,TREND(Annual!Y81:Y181,'Lin91'!$AF81:$AF181,'Lin91'!$AF65:$AF181,TRUE),0)</f>
        <v>0</v>
      </c>
      <c r="Z65" s="131">
        <f>IF(Z$2,TREND(Annual!Z81:Z181,'Lin91'!$AF81:$AF181,'Lin91'!$AF65:$AF181,TRUE),0)</f>
        <v>0</v>
      </c>
      <c r="AA65" s="131">
        <f>IF(AA$2,TREND(Annual!AA81:AA181,'Lin91'!$AF81:$AF181,'Lin91'!$AF65:$AF181,TRUE),0)</f>
        <v>0</v>
      </c>
      <c r="AB65" s="131">
        <f>IF(AB$2,TREND(Annual!AB81:AB181,'Lin91'!$AF81:$AF181,'Lin91'!$AF65:$AF181,TRUE),0)</f>
        <v>0</v>
      </c>
      <c r="AC65" s="131">
        <f>IF(AC$2,TREND(Annual!AC81:AC181,'Lin91'!$AF81:$AF181,'Lin91'!$AF65:$AF181,TRUE),0)</f>
        <v>0</v>
      </c>
      <c r="AD65" s="131">
        <f>IF(AD$2,TREND(Annual!AD81:AD181,'Lin91'!$AF81:$AF181,'Lin91'!$AF65:$AF181,TRUE),0)</f>
        <v>0</v>
      </c>
      <c r="AE65" s="126"/>
      <c r="AF65">
        <f t="shared" si="0"/>
        <v>59</v>
      </c>
    </row>
    <row r="66" spans="1:32">
      <c r="A66" t="s">
        <v>327</v>
      </c>
      <c r="B66" s="131">
        <f>IF(B$2,TREND(Annual!B82:B182,'Lin91'!$AF82:$AF182,'Lin91'!$AF66:$AF182,TRUE),0)</f>
        <v>0</v>
      </c>
      <c r="C66" s="131">
        <f>IF(C$2,TREND(Annual!C82:C182,'Lin91'!$AF82:$AF182,'Lin91'!$AF66:$AF182,TRUE),0)</f>
        <v>0</v>
      </c>
      <c r="D66" s="131">
        <f>IF(D$2,TREND(Annual!D82:D182,'Lin91'!$AF82:$AF182,'Lin91'!$AF66:$AF182,TRUE),0)</f>
        <v>0</v>
      </c>
      <c r="E66" s="131">
        <f>IF(E$2,TREND(Annual!E82:E182,'Lin91'!$AF82:$AF182,'Lin91'!$AF66:$AF182,TRUE),0)</f>
        <v>0</v>
      </c>
      <c r="F66" s="131">
        <f>IF(F$2,TREND(Annual!F82:F182,'Lin91'!$AF82:$AF182,'Lin91'!$AF66:$AF182,TRUE),0)</f>
        <v>0</v>
      </c>
      <c r="G66" s="131">
        <f>IF(G$2,TREND(Annual!G82:G182,'Lin91'!$AF82:$AF182,'Lin91'!$AF66:$AF182,TRUE),0)</f>
        <v>0</v>
      </c>
      <c r="H66" s="131">
        <f>IF(H$2,TREND(Annual!H82:H182,'Lin91'!$AF82:$AF182,'Lin91'!$AF66:$AF182,TRUE),0)</f>
        <v>0</v>
      </c>
      <c r="I66" s="131">
        <f>IF(I$2,TREND(Annual!I82:I182,'Lin91'!$AF82:$AF182,'Lin91'!$AF66:$AF182,TRUE),0)</f>
        <v>0</v>
      </c>
      <c r="J66" s="131">
        <f>IF(J$2,TREND(Annual!J82:J182,'Lin91'!$AF82:$AF182,'Lin91'!$AF66:$AF182,TRUE),0)</f>
        <v>0</v>
      </c>
      <c r="K66" s="131">
        <f>IF(K$2,TREND(Annual!K82:K182,'Lin91'!$AF82:$AF182,'Lin91'!$AF66:$AF182,TRUE),0)</f>
        <v>0</v>
      </c>
      <c r="L66" s="131">
        <f>IF(L$2,TREND(Annual!L82:L182,'Lin91'!$AF82:$AF182,'Lin91'!$AF66:$AF182,TRUE),0)</f>
        <v>0</v>
      </c>
      <c r="M66" s="131">
        <f>IF(M$2,TREND(Annual!M82:M182,'Lin91'!$AF82:$AF182,'Lin91'!$AF66:$AF182,TRUE),0)</f>
        <v>0</v>
      </c>
      <c r="N66" s="131">
        <f>IF(N$2,TREND(Annual!N82:N182,'Lin91'!$AF82:$AF182,'Lin91'!$AF66:$AF182,TRUE),0)</f>
        <v>0</v>
      </c>
      <c r="O66" s="131">
        <f>IF(O$2,TREND(Annual!O82:O182,'Lin91'!$AF82:$AF182,'Lin91'!$AF66:$AF182,TRUE),0)</f>
        <v>0</v>
      </c>
      <c r="P66" s="131">
        <f>IF(P$2,TREND(Annual!P82:P182,'Lin91'!$AF82:$AF182,'Lin91'!$AF66:$AF182,TRUE),0)</f>
        <v>0</v>
      </c>
      <c r="Q66" s="131">
        <f>IF(Q$2,TREND(Annual!Q82:Q182,'Lin91'!$AF82:$AF182,'Lin91'!$AF66:$AF182,TRUE),0)</f>
        <v>0</v>
      </c>
      <c r="R66" s="131">
        <f>IF(R$2,TREND(Annual!R82:R182,'Lin91'!$AF82:$AF182,'Lin91'!$AF66:$AF182,TRUE),0)</f>
        <v>0</v>
      </c>
      <c r="S66" s="131">
        <f>IF(S$2,TREND(Annual!S82:S182,'Lin91'!$AF82:$AF182,'Lin91'!$AF66:$AF182,TRUE),0)</f>
        <v>0</v>
      </c>
      <c r="T66" s="131">
        <f>IF(T$2,TREND(Annual!T82:T182,'Lin91'!$AF82:$AF182,'Lin91'!$AF66:$AF182,TRUE),0)</f>
        <v>0</v>
      </c>
      <c r="U66" s="131">
        <f>IF(U$2,TREND(Annual!U82:U182,'Lin91'!$AF82:$AF182,'Lin91'!$AF66:$AF182,TRUE),0)</f>
        <v>0</v>
      </c>
      <c r="V66" s="131">
        <f>IF(V$2,TREND(Annual!V82:V182,'Lin91'!$AF82:$AF182,'Lin91'!$AF66:$AF182,TRUE),0)</f>
        <v>0</v>
      </c>
      <c r="W66" s="131">
        <f>IF(W$2,TREND(Annual!W82:W182,'Lin91'!$AF82:$AF182,'Lin91'!$AF66:$AF182,TRUE),0)</f>
        <v>0</v>
      </c>
      <c r="X66" s="131">
        <f>IF(X$2,TREND(Annual!X82:X182,'Lin91'!$AF82:$AF182,'Lin91'!$AF66:$AF182,TRUE),0)</f>
        <v>0</v>
      </c>
      <c r="Y66" s="131">
        <f>IF(Y$2,TREND(Annual!Y82:Y182,'Lin91'!$AF82:$AF182,'Lin91'!$AF66:$AF182,TRUE),0)</f>
        <v>0</v>
      </c>
      <c r="Z66" s="131">
        <f>IF(Z$2,TREND(Annual!Z82:Z182,'Lin91'!$AF82:$AF182,'Lin91'!$AF66:$AF182,TRUE),0)</f>
        <v>0</v>
      </c>
      <c r="AA66" s="131">
        <f>IF(AA$2,TREND(Annual!AA82:AA182,'Lin91'!$AF82:$AF182,'Lin91'!$AF66:$AF182,TRUE),0)</f>
        <v>0</v>
      </c>
      <c r="AB66" s="131">
        <f>IF(AB$2,TREND(Annual!AB82:AB182,'Lin91'!$AF82:$AF182,'Lin91'!$AF66:$AF182,TRUE),0)</f>
        <v>0</v>
      </c>
      <c r="AC66" s="131">
        <f>IF(AC$2,TREND(Annual!AC82:AC182,'Lin91'!$AF82:$AF182,'Lin91'!$AF66:$AF182,TRUE),0)</f>
        <v>0</v>
      </c>
      <c r="AD66" s="131">
        <f>IF(AD$2,TREND(Annual!AD82:AD182,'Lin91'!$AF82:$AF182,'Lin91'!$AF66:$AF182,TRUE),0)</f>
        <v>0</v>
      </c>
      <c r="AE66" s="126"/>
      <c r="AF66">
        <f t="shared" si="0"/>
        <v>60</v>
      </c>
    </row>
    <row r="67" spans="1:32">
      <c r="A67" t="s">
        <v>328</v>
      </c>
      <c r="B67" s="131">
        <f>IF(B$2,TREND(Annual!B83:B183,'Lin91'!$AF83:$AF183,'Lin91'!$AF67:$AF183,TRUE),0)</f>
        <v>0</v>
      </c>
      <c r="C67" s="131">
        <f>IF(C$2,TREND(Annual!C83:C183,'Lin91'!$AF83:$AF183,'Lin91'!$AF67:$AF183,TRUE),0)</f>
        <v>0</v>
      </c>
      <c r="D67" s="131">
        <f>IF(D$2,TREND(Annual!D83:D183,'Lin91'!$AF83:$AF183,'Lin91'!$AF67:$AF183,TRUE),0)</f>
        <v>0</v>
      </c>
      <c r="E67" s="131">
        <f>IF(E$2,TREND(Annual!E83:E183,'Lin91'!$AF83:$AF183,'Lin91'!$AF67:$AF183,TRUE),0)</f>
        <v>0</v>
      </c>
      <c r="F67" s="131">
        <f>IF(F$2,TREND(Annual!F83:F183,'Lin91'!$AF83:$AF183,'Lin91'!$AF67:$AF183,TRUE),0)</f>
        <v>0</v>
      </c>
      <c r="G67" s="131">
        <f>IF(G$2,TREND(Annual!G83:G183,'Lin91'!$AF83:$AF183,'Lin91'!$AF67:$AF183,TRUE),0)</f>
        <v>0</v>
      </c>
      <c r="H67" s="131">
        <f>IF(H$2,TREND(Annual!H83:H183,'Lin91'!$AF83:$AF183,'Lin91'!$AF67:$AF183,TRUE),0)</f>
        <v>0</v>
      </c>
      <c r="I67" s="131">
        <f>IF(I$2,TREND(Annual!I83:I183,'Lin91'!$AF83:$AF183,'Lin91'!$AF67:$AF183,TRUE),0)</f>
        <v>0</v>
      </c>
      <c r="J67" s="131">
        <f>IF(J$2,TREND(Annual!J83:J183,'Lin91'!$AF83:$AF183,'Lin91'!$AF67:$AF183,TRUE),0)</f>
        <v>0</v>
      </c>
      <c r="K67" s="131">
        <f>IF(K$2,TREND(Annual!K83:K183,'Lin91'!$AF83:$AF183,'Lin91'!$AF67:$AF183,TRUE),0)</f>
        <v>0</v>
      </c>
      <c r="L67" s="131">
        <f>IF(L$2,TREND(Annual!L83:L183,'Lin91'!$AF83:$AF183,'Lin91'!$AF67:$AF183,TRUE),0)</f>
        <v>0</v>
      </c>
      <c r="M67" s="131">
        <f>IF(M$2,TREND(Annual!M83:M183,'Lin91'!$AF83:$AF183,'Lin91'!$AF67:$AF183,TRUE),0)</f>
        <v>0</v>
      </c>
      <c r="N67" s="131">
        <f>IF(N$2,TREND(Annual!N83:N183,'Lin91'!$AF83:$AF183,'Lin91'!$AF67:$AF183,TRUE),0)</f>
        <v>0</v>
      </c>
      <c r="O67" s="131">
        <f>IF(O$2,TREND(Annual!O83:O183,'Lin91'!$AF83:$AF183,'Lin91'!$AF67:$AF183,TRUE),0)</f>
        <v>0</v>
      </c>
      <c r="P67" s="131">
        <f>IF(P$2,TREND(Annual!P83:P183,'Lin91'!$AF83:$AF183,'Lin91'!$AF67:$AF183,TRUE),0)</f>
        <v>0</v>
      </c>
      <c r="Q67" s="131">
        <f>IF(Q$2,TREND(Annual!Q83:Q183,'Lin91'!$AF83:$AF183,'Lin91'!$AF67:$AF183,TRUE),0)</f>
        <v>0</v>
      </c>
      <c r="R67" s="131">
        <f>IF(R$2,TREND(Annual!R83:R183,'Lin91'!$AF83:$AF183,'Lin91'!$AF67:$AF183,TRUE),0)</f>
        <v>0</v>
      </c>
      <c r="S67" s="131">
        <f>IF(S$2,TREND(Annual!S83:S183,'Lin91'!$AF83:$AF183,'Lin91'!$AF67:$AF183,TRUE),0)</f>
        <v>0</v>
      </c>
      <c r="T67" s="131">
        <f>IF(T$2,TREND(Annual!T83:T183,'Lin91'!$AF83:$AF183,'Lin91'!$AF67:$AF183,TRUE),0)</f>
        <v>0</v>
      </c>
      <c r="U67" s="131">
        <f>IF(U$2,TREND(Annual!U83:U183,'Lin91'!$AF83:$AF183,'Lin91'!$AF67:$AF183,TRUE),0)</f>
        <v>0</v>
      </c>
      <c r="V67" s="131">
        <f>IF(V$2,TREND(Annual!V83:V183,'Lin91'!$AF83:$AF183,'Lin91'!$AF67:$AF183,TRUE),0)</f>
        <v>0</v>
      </c>
      <c r="W67" s="131">
        <f>IF(W$2,TREND(Annual!W83:W183,'Lin91'!$AF83:$AF183,'Lin91'!$AF67:$AF183,TRUE),0)</f>
        <v>0</v>
      </c>
      <c r="X67" s="131">
        <f>IF(X$2,TREND(Annual!X83:X183,'Lin91'!$AF83:$AF183,'Lin91'!$AF67:$AF183,TRUE),0)</f>
        <v>0</v>
      </c>
      <c r="Y67" s="131">
        <f>IF(Y$2,TREND(Annual!Y83:Y183,'Lin91'!$AF83:$AF183,'Lin91'!$AF67:$AF183,TRUE),0)</f>
        <v>0</v>
      </c>
      <c r="Z67" s="131">
        <f>IF(Z$2,TREND(Annual!Z83:Z183,'Lin91'!$AF83:$AF183,'Lin91'!$AF67:$AF183,TRUE),0)</f>
        <v>0</v>
      </c>
      <c r="AA67" s="131">
        <f>IF(AA$2,TREND(Annual!AA83:AA183,'Lin91'!$AF83:$AF183,'Lin91'!$AF67:$AF183,TRUE),0)</f>
        <v>0</v>
      </c>
      <c r="AB67" s="131">
        <f>IF(AB$2,TREND(Annual!AB83:AB183,'Lin91'!$AF83:$AF183,'Lin91'!$AF67:$AF183,TRUE),0)</f>
        <v>0</v>
      </c>
      <c r="AC67" s="131">
        <f>IF(AC$2,TREND(Annual!AC83:AC183,'Lin91'!$AF83:$AF183,'Lin91'!$AF67:$AF183,TRUE),0)</f>
        <v>0</v>
      </c>
      <c r="AD67" s="131">
        <f>IF(AD$2,TREND(Annual!AD83:AD183,'Lin91'!$AF83:$AF183,'Lin91'!$AF67:$AF183,TRUE),0)</f>
        <v>0</v>
      </c>
      <c r="AE67" s="126"/>
      <c r="AF67">
        <f t="shared" si="0"/>
        <v>61</v>
      </c>
    </row>
    <row r="68" spans="1:32">
      <c r="A68" t="s">
        <v>329</v>
      </c>
      <c r="B68" s="131">
        <f>IF(B$2,TREND(Annual!B84:B184,'Lin91'!$AF84:$AF184,'Lin91'!$AF68:$AF184,TRUE),0)</f>
        <v>0</v>
      </c>
      <c r="C68" s="131">
        <f>IF(C$2,TREND(Annual!C84:C184,'Lin91'!$AF84:$AF184,'Lin91'!$AF68:$AF184,TRUE),0)</f>
        <v>0</v>
      </c>
      <c r="D68" s="131">
        <f>IF(D$2,TREND(Annual!D84:D184,'Lin91'!$AF84:$AF184,'Lin91'!$AF68:$AF184,TRUE),0)</f>
        <v>0</v>
      </c>
      <c r="E68" s="131">
        <f>IF(E$2,TREND(Annual!E84:E184,'Lin91'!$AF84:$AF184,'Lin91'!$AF68:$AF184,TRUE),0)</f>
        <v>0</v>
      </c>
      <c r="F68" s="131">
        <f>IF(F$2,TREND(Annual!F84:F184,'Lin91'!$AF84:$AF184,'Lin91'!$AF68:$AF184,TRUE),0)</f>
        <v>0</v>
      </c>
      <c r="G68" s="131">
        <f>IF(G$2,TREND(Annual!G84:G184,'Lin91'!$AF84:$AF184,'Lin91'!$AF68:$AF184,TRUE),0)</f>
        <v>0</v>
      </c>
      <c r="H68" s="131">
        <f>IF(H$2,TREND(Annual!H84:H184,'Lin91'!$AF84:$AF184,'Lin91'!$AF68:$AF184,TRUE),0)</f>
        <v>0</v>
      </c>
      <c r="I68" s="131">
        <f>IF(I$2,TREND(Annual!I84:I184,'Lin91'!$AF84:$AF184,'Lin91'!$AF68:$AF184,TRUE),0)</f>
        <v>0</v>
      </c>
      <c r="J68" s="131">
        <f>IF(J$2,TREND(Annual!J84:J184,'Lin91'!$AF84:$AF184,'Lin91'!$AF68:$AF184,TRUE),0)</f>
        <v>0</v>
      </c>
      <c r="K68" s="131">
        <f>IF(K$2,TREND(Annual!K84:K184,'Lin91'!$AF84:$AF184,'Lin91'!$AF68:$AF184,TRUE),0)</f>
        <v>0</v>
      </c>
      <c r="L68" s="131">
        <f>IF(L$2,TREND(Annual!L84:L184,'Lin91'!$AF84:$AF184,'Lin91'!$AF68:$AF184,TRUE),0)</f>
        <v>0</v>
      </c>
      <c r="M68" s="131">
        <f>IF(M$2,TREND(Annual!M84:M184,'Lin91'!$AF84:$AF184,'Lin91'!$AF68:$AF184,TRUE),0)</f>
        <v>0</v>
      </c>
      <c r="N68" s="131">
        <f>IF(N$2,TREND(Annual!N84:N184,'Lin91'!$AF84:$AF184,'Lin91'!$AF68:$AF184,TRUE),0)</f>
        <v>0</v>
      </c>
      <c r="O68" s="131">
        <f>IF(O$2,TREND(Annual!O84:O184,'Lin91'!$AF84:$AF184,'Lin91'!$AF68:$AF184,TRUE),0)</f>
        <v>0</v>
      </c>
      <c r="P68" s="131">
        <f>IF(P$2,TREND(Annual!P84:P184,'Lin91'!$AF84:$AF184,'Lin91'!$AF68:$AF184,TRUE),0)</f>
        <v>0</v>
      </c>
      <c r="Q68" s="131">
        <f>IF(Q$2,TREND(Annual!Q84:Q184,'Lin91'!$AF84:$AF184,'Lin91'!$AF68:$AF184,TRUE),0)</f>
        <v>0</v>
      </c>
      <c r="R68" s="131">
        <f>IF(R$2,TREND(Annual!R84:R184,'Lin91'!$AF84:$AF184,'Lin91'!$AF68:$AF184,TRUE),0)</f>
        <v>0</v>
      </c>
      <c r="S68" s="131">
        <f>IF(S$2,TREND(Annual!S84:S184,'Lin91'!$AF84:$AF184,'Lin91'!$AF68:$AF184,TRUE),0)</f>
        <v>0</v>
      </c>
      <c r="T68" s="131">
        <f>IF(T$2,TREND(Annual!T84:T184,'Lin91'!$AF84:$AF184,'Lin91'!$AF68:$AF184,TRUE),0)</f>
        <v>0</v>
      </c>
      <c r="U68" s="131">
        <f>IF(U$2,TREND(Annual!U84:U184,'Lin91'!$AF84:$AF184,'Lin91'!$AF68:$AF184,TRUE),0)</f>
        <v>0</v>
      </c>
      <c r="V68" s="131">
        <f>IF(V$2,TREND(Annual!V84:V184,'Lin91'!$AF84:$AF184,'Lin91'!$AF68:$AF184,TRUE),0)</f>
        <v>0</v>
      </c>
      <c r="W68" s="131">
        <f>IF(W$2,TREND(Annual!W84:W184,'Lin91'!$AF84:$AF184,'Lin91'!$AF68:$AF184,TRUE),0)</f>
        <v>0</v>
      </c>
      <c r="X68" s="131">
        <f>IF(X$2,TREND(Annual!X84:X184,'Lin91'!$AF84:$AF184,'Lin91'!$AF68:$AF184,TRUE),0)</f>
        <v>0</v>
      </c>
      <c r="Y68" s="131">
        <f>IF(Y$2,TREND(Annual!Y84:Y184,'Lin91'!$AF84:$AF184,'Lin91'!$AF68:$AF184,TRUE),0)</f>
        <v>0</v>
      </c>
      <c r="Z68" s="131">
        <f>IF(Z$2,TREND(Annual!Z84:Z184,'Lin91'!$AF84:$AF184,'Lin91'!$AF68:$AF184,TRUE),0)</f>
        <v>0</v>
      </c>
      <c r="AA68" s="131">
        <f>IF(AA$2,TREND(Annual!AA84:AA184,'Lin91'!$AF84:$AF184,'Lin91'!$AF68:$AF184,TRUE),0)</f>
        <v>0</v>
      </c>
      <c r="AB68" s="131">
        <f>IF(AB$2,TREND(Annual!AB84:AB184,'Lin91'!$AF84:$AF184,'Lin91'!$AF68:$AF184,TRUE),0)</f>
        <v>0</v>
      </c>
      <c r="AC68" s="131">
        <f>IF(AC$2,TREND(Annual!AC84:AC184,'Lin91'!$AF84:$AF184,'Lin91'!$AF68:$AF184,TRUE),0)</f>
        <v>0</v>
      </c>
      <c r="AD68" s="131">
        <f>IF(AD$2,TREND(Annual!AD84:AD184,'Lin91'!$AF84:$AF184,'Lin91'!$AF68:$AF184,TRUE),0)</f>
        <v>0</v>
      </c>
      <c r="AE68" s="126"/>
      <c r="AF68">
        <f t="shared" si="0"/>
        <v>62</v>
      </c>
    </row>
    <row r="69" spans="1:32">
      <c r="A69" t="s">
        <v>330</v>
      </c>
      <c r="B69" s="131">
        <f>IF(B$2,TREND(Annual!B85:B185,'Lin91'!$AF85:$AF185,'Lin91'!$AF69:$AF185,TRUE),0)</f>
        <v>0</v>
      </c>
      <c r="C69" s="131">
        <f>IF(C$2,TREND(Annual!C85:C185,'Lin91'!$AF85:$AF185,'Lin91'!$AF69:$AF185,TRUE),0)</f>
        <v>0</v>
      </c>
      <c r="D69" s="131">
        <f>IF(D$2,TREND(Annual!D85:D185,'Lin91'!$AF85:$AF185,'Lin91'!$AF69:$AF185,TRUE),0)</f>
        <v>0</v>
      </c>
      <c r="E69" s="131">
        <f>IF(E$2,TREND(Annual!E85:E185,'Lin91'!$AF85:$AF185,'Lin91'!$AF69:$AF185,TRUE),0)</f>
        <v>0</v>
      </c>
      <c r="F69" s="131">
        <f>IF(F$2,TREND(Annual!F85:F185,'Lin91'!$AF85:$AF185,'Lin91'!$AF69:$AF185,TRUE),0)</f>
        <v>0</v>
      </c>
      <c r="G69" s="131">
        <f>IF(G$2,TREND(Annual!G85:G185,'Lin91'!$AF85:$AF185,'Lin91'!$AF69:$AF185,TRUE),0)</f>
        <v>0</v>
      </c>
      <c r="H69" s="131">
        <f>IF(H$2,TREND(Annual!H85:H185,'Lin91'!$AF85:$AF185,'Lin91'!$AF69:$AF185,TRUE),0)</f>
        <v>0</v>
      </c>
      <c r="I69" s="131">
        <f>IF(I$2,TREND(Annual!I85:I185,'Lin91'!$AF85:$AF185,'Lin91'!$AF69:$AF185,TRUE),0)</f>
        <v>0</v>
      </c>
      <c r="J69" s="131">
        <f>IF(J$2,TREND(Annual!J85:J185,'Lin91'!$AF85:$AF185,'Lin91'!$AF69:$AF185,TRUE),0)</f>
        <v>0</v>
      </c>
      <c r="K69" s="131">
        <f>IF(K$2,TREND(Annual!K85:K185,'Lin91'!$AF85:$AF185,'Lin91'!$AF69:$AF185,TRUE),0)</f>
        <v>0</v>
      </c>
      <c r="L69" s="131">
        <f>IF(L$2,TREND(Annual!L85:L185,'Lin91'!$AF85:$AF185,'Lin91'!$AF69:$AF185,TRUE),0)</f>
        <v>0</v>
      </c>
      <c r="M69" s="131">
        <f>IF(M$2,TREND(Annual!M85:M185,'Lin91'!$AF85:$AF185,'Lin91'!$AF69:$AF185,TRUE),0)</f>
        <v>0</v>
      </c>
      <c r="N69" s="131">
        <f>IF(N$2,TREND(Annual!N85:N185,'Lin91'!$AF85:$AF185,'Lin91'!$AF69:$AF185,TRUE),0)</f>
        <v>0</v>
      </c>
      <c r="O69" s="131">
        <f>IF(O$2,TREND(Annual!O85:O185,'Lin91'!$AF85:$AF185,'Lin91'!$AF69:$AF185,TRUE),0)</f>
        <v>0</v>
      </c>
      <c r="P69" s="131">
        <f>IF(P$2,TREND(Annual!P85:P185,'Lin91'!$AF85:$AF185,'Lin91'!$AF69:$AF185,TRUE),0)</f>
        <v>0</v>
      </c>
      <c r="Q69" s="131">
        <f>IF(Q$2,TREND(Annual!Q85:Q185,'Lin91'!$AF85:$AF185,'Lin91'!$AF69:$AF185,TRUE),0)</f>
        <v>0</v>
      </c>
      <c r="R69" s="131">
        <f>IF(R$2,TREND(Annual!R85:R185,'Lin91'!$AF85:$AF185,'Lin91'!$AF69:$AF185,TRUE),0)</f>
        <v>0</v>
      </c>
      <c r="S69" s="131">
        <f>IF(S$2,TREND(Annual!S85:S185,'Lin91'!$AF85:$AF185,'Lin91'!$AF69:$AF185,TRUE),0)</f>
        <v>0</v>
      </c>
      <c r="T69" s="131">
        <f>IF(T$2,TREND(Annual!T85:T185,'Lin91'!$AF85:$AF185,'Lin91'!$AF69:$AF185,TRUE),0)</f>
        <v>0</v>
      </c>
      <c r="U69" s="131">
        <f>IF(U$2,TREND(Annual!U85:U185,'Lin91'!$AF85:$AF185,'Lin91'!$AF69:$AF185,TRUE),0)</f>
        <v>0</v>
      </c>
      <c r="V69" s="131">
        <f>IF(V$2,TREND(Annual!V85:V185,'Lin91'!$AF85:$AF185,'Lin91'!$AF69:$AF185,TRUE),0)</f>
        <v>0</v>
      </c>
      <c r="W69" s="131">
        <f>IF(W$2,TREND(Annual!W85:W185,'Lin91'!$AF85:$AF185,'Lin91'!$AF69:$AF185,TRUE),0)</f>
        <v>0</v>
      </c>
      <c r="X69" s="131">
        <f>IF(X$2,TREND(Annual!X85:X185,'Lin91'!$AF85:$AF185,'Lin91'!$AF69:$AF185,TRUE),0)</f>
        <v>0</v>
      </c>
      <c r="Y69" s="131">
        <f>IF(Y$2,TREND(Annual!Y85:Y185,'Lin91'!$AF85:$AF185,'Lin91'!$AF69:$AF185,TRUE),0)</f>
        <v>0</v>
      </c>
      <c r="Z69" s="131">
        <f>IF(Z$2,TREND(Annual!Z85:Z185,'Lin91'!$AF85:$AF185,'Lin91'!$AF69:$AF185,TRUE),0)</f>
        <v>0</v>
      </c>
      <c r="AA69" s="131">
        <f>IF(AA$2,TREND(Annual!AA85:AA185,'Lin91'!$AF85:$AF185,'Lin91'!$AF69:$AF185,TRUE),0)</f>
        <v>0</v>
      </c>
      <c r="AB69" s="131">
        <f>IF(AB$2,TREND(Annual!AB85:AB185,'Lin91'!$AF85:$AF185,'Lin91'!$AF69:$AF185,TRUE),0)</f>
        <v>0</v>
      </c>
      <c r="AC69" s="131">
        <f>IF(AC$2,TREND(Annual!AC85:AC185,'Lin91'!$AF85:$AF185,'Lin91'!$AF69:$AF185,TRUE),0)</f>
        <v>0</v>
      </c>
      <c r="AD69" s="131">
        <f>IF(AD$2,TREND(Annual!AD85:AD185,'Lin91'!$AF85:$AF185,'Lin91'!$AF69:$AF185,TRUE),0)</f>
        <v>0</v>
      </c>
      <c r="AE69" s="126"/>
      <c r="AF69">
        <f t="shared" si="0"/>
        <v>63</v>
      </c>
    </row>
    <row r="70" spans="1:32">
      <c r="A70" t="s">
        <v>331</v>
      </c>
      <c r="B70" s="131">
        <f>IF(B$2,TREND(Annual!B86:B186,'Lin91'!$AF86:$AF186,'Lin91'!$AF70:$AF186,TRUE),0)</f>
        <v>0</v>
      </c>
      <c r="C70" s="131">
        <f>IF(C$2,TREND(Annual!C86:C186,'Lin91'!$AF86:$AF186,'Lin91'!$AF70:$AF186,TRUE),0)</f>
        <v>0</v>
      </c>
      <c r="D70" s="131">
        <f>IF(D$2,TREND(Annual!D86:D186,'Lin91'!$AF86:$AF186,'Lin91'!$AF70:$AF186,TRUE),0)</f>
        <v>0</v>
      </c>
      <c r="E70" s="131">
        <f>IF(E$2,TREND(Annual!E86:E186,'Lin91'!$AF86:$AF186,'Lin91'!$AF70:$AF186,TRUE),0)</f>
        <v>0</v>
      </c>
      <c r="F70" s="131">
        <f>IF(F$2,TREND(Annual!F86:F186,'Lin91'!$AF86:$AF186,'Lin91'!$AF70:$AF186,TRUE),0)</f>
        <v>0</v>
      </c>
      <c r="G70" s="131">
        <f>IF(G$2,TREND(Annual!G86:G186,'Lin91'!$AF86:$AF186,'Lin91'!$AF70:$AF186,TRUE),0)</f>
        <v>0</v>
      </c>
      <c r="H70" s="131">
        <f>IF(H$2,TREND(Annual!H86:H186,'Lin91'!$AF86:$AF186,'Lin91'!$AF70:$AF186,TRUE),0)</f>
        <v>0</v>
      </c>
      <c r="I70" s="131">
        <f>IF(I$2,TREND(Annual!I86:I186,'Lin91'!$AF86:$AF186,'Lin91'!$AF70:$AF186,TRUE),0)</f>
        <v>0</v>
      </c>
      <c r="J70" s="131">
        <f>IF(J$2,TREND(Annual!J86:J186,'Lin91'!$AF86:$AF186,'Lin91'!$AF70:$AF186,TRUE),0)</f>
        <v>0</v>
      </c>
      <c r="K70" s="131">
        <f>IF(K$2,TREND(Annual!K86:K186,'Lin91'!$AF86:$AF186,'Lin91'!$AF70:$AF186,TRUE),0)</f>
        <v>0</v>
      </c>
      <c r="L70" s="131">
        <f>IF(L$2,TREND(Annual!L86:L186,'Lin91'!$AF86:$AF186,'Lin91'!$AF70:$AF186,TRUE),0)</f>
        <v>0</v>
      </c>
      <c r="M70" s="131">
        <f>IF(M$2,TREND(Annual!M86:M186,'Lin91'!$AF86:$AF186,'Lin91'!$AF70:$AF186,TRUE),0)</f>
        <v>0</v>
      </c>
      <c r="N70" s="131">
        <f>IF(N$2,TREND(Annual!N86:N186,'Lin91'!$AF86:$AF186,'Lin91'!$AF70:$AF186,TRUE),0)</f>
        <v>0</v>
      </c>
      <c r="O70" s="131">
        <f>IF(O$2,TREND(Annual!O86:O186,'Lin91'!$AF86:$AF186,'Lin91'!$AF70:$AF186,TRUE),0)</f>
        <v>0</v>
      </c>
      <c r="P70" s="131">
        <f>IF(P$2,TREND(Annual!P86:P186,'Lin91'!$AF86:$AF186,'Lin91'!$AF70:$AF186,TRUE),0)</f>
        <v>0</v>
      </c>
      <c r="Q70" s="131">
        <f>IF(Q$2,TREND(Annual!Q86:Q186,'Lin91'!$AF86:$AF186,'Lin91'!$AF70:$AF186,TRUE),0)</f>
        <v>0</v>
      </c>
      <c r="R70" s="131">
        <f>IF(R$2,TREND(Annual!R86:R186,'Lin91'!$AF86:$AF186,'Lin91'!$AF70:$AF186,TRUE),0)</f>
        <v>0</v>
      </c>
      <c r="S70" s="131">
        <f>IF(S$2,TREND(Annual!S86:S186,'Lin91'!$AF86:$AF186,'Lin91'!$AF70:$AF186,TRUE),0)</f>
        <v>0</v>
      </c>
      <c r="T70" s="131">
        <f>IF(T$2,TREND(Annual!T86:T186,'Lin91'!$AF86:$AF186,'Lin91'!$AF70:$AF186,TRUE),0)</f>
        <v>0</v>
      </c>
      <c r="U70" s="131">
        <f>IF(U$2,TREND(Annual!U86:U186,'Lin91'!$AF86:$AF186,'Lin91'!$AF70:$AF186,TRUE),0)</f>
        <v>0</v>
      </c>
      <c r="V70" s="131">
        <f>IF(V$2,TREND(Annual!V86:V186,'Lin91'!$AF86:$AF186,'Lin91'!$AF70:$AF186,TRUE),0)</f>
        <v>0</v>
      </c>
      <c r="W70" s="131">
        <f>IF(W$2,TREND(Annual!W86:W186,'Lin91'!$AF86:$AF186,'Lin91'!$AF70:$AF186,TRUE),0)</f>
        <v>0</v>
      </c>
      <c r="X70" s="131">
        <f>IF(X$2,TREND(Annual!X86:X186,'Lin91'!$AF86:$AF186,'Lin91'!$AF70:$AF186,TRUE),0)</f>
        <v>0</v>
      </c>
      <c r="Y70" s="131">
        <f>IF(Y$2,TREND(Annual!Y86:Y186,'Lin91'!$AF86:$AF186,'Lin91'!$AF70:$AF186,TRUE),0)</f>
        <v>0</v>
      </c>
      <c r="Z70" s="131">
        <f>IF(Z$2,TREND(Annual!Z86:Z186,'Lin91'!$AF86:$AF186,'Lin91'!$AF70:$AF186,TRUE),0)</f>
        <v>0</v>
      </c>
      <c r="AA70" s="131">
        <f>IF(AA$2,TREND(Annual!AA86:AA186,'Lin91'!$AF86:$AF186,'Lin91'!$AF70:$AF186,TRUE),0)</f>
        <v>0</v>
      </c>
      <c r="AB70" s="131">
        <f>IF(AB$2,TREND(Annual!AB86:AB186,'Lin91'!$AF86:$AF186,'Lin91'!$AF70:$AF186,TRUE),0)</f>
        <v>0</v>
      </c>
      <c r="AC70" s="131">
        <f>IF(AC$2,TREND(Annual!AC86:AC186,'Lin91'!$AF86:$AF186,'Lin91'!$AF70:$AF186,TRUE),0)</f>
        <v>0</v>
      </c>
      <c r="AD70" s="131">
        <f>IF(AD$2,TREND(Annual!AD86:AD186,'Lin91'!$AF86:$AF186,'Lin91'!$AF70:$AF186,TRUE),0)</f>
        <v>0</v>
      </c>
      <c r="AE70" s="126"/>
      <c r="AF70">
        <f t="shared" si="0"/>
        <v>64</v>
      </c>
    </row>
    <row r="71" spans="1:32">
      <c r="A71" t="s">
        <v>332</v>
      </c>
      <c r="B71" s="131">
        <f>IF(B$2,TREND(Annual!B87:B187,'Lin91'!$AF87:$AF187,'Lin91'!$AF71:$AF187,TRUE),0)</f>
        <v>0</v>
      </c>
      <c r="C71" s="131">
        <f>IF(C$2,TREND(Annual!C87:C187,'Lin91'!$AF87:$AF187,'Lin91'!$AF71:$AF187,TRUE),0)</f>
        <v>0</v>
      </c>
      <c r="D71" s="131">
        <f>IF(D$2,TREND(Annual!D87:D187,'Lin91'!$AF87:$AF187,'Lin91'!$AF71:$AF187,TRUE),0)</f>
        <v>0</v>
      </c>
      <c r="E71" s="131">
        <f>IF(E$2,TREND(Annual!E87:E187,'Lin91'!$AF87:$AF187,'Lin91'!$AF71:$AF187,TRUE),0)</f>
        <v>0</v>
      </c>
      <c r="F71" s="131">
        <f>IF(F$2,TREND(Annual!F87:F187,'Lin91'!$AF87:$AF187,'Lin91'!$AF71:$AF187,TRUE),0)</f>
        <v>0</v>
      </c>
      <c r="G71" s="131">
        <f>IF(G$2,TREND(Annual!G87:G187,'Lin91'!$AF87:$AF187,'Lin91'!$AF71:$AF187,TRUE),0)</f>
        <v>0</v>
      </c>
      <c r="H71" s="131">
        <f>IF(H$2,TREND(Annual!H87:H187,'Lin91'!$AF87:$AF187,'Lin91'!$AF71:$AF187,TRUE),0)</f>
        <v>0</v>
      </c>
      <c r="I71" s="131">
        <f>IF(I$2,TREND(Annual!I87:I187,'Lin91'!$AF87:$AF187,'Lin91'!$AF71:$AF187,TRUE),0)</f>
        <v>0</v>
      </c>
      <c r="J71" s="131">
        <f>IF(J$2,TREND(Annual!J87:J187,'Lin91'!$AF87:$AF187,'Lin91'!$AF71:$AF187,TRUE),0)</f>
        <v>0</v>
      </c>
      <c r="K71" s="131">
        <f>IF(K$2,TREND(Annual!K87:K187,'Lin91'!$AF87:$AF187,'Lin91'!$AF71:$AF187,TRUE),0)</f>
        <v>0</v>
      </c>
      <c r="L71" s="131">
        <f>IF(L$2,TREND(Annual!L87:L187,'Lin91'!$AF87:$AF187,'Lin91'!$AF71:$AF187,TRUE),0)</f>
        <v>0</v>
      </c>
      <c r="M71" s="131">
        <f>IF(M$2,TREND(Annual!M87:M187,'Lin91'!$AF87:$AF187,'Lin91'!$AF71:$AF187,TRUE),0)</f>
        <v>0</v>
      </c>
      <c r="N71" s="131">
        <f>IF(N$2,TREND(Annual!N87:N187,'Lin91'!$AF87:$AF187,'Lin91'!$AF71:$AF187,TRUE),0)</f>
        <v>0</v>
      </c>
      <c r="O71" s="131">
        <f>IF(O$2,TREND(Annual!O87:O187,'Lin91'!$AF87:$AF187,'Lin91'!$AF71:$AF187,TRUE),0)</f>
        <v>0</v>
      </c>
      <c r="P71" s="131">
        <f>IF(P$2,TREND(Annual!P87:P187,'Lin91'!$AF87:$AF187,'Lin91'!$AF71:$AF187,TRUE),0)</f>
        <v>0</v>
      </c>
      <c r="Q71" s="131">
        <f>IF(Q$2,TREND(Annual!Q87:Q187,'Lin91'!$AF87:$AF187,'Lin91'!$AF71:$AF187,TRUE),0)</f>
        <v>0</v>
      </c>
      <c r="R71" s="131">
        <f>IF(R$2,TREND(Annual!R87:R187,'Lin91'!$AF87:$AF187,'Lin91'!$AF71:$AF187,TRUE),0)</f>
        <v>0</v>
      </c>
      <c r="S71" s="131">
        <f>IF(S$2,TREND(Annual!S87:S187,'Lin91'!$AF87:$AF187,'Lin91'!$AF71:$AF187,TRUE),0)</f>
        <v>0</v>
      </c>
      <c r="T71" s="131">
        <f>IF(T$2,TREND(Annual!T87:T187,'Lin91'!$AF87:$AF187,'Lin91'!$AF71:$AF187,TRUE),0)</f>
        <v>0</v>
      </c>
      <c r="U71" s="131">
        <f>IF(U$2,TREND(Annual!U87:U187,'Lin91'!$AF87:$AF187,'Lin91'!$AF71:$AF187,TRUE),0)</f>
        <v>0</v>
      </c>
      <c r="V71" s="131">
        <f>IF(V$2,TREND(Annual!V87:V187,'Lin91'!$AF87:$AF187,'Lin91'!$AF71:$AF187,TRUE),0)</f>
        <v>0</v>
      </c>
      <c r="W71" s="131">
        <f>IF(W$2,TREND(Annual!W87:W187,'Lin91'!$AF87:$AF187,'Lin91'!$AF71:$AF187,TRUE),0)</f>
        <v>0</v>
      </c>
      <c r="X71" s="131">
        <f>IF(X$2,TREND(Annual!X87:X187,'Lin91'!$AF87:$AF187,'Lin91'!$AF71:$AF187,TRUE),0)</f>
        <v>0</v>
      </c>
      <c r="Y71" s="131">
        <f>IF(Y$2,TREND(Annual!Y87:Y187,'Lin91'!$AF87:$AF187,'Lin91'!$AF71:$AF187,TRUE),0)</f>
        <v>0</v>
      </c>
      <c r="Z71" s="131">
        <f>IF(Z$2,TREND(Annual!Z87:Z187,'Lin91'!$AF87:$AF187,'Lin91'!$AF71:$AF187,TRUE),0)</f>
        <v>0</v>
      </c>
      <c r="AA71" s="131">
        <f>IF(AA$2,TREND(Annual!AA87:AA187,'Lin91'!$AF87:$AF187,'Lin91'!$AF71:$AF187,TRUE),0)</f>
        <v>0</v>
      </c>
      <c r="AB71" s="131">
        <f>IF(AB$2,TREND(Annual!AB87:AB187,'Lin91'!$AF87:$AF187,'Lin91'!$AF71:$AF187,TRUE),0)</f>
        <v>0</v>
      </c>
      <c r="AC71" s="131">
        <f>IF(AC$2,TREND(Annual!AC87:AC187,'Lin91'!$AF87:$AF187,'Lin91'!$AF71:$AF187,TRUE),0)</f>
        <v>0</v>
      </c>
      <c r="AD71" s="131">
        <f>IF(AD$2,TREND(Annual!AD87:AD187,'Lin91'!$AF87:$AF187,'Lin91'!$AF71:$AF187,TRUE),0)</f>
        <v>0</v>
      </c>
      <c r="AE71" s="126"/>
      <c r="AF71">
        <f t="shared" si="0"/>
        <v>65</v>
      </c>
    </row>
    <row r="72" spans="1:32">
      <c r="A72" t="s">
        <v>333</v>
      </c>
      <c r="B72" s="131">
        <f>IF(B$2,TREND(Annual!B88:B188,'Lin91'!$AF88:$AF188,'Lin91'!$AF72:$AF188,TRUE),0)</f>
        <v>0</v>
      </c>
      <c r="C72" s="131">
        <f>IF(C$2,TREND(Annual!C88:C188,'Lin91'!$AF88:$AF188,'Lin91'!$AF72:$AF188,TRUE),0)</f>
        <v>0</v>
      </c>
      <c r="D72" s="131">
        <f>IF(D$2,TREND(Annual!D88:D188,'Lin91'!$AF88:$AF188,'Lin91'!$AF72:$AF188,TRUE),0)</f>
        <v>0</v>
      </c>
      <c r="E72" s="131">
        <f>IF(E$2,TREND(Annual!E88:E188,'Lin91'!$AF88:$AF188,'Lin91'!$AF72:$AF188,TRUE),0)</f>
        <v>0</v>
      </c>
      <c r="F72" s="131">
        <f>IF(F$2,TREND(Annual!F88:F188,'Lin91'!$AF88:$AF188,'Lin91'!$AF72:$AF188,TRUE),0)</f>
        <v>0</v>
      </c>
      <c r="G72" s="131">
        <f>IF(G$2,TREND(Annual!G88:G188,'Lin91'!$AF88:$AF188,'Lin91'!$AF72:$AF188,TRUE),0)</f>
        <v>0</v>
      </c>
      <c r="H72" s="131">
        <f>IF(H$2,TREND(Annual!H88:H188,'Lin91'!$AF88:$AF188,'Lin91'!$AF72:$AF188,TRUE),0)</f>
        <v>0</v>
      </c>
      <c r="I72" s="131">
        <f>IF(I$2,TREND(Annual!I88:I188,'Lin91'!$AF88:$AF188,'Lin91'!$AF72:$AF188,TRUE),0)</f>
        <v>0</v>
      </c>
      <c r="J72" s="131">
        <f>IF(J$2,TREND(Annual!J88:J188,'Lin91'!$AF88:$AF188,'Lin91'!$AF72:$AF188,TRUE),0)</f>
        <v>0</v>
      </c>
      <c r="K72" s="131">
        <f>IF(K$2,TREND(Annual!K88:K188,'Lin91'!$AF88:$AF188,'Lin91'!$AF72:$AF188,TRUE),0)</f>
        <v>0</v>
      </c>
      <c r="L72" s="131">
        <f>IF(L$2,TREND(Annual!L88:L188,'Lin91'!$AF88:$AF188,'Lin91'!$AF72:$AF188,TRUE),0)</f>
        <v>0</v>
      </c>
      <c r="M72" s="131">
        <f>IF(M$2,TREND(Annual!M88:M188,'Lin91'!$AF88:$AF188,'Lin91'!$AF72:$AF188,TRUE),0)</f>
        <v>0</v>
      </c>
      <c r="N72" s="131">
        <f>IF(N$2,TREND(Annual!N88:N188,'Lin91'!$AF88:$AF188,'Lin91'!$AF72:$AF188,TRUE),0)</f>
        <v>0</v>
      </c>
      <c r="O72" s="131">
        <f>IF(O$2,TREND(Annual!O88:O188,'Lin91'!$AF88:$AF188,'Lin91'!$AF72:$AF188,TRUE),0)</f>
        <v>0</v>
      </c>
      <c r="P72" s="131">
        <f>IF(P$2,TREND(Annual!P88:P188,'Lin91'!$AF88:$AF188,'Lin91'!$AF72:$AF188,TRUE),0)</f>
        <v>0</v>
      </c>
      <c r="Q72" s="131">
        <f>IF(Q$2,TREND(Annual!Q88:Q188,'Lin91'!$AF88:$AF188,'Lin91'!$AF72:$AF188,TRUE),0)</f>
        <v>0</v>
      </c>
      <c r="R72" s="131">
        <f>IF(R$2,TREND(Annual!R88:R188,'Lin91'!$AF88:$AF188,'Lin91'!$AF72:$AF188,TRUE),0)</f>
        <v>0</v>
      </c>
      <c r="S72" s="131">
        <f>IF(S$2,TREND(Annual!S88:S188,'Lin91'!$AF88:$AF188,'Lin91'!$AF72:$AF188,TRUE),0)</f>
        <v>0</v>
      </c>
      <c r="T72" s="131">
        <f>IF(T$2,TREND(Annual!T88:T188,'Lin91'!$AF88:$AF188,'Lin91'!$AF72:$AF188,TRUE),0)</f>
        <v>0</v>
      </c>
      <c r="U72" s="131">
        <f>IF(U$2,TREND(Annual!U88:U188,'Lin91'!$AF88:$AF188,'Lin91'!$AF72:$AF188,TRUE),0)</f>
        <v>0</v>
      </c>
      <c r="V72" s="131">
        <f>IF(V$2,TREND(Annual!V88:V188,'Lin91'!$AF88:$AF188,'Lin91'!$AF72:$AF188,TRUE),0)</f>
        <v>0</v>
      </c>
      <c r="W72" s="131">
        <f>IF(W$2,TREND(Annual!W88:W188,'Lin91'!$AF88:$AF188,'Lin91'!$AF72:$AF188,TRUE),0)</f>
        <v>0</v>
      </c>
      <c r="X72" s="131">
        <f>IF(X$2,TREND(Annual!X88:X188,'Lin91'!$AF88:$AF188,'Lin91'!$AF72:$AF188,TRUE),0)</f>
        <v>0</v>
      </c>
      <c r="Y72" s="131">
        <f>IF(Y$2,TREND(Annual!Y88:Y188,'Lin91'!$AF88:$AF188,'Lin91'!$AF72:$AF188,TRUE),0)</f>
        <v>0</v>
      </c>
      <c r="Z72" s="131">
        <f>IF(Z$2,TREND(Annual!Z88:Z188,'Lin91'!$AF88:$AF188,'Lin91'!$AF72:$AF188,TRUE),0)</f>
        <v>0</v>
      </c>
      <c r="AA72" s="131">
        <f>IF(AA$2,TREND(Annual!AA88:AA188,'Lin91'!$AF88:$AF188,'Lin91'!$AF72:$AF188,TRUE),0)</f>
        <v>0</v>
      </c>
      <c r="AB72" s="131">
        <f>IF(AB$2,TREND(Annual!AB88:AB188,'Lin91'!$AF88:$AF188,'Lin91'!$AF72:$AF188,TRUE),0)</f>
        <v>0</v>
      </c>
      <c r="AC72" s="131">
        <f>IF(AC$2,TREND(Annual!AC88:AC188,'Lin91'!$AF88:$AF188,'Lin91'!$AF72:$AF188,TRUE),0)</f>
        <v>0</v>
      </c>
      <c r="AD72" s="131">
        <f>IF(AD$2,TREND(Annual!AD88:AD188,'Lin91'!$AF88:$AF188,'Lin91'!$AF72:$AF188,TRUE),0)</f>
        <v>0</v>
      </c>
      <c r="AE72" s="126"/>
      <c r="AF72">
        <f t="shared" si="0"/>
        <v>66</v>
      </c>
    </row>
    <row r="73" spans="1:32">
      <c r="A73" t="s">
        <v>334</v>
      </c>
      <c r="B73" s="131">
        <f>IF(B$2,TREND(Annual!B89:B189,'Lin91'!$AF89:$AF189,'Lin91'!$AF73:$AF189,TRUE),0)</f>
        <v>0</v>
      </c>
      <c r="C73" s="131">
        <f>IF(C$2,TREND(Annual!C89:C189,'Lin91'!$AF89:$AF189,'Lin91'!$AF73:$AF189,TRUE),0)</f>
        <v>0</v>
      </c>
      <c r="D73" s="131">
        <f>IF(D$2,TREND(Annual!D89:D189,'Lin91'!$AF89:$AF189,'Lin91'!$AF73:$AF189,TRUE),0)</f>
        <v>0</v>
      </c>
      <c r="E73" s="131">
        <f>IF(E$2,TREND(Annual!E89:E189,'Lin91'!$AF89:$AF189,'Lin91'!$AF73:$AF189,TRUE),0)</f>
        <v>0</v>
      </c>
      <c r="F73" s="131">
        <f>IF(F$2,TREND(Annual!F89:F189,'Lin91'!$AF89:$AF189,'Lin91'!$AF73:$AF189,TRUE),0)</f>
        <v>0</v>
      </c>
      <c r="G73" s="131">
        <f>IF(G$2,TREND(Annual!G89:G189,'Lin91'!$AF89:$AF189,'Lin91'!$AF73:$AF189,TRUE),0)</f>
        <v>0</v>
      </c>
      <c r="H73" s="131">
        <f>IF(H$2,TREND(Annual!H89:H189,'Lin91'!$AF89:$AF189,'Lin91'!$AF73:$AF189,TRUE),0)</f>
        <v>0</v>
      </c>
      <c r="I73" s="131">
        <f>IF(I$2,TREND(Annual!I89:I189,'Lin91'!$AF89:$AF189,'Lin91'!$AF73:$AF189,TRUE),0)</f>
        <v>0</v>
      </c>
      <c r="J73" s="131">
        <f>IF(J$2,TREND(Annual!J89:J189,'Lin91'!$AF89:$AF189,'Lin91'!$AF73:$AF189,TRUE),0)</f>
        <v>0</v>
      </c>
      <c r="K73" s="131">
        <f>IF(K$2,TREND(Annual!K89:K189,'Lin91'!$AF89:$AF189,'Lin91'!$AF73:$AF189,TRUE),0)</f>
        <v>0</v>
      </c>
      <c r="L73" s="131">
        <f>IF(L$2,TREND(Annual!L89:L189,'Lin91'!$AF89:$AF189,'Lin91'!$AF73:$AF189,TRUE),0)</f>
        <v>0</v>
      </c>
      <c r="M73" s="131">
        <f>IF(M$2,TREND(Annual!M89:M189,'Lin91'!$AF89:$AF189,'Lin91'!$AF73:$AF189,TRUE),0)</f>
        <v>0</v>
      </c>
      <c r="N73" s="131">
        <f>IF(N$2,TREND(Annual!N89:N189,'Lin91'!$AF89:$AF189,'Lin91'!$AF73:$AF189,TRUE),0)</f>
        <v>0</v>
      </c>
      <c r="O73" s="131">
        <f>IF(O$2,TREND(Annual!O89:O189,'Lin91'!$AF89:$AF189,'Lin91'!$AF73:$AF189,TRUE),0)</f>
        <v>0</v>
      </c>
      <c r="P73" s="131">
        <f>IF(P$2,TREND(Annual!P89:P189,'Lin91'!$AF89:$AF189,'Lin91'!$AF73:$AF189,TRUE),0)</f>
        <v>0</v>
      </c>
      <c r="Q73" s="131">
        <f>IF(Q$2,TREND(Annual!Q89:Q189,'Lin91'!$AF89:$AF189,'Lin91'!$AF73:$AF189,TRUE),0)</f>
        <v>0</v>
      </c>
      <c r="R73" s="131">
        <f>IF(R$2,TREND(Annual!R89:R189,'Lin91'!$AF89:$AF189,'Lin91'!$AF73:$AF189,TRUE),0)</f>
        <v>0</v>
      </c>
      <c r="S73" s="131">
        <f>IF(S$2,TREND(Annual!S89:S189,'Lin91'!$AF89:$AF189,'Lin91'!$AF73:$AF189,TRUE),0)</f>
        <v>0</v>
      </c>
      <c r="T73" s="131">
        <f>IF(T$2,TREND(Annual!T89:T189,'Lin91'!$AF89:$AF189,'Lin91'!$AF73:$AF189,TRUE),0)</f>
        <v>0</v>
      </c>
      <c r="U73" s="131">
        <f>IF(U$2,TREND(Annual!U89:U189,'Lin91'!$AF89:$AF189,'Lin91'!$AF73:$AF189,TRUE),0)</f>
        <v>0</v>
      </c>
      <c r="V73" s="131">
        <f>IF(V$2,TREND(Annual!V89:V189,'Lin91'!$AF89:$AF189,'Lin91'!$AF73:$AF189,TRUE),0)</f>
        <v>0</v>
      </c>
      <c r="W73" s="131">
        <f>IF(W$2,TREND(Annual!W89:W189,'Lin91'!$AF89:$AF189,'Lin91'!$AF73:$AF189,TRUE),0)</f>
        <v>0</v>
      </c>
      <c r="X73" s="131">
        <f>IF(X$2,TREND(Annual!X89:X189,'Lin91'!$AF89:$AF189,'Lin91'!$AF73:$AF189,TRUE),0)</f>
        <v>0</v>
      </c>
      <c r="Y73" s="131">
        <f>IF(Y$2,TREND(Annual!Y89:Y189,'Lin91'!$AF89:$AF189,'Lin91'!$AF73:$AF189,TRUE),0)</f>
        <v>0</v>
      </c>
      <c r="Z73" s="131">
        <f>IF(Z$2,TREND(Annual!Z89:Z189,'Lin91'!$AF89:$AF189,'Lin91'!$AF73:$AF189,TRUE),0)</f>
        <v>0</v>
      </c>
      <c r="AA73" s="131">
        <f>IF(AA$2,TREND(Annual!AA89:AA189,'Lin91'!$AF89:$AF189,'Lin91'!$AF73:$AF189,TRUE),0)</f>
        <v>0</v>
      </c>
      <c r="AB73" s="131">
        <f>IF(AB$2,TREND(Annual!AB89:AB189,'Lin91'!$AF89:$AF189,'Lin91'!$AF73:$AF189,TRUE),0)</f>
        <v>0</v>
      </c>
      <c r="AC73" s="131">
        <f>IF(AC$2,TREND(Annual!AC89:AC189,'Lin91'!$AF89:$AF189,'Lin91'!$AF73:$AF189,TRUE),0)</f>
        <v>0</v>
      </c>
      <c r="AD73" s="131">
        <f>IF(AD$2,TREND(Annual!AD89:AD189,'Lin91'!$AF89:$AF189,'Lin91'!$AF73:$AF189,TRUE),0)</f>
        <v>0</v>
      </c>
      <c r="AE73" s="126"/>
      <c r="AF73">
        <f t="shared" ref="AF73:AF123" si="1">AF72+$AF$2</f>
        <v>67</v>
      </c>
    </row>
    <row r="74" spans="1:32">
      <c r="A74" t="s">
        <v>335</v>
      </c>
      <c r="B74" s="131">
        <f>IF(B$2,TREND(Annual!B90:B190,'Lin91'!$AF90:$AF190,'Lin91'!$AF74:$AF190,TRUE),0)</f>
        <v>0</v>
      </c>
      <c r="C74" s="131">
        <f>IF(C$2,TREND(Annual!C90:C190,'Lin91'!$AF90:$AF190,'Lin91'!$AF74:$AF190,TRUE),0)</f>
        <v>0</v>
      </c>
      <c r="D74" s="131">
        <f>IF(D$2,TREND(Annual!D90:D190,'Lin91'!$AF90:$AF190,'Lin91'!$AF74:$AF190,TRUE),0)</f>
        <v>0</v>
      </c>
      <c r="E74" s="131">
        <f>IF(E$2,TREND(Annual!E90:E190,'Lin91'!$AF90:$AF190,'Lin91'!$AF74:$AF190,TRUE),0)</f>
        <v>0</v>
      </c>
      <c r="F74" s="131">
        <f>IF(F$2,TREND(Annual!F90:F190,'Lin91'!$AF90:$AF190,'Lin91'!$AF74:$AF190,TRUE),0)</f>
        <v>0</v>
      </c>
      <c r="G74" s="131">
        <f>IF(G$2,TREND(Annual!G90:G190,'Lin91'!$AF90:$AF190,'Lin91'!$AF74:$AF190,TRUE),0)</f>
        <v>0</v>
      </c>
      <c r="H74" s="131">
        <f>IF(H$2,TREND(Annual!H90:H190,'Lin91'!$AF90:$AF190,'Lin91'!$AF74:$AF190,TRUE),0)</f>
        <v>0</v>
      </c>
      <c r="I74" s="131">
        <f>IF(I$2,TREND(Annual!I90:I190,'Lin91'!$AF90:$AF190,'Lin91'!$AF74:$AF190,TRUE),0)</f>
        <v>0</v>
      </c>
      <c r="J74" s="131">
        <f>IF(J$2,TREND(Annual!J90:J190,'Lin91'!$AF90:$AF190,'Lin91'!$AF74:$AF190,TRUE),0)</f>
        <v>0</v>
      </c>
      <c r="K74" s="131">
        <f>IF(K$2,TREND(Annual!K90:K190,'Lin91'!$AF90:$AF190,'Lin91'!$AF74:$AF190,TRUE),0)</f>
        <v>0</v>
      </c>
      <c r="L74" s="131">
        <f>IF(L$2,TREND(Annual!L90:L190,'Lin91'!$AF90:$AF190,'Lin91'!$AF74:$AF190,TRUE),0)</f>
        <v>0</v>
      </c>
      <c r="M74" s="131">
        <f>IF(M$2,TREND(Annual!M90:M190,'Lin91'!$AF90:$AF190,'Lin91'!$AF74:$AF190,TRUE),0)</f>
        <v>0</v>
      </c>
      <c r="N74" s="131">
        <f>IF(N$2,TREND(Annual!N90:N190,'Lin91'!$AF90:$AF190,'Lin91'!$AF74:$AF190,TRUE),0)</f>
        <v>0</v>
      </c>
      <c r="O74" s="131">
        <f>IF(O$2,TREND(Annual!O90:O190,'Lin91'!$AF90:$AF190,'Lin91'!$AF74:$AF190,TRUE),0)</f>
        <v>0</v>
      </c>
      <c r="P74" s="131">
        <f>IF(P$2,TREND(Annual!P90:P190,'Lin91'!$AF90:$AF190,'Lin91'!$AF74:$AF190,TRUE),0)</f>
        <v>0</v>
      </c>
      <c r="Q74" s="131">
        <f>IF(Q$2,TREND(Annual!Q90:Q190,'Lin91'!$AF90:$AF190,'Lin91'!$AF74:$AF190,TRUE),0)</f>
        <v>0</v>
      </c>
      <c r="R74" s="131">
        <f>IF(R$2,TREND(Annual!R90:R190,'Lin91'!$AF90:$AF190,'Lin91'!$AF74:$AF190,TRUE),0)</f>
        <v>0</v>
      </c>
      <c r="S74" s="131">
        <f>IF(S$2,TREND(Annual!S90:S190,'Lin91'!$AF90:$AF190,'Lin91'!$AF74:$AF190,TRUE),0)</f>
        <v>0</v>
      </c>
      <c r="T74" s="131">
        <f>IF(T$2,TREND(Annual!T90:T190,'Lin91'!$AF90:$AF190,'Lin91'!$AF74:$AF190,TRUE),0)</f>
        <v>0</v>
      </c>
      <c r="U74" s="131">
        <f>IF(U$2,TREND(Annual!U90:U190,'Lin91'!$AF90:$AF190,'Lin91'!$AF74:$AF190,TRUE),0)</f>
        <v>0</v>
      </c>
      <c r="V74" s="131">
        <f>IF(V$2,TREND(Annual!V90:V190,'Lin91'!$AF90:$AF190,'Lin91'!$AF74:$AF190,TRUE),0)</f>
        <v>0</v>
      </c>
      <c r="W74" s="131">
        <f>IF(W$2,TREND(Annual!W90:W190,'Lin91'!$AF90:$AF190,'Lin91'!$AF74:$AF190,TRUE),0)</f>
        <v>0</v>
      </c>
      <c r="X74" s="131">
        <f>IF(X$2,TREND(Annual!X90:X190,'Lin91'!$AF90:$AF190,'Lin91'!$AF74:$AF190,TRUE),0)</f>
        <v>0</v>
      </c>
      <c r="Y74" s="131">
        <f>IF(Y$2,TREND(Annual!Y90:Y190,'Lin91'!$AF90:$AF190,'Lin91'!$AF74:$AF190,TRUE),0)</f>
        <v>0</v>
      </c>
      <c r="Z74" s="131">
        <f>IF(Z$2,TREND(Annual!Z90:Z190,'Lin91'!$AF90:$AF190,'Lin91'!$AF74:$AF190,TRUE),0)</f>
        <v>0</v>
      </c>
      <c r="AA74" s="131">
        <f>IF(AA$2,TREND(Annual!AA90:AA190,'Lin91'!$AF90:$AF190,'Lin91'!$AF74:$AF190,TRUE),0)</f>
        <v>0</v>
      </c>
      <c r="AB74" s="131">
        <f>IF(AB$2,TREND(Annual!AB90:AB190,'Lin91'!$AF90:$AF190,'Lin91'!$AF74:$AF190,TRUE),0)</f>
        <v>0</v>
      </c>
      <c r="AC74" s="131">
        <f>IF(AC$2,TREND(Annual!AC90:AC190,'Lin91'!$AF90:$AF190,'Lin91'!$AF74:$AF190,TRUE),0)</f>
        <v>0</v>
      </c>
      <c r="AD74" s="131">
        <f>IF(AD$2,TREND(Annual!AD90:AD190,'Lin91'!$AF90:$AF190,'Lin91'!$AF74:$AF190,TRUE),0)</f>
        <v>0</v>
      </c>
      <c r="AE74" s="126"/>
      <c r="AF74">
        <f t="shared" si="1"/>
        <v>68</v>
      </c>
    </row>
    <row r="75" spans="1:32">
      <c r="A75" t="s">
        <v>336</v>
      </c>
      <c r="B75" s="131">
        <f>IF(B$2,TREND(Annual!B91:B191,'Lin91'!$AF91:$AF191,'Lin91'!$AF75:$AF191,TRUE),0)</f>
        <v>0</v>
      </c>
      <c r="C75" s="131">
        <f>IF(C$2,TREND(Annual!C91:C191,'Lin91'!$AF91:$AF191,'Lin91'!$AF75:$AF191,TRUE),0)</f>
        <v>0</v>
      </c>
      <c r="D75" s="131">
        <f>IF(D$2,TREND(Annual!D91:D191,'Lin91'!$AF91:$AF191,'Lin91'!$AF75:$AF191,TRUE),0)</f>
        <v>0</v>
      </c>
      <c r="E75" s="131">
        <f>IF(E$2,TREND(Annual!E91:E191,'Lin91'!$AF91:$AF191,'Lin91'!$AF75:$AF191,TRUE),0)</f>
        <v>0</v>
      </c>
      <c r="F75" s="131">
        <f>IF(F$2,TREND(Annual!F91:F191,'Lin91'!$AF91:$AF191,'Lin91'!$AF75:$AF191,TRUE),0)</f>
        <v>0</v>
      </c>
      <c r="G75" s="131">
        <f>IF(G$2,TREND(Annual!G91:G191,'Lin91'!$AF91:$AF191,'Lin91'!$AF75:$AF191,TRUE),0)</f>
        <v>0</v>
      </c>
      <c r="H75" s="131">
        <f>IF(H$2,TREND(Annual!H91:H191,'Lin91'!$AF91:$AF191,'Lin91'!$AF75:$AF191,TRUE),0)</f>
        <v>0</v>
      </c>
      <c r="I75" s="131">
        <f>IF(I$2,TREND(Annual!I91:I191,'Lin91'!$AF91:$AF191,'Lin91'!$AF75:$AF191,TRUE),0)</f>
        <v>0</v>
      </c>
      <c r="J75" s="131">
        <f>IF(J$2,TREND(Annual!J91:J191,'Lin91'!$AF91:$AF191,'Lin91'!$AF75:$AF191,TRUE),0)</f>
        <v>0</v>
      </c>
      <c r="K75" s="131">
        <f>IF(K$2,TREND(Annual!K91:K191,'Lin91'!$AF91:$AF191,'Lin91'!$AF75:$AF191,TRUE),0)</f>
        <v>0</v>
      </c>
      <c r="L75" s="131">
        <f>IF(L$2,TREND(Annual!L91:L191,'Lin91'!$AF91:$AF191,'Lin91'!$AF75:$AF191,TRUE),0)</f>
        <v>0</v>
      </c>
      <c r="M75" s="131">
        <f>IF(M$2,TREND(Annual!M91:M191,'Lin91'!$AF91:$AF191,'Lin91'!$AF75:$AF191,TRUE),0)</f>
        <v>0</v>
      </c>
      <c r="N75" s="131">
        <f>IF(N$2,TREND(Annual!N91:N191,'Lin91'!$AF91:$AF191,'Lin91'!$AF75:$AF191,TRUE),0)</f>
        <v>0</v>
      </c>
      <c r="O75" s="131">
        <f>IF(O$2,TREND(Annual!O91:O191,'Lin91'!$AF91:$AF191,'Lin91'!$AF75:$AF191,TRUE),0)</f>
        <v>0</v>
      </c>
      <c r="P75" s="131">
        <f>IF(P$2,TREND(Annual!P91:P191,'Lin91'!$AF91:$AF191,'Lin91'!$AF75:$AF191,TRUE),0)</f>
        <v>0</v>
      </c>
      <c r="Q75" s="131">
        <f>IF(Q$2,TREND(Annual!Q91:Q191,'Lin91'!$AF91:$AF191,'Lin91'!$AF75:$AF191,TRUE),0)</f>
        <v>0</v>
      </c>
      <c r="R75" s="131">
        <f>IF(R$2,TREND(Annual!R91:R191,'Lin91'!$AF91:$AF191,'Lin91'!$AF75:$AF191,TRUE),0)</f>
        <v>0</v>
      </c>
      <c r="S75" s="131">
        <f>IF(S$2,TREND(Annual!S91:S191,'Lin91'!$AF91:$AF191,'Lin91'!$AF75:$AF191,TRUE),0)</f>
        <v>0</v>
      </c>
      <c r="T75" s="131">
        <f>IF(T$2,TREND(Annual!T91:T191,'Lin91'!$AF91:$AF191,'Lin91'!$AF75:$AF191,TRUE),0)</f>
        <v>0</v>
      </c>
      <c r="U75" s="131">
        <f>IF(U$2,TREND(Annual!U91:U191,'Lin91'!$AF91:$AF191,'Lin91'!$AF75:$AF191,TRUE),0)</f>
        <v>0</v>
      </c>
      <c r="V75" s="131">
        <f>IF(V$2,TREND(Annual!V91:V191,'Lin91'!$AF91:$AF191,'Lin91'!$AF75:$AF191,TRUE),0)</f>
        <v>0</v>
      </c>
      <c r="W75" s="131">
        <f>IF(W$2,TREND(Annual!W91:W191,'Lin91'!$AF91:$AF191,'Lin91'!$AF75:$AF191,TRUE),0)</f>
        <v>0</v>
      </c>
      <c r="X75" s="131">
        <f>IF(X$2,TREND(Annual!X91:X191,'Lin91'!$AF91:$AF191,'Lin91'!$AF75:$AF191,TRUE),0)</f>
        <v>0</v>
      </c>
      <c r="Y75" s="131">
        <f>IF(Y$2,TREND(Annual!Y91:Y191,'Lin91'!$AF91:$AF191,'Lin91'!$AF75:$AF191,TRUE),0)</f>
        <v>0</v>
      </c>
      <c r="Z75" s="131">
        <f>IF(Z$2,TREND(Annual!Z91:Z191,'Lin91'!$AF91:$AF191,'Lin91'!$AF75:$AF191,TRUE),0)</f>
        <v>0</v>
      </c>
      <c r="AA75" s="131">
        <f>IF(AA$2,TREND(Annual!AA91:AA191,'Lin91'!$AF91:$AF191,'Lin91'!$AF75:$AF191,TRUE),0)</f>
        <v>0</v>
      </c>
      <c r="AB75" s="131">
        <f>IF(AB$2,TREND(Annual!AB91:AB191,'Lin91'!$AF91:$AF191,'Lin91'!$AF75:$AF191,TRUE),0)</f>
        <v>0</v>
      </c>
      <c r="AC75" s="131">
        <f>IF(AC$2,TREND(Annual!AC91:AC191,'Lin91'!$AF91:$AF191,'Lin91'!$AF75:$AF191,TRUE),0)</f>
        <v>0</v>
      </c>
      <c r="AD75" s="131">
        <f>IF(AD$2,TREND(Annual!AD91:AD191,'Lin91'!$AF91:$AF191,'Lin91'!$AF75:$AF191,TRUE),0)</f>
        <v>0</v>
      </c>
      <c r="AE75" s="126"/>
      <c r="AF75">
        <f t="shared" si="1"/>
        <v>69</v>
      </c>
    </row>
    <row r="76" spans="1:32">
      <c r="A76" t="s">
        <v>337</v>
      </c>
      <c r="B76" s="131">
        <f>IF(B$2,TREND(Annual!B92:B192,'Lin91'!$AF92:$AF192,'Lin91'!$AF76:$AF192,TRUE),0)</f>
        <v>0</v>
      </c>
      <c r="C76" s="131">
        <f>IF(C$2,TREND(Annual!C92:C192,'Lin91'!$AF92:$AF192,'Lin91'!$AF76:$AF192,TRUE),0)</f>
        <v>0</v>
      </c>
      <c r="D76" s="131">
        <f>IF(D$2,TREND(Annual!D92:D192,'Lin91'!$AF92:$AF192,'Lin91'!$AF76:$AF192,TRUE),0)</f>
        <v>0</v>
      </c>
      <c r="E76" s="131">
        <f>IF(E$2,TREND(Annual!E92:E192,'Lin91'!$AF92:$AF192,'Lin91'!$AF76:$AF192,TRUE),0)</f>
        <v>0</v>
      </c>
      <c r="F76" s="131">
        <f>IF(F$2,TREND(Annual!F92:F192,'Lin91'!$AF92:$AF192,'Lin91'!$AF76:$AF192,TRUE),0)</f>
        <v>0</v>
      </c>
      <c r="G76" s="131">
        <f>IF(G$2,TREND(Annual!G92:G192,'Lin91'!$AF92:$AF192,'Lin91'!$AF76:$AF192,TRUE),0)</f>
        <v>0</v>
      </c>
      <c r="H76" s="131">
        <f>IF(H$2,TREND(Annual!H92:H192,'Lin91'!$AF92:$AF192,'Lin91'!$AF76:$AF192,TRUE),0)</f>
        <v>0</v>
      </c>
      <c r="I76" s="131">
        <f>IF(I$2,TREND(Annual!I92:I192,'Lin91'!$AF92:$AF192,'Lin91'!$AF76:$AF192,TRUE),0)</f>
        <v>0</v>
      </c>
      <c r="J76" s="131">
        <f>IF(J$2,TREND(Annual!J92:J192,'Lin91'!$AF92:$AF192,'Lin91'!$AF76:$AF192,TRUE),0)</f>
        <v>0</v>
      </c>
      <c r="K76" s="131">
        <f>IF(K$2,TREND(Annual!K92:K192,'Lin91'!$AF92:$AF192,'Lin91'!$AF76:$AF192,TRUE),0)</f>
        <v>0</v>
      </c>
      <c r="L76" s="131">
        <f>IF(L$2,TREND(Annual!L92:L192,'Lin91'!$AF92:$AF192,'Lin91'!$AF76:$AF192,TRUE),0)</f>
        <v>0</v>
      </c>
      <c r="M76" s="131">
        <f>IF(M$2,TREND(Annual!M92:M192,'Lin91'!$AF92:$AF192,'Lin91'!$AF76:$AF192,TRUE),0)</f>
        <v>0</v>
      </c>
      <c r="N76" s="131">
        <f>IF(N$2,TREND(Annual!N92:N192,'Lin91'!$AF92:$AF192,'Lin91'!$AF76:$AF192,TRUE),0)</f>
        <v>0</v>
      </c>
      <c r="O76" s="131">
        <f>IF(O$2,TREND(Annual!O92:O192,'Lin91'!$AF92:$AF192,'Lin91'!$AF76:$AF192,TRUE),0)</f>
        <v>0</v>
      </c>
      <c r="P76" s="131">
        <f>IF(P$2,TREND(Annual!P92:P192,'Lin91'!$AF92:$AF192,'Lin91'!$AF76:$AF192,TRUE),0)</f>
        <v>0</v>
      </c>
      <c r="Q76" s="131">
        <f>IF(Q$2,TREND(Annual!Q92:Q192,'Lin91'!$AF92:$AF192,'Lin91'!$AF76:$AF192,TRUE),0)</f>
        <v>0</v>
      </c>
      <c r="R76" s="131">
        <f>IF(R$2,TREND(Annual!R92:R192,'Lin91'!$AF92:$AF192,'Lin91'!$AF76:$AF192,TRUE),0)</f>
        <v>0</v>
      </c>
      <c r="S76" s="131">
        <f>IF(S$2,TREND(Annual!S92:S192,'Lin91'!$AF92:$AF192,'Lin91'!$AF76:$AF192,TRUE),0)</f>
        <v>0</v>
      </c>
      <c r="T76" s="131">
        <f>IF(T$2,TREND(Annual!T92:T192,'Lin91'!$AF92:$AF192,'Lin91'!$AF76:$AF192,TRUE),0)</f>
        <v>0</v>
      </c>
      <c r="U76" s="131">
        <f>IF(U$2,TREND(Annual!U92:U192,'Lin91'!$AF92:$AF192,'Lin91'!$AF76:$AF192,TRUE),0)</f>
        <v>0</v>
      </c>
      <c r="V76" s="131">
        <f>IF(V$2,TREND(Annual!V92:V192,'Lin91'!$AF92:$AF192,'Lin91'!$AF76:$AF192,TRUE),0)</f>
        <v>0</v>
      </c>
      <c r="W76" s="131">
        <f>IF(W$2,TREND(Annual!W92:W192,'Lin91'!$AF92:$AF192,'Lin91'!$AF76:$AF192,TRUE),0)</f>
        <v>0</v>
      </c>
      <c r="X76" s="131">
        <f>IF(X$2,TREND(Annual!X92:X192,'Lin91'!$AF92:$AF192,'Lin91'!$AF76:$AF192,TRUE),0)</f>
        <v>0</v>
      </c>
      <c r="Y76" s="131">
        <f>IF(Y$2,TREND(Annual!Y92:Y192,'Lin91'!$AF92:$AF192,'Lin91'!$AF76:$AF192,TRUE),0)</f>
        <v>0</v>
      </c>
      <c r="Z76" s="131">
        <f>IF(Z$2,TREND(Annual!Z92:Z192,'Lin91'!$AF92:$AF192,'Lin91'!$AF76:$AF192,TRUE),0)</f>
        <v>0</v>
      </c>
      <c r="AA76" s="131">
        <f>IF(AA$2,TREND(Annual!AA92:AA192,'Lin91'!$AF92:$AF192,'Lin91'!$AF76:$AF192,TRUE),0)</f>
        <v>0</v>
      </c>
      <c r="AB76" s="131">
        <f>IF(AB$2,TREND(Annual!AB92:AB192,'Lin91'!$AF92:$AF192,'Lin91'!$AF76:$AF192,TRUE),0)</f>
        <v>0</v>
      </c>
      <c r="AC76" s="131">
        <f>IF(AC$2,TREND(Annual!AC92:AC192,'Lin91'!$AF92:$AF192,'Lin91'!$AF76:$AF192,TRUE),0)</f>
        <v>0</v>
      </c>
      <c r="AD76" s="131">
        <f>IF(AD$2,TREND(Annual!AD92:AD192,'Lin91'!$AF92:$AF192,'Lin91'!$AF76:$AF192,TRUE),0)</f>
        <v>0</v>
      </c>
      <c r="AE76" s="126"/>
      <c r="AF76">
        <f t="shared" si="1"/>
        <v>70</v>
      </c>
    </row>
    <row r="77" spans="1:32">
      <c r="A77" t="s">
        <v>338</v>
      </c>
      <c r="B77" s="131">
        <f>IF(B$2,TREND(Annual!B93:B193,'Lin91'!$AF93:$AF193,'Lin91'!$AF77:$AF193,TRUE),0)</f>
        <v>0</v>
      </c>
      <c r="C77" s="131">
        <f>IF(C$2,TREND(Annual!C93:C193,'Lin91'!$AF93:$AF193,'Lin91'!$AF77:$AF193,TRUE),0)</f>
        <v>0</v>
      </c>
      <c r="D77" s="131">
        <f>IF(D$2,TREND(Annual!D93:D193,'Lin91'!$AF93:$AF193,'Lin91'!$AF77:$AF193,TRUE),0)</f>
        <v>0</v>
      </c>
      <c r="E77" s="131">
        <f>IF(E$2,TREND(Annual!E93:E193,'Lin91'!$AF93:$AF193,'Lin91'!$AF77:$AF193,TRUE),0)</f>
        <v>0</v>
      </c>
      <c r="F77" s="131">
        <f>IF(F$2,TREND(Annual!F93:F193,'Lin91'!$AF93:$AF193,'Lin91'!$AF77:$AF193,TRUE),0)</f>
        <v>0</v>
      </c>
      <c r="G77" s="131">
        <f>IF(G$2,TREND(Annual!G93:G193,'Lin91'!$AF93:$AF193,'Lin91'!$AF77:$AF193,TRUE),0)</f>
        <v>0</v>
      </c>
      <c r="H77" s="131">
        <f>IF(H$2,TREND(Annual!H93:H193,'Lin91'!$AF93:$AF193,'Lin91'!$AF77:$AF193,TRUE),0)</f>
        <v>0</v>
      </c>
      <c r="I77" s="131">
        <f>IF(I$2,TREND(Annual!I93:I193,'Lin91'!$AF93:$AF193,'Lin91'!$AF77:$AF193,TRUE),0)</f>
        <v>0</v>
      </c>
      <c r="J77" s="131">
        <f>IF(J$2,TREND(Annual!J93:J193,'Lin91'!$AF93:$AF193,'Lin91'!$AF77:$AF193,TRUE),0)</f>
        <v>0</v>
      </c>
      <c r="K77" s="131">
        <f>IF(K$2,TREND(Annual!K93:K193,'Lin91'!$AF93:$AF193,'Lin91'!$AF77:$AF193,TRUE),0)</f>
        <v>0</v>
      </c>
      <c r="L77" s="131">
        <f>IF(L$2,TREND(Annual!L93:L193,'Lin91'!$AF93:$AF193,'Lin91'!$AF77:$AF193,TRUE),0)</f>
        <v>0</v>
      </c>
      <c r="M77" s="131">
        <f>IF(M$2,TREND(Annual!M93:M193,'Lin91'!$AF93:$AF193,'Lin91'!$AF77:$AF193,TRUE),0)</f>
        <v>0</v>
      </c>
      <c r="N77" s="131">
        <f>IF(N$2,TREND(Annual!N93:N193,'Lin91'!$AF93:$AF193,'Lin91'!$AF77:$AF193,TRUE),0)</f>
        <v>0</v>
      </c>
      <c r="O77" s="131">
        <f>IF(O$2,TREND(Annual!O93:O193,'Lin91'!$AF93:$AF193,'Lin91'!$AF77:$AF193,TRUE),0)</f>
        <v>0</v>
      </c>
      <c r="P77" s="131">
        <f>IF(P$2,TREND(Annual!P93:P193,'Lin91'!$AF93:$AF193,'Lin91'!$AF77:$AF193,TRUE),0)</f>
        <v>0</v>
      </c>
      <c r="Q77" s="131">
        <f>IF(Q$2,TREND(Annual!Q93:Q193,'Lin91'!$AF93:$AF193,'Lin91'!$AF77:$AF193,TRUE),0)</f>
        <v>0</v>
      </c>
      <c r="R77" s="131">
        <f>IF(R$2,TREND(Annual!R93:R193,'Lin91'!$AF93:$AF193,'Lin91'!$AF77:$AF193,TRUE),0)</f>
        <v>0</v>
      </c>
      <c r="S77" s="131">
        <f>IF(S$2,TREND(Annual!S93:S193,'Lin91'!$AF93:$AF193,'Lin91'!$AF77:$AF193,TRUE),0)</f>
        <v>0</v>
      </c>
      <c r="T77" s="131">
        <f>IF(T$2,TREND(Annual!T93:T193,'Lin91'!$AF93:$AF193,'Lin91'!$AF77:$AF193,TRUE),0)</f>
        <v>0</v>
      </c>
      <c r="U77" s="131">
        <f>IF(U$2,TREND(Annual!U93:U193,'Lin91'!$AF93:$AF193,'Lin91'!$AF77:$AF193,TRUE),0)</f>
        <v>0</v>
      </c>
      <c r="V77" s="131">
        <f>IF(V$2,TREND(Annual!V93:V193,'Lin91'!$AF93:$AF193,'Lin91'!$AF77:$AF193,TRUE),0)</f>
        <v>0</v>
      </c>
      <c r="W77" s="131">
        <f>IF(W$2,TREND(Annual!W93:W193,'Lin91'!$AF93:$AF193,'Lin91'!$AF77:$AF193,TRUE),0)</f>
        <v>0</v>
      </c>
      <c r="X77" s="131">
        <f>IF(X$2,TREND(Annual!X93:X193,'Lin91'!$AF93:$AF193,'Lin91'!$AF77:$AF193,TRUE),0)</f>
        <v>0</v>
      </c>
      <c r="Y77" s="131">
        <f>IF(Y$2,TREND(Annual!Y93:Y193,'Lin91'!$AF93:$AF193,'Lin91'!$AF77:$AF193,TRUE),0)</f>
        <v>0</v>
      </c>
      <c r="Z77" s="131">
        <f>IF(Z$2,TREND(Annual!Z93:Z193,'Lin91'!$AF93:$AF193,'Lin91'!$AF77:$AF193,TRUE),0)</f>
        <v>0</v>
      </c>
      <c r="AA77" s="131">
        <f>IF(AA$2,TREND(Annual!AA93:AA193,'Lin91'!$AF93:$AF193,'Lin91'!$AF77:$AF193,TRUE),0)</f>
        <v>0</v>
      </c>
      <c r="AB77" s="131">
        <f>IF(AB$2,TREND(Annual!AB93:AB193,'Lin91'!$AF93:$AF193,'Lin91'!$AF77:$AF193,TRUE),0)</f>
        <v>0</v>
      </c>
      <c r="AC77" s="131">
        <f>IF(AC$2,TREND(Annual!AC93:AC193,'Lin91'!$AF93:$AF193,'Lin91'!$AF77:$AF193,TRUE),0)</f>
        <v>0</v>
      </c>
      <c r="AD77" s="131">
        <f>IF(AD$2,TREND(Annual!AD93:AD193,'Lin91'!$AF93:$AF193,'Lin91'!$AF77:$AF193,TRUE),0)</f>
        <v>0</v>
      </c>
      <c r="AE77" s="126"/>
      <c r="AF77">
        <f t="shared" si="1"/>
        <v>71</v>
      </c>
    </row>
    <row r="78" spans="1:32">
      <c r="A78" t="s">
        <v>339</v>
      </c>
      <c r="B78" s="131">
        <f>IF(B$2,TREND(Annual!B94:B194,'Lin91'!$AF94:$AF194,'Lin91'!$AF78:$AF194,TRUE),0)</f>
        <v>0</v>
      </c>
      <c r="C78" s="131">
        <f>IF(C$2,TREND(Annual!C94:C194,'Lin91'!$AF94:$AF194,'Lin91'!$AF78:$AF194,TRUE),0)</f>
        <v>0</v>
      </c>
      <c r="D78" s="131">
        <f>IF(D$2,TREND(Annual!D94:D194,'Lin91'!$AF94:$AF194,'Lin91'!$AF78:$AF194,TRUE),0)</f>
        <v>0</v>
      </c>
      <c r="E78" s="131">
        <f>IF(E$2,TREND(Annual!E94:E194,'Lin91'!$AF94:$AF194,'Lin91'!$AF78:$AF194,TRUE),0)</f>
        <v>0</v>
      </c>
      <c r="F78" s="131">
        <f>IF(F$2,TREND(Annual!F94:F194,'Lin91'!$AF94:$AF194,'Lin91'!$AF78:$AF194,TRUE),0)</f>
        <v>0</v>
      </c>
      <c r="G78" s="131">
        <f>IF(G$2,TREND(Annual!G94:G194,'Lin91'!$AF94:$AF194,'Lin91'!$AF78:$AF194,TRUE),0)</f>
        <v>0</v>
      </c>
      <c r="H78" s="131">
        <f>IF(H$2,TREND(Annual!H94:H194,'Lin91'!$AF94:$AF194,'Lin91'!$AF78:$AF194,TRUE),0)</f>
        <v>0</v>
      </c>
      <c r="I78" s="131">
        <f>IF(I$2,TREND(Annual!I94:I194,'Lin91'!$AF94:$AF194,'Lin91'!$AF78:$AF194,TRUE),0)</f>
        <v>0</v>
      </c>
      <c r="J78" s="131">
        <f>IF(J$2,TREND(Annual!J94:J194,'Lin91'!$AF94:$AF194,'Lin91'!$AF78:$AF194,TRUE),0)</f>
        <v>0</v>
      </c>
      <c r="K78" s="131">
        <f>IF(K$2,TREND(Annual!K94:K194,'Lin91'!$AF94:$AF194,'Lin91'!$AF78:$AF194,TRUE),0)</f>
        <v>0</v>
      </c>
      <c r="L78" s="131">
        <f>IF(L$2,TREND(Annual!L94:L194,'Lin91'!$AF94:$AF194,'Lin91'!$AF78:$AF194,TRUE),0)</f>
        <v>0</v>
      </c>
      <c r="M78" s="131">
        <f>IF(M$2,TREND(Annual!M94:M194,'Lin91'!$AF94:$AF194,'Lin91'!$AF78:$AF194,TRUE),0)</f>
        <v>0</v>
      </c>
      <c r="N78" s="131">
        <f>IF(N$2,TREND(Annual!N94:N194,'Lin91'!$AF94:$AF194,'Lin91'!$AF78:$AF194,TRUE),0)</f>
        <v>0</v>
      </c>
      <c r="O78" s="131">
        <f>IF(O$2,TREND(Annual!O94:O194,'Lin91'!$AF94:$AF194,'Lin91'!$AF78:$AF194,TRUE),0)</f>
        <v>0</v>
      </c>
      <c r="P78" s="131">
        <f>IF(P$2,TREND(Annual!P94:P194,'Lin91'!$AF94:$AF194,'Lin91'!$AF78:$AF194,TRUE),0)</f>
        <v>0</v>
      </c>
      <c r="Q78" s="131">
        <f>IF(Q$2,TREND(Annual!Q94:Q194,'Lin91'!$AF94:$AF194,'Lin91'!$AF78:$AF194,TRUE),0)</f>
        <v>0</v>
      </c>
      <c r="R78" s="131">
        <f>IF(R$2,TREND(Annual!R94:R194,'Lin91'!$AF94:$AF194,'Lin91'!$AF78:$AF194,TRUE),0)</f>
        <v>0</v>
      </c>
      <c r="S78" s="131">
        <f>IF(S$2,TREND(Annual!S94:S194,'Lin91'!$AF94:$AF194,'Lin91'!$AF78:$AF194,TRUE),0)</f>
        <v>0</v>
      </c>
      <c r="T78" s="131">
        <f>IF(T$2,TREND(Annual!T94:T194,'Lin91'!$AF94:$AF194,'Lin91'!$AF78:$AF194,TRUE),0)</f>
        <v>0</v>
      </c>
      <c r="U78" s="131">
        <f>IF(U$2,TREND(Annual!U94:U194,'Lin91'!$AF94:$AF194,'Lin91'!$AF78:$AF194,TRUE),0)</f>
        <v>0</v>
      </c>
      <c r="V78" s="131">
        <f>IF(V$2,TREND(Annual!V94:V194,'Lin91'!$AF94:$AF194,'Lin91'!$AF78:$AF194,TRUE),0)</f>
        <v>0</v>
      </c>
      <c r="W78" s="131">
        <f>IF(W$2,TREND(Annual!W94:W194,'Lin91'!$AF94:$AF194,'Lin91'!$AF78:$AF194,TRUE),0)</f>
        <v>0</v>
      </c>
      <c r="X78" s="131">
        <f>IF(X$2,TREND(Annual!X94:X194,'Lin91'!$AF94:$AF194,'Lin91'!$AF78:$AF194,TRUE),0)</f>
        <v>0</v>
      </c>
      <c r="Y78" s="131">
        <f>IF(Y$2,TREND(Annual!Y94:Y194,'Lin91'!$AF94:$AF194,'Lin91'!$AF78:$AF194,TRUE),0)</f>
        <v>0</v>
      </c>
      <c r="Z78" s="131">
        <f>IF(Z$2,TREND(Annual!Z94:Z194,'Lin91'!$AF94:$AF194,'Lin91'!$AF78:$AF194,TRUE),0)</f>
        <v>0</v>
      </c>
      <c r="AA78" s="131">
        <f>IF(AA$2,TREND(Annual!AA94:AA194,'Lin91'!$AF94:$AF194,'Lin91'!$AF78:$AF194,TRUE),0)</f>
        <v>0</v>
      </c>
      <c r="AB78" s="131">
        <f>IF(AB$2,TREND(Annual!AB94:AB194,'Lin91'!$AF94:$AF194,'Lin91'!$AF78:$AF194,TRUE),0)</f>
        <v>0</v>
      </c>
      <c r="AC78" s="131">
        <f>IF(AC$2,TREND(Annual!AC94:AC194,'Lin91'!$AF94:$AF194,'Lin91'!$AF78:$AF194,TRUE),0)</f>
        <v>0</v>
      </c>
      <c r="AD78" s="131">
        <f>IF(AD$2,TREND(Annual!AD94:AD194,'Lin91'!$AF94:$AF194,'Lin91'!$AF78:$AF194,TRUE),0)</f>
        <v>0</v>
      </c>
      <c r="AE78" s="126"/>
      <c r="AF78">
        <f t="shared" si="1"/>
        <v>72</v>
      </c>
    </row>
    <row r="79" spans="1:32">
      <c r="A79" t="s">
        <v>340</v>
      </c>
      <c r="B79" s="131">
        <f>IF(B$2,TREND(Annual!B95:B195,'Lin91'!$AF95:$AF195,'Lin91'!$AF79:$AF195,TRUE),0)</f>
        <v>0</v>
      </c>
      <c r="C79" s="131">
        <f>IF(C$2,TREND(Annual!C95:C195,'Lin91'!$AF95:$AF195,'Lin91'!$AF79:$AF195,TRUE),0)</f>
        <v>0</v>
      </c>
      <c r="D79" s="131">
        <f>IF(D$2,TREND(Annual!D95:D195,'Lin91'!$AF95:$AF195,'Lin91'!$AF79:$AF195,TRUE),0)</f>
        <v>0</v>
      </c>
      <c r="E79" s="131">
        <f>IF(E$2,TREND(Annual!E95:E195,'Lin91'!$AF95:$AF195,'Lin91'!$AF79:$AF195,TRUE),0)</f>
        <v>0</v>
      </c>
      <c r="F79" s="131">
        <f>IF(F$2,TREND(Annual!F95:F195,'Lin91'!$AF95:$AF195,'Lin91'!$AF79:$AF195,TRUE),0)</f>
        <v>0</v>
      </c>
      <c r="G79" s="131">
        <f>IF(G$2,TREND(Annual!G95:G195,'Lin91'!$AF95:$AF195,'Lin91'!$AF79:$AF195,TRUE),0)</f>
        <v>0</v>
      </c>
      <c r="H79" s="131">
        <f>IF(H$2,TREND(Annual!H95:H195,'Lin91'!$AF95:$AF195,'Lin91'!$AF79:$AF195,TRUE),0)</f>
        <v>0</v>
      </c>
      <c r="I79" s="131">
        <f>IF(I$2,TREND(Annual!I95:I195,'Lin91'!$AF95:$AF195,'Lin91'!$AF79:$AF195,TRUE),0)</f>
        <v>0</v>
      </c>
      <c r="J79" s="131">
        <f>IF(J$2,TREND(Annual!J95:J195,'Lin91'!$AF95:$AF195,'Lin91'!$AF79:$AF195,TRUE),0)</f>
        <v>0</v>
      </c>
      <c r="K79" s="131">
        <f>IF(K$2,TREND(Annual!K95:K195,'Lin91'!$AF95:$AF195,'Lin91'!$AF79:$AF195,TRUE),0)</f>
        <v>0</v>
      </c>
      <c r="L79" s="131">
        <f>IF(L$2,TREND(Annual!L95:L195,'Lin91'!$AF95:$AF195,'Lin91'!$AF79:$AF195,TRUE),0)</f>
        <v>0</v>
      </c>
      <c r="M79" s="131">
        <f>IF(M$2,TREND(Annual!M95:M195,'Lin91'!$AF95:$AF195,'Lin91'!$AF79:$AF195,TRUE),0)</f>
        <v>0</v>
      </c>
      <c r="N79" s="131">
        <f>IF(N$2,TREND(Annual!N95:N195,'Lin91'!$AF95:$AF195,'Lin91'!$AF79:$AF195,TRUE),0)</f>
        <v>0</v>
      </c>
      <c r="O79" s="131">
        <f>IF(O$2,TREND(Annual!O95:O195,'Lin91'!$AF95:$AF195,'Lin91'!$AF79:$AF195,TRUE),0)</f>
        <v>0</v>
      </c>
      <c r="P79" s="131">
        <f>IF(P$2,TREND(Annual!P95:P195,'Lin91'!$AF95:$AF195,'Lin91'!$AF79:$AF195,TRUE),0)</f>
        <v>0</v>
      </c>
      <c r="Q79" s="131">
        <f>IF(Q$2,TREND(Annual!Q95:Q195,'Lin91'!$AF95:$AF195,'Lin91'!$AF79:$AF195,TRUE),0)</f>
        <v>0</v>
      </c>
      <c r="R79" s="131">
        <f>IF(R$2,TREND(Annual!R95:R195,'Lin91'!$AF95:$AF195,'Lin91'!$AF79:$AF195,TRUE),0)</f>
        <v>0</v>
      </c>
      <c r="S79" s="131">
        <f>IF(S$2,TREND(Annual!S95:S195,'Lin91'!$AF95:$AF195,'Lin91'!$AF79:$AF195,TRUE),0)</f>
        <v>0</v>
      </c>
      <c r="T79" s="131">
        <f>IF(T$2,TREND(Annual!T95:T195,'Lin91'!$AF95:$AF195,'Lin91'!$AF79:$AF195,TRUE),0)</f>
        <v>0</v>
      </c>
      <c r="U79" s="131">
        <f>IF(U$2,TREND(Annual!U95:U195,'Lin91'!$AF95:$AF195,'Lin91'!$AF79:$AF195,TRUE),0)</f>
        <v>0</v>
      </c>
      <c r="V79" s="131">
        <f>IF(V$2,TREND(Annual!V95:V195,'Lin91'!$AF95:$AF195,'Lin91'!$AF79:$AF195,TRUE),0)</f>
        <v>0</v>
      </c>
      <c r="W79" s="131">
        <f>IF(W$2,TREND(Annual!W95:W195,'Lin91'!$AF95:$AF195,'Lin91'!$AF79:$AF195,TRUE),0)</f>
        <v>0</v>
      </c>
      <c r="X79" s="131">
        <f>IF(X$2,TREND(Annual!X95:X195,'Lin91'!$AF95:$AF195,'Lin91'!$AF79:$AF195,TRUE),0)</f>
        <v>0</v>
      </c>
      <c r="Y79" s="131">
        <f>IF(Y$2,TREND(Annual!Y95:Y195,'Lin91'!$AF95:$AF195,'Lin91'!$AF79:$AF195,TRUE),0)</f>
        <v>0</v>
      </c>
      <c r="Z79" s="131">
        <f>IF(Z$2,TREND(Annual!Z95:Z195,'Lin91'!$AF95:$AF195,'Lin91'!$AF79:$AF195,TRUE),0)</f>
        <v>0</v>
      </c>
      <c r="AA79" s="131">
        <f>IF(AA$2,TREND(Annual!AA95:AA195,'Lin91'!$AF95:$AF195,'Lin91'!$AF79:$AF195,TRUE),0)</f>
        <v>0</v>
      </c>
      <c r="AB79" s="131">
        <f>IF(AB$2,TREND(Annual!AB95:AB195,'Lin91'!$AF95:$AF195,'Lin91'!$AF79:$AF195,TRUE),0)</f>
        <v>0</v>
      </c>
      <c r="AC79" s="131">
        <f>IF(AC$2,TREND(Annual!AC95:AC195,'Lin91'!$AF95:$AF195,'Lin91'!$AF79:$AF195,TRUE),0)</f>
        <v>0</v>
      </c>
      <c r="AD79" s="131">
        <f>IF(AD$2,TREND(Annual!AD95:AD195,'Lin91'!$AF95:$AF195,'Lin91'!$AF79:$AF195,TRUE),0)</f>
        <v>0</v>
      </c>
      <c r="AE79" s="126"/>
      <c r="AF79">
        <f t="shared" si="1"/>
        <v>73</v>
      </c>
    </row>
    <row r="80" spans="1:32">
      <c r="A80" t="s">
        <v>341</v>
      </c>
      <c r="B80" s="131">
        <f>IF(B$2,TREND(Annual!B96:B196,'Lin91'!$AF96:$AF196,'Lin91'!$AF80:$AF196,TRUE),0)</f>
        <v>0</v>
      </c>
      <c r="C80" s="131">
        <f>IF(C$2,TREND(Annual!C96:C196,'Lin91'!$AF96:$AF196,'Lin91'!$AF80:$AF196,TRUE),0)</f>
        <v>0</v>
      </c>
      <c r="D80" s="131">
        <f>IF(D$2,TREND(Annual!D96:D196,'Lin91'!$AF96:$AF196,'Lin91'!$AF80:$AF196,TRUE),0)</f>
        <v>0</v>
      </c>
      <c r="E80" s="131">
        <f>IF(E$2,TREND(Annual!E96:E196,'Lin91'!$AF96:$AF196,'Lin91'!$AF80:$AF196,TRUE),0)</f>
        <v>0</v>
      </c>
      <c r="F80" s="131">
        <f>IF(F$2,TREND(Annual!F96:F196,'Lin91'!$AF96:$AF196,'Lin91'!$AF80:$AF196,TRUE),0)</f>
        <v>0</v>
      </c>
      <c r="G80" s="131">
        <f>IF(G$2,TREND(Annual!G96:G196,'Lin91'!$AF96:$AF196,'Lin91'!$AF80:$AF196,TRUE),0)</f>
        <v>0</v>
      </c>
      <c r="H80" s="131">
        <f>IF(H$2,TREND(Annual!H96:H196,'Lin91'!$AF96:$AF196,'Lin91'!$AF80:$AF196,TRUE),0)</f>
        <v>0</v>
      </c>
      <c r="I80" s="131">
        <f>IF(I$2,TREND(Annual!I96:I196,'Lin91'!$AF96:$AF196,'Lin91'!$AF80:$AF196,TRUE),0)</f>
        <v>0</v>
      </c>
      <c r="J80" s="131">
        <f>IF(J$2,TREND(Annual!J96:J196,'Lin91'!$AF96:$AF196,'Lin91'!$AF80:$AF196,TRUE),0)</f>
        <v>0</v>
      </c>
      <c r="K80" s="131">
        <f>IF(K$2,TREND(Annual!K96:K196,'Lin91'!$AF96:$AF196,'Lin91'!$AF80:$AF196,TRUE),0)</f>
        <v>0</v>
      </c>
      <c r="L80" s="131">
        <f>IF(L$2,TREND(Annual!L96:L196,'Lin91'!$AF96:$AF196,'Lin91'!$AF80:$AF196,TRUE),0)</f>
        <v>0</v>
      </c>
      <c r="M80" s="131">
        <f>IF(M$2,TREND(Annual!M96:M196,'Lin91'!$AF96:$AF196,'Lin91'!$AF80:$AF196,TRUE),0)</f>
        <v>0</v>
      </c>
      <c r="N80" s="131">
        <f>IF(N$2,TREND(Annual!N96:N196,'Lin91'!$AF96:$AF196,'Lin91'!$AF80:$AF196,TRUE),0)</f>
        <v>0</v>
      </c>
      <c r="O80" s="131">
        <f>IF(O$2,TREND(Annual!O96:O196,'Lin91'!$AF96:$AF196,'Lin91'!$AF80:$AF196,TRUE),0)</f>
        <v>0</v>
      </c>
      <c r="P80" s="131">
        <f>IF(P$2,TREND(Annual!P96:P196,'Lin91'!$AF96:$AF196,'Lin91'!$AF80:$AF196,TRUE),0)</f>
        <v>0</v>
      </c>
      <c r="Q80" s="131">
        <f>IF(Q$2,TREND(Annual!Q96:Q196,'Lin91'!$AF96:$AF196,'Lin91'!$AF80:$AF196,TRUE),0)</f>
        <v>0</v>
      </c>
      <c r="R80" s="131">
        <f>IF(R$2,TREND(Annual!R96:R196,'Lin91'!$AF96:$AF196,'Lin91'!$AF80:$AF196,TRUE),0)</f>
        <v>0</v>
      </c>
      <c r="S80" s="131">
        <f>IF(S$2,TREND(Annual!S96:S196,'Lin91'!$AF96:$AF196,'Lin91'!$AF80:$AF196,TRUE),0)</f>
        <v>0</v>
      </c>
      <c r="T80" s="131">
        <f>IF(T$2,TREND(Annual!T96:T196,'Lin91'!$AF96:$AF196,'Lin91'!$AF80:$AF196,TRUE),0)</f>
        <v>0</v>
      </c>
      <c r="U80" s="131">
        <f>IF(U$2,TREND(Annual!U96:U196,'Lin91'!$AF96:$AF196,'Lin91'!$AF80:$AF196,TRUE),0)</f>
        <v>0</v>
      </c>
      <c r="V80" s="131">
        <f>IF(V$2,TREND(Annual!V96:V196,'Lin91'!$AF96:$AF196,'Lin91'!$AF80:$AF196,TRUE),0)</f>
        <v>0</v>
      </c>
      <c r="W80" s="131">
        <f>IF(W$2,TREND(Annual!W96:W196,'Lin91'!$AF96:$AF196,'Lin91'!$AF80:$AF196,TRUE),0)</f>
        <v>0</v>
      </c>
      <c r="X80" s="131">
        <f>IF(X$2,TREND(Annual!X96:X196,'Lin91'!$AF96:$AF196,'Lin91'!$AF80:$AF196,TRUE),0)</f>
        <v>0</v>
      </c>
      <c r="Y80" s="131">
        <f>IF(Y$2,TREND(Annual!Y96:Y196,'Lin91'!$AF96:$AF196,'Lin91'!$AF80:$AF196,TRUE),0)</f>
        <v>0</v>
      </c>
      <c r="Z80" s="131">
        <f>IF(Z$2,TREND(Annual!Z96:Z196,'Lin91'!$AF96:$AF196,'Lin91'!$AF80:$AF196,TRUE),0)</f>
        <v>0</v>
      </c>
      <c r="AA80" s="131">
        <f>IF(AA$2,TREND(Annual!AA96:AA196,'Lin91'!$AF96:$AF196,'Lin91'!$AF80:$AF196,TRUE),0)</f>
        <v>0</v>
      </c>
      <c r="AB80" s="131">
        <f>IF(AB$2,TREND(Annual!AB96:AB196,'Lin91'!$AF96:$AF196,'Lin91'!$AF80:$AF196,TRUE),0)</f>
        <v>0</v>
      </c>
      <c r="AC80" s="131">
        <f>IF(AC$2,TREND(Annual!AC96:AC196,'Lin91'!$AF96:$AF196,'Lin91'!$AF80:$AF196,TRUE),0)</f>
        <v>0</v>
      </c>
      <c r="AD80" s="131">
        <f>IF(AD$2,TREND(Annual!AD96:AD196,'Lin91'!$AF96:$AF196,'Lin91'!$AF80:$AF196,TRUE),0)</f>
        <v>0</v>
      </c>
      <c r="AE80" s="126"/>
      <c r="AF80">
        <f t="shared" si="1"/>
        <v>74</v>
      </c>
    </row>
    <row r="81" spans="1:32">
      <c r="A81" t="s">
        <v>342</v>
      </c>
      <c r="B81" s="131">
        <f>IF(B$2,TREND(Annual!B97:B197,'Lin91'!$AF97:$AF197,'Lin91'!$AF81:$AF197,TRUE),0)</f>
        <v>0</v>
      </c>
      <c r="C81" s="131">
        <f>IF(C$2,TREND(Annual!C97:C197,'Lin91'!$AF97:$AF197,'Lin91'!$AF81:$AF197,TRUE),0)</f>
        <v>0</v>
      </c>
      <c r="D81" s="131">
        <f>IF(D$2,TREND(Annual!D97:D197,'Lin91'!$AF97:$AF197,'Lin91'!$AF81:$AF197,TRUE),0)</f>
        <v>0</v>
      </c>
      <c r="E81" s="131">
        <f>IF(E$2,TREND(Annual!E97:E197,'Lin91'!$AF97:$AF197,'Lin91'!$AF81:$AF197,TRUE),0)</f>
        <v>0</v>
      </c>
      <c r="F81" s="131">
        <f>IF(F$2,TREND(Annual!F97:F197,'Lin91'!$AF97:$AF197,'Lin91'!$AF81:$AF197,TRUE),0)</f>
        <v>0</v>
      </c>
      <c r="G81" s="131">
        <f>IF(G$2,TREND(Annual!G97:G197,'Lin91'!$AF97:$AF197,'Lin91'!$AF81:$AF197,TRUE),0)</f>
        <v>0</v>
      </c>
      <c r="H81" s="131">
        <f>IF(H$2,TREND(Annual!H97:H197,'Lin91'!$AF97:$AF197,'Lin91'!$AF81:$AF197,TRUE),0)</f>
        <v>0</v>
      </c>
      <c r="I81" s="131">
        <f>IF(I$2,TREND(Annual!I97:I197,'Lin91'!$AF97:$AF197,'Lin91'!$AF81:$AF197,TRUE),0)</f>
        <v>0</v>
      </c>
      <c r="J81" s="131">
        <f>IF(J$2,TREND(Annual!J97:J197,'Lin91'!$AF97:$AF197,'Lin91'!$AF81:$AF197,TRUE),0)</f>
        <v>0</v>
      </c>
      <c r="K81" s="131">
        <f>IF(K$2,TREND(Annual!K97:K197,'Lin91'!$AF97:$AF197,'Lin91'!$AF81:$AF197,TRUE),0)</f>
        <v>0</v>
      </c>
      <c r="L81" s="131">
        <f>IF(L$2,TREND(Annual!L97:L197,'Lin91'!$AF97:$AF197,'Lin91'!$AF81:$AF197,TRUE),0)</f>
        <v>0</v>
      </c>
      <c r="M81" s="131">
        <f>IF(M$2,TREND(Annual!M97:M197,'Lin91'!$AF97:$AF197,'Lin91'!$AF81:$AF197,TRUE),0)</f>
        <v>0</v>
      </c>
      <c r="N81" s="131">
        <f>IF(N$2,TREND(Annual!N97:N197,'Lin91'!$AF97:$AF197,'Lin91'!$AF81:$AF197,TRUE),0)</f>
        <v>0</v>
      </c>
      <c r="O81" s="131">
        <f>IF(O$2,TREND(Annual!O97:O197,'Lin91'!$AF97:$AF197,'Lin91'!$AF81:$AF197,TRUE),0)</f>
        <v>0</v>
      </c>
      <c r="P81" s="131">
        <f>IF(P$2,TREND(Annual!P97:P197,'Lin91'!$AF97:$AF197,'Lin91'!$AF81:$AF197,TRUE),0)</f>
        <v>0</v>
      </c>
      <c r="Q81" s="131">
        <f>IF(Q$2,TREND(Annual!Q97:Q197,'Lin91'!$AF97:$AF197,'Lin91'!$AF81:$AF197,TRUE),0)</f>
        <v>0</v>
      </c>
      <c r="R81" s="131">
        <f>IF(R$2,TREND(Annual!R97:R197,'Lin91'!$AF97:$AF197,'Lin91'!$AF81:$AF197,TRUE),0)</f>
        <v>0</v>
      </c>
      <c r="S81" s="131">
        <f>IF(S$2,TREND(Annual!S97:S197,'Lin91'!$AF97:$AF197,'Lin91'!$AF81:$AF197,TRUE),0)</f>
        <v>0</v>
      </c>
      <c r="T81" s="131">
        <f>IF(T$2,TREND(Annual!T97:T197,'Lin91'!$AF97:$AF197,'Lin91'!$AF81:$AF197,TRUE),0)</f>
        <v>0</v>
      </c>
      <c r="U81" s="131">
        <f>IF(U$2,TREND(Annual!U97:U197,'Lin91'!$AF97:$AF197,'Lin91'!$AF81:$AF197,TRUE),0)</f>
        <v>0</v>
      </c>
      <c r="V81" s="131">
        <f>IF(V$2,TREND(Annual!V97:V197,'Lin91'!$AF97:$AF197,'Lin91'!$AF81:$AF197,TRUE),0)</f>
        <v>0</v>
      </c>
      <c r="W81" s="131">
        <f>IF(W$2,TREND(Annual!W97:W197,'Lin91'!$AF97:$AF197,'Lin91'!$AF81:$AF197,TRUE),0)</f>
        <v>0</v>
      </c>
      <c r="X81" s="131">
        <f>IF(X$2,TREND(Annual!X97:X197,'Lin91'!$AF97:$AF197,'Lin91'!$AF81:$AF197,TRUE),0)</f>
        <v>0</v>
      </c>
      <c r="Y81" s="131">
        <f>IF(Y$2,TREND(Annual!Y97:Y197,'Lin91'!$AF97:$AF197,'Lin91'!$AF81:$AF197,TRUE),0)</f>
        <v>0</v>
      </c>
      <c r="Z81" s="131">
        <f>IF(Z$2,TREND(Annual!Z97:Z197,'Lin91'!$AF97:$AF197,'Lin91'!$AF81:$AF197,TRUE),0)</f>
        <v>0</v>
      </c>
      <c r="AA81" s="131">
        <f>IF(AA$2,TREND(Annual!AA97:AA197,'Lin91'!$AF97:$AF197,'Lin91'!$AF81:$AF197,TRUE),0)</f>
        <v>0</v>
      </c>
      <c r="AB81" s="131">
        <f>IF(AB$2,TREND(Annual!AB97:AB197,'Lin91'!$AF97:$AF197,'Lin91'!$AF81:$AF197,TRUE),0)</f>
        <v>0</v>
      </c>
      <c r="AC81" s="131">
        <f>IF(AC$2,TREND(Annual!AC97:AC197,'Lin91'!$AF97:$AF197,'Lin91'!$AF81:$AF197,TRUE),0)</f>
        <v>0</v>
      </c>
      <c r="AD81" s="131">
        <f>IF(AD$2,TREND(Annual!AD97:AD197,'Lin91'!$AF97:$AF197,'Lin91'!$AF81:$AF197,TRUE),0)</f>
        <v>0</v>
      </c>
      <c r="AE81" s="126"/>
      <c r="AF81">
        <f t="shared" si="1"/>
        <v>75</v>
      </c>
    </row>
    <row r="82" spans="1:32">
      <c r="A82" t="s">
        <v>343</v>
      </c>
      <c r="B82" s="131">
        <f>IF(B$2,TREND(Annual!B98:B198,'Lin91'!$AF98:$AF198,'Lin91'!$AF82:$AF198,TRUE),0)</f>
        <v>0</v>
      </c>
      <c r="C82" s="131">
        <f>IF(C$2,TREND(Annual!C98:C198,'Lin91'!$AF98:$AF198,'Lin91'!$AF82:$AF198,TRUE),0)</f>
        <v>0</v>
      </c>
      <c r="D82" s="131">
        <f>IF(D$2,TREND(Annual!D98:D198,'Lin91'!$AF98:$AF198,'Lin91'!$AF82:$AF198,TRUE),0)</f>
        <v>0</v>
      </c>
      <c r="E82" s="131">
        <f>IF(E$2,TREND(Annual!E98:E198,'Lin91'!$AF98:$AF198,'Lin91'!$AF82:$AF198,TRUE),0)</f>
        <v>0</v>
      </c>
      <c r="F82" s="131">
        <f>IF(F$2,TREND(Annual!F98:F198,'Lin91'!$AF98:$AF198,'Lin91'!$AF82:$AF198,TRUE),0)</f>
        <v>0</v>
      </c>
      <c r="G82" s="131">
        <f>IF(G$2,TREND(Annual!G98:G198,'Lin91'!$AF98:$AF198,'Lin91'!$AF82:$AF198,TRUE),0)</f>
        <v>0</v>
      </c>
      <c r="H82" s="131">
        <f>IF(H$2,TREND(Annual!H98:H198,'Lin91'!$AF98:$AF198,'Lin91'!$AF82:$AF198,TRUE),0)</f>
        <v>0</v>
      </c>
      <c r="I82" s="131">
        <f>IF(I$2,TREND(Annual!I98:I198,'Lin91'!$AF98:$AF198,'Lin91'!$AF82:$AF198,TRUE),0)</f>
        <v>0</v>
      </c>
      <c r="J82" s="131">
        <f>IF(J$2,TREND(Annual!J98:J198,'Lin91'!$AF98:$AF198,'Lin91'!$AF82:$AF198,TRUE),0)</f>
        <v>0</v>
      </c>
      <c r="K82" s="131">
        <f>IF(K$2,TREND(Annual!K98:K198,'Lin91'!$AF98:$AF198,'Lin91'!$AF82:$AF198,TRUE),0)</f>
        <v>0</v>
      </c>
      <c r="L82" s="131">
        <f>IF(L$2,TREND(Annual!L98:L198,'Lin91'!$AF98:$AF198,'Lin91'!$AF82:$AF198,TRUE),0)</f>
        <v>0</v>
      </c>
      <c r="M82" s="131">
        <f>IF(M$2,TREND(Annual!M98:M198,'Lin91'!$AF98:$AF198,'Lin91'!$AF82:$AF198,TRUE),0)</f>
        <v>0</v>
      </c>
      <c r="N82" s="131">
        <f>IF(N$2,TREND(Annual!N98:N198,'Lin91'!$AF98:$AF198,'Lin91'!$AF82:$AF198,TRUE),0)</f>
        <v>0</v>
      </c>
      <c r="O82" s="131">
        <f>IF(O$2,TREND(Annual!O98:O198,'Lin91'!$AF98:$AF198,'Lin91'!$AF82:$AF198,TRUE),0)</f>
        <v>0</v>
      </c>
      <c r="P82" s="131">
        <f>IF(P$2,TREND(Annual!P98:P198,'Lin91'!$AF98:$AF198,'Lin91'!$AF82:$AF198,TRUE),0)</f>
        <v>0</v>
      </c>
      <c r="Q82" s="131">
        <f>IF(Q$2,TREND(Annual!Q98:Q198,'Lin91'!$AF98:$AF198,'Lin91'!$AF82:$AF198,TRUE),0)</f>
        <v>0</v>
      </c>
      <c r="R82" s="131">
        <f>IF(R$2,TREND(Annual!R98:R198,'Lin91'!$AF98:$AF198,'Lin91'!$AF82:$AF198,TRUE),0)</f>
        <v>0</v>
      </c>
      <c r="S82" s="131">
        <f>IF(S$2,TREND(Annual!S98:S198,'Lin91'!$AF98:$AF198,'Lin91'!$AF82:$AF198,TRUE),0)</f>
        <v>0</v>
      </c>
      <c r="T82" s="131">
        <f>IF(T$2,TREND(Annual!T98:T198,'Lin91'!$AF98:$AF198,'Lin91'!$AF82:$AF198,TRUE),0)</f>
        <v>0</v>
      </c>
      <c r="U82" s="131">
        <f>IF(U$2,TREND(Annual!U98:U198,'Lin91'!$AF98:$AF198,'Lin91'!$AF82:$AF198,TRUE),0)</f>
        <v>0</v>
      </c>
      <c r="V82" s="131">
        <f>IF(V$2,TREND(Annual!V98:V198,'Lin91'!$AF98:$AF198,'Lin91'!$AF82:$AF198,TRUE),0)</f>
        <v>0</v>
      </c>
      <c r="W82" s="131">
        <f>IF(W$2,TREND(Annual!W98:W198,'Lin91'!$AF98:$AF198,'Lin91'!$AF82:$AF198,TRUE),0)</f>
        <v>0</v>
      </c>
      <c r="X82" s="131">
        <f>IF(X$2,TREND(Annual!X98:X198,'Lin91'!$AF98:$AF198,'Lin91'!$AF82:$AF198,TRUE),0)</f>
        <v>0</v>
      </c>
      <c r="Y82" s="131">
        <f>IF(Y$2,TREND(Annual!Y98:Y198,'Lin91'!$AF98:$AF198,'Lin91'!$AF82:$AF198,TRUE),0)</f>
        <v>0</v>
      </c>
      <c r="Z82" s="131">
        <f>IF(Z$2,TREND(Annual!Z98:Z198,'Lin91'!$AF98:$AF198,'Lin91'!$AF82:$AF198,TRUE),0)</f>
        <v>0</v>
      </c>
      <c r="AA82" s="131">
        <f>IF(AA$2,TREND(Annual!AA98:AA198,'Lin91'!$AF98:$AF198,'Lin91'!$AF82:$AF198,TRUE),0)</f>
        <v>0</v>
      </c>
      <c r="AB82" s="131">
        <f>IF(AB$2,TREND(Annual!AB98:AB198,'Lin91'!$AF98:$AF198,'Lin91'!$AF82:$AF198,TRUE),0)</f>
        <v>0</v>
      </c>
      <c r="AC82" s="131">
        <f>IF(AC$2,TREND(Annual!AC98:AC198,'Lin91'!$AF98:$AF198,'Lin91'!$AF82:$AF198,TRUE),0)</f>
        <v>0</v>
      </c>
      <c r="AD82" s="131">
        <f>IF(AD$2,TREND(Annual!AD98:AD198,'Lin91'!$AF98:$AF198,'Lin91'!$AF82:$AF198,TRUE),0)</f>
        <v>0</v>
      </c>
      <c r="AE82" s="126"/>
      <c r="AF82">
        <f t="shared" si="1"/>
        <v>76</v>
      </c>
    </row>
    <row r="83" spans="1:32">
      <c r="A83" t="s">
        <v>344</v>
      </c>
      <c r="B83" s="131">
        <f>IF(B$2,TREND(Annual!B99:B199,'Lin91'!$AF99:$AF199,'Lin91'!$AF83:$AF199,TRUE),0)</f>
        <v>0</v>
      </c>
      <c r="C83" s="131">
        <f>IF(C$2,TREND(Annual!C99:C199,'Lin91'!$AF99:$AF199,'Lin91'!$AF83:$AF199,TRUE),0)</f>
        <v>0</v>
      </c>
      <c r="D83" s="131">
        <f>IF(D$2,TREND(Annual!D99:D199,'Lin91'!$AF99:$AF199,'Lin91'!$AF83:$AF199,TRUE),0)</f>
        <v>0</v>
      </c>
      <c r="E83" s="131">
        <f>IF(E$2,TREND(Annual!E99:E199,'Lin91'!$AF99:$AF199,'Lin91'!$AF83:$AF199,TRUE),0)</f>
        <v>0</v>
      </c>
      <c r="F83" s="131">
        <f>IF(F$2,TREND(Annual!F99:F199,'Lin91'!$AF99:$AF199,'Lin91'!$AF83:$AF199,TRUE),0)</f>
        <v>0</v>
      </c>
      <c r="G83" s="131">
        <f>IF(G$2,TREND(Annual!G99:G199,'Lin91'!$AF99:$AF199,'Lin91'!$AF83:$AF199,TRUE),0)</f>
        <v>0</v>
      </c>
      <c r="H83" s="131">
        <f>IF(H$2,TREND(Annual!H99:H199,'Lin91'!$AF99:$AF199,'Lin91'!$AF83:$AF199,TRUE),0)</f>
        <v>0</v>
      </c>
      <c r="I83" s="131">
        <f>IF(I$2,TREND(Annual!I99:I199,'Lin91'!$AF99:$AF199,'Lin91'!$AF83:$AF199,TRUE),0)</f>
        <v>0</v>
      </c>
      <c r="J83" s="131">
        <f>IF(J$2,TREND(Annual!J99:J199,'Lin91'!$AF99:$AF199,'Lin91'!$AF83:$AF199,TRUE),0)</f>
        <v>0</v>
      </c>
      <c r="K83" s="131">
        <f>IF(K$2,TREND(Annual!K99:K199,'Lin91'!$AF99:$AF199,'Lin91'!$AF83:$AF199,TRUE),0)</f>
        <v>0</v>
      </c>
      <c r="L83" s="131">
        <f>IF(L$2,TREND(Annual!L99:L199,'Lin91'!$AF99:$AF199,'Lin91'!$AF83:$AF199,TRUE),0)</f>
        <v>0</v>
      </c>
      <c r="M83" s="131">
        <f>IF(M$2,TREND(Annual!M99:M199,'Lin91'!$AF99:$AF199,'Lin91'!$AF83:$AF199,TRUE),0)</f>
        <v>0</v>
      </c>
      <c r="N83" s="131">
        <f>IF(N$2,TREND(Annual!N99:N199,'Lin91'!$AF99:$AF199,'Lin91'!$AF83:$AF199,TRUE),0)</f>
        <v>0</v>
      </c>
      <c r="O83" s="131">
        <f>IF(O$2,TREND(Annual!O99:O199,'Lin91'!$AF99:$AF199,'Lin91'!$AF83:$AF199,TRUE),0)</f>
        <v>0</v>
      </c>
      <c r="P83" s="131">
        <f>IF(P$2,TREND(Annual!P99:P199,'Lin91'!$AF99:$AF199,'Lin91'!$AF83:$AF199,TRUE),0)</f>
        <v>0</v>
      </c>
      <c r="Q83" s="131">
        <f>IF(Q$2,TREND(Annual!Q99:Q199,'Lin91'!$AF99:$AF199,'Lin91'!$AF83:$AF199,TRUE),0)</f>
        <v>0</v>
      </c>
      <c r="R83" s="131">
        <f>IF(R$2,TREND(Annual!R99:R199,'Lin91'!$AF99:$AF199,'Lin91'!$AF83:$AF199,TRUE),0)</f>
        <v>0</v>
      </c>
      <c r="S83" s="131">
        <f>IF(S$2,TREND(Annual!S99:S199,'Lin91'!$AF99:$AF199,'Lin91'!$AF83:$AF199,TRUE),0)</f>
        <v>0</v>
      </c>
      <c r="T83" s="131">
        <f>IF(T$2,TREND(Annual!T99:T199,'Lin91'!$AF99:$AF199,'Lin91'!$AF83:$AF199,TRUE),0)</f>
        <v>0</v>
      </c>
      <c r="U83" s="131">
        <f>IF(U$2,TREND(Annual!U99:U199,'Lin91'!$AF99:$AF199,'Lin91'!$AF83:$AF199,TRUE),0)</f>
        <v>0</v>
      </c>
      <c r="V83" s="131">
        <f>IF(V$2,TREND(Annual!V99:V199,'Lin91'!$AF99:$AF199,'Lin91'!$AF83:$AF199,TRUE),0)</f>
        <v>0</v>
      </c>
      <c r="W83" s="131">
        <f>IF(W$2,TREND(Annual!W99:W199,'Lin91'!$AF99:$AF199,'Lin91'!$AF83:$AF199,TRUE),0)</f>
        <v>0</v>
      </c>
      <c r="X83" s="131">
        <f>IF(X$2,TREND(Annual!X99:X199,'Lin91'!$AF99:$AF199,'Lin91'!$AF83:$AF199,TRUE),0)</f>
        <v>0</v>
      </c>
      <c r="Y83" s="131">
        <f>IF(Y$2,TREND(Annual!Y99:Y199,'Lin91'!$AF99:$AF199,'Lin91'!$AF83:$AF199,TRUE),0)</f>
        <v>0</v>
      </c>
      <c r="Z83" s="131">
        <f>IF(Z$2,TREND(Annual!Z99:Z199,'Lin91'!$AF99:$AF199,'Lin91'!$AF83:$AF199,TRUE),0)</f>
        <v>0</v>
      </c>
      <c r="AA83" s="131">
        <f>IF(AA$2,TREND(Annual!AA99:AA199,'Lin91'!$AF99:$AF199,'Lin91'!$AF83:$AF199,TRUE),0)</f>
        <v>0</v>
      </c>
      <c r="AB83" s="131">
        <f>IF(AB$2,TREND(Annual!AB99:AB199,'Lin91'!$AF99:$AF199,'Lin91'!$AF83:$AF199,TRUE),0)</f>
        <v>0</v>
      </c>
      <c r="AC83" s="131">
        <f>IF(AC$2,TREND(Annual!AC99:AC199,'Lin91'!$AF99:$AF199,'Lin91'!$AF83:$AF199,TRUE),0)</f>
        <v>0</v>
      </c>
      <c r="AD83" s="131">
        <f>IF(AD$2,TREND(Annual!AD99:AD199,'Lin91'!$AF99:$AF199,'Lin91'!$AF83:$AF199,TRUE),0)</f>
        <v>0</v>
      </c>
      <c r="AE83" s="126"/>
      <c r="AF83">
        <f t="shared" si="1"/>
        <v>77</v>
      </c>
    </row>
    <row r="84" spans="1:32">
      <c r="A84" t="s">
        <v>345</v>
      </c>
      <c r="B84" s="131">
        <f>IF(B$2,TREND(Annual!B100:B200,'Lin91'!$AF100:$AF200,'Lin91'!$AF84:$AF200,TRUE),0)</f>
        <v>0</v>
      </c>
      <c r="C84" s="131">
        <f>IF(C$2,TREND(Annual!C100:C200,'Lin91'!$AF100:$AF200,'Lin91'!$AF84:$AF200,TRUE),0)</f>
        <v>0</v>
      </c>
      <c r="D84" s="131">
        <f>IF(D$2,TREND(Annual!D100:D200,'Lin91'!$AF100:$AF200,'Lin91'!$AF84:$AF200,TRUE),0)</f>
        <v>0</v>
      </c>
      <c r="E84" s="131">
        <f>IF(E$2,TREND(Annual!E100:E200,'Lin91'!$AF100:$AF200,'Lin91'!$AF84:$AF200,TRUE),0)</f>
        <v>0</v>
      </c>
      <c r="F84" s="131">
        <f>IF(F$2,TREND(Annual!F100:F200,'Lin91'!$AF100:$AF200,'Lin91'!$AF84:$AF200,TRUE),0)</f>
        <v>0</v>
      </c>
      <c r="G84" s="131">
        <f>IF(G$2,TREND(Annual!G100:G200,'Lin91'!$AF100:$AF200,'Lin91'!$AF84:$AF200,TRUE),0)</f>
        <v>0</v>
      </c>
      <c r="H84" s="131">
        <f>IF(H$2,TREND(Annual!H100:H200,'Lin91'!$AF100:$AF200,'Lin91'!$AF84:$AF200,TRUE),0)</f>
        <v>0</v>
      </c>
      <c r="I84" s="131">
        <f>IF(I$2,TREND(Annual!I100:I200,'Lin91'!$AF100:$AF200,'Lin91'!$AF84:$AF200,TRUE),0)</f>
        <v>0</v>
      </c>
      <c r="J84" s="131">
        <f>IF(J$2,TREND(Annual!J100:J200,'Lin91'!$AF100:$AF200,'Lin91'!$AF84:$AF200,TRUE),0)</f>
        <v>0</v>
      </c>
      <c r="K84" s="131">
        <f>IF(K$2,TREND(Annual!K100:K200,'Lin91'!$AF100:$AF200,'Lin91'!$AF84:$AF200,TRUE),0)</f>
        <v>0</v>
      </c>
      <c r="L84" s="131">
        <f>IF(L$2,TREND(Annual!L100:L200,'Lin91'!$AF100:$AF200,'Lin91'!$AF84:$AF200,TRUE),0)</f>
        <v>0</v>
      </c>
      <c r="M84" s="131">
        <f>IF(M$2,TREND(Annual!M100:M200,'Lin91'!$AF100:$AF200,'Lin91'!$AF84:$AF200,TRUE),0)</f>
        <v>0</v>
      </c>
      <c r="N84" s="131">
        <f>IF(N$2,TREND(Annual!N100:N200,'Lin91'!$AF100:$AF200,'Lin91'!$AF84:$AF200,TRUE),0)</f>
        <v>0</v>
      </c>
      <c r="O84" s="131">
        <f>IF(O$2,TREND(Annual!O100:O200,'Lin91'!$AF100:$AF200,'Lin91'!$AF84:$AF200,TRUE),0)</f>
        <v>0</v>
      </c>
      <c r="P84" s="131">
        <f>IF(P$2,TREND(Annual!P100:P200,'Lin91'!$AF100:$AF200,'Lin91'!$AF84:$AF200,TRUE),0)</f>
        <v>0</v>
      </c>
      <c r="Q84" s="131">
        <f>IF(Q$2,TREND(Annual!Q100:Q200,'Lin91'!$AF100:$AF200,'Lin91'!$AF84:$AF200,TRUE),0)</f>
        <v>0</v>
      </c>
      <c r="R84" s="131">
        <f>IF(R$2,TREND(Annual!R100:R200,'Lin91'!$AF100:$AF200,'Lin91'!$AF84:$AF200,TRUE),0)</f>
        <v>0</v>
      </c>
      <c r="S84" s="131">
        <f>IF(S$2,TREND(Annual!S100:S200,'Lin91'!$AF100:$AF200,'Lin91'!$AF84:$AF200,TRUE),0)</f>
        <v>0</v>
      </c>
      <c r="T84" s="131">
        <f>IF(T$2,TREND(Annual!T100:T200,'Lin91'!$AF100:$AF200,'Lin91'!$AF84:$AF200,TRUE),0)</f>
        <v>0</v>
      </c>
      <c r="U84" s="131">
        <f>IF(U$2,TREND(Annual!U100:U200,'Lin91'!$AF100:$AF200,'Lin91'!$AF84:$AF200,TRUE),0)</f>
        <v>0</v>
      </c>
      <c r="V84" s="131">
        <f>IF(V$2,TREND(Annual!V100:V200,'Lin91'!$AF100:$AF200,'Lin91'!$AF84:$AF200,TRUE),0)</f>
        <v>0</v>
      </c>
      <c r="W84" s="131">
        <f>IF(W$2,TREND(Annual!W100:W200,'Lin91'!$AF100:$AF200,'Lin91'!$AF84:$AF200,TRUE),0)</f>
        <v>0</v>
      </c>
      <c r="X84" s="131">
        <f>IF(X$2,TREND(Annual!X100:X200,'Lin91'!$AF100:$AF200,'Lin91'!$AF84:$AF200,TRUE),0)</f>
        <v>0</v>
      </c>
      <c r="Y84" s="131">
        <f>IF(Y$2,TREND(Annual!Y100:Y200,'Lin91'!$AF100:$AF200,'Lin91'!$AF84:$AF200,TRUE),0)</f>
        <v>0</v>
      </c>
      <c r="Z84" s="131">
        <f>IF(Z$2,TREND(Annual!Z100:Z200,'Lin91'!$AF100:$AF200,'Lin91'!$AF84:$AF200,TRUE),0)</f>
        <v>0</v>
      </c>
      <c r="AA84" s="131">
        <f>IF(AA$2,TREND(Annual!AA100:AA200,'Lin91'!$AF100:$AF200,'Lin91'!$AF84:$AF200,TRUE),0)</f>
        <v>0</v>
      </c>
      <c r="AB84" s="131">
        <f>IF(AB$2,TREND(Annual!AB100:AB200,'Lin91'!$AF100:$AF200,'Lin91'!$AF84:$AF200,TRUE),0)</f>
        <v>0</v>
      </c>
      <c r="AC84" s="131">
        <f>IF(AC$2,TREND(Annual!AC100:AC200,'Lin91'!$AF100:$AF200,'Lin91'!$AF84:$AF200,TRUE),0)</f>
        <v>0</v>
      </c>
      <c r="AD84" s="131">
        <f>IF(AD$2,TREND(Annual!AD100:AD200,'Lin91'!$AF100:$AF200,'Lin91'!$AF84:$AF200,TRUE),0)</f>
        <v>0</v>
      </c>
      <c r="AE84" s="126"/>
      <c r="AF84">
        <f t="shared" si="1"/>
        <v>78</v>
      </c>
    </row>
    <row r="85" spans="1:32">
      <c r="A85" t="s">
        <v>346</v>
      </c>
      <c r="B85" s="131">
        <f>IF(B$2,TREND(Annual!B101:B201,'Lin91'!$AF101:$AF201,'Lin91'!$AF85:$AF201,TRUE),0)</f>
        <v>0</v>
      </c>
      <c r="C85" s="131">
        <f>IF(C$2,TREND(Annual!C101:C201,'Lin91'!$AF101:$AF201,'Lin91'!$AF85:$AF201,TRUE),0)</f>
        <v>0</v>
      </c>
      <c r="D85" s="131">
        <f>IF(D$2,TREND(Annual!D101:D201,'Lin91'!$AF101:$AF201,'Lin91'!$AF85:$AF201,TRUE),0)</f>
        <v>0</v>
      </c>
      <c r="E85" s="131">
        <f>IF(E$2,TREND(Annual!E101:E201,'Lin91'!$AF101:$AF201,'Lin91'!$AF85:$AF201,TRUE),0)</f>
        <v>0</v>
      </c>
      <c r="F85" s="131">
        <f>IF(F$2,TREND(Annual!F101:F201,'Lin91'!$AF101:$AF201,'Lin91'!$AF85:$AF201,TRUE),0)</f>
        <v>0</v>
      </c>
      <c r="G85" s="131">
        <f>IF(G$2,TREND(Annual!G101:G201,'Lin91'!$AF101:$AF201,'Lin91'!$AF85:$AF201,TRUE),0)</f>
        <v>0</v>
      </c>
      <c r="H85" s="131">
        <f>IF(H$2,TREND(Annual!H101:H201,'Lin91'!$AF101:$AF201,'Lin91'!$AF85:$AF201,TRUE),0)</f>
        <v>0</v>
      </c>
      <c r="I85" s="131">
        <f>IF(I$2,TREND(Annual!I101:I201,'Lin91'!$AF101:$AF201,'Lin91'!$AF85:$AF201,TRUE),0)</f>
        <v>0</v>
      </c>
      <c r="J85" s="131">
        <f>IF(J$2,TREND(Annual!J101:J201,'Lin91'!$AF101:$AF201,'Lin91'!$AF85:$AF201,TRUE),0)</f>
        <v>0</v>
      </c>
      <c r="K85" s="131">
        <f>IF(K$2,TREND(Annual!K101:K201,'Lin91'!$AF101:$AF201,'Lin91'!$AF85:$AF201,TRUE),0)</f>
        <v>0</v>
      </c>
      <c r="L85" s="131">
        <f>IF(L$2,TREND(Annual!L101:L201,'Lin91'!$AF101:$AF201,'Lin91'!$AF85:$AF201,TRUE),0)</f>
        <v>0</v>
      </c>
      <c r="M85" s="131">
        <f>IF(M$2,TREND(Annual!M101:M201,'Lin91'!$AF101:$AF201,'Lin91'!$AF85:$AF201,TRUE),0)</f>
        <v>0</v>
      </c>
      <c r="N85" s="131">
        <f>IF(N$2,TREND(Annual!N101:N201,'Lin91'!$AF101:$AF201,'Lin91'!$AF85:$AF201,TRUE),0)</f>
        <v>0</v>
      </c>
      <c r="O85" s="131">
        <f>IF(O$2,TREND(Annual!O101:O201,'Lin91'!$AF101:$AF201,'Lin91'!$AF85:$AF201,TRUE),0)</f>
        <v>0</v>
      </c>
      <c r="P85" s="131">
        <f>IF(P$2,TREND(Annual!P101:P201,'Lin91'!$AF101:$AF201,'Lin91'!$AF85:$AF201,TRUE),0)</f>
        <v>0</v>
      </c>
      <c r="Q85" s="131">
        <f>IF(Q$2,TREND(Annual!Q101:Q201,'Lin91'!$AF101:$AF201,'Lin91'!$AF85:$AF201,TRUE),0)</f>
        <v>0</v>
      </c>
      <c r="R85" s="131">
        <f>IF(R$2,TREND(Annual!R101:R201,'Lin91'!$AF101:$AF201,'Lin91'!$AF85:$AF201,TRUE),0)</f>
        <v>0</v>
      </c>
      <c r="S85" s="131">
        <f>IF(S$2,TREND(Annual!S101:S201,'Lin91'!$AF101:$AF201,'Lin91'!$AF85:$AF201,TRUE),0)</f>
        <v>0</v>
      </c>
      <c r="T85" s="131">
        <f>IF(T$2,TREND(Annual!T101:T201,'Lin91'!$AF101:$AF201,'Lin91'!$AF85:$AF201,TRUE),0)</f>
        <v>0</v>
      </c>
      <c r="U85" s="131">
        <f>IF(U$2,TREND(Annual!U101:U201,'Lin91'!$AF101:$AF201,'Lin91'!$AF85:$AF201,TRUE),0)</f>
        <v>0</v>
      </c>
      <c r="V85" s="131">
        <f>IF(V$2,TREND(Annual!V101:V201,'Lin91'!$AF101:$AF201,'Lin91'!$AF85:$AF201,TRUE),0)</f>
        <v>0</v>
      </c>
      <c r="W85" s="131">
        <f>IF(W$2,TREND(Annual!W101:W201,'Lin91'!$AF101:$AF201,'Lin91'!$AF85:$AF201,TRUE),0)</f>
        <v>0</v>
      </c>
      <c r="X85" s="131">
        <f>IF(X$2,TREND(Annual!X101:X201,'Lin91'!$AF101:$AF201,'Lin91'!$AF85:$AF201,TRUE),0)</f>
        <v>0</v>
      </c>
      <c r="Y85" s="131">
        <f>IF(Y$2,TREND(Annual!Y101:Y201,'Lin91'!$AF101:$AF201,'Lin91'!$AF85:$AF201,TRUE),0)</f>
        <v>0</v>
      </c>
      <c r="Z85" s="131">
        <f>IF(Z$2,TREND(Annual!Z101:Z201,'Lin91'!$AF101:$AF201,'Lin91'!$AF85:$AF201,TRUE),0)</f>
        <v>0</v>
      </c>
      <c r="AA85" s="131">
        <f>IF(AA$2,TREND(Annual!AA101:AA201,'Lin91'!$AF101:$AF201,'Lin91'!$AF85:$AF201,TRUE),0)</f>
        <v>0</v>
      </c>
      <c r="AB85" s="131">
        <f>IF(AB$2,TREND(Annual!AB101:AB201,'Lin91'!$AF101:$AF201,'Lin91'!$AF85:$AF201,TRUE),0)</f>
        <v>0</v>
      </c>
      <c r="AC85" s="131">
        <f>IF(AC$2,TREND(Annual!AC101:AC201,'Lin91'!$AF101:$AF201,'Lin91'!$AF85:$AF201,TRUE),0)</f>
        <v>0</v>
      </c>
      <c r="AD85" s="131">
        <f>IF(AD$2,TREND(Annual!AD101:AD201,'Lin91'!$AF101:$AF201,'Lin91'!$AF85:$AF201,TRUE),0)</f>
        <v>0</v>
      </c>
      <c r="AE85" s="126"/>
      <c r="AF85">
        <f t="shared" si="1"/>
        <v>79</v>
      </c>
    </row>
    <row r="86" spans="1:32">
      <c r="A86" t="s">
        <v>347</v>
      </c>
      <c r="B86" s="131">
        <f>IF(B$2,TREND(Annual!B102:B202,'Lin91'!$AF102:$AF202,'Lin91'!$AF86:$AF202,TRUE),0)</f>
        <v>0</v>
      </c>
      <c r="C86" s="131">
        <f>IF(C$2,TREND(Annual!C102:C202,'Lin91'!$AF102:$AF202,'Lin91'!$AF86:$AF202,TRUE),0)</f>
        <v>0</v>
      </c>
      <c r="D86" s="131">
        <f>IF(D$2,TREND(Annual!D102:D202,'Lin91'!$AF102:$AF202,'Lin91'!$AF86:$AF202,TRUE),0)</f>
        <v>0</v>
      </c>
      <c r="E86" s="131">
        <f>IF(E$2,TREND(Annual!E102:E202,'Lin91'!$AF102:$AF202,'Lin91'!$AF86:$AF202,TRUE),0)</f>
        <v>0</v>
      </c>
      <c r="F86" s="131">
        <f>IF(F$2,TREND(Annual!F102:F202,'Lin91'!$AF102:$AF202,'Lin91'!$AF86:$AF202,TRUE),0)</f>
        <v>0</v>
      </c>
      <c r="G86" s="131">
        <f>IF(G$2,TREND(Annual!G102:G202,'Lin91'!$AF102:$AF202,'Lin91'!$AF86:$AF202,TRUE),0)</f>
        <v>0</v>
      </c>
      <c r="H86" s="131">
        <f>IF(H$2,TREND(Annual!H102:H202,'Lin91'!$AF102:$AF202,'Lin91'!$AF86:$AF202,TRUE),0)</f>
        <v>0</v>
      </c>
      <c r="I86" s="131">
        <f>IF(I$2,TREND(Annual!I102:I202,'Lin91'!$AF102:$AF202,'Lin91'!$AF86:$AF202,TRUE),0)</f>
        <v>0</v>
      </c>
      <c r="J86" s="131">
        <f>IF(J$2,TREND(Annual!J102:J202,'Lin91'!$AF102:$AF202,'Lin91'!$AF86:$AF202,TRUE),0)</f>
        <v>0</v>
      </c>
      <c r="K86" s="131">
        <f>IF(K$2,TREND(Annual!K102:K202,'Lin91'!$AF102:$AF202,'Lin91'!$AF86:$AF202,TRUE),0)</f>
        <v>0</v>
      </c>
      <c r="L86" s="131">
        <f>IF(L$2,TREND(Annual!L102:L202,'Lin91'!$AF102:$AF202,'Lin91'!$AF86:$AF202,TRUE),0)</f>
        <v>0</v>
      </c>
      <c r="M86" s="131">
        <f>IF(M$2,TREND(Annual!M102:M202,'Lin91'!$AF102:$AF202,'Lin91'!$AF86:$AF202,TRUE),0)</f>
        <v>0</v>
      </c>
      <c r="N86" s="131">
        <f>IF(N$2,TREND(Annual!N102:N202,'Lin91'!$AF102:$AF202,'Lin91'!$AF86:$AF202,TRUE),0)</f>
        <v>0</v>
      </c>
      <c r="O86" s="131">
        <f>IF(O$2,TREND(Annual!O102:O202,'Lin91'!$AF102:$AF202,'Lin91'!$AF86:$AF202,TRUE),0)</f>
        <v>0</v>
      </c>
      <c r="P86" s="131">
        <f>IF(P$2,TREND(Annual!P102:P202,'Lin91'!$AF102:$AF202,'Lin91'!$AF86:$AF202,TRUE),0)</f>
        <v>0</v>
      </c>
      <c r="Q86" s="131">
        <f>IF(Q$2,TREND(Annual!Q102:Q202,'Lin91'!$AF102:$AF202,'Lin91'!$AF86:$AF202,TRUE),0)</f>
        <v>0</v>
      </c>
      <c r="R86" s="131">
        <f>IF(R$2,TREND(Annual!R102:R202,'Lin91'!$AF102:$AF202,'Lin91'!$AF86:$AF202,TRUE),0)</f>
        <v>0</v>
      </c>
      <c r="S86" s="131">
        <f>IF(S$2,TREND(Annual!S102:S202,'Lin91'!$AF102:$AF202,'Lin91'!$AF86:$AF202,TRUE),0)</f>
        <v>0</v>
      </c>
      <c r="T86" s="131">
        <f>IF(T$2,TREND(Annual!T102:T202,'Lin91'!$AF102:$AF202,'Lin91'!$AF86:$AF202,TRUE),0)</f>
        <v>0</v>
      </c>
      <c r="U86" s="131">
        <f>IF(U$2,TREND(Annual!U102:U202,'Lin91'!$AF102:$AF202,'Lin91'!$AF86:$AF202,TRUE),0)</f>
        <v>0</v>
      </c>
      <c r="V86" s="131">
        <f>IF(V$2,TREND(Annual!V102:V202,'Lin91'!$AF102:$AF202,'Lin91'!$AF86:$AF202,TRUE),0)</f>
        <v>0</v>
      </c>
      <c r="W86" s="131">
        <f>IF(W$2,TREND(Annual!W102:W202,'Lin91'!$AF102:$AF202,'Lin91'!$AF86:$AF202,TRUE),0)</f>
        <v>0</v>
      </c>
      <c r="X86" s="131">
        <f>IF(X$2,TREND(Annual!X102:X202,'Lin91'!$AF102:$AF202,'Lin91'!$AF86:$AF202,TRUE),0)</f>
        <v>0</v>
      </c>
      <c r="Y86" s="131">
        <f>IF(Y$2,TREND(Annual!Y102:Y202,'Lin91'!$AF102:$AF202,'Lin91'!$AF86:$AF202,TRUE),0)</f>
        <v>0</v>
      </c>
      <c r="Z86" s="131">
        <f>IF(Z$2,TREND(Annual!Z102:Z202,'Lin91'!$AF102:$AF202,'Lin91'!$AF86:$AF202,TRUE),0)</f>
        <v>0</v>
      </c>
      <c r="AA86" s="131">
        <f>IF(AA$2,TREND(Annual!AA102:AA202,'Lin91'!$AF102:$AF202,'Lin91'!$AF86:$AF202,TRUE),0)</f>
        <v>0</v>
      </c>
      <c r="AB86" s="131">
        <f>IF(AB$2,TREND(Annual!AB102:AB202,'Lin91'!$AF102:$AF202,'Lin91'!$AF86:$AF202,TRUE),0)</f>
        <v>0</v>
      </c>
      <c r="AC86" s="131">
        <f>IF(AC$2,TREND(Annual!AC102:AC202,'Lin91'!$AF102:$AF202,'Lin91'!$AF86:$AF202,TRUE),0)</f>
        <v>0</v>
      </c>
      <c r="AD86" s="131">
        <f>IF(AD$2,TREND(Annual!AD102:AD202,'Lin91'!$AF102:$AF202,'Lin91'!$AF86:$AF202,TRUE),0)</f>
        <v>0</v>
      </c>
      <c r="AE86" s="126"/>
      <c r="AF86">
        <f t="shared" si="1"/>
        <v>80</v>
      </c>
    </row>
    <row r="87" spans="1:32">
      <c r="A87" t="s">
        <v>348</v>
      </c>
      <c r="B87" s="131">
        <f>IF(B$2,TREND(Annual!B103:B203,'Lin91'!$AF103:$AF203,'Lin91'!$AF87:$AF203,TRUE),0)</f>
        <v>0</v>
      </c>
      <c r="C87" s="131">
        <f>IF(C$2,TREND(Annual!C103:C203,'Lin91'!$AF103:$AF203,'Lin91'!$AF87:$AF203,TRUE),0)</f>
        <v>0</v>
      </c>
      <c r="D87" s="131">
        <f>IF(D$2,TREND(Annual!D103:D203,'Lin91'!$AF103:$AF203,'Lin91'!$AF87:$AF203,TRUE),0)</f>
        <v>0</v>
      </c>
      <c r="E87" s="131">
        <f>IF(E$2,TREND(Annual!E103:E203,'Lin91'!$AF103:$AF203,'Lin91'!$AF87:$AF203,TRUE),0)</f>
        <v>0</v>
      </c>
      <c r="F87" s="131">
        <f>IF(F$2,TREND(Annual!F103:F203,'Lin91'!$AF103:$AF203,'Lin91'!$AF87:$AF203,TRUE),0)</f>
        <v>0</v>
      </c>
      <c r="G87" s="131">
        <f>IF(G$2,TREND(Annual!G103:G203,'Lin91'!$AF103:$AF203,'Lin91'!$AF87:$AF203,TRUE),0)</f>
        <v>0</v>
      </c>
      <c r="H87" s="131">
        <f>IF(H$2,TREND(Annual!H103:H203,'Lin91'!$AF103:$AF203,'Lin91'!$AF87:$AF203,TRUE),0)</f>
        <v>0</v>
      </c>
      <c r="I87" s="131">
        <f>IF(I$2,TREND(Annual!I103:I203,'Lin91'!$AF103:$AF203,'Lin91'!$AF87:$AF203,TRUE),0)</f>
        <v>0</v>
      </c>
      <c r="J87" s="131">
        <f>IF(J$2,TREND(Annual!J103:J203,'Lin91'!$AF103:$AF203,'Lin91'!$AF87:$AF203,TRUE),0)</f>
        <v>0</v>
      </c>
      <c r="K87" s="131">
        <f>IF(K$2,TREND(Annual!K103:K203,'Lin91'!$AF103:$AF203,'Lin91'!$AF87:$AF203,TRUE),0)</f>
        <v>0</v>
      </c>
      <c r="L87" s="131">
        <f>IF(L$2,TREND(Annual!L103:L203,'Lin91'!$AF103:$AF203,'Lin91'!$AF87:$AF203,TRUE),0)</f>
        <v>0</v>
      </c>
      <c r="M87" s="131">
        <f>IF(M$2,TREND(Annual!M103:M203,'Lin91'!$AF103:$AF203,'Lin91'!$AF87:$AF203,TRUE),0)</f>
        <v>0</v>
      </c>
      <c r="N87" s="131">
        <f>IF(N$2,TREND(Annual!N103:N203,'Lin91'!$AF103:$AF203,'Lin91'!$AF87:$AF203,TRUE),0)</f>
        <v>0</v>
      </c>
      <c r="O87" s="131">
        <f>IF(O$2,TREND(Annual!O103:O203,'Lin91'!$AF103:$AF203,'Lin91'!$AF87:$AF203,TRUE),0)</f>
        <v>0</v>
      </c>
      <c r="P87" s="131">
        <f>IF(P$2,TREND(Annual!P103:P203,'Lin91'!$AF103:$AF203,'Lin91'!$AF87:$AF203,TRUE),0)</f>
        <v>0</v>
      </c>
      <c r="Q87" s="131">
        <f>IF(Q$2,TREND(Annual!Q103:Q203,'Lin91'!$AF103:$AF203,'Lin91'!$AF87:$AF203,TRUE),0)</f>
        <v>0</v>
      </c>
      <c r="R87" s="131">
        <f>IF(R$2,TREND(Annual!R103:R203,'Lin91'!$AF103:$AF203,'Lin91'!$AF87:$AF203,TRUE),0)</f>
        <v>0</v>
      </c>
      <c r="S87" s="131">
        <f>IF(S$2,TREND(Annual!S103:S203,'Lin91'!$AF103:$AF203,'Lin91'!$AF87:$AF203,TRUE),0)</f>
        <v>0</v>
      </c>
      <c r="T87" s="131">
        <f>IF(T$2,TREND(Annual!T103:T203,'Lin91'!$AF103:$AF203,'Lin91'!$AF87:$AF203,TRUE),0)</f>
        <v>0</v>
      </c>
      <c r="U87" s="131">
        <f>IF(U$2,TREND(Annual!U103:U203,'Lin91'!$AF103:$AF203,'Lin91'!$AF87:$AF203,TRUE),0)</f>
        <v>0</v>
      </c>
      <c r="V87" s="131">
        <f>IF(V$2,TREND(Annual!V103:V203,'Lin91'!$AF103:$AF203,'Lin91'!$AF87:$AF203,TRUE),0)</f>
        <v>0</v>
      </c>
      <c r="W87" s="131">
        <f>IF(W$2,TREND(Annual!W103:W203,'Lin91'!$AF103:$AF203,'Lin91'!$AF87:$AF203,TRUE),0)</f>
        <v>0</v>
      </c>
      <c r="X87" s="131">
        <f>IF(X$2,TREND(Annual!X103:X203,'Lin91'!$AF103:$AF203,'Lin91'!$AF87:$AF203,TRUE),0)</f>
        <v>0</v>
      </c>
      <c r="Y87" s="131">
        <f>IF(Y$2,TREND(Annual!Y103:Y203,'Lin91'!$AF103:$AF203,'Lin91'!$AF87:$AF203,TRUE),0)</f>
        <v>0</v>
      </c>
      <c r="Z87" s="131">
        <f>IF(Z$2,TREND(Annual!Z103:Z203,'Lin91'!$AF103:$AF203,'Lin91'!$AF87:$AF203,TRUE),0)</f>
        <v>0</v>
      </c>
      <c r="AA87" s="131">
        <f>IF(AA$2,TREND(Annual!AA103:AA203,'Lin91'!$AF103:$AF203,'Lin91'!$AF87:$AF203,TRUE),0)</f>
        <v>0</v>
      </c>
      <c r="AB87" s="131">
        <f>IF(AB$2,TREND(Annual!AB103:AB203,'Lin91'!$AF103:$AF203,'Lin91'!$AF87:$AF203,TRUE),0)</f>
        <v>0</v>
      </c>
      <c r="AC87" s="131">
        <f>IF(AC$2,TREND(Annual!AC103:AC203,'Lin91'!$AF103:$AF203,'Lin91'!$AF87:$AF203,TRUE),0)</f>
        <v>0</v>
      </c>
      <c r="AD87" s="131">
        <f>IF(AD$2,TREND(Annual!AD103:AD203,'Lin91'!$AF103:$AF203,'Lin91'!$AF87:$AF203,TRUE),0)</f>
        <v>0</v>
      </c>
      <c r="AE87" s="126"/>
      <c r="AF87">
        <f t="shared" si="1"/>
        <v>81</v>
      </c>
    </row>
    <row r="88" spans="1:32">
      <c r="A88" t="s">
        <v>349</v>
      </c>
      <c r="B88" s="131">
        <f>IF(B$2,TREND(Annual!B104:B204,'Lin91'!$AF104:$AF204,'Lin91'!$AF88:$AF204,TRUE),0)</f>
        <v>0</v>
      </c>
      <c r="C88" s="131">
        <f>IF(C$2,TREND(Annual!C104:C204,'Lin91'!$AF104:$AF204,'Lin91'!$AF88:$AF204,TRUE),0)</f>
        <v>0</v>
      </c>
      <c r="D88" s="131">
        <f>IF(D$2,TREND(Annual!D104:D204,'Lin91'!$AF104:$AF204,'Lin91'!$AF88:$AF204,TRUE),0)</f>
        <v>0</v>
      </c>
      <c r="E88" s="131">
        <f>IF(E$2,TREND(Annual!E104:E204,'Lin91'!$AF104:$AF204,'Lin91'!$AF88:$AF204,TRUE),0)</f>
        <v>0</v>
      </c>
      <c r="F88" s="131">
        <f>IF(F$2,TREND(Annual!F104:F204,'Lin91'!$AF104:$AF204,'Lin91'!$AF88:$AF204,TRUE),0)</f>
        <v>0</v>
      </c>
      <c r="G88" s="131">
        <f>IF(G$2,TREND(Annual!G104:G204,'Lin91'!$AF104:$AF204,'Lin91'!$AF88:$AF204,TRUE),0)</f>
        <v>0</v>
      </c>
      <c r="H88" s="131">
        <f>IF(H$2,TREND(Annual!H104:H204,'Lin91'!$AF104:$AF204,'Lin91'!$AF88:$AF204,TRUE),0)</f>
        <v>0</v>
      </c>
      <c r="I88" s="131">
        <f>IF(I$2,TREND(Annual!I104:I204,'Lin91'!$AF104:$AF204,'Lin91'!$AF88:$AF204,TRUE),0)</f>
        <v>0</v>
      </c>
      <c r="J88" s="131">
        <f>IF(J$2,TREND(Annual!J104:J204,'Lin91'!$AF104:$AF204,'Lin91'!$AF88:$AF204,TRUE),0)</f>
        <v>0</v>
      </c>
      <c r="K88" s="131">
        <f>IF(K$2,TREND(Annual!K104:K204,'Lin91'!$AF104:$AF204,'Lin91'!$AF88:$AF204,TRUE),0)</f>
        <v>0</v>
      </c>
      <c r="L88" s="131">
        <f>IF(L$2,TREND(Annual!L104:L204,'Lin91'!$AF104:$AF204,'Lin91'!$AF88:$AF204,TRUE),0)</f>
        <v>0</v>
      </c>
      <c r="M88" s="131">
        <f>IF(M$2,TREND(Annual!M104:M204,'Lin91'!$AF104:$AF204,'Lin91'!$AF88:$AF204,TRUE),0)</f>
        <v>0</v>
      </c>
      <c r="N88" s="131">
        <f>IF(N$2,TREND(Annual!N104:N204,'Lin91'!$AF104:$AF204,'Lin91'!$AF88:$AF204,TRUE),0)</f>
        <v>0</v>
      </c>
      <c r="O88" s="131">
        <f>IF(O$2,TREND(Annual!O104:O204,'Lin91'!$AF104:$AF204,'Lin91'!$AF88:$AF204,TRUE),0)</f>
        <v>0</v>
      </c>
      <c r="P88" s="131">
        <f>IF(P$2,TREND(Annual!P104:P204,'Lin91'!$AF104:$AF204,'Lin91'!$AF88:$AF204,TRUE),0)</f>
        <v>0</v>
      </c>
      <c r="Q88" s="131">
        <f>IF(Q$2,TREND(Annual!Q104:Q204,'Lin91'!$AF104:$AF204,'Lin91'!$AF88:$AF204,TRUE),0)</f>
        <v>0</v>
      </c>
      <c r="R88" s="131">
        <f>IF(R$2,TREND(Annual!R104:R204,'Lin91'!$AF104:$AF204,'Lin91'!$AF88:$AF204,TRUE),0)</f>
        <v>0</v>
      </c>
      <c r="S88" s="131">
        <f>IF(S$2,TREND(Annual!S104:S204,'Lin91'!$AF104:$AF204,'Lin91'!$AF88:$AF204,TRUE),0)</f>
        <v>0</v>
      </c>
      <c r="T88" s="131">
        <f>IF(T$2,TREND(Annual!T104:T204,'Lin91'!$AF104:$AF204,'Lin91'!$AF88:$AF204,TRUE),0)</f>
        <v>0</v>
      </c>
      <c r="U88" s="131">
        <f>IF(U$2,TREND(Annual!U104:U204,'Lin91'!$AF104:$AF204,'Lin91'!$AF88:$AF204,TRUE),0)</f>
        <v>0</v>
      </c>
      <c r="V88" s="131">
        <f>IF(V$2,TREND(Annual!V104:V204,'Lin91'!$AF104:$AF204,'Lin91'!$AF88:$AF204,TRUE),0)</f>
        <v>0</v>
      </c>
      <c r="W88" s="131">
        <f>IF(W$2,TREND(Annual!W104:W204,'Lin91'!$AF104:$AF204,'Lin91'!$AF88:$AF204,TRUE),0)</f>
        <v>0</v>
      </c>
      <c r="X88" s="131">
        <f>IF(X$2,TREND(Annual!X104:X204,'Lin91'!$AF104:$AF204,'Lin91'!$AF88:$AF204,TRUE),0)</f>
        <v>0</v>
      </c>
      <c r="Y88" s="131">
        <f>IF(Y$2,TREND(Annual!Y104:Y204,'Lin91'!$AF104:$AF204,'Lin91'!$AF88:$AF204,TRUE),0)</f>
        <v>0</v>
      </c>
      <c r="Z88" s="131">
        <f>IF(Z$2,TREND(Annual!Z104:Z204,'Lin91'!$AF104:$AF204,'Lin91'!$AF88:$AF204,TRUE),0)</f>
        <v>0</v>
      </c>
      <c r="AA88" s="131">
        <f>IF(AA$2,TREND(Annual!AA104:AA204,'Lin91'!$AF104:$AF204,'Lin91'!$AF88:$AF204,TRUE),0)</f>
        <v>0</v>
      </c>
      <c r="AB88" s="131">
        <f>IF(AB$2,TREND(Annual!AB104:AB204,'Lin91'!$AF104:$AF204,'Lin91'!$AF88:$AF204,TRUE),0)</f>
        <v>0</v>
      </c>
      <c r="AC88" s="131">
        <f>IF(AC$2,TREND(Annual!AC104:AC204,'Lin91'!$AF104:$AF204,'Lin91'!$AF88:$AF204,TRUE),0)</f>
        <v>0</v>
      </c>
      <c r="AD88" s="131">
        <f>IF(AD$2,TREND(Annual!AD104:AD204,'Lin91'!$AF104:$AF204,'Lin91'!$AF88:$AF204,TRUE),0)</f>
        <v>0</v>
      </c>
      <c r="AE88" s="126"/>
      <c r="AF88">
        <f t="shared" si="1"/>
        <v>82</v>
      </c>
    </row>
    <row r="89" spans="1:32">
      <c r="A89" t="s">
        <v>350</v>
      </c>
      <c r="B89" s="131">
        <f>IF(B$2,TREND(Annual!B105:B205,'Lin91'!$AF105:$AF205,'Lin91'!$AF89:$AF205,TRUE),0)</f>
        <v>0</v>
      </c>
      <c r="C89" s="131">
        <f>IF(C$2,TREND(Annual!C105:C205,'Lin91'!$AF105:$AF205,'Lin91'!$AF89:$AF205,TRUE),0)</f>
        <v>0</v>
      </c>
      <c r="D89" s="131">
        <f>IF(D$2,TREND(Annual!D105:D205,'Lin91'!$AF105:$AF205,'Lin91'!$AF89:$AF205,TRUE),0)</f>
        <v>0</v>
      </c>
      <c r="E89" s="131">
        <f>IF(E$2,TREND(Annual!E105:E205,'Lin91'!$AF105:$AF205,'Lin91'!$AF89:$AF205,TRUE),0)</f>
        <v>0</v>
      </c>
      <c r="F89" s="131">
        <f>IF(F$2,TREND(Annual!F105:F205,'Lin91'!$AF105:$AF205,'Lin91'!$AF89:$AF205,TRUE),0)</f>
        <v>0</v>
      </c>
      <c r="G89" s="131">
        <f>IF(G$2,TREND(Annual!G105:G205,'Lin91'!$AF105:$AF205,'Lin91'!$AF89:$AF205,TRUE),0)</f>
        <v>0</v>
      </c>
      <c r="H89" s="131">
        <f>IF(H$2,TREND(Annual!H105:H205,'Lin91'!$AF105:$AF205,'Lin91'!$AF89:$AF205,TRUE),0)</f>
        <v>0</v>
      </c>
      <c r="I89" s="131">
        <f>IF(I$2,TREND(Annual!I105:I205,'Lin91'!$AF105:$AF205,'Lin91'!$AF89:$AF205,TRUE),0)</f>
        <v>0</v>
      </c>
      <c r="J89" s="131">
        <f>IF(J$2,TREND(Annual!J105:J205,'Lin91'!$AF105:$AF205,'Lin91'!$AF89:$AF205,TRUE),0)</f>
        <v>0</v>
      </c>
      <c r="K89" s="131">
        <f>IF(K$2,TREND(Annual!K105:K205,'Lin91'!$AF105:$AF205,'Lin91'!$AF89:$AF205,TRUE),0)</f>
        <v>0</v>
      </c>
      <c r="L89" s="131">
        <f>IF(L$2,TREND(Annual!L105:L205,'Lin91'!$AF105:$AF205,'Lin91'!$AF89:$AF205,TRUE),0)</f>
        <v>0</v>
      </c>
      <c r="M89" s="131">
        <f>IF(M$2,TREND(Annual!M105:M205,'Lin91'!$AF105:$AF205,'Lin91'!$AF89:$AF205,TRUE),0)</f>
        <v>0</v>
      </c>
      <c r="N89" s="131">
        <f>IF(N$2,TREND(Annual!N105:N205,'Lin91'!$AF105:$AF205,'Lin91'!$AF89:$AF205,TRUE),0)</f>
        <v>0</v>
      </c>
      <c r="O89" s="131">
        <f>IF(O$2,TREND(Annual!O105:O205,'Lin91'!$AF105:$AF205,'Lin91'!$AF89:$AF205,TRUE),0)</f>
        <v>0</v>
      </c>
      <c r="P89" s="131">
        <f>IF(P$2,TREND(Annual!P105:P205,'Lin91'!$AF105:$AF205,'Lin91'!$AF89:$AF205,TRUE),0)</f>
        <v>0</v>
      </c>
      <c r="Q89" s="131">
        <f>IF(Q$2,TREND(Annual!Q105:Q205,'Lin91'!$AF105:$AF205,'Lin91'!$AF89:$AF205,TRUE),0)</f>
        <v>0</v>
      </c>
      <c r="R89" s="131">
        <f>IF(R$2,TREND(Annual!R105:R205,'Lin91'!$AF105:$AF205,'Lin91'!$AF89:$AF205,TRUE),0)</f>
        <v>0</v>
      </c>
      <c r="S89" s="131">
        <f>IF(S$2,TREND(Annual!S105:S205,'Lin91'!$AF105:$AF205,'Lin91'!$AF89:$AF205,TRUE),0)</f>
        <v>0</v>
      </c>
      <c r="T89" s="131">
        <f>IF(T$2,TREND(Annual!T105:T205,'Lin91'!$AF105:$AF205,'Lin91'!$AF89:$AF205,TRUE),0)</f>
        <v>0</v>
      </c>
      <c r="U89" s="131">
        <f>IF(U$2,TREND(Annual!U105:U205,'Lin91'!$AF105:$AF205,'Lin91'!$AF89:$AF205,TRUE),0)</f>
        <v>0</v>
      </c>
      <c r="V89" s="131">
        <f>IF(V$2,TREND(Annual!V105:V205,'Lin91'!$AF105:$AF205,'Lin91'!$AF89:$AF205,TRUE),0)</f>
        <v>0</v>
      </c>
      <c r="W89" s="131">
        <f>IF(W$2,TREND(Annual!W105:W205,'Lin91'!$AF105:$AF205,'Lin91'!$AF89:$AF205,TRUE),0)</f>
        <v>0</v>
      </c>
      <c r="X89" s="131">
        <f>IF(X$2,TREND(Annual!X105:X205,'Lin91'!$AF105:$AF205,'Lin91'!$AF89:$AF205,TRUE),0)</f>
        <v>0</v>
      </c>
      <c r="Y89" s="131">
        <f>IF(Y$2,TREND(Annual!Y105:Y205,'Lin91'!$AF105:$AF205,'Lin91'!$AF89:$AF205,TRUE),0)</f>
        <v>0</v>
      </c>
      <c r="Z89" s="131">
        <f>IF(Z$2,TREND(Annual!Z105:Z205,'Lin91'!$AF105:$AF205,'Lin91'!$AF89:$AF205,TRUE),0)</f>
        <v>0</v>
      </c>
      <c r="AA89" s="131">
        <f>IF(AA$2,TREND(Annual!AA105:AA205,'Lin91'!$AF105:$AF205,'Lin91'!$AF89:$AF205,TRUE),0)</f>
        <v>0</v>
      </c>
      <c r="AB89" s="131">
        <f>IF(AB$2,TREND(Annual!AB105:AB205,'Lin91'!$AF105:$AF205,'Lin91'!$AF89:$AF205,TRUE),0)</f>
        <v>0</v>
      </c>
      <c r="AC89" s="131">
        <f>IF(AC$2,TREND(Annual!AC105:AC205,'Lin91'!$AF105:$AF205,'Lin91'!$AF89:$AF205,TRUE),0)</f>
        <v>0</v>
      </c>
      <c r="AD89" s="131">
        <f>IF(AD$2,TREND(Annual!AD105:AD205,'Lin91'!$AF105:$AF205,'Lin91'!$AF89:$AF205,TRUE),0)</f>
        <v>0</v>
      </c>
      <c r="AE89" s="126"/>
      <c r="AF89">
        <f t="shared" si="1"/>
        <v>83</v>
      </c>
    </row>
    <row r="90" spans="1:32">
      <c r="A90" t="s">
        <v>351</v>
      </c>
      <c r="B90" s="131">
        <f>IF(B$2,TREND(Annual!B106:B206,'Lin91'!$AF106:$AF206,'Lin91'!$AF90:$AF206,TRUE),0)</f>
        <v>0</v>
      </c>
      <c r="C90" s="131">
        <f>IF(C$2,TREND(Annual!C106:C206,'Lin91'!$AF106:$AF206,'Lin91'!$AF90:$AF206,TRUE),0)</f>
        <v>0</v>
      </c>
      <c r="D90" s="131">
        <f>IF(D$2,TREND(Annual!D106:D206,'Lin91'!$AF106:$AF206,'Lin91'!$AF90:$AF206,TRUE),0)</f>
        <v>0</v>
      </c>
      <c r="E90" s="131">
        <f>IF(E$2,TREND(Annual!E106:E206,'Lin91'!$AF106:$AF206,'Lin91'!$AF90:$AF206,TRUE),0)</f>
        <v>0</v>
      </c>
      <c r="F90" s="131">
        <f>IF(F$2,TREND(Annual!F106:F206,'Lin91'!$AF106:$AF206,'Lin91'!$AF90:$AF206,TRUE),0)</f>
        <v>0</v>
      </c>
      <c r="G90" s="131">
        <f>IF(G$2,TREND(Annual!G106:G206,'Lin91'!$AF106:$AF206,'Lin91'!$AF90:$AF206,TRUE),0)</f>
        <v>0</v>
      </c>
      <c r="H90" s="131">
        <f>IF(H$2,TREND(Annual!H106:H206,'Lin91'!$AF106:$AF206,'Lin91'!$AF90:$AF206,TRUE),0)</f>
        <v>0</v>
      </c>
      <c r="I90" s="131">
        <f>IF(I$2,TREND(Annual!I106:I206,'Lin91'!$AF106:$AF206,'Lin91'!$AF90:$AF206,TRUE),0)</f>
        <v>0</v>
      </c>
      <c r="J90" s="131">
        <f>IF(J$2,TREND(Annual!J106:J206,'Lin91'!$AF106:$AF206,'Lin91'!$AF90:$AF206,TRUE),0)</f>
        <v>0</v>
      </c>
      <c r="K90" s="131">
        <f>IF(K$2,TREND(Annual!K106:K206,'Lin91'!$AF106:$AF206,'Lin91'!$AF90:$AF206,TRUE),0)</f>
        <v>0</v>
      </c>
      <c r="L90" s="131">
        <f>IF(L$2,TREND(Annual!L106:L206,'Lin91'!$AF106:$AF206,'Lin91'!$AF90:$AF206,TRUE),0)</f>
        <v>0</v>
      </c>
      <c r="M90" s="131">
        <f>IF(M$2,TREND(Annual!M106:M206,'Lin91'!$AF106:$AF206,'Lin91'!$AF90:$AF206,TRUE),0)</f>
        <v>0</v>
      </c>
      <c r="N90" s="131">
        <f>IF(N$2,TREND(Annual!N106:N206,'Lin91'!$AF106:$AF206,'Lin91'!$AF90:$AF206,TRUE),0)</f>
        <v>0</v>
      </c>
      <c r="O90" s="131">
        <f>IF(O$2,TREND(Annual!O106:O206,'Lin91'!$AF106:$AF206,'Lin91'!$AF90:$AF206,TRUE),0)</f>
        <v>0</v>
      </c>
      <c r="P90" s="131">
        <f>IF(P$2,TREND(Annual!P106:P206,'Lin91'!$AF106:$AF206,'Lin91'!$AF90:$AF206,TRUE),0)</f>
        <v>0</v>
      </c>
      <c r="Q90" s="131">
        <f>IF(Q$2,TREND(Annual!Q106:Q206,'Lin91'!$AF106:$AF206,'Lin91'!$AF90:$AF206,TRUE),0)</f>
        <v>0</v>
      </c>
      <c r="R90" s="131">
        <f>IF(R$2,TREND(Annual!R106:R206,'Lin91'!$AF106:$AF206,'Lin91'!$AF90:$AF206,TRUE),0)</f>
        <v>0</v>
      </c>
      <c r="S90" s="131">
        <f>IF(S$2,TREND(Annual!S106:S206,'Lin91'!$AF106:$AF206,'Lin91'!$AF90:$AF206,TRUE),0)</f>
        <v>0</v>
      </c>
      <c r="T90" s="131">
        <f>IF(T$2,TREND(Annual!T106:T206,'Lin91'!$AF106:$AF206,'Lin91'!$AF90:$AF206,TRUE),0)</f>
        <v>0</v>
      </c>
      <c r="U90" s="131">
        <f>IF(U$2,TREND(Annual!U106:U206,'Lin91'!$AF106:$AF206,'Lin91'!$AF90:$AF206,TRUE),0)</f>
        <v>0</v>
      </c>
      <c r="V90" s="131">
        <f>IF(V$2,TREND(Annual!V106:V206,'Lin91'!$AF106:$AF206,'Lin91'!$AF90:$AF206,TRUE),0)</f>
        <v>0</v>
      </c>
      <c r="W90" s="131">
        <f>IF(W$2,TREND(Annual!W106:W206,'Lin91'!$AF106:$AF206,'Lin91'!$AF90:$AF206,TRUE),0)</f>
        <v>0</v>
      </c>
      <c r="X90" s="131">
        <f>IF(X$2,TREND(Annual!X106:X206,'Lin91'!$AF106:$AF206,'Lin91'!$AF90:$AF206,TRUE),0)</f>
        <v>0</v>
      </c>
      <c r="Y90" s="131">
        <f>IF(Y$2,TREND(Annual!Y106:Y206,'Lin91'!$AF106:$AF206,'Lin91'!$AF90:$AF206,TRUE),0)</f>
        <v>0</v>
      </c>
      <c r="Z90" s="131">
        <f>IF(Z$2,TREND(Annual!Z106:Z206,'Lin91'!$AF106:$AF206,'Lin91'!$AF90:$AF206,TRUE),0)</f>
        <v>0</v>
      </c>
      <c r="AA90" s="131">
        <f>IF(AA$2,TREND(Annual!AA106:AA206,'Lin91'!$AF106:$AF206,'Lin91'!$AF90:$AF206,TRUE),0)</f>
        <v>0</v>
      </c>
      <c r="AB90" s="131">
        <f>IF(AB$2,TREND(Annual!AB106:AB206,'Lin91'!$AF106:$AF206,'Lin91'!$AF90:$AF206,TRUE),0)</f>
        <v>0</v>
      </c>
      <c r="AC90" s="131">
        <f>IF(AC$2,TREND(Annual!AC106:AC206,'Lin91'!$AF106:$AF206,'Lin91'!$AF90:$AF206,TRUE),0)</f>
        <v>0</v>
      </c>
      <c r="AD90" s="131">
        <f>IF(AD$2,TREND(Annual!AD106:AD206,'Lin91'!$AF106:$AF206,'Lin91'!$AF90:$AF206,TRUE),0)</f>
        <v>0</v>
      </c>
      <c r="AE90" s="126"/>
      <c r="AF90">
        <f t="shared" si="1"/>
        <v>84</v>
      </c>
    </row>
    <row r="91" spans="1:32">
      <c r="A91" t="s">
        <v>352</v>
      </c>
      <c r="B91" s="131">
        <f>IF(B$2,TREND(Annual!B107:B207,'Lin91'!$AF107:$AF207,'Lin91'!$AF91:$AF207,TRUE),0)</f>
        <v>0</v>
      </c>
      <c r="C91" s="131">
        <f>IF(C$2,TREND(Annual!C107:C207,'Lin91'!$AF107:$AF207,'Lin91'!$AF91:$AF207,TRUE),0)</f>
        <v>0</v>
      </c>
      <c r="D91" s="131">
        <f>IF(D$2,TREND(Annual!D107:D207,'Lin91'!$AF107:$AF207,'Lin91'!$AF91:$AF207,TRUE),0)</f>
        <v>0</v>
      </c>
      <c r="E91" s="131">
        <f>IF(E$2,TREND(Annual!E107:E207,'Lin91'!$AF107:$AF207,'Lin91'!$AF91:$AF207,TRUE),0)</f>
        <v>0</v>
      </c>
      <c r="F91" s="131">
        <f>IF(F$2,TREND(Annual!F107:F207,'Lin91'!$AF107:$AF207,'Lin91'!$AF91:$AF207,TRUE),0)</f>
        <v>0</v>
      </c>
      <c r="G91" s="131">
        <f>IF(G$2,TREND(Annual!G107:G207,'Lin91'!$AF107:$AF207,'Lin91'!$AF91:$AF207,TRUE),0)</f>
        <v>0</v>
      </c>
      <c r="H91" s="131">
        <f>IF(H$2,TREND(Annual!H107:H207,'Lin91'!$AF107:$AF207,'Lin91'!$AF91:$AF207,TRUE),0)</f>
        <v>0</v>
      </c>
      <c r="I91" s="131">
        <f>IF(I$2,TREND(Annual!I107:I207,'Lin91'!$AF107:$AF207,'Lin91'!$AF91:$AF207,TRUE),0)</f>
        <v>0</v>
      </c>
      <c r="J91" s="131">
        <f>IF(J$2,TREND(Annual!J107:J207,'Lin91'!$AF107:$AF207,'Lin91'!$AF91:$AF207,TRUE),0)</f>
        <v>0</v>
      </c>
      <c r="K91" s="131">
        <f>IF(K$2,TREND(Annual!K107:K207,'Lin91'!$AF107:$AF207,'Lin91'!$AF91:$AF207,TRUE),0)</f>
        <v>0</v>
      </c>
      <c r="L91" s="131">
        <f>IF(L$2,TREND(Annual!L107:L207,'Lin91'!$AF107:$AF207,'Lin91'!$AF91:$AF207,TRUE),0)</f>
        <v>0</v>
      </c>
      <c r="M91" s="131">
        <f>IF(M$2,TREND(Annual!M107:M207,'Lin91'!$AF107:$AF207,'Lin91'!$AF91:$AF207,TRUE),0)</f>
        <v>0</v>
      </c>
      <c r="N91" s="131">
        <f>IF(N$2,TREND(Annual!N107:N207,'Lin91'!$AF107:$AF207,'Lin91'!$AF91:$AF207,TRUE),0)</f>
        <v>0</v>
      </c>
      <c r="O91" s="131">
        <f>IF(O$2,TREND(Annual!O107:O207,'Lin91'!$AF107:$AF207,'Lin91'!$AF91:$AF207,TRUE),0)</f>
        <v>0</v>
      </c>
      <c r="P91" s="131">
        <f>IF(P$2,TREND(Annual!P107:P207,'Lin91'!$AF107:$AF207,'Lin91'!$AF91:$AF207,TRUE),0)</f>
        <v>0</v>
      </c>
      <c r="Q91" s="131">
        <f>IF(Q$2,TREND(Annual!Q107:Q207,'Lin91'!$AF107:$AF207,'Lin91'!$AF91:$AF207,TRUE),0)</f>
        <v>0</v>
      </c>
      <c r="R91" s="131">
        <f>IF(R$2,TREND(Annual!R107:R207,'Lin91'!$AF107:$AF207,'Lin91'!$AF91:$AF207,TRUE),0)</f>
        <v>0</v>
      </c>
      <c r="S91" s="131">
        <f>IF(S$2,TREND(Annual!S107:S207,'Lin91'!$AF107:$AF207,'Lin91'!$AF91:$AF207,TRUE),0)</f>
        <v>0</v>
      </c>
      <c r="T91" s="131">
        <f>IF(T$2,TREND(Annual!T107:T207,'Lin91'!$AF107:$AF207,'Lin91'!$AF91:$AF207,TRUE),0)</f>
        <v>0</v>
      </c>
      <c r="U91" s="131">
        <f>IF(U$2,TREND(Annual!U107:U207,'Lin91'!$AF107:$AF207,'Lin91'!$AF91:$AF207,TRUE),0)</f>
        <v>0</v>
      </c>
      <c r="V91" s="131">
        <f>IF(V$2,TREND(Annual!V107:V207,'Lin91'!$AF107:$AF207,'Lin91'!$AF91:$AF207,TRUE),0)</f>
        <v>0</v>
      </c>
      <c r="W91" s="131">
        <f>IF(W$2,TREND(Annual!W107:W207,'Lin91'!$AF107:$AF207,'Lin91'!$AF91:$AF207,TRUE),0)</f>
        <v>0</v>
      </c>
      <c r="X91" s="131">
        <f>IF(X$2,TREND(Annual!X107:X207,'Lin91'!$AF107:$AF207,'Lin91'!$AF91:$AF207,TRUE),0)</f>
        <v>0</v>
      </c>
      <c r="Y91" s="131">
        <f>IF(Y$2,TREND(Annual!Y107:Y207,'Lin91'!$AF107:$AF207,'Lin91'!$AF91:$AF207,TRUE),0)</f>
        <v>0</v>
      </c>
      <c r="Z91" s="131">
        <f>IF(Z$2,TREND(Annual!Z107:Z207,'Lin91'!$AF107:$AF207,'Lin91'!$AF91:$AF207,TRUE),0)</f>
        <v>0</v>
      </c>
      <c r="AA91" s="131">
        <f>IF(AA$2,TREND(Annual!AA107:AA207,'Lin91'!$AF107:$AF207,'Lin91'!$AF91:$AF207,TRUE),0)</f>
        <v>0</v>
      </c>
      <c r="AB91" s="131">
        <f>IF(AB$2,TREND(Annual!AB107:AB207,'Lin91'!$AF107:$AF207,'Lin91'!$AF91:$AF207,TRUE),0)</f>
        <v>0</v>
      </c>
      <c r="AC91" s="131">
        <f>IF(AC$2,TREND(Annual!AC107:AC207,'Lin91'!$AF107:$AF207,'Lin91'!$AF91:$AF207,TRUE),0)</f>
        <v>0</v>
      </c>
      <c r="AD91" s="131">
        <f>IF(AD$2,TREND(Annual!AD107:AD207,'Lin91'!$AF107:$AF207,'Lin91'!$AF91:$AF207,TRUE),0)</f>
        <v>0</v>
      </c>
      <c r="AE91" s="126"/>
      <c r="AF91">
        <f t="shared" si="1"/>
        <v>85</v>
      </c>
    </row>
    <row r="92" spans="1:32">
      <c r="A92" t="s">
        <v>353</v>
      </c>
      <c r="B92" s="131">
        <f>IF(B$2,TREND(Annual!B108:B208,'Lin91'!$AF108:$AF208,'Lin91'!$AF92:$AF208,TRUE),0)</f>
        <v>0</v>
      </c>
      <c r="C92" s="131">
        <f>IF(C$2,TREND(Annual!C108:C208,'Lin91'!$AF108:$AF208,'Lin91'!$AF92:$AF208,TRUE),0)</f>
        <v>0</v>
      </c>
      <c r="D92" s="131">
        <f>IF(D$2,TREND(Annual!D108:D208,'Lin91'!$AF108:$AF208,'Lin91'!$AF92:$AF208,TRUE),0)</f>
        <v>0</v>
      </c>
      <c r="E92" s="131">
        <f>IF(E$2,TREND(Annual!E108:E208,'Lin91'!$AF108:$AF208,'Lin91'!$AF92:$AF208,TRUE),0)</f>
        <v>0</v>
      </c>
      <c r="F92" s="131">
        <f>IF(F$2,TREND(Annual!F108:F208,'Lin91'!$AF108:$AF208,'Lin91'!$AF92:$AF208,TRUE),0)</f>
        <v>0</v>
      </c>
      <c r="G92" s="131">
        <f>IF(G$2,TREND(Annual!G108:G208,'Lin91'!$AF108:$AF208,'Lin91'!$AF92:$AF208,TRUE),0)</f>
        <v>0</v>
      </c>
      <c r="H92" s="131">
        <f>IF(H$2,TREND(Annual!H108:H208,'Lin91'!$AF108:$AF208,'Lin91'!$AF92:$AF208,TRUE),0)</f>
        <v>0</v>
      </c>
      <c r="I92" s="131">
        <f>IF(I$2,TREND(Annual!I108:I208,'Lin91'!$AF108:$AF208,'Lin91'!$AF92:$AF208,TRUE),0)</f>
        <v>0</v>
      </c>
      <c r="J92" s="131">
        <f>IF(J$2,TREND(Annual!J108:J208,'Lin91'!$AF108:$AF208,'Lin91'!$AF92:$AF208,TRUE),0)</f>
        <v>0</v>
      </c>
      <c r="K92" s="131">
        <f>IF(K$2,TREND(Annual!K108:K208,'Lin91'!$AF108:$AF208,'Lin91'!$AF92:$AF208,TRUE),0)</f>
        <v>0</v>
      </c>
      <c r="L92" s="131">
        <f>IF(L$2,TREND(Annual!L108:L208,'Lin91'!$AF108:$AF208,'Lin91'!$AF92:$AF208,TRUE),0)</f>
        <v>0</v>
      </c>
      <c r="M92" s="131">
        <f>IF(M$2,TREND(Annual!M108:M208,'Lin91'!$AF108:$AF208,'Lin91'!$AF92:$AF208,TRUE),0)</f>
        <v>0</v>
      </c>
      <c r="N92" s="131">
        <f>IF(N$2,TREND(Annual!N108:N208,'Lin91'!$AF108:$AF208,'Lin91'!$AF92:$AF208,TRUE),0)</f>
        <v>0</v>
      </c>
      <c r="O92" s="131">
        <f>IF(O$2,TREND(Annual!O108:O208,'Lin91'!$AF108:$AF208,'Lin91'!$AF92:$AF208,TRUE),0)</f>
        <v>0</v>
      </c>
      <c r="P92" s="131">
        <f>IF(P$2,TREND(Annual!P108:P208,'Lin91'!$AF108:$AF208,'Lin91'!$AF92:$AF208,TRUE),0)</f>
        <v>0</v>
      </c>
      <c r="Q92" s="131">
        <f>IF(Q$2,TREND(Annual!Q108:Q208,'Lin91'!$AF108:$AF208,'Lin91'!$AF92:$AF208,TRUE),0)</f>
        <v>0</v>
      </c>
      <c r="R92" s="131">
        <f>IF(R$2,TREND(Annual!R108:R208,'Lin91'!$AF108:$AF208,'Lin91'!$AF92:$AF208,TRUE),0)</f>
        <v>0</v>
      </c>
      <c r="S92" s="131">
        <f>IF(S$2,TREND(Annual!S108:S208,'Lin91'!$AF108:$AF208,'Lin91'!$AF92:$AF208,TRUE),0)</f>
        <v>0</v>
      </c>
      <c r="T92" s="131">
        <f>IF(T$2,TREND(Annual!T108:T208,'Lin91'!$AF108:$AF208,'Lin91'!$AF92:$AF208,TRUE),0)</f>
        <v>0</v>
      </c>
      <c r="U92" s="131">
        <f>IF(U$2,TREND(Annual!U108:U208,'Lin91'!$AF108:$AF208,'Lin91'!$AF92:$AF208,TRUE),0)</f>
        <v>0</v>
      </c>
      <c r="V92" s="131">
        <f>IF(V$2,TREND(Annual!V108:V208,'Lin91'!$AF108:$AF208,'Lin91'!$AF92:$AF208,TRUE),0)</f>
        <v>0</v>
      </c>
      <c r="W92" s="131">
        <f>IF(W$2,TREND(Annual!W108:W208,'Lin91'!$AF108:$AF208,'Lin91'!$AF92:$AF208,TRUE),0)</f>
        <v>0</v>
      </c>
      <c r="X92" s="131">
        <f>IF(X$2,TREND(Annual!X108:X208,'Lin91'!$AF108:$AF208,'Lin91'!$AF92:$AF208,TRUE),0)</f>
        <v>0</v>
      </c>
      <c r="Y92" s="131">
        <f>IF(Y$2,TREND(Annual!Y108:Y208,'Lin91'!$AF108:$AF208,'Lin91'!$AF92:$AF208,TRUE),0)</f>
        <v>0</v>
      </c>
      <c r="Z92" s="131">
        <f>IF(Z$2,TREND(Annual!Z108:Z208,'Lin91'!$AF108:$AF208,'Lin91'!$AF92:$AF208,TRUE),0)</f>
        <v>0</v>
      </c>
      <c r="AA92" s="131">
        <f>IF(AA$2,TREND(Annual!AA108:AA208,'Lin91'!$AF108:$AF208,'Lin91'!$AF92:$AF208,TRUE),0)</f>
        <v>0</v>
      </c>
      <c r="AB92" s="131">
        <f>IF(AB$2,TREND(Annual!AB108:AB208,'Lin91'!$AF108:$AF208,'Lin91'!$AF92:$AF208,TRUE),0)</f>
        <v>0</v>
      </c>
      <c r="AC92" s="131">
        <f>IF(AC$2,TREND(Annual!AC108:AC208,'Lin91'!$AF108:$AF208,'Lin91'!$AF92:$AF208,TRUE),0)</f>
        <v>0</v>
      </c>
      <c r="AD92" s="131">
        <f>IF(AD$2,TREND(Annual!AD108:AD208,'Lin91'!$AF108:$AF208,'Lin91'!$AF92:$AF208,TRUE),0)</f>
        <v>0</v>
      </c>
      <c r="AE92" s="126"/>
      <c r="AF92">
        <f t="shared" si="1"/>
        <v>86</v>
      </c>
    </row>
    <row r="93" spans="1:32">
      <c r="A93" t="s">
        <v>354</v>
      </c>
      <c r="B93" s="131">
        <f>IF(B$2,TREND(Annual!B109:B209,'Lin91'!$AF109:$AF209,'Lin91'!$AF93:$AF209,TRUE),0)</f>
        <v>0</v>
      </c>
      <c r="C93" s="131">
        <f>IF(C$2,TREND(Annual!C109:C209,'Lin91'!$AF109:$AF209,'Lin91'!$AF93:$AF209,TRUE),0)</f>
        <v>0</v>
      </c>
      <c r="D93" s="131">
        <f>IF(D$2,TREND(Annual!D109:D209,'Lin91'!$AF109:$AF209,'Lin91'!$AF93:$AF209,TRUE),0)</f>
        <v>0</v>
      </c>
      <c r="E93" s="131">
        <f>IF(E$2,TREND(Annual!E109:E209,'Lin91'!$AF109:$AF209,'Lin91'!$AF93:$AF209,TRUE),0)</f>
        <v>0</v>
      </c>
      <c r="F93" s="131">
        <f>IF(F$2,TREND(Annual!F109:F209,'Lin91'!$AF109:$AF209,'Lin91'!$AF93:$AF209,TRUE),0)</f>
        <v>0</v>
      </c>
      <c r="G93" s="131">
        <f>IF(G$2,TREND(Annual!G109:G209,'Lin91'!$AF109:$AF209,'Lin91'!$AF93:$AF209,TRUE),0)</f>
        <v>0</v>
      </c>
      <c r="H93" s="131">
        <f>IF(H$2,TREND(Annual!H109:H209,'Lin91'!$AF109:$AF209,'Lin91'!$AF93:$AF209,TRUE),0)</f>
        <v>0</v>
      </c>
      <c r="I93" s="131">
        <f>IF(I$2,TREND(Annual!I109:I209,'Lin91'!$AF109:$AF209,'Lin91'!$AF93:$AF209,TRUE),0)</f>
        <v>0</v>
      </c>
      <c r="J93" s="131">
        <f>IF(J$2,TREND(Annual!J109:J209,'Lin91'!$AF109:$AF209,'Lin91'!$AF93:$AF209,TRUE),0)</f>
        <v>0</v>
      </c>
      <c r="K93" s="131">
        <f>IF(K$2,TREND(Annual!K109:K209,'Lin91'!$AF109:$AF209,'Lin91'!$AF93:$AF209,TRUE),0)</f>
        <v>0</v>
      </c>
      <c r="L93" s="131">
        <f>IF(L$2,TREND(Annual!L109:L209,'Lin91'!$AF109:$AF209,'Lin91'!$AF93:$AF209,TRUE),0)</f>
        <v>0</v>
      </c>
      <c r="M93" s="131">
        <f>IF(M$2,TREND(Annual!M109:M209,'Lin91'!$AF109:$AF209,'Lin91'!$AF93:$AF209,TRUE),0)</f>
        <v>0</v>
      </c>
      <c r="N93" s="131">
        <f>IF(N$2,TREND(Annual!N109:N209,'Lin91'!$AF109:$AF209,'Lin91'!$AF93:$AF209,TRUE),0)</f>
        <v>0</v>
      </c>
      <c r="O93" s="131">
        <f>IF(O$2,TREND(Annual!O109:O209,'Lin91'!$AF109:$AF209,'Lin91'!$AF93:$AF209,TRUE),0)</f>
        <v>0</v>
      </c>
      <c r="P93" s="131">
        <f>IF(P$2,TREND(Annual!P109:P209,'Lin91'!$AF109:$AF209,'Lin91'!$AF93:$AF209,TRUE),0)</f>
        <v>0</v>
      </c>
      <c r="Q93" s="131">
        <f>IF(Q$2,TREND(Annual!Q109:Q209,'Lin91'!$AF109:$AF209,'Lin91'!$AF93:$AF209,TRUE),0)</f>
        <v>0</v>
      </c>
      <c r="R93" s="131">
        <f>IF(R$2,TREND(Annual!R109:R209,'Lin91'!$AF109:$AF209,'Lin91'!$AF93:$AF209,TRUE),0)</f>
        <v>0</v>
      </c>
      <c r="S93" s="131">
        <f>IF(S$2,TREND(Annual!S109:S209,'Lin91'!$AF109:$AF209,'Lin91'!$AF93:$AF209,TRUE),0)</f>
        <v>0</v>
      </c>
      <c r="T93" s="131">
        <f>IF(T$2,TREND(Annual!T109:T209,'Lin91'!$AF109:$AF209,'Lin91'!$AF93:$AF209,TRUE),0)</f>
        <v>0</v>
      </c>
      <c r="U93" s="131">
        <f>IF(U$2,TREND(Annual!U109:U209,'Lin91'!$AF109:$AF209,'Lin91'!$AF93:$AF209,TRUE),0)</f>
        <v>0</v>
      </c>
      <c r="V93" s="131">
        <f>IF(V$2,TREND(Annual!V109:V209,'Lin91'!$AF109:$AF209,'Lin91'!$AF93:$AF209,TRUE),0)</f>
        <v>0</v>
      </c>
      <c r="W93" s="131">
        <f>IF(W$2,TREND(Annual!W109:W209,'Lin91'!$AF109:$AF209,'Lin91'!$AF93:$AF209,TRUE),0)</f>
        <v>0</v>
      </c>
      <c r="X93" s="131">
        <f>IF(X$2,TREND(Annual!X109:X209,'Lin91'!$AF109:$AF209,'Lin91'!$AF93:$AF209,TRUE),0)</f>
        <v>0</v>
      </c>
      <c r="Y93" s="131">
        <f>IF(Y$2,TREND(Annual!Y109:Y209,'Lin91'!$AF109:$AF209,'Lin91'!$AF93:$AF209,TRUE),0)</f>
        <v>0</v>
      </c>
      <c r="Z93" s="131">
        <f>IF(Z$2,TREND(Annual!Z109:Z209,'Lin91'!$AF109:$AF209,'Lin91'!$AF93:$AF209,TRUE),0)</f>
        <v>0</v>
      </c>
      <c r="AA93" s="131">
        <f>IF(AA$2,TREND(Annual!AA109:AA209,'Lin91'!$AF109:$AF209,'Lin91'!$AF93:$AF209,TRUE),0)</f>
        <v>0</v>
      </c>
      <c r="AB93" s="131">
        <f>IF(AB$2,TREND(Annual!AB109:AB209,'Lin91'!$AF109:$AF209,'Lin91'!$AF93:$AF209,TRUE),0)</f>
        <v>0</v>
      </c>
      <c r="AC93" s="131">
        <f>IF(AC$2,TREND(Annual!AC109:AC209,'Lin91'!$AF109:$AF209,'Lin91'!$AF93:$AF209,TRUE),0)</f>
        <v>0</v>
      </c>
      <c r="AD93" s="131">
        <f>IF(AD$2,TREND(Annual!AD109:AD209,'Lin91'!$AF109:$AF209,'Lin91'!$AF93:$AF209,TRUE),0)</f>
        <v>0</v>
      </c>
      <c r="AE93" s="126"/>
      <c r="AF93">
        <f t="shared" si="1"/>
        <v>87</v>
      </c>
    </row>
    <row r="94" spans="1:32">
      <c r="A94" t="s">
        <v>355</v>
      </c>
      <c r="B94" s="131">
        <f>IF(B$2,TREND(Annual!B110:B210,'Lin91'!$AF110:$AF210,'Lin91'!$AF94:$AF210,TRUE),0)</f>
        <v>0</v>
      </c>
      <c r="C94" s="131">
        <f>IF(C$2,TREND(Annual!C110:C210,'Lin91'!$AF110:$AF210,'Lin91'!$AF94:$AF210,TRUE),0)</f>
        <v>0</v>
      </c>
      <c r="D94" s="131">
        <f>IF(D$2,TREND(Annual!D110:D210,'Lin91'!$AF110:$AF210,'Lin91'!$AF94:$AF210,TRUE),0)</f>
        <v>0</v>
      </c>
      <c r="E94" s="131">
        <f>IF(E$2,TREND(Annual!E110:E210,'Lin91'!$AF110:$AF210,'Lin91'!$AF94:$AF210,TRUE),0)</f>
        <v>0</v>
      </c>
      <c r="F94" s="131">
        <f>IF(F$2,TREND(Annual!F110:F210,'Lin91'!$AF110:$AF210,'Lin91'!$AF94:$AF210,TRUE),0)</f>
        <v>0</v>
      </c>
      <c r="G94" s="131">
        <f>IF(G$2,TREND(Annual!G110:G210,'Lin91'!$AF110:$AF210,'Lin91'!$AF94:$AF210,TRUE),0)</f>
        <v>0</v>
      </c>
      <c r="H94" s="131">
        <f>IF(H$2,TREND(Annual!H110:H210,'Lin91'!$AF110:$AF210,'Lin91'!$AF94:$AF210,TRUE),0)</f>
        <v>0</v>
      </c>
      <c r="I94" s="131">
        <f>IF(I$2,TREND(Annual!I110:I210,'Lin91'!$AF110:$AF210,'Lin91'!$AF94:$AF210,TRUE),0)</f>
        <v>0</v>
      </c>
      <c r="J94" s="131">
        <f>IF(J$2,TREND(Annual!J110:J210,'Lin91'!$AF110:$AF210,'Lin91'!$AF94:$AF210,TRUE),0)</f>
        <v>0</v>
      </c>
      <c r="K94" s="131">
        <f>IF(K$2,TREND(Annual!K110:K210,'Lin91'!$AF110:$AF210,'Lin91'!$AF94:$AF210,TRUE),0)</f>
        <v>0</v>
      </c>
      <c r="L94" s="131">
        <f>IF(L$2,TREND(Annual!L110:L210,'Lin91'!$AF110:$AF210,'Lin91'!$AF94:$AF210,TRUE),0)</f>
        <v>0</v>
      </c>
      <c r="M94" s="131">
        <f>IF(M$2,TREND(Annual!M110:M210,'Lin91'!$AF110:$AF210,'Lin91'!$AF94:$AF210,TRUE),0)</f>
        <v>0</v>
      </c>
      <c r="N94" s="131">
        <f>IF(N$2,TREND(Annual!N110:N210,'Lin91'!$AF110:$AF210,'Lin91'!$AF94:$AF210,TRUE),0)</f>
        <v>0</v>
      </c>
      <c r="O94" s="131">
        <f>IF(O$2,TREND(Annual!O110:O210,'Lin91'!$AF110:$AF210,'Lin91'!$AF94:$AF210,TRUE),0)</f>
        <v>0</v>
      </c>
      <c r="P94" s="131">
        <f>IF(P$2,TREND(Annual!P110:P210,'Lin91'!$AF110:$AF210,'Lin91'!$AF94:$AF210,TRUE),0)</f>
        <v>0</v>
      </c>
      <c r="Q94" s="131">
        <f>IF(Q$2,TREND(Annual!Q110:Q210,'Lin91'!$AF110:$AF210,'Lin91'!$AF94:$AF210,TRUE),0)</f>
        <v>0</v>
      </c>
      <c r="R94" s="131">
        <f>IF(R$2,TREND(Annual!R110:R210,'Lin91'!$AF110:$AF210,'Lin91'!$AF94:$AF210,TRUE),0)</f>
        <v>0</v>
      </c>
      <c r="S94" s="131">
        <f>IF(S$2,TREND(Annual!S110:S210,'Lin91'!$AF110:$AF210,'Lin91'!$AF94:$AF210,TRUE),0)</f>
        <v>0</v>
      </c>
      <c r="T94" s="131">
        <f>IF(T$2,TREND(Annual!T110:T210,'Lin91'!$AF110:$AF210,'Lin91'!$AF94:$AF210,TRUE),0)</f>
        <v>0</v>
      </c>
      <c r="U94" s="131">
        <f>IF(U$2,TREND(Annual!U110:U210,'Lin91'!$AF110:$AF210,'Lin91'!$AF94:$AF210,TRUE),0)</f>
        <v>0</v>
      </c>
      <c r="V94" s="131">
        <f>IF(V$2,TREND(Annual!V110:V210,'Lin91'!$AF110:$AF210,'Lin91'!$AF94:$AF210,TRUE),0)</f>
        <v>0</v>
      </c>
      <c r="W94" s="131">
        <f>IF(W$2,TREND(Annual!W110:W210,'Lin91'!$AF110:$AF210,'Lin91'!$AF94:$AF210,TRUE),0)</f>
        <v>0</v>
      </c>
      <c r="X94" s="131">
        <f>IF(X$2,TREND(Annual!X110:X210,'Lin91'!$AF110:$AF210,'Lin91'!$AF94:$AF210,TRUE),0)</f>
        <v>0</v>
      </c>
      <c r="Y94" s="131">
        <f>IF(Y$2,TREND(Annual!Y110:Y210,'Lin91'!$AF110:$AF210,'Lin91'!$AF94:$AF210,TRUE),0)</f>
        <v>0</v>
      </c>
      <c r="Z94" s="131">
        <f>IF(Z$2,TREND(Annual!Z110:Z210,'Lin91'!$AF110:$AF210,'Lin91'!$AF94:$AF210,TRUE),0)</f>
        <v>0</v>
      </c>
      <c r="AA94" s="131">
        <f>IF(AA$2,TREND(Annual!AA110:AA210,'Lin91'!$AF110:$AF210,'Lin91'!$AF94:$AF210,TRUE),0)</f>
        <v>0</v>
      </c>
      <c r="AB94" s="131">
        <f>IF(AB$2,TREND(Annual!AB110:AB210,'Lin91'!$AF110:$AF210,'Lin91'!$AF94:$AF210,TRUE),0)</f>
        <v>0</v>
      </c>
      <c r="AC94" s="131">
        <f>IF(AC$2,TREND(Annual!AC110:AC210,'Lin91'!$AF110:$AF210,'Lin91'!$AF94:$AF210,TRUE),0)</f>
        <v>0</v>
      </c>
      <c r="AD94" s="131">
        <f>IF(AD$2,TREND(Annual!AD110:AD210,'Lin91'!$AF110:$AF210,'Lin91'!$AF94:$AF210,TRUE),0)</f>
        <v>0</v>
      </c>
      <c r="AE94" s="126"/>
      <c r="AF94">
        <f t="shared" si="1"/>
        <v>88</v>
      </c>
    </row>
    <row r="95" spans="1:32">
      <c r="A95" t="s">
        <v>356</v>
      </c>
      <c r="B95" s="131">
        <f>IF(B$2,TREND(Annual!B111:B211,'Lin91'!$AF111:$AF211,'Lin91'!$AF95:$AF211,TRUE),0)</f>
        <v>0</v>
      </c>
      <c r="C95" s="131">
        <f>IF(C$2,TREND(Annual!C111:C211,'Lin91'!$AF111:$AF211,'Lin91'!$AF95:$AF211,TRUE),0)</f>
        <v>0</v>
      </c>
      <c r="D95" s="131">
        <f>IF(D$2,TREND(Annual!D111:D211,'Lin91'!$AF111:$AF211,'Lin91'!$AF95:$AF211,TRUE),0)</f>
        <v>0</v>
      </c>
      <c r="E95" s="131">
        <f>IF(E$2,TREND(Annual!E111:E211,'Lin91'!$AF111:$AF211,'Lin91'!$AF95:$AF211,TRUE),0)</f>
        <v>0</v>
      </c>
      <c r="F95" s="131">
        <f>IF(F$2,TREND(Annual!F111:F211,'Lin91'!$AF111:$AF211,'Lin91'!$AF95:$AF211,TRUE),0)</f>
        <v>0</v>
      </c>
      <c r="G95" s="131">
        <f>IF(G$2,TREND(Annual!G111:G211,'Lin91'!$AF111:$AF211,'Lin91'!$AF95:$AF211,TRUE),0)</f>
        <v>0</v>
      </c>
      <c r="H95" s="131">
        <f>IF(H$2,TREND(Annual!H111:H211,'Lin91'!$AF111:$AF211,'Lin91'!$AF95:$AF211,TRUE),0)</f>
        <v>0</v>
      </c>
      <c r="I95" s="131">
        <f>IF(I$2,TREND(Annual!I111:I211,'Lin91'!$AF111:$AF211,'Lin91'!$AF95:$AF211,TRUE),0)</f>
        <v>0</v>
      </c>
      <c r="J95" s="131">
        <f>IF(J$2,TREND(Annual!J111:J211,'Lin91'!$AF111:$AF211,'Lin91'!$AF95:$AF211,TRUE),0)</f>
        <v>0</v>
      </c>
      <c r="K95" s="131">
        <f>IF(K$2,TREND(Annual!K111:K211,'Lin91'!$AF111:$AF211,'Lin91'!$AF95:$AF211,TRUE),0)</f>
        <v>0</v>
      </c>
      <c r="L95" s="131">
        <f>IF(L$2,TREND(Annual!L111:L211,'Lin91'!$AF111:$AF211,'Lin91'!$AF95:$AF211,TRUE),0)</f>
        <v>0</v>
      </c>
      <c r="M95" s="131">
        <f>IF(M$2,TREND(Annual!M111:M211,'Lin91'!$AF111:$AF211,'Lin91'!$AF95:$AF211,TRUE),0)</f>
        <v>0</v>
      </c>
      <c r="N95" s="131">
        <f>IF(N$2,TREND(Annual!N111:N211,'Lin91'!$AF111:$AF211,'Lin91'!$AF95:$AF211,TRUE),0)</f>
        <v>0</v>
      </c>
      <c r="O95" s="131">
        <f>IF(O$2,TREND(Annual!O111:O211,'Lin91'!$AF111:$AF211,'Lin91'!$AF95:$AF211,TRUE),0)</f>
        <v>0</v>
      </c>
      <c r="P95" s="131">
        <f>IF(P$2,TREND(Annual!P111:P211,'Lin91'!$AF111:$AF211,'Lin91'!$AF95:$AF211,TRUE),0)</f>
        <v>0</v>
      </c>
      <c r="Q95" s="131">
        <f>IF(Q$2,TREND(Annual!Q111:Q211,'Lin91'!$AF111:$AF211,'Lin91'!$AF95:$AF211,TRUE),0)</f>
        <v>0</v>
      </c>
      <c r="R95" s="131">
        <f>IF(R$2,TREND(Annual!R111:R211,'Lin91'!$AF111:$AF211,'Lin91'!$AF95:$AF211,TRUE),0)</f>
        <v>0</v>
      </c>
      <c r="S95" s="131">
        <f>IF(S$2,TREND(Annual!S111:S211,'Lin91'!$AF111:$AF211,'Lin91'!$AF95:$AF211,TRUE),0)</f>
        <v>0</v>
      </c>
      <c r="T95" s="131">
        <f>IF(T$2,TREND(Annual!T111:T211,'Lin91'!$AF111:$AF211,'Lin91'!$AF95:$AF211,TRUE),0)</f>
        <v>0</v>
      </c>
      <c r="U95" s="131">
        <f>IF(U$2,TREND(Annual!U111:U211,'Lin91'!$AF111:$AF211,'Lin91'!$AF95:$AF211,TRUE),0)</f>
        <v>0</v>
      </c>
      <c r="V95" s="131">
        <f>IF(V$2,TREND(Annual!V111:V211,'Lin91'!$AF111:$AF211,'Lin91'!$AF95:$AF211,TRUE),0)</f>
        <v>0</v>
      </c>
      <c r="W95" s="131">
        <f>IF(W$2,TREND(Annual!W111:W211,'Lin91'!$AF111:$AF211,'Lin91'!$AF95:$AF211,TRUE),0)</f>
        <v>0</v>
      </c>
      <c r="X95" s="131">
        <f>IF(X$2,TREND(Annual!X111:X211,'Lin91'!$AF111:$AF211,'Lin91'!$AF95:$AF211,TRUE),0)</f>
        <v>0</v>
      </c>
      <c r="Y95" s="131">
        <f>IF(Y$2,TREND(Annual!Y111:Y211,'Lin91'!$AF111:$AF211,'Lin91'!$AF95:$AF211,TRUE),0)</f>
        <v>0</v>
      </c>
      <c r="Z95" s="131">
        <f>IF(Z$2,TREND(Annual!Z111:Z211,'Lin91'!$AF111:$AF211,'Lin91'!$AF95:$AF211,TRUE),0)</f>
        <v>0</v>
      </c>
      <c r="AA95" s="131">
        <f>IF(AA$2,TREND(Annual!AA111:AA211,'Lin91'!$AF111:$AF211,'Lin91'!$AF95:$AF211,TRUE),0)</f>
        <v>0</v>
      </c>
      <c r="AB95" s="131">
        <f>IF(AB$2,TREND(Annual!AB111:AB211,'Lin91'!$AF111:$AF211,'Lin91'!$AF95:$AF211,TRUE),0)</f>
        <v>0</v>
      </c>
      <c r="AC95" s="131">
        <f>IF(AC$2,TREND(Annual!AC111:AC211,'Lin91'!$AF111:$AF211,'Lin91'!$AF95:$AF211,TRUE),0)</f>
        <v>0</v>
      </c>
      <c r="AD95" s="131">
        <f>IF(AD$2,TREND(Annual!AD111:AD211,'Lin91'!$AF111:$AF211,'Lin91'!$AF95:$AF211,TRUE),0)</f>
        <v>0</v>
      </c>
      <c r="AE95" s="126"/>
      <c r="AF95">
        <f t="shared" si="1"/>
        <v>89</v>
      </c>
    </row>
    <row r="96" spans="1:32">
      <c r="A96" t="s">
        <v>357</v>
      </c>
      <c r="B96" s="131">
        <f>IF(B$2,TREND(Annual!B112:B212,'Lin91'!$AF112:$AF212,'Lin91'!$AF96:$AF212,TRUE),0)</f>
        <v>0</v>
      </c>
      <c r="C96" s="131">
        <f>IF(C$2,TREND(Annual!C112:C212,'Lin91'!$AF112:$AF212,'Lin91'!$AF96:$AF212,TRUE),0)</f>
        <v>0</v>
      </c>
      <c r="D96" s="131">
        <f>IF(D$2,TREND(Annual!D112:D212,'Lin91'!$AF112:$AF212,'Lin91'!$AF96:$AF212,TRUE),0)</f>
        <v>0</v>
      </c>
      <c r="E96" s="131">
        <f>IF(E$2,TREND(Annual!E112:E212,'Lin91'!$AF112:$AF212,'Lin91'!$AF96:$AF212,TRUE),0)</f>
        <v>0</v>
      </c>
      <c r="F96" s="131">
        <f>IF(F$2,TREND(Annual!F112:F212,'Lin91'!$AF112:$AF212,'Lin91'!$AF96:$AF212,TRUE),0)</f>
        <v>0</v>
      </c>
      <c r="G96" s="131">
        <f>IF(G$2,TREND(Annual!G112:G212,'Lin91'!$AF112:$AF212,'Lin91'!$AF96:$AF212,TRUE),0)</f>
        <v>0</v>
      </c>
      <c r="H96" s="131">
        <f>IF(H$2,TREND(Annual!H112:H212,'Lin91'!$AF112:$AF212,'Lin91'!$AF96:$AF212,TRUE),0)</f>
        <v>0</v>
      </c>
      <c r="I96" s="131">
        <f>IF(I$2,TREND(Annual!I112:I212,'Lin91'!$AF112:$AF212,'Lin91'!$AF96:$AF212,TRUE),0)</f>
        <v>0</v>
      </c>
      <c r="J96" s="131">
        <f>IF(J$2,TREND(Annual!J112:J212,'Lin91'!$AF112:$AF212,'Lin91'!$AF96:$AF212,TRUE),0)</f>
        <v>0</v>
      </c>
      <c r="K96" s="131">
        <f>IF(K$2,TREND(Annual!K112:K212,'Lin91'!$AF112:$AF212,'Lin91'!$AF96:$AF212,TRUE),0)</f>
        <v>0</v>
      </c>
      <c r="L96" s="131">
        <f>IF(L$2,TREND(Annual!L112:L212,'Lin91'!$AF112:$AF212,'Lin91'!$AF96:$AF212,TRUE),0)</f>
        <v>0</v>
      </c>
      <c r="M96" s="131">
        <f>IF(M$2,TREND(Annual!M112:M212,'Lin91'!$AF112:$AF212,'Lin91'!$AF96:$AF212,TRUE),0)</f>
        <v>0</v>
      </c>
      <c r="N96" s="131">
        <f>IF(N$2,TREND(Annual!N112:N212,'Lin91'!$AF112:$AF212,'Lin91'!$AF96:$AF212,TRUE),0)</f>
        <v>0</v>
      </c>
      <c r="O96" s="131">
        <f>IF(O$2,TREND(Annual!O112:O212,'Lin91'!$AF112:$AF212,'Lin91'!$AF96:$AF212,TRUE),0)</f>
        <v>0</v>
      </c>
      <c r="P96" s="131">
        <f>IF(P$2,TREND(Annual!P112:P212,'Lin91'!$AF112:$AF212,'Lin91'!$AF96:$AF212,TRUE),0)</f>
        <v>0</v>
      </c>
      <c r="Q96" s="131">
        <f>IF(Q$2,TREND(Annual!Q112:Q212,'Lin91'!$AF112:$AF212,'Lin91'!$AF96:$AF212,TRUE),0)</f>
        <v>0</v>
      </c>
      <c r="R96" s="131">
        <f>IF(R$2,TREND(Annual!R112:R212,'Lin91'!$AF112:$AF212,'Lin91'!$AF96:$AF212,TRUE),0)</f>
        <v>0</v>
      </c>
      <c r="S96" s="131">
        <f>IF(S$2,TREND(Annual!S112:S212,'Lin91'!$AF112:$AF212,'Lin91'!$AF96:$AF212,TRUE),0)</f>
        <v>0</v>
      </c>
      <c r="T96" s="131">
        <f>IF(T$2,TREND(Annual!T112:T212,'Lin91'!$AF112:$AF212,'Lin91'!$AF96:$AF212,TRUE),0)</f>
        <v>0</v>
      </c>
      <c r="U96" s="131">
        <f>IF(U$2,TREND(Annual!U112:U212,'Lin91'!$AF112:$AF212,'Lin91'!$AF96:$AF212,TRUE),0)</f>
        <v>0</v>
      </c>
      <c r="V96" s="131">
        <f>IF(V$2,TREND(Annual!V112:V212,'Lin91'!$AF112:$AF212,'Lin91'!$AF96:$AF212,TRUE),0)</f>
        <v>0</v>
      </c>
      <c r="W96" s="131">
        <f>IF(W$2,TREND(Annual!W112:W212,'Lin91'!$AF112:$AF212,'Lin91'!$AF96:$AF212,TRUE),0)</f>
        <v>0</v>
      </c>
      <c r="X96" s="131">
        <f>IF(X$2,TREND(Annual!X112:X212,'Lin91'!$AF112:$AF212,'Lin91'!$AF96:$AF212,TRUE),0)</f>
        <v>0</v>
      </c>
      <c r="Y96" s="131">
        <f>IF(Y$2,TREND(Annual!Y112:Y212,'Lin91'!$AF112:$AF212,'Lin91'!$AF96:$AF212,TRUE),0)</f>
        <v>0</v>
      </c>
      <c r="Z96" s="131">
        <f>IF(Z$2,TREND(Annual!Z112:Z212,'Lin91'!$AF112:$AF212,'Lin91'!$AF96:$AF212,TRUE),0)</f>
        <v>0</v>
      </c>
      <c r="AA96" s="131">
        <f>IF(AA$2,TREND(Annual!AA112:AA212,'Lin91'!$AF112:$AF212,'Lin91'!$AF96:$AF212,TRUE),0)</f>
        <v>0</v>
      </c>
      <c r="AB96" s="131">
        <f>IF(AB$2,TREND(Annual!AB112:AB212,'Lin91'!$AF112:$AF212,'Lin91'!$AF96:$AF212,TRUE),0)</f>
        <v>0</v>
      </c>
      <c r="AC96" s="131">
        <f>IF(AC$2,TREND(Annual!AC112:AC212,'Lin91'!$AF112:$AF212,'Lin91'!$AF96:$AF212,TRUE),0)</f>
        <v>0</v>
      </c>
      <c r="AD96" s="131">
        <f>IF(AD$2,TREND(Annual!AD112:AD212,'Lin91'!$AF112:$AF212,'Lin91'!$AF96:$AF212,TRUE),0)</f>
        <v>0</v>
      </c>
      <c r="AE96" s="126"/>
      <c r="AF96">
        <f t="shared" si="1"/>
        <v>90</v>
      </c>
    </row>
    <row r="97" spans="1:32">
      <c r="A97" t="s">
        <v>358</v>
      </c>
      <c r="B97" s="131">
        <f>IF(B$2,TREND(Annual!B113:B213,'Lin91'!$AF113:$AF213,'Lin91'!$AF97:$AF213,TRUE),0)</f>
        <v>0</v>
      </c>
      <c r="C97" s="131">
        <f>IF(C$2,TREND(Annual!C113:C213,'Lin91'!$AF113:$AF213,'Lin91'!$AF97:$AF213,TRUE),0)</f>
        <v>0</v>
      </c>
      <c r="D97" s="131">
        <f>IF(D$2,TREND(Annual!D113:D213,'Lin91'!$AF113:$AF213,'Lin91'!$AF97:$AF213,TRUE),0)</f>
        <v>0</v>
      </c>
      <c r="E97" s="131">
        <f>IF(E$2,TREND(Annual!E113:E213,'Lin91'!$AF113:$AF213,'Lin91'!$AF97:$AF213,TRUE),0)</f>
        <v>0</v>
      </c>
      <c r="F97" s="131">
        <f>IF(F$2,TREND(Annual!F113:F213,'Lin91'!$AF113:$AF213,'Lin91'!$AF97:$AF213,TRUE),0)</f>
        <v>0</v>
      </c>
      <c r="G97" s="131">
        <f>IF(G$2,TREND(Annual!G113:G213,'Lin91'!$AF113:$AF213,'Lin91'!$AF97:$AF213,TRUE),0)</f>
        <v>0</v>
      </c>
      <c r="H97" s="131">
        <f>IF(H$2,TREND(Annual!H113:H213,'Lin91'!$AF113:$AF213,'Lin91'!$AF97:$AF213,TRUE),0)</f>
        <v>0</v>
      </c>
      <c r="I97" s="131">
        <f>IF(I$2,TREND(Annual!I113:I213,'Lin91'!$AF113:$AF213,'Lin91'!$AF97:$AF213,TRUE),0)</f>
        <v>0</v>
      </c>
      <c r="J97" s="131">
        <f>IF(J$2,TREND(Annual!J113:J213,'Lin91'!$AF113:$AF213,'Lin91'!$AF97:$AF213,TRUE),0)</f>
        <v>0</v>
      </c>
      <c r="K97" s="131">
        <f>IF(K$2,TREND(Annual!K113:K213,'Lin91'!$AF113:$AF213,'Lin91'!$AF97:$AF213,TRUE),0)</f>
        <v>0</v>
      </c>
      <c r="L97" s="131">
        <f>IF(L$2,TREND(Annual!L113:L213,'Lin91'!$AF113:$AF213,'Lin91'!$AF97:$AF213,TRUE),0)</f>
        <v>0</v>
      </c>
      <c r="M97" s="131">
        <f>IF(M$2,TREND(Annual!M113:M213,'Lin91'!$AF113:$AF213,'Lin91'!$AF97:$AF213,TRUE),0)</f>
        <v>0</v>
      </c>
      <c r="N97" s="131">
        <f>IF(N$2,TREND(Annual!N113:N213,'Lin91'!$AF113:$AF213,'Lin91'!$AF97:$AF213,TRUE),0)</f>
        <v>0</v>
      </c>
      <c r="O97" s="131">
        <f>IF(O$2,TREND(Annual!O113:O213,'Lin91'!$AF113:$AF213,'Lin91'!$AF97:$AF213,TRUE),0)</f>
        <v>0</v>
      </c>
      <c r="P97" s="131">
        <f>IF(P$2,TREND(Annual!P113:P213,'Lin91'!$AF113:$AF213,'Lin91'!$AF97:$AF213,TRUE),0)</f>
        <v>0</v>
      </c>
      <c r="Q97" s="131">
        <f>IF(Q$2,TREND(Annual!Q113:Q213,'Lin91'!$AF113:$AF213,'Lin91'!$AF97:$AF213,TRUE),0)</f>
        <v>0</v>
      </c>
      <c r="R97" s="131">
        <f>IF(R$2,TREND(Annual!R113:R213,'Lin91'!$AF113:$AF213,'Lin91'!$AF97:$AF213,TRUE),0)</f>
        <v>0</v>
      </c>
      <c r="S97" s="131">
        <f>IF(S$2,TREND(Annual!S113:S213,'Lin91'!$AF113:$AF213,'Lin91'!$AF97:$AF213,TRUE),0)</f>
        <v>0</v>
      </c>
      <c r="T97" s="131">
        <f>IF(T$2,TREND(Annual!T113:T213,'Lin91'!$AF113:$AF213,'Lin91'!$AF97:$AF213,TRUE),0)</f>
        <v>0</v>
      </c>
      <c r="U97" s="131">
        <f>IF(U$2,TREND(Annual!U113:U213,'Lin91'!$AF113:$AF213,'Lin91'!$AF97:$AF213,TRUE),0)</f>
        <v>0</v>
      </c>
      <c r="V97" s="131">
        <f>IF(V$2,TREND(Annual!V113:V213,'Lin91'!$AF113:$AF213,'Lin91'!$AF97:$AF213,TRUE),0)</f>
        <v>0</v>
      </c>
      <c r="W97" s="131">
        <f>IF(W$2,TREND(Annual!W113:W213,'Lin91'!$AF113:$AF213,'Lin91'!$AF97:$AF213,TRUE),0)</f>
        <v>0</v>
      </c>
      <c r="X97" s="131">
        <f>IF(X$2,TREND(Annual!X113:X213,'Lin91'!$AF113:$AF213,'Lin91'!$AF97:$AF213,TRUE),0)</f>
        <v>0</v>
      </c>
      <c r="Y97" s="131">
        <f>IF(Y$2,TREND(Annual!Y113:Y213,'Lin91'!$AF113:$AF213,'Lin91'!$AF97:$AF213,TRUE),0)</f>
        <v>0</v>
      </c>
      <c r="Z97" s="131">
        <f>IF(Z$2,TREND(Annual!Z113:Z213,'Lin91'!$AF113:$AF213,'Lin91'!$AF97:$AF213,TRUE),0)</f>
        <v>0</v>
      </c>
      <c r="AA97" s="131">
        <f>IF(AA$2,TREND(Annual!AA113:AA213,'Lin91'!$AF113:$AF213,'Lin91'!$AF97:$AF213,TRUE),0)</f>
        <v>0</v>
      </c>
      <c r="AB97" s="131">
        <f>IF(AB$2,TREND(Annual!AB113:AB213,'Lin91'!$AF113:$AF213,'Lin91'!$AF97:$AF213,TRUE),0)</f>
        <v>0</v>
      </c>
      <c r="AC97" s="131">
        <f>IF(AC$2,TREND(Annual!AC113:AC213,'Lin91'!$AF113:$AF213,'Lin91'!$AF97:$AF213,TRUE),0)</f>
        <v>0</v>
      </c>
      <c r="AD97" s="131">
        <f>IF(AD$2,TREND(Annual!AD113:AD213,'Lin91'!$AF113:$AF213,'Lin91'!$AF97:$AF213,TRUE),0)</f>
        <v>0</v>
      </c>
      <c r="AE97" s="126"/>
      <c r="AF97">
        <f t="shared" si="1"/>
        <v>91</v>
      </c>
    </row>
    <row r="98" spans="1:32">
      <c r="A98" t="s">
        <v>359</v>
      </c>
      <c r="B98" s="131">
        <f>IF(B$2,TREND(Annual!B114:B214,'Lin91'!$AF114:$AF214,'Lin91'!$AF98:$AF214,TRUE),0)</f>
        <v>0</v>
      </c>
      <c r="C98" s="131">
        <f>IF(C$2,TREND(Annual!C114:C214,'Lin91'!$AF114:$AF214,'Lin91'!$AF98:$AF214,TRUE),0)</f>
        <v>0</v>
      </c>
      <c r="D98" s="131">
        <f>IF(D$2,TREND(Annual!D114:D214,'Lin91'!$AF114:$AF214,'Lin91'!$AF98:$AF214,TRUE),0)</f>
        <v>0</v>
      </c>
      <c r="E98" s="131">
        <f>IF(E$2,TREND(Annual!E114:E214,'Lin91'!$AF114:$AF214,'Lin91'!$AF98:$AF214,TRUE),0)</f>
        <v>0</v>
      </c>
      <c r="F98" s="131">
        <f>IF(F$2,TREND(Annual!F114:F214,'Lin91'!$AF114:$AF214,'Lin91'!$AF98:$AF214,TRUE),0)</f>
        <v>0</v>
      </c>
      <c r="G98" s="131">
        <f>IF(G$2,TREND(Annual!G114:G214,'Lin91'!$AF114:$AF214,'Lin91'!$AF98:$AF214,TRUE),0)</f>
        <v>0</v>
      </c>
      <c r="H98" s="131">
        <f>IF(H$2,TREND(Annual!H114:H214,'Lin91'!$AF114:$AF214,'Lin91'!$AF98:$AF214,TRUE),0)</f>
        <v>0</v>
      </c>
      <c r="I98" s="131">
        <f>IF(I$2,TREND(Annual!I114:I214,'Lin91'!$AF114:$AF214,'Lin91'!$AF98:$AF214,TRUE),0)</f>
        <v>0</v>
      </c>
      <c r="J98" s="131">
        <f>IF(J$2,TREND(Annual!J114:J214,'Lin91'!$AF114:$AF214,'Lin91'!$AF98:$AF214,TRUE),0)</f>
        <v>0</v>
      </c>
      <c r="K98" s="131">
        <f>IF(K$2,TREND(Annual!K114:K214,'Lin91'!$AF114:$AF214,'Lin91'!$AF98:$AF214,TRUE),0)</f>
        <v>0</v>
      </c>
      <c r="L98" s="131">
        <f>IF(L$2,TREND(Annual!L114:L214,'Lin91'!$AF114:$AF214,'Lin91'!$AF98:$AF214,TRUE),0)</f>
        <v>0</v>
      </c>
      <c r="M98" s="131">
        <f>IF(M$2,TREND(Annual!M114:M214,'Lin91'!$AF114:$AF214,'Lin91'!$AF98:$AF214,TRUE),0)</f>
        <v>0</v>
      </c>
      <c r="N98" s="131">
        <f>IF(N$2,TREND(Annual!N114:N214,'Lin91'!$AF114:$AF214,'Lin91'!$AF98:$AF214,TRUE),0)</f>
        <v>0</v>
      </c>
      <c r="O98" s="131">
        <f>IF(O$2,TREND(Annual!O114:O214,'Lin91'!$AF114:$AF214,'Lin91'!$AF98:$AF214,TRUE),0)</f>
        <v>0</v>
      </c>
      <c r="P98" s="131">
        <f>IF(P$2,TREND(Annual!P114:P214,'Lin91'!$AF114:$AF214,'Lin91'!$AF98:$AF214,TRUE),0)</f>
        <v>0</v>
      </c>
      <c r="Q98" s="131">
        <f>IF(Q$2,TREND(Annual!Q114:Q214,'Lin91'!$AF114:$AF214,'Lin91'!$AF98:$AF214,TRUE),0)</f>
        <v>0</v>
      </c>
      <c r="R98" s="131">
        <f>IF(R$2,TREND(Annual!R114:R214,'Lin91'!$AF114:$AF214,'Lin91'!$AF98:$AF214,TRUE),0)</f>
        <v>0</v>
      </c>
      <c r="S98" s="131">
        <f>IF(S$2,TREND(Annual!S114:S214,'Lin91'!$AF114:$AF214,'Lin91'!$AF98:$AF214,TRUE),0)</f>
        <v>0</v>
      </c>
      <c r="T98" s="131">
        <f>IF(T$2,TREND(Annual!T114:T214,'Lin91'!$AF114:$AF214,'Lin91'!$AF98:$AF214,TRUE),0)</f>
        <v>0</v>
      </c>
      <c r="U98" s="131">
        <f>IF(U$2,TREND(Annual!U114:U214,'Lin91'!$AF114:$AF214,'Lin91'!$AF98:$AF214,TRUE),0)</f>
        <v>0</v>
      </c>
      <c r="V98" s="131">
        <f>IF(V$2,TREND(Annual!V114:V214,'Lin91'!$AF114:$AF214,'Lin91'!$AF98:$AF214,TRUE),0)</f>
        <v>0</v>
      </c>
      <c r="W98" s="131">
        <f>IF(W$2,TREND(Annual!W114:W214,'Lin91'!$AF114:$AF214,'Lin91'!$AF98:$AF214,TRUE),0)</f>
        <v>0</v>
      </c>
      <c r="X98" s="131">
        <f>IF(X$2,TREND(Annual!X114:X214,'Lin91'!$AF114:$AF214,'Lin91'!$AF98:$AF214,TRUE),0)</f>
        <v>0</v>
      </c>
      <c r="Y98" s="131">
        <f>IF(Y$2,TREND(Annual!Y114:Y214,'Lin91'!$AF114:$AF214,'Lin91'!$AF98:$AF214,TRUE),0)</f>
        <v>0</v>
      </c>
      <c r="Z98" s="131">
        <f>IF(Z$2,TREND(Annual!Z114:Z214,'Lin91'!$AF114:$AF214,'Lin91'!$AF98:$AF214,TRUE),0)</f>
        <v>0</v>
      </c>
      <c r="AA98" s="131">
        <f>IF(AA$2,TREND(Annual!AA114:AA214,'Lin91'!$AF114:$AF214,'Lin91'!$AF98:$AF214,TRUE),0)</f>
        <v>0</v>
      </c>
      <c r="AB98" s="131">
        <f>IF(AB$2,TREND(Annual!AB114:AB214,'Lin91'!$AF114:$AF214,'Lin91'!$AF98:$AF214,TRUE),0)</f>
        <v>0</v>
      </c>
      <c r="AC98" s="131">
        <f>IF(AC$2,TREND(Annual!AC114:AC214,'Lin91'!$AF114:$AF214,'Lin91'!$AF98:$AF214,TRUE),0)</f>
        <v>0</v>
      </c>
      <c r="AD98" s="131">
        <f>IF(AD$2,TREND(Annual!AD114:AD214,'Lin91'!$AF114:$AF214,'Lin91'!$AF98:$AF214,TRUE),0)</f>
        <v>0</v>
      </c>
      <c r="AE98" s="126"/>
      <c r="AF98">
        <f t="shared" si="1"/>
        <v>92</v>
      </c>
    </row>
    <row r="99" spans="1:32">
      <c r="A99" t="s">
        <v>360</v>
      </c>
      <c r="B99" s="131">
        <f>IF(B$2,TREND(Annual!B115:B215,'Lin91'!$AF115:$AF215,'Lin91'!$AF99:$AF215,TRUE),0)</f>
        <v>0</v>
      </c>
      <c r="C99" s="131">
        <f>IF(C$2,TREND(Annual!C115:C215,'Lin91'!$AF115:$AF215,'Lin91'!$AF99:$AF215,TRUE),0)</f>
        <v>0</v>
      </c>
      <c r="D99" s="131">
        <f>IF(D$2,TREND(Annual!D115:D215,'Lin91'!$AF115:$AF215,'Lin91'!$AF99:$AF215,TRUE),0)</f>
        <v>0</v>
      </c>
      <c r="E99" s="131">
        <f>IF(E$2,TREND(Annual!E115:E215,'Lin91'!$AF115:$AF215,'Lin91'!$AF99:$AF215,TRUE),0)</f>
        <v>0</v>
      </c>
      <c r="F99" s="131">
        <f>IF(F$2,TREND(Annual!F115:F215,'Lin91'!$AF115:$AF215,'Lin91'!$AF99:$AF215,TRUE),0)</f>
        <v>0</v>
      </c>
      <c r="G99" s="131">
        <f>IF(G$2,TREND(Annual!G115:G215,'Lin91'!$AF115:$AF215,'Lin91'!$AF99:$AF215,TRUE),0)</f>
        <v>0</v>
      </c>
      <c r="H99" s="131">
        <f>IF(H$2,TREND(Annual!H115:H215,'Lin91'!$AF115:$AF215,'Lin91'!$AF99:$AF215,TRUE),0)</f>
        <v>0</v>
      </c>
      <c r="I99" s="131">
        <f>IF(I$2,TREND(Annual!I115:I215,'Lin91'!$AF115:$AF215,'Lin91'!$AF99:$AF215,TRUE),0)</f>
        <v>0</v>
      </c>
      <c r="J99" s="131">
        <f>IF(J$2,TREND(Annual!J115:J215,'Lin91'!$AF115:$AF215,'Lin91'!$AF99:$AF215,TRUE),0)</f>
        <v>0</v>
      </c>
      <c r="K99" s="131">
        <f>IF(K$2,TREND(Annual!K115:K215,'Lin91'!$AF115:$AF215,'Lin91'!$AF99:$AF215,TRUE),0)</f>
        <v>0</v>
      </c>
      <c r="L99" s="131">
        <f>IF(L$2,TREND(Annual!L115:L215,'Lin91'!$AF115:$AF215,'Lin91'!$AF99:$AF215,TRUE),0)</f>
        <v>0</v>
      </c>
      <c r="M99" s="131">
        <f>IF(M$2,TREND(Annual!M115:M215,'Lin91'!$AF115:$AF215,'Lin91'!$AF99:$AF215,TRUE),0)</f>
        <v>0</v>
      </c>
      <c r="N99" s="131">
        <f>IF(N$2,TREND(Annual!N115:N215,'Lin91'!$AF115:$AF215,'Lin91'!$AF99:$AF215,TRUE),0)</f>
        <v>0</v>
      </c>
      <c r="O99" s="131">
        <f>IF(O$2,TREND(Annual!O115:O215,'Lin91'!$AF115:$AF215,'Lin91'!$AF99:$AF215,TRUE),0)</f>
        <v>0</v>
      </c>
      <c r="P99" s="131">
        <f>IF(P$2,TREND(Annual!P115:P215,'Lin91'!$AF115:$AF215,'Lin91'!$AF99:$AF215,TRUE),0)</f>
        <v>0</v>
      </c>
      <c r="Q99" s="131">
        <f>IF(Q$2,TREND(Annual!Q115:Q215,'Lin91'!$AF115:$AF215,'Lin91'!$AF99:$AF215,TRUE),0)</f>
        <v>0</v>
      </c>
      <c r="R99" s="131">
        <f>IF(R$2,TREND(Annual!R115:R215,'Lin91'!$AF115:$AF215,'Lin91'!$AF99:$AF215,TRUE),0)</f>
        <v>0</v>
      </c>
      <c r="S99" s="131">
        <f>IF(S$2,TREND(Annual!S115:S215,'Lin91'!$AF115:$AF215,'Lin91'!$AF99:$AF215,TRUE),0)</f>
        <v>0</v>
      </c>
      <c r="T99" s="131">
        <f>IF(T$2,TREND(Annual!T115:T215,'Lin91'!$AF115:$AF215,'Lin91'!$AF99:$AF215,TRUE),0)</f>
        <v>0</v>
      </c>
      <c r="U99" s="131">
        <f>IF(U$2,TREND(Annual!U115:U215,'Lin91'!$AF115:$AF215,'Lin91'!$AF99:$AF215,TRUE),0)</f>
        <v>0</v>
      </c>
      <c r="V99" s="131">
        <f>IF(V$2,TREND(Annual!V115:V215,'Lin91'!$AF115:$AF215,'Lin91'!$AF99:$AF215,TRUE),0)</f>
        <v>0</v>
      </c>
      <c r="W99" s="131">
        <f>IF(W$2,TREND(Annual!W115:W215,'Lin91'!$AF115:$AF215,'Lin91'!$AF99:$AF215,TRUE),0)</f>
        <v>0</v>
      </c>
      <c r="X99" s="131">
        <f>IF(X$2,TREND(Annual!X115:X215,'Lin91'!$AF115:$AF215,'Lin91'!$AF99:$AF215,TRUE),0)</f>
        <v>0</v>
      </c>
      <c r="Y99" s="131">
        <f>IF(Y$2,TREND(Annual!Y115:Y215,'Lin91'!$AF115:$AF215,'Lin91'!$AF99:$AF215,TRUE),0)</f>
        <v>0</v>
      </c>
      <c r="Z99" s="131">
        <f>IF(Z$2,TREND(Annual!Z115:Z215,'Lin91'!$AF115:$AF215,'Lin91'!$AF99:$AF215,TRUE),0)</f>
        <v>0</v>
      </c>
      <c r="AA99" s="131">
        <f>IF(AA$2,TREND(Annual!AA115:AA215,'Lin91'!$AF115:$AF215,'Lin91'!$AF99:$AF215,TRUE),0)</f>
        <v>0</v>
      </c>
      <c r="AB99" s="131">
        <f>IF(AB$2,TREND(Annual!AB115:AB215,'Lin91'!$AF115:$AF215,'Lin91'!$AF99:$AF215,TRUE),0)</f>
        <v>0</v>
      </c>
      <c r="AC99" s="131">
        <f>IF(AC$2,TREND(Annual!AC115:AC215,'Lin91'!$AF115:$AF215,'Lin91'!$AF99:$AF215,TRUE),0)</f>
        <v>0</v>
      </c>
      <c r="AD99" s="131">
        <f>IF(AD$2,TREND(Annual!AD115:AD215,'Lin91'!$AF115:$AF215,'Lin91'!$AF99:$AF215,TRUE),0)</f>
        <v>0</v>
      </c>
      <c r="AE99" s="126"/>
      <c r="AF99">
        <f t="shared" si="1"/>
        <v>93</v>
      </c>
    </row>
    <row r="100" spans="1:32">
      <c r="A100" t="s">
        <v>361</v>
      </c>
      <c r="B100" s="131">
        <f>IF(B$2,TREND(Annual!B116:B216,'Lin91'!$AF116:$AF216,'Lin91'!$AF100:$AF216,TRUE),0)</f>
        <v>0</v>
      </c>
      <c r="C100" s="131">
        <f>IF(C$2,TREND(Annual!C116:C216,'Lin91'!$AF116:$AF216,'Lin91'!$AF100:$AF216,TRUE),0)</f>
        <v>0</v>
      </c>
      <c r="D100" s="131">
        <f>IF(D$2,TREND(Annual!D116:D216,'Lin91'!$AF116:$AF216,'Lin91'!$AF100:$AF216,TRUE),0)</f>
        <v>0</v>
      </c>
      <c r="E100" s="131">
        <f>IF(E$2,TREND(Annual!E116:E216,'Lin91'!$AF116:$AF216,'Lin91'!$AF100:$AF216,TRUE),0)</f>
        <v>0</v>
      </c>
      <c r="F100" s="131">
        <f>IF(F$2,TREND(Annual!F116:F216,'Lin91'!$AF116:$AF216,'Lin91'!$AF100:$AF216,TRUE),0)</f>
        <v>0</v>
      </c>
      <c r="G100" s="131">
        <f>IF(G$2,TREND(Annual!G116:G216,'Lin91'!$AF116:$AF216,'Lin91'!$AF100:$AF216,TRUE),0)</f>
        <v>0</v>
      </c>
      <c r="H100" s="131">
        <f>IF(H$2,TREND(Annual!H116:H216,'Lin91'!$AF116:$AF216,'Lin91'!$AF100:$AF216,TRUE),0)</f>
        <v>0</v>
      </c>
      <c r="I100" s="131">
        <f>IF(I$2,TREND(Annual!I116:I216,'Lin91'!$AF116:$AF216,'Lin91'!$AF100:$AF216,TRUE),0)</f>
        <v>0</v>
      </c>
      <c r="J100" s="131">
        <f>IF(J$2,TREND(Annual!J116:J216,'Lin91'!$AF116:$AF216,'Lin91'!$AF100:$AF216,TRUE),0)</f>
        <v>0</v>
      </c>
      <c r="K100" s="131">
        <f>IF(K$2,TREND(Annual!K116:K216,'Lin91'!$AF116:$AF216,'Lin91'!$AF100:$AF216,TRUE),0)</f>
        <v>0</v>
      </c>
      <c r="L100" s="131">
        <f>IF(L$2,TREND(Annual!L116:L216,'Lin91'!$AF116:$AF216,'Lin91'!$AF100:$AF216,TRUE),0)</f>
        <v>0</v>
      </c>
      <c r="M100" s="131">
        <f>IF(M$2,TREND(Annual!M116:M216,'Lin91'!$AF116:$AF216,'Lin91'!$AF100:$AF216,TRUE),0)</f>
        <v>0</v>
      </c>
      <c r="N100" s="131">
        <f>IF(N$2,TREND(Annual!N116:N216,'Lin91'!$AF116:$AF216,'Lin91'!$AF100:$AF216,TRUE),0)</f>
        <v>0</v>
      </c>
      <c r="O100" s="131">
        <f>IF(O$2,TREND(Annual!O116:O216,'Lin91'!$AF116:$AF216,'Lin91'!$AF100:$AF216,TRUE),0)</f>
        <v>0</v>
      </c>
      <c r="P100" s="131">
        <f>IF(P$2,TREND(Annual!P116:P216,'Lin91'!$AF116:$AF216,'Lin91'!$AF100:$AF216,TRUE),0)</f>
        <v>0</v>
      </c>
      <c r="Q100" s="131">
        <f>IF(Q$2,TREND(Annual!Q116:Q216,'Lin91'!$AF116:$AF216,'Lin91'!$AF100:$AF216,TRUE),0)</f>
        <v>0</v>
      </c>
      <c r="R100" s="131">
        <f>IF(R$2,TREND(Annual!R116:R216,'Lin91'!$AF116:$AF216,'Lin91'!$AF100:$AF216,TRUE),0)</f>
        <v>0</v>
      </c>
      <c r="S100" s="131">
        <f>IF(S$2,TREND(Annual!S116:S216,'Lin91'!$AF116:$AF216,'Lin91'!$AF100:$AF216,TRUE),0)</f>
        <v>0</v>
      </c>
      <c r="T100" s="131">
        <f>IF(T$2,TREND(Annual!T116:T216,'Lin91'!$AF116:$AF216,'Lin91'!$AF100:$AF216,TRUE),0)</f>
        <v>0</v>
      </c>
      <c r="U100" s="131">
        <f>IF(U$2,TREND(Annual!U116:U216,'Lin91'!$AF116:$AF216,'Lin91'!$AF100:$AF216,TRUE),0)</f>
        <v>0</v>
      </c>
      <c r="V100" s="131">
        <f>IF(V$2,TREND(Annual!V116:V216,'Lin91'!$AF116:$AF216,'Lin91'!$AF100:$AF216,TRUE),0)</f>
        <v>0</v>
      </c>
      <c r="W100" s="131">
        <f>IF(W$2,TREND(Annual!W116:W216,'Lin91'!$AF116:$AF216,'Lin91'!$AF100:$AF216,TRUE),0)</f>
        <v>0</v>
      </c>
      <c r="X100" s="131">
        <f>IF(X$2,TREND(Annual!X116:X216,'Lin91'!$AF116:$AF216,'Lin91'!$AF100:$AF216,TRUE),0)</f>
        <v>0</v>
      </c>
      <c r="Y100" s="131">
        <f>IF(Y$2,TREND(Annual!Y116:Y216,'Lin91'!$AF116:$AF216,'Lin91'!$AF100:$AF216,TRUE),0)</f>
        <v>0</v>
      </c>
      <c r="Z100" s="131">
        <f>IF(Z$2,TREND(Annual!Z116:Z216,'Lin91'!$AF116:$AF216,'Lin91'!$AF100:$AF216,TRUE),0)</f>
        <v>0</v>
      </c>
      <c r="AA100" s="131">
        <f>IF(AA$2,TREND(Annual!AA116:AA216,'Lin91'!$AF116:$AF216,'Lin91'!$AF100:$AF216,TRUE),0)</f>
        <v>0</v>
      </c>
      <c r="AB100" s="131">
        <f>IF(AB$2,TREND(Annual!AB116:AB216,'Lin91'!$AF116:$AF216,'Lin91'!$AF100:$AF216,TRUE),0)</f>
        <v>0</v>
      </c>
      <c r="AC100" s="131">
        <f>IF(AC$2,TREND(Annual!AC116:AC216,'Lin91'!$AF116:$AF216,'Lin91'!$AF100:$AF216,TRUE),0)</f>
        <v>0</v>
      </c>
      <c r="AD100" s="131">
        <f>IF(AD$2,TREND(Annual!AD116:AD216,'Lin91'!$AF116:$AF216,'Lin91'!$AF100:$AF216,TRUE),0)</f>
        <v>0</v>
      </c>
      <c r="AE100" s="126"/>
      <c r="AF100">
        <f t="shared" si="1"/>
        <v>94</v>
      </c>
    </row>
    <row r="101" spans="1:32">
      <c r="A101" t="s">
        <v>362</v>
      </c>
      <c r="B101" s="131">
        <f>IF(B$2,TREND(Annual!B117:B217,'Lin91'!$AF117:$AF217,'Lin91'!$AF101:$AF217,TRUE),0)</f>
        <v>0</v>
      </c>
      <c r="C101" s="131">
        <f>IF(C$2,TREND(Annual!C117:C217,'Lin91'!$AF117:$AF217,'Lin91'!$AF101:$AF217,TRUE),0)</f>
        <v>0</v>
      </c>
      <c r="D101" s="131">
        <f>IF(D$2,TREND(Annual!D117:D217,'Lin91'!$AF117:$AF217,'Lin91'!$AF101:$AF217,TRUE),0)</f>
        <v>0</v>
      </c>
      <c r="E101" s="131">
        <f>IF(E$2,TREND(Annual!E117:E217,'Lin91'!$AF117:$AF217,'Lin91'!$AF101:$AF217,TRUE),0)</f>
        <v>0</v>
      </c>
      <c r="F101" s="131">
        <f>IF(F$2,TREND(Annual!F117:F217,'Lin91'!$AF117:$AF217,'Lin91'!$AF101:$AF217,TRUE),0)</f>
        <v>0</v>
      </c>
      <c r="G101" s="131">
        <f>IF(G$2,TREND(Annual!G117:G217,'Lin91'!$AF117:$AF217,'Lin91'!$AF101:$AF217,TRUE),0)</f>
        <v>0</v>
      </c>
      <c r="H101" s="131">
        <f>IF(H$2,TREND(Annual!H117:H217,'Lin91'!$AF117:$AF217,'Lin91'!$AF101:$AF217,TRUE),0)</f>
        <v>0</v>
      </c>
      <c r="I101" s="131">
        <f>IF(I$2,TREND(Annual!I117:I217,'Lin91'!$AF117:$AF217,'Lin91'!$AF101:$AF217,TRUE),0)</f>
        <v>0</v>
      </c>
      <c r="J101" s="131">
        <f>IF(J$2,TREND(Annual!J117:J217,'Lin91'!$AF117:$AF217,'Lin91'!$AF101:$AF217,TRUE),0)</f>
        <v>0</v>
      </c>
      <c r="K101" s="131">
        <f>IF(K$2,TREND(Annual!K117:K217,'Lin91'!$AF117:$AF217,'Lin91'!$AF101:$AF217,TRUE),0)</f>
        <v>0</v>
      </c>
      <c r="L101" s="131">
        <f>IF(L$2,TREND(Annual!L117:L217,'Lin91'!$AF117:$AF217,'Lin91'!$AF101:$AF217,TRUE),0)</f>
        <v>0</v>
      </c>
      <c r="M101" s="131">
        <f>IF(M$2,TREND(Annual!M117:M217,'Lin91'!$AF117:$AF217,'Lin91'!$AF101:$AF217,TRUE),0)</f>
        <v>0</v>
      </c>
      <c r="N101" s="131">
        <f>IF(N$2,TREND(Annual!N117:N217,'Lin91'!$AF117:$AF217,'Lin91'!$AF101:$AF217,TRUE),0)</f>
        <v>0</v>
      </c>
      <c r="O101" s="131">
        <f>IF(O$2,TREND(Annual!O117:O217,'Lin91'!$AF117:$AF217,'Lin91'!$AF101:$AF217,TRUE),0)</f>
        <v>0</v>
      </c>
      <c r="P101" s="131">
        <f>IF(P$2,TREND(Annual!P117:P217,'Lin91'!$AF117:$AF217,'Lin91'!$AF101:$AF217,TRUE),0)</f>
        <v>0</v>
      </c>
      <c r="Q101" s="131">
        <f>IF(Q$2,TREND(Annual!Q117:Q217,'Lin91'!$AF117:$AF217,'Lin91'!$AF101:$AF217,TRUE),0)</f>
        <v>0</v>
      </c>
      <c r="R101" s="131">
        <f>IF(R$2,TREND(Annual!R117:R217,'Lin91'!$AF117:$AF217,'Lin91'!$AF101:$AF217,TRUE),0)</f>
        <v>0</v>
      </c>
      <c r="S101" s="131">
        <f>IF(S$2,TREND(Annual!S117:S217,'Lin91'!$AF117:$AF217,'Lin91'!$AF101:$AF217,TRUE),0)</f>
        <v>0</v>
      </c>
      <c r="T101" s="131">
        <f>IF(T$2,TREND(Annual!T117:T217,'Lin91'!$AF117:$AF217,'Lin91'!$AF101:$AF217,TRUE),0)</f>
        <v>0</v>
      </c>
      <c r="U101" s="131">
        <f>IF(U$2,TREND(Annual!U117:U217,'Lin91'!$AF117:$AF217,'Lin91'!$AF101:$AF217,TRUE),0)</f>
        <v>0</v>
      </c>
      <c r="V101" s="131">
        <f>IF(V$2,TREND(Annual!V117:V217,'Lin91'!$AF117:$AF217,'Lin91'!$AF101:$AF217,TRUE),0)</f>
        <v>0</v>
      </c>
      <c r="W101" s="131">
        <f>IF(W$2,TREND(Annual!W117:W217,'Lin91'!$AF117:$AF217,'Lin91'!$AF101:$AF217,TRUE),0)</f>
        <v>0</v>
      </c>
      <c r="X101" s="131">
        <f>IF(X$2,TREND(Annual!X117:X217,'Lin91'!$AF117:$AF217,'Lin91'!$AF101:$AF217,TRUE),0)</f>
        <v>0</v>
      </c>
      <c r="Y101" s="131">
        <f>IF(Y$2,TREND(Annual!Y117:Y217,'Lin91'!$AF117:$AF217,'Lin91'!$AF101:$AF217,TRUE),0)</f>
        <v>0</v>
      </c>
      <c r="Z101" s="131">
        <f>IF(Z$2,TREND(Annual!Z117:Z217,'Lin91'!$AF117:$AF217,'Lin91'!$AF101:$AF217,TRUE),0)</f>
        <v>0</v>
      </c>
      <c r="AA101" s="131">
        <f>IF(AA$2,TREND(Annual!AA117:AA217,'Lin91'!$AF117:$AF217,'Lin91'!$AF101:$AF217,TRUE),0)</f>
        <v>0</v>
      </c>
      <c r="AB101" s="131">
        <f>IF(AB$2,TREND(Annual!AB117:AB217,'Lin91'!$AF117:$AF217,'Lin91'!$AF101:$AF217,TRUE),0)</f>
        <v>0</v>
      </c>
      <c r="AC101" s="131">
        <f>IF(AC$2,TREND(Annual!AC117:AC217,'Lin91'!$AF117:$AF217,'Lin91'!$AF101:$AF217,TRUE),0)</f>
        <v>0</v>
      </c>
      <c r="AD101" s="131">
        <f>IF(AD$2,TREND(Annual!AD117:AD217,'Lin91'!$AF117:$AF217,'Lin91'!$AF101:$AF217,TRUE),0)</f>
        <v>0</v>
      </c>
      <c r="AE101" s="126"/>
      <c r="AF101">
        <f t="shared" si="1"/>
        <v>95</v>
      </c>
    </row>
    <row r="102" spans="1:32">
      <c r="A102" t="s">
        <v>363</v>
      </c>
      <c r="B102" s="131">
        <f>IF(B$2,TREND(Annual!B118:B218,'Lin91'!$AF118:$AF218,'Lin91'!$AF102:$AF218,TRUE),0)</f>
        <v>0</v>
      </c>
      <c r="C102" s="131">
        <f>IF(C$2,TREND(Annual!C118:C218,'Lin91'!$AF118:$AF218,'Lin91'!$AF102:$AF218,TRUE),0)</f>
        <v>0</v>
      </c>
      <c r="D102" s="131">
        <f>IF(D$2,TREND(Annual!D118:D218,'Lin91'!$AF118:$AF218,'Lin91'!$AF102:$AF218,TRUE),0)</f>
        <v>0</v>
      </c>
      <c r="E102" s="131">
        <f>IF(E$2,TREND(Annual!E118:E218,'Lin91'!$AF118:$AF218,'Lin91'!$AF102:$AF218,TRUE),0)</f>
        <v>0</v>
      </c>
      <c r="F102" s="131">
        <f>IF(F$2,TREND(Annual!F118:F218,'Lin91'!$AF118:$AF218,'Lin91'!$AF102:$AF218,TRUE),0)</f>
        <v>0</v>
      </c>
      <c r="G102" s="131">
        <f>IF(G$2,TREND(Annual!G118:G218,'Lin91'!$AF118:$AF218,'Lin91'!$AF102:$AF218,TRUE),0)</f>
        <v>0</v>
      </c>
      <c r="H102" s="131">
        <f>IF(H$2,TREND(Annual!H118:H218,'Lin91'!$AF118:$AF218,'Lin91'!$AF102:$AF218,TRUE),0)</f>
        <v>0</v>
      </c>
      <c r="I102" s="131">
        <f>IF(I$2,TREND(Annual!I118:I218,'Lin91'!$AF118:$AF218,'Lin91'!$AF102:$AF218,TRUE),0)</f>
        <v>0</v>
      </c>
      <c r="J102" s="131">
        <f>IF(J$2,TREND(Annual!J118:J218,'Lin91'!$AF118:$AF218,'Lin91'!$AF102:$AF218,TRUE),0)</f>
        <v>0</v>
      </c>
      <c r="K102" s="131">
        <f>IF(K$2,TREND(Annual!K118:K218,'Lin91'!$AF118:$AF218,'Lin91'!$AF102:$AF218,TRUE),0)</f>
        <v>0</v>
      </c>
      <c r="L102" s="131">
        <f>IF(L$2,TREND(Annual!L118:L218,'Lin91'!$AF118:$AF218,'Lin91'!$AF102:$AF218,TRUE),0)</f>
        <v>0</v>
      </c>
      <c r="M102" s="131">
        <f>IF(M$2,TREND(Annual!M118:M218,'Lin91'!$AF118:$AF218,'Lin91'!$AF102:$AF218,TRUE),0)</f>
        <v>0</v>
      </c>
      <c r="N102" s="131">
        <f>IF(N$2,TREND(Annual!N118:N218,'Lin91'!$AF118:$AF218,'Lin91'!$AF102:$AF218,TRUE),0)</f>
        <v>0</v>
      </c>
      <c r="O102" s="131">
        <f>IF(O$2,TREND(Annual!O118:O218,'Lin91'!$AF118:$AF218,'Lin91'!$AF102:$AF218,TRUE),0)</f>
        <v>0</v>
      </c>
      <c r="P102" s="131">
        <f>IF(P$2,TREND(Annual!P118:P218,'Lin91'!$AF118:$AF218,'Lin91'!$AF102:$AF218,TRUE),0)</f>
        <v>0</v>
      </c>
      <c r="Q102" s="131">
        <f>IF(Q$2,TREND(Annual!Q118:Q218,'Lin91'!$AF118:$AF218,'Lin91'!$AF102:$AF218,TRUE),0)</f>
        <v>0</v>
      </c>
      <c r="R102" s="131">
        <f>IF(R$2,TREND(Annual!R118:R218,'Lin91'!$AF118:$AF218,'Lin91'!$AF102:$AF218,TRUE),0)</f>
        <v>0</v>
      </c>
      <c r="S102" s="131">
        <f>IF(S$2,TREND(Annual!S118:S218,'Lin91'!$AF118:$AF218,'Lin91'!$AF102:$AF218,TRUE),0)</f>
        <v>0</v>
      </c>
      <c r="T102" s="131">
        <f>IF(T$2,TREND(Annual!T118:T218,'Lin91'!$AF118:$AF218,'Lin91'!$AF102:$AF218,TRUE),0)</f>
        <v>0</v>
      </c>
      <c r="U102" s="131">
        <f>IF(U$2,TREND(Annual!U118:U218,'Lin91'!$AF118:$AF218,'Lin91'!$AF102:$AF218,TRUE),0)</f>
        <v>0</v>
      </c>
      <c r="V102" s="131">
        <f>IF(V$2,TREND(Annual!V118:V218,'Lin91'!$AF118:$AF218,'Lin91'!$AF102:$AF218,TRUE),0)</f>
        <v>0</v>
      </c>
      <c r="W102" s="131">
        <f>IF(W$2,TREND(Annual!W118:W218,'Lin91'!$AF118:$AF218,'Lin91'!$AF102:$AF218,TRUE),0)</f>
        <v>0</v>
      </c>
      <c r="X102" s="131">
        <f>IF(X$2,TREND(Annual!X118:X218,'Lin91'!$AF118:$AF218,'Lin91'!$AF102:$AF218,TRUE),0)</f>
        <v>0</v>
      </c>
      <c r="Y102" s="131">
        <f>IF(Y$2,TREND(Annual!Y118:Y218,'Lin91'!$AF118:$AF218,'Lin91'!$AF102:$AF218,TRUE),0)</f>
        <v>0</v>
      </c>
      <c r="Z102" s="131">
        <f>IF(Z$2,TREND(Annual!Z118:Z218,'Lin91'!$AF118:$AF218,'Lin91'!$AF102:$AF218,TRUE),0)</f>
        <v>0</v>
      </c>
      <c r="AA102" s="131">
        <f>IF(AA$2,TREND(Annual!AA118:AA218,'Lin91'!$AF118:$AF218,'Lin91'!$AF102:$AF218,TRUE),0)</f>
        <v>0</v>
      </c>
      <c r="AB102" s="131">
        <f>IF(AB$2,TREND(Annual!AB118:AB218,'Lin91'!$AF118:$AF218,'Lin91'!$AF102:$AF218,TRUE),0)</f>
        <v>0</v>
      </c>
      <c r="AC102" s="131">
        <f>IF(AC$2,TREND(Annual!AC118:AC218,'Lin91'!$AF118:$AF218,'Lin91'!$AF102:$AF218,TRUE),0)</f>
        <v>0</v>
      </c>
      <c r="AD102" s="131">
        <f>IF(AD$2,TREND(Annual!AD118:AD218,'Lin91'!$AF118:$AF218,'Lin91'!$AF102:$AF218,TRUE),0)</f>
        <v>0</v>
      </c>
      <c r="AE102" s="126"/>
      <c r="AF102">
        <f t="shared" si="1"/>
        <v>96</v>
      </c>
    </row>
    <row r="103" spans="1:32">
      <c r="A103" t="s">
        <v>364</v>
      </c>
      <c r="B103" s="131">
        <f>IF(B$2,TREND(Annual!B119:B219,'Lin91'!$AF119:$AF219,'Lin91'!$AF103:$AF219,TRUE),0)</f>
        <v>0</v>
      </c>
      <c r="C103" s="131">
        <f>IF(C$2,TREND(Annual!C119:C219,'Lin91'!$AF119:$AF219,'Lin91'!$AF103:$AF219,TRUE),0)</f>
        <v>0</v>
      </c>
      <c r="D103" s="131">
        <f>IF(D$2,TREND(Annual!D119:D219,'Lin91'!$AF119:$AF219,'Lin91'!$AF103:$AF219,TRUE),0)</f>
        <v>0</v>
      </c>
      <c r="E103" s="131">
        <f>IF(E$2,TREND(Annual!E119:E219,'Lin91'!$AF119:$AF219,'Lin91'!$AF103:$AF219,TRUE),0)</f>
        <v>0</v>
      </c>
      <c r="F103" s="131">
        <f>IF(F$2,TREND(Annual!F119:F219,'Lin91'!$AF119:$AF219,'Lin91'!$AF103:$AF219,TRUE),0)</f>
        <v>0</v>
      </c>
      <c r="G103" s="131">
        <f>IF(G$2,TREND(Annual!G119:G219,'Lin91'!$AF119:$AF219,'Lin91'!$AF103:$AF219,TRUE),0)</f>
        <v>0</v>
      </c>
      <c r="H103" s="131">
        <f>IF(H$2,TREND(Annual!H119:H219,'Lin91'!$AF119:$AF219,'Lin91'!$AF103:$AF219,TRUE),0)</f>
        <v>0</v>
      </c>
      <c r="I103" s="131">
        <f>IF(I$2,TREND(Annual!I119:I219,'Lin91'!$AF119:$AF219,'Lin91'!$AF103:$AF219,TRUE),0)</f>
        <v>0</v>
      </c>
      <c r="J103" s="131">
        <f>IF(J$2,TREND(Annual!J119:J219,'Lin91'!$AF119:$AF219,'Lin91'!$AF103:$AF219,TRUE),0)</f>
        <v>0</v>
      </c>
      <c r="K103" s="131">
        <f>IF(K$2,TREND(Annual!K119:K219,'Lin91'!$AF119:$AF219,'Lin91'!$AF103:$AF219,TRUE),0)</f>
        <v>0</v>
      </c>
      <c r="L103" s="131">
        <f>IF(L$2,TREND(Annual!L119:L219,'Lin91'!$AF119:$AF219,'Lin91'!$AF103:$AF219,TRUE),0)</f>
        <v>0</v>
      </c>
      <c r="M103" s="131">
        <f>IF(M$2,TREND(Annual!M119:M219,'Lin91'!$AF119:$AF219,'Lin91'!$AF103:$AF219,TRUE),0)</f>
        <v>0</v>
      </c>
      <c r="N103" s="131">
        <f>IF(N$2,TREND(Annual!N119:N219,'Lin91'!$AF119:$AF219,'Lin91'!$AF103:$AF219,TRUE),0)</f>
        <v>0</v>
      </c>
      <c r="O103" s="131">
        <f>IF(O$2,TREND(Annual!O119:O219,'Lin91'!$AF119:$AF219,'Lin91'!$AF103:$AF219,TRUE),0)</f>
        <v>0</v>
      </c>
      <c r="P103" s="131">
        <f>IF(P$2,TREND(Annual!P119:P219,'Lin91'!$AF119:$AF219,'Lin91'!$AF103:$AF219,TRUE),0)</f>
        <v>0</v>
      </c>
      <c r="Q103" s="131">
        <f>IF(Q$2,TREND(Annual!Q119:Q219,'Lin91'!$AF119:$AF219,'Lin91'!$AF103:$AF219,TRUE),0)</f>
        <v>0</v>
      </c>
      <c r="R103" s="131">
        <f>IF(R$2,TREND(Annual!R119:R219,'Lin91'!$AF119:$AF219,'Lin91'!$AF103:$AF219,TRUE),0)</f>
        <v>0</v>
      </c>
      <c r="S103" s="131">
        <f>IF(S$2,TREND(Annual!S119:S219,'Lin91'!$AF119:$AF219,'Lin91'!$AF103:$AF219,TRUE),0)</f>
        <v>0</v>
      </c>
      <c r="T103" s="131">
        <f>IF(T$2,TREND(Annual!T119:T219,'Lin91'!$AF119:$AF219,'Lin91'!$AF103:$AF219,TRUE),0)</f>
        <v>0</v>
      </c>
      <c r="U103" s="131">
        <f>IF(U$2,TREND(Annual!U119:U219,'Lin91'!$AF119:$AF219,'Lin91'!$AF103:$AF219,TRUE),0)</f>
        <v>0</v>
      </c>
      <c r="V103" s="131">
        <f>IF(V$2,TREND(Annual!V119:V219,'Lin91'!$AF119:$AF219,'Lin91'!$AF103:$AF219,TRUE),0)</f>
        <v>0</v>
      </c>
      <c r="W103" s="131">
        <f>IF(W$2,TREND(Annual!W119:W219,'Lin91'!$AF119:$AF219,'Lin91'!$AF103:$AF219,TRUE),0)</f>
        <v>0</v>
      </c>
      <c r="X103" s="131">
        <f>IF(X$2,TREND(Annual!X119:X219,'Lin91'!$AF119:$AF219,'Lin91'!$AF103:$AF219,TRUE),0)</f>
        <v>0</v>
      </c>
      <c r="Y103" s="131">
        <f>IF(Y$2,TREND(Annual!Y119:Y219,'Lin91'!$AF119:$AF219,'Lin91'!$AF103:$AF219,TRUE),0)</f>
        <v>0</v>
      </c>
      <c r="Z103" s="131">
        <f>IF(Z$2,TREND(Annual!Z119:Z219,'Lin91'!$AF119:$AF219,'Lin91'!$AF103:$AF219,TRUE),0)</f>
        <v>0</v>
      </c>
      <c r="AA103" s="131">
        <f>IF(AA$2,TREND(Annual!AA119:AA219,'Lin91'!$AF119:$AF219,'Lin91'!$AF103:$AF219,TRUE),0)</f>
        <v>0</v>
      </c>
      <c r="AB103" s="131">
        <f>IF(AB$2,TREND(Annual!AB119:AB219,'Lin91'!$AF119:$AF219,'Lin91'!$AF103:$AF219,TRUE),0)</f>
        <v>0</v>
      </c>
      <c r="AC103" s="131">
        <f>IF(AC$2,TREND(Annual!AC119:AC219,'Lin91'!$AF119:$AF219,'Lin91'!$AF103:$AF219,TRUE),0)</f>
        <v>0</v>
      </c>
      <c r="AD103" s="131">
        <f>IF(AD$2,TREND(Annual!AD119:AD219,'Lin91'!$AF119:$AF219,'Lin91'!$AF103:$AF219,TRUE),0)</f>
        <v>0</v>
      </c>
      <c r="AE103" s="126"/>
      <c r="AF103">
        <f t="shared" si="1"/>
        <v>97</v>
      </c>
    </row>
    <row r="104" spans="1:32">
      <c r="A104" t="s">
        <v>365</v>
      </c>
      <c r="B104" s="131">
        <f>IF(B$2,TREND(Annual!B120:B220,'Lin91'!$AF120:$AF220,'Lin91'!$AF104:$AF220,TRUE),0)</f>
        <v>0</v>
      </c>
      <c r="C104" s="131">
        <f>IF(C$2,TREND(Annual!C120:C220,'Lin91'!$AF120:$AF220,'Lin91'!$AF104:$AF220,TRUE),0)</f>
        <v>0</v>
      </c>
      <c r="D104" s="131">
        <f>IF(D$2,TREND(Annual!D120:D220,'Lin91'!$AF120:$AF220,'Lin91'!$AF104:$AF220,TRUE),0)</f>
        <v>0</v>
      </c>
      <c r="E104" s="131">
        <f>IF(E$2,TREND(Annual!E120:E220,'Lin91'!$AF120:$AF220,'Lin91'!$AF104:$AF220,TRUE),0)</f>
        <v>0</v>
      </c>
      <c r="F104" s="131">
        <f>IF(F$2,TREND(Annual!F120:F220,'Lin91'!$AF120:$AF220,'Lin91'!$AF104:$AF220,TRUE),0)</f>
        <v>0</v>
      </c>
      <c r="G104" s="131">
        <f>IF(G$2,TREND(Annual!G120:G220,'Lin91'!$AF120:$AF220,'Lin91'!$AF104:$AF220,TRUE),0)</f>
        <v>0</v>
      </c>
      <c r="H104" s="131">
        <f>IF(H$2,TREND(Annual!H120:H220,'Lin91'!$AF120:$AF220,'Lin91'!$AF104:$AF220,TRUE),0)</f>
        <v>0</v>
      </c>
      <c r="I104" s="131">
        <f>IF(I$2,TREND(Annual!I120:I220,'Lin91'!$AF120:$AF220,'Lin91'!$AF104:$AF220,TRUE),0)</f>
        <v>0</v>
      </c>
      <c r="J104" s="131">
        <f>IF(J$2,TREND(Annual!J120:J220,'Lin91'!$AF120:$AF220,'Lin91'!$AF104:$AF220,TRUE),0)</f>
        <v>0</v>
      </c>
      <c r="K104" s="131">
        <f>IF(K$2,TREND(Annual!K120:K220,'Lin91'!$AF120:$AF220,'Lin91'!$AF104:$AF220,TRUE),0)</f>
        <v>0</v>
      </c>
      <c r="L104" s="131">
        <f>IF(L$2,TREND(Annual!L120:L220,'Lin91'!$AF120:$AF220,'Lin91'!$AF104:$AF220,TRUE),0)</f>
        <v>0</v>
      </c>
      <c r="M104" s="131">
        <f>IF(M$2,TREND(Annual!M120:M220,'Lin91'!$AF120:$AF220,'Lin91'!$AF104:$AF220,TRUE),0)</f>
        <v>0</v>
      </c>
      <c r="N104" s="131">
        <f>IF(N$2,TREND(Annual!N120:N220,'Lin91'!$AF120:$AF220,'Lin91'!$AF104:$AF220,TRUE),0)</f>
        <v>0</v>
      </c>
      <c r="O104" s="131">
        <f>IF(O$2,TREND(Annual!O120:O220,'Lin91'!$AF120:$AF220,'Lin91'!$AF104:$AF220,TRUE),0)</f>
        <v>0</v>
      </c>
      <c r="P104" s="131">
        <f>IF(P$2,TREND(Annual!P120:P220,'Lin91'!$AF120:$AF220,'Lin91'!$AF104:$AF220,TRUE),0)</f>
        <v>0</v>
      </c>
      <c r="Q104" s="131">
        <f>IF(Q$2,TREND(Annual!Q120:Q220,'Lin91'!$AF120:$AF220,'Lin91'!$AF104:$AF220,TRUE),0)</f>
        <v>0</v>
      </c>
      <c r="R104" s="131">
        <f>IF(R$2,TREND(Annual!R120:R220,'Lin91'!$AF120:$AF220,'Lin91'!$AF104:$AF220,TRUE),0)</f>
        <v>0</v>
      </c>
      <c r="S104" s="131">
        <f>IF(S$2,TREND(Annual!S120:S220,'Lin91'!$AF120:$AF220,'Lin91'!$AF104:$AF220,TRUE),0)</f>
        <v>0</v>
      </c>
      <c r="T104" s="131">
        <f>IF(T$2,TREND(Annual!T120:T220,'Lin91'!$AF120:$AF220,'Lin91'!$AF104:$AF220,TRUE),0)</f>
        <v>0</v>
      </c>
      <c r="U104" s="131">
        <f>IF(U$2,TREND(Annual!U120:U220,'Lin91'!$AF120:$AF220,'Lin91'!$AF104:$AF220,TRUE),0)</f>
        <v>0</v>
      </c>
      <c r="V104" s="131">
        <f>IF(V$2,TREND(Annual!V120:V220,'Lin91'!$AF120:$AF220,'Lin91'!$AF104:$AF220,TRUE),0)</f>
        <v>0</v>
      </c>
      <c r="W104" s="131">
        <f>IF(W$2,TREND(Annual!W120:W220,'Lin91'!$AF120:$AF220,'Lin91'!$AF104:$AF220,TRUE),0)</f>
        <v>0</v>
      </c>
      <c r="X104" s="131">
        <f>IF(X$2,TREND(Annual!X120:X220,'Lin91'!$AF120:$AF220,'Lin91'!$AF104:$AF220,TRUE),0)</f>
        <v>0</v>
      </c>
      <c r="Y104" s="131">
        <f>IF(Y$2,TREND(Annual!Y120:Y220,'Lin91'!$AF120:$AF220,'Lin91'!$AF104:$AF220,TRUE),0)</f>
        <v>0</v>
      </c>
      <c r="Z104" s="131">
        <f>IF(Z$2,TREND(Annual!Z120:Z220,'Lin91'!$AF120:$AF220,'Lin91'!$AF104:$AF220,TRUE),0)</f>
        <v>0</v>
      </c>
      <c r="AA104" s="131">
        <f>IF(AA$2,TREND(Annual!AA120:AA220,'Lin91'!$AF120:$AF220,'Lin91'!$AF104:$AF220,TRUE),0)</f>
        <v>0</v>
      </c>
      <c r="AB104" s="131">
        <f>IF(AB$2,TREND(Annual!AB120:AB220,'Lin91'!$AF120:$AF220,'Lin91'!$AF104:$AF220,TRUE),0)</f>
        <v>0</v>
      </c>
      <c r="AC104" s="131">
        <f>IF(AC$2,TREND(Annual!AC120:AC220,'Lin91'!$AF120:$AF220,'Lin91'!$AF104:$AF220,TRUE),0)</f>
        <v>0</v>
      </c>
      <c r="AD104" s="131">
        <f>IF(AD$2,TREND(Annual!AD120:AD220,'Lin91'!$AF120:$AF220,'Lin91'!$AF104:$AF220,TRUE),0)</f>
        <v>0</v>
      </c>
      <c r="AE104" s="126"/>
      <c r="AF104">
        <f t="shared" si="1"/>
        <v>98</v>
      </c>
    </row>
    <row r="105" spans="1:32">
      <c r="A105" t="s">
        <v>366</v>
      </c>
      <c r="B105" s="131">
        <f>IF(B$2,TREND(Annual!B121:B221,'Lin91'!$AF121:$AF221,'Lin91'!$AF105:$AF221,TRUE),0)</f>
        <v>0</v>
      </c>
      <c r="C105" s="131">
        <f>IF(C$2,TREND(Annual!C121:C221,'Lin91'!$AF121:$AF221,'Lin91'!$AF105:$AF221,TRUE),0)</f>
        <v>0</v>
      </c>
      <c r="D105" s="131">
        <f>IF(D$2,TREND(Annual!D121:D221,'Lin91'!$AF121:$AF221,'Lin91'!$AF105:$AF221,TRUE),0)</f>
        <v>0</v>
      </c>
      <c r="E105" s="131">
        <f>IF(E$2,TREND(Annual!E121:E221,'Lin91'!$AF121:$AF221,'Lin91'!$AF105:$AF221,TRUE),0)</f>
        <v>0</v>
      </c>
      <c r="F105" s="131">
        <f>IF(F$2,TREND(Annual!F121:F221,'Lin91'!$AF121:$AF221,'Lin91'!$AF105:$AF221,TRUE),0)</f>
        <v>0</v>
      </c>
      <c r="G105" s="131">
        <f>IF(G$2,TREND(Annual!G121:G221,'Lin91'!$AF121:$AF221,'Lin91'!$AF105:$AF221,TRUE),0)</f>
        <v>0</v>
      </c>
      <c r="H105" s="131">
        <f>IF(H$2,TREND(Annual!H121:H221,'Lin91'!$AF121:$AF221,'Lin91'!$AF105:$AF221,TRUE),0)</f>
        <v>0</v>
      </c>
      <c r="I105" s="131">
        <f>IF(I$2,TREND(Annual!I121:I221,'Lin91'!$AF121:$AF221,'Lin91'!$AF105:$AF221,TRUE),0)</f>
        <v>0</v>
      </c>
      <c r="J105" s="131">
        <f>IF(J$2,TREND(Annual!J121:J221,'Lin91'!$AF121:$AF221,'Lin91'!$AF105:$AF221,TRUE),0)</f>
        <v>0</v>
      </c>
      <c r="K105" s="131">
        <f>IF(K$2,TREND(Annual!K121:K221,'Lin91'!$AF121:$AF221,'Lin91'!$AF105:$AF221,TRUE),0)</f>
        <v>0</v>
      </c>
      <c r="L105" s="131">
        <f>IF(L$2,TREND(Annual!L121:L221,'Lin91'!$AF121:$AF221,'Lin91'!$AF105:$AF221,TRUE),0)</f>
        <v>0</v>
      </c>
      <c r="M105" s="131">
        <f>IF(M$2,TREND(Annual!M121:M221,'Lin91'!$AF121:$AF221,'Lin91'!$AF105:$AF221,TRUE),0)</f>
        <v>0</v>
      </c>
      <c r="N105" s="131">
        <f>IF(N$2,TREND(Annual!N121:N221,'Lin91'!$AF121:$AF221,'Lin91'!$AF105:$AF221,TRUE),0)</f>
        <v>0</v>
      </c>
      <c r="O105" s="131">
        <f>IF(O$2,TREND(Annual!O121:O221,'Lin91'!$AF121:$AF221,'Lin91'!$AF105:$AF221,TRUE),0)</f>
        <v>0</v>
      </c>
      <c r="P105" s="131">
        <f>IF(P$2,TREND(Annual!P121:P221,'Lin91'!$AF121:$AF221,'Lin91'!$AF105:$AF221,TRUE),0)</f>
        <v>0</v>
      </c>
      <c r="Q105" s="131">
        <f>IF(Q$2,TREND(Annual!Q121:Q221,'Lin91'!$AF121:$AF221,'Lin91'!$AF105:$AF221,TRUE),0)</f>
        <v>0</v>
      </c>
      <c r="R105" s="131">
        <f>IF(R$2,TREND(Annual!R121:R221,'Lin91'!$AF121:$AF221,'Lin91'!$AF105:$AF221,TRUE),0)</f>
        <v>0</v>
      </c>
      <c r="S105" s="131">
        <f>IF(S$2,TREND(Annual!S121:S221,'Lin91'!$AF121:$AF221,'Lin91'!$AF105:$AF221,TRUE),0)</f>
        <v>0</v>
      </c>
      <c r="T105" s="131">
        <f>IF(T$2,TREND(Annual!T121:T221,'Lin91'!$AF121:$AF221,'Lin91'!$AF105:$AF221,TRUE),0)</f>
        <v>0</v>
      </c>
      <c r="U105" s="131">
        <f>IF(U$2,TREND(Annual!U121:U221,'Lin91'!$AF121:$AF221,'Lin91'!$AF105:$AF221,TRUE),0)</f>
        <v>0</v>
      </c>
      <c r="V105" s="131">
        <f>IF(V$2,TREND(Annual!V121:V221,'Lin91'!$AF121:$AF221,'Lin91'!$AF105:$AF221,TRUE),0)</f>
        <v>0</v>
      </c>
      <c r="W105" s="131">
        <f>IF(W$2,TREND(Annual!W121:W221,'Lin91'!$AF121:$AF221,'Lin91'!$AF105:$AF221,TRUE),0)</f>
        <v>0</v>
      </c>
      <c r="X105" s="131">
        <f>IF(X$2,TREND(Annual!X121:X221,'Lin91'!$AF121:$AF221,'Lin91'!$AF105:$AF221,TRUE),0)</f>
        <v>0</v>
      </c>
      <c r="Y105" s="131">
        <f>IF(Y$2,TREND(Annual!Y121:Y221,'Lin91'!$AF121:$AF221,'Lin91'!$AF105:$AF221,TRUE),0)</f>
        <v>0</v>
      </c>
      <c r="Z105" s="131">
        <f>IF(Z$2,TREND(Annual!Z121:Z221,'Lin91'!$AF121:$AF221,'Lin91'!$AF105:$AF221,TRUE),0)</f>
        <v>0</v>
      </c>
      <c r="AA105" s="131">
        <f>IF(AA$2,TREND(Annual!AA121:AA221,'Lin91'!$AF121:$AF221,'Lin91'!$AF105:$AF221,TRUE),0)</f>
        <v>0</v>
      </c>
      <c r="AB105" s="131">
        <f>IF(AB$2,TREND(Annual!AB121:AB221,'Lin91'!$AF121:$AF221,'Lin91'!$AF105:$AF221,TRUE),0)</f>
        <v>0</v>
      </c>
      <c r="AC105" s="131">
        <f>IF(AC$2,TREND(Annual!AC121:AC221,'Lin91'!$AF121:$AF221,'Lin91'!$AF105:$AF221,TRUE),0)</f>
        <v>0</v>
      </c>
      <c r="AD105" s="131">
        <f>IF(AD$2,TREND(Annual!AD121:AD221,'Lin91'!$AF121:$AF221,'Lin91'!$AF105:$AF221,TRUE),0)</f>
        <v>0</v>
      </c>
      <c r="AE105" s="126"/>
      <c r="AF105">
        <f t="shared" si="1"/>
        <v>99</v>
      </c>
    </row>
    <row r="106" spans="1:32">
      <c r="A106" t="s">
        <v>367</v>
      </c>
      <c r="B106" s="131">
        <f>IF(B$2,TREND(Annual!B122:B222,'Lin91'!$AF122:$AF222,'Lin91'!$AF106:$AF222,TRUE),0)</f>
        <v>0</v>
      </c>
      <c r="C106" s="131">
        <f>IF(C$2,TREND(Annual!C122:C222,'Lin91'!$AF122:$AF222,'Lin91'!$AF106:$AF222,TRUE),0)</f>
        <v>0</v>
      </c>
      <c r="D106" s="131">
        <f>IF(D$2,TREND(Annual!D122:D222,'Lin91'!$AF122:$AF222,'Lin91'!$AF106:$AF222,TRUE),0)</f>
        <v>0</v>
      </c>
      <c r="E106" s="131">
        <f>IF(E$2,TREND(Annual!E122:E222,'Lin91'!$AF122:$AF222,'Lin91'!$AF106:$AF222,TRUE),0)</f>
        <v>0</v>
      </c>
      <c r="F106" s="131">
        <f>IF(F$2,TREND(Annual!F122:F222,'Lin91'!$AF122:$AF222,'Lin91'!$AF106:$AF222,TRUE),0)</f>
        <v>0</v>
      </c>
      <c r="G106" s="131">
        <f>IF(G$2,TREND(Annual!G122:G222,'Lin91'!$AF122:$AF222,'Lin91'!$AF106:$AF222,TRUE),0)</f>
        <v>0</v>
      </c>
      <c r="H106" s="131">
        <f>IF(H$2,TREND(Annual!H122:H222,'Lin91'!$AF122:$AF222,'Lin91'!$AF106:$AF222,TRUE),0)</f>
        <v>0</v>
      </c>
      <c r="I106" s="131">
        <f>IF(I$2,TREND(Annual!I122:I222,'Lin91'!$AF122:$AF222,'Lin91'!$AF106:$AF222,TRUE),0)</f>
        <v>0</v>
      </c>
      <c r="J106" s="131">
        <f>IF(J$2,TREND(Annual!J122:J222,'Lin91'!$AF122:$AF222,'Lin91'!$AF106:$AF222,TRUE),0)</f>
        <v>0</v>
      </c>
      <c r="K106" s="131">
        <f>IF(K$2,TREND(Annual!K122:K222,'Lin91'!$AF122:$AF222,'Lin91'!$AF106:$AF222,TRUE),0)</f>
        <v>0</v>
      </c>
      <c r="L106" s="131">
        <f>IF(L$2,TREND(Annual!L122:L222,'Lin91'!$AF122:$AF222,'Lin91'!$AF106:$AF222,TRUE),0)</f>
        <v>0</v>
      </c>
      <c r="M106" s="131">
        <f>IF(M$2,TREND(Annual!M122:M222,'Lin91'!$AF122:$AF222,'Lin91'!$AF106:$AF222,TRUE),0)</f>
        <v>0</v>
      </c>
      <c r="N106" s="131">
        <f>IF(N$2,TREND(Annual!N122:N222,'Lin91'!$AF122:$AF222,'Lin91'!$AF106:$AF222,TRUE),0)</f>
        <v>0</v>
      </c>
      <c r="O106" s="131">
        <f>IF(O$2,TREND(Annual!O122:O222,'Lin91'!$AF122:$AF222,'Lin91'!$AF106:$AF222,TRUE),0)</f>
        <v>0</v>
      </c>
      <c r="P106" s="131">
        <f>IF(P$2,TREND(Annual!P122:P222,'Lin91'!$AF122:$AF222,'Lin91'!$AF106:$AF222,TRUE),0)</f>
        <v>0</v>
      </c>
      <c r="Q106" s="131">
        <f>IF(Q$2,TREND(Annual!Q122:Q222,'Lin91'!$AF122:$AF222,'Lin91'!$AF106:$AF222,TRUE),0)</f>
        <v>0</v>
      </c>
      <c r="R106" s="131">
        <f>IF(R$2,TREND(Annual!R122:R222,'Lin91'!$AF122:$AF222,'Lin91'!$AF106:$AF222,TRUE),0)</f>
        <v>0</v>
      </c>
      <c r="S106" s="131">
        <f>IF(S$2,TREND(Annual!S122:S222,'Lin91'!$AF122:$AF222,'Lin91'!$AF106:$AF222,TRUE),0)</f>
        <v>0</v>
      </c>
      <c r="T106" s="131">
        <f>IF(T$2,TREND(Annual!T122:T222,'Lin91'!$AF122:$AF222,'Lin91'!$AF106:$AF222,TRUE),0)</f>
        <v>0</v>
      </c>
      <c r="U106" s="131">
        <f>IF(U$2,TREND(Annual!U122:U222,'Lin91'!$AF122:$AF222,'Lin91'!$AF106:$AF222,TRUE),0)</f>
        <v>0</v>
      </c>
      <c r="V106" s="131">
        <f>IF(V$2,TREND(Annual!V122:V222,'Lin91'!$AF122:$AF222,'Lin91'!$AF106:$AF222,TRUE),0)</f>
        <v>0</v>
      </c>
      <c r="W106" s="131">
        <f>IF(W$2,TREND(Annual!W122:W222,'Lin91'!$AF122:$AF222,'Lin91'!$AF106:$AF222,TRUE),0)</f>
        <v>0</v>
      </c>
      <c r="X106" s="131">
        <f>IF(X$2,TREND(Annual!X122:X222,'Lin91'!$AF122:$AF222,'Lin91'!$AF106:$AF222,TRUE),0)</f>
        <v>0</v>
      </c>
      <c r="Y106" s="131">
        <f>IF(Y$2,TREND(Annual!Y122:Y222,'Lin91'!$AF122:$AF222,'Lin91'!$AF106:$AF222,TRUE),0)</f>
        <v>0</v>
      </c>
      <c r="Z106" s="131">
        <f>IF(Z$2,TREND(Annual!Z122:Z222,'Lin91'!$AF122:$AF222,'Lin91'!$AF106:$AF222,TRUE),0)</f>
        <v>0</v>
      </c>
      <c r="AA106" s="131">
        <f>IF(AA$2,TREND(Annual!AA122:AA222,'Lin91'!$AF122:$AF222,'Lin91'!$AF106:$AF222,TRUE),0)</f>
        <v>0</v>
      </c>
      <c r="AB106" s="131">
        <f>IF(AB$2,TREND(Annual!AB122:AB222,'Lin91'!$AF122:$AF222,'Lin91'!$AF106:$AF222,TRUE),0)</f>
        <v>0</v>
      </c>
      <c r="AC106" s="131">
        <f>IF(AC$2,TREND(Annual!AC122:AC222,'Lin91'!$AF122:$AF222,'Lin91'!$AF106:$AF222,TRUE),0)</f>
        <v>0</v>
      </c>
      <c r="AD106" s="131">
        <f>IF(AD$2,TREND(Annual!AD122:AD222,'Lin91'!$AF122:$AF222,'Lin91'!$AF106:$AF222,TRUE),0)</f>
        <v>0</v>
      </c>
      <c r="AE106" s="126"/>
      <c r="AF106">
        <f t="shared" si="1"/>
        <v>100</v>
      </c>
    </row>
    <row r="107" spans="1:32">
      <c r="A107" t="s">
        <v>368</v>
      </c>
      <c r="B107" s="131">
        <f>IF(B$2,TREND(Annual!B123:B223,'Lin91'!$AF123:$AF223,'Lin91'!$AF107:$AF223,TRUE),0)</f>
        <v>0</v>
      </c>
      <c r="C107" s="131">
        <f>IF(C$2,TREND(Annual!C123:C223,'Lin91'!$AF123:$AF223,'Lin91'!$AF107:$AF223,TRUE),0)</f>
        <v>0</v>
      </c>
      <c r="D107" s="131">
        <f>IF(D$2,TREND(Annual!D123:D223,'Lin91'!$AF123:$AF223,'Lin91'!$AF107:$AF223,TRUE),0)</f>
        <v>0</v>
      </c>
      <c r="E107" s="131">
        <f>IF(E$2,TREND(Annual!E123:E223,'Lin91'!$AF123:$AF223,'Lin91'!$AF107:$AF223,TRUE),0)</f>
        <v>0</v>
      </c>
      <c r="F107" s="131">
        <f>IF(F$2,TREND(Annual!F123:F223,'Lin91'!$AF123:$AF223,'Lin91'!$AF107:$AF223,TRUE),0)</f>
        <v>0</v>
      </c>
      <c r="G107" s="131">
        <f>IF(G$2,TREND(Annual!G123:G223,'Lin91'!$AF123:$AF223,'Lin91'!$AF107:$AF223,TRUE),0)</f>
        <v>0</v>
      </c>
      <c r="H107" s="131">
        <f>IF(H$2,TREND(Annual!H123:H223,'Lin91'!$AF123:$AF223,'Lin91'!$AF107:$AF223,TRUE),0)</f>
        <v>0</v>
      </c>
      <c r="I107" s="131">
        <f>IF(I$2,TREND(Annual!I123:I223,'Lin91'!$AF123:$AF223,'Lin91'!$AF107:$AF223,TRUE),0)</f>
        <v>0</v>
      </c>
      <c r="J107" s="131">
        <f>IF(J$2,TREND(Annual!J123:J223,'Lin91'!$AF123:$AF223,'Lin91'!$AF107:$AF223,TRUE),0)</f>
        <v>0</v>
      </c>
      <c r="K107" s="131">
        <f>IF(K$2,TREND(Annual!K123:K223,'Lin91'!$AF123:$AF223,'Lin91'!$AF107:$AF223,TRUE),0)</f>
        <v>0</v>
      </c>
      <c r="L107" s="131">
        <f>IF(L$2,TREND(Annual!L123:L223,'Lin91'!$AF123:$AF223,'Lin91'!$AF107:$AF223,TRUE),0)</f>
        <v>0</v>
      </c>
      <c r="M107" s="131">
        <f>IF(M$2,TREND(Annual!M123:M223,'Lin91'!$AF123:$AF223,'Lin91'!$AF107:$AF223,TRUE),0)</f>
        <v>0</v>
      </c>
      <c r="N107" s="131">
        <f>IF(N$2,TREND(Annual!N123:N223,'Lin91'!$AF123:$AF223,'Lin91'!$AF107:$AF223,TRUE),0)</f>
        <v>0</v>
      </c>
      <c r="O107" s="131">
        <f>IF(O$2,TREND(Annual!O123:O223,'Lin91'!$AF123:$AF223,'Lin91'!$AF107:$AF223,TRUE),0)</f>
        <v>0</v>
      </c>
      <c r="P107" s="131">
        <f>IF(P$2,TREND(Annual!P123:P223,'Lin91'!$AF123:$AF223,'Lin91'!$AF107:$AF223,TRUE),0)</f>
        <v>0</v>
      </c>
      <c r="Q107" s="131">
        <f>IF(Q$2,TREND(Annual!Q123:Q223,'Lin91'!$AF123:$AF223,'Lin91'!$AF107:$AF223,TRUE),0)</f>
        <v>0</v>
      </c>
      <c r="R107" s="131">
        <f>IF(R$2,TREND(Annual!R123:R223,'Lin91'!$AF123:$AF223,'Lin91'!$AF107:$AF223,TRUE),0)</f>
        <v>0</v>
      </c>
      <c r="S107" s="131">
        <f>IF(S$2,TREND(Annual!S123:S223,'Lin91'!$AF123:$AF223,'Lin91'!$AF107:$AF223,TRUE),0)</f>
        <v>0</v>
      </c>
      <c r="T107" s="131">
        <f>IF(T$2,TREND(Annual!T123:T223,'Lin91'!$AF123:$AF223,'Lin91'!$AF107:$AF223,TRUE),0)</f>
        <v>0</v>
      </c>
      <c r="U107" s="131">
        <f>IF(U$2,TREND(Annual!U123:U223,'Lin91'!$AF123:$AF223,'Lin91'!$AF107:$AF223,TRUE),0)</f>
        <v>0</v>
      </c>
      <c r="V107" s="131">
        <f>IF(V$2,TREND(Annual!V123:V223,'Lin91'!$AF123:$AF223,'Lin91'!$AF107:$AF223,TRUE),0)</f>
        <v>0</v>
      </c>
      <c r="W107" s="131">
        <f>IF(W$2,TREND(Annual!W123:W223,'Lin91'!$AF123:$AF223,'Lin91'!$AF107:$AF223,TRUE),0)</f>
        <v>0</v>
      </c>
      <c r="X107" s="131">
        <f>IF(X$2,TREND(Annual!X123:X223,'Lin91'!$AF123:$AF223,'Lin91'!$AF107:$AF223,TRUE),0)</f>
        <v>0</v>
      </c>
      <c r="Y107" s="131">
        <f>IF(Y$2,TREND(Annual!Y123:Y223,'Lin91'!$AF123:$AF223,'Lin91'!$AF107:$AF223,TRUE),0)</f>
        <v>0</v>
      </c>
      <c r="Z107" s="131">
        <f>IF(Z$2,TREND(Annual!Z123:Z223,'Lin91'!$AF123:$AF223,'Lin91'!$AF107:$AF223,TRUE),0)</f>
        <v>0</v>
      </c>
      <c r="AA107" s="131">
        <f>IF(AA$2,TREND(Annual!AA123:AA223,'Lin91'!$AF123:$AF223,'Lin91'!$AF107:$AF223,TRUE),0)</f>
        <v>0</v>
      </c>
      <c r="AB107" s="131">
        <f>IF(AB$2,TREND(Annual!AB123:AB223,'Lin91'!$AF123:$AF223,'Lin91'!$AF107:$AF223,TRUE),0)</f>
        <v>0</v>
      </c>
      <c r="AC107" s="131">
        <f>IF(AC$2,TREND(Annual!AC123:AC223,'Lin91'!$AF123:$AF223,'Lin91'!$AF107:$AF223,TRUE),0)</f>
        <v>0</v>
      </c>
      <c r="AD107" s="131">
        <f>IF(AD$2,TREND(Annual!AD123:AD223,'Lin91'!$AF123:$AF223,'Lin91'!$AF107:$AF223,TRUE),0)</f>
        <v>0</v>
      </c>
      <c r="AE107" s="126"/>
      <c r="AF107">
        <f t="shared" si="1"/>
        <v>101</v>
      </c>
    </row>
    <row r="108" spans="1:32">
      <c r="A108" t="s">
        <v>369</v>
      </c>
      <c r="B108" s="131">
        <f>IF(B$2,TREND(Annual!B124:B224,'Lin91'!$AF124:$AF224,'Lin91'!$AF108:$AF224,TRUE),0)</f>
        <v>0</v>
      </c>
      <c r="C108" s="131">
        <f>IF(C$2,TREND(Annual!C124:C224,'Lin91'!$AF124:$AF224,'Lin91'!$AF108:$AF224,TRUE),0)</f>
        <v>0</v>
      </c>
      <c r="D108" s="131">
        <f>IF(D$2,TREND(Annual!D124:D224,'Lin91'!$AF124:$AF224,'Lin91'!$AF108:$AF224,TRUE),0)</f>
        <v>0</v>
      </c>
      <c r="E108" s="131">
        <f>IF(E$2,TREND(Annual!E124:E224,'Lin91'!$AF124:$AF224,'Lin91'!$AF108:$AF224,TRUE),0)</f>
        <v>0</v>
      </c>
      <c r="F108" s="131">
        <f>IF(F$2,TREND(Annual!F124:F224,'Lin91'!$AF124:$AF224,'Lin91'!$AF108:$AF224,TRUE),0)</f>
        <v>0</v>
      </c>
      <c r="G108" s="131">
        <f>IF(G$2,TREND(Annual!G124:G224,'Lin91'!$AF124:$AF224,'Lin91'!$AF108:$AF224,TRUE),0)</f>
        <v>0</v>
      </c>
      <c r="H108" s="131">
        <f>IF(H$2,TREND(Annual!H124:H224,'Lin91'!$AF124:$AF224,'Lin91'!$AF108:$AF224,TRUE),0)</f>
        <v>0</v>
      </c>
      <c r="I108" s="131">
        <f>IF(I$2,TREND(Annual!I124:I224,'Lin91'!$AF124:$AF224,'Lin91'!$AF108:$AF224,TRUE),0)</f>
        <v>0</v>
      </c>
      <c r="J108" s="131">
        <f>IF(J$2,TREND(Annual!J124:J224,'Lin91'!$AF124:$AF224,'Lin91'!$AF108:$AF224,TRUE),0)</f>
        <v>0</v>
      </c>
      <c r="K108" s="131">
        <f>IF(K$2,TREND(Annual!K124:K224,'Lin91'!$AF124:$AF224,'Lin91'!$AF108:$AF224,TRUE),0)</f>
        <v>0</v>
      </c>
      <c r="L108" s="131">
        <f>IF(L$2,TREND(Annual!L124:L224,'Lin91'!$AF124:$AF224,'Lin91'!$AF108:$AF224,TRUE),0)</f>
        <v>0</v>
      </c>
      <c r="M108" s="131">
        <f>IF(M$2,TREND(Annual!M124:M224,'Lin91'!$AF124:$AF224,'Lin91'!$AF108:$AF224,TRUE),0)</f>
        <v>0</v>
      </c>
      <c r="N108" s="131">
        <f>IF(N$2,TREND(Annual!N124:N224,'Lin91'!$AF124:$AF224,'Lin91'!$AF108:$AF224,TRUE),0)</f>
        <v>0</v>
      </c>
      <c r="O108" s="131">
        <f>IF(O$2,TREND(Annual!O124:O224,'Lin91'!$AF124:$AF224,'Lin91'!$AF108:$AF224,TRUE),0)</f>
        <v>0</v>
      </c>
      <c r="P108" s="131">
        <f>IF(P$2,TREND(Annual!P124:P224,'Lin91'!$AF124:$AF224,'Lin91'!$AF108:$AF224,TRUE),0)</f>
        <v>0</v>
      </c>
      <c r="Q108" s="131">
        <f>IF(Q$2,TREND(Annual!Q124:Q224,'Lin91'!$AF124:$AF224,'Lin91'!$AF108:$AF224,TRUE),0)</f>
        <v>0</v>
      </c>
      <c r="R108" s="131">
        <f>IF(R$2,TREND(Annual!R124:R224,'Lin91'!$AF124:$AF224,'Lin91'!$AF108:$AF224,TRUE),0)</f>
        <v>0</v>
      </c>
      <c r="S108" s="131">
        <f>IF(S$2,TREND(Annual!S124:S224,'Lin91'!$AF124:$AF224,'Lin91'!$AF108:$AF224,TRUE),0)</f>
        <v>0</v>
      </c>
      <c r="T108" s="131">
        <f>IF(T$2,TREND(Annual!T124:T224,'Lin91'!$AF124:$AF224,'Lin91'!$AF108:$AF224,TRUE),0)</f>
        <v>0</v>
      </c>
      <c r="U108" s="131">
        <f>IF(U$2,TREND(Annual!U124:U224,'Lin91'!$AF124:$AF224,'Lin91'!$AF108:$AF224,TRUE),0)</f>
        <v>0</v>
      </c>
      <c r="V108" s="131">
        <f>IF(V$2,TREND(Annual!V124:V224,'Lin91'!$AF124:$AF224,'Lin91'!$AF108:$AF224,TRUE),0)</f>
        <v>0</v>
      </c>
      <c r="W108" s="131">
        <f>IF(W$2,TREND(Annual!W124:W224,'Lin91'!$AF124:$AF224,'Lin91'!$AF108:$AF224,TRUE),0)</f>
        <v>0</v>
      </c>
      <c r="X108" s="131">
        <f>IF(X$2,TREND(Annual!X124:X224,'Lin91'!$AF124:$AF224,'Lin91'!$AF108:$AF224,TRUE),0)</f>
        <v>0</v>
      </c>
      <c r="Y108" s="131">
        <f>IF(Y$2,TREND(Annual!Y124:Y224,'Lin91'!$AF124:$AF224,'Lin91'!$AF108:$AF224,TRUE),0)</f>
        <v>0</v>
      </c>
      <c r="Z108" s="131">
        <f>IF(Z$2,TREND(Annual!Z124:Z224,'Lin91'!$AF124:$AF224,'Lin91'!$AF108:$AF224,TRUE),0)</f>
        <v>0</v>
      </c>
      <c r="AA108" s="131">
        <f>IF(AA$2,TREND(Annual!AA124:AA224,'Lin91'!$AF124:$AF224,'Lin91'!$AF108:$AF224,TRUE),0)</f>
        <v>0</v>
      </c>
      <c r="AB108" s="131">
        <f>IF(AB$2,TREND(Annual!AB124:AB224,'Lin91'!$AF124:$AF224,'Lin91'!$AF108:$AF224,TRUE),0)</f>
        <v>0</v>
      </c>
      <c r="AC108" s="131">
        <f>IF(AC$2,TREND(Annual!AC124:AC224,'Lin91'!$AF124:$AF224,'Lin91'!$AF108:$AF224,TRUE),0)</f>
        <v>0</v>
      </c>
      <c r="AD108" s="131">
        <f>IF(AD$2,TREND(Annual!AD124:AD224,'Lin91'!$AF124:$AF224,'Lin91'!$AF108:$AF224,TRUE),0)</f>
        <v>0</v>
      </c>
      <c r="AE108" s="126"/>
      <c r="AF108">
        <f t="shared" si="1"/>
        <v>102</v>
      </c>
    </row>
    <row r="109" spans="1:32">
      <c r="A109" t="s">
        <v>370</v>
      </c>
      <c r="B109" s="131">
        <f>IF(B$2,TREND(Annual!B125:B225,'Lin91'!$AF125:$AF225,'Lin91'!$AF109:$AF225,TRUE),0)</f>
        <v>0</v>
      </c>
      <c r="C109" s="131">
        <f>IF(C$2,TREND(Annual!C125:C225,'Lin91'!$AF125:$AF225,'Lin91'!$AF109:$AF225,TRUE),0)</f>
        <v>0</v>
      </c>
      <c r="D109" s="131">
        <f>IF(D$2,TREND(Annual!D125:D225,'Lin91'!$AF125:$AF225,'Lin91'!$AF109:$AF225,TRUE),0)</f>
        <v>0</v>
      </c>
      <c r="E109" s="131">
        <f>IF(E$2,TREND(Annual!E125:E225,'Lin91'!$AF125:$AF225,'Lin91'!$AF109:$AF225,TRUE),0)</f>
        <v>0</v>
      </c>
      <c r="F109" s="131">
        <f>IF(F$2,TREND(Annual!F125:F225,'Lin91'!$AF125:$AF225,'Lin91'!$AF109:$AF225,TRUE),0)</f>
        <v>0</v>
      </c>
      <c r="G109" s="131">
        <f>IF(G$2,TREND(Annual!G125:G225,'Lin91'!$AF125:$AF225,'Lin91'!$AF109:$AF225,TRUE),0)</f>
        <v>0</v>
      </c>
      <c r="H109" s="131">
        <f>IF(H$2,TREND(Annual!H125:H225,'Lin91'!$AF125:$AF225,'Lin91'!$AF109:$AF225,TRUE),0)</f>
        <v>0</v>
      </c>
      <c r="I109" s="131">
        <f>IF(I$2,TREND(Annual!I125:I225,'Lin91'!$AF125:$AF225,'Lin91'!$AF109:$AF225,TRUE),0)</f>
        <v>0</v>
      </c>
      <c r="J109" s="131">
        <f>IF(J$2,TREND(Annual!J125:J225,'Lin91'!$AF125:$AF225,'Lin91'!$AF109:$AF225,TRUE),0)</f>
        <v>0</v>
      </c>
      <c r="K109" s="131">
        <f>IF(K$2,TREND(Annual!K125:K225,'Lin91'!$AF125:$AF225,'Lin91'!$AF109:$AF225,TRUE),0)</f>
        <v>0</v>
      </c>
      <c r="L109" s="131">
        <f>IF(L$2,TREND(Annual!L125:L225,'Lin91'!$AF125:$AF225,'Lin91'!$AF109:$AF225,TRUE),0)</f>
        <v>0</v>
      </c>
      <c r="M109" s="131">
        <f>IF(M$2,TREND(Annual!M125:M225,'Lin91'!$AF125:$AF225,'Lin91'!$AF109:$AF225,TRUE),0)</f>
        <v>0</v>
      </c>
      <c r="N109" s="131">
        <f>IF(N$2,TREND(Annual!N125:N225,'Lin91'!$AF125:$AF225,'Lin91'!$AF109:$AF225,TRUE),0)</f>
        <v>0</v>
      </c>
      <c r="O109" s="131">
        <f>IF(O$2,TREND(Annual!O125:O225,'Lin91'!$AF125:$AF225,'Lin91'!$AF109:$AF225,TRUE),0)</f>
        <v>0</v>
      </c>
      <c r="P109" s="131">
        <f>IF(P$2,TREND(Annual!P125:P225,'Lin91'!$AF125:$AF225,'Lin91'!$AF109:$AF225,TRUE),0)</f>
        <v>0</v>
      </c>
      <c r="Q109" s="131">
        <f>IF(Q$2,TREND(Annual!Q125:Q225,'Lin91'!$AF125:$AF225,'Lin91'!$AF109:$AF225,TRUE),0)</f>
        <v>0</v>
      </c>
      <c r="R109" s="131">
        <f>IF(R$2,TREND(Annual!R125:R225,'Lin91'!$AF125:$AF225,'Lin91'!$AF109:$AF225,TRUE),0)</f>
        <v>0</v>
      </c>
      <c r="S109" s="131">
        <f>IF(S$2,TREND(Annual!S125:S225,'Lin91'!$AF125:$AF225,'Lin91'!$AF109:$AF225,TRUE),0)</f>
        <v>0</v>
      </c>
      <c r="T109" s="131">
        <f>IF(T$2,TREND(Annual!T125:T225,'Lin91'!$AF125:$AF225,'Lin91'!$AF109:$AF225,TRUE),0)</f>
        <v>0</v>
      </c>
      <c r="U109" s="131">
        <f>IF(U$2,TREND(Annual!U125:U225,'Lin91'!$AF125:$AF225,'Lin91'!$AF109:$AF225,TRUE),0)</f>
        <v>0</v>
      </c>
      <c r="V109" s="131">
        <f>IF(V$2,TREND(Annual!V125:V225,'Lin91'!$AF125:$AF225,'Lin91'!$AF109:$AF225,TRUE),0)</f>
        <v>0</v>
      </c>
      <c r="W109" s="131">
        <f>IF(W$2,TREND(Annual!W125:W225,'Lin91'!$AF125:$AF225,'Lin91'!$AF109:$AF225,TRUE),0)</f>
        <v>0</v>
      </c>
      <c r="X109" s="131">
        <f>IF(X$2,TREND(Annual!X125:X225,'Lin91'!$AF125:$AF225,'Lin91'!$AF109:$AF225,TRUE),0)</f>
        <v>0</v>
      </c>
      <c r="Y109" s="131">
        <f>IF(Y$2,TREND(Annual!Y125:Y225,'Lin91'!$AF125:$AF225,'Lin91'!$AF109:$AF225,TRUE),0)</f>
        <v>0</v>
      </c>
      <c r="Z109" s="131">
        <f>IF(Z$2,TREND(Annual!Z125:Z225,'Lin91'!$AF125:$AF225,'Lin91'!$AF109:$AF225,TRUE),0)</f>
        <v>0</v>
      </c>
      <c r="AA109" s="131">
        <f>IF(AA$2,TREND(Annual!AA125:AA225,'Lin91'!$AF125:$AF225,'Lin91'!$AF109:$AF225,TRUE),0)</f>
        <v>0</v>
      </c>
      <c r="AB109" s="131">
        <f>IF(AB$2,TREND(Annual!AB125:AB225,'Lin91'!$AF125:$AF225,'Lin91'!$AF109:$AF225,TRUE),0)</f>
        <v>0</v>
      </c>
      <c r="AC109" s="131">
        <f>IF(AC$2,TREND(Annual!AC125:AC225,'Lin91'!$AF125:$AF225,'Lin91'!$AF109:$AF225,TRUE),0)</f>
        <v>0</v>
      </c>
      <c r="AD109" s="131">
        <f>IF(AD$2,TREND(Annual!AD125:AD225,'Lin91'!$AF125:$AF225,'Lin91'!$AF109:$AF225,TRUE),0)</f>
        <v>0</v>
      </c>
      <c r="AE109" s="126"/>
      <c r="AF109">
        <f t="shared" si="1"/>
        <v>103</v>
      </c>
    </row>
    <row r="110" spans="1:32">
      <c r="A110" t="s">
        <v>462</v>
      </c>
      <c r="B110" s="131">
        <f>IF(B$2,TREND(Annual!B126:B226,'Lin91'!$AF126:$AF226,'Lin91'!$AF110:$AF226,TRUE),0)</f>
        <v>0</v>
      </c>
      <c r="C110" s="131">
        <f>IF(C$2,TREND(Annual!C126:C226,'Lin91'!$AF126:$AF226,'Lin91'!$AF110:$AF226,TRUE),0)</f>
        <v>0</v>
      </c>
      <c r="D110" s="131">
        <f>IF(D$2,TREND(Annual!D126:D226,'Lin91'!$AF126:$AF226,'Lin91'!$AF110:$AF226,TRUE),0)</f>
        <v>0</v>
      </c>
      <c r="E110" s="131">
        <f>IF(E$2,TREND(Annual!E126:E226,'Lin91'!$AF126:$AF226,'Lin91'!$AF110:$AF226,TRUE),0)</f>
        <v>0</v>
      </c>
      <c r="F110" s="131">
        <f>IF(F$2,TREND(Annual!F126:F226,'Lin91'!$AF126:$AF226,'Lin91'!$AF110:$AF226,TRUE),0)</f>
        <v>0</v>
      </c>
      <c r="G110" s="131">
        <f>IF(G$2,TREND(Annual!G126:G226,'Lin91'!$AF126:$AF226,'Lin91'!$AF110:$AF226,TRUE),0)</f>
        <v>0</v>
      </c>
      <c r="H110" s="131">
        <f>IF(H$2,TREND(Annual!H126:H226,'Lin91'!$AF126:$AF226,'Lin91'!$AF110:$AF226,TRUE),0)</f>
        <v>0</v>
      </c>
      <c r="I110" s="131">
        <f>IF(I$2,TREND(Annual!I126:I226,'Lin91'!$AF126:$AF226,'Lin91'!$AF110:$AF226,TRUE),0)</f>
        <v>0</v>
      </c>
      <c r="J110" s="131">
        <f>IF(J$2,TREND(Annual!J126:J226,'Lin91'!$AF126:$AF226,'Lin91'!$AF110:$AF226,TRUE),0)</f>
        <v>0</v>
      </c>
      <c r="K110" s="131">
        <f>IF(K$2,TREND(Annual!K126:K226,'Lin91'!$AF126:$AF226,'Lin91'!$AF110:$AF226,TRUE),0)</f>
        <v>0</v>
      </c>
      <c r="L110" s="131">
        <f>IF(L$2,TREND(Annual!L126:L226,'Lin91'!$AF126:$AF226,'Lin91'!$AF110:$AF226,TRUE),0)</f>
        <v>0</v>
      </c>
      <c r="M110" s="131">
        <f>IF(M$2,TREND(Annual!M126:M226,'Lin91'!$AF126:$AF226,'Lin91'!$AF110:$AF226,TRUE),0)</f>
        <v>0</v>
      </c>
      <c r="N110" s="131">
        <f>IF(N$2,TREND(Annual!N126:N226,'Lin91'!$AF126:$AF226,'Lin91'!$AF110:$AF226,TRUE),0)</f>
        <v>0</v>
      </c>
      <c r="O110" s="131">
        <f>IF(O$2,TREND(Annual!O126:O226,'Lin91'!$AF126:$AF226,'Lin91'!$AF110:$AF226,TRUE),0)</f>
        <v>0</v>
      </c>
      <c r="P110" s="131">
        <f>IF(P$2,TREND(Annual!P126:P226,'Lin91'!$AF126:$AF226,'Lin91'!$AF110:$AF226,TRUE),0)</f>
        <v>0</v>
      </c>
      <c r="Q110" s="131">
        <f>IF(Q$2,TREND(Annual!Q126:Q226,'Lin91'!$AF126:$AF226,'Lin91'!$AF110:$AF226,TRUE),0)</f>
        <v>0</v>
      </c>
      <c r="R110" s="131">
        <f>IF(R$2,TREND(Annual!R126:R226,'Lin91'!$AF126:$AF226,'Lin91'!$AF110:$AF226,TRUE),0)</f>
        <v>0</v>
      </c>
      <c r="S110" s="131">
        <f>IF(S$2,TREND(Annual!S126:S226,'Lin91'!$AF126:$AF226,'Lin91'!$AF110:$AF226,TRUE),0)</f>
        <v>0</v>
      </c>
      <c r="T110" s="131">
        <f>IF(T$2,TREND(Annual!T126:T226,'Lin91'!$AF126:$AF226,'Lin91'!$AF110:$AF226,TRUE),0)</f>
        <v>0</v>
      </c>
      <c r="U110" s="131">
        <f>IF(U$2,TREND(Annual!U126:U226,'Lin91'!$AF126:$AF226,'Lin91'!$AF110:$AF226,TRUE),0)</f>
        <v>0</v>
      </c>
      <c r="V110" s="131">
        <f>IF(V$2,TREND(Annual!V126:V226,'Lin91'!$AF126:$AF226,'Lin91'!$AF110:$AF226,TRUE),0)</f>
        <v>0</v>
      </c>
      <c r="W110" s="131">
        <f>IF(W$2,TREND(Annual!W126:W226,'Lin91'!$AF126:$AF226,'Lin91'!$AF110:$AF226,TRUE),0)</f>
        <v>0</v>
      </c>
      <c r="X110" s="131">
        <f>IF(X$2,TREND(Annual!X126:X226,'Lin91'!$AF126:$AF226,'Lin91'!$AF110:$AF226,TRUE),0)</f>
        <v>0</v>
      </c>
      <c r="Y110" s="131">
        <f>IF(Y$2,TREND(Annual!Y126:Y226,'Lin91'!$AF126:$AF226,'Lin91'!$AF110:$AF226,TRUE),0)</f>
        <v>0</v>
      </c>
      <c r="Z110" s="131">
        <f>IF(Z$2,TREND(Annual!Z126:Z226,'Lin91'!$AF126:$AF226,'Lin91'!$AF110:$AF226,TRUE),0)</f>
        <v>0</v>
      </c>
      <c r="AA110" s="131">
        <f>IF(AA$2,TREND(Annual!AA126:AA226,'Lin91'!$AF126:$AF226,'Lin91'!$AF110:$AF226,TRUE),0)</f>
        <v>0</v>
      </c>
      <c r="AB110" s="131">
        <f>IF(AB$2,TREND(Annual!AB126:AB226,'Lin91'!$AF126:$AF226,'Lin91'!$AF110:$AF226,TRUE),0)</f>
        <v>0</v>
      </c>
      <c r="AC110" s="131">
        <f>IF(AC$2,TREND(Annual!AC126:AC226,'Lin91'!$AF126:$AF226,'Lin91'!$AF110:$AF226,TRUE),0)</f>
        <v>0</v>
      </c>
      <c r="AD110" s="131">
        <f>IF(AD$2,TREND(Annual!AD126:AD226,'Lin91'!$AF126:$AF226,'Lin91'!$AF110:$AF226,TRUE),0)</f>
        <v>0</v>
      </c>
      <c r="AE110" s="126"/>
      <c r="AF110">
        <f t="shared" si="1"/>
        <v>104</v>
      </c>
    </row>
    <row r="111" spans="1:32">
      <c r="A111" t="s">
        <v>652</v>
      </c>
      <c r="B111" s="131">
        <f>IF(B$2,TREND(Annual!B127:B227,'Lin91'!$AF127:$AF227,'Lin91'!$AF111:$AF227,TRUE),0)</f>
        <v>0</v>
      </c>
      <c r="C111" s="131">
        <f>IF(C$2,TREND(Annual!C127:C227,'Lin91'!$AF127:$AF227,'Lin91'!$AF111:$AF227,TRUE),0)</f>
        <v>0</v>
      </c>
      <c r="D111" s="131">
        <f>IF(D$2,TREND(Annual!D127:D227,'Lin91'!$AF127:$AF227,'Lin91'!$AF111:$AF227,TRUE),0)</f>
        <v>0</v>
      </c>
      <c r="E111" s="131">
        <f>IF(E$2,TREND(Annual!E127:E227,'Lin91'!$AF127:$AF227,'Lin91'!$AF111:$AF227,TRUE),0)</f>
        <v>0</v>
      </c>
      <c r="F111" s="131">
        <f>IF(F$2,TREND(Annual!F127:F227,'Lin91'!$AF127:$AF227,'Lin91'!$AF111:$AF227,TRUE),0)</f>
        <v>0</v>
      </c>
      <c r="G111" s="131">
        <f>IF(G$2,TREND(Annual!G127:G227,'Lin91'!$AF127:$AF227,'Lin91'!$AF111:$AF227,TRUE),0)</f>
        <v>0</v>
      </c>
      <c r="H111" s="131">
        <f>IF(H$2,TREND(Annual!H127:H227,'Lin91'!$AF127:$AF227,'Lin91'!$AF111:$AF227,TRUE),0)</f>
        <v>0</v>
      </c>
      <c r="I111" s="131">
        <f>IF(I$2,TREND(Annual!I127:I227,'Lin91'!$AF127:$AF227,'Lin91'!$AF111:$AF227,TRUE),0)</f>
        <v>0</v>
      </c>
      <c r="J111" s="131">
        <f>IF(J$2,TREND(Annual!J127:J227,'Lin91'!$AF127:$AF227,'Lin91'!$AF111:$AF227,TRUE),0)</f>
        <v>0</v>
      </c>
      <c r="K111" s="131">
        <f>IF(K$2,TREND(Annual!K127:K227,'Lin91'!$AF127:$AF227,'Lin91'!$AF111:$AF227,TRUE),0)</f>
        <v>0</v>
      </c>
      <c r="L111" s="131">
        <f>IF(L$2,TREND(Annual!L127:L227,'Lin91'!$AF127:$AF227,'Lin91'!$AF111:$AF227,TRUE),0)</f>
        <v>0</v>
      </c>
      <c r="M111" s="131">
        <f>IF(M$2,TREND(Annual!M127:M227,'Lin91'!$AF127:$AF227,'Lin91'!$AF111:$AF227,TRUE),0)</f>
        <v>0</v>
      </c>
      <c r="N111" s="131">
        <f>IF(N$2,TREND(Annual!N127:N227,'Lin91'!$AF127:$AF227,'Lin91'!$AF111:$AF227,TRUE),0)</f>
        <v>0</v>
      </c>
      <c r="O111" s="131">
        <f>IF(O$2,TREND(Annual!O127:O227,'Lin91'!$AF127:$AF227,'Lin91'!$AF111:$AF227,TRUE),0)</f>
        <v>0</v>
      </c>
      <c r="P111" s="131">
        <f>IF(P$2,TREND(Annual!P127:P227,'Lin91'!$AF127:$AF227,'Lin91'!$AF111:$AF227,TRUE),0)</f>
        <v>0</v>
      </c>
      <c r="Q111" s="131">
        <f>IF(Q$2,TREND(Annual!Q127:Q227,'Lin91'!$AF127:$AF227,'Lin91'!$AF111:$AF227,TRUE),0)</f>
        <v>0</v>
      </c>
      <c r="R111" s="131">
        <f>IF(R$2,TREND(Annual!R127:R227,'Lin91'!$AF127:$AF227,'Lin91'!$AF111:$AF227,TRUE),0)</f>
        <v>0</v>
      </c>
      <c r="S111" s="131">
        <f>IF(S$2,TREND(Annual!S127:S227,'Lin91'!$AF127:$AF227,'Lin91'!$AF111:$AF227,TRUE),0)</f>
        <v>0</v>
      </c>
      <c r="T111" s="131">
        <f>IF(T$2,TREND(Annual!T127:T227,'Lin91'!$AF127:$AF227,'Lin91'!$AF111:$AF227,TRUE),0)</f>
        <v>0</v>
      </c>
      <c r="U111" s="131">
        <f>IF(U$2,TREND(Annual!U127:U227,'Lin91'!$AF127:$AF227,'Lin91'!$AF111:$AF227,TRUE),0)</f>
        <v>0</v>
      </c>
      <c r="V111" s="131">
        <f>IF(V$2,TREND(Annual!V127:V227,'Lin91'!$AF127:$AF227,'Lin91'!$AF111:$AF227,TRUE),0)</f>
        <v>0</v>
      </c>
      <c r="W111" s="131">
        <f>IF(W$2,TREND(Annual!W127:W227,'Lin91'!$AF127:$AF227,'Lin91'!$AF111:$AF227,TRUE),0)</f>
        <v>0</v>
      </c>
      <c r="X111" s="131">
        <f>IF(X$2,TREND(Annual!X127:X227,'Lin91'!$AF127:$AF227,'Lin91'!$AF111:$AF227,TRUE),0)</f>
        <v>0</v>
      </c>
      <c r="Y111" s="131">
        <f>IF(Y$2,TREND(Annual!Y127:Y227,'Lin91'!$AF127:$AF227,'Lin91'!$AF111:$AF227,TRUE),0)</f>
        <v>0</v>
      </c>
      <c r="Z111" s="131">
        <f>IF(Z$2,TREND(Annual!Z127:Z227,'Lin91'!$AF127:$AF227,'Lin91'!$AF111:$AF227,TRUE),0)</f>
        <v>0</v>
      </c>
      <c r="AA111" s="131">
        <f>IF(AA$2,TREND(Annual!AA127:AA227,'Lin91'!$AF127:$AF227,'Lin91'!$AF111:$AF227,TRUE),0)</f>
        <v>0</v>
      </c>
      <c r="AB111" s="131">
        <f>IF(AB$2,TREND(Annual!AB127:AB227,'Lin91'!$AF127:$AF227,'Lin91'!$AF111:$AF227,TRUE),0)</f>
        <v>0</v>
      </c>
      <c r="AC111" s="131">
        <f>IF(AC$2,TREND(Annual!AC127:AC227,'Lin91'!$AF127:$AF227,'Lin91'!$AF111:$AF227,TRUE),0)</f>
        <v>0</v>
      </c>
      <c r="AD111" s="131">
        <f>IF(AD$2,TREND(Annual!AD127:AD227,'Lin91'!$AF127:$AF227,'Lin91'!$AF111:$AF227,TRUE),0)</f>
        <v>0</v>
      </c>
      <c r="AF111">
        <f t="shared" si="1"/>
        <v>105</v>
      </c>
    </row>
    <row r="112" spans="1:32">
      <c r="A112" t="s">
        <v>653</v>
      </c>
      <c r="B112" s="131">
        <f>IF(B$2,TREND(Annual!B128:B228,'Lin91'!$AF128:$AF228,'Lin91'!$AF112:$AF228,TRUE),0)</f>
        <v>0</v>
      </c>
      <c r="C112" s="131">
        <f>IF(C$2,TREND(Annual!C128:C228,'Lin91'!$AF128:$AF228,'Lin91'!$AF112:$AF228,TRUE),0)</f>
        <v>0</v>
      </c>
      <c r="D112" s="131">
        <f>IF(D$2,TREND(Annual!D128:D228,'Lin91'!$AF128:$AF228,'Lin91'!$AF112:$AF228,TRUE),0)</f>
        <v>0</v>
      </c>
      <c r="E112" s="131">
        <f>IF(E$2,TREND(Annual!E128:E228,'Lin91'!$AF128:$AF228,'Lin91'!$AF112:$AF228,TRUE),0)</f>
        <v>0</v>
      </c>
      <c r="F112" s="131">
        <f>IF(F$2,TREND(Annual!F128:F228,'Lin91'!$AF128:$AF228,'Lin91'!$AF112:$AF228,TRUE),0)</f>
        <v>0</v>
      </c>
      <c r="G112" s="131">
        <f>IF(G$2,TREND(Annual!G128:G228,'Lin91'!$AF128:$AF228,'Lin91'!$AF112:$AF228,TRUE),0)</f>
        <v>0</v>
      </c>
      <c r="H112" s="131">
        <f>IF(H$2,TREND(Annual!H128:H228,'Lin91'!$AF128:$AF228,'Lin91'!$AF112:$AF228,TRUE),0)</f>
        <v>0</v>
      </c>
      <c r="I112" s="131">
        <f>IF(I$2,TREND(Annual!I128:I228,'Lin91'!$AF128:$AF228,'Lin91'!$AF112:$AF228,TRUE),0)</f>
        <v>0</v>
      </c>
      <c r="J112" s="131">
        <f>IF(J$2,TREND(Annual!J128:J228,'Lin91'!$AF128:$AF228,'Lin91'!$AF112:$AF228,TRUE),0)</f>
        <v>0</v>
      </c>
      <c r="K112" s="131">
        <f>IF(K$2,TREND(Annual!K128:K228,'Lin91'!$AF128:$AF228,'Lin91'!$AF112:$AF228,TRUE),0)</f>
        <v>0</v>
      </c>
      <c r="L112" s="131">
        <f>IF(L$2,TREND(Annual!L128:L228,'Lin91'!$AF128:$AF228,'Lin91'!$AF112:$AF228,TRUE),0)</f>
        <v>0</v>
      </c>
      <c r="M112" s="131">
        <f>IF(M$2,TREND(Annual!M128:M228,'Lin91'!$AF128:$AF228,'Lin91'!$AF112:$AF228,TRUE),0)</f>
        <v>0</v>
      </c>
      <c r="N112" s="131">
        <f>IF(N$2,TREND(Annual!N128:N228,'Lin91'!$AF128:$AF228,'Lin91'!$AF112:$AF228,TRUE),0)</f>
        <v>0</v>
      </c>
      <c r="O112" s="131">
        <f>IF(O$2,TREND(Annual!O128:O228,'Lin91'!$AF128:$AF228,'Lin91'!$AF112:$AF228,TRUE),0)</f>
        <v>0</v>
      </c>
      <c r="P112" s="131">
        <f>IF(P$2,TREND(Annual!P128:P228,'Lin91'!$AF128:$AF228,'Lin91'!$AF112:$AF228,TRUE),0)</f>
        <v>0</v>
      </c>
      <c r="Q112" s="131">
        <f>IF(Q$2,TREND(Annual!Q128:Q228,'Lin91'!$AF128:$AF228,'Lin91'!$AF112:$AF228,TRUE),0)</f>
        <v>0</v>
      </c>
      <c r="R112" s="131">
        <f>IF(R$2,TREND(Annual!R128:R228,'Lin91'!$AF128:$AF228,'Lin91'!$AF112:$AF228,TRUE),0)</f>
        <v>0</v>
      </c>
      <c r="S112" s="131">
        <f>IF(S$2,TREND(Annual!S128:S228,'Lin91'!$AF128:$AF228,'Lin91'!$AF112:$AF228,TRUE),0)</f>
        <v>0</v>
      </c>
      <c r="T112" s="131">
        <f>IF(T$2,TREND(Annual!T128:T228,'Lin91'!$AF128:$AF228,'Lin91'!$AF112:$AF228,TRUE),0)</f>
        <v>0</v>
      </c>
      <c r="U112" s="131">
        <f>IF(U$2,TREND(Annual!U128:U228,'Lin91'!$AF128:$AF228,'Lin91'!$AF112:$AF228,TRUE),0)</f>
        <v>0</v>
      </c>
      <c r="V112" s="131">
        <f>IF(V$2,TREND(Annual!V128:V228,'Lin91'!$AF128:$AF228,'Lin91'!$AF112:$AF228,TRUE),0)</f>
        <v>0</v>
      </c>
      <c r="W112" s="131">
        <f>IF(W$2,TREND(Annual!W128:W228,'Lin91'!$AF128:$AF228,'Lin91'!$AF112:$AF228,TRUE),0)</f>
        <v>0</v>
      </c>
      <c r="X112" s="131">
        <f>IF(X$2,TREND(Annual!X128:X228,'Lin91'!$AF128:$AF228,'Lin91'!$AF112:$AF228,TRUE),0)</f>
        <v>0</v>
      </c>
      <c r="Y112" s="131">
        <f>IF(Y$2,TREND(Annual!Y128:Y228,'Lin91'!$AF128:$AF228,'Lin91'!$AF112:$AF228,TRUE),0)</f>
        <v>0</v>
      </c>
      <c r="Z112" s="131">
        <f>IF(Z$2,TREND(Annual!Z128:Z228,'Lin91'!$AF128:$AF228,'Lin91'!$AF112:$AF228,TRUE),0)</f>
        <v>0</v>
      </c>
      <c r="AA112" s="131">
        <f>IF(AA$2,TREND(Annual!AA128:AA228,'Lin91'!$AF128:$AF228,'Lin91'!$AF112:$AF228,TRUE),0)</f>
        <v>0</v>
      </c>
      <c r="AB112" s="131">
        <f>IF(AB$2,TREND(Annual!AB128:AB228,'Lin91'!$AF128:$AF228,'Lin91'!$AF112:$AF228,TRUE),0)</f>
        <v>0</v>
      </c>
      <c r="AC112" s="131">
        <f>IF(AC$2,TREND(Annual!AC128:AC228,'Lin91'!$AF128:$AF228,'Lin91'!$AF112:$AF228,TRUE),0)</f>
        <v>0</v>
      </c>
      <c r="AD112" s="131">
        <f>IF(AD$2,TREND(Annual!AD128:AD228,'Lin91'!$AF128:$AF228,'Lin91'!$AF112:$AF228,TRUE),0)</f>
        <v>0</v>
      </c>
      <c r="AF112">
        <f t="shared" si="1"/>
        <v>106</v>
      </c>
    </row>
    <row r="113" spans="1:32">
      <c r="A113" t="s">
        <v>654</v>
      </c>
      <c r="B113" s="131">
        <f>IF(B$2,TREND(Annual!B129:B229,'Lin91'!$AF129:$AF229,'Lin91'!$AF113:$AF229,TRUE),0)</f>
        <v>0</v>
      </c>
      <c r="C113" s="131">
        <f>IF(C$2,TREND(Annual!C129:C229,'Lin91'!$AF129:$AF229,'Lin91'!$AF113:$AF229,TRUE),0)</f>
        <v>0</v>
      </c>
      <c r="D113" s="131">
        <f>IF(D$2,TREND(Annual!D129:D229,'Lin91'!$AF129:$AF229,'Lin91'!$AF113:$AF229,TRUE),0)</f>
        <v>0</v>
      </c>
      <c r="E113" s="131">
        <f>IF(E$2,TREND(Annual!E129:E229,'Lin91'!$AF129:$AF229,'Lin91'!$AF113:$AF229,TRUE),0)</f>
        <v>0</v>
      </c>
      <c r="F113" s="131">
        <f>IF(F$2,TREND(Annual!F129:F229,'Lin91'!$AF129:$AF229,'Lin91'!$AF113:$AF229,TRUE),0)</f>
        <v>0</v>
      </c>
      <c r="G113" s="131">
        <f>IF(G$2,TREND(Annual!G129:G229,'Lin91'!$AF129:$AF229,'Lin91'!$AF113:$AF229,TRUE),0)</f>
        <v>0</v>
      </c>
      <c r="H113" s="131">
        <f>IF(H$2,TREND(Annual!H129:H229,'Lin91'!$AF129:$AF229,'Lin91'!$AF113:$AF229,TRUE),0)</f>
        <v>0</v>
      </c>
      <c r="I113" s="131">
        <f>IF(I$2,TREND(Annual!I129:I229,'Lin91'!$AF129:$AF229,'Lin91'!$AF113:$AF229,TRUE),0)</f>
        <v>0</v>
      </c>
      <c r="J113" s="131">
        <f>IF(J$2,TREND(Annual!J129:J229,'Lin91'!$AF129:$AF229,'Lin91'!$AF113:$AF229,TRUE),0)</f>
        <v>0</v>
      </c>
      <c r="K113" s="131">
        <f>IF(K$2,TREND(Annual!K129:K229,'Lin91'!$AF129:$AF229,'Lin91'!$AF113:$AF229,TRUE),0)</f>
        <v>0</v>
      </c>
      <c r="L113" s="131">
        <f>IF(L$2,TREND(Annual!L129:L229,'Lin91'!$AF129:$AF229,'Lin91'!$AF113:$AF229,TRUE),0)</f>
        <v>0</v>
      </c>
      <c r="M113" s="131">
        <f>IF(M$2,TREND(Annual!M129:M229,'Lin91'!$AF129:$AF229,'Lin91'!$AF113:$AF229,TRUE),0)</f>
        <v>0</v>
      </c>
      <c r="N113" s="131">
        <f>IF(N$2,TREND(Annual!N129:N229,'Lin91'!$AF129:$AF229,'Lin91'!$AF113:$AF229,TRUE),0)</f>
        <v>0</v>
      </c>
      <c r="O113" s="131">
        <f>IF(O$2,TREND(Annual!O129:O229,'Lin91'!$AF129:$AF229,'Lin91'!$AF113:$AF229,TRUE),0)</f>
        <v>0</v>
      </c>
      <c r="P113" s="131">
        <f>IF(P$2,TREND(Annual!P129:P229,'Lin91'!$AF129:$AF229,'Lin91'!$AF113:$AF229,TRUE),0)</f>
        <v>0</v>
      </c>
      <c r="Q113" s="131">
        <f>IF(Q$2,TREND(Annual!Q129:Q229,'Lin91'!$AF129:$AF229,'Lin91'!$AF113:$AF229,TRUE),0)</f>
        <v>0</v>
      </c>
      <c r="R113" s="131">
        <f>IF(R$2,TREND(Annual!R129:R229,'Lin91'!$AF129:$AF229,'Lin91'!$AF113:$AF229,TRUE),0)</f>
        <v>0</v>
      </c>
      <c r="S113" s="131">
        <f>IF(S$2,TREND(Annual!S129:S229,'Lin91'!$AF129:$AF229,'Lin91'!$AF113:$AF229,TRUE),0)</f>
        <v>0</v>
      </c>
      <c r="T113" s="131">
        <f>IF(T$2,TREND(Annual!T129:T229,'Lin91'!$AF129:$AF229,'Lin91'!$AF113:$AF229,TRUE),0)</f>
        <v>0</v>
      </c>
      <c r="U113" s="131">
        <f>IF(U$2,TREND(Annual!U129:U229,'Lin91'!$AF129:$AF229,'Lin91'!$AF113:$AF229,TRUE),0)</f>
        <v>0</v>
      </c>
      <c r="V113" s="131">
        <f>IF(V$2,TREND(Annual!V129:V229,'Lin91'!$AF129:$AF229,'Lin91'!$AF113:$AF229,TRUE),0)</f>
        <v>0</v>
      </c>
      <c r="W113" s="131">
        <f>IF(W$2,TREND(Annual!W129:W229,'Lin91'!$AF129:$AF229,'Lin91'!$AF113:$AF229,TRUE),0)</f>
        <v>0</v>
      </c>
      <c r="X113" s="131">
        <f>IF(X$2,TREND(Annual!X129:X229,'Lin91'!$AF129:$AF229,'Lin91'!$AF113:$AF229,TRUE),0)</f>
        <v>0</v>
      </c>
      <c r="Y113" s="131">
        <f>IF(Y$2,TREND(Annual!Y129:Y229,'Lin91'!$AF129:$AF229,'Lin91'!$AF113:$AF229,TRUE),0)</f>
        <v>0</v>
      </c>
      <c r="Z113" s="131">
        <f>IF(Z$2,TREND(Annual!Z129:Z229,'Lin91'!$AF129:$AF229,'Lin91'!$AF113:$AF229,TRUE),0)</f>
        <v>0</v>
      </c>
      <c r="AA113" s="131">
        <f>IF(AA$2,TREND(Annual!AA129:AA229,'Lin91'!$AF129:$AF229,'Lin91'!$AF113:$AF229,TRUE),0)</f>
        <v>0</v>
      </c>
      <c r="AB113" s="131">
        <f>IF(AB$2,TREND(Annual!AB129:AB229,'Lin91'!$AF129:$AF229,'Lin91'!$AF113:$AF229,TRUE),0)</f>
        <v>0</v>
      </c>
      <c r="AC113" s="131">
        <f>IF(AC$2,TREND(Annual!AC129:AC229,'Lin91'!$AF129:$AF229,'Lin91'!$AF113:$AF229,TRUE),0)</f>
        <v>0</v>
      </c>
      <c r="AD113" s="131">
        <f>IF(AD$2,TREND(Annual!AD129:AD229,'Lin91'!$AF129:$AF229,'Lin91'!$AF113:$AF229,TRUE),0)</f>
        <v>0</v>
      </c>
      <c r="AF113">
        <f t="shared" si="1"/>
        <v>107</v>
      </c>
    </row>
    <row r="114" spans="1:32">
      <c r="A114" t="s">
        <v>655</v>
      </c>
      <c r="B114" s="131">
        <f>IF(B$2,TREND(Annual!B130:B230,'Lin91'!$AF130:$AF230,'Lin91'!$AF114:$AF230,TRUE),0)</f>
        <v>0</v>
      </c>
      <c r="C114" s="131">
        <f>IF(C$2,TREND(Annual!C130:C230,'Lin91'!$AF130:$AF230,'Lin91'!$AF114:$AF230,TRUE),0)</f>
        <v>0</v>
      </c>
      <c r="D114" s="131">
        <f>IF(D$2,TREND(Annual!D130:D230,'Lin91'!$AF130:$AF230,'Lin91'!$AF114:$AF230,TRUE),0)</f>
        <v>0</v>
      </c>
      <c r="E114" s="131">
        <f>IF(E$2,TREND(Annual!E130:E230,'Lin91'!$AF130:$AF230,'Lin91'!$AF114:$AF230,TRUE),0)</f>
        <v>0</v>
      </c>
      <c r="F114" s="131">
        <f>IF(F$2,TREND(Annual!F130:F230,'Lin91'!$AF130:$AF230,'Lin91'!$AF114:$AF230,TRUE),0)</f>
        <v>0</v>
      </c>
      <c r="G114" s="131">
        <f>IF(G$2,TREND(Annual!G130:G230,'Lin91'!$AF130:$AF230,'Lin91'!$AF114:$AF230,TRUE),0)</f>
        <v>0</v>
      </c>
      <c r="H114" s="131">
        <f>IF(H$2,TREND(Annual!H130:H230,'Lin91'!$AF130:$AF230,'Lin91'!$AF114:$AF230,TRUE),0)</f>
        <v>0</v>
      </c>
      <c r="I114" s="131">
        <f>IF(I$2,TREND(Annual!I130:I230,'Lin91'!$AF130:$AF230,'Lin91'!$AF114:$AF230,TRUE),0)</f>
        <v>0</v>
      </c>
      <c r="J114" s="131">
        <f>IF(J$2,TREND(Annual!J130:J230,'Lin91'!$AF130:$AF230,'Lin91'!$AF114:$AF230,TRUE),0)</f>
        <v>0</v>
      </c>
      <c r="K114" s="131">
        <f>IF(K$2,TREND(Annual!K130:K230,'Lin91'!$AF130:$AF230,'Lin91'!$AF114:$AF230,TRUE),0)</f>
        <v>0</v>
      </c>
      <c r="L114" s="131">
        <f>IF(L$2,TREND(Annual!L130:L230,'Lin91'!$AF130:$AF230,'Lin91'!$AF114:$AF230,TRUE),0)</f>
        <v>0</v>
      </c>
      <c r="M114" s="131">
        <f>IF(M$2,TREND(Annual!M130:M230,'Lin91'!$AF130:$AF230,'Lin91'!$AF114:$AF230,TRUE),0)</f>
        <v>0</v>
      </c>
      <c r="N114" s="131">
        <f>IF(N$2,TREND(Annual!N130:N230,'Lin91'!$AF130:$AF230,'Lin91'!$AF114:$AF230,TRUE),0)</f>
        <v>0</v>
      </c>
      <c r="O114" s="131">
        <f>IF(O$2,TREND(Annual!O130:O230,'Lin91'!$AF130:$AF230,'Lin91'!$AF114:$AF230,TRUE),0)</f>
        <v>0</v>
      </c>
      <c r="P114" s="131">
        <f>IF(P$2,TREND(Annual!P130:P230,'Lin91'!$AF130:$AF230,'Lin91'!$AF114:$AF230,TRUE),0)</f>
        <v>0</v>
      </c>
      <c r="Q114" s="131">
        <f>IF(Q$2,TREND(Annual!Q130:Q230,'Lin91'!$AF130:$AF230,'Lin91'!$AF114:$AF230,TRUE),0)</f>
        <v>0</v>
      </c>
      <c r="R114" s="131">
        <f>IF(R$2,TREND(Annual!R130:R230,'Lin91'!$AF130:$AF230,'Lin91'!$AF114:$AF230,TRUE),0)</f>
        <v>0</v>
      </c>
      <c r="S114" s="131">
        <f>IF(S$2,TREND(Annual!S130:S230,'Lin91'!$AF130:$AF230,'Lin91'!$AF114:$AF230,TRUE),0)</f>
        <v>0</v>
      </c>
      <c r="T114" s="131">
        <f>IF(T$2,TREND(Annual!T130:T230,'Lin91'!$AF130:$AF230,'Lin91'!$AF114:$AF230,TRUE),0)</f>
        <v>0</v>
      </c>
      <c r="U114" s="131">
        <f>IF(U$2,TREND(Annual!U130:U230,'Lin91'!$AF130:$AF230,'Lin91'!$AF114:$AF230,TRUE),0)</f>
        <v>0</v>
      </c>
      <c r="V114" s="131">
        <f>IF(V$2,TREND(Annual!V130:V230,'Lin91'!$AF130:$AF230,'Lin91'!$AF114:$AF230,TRUE),0)</f>
        <v>0</v>
      </c>
      <c r="W114" s="131">
        <f>IF(W$2,TREND(Annual!W130:W230,'Lin91'!$AF130:$AF230,'Lin91'!$AF114:$AF230,TRUE),0)</f>
        <v>0</v>
      </c>
      <c r="X114" s="131">
        <f>IF(X$2,TREND(Annual!X130:X230,'Lin91'!$AF130:$AF230,'Lin91'!$AF114:$AF230,TRUE),0)</f>
        <v>0</v>
      </c>
      <c r="Y114" s="131">
        <f>IF(Y$2,TREND(Annual!Y130:Y230,'Lin91'!$AF130:$AF230,'Lin91'!$AF114:$AF230,TRUE),0)</f>
        <v>0</v>
      </c>
      <c r="Z114" s="131">
        <f>IF(Z$2,TREND(Annual!Z130:Z230,'Lin91'!$AF130:$AF230,'Lin91'!$AF114:$AF230,TRUE),0)</f>
        <v>0</v>
      </c>
      <c r="AA114" s="131">
        <f>IF(AA$2,TREND(Annual!AA130:AA230,'Lin91'!$AF130:$AF230,'Lin91'!$AF114:$AF230,TRUE),0)</f>
        <v>0</v>
      </c>
      <c r="AB114" s="131">
        <f>IF(AB$2,TREND(Annual!AB130:AB230,'Lin91'!$AF130:$AF230,'Lin91'!$AF114:$AF230,TRUE),0)</f>
        <v>0</v>
      </c>
      <c r="AC114" s="131">
        <f>IF(AC$2,TREND(Annual!AC130:AC230,'Lin91'!$AF130:$AF230,'Lin91'!$AF114:$AF230,TRUE),0)</f>
        <v>0</v>
      </c>
      <c r="AD114" s="131">
        <f>IF(AD$2,TREND(Annual!AD130:AD230,'Lin91'!$AF130:$AF230,'Lin91'!$AF114:$AF230,TRUE),0)</f>
        <v>0</v>
      </c>
      <c r="AF114">
        <f t="shared" si="1"/>
        <v>108</v>
      </c>
    </row>
    <row r="115" spans="1:32">
      <c r="A115" t="s">
        <v>656</v>
      </c>
      <c r="B115" s="131">
        <f>IF(B$2,TREND(Annual!B131:B231,'Lin91'!$AF131:$AF231,'Lin91'!$AF115:$AF231,TRUE),0)</f>
        <v>0</v>
      </c>
      <c r="C115" s="131">
        <f>IF(C$2,TREND(Annual!C131:C231,'Lin91'!$AF131:$AF231,'Lin91'!$AF115:$AF231,TRUE),0)</f>
        <v>0</v>
      </c>
      <c r="D115" s="131">
        <f>IF(D$2,TREND(Annual!D131:D231,'Lin91'!$AF131:$AF231,'Lin91'!$AF115:$AF231,TRUE),0)</f>
        <v>0</v>
      </c>
      <c r="E115" s="131">
        <f>IF(E$2,TREND(Annual!E131:E231,'Lin91'!$AF131:$AF231,'Lin91'!$AF115:$AF231,TRUE),0)</f>
        <v>0</v>
      </c>
      <c r="F115" s="131">
        <f>IF(F$2,TREND(Annual!F131:F231,'Lin91'!$AF131:$AF231,'Lin91'!$AF115:$AF231,TRUE),0)</f>
        <v>0</v>
      </c>
      <c r="G115" s="131">
        <f>IF(G$2,TREND(Annual!G131:G231,'Lin91'!$AF131:$AF231,'Lin91'!$AF115:$AF231,TRUE),0)</f>
        <v>0</v>
      </c>
      <c r="H115" s="131">
        <f>IF(H$2,TREND(Annual!H131:H231,'Lin91'!$AF131:$AF231,'Lin91'!$AF115:$AF231,TRUE),0)</f>
        <v>0</v>
      </c>
      <c r="I115" s="131">
        <f>IF(I$2,TREND(Annual!I131:I231,'Lin91'!$AF131:$AF231,'Lin91'!$AF115:$AF231,TRUE),0)</f>
        <v>0</v>
      </c>
      <c r="J115" s="131">
        <f>IF(J$2,TREND(Annual!J131:J231,'Lin91'!$AF131:$AF231,'Lin91'!$AF115:$AF231,TRUE),0)</f>
        <v>0</v>
      </c>
      <c r="K115" s="131">
        <f>IF(K$2,TREND(Annual!K131:K231,'Lin91'!$AF131:$AF231,'Lin91'!$AF115:$AF231,TRUE),0)</f>
        <v>0</v>
      </c>
      <c r="L115" s="131">
        <f>IF(L$2,TREND(Annual!L131:L231,'Lin91'!$AF131:$AF231,'Lin91'!$AF115:$AF231,TRUE),0)</f>
        <v>0</v>
      </c>
      <c r="M115" s="131">
        <f>IF(M$2,TREND(Annual!M131:M231,'Lin91'!$AF131:$AF231,'Lin91'!$AF115:$AF231,TRUE),0)</f>
        <v>0</v>
      </c>
      <c r="N115" s="131">
        <f>IF(N$2,TREND(Annual!N131:N231,'Lin91'!$AF131:$AF231,'Lin91'!$AF115:$AF231,TRUE),0)</f>
        <v>0</v>
      </c>
      <c r="O115" s="131">
        <f>IF(O$2,TREND(Annual!O131:O231,'Lin91'!$AF131:$AF231,'Lin91'!$AF115:$AF231,TRUE),0)</f>
        <v>0</v>
      </c>
      <c r="P115" s="131">
        <f>IF(P$2,TREND(Annual!P131:P231,'Lin91'!$AF131:$AF231,'Lin91'!$AF115:$AF231,TRUE),0)</f>
        <v>0</v>
      </c>
      <c r="Q115" s="131">
        <f>IF(Q$2,TREND(Annual!Q131:Q231,'Lin91'!$AF131:$AF231,'Lin91'!$AF115:$AF231,TRUE),0)</f>
        <v>0</v>
      </c>
      <c r="R115" s="131">
        <f>IF(R$2,TREND(Annual!R131:R231,'Lin91'!$AF131:$AF231,'Lin91'!$AF115:$AF231,TRUE),0)</f>
        <v>0</v>
      </c>
      <c r="S115" s="131">
        <f>IF(S$2,TREND(Annual!S131:S231,'Lin91'!$AF131:$AF231,'Lin91'!$AF115:$AF231,TRUE),0)</f>
        <v>0</v>
      </c>
      <c r="T115" s="131">
        <f>IF(T$2,TREND(Annual!T131:T231,'Lin91'!$AF131:$AF231,'Lin91'!$AF115:$AF231,TRUE),0)</f>
        <v>0</v>
      </c>
      <c r="U115" s="131">
        <f>IF(U$2,TREND(Annual!U131:U231,'Lin91'!$AF131:$AF231,'Lin91'!$AF115:$AF231,TRUE),0)</f>
        <v>0</v>
      </c>
      <c r="V115" s="131">
        <f>IF(V$2,TREND(Annual!V131:V231,'Lin91'!$AF131:$AF231,'Lin91'!$AF115:$AF231,TRUE),0)</f>
        <v>0</v>
      </c>
      <c r="W115" s="131">
        <f>IF(W$2,TREND(Annual!W131:W231,'Lin91'!$AF131:$AF231,'Lin91'!$AF115:$AF231,TRUE),0)</f>
        <v>0</v>
      </c>
      <c r="X115" s="131">
        <f>IF(X$2,TREND(Annual!X131:X231,'Lin91'!$AF131:$AF231,'Lin91'!$AF115:$AF231,TRUE),0)</f>
        <v>0</v>
      </c>
      <c r="Y115" s="131">
        <f>IF(Y$2,TREND(Annual!Y131:Y231,'Lin91'!$AF131:$AF231,'Lin91'!$AF115:$AF231,TRUE),0)</f>
        <v>0</v>
      </c>
      <c r="Z115" s="131">
        <f>IF(Z$2,TREND(Annual!Z131:Z231,'Lin91'!$AF131:$AF231,'Lin91'!$AF115:$AF231,TRUE),0)</f>
        <v>0</v>
      </c>
      <c r="AA115" s="131">
        <f>IF(AA$2,TREND(Annual!AA131:AA231,'Lin91'!$AF131:$AF231,'Lin91'!$AF115:$AF231,TRUE),0)</f>
        <v>0</v>
      </c>
      <c r="AB115" s="131">
        <f>IF(AB$2,TREND(Annual!AB131:AB231,'Lin91'!$AF131:$AF231,'Lin91'!$AF115:$AF231,TRUE),0)</f>
        <v>0</v>
      </c>
      <c r="AC115" s="131">
        <f>IF(AC$2,TREND(Annual!AC131:AC231,'Lin91'!$AF131:$AF231,'Lin91'!$AF115:$AF231,TRUE),0)</f>
        <v>0</v>
      </c>
      <c r="AD115" s="131">
        <f>IF(AD$2,TREND(Annual!AD131:AD231,'Lin91'!$AF131:$AF231,'Lin91'!$AF115:$AF231,TRUE),0)</f>
        <v>0</v>
      </c>
      <c r="AF115">
        <f t="shared" si="1"/>
        <v>109</v>
      </c>
    </row>
    <row r="116" spans="1:32">
      <c r="A116" t="s">
        <v>657</v>
      </c>
      <c r="B116" s="131">
        <f>IF(B$2,TREND(Annual!B132:B232,'Lin91'!$AF132:$AF232,'Lin91'!$AF116:$AF232,TRUE),0)</f>
        <v>0</v>
      </c>
      <c r="C116" s="131">
        <f>IF(C$2,TREND(Annual!C132:C232,'Lin91'!$AF132:$AF232,'Lin91'!$AF116:$AF232,TRUE),0)</f>
        <v>0</v>
      </c>
      <c r="D116" s="131">
        <f>IF(D$2,TREND(Annual!D132:D232,'Lin91'!$AF132:$AF232,'Lin91'!$AF116:$AF232,TRUE),0)</f>
        <v>0</v>
      </c>
      <c r="E116" s="131">
        <f>IF(E$2,TREND(Annual!E132:E232,'Lin91'!$AF132:$AF232,'Lin91'!$AF116:$AF232,TRUE),0)</f>
        <v>0</v>
      </c>
      <c r="F116" s="131">
        <f>IF(F$2,TREND(Annual!F132:F232,'Lin91'!$AF132:$AF232,'Lin91'!$AF116:$AF232,TRUE),0)</f>
        <v>0</v>
      </c>
      <c r="G116" s="131">
        <f>IF(G$2,TREND(Annual!G132:G232,'Lin91'!$AF132:$AF232,'Lin91'!$AF116:$AF232,TRUE),0)</f>
        <v>0</v>
      </c>
      <c r="H116" s="131">
        <f>IF(H$2,TREND(Annual!H132:H232,'Lin91'!$AF132:$AF232,'Lin91'!$AF116:$AF232,TRUE),0)</f>
        <v>0</v>
      </c>
      <c r="I116" s="131">
        <f>IF(I$2,TREND(Annual!I132:I232,'Lin91'!$AF132:$AF232,'Lin91'!$AF116:$AF232,TRUE),0)</f>
        <v>0</v>
      </c>
      <c r="J116" s="131">
        <f>IF(J$2,TREND(Annual!J132:J232,'Lin91'!$AF132:$AF232,'Lin91'!$AF116:$AF232,TRUE),0)</f>
        <v>0</v>
      </c>
      <c r="K116" s="131">
        <f>IF(K$2,TREND(Annual!K132:K232,'Lin91'!$AF132:$AF232,'Lin91'!$AF116:$AF232,TRUE),0)</f>
        <v>0</v>
      </c>
      <c r="L116" s="131">
        <f>IF(L$2,TREND(Annual!L132:L232,'Lin91'!$AF132:$AF232,'Lin91'!$AF116:$AF232,TRUE),0)</f>
        <v>0</v>
      </c>
      <c r="M116" s="131">
        <f>IF(M$2,TREND(Annual!M132:M232,'Lin91'!$AF132:$AF232,'Lin91'!$AF116:$AF232,TRUE),0)</f>
        <v>0</v>
      </c>
      <c r="N116" s="131">
        <f>IF(N$2,TREND(Annual!N132:N232,'Lin91'!$AF132:$AF232,'Lin91'!$AF116:$AF232,TRUE),0)</f>
        <v>0</v>
      </c>
      <c r="O116" s="131">
        <f>IF(O$2,TREND(Annual!O132:O232,'Lin91'!$AF132:$AF232,'Lin91'!$AF116:$AF232,TRUE),0)</f>
        <v>0</v>
      </c>
      <c r="P116" s="131">
        <f>IF(P$2,TREND(Annual!P132:P232,'Lin91'!$AF132:$AF232,'Lin91'!$AF116:$AF232,TRUE),0)</f>
        <v>0</v>
      </c>
      <c r="Q116" s="131">
        <f>IF(Q$2,TREND(Annual!Q132:Q232,'Lin91'!$AF132:$AF232,'Lin91'!$AF116:$AF232,TRUE),0)</f>
        <v>0</v>
      </c>
      <c r="R116" s="131">
        <f>IF(R$2,TREND(Annual!R132:R232,'Lin91'!$AF132:$AF232,'Lin91'!$AF116:$AF232,TRUE),0)</f>
        <v>0</v>
      </c>
      <c r="S116" s="131">
        <f>IF(S$2,TREND(Annual!S132:S232,'Lin91'!$AF132:$AF232,'Lin91'!$AF116:$AF232,TRUE),0)</f>
        <v>0</v>
      </c>
      <c r="T116" s="131">
        <f>IF(T$2,TREND(Annual!T132:T232,'Lin91'!$AF132:$AF232,'Lin91'!$AF116:$AF232,TRUE),0)</f>
        <v>0</v>
      </c>
      <c r="U116" s="131">
        <f>IF(U$2,TREND(Annual!U132:U232,'Lin91'!$AF132:$AF232,'Lin91'!$AF116:$AF232,TRUE),0)</f>
        <v>0</v>
      </c>
      <c r="V116" s="131">
        <f>IF(V$2,TREND(Annual!V132:V232,'Lin91'!$AF132:$AF232,'Lin91'!$AF116:$AF232,TRUE),0)</f>
        <v>0</v>
      </c>
      <c r="W116" s="131">
        <f>IF(W$2,TREND(Annual!W132:W232,'Lin91'!$AF132:$AF232,'Lin91'!$AF116:$AF232,TRUE),0)</f>
        <v>0</v>
      </c>
      <c r="X116" s="131">
        <f>IF(X$2,TREND(Annual!X132:X232,'Lin91'!$AF132:$AF232,'Lin91'!$AF116:$AF232,TRUE),0)</f>
        <v>0</v>
      </c>
      <c r="Y116" s="131">
        <f>IF(Y$2,TREND(Annual!Y132:Y232,'Lin91'!$AF132:$AF232,'Lin91'!$AF116:$AF232,TRUE),0)</f>
        <v>0</v>
      </c>
      <c r="Z116" s="131">
        <f>IF(Z$2,TREND(Annual!Z132:Z232,'Lin91'!$AF132:$AF232,'Lin91'!$AF116:$AF232,TRUE),0)</f>
        <v>0</v>
      </c>
      <c r="AA116" s="131">
        <f>IF(AA$2,TREND(Annual!AA132:AA232,'Lin91'!$AF132:$AF232,'Lin91'!$AF116:$AF232,TRUE),0)</f>
        <v>0</v>
      </c>
      <c r="AB116" s="131">
        <f>IF(AB$2,TREND(Annual!AB132:AB232,'Lin91'!$AF132:$AF232,'Lin91'!$AF116:$AF232,TRUE),0)</f>
        <v>0</v>
      </c>
      <c r="AC116" s="131">
        <f>IF(AC$2,TREND(Annual!AC132:AC232,'Lin91'!$AF132:$AF232,'Lin91'!$AF116:$AF232,TRUE),0)</f>
        <v>0</v>
      </c>
      <c r="AD116" s="131">
        <f>IF(AD$2,TREND(Annual!AD132:AD232,'Lin91'!$AF132:$AF232,'Lin91'!$AF116:$AF232,TRUE),0)</f>
        <v>0</v>
      </c>
      <c r="AF116">
        <f t="shared" si="1"/>
        <v>110</v>
      </c>
    </row>
    <row r="117" spans="1:32">
      <c r="A117" t="s">
        <v>658</v>
      </c>
      <c r="B117" s="131">
        <f>IF(B$2,TREND(Annual!B133:B233,'Lin91'!$AF133:$AF233,'Lin91'!$AF117:$AF233,TRUE),0)</f>
        <v>0</v>
      </c>
      <c r="C117" s="131">
        <f>IF(C$2,TREND(Annual!C133:C233,'Lin91'!$AF133:$AF233,'Lin91'!$AF117:$AF233,TRUE),0)</f>
        <v>0</v>
      </c>
      <c r="D117" s="131">
        <f>IF(D$2,TREND(Annual!D133:D233,'Lin91'!$AF133:$AF233,'Lin91'!$AF117:$AF233,TRUE),0)</f>
        <v>0</v>
      </c>
      <c r="E117" s="131">
        <f>IF(E$2,TREND(Annual!E133:E233,'Lin91'!$AF133:$AF233,'Lin91'!$AF117:$AF233,TRUE),0)</f>
        <v>0</v>
      </c>
      <c r="F117" s="131">
        <f>IF(F$2,TREND(Annual!F133:F233,'Lin91'!$AF133:$AF233,'Lin91'!$AF117:$AF233,TRUE),0)</f>
        <v>0</v>
      </c>
      <c r="G117" s="131">
        <f>IF(G$2,TREND(Annual!G133:G233,'Lin91'!$AF133:$AF233,'Lin91'!$AF117:$AF233,TRUE),0)</f>
        <v>0</v>
      </c>
      <c r="H117" s="131">
        <f>IF(H$2,TREND(Annual!H133:H233,'Lin91'!$AF133:$AF233,'Lin91'!$AF117:$AF233,TRUE),0)</f>
        <v>0</v>
      </c>
      <c r="I117" s="131">
        <f>IF(I$2,TREND(Annual!I133:I233,'Lin91'!$AF133:$AF233,'Lin91'!$AF117:$AF233,TRUE),0)</f>
        <v>0</v>
      </c>
      <c r="J117" s="131">
        <f>IF(J$2,TREND(Annual!J133:J233,'Lin91'!$AF133:$AF233,'Lin91'!$AF117:$AF233,TRUE),0)</f>
        <v>0</v>
      </c>
      <c r="K117" s="131">
        <f>IF(K$2,TREND(Annual!K133:K233,'Lin91'!$AF133:$AF233,'Lin91'!$AF117:$AF233,TRUE),0)</f>
        <v>0</v>
      </c>
      <c r="L117" s="131">
        <f>IF(L$2,TREND(Annual!L133:L233,'Lin91'!$AF133:$AF233,'Lin91'!$AF117:$AF233,TRUE),0)</f>
        <v>0</v>
      </c>
      <c r="M117" s="131">
        <f>IF(M$2,TREND(Annual!M133:M233,'Lin91'!$AF133:$AF233,'Lin91'!$AF117:$AF233,TRUE),0)</f>
        <v>0</v>
      </c>
      <c r="N117" s="131">
        <f>IF(N$2,TREND(Annual!N133:N233,'Lin91'!$AF133:$AF233,'Lin91'!$AF117:$AF233,TRUE),0)</f>
        <v>0</v>
      </c>
      <c r="O117" s="131">
        <f>IF(O$2,TREND(Annual!O133:O233,'Lin91'!$AF133:$AF233,'Lin91'!$AF117:$AF233,TRUE),0)</f>
        <v>0</v>
      </c>
      <c r="P117" s="131">
        <f>IF(P$2,TREND(Annual!P133:P233,'Lin91'!$AF133:$AF233,'Lin91'!$AF117:$AF233,TRUE),0)</f>
        <v>0</v>
      </c>
      <c r="Q117" s="131">
        <f>IF(Q$2,TREND(Annual!Q133:Q233,'Lin91'!$AF133:$AF233,'Lin91'!$AF117:$AF233,TRUE),0)</f>
        <v>0</v>
      </c>
      <c r="R117" s="131">
        <f>IF(R$2,TREND(Annual!R133:R233,'Lin91'!$AF133:$AF233,'Lin91'!$AF117:$AF233,TRUE),0)</f>
        <v>0</v>
      </c>
      <c r="S117" s="131">
        <f>IF(S$2,TREND(Annual!S133:S233,'Lin91'!$AF133:$AF233,'Lin91'!$AF117:$AF233,TRUE),0)</f>
        <v>0</v>
      </c>
      <c r="T117" s="131">
        <f>IF(T$2,TREND(Annual!T133:T233,'Lin91'!$AF133:$AF233,'Lin91'!$AF117:$AF233,TRUE),0)</f>
        <v>0</v>
      </c>
      <c r="U117" s="131">
        <f>IF(U$2,TREND(Annual!U133:U233,'Lin91'!$AF133:$AF233,'Lin91'!$AF117:$AF233,TRUE),0)</f>
        <v>0</v>
      </c>
      <c r="V117" s="131">
        <f>IF(V$2,TREND(Annual!V133:V233,'Lin91'!$AF133:$AF233,'Lin91'!$AF117:$AF233,TRUE),0)</f>
        <v>0</v>
      </c>
      <c r="W117" s="131">
        <f>IF(W$2,TREND(Annual!W133:W233,'Lin91'!$AF133:$AF233,'Lin91'!$AF117:$AF233,TRUE),0)</f>
        <v>0</v>
      </c>
      <c r="X117" s="131">
        <f>IF(X$2,TREND(Annual!X133:X233,'Lin91'!$AF133:$AF233,'Lin91'!$AF117:$AF233,TRUE),0)</f>
        <v>0</v>
      </c>
      <c r="Y117" s="131">
        <f>IF(Y$2,TREND(Annual!Y133:Y233,'Lin91'!$AF133:$AF233,'Lin91'!$AF117:$AF233,TRUE),0)</f>
        <v>0</v>
      </c>
      <c r="Z117" s="131">
        <f>IF(Z$2,TREND(Annual!Z133:Z233,'Lin91'!$AF133:$AF233,'Lin91'!$AF117:$AF233,TRUE),0)</f>
        <v>0</v>
      </c>
      <c r="AA117" s="131">
        <f>IF(AA$2,TREND(Annual!AA133:AA233,'Lin91'!$AF133:$AF233,'Lin91'!$AF117:$AF233,TRUE),0)</f>
        <v>0</v>
      </c>
      <c r="AB117" s="131">
        <f>IF(AB$2,TREND(Annual!AB133:AB233,'Lin91'!$AF133:$AF233,'Lin91'!$AF117:$AF233,TRUE),0)</f>
        <v>0</v>
      </c>
      <c r="AC117" s="131">
        <f>IF(AC$2,TREND(Annual!AC133:AC233,'Lin91'!$AF133:$AF233,'Lin91'!$AF117:$AF233,TRUE),0)</f>
        <v>0</v>
      </c>
      <c r="AD117" s="131">
        <f>IF(AD$2,TREND(Annual!AD133:AD233,'Lin91'!$AF133:$AF233,'Lin91'!$AF117:$AF233,TRUE),0)</f>
        <v>0</v>
      </c>
      <c r="AF117">
        <f t="shared" si="1"/>
        <v>111</v>
      </c>
    </row>
    <row r="118" spans="1:32">
      <c r="A118" t="s">
        <v>659</v>
      </c>
      <c r="B118" s="131">
        <f>IF(B$2,TREND(Annual!B134:B234,'Lin91'!$AF134:$AF234,'Lin91'!$AF118:$AF234,TRUE),0)</f>
        <v>0</v>
      </c>
      <c r="C118" s="131">
        <f>IF(C$2,TREND(Annual!C134:C234,'Lin91'!$AF134:$AF234,'Lin91'!$AF118:$AF234,TRUE),0)</f>
        <v>0</v>
      </c>
      <c r="D118" s="131">
        <f>IF(D$2,TREND(Annual!D134:D234,'Lin91'!$AF134:$AF234,'Lin91'!$AF118:$AF234,TRUE),0)</f>
        <v>0</v>
      </c>
      <c r="E118" s="131">
        <f>IF(E$2,TREND(Annual!E134:E234,'Lin91'!$AF134:$AF234,'Lin91'!$AF118:$AF234,TRUE),0)</f>
        <v>0</v>
      </c>
      <c r="F118" s="131">
        <f>IF(F$2,TREND(Annual!F134:F234,'Lin91'!$AF134:$AF234,'Lin91'!$AF118:$AF234,TRUE),0)</f>
        <v>0</v>
      </c>
      <c r="G118" s="131">
        <f>IF(G$2,TREND(Annual!G134:G234,'Lin91'!$AF134:$AF234,'Lin91'!$AF118:$AF234,TRUE),0)</f>
        <v>0</v>
      </c>
      <c r="H118" s="131">
        <f>IF(H$2,TREND(Annual!H134:H234,'Lin91'!$AF134:$AF234,'Lin91'!$AF118:$AF234,TRUE),0)</f>
        <v>0</v>
      </c>
      <c r="I118" s="131">
        <f>IF(I$2,TREND(Annual!I134:I234,'Lin91'!$AF134:$AF234,'Lin91'!$AF118:$AF234,TRUE),0)</f>
        <v>0</v>
      </c>
      <c r="J118" s="131">
        <f>IF(J$2,TREND(Annual!J134:J234,'Lin91'!$AF134:$AF234,'Lin91'!$AF118:$AF234,TRUE),0)</f>
        <v>0</v>
      </c>
      <c r="K118" s="131">
        <f>IF(K$2,TREND(Annual!K134:K234,'Lin91'!$AF134:$AF234,'Lin91'!$AF118:$AF234,TRUE),0)</f>
        <v>0</v>
      </c>
      <c r="L118" s="131">
        <f>IF(L$2,TREND(Annual!L134:L234,'Lin91'!$AF134:$AF234,'Lin91'!$AF118:$AF234,TRUE),0)</f>
        <v>0</v>
      </c>
      <c r="M118" s="131">
        <f>IF(M$2,TREND(Annual!M134:M234,'Lin91'!$AF134:$AF234,'Lin91'!$AF118:$AF234,TRUE),0)</f>
        <v>0</v>
      </c>
      <c r="N118" s="131">
        <f>IF(N$2,TREND(Annual!N134:N234,'Lin91'!$AF134:$AF234,'Lin91'!$AF118:$AF234,TRUE),0)</f>
        <v>0</v>
      </c>
      <c r="O118" s="131">
        <f>IF(O$2,TREND(Annual!O134:O234,'Lin91'!$AF134:$AF234,'Lin91'!$AF118:$AF234,TRUE),0)</f>
        <v>0</v>
      </c>
      <c r="P118" s="131">
        <f>IF(P$2,TREND(Annual!P134:P234,'Lin91'!$AF134:$AF234,'Lin91'!$AF118:$AF234,TRUE),0)</f>
        <v>0</v>
      </c>
      <c r="Q118" s="131">
        <f>IF(Q$2,TREND(Annual!Q134:Q234,'Lin91'!$AF134:$AF234,'Lin91'!$AF118:$AF234,TRUE),0)</f>
        <v>0</v>
      </c>
      <c r="R118" s="131">
        <f>IF(R$2,TREND(Annual!R134:R234,'Lin91'!$AF134:$AF234,'Lin91'!$AF118:$AF234,TRUE),0)</f>
        <v>0</v>
      </c>
      <c r="S118" s="131">
        <f>IF(S$2,TREND(Annual!S134:S234,'Lin91'!$AF134:$AF234,'Lin91'!$AF118:$AF234,TRUE),0)</f>
        <v>0</v>
      </c>
      <c r="T118" s="131">
        <f>IF(T$2,TREND(Annual!T134:T234,'Lin91'!$AF134:$AF234,'Lin91'!$AF118:$AF234,TRUE),0)</f>
        <v>0</v>
      </c>
      <c r="U118" s="131">
        <f>IF(U$2,TREND(Annual!U134:U234,'Lin91'!$AF134:$AF234,'Lin91'!$AF118:$AF234,TRUE),0)</f>
        <v>0</v>
      </c>
      <c r="V118" s="131">
        <f>IF(V$2,TREND(Annual!V134:V234,'Lin91'!$AF134:$AF234,'Lin91'!$AF118:$AF234,TRUE),0)</f>
        <v>0</v>
      </c>
      <c r="W118" s="131">
        <f>IF(W$2,TREND(Annual!W134:W234,'Lin91'!$AF134:$AF234,'Lin91'!$AF118:$AF234,TRUE),0)</f>
        <v>0</v>
      </c>
      <c r="X118" s="131">
        <f>IF(X$2,TREND(Annual!X134:X234,'Lin91'!$AF134:$AF234,'Lin91'!$AF118:$AF234,TRUE),0)</f>
        <v>0</v>
      </c>
      <c r="Y118" s="131">
        <f>IF(Y$2,TREND(Annual!Y134:Y234,'Lin91'!$AF134:$AF234,'Lin91'!$AF118:$AF234,TRUE),0)</f>
        <v>0</v>
      </c>
      <c r="Z118" s="131">
        <f>IF(Z$2,TREND(Annual!Z134:Z234,'Lin91'!$AF134:$AF234,'Lin91'!$AF118:$AF234,TRUE),0)</f>
        <v>0</v>
      </c>
      <c r="AA118" s="131">
        <f>IF(AA$2,TREND(Annual!AA134:AA234,'Lin91'!$AF134:$AF234,'Lin91'!$AF118:$AF234,TRUE),0)</f>
        <v>0</v>
      </c>
      <c r="AB118" s="131">
        <f>IF(AB$2,TREND(Annual!AB134:AB234,'Lin91'!$AF134:$AF234,'Lin91'!$AF118:$AF234,TRUE),0)</f>
        <v>0</v>
      </c>
      <c r="AC118" s="131">
        <f>IF(AC$2,TREND(Annual!AC134:AC234,'Lin91'!$AF134:$AF234,'Lin91'!$AF118:$AF234,TRUE),0)</f>
        <v>0</v>
      </c>
      <c r="AD118" s="131">
        <f>IF(AD$2,TREND(Annual!AD134:AD234,'Lin91'!$AF134:$AF234,'Lin91'!$AF118:$AF234,TRUE),0)</f>
        <v>0</v>
      </c>
      <c r="AF118">
        <f t="shared" si="1"/>
        <v>112</v>
      </c>
    </row>
    <row r="119" spans="1:32">
      <c r="A119" t="s">
        <v>665</v>
      </c>
      <c r="B119" s="131">
        <f>IF(B$2,TREND(Annual!B135:B235,'Lin91'!$AF135:$AF235,'Lin91'!$AF119:$AF235,TRUE),0)</f>
        <v>0</v>
      </c>
      <c r="C119" s="131">
        <f>IF(C$2,TREND(Annual!C135:C235,'Lin91'!$AF135:$AF235,'Lin91'!$AF119:$AF235,TRUE),0)</f>
        <v>0</v>
      </c>
      <c r="D119" s="131">
        <f>IF(D$2,TREND(Annual!D135:D235,'Lin91'!$AF135:$AF235,'Lin91'!$AF119:$AF235,TRUE),0)</f>
        <v>0</v>
      </c>
      <c r="E119" s="131">
        <f>IF(E$2,TREND(Annual!E135:E235,'Lin91'!$AF135:$AF235,'Lin91'!$AF119:$AF235,TRUE),0)</f>
        <v>0</v>
      </c>
      <c r="F119" s="131">
        <f>IF(F$2,TREND(Annual!F135:F235,'Lin91'!$AF135:$AF235,'Lin91'!$AF119:$AF235,TRUE),0)</f>
        <v>0</v>
      </c>
      <c r="G119" s="131">
        <f>IF(G$2,TREND(Annual!G135:G235,'Lin91'!$AF135:$AF235,'Lin91'!$AF119:$AF235,TRUE),0)</f>
        <v>0</v>
      </c>
      <c r="H119" s="131">
        <f>IF(H$2,TREND(Annual!H135:H235,'Lin91'!$AF135:$AF235,'Lin91'!$AF119:$AF235,TRUE),0)</f>
        <v>0</v>
      </c>
      <c r="I119" s="131">
        <f>IF(I$2,TREND(Annual!I135:I235,'Lin91'!$AF135:$AF235,'Lin91'!$AF119:$AF235,TRUE),0)</f>
        <v>0</v>
      </c>
      <c r="J119" s="131">
        <f>IF(J$2,TREND(Annual!J135:J235,'Lin91'!$AF135:$AF235,'Lin91'!$AF119:$AF235,TRUE),0)</f>
        <v>0</v>
      </c>
      <c r="K119" s="131">
        <f>IF(K$2,TREND(Annual!K135:K235,'Lin91'!$AF135:$AF235,'Lin91'!$AF119:$AF235,TRUE),0)</f>
        <v>0</v>
      </c>
      <c r="L119" s="131">
        <f>IF(L$2,TREND(Annual!L135:L235,'Lin91'!$AF135:$AF235,'Lin91'!$AF119:$AF235,TRUE),0)</f>
        <v>0</v>
      </c>
      <c r="M119" s="131">
        <f>IF(M$2,TREND(Annual!M135:M235,'Lin91'!$AF135:$AF235,'Lin91'!$AF119:$AF235,TRUE),0)</f>
        <v>0</v>
      </c>
      <c r="N119" s="131">
        <f>IF(N$2,TREND(Annual!N135:N235,'Lin91'!$AF135:$AF235,'Lin91'!$AF119:$AF235,TRUE),0)</f>
        <v>0</v>
      </c>
      <c r="O119" s="131">
        <f>IF(O$2,TREND(Annual!O135:O235,'Lin91'!$AF135:$AF235,'Lin91'!$AF119:$AF235,TRUE),0)</f>
        <v>0</v>
      </c>
      <c r="P119" s="131">
        <f>IF(P$2,TREND(Annual!P135:P235,'Lin91'!$AF135:$AF235,'Lin91'!$AF119:$AF235,TRUE),0)</f>
        <v>0</v>
      </c>
      <c r="Q119" s="131">
        <f>IF(Q$2,TREND(Annual!Q135:Q235,'Lin91'!$AF135:$AF235,'Lin91'!$AF119:$AF235,TRUE),0)</f>
        <v>0</v>
      </c>
      <c r="R119" s="131">
        <f>IF(R$2,TREND(Annual!R135:R235,'Lin91'!$AF135:$AF235,'Lin91'!$AF119:$AF235,TRUE),0)</f>
        <v>0</v>
      </c>
      <c r="S119" s="131">
        <f>IF(S$2,TREND(Annual!S135:S235,'Lin91'!$AF135:$AF235,'Lin91'!$AF119:$AF235,TRUE),0)</f>
        <v>0</v>
      </c>
      <c r="T119" s="131">
        <f>IF(T$2,TREND(Annual!T135:T235,'Lin91'!$AF135:$AF235,'Lin91'!$AF119:$AF235,TRUE),0)</f>
        <v>0</v>
      </c>
      <c r="U119" s="131">
        <f>IF(U$2,TREND(Annual!U135:U235,'Lin91'!$AF135:$AF235,'Lin91'!$AF119:$AF235,TRUE),0)</f>
        <v>0</v>
      </c>
      <c r="V119" s="131">
        <f>IF(V$2,TREND(Annual!V135:V235,'Lin91'!$AF135:$AF235,'Lin91'!$AF119:$AF235,TRUE),0)</f>
        <v>0</v>
      </c>
      <c r="W119" s="131">
        <f>IF(W$2,TREND(Annual!W135:W235,'Lin91'!$AF135:$AF235,'Lin91'!$AF119:$AF235,TRUE),0)</f>
        <v>0</v>
      </c>
      <c r="X119" s="131">
        <f>IF(X$2,TREND(Annual!X135:X235,'Lin91'!$AF135:$AF235,'Lin91'!$AF119:$AF235,TRUE),0)</f>
        <v>0</v>
      </c>
      <c r="Y119" s="131">
        <f>IF(Y$2,TREND(Annual!Y135:Y235,'Lin91'!$AF135:$AF235,'Lin91'!$AF119:$AF235,TRUE),0)</f>
        <v>0</v>
      </c>
      <c r="Z119" s="131">
        <f>IF(Z$2,TREND(Annual!Z135:Z235,'Lin91'!$AF135:$AF235,'Lin91'!$AF119:$AF235,TRUE),0)</f>
        <v>0</v>
      </c>
      <c r="AA119" s="131">
        <f>IF(AA$2,TREND(Annual!AA135:AA235,'Lin91'!$AF135:$AF235,'Lin91'!$AF119:$AF235,TRUE),0)</f>
        <v>0</v>
      </c>
      <c r="AB119" s="131">
        <f>IF(AB$2,TREND(Annual!AB135:AB235,'Lin91'!$AF135:$AF235,'Lin91'!$AF119:$AF235,TRUE),0)</f>
        <v>0</v>
      </c>
      <c r="AC119" s="131">
        <f>IF(AC$2,TREND(Annual!AC135:AC235,'Lin91'!$AF135:$AF235,'Lin91'!$AF119:$AF235,TRUE),0)</f>
        <v>0</v>
      </c>
      <c r="AD119" s="131">
        <f>IF(AD$2,TREND(Annual!AD135:AD235,'Lin91'!$AF135:$AF235,'Lin91'!$AF119:$AF235,TRUE),0)</f>
        <v>0</v>
      </c>
      <c r="AF119">
        <f t="shared" si="1"/>
        <v>113</v>
      </c>
    </row>
    <row r="120" spans="1:32">
      <c r="A120" t="s">
        <v>666</v>
      </c>
      <c r="B120" s="131">
        <f>IF(B$2,TREND(Annual!B136:B236,'Lin91'!$AF136:$AF236,'Lin91'!$AF120:$AF236,TRUE),0)</f>
        <v>0</v>
      </c>
      <c r="C120" s="131">
        <f>IF(C$2,TREND(Annual!C136:C236,'Lin91'!$AF136:$AF236,'Lin91'!$AF120:$AF236,TRUE),0)</f>
        <v>0</v>
      </c>
      <c r="D120" s="131">
        <f>IF(D$2,TREND(Annual!D136:D236,'Lin91'!$AF136:$AF236,'Lin91'!$AF120:$AF236,TRUE),0)</f>
        <v>0</v>
      </c>
      <c r="E120" s="131">
        <f>IF(E$2,TREND(Annual!E136:E236,'Lin91'!$AF136:$AF236,'Lin91'!$AF120:$AF236,TRUE),0)</f>
        <v>0</v>
      </c>
      <c r="F120" s="131">
        <f>IF(F$2,TREND(Annual!F136:F236,'Lin91'!$AF136:$AF236,'Lin91'!$AF120:$AF236,TRUE),0)</f>
        <v>0</v>
      </c>
      <c r="G120" s="131">
        <f>IF(G$2,TREND(Annual!G136:G236,'Lin91'!$AF136:$AF236,'Lin91'!$AF120:$AF236,TRUE),0)</f>
        <v>0</v>
      </c>
      <c r="H120" s="131">
        <f>IF(H$2,TREND(Annual!H136:H236,'Lin91'!$AF136:$AF236,'Lin91'!$AF120:$AF236,TRUE),0)</f>
        <v>0</v>
      </c>
      <c r="I120" s="131">
        <f>IF(I$2,TREND(Annual!I136:I236,'Lin91'!$AF136:$AF236,'Lin91'!$AF120:$AF236,TRUE),0)</f>
        <v>0</v>
      </c>
      <c r="J120" s="131">
        <f>IF(J$2,TREND(Annual!J136:J236,'Lin91'!$AF136:$AF236,'Lin91'!$AF120:$AF236,TRUE),0)</f>
        <v>0</v>
      </c>
      <c r="K120" s="131">
        <f>IF(K$2,TREND(Annual!K136:K236,'Lin91'!$AF136:$AF236,'Lin91'!$AF120:$AF236,TRUE),0)</f>
        <v>0</v>
      </c>
      <c r="L120" s="131">
        <f>IF(L$2,TREND(Annual!L136:L236,'Lin91'!$AF136:$AF236,'Lin91'!$AF120:$AF236,TRUE),0)</f>
        <v>0</v>
      </c>
      <c r="M120" s="131">
        <f>IF(M$2,TREND(Annual!M136:M236,'Lin91'!$AF136:$AF236,'Lin91'!$AF120:$AF236,TRUE),0)</f>
        <v>0</v>
      </c>
      <c r="N120" s="131">
        <f>IF(N$2,TREND(Annual!N136:N236,'Lin91'!$AF136:$AF236,'Lin91'!$AF120:$AF236,TRUE),0)</f>
        <v>0</v>
      </c>
      <c r="O120" s="131">
        <f>IF(O$2,TREND(Annual!O136:O236,'Lin91'!$AF136:$AF236,'Lin91'!$AF120:$AF236,TRUE),0)</f>
        <v>0</v>
      </c>
      <c r="P120" s="131">
        <f>IF(P$2,TREND(Annual!P136:P236,'Lin91'!$AF136:$AF236,'Lin91'!$AF120:$AF236,TRUE),0)</f>
        <v>0</v>
      </c>
      <c r="Q120" s="131">
        <f>IF(Q$2,TREND(Annual!Q136:Q236,'Lin91'!$AF136:$AF236,'Lin91'!$AF120:$AF236,TRUE),0)</f>
        <v>0</v>
      </c>
      <c r="R120" s="131">
        <f>IF(R$2,TREND(Annual!R136:R236,'Lin91'!$AF136:$AF236,'Lin91'!$AF120:$AF236,TRUE),0)</f>
        <v>0</v>
      </c>
      <c r="S120" s="131">
        <f>IF(S$2,TREND(Annual!S136:S236,'Lin91'!$AF136:$AF236,'Lin91'!$AF120:$AF236,TRUE),0)</f>
        <v>0</v>
      </c>
      <c r="T120" s="131">
        <f>IF(T$2,TREND(Annual!T136:T236,'Lin91'!$AF136:$AF236,'Lin91'!$AF120:$AF236,TRUE),0)</f>
        <v>0</v>
      </c>
      <c r="U120" s="131">
        <f>IF(U$2,TREND(Annual!U136:U236,'Lin91'!$AF136:$AF236,'Lin91'!$AF120:$AF236,TRUE),0)</f>
        <v>0</v>
      </c>
      <c r="V120" s="131">
        <f>IF(V$2,TREND(Annual!V136:V236,'Lin91'!$AF136:$AF236,'Lin91'!$AF120:$AF236,TRUE),0)</f>
        <v>0</v>
      </c>
      <c r="W120" s="131">
        <f>IF(W$2,TREND(Annual!W136:W236,'Lin91'!$AF136:$AF236,'Lin91'!$AF120:$AF236,TRUE),0)</f>
        <v>0</v>
      </c>
      <c r="X120" s="131">
        <f>IF(X$2,TREND(Annual!X136:X236,'Lin91'!$AF136:$AF236,'Lin91'!$AF120:$AF236,TRUE),0)</f>
        <v>0</v>
      </c>
      <c r="Y120" s="131">
        <f>IF(Y$2,TREND(Annual!Y136:Y236,'Lin91'!$AF136:$AF236,'Lin91'!$AF120:$AF236,TRUE),0)</f>
        <v>0</v>
      </c>
      <c r="Z120" s="131">
        <f>IF(Z$2,TREND(Annual!Z136:Z236,'Lin91'!$AF136:$AF236,'Lin91'!$AF120:$AF236,TRUE),0)</f>
        <v>0</v>
      </c>
      <c r="AA120" s="131">
        <f>IF(AA$2,TREND(Annual!AA136:AA236,'Lin91'!$AF136:$AF236,'Lin91'!$AF120:$AF236,TRUE),0)</f>
        <v>0</v>
      </c>
      <c r="AB120" s="131">
        <f>IF(AB$2,TREND(Annual!AB136:AB236,'Lin91'!$AF136:$AF236,'Lin91'!$AF120:$AF236,TRUE),0)</f>
        <v>0</v>
      </c>
      <c r="AC120" s="131">
        <f>IF(AC$2,TREND(Annual!AC136:AC236,'Lin91'!$AF136:$AF236,'Lin91'!$AF120:$AF236,TRUE),0)</f>
        <v>0</v>
      </c>
      <c r="AD120" s="131">
        <f>IF(AD$2,TREND(Annual!AD136:AD236,'Lin91'!$AF136:$AF236,'Lin91'!$AF120:$AF236,TRUE),0)</f>
        <v>0</v>
      </c>
      <c r="AF120">
        <f t="shared" si="1"/>
        <v>114</v>
      </c>
    </row>
    <row r="121" spans="1:32">
      <c r="A121" t="s">
        <v>682</v>
      </c>
      <c r="B121" s="131">
        <f>IF(B$2,TREND(Annual!B137:B237,'Lin91'!$AF137:$AF237,'Lin91'!$AF121:$AF237,TRUE),0)</f>
        <v>0</v>
      </c>
      <c r="C121" s="131">
        <f>IF(C$2,TREND(Annual!C137:C237,'Lin91'!$AF137:$AF237,'Lin91'!$AF121:$AF237,TRUE),0)</f>
        <v>0</v>
      </c>
      <c r="D121" s="131">
        <f>IF(D$2,TREND(Annual!D137:D237,'Lin91'!$AF137:$AF237,'Lin91'!$AF121:$AF237,TRUE),0)</f>
        <v>0</v>
      </c>
      <c r="E121" s="131">
        <f>IF(E$2,TREND(Annual!E137:E237,'Lin91'!$AF137:$AF237,'Lin91'!$AF121:$AF237,TRUE),0)</f>
        <v>0</v>
      </c>
      <c r="F121" s="131">
        <f>IF(F$2,TREND(Annual!F137:F237,'Lin91'!$AF137:$AF237,'Lin91'!$AF121:$AF237,TRUE),0)</f>
        <v>0</v>
      </c>
      <c r="G121" s="131">
        <f>IF(G$2,TREND(Annual!G137:G237,'Lin91'!$AF137:$AF237,'Lin91'!$AF121:$AF237,TRUE),0)</f>
        <v>0</v>
      </c>
      <c r="H121" s="131">
        <f>IF(H$2,TREND(Annual!H137:H237,'Lin91'!$AF137:$AF237,'Lin91'!$AF121:$AF237,TRUE),0)</f>
        <v>0</v>
      </c>
      <c r="I121" s="131">
        <f>IF(I$2,TREND(Annual!I137:I237,'Lin91'!$AF137:$AF237,'Lin91'!$AF121:$AF237,TRUE),0)</f>
        <v>0</v>
      </c>
      <c r="J121" s="131">
        <f>IF(J$2,TREND(Annual!J137:J237,'Lin91'!$AF137:$AF237,'Lin91'!$AF121:$AF237,TRUE),0)</f>
        <v>0</v>
      </c>
      <c r="K121" s="131">
        <f>IF(K$2,TREND(Annual!K137:K237,'Lin91'!$AF137:$AF237,'Lin91'!$AF121:$AF237,TRUE),0)</f>
        <v>0</v>
      </c>
      <c r="L121" s="131">
        <f>IF(L$2,TREND(Annual!L137:L237,'Lin91'!$AF137:$AF237,'Lin91'!$AF121:$AF237,TRUE),0)</f>
        <v>0</v>
      </c>
      <c r="M121" s="131">
        <f>IF(M$2,TREND(Annual!M137:M237,'Lin91'!$AF137:$AF237,'Lin91'!$AF121:$AF237,TRUE),0)</f>
        <v>0</v>
      </c>
      <c r="N121" s="131">
        <f>IF(N$2,TREND(Annual!N137:N237,'Lin91'!$AF137:$AF237,'Lin91'!$AF121:$AF237,TRUE),0)</f>
        <v>0</v>
      </c>
      <c r="O121" s="131">
        <f>IF(O$2,TREND(Annual!O137:O237,'Lin91'!$AF137:$AF237,'Lin91'!$AF121:$AF237,TRUE),0)</f>
        <v>0</v>
      </c>
      <c r="P121" s="131">
        <f>IF(P$2,TREND(Annual!P137:P237,'Lin91'!$AF137:$AF237,'Lin91'!$AF121:$AF237,TRUE),0)</f>
        <v>0</v>
      </c>
      <c r="Q121" s="131">
        <f>IF(Q$2,TREND(Annual!Q137:Q237,'Lin91'!$AF137:$AF237,'Lin91'!$AF121:$AF237,TRUE),0)</f>
        <v>0</v>
      </c>
      <c r="R121" s="131">
        <f>IF(R$2,TREND(Annual!R137:R237,'Lin91'!$AF137:$AF237,'Lin91'!$AF121:$AF237,TRUE),0)</f>
        <v>0</v>
      </c>
      <c r="S121" s="131">
        <f>IF(S$2,TREND(Annual!S137:S237,'Lin91'!$AF137:$AF237,'Lin91'!$AF121:$AF237,TRUE),0)</f>
        <v>0</v>
      </c>
      <c r="T121" s="131">
        <f>IF(T$2,TREND(Annual!T137:T237,'Lin91'!$AF137:$AF237,'Lin91'!$AF121:$AF237,TRUE),0)</f>
        <v>0</v>
      </c>
      <c r="U121" s="131">
        <f>IF(U$2,TREND(Annual!U137:U237,'Lin91'!$AF137:$AF237,'Lin91'!$AF121:$AF237,TRUE),0)</f>
        <v>0</v>
      </c>
      <c r="V121" s="131">
        <f>IF(V$2,TREND(Annual!V137:V237,'Lin91'!$AF137:$AF237,'Lin91'!$AF121:$AF237,TRUE),0)</f>
        <v>0</v>
      </c>
      <c r="W121" s="131">
        <f>IF(W$2,TREND(Annual!W137:W237,'Lin91'!$AF137:$AF237,'Lin91'!$AF121:$AF237,TRUE),0)</f>
        <v>0</v>
      </c>
      <c r="X121" s="131">
        <f>IF(X$2,TREND(Annual!X137:X237,'Lin91'!$AF137:$AF237,'Lin91'!$AF121:$AF237,TRUE),0)</f>
        <v>0</v>
      </c>
      <c r="Y121" s="131">
        <f>IF(Y$2,TREND(Annual!Y137:Y237,'Lin91'!$AF137:$AF237,'Lin91'!$AF121:$AF237,TRUE),0)</f>
        <v>0</v>
      </c>
      <c r="Z121" s="131">
        <f>IF(Z$2,TREND(Annual!Z137:Z237,'Lin91'!$AF137:$AF237,'Lin91'!$AF121:$AF237,TRUE),0)</f>
        <v>0</v>
      </c>
      <c r="AA121" s="131">
        <f>IF(AA$2,TREND(Annual!AA137:AA237,'Lin91'!$AF137:$AF237,'Lin91'!$AF121:$AF237,TRUE),0)</f>
        <v>0</v>
      </c>
      <c r="AB121" s="131">
        <f>IF(AB$2,TREND(Annual!AB137:AB237,'Lin91'!$AF137:$AF237,'Lin91'!$AF121:$AF237,TRUE),0)</f>
        <v>0</v>
      </c>
      <c r="AC121" s="131">
        <f>IF(AC$2,TREND(Annual!AC137:AC237,'Lin91'!$AF137:$AF237,'Lin91'!$AF121:$AF237,TRUE),0)</f>
        <v>0</v>
      </c>
      <c r="AD121" s="131">
        <f>IF(AD$2,TREND(Annual!AD137:AD237,'Lin91'!$AF137:$AF237,'Lin91'!$AF121:$AF237,TRUE),0)</f>
        <v>0</v>
      </c>
      <c r="AF121">
        <f t="shared" si="1"/>
        <v>115</v>
      </c>
    </row>
    <row r="122" spans="1:32">
      <c r="A122" t="s">
        <v>683</v>
      </c>
      <c r="B122" s="131">
        <f>IF(B$2,TREND(Annual!B138:B238,'Lin91'!$AF138:$AF238,'Lin91'!$AF122:$AF238,TRUE),0)</f>
        <v>0</v>
      </c>
      <c r="C122" s="131">
        <f>IF(C$2,TREND(Annual!C138:C238,'Lin91'!$AF138:$AF238,'Lin91'!$AF122:$AF238,TRUE),0)</f>
        <v>0</v>
      </c>
      <c r="D122" s="131">
        <f>IF(D$2,TREND(Annual!D138:D238,'Lin91'!$AF138:$AF238,'Lin91'!$AF122:$AF238,TRUE),0)</f>
        <v>0</v>
      </c>
      <c r="E122" s="131">
        <f>IF(E$2,TREND(Annual!E138:E238,'Lin91'!$AF138:$AF238,'Lin91'!$AF122:$AF238,TRUE),0)</f>
        <v>0</v>
      </c>
      <c r="F122" s="131">
        <f>IF(F$2,TREND(Annual!F138:F238,'Lin91'!$AF138:$AF238,'Lin91'!$AF122:$AF238,TRUE),0)</f>
        <v>0</v>
      </c>
      <c r="G122" s="131">
        <f>IF(G$2,TREND(Annual!G138:G238,'Lin91'!$AF138:$AF238,'Lin91'!$AF122:$AF238,TRUE),0)</f>
        <v>0</v>
      </c>
      <c r="H122" s="131">
        <f>IF(H$2,TREND(Annual!H138:H238,'Lin91'!$AF138:$AF238,'Lin91'!$AF122:$AF238,TRUE),0)</f>
        <v>0</v>
      </c>
      <c r="I122" s="131">
        <f>IF(I$2,TREND(Annual!I138:I238,'Lin91'!$AF138:$AF238,'Lin91'!$AF122:$AF238,TRUE),0)</f>
        <v>0</v>
      </c>
      <c r="J122" s="131">
        <f>IF(J$2,TREND(Annual!J138:J238,'Lin91'!$AF138:$AF238,'Lin91'!$AF122:$AF238,TRUE),0)</f>
        <v>0</v>
      </c>
      <c r="K122" s="131">
        <f>IF(K$2,TREND(Annual!K138:K238,'Lin91'!$AF138:$AF238,'Lin91'!$AF122:$AF238,TRUE),0)</f>
        <v>0</v>
      </c>
      <c r="L122" s="131">
        <f>IF(L$2,TREND(Annual!L138:L238,'Lin91'!$AF138:$AF238,'Lin91'!$AF122:$AF238,TRUE),0)</f>
        <v>0</v>
      </c>
      <c r="M122" s="131">
        <f>IF(M$2,TREND(Annual!M138:M238,'Lin91'!$AF138:$AF238,'Lin91'!$AF122:$AF238,TRUE),0)</f>
        <v>0</v>
      </c>
      <c r="N122" s="131">
        <f>IF(N$2,TREND(Annual!N138:N238,'Lin91'!$AF138:$AF238,'Lin91'!$AF122:$AF238,TRUE),0)</f>
        <v>0</v>
      </c>
      <c r="O122" s="131">
        <f>IF(O$2,TREND(Annual!O138:O238,'Lin91'!$AF138:$AF238,'Lin91'!$AF122:$AF238,TRUE),0)</f>
        <v>0</v>
      </c>
      <c r="P122" s="131">
        <f>IF(P$2,TREND(Annual!P138:P238,'Lin91'!$AF138:$AF238,'Lin91'!$AF122:$AF238,TRUE),0)</f>
        <v>0</v>
      </c>
      <c r="Q122" s="131">
        <f>IF(Q$2,TREND(Annual!Q138:Q238,'Lin91'!$AF138:$AF238,'Lin91'!$AF122:$AF238,TRUE),0)</f>
        <v>0</v>
      </c>
      <c r="R122" s="131">
        <f>IF(R$2,TREND(Annual!R138:R238,'Lin91'!$AF138:$AF238,'Lin91'!$AF122:$AF238,TRUE),0)</f>
        <v>0</v>
      </c>
      <c r="S122" s="131">
        <f>IF(S$2,TREND(Annual!S138:S238,'Lin91'!$AF138:$AF238,'Lin91'!$AF122:$AF238,TRUE),0)</f>
        <v>0</v>
      </c>
      <c r="T122" s="131">
        <f>IF(T$2,TREND(Annual!T138:T238,'Lin91'!$AF138:$AF238,'Lin91'!$AF122:$AF238,TRUE),0)</f>
        <v>0</v>
      </c>
      <c r="U122" s="131">
        <f>IF(U$2,TREND(Annual!U138:U238,'Lin91'!$AF138:$AF238,'Lin91'!$AF122:$AF238,TRUE),0)</f>
        <v>0</v>
      </c>
      <c r="V122" s="131">
        <f>IF(V$2,TREND(Annual!V138:V238,'Lin91'!$AF138:$AF238,'Lin91'!$AF122:$AF238,TRUE),0)</f>
        <v>0</v>
      </c>
      <c r="W122" s="131">
        <f>IF(W$2,TREND(Annual!W138:W238,'Lin91'!$AF138:$AF238,'Lin91'!$AF122:$AF238,TRUE),0)</f>
        <v>0</v>
      </c>
      <c r="X122" s="131">
        <f>IF(X$2,TREND(Annual!X138:X238,'Lin91'!$AF138:$AF238,'Lin91'!$AF122:$AF238,TRUE),0)</f>
        <v>0</v>
      </c>
      <c r="Y122" s="131">
        <f>IF(Y$2,TREND(Annual!Y138:Y238,'Lin91'!$AF138:$AF238,'Lin91'!$AF122:$AF238,TRUE),0)</f>
        <v>0</v>
      </c>
      <c r="Z122" s="131">
        <f>IF(Z$2,TREND(Annual!Z138:Z238,'Lin91'!$AF138:$AF238,'Lin91'!$AF122:$AF238,TRUE),0)</f>
        <v>0</v>
      </c>
      <c r="AA122" s="131">
        <f>IF(AA$2,TREND(Annual!AA138:AA238,'Lin91'!$AF138:$AF238,'Lin91'!$AF122:$AF238,TRUE),0)</f>
        <v>0</v>
      </c>
      <c r="AB122" s="131">
        <f>IF(AB$2,TREND(Annual!AB138:AB238,'Lin91'!$AF138:$AF238,'Lin91'!$AF122:$AF238,TRUE),0)</f>
        <v>0</v>
      </c>
      <c r="AC122" s="131">
        <f>IF(AC$2,TREND(Annual!AC138:AC238,'Lin91'!$AF138:$AF238,'Lin91'!$AF122:$AF238,TRUE),0)</f>
        <v>0</v>
      </c>
      <c r="AD122" s="131">
        <f>IF(AD$2,TREND(Annual!AD138:AD238,'Lin91'!$AF138:$AF238,'Lin91'!$AF122:$AF238,TRUE),0)</f>
        <v>0</v>
      </c>
      <c r="AF122">
        <f t="shared" si="1"/>
        <v>116</v>
      </c>
    </row>
    <row r="123" spans="1:32">
      <c r="A123" t="s">
        <v>684</v>
      </c>
      <c r="B123" s="131">
        <f>IF(B$2,TREND(Annual!B139:B239,'Lin91'!$AF139:$AF239,'Lin91'!$AF123:$AF239,TRUE),0)</f>
        <v>0</v>
      </c>
      <c r="C123" s="131">
        <f>IF(C$2,TREND(Annual!C139:C239,'Lin91'!$AF139:$AF239,'Lin91'!$AF123:$AF239,TRUE),0)</f>
        <v>0</v>
      </c>
      <c r="D123" s="131">
        <f>IF(D$2,TREND(Annual!D139:D239,'Lin91'!$AF139:$AF239,'Lin91'!$AF123:$AF239,TRUE),0)</f>
        <v>0</v>
      </c>
      <c r="E123" s="131">
        <f>IF(E$2,TREND(Annual!E139:E239,'Lin91'!$AF139:$AF239,'Lin91'!$AF123:$AF239,TRUE),0)</f>
        <v>0</v>
      </c>
      <c r="F123" s="131">
        <f>IF(F$2,TREND(Annual!F139:F239,'Lin91'!$AF139:$AF239,'Lin91'!$AF123:$AF239,TRUE),0)</f>
        <v>0</v>
      </c>
      <c r="G123" s="131">
        <f>IF(G$2,TREND(Annual!G139:G239,'Lin91'!$AF139:$AF239,'Lin91'!$AF123:$AF239,TRUE),0)</f>
        <v>0</v>
      </c>
      <c r="H123" s="131">
        <f>IF(H$2,TREND(Annual!H139:H239,'Lin91'!$AF139:$AF239,'Lin91'!$AF123:$AF239,TRUE),0)</f>
        <v>0</v>
      </c>
      <c r="I123" s="131">
        <f>IF(I$2,TREND(Annual!I139:I239,'Lin91'!$AF139:$AF239,'Lin91'!$AF123:$AF239,TRUE),0)</f>
        <v>0</v>
      </c>
      <c r="J123" s="131">
        <f>IF(J$2,TREND(Annual!J139:J239,'Lin91'!$AF139:$AF239,'Lin91'!$AF123:$AF239,TRUE),0)</f>
        <v>0</v>
      </c>
      <c r="K123" s="131">
        <f>IF(K$2,TREND(Annual!K139:K239,'Lin91'!$AF139:$AF239,'Lin91'!$AF123:$AF239,TRUE),0)</f>
        <v>0</v>
      </c>
      <c r="L123" s="131">
        <f>IF(L$2,TREND(Annual!L139:L239,'Lin91'!$AF139:$AF239,'Lin91'!$AF123:$AF239,TRUE),0)</f>
        <v>0</v>
      </c>
      <c r="M123" s="131">
        <f>IF(M$2,TREND(Annual!M139:M239,'Lin91'!$AF139:$AF239,'Lin91'!$AF123:$AF239,TRUE),0)</f>
        <v>0</v>
      </c>
      <c r="N123" s="131">
        <f>IF(N$2,TREND(Annual!N139:N239,'Lin91'!$AF139:$AF239,'Lin91'!$AF123:$AF239,TRUE),0)</f>
        <v>0</v>
      </c>
      <c r="O123" s="131">
        <f>IF(O$2,TREND(Annual!O139:O239,'Lin91'!$AF139:$AF239,'Lin91'!$AF123:$AF239,TRUE),0)</f>
        <v>0</v>
      </c>
      <c r="P123" s="131">
        <f>IF(P$2,TREND(Annual!P139:P239,'Lin91'!$AF139:$AF239,'Lin91'!$AF123:$AF239,TRUE),0)</f>
        <v>0</v>
      </c>
      <c r="Q123" s="131">
        <f>IF(Q$2,TREND(Annual!Q139:Q239,'Lin91'!$AF139:$AF239,'Lin91'!$AF123:$AF239,TRUE),0)</f>
        <v>0</v>
      </c>
      <c r="R123" s="131">
        <f>IF(R$2,TREND(Annual!R139:R239,'Lin91'!$AF139:$AF239,'Lin91'!$AF123:$AF239,TRUE),0)</f>
        <v>0</v>
      </c>
      <c r="S123" s="131">
        <f>IF(S$2,TREND(Annual!S139:S239,'Lin91'!$AF139:$AF239,'Lin91'!$AF123:$AF239,TRUE),0)</f>
        <v>0</v>
      </c>
      <c r="T123" s="131">
        <f>IF(T$2,TREND(Annual!T139:T239,'Lin91'!$AF139:$AF239,'Lin91'!$AF123:$AF239,TRUE),0)</f>
        <v>0</v>
      </c>
      <c r="U123" s="131">
        <f>IF(U$2,TREND(Annual!U139:U239,'Lin91'!$AF139:$AF239,'Lin91'!$AF123:$AF239,TRUE),0)</f>
        <v>0</v>
      </c>
      <c r="V123" s="131">
        <f>IF(V$2,TREND(Annual!V139:V239,'Lin91'!$AF139:$AF239,'Lin91'!$AF123:$AF239,TRUE),0)</f>
        <v>0</v>
      </c>
      <c r="W123" s="131">
        <f>IF(W$2,TREND(Annual!W139:W239,'Lin91'!$AF139:$AF239,'Lin91'!$AF123:$AF239,TRUE),0)</f>
        <v>0</v>
      </c>
      <c r="X123" s="131">
        <f>IF(X$2,TREND(Annual!X139:X239,'Lin91'!$AF139:$AF239,'Lin91'!$AF123:$AF239,TRUE),0)</f>
        <v>0</v>
      </c>
      <c r="Y123" s="131">
        <f>IF(Y$2,TREND(Annual!Y139:Y239,'Lin91'!$AF139:$AF239,'Lin91'!$AF123:$AF239,TRUE),0)</f>
        <v>0</v>
      </c>
      <c r="Z123" s="131">
        <f>IF(Z$2,TREND(Annual!Z139:Z239,'Lin91'!$AF139:$AF239,'Lin91'!$AF123:$AF239,TRUE),0)</f>
        <v>0</v>
      </c>
      <c r="AA123" s="131">
        <f>IF(AA$2,TREND(Annual!AA139:AA239,'Lin91'!$AF139:$AF239,'Lin91'!$AF123:$AF239,TRUE),0)</f>
        <v>0</v>
      </c>
      <c r="AB123" s="131">
        <f>IF(AB$2,TREND(Annual!AB139:AB239,'Lin91'!$AF139:$AF239,'Lin91'!$AF123:$AF239,TRUE),0)</f>
        <v>0</v>
      </c>
      <c r="AC123" s="131">
        <f>IF(AC$2,TREND(Annual!AC139:AC239,'Lin91'!$AF139:$AF239,'Lin91'!$AF123:$AF239,TRUE),0)</f>
        <v>0</v>
      </c>
      <c r="AD123" s="131">
        <f>IF(AD$2,TREND(Annual!AD139:AD239,'Lin91'!$AF139:$AF239,'Lin91'!$AF123:$AF239,TRUE),0)</f>
        <v>0</v>
      </c>
      <c r="AF123">
        <f t="shared" si="1"/>
        <v>117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6" tint="0.39997558519241921"/>
  </sheetPr>
  <dimension ref="A1:AF123"/>
  <sheetViews>
    <sheetView zoomScale="80" zoomScaleNormal="80" workbookViewId="0">
      <pane xSplit="1" ySplit="2" topLeftCell="P3" activePane="bottomRight" state="frozen"/>
      <selection activeCell="B7" sqref="B7"/>
      <selection pane="topRight" activeCell="B7" sqref="B7"/>
      <selection pane="bottomLeft" activeCell="B7" sqref="B7"/>
      <selection pane="bottomRight" activeCell="Q7" sqref="Q7"/>
    </sheetView>
  </sheetViews>
  <sheetFormatPr baseColWidth="10" defaultColWidth="12.7109375" defaultRowHeight="15"/>
  <cols>
    <col min="1" max="1" width="15.7109375" customWidth="1"/>
    <col min="31" max="31" width="12.7109375" customWidth="1"/>
  </cols>
  <sheetData>
    <row r="1" spans="1:32" ht="14.25" customHeight="1">
      <c r="B1" t="s">
        <v>375</v>
      </c>
      <c r="C1" t="s">
        <v>510</v>
      </c>
      <c r="D1" s="128" t="s">
        <v>471</v>
      </c>
      <c r="E1" s="128" t="s">
        <v>470</v>
      </c>
      <c r="F1" s="128" t="s">
        <v>473</v>
      </c>
      <c r="G1" t="s">
        <v>379</v>
      </c>
      <c r="H1" t="s">
        <v>556</v>
      </c>
      <c r="I1" t="s">
        <v>124</v>
      </c>
      <c r="J1" t="s">
        <v>208</v>
      </c>
      <c r="K1" t="s">
        <v>381</v>
      </c>
      <c r="L1" t="s">
        <v>382</v>
      </c>
      <c r="M1" t="s">
        <v>371</v>
      </c>
      <c r="N1" t="s">
        <v>385</v>
      </c>
      <c r="O1" t="s">
        <v>374</v>
      </c>
      <c r="P1" t="s">
        <v>387</v>
      </c>
      <c r="Q1" t="s">
        <v>372</v>
      </c>
      <c r="R1" t="s">
        <v>479</v>
      </c>
      <c r="S1" t="s">
        <v>388</v>
      </c>
      <c r="T1" t="s">
        <v>586</v>
      </c>
      <c r="U1" t="s">
        <v>380</v>
      </c>
      <c r="V1" t="s">
        <v>131</v>
      </c>
      <c r="W1" t="s">
        <v>373</v>
      </c>
      <c r="X1" t="s">
        <v>526</v>
      </c>
      <c r="Y1" t="s">
        <v>527</v>
      </c>
      <c r="Z1" s="158" t="s">
        <v>663</v>
      </c>
      <c r="AA1" t="s">
        <v>679</v>
      </c>
      <c r="AB1" t="s">
        <v>680</v>
      </c>
      <c r="AC1" s="158" t="s">
        <v>664</v>
      </c>
      <c r="AD1" s="158" t="s">
        <v>676</v>
      </c>
      <c r="AE1" s="107"/>
      <c r="AF1" t="s">
        <v>588</v>
      </c>
    </row>
    <row r="2" spans="1:32">
      <c r="A2" s="132" t="s">
        <v>469</v>
      </c>
      <c r="B2">
        <v>0</v>
      </c>
      <c r="C2">
        <v>0</v>
      </c>
      <c r="D2" s="132">
        <v>1</v>
      </c>
      <c r="E2" s="132">
        <v>1</v>
      </c>
      <c r="F2" s="132">
        <v>1</v>
      </c>
      <c r="G2">
        <v>0</v>
      </c>
      <c r="H2">
        <v>0</v>
      </c>
      <c r="I2">
        <v>0</v>
      </c>
      <c r="J2">
        <v>0</v>
      </c>
      <c r="K2">
        <v>0</v>
      </c>
      <c r="L2">
        <v>0</v>
      </c>
      <c r="M2">
        <v>0</v>
      </c>
      <c r="N2">
        <v>0</v>
      </c>
      <c r="O2">
        <v>0</v>
      </c>
      <c r="P2">
        <v>0</v>
      </c>
      <c r="Q2" s="132">
        <v>1</v>
      </c>
      <c r="R2">
        <v>0</v>
      </c>
      <c r="S2">
        <v>0</v>
      </c>
      <c r="T2">
        <v>0</v>
      </c>
      <c r="U2" s="132">
        <v>1</v>
      </c>
      <c r="V2">
        <v>0</v>
      </c>
      <c r="W2">
        <v>0</v>
      </c>
      <c r="X2">
        <v>0</v>
      </c>
      <c r="Y2">
        <v>0</v>
      </c>
      <c r="Z2" s="132">
        <v>1</v>
      </c>
      <c r="AA2" s="132">
        <v>1</v>
      </c>
      <c r="AB2" s="128">
        <v>0</v>
      </c>
      <c r="AC2" s="128">
        <v>0</v>
      </c>
      <c r="AD2" s="128">
        <v>0</v>
      </c>
      <c r="AF2">
        <v>1</v>
      </c>
    </row>
    <row r="3" spans="1:32">
      <c r="A3" t="s">
        <v>400</v>
      </c>
      <c r="B3" s="131"/>
      <c r="C3" s="131"/>
      <c r="D3" s="131"/>
      <c r="E3" s="131"/>
      <c r="F3" s="131"/>
      <c r="G3" s="131"/>
      <c r="H3" s="131"/>
      <c r="I3" s="131"/>
      <c r="J3" s="131"/>
      <c r="K3" s="131"/>
      <c r="L3" s="131"/>
      <c r="M3" s="131"/>
      <c r="N3" s="131"/>
      <c r="O3" s="131"/>
      <c r="P3" s="131"/>
      <c r="Q3" s="131"/>
      <c r="R3" s="131"/>
      <c r="S3" s="131"/>
      <c r="T3" s="131"/>
      <c r="U3" s="131"/>
      <c r="V3" s="131"/>
      <c r="W3" s="131"/>
    </row>
    <row r="4" spans="1:32">
      <c r="A4" t="s">
        <v>401</v>
      </c>
      <c r="B4" s="131"/>
      <c r="C4" s="131"/>
      <c r="D4" s="131"/>
      <c r="E4" s="131"/>
      <c r="F4" s="131"/>
      <c r="G4" s="131"/>
      <c r="H4" s="131"/>
      <c r="I4" s="131"/>
      <c r="J4" s="131"/>
      <c r="K4" s="131"/>
      <c r="L4" s="131"/>
      <c r="M4" s="131"/>
      <c r="N4" s="131"/>
      <c r="O4" s="131"/>
      <c r="P4" s="131"/>
      <c r="Q4" s="131"/>
      <c r="R4" s="131"/>
      <c r="S4" s="131"/>
      <c r="T4" s="131"/>
      <c r="U4" s="131"/>
      <c r="V4" s="131"/>
      <c r="W4" s="131"/>
    </row>
    <row r="5" spans="1:32">
      <c r="A5" t="s">
        <v>402</v>
      </c>
      <c r="B5" s="131"/>
      <c r="C5" s="131"/>
      <c r="D5" s="131"/>
      <c r="E5" s="131"/>
      <c r="F5" s="131"/>
      <c r="G5" s="131"/>
      <c r="H5" s="131"/>
      <c r="I5" s="131"/>
      <c r="J5" s="131"/>
      <c r="K5" s="131"/>
      <c r="L5" s="131"/>
      <c r="M5" s="131"/>
      <c r="N5" s="131"/>
      <c r="O5" s="131"/>
      <c r="P5" s="131"/>
      <c r="Q5" s="131"/>
      <c r="R5" s="131"/>
      <c r="S5" s="131"/>
      <c r="T5" s="131"/>
      <c r="U5" s="131"/>
      <c r="V5" s="131"/>
      <c r="W5" s="131"/>
    </row>
    <row r="6" spans="1:32">
      <c r="A6" t="s">
        <v>403</v>
      </c>
      <c r="B6" s="131"/>
      <c r="C6" s="131"/>
      <c r="D6" s="131"/>
      <c r="E6" s="131"/>
      <c r="F6" s="131"/>
      <c r="G6" s="131"/>
      <c r="H6" s="131"/>
      <c r="I6" s="131"/>
      <c r="J6" s="131"/>
      <c r="K6" s="131"/>
      <c r="L6" s="131"/>
      <c r="M6" s="131"/>
      <c r="N6" s="131"/>
      <c r="O6" s="131"/>
      <c r="P6" s="131"/>
      <c r="Q6" s="131"/>
      <c r="R6" s="131"/>
      <c r="S6" s="131"/>
      <c r="T6" s="131"/>
      <c r="U6" s="131"/>
      <c r="V6" s="131"/>
      <c r="W6" s="131"/>
    </row>
    <row r="7" spans="1:32">
      <c r="A7" t="s">
        <v>404</v>
      </c>
      <c r="B7" s="131">
        <f t="array" ref="B7:B123">IF(B$2,TREND(Annual!B65:B123,$AF65:$AF123,$AF7:$AF123,TRUE),0)</f>
        <v>0</v>
      </c>
      <c r="C7" s="131">
        <f t="array" ref="C7:C123">IF(C$2,TREND(Annual!C65:C123,$AF65:$AF123,$AF7:$AF123,TRUE),0)</f>
        <v>0</v>
      </c>
      <c r="D7" s="131">
        <f t="array" ref="D7:D123">IF(D$2,TREND(Annual!D65:D123,$AF65:$AF123,$AF7:$AF123,TRUE),0)</f>
        <v>1493.7014157115639</v>
      </c>
      <c r="E7" s="131">
        <f t="array" ref="E7:E123">IF(E$2,TREND(Annual!E65:E123,$AF65:$AF123,$AF7:$AF123,TRUE),0)</f>
        <v>1501.3309637183265</v>
      </c>
      <c r="F7" s="131">
        <f t="array" ref="F7:F123">IF(F$2,TREND(Annual!F65:F123,$AF65:$AF123,$AF7:$AF123,TRUE),0)</f>
        <v>1503.6782830039542</v>
      </c>
      <c r="G7" s="131">
        <f t="array" ref="G7:G123">IF(G$2,TREND(Annual!G65:G123,$AF65:$AF123,$AF7:$AF123,TRUE),0)</f>
        <v>0</v>
      </c>
      <c r="H7" s="131">
        <f t="array" ref="H7:H123">IF(H$2,TREND(Annual!H65:H123,$AF65:$AF123,$AF7:$AF123,TRUE),0)</f>
        <v>0</v>
      </c>
      <c r="I7" s="131">
        <f t="array" ref="I7:I123">IF(I$2,TREND(Annual!I65:I123,$AF65:$AF123,$AF7:$AF123,TRUE),0)</f>
        <v>0</v>
      </c>
      <c r="J7" s="131">
        <f t="array" ref="J7:J123">IF(J$2,TREND(Annual!J65:J123,$AF65:$AF123,$AF7:$AF123,TRUE),0)</f>
        <v>0</v>
      </c>
      <c r="K7" s="131">
        <f t="array" ref="K7:K123">IF(K$2,TREND(Annual!K65:K123,$AF65:$AF123,$AF7:$AF123,TRUE),0)</f>
        <v>0</v>
      </c>
      <c r="L7" s="131">
        <f t="array" ref="L7:L123">IF(L$2,TREND(Annual!L65:L123,$AF65:$AF123,$AF7:$AF123,TRUE),0)</f>
        <v>0</v>
      </c>
      <c r="M7" s="131">
        <f t="array" ref="M7:M123">IF(M$2,TREND(Annual!M65:M123,$AF65:$AF123,$AF7:$AF123,TRUE),0)</f>
        <v>0</v>
      </c>
      <c r="N7" s="131">
        <f t="array" ref="N7:N123">IF(N$2,TREND(Annual!N65:N123,$AF65:$AF123,$AF7:$AF123,TRUE),0)</f>
        <v>0</v>
      </c>
      <c r="O7" s="131">
        <f t="array" ref="O7:O123">IF(O$2,TREND(Annual!O65:O123,$AF65:$AF123,$AF7:$AF123,TRUE),0)</f>
        <v>0</v>
      </c>
      <c r="P7" s="131">
        <f t="array" ref="P7:P123">IF(P$2,TREND(Annual!P65:P123,$AF65:$AF123,$AF7:$AF123,TRUE),0)</f>
        <v>0</v>
      </c>
      <c r="Q7" s="131">
        <f t="array" ref="Q7:Q123">IF(Q$2,TREND(Annual!Q65:Q123,$AF65:$AF123,$AF7:$AF123,TRUE),0)</f>
        <v>1381.6482299298057</v>
      </c>
      <c r="R7" s="131">
        <f t="array" ref="R7:R123">IF(R$2,TREND(Annual!R65:R123,$AF65:$AF123,$AF7:$AF123,TRUE),0)</f>
        <v>0</v>
      </c>
      <c r="S7" s="131">
        <f t="array" ref="S7:S123">IF(S$2,TREND(Annual!S65:S123,$AF65:$AF123,$AF7:$AF123,TRUE),0)</f>
        <v>0</v>
      </c>
      <c r="T7" s="131">
        <f t="array" ref="T7:T123">IF(T$2,TREND(Annual!T65:T123,$AF65:$AF123,$AF7:$AF123,TRUE),0)</f>
        <v>0</v>
      </c>
      <c r="U7" s="131">
        <f t="array" ref="U7:U123">IF(U$2,TREND(Annual!U65:U123,$AF65:$AF123,$AF7:$AF123,TRUE),0)</f>
        <v>416.09723578473324</v>
      </c>
      <c r="V7" s="131">
        <f t="array" ref="V7:V123">IF(V$2,TREND(Annual!V65:V123,$AF65:$AF123,$AF7:$AF123,TRUE),0)</f>
        <v>0</v>
      </c>
      <c r="W7" s="131">
        <f t="array" ref="W7:W123">IF(W$2,TREND(Annual!W65:W123,$AF65:$AF123,$AF7:$AF123,TRUE),0)</f>
        <v>0</v>
      </c>
      <c r="X7" s="131">
        <f t="array" ref="X7:X123">IF(X$2,TREND(Annual!X65:X123,$AF65:$AF123,$AF7:$AF123,TRUE),0)</f>
        <v>0</v>
      </c>
      <c r="Y7" s="131">
        <f t="array" ref="Y7:Y123">IF(Y$2,TREND(Annual!Y65:Y123,$AF65:$AF123,$AF7:$AF123,TRUE),0)</f>
        <v>0</v>
      </c>
      <c r="Z7" s="131">
        <f t="array" ref="Z7:Z123">IF(Z$2,TREND(Annual!Z65:Z123,$AF65:$AF123,$AF7:$AF123,TRUE),0)</f>
        <v>379.7867599697318</v>
      </c>
      <c r="AA7" s="131">
        <f t="array" ref="AA7:AA123">IF(AA$2,TREND(Annual!AA65:AA123,$AF65:$AF123,$AF7:$AF123,TRUE),0)</f>
        <v>394.67363671662093</v>
      </c>
      <c r="AB7" s="131">
        <f t="array" ref="AB7:AB123">IF(AB$2,TREND(Annual!AB65:AB123,$AF65:$AF123,$AF7:$AF123,TRUE),0)</f>
        <v>0</v>
      </c>
      <c r="AC7" s="131">
        <f t="array" ref="AC7:AC123">IF(AC$2,TREND(Annual!AC65:AC123,$AF65:$AF123,$AF7:$AF123,TRUE),0)</f>
        <v>0</v>
      </c>
      <c r="AD7" s="131">
        <f t="array" ref="AD7:AD123">IF(AD$2,TREND(Annual!AD65:AD123,$AF65:$AF123,$AF7:$AF123,TRUE),0)</f>
        <v>0</v>
      </c>
      <c r="AE7" s="131"/>
      <c r="AF7">
        <f>AF2</f>
        <v>1</v>
      </c>
    </row>
    <row r="8" spans="1:32">
      <c r="A8" t="s">
        <v>405</v>
      </c>
      <c r="B8" s="131">
        <v>0</v>
      </c>
      <c r="C8" s="131">
        <v>0</v>
      </c>
      <c r="D8" s="131">
        <v>1493.6951607899525</v>
      </c>
      <c r="E8" s="131">
        <v>1501.3468502418423</v>
      </c>
      <c r="F8" s="131">
        <v>1503.9238822043988</v>
      </c>
      <c r="G8" s="131">
        <v>0</v>
      </c>
      <c r="H8" s="131">
        <v>0</v>
      </c>
      <c r="I8" s="131">
        <v>0</v>
      </c>
      <c r="J8" s="131">
        <v>0</v>
      </c>
      <c r="K8" s="131">
        <v>0</v>
      </c>
      <c r="L8" s="131">
        <v>0</v>
      </c>
      <c r="M8" s="131">
        <v>0</v>
      </c>
      <c r="N8" s="131">
        <v>0</v>
      </c>
      <c r="O8" s="131">
        <v>0</v>
      </c>
      <c r="P8" s="131">
        <v>0</v>
      </c>
      <c r="Q8" s="131">
        <v>1382.7955715404305</v>
      </c>
      <c r="R8" s="131">
        <v>0</v>
      </c>
      <c r="S8" s="131">
        <v>0</v>
      </c>
      <c r="T8" s="131">
        <v>0</v>
      </c>
      <c r="U8" s="131">
        <v>417.01183338717493</v>
      </c>
      <c r="V8" s="131">
        <v>0</v>
      </c>
      <c r="W8" s="131">
        <v>0</v>
      </c>
      <c r="X8" s="131">
        <v>0</v>
      </c>
      <c r="Y8" s="131">
        <v>0</v>
      </c>
      <c r="Z8" s="131">
        <v>379.58754499202206</v>
      </c>
      <c r="AA8" s="131">
        <v>394.39837542913853</v>
      </c>
      <c r="AB8" s="131">
        <v>0</v>
      </c>
      <c r="AC8" s="131">
        <v>0</v>
      </c>
      <c r="AD8" s="131">
        <v>0</v>
      </c>
      <c r="AE8" s="131"/>
      <c r="AF8">
        <f>AF7+$AF$2</f>
        <v>2</v>
      </c>
    </row>
    <row r="9" spans="1:32">
      <c r="A9" t="s">
        <v>406</v>
      </c>
      <c r="B9" s="131">
        <v>0</v>
      </c>
      <c r="C9" s="131">
        <v>0</v>
      </c>
      <c r="D9" s="131">
        <v>1493.6889058683412</v>
      </c>
      <c r="E9" s="131">
        <v>1501.362736765358</v>
      </c>
      <c r="F9" s="131">
        <v>1504.1694814048433</v>
      </c>
      <c r="G9" s="131">
        <v>0</v>
      </c>
      <c r="H9" s="131">
        <v>0</v>
      </c>
      <c r="I9" s="131">
        <v>0</v>
      </c>
      <c r="J9" s="131">
        <v>0</v>
      </c>
      <c r="K9" s="131">
        <v>0</v>
      </c>
      <c r="L9" s="131">
        <v>0</v>
      </c>
      <c r="M9" s="131">
        <v>0</v>
      </c>
      <c r="N9" s="131">
        <v>0</v>
      </c>
      <c r="O9" s="131">
        <v>0</v>
      </c>
      <c r="P9" s="131">
        <v>0</v>
      </c>
      <c r="Q9" s="131">
        <v>1383.9429131510553</v>
      </c>
      <c r="R9" s="131">
        <v>0</v>
      </c>
      <c r="S9" s="131">
        <v>0</v>
      </c>
      <c r="T9" s="131">
        <v>0</v>
      </c>
      <c r="U9" s="131">
        <v>417.92643098961656</v>
      </c>
      <c r="V9" s="131">
        <v>0</v>
      </c>
      <c r="W9" s="131">
        <v>0</v>
      </c>
      <c r="X9" s="131">
        <v>0</v>
      </c>
      <c r="Y9" s="131">
        <v>0</v>
      </c>
      <c r="Z9" s="131">
        <v>379.38833001431237</v>
      </c>
      <c r="AA9" s="131">
        <v>394.12311414165606</v>
      </c>
      <c r="AB9" s="131">
        <v>0</v>
      </c>
      <c r="AC9" s="131">
        <v>0</v>
      </c>
      <c r="AD9" s="131">
        <v>0</v>
      </c>
      <c r="AE9" s="131"/>
      <c r="AF9">
        <f t="shared" ref="AF9:AF72" si="0">AF8+$AF$2</f>
        <v>3</v>
      </c>
    </row>
    <row r="10" spans="1:32">
      <c r="A10" t="s">
        <v>407</v>
      </c>
      <c r="B10" s="131">
        <v>0</v>
      </c>
      <c r="C10" s="131">
        <v>0</v>
      </c>
      <c r="D10" s="131">
        <v>1493.6826509467298</v>
      </c>
      <c r="E10" s="131">
        <v>1501.3786232888738</v>
      </c>
      <c r="F10" s="131">
        <v>1504.4150806052878</v>
      </c>
      <c r="G10" s="131">
        <v>0</v>
      </c>
      <c r="H10" s="131">
        <v>0</v>
      </c>
      <c r="I10" s="131">
        <v>0</v>
      </c>
      <c r="J10" s="131">
        <v>0</v>
      </c>
      <c r="K10" s="131">
        <v>0</v>
      </c>
      <c r="L10" s="131">
        <v>0</v>
      </c>
      <c r="M10" s="131">
        <v>0</v>
      </c>
      <c r="N10" s="131">
        <v>0</v>
      </c>
      <c r="O10" s="131">
        <v>0</v>
      </c>
      <c r="P10" s="131">
        <v>0</v>
      </c>
      <c r="Q10" s="131">
        <v>1385.0902547616802</v>
      </c>
      <c r="R10" s="131">
        <v>0</v>
      </c>
      <c r="S10" s="131">
        <v>0</v>
      </c>
      <c r="T10" s="131">
        <v>0</v>
      </c>
      <c r="U10" s="131">
        <v>418.84102859205819</v>
      </c>
      <c r="V10" s="131">
        <v>0</v>
      </c>
      <c r="W10" s="131">
        <v>0</v>
      </c>
      <c r="X10" s="131">
        <v>0</v>
      </c>
      <c r="Y10" s="131">
        <v>0</v>
      </c>
      <c r="Z10" s="131">
        <v>379.18911503660269</v>
      </c>
      <c r="AA10" s="131">
        <v>393.84785285417365</v>
      </c>
      <c r="AB10" s="131">
        <v>0</v>
      </c>
      <c r="AC10" s="131">
        <v>0</v>
      </c>
      <c r="AD10" s="131">
        <v>0</v>
      </c>
      <c r="AE10" s="131"/>
      <c r="AF10">
        <f t="shared" si="0"/>
        <v>4</v>
      </c>
    </row>
    <row r="11" spans="1:32">
      <c r="A11" t="s">
        <v>408</v>
      </c>
      <c r="B11" s="131">
        <v>0</v>
      </c>
      <c r="C11" s="131">
        <v>0</v>
      </c>
      <c r="D11" s="131">
        <v>1493.6763960251185</v>
      </c>
      <c r="E11" s="131">
        <v>1501.3945098123895</v>
      </c>
      <c r="F11" s="131">
        <v>1504.6606798057321</v>
      </c>
      <c r="G11" s="131">
        <v>0</v>
      </c>
      <c r="H11" s="131">
        <v>0</v>
      </c>
      <c r="I11" s="131">
        <v>0</v>
      </c>
      <c r="J11" s="131">
        <v>0</v>
      </c>
      <c r="K11" s="131">
        <v>0</v>
      </c>
      <c r="L11" s="131">
        <v>0</v>
      </c>
      <c r="M11" s="131">
        <v>0</v>
      </c>
      <c r="N11" s="131">
        <v>0</v>
      </c>
      <c r="O11" s="131">
        <v>0</v>
      </c>
      <c r="P11" s="131">
        <v>0</v>
      </c>
      <c r="Q11" s="131">
        <v>1386.237596372305</v>
      </c>
      <c r="R11" s="131">
        <v>0</v>
      </c>
      <c r="S11" s="131">
        <v>0</v>
      </c>
      <c r="T11" s="131">
        <v>0</v>
      </c>
      <c r="U11" s="131">
        <v>419.75562619449988</v>
      </c>
      <c r="V11" s="131">
        <v>0</v>
      </c>
      <c r="W11" s="131">
        <v>0</v>
      </c>
      <c r="X11" s="131">
        <v>0</v>
      </c>
      <c r="Y11" s="131">
        <v>0</v>
      </c>
      <c r="Z11" s="131">
        <v>378.989900058893</v>
      </c>
      <c r="AA11" s="131">
        <v>393.57259156669119</v>
      </c>
      <c r="AB11" s="131">
        <v>0</v>
      </c>
      <c r="AC11" s="131">
        <v>0</v>
      </c>
      <c r="AD11" s="131">
        <v>0</v>
      </c>
      <c r="AE11" s="131"/>
      <c r="AF11">
        <f t="shared" si="0"/>
        <v>5</v>
      </c>
    </row>
    <row r="12" spans="1:32">
      <c r="A12" t="s">
        <v>409</v>
      </c>
      <c r="B12" s="131">
        <v>0</v>
      </c>
      <c r="C12" s="131">
        <v>0</v>
      </c>
      <c r="D12" s="131">
        <v>1493.6701411035071</v>
      </c>
      <c r="E12" s="131">
        <v>1501.4103963359053</v>
      </c>
      <c r="F12" s="131">
        <v>1504.9062790061766</v>
      </c>
      <c r="G12" s="131">
        <v>0</v>
      </c>
      <c r="H12" s="131">
        <v>0</v>
      </c>
      <c r="I12" s="131">
        <v>0</v>
      </c>
      <c r="J12" s="131">
        <v>0</v>
      </c>
      <c r="K12" s="131">
        <v>0</v>
      </c>
      <c r="L12" s="131">
        <v>0</v>
      </c>
      <c r="M12" s="131">
        <v>0</v>
      </c>
      <c r="N12" s="131">
        <v>0</v>
      </c>
      <c r="O12" s="131">
        <v>0</v>
      </c>
      <c r="P12" s="131">
        <v>0</v>
      </c>
      <c r="Q12" s="131">
        <v>1387.3849379829298</v>
      </c>
      <c r="R12" s="131">
        <v>0</v>
      </c>
      <c r="S12" s="131">
        <v>0</v>
      </c>
      <c r="T12" s="131">
        <v>0</v>
      </c>
      <c r="U12" s="131">
        <v>420.67022379694151</v>
      </c>
      <c r="V12" s="131">
        <v>0</v>
      </c>
      <c r="W12" s="131">
        <v>0</v>
      </c>
      <c r="X12" s="131">
        <v>0</v>
      </c>
      <c r="Y12" s="131">
        <v>0</v>
      </c>
      <c r="Z12" s="131">
        <v>378.79068508118326</v>
      </c>
      <c r="AA12" s="131">
        <v>393.29733027920878</v>
      </c>
      <c r="AB12" s="131">
        <v>0</v>
      </c>
      <c r="AC12" s="131">
        <v>0</v>
      </c>
      <c r="AD12" s="131">
        <v>0</v>
      </c>
      <c r="AE12" s="131"/>
      <c r="AF12">
        <f t="shared" si="0"/>
        <v>6</v>
      </c>
    </row>
    <row r="13" spans="1:32">
      <c r="A13" t="s">
        <v>410</v>
      </c>
      <c r="B13" s="131">
        <v>0</v>
      </c>
      <c r="C13" s="131">
        <v>0</v>
      </c>
      <c r="D13" s="131">
        <v>1493.6638861818958</v>
      </c>
      <c r="E13" s="131">
        <v>1501.426282859421</v>
      </c>
      <c r="F13" s="131">
        <v>1505.1518782066212</v>
      </c>
      <c r="G13" s="131">
        <v>0</v>
      </c>
      <c r="H13" s="131">
        <v>0</v>
      </c>
      <c r="I13" s="131">
        <v>0</v>
      </c>
      <c r="J13" s="131">
        <v>0</v>
      </c>
      <c r="K13" s="131">
        <v>0</v>
      </c>
      <c r="L13" s="131">
        <v>0</v>
      </c>
      <c r="M13" s="131">
        <v>0</v>
      </c>
      <c r="N13" s="131">
        <v>0</v>
      </c>
      <c r="O13" s="131">
        <v>0</v>
      </c>
      <c r="P13" s="131">
        <v>0</v>
      </c>
      <c r="Q13" s="131">
        <v>1388.5322795935547</v>
      </c>
      <c r="R13" s="131">
        <v>0</v>
      </c>
      <c r="S13" s="131">
        <v>0</v>
      </c>
      <c r="T13" s="131">
        <v>0</v>
      </c>
      <c r="U13" s="131">
        <v>421.58482139938315</v>
      </c>
      <c r="V13" s="131">
        <v>0</v>
      </c>
      <c r="W13" s="131">
        <v>0</v>
      </c>
      <c r="X13" s="131">
        <v>0</v>
      </c>
      <c r="Y13" s="131">
        <v>0</v>
      </c>
      <c r="Z13" s="131">
        <v>378.59147010347357</v>
      </c>
      <c r="AA13" s="131">
        <v>393.02206899172631</v>
      </c>
      <c r="AB13" s="131">
        <v>0</v>
      </c>
      <c r="AC13" s="131">
        <v>0</v>
      </c>
      <c r="AD13" s="131">
        <v>0</v>
      </c>
      <c r="AE13" s="131"/>
      <c r="AF13">
        <f t="shared" si="0"/>
        <v>7</v>
      </c>
    </row>
    <row r="14" spans="1:32">
      <c r="A14" t="s">
        <v>411</v>
      </c>
      <c r="B14" s="131">
        <v>0</v>
      </c>
      <c r="C14" s="131">
        <v>0</v>
      </c>
      <c r="D14" s="131">
        <v>1493.6576312602845</v>
      </c>
      <c r="E14" s="131">
        <v>1501.4421693829368</v>
      </c>
      <c r="F14" s="131">
        <v>1505.3974774070657</v>
      </c>
      <c r="G14" s="131">
        <v>0</v>
      </c>
      <c r="H14" s="131">
        <v>0</v>
      </c>
      <c r="I14" s="131">
        <v>0</v>
      </c>
      <c r="J14" s="131">
        <v>0</v>
      </c>
      <c r="K14" s="131">
        <v>0</v>
      </c>
      <c r="L14" s="131">
        <v>0</v>
      </c>
      <c r="M14" s="131">
        <v>0</v>
      </c>
      <c r="N14" s="131">
        <v>0</v>
      </c>
      <c r="O14" s="131">
        <v>0</v>
      </c>
      <c r="P14" s="131">
        <v>0</v>
      </c>
      <c r="Q14" s="131">
        <v>1389.6796212041795</v>
      </c>
      <c r="R14" s="131">
        <v>0</v>
      </c>
      <c r="S14" s="131">
        <v>0</v>
      </c>
      <c r="T14" s="131">
        <v>0</v>
      </c>
      <c r="U14" s="131">
        <v>422.49941900182483</v>
      </c>
      <c r="V14" s="131">
        <v>0</v>
      </c>
      <c r="W14" s="131">
        <v>0</v>
      </c>
      <c r="X14" s="131">
        <v>0</v>
      </c>
      <c r="Y14" s="131">
        <v>0</v>
      </c>
      <c r="Z14" s="131">
        <v>378.39225512576388</v>
      </c>
      <c r="AA14" s="131">
        <v>392.74680770424391</v>
      </c>
      <c r="AB14" s="131">
        <v>0</v>
      </c>
      <c r="AC14" s="131">
        <v>0</v>
      </c>
      <c r="AD14" s="131">
        <v>0</v>
      </c>
      <c r="AE14" s="131"/>
      <c r="AF14">
        <f t="shared" si="0"/>
        <v>8</v>
      </c>
    </row>
    <row r="15" spans="1:32">
      <c r="A15" t="s">
        <v>412</v>
      </c>
      <c r="B15" s="131">
        <v>0</v>
      </c>
      <c r="C15" s="131">
        <v>0</v>
      </c>
      <c r="D15" s="131">
        <v>1493.6513763386731</v>
      </c>
      <c r="E15" s="131">
        <v>1501.4580559064525</v>
      </c>
      <c r="F15" s="131">
        <v>1505.6430766075102</v>
      </c>
      <c r="G15" s="131">
        <v>0</v>
      </c>
      <c r="H15" s="131">
        <v>0</v>
      </c>
      <c r="I15" s="131">
        <v>0</v>
      </c>
      <c r="J15" s="131">
        <v>0</v>
      </c>
      <c r="K15" s="131">
        <v>0</v>
      </c>
      <c r="L15" s="131">
        <v>0</v>
      </c>
      <c r="M15" s="131">
        <v>0</v>
      </c>
      <c r="N15" s="131">
        <v>0</v>
      </c>
      <c r="O15" s="131">
        <v>0</v>
      </c>
      <c r="P15" s="131">
        <v>0</v>
      </c>
      <c r="Q15" s="131">
        <v>1390.8269628148043</v>
      </c>
      <c r="R15" s="131">
        <v>0</v>
      </c>
      <c r="S15" s="131">
        <v>0</v>
      </c>
      <c r="T15" s="131">
        <v>0</v>
      </c>
      <c r="U15" s="131">
        <v>423.41401660426646</v>
      </c>
      <c r="V15" s="131">
        <v>0</v>
      </c>
      <c r="W15" s="131">
        <v>0</v>
      </c>
      <c r="X15" s="131">
        <v>0</v>
      </c>
      <c r="Y15" s="131">
        <v>0</v>
      </c>
      <c r="Z15" s="131">
        <v>378.19304014805419</v>
      </c>
      <c r="AA15" s="131">
        <v>392.47154641676144</v>
      </c>
      <c r="AB15" s="131">
        <v>0</v>
      </c>
      <c r="AC15" s="131">
        <v>0</v>
      </c>
      <c r="AD15" s="131">
        <v>0</v>
      </c>
      <c r="AE15" s="131"/>
      <c r="AF15">
        <f t="shared" si="0"/>
        <v>9</v>
      </c>
    </row>
    <row r="16" spans="1:32">
      <c r="A16" t="s">
        <v>413</v>
      </c>
      <c r="B16" s="131">
        <v>0</v>
      </c>
      <c r="C16" s="131">
        <v>0</v>
      </c>
      <c r="D16" s="131">
        <v>1493.6451214170618</v>
      </c>
      <c r="E16" s="131">
        <v>1501.4739424299682</v>
      </c>
      <c r="F16" s="131">
        <v>1505.8886758079548</v>
      </c>
      <c r="G16" s="131">
        <v>0</v>
      </c>
      <c r="H16" s="131">
        <v>0</v>
      </c>
      <c r="I16" s="131">
        <v>0</v>
      </c>
      <c r="J16" s="131">
        <v>0</v>
      </c>
      <c r="K16" s="131">
        <v>0</v>
      </c>
      <c r="L16" s="131">
        <v>0</v>
      </c>
      <c r="M16" s="131">
        <v>0</v>
      </c>
      <c r="N16" s="131">
        <v>0</v>
      </c>
      <c r="O16" s="131">
        <v>0</v>
      </c>
      <c r="P16" s="131">
        <v>0</v>
      </c>
      <c r="Q16" s="131">
        <v>1391.9743044254292</v>
      </c>
      <c r="R16" s="131">
        <v>0</v>
      </c>
      <c r="S16" s="131">
        <v>0</v>
      </c>
      <c r="T16" s="131">
        <v>0</v>
      </c>
      <c r="U16" s="131">
        <v>424.32861420670815</v>
      </c>
      <c r="V16" s="131">
        <v>0</v>
      </c>
      <c r="W16" s="131">
        <v>0</v>
      </c>
      <c r="X16" s="131">
        <v>0</v>
      </c>
      <c r="Y16" s="131">
        <v>0</v>
      </c>
      <c r="Z16" s="131">
        <v>377.99382517034445</v>
      </c>
      <c r="AA16" s="131">
        <v>392.19628512927903</v>
      </c>
      <c r="AB16" s="131">
        <v>0</v>
      </c>
      <c r="AC16" s="131">
        <v>0</v>
      </c>
      <c r="AD16" s="131">
        <v>0</v>
      </c>
      <c r="AE16" s="131"/>
      <c r="AF16">
        <f t="shared" si="0"/>
        <v>10</v>
      </c>
    </row>
    <row r="17" spans="1:32">
      <c r="A17" t="s">
        <v>414</v>
      </c>
      <c r="B17" s="131">
        <v>0</v>
      </c>
      <c r="C17" s="131">
        <v>0</v>
      </c>
      <c r="D17" s="131">
        <v>1493.6388664954504</v>
      </c>
      <c r="E17" s="131">
        <v>1501.489828953484</v>
      </c>
      <c r="F17" s="131">
        <v>1506.1342750083993</v>
      </c>
      <c r="G17" s="131">
        <v>0</v>
      </c>
      <c r="H17" s="131">
        <v>0</v>
      </c>
      <c r="I17" s="131">
        <v>0</v>
      </c>
      <c r="J17" s="131">
        <v>0</v>
      </c>
      <c r="K17" s="131">
        <v>0</v>
      </c>
      <c r="L17" s="131">
        <v>0</v>
      </c>
      <c r="M17" s="131">
        <v>0</v>
      </c>
      <c r="N17" s="131">
        <v>0</v>
      </c>
      <c r="O17" s="131">
        <v>0</v>
      </c>
      <c r="P17" s="131">
        <v>0</v>
      </c>
      <c r="Q17" s="131">
        <v>1393.121646036054</v>
      </c>
      <c r="R17" s="131">
        <v>0</v>
      </c>
      <c r="S17" s="131">
        <v>0</v>
      </c>
      <c r="T17" s="131">
        <v>0</v>
      </c>
      <c r="U17" s="131">
        <v>425.24321180914978</v>
      </c>
      <c r="V17" s="131">
        <v>0</v>
      </c>
      <c r="W17" s="131">
        <v>0</v>
      </c>
      <c r="X17" s="131">
        <v>0</v>
      </c>
      <c r="Y17" s="131">
        <v>0</v>
      </c>
      <c r="Z17" s="131">
        <v>377.79461019263476</v>
      </c>
      <c r="AA17" s="131">
        <v>391.92102384179657</v>
      </c>
      <c r="AB17" s="131">
        <v>0</v>
      </c>
      <c r="AC17" s="131">
        <v>0</v>
      </c>
      <c r="AD17" s="131">
        <v>0</v>
      </c>
      <c r="AE17" s="131"/>
      <c r="AF17">
        <f t="shared" si="0"/>
        <v>11</v>
      </c>
    </row>
    <row r="18" spans="1:32">
      <c r="A18" t="s">
        <v>415</v>
      </c>
      <c r="B18" s="131">
        <v>0</v>
      </c>
      <c r="C18" s="131">
        <v>0</v>
      </c>
      <c r="D18" s="131">
        <v>1493.6326115738389</v>
      </c>
      <c r="E18" s="131">
        <v>1501.5057154769997</v>
      </c>
      <c r="F18" s="131">
        <v>1506.3798742088438</v>
      </c>
      <c r="G18" s="131">
        <v>0</v>
      </c>
      <c r="H18" s="131">
        <v>0</v>
      </c>
      <c r="I18" s="131">
        <v>0</v>
      </c>
      <c r="J18" s="131">
        <v>0</v>
      </c>
      <c r="K18" s="131">
        <v>0</v>
      </c>
      <c r="L18" s="131">
        <v>0</v>
      </c>
      <c r="M18" s="131">
        <v>0</v>
      </c>
      <c r="N18" s="131">
        <v>0</v>
      </c>
      <c r="O18" s="131">
        <v>0</v>
      </c>
      <c r="P18" s="131">
        <v>0</v>
      </c>
      <c r="Q18" s="131">
        <v>1394.2689876466789</v>
      </c>
      <c r="R18" s="131">
        <v>0</v>
      </c>
      <c r="S18" s="131">
        <v>0</v>
      </c>
      <c r="T18" s="131">
        <v>0</v>
      </c>
      <c r="U18" s="131">
        <v>426.15780941159142</v>
      </c>
      <c r="V18" s="131">
        <v>0</v>
      </c>
      <c r="W18" s="131">
        <v>0</v>
      </c>
      <c r="X18" s="131">
        <v>0</v>
      </c>
      <c r="Y18" s="131">
        <v>0</v>
      </c>
      <c r="Z18" s="131">
        <v>377.59539521492508</v>
      </c>
      <c r="AA18" s="131">
        <v>391.64576255431416</v>
      </c>
      <c r="AB18" s="131">
        <v>0</v>
      </c>
      <c r="AC18" s="131">
        <v>0</v>
      </c>
      <c r="AD18" s="131">
        <v>0</v>
      </c>
      <c r="AE18" s="131"/>
      <c r="AF18">
        <f t="shared" si="0"/>
        <v>12</v>
      </c>
    </row>
    <row r="19" spans="1:32">
      <c r="A19" t="s">
        <v>416</v>
      </c>
      <c r="B19" s="131">
        <v>0</v>
      </c>
      <c r="C19" s="131">
        <v>0</v>
      </c>
      <c r="D19" s="131">
        <v>1493.6263566522275</v>
      </c>
      <c r="E19" s="131">
        <v>1501.5216020005155</v>
      </c>
      <c r="F19" s="131">
        <v>1506.6254734092884</v>
      </c>
      <c r="G19" s="131">
        <v>0</v>
      </c>
      <c r="H19" s="131">
        <v>0</v>
      </c>
      <c r="I19" s="131">
        <v>0</v>
      </c>
      <c r="J19" s="131">
        <v>0</v>
      </c>
      <c r="K19" s="131">
        <v>0</v>
      </c>
      <c r="L19" s="131">
        <v>0</v>
      </c>
      <c r="M19" s="131">
        <v>0</v>
      </c>
      <c r="N19" s="131">
        <v>0</v>
      </c>
      <c r="O19" s="131">
        <v>0</v>
      </c>
      <c r="P19" s="131">
        <v>0</v>
      </c>
      <c r="Q19" s="131">
        <v>1395.4163292573037</v>
      </c>
      <c r="R19" s="131">
        <v>0</v>
      </c>
      <c r="S19" s="131">
        <v>0</v>
      </c>
      <c r="T19" s="131">
        <v>0</v>
      </c>
      <c r="U19" s="131">
        <v>427.0724070140331</v>
      </c>
      <c r="V19" s="131">
        <v>0</v>
      </c>
      <c r="W19" s="131">
        <v>0</v>
      </c>
      <c r="X19" s="131">
        <v>0</v>
      </c>
      <c r="Y19" s="131">
        <v>0</v>
      </c>
      <c r="Z19" s="131">
        <v>377.39618023721533</v>
      </c>
      <c r="AA19" s="131">
        <v>391.3705012668317</v>
      </c>
      <c r="AB19" s="131">
        <v>0</v>
      </c>
      <c r="AC19" s="131">
        <v>0</v>
      </c>
      <c r="AD19" s="131">
        <v>0</v>
      </c>
      <c r="AE19" s="131"/>
      <c r="AF19">
        <f t="shared" si="0"/>
        <v>13</v>
      </c>
    </row>
    <row r="20" spans="1:32">
      <c r="A20" t="s">
        <v>417</v>
      </c>
      <c r="B20" s="131">
        <v>0</v>
      </c>
      <c r="C20" s="131">
        <v>0</v>
      </c>
      <c r="D20" s="131">
        <v>1493.6201017306162</v>
      </c>
      <c r="E20" s="131">
        <v>1501.5374885240312</v>
      </c>
      <c r="F20" s="131">
        <v>1506.8710726097329</v>
      </c>
      <c r="G20" s="131">
        <v>0</v>
      </c>
      <c r="H20" s="131">
        <v>0</v>
      </c>
      <c r="I20" s="131">
        <v>0</v>
      </c>
      <c r="J20" s="131">
        <v>0</v>
      </c>
      <c r="K20" s="131">
        <v>0</v>
      </c>
      <c r="L20" s="131">
        <v>0</v>
      </c>
      <c r="M20" s="131">
        <v>0</v>
      </c>
      <c r="N20" s="131">
        <v>0</v>
      </c>
      <c r="O20" s="131">
        <v>0</v>
      </c>
      <c r="P20" s="131">
        <v>0</v>
      </c>
      <c r="Q20" s="131">
        <v>1396.5636708679285</v>
      </c>
      <c r="R20" s="131">
        <v>0</v>
      </c>
      <c r="S20" s="131">
        <v>0</v>
      </c>
      <c r="T20" s="131">
        <v>0</v>
      </c>
      <c r="U20" s="131">
        <v>427.98700461647474</v>
      </c>
      <c r="V20" s="131">
        <v>0</v>
      </c>
      <c r="W20" s="131">
        <v>0</v>
      </c>
      <c r="X20" s="131">
        <v>0</v>
      </c>
      <c r="Y20" s="131">
        <v>0</v>
      </c>
      <c r="Z20" s="131">
        <v>377.19696525950565</v>
      </c>
      <c r="AA20" s="131">
        <v>391.09523997934929</v>
      </c>
      <c r="AB20" s="131">
        <v>0</v>
      </c>
      <c r="AC20" s="131">
        <v>0</v>
      </c>
      <c r="AD20" s="131">
        <v>0</v>
      </c>
      <c r="AE20" s="131"/>
      <c r="AF20">
        <f t="shared" si="0"/>
        <v>14</v>
      </c>
    </row>
    <row r="21" spans="1:32">
      <c r="A21" t="s">
        <v>418</v>
      </c>
      <c r="B21" s="131">
        <v>0</v>
      </c>
      <c r="C21" s="131">
        <v>0</v>
      </c>
      <c r="D21" s="131">
        <v>1493.6138468090048</v>
      </c>
      <c r="E21" s="131">
        <v>1501.553375047547</v>
      </c>
      <c r="F21" s="131">
        <v>1507.1166718101772</v>
      </c>
      <c r="G21" s="131">
        <v>0</v>
      </c>
      <c r="H21" s="131">
        <v>0</v>
      </c>
      <c r="I21" s="131">
        <v>0</v>
      </c>
      <c r="J21" s="131">
        <v>0</v>
      </c>
      <c r="K21" s="131">
        <v>0</v>
      </c>
      <c r="L21" s="131">
        <v>0</v>
      </c>
      <c r="M21" s="131">
        <v>0</v>
      </c>
      <c r="N21" s="131">
        <v>0</v>
      </c>
      <c r="O21" s="131">
        <v>0</v>
      </c>
      <c r="P21" s="131">
        <v>0</v>
      </c>
      <c r="Q21" s="131">
        <v>1397.7110124785534</v>
      </c>
      <c r="R21" s="131">
        <v>0</v>
      </c>
      <c r="S21" s="131">
        <v>0</v>
      </c>
      <c r="T21" s="131">
        <v>0</v>
      </c>
      <c r="U21" s="131">
        <v>428.90160221891637</v>
      </c>
      <c r="V21" s="131">
        <v>0</v>
      </c>
      <c r="W21" s="131">
        <v>0</v>
      </c>
      <c r="X21" s="131">
        <v>0</v>
      </c>
      <c r="Y21" s="131">
        <v>0</v>
      </c>
      <c r="Z21" s="131">
        <v>376.99775028179596</v>
      </c>
      <c r="AA21" s="131">
        <v>390.81997869186682</v>
      </c>
      <c r="AB21" s="131">
        <v>0</v>
      </c>
      <c r="AC21" s="131">
        <v>0</v>
      </c>
      <c r="AD21" s="131">
        <v>0</v>
      </c>
      <c r="AE21" s="131"/>
      <c r="AF21">
        <f t="shared" si="0"/>
        <v>15</v>
      </c>
    </row>
    <row r="22" spans="1:32">
      <c r="A22" t="s">
        <v>419</v>
      </c>
      <c r="B22" s="131">
        <v>0</v>
      </c>
      <c r="C22" s="131">
        <v>0</v>
      </c>
      <c r="D22" s="131">
        <v>1493.6075918873935</v>
      </c>
      <c r="E22" s="131">
        <v>1501.5692615710627</v>
      </c>
      <c r="F22" s="131">
        <v>1507.3622710106217</v>
      </c>
      <c r="G22" s="131">
        <v>0</v>
      </c>
      <c r="H22" s="131">
        <v>0</v>
      </c>
      <c r="I22" s="131">
        <v>0</v>
      </c>
      <c r="J22" s="131">
        <v>0</v>
      </c>
      <c r="K22" s="131">
        <v>0</v>
      </c>
      <c r="L22" s="131">
        <v>0</v>
      </c>
      <c r="M22" s="131">
        <v>0</v>
      </c>
      <c r="N22" s="131">
        <v>0</v>
      </c>
      <c r="O22" s="131">
        <v>0</v>
      </c>
      <c r="P22" s="131">
        <v>0</v>
      </c>
      <c r="Q22" s="131">
        <v>1398.8583540891782</v>
      </c>
      <c r="R22" s="131">
        <v>0</v>
      </c>
      <c r="S22" s="131">
        <v>0</v>
      </c>
      <c r="T22" s="131">
        <v>0</v>
      </c>
      <c r="U22" s="131">
        <v>429.81619982135805</v>
      </c>
      <c r="V22" s="131">
        <v>0</v>
      </c>
      <c r="W22" s="131">
        <v>0</v>
      </c>
      <c r="X22" s="131">
        <v>0</v>
      </c>
      <c r="Y22" s="131">
        <v>0</v>
      </c>
      <c r="Z22" s="131">
        <v>376.79853530408627</v>
      </c>
      <c r="AA22" s="131">
        <v>390.54471740438441</v>
      </c>
      <c r="AB22" s="131">
        <v>0</v>
      </c>
      <c r="AC22" s="131">
        <v>0</v>
      </c>
      <c r="AD22" s="131">
        <v>0</v>
      </c>
      <c r="AE22" s="131"/>
      <c r="AF22">
        <f t="shared" si="0"/>
        <v>16</v>
      </c>
    </row>
    <row r="23" spans="1:32">
      <c r="A23" t="s">
        <v>420</v>
      </c>
      <c r="B23" s="131">
        <v>0</v>
      </c>
      <c r="C23" s="131">
        <v>0</v>
      </c>
      <c r="D23" s="131">
        <v>1493.6013369657821</v>
      </c>
      <c r="E23" s="131">
        <v>1501.5851480945785</v>
      </c>
      <c r="F23" s="131">
        <v>1507.6078702110663</v>
      </c>
      <c r="G23" s="131">
        <v>0</v>
      </c>
      <c r="H23" s="131">
        <v>0</v>
      </c>
      <c r="I23" s="131">
        <v>0</v>
      </c>
      <c r="J23" s="131">
        <v>0</v>
      </c>
      <c r="K23" s="131">
        <v>0</v>
      </c>
      <c r="L23" s="131">
        <v>0</v>
      </c>
      <c r="M23" s="131">
        <v>0</v>
      </c>
      <c r="N23" s="131">
        <v>0</v>
      </c>
      <c r="O23" s="131">
        <v>0</v>
      </c>
      <c r="P23" s="131">
        <v>0</v>
      </c>
      <c r="Q23" s="131">
        <v>1400.005695699803</v>
      </c>
      <c r="R23" s="131">
        <v>0</v>
      </c>
      <c r="S23" s="131">
        <v>0</v>
      </c>
      <c r="T23" s="131">
        <v>0</v>
      </c>
      <c r="U23" s="131">
        <v>430.73079742379969</v>
      </c>
      <c r="V23" s="131">
        <v>0</v>
      </c>
      <c r="W23" s="131">
        <v>0</v>
      </c>
      <c r="X23" s="131">
        <v>0</v>
      </c>
      <c r="Y23" s="131">
        <v>0</v>
      </c>
      <c r="Z23" s="131">
        <v>376.59932032637653</v>
      </c>
      <c r="AA23" s="131">
        <v>390.26945611690195</v>
      </c>
      <c r="AB23" s="131">
        <v>0</v>
      </c>
      <c r="AC23" s="131">
        <v>0</v>
      </c>
      <c r="AD23" s="131">
        <v>0</v>
      </c>
      <c r="AE23" s="131"/>
      <c r="AF23">
        <f t="shared" si="0"/>
        <v>17</v>
      </c>
    </row>
    <row r="24" spans="1:32">
      <c r="A24" t="s">
        <v>421</v>
      </c>
      <c r="B24" s="131">
        <v>0</v>
      </c>
      <c r="C24" s="131">
        <v>0</v>
      </c>
      <c r="D24" s="131">
        <v>1493.5950820441708</v>
      </c>
      <c r="E24" s="131">
        <v>1501.6010346180942</v>
      </c>
      <c r="F24" s="131">
        <v>1507.8534694115108</v>
      </c>
      <c r="G24" s="131">
        <v>0</v>
      </c>
      <c r="H24" s="131">
        <v>0</v>
      </c>
      <c r="I24" s="131">
        <v>0</v>
      </c>
      <c r="J24" s="131">
        <v>0</v>
      </c>
      <c r="K24" s="131">
        <v>0</v>
      </c>
      <c r="L24" s="131">
        <v>0</v>
      </c>
      <c r="M24" s="131">
        <v>0</v>
      </c>
      <c r="N24" s="131">
        <v>0</v>
      </c>
      <c r="O24" s="131">
        <v>0</v>
      </c>
      <c r="P24" s="131">
        <v>0</v>
      </c>
      <c r="Q24" s="131">
        <v>1401.1530373104279</v>
      </c>
      <c r="R24" s="131">
        <v>0</v>
      </c>
      <c r="S24" s="131">
        <v>0</v>
      </c>
      <c r="T24" s="131">
        <v>0</v>
      </c>
      <c r="U24" s="131">
        <v>431.64539502624132</v>
      </c>
      <c r="V24" s="131">
        <v>0</v>
      </c>
      <c r="W24" s="131">
        <v>0</v>
      </c>
      <c r="X24" s="131">
        <v>0</v>
      </c>
      <c r="Y24" s="131">
        <v>0</v>
      </c>
      <c r="Z24" s="131">
        <v>376.40010534866684</v>
      </c>
      <c r="AA24" s="131">
        <v>389.99419482941954</v>
      </c>
      <c r="AB24" s="131">
        <v>0</v>
      </c>
      <c r="AC24" s="131">
        <v>0</v>
      </c>
      <c r="AD24" s="131">
        <v>0</v>
      </c>
      <c r="AE24" s="131"/>
      <c r="AF24">
        <f t="shared" si="0"/>
        <v>18</v>
      </c>
    </row>
    <row r="25" spans="1:32">
      <c r="A25" t="s">
        <v>422</v>
      </c>
      <c r="B25" s="131">
        <v>0</v>
      </c>
      <c r="C25" s="131">
        <v>0</v>
      </c>
      <c r="D25" s="131">
        <v>1493.5888271225595</v>
      </c>
      <c r="E25" s="131">
        <v>1501.61692114161</v>
      </c>
      <c r="F25" s="131">
        <v>1508.0990686119553</v>
      </c>
      <c r="G25" s="131">
        <v>0</v>
      </c>
      <c r="H25" s="131">
        <v>0</v>
      </c>
      <c r="I25" s="131">
        <v>0</v>
      </c>
      <c r="J25" s="131">
        <v>0</v>
      </c>
      <c r="K25" s="131">
        <v>0</v>
      </c>
      <c r="L25" s="131">
        <v>0</v>
      </c>
      <c r="M25" s="131">
        <v>0</v>
      </c>
      <c r="N25" s="131">
        <v>0</v>
      </c>
      <c r="O25" s="131">
        <v>0</v>
      </c>
      <c r="P25" s="131">
        <v>0</v>
      </c>
      <c r="Q25" s="131">
        <v>1402.3003789210527</v>
      </c>
      <c r="R25" s="131">
        <v>0</v>
      </c>
      <c r="S25" s="131">
        <v>0</v>
      </c>
      <c r="T25" s="131">
        <v>0</v>
      </c>
      <c r="U25" s="131">
        <v>432.55999262868301</v>
      </c>
      <c r="V25" s="131">
        <v>0</v>
      </c>
      <c r="W25" s="131">
        <v>0</v>
      </c>
      <c r="X25" s="131">
        <v>0</v>
      </c>
      <c r="Y25" s="131">
        <v>0</v>
      </c>
      <c r="Z25" s="131">
        <v>376.20089037095715</v>
      </c>
      <c r="AA25" s="131">
        <v>389.71893354193708</v>
      </c>
      <c r="AB25" s="131">
        <v>0</v>
      </c>
      <c r="AC25" s="131">
        <v>0</v>
      </c>
      <c r="AD25" s="131">
        <v>0</v>
      </c>
      <c r="AE25" s="131"/>
      <c r="AF25">
        <f t="shared" si="0"/>
        <v>19</v>
      </c>
    </row>
    <row r="26" spans="1:32">
      <c r="A26" t="s">
        <v>423</v>
      </c>
      <c r="B26" s="131">
        <v>0</v>
      </c>
      <c r="C26" s="131">
        <v>0</v>
      </c>
      <c r="D26" s="131">
        <v>1493.5825722009481</v>
      </c>
      <c r="E26" s="131">
        <v>1501.6328076651257</v>
      </c>
      <c r="F26" s="131">
        <v>1508.3446678123998</v>
      </c>
      <c r="G26" s="131">
        <v>0</v>
      </c>
      <c r="H26" s="131">
        <v>0</v>
      </c>
      <c r="I26" s="131">
        <v>0</v>
      </c>
      <c r="J26" s="131">
        <v>0</v>
      </c>
      <c r="K26" s="131">
        <v>0</v>
      </c>
      <c r="L26" s="131">
        <v>0</v>
      </c>
      <c r="M26" s="131">
        <v>0</v>
      </c>
      <c r="N26" s="131">
        <v>0</v>
      </c>
      <c r="O26" s="131">
        <v>0</v>
      </c>
      <c r="P26" s="131">
        <v>0</v>
      </c>
      <c r="Q26" s="131">
        <v>1403.4477205316775</v>
      </c>
      <c r="R26" s="131">
        <v>0</v>
      </c>
      <c r="S26" s="131">
        <v>0</v>
      </c>
      <c r="T26" s="131">
        <v>0</v>
      </c>
      <c r="U26" s="131">
        <v>433.47459023112464</v>
      </c>
      <c r="V26" s="131">
        <v>0</v>
      </c>
      <c r="W26" s="131">
        <v>0</v>
      </c>
      <c r="X26" s="131">
        <v>0</v>
      </c>
      <c r="Y26" s="131">
        <v>0</v>
      </c>
      <c r="Z26" s="131">
        <v>376.00167539324747</v>
      </c>
      <c r="AA26" s="131">
        <v>389.44367225445467</v>
      </c>
      <c r="AB26" s="131">
        <v>0</v>
      </c>
      <c r="AC26" s="131">
        <v>0</v>
      </c>
      <c r="AD26" s="131">
        <v>0</v>
      </c>
      <c r="AE26" s="131"/>
      <c r="AF26">
        <f t="shared" si="0"/>
        <v>20</v>
      </c>
    </row>
    <row r="27" spans="1:32">
      <c r="A27" t="s">
        <v>424</v>
      </c>
      <c r="B27" s="131">
        <v>0</v>
      </c>
      <c r="C27" s="131">
        <v>0</v>
      </c>
      <c r="D27" s="131">
        <v>1493.5763172793368</v>
      </c>
      <c r="E27" s="131">
        <v>1501.6486941886415</v>
      </c>
      <c r="F27" s="131">
        <v>1508.5902670128444</v>
      </c>
      <c r="G27" s="131">
        <v>0</v>
      </c>
      <c r="H27" s="131">
        <v>0</v>
      </c>
      <c r="I27" s="131">
        <v>0</v>
      </c>
      <c r="J27" s="131">
        <v>0</v>
      </c>
      <c r="K27" s="131">
        <v>0</v>
      </c>
      <c r="L27" s="131">
        <v>0</v>
      </c>
      <c r="M27" s="131">
        <v>0</v>
      </c>
      <c r="N27" s="131">
        <v>0</v>
      </c>
      <c r="O27" s="131">
        <v>0</v>
      </c>
      <c r="P27" s="131">
        <v>0</v>
      </c>
      <c r="Q27" s="131">
        <v>1404.5950621423024</v>
      </c>
      <c r="R27" s="131">
        <v>0</v>
      </c>
      <c r="S27" s="131">
        <v>0</v>
      </c>
      <c r="T27" s="131">
        <v>0</v>
      </c>
      <c r="U27" s="131">
        <v>434.38918783356627</v>
      </c>
      <c r="V27" s="131">
        <v>0</v>
      </c>
      <c r="W27" s="131">
        <v>0</v>
      </c>
      <c r="X27" s="131">
        <v>0</v>
      </c>
      <c r="Y27" s="131">
        <v>0</v>
      </c>
      <c r="Z27" s="131">
        <v>375.80246041553772</v>
      </c>
      <c r="AA27" s="131">
        <v>389.1684109669722</v>
      </c>
      <c r="AB27" s="131">
        <v>0</v>
      </c>
      <c r="AC27" s="131">
        <v>0</v>
      </c>
      <c r="AD27" s="131">
        <v>0</v>
      </c>
      <c r="AE27" s="131"/>
      <c r="AF27">
        <f t="shared" si="0"/>
        <v>21</v>
      </c>
    </row>
    <row r="28" spans="1:32">
      <c r="A28" t="s">
        <v>425</v>
      </c>
      <c r="B28" s="131">
        <v>0</v>
      </c>
      <c r="C28" s="131">
        <v>0</v>
      </c>
      <c r="D28" s="131">
        <v>1493.5700623577254</v>
      </c>
      <c r="E28" s="131">
        <v>1501.6645807121572</v>
      </c>
      <c r="F28" s="131">
        <v>1508.8358662132889</v>
      </c>
      <c r="G28" s="131">
        <v>0</v>
      </c>
      <c r="H28" s="131">
        <v>0</v>
      </c>
      <c r="I28" s="131">
        <v>0</v>
      </c>
      <c r="J28" s="131">
        <v>0</v>
      </c>
      <c r="K28" s="131">
        <v>0</v>
      </c>
      <c r="L28" s="131">
        <v>0</v>
      </c>
      <c r="M28" s="131">
        <v>0</v>
      </c>
      <c r="N28" s="131">
        <v>0</v>
      </c>
      <c r="O28" s="131">
        <v>0</v>
      </c>
      <c r="P28" s="131">
        <v>0</v>
      </c>
      <c r="Q28" s="131">
        <v>1405.7424037529272</v>
      </c>
      <c r="R28" s="131">
        <v>0</v>
      </c>
      <c r="S28" s="131">
        <v>0</v>
      </c>
      <c r="T28" s="131">
        <v>0</v>
      </c>
      <c r="U28" s="131">
        <v>435.30378543600796</v>
      </c>
      <c r="V28" s="131">
        <v>0</v>
      </c>
      <c r="W28" s="131">
        <v>0</v>
      </c>
      <c r="X28" s="131">
        <v>0</v>
      </c>
      <c r="Y28" s="131">
        <v>0</v>
      </c>
      <c r="Z28" s="131">
        <v>375.60324543782804</v>
      </c>
      <c r="AA28" s="131">
        <v>388.8931496794898</v>
      </c>
      <c r="AB28" s="131">
        <v>0</v>
      </c>
      <c r="AC28" s="131">
        <v>0</v>
      </c>
      <c r="AD28" s="131">
        <v>0</v>
      </c>
      <c r="AE28" s="131"/>
      <c r="AF28">
        <f t="shared" si="0"/>
        <v>22</v>
      </c>
    </row>
    <row r="29" spans="1:32">
      <c r="A29" t="s">
        <v>426</v>
      </c>
      <c r="B29" s="131">
        <v>0</v>
      </c>
      <c r="C29" s="131">
        <v>0</v>
      </c>
      <c r="D29" s="131">
        <v>1493.5638074361141</v>
      </c>
      <c r="E29" s="131">
        <v>1501.6804672356729</v>
      </c>
      <c r="F29" s="131">
        <v>1509.0814654137334</v>
      </c>
      <c r="G29" s="131">
        <v>0</v>
      </c>
      <c r="H29" s="131">
        <v>0</v>
      </c>
      <c r="I29" s="131">
        <v>0</v>
      </c>
      <c r="J29" s="131">
        <v>0</v>
      </c>
      <c r="K29" s="131">
        <v>0</v>
      </c>
      <c r="L29" s="131">
        <v>0</v>
      </c>
      <c r="M29" s="131">
        <v>0</v>
      </c>
      <c r="N29" s="131">
        <v>0</v>
      </c>
      <c r="O29" s="131">
        <v>0</v>
      </c>
      <c r="P29" s="131">
        <v>0</v>
      </c>
      <c r="Q29" s="131">
        <v>1406.889745363552</v>
      </c>
      <c r="R29" s="131">
        <v>0</v>
      </c>
      <c r="S29" s="131">
        <v>0</v>
      </c>
      <c r="T29" s="131">
        <v>0</v>
      </c>
      <c r="U29" s="131">
        <v>436.21838303844959</v>
      </c>
      <c r="V29" s="131">
        <v>0</v>
      </c>
      <c r="W29" s="131">
        <v>0</v>
      </c>
      <c r="X29" s="131">
        <v>0</v>
      </c>
      <c r="Y29" s="131">
        <v>0</v>
      </c>
      <c r="Z29" s="131">
        <v>375.40403046011835</v>
      </c>
      <c r="AA29" s="131">
        <v>388.61788839200733</v>
      </c>
      <c r="AB29" s="131">
        <v>0</v>
      </c>
      <c r="AC29" s="131">
        <v>0</v>
      </c>
      <c r="AD29" s="131">
        <v>0</v>
      </c>
      <c r="AE29" s="131"/>
      <c r="AF29">
        <f t="shared" si="0"/>
        <v>23</v>
      </c>
    </row>
    <row r="30" spans="1:32">
      <c r="A30" t="s">
        <v>427</v>
      </c>
      <c r="B30" s="131">
        <v>0</v>
      </c>
      <c r="C30" s="131">
        <v>0</v>
      </c>
      <c r="D30" s="131">
        <v>1493.5575525145027</v>
      </c>
      <c r="E30" s="131">
        <v>1501.6963537591887</v>
      </c>
      <c r="F30" s="131">
        <v>1509.3270646141777</v>
      </c>
      <c r="G30" s="131">
        <v>0</v>
      </c>
      <c r="H30" s="131">
        <v>0</v>
      </c>
      <c r="I30" s="131">
        <v>0</v>
      </c>
      <c r="J30" s="131">
        <v>0</v>
      </c>
      <c r="K30" s="131">
        <v>0</v>
      </c>
      <c r="L30" s="131">
        <v>0</v>
      </c>
      <c r="M30" s="131">
        <v>0</v>
      </c>
      <c r="N30" s="131">
        <v>0</v>
      </c>
      <c r="O30" s="131">
        <v>0</v>
      </c>
      <c r="P30" s="131">
        <v>0</v>
      </c>
      <c r="Q30" s="131">
        <v>1408.0370869741769</v>
      </c>
      <c r="R30" s="131">
        <v>0</v>
      </c>
      <c r="S30" s="131">
        <v>0</v>
      </c>
      <c r="T30" s="131">
        <v>0</v>
      </c>
      <c r="U30" s="131">
        <v>437.13298064089122</v>
      </c>
      <c r="V30" s="131">
        <v>0</v>
      </c>
      <c r="W30" s="131">
        <v>0</v>
      </c>
      <c r="X30" s="131">
        <v>0</v>
      </c>
      <c r="Y30" s="131">
        <v>0</v>
      </c>
      <c r="Z30" s="131">
        <v>375.20481548240866</v>
      </c>
      <c r="AA30" s="131">
        <v>388.34262710452492</v>
      </c>
      <c r="AB30" s="131">
        <v>0</v>
      </c>
      <c r="AC30" s="131">
        <v>0</v>
      </c>
      <c r="AD30" s="131">
        <v>0</v>
      </c>
      <c r="AE30" s="131"/>
      <c r="AF30">
        <f t="shared" si="0"/>
        <v>24</v>
      </c>
    </row>
    <row r="31" spans="1:32">
      <c r="A31" t="s">
        <v>428</v>
      </c>
      <c r="B31" s="131">
        <v>0</v>
      </c>
      <c r="C31" s="131">
        <v>0</v>
      </c>
      <c r="D31" s="131">
        <v>1493.5512975928914</v>
      </c>
      <c r="E31" s="131">
        <v>1501.7122402827044</v>
      </c>
      <c r="F31" s="131">
        <v>1509.5726638146223</v>
      </c>
      <c r="G31" s="131">
        <v>0</v>
      </c>
      <c r="H31" s="131">
        <v>0</v>
      </c>
      <c r="I31" s="131">
        <v>0</v>
      </c>
      <c r="J31" s="131">
        <v>0</v>
      </c>
      <c r="K31" s="131">
        <v>0</v>
      </c>
      <c r="L31" s="131">
        <v>0</v>
      </c>
      <c r="M31" s="131">
        <v>0</v>
      </c>
      <c r="N31" s="131">
        <v>0</v>
      </c>
      <c r="O31" s="131">
        <v>0</v>
      </c>
      <c r="P31" s="131">
        <v>0</v>
      </c>
      <c r="Q31" s="131">
        <v>1409.1844285848017</v>
      </c>
      <c r="R31" s="131">
        <v>0</v>
      </c>
      <c r="S31" s="131">
        <v>0</v>
      </c>
      <c r="T31" s="131">
        <v>0</v>
      </c>
      <c r="U31" s="131">
        <v>438.04757824333291</v>
      </c>
      <c r="V31" s="131">
        <v>0</v>
      </c>
      <c r="W31" s="131">
        <v>0</v>
      </c>
      <c r="X31" s="131">
        <v>0</v>
      </c>
      <c r="Y31" s="131">
        <v>0</v>
      </c>
      <c r="Z31" s="131">
        <v>375.00560050469892</v>
      </c>
      <c r="AA31" s="131">
        <v>388.06736581704246</v>
      </c>
      <c r="AB31" s="131">
        <v>0</v>
      </c>
      <c r="AC31" s="131">
        <v>0</v>
      </c>
      <c r="AD31" s="131">
        <v>0</v>
      </c>
      <c r="AE31" s="131"/>
      <c r="AF31">
        <f t="shared" si="0"/>
        <v>25</v>
      </c>
    </row>
    <row r="32" spans="1:32">
      <c r="A32" t="s">
        <v>429</v>
      </c>
      <c r="B32" s="131">
        <v>0</v>
      </c>
      <c r="C32" s="131">
        <v>0</v>
      </c>
      <c r="D32" s="131">
        <v>1493.54504267128</v>
      </c>
      <c r="E32" s="131">
        <v>1501.7281268062202</v>
      </c>
      <c r="F32" s="131">
        <v>1509.8182630150668</v>
      </c>
      <c r="G32" s="131">
        <v>0</v>
      </c>
      <c r="H32" s="131">
        <v>0</v>
      </c>
      <c r="I32" s="131">
        <v>0</v>
      </c>
      <c r="J32" s="131">
        <v>0</v>
      </c>
      <c r="K32" s="131">
        <v>0</v>
      </c>
      <c r="L32" s="131">
        <v>0</v>
      </c>
      <c r="M32" s="131">
        <v>0</v>
      </c>
      <c r="N32" s="131">
        <v>0</v>
      </c>
      <c r="O32" s="131">
        <v>0</v>
      </c>
      <c r="P32" s="131">
        <v>0</v>
      </c>
      <c r="Q32" s="131">
        <v>1410.3317701954265</v>
      </c>
      <c r="R32" s="131">
        <v>0</v>
      </c>
      <c r="S32" s="131">
        <v>0</v>
      </c>
      <c r="T32" s="131">
        <v>0</v>
      </c>
      <c r="U32" s="131">
        <v>438.96217584577454</v>
      </c>
      <c r="V32" s="131">
        <v>0</v>
      </c>
      <c r="W32" s="131">
        <v>0</v>
      </c>
      <c r="X32" s="131">
        <v>0</v>
      </c>
      <c r="Y32" s="131">
        <v>0</v>
      </c>
      <c r="Z32" s="131">
        <v>374.80638552698923</v>
      </c>
      <c r="AA32" s="131">
        <v>387.79210452956005</v>
      </c>
      <c r="AB32" s="131">
        <v>0</v>
      </c>
      <c r="AC32" s="131">
        <v>0</v>
      </c>
      <c r="AD32" s="131">
        <v>0</v>
      </c>
      <c r="AE32" s="131"/>
      <c r="AF32">
        <f t="shared" si="0"/>
        <v>26</v>
      </c>
    </row>
    <row r="33" spans="1:32">
      <c r="A33" t="s">
        <v>430</v>
      </c>
      <c r="B33" s="131">
        <v>0</v>
      </c>
      <c r="C33" s="131">
        <v>0</v>
      </c>
      <c r="D33" s="131">
        <v>1493.5387877496687</v>
      </c>
      <c r="E33" s="131">
        <v>1501.7440133297359</v>
      </c>
      <c r="F33" s="131">
        <v>1510.0638622155113</v>
      </c>
      <c r="G33" s="131">
        <v>0</v>
      </c>
      <c r="H33" s="131">
        <v>0</v>
      </c>
      <c r="I33" s="131">
        <v>0</v>
      </c>
      <c r="J33" s="131">
        <v>0</v>
      </c>
      <c r="K33" s="131">
        <v>0</v>
      </c>
      <c r="L33" s="131">
        <v>0</v>
      </c>
      <c r="M33" s="131">
        <v>0</v>
      </c>
      <c r="N33" s="131">
        <v>0</v>
      </c>
      <c r="O33" s="131">
        <v>0</v>
      </c>
      <c r="P33" s="131">
        <v>0</v>
      </c>
      <c r="Q33" s="131">
        <v>1411.4791118060514</v>
      </c>
      <c r="R33" s="131">
        <v>0</v>
      </c>
      <c r="S33" s="131">
        <v>0</v>
      </c>
      <c r="T33" s="131">
        <v>0</v>
      </c>
      <c r="U33" s="131">
        <v>439.87677344821623</v>
      </c>
      <c r="V33" s="131">
        <v>0</v>
      </c>
      <c r="W33" s="131">
        <v>0</v>
      </c>
      <c r="X33" s="131">
        <v>0</v>
      </c>
      <c r="Y33" s="131">
        <v>0</v>
      </c>
      <c r="Z33" s="131">
        <v>374.60717054927954</v>
      </c>
      <c r="AA33" s="131">
        <v>387.51684324207758</v>
      </c>
      <c r="AB33" s="131">
        <v>0</v>
      </c>
      <c r="AC33" s="131">
        <v>0</v>
      </c>
      <c r="AD33" s="131">
        <v>0</v>
      </c>
      <c r="AE33" s="131"/>
      <c r="AF33">
        <f t="shared" si="0"/>
        <v>27</v>
      </c>
    </row>
    <row r="34" spans="1:32">
      <c r="A34" t="s">
        <v>431</v>
      </c>
      <c r="B34" s="131">
        <v>0</v>
      </c>
      <c r="C34" s="131">
        <v>0</v>
      </c>
      <c r="D34" s="131">
        <v>1493.5325328280574</v>
      </c>
      <c r="E34" s="131">
        <v>1501.7598998532517</v>
      </c>
      <c r="F34" s="131">
        <v>1510.3094614159559</v>
      </c>
      <c r="G34" s="131">
        <v>0</v>
      </c>
      <c r="H34" s="131">
        <v>0</v>
      </c>
      <c r="I34" s="131">
        <v>0</v>
      </c>
      <c r="J34" s="131">
        <v>0</v>
      </c>
      <c r="K34" s="131">
        <v>0</v>
      </c>
      <c r="L34" s="131">
        <v>0</v>
      </c>
      <c r="M34" s="131">
        <v>0</v>
      </c>
      <c r="N34" s="131">
        <v>0</v>
      </c>
      <c r="O34" s="131">
        <v>0</v>
      </c>
      <c r="P34" s="131">
        <v>0</v>
      </c>
      <c r="Q34" s="131">
        <v>1412.6264534166762</v>
      </c>
      <c r="R34" s="131">
        <v>0</v>
      </c>
      <c r="S34" s="131">
        <v>0</v>
      </c>
      <c r="T34" s="131">
        <v>0</v>
      </c>
      <c r="U34" s="131">
        <v>440.79137105065786</v>
      </c>
      <c r="V34" s="131">
        <v>0</v>
      </c>
      <c r="W34" s="131">
        <v>0</v>
      </c>
      <c r="X34" s="131">
        <v>0</v>
      </c>
      <c r="Y34" s="131">
        <v>0</v>
      </c>
      <c r="Z34" s="131">
        <v>374.4079555715698</v>
      </c>
      <c r="AA34" s="131">
        <v>387.24158195459518</v>
      </c>
      <c r="AB34" s="131">
        <v>0</v>
      </c>
      <c r="AC34" s="131">
        <v>0</v>
      </c>
      <c r="AD34" s="131">
        <v>0</v>
      </c>
      <c r="AE34" s="131"/>
      <c r="AF34">
        <f t="shared" si="0"/>
        <v>28</v>
      </c>
    </row>
    <row r="35" spans="1:32">
      <c r="A35" t="s">
        <v>432</v>
      </c>
      <c r="B35" s="131">
        <v>0</v>
      </c>
      <c r="C35" s="131">
        <v>0</v>
      </c>
      <c r="D35" s="131">
        <v>1493.526277906446</v>
      </c>
      <c r="E35" s="131">
        <v>1501.7757863767674</v>
      </c>
      <c r="F35" s="131">
        <v>1510.5550606164004</v>
      </c>
      <c r="G35" s="131">
        <v>0</v>
      </c>
      <c r="H35" s="131">
        <v>0</v>
      </c>
      <c r="I35" s="131">
        <v>0</v>
      </c>
      <c r="J35" s="131">
        <v>0</v>
      </c>
      <c r="K35" s="131">
        <v>0</v>
      </c>
      <c r="L35" s="131">
        <v>0</v>
      </c>
      <c r="M35" s="131">
        <v>0</v>
      </c>
      <c r="N35" s="131">
        <v>0</v>
      </c>
      <c r="O35" s="131">
        <v>0</v>
      </c>
      <c r="P35" s="131">
        <v>0</v>
      </c>
      <c r="Q35" s="131">
        <v>1413.773795027301</v>
      </c>
      <c r="R35" s="131">
        <v>0</v>
      </c>
      <c r="S35" s="131">
        <v>0</v>
      </c>
      <c r="T35" s="131">
        <v>0</v>
      </c>
      <c r="U35" s="131">
        <v>441.70596865309949</v>
      </c>
      <c r="V35" s="131">
        <v>0</v>
      </c>
      <c r="W35" s="131">
        <v>0</v>
      </c>
      <c r="X35" s="131">
        <v>0</v>
      </c>
      <c r="Y35" s="131">
        <v>0</v>
      </c>
      <c r="Z35" s="131">
        <v>374.20874059386011</v>
      </c>
      <c r="AA35" s="131">
        <v>386.96632066711271</v>
      </c>
      <c r="AB35" s="131">
        <v>0</v>
      </c>
      <c r="AC35" s="131">
        <v>0</v>
      </c>
      <c r="AD35" s="131">
        <v>0</v>
      </c>
      <c r="AE35" s="131"/>
      <c r="AF35">
        <f t="shared" si="0"/>
        <v>29</v>
      </c>
    </row>
    <row r="36" spans="1:32">
      <c r="A36" t="s">
        <v>433</v>
      </c>
      <c r="B36" s="131">
        <v>0</v>
      </c>
      <c r="C36" s="131">
        <v>0</v>
      </c>
      <c r="D36" s="131">
        <v>1493.5200229848347</v>
      </c>
      <c r="E36" s="131">
        <v>1501.7916729002832</v>
      </c>
      <c r="F36" s="131">
        <v>1510.8006598168449</v>
      </c>
      <c r="G36" s="131">
        <v>0</v>
      </c>
      <c r="H36" s="131">
        <v>0</v>
      </c>
      <c r="I36" s="131">
        <v>0</v>
      </c>
      <c r="J36" s="131">
        <v>0</v>
      </c>
      <c r="K36" s="131">
        <v>0</v>
      </c>
      <c r="L36" s="131">
        <v>0</v>
      </c>
      <c r="M36" s="131">
        <v>0</v>
      </c>
      <c r="N36" s="131">
        <v>0</v>
      </c>
      <c r="O36" s="131">
        <v>0</v>
      </c>
      <c r="P36" s="131">
        <v>0</v>
      </c>
      <c r="Q36" s="131">
        <v>1414.9211366379259</v>
      </c>
      <c r="R36" s="131">
        <v>0</v>
      </c>
      <c r="S36" s="131">
        <v>0</v>
      </c>
      <c r="T36" s="131">
        <v>0</v>
      </c>
      <c r="U36" s="131">
        <v>442.62056625554118</v>
      </c>
      <c r="V36" s="131">
        <v>0</v>
      </c>
      <c r="W36" s="131">
        <v>0</v>
      </c>
      <c r="X36" s="131">
        <v>0</v>
      </c>
      <c r="Y36" s="131">
        <v>0</v>
      </c>
      <c r="Z36" s="131">
        <v>374.00952561615043</v>
      </c>
      <c r="AA36" s="131">
        <v>386.6910593796303</v>
      </c>
      <c r="AB36" s="131">
        <v>0</v>
      </c>
      <c r="AC36" s="131">
        <v>0</v>
      </c>
      <c r="AD36" s="131">
        <v>0</v>
      </c>
      <c r="AE36" s="131"/>
      <c r="AF36">
        <f t="shared" si="0"/>
        <v>30</v>
      </c>
    </row>
    <row r="37" spans="1:32">
      <c r="A37" t="s">
        <v>434</v>
      </c>
      <c r="B37" s="131">
        <v>0</v>
      </c>
      <c r="C37" s="131">
        <v>0</v>
      </c>
      <c r="D37" s="131">
        <v>1493.5137680632233</v>
      </c>
      <c r="E37" s="131">
        <v>1501.8075594237989</v>
      </c>
      <c r="F37" s="131">
        <v>1511.0462590172895</v>
      </c>
      <c r="G37" s="131">
        <v>0</v>
      </c>
      <c r="H37" s="131">
        <v>0</v>
      </c>
      <c r="I37" s="131">
        <v>0</v>
      </c>
      <c r="J37" s="131">
        <v>0</v>
      </c>
      <c r="K37" s="131">
        <v>0</v>
      </c>
      <c r="L37" s="131">
        <v>0</v>
      </c>
      <c r="M37" s="131">
        <v>0</v>
      </c>
      <c r="N37" s="131">
        <v>0</v>
      </c>
      <c r="O37" s="131">
        <v>0</v>
      </c>
      <c r="P37" s="131">
        <v>0</v>
      </c>
      <c r="Q37" s="131">
        <v>1416.0684782485507</v>
      </c>
      <c r="R37" s="131">
        <v>0</v>
      </c>
      <c r="S37" s="131">
        <v>0</v>
      </c>
      <c r="T37" s="131">
        <v>0</v>
      </c>
      <c r="U37" s="131">
        <v>443.53516385798281</v>
      </c>
      <c r="V37" s="131">
        <v>0</v>
      </c>
      <c r="W37" s="131">
        <v>0</v>
      </c>
      <c r="X37" s="131">
        <v>0</v>
      </c>
      <c r="Y37" s="131">
        <v>0</v>
      </c>
      <c r="Z37" s="131">
        <v>373.81031063844074</v>
      </c>
      <c r="AA37" s="131">
        <v>386.41579809214784</v>
      </c>
      <c r="AB37" s="131">
        <v>0</v>
      </c>
      <c r="AC37" s="131">
        <v>0</v>
      </c>
      <c r="AD37" s="131">
        <v>0</v>
      </c>
      <c r="AE37" s="131"/>
      <c r="AF37">
        <f t="shared" si="0"/>
        <v>31</v>
      </c>
    </row>
    <row r="38" spans="1:32">
      <c r="A38" t="s">
        <v>435</v>
      </c>
      <c r="B38" s="131">
        <v>0</v>
      </c>
      <c r="C38" s="131">
        <v>0</v>
      </c>
      <c r="D38" s="131">
        <v>1493.507513141612</v>
      </c>
      <c r="E38" s="131">
        <v>1501.8234459473147</v>
      </c>
      <c r="F38" s="131">
        <v>1511.291858217734</v>
      </c>
      <c r="G38" s="131">
        <v>0</v>
      </c>
      <c r="H38" s="131">
        <v>0</v>
      </c>
      <c r="I38" s="131">
        <v>0</v>
      </c>
      <c r="J38" s="131">
        <v>0</v>
      </c>
      <c r="K38" s="131">
        <v>0</v>
      </c>
      <c r="L38" s="131">
        <v>0</v>
      </c>
      <c r="M38" s="131">
        <v>0</v>
      </c>
      <c r="N38" s="131">
        <v>0</v>
      </c>
      <c r="O38" s="131">
        <v>0</v>
      </c>
      <c r="P38" s="131">
        <v>0</v>
      </c>
      <c r="Q38" s="131">
        <v>1417.2158198591756</v>
      </c>
      <c r="R38" s="131">
        <v>0</v>
      </c>
      <c r="S38" s="131">
        <v>0</v>
      </c>
      <c r="T38" s="131">
        <v>0</v>
      </c>
      <c r="U38" s="131">
        <v>444.44976146042444</v>
      </c>
      <c r="V38" s="131">
        <v>0</v>
      </c>
      <c r="W38" s="131">
        <v>0</v>
      </c>
      <c r="X38" s="131">
        <v>0</v>
      </c>
      <c r="Y38" s="131">
        <v>0</v>
      </c>
      <c r="Z38" s="131">
        <v>373.611095660731</v>
      </c>
      <c r="AA38" s="131">
        <v>386.14053680466543</v>
      </c>
      <c r="AB38" s="131">
        <v>0</v>
      </c>
      <c r="AC38" s="131">
        <v>0</v>
      </c>
      <c r="AD38" s="131">
        <v>0</v>
      </c>
      <c r="AE38" s="131"/>
      <c r="AF38">
        <f t="shared" si="0"/>
        <v>32</v>
      </c>
    </row>
    <row r="39" spans="1:32">
      <c r="A39" t="s">
        <v>436</v>
      </c>
      <c r="B39" s="131">
        <v>0</v>
      </c>
      <c r="C39" s="131">
        <v>0</v>
      </c>
      <c r="D39" s="131">
        <v>1493.5012582200006</v>
      </c>
      <c r="E39" s="131">
        <v>1501.8393324708304</v>
      </c>
      <c r="F39" s="131">
        <v>1511.5374574181785</v>
      </c>
      <c r="G39" s="131">
        <v>0</v>
      </c>
      <c r="H39" s="131">
        <v>0</v>
      </c>
      <c r="I39" s="131">
        <v>0</v>
      </c>
      <c r="J39" s="131">
        <v>0</v>
      </c>
      <c r="K39" s="131">
        <v>0</v>
      </c>
      <c r="L39" s="131">
        <v>0</v>
      </c>
      <c r="M39" s="131">
        <v>0</v>
      </c>
      <c r="N39" s="131">
        <v>0</v>
      </c>
      <c r="O39" s="131">
        <v>0</v>
      </c>
      <c r="P39" s="131">
        <v>0</v>
      </c>
      <c r="Q39" s="131">
        <v>1418.3631614698004</v>
      </c>
      <c r="R39" s="131">
        <v>0</v>
      </c>
      <c r="S39" s="131">
        <v>0</v>
      </c>
      <c r="T39" s="131">
        <v>0</v>
      </c>
      <c r="U39" s="131">
        <v>445.36435906286613</v>
      </c>
      <c r="V39" s="131">
        <v>0</v>
      </c>
      <c r="W39" s="131">
        <v>0</v>
      </c>
      <c r="X39" s="131">
        <v>0</v>
      </c>
      <c r="Y39" s="131">
        <v>0</v>
      </c>
      <c r="Z39" s="131">
        <v>373.41188068302131</v>
      </c>
      <c r="AA39" s="131">
        <v>385.86527551718297</v>
      </c>
      <c r="AB39" s="131">
        <v>0</v>
      </c>
      <c r="AC39" s="131">
        <v>0</v>
      </c>
      <c r="AD39" s="131">
        <v>0</v>
      </c>
      <c r="AE39" s="131"/>
      <c r="AF39">
        <f t="shared" si="0"/>
        <v>33</v>
      </c>
    </row>
    <row r="40" spans="1:32">
      <c r="A40" t="s">
        <v>437</v>
      </c>
      <c r="B40" s="131">
        <v>0</v>
      </c>
      <c r="C40" s="131">
        <v>0</v>
      </c>
      <c r="D40" s="131">
        <v>1493.4950032983893</v>
      </c>
      <c r="E40" s="131">
        <v>1501.8552189943462</v>
      </c>
      <c r="F40" s="131">
        <v>1511.7830566186228</v>
      </c>
      <c r="G40" s="131">
        <v>0</v>
      </c>
      <c r="H40" s="131">
        <v>0</v>
      </c>
      <c r="I40" s="131">
        <v>0</v>
      </c>
      <c r="J40" s="131">
        <v>0</v>
      </c>
      <c r="K40" s="131">
        <v>0</v>
      </c>
      <c r="L40" s="131">
        <v>0</v>
      </c>
      <c r="M40" s="131">
        <v>0</v>
      </c>
      <c r="N40" s="131">
        <v>0</v>
      </c>
      <c r="O40" s="131">
        <v>0</v>
      </c>
      <c r="P40" s="131">
        <v>0</v>
      </c>
      <c r="Q40" s="131">
        <v>1419.5105030804252</v>
      </c>
      <c r="R40" s="131">
        <v>0</v>
      </c>
      <c r="S40" s="131">
        <v>0</v>
      </c>
      <c r="T40" s="131">
        <v>0</v>
      </c>
      <c r="U40" s="131">
        <v>446.27895666530776</v>
      </c>
      <c r="V40" s="131">
        <v>0</v>
      </c>
      <c r="W40" s="131">
        <v>0</v>
      </c>
      <c r="X40" s="131">
        <v>0</v>
      </c>
      <c r="Y40" s="131">
        <v>0</v>
      </c>
      <c r="Z40" s="131">
        <v>373.21266570531162</v>
      </c>
      <c r="AA40" s="131">
        <v>385.59001422970056</v>
      </c>
      <c r="AB40" s="131">
        <v>0</v>
      </c>
      <c r="AC40" s="131">
        <v>0</v>
      </c>
      <c r="AD40" s="131">
        <v>0</v>
      </c>
      <c r="AE40" s="131"/>
      <c r="AF40">
        <f t="shared" si="0"/>
        <v>34</v>
      </c>
    </row>
    <row r="41" spans="1:32">
      <c r="A41" t="s">
        <v>438</v>
      </c>
      <c r="B41" s="131">
        <v>0</v>
      </c>
      <c r="C41" s="131">
        <v>0</v>
      </c>
      <c r="D41" s="131">
        <v>1493.4887483767777</v>
      </c>
      <c r="E41" s="131">
        <v>1501.8711055178619</v>
      </c>
      <c r="F41" s="131">
        <v>1512.0286558190674</v>
      </c>
      <c r="G41" s="131">
        <v>0</v>
      </c>
      <c r="H41" s="131">
        <v>0</v>
      </c>
      <c r="I41" s="131">
        <v>0</v>
      </c>
      <c r="J41" s="131">
        <v>0</v>
      </c>
      <c r="K41" s="131">
        <v>0</v>
      </c>
      <c r="L41" s="131">
        <v>0</v>
      </c>
      <c r="M41" s="131">
        <v>0</v>
      </c>
      <c r="N41" s="131">
        <v>0</v>
      </c>
      <c r="O41" s="131">
        <v>0</v>
      </c>
      <c r="P41" s="131">
        <v>0</v>
      </c>
      <c r="Q41" s="131">
        <v>1420.6578446910501</v>
      </c>
      <c r="R41" s="131">
        <v>0</v>
      </c>
      <c r="S41" s="131">
        <v>0</v>
      </c>
      <c r="T41" s="131">
        <v>0</v>
      </c>
      <c r="U41" s="131">
        <v>447.19355426774939</v>
      </c>
      <c r="V41" s="131">
        <v>0</v>
      </c>
      <c r="W41" s="131">
        <v>0</v>
      </c>
      <c r="X41" s="131">
        <v>0</v>
      </c>
      <c r="Y41" s="131">
        <v>0</v>
      </c>
      <c r="Z41" s="131">
        <v>373.01345072760193</v>
      </c>
      <c r="AA41" s="131">
        <v>385.31475294221809</v>
      </c>
      <c r="AB41" s="131">
        <v>0</v>
      </c>
      <c r="AC41" s="131">
        <v>0</v>
      </c>
      <c r="AD41" s="131">
        <v>0</v>
      </c>
      <c r="AE41" s="131"/>
      <c r="AF41">
        <f t="shared" si="0"/>
        <v>35</v>
      </c>
    </row>
    <row r="42" spans="1:32">
      <c r="A42" t="s">
        <v>439</v>
      </c>
      <c r="B42" s="131">
        <v>0</v>
      </c>
      <c r="C42" s="131">
        <v>0</v>
      </c>
      <c r="D42" s="131">
        <v>1493.4824934551664</v>
      </c>
      <c r="E42" s="131">
        <v>1501.8869920413777</v>
      </c>
      <c r="F42" s="131">
        <v>1512.2742550195119</v>
      </c>
      <c r="G42" s="131">
        <v>0</v>
      </c>
      <c r="H42" s="131">
        <v>0</v>
      </c>
      <c r="I42" s="131">
        <v>0</v>
      </c>
      <c r="J42" s="131">
        <v>0</v>
      </c>
      <c r="K42" s="131">
        <v>0</v>
      </c>
      <c r="L42" s="131">
        <v>0</v>
      </c>
      <c r="M42" s="131">
        <v>0</v>
      </c>
      <c r="N42" s="131">
        <v>0</v>
      </c>
      <c r="O42" s="131">
        <v>0</v>
      </c>
      <c r="P42" s="131">
        <v>0</v>
      </c>
      <c r="Q42" s="131">
        <v>1421.8051863016749</v>
      </c>
      <c r="R42" s="131">
        <v>0</v>
      </c>
      <c r="S42" s="131">
        <v>0</v>
      </c>
      <c r="T42" s="131">
        <v>0</v>
      </c>
      <c r="U42" s="131">
        <v>448.10815187019108</v>
      </c>
      <c r="V42" s="131">
        <v>0</v>
      </c>
      <c r="W42" s="131">
        <v>0</v>
      </c>
      <c r="X42" s="131">
        <v>0</v>
      </c>
      <c r="Y42" s="131">
        <v>0</v>
      </c>
      <c r="Z42" s="131">
        <v>372.81423574989219</v>
      </c>
      <c r="AA42" s="131">
        <v>385.03949165473568</v>
      </c>
      <c r="AB42" s="131">
        <v>0</v>
      </c>
      <c r="AC42" s="131">
        <v>0</v>
      </c>
      <c r="AD42" s="131">
        <v>0</v>
      </c>
      <c r="AE42" s="131"/>
      <c r="AF42">
        <f t="shared" si="0"/>
        <v>36</v>
      </c>
    </row>
    <row r="43" spans="1:32">
      <c r="A43" t="s">
        <v>440</v>
      </c>
      <c r="B43" s="131">
        <v>0</v>
      </c>
      <c r="C43" s="131">
        <v>0</v>
      </c>
      <c r="D43" s="131">
        <v>1493.476238533555</v>
      </c>
      <c r="E43" s="131">
        <v>1501.9028785648934</v>
      </c>
      <c r="F43" s="131">
        <v>1512.5198542199564</v>
      </c>
      <c r="G43" s="131">
        <v>0</v>
      </c>
      <c r="H43" s="131">
        <v>0</v>
      </c>
      <c r="I43" s="131">
        <v>0</v>
      </c>
      <c r="J43" s="131">
        <v>0</v>
      </c>
      <c r="K43" s="131">
        <v>0</v>
      </c>
      <c r="L43" s="131">
        <v>0</v>
      </c>
      <c r="M43" s="131">
        <v>0</v>
      </c>
      <c r="N43" s="131">
        <v>0</v>
      </c>
      <c r="O43" s="131">
        <v>0</v>
      </c>
      <c r="P43" s="131">
        <v>0</v>
      </c>
      <c r="Q43" s="131">
        <v>1422.9525279122997</v>
      </c>
      <c r="R43" s="131">
        <v>0</v>
      </c>
      <c r="S43" s="131">
        <v>0</v>
      </c>
      <c r="T43" s="131">
        <v>0</v>
      </c>
      <c r="U43" s="131">
        <v>449.02274947263271</v>
      </c>
      <c r="V43" s="131">
        <v>0</v>
      </c>
      <c r="W43" s="131">
        <v>0</v>
      </c>
      <c r="X43" s="131">
        <v>0</v>
      </c>
      <c r="Y43" s="131">
        <v>0</v>
      </c>
      <c r="Z43" s="131">
        <v>372.6150207721825</v>
      </c>
      <c r="AA43" s="131">
        <v>384.76423036725322</v>
      </c>
      <c r="AB43" s="131">
        <v>0</v>
      </c>
      <c r="AC43" s="131">
        <v>0</v>
      </c>
      <c r="AD43" s="131">
        <v>0</v>
      </c>
      <c r="AE43" s="131"/>
      <c r="AF43">
        <f t="shared" si="0"/>
        <v>37</v>
      </c>
    </row>
    <row r="44" spans="1:32">
      <c r="A44" t="s">
        <v>441</v>
      </c>
      <c r="B44" s="131">
        <v>0</v>
      </c>
      <c r="C44" s="131">
        <v>0</v>
      </c>
      <c r="D44" s="131">
        <v>1493.4699836119437</v>
      </c>
      <c r="E44" s="131">
        <v>1501.9187650884091</v>
      </c>
      <c r="F44" s="131">
        <v>1512.7654534204009</v>
      </c>
      <c r="G44" s="131">
        <v>0</v>
      </c>
      <c r="H44" s="131">
        <v>0</v>
      </c>
      <c r="I44" s="131">
        <v>0</v>
      </c>
      <c r="J44" s="131">
        <v>0</v>
      </c>
      <c r="K44" s="131">
        <v>0</v>
      </c>
      <c r="L44" s="131">
        <v>0</v>
      </c>
      <c r="M44" s="131">
        <v>0</v>
      </c>
      <c r="N44" s="131">
        <v>0</v>
      </c>
      <c r="O44" s="131">
        <v>0</v>
      </c>
      <c r="P44" s="131">
        <v>0</v>
      </c>
      <c r="Q44" s="131">
        <v>1424.0998695229246</v>
      </c>
      <c r="R44" s="131">
        <v>0</v>
      </c>
      <c r="S44" s="131">
        <v>0</v>
      </c>
      <c r="T44" s="131">
        <v>0</v>
      </c>
      <c r="U44" s="131">
        <v>449.93734707507434</v>
      </c>
      <c r="V44" s="131">
        <v>0</v>
      </c>
      <c r="W44" s="131">
        <v>0</v>
      </c>
      <c r="X44" s="131">
        <v>0</v>
      </c>
      <c r="Y44" s="131">
        <v>0</v>
      </c>
      <c r="Z44" s="131">
        <v>372.41580579447282</v>
      </c>
      <c r="AA44" s="131">
        <v>384.48896907977081</v>
      </c>
      <c r="AB44" s="131">
        <v>0</v>
      </c>
      <c r="AC44" s="131">
        <v>0</v>
      </c>
      <c r="AD44" s="131">
        <v>0</v>
      </c>
      <c r="AE44" s="131"/>
      <c r="AF44">
        <f t="shared" si="0"/>
        <v>38</v>
      </c>
    </row>
    <row r="45" spans="1:32">
      <c r="A45" t="s">
        <v>442</v>
      </c>
      <c r="B45" s="131">
        <v>0</v>
      </c>
      <c r="C45" s="131">
        <v>0</v>
      </c>
      <c r="D45" s="131">
        <v>1493.4637286903323</v>
      </c>
      <c r="E45" s="131">
        <v>1501.9346516119249</v>
      </c>
      <c r="F45" s="131">
        <v>1513.0110526208455</v>
      </c>
      <c r="G45" s="131">
        <v>0</v>
      </c>
      <c r="H45" s="131">
        <v>0</v>
      </c>
      <c r="I45" s="131">
        <v>0</v>
      </c>
      <c r="J45" s="131">
        <v>0</v>
      </c>
      <c r="K45" s="131">
        <v>0</v>
      </c>
      <c r="L45" s="131">
        <v>0</v>
      </c>
      <c r="M45" s="131">
        <v>0</v>
      </c>
      <c r="N45" s="131">
        <v>0</v>
      </c>
      <c r="O45" s="131">
        <v>0</v>
      </c>
      <c r="P45" s="131">
        <v>0</v>
      </c>
      <c r="Q45" s="131">
        <v>1425.2472111335494</v>
      </c>
      <c r="R45" s="131">
        <v>0</v>
      </c>
      <c r="S45" s="131">
        <v>0</v>
      </c>
      <c r="T45" s="131">
        <v>0</v>
      </c>
      <c r="U45" s="131">
        <v>450.85194467751603</v>
      </c>
      <c r="V45" s="131">
        <v>0</v>
      </c>
      <c r="W45" s="131">
        <v>0</v>
      </c>
      <c r="X45" s="131">
        <v>0</v>
      </c>
      <c r="Y45" s="131">
        <v>0</v>
      </c>
      <c r="Z45" s="131">
        <v>372.21659081676307</v>
      </c>
      <c r="AA45" s="131">
        <v>384.21370779228835</v>
      </c>
      <c r="AB45" s="131">
        <v>0</v>
      </c>
      <c r="AC45" s="131">
        <v>0</v>
      </c>
      <c r="AD45" s="131">
        <v>0</v>
      </c>
      <c r="AE45" s="131"/>
      <c r="AF45">
        <f t="shared" si="0"/>
        <v>39</v>
      </c>
    </row>
    <row r="46" spans="1:32">
      <c r="A46" t="s">
        <v>443</v>
      </c>
      <c r="B46" s="131">
        <v>0</v>
      </c>
      <c r="C46" s="131">
        <v>0</v>
      </c>
      <c r="D46" s="131">
        <v>1493.457473768721</v>
      </c>
      <c r="E46" s="131">
        <v>1501.9505381354406</v>
      </c>
      <c r="F46" s="131">
        <v>1513.25665182129</v>
      </c>
      <c r="G46" s="131">
        <v>0</v>
      </c>
      <c r="H46" s="131">
        <v>0</v>
      </c>
      <c r="I46" s="131">
        <v>0</v>
      </c>
      <c r="J46" s="131">
        <v>0</v>
      </c>
      <c r="K46" s="131">
        <v>0</v>
      </c>
      <c r="L46" s="131">
        <v>0</v>
      </c>
      <c r="M46" s="131">
        <v>0</v>
      </c>
      <c r="N46" s="131">
        <v>0</v>
      </c>
      <c r="O46" s="131">
        <v>0</v>
      </c>
      <c r="P46" s="131">
        <v>0</v>
      </c>
      <c r="Q46" s="131">
        <v>1426.3945527441742</v>
      </c>
      <c r="R46" s="131">
        <v>0</v>
      </c>
      <c r="S46" s="131">
        <v>0</v>
      </c>
      <c r="T46" s="131">
        <v>0</v>
      </c>
      <c r="U46" s="131">
        <v>451.76654227995766</v>
      </c>
      <c r="V46" s="131">
        <v>0</v>
      </c>
      <c r="W46" s="131">
        <v>0</v>
      </c>
      <c r="X46" s="131">
        <v>0</v>
      </c>
      <c r="Y46" s="131">
        <v>0</v>
      </c>
      <c r="Z46" s="131">
        <v>372.01737583905339</v>
      </c>
      <c r="AA46" s="131">
        <v>383.93844650480594</v>
      </c>
      <c r="AB46" s="131">
        <v>0</v>
      </c>
      <c r="AC46" s="131">
        <v>0</v>
      </c>
      <c r="AD46" s="131">
        <v>0</v>
      </c>
      <c r="AE46" s="131"/>
      <c r="AF46">
        <f t="shared" si="0"/>
        <v>40</v>
      </c>
    </row>
    <row r="47" spans="1:32">
      <c r="A47" t="s">
        <v>444</v>
      </c>
      <c r="B47" s="131">
        <v>0</v>
      </c>
      <c r="C47" s="131">
        <v>0</v>
      </c>
      <c r="D47" s="131">
        <v>1493.4512188471097</v>
      </c>
      <c r="E47" s="131">
        <v>1501.9664246589564</v>
      </c>
      <c r="F47" s="131">
        <v>1513.5022510217345</v>
      </c>
      <c r="G47" s="131">
        <v>0</v>
      </c>
      <c r="H47" s="131">
        <v>0</v>
      </c>
      <c r="I47" s="131">
        <v>0</v>
      </c>
      <c r="J47" s="131">
        <v>0</v>
      </c>
      <c r="K47" s="131">
        <v>0</v>
      </c>
      <c r="L47" s="131">
        <v>0</v>
      </c>
      <c r="M47" s="131">
        <v>0</v>
      </c>
      <c r="N47" s="131">
        <v>0</v>
      </c>
      <c r="O47" s="131">
        <v>0</v>
      </c>
      <c r="P47" s="131">
        <v>0</v>
      </c>
      <c r="Q47" s="131">
        <v>1427.5418943547991</v>
      </c>
      <c r="R47" s="131">
        <v>0</v>
      </c>
      <c r="S47" s="131">
        <v>0</v>
      </c>
      <c r="T47" s="131">
        <v>0</v>
      </c>
      <c r="U47" s="131">
        <v>452.68113988239929</v>
      </c>
      <c r="V47" s="131">
        <v>0</v>
      </c>
      <c r="W47" s="131">
        <v>0</v>
      </c>
      <c r="X47" s="131">
        <v>0</v>
      </c>
      <c r="Y47" s="131">
        <v>0</v>
      </c>
      <c r="Z47" s="131">
        <v>371.8181608613437</v>
      </c>
      <c r="AA47" s="131">
        <v>383.66318521732347</v>
      </c>
      <c r="AB47" s="131">
        <v>0</v>
      </c>
      <c r="AC47" s="131">
        <v>0</v>
      </c>
      <c r="AD47" s="131">
        <v>0</v>
      </c>
      <c r="AE47" s="131"/>
      <c r="AF47">
        <f t="shared" si="0"/>
        <v>41</v>
      </c>
    </row>
    <row r="48" spans="1:32">
      <c r="A48" t="s">
        <v>445</v>
      </c>
      <c r="B48" s="131">
        <v>0</v>
      </c>
      <c r="C48" s="131">
        <v>0</v>
      </c>
      <c r="D48" s="131">
        <v>1493.4449639254983</v>
      </c>
      <c r="E48" s="131">
        <v>1501.9823111824721</v>
      </c>
      <c r="F48" s="131">
        <v>1513.7478502221791</v>
      </c>
      <c r="G48" s="131">
        <v>0</v>
      </c>
      <c r="H48" s="131">
        <v>0</v>
      </c>
      <c r="I48" s="131">
        <v>0</v>
      </c>
      <c r="J48" s="131">
        <v>0</v>
      </c>
      <c r="K48" s="131">
        <v>0</v>
      </c>
      <c r="L48" s="131">
        <v>0</v>
      </c>
      <c r="M48" s="131">
        <v>0</v>
      </c>
      <c r="N48" s="131">
        <v>0</v>
      </c>
      <c r="O48" s="131">
        <v>0</v>
      </c>
      <c r="P48" s="131">
        <v>0</v>
      </c>
      <c r="Q48" s="131">
        <v>1428.6892359654239</v>
      </c>
      <c r="R48" s="131">
        <v>0</v>
      </c>
      <c r="S48" s="131">
        <v>0</v>
      </c>
      <c r="T48" s="131">
        <v>0</v>
      </c>
      <c r="U48" s="131">
        <v>453.59573748484098</v>
      </c>
      <c r="V48" s="131">
        <v>0</v>
      </c>
      <c r="W48" s="131">
        <v>0</v>
      </c>
      <c r="X48" s="131">
        <v>0</v>
      </c>
      <c r="Y48" s="131">
        <v>0</v>
      </c>
      <c r="Z48" s="131">
        <v>371.61894588363401</v>
      </c>
      <c r="AA48" s="131">
        <v>383.38792392984107</v>
      </c>
      <c r="AB48" s="131">
        <v>0</v>
      </c>
      <c r="AC48" s="131">
        <v>0</v>
      </c>
      <c r="AD48" s="131">
        <v>0</v>
      </c>
      <c r="AE48" s="131"/>
      <c r="AF48">
        <f t="shared" si="0"/>
        <v>42</v>
      </c>
    </row>
    <row r="49" spans="1:32">
      <c r="A49" t="s">
        <v>446</v>
      </c>
      <c r="B49" s="131">
        <v>0</v>
      </c>
      <c r="C49" s="131">
        <v>0</v>
      </c>
      <c r="D49" s="131">
        <v>1493.438709003887</v>
      </c>
      <c r="E49" s="131">
        <v>1501.9981977059879</v>
      </c>
      <c r="F49" s="131">
        <v>1513.9934494226234</v>
      </c>
      <c r="G49" s="131">
        <v>0</v>
      </c>
      <c r="H49" s="131">
        <v>0</v>
      </c>
      <c r="I49" s="131">
        <v>0</v>
      </c>
      <c r="J49" s="131">
        <v>0</v>
      </c>
      <c r="K49" s="131">
        <v>0</v>
      </c>
      <c r="L49" s="131">
        <v>0</v>
      </c>
      <c r="M49" s="131">
        <v>0</v>
      </c>
      <c r="N49" s="131">
        <v>0</v>
      </c>
      <c r="O49" s="131">
        <v>0</v>
      </c>
      <c r="P49" s="131">
        <v>0</v>
      </c>
      <c r="Q49" s="131">
        <v>1429.8365775760487</v>
      </c>
      <c r="R49" s="131">
        <v>0</v>
      </c>
      <c r="S49" s="131">
        <v>0</v>
      </c>
      <c r="T49" s="131">
        <v>0</v>
      </c>
      <c r="U49" s="131">
        <v>454.51033508728261</v>
      </c>
      <c r="V49" s="131">
        <v>0</v>
      </c>
      <c r="W49" s="131">
        <v>0</v>
      </c>
      <c r="X49" s="131">
        <v>0</v>
      </c>
      <c r="Y49" s="131">
        <v>0</v>
      </c>
      <c r="Z49" s="131">
        <v>371.41973090592427</v>
      </c>
      <c r="AA49" s="131">
        <v>383.1126626423586</v>
      </c>
      <c r="AB49" s="131">
        <v>0</v>
      </c>
      <c r="AC49" s="131">
        <v>0</v>
      </c>
      <c r="AD49" s="131">
        <v>0</v>
      </c>
      <c r="AE49" s="131"/>
      <c r="AF49">
        <f t="shared" si="0"/>
        <v>43</v>
      </c>
    </row>
    <row r="50" spans="1:32">
      <c r="A50" t="s">
        <v>447</v>
      </c>
      <c r="B50" s="131">
        <v>0</v>
      </c>
      <c r="C50" s="131">
        <v>0</v>
      </c>
      <c r="D50" s="131">
        <v>1493.4324540822756</v>
      </c>
      <c r="E50" s="131">
        <v>1502.0140842295036</v>
      </c>
      <c r="F50" s="131">
        <v>1514.2390486230679</v>
      </c>
      <c r="G50" s="131">
        <v>0</v>
      </c>
      <c r="H50" s="131">
        <v>0</v>
      </c>
      <c r="I50" s="131">
        <v>0</v>
      </c>
      <c r="J50" s="131">
        <v>0</v>
      </c>
      <c r="K50" s="131">
        <v>0</v>
      </c>
      <c r="L50" s="131">
        <v>0</v>
      </c>
      <c r="M50" s="131">
        <v>0</v>
      </c>
      <c r="N50" s="131">
        <v>0</v>
      </c>
      <c r="O50" s="131">
        <v>0</v>
      </c>
      <c r="P50" s="131">
        <v>0</v>
      </c>
      <c r="Q50" s="131">
        <v>1430.9839191866736</v>
      </c>
      <c r="R50" s="131">
        <v>0</v>
      </c>
      <c r="S50" s="131">
        <v>0</v>
      </c>
      <c r="T50" s="131">
        <v>0</v>
      </c>
      <c r="U50" s="131">
        <v>455.4249326897243</v>
      </c>
      <c r="V50" s="131">
        <v>0</v>
      </c>
      <c r="W50" s="131">
        <v>0</v>
      </c>
      <c r="X50" s="131">
        <v>0</v>
      </c>
      <c r="Y50" s="131">
        <v>0</v>
      </c>
      <c r="Z50" s="131">
        <v>371.22051592821458</v>
      </c>
      <c r="AA50" s="131">
        <v>382.83740135487619</v>
      </c>
      <c r="AB50" s="131">
        <v>0</v>
      </c>
      <c r="AC50" s="131">
        <v>0</v>
      </c>
      <c r="AD50" s="131">
        <v>0</v>
      </c>
      <c r="AE50" s="131"/>
      <c r="AF50">
        <f t="shared" si="0"/>
        <v>44</v>
      </c>
    </row>
    <row r="51" spans="1:32">
      <c r="A51" t="s">
        <v>448</v>
      </c>
      <c r="B51" s="131">
        <v>0</v>
      </c>
      <c r="C51" s="131">
        <v>0</v>
      </c>
      <c r="D51" s="131">
        <v>1493.4261991606643</v>
      </c>
      <c r="E51" s="131">
        <v>1502.0299707530194</v>
      </c>
      <c r="F51" s="131">
        <v>1514.4846478235124</v>
      </c>
      <c r="G51" s="131">
        <v>0</v>
      </c>
      <c r="H51" s="131">
        <v>0</v>
      </c>
      <c r="I51" s="131">
        <v>0</v>
      </c>
      <c r="J51" s="131">
        <v>0</v>
      </c>
      <c r="K51" s="131">
        <v>0</v>
      </c>
      <c r="L51" s="131">
        <v>0</v>
      </c>
      <c r="M51" s="131">
        <v>0</v>
      </c>
      <c r="N51" s="131">
        <v>0</v>
      </c>
      <c r="O51" s="131">
        <v>0</v>
      </c>
      <c r="P51" s="131">
        <v>0</v>
      </c>
      <c r="Q51" s="131">
        <v>1432.1312607972984</v>
      </c>
      <c r="R51" s="131">
        <v>0</v>
      </c>
      <c r="S51" s="131">
        <v>0</v>
      </c>
      <c r="T51" s="131">
        <v>0</v>
      </c>
      <c r="U51" s="131">
        <v>456.33953029216593</v>
      </c>
      <c r="V51" s="131">
        <v>0</v>
      </c>
      <c r="W51" s="131">
        <v>0</v>
      </c>
      <c r="X51" s="131">
        <v>0</v>
      </c>
      <c r="Y51" s="131">
        <v>0</v>
      </c>
      <c r="Z51" s="131">
        <v>371.02130095050489</v>
      </c>
      <c r="AA51" s="131">
        <v>382.56214006739373</v>
      </c>
      <c r="AB51" s="131">
        <v>0</v>
      </c>
      <c r="AC51" s="131">
        <v>0</v>
      </c>
      <c r="AD51" s="131">
        <v>0</v>
      </c>
      <c r="AE51" s="131"/>
      <c r="AF51">
        <f t="shared" si="0"/>
        <v>45</v>
      </c>
    </row>
    <row r="52" spans="1:32">
      <c r="A52" t="s">
        <v>449</v>
      </c>
      <c r="B52" s="131">
        <v>0</v>
      </c>
      <c r="C52" s="131">
        <v>0</v>
      </c>
      <c r="D52" s="131">
        <v>1493.4199442390529</v>
      </c>
      <c r="E52" s="131">
        <v>1502.0458572765351</v>
      </c>
      <c r="F52" s="131">
        <v>1514.730247023957</v>
      </c>
      <c r="G52" s="131">
        <v>0</v>
      </c>
      <c r="H52" s="131">
        <v>0</v>
      </c>
      <c r="I52" s="131">
        <v>0</v>
      </c>
      <c r="J52" s="131">
        <v>0</v>
      </c>
      <c r="K52" s="131">
        <v>0</v>
      </c>
      <c r="L52" s="131">
        <v>0</v>
      </c>
      <c r="M52" s="131">
        <v>0</v>
      </c>
      <c r="N52" s="131">
        <v>0</v>
      </c>
      <c r="O52" s="131">
        <v>0</v>
      </c>
      <c r="P52" s="131">
        <v>0</v>
      </c>
      <c r="Q52" s="131">
        <v>1433.2786024079232</v>
      </c>
      <c r="R52" s="131">
        <v>0</v>
      </c>
      <c r="S52" s="131">
        <v>0</v>
      </c>
      <c r="T52" s="131">
        <v>0</v>
      </c>
      <c r="U52" s="131">
        <v>457.25412789460756</v>
      </c>
      <c r="V52" s="131">
        <v>0</v>
      </c>
      <c r="W52" s="131">
        <v>0</v>
      </c>
      <c r="X52" s="131">
        <v>0</v>
      </c>
      <c r="Y52" s="131">
        <v>0</v>
      </c>
      <c r="Z52" s="131">
        <v>370.82208597279521</v>
      </c>
      <c r="AA52" s="131">
        <v>382.28687877991132</v>
      </c>
      <c r="AB52" s="131">
        <v>0</v>
      </c>
      <c r="AC52" s="131">
        <v>0</v>
      </c>
      <c r="AD52" s="131">
        <v>0</v>
      </c>
      <c r="AE52" s="131"/>
      <c r="AF52">
        <f t="shared" si="0"/>
        <v>46</v>
      </c>
    </row>
    <row r="53" spans="1:32">
      <c r="A53" t="s">
        <v>450</v>
      </c>
      <c r="B53" s="131">
        <v>0</v>
      </c>
      <c r="C53" s="131">
        <v>0</v>
      </c>
      <c r="D53" s="131">
        <v>1493.4136893174416</v>
      </c>
      <c r="E53" s="131">
        <v>1502.0617438000509</v>
      </c>
      <c r="F53" s="131">
        <v>1514.9758462244015</v>
      </c>
      <c r="G53" s="131">
        <v>0</v>
      </c>
      <c r="H53" s="131">
        <v>0</v>
      </c>
      <c r="I53" s="131">
        <v>0</v>
      </c>
      <c r="J53" s="131">
        <v>0</v>
      </c>
      <c r="K53" s="131">
        <v>0</v>
      </c>
      <c r="L53" s="131">
        <v>0</v>
      </c>
      <c r="M53" s="131">
        <v>0</v>
      </c>
      <c r="N53" s="131">
        <v>0</v>
      </c>
      <c r="O53" s="131">
        <v>0</v>
      </c>
      <c r="P53" s="131">
        <v>0</v>
      </c>
      <c r="Q53" s="131">
        <v>1434.4259440185481</v>
      </c>
      <c r="R53" s="131">
        <v>0</v>
      </c>
      <c r="S53" s="131">
        <v>0</v>
      </c>
      <c r="T53" s="131">
        <v>0</v>
      </c>
      <c r="U53" s="131">
        <v>458.16872549704925</v>
      </c>
      <c r="V53" s="131">
        <v>0</v>
      </c>
      <c r="W53" s="131">
        <v>0</v>
      </c>
      <c r="X53" s="131">
        <v>0</v>
      </c>
      <c r="Y53" s="131">
        <v>0</v>
      </c>
      <c r="Z53" s="131">
        <v>370.62287099508546</v>
      </c>
      <c r="AA53" s="131">
        <v>382.01161749242885</v>
      </c>
      <c r="AB53" s="131">
        <v>0</v>
      </c>
      <c r="AC53" s="131">
        <v>0</v>
      </c>
      <c r="AD53" s="131">
        <v>0</v>
      </c>
      <c r="AE53" s="131"/>
      <c r="AF53">
        <f t="shared" si="0"/>
        <v>47</v>
      </c>
    </row>
    <row r="54" spans="1:32">
      <c r="A54" t="s">
        <v>451</v>
      </c>
      <c r="B54" s="131">
        <v>0</v>
      </c>
      <c r="C54" s="131">
        <v>0</v>
      </c>
      <c r="D54" s="131">
        <v>1493.4074343958303</v>
      </c>
      <c r="E54" s="131">
        <v>1502.0776303235666</v>
      </c>
      <c r="F54" s="131">
        <v>1515.221445424846</v>
      </c>
      <c r="G54" s="131">
        <v>0</v>
      </c>
      <c r="H54" s="131">
        <v>0</v>
      </c>
      <c r="I54" s="131">
        <v>0</v>
      </c>
      <c r="J54" s="131">
        <v>0</v>
      </c>
      <c r="K54" s="131">
        <v>0</v>
      </c>
      <c r="L54" s="131">
        <v>0</v>
      </c>
      <c r="M54" s="131">
        <v>0</v>
      </c>
      <c r="N54" s="131">
        <v>0</v>
      </c>
      <c r="O54" s="131">
        <v>0</v>
      </c>
      <c r="P54" s="131">
        <v>0</v>
      </c>
      <c r="Q54" s="131">
        <v>1435.5732856291729</v>
      </c>
      <c r="R54" s="131">
        <v>0</v>
      </c>
      <c r="S54" s="131">
        <v>0</v>
      </c>
      <c r="T54" s="131">
        <v>0</v>
      </c>
      <c r="U54" s="131">
        <v>459.08332309949088</v>
      </c>
      <c r="V54" s="131">
        <v>0</v>
      </c>
      <c r="W54" s="131">
        <v>0</v>
      </c>
      <c r="X54" s="131">
        <v>0</v>
      </c>
      <c r="Y54" s="131">
        <v>0</v>
      </c>
      <c r="Z54" s="131">
        <v>370.42365601737578</v>
      </c>
      <c r="AA54" s="131">
        <v>381.73635620494645</v>
      </c>
      <c r="AB54" s="131">
        <v>0</v>
      </c>
      <c r="AC54" s="131">
        <v>0</v>
      </c>
      <c r="AD54" s="131">
        <v>0</v>
      </c>
      <c r="AE54" s="131"/>
      <c r="AF54">
        <f t="shared" si="0"/>
        <v>48</v>
      </c>
    </row>
    <row r="55" spans="1:32">
      <c r="A55" t="s">
        <v>452</v>
      </c>
      <c r="B55" s="131">
        <v>0</v>
      </c>
      <c r="C55" s="131">
        <v>0</v>
      </c>
      <c r="D55" s="131">
        <v>1493.4011794742189</v>
      </c>
      <c r="E55" s="131">
        <v>1502.0935168470824</v>
      </c>
      <c r="F55" s="131">
        <v>1515.4670446252906</v>
      </c>
      <c r="G55" s="131">
        <v>0</v>
      </c>
      <c r="H55" s="131">
        <v>0</v>
      </c>
      <c r="I55" s="131">
        <v>0</v>
      </c>
      <c r="J55" s="131">
        <v>0</v>
      </c>
      <c r="K55" s="131">
        <v>0</v>
      </c>
      <c r="L55" s="131">
        <v>0</v>
      </c>
      <c r="M55" s="131">
        <v>0</v>
      </c>
      <c r="N55" s="131">
        <v>0</v>
      </c>
      <c r="O55" s="131">
        <v>0</v>
      </c>
      <c r="P55" s="131">
        <v>0</v>
      </c>
      <c r="Q55" s="131">
        <v>1436.7206272397978</v>
      </c>
      <c r="R55" s="131">
        <v>0</v>
      </c>
      <c r="S55" s="131">
        <v>0</v>
      </c>
      <c r="T55" s="131">
        <v>0</v>
      </c>
      <c r="U55" s="131">
        <v>459.99792070193251</v>
      </c>
      <c r="V55" s="131">
        <v>0</v>
      </c>
      <c r="W55" s="131">
        <v>0</v>
      </c>
      <c r="X55" s="131">
        <v>0</v>
      </c>
      <c r="Y55" s="131">
        <v>0</v>
      </c>
      <c r="Z55" s="131">
        <v>370.22444103966609</v>
      </c>
      <c r="AA55" s="131">
        <v>381.46109491746398</v>
      </c>
      <c r="AB55" s="131">
        <v>0</v>
      </c>
      <c r="AC55" s="131">
        <v>0</v>
      </c>
      <c r="AD55" s="131">
        <v>0</v>
      </c>
      <c r="AE55" s="131"/>
      <c r="AF55">
        <f t="shared" si="0"/>
        <v>49</v>
      </c>
    </row>
    <row r="56" spans="1:32">
      <c r="A56" t="s">
        <v>453</v>
      </c>
      <c r="B56" s="131">
        <v>0</v>
      </c>
      <c r="C56" s="131">
        <v>0</v>
      </c>
      <c r="D56" s="131">
        <v>1493.3949245526076</v>
      </c>
      <c r="E56" s="131">
        <v>1502.1094033705981</v>
      </c>
      <c r="F56" s="131">
        <v>1515.7126438257351</v>
      </c>
      <c r="G56" s="131">
        <v>0</v>
      </c>
      <c r="H56" s="131">
        <v>0</v>
      </c>
      <c r="I56" s="131">
        <v>0</v>
      </c>
      <c r="J56" s="131">
        <v>0</v>
      </c>
      <c r="K56" s="131">
        <v>0</v>
      </c>
      <c r="L56" s="131">
        <v>0</v>
      </c>
      <c r="M56" s="131">
        <v>0</v>
      </c>
      <c r="N56" s="131">
        <v>0</v>
      </c>
      <c r="O56" s="131">
        <v>0</v>
      </c>
      <c r="P56" s="131">
        <v>0</v>
      </c>
      <c r="Q56" s="131">
        <v>1437.8679688504226</v>
      </c>
      <c r="R56" s="131">
        <v>0</v>
      </c>
      <c r="S56" s="131">
        <v>0</v>
      </c>
      <c r="T56" s="131">
        <v>0</v>
      </c>
      <c r="U56" s="131">
        <v>460.9125183043742</v>
      </c>
      <c r="V56" s="131">
        <v>0</v>
      </c>
      <c r="W56" s="131">
        <v>0</v>
      </c>
      <c r="X56" s="131">
        <v>0</v>
      </c>
      <c r="Y56" s="131">
        <v>0</v>
      </c>
      <c r="Z56" s="131">
        <v>370.02522606195635</v>
      </c>
      <c r="AA56" s="131">
        <v>381.18583362998157</v>
      </c>
      <c r="AB56" s="131">
        <v>0</v>
      </c>
      <c r="AC56" s="131">
        <v>0</v>
      </c>
      <c r="AD56" s="131">
        <v>0</v>
      </c>
      <c r="AE56" s="131"/>
      <c r="AF56">
        <f t="shared" si="0"/>
        <v>50</v>
      </c>
    </row>
    <row r="57" spans="1:32">
      <c r="A57" t="s">
        <v>454</v>
      </c>
      <c r="B57" s="131">
        <v>0</v>
      </c>
      <c r="C57" s="131">
        <v>0</v>
      </c>
      <c r="D57" s="131">
        <v>1493.3886696309962</v>
      </c>
      <c r="E57" s="131">
        <v>1502.1252898941138</v>
      </c>
      <c r="F57" s="131">
        <v>1515.9582430261796</v>
      </c>
      <c r="G57" s="131">
        <v>0</v>
      </c>
      <c r="H57" s="131">
        <v>0</v>
      </c>
      <c r="I57" s="131">
        <v>0</v>
      </c>
      <c r="J57" s="131">
        <v>0</v>
      </c>
      <c r="K57" s="131">
        <v>0</v>
      </c>
      <c r="L57" s="131">
        <v>0</v>
      </c>
      <c r="M57" s="131">
        <v>0</v>
      </c>
      <c r="N57" s="131">
        <v>0</v>
      </c>
      <c r="O57" s="131">
        <v>0</v>
      </c>
      <c r="P57" s="131">
        <v>0</v>
      </c>
      <c r="Q57" s="131">
        <v>1439.0153104610474</v>
      </c>
      <c r="R57" s="131">
        <v>0</v>
      </c>
      <c r="S57" s="131">
        <v>0</v>
      </c>
      <c r="T57" s="131">
        <v>0</v>
      </c>
      <c r="U57" s="131">
        <v>461.82711590681583</v>
      </c>
      <c r="V57" s="131">
        <v>0</v>
      </c>
      <c r="W57" s="131">
        <v>0</v>
      </c>
      <c r="X57" s="131">
        <v>0</v>
      </c>
      <c r="Y57" s="131">
        <v>0</v>
      </c>
      <c r="Z57" s="131">
        <v>369.82601108424666</v>
      </c>
      <c r="AA57" s="131">
        <v>380.91057234249911</v>
      </c>
      <c r="AB57" s="131">
        <v>0</v>
      </c>
      <c r="AC57" s="131">
        <v>0</v>
      </c>
      <c r="AD57" s="131">
        <v>0</v>
      </c>
      <c r="AE57" s="131"/>
      <c r="AF57">
        <f t="shared" si="0"/>
        <v>51</v>
      </c>
    </row>
    <row r="58" spans="1:32">
      <c r="A58" t="s">
        <v>455</v>
      </c>
      <c r="B58" s="131">
        <v>0</v>
      </c>
      <c r="C58" s="131">
        <v>0</v>
      </c>
      <c r="D58" s="131">
        <v>1493.3824147093849</v>
      </c>
      <c r="E58" s="131">
        <v>1502.1411764176296</v>
      </c>
      <c r="F58" s="131">
        <v>1516.2038422266241</v>
      </c>
      <c r="G58" s="131">
        <v>0</v>
      </c>
      <c r="H58" s="131">
        <v>0</v>
      </c>
      <c r="I58" s="131">
        <v>0</v>
      </c>
      <c r="J58" s="131">
        <v>0</v>
      </c>
      <c r="K58" s="131">
        <v>0</v>
      </c>
      <c r="L58" s="131">
        <v>0</v>
      </c>
      <c r="M58" s="131">
        <v>0</v>
      </c>
      <c r="N58" s="131">
        <v>0</v>
      </c>
      <c r="O58" s="131">
        <v>0</v>
      </c>
      <c r="P58" s="131">
        <v>0</v>
      </c>
      <c r="Q58" s="131">
        <v>1440.1626520716723</v>
      </c>
      <c r="R58" s="131">
        <v>0</v>
      </c>
      <c r="S58" s="131">
        <v>0</v>
      </c>
      <c r="T58" s="131">
        <v>0</v>
      </c>
      <c r="U58" s="131">
        <v>462.74171350925747</v>
      </c>
      <c r="V58" s="131">
        <v>0</v>
      </c>
      <c r="W58" s="131">
        <v>0</v>
      </c>
      <c r="X58" s="131">
        <v>0</v>
      </c>
      <c r="Y58" s="131">
        <v>0</v>
      </c>
      <c r="Z58" s="131">
        <v>369.62679610653697</v>
      </c>
      <c r="AA58" s="131">
        <v>380.6353110550167</v>
      </c>
      <c r="AB58" s="131">
        <v>0</v>
      </c>
      <c r="AC58" s="131">
        <v>0</v>
      </c>
      <c r="AD58" s="131">
        <v>0</v>
      </c>
      <c r="AE58" s="131"/>
      <c r="AF58">
        <f t="shared" si="0"/>
        <v>52</v>
      </c>
    </row>
    <row r="59" spans="1:32">
      <c r="A59" t="s">
        <v>456</v>
      </c>
      <c r="B59" s="131">
        <v>0</v>
      </c>
      <c r="C59" s="131">
        <v>0</v>
      </c>
      <c r="D59" s="131">
        <v>1493.3761597877735</v>
      </c>
      <c r="E59" s="131">
        <v>1502.1570629411453</v>
      </c>
      <c r="F59" s="131">
        <v>1516.4494414270685</v>
      </c>
      <c r="G59" s="131">
        <v>0</v>
      </c>
      <c r="H59" s="131">
        <v>0</v>
      </c>
      <c r="I59" s="131">
        <v>0</v>
      </c>
      <c r="J59" s="131">
        <v>0</v>
      </c>
      <c r="K59" s="131">
        <v>0</v>
      </c>
      <c r="L59" s="131">
        <v>0</v>
      </c>
      <c r="M59" s="131">
        <v>0</v>
      </c>
      <c r="N59" s="131">
        <v>0</v>
      </c>
      <c r="O59" s="131">
        <v>0</v>
      </c>
      <c r="P59" s="131">
        <v>0</v>
      </c>
      <c r="Q59" s="131">
        <v>1441.3099936822971</v>
      </c>
      <c r="R59" s="131">
        <v>0</v>
      </c>
      <c r="S59" s="131">
        <v>0</v>
      </c>
      <c r="T59" s="131">
        <v>0</v>
      </c>
      <c r="U59" s="131">
        <v>463.65631111169915</v>
      </c>
      <c r="V59" s="131">
        <v>0</v>
      </c>
      <c r="W59" s="131">
        <v>0</v>
      </c>
      <c r="X59" s="131">
        <v>0</v>
      </c>
      <c r="Y59" s="131">
        <v>0</v>
      </c>
      <c r="Z59" s="131">
        <v>369.42758112882728</v>
      </c>
      <c r="AA59" s="131">
        <v>380.36004976753424</v>
      </c>
      <c r="AB59" s="131">
        <v>0</v>
      </c>
      <c r="AC59" s="131">
        <v>0</v>
      </c>
      <c r="AD59" s="131">
        <v>0</v>
      </c>
      <c r="AE59" s="131"/>
      <c r="AF59">
        <f t="shared" si="0"/>
        <v>53</v>
      </c>
    </row>
    <row r="60" spans="1:32">
      <c r="A60" t="s">
        <v>457</v>
      </c>
      <c r="B60" s="131">
        <v>0</v>
      </c>
      <c r="C60" s="131">
        <v>0</v>
      </c>
      <c r="D60" s="131">
        <v>1493.3699048661622</v>
      </c>
      <c r="E60" s="131">
        <v>1502.1729494646611</v>
      </c>
      <c r="F60" s="131">
        <v>1516.695040627513</v>
      </c>
      <c r="G60" s="131">
        <v>0</v>
      </c>
      <c r="H60" s="131">
        <v>0</v>
      </c>
      <c r="I60" s="131">
        <v>0</v>
      </c>
      <c r="J60" s="131">
        <v>0</v>
      </c>
      <c r="K60" s="131">
        <v>0</v>
      </c>
      <c r="L60" s="131">
        <v>0</v>
      </c>
      <c r="M60" s="131">
        <v>0</v>
      </c>
      <c r="N60" s="131">
        <v>0</v>
      </c>
      <c r="O60" s="131">
        <v>0</v>
      </c>
      <c r="P60" s="131">
        <v>0</v>
      </c>
      <c r="Q60" s="131">
        <v>1442.4573352929219</v>
      </c>
      <c r="R60" s="131">
        <v>0</v>
      </c>
      <c r="S60" s="131">
        <v>0</v>
      </c>
      <c r="T60" s="131">
        <v>0</v>
      </c>
      <c r="U60" s="131">
        <v>464.57090871414078</v>
      </c>
      <c r="V60" s="131">
        <v>0</v>
      </c>
      <c r="W60" s="131">
        <v>0</v>
      </c>
      <c r="X60" s="131">
        <v>0</v>
      </c>
      <c r="Y60" s="131">
        <v>0</v>
      </c>
      <c r="Z60" s="131">
        <v>369.22836615111754</v>
      </c>
      <c r="AA60" s="131">
        <v>380.08478848005183</v>
      </c>
      <c r="AB60" s="131">
        <v>0</v>
      </c>
      <c r="AC60" s="131">
        <v>0</v>
      </c>
      <c r="AD60" s="131">
        <v>0</v>
      </c>
      <c r="AE60" s="131"/>
      <c r="AF60">
        <f t="shared" si="0"/>
        <v>54</v>
      </c>
    </row>
    <row r="61" spans="1:32">
      <c r="A61" t="s">
        <v>458</v>
      </c>
      <c r="B61" s="131">
        <v>0</v>
      </c>
      <c r="C61" s="131">
        <v>0</v>
      </c>
      <c r="D61" s="131">
        <v>1493.3636499445508</v>
      </c>
      <c r="E61" s="131">
        <v>1502.1888359881768</v>
      </c>
      <c r="F61" s="131">
        <v>1516.9406398279575</v>
      </c>
      <c r="G61" s="131">
        <v>0</v>
      </c>
      <c r="H61" s="131">
        <v>0</v>
      </c>
      <c r="I61" s="131">
        <v>0</v>
      </c>
      <c r="J61" s="131">
        <v>0</v>
      </c>
      <c r="K61" s="131">
        <v>0</v>
      </c>
      <c r="L61" s="131">
        <v>0</v>
      </c>
      <c r="M61" s="131">
        <v>0</v>
      </c>
      <c r="N61" s="131">
        <v>0</v>
      </c>
      <c r="O61" s="131">
        <v>0</v>
      </c>
      <c r="P61" s="131">
        <v>0</v>
      </c>
      <c r="Q61" s="131">
        <v>1443.6046769035468</v>
      </c>
      <c r="R61" s="131">
        <v>0</v>
      </c>
      <c r="S61" s="131">
        <v>0</v>
      </c>
      <c r="T61" s="131">
        <v>0</v>
      </c>
      <c r="U61" s="131">
        <v>465.48550631658247</v>
      </c>
      <c r="V61" s="131">
        <v>0</v>
      </c>
      <c r="W61" s="131">
        <v>0</v>
      </c>
      <c r="X61" s="131">
        <v>0</v>
      </c>
      <c r="Y61" s="131">
        <v>0</v>
      </c>
      <c r="Z61" s="131">
        <v>369.02915117340785</v>
      </c>
      <c r="AA61" s="131">
        <v>379.80952719256936</v>
      </c>
      <c r="AB61" s="131">
        <v>0</v>
      </c>
      <c r="AC61" s="131">
        <v>0</v>
      </c>
      <c r="AD61" s="131">
        <v>0</v>
      </c>
      <c r="AE61" s="131"/>
      <c r="AF61">
        <f t="shared" si="0"/>
        <v>55</v>
      </c>
    </row>
    <row r="62" spans="1:32">
      <c r="A62" t="s">
        <v>459</v>
      </c>
      <c r="B62" s="131">
        <v>0</v>
      </c>
      <c r="C62" s="131">
        <v>0</v>
      </c>
      <c r="D62" s="131">
        <v>1493.3573950229395</v>
      </c>
      <c r="E62" s="131">
        <v>1502.2047225116926</v>
      </c>
      <c r="F62" s="131">
        <v>1517.186239028402</v>
      </c>
      <c r="G62" s="131">
        <v>0</v>
      </c>
      <c r="H62" s="131">
        <v>0</v>
      </c>
      <c r="I62" s="131">
        <v>0</v>
      </c>
      <c r="J62" s="131">
        <v>0</v>
      </c>
      <c r="K62" s="131">
        <v>0</v>
      </c>
      <c r="L62" s="131">
        <v>0</v>
      </c>
      <c r="M62" s="131">
        <v>0</v>
      </c>
      <c r="N62" s="131">
        <v>0</v>
      </c>
      <c r="O62" s="131">
        <v>0</v>
      </c>
      <c r="P62" s="131">
        <v>0</v>
      </c>
      <c r="Q62" s="131">
        <v>1444.7520185141716</v>
      </c>
      <c r="R62" s="131">
        <v>0</v>
      </c>
      <c r="S62" s="131">
        <v>0</v>
      </c>
      <c r="T62" s="131">
        <v>0</v>
      </c>
      <c r="U62" s="131">
        <v>466.4001039190241</v>
      </c>
      <c r="V62" s="131">
        <v>0</v>
      </c>
      <c r="W62" s="131">
        <v>0</v>
      </c>
      <c r="X62" s="131">
        <v>0</v>
      </c>
      <c r="Y62" s="131">
        <v>0</v>
      </c>
      <c r="Z62" s="131">
        <v>368.82993619569817</v>
      </c>
      <c r="AA62" s="131">
        <v>379.53426590508695</v>
      </c>
      <c r="AB62" s="131">
        <v>0</v>
      </c>
      <c r="AC62" s="131">
        <v>0</v>
      </c>
      <c r="AD62" s="131">
        <v>0</v>
      </c>
      <c r="AE62" s="131"/>
      <c r="AF62">
        <f t="shared" si="0"/>
        <v>56</v>
      </c>
    </row>
    <row r="63" spans="1:32">
      <c r="A63" t="s">
        <v>460</v>
      </c>
      <c r="B63" s="131">
        <v>0</v>
      </c>
      <c r="C63" s="131">
        <v>0</v>
      </c>
      <c r="D63" s="131">
        <v>1493.3511401013282</v>
      </c>
      <c r="E63" s="131">
        <v>1502.2206090352083</v>
      </c>
      <c r="F63" s="131">
        <v>1517.4318382288466</v>
      </c>
      <c r="G63" s="131">
        <v>0</v>
      </c>
      <c r="H63" s="131">
        <v>0</v>
      </c>
      <c r="I63" s="131">
        <v>0</v>
      </c>
      <c r="J63" s="131">
        <v>0</v>
      </c>
      <c r="K63" s="131">
        <v>0</v>
      </c>
      <c r="L63" s="131">
        <v>0</v>
      </c>
      <c r="M63" s="131">
        <v>0</v>
      </c>
      <c r="N63" s="131">
        <v>0</v>
      </c>
      <c r="O63" s="131">
        <v>0</v>
      </c>
      <c r="P63" s="131">
        <v>0</v>
      </c>
      <c r="Q63" s="131">
        <v>1445.8993601247964</v>
      </c>
      <c r="R63" s="131">
        <v>0</v>
      </c>
      <c r="S63" s="131">
        <v>0</v>
      </c>
      <c r="T63" s="131">
        <v>0</v>
      </c>
      <c r="U63" s="131">
        <v>467.31470152146574</v>
      </c>
      <c r="V63" s="131">
        <v>0</v>
      </c>
      <c r="W63" s="131">
        <v>0</v>
      </c>
      <c r="X63" s="131">
        <v>0</v>
      </c>
      <c r="Y63" s="131">
        <v>0</v>
      </c>
      <c r="Z63" s="131">
        <v>368.63072121798848</v>
      </c>
      <c r="AA63" s="131">
        <v>379.25900461760449</v>
      </c>
      <c r="AB63" s="131">
        <v>0</v>
      </c>
      <c r="AC63" s="131">
        <v>0</v>
      </c>
      <c r="AD63" s="131">
        <v>0</v>
      </c>
      <c r="AE63" s="131"/>
      <c r="AF63">
        <f t="shared" si="0"/>
        <v>57</v>
      </c>
    </row>
    <row r="64" spans="1:32">
      <c r="A64" t="s">
        <v>461</v>
      </c>
      <c r="B64" s="131">
        <v>0</v>
      </c>
      <c r="C64" s="131">
        <v>0</v>
      </c>
      <c r="D64" s="131">
        <v>1493.3448851797166</v>
      </c>
      <c r="E64" s="131">
        <v>1502.2364955587241</v>
      </c>
      <c r="F64" s="131">
        <v>1517.6774374292911</v>
      </c>
      <c r="G64" s="131">
        <v>0</v>
      </c>
      <c r="H64" s="131">
        <v>0</v>
      </c>
      <c r="I64" s="131">
        <v>0</v>
      </c>
      <c r="J64" s="131">
        <v>0</v>
      </c>
      <c r="K64" s="131">
        <v>0</v>
      </c>
      <c r="L64" s="131">
        <v>0</v>
      </c>
      <c r="M64" s="131">
        <v>0</v>
      </c>
      <c r="N64" s="131">
        <v>0</v>
      </c>
      <c r="O64" s="131">
        <v>0</v>
      </c>
      <c r="P64" s="131">
        <v>0</v>
      </c>
      <c r="Q64" s="131">
        <v>1447.0467017354213</v>
      </c>
      <c r="R64" s="131">
        <v>0</v>
      </c>
      <c r="S64" s="131">
        <v>0</v>
      </c>
      <c r="T64" s="131">
        <v>0</v>
      </c>
      <c r="U64" s="131">
        <v>468.22929912390737</v>
      </c>
      <c r="V64" s="131">
        <v>0</v>
      </c>
      <c r="W64" s="131">
        <v>0</v>
      </c>
      <c r="X64" s="131">
        <v>0</v>
      </c>
      <c r="Y64" s="131">
        <v>0</v>
      </c>
      <c r="Z64" s="131">
        <v>368.43150624027874</v>
      </c>
      <c r="AA64" s="131">
        <v>378.98374333012202</v>
      </c>
      <c r="AB64" s="131">
        <v>0</v>
      </c>
      <c r="AC64" s="131">
        <v>0</v>
      </c>
      <c r="AD64" s="131">
        <v>0</v>
      </c>
      <c r="AE64" s="131"/>
      <c r="AF64">
        <f t="shared" si="0"/>
        <v>58</v>
      </c>
    </row>
    <row r="65" spans="1:32">
      <c r="A65" t="s">
        <v>326</v>
      </c>
      <c r="B65" s="131">
        <v>0</v>
      </c>
      <c r="C65" s="131">
        <v>0</v>
      </c>
      <c r="D65" s="131">
        <v>1493.3386302581052</v>
      </c>
      <c r="E65" s="131">
        <v>1502.2523820822398</v>
      </c>
      <c r="F65" s="131">
        <v>1517.9230366297356</v>
      </c>
      <c r="G65" s="131">
        <v>0</v>
      </c>
      <c r="H65" s="131">
        <v>0</v>
      </c>
      <c r="I65" s="131">
        <v>0</v>
      </c>
      <c r="J65" s="131">
        <v>0</v>
      </c>
      <c r="K65" s="131">
        <v>0</v>
      </c>
      <c r="L65" s="131">
        <v>0</v>
      </c>
      <c r="M65" s="131">
        <v>0</v>
      </c>
      <c r="N65" s="131">
        <v>0</v>
      </c>
      <c r="O65" s="131">
        <v>0</v>
      </c>
      <c r="P65" s="131">
        <v>0</v>
      </c>
      <c r="Q65" s="131">
        <v>1448.1940433460461</v>
      </c>
      <c r="R65" s="131">
        <v>0</v>
      </c>
      <c r="S65" s="131">
        <v>0</v>
      </c>
      <c r="T65" s="131">
        <v>0</v>
      </c>
      <c r="U65" s="131">
        <v>469.14389672634906</v>
      </c>
      <c r="V65" s="131">
        <v>0</v>
      </c>
      <c r="W65" s="131">
        <v>0</v>
      </c>
      <c r="X65" s="131">
        <v>0</v>
      </c>
      <c r="Y65" s="131">
        <v>0</v>
      </c>
      <c r="Z65" s="131">
        <v>368.23229126256905</v>
      </c>
      <c r="AA65" s="131">
        <v>378.70848204263962</v>
      </c>
      <c r="AB65" s="131">
        <v>0</v>
      </c>
      <c r="AC65" s="131">
        <v>0</v>
      </c>
      <c r="AD65" s="131">
        <v>0</v>
      </c>
      <c r="AE65" s="126"/>
      <c r="AF65">
        <f t="shared" si="0"/>
        <v>59</v>
      </c>
    </row>
    <row r="66" spans="1:32">
      <c r="A66" t="s">
        <v>327</v>
      </c>
      <c r="B66" s="131">
        <v>0</v>
      </c>
      <c r="C66" s="131">
        <v>0</v>
      </c>
      <c r="D66" s="131">
        <v>1493.3323753364939</v>
      </c>
      <c r="E66" s="131">
        <v>1502.2682686057556</v>
      </c>
      <c r="F66" s="131">
        <v>1518.1686358301802</v>
      </c>
      <c r="G66" s="131">
        <v>0</v>
      </c>
      <c r="H66" s="131">
        <v>0</v>
      </c>
      <c r="I66" s="131">
        <v>0</v>
      </c>
      <c r="J66" s="131">
        <v>0</v>
      </c>
      <c r="K66" s="131">
        <v>0</v>
      </c>
      <c r="L66" s="131">
        <v>0</v>
      </c>
      <c r="M66" s="131">
        <v>0</v>
      </c>
      <c r="N66" s="131">
        <v>0</v>
      </c>
      <c r="O66" s="131">
        <v>0</v>
      </c>
      <c r="P66" s="131">
        <v>0</v>
      </c>
      <c r="Q66" s="131">
        <v>1449.3413849566709</v>
      </c>
      <c r="R66" s="131">
        <v>0</v>
      </c>
      <c r="S66" s="131">
        <v>0</v>
      </c>
      <c r="T66" s="131">
        <v>0</v>
      </c>
      <c r="U66" s="131">
        <v>470.05849432879069</v>
      </c>
      <c r="V66" s="131">
        <v>0</v>
      </c>
      <c r="W66" s="131">
        <v>0</v>
      </c>
      <c r="X66" s="131">
        <v>0</v>
      </c>
      <c r="Y66" s="131">
        <v>0</v>
      </c>
      <c r="Z66" s="131">
        <v>368.03307628485936</v>
      </c>
      <c r="AA66" s="131">
        <v>378.43322075515721</v>
      </c>
      <c r="AB66" s="131">
        <v>0</v>
      </c>
      <c r="AC66" s="131">
        <v>0</v>
      </c>
      <c r="AD66" s="131">
        <v>0</v>
      </c>
      <c r="AE66" s="126"/>
      <c r="AF66">
        <f t="shared" si="0"/>
        <v>60</v>
      </c>
    </row>
    <row r="67" spans="1:32">
      <c r="A67" t="s">
        <v>328</v>
      </c>
      <c r="B67" s="131">
        <v>0</v>
      </c>
      <c r="C67" s="131">
        <v>0</v>
      </c>
      <c r="D67" s="131">
        <v>1493.3261204148826</v>
      </c>
      <c r="E67" s="131">
        <v>1502.2841551292713</v>
      </c>
      <c r="F67" s="131">
        <v>1518.4142350306247</v>
      </c>
      <c r="G67" s="131">
        <v>0</v>
      </c>
      <c r="H67" s="131">
        <v>0</v>
      </c>
      <c r="I67" s="131">
        <v>0</v>
      </c>
      <c r="J67" s="131">
        <v>0</v>
      </c>
      <c r="K67" s="131">
        <v>0</v>
      </c>
      <c r="L67" s="131">
        <v>0</v>
      </c>
      <c r="M67" s="131">
        <v>0</v>
      </c>
      <c r="N67" s="131">
        <v>0</v>
      </c>
      <c r="O67" s="131">
        <v>0</v>
      </c>
      <c r="P67" s="131">
        <v>0</v>
      </c>
      <c r="Q67" s="131">
        <v>1450.4887265672958</v>
      </c>
      <c r="R67" s="131">
        <v>0</v>
      </c>
      <c r="S67" s="131">
        <v>0</v>
      </c>
      <c r="T67" s="131">
        <v>0</v>
      </c>
      <c r="U67" s="131">
        <v>470.97309193123237</v>
      </c>
      <c r="V67" s="131">
        <v>0</v>
      </c>
      <c r="W67" s="131">
        <v>0</v>
      </c>
      <c r="X67" s="131">
        <v>0</v>
      </c>
      <c r="Y67" s="131">
        <v>0</v>
      </c>
      <c r="Z67" s="131">
        <v>367.83386130714968</v>
      </c>
      <c r="AA67" s="131">
        <v>378.15795946767474</v>
      </c>
      <c r="AB67" s="131">
        <v>0</v>
      </c>
      <c r="AC67" s="131">
        <v>0</v>
      </c>
      <c r="AD67" s="131">
        <v>0</v>
      </c>
      <c r="AE67" s="126"/>
      <c r="AF67">
        <f t="shared" si="0"/>
        <v>61</v>
      </c>
    </row>
    <row r="68" spans="1:32">
      <c r="A68" t="s">
        <v>329</v>
      </c>
      <c r="B68" s="131">
        <v>0</v>
      </c>
      <c r="C68" s="131">
        <v>0</v>
      </c>
      <c r="D68" s="131">
        <v>1493.3198654932712</v>
      </c>
      <c r="E68" s="131">
        <v>1502.3000416527871</v>
      </c>
      <c r="F68" s="131">
        <v>1518.659834231069</v>
      </c>
      <c r="G68" s="131">
        <v>0</v>
      </c>
      <c r="H68" s="131">
        <v>0</v>
      </c>
      <c r="I68" s="131">
        <v>0</v>
      </c>
      <c r="J68" s="131">
        <v>0</v>
      </c>
      <c r="K68" s="131">
        <v>0</v>
      </c>
      <c r="L68" s="131">
        <v>0</v>
      </c>
      <c r="M68" s="131">
        <v>0</v>
      </c>
      <c r="N68" s="131">
        <v>0</v>
      </c>
      <c r="O68" s="131">
        <v>0</v>
      </c>
      <c r="P68" s="131">
        <v>0</v>
      </c>
      <c r="Q68" s="131">
        <v>1451.6360681779206</v>
      </c>
      <c r="R68" s="131">
        <v>0</v>
      </c>
      <c r="S68" s="131">
        <v>0</v>
      </c>
      <c r="T68" s="131">
        <v>0</v>
      </c>
      <c r="U68" s="131">
        <v>471.88768953367401</v>
      </c>
      <c r="V68" s="131">
        <v>0</v>
      </c>
      <c r="W68" s="131">
        <v>0</v>
      </c>
      <c r="X68" s="131">
        <v>0</v>
      </c>
      <c r="Y68" s="131">
        <v>0</v>
      </c>
      <c r="Z68" s="131">
        <v>367.63464632943993</v>
      </c>
      <c r="AA68" s="131">
        <v>377.88269818019228</v>
      </c>
      <c r="AB68" s="131">
        <v>0</v>
      </c>
      <c r="AC68" s="131">
        <v>0</v>
      </c>
      <c r="AD68" s="131">
        <v>0</v>
      </c>
      <c r="AE68" s="126"/>
      <c r="AF68">
        <f t="shared" si="0"/>
        <v>62</v>
      </c>
    </row>
    <row r="69" spans="1:32">
      <c r="A69" t="s">
        <v>330</v>
      </c>
      <c r="B69" s="131">
        <v>0</v>
      </c>
      <c r="C69" s="131">
        <v>0</v>
      </c>
      <c r="D69" s="131">
        <v>1493.3136105716599</v>
      </c>
      <c r="E69" s="131">
        <v>1502.3159281763028</v>
      </c>
      <c r="F69" s="131">
        <v>1518.9054334315135</v>
      </c>
      <c r="G69" s="131">
        <v>0</v>
      </c>
      <c r="H69" s="131">
        <v>0</v>
      </c>
      <c r="I69" s="131">
        <v>0</v>
      </c>
      <c r="J69" s="131">
        <v>0</v>
      </c>
      <c r="K69" s="131">
        <v>0</v>
      </c>
      <c r="L69" s="131">
        <v>0</v>
      </c>
      <c r="M69" s="131">
        <v>0</v>
      </c>
      <c r="N69" s="131">
        <v>0</v>
      </c>
      <c r="O69" s="131">
        <v>0</v>
      </c>
      <c r="P69" s="131">
        <v>0</v>
      </c>
      <c r="Q69" s="131">
        <v>1452.7834097885454</v>
      </c>
      <c r="R69" s="131">
        <v>0</v>
      </c>
      <c r="S69" s="131">
        <v>0</v>
      </c>
      <c r="T69" s="131">
        <v>0</v>
      </c>
      <c r="U69" s="131">
        <v>472.80228713611564</v>
      </c>
      <c r="V69" s="131">
        <v>0</v>
      </c>
      <c r="W69" s="131">
        <v>0</v>
      </c>
      <c r="X69" s="131">
        <v>0</v>
      </c>
      <c r="Y69" s="131">
        <v>0</v>
      </c>
      <c r="Z69" s="131">
        <v>367.43543135173024</v>
      </c>
      <c r="AA69" s="131">
        <v>377.60743689270987</v>
      </c>
      <c r="AB69" s="131">
        <v>0</v>
      </c>
      <c r="AC69" s="131">
        <v>0</v>
      </c>
      <c r="AD69" s="131">
        <v>0</v>
      </c>
      <c r="AE69" s="126"/>
      <c r="AF69">
        <f t="shared" si="0"/>
        <v>63</v>
      </c>
    </row>
    <row r="70" spans="1:32">
      <c r="A70" t="s">
        <v>331</v>
      </c>
      <c r="B70" s="131">
        <v>0</v>
      </c>
      <c r="C70" s="131">
        <v>0</v>
      </c>
      <c r="D70" s="131">
        <v>1493.3073556500485</v>
      </c>
      <c r="E70" s="131">
        <v>1502.3318146998186</v>
      </c>
      <c r="F70" s="131">
        <v>1519.1510326319581</v>
      </c>
      <c r="G70" s="131">
        <v>0</v>
      </c>
      <c r="H70" s="131">
        <v>0</v>
      </c>
      <c r="I70" s="131">
        <v>0</v>
      </c>
      <c r="J70" s="131">
        <v>0</v>
      </c>
      <c r="K70" s="131">
        <v>0</v>
      </c>
      <c r="L70" s="131">
        <v>0</v>
      </c>
      <c r="M70" s="131">
        <v>0</v>
      </c>
      <c r="N70" s="131">
        <v>0</v>
      </c>
      <c r="O70" s="131">
        <v>0</v>
      </c>
      <c r="P70" s="131">
        <v>0</v>
      </c>
      <c r="Q70" s="131">
        <v>1453.9307513991703</v>
      </c>
      <c r="R70" s="131">
        <v>0</v>
      </c>
      <c r="S70" s="131">
        <v>0</v>
      </c>
      <c r="T70" s="131">
        <v>0</v>
      </c>
      <c r="U70" s="131">
        <v>473.71688473855733</v>
      </c>
      <c r="V70" s="131">
        <v>0</v>
      </c>
      <c r="W70" s="131">
        <v>0</v>
      </c>
      <c r="X70" s="131">
        <v>0</v>
      </c>
      <c r="Y70" s="131">
        <v>0</v>
      </c>
      <c r="Z70" s="131">
        <v>367.23621637402056</v>
      </c>
      <c r="AA70" s="131">
        <v>377.33217560522741</v>
      </c>
      <c r="AB70" s="131">
        <v>0</v>
      </c>
      <c r="AC70" s="131">
        <v>0</v>
      </c>
      <c r="AD70" s="131">
        <v>0</v>
      </c>
      <c r="AE70" s="126"/>
      <c r="AF70">
        <f t="shared" si="0"/>
        <v>64</v>
      </c>
    </row>
    <row r="71" spans="1:32">
      <c r="A71" t="s">
        <v>332</v>
      </c>
      <c r="B71" s="131">
        <v>0</v>
      </c>
      <c r="C71" s="131">
        <v>0</v>
      </c>
      <c r="D71" s="131">
        <v>1493.3011007284372</v>
      </c>
      <c r="E71" s="131">
        <v>1502.3477012233343</v>
      </c>
      <c r="F71" s="131">
        <v>1519.3966318324026</v>
      </c>
      <c r="G71" s="131">
        <v>0</v>
      </c>
      <c r="H71" s="131">
        <v>0</v>
      </c>
      <c r="I71" s="131">
        <v>0</v>
      </c>
      <c r="J71" s="131">
        <v>0</v>
      </c>
      <c r="K71" s="131">
        <v>0</v>
      </c>
      <c r="L71" s="131">
        <v>0</v>
      </c>
      <c r="M71" s="131">
        <v>0</v>
      </c>
      <c r="N71" s="131">
        <v>0</v>
      </c>
      <c r="O71" s="131">
        <v>0</v>
      </c>
      <c r="P71" s="131">
        <v>0</v>
      </c>
      <c r="Q71" s="131">
        <v>1455.0780930097951</v>
      </c>
      <c r="R71" s="131">
        <v>0</v>
      </c>
      <c r="S71" s="131">
        <v>0</v>
      </c>
      <c r="T71" s="131">
        <v>0</v>
      </c>
      <c r="U71" s="131">
        <v>474.63148234099896</v>
      </c>
      <c r="V71" s="131">
        <v>0</v>
      </c>
      <c r="W71" s="131">
        <v>0</v>
      </c>
      <c r="X71" s="131">
        <v>0</v>
      </c>
      <c r="Y71" s="131">
        <v>0</v>
      </c>
      <c r="Z71" s="131">
        <v>367.03700139631081</v>
      </c>
      <c r="AA71" s="131">
        <v>377.056914317745</v>
      </c>
      <c r="AB71" s="131">
        <v>0</v>
      </c>
      <c r="AC71" s="131">
        <v>0</v>
      </c>
      <c r="AD71" s="131">
        <v>0</v>
      </c>
      <c r="AE71" s="126"/>
      <c r="AF71">
        <f t="shared" si="0"/>
        <v>65</v>
      </c>
    </row>
    <row r="72" spans="1:32">
      <c r="A72" t="s">
        <v>333</v>
      </c>
      <c r="B72" s="131">
        <v>0</v>
      </c>
      <c r="C72" s="131">
        <v>0</v>
      </c>
      <c r="D72" s="131">
        <v>1493.2948458068258</v>
      </c>
      <c r="E72" s="131">
        <v>1502.36358774685</v>
      </c>
      <c r="F72" s="131">
        <v>1519.6422310328471</v>
      </c>
      <c r="G72" s="131">
        <v>0</v>
      </c>
      <c r="H72" s="131">
        <v>0</v>
      </c>
      <c r="I72" s="131">
        <v>0</v>
      </c>
      <c r="J72" s="131">
        <v>0</v>
      </c>
      <c r="K72" s="131">
        <v>0</v>
      </c>
      <c r="L72" s="131">
        <v>0</v>
      </c>
      <c r="M72" s="131">
        <v>0</v>
      </c>
      <c r="N72" s="131">
        <v>0</v>
      </c>
      <c r="O72" s="131">
        <v>0</v>
      </c>
      <c r="P72" s="131">
        <v>0</v>
      </c>
      <c r="Q72" s="131">
        <v>1456.2254346204199</v>
      </c>
      <c r="R72" s="131">
        <v>0</v>
      </c>
      <c r="S72" s="131">
        <v>0</v>
      </c>
      <c r="T72" s="131">
        <v>0</v>
      </c>
      <c r="U72" s="131">
        <v>475.54607994344059</v>
      </c>
      <c r="V72" s="131">
        <v>0</v>
      </c>
      <c r="W72" s="131">
        <v>0</v>
      </c>
      <c r="X72" s="131">
        <v>0</v>
      </c>
      <c r="Y72" s="131">
        <v>0</v>
      </c>
      <c r="Z72" s="131">
        <v>366.83778641860113</v>
      </c>
      <c r="AA72" s="131">
        <v>376.78165303026253</v>
      </c>
      <c r="AB72" s="131">
        <v>0</v>
      </c>
      <c r="AC72" s="131">
        <v>0</v>
      </c>
      <c r="AD72" s="131">
        <v>0</v>
      </c>
      <c r="AE72" s="126"/>
      <c r="AF72">
        <f t="shared" si="0"/>
        <v>66</v>
      </c>
    </row>
    <row r="73" spans="1:32">
      <c r="A73" t="s">
        <v>334</v>
      </c>
      <c r="B73" s="131">
        <v>0</v>
      </c>
      <c r="C73" s="131">
        <v>0</v>
      </c>
      <c r="D73" s="131">
        <v>1493.2885908852145</v>
      </c>
      <c r="E73" s="131">
        <v>1502.3794742703658</v>
      </c>
      <c r="F73" s="131">
        <v>1519.8878302332917</v>
      </c>
      <c r="G73" s="131">
        <v>0</v>
      </c>
      <c r="H73" s="131">
        <v>0</v>
      </c>
      <c r="I73" s="131">
        <v>0</v>
      </c>
      <c r="J73" s="131">
        <v>0</v>
      </c>
      <c r="K73" s="131">
        <v>0</v>
      </c>
      <c r="L73" s="131">
        <v>0</v>
      </c>
      <c r="M73" s="131">
        <v>0</v>
      </c>
      <c r="N73" s="131">
        <v>0</v>
      </c>
      <c r="O73" s="131">
        <v>0</v>
      </c>
      <c r="P73" s="131">
        <v>0</v>
      </c>
      <c r="Q73" s="131">
        <v>1457.3727762310448</v>
      </c>
      <c r="R73" s="131">
        <v>0</v>
      </c>
      <c r="S73" s="131">
        <v>0</v>
      </c>
      <c r="T73" s="131">
        <v>0</v>
      </c>
      <c r="U73" s="131">
        <v>476.46067754588228</v>
      </c>
      <c r="V73" s="131">
        <v>0</v>
      </c>
      <c r="W73" s="131">
        <v>0</v>
      </c>
      <c r="X73" s="131">
        <v>0</v>
      </c>
      <c r="Y73" s="131">
        <v>0</v>
      </c>
      <c r="Z73" s="131">
        <v>366.63857144089144</v>
      </c>
      <c r="AA73" s="131">
        <v>376.50639174278012</v>
      </c>
      <c r="AB73" s="131">
        <v>0</v>
      </c>
      <c r="AC73" s="131">
        <v>0</v>
      </c>
      <c r="AD73" s="131">
        <v>0</v>
      </c>
      <c r="AE73" s="126"/>
      <c r="AF73">
        <f t="shared" ref="AF73:AF123" si="1">AF72+$AF$2</f>
        <v>67</v>
      </c>
    </row>
    <row r="74" spans="1:32">
      <c r="A74" t="s">
        <v>335</v>
      </c>
      <c r="B74" s="131">
        <v>0</v>
      </c>
      <c r="C74" s="131">
        <v>0</v>
      </c>
      <c r="D74" s="131">
        <v>1493.2823359636031</v>
      </c>
      <c r="E74" s="131">
        <v>1502.3953607938815</v>
      </c>
      <c r="F74" s="131">
        <v>1520.1334294337362</v>
      </c>
      <c r="G74" s="131">
        <v>0</v>
      </c>
      <c r="H74" s="131">
        <v>0</v>
      </c>
      <c r="I74" s="131">
        <v>0</v>
      </c>
      <c r="J74" s="131">
        <v>0</v>
      </c>
      <c r="K74" s="131">
        <v>0</v>
      </c>
      <c r="L74" s="131">
        <v>0</v>
      </c>
      <c r="M74" s="131">
        <v>0</v>
      </c>
      <c r="N74" s="131">
        <v>0</v>
      </c>
      <c r="O74" s="131">
        <v>0</v>
      </c>
      <c r="P74" s="131">
        <v>0</v>
      </c>
      <c r="Q74" s="131">
        <v>1458.5201178416696</v>
      </c>
      <c r="R74" s="131">
        <v>0</v>
      </c>
      <c r="S74" s="131">
        <v>0</v>
      </c>
      <c r="T74" s="131">
        <v>0</v>
      </c>
      <c r="U74" s="131">
        <v>477.37527514832391</v>
      </c>
      <c r="V74" s="131">
        <v>0</v>
      </c>
      <c r="W74" s="131">
        <v>0</v>
      </c>
      <c r="X74" s="131">
        <v>0</v>
      </c>
      <c r="Y74" s="131">
        <v>0</v>
      </c>
      <c r="Z74" s="131">
        <v>366.43935646318175</v>
      </c>
      <c r="AA74" s="131">
        <v>376.23113045529766</v>
      </c>
      <c r="AB74" s="131">
        <v>0</v>
      </c>
      <c r="AC74" s="131">
        <v>0</v>
      </c>
      <c r="AD74" s="131">
        <v>0</v>
      </c>
      <c r="AE74" s="126"/>
      <c r="AF74">
        <f t="shared" si="1"/>
        <v>68</v>
      </c>
    </row>
    <row r="75" spans="1:32">
      <c r="A75" t="s">
        <v>336</v>
      </c>
      <c r="B75" s="131">
        <v>0</v>
      </c>
      <c r="C75" s="131">
        <v>0</v>
      </c>
      <c r="D75" s="131">
        <v>1493.2760810419918</v>
      </c>
      <c r="E75" s="131">
        <v>1502.4112473173973</v>
      </c>
      <c r="F75" s="131">
        <v>1520.3790286341807</v>
      </c>
      <c r="G75" s="131">
        <v>0</v>
      </c>
      <c r="H75" s="131">
        <v>0</v>
      </c>
      <c r="I75" s="131">
        <v>0</v>
      </c>
      <c r="J75" s="131">
        <v>0</v>
      </c>
      <c r="K75" s="131">
        <v>0</v>
      </c>
      <c r="L75" s="131">
        <v>0</v>
      </c>
      <c r="M75" s="131">
        <v>0</v>
      </c>
      <c r="N75" s="131">
        <v>0</v>
      </c>
      <c r="O75" s="131">
        <v>0</v>
      </c>
      <c r="P75" s="131">
        <v>0</v>
      </c>
      <c r="Q75" s="131">
        <v>1459.6674594522945</v>
      </c>
      <c r="R75" s="131">
        <v>0</v>
      </c>
      <c r="S75" s="131">
        <v>0</v>
      </c>
      <c r="T75" s="131">
        <v>0</v>
      </c>
      <c r="U75" s="131">
        <v>478.28987275076554</v>
      </c>
      <c r="V75" s="131">
        <v>0</v>
      </c>
      <c r="W75" s="131">
        <v>0</v>
      </c>
      <c r="X75" s="131">
        <v>0</v>
      </c>
      <c r="Y75" s="131">
        <v>0</v>
      </c>
      <c r="Z75" s="131">
        <v>366.24014148547201</v>
      </c>
      <c r="AA75" s="131">
        <v>375.95586916781525</v>
      </c>
      <c r="AB75" s="131">
        <v>0</v>
      </c>
      <c r="AC75" s="131">
        <v>0</v>
      </c>
      <c r="AD75" s="131">
        <v>0</v>
      </c>
      <c r="AE75" s="126"/>
      <c r="AF75">
        <f t="shared" si="1"/>
        <v>69</v>
      </c>
    </row>
    <row r="76" spans="1:32">
      <c r="A76" t="s">
        <v>337</v>
      </c>
      <c r="B76" s="131">
        <v>0</v>
      </c>
      <c r="C76" s="131">
        <v>0</v>
      </c>
      <c r="D76" s="131">
        <v>1493.2698261203805</v>
      </c>
      <c r="E76" s="131">
        <v>1502.427133840913</v>
      </c>
      <c r="F76" s="131">
        <v>1520.6246278346252</v>
      </c>
      <c r="G76" s="131">
        <v>0</v>
      </c>
      <c r="H76" s="131">
        <v>0</v>
      </c>
      <c r="I76" s="131">
        <v>0</v>
      </c>
      <c r="J76" s="131">
        <v>0</v>
      </c>
      <c r="K76" s="131">
        <v>0</v>
      </c>
      <c r="L76" s="131">
        <v>0</v>
      </c>
      <c r="M76" s="131">
        <v>0</v>
      </c>
      <c r="N76" s="131">
        <v>0</v>
      </c>
      <c r="O76" s="131">
        <v>0</v>
      </c>
      <c r="P76" s="131">
        <v>0</v>
      </c>
      <c r="Q76" s="131">
        <v>1460.8148010629193</v>
      </c>
      <c r="R76" s="131">
        <v>0</v>
      </c>
      <c r="S76" s="131">
        <v>0</v>
      </c>
      <c r="T76" s="131">
        <v>0</v>
      </c>
      <c r="U76" s="131">
        <v>479.20447035320723</v>
      </c>
      <c r="V76" s="131">
        <v>0</v>
      </c>
      <c r="W76" s="131">
        <v>0</v>
      </c>
      <c r="X76" s="131">
        <v>0</v>
      </c>
      <c r="Y76" s="131">
        <v>0</v>
      </c>
      <c r="Z76" s="131">
        <v>366.04092650776232</v>
      </c>
      <c r="AA76" s="131">
        <v>375.68060788033279</v>
      </c>
      <c r="AB76" s="131">
        <v>0</v>
      </c>
      <c r="AC76" s="131">
        <v>0</v>
      </c>
      <c r="AD76" s="131">
        <v>0</v>
      </c>
      <c r="AE76" s="126"/>
      <c r="AF76">
        <f t="shared" si="1"/>
        <v>70</v>
      </c>
    </row>
    <row r="77" spans="1:32">
      <c r="A77" t="s">
        <v>338</v>
      </c>
      <c r="B77" s="131">
        <v>0</v>
      </c>
      <c r="C77" s="131">
        <v>0</v>
      </c>
      <c r="D77" s="131">
        <v>1493.2635711987691</v>
      </c>
      <c r="E77" s="131">
        <v>1502.4430203644288</v>
      </c>
      <c r="F77" s="131">
        <v>1520.8702270350698</v>
      </c>
      <c r="G77" s="131">
        <v>0</v>
      </c>
      <c r="H77" s="131">
        <v>0</v>
      </c>
      <c r="I77" s="131">
        <v>0</v>
      </c>
      <c r="J77" s="131">
        <v>0</v>
      </c>
      <c r="K77" s="131">
        <v>0</v>
      </c>
      <c r="L77" s="131">
        <v>0</v>
      </c>
      <c r="M77" s="131">
        <v>0</v>
      </c>
      <c r="N77" s="131">
        <v>0</v>
      </c>
      <c r="O77" s="131">
        <v>0</v>
      </c>
      <c r="P77" s="131">
        <v>0</v>
      </c>
      <c r="Q77" s="131">
        <v>1461.9621426735441</v>
      </c>
      <c r="R77" s="131">
        <v>0</v>
      </c>
      <c r="S77" s="131">
        <v>0</v>
      </c>
      <c r="T77" s="131">
        <v>0</v>
      </c>
      <c r="U77" s="131">
        <v>480.11906795564886</v>
      </c>
      <c r="V77" s="131">
        <v>0</v>
      </c>
      <c r="W77" s="131">
        <v>0</v>
      </c>
      <c r="X77" s="131">
        <v>0</v>
      </c>
      <c r="Y77" s="131">
        <v>0</v>
      </c>
      <c r="Z77" s="131">
        <v>365.84171153005263</v>
      </c>
      <c r="AA77" s="131">
        <v>375.40534659285038</v>
      </c>
      <c r="AB77" s="131">
        <v>0</v>
      </c>
      <c r="AC77" s="131">
        <v>0</v>
      </c>
      <c r="AD77" s="131">
        <v>0</v>
      </c>
      <c r="AE77" s="126"/>
      <c r="AF77">
        <f t="shared" si="1"/>
        <v>71</v>
      </c>
    </row>
    <row r="78" spans="1:32">
      <c r="A78" t="s">
        <v>339</v>
      </c>
      <c r="B78" s="131">
        <v>0</v>
      </c>
      <c r="C78" s="131">
        <v>0</v>
      </c>
      <c r="D78" s="131">
        <v>1493.2573162771578</v>
      </c>
      <c r="E78" s="131">
        <v>1502.4589068879445</v>
      </c>
      <c r="F78" s="131">
        <v>1521.1158262355141</v>
      </c>
      <c r="G78" s="131">
        <v>0</v>
      </c>
      <c r="H78" s="131">
        <v>0</v>
      </c>
      <c r="I78" s="131">
        <v>0</v>
      </c>
      <c r="J78" s="131">
        <v>0</v>
      </c>
      <c r="K78" s="131">
        <v>0</v>
      </c>
      <c r="L78" s="131">
        <v>0</v>
      </c>
      <c r="M78" s="131">
        <v>0</v>
      </c>
      <c r="N78" s="131">
        <v>0</v>
      </c>
      <c r="O78" s="131">
        <v>0</v>
      </c>
      <c r="P78" s="131">
        <v>0</v>
      </c>
      <c r="Q78" s="131">
        <v>1463.109484284169</v>
      </c>
      <c r="R78" s="131">
        <v>0</v>
      </c>
      <c r="S78" s="131">
        <v>0</v>
      </c>
      <c r="T78" s="131">
        <v>0</v>
      </c>
      <c r="U78" s="131">
        <v>481.03366555809055</v>
      </c>
      <c r="V78" s="131">
        <v>0</v>
      </c>
      <c r="W78" s="131">
        <v>0</v>
      </c>
      <c r="X78" s="131">
        <v>0</v>
      </c>
      <c r="Y78" s="131">
        <v>0</v>
      </c>
      <c r="Z78" s="131">
        <v>365.64249655234295</v>
      </c>
      <c r="AA78" s="131">
        <v>375.13008530536791</v>
      </c>
      <c r="AB78" s="131">
        <v>0</v>
      </c>
      <c r="AC78" s="131">
        <v>0</v>
      </c>
      <c r="AD78" s="131">
        <v>0</v>
      </c>
      <c r="AE78" s="126"/>
      <c r="AF78">
        <f t="shared" si="1"/>
        <v>72</v>
      </c>
    </row>
    <row r="79" spans="1:32">
      <c r="A79" t="s">
        <v>340</v>
      </c>
      <c r="B79" s="131">
        <v>0</v>
      </c>
      <c r="C79" s="131">
        <v>0</v>
      </c>
      <c r="D79" s="131">
        <v>1493.2510613555464</v>
      </c>
      <c r="E79" s="131">
        <v>1502.4747934114603</v>
      </c>
      <c r="F79" s="131">
        <v>1521.3614254359586</v>
      </c>
      <c r="G79" s="131">
        <v>0</v>
      </c>
      <c r="H79" s="131">
        <v>0</v>
      </c>
      <c r="I79" s="131">
        <v>0</v>
      </c>
      <c r="J79" s="131">
        <v>0</v>
      </c>
      <c r="K79" s="131">
        <v>0</v>
      </c>
      <c r="L79" s="131">
        <v>0</v>
      </c>
      <c r="M79" s="131">
        <v>0</v>
      </c>
      <c r="N79" s="131">
        <v>0</v>
      </c>
      <c r="O79" s="131">
        <v>0</v>
      </c>
      <c r="P79" s="131">
        <v>0</v>
      </c>
      <c r="Q79" s="131">
        <v>1464.2568258947938</v>
      </c>
      <c r="R79" s="131">
        <v>0</v>
      </c>
      <c r="S79" s="131">
        <v>0</v>
      </c>
      <c r="T79" s="131">
        <v>0</v>
      </c>
      <c r="U79" s="131">
        <v>481.94826316053218</v>
      </c>
      <c r="V79" s="131">
        <v>0</v>
      </c>
      <c r="W79" s="131">
        <v>0</v>
      </c>
      <c r="X79" s="131">
        <v>0</v>
      </c>
      <c r="Y79" s="131">
        <v>0</v>
      </c>
      <c r="Z79" s="131">
        <v>365.4432815746332</v>
      </c>
      <c r="AA79" s="131">
        <v>374.85482401788551</v>
      </c>
      <c r="AB79" s="131">
        <v>0</v>
      </c>
      <c r="AC79" s="131">
        <v>0</v>
      </c>
      <c r="AD79" s="131">
        <v>0</v>
      </c>
      <c r="AE79" s="126"/>
      <c r="AF79">
        <f t="shared" si="1"/>
        <v>73</v>
      </c>
    </row>
    <row r="80" spans="1:32">
      <c r="A80" t="s">
        <v>341</v>
      </c>
      <c r="B80" s="131">
        <v>0</v>
      </c>
      <c r="C80" s="131">
        <v>0</v>
      </c>
      <c r="D80" s="131">
        <v>1493.2448064339351</v>
      </c>
      <c r="E80" s="131">
        <v>1502.490679934976</v>
      </c>
      <c r="F80" s="131">
        <v>1521.6070246364031</v>
      </c>
      <c r="G80" s="131">
        <v>0</v>
      </c>
      <c r="H80" s="131">
        <v>0</v>
      </c>
      <c r="I80" s="131">
        <v>0</v>
      </c>
      <c r="J80" s="131">
        <v>0</v>
      </c>
      <c r="K80" s="131">
        <v>0</v>
      </c>
      <c r="L80" s="131">
        <v>0</v>
      </c>
      <c r="M80" s="131">
        <v>0</v>
      </c>
      <c r="N80" s="131">
        <v>0</v>
      </c>
      <c r="O80" s="131">
        <v>0</v>
      </c>
      <c r="P80" s="131">
        <v>0</v>
      </c>
      <c r="Q80" s="131">
        <v>1465.4041675054186</v>
      </c>
      <c r="R80" s="131">
        <v>0</v>
      </c>
      <c r="S80" s="131">
        <v>0</v>
      </c>
      <c r="T80" s="131">
        <v>0</v>
      </c>
      <c r="U80" s="131">
        <v>482.86286076297381</v>
      </c>
      <c r="V80" s="131">
        <v>0</v>
      </c>
      <c r="W80" s="131">
        <v>0</v>
      </c>
      <c r="X80" s="131">
        <v>0</v>
      </c>
      <c r="Y80" s="131">
        <v>0</v>
      </c>
      <c r="Z80" s="131">
        <v>365.24406659692352</v>
      </c>
      <c r="AA80" s="131">
        <v>374.57956273040304</v>
      </c>
      <c r="AB80" s="131">
        <v>0</v>
      </c>
      <c r="AC80" s="131">
        <v>0</v>
      </c>
      <c r="AD80" s="131">
        <v>0</v>
      </c>
      <c r="AE80" s="126"/>
      <c r="AF80">
        <f t="shared" si="1"/>
        <v>74</v>
      </c>
    </row>
    <row r="81" spans="1:32">
      <c r="A81" t="s">
        <v>342</v>
      </c>
      <c r="B81" s="131">
        <v>0</v>
      </c>
      <c r="C81" s="131">
        <v>0</v>
      </c>
      <c r="D81" s="131">
        <v>1493.2385515123237</v>
      </c>
      <c r="E81" s="131">
        <v>1502.5065664584918</v>
      </c>
      <c r="F81" s="131">
        <v>1521.8526238368477</v>
      </c>
      <c r="G81" s="131">
        <v>0</v>
      </c>
      <c r="H81" s="131">
        <v>0</v>
      </c>
      <c r="I81" s="131">
        <v>0</v>
      </c>
      <c r="J81" s="131">
        <v>0</v>
      </c>
      <c r="K81" s="131">
        <v>0</v>
      </c>
      <c r="L81" s="131">
        <v>0</v>
      </c>
      <c r="M81" s="131">
        <v>0</v>
      </c>
      <c r="N81" s="131">
        <v>0</v>
      </c>
      <c r="O81" s="131">
        <v>0</v>
      </c>
      <c r="P81" s="131">
        <v>0</v>
      </c>
      <c r="Q81" s="131">
        <v>1466.5515091160435</v>
      </c>
      <c r="R81" s="131">
        <v>0</v>
      </c>
      <c r="S81" s="131">
        <v>0</v>
      </c>
      <c r="T81" s="131">
        <v>0</v>
      </c>
      <c r="U81" s="131">
        <v>483.77745836541544</v>
      </c>
      <c r="V81" s="131">
        <v>0</v>
      </c>
      <c r="W81" s="131">
        <v>0</v>
      </c>
      <c r="X81" s="131">
        <v>0</v>
      </c>
      <c r="Y81" s="131">
        <v>0</v>
      </c>
      <c r="Z81" s="131">
        <v>365.04485161921383</v>
      </c>
      <c r="AA81" s="131">
        <v>374.30430144292063</v>
      </c>
      <c r="AB81" s="131">
        <v>0</v>
      </c>
      <c r="AC81" s="131">
        <v>0</v>
      </c>
      <c r="AD81" s="131">
        <v>0</v>
      </c>
      <c r="AE81" s="126"/>
      <c r="AF81">
        <f t="shared" si="1"/>
        <v>75</v>
      </c>
    </row>
    <row r="82" spans="1:32">
      <c r="A82" t="s">
        <v>343</v>
      </c>
      <c r="B82" s="131">
        <v>0</v>
      </c>
      <c r="C82" s="131">
        <v>0</v>
      </c>
      <c r="D82" s="131">
        <v>1493.2322965907124</v>
      </c>
      <c r="E82" s="131">
        <v>1502.5224529820075</v>
      </c>
      <c r="F82" s="131">
        <v>1522.0982230372922</v>
      </c>
      <c r="G82" s="131">
        <v>0</v>
      </c>
      <c r="H82" s="131">
        <v>0</v>
      </c>
      <c r="I82" s="131">
        <v>0</v>
      </c>
      <c r="J82" s="131">
        <v>0</v>
      </c>
      <c r="K82" s="131">
        <v>0</v>
      </c>
      <c r="L82" s="131">
        <v>0</v>
      </c>
      <c r="M82" s="131">
        <v>0</v>
      </c>
      <c r="N82" s="131">
        <v>0</v>
      </c>
      <c r="O82" s="131">
        <v>0</v>
      </c>
      <c r="P82" s="131">
        <v>0</v>
      </c>
      <c r="Q82" s="131">
        <v>1467.6988507266683</v>
      </c>
      <c r="R82" s="131">
        <v>0</v>
      </c>
      <c r="S82" s="131">
        <v>0</v>
      </c>
      <c r="T82" s="131">
        <v>0</v>
      </c>
      <c r="U82" s="131">
        <v>484.69205596785713</v>
      </c>
      <c r="V82" s="131">
        <v>0</v>
      </c>
      <c r="W82" s="131">
        <v>0</v>
      </c>
      <c r="X82" s="131">
        <v>0</v>
      </c>
      <c r="Y82" s="131">
        <v>0</v>
      </c>
      <c r="Z82" s="131">
        <v>364.84563664150409</v>
      </c>
      <c r="AA82" s="131">
        <v>374.02904015543817</v>
      </c>
      <c r="AB82" s="131">
        <v>0</v>
      </c>
      <c r="AC82" s="131">
        <v>0</v>
      </c>
      <c r="AD82" s="131">
        <v>0</v>
      </c>
      <c r="AE82" s="126"/>
      <c r="AF82">
        <f t="shared" si="1"/>
        <v>76</v>
      </c>
    </row>
    <row r="83" spans="1:32">
      <c r="A83" t="s">
        <v>344</v>
      </c>
      <c r="B83" s="131">
        <v>0</v>
      </c>
      <c r="C83" s="131">
        <v>0</v>
      </c>
      <c r="D83" s="131">
        <v>1493.2260416691011</v>
      </c>
      <c r="E83" s="131">
        <v>1502.5383395055233</v>
      </c>
      <c r="F83" s="131">
        <v>1522.3438222377367</v>
      </c>
      <c r="G83" s="131">
        <v>0</v>
      </c>
      <c r="H83" s="131">
        <v>0</v>
      </c>
      <c r="I83" s="131">
        <v>0</v>
      </c>
      <c r="J83" s="131">
        <v>0</v>
      </c>
      <c r="K83" s="131">
        <v>0</v>
      </c>
      <c r="L83" s="131">
        <v>0</v>
      </c>
      <c r="M83" s="131">
        <v>0</v>
      </c>
      <c r="N83" s="131">
        <v>0</v>
      </c>
      <c r="O83" s="131">
        <v>0</v>
      </c>
      <c r="P83" s="131">
        <v>0</v>
      </c>
      <c r="Q83" s="131">
        <v>1468.8461923372931</v>
      </c>
      <c r="R83" s="131">
        <v>0</v>
      </c>
      <c r="S83" s="131">
        <v>0</v>
      </c>
      <c r="T83" s="131">
        <v>0</v>
      </c>
      <c r="U83" s="131">
        <v>485.60665357029876</v>
      </c>
      <c r="V83" s="131">
        <v>0</v>
      </c>
      <c r="W83" s="131">
        <v>0</v>
      </c>
      <c r="X83" s="131">
        <v>0</v>
      </c>
      <c r="Y83" s="131">
        <v>0</v>
      </c>
      <c r="Z83" s="131">
        <v>364.6464216637944</v>
      </c>
      <c r="AA83" s="131">
        <v>373.75377886795576</v>
      </c>
      <c r="AB83" s="131">
        <v>0</v>
      </c>
      <c r="AC83" s="131">
        <v>0</v>
      </c>
      <c r="AD83" s="131">
        <v>0</v>
      </c>
      <c r="AE83" s="126"/>
      <c r="AF83">
        <f t="shared" si="1"/>
        <v>77</v>
      </c>
    </row>
    <row r="84" spans="1:32">
      <c r="A84" t="s">
        <v>345</v>
      </c>
      <c r="B84" s="131">
        <v>0</v>
      </c>
      <c r="C84" s="131">
        <v>0</v>
      </c>
      <c r="D84" s="131">
        <v>1493.2197867474897</v>
      </c>
      <c r="E84" s="131">
        <v>1502.554226029039</v>
      </c>
      <c r="F84" s="131">
        <v>1522.5894214381813</v>
      </c>
      <c r="G84" s="131">
        <v>0</v>
      </c>
      <c r="H84" s="131">
        <v>0</v>
      </c>
      <c r="I84" s="131">
        <v>0</v>
      </c>
      <c r="J84" s="131">
        <v>0</v>
      </c>
      <c r="K84" s="131">
        <v>0</v>
      </c>
      <c r="L84" s="131">
        <v>0</v>
      </c>
      <c r="M84" s="131">
        <v>0</v>
      </c>
      <c r="N84" s="131">
        <v>0</v>
      </c>
      <c r="O84" s="131">
        <v>0</v>
      </c>
      <c r="P84" s="131">
        <v>0</v>
      </c>
      <c r="Q84" s="131">
        <v>1469.993533947918</v>
      </c>
      <c r="R84" s="131">
        <v>0</v>
      </c>
      <c r="S84" s="131">
        <v>0</v>
      </c>
      <c r="T84" s="131">
        <v>0</v>
      </c>
      <c r="U84" s="131">
        <v>486.52125117274045</v>
      </c>
      <c r="V84" s="131">
        <v>0</v>
      </c>
      <c r="W84" s="131">
        <v>0</v>
      </c>
      <c r="X84" s="131">
        <v>0</v>
      </c>
      <c r="Y84" s="131">
        <v>0</v>
      </c>
      <c r="Z84" s="131">
        <v>364.44720668608471</v>
      </c>
      <c r="AA84" s="131">
        <v>373.47851758047329</v>
      </c>
      <c r="AB84" s="131">
        <v>0</v>
      </c>
      <c r="AC84" s="131">
        <v>0</v>
      </c>
      <c r="AD84" s="131">
        <v>0</v>
      </c>
      <c r="AE84" s="126"/>
      <c r="AF84">
        <f t="shared" si="1"/>
        <v>78</v>
      </c>
    </row>
    <row r="85" spans="1:32">
      <c r="A85" t="s">
        <v>346</v>
      </c>
      <c r="B85" s="131">
        <v>0</v>
      </c>
      <c r="C85" s="131">
        <v>0</v>
      </c>
      <c r="D85" s="131">
        <v>1493.2135318258784</v>
      </c>
      <c r="E85" s="131">
        <v>1502.5701125525547</v>
      </c>
      <c r="F85" s="131">
        <v>1522.8350206386258</v>
      </c>
      <c r="G85" s="131">
        <v>0</v>
      </c>
      <c r="H85" s="131">
        <v>0</v>
      </c>
      <c r="I85" s="131">
        <v>0</v>
      </c>
      <c r="J85" s="131">
        <v>0</v>
      </c>
      <c r="K85" s="131">
        <v>0</v>
      </c>
      <c r="L85" s="131">
        <v>0</v>
      </c>
      <c r="M85" s="131">
        <v>0</v>
      </c>
      <c r="N85" s="131">
        <v>0</v>
      </c>
      <c r="O85" s="131">
        <v>0</v>
      </c>
      <c r="P85" s="131">
        <v>0</v>
      </c>
      <c r="Q85" s="131">
        <v>1471.1408755585428</v>
      </c>
      <c r="R85" s="131">
        <v>0</v>
      </c>
      <c r="S85" s="131">
        <v>0</v>
      </c>
      <c r="T85" s="131">
        <v>0</v>
      </c>
      <c r="U85" s="131">
        <v>487.43584877518208</v>
      </c>
      <c r="V85" s="131">
        <v>0</v>
      </c>
      <c r="W85" s="131">
        <v>0</v>
      </c>
      <c r="X85" s="131">
        <v>0</v>
      </c>
      <c r="Y85" s="131">
        <v>0</v>
      </c>
      <c r="Z85" s="131">
        <v>364.24799170837503</v>
      </c>
      <c r="AA85" s="131">
        <v>373.20325629299089</v>
      </c>
      <c r="AB85" s="131">
        <v>0</v>
      </c>
      <c r="AC85" s="131">
        <v>0</v>
      </c>
      <c r="AD85" s="131">
        <v>0</v>
      </c>
      <c r="AE85" s="126"/>
      <c r="AF85">
        <f t="shared" si="1"/>
        <v>79</v>
      </c>
    </row>
    <row r="86" spans="1:32">
      <c r="A86" t="s">
        <v>347</v>
      </c>
      <c r="B86" s="131">
        <v>0</v>
      </c>
      <c r="C86" s="131">
        <v>0</v>
      </c>
      <c r="D86" s="131">
        <v>1493.207276904267</v>
      </c>
      <c r="E86" s="131">
        <v>1502.5859990760705</v>
      </c>
      <c r="F86" s="131">
        <v>1523.0806198390703</v>
      </c>
      <c r="G86" s="131">
        <v>0</v>
      </c>
      <c r="H86" s="131">
        <v>0</v>
      </c>
      <c r="I86" s="131">
        <v>0</v>
      </c>
      <c r="J86" s="131">
        <v>0</v>
      </c>
      <c r="K86" s="131">
        <v>0</v>
      </c>
      <c r="L86" s="131">
        <v>0</v>
      </c>
      <c r="M86" s="131">
        <v>0</v>
      </c>
      <c r="N86" s="131">
        <v>0</v>
      </c>
      <c r="O86" s="131">
        <v>0</v>
      </c>
      <c r="P86" s="131">
        <v>0</v>
      </c>
      <c r="Q86" s="131">
        <v>1472.2882171691676</v>
      </c>
      <c r="R86" s="131">
        <v>0</v>
      </c>
      <c r="S86" s="131">
        <v>0</v>
      </c>
      <c r="T86" s="131">
        <v>0</v>
      </c>
      <c r="U86" s="131">
        <v>488.35044637762371</v>
      </c>
      <c r="V86" s="131">
        <v>0</v>
      </c>
      <c r="W86" s="131">
        <v>0</v>
      </c>
      <c r="X86" s="131">
        <v>0</v>
      </c>
      <c r="Y86" s="131">
        <v>0</v>
      </c>
      <c r="Z86" s="131">
        <v>364.04877673066528</v>
      </c>
      <c r="AA86" s="131">
        <v>372.92799500550842</v>
      </c>
      <c r="AB86" s="131">
        <v>0</v>
      </c>
      <c r="AC86" s="131">
        <v>0</v>
      </c>
      <c r="AD86" s="131">
        <v>0</v>
      </c>
      <c r="AE86" s="126"/>
      <c r="AF86">
        <f t="shared" si="1"/>
        <v>80</v>
      </c>
    </row>
    <row r="87" spans="1:32">
      <c r="A87" t="s">
        <v>348</v>
      </c>
      <c r="B87" s="131">
        <v>0</v>
      </c>
      <c r="C87" s="131">
        <v>0</v>
      </c>
      <c r="D87" s="131">
        <v>1493.2010219826554</v>
      </c>
      <c r="E87" s="131">
        <v>1502.6018855995862</v>
      </c>
      <c r="F87" s="131">
        <v>1523.3262190395146</v>
      </c>
      <c r="G87" s="131">
        <v>0</v>
      </c>
      <c r="H87" s="131">
        <v>0</v>
      </c>
      <c r="I87" s="131">
        <v>0</v>
      </c>
      <c r="J87" s="131">
        <v>0</v>
      </c>
      <c r="K87" s="131">
        <v>0</v>
      </c>
      <c r="L87" s="131">
        <v>0</v>
      </c>
      <c r="M87" s="131">
        <v>0</v>
      </c>
      <c r="N87" s="131">
        <v>0</v>
      </c>
      <c r="O87" s="131">
        <v>0</v>
      </c>
      <c r="P87" s="131">
        <v>0</v>
      </c>
      <c r="Q87" s="131">
        <v>1473.4355587797927</v>
      </c>
      <c r="R87" s="131">
        <v>0</v>
      </c>
      <c r="S87" s="131">
        <v>0</v>
      </c>
      <c r="T87" s="131">
        <v>0</v>
      </c>
      <c r="U87" s="131">
        <v>489.2650439800654</v>
      </c>
      <c r="V87" s="131">
        <v>0</v>
      </c>
      <c r="W87" s="131">
        <v>0</v>
      </c>
      <c r="X87" s="131">
        <v>0</v>
      </c>
      <c r="Y87" s="131">
        <v>0</v>
      </c>
      <c r="Z87" s="131">
        <v>363.84956175295559</v>
      </c>
      <c r="AA87" s="131">
        <v>372.65273371802601</v>
      </c>
      <c r="AB87" s="131">
        <v>0</v>
      </c>
      <c r="AC87" s="131">
        <v>0</v>
      </c>
      <c r="AD87" s="131">
        <v>0</v>
      </c>
      <c r="AE87" s="126"/>
      <c r="AF87">
        <f t="shared" si="1"/>
        <v>81</v>
      </c>
    </row>
    <row r="88" spans="1:32">
      <c r="A88" t="s">
        <v>349</v>
      </c>
      <c r="B88" s="131">
        <v>0</v>
      </c>
      <c r="C88" s="131">
        <v>0</v>
      </c>
      <c r="D88" s="131">
        <v>1493.1947670610441</v>
      </c>
      <c r="E88" s="131">
        <v>1502.617772123102</v>
      </c>
      <c r="F88" s="131">
        <v>1523.5718182399592</v>
      </c>
      <c r="G88" s="131">
        <v>0</v>
      </c>
      <c r="H88" s="131">
        <v>0</v>
      </c>
      <c r="I88" s="131">
        <v>0</v>
      </c>
      <c r="J88" s="131">
        <v>0</v>
      </c>
      <c r="K88" s="131">
        <v>0</v>
      </c>
      <c r="L88" s="131">
        <v>0</v>
      </c>
      <c r="M88" s="131">
        <v>0</v>
      </c>
      <c r="N88" s="131">
        <v>0</v>
      </c>
      <c r="O88" s="131">
        <v>0</v>
      </c>
      <c r="P88" s="131">
        <v>0</v>
      </c>
      <c r="Q88" s="131">
        <v>1474.5829003904173</v>
      </c>
      <c r="R88" s="131">
        <v>0</v>
      </c>
      <c r="S88" s="131">
        <v>0</v>
      </c>
      <c r="T88" s="131">
        <v>0</v>
      </c>
      <c r="U88" s="131">
        <v>490.17964158250703</v>
      </c>
      <c r="V88" s="131">
        <v>0</v>
      </c>
      <c r="W88" s="131">
        <v>0</v>
      </c>
      <c r="X88" s="131">
        <v>0</v>
      </c>
      <c r="Y88" s="131">
        <v>0</v>
      </c>
      <c r="Z88" s="131">
        <v>363.65034677524591</v>
      </c>
      <c r="AA88" s="131">
        <v>372.37747243054355</v>
      </c>
      <c r="AB88" s="131">
        <v>0</v>
      </c>
      <c r="AC88" s="131">
        <v>0</v>
      </c>
      <c r="AD88" s="131">
        <v>0</v>
      </c>
      <c r="AE88" s="126"/>
      <c r="AF88">
        <f t="shared" si="1"/>
        <v>82</v>
      </c>
    </row>
    <row r="89" spans="1:32">
      <c r="A89" t="s">
        <v>350</v>
      </c>
      <c r="B89" s="131">
        <v>0</v>
      </c>
      <c r="C89" s="131">
        <v>0</v>
      </c>
      <c r="D89" s="131">
        <v>1493.1885121394328</v>
      </c>
      <c r="E89" s="131">
        <v>1502.6336586466177</v>
      </c>
      <c r="F89" s="131">
        <v>1523.8174174404037</v>
      </c>
      <c r="G89" s="131">
        <v>0</v>
      </c>
      <c r="H89" s="131">
        <v>0</v>
      </c>
      <c r="I89" s="131">
        <v>0</v>
      </c>
      <c r="J89" s="131">
        <v>0</v>
      </c>
      <c r="K89" s="131">
        <v>0</v>
      </c>
      <c r="L89" s="131">
        <v>0</v>
      </c>
      <c r="M89" s="131">
        <v>0</v>
      </c>
      <c r="N89" s="131">
        <v>0</v>
      </c>
      <c r="O89" s="131">
        <v>0</v>
      </c>
      <c r="P89" s="131">
        <v>0</v>
      </c>
      <c r="Q89" s="131">
        <v>1475.7302420010424</v>
      </c>
      <c r="R89" s="131">
        <v>0</v>
      </c>
      <c r="S89" s="131">
        <v>0</v>
      </c>
      <c r="T89" s="131">
        <v>0</v>
      </c>
      <c r="U89" s="131">
        <v>491.09423918494866</v>
      </c>
      <c r="V89" s="131">
        <v>0</v>
      </c>
      <c r="W89" s="131">
        <v>0</v>
      </c>
      <c r="X89" s="131">
        <v>0</v>
      </c>
      <c r="Y89" s="131">
        <v>0</v>
      </c>
      <c r="Z89" s="131">
        <v>363.45113179753622</v>
      </c>
      <c r="AA89" s="131">
        <v>372.10221114306114</v>
      </c>
      <c r="AB89" s="131">
        <v>0</v>
      </c>
      <c r="AC89" s="131">
        <v>0</v>
      </c>
      <c r="AD89" s="131">
        <v>0</v>
      </c>
      <c r="AE89" s="126"/>
      <c r="AF89">
        <f t="shared" si="1"/>
        <v>83</v>
      </c>
    </row>
    <row r="90" spans="1:32">
      <c r="A90" t="s">
        <v>351</v>
      </c>
      <c r="B90" s="131">
        <v>0</v>
      </c>
      <c r="C90" s="131">
        <v>0</v>
      </c>
      <c r="D90" s="131">
        <v>1493.1822572178214</v>
      </c>
      <c r="E90" s="131">
        <v>1502.6495451701335</v>
      </c>
      <c r="F90" s="131">
        <v>1524.0630166408482</v>
      </c>
      <c r="G90" s="131">
        <v>0</v>
      </c>
      <c r="H90" s="131">
        <v>0</v>
      </c>
      <c r="I90" s="131">
        <v>0</v>
      </c>
      <c r="J90" s="131">
        <v>0</v>
      </c>
      <c r="K90" s="131">
        <v>0</v>
      </c>
      <c r="L90" s="131">
        <v>0</v>
      </c>
      <c r="M90" s="131">
        <v>0</v>
      </c>
      <c r="N90" s="131">
        <v>0</v>
      </c>
      <c r="O90" s="131">
        <v>0</v>
      </c>
      <c r="P90" s="131">
        <v>0</v>
      </c>
      <c r="Q90" s="131">
        <v>1476.877583611667</v>
      </c>
      <c r="R90" s="131">
        <v>0</v>
      </c>
      <c r="S90" s="131">
        <v>0</v>
      </c>
      <c r="T90" s="131">
        <v>0</v>
      </c>
      <c r="U90" s="131">
        <v>492.00883678739035</v>
      </c>
      <c r="V90" s="131">
        <v>0</v>
      </c>
      <c r="W90" s="131">
        <v>0</v>
      </c>
      <c r="X90" s="131">
        <v>0</v>
      </c>
      <c r="Y90" s="131">
        <v>0</v>
      </c>
      <c r="Z90" s="131">
        <v>363.25191681982648</v>
      </c>
      <c r="AA90" s="131">
        <v>371.82694985557868</v>
      </c>
      <c r="AB90" s="131">
        <v>0</v>
      </c>
      <c r="AC90" s="131">
        <v>0</v>
      </c>
      <c r="AD90" s="131">
        <v>0</v>
      </c>
      <c r="AE90" s="126"/>
      <c r="AF90">
        <f t="shared" si="1"/>
        <v>84</v>
      </c>
    </row>
    <row r="91" spans="1:32">
      <c r="A91" t="s">
        <v>352</v>
      </c>
      <c r="B91" s="131">
        <v>0</v>
      </c>
      <c r="C91" s="131">
        <v>0</v>
      </c>
      <c r="D91" s="131">
        <v>1493.1760022962101</v>
      </c>
      <c r="E91" s="131">
        <v>1502.6654316936492</v>
      </c>
      <c r="F91" s="131">
        <v>1524.3086158412927</v>
      </c>
      <c r="G91" s="131">
        <v>0</v>
      </c>
      <c r="H91" s="131">
        <v>0</v>
      </c>
      <c r="I91" s="131">
        <v>0</v>
      </c>
      <c r="J91" s="131">
        <v>0</v>
      </c>
      <c r="K91" s="131">
        <v>0</v>
      </c>
      <c r="L91" s="131">
        <v>0</v>
      </c>
      <c r="M91" s="131">
        <v>0</v>
      </c>
      <c r="N91" s="131">
        <v>0</v>
      </c>
      <c r="O91" s="131">
        <v>0</v>
      </c>
      <c r="P91" s="131">
        <v>0</v>
      </c>
      <c r="Q91" s="131">
        <v>1478.024925222292</v>
      </c>
      <c r="R91" s="131">
        <v>0</v>
      </c>
      <c r="S91" s="131">
        <v>0</v>
      </c>
      <c r="T91" s="131">
        <v>0</v>
      </c>
      <c r="U91" s="131">
        <v>492.92343438983198</v>
      </c>
      <c r="V91" s="131">
        <v>0</v>
      </c>
      <c r="W91" s="131">
        <v>0</v>
      </c>
      <c r="X91" s="131">
        <v>0</v>
      </c>
      <c r="Y91" s="131">
        <v>0</v>
      </c>
      <c r="Z91" s="131">
        <v>363.05270184211679</v>
      </c>
      <c r="AA91" s="131">
        <v>371.55168856809627</v>
      </c>
      <c r="AB91" s="131">
        <v>0</v>
      </c>
      <c r="AC91" s="131">
        <v>0</v>
      </c>
      <c r="AD91" s="131">
        <v>0</v>
      </c>
      <c r="AE91" s="126"/>
      <c r="AF91">
        <f t="shared" si="1"/>
        <v>85</v>
      </c>
    </row>
    <row r="92" spans="1:32">
      <c r="A92" t="s">
        <v>353</v>
      </c>
      <c r="B92" s="131">
        <v>0</v>
      </c>
      <c r="C92" s="131">
        <v>0</v>
      </c>
      <c r="D92" s="131">
        <v>1493.1697473745987</v>
      </c>
      <c r="E92" s="131">
        <v>1502.681318217165</v>
      </c>
      <c r="F92" s="131">
        <v>1524.5542150417373</v>
      </c>
      <c r="G92" s="131">
        <v>0</v>
      </c>
      <c r="H92" s="131">
        <v>0</v>
      </c>
      <c r="I92" s="131">
        <v>0</v>
      </c>
      <c r="J92" s="131">
        <v>0</v>
      </c>
      <c r="K92" s="131">
        <v>0</v>
      </c>
      <c r="L92" s="131">
        <v>0</v>
      </c>
      <c r="M92" s="131">
        <v>0</v>
      </c>
      <c r="N92" s="131">
        <v>0</v>
      </c>
      <c r="O92" s="131">
        <v>0</v>
      </c>
      <c r="P92" s="131">
        <v>0</v>
      </c>
      <c r="Q92" s="131">
        <v>1479.1722668329166</v>
      </c>
      <c r="R92" s="131">
        <v>0</v>
      </c>
      <c r="S92" s="131">
        <v>0</v>
      </c>
      <c r="T92" s="131">
        <v>0</v>
      </c>
      <c r="U92" s="131">
        <v>493.83803199227361</v>
      </c>
      <c r="V92" s="131">
        <v>0</v>
      </c>
      <c r="W92" s="131">
        <v>0</v>
      </c>
      <c r="X92" s="131">
        <v>0</v>
      </c>
      <c r="Y92" s="131">
        <v>0</v>
      </c>
      <c r="Z92" s="131">
        <v>362.8534868644071</v>
      </c>
      <c r="AA92" s="131">
        <v>371.2764272806138</v>
      </c>
      <c r="AB92" s="131">
        <v>0</v>
      </c>
      <c r="AC92" s="131">
        <v>0</v>
      </c>
      <c r="AD92" s="131">
        <v>0</v>
      </c>
      <c r="AE92" s="126"/>
      <c r="AF92">
        <f t="shared" si="1"/>
        <v>86</v>
      </c>
    </row>
    <row r="93" spans="1:32">
      <c r="A93" t="s">
        <v>354</v>
      </c>
      <c r="B93" s="131">
        <v>0</v>
      </c>
      <c r="C93" s="131">
        <v>0</v>
      </c>
      <c r="D93" s="131">
        <v>1493.1634924529874</v>
      </c>
      <c r="E93" s="131">
        <v>1502.6972047406807</v>
      </c>
      <c r="F93" s="131">
        <v>1524.7998142421818</v>
      </c>
      <c r="G93" s="131">
        <v>0</v>
      </c>
      <c r="H93" s="131">
        <v>0</v>
      </c>
      <c r="I93" s="131">
        <v>0</v>
      </c>
      <c r="J93" s="131">
        <v>0</v>
      </c>
      <c r="K93" s="131">
        <v>0</v>
      </c>
      <c r="L93" s="131">
        <v>0</v>
      </c>
      <c r="M93" s="131">
        <v>0</v>
      </c>
      <c r="N93" s="131">
        <v>0</v>
      </c>
      <c r="O93" s="131">
        <v>0</v>
      </c>
      <c r="P93" s="131">
        <v>0</v>
      </c>
      <c r="Q93" s="131">
        <v>1480.3196084435417</v>
      </c>
      <c r="R93" s="131">
        <v>0</v>
      </c>
      <c r="S93" s="131">
        <v>0</v>
      </c>
      <c r="T93" s="131">
        <v>0</v>
      </c>
      <c r="U93" s="131">
        <v>494.7526295947153</v>
      </c>
      <c r="V93" s="131">
        <v>0</v>
      </c>
      <c r="W93" s="131">
        <v>0</v>
      </c>
      <c r="X93" s="131">
        <v>0</v>
      </c>
      <c r="Y93" s="131">
        <v>0</v>
      </c>
      <c r="Z93" s="131">
        <v>362.65427188669742</v>
      </c>
      <c r="AA93" s="131">
        <v>371.00116599313139</v>
      </c>
      <c r="AB93" s="131">
        <v>0</v>
      </c>
      <c r="AC93" s="131">
        <v>0</v>
      </c>
      <c r="AD93" s="131">
        <v>0</v>
      </c>
      <c r="AE93" s="126"/>
      <c r="AF93">
        <f t="shared" si="1"/>
        <v>87</v>
      </c>
    </row>
    <row r="94" spans="1:32">
      <c r="A94" t="s">
        <v>355</v>
      </c>
      <c r="B94" s="131">
        <v>0</v>
      </c>
      <c r="C94" s="131">
        <v>0</v>
      </c>
      <c r="D94" s="131">
        <v>1493.157237531376</v>
      </c>
      <c r="E94" s="131">
        <v>1502.7130912641965</v>
      </c>
      <c r="F94" s="131">
        <v>1525.0454134426263</v>
      </c>
      <c r="G94" s="131">
        <v>0</v>
      </c>
      <c r="H94" s="131">
        <v>0</v>
      </c>
      <c r="I94" s="131">
        <v>0</v>
      </c>
      <c r="J94" s="131">
        <v>0</v>
      </c>
      <c r="K94" s="131">
        <v>0</v>
      </c>
      <c r="L94" s="131">
        <v>0</v>
      </c>
      <c r="M94" s="131">
        <v>0</v>
      </c>
      <c r="N94" s="131">
        <v>0</v>
      </c>
      <c r="O94" s="131">
        <v>0</v>
      </c>
      <c r="P94" s="131">
        <v>0</v>
      </c>
      <c r="Q94" s="131">
        <v>1481.4669500541663</v>
      </c>
      <c r="R94" s="131">
        <v>0</v>
      </c>
      <c r="S94" s="131">
        <v>0</v>
      </c>
      <c r="T94" s="131">
        <v>0</v>
      </c>
      <c r="U94" s="131">
        <v>495.66722719715693</v>
      </c>
      <c r="V94" s="131">
        <v>0</v>
      </c>
      <c r="W94" s="131">
        <v>0</v>
      </c>
      <c r="X94" s="131">
        <v>0</v>
      </c>
      <c r="Y94" s="131">
        <v>0</v>
      </c>
      <c r="Z94" s="131">
        <v>362.45505690898767</v>
      </c>
      <c r="AA94" s="131">
        <v>370.72590470564893</v>
      </c>
      <c r="AB94" s="131">
        <v>0</v>
      </c>
      <c r="AC94" s="131">
        <v>0</v>
      </c>
      <c r="AD94" s="131">
        <v>0</v>
      </c>
      <c r="AE94" s="126"/>
      <c r="AF94">
        <f t="shared" si="1"/>
        <v>88</v>
      </c>
    </row>
    <row r="95" spans="1:32">
      <c r="A95" t="s">
        <v>356</v>
      </c>
      <c r="B95" s="131">
        <v>0</v>
      </c>
      <c r="C95" s="131">
        <v>0</v>
      </c>
      <c r="D95" s="131">
        <v>1493.1509826097647</v>
      </c>
      <c r="E95" s="131">
        <v>1502.7289777877122</v>
      </c>
      <c r="F95" s="131">
        <v>1525.2910126430709</v>
      </c>
      <c r="G95" s="131">
        <v>0</v>
      </c>
      <c r="H95" s="131">
        <v>0</v>
      </c>
      <c r="I95" s="131">
        <v>0</v>
      </c>
      <c r="J95" s="131">
        <v>0</v>
      </c>
      <c r="K95" s="131">
        <v>0</v>
      </c>
      <c r="L95" s="131">
        <v>0</v>
      </c>
      <c r="M95" s="131">
        <v>0</v>
      </c>
      <c r="N95" s="131">
        <v>0</v>
      </c>
      <c r="O95" s="131">
        <v>0</v>
      </c>
      <c r="P95" s="131">
        <v>0</v>
      </c>
      <c r="Q95" s="131">
        <v>1482.6142916647914</v>
      </c>
      <c r="R95" s="131">
        <v>0</v>
      </c>
      <c r="S95" s="131">
        <v>0</v>
      </c>
      <c r="T95" s="131">
        <v>0</v>
      </c>
      <c r="U95" s="131">
        <v>496.58182479959862</v>
      </c>
      <c r="V95" s="131">
        <v>0</v>
      </c>
      <c r="W95" s="131">
        <v>0</v>
      </c>
      <c r="X95" s="131">
        <v>0</v>
      </c>
      <c r="Y95" s="131">
        <v>0</v>
      </c>
      <c r="Z95" s="131">
        <v>362.25584193127798</v>
      </c>
      <c r="AA95" s="131">
        <v>370.45064341816652</v>
      </c>
      <c r="AB95" s="131">
        <v>0</v>
      </c>
      <c r="AC95" s="131">
        <v>0</v>
      </c>
      <c r="AD95" s="131">
        <v>0</v>
      </c>
      <c r="AE95" s="126"/>
      <c r="AF95">
        <f t="shared" si="1"/>
        <v>89</v>
      </c>
    </row>
    <row r="96" spans="1:32">
      <c r="A96" t="s">
        <v>357</v>
      </c>
      <c r="B96" s="131">
        <v>0</v>
      </c>
      <c r="C96" s="131">
        <v>0</v>
      </c>
      <c r="D96" s="131">
        <v>1493.1447276881534</v>
      </c>
      <c r="E96" s="131">
        <v>1502.744864311228</v>
      </c>
      <c r="F96" s="131">
        <v>1525.5366118435154</v>
      </c>
      <c r="G96" s="131">
        <v>0</v>
      </c>
      <c r="H96" s="131">
        <v>0</v>
      </c>
      <c r="I96" s="131">
        <v>0</v>
      </c>
      <c r="J96" s="131">
        <v>0</v>
      </c>
      <c r="K96" s="131">
        <v>0</v>
      </c>
      <c r="L96" s="131">
        <v>0</v>
      </c>
      <c r="M96" s="131">
        <v>0</v>
      </c>
      <c r="N96" s="131">
        <v>0</v>
      </c>
      <c r="O96" s="131">
        <v>0</v>
      </c>
      <c r="P96" s="131">
        <v>0</v>
      </c>
      <c r="Q96" s="131">
        <v>1483.761633275416</v>
      </c>
      <c r="R96" s="131">
        <v>0</v>
      </c>
      <c r="S96" s="131">
        <v>0</v>
      </c>
      <c r="T96" s="131">
        <v>0</v>
      </c>
      <c r="U96" s="131">
        <v>497.49642240204025</v>
      </c>
      <c r="V96" s="131">
        <v>0</v>
      </c>
      <c r="W96" s="131">
        <v>0</v>
      </c>
      <c r="X96" s="131">
        <v>0</v>
      </c>
      <c r="Y96" s="131">
        <v>0</v>
      </c>
      <c r="Z96" s="131">
        <v>362.0566269535683</v>
      </c>
      <c r="AA96" s="131">
        <v>370.17538213068406</v>
      </c>
      <c r="AB96" s="131">
        <v>0</v>
      </c>
      <c r="AC96" s="131">
        <v>0</v>
      </c>
      <c r="AD96" s="131">
        <v>0</v>
      </c>
      <c r="AE96" s="126"/>
      <c r="AF96">
        <f t="shared" si="1"/>
        <v>90</v>
      </c>
    </row>
    <row r="97" spans="1:32">
      <c r="A97" t="s">
        <v>358</v>
      </c>
      <c r="B97" s="131">
        <v>0</v>
      </c>
      <c r="C97" s="131">
        <v>0</v>
      </c>
      <c r="D97" s="131">
        <v>1493.138472766542</v>
      </c>
      <c r="E97" s="131">
        <v>1502.7607508347437</v>
      </c>
      <c r="F97" s="131">
        <v>1525.7822110439597</v>
      </c>
      <c r="G97" s="131">
        <v>0</v>
      </c>
      <c r="H97" s="131">
        <v>0</v>
      </c>
      <c r="I97" s="131">
        <v>0</v>
      </c>
      <c r="J97" s="131">
        <v>0</v>
      </c>
      <c r="K97" s="131">
        <v>0</v>
      </c>
      <c r="L97" s="131">
        <v>0</v>
      </c>
      <c r="M97" s="131">
        <v>0</v>
      </c>
      <c r="N97" s="131">
        <v>0</v>
      </c>
      <c r="O97" s="131">
        <v>0</v>
      </c>
      <c r="P97" s="131">
        <v>0</v>
      </c>
      <c r="Q97" s="131">
        <v>1484.9089748860411</v>
      </c>
      <c r="R97" s="131">
        <v>0</v>
      </c>
      <c r="S97" s="131">
        <v>0</v>
      </c>
      <c r="T97" s="131">
        <v>0</v>
      </c>
      <c r="U97" s="131">
        <v>498.41102000448188</v>
      </c>
      <c r="V97" s="131">
        <v>0</v>
      </c>
      <c r="W97" s="131">
        <v>0</v>
      </c>
      <c r="X97" s="131">
        <v>0</v>
      </c>
      <c r="Y97" s="131">
        <v>0</v>
      </c>
      <c r="Z97" s="131">
        <v>361.85741197585855</v>
      </c>
      <c r="AA97" s="131">
        <v>369.90012084320165</v>
      </c>
      <c r="AB97" s="131">
        <v>0</v>
      </c>
      <c r="AC97" s="131">
        <v>0</v>
      </c>
      <c r="AD97" s="131">
        <v>0</v>
      </c>
      <c r="AE97" s="126"/>
      <c r="AF97">
        <f t="shared" si="1"/>
        <v>91</v>
      </c>
    </row>
    <row r="98" spans="1:32">
      <c r="A98" t="s">
        <v>359</v>
      </c>
      <c r="B98" s="131">
        <v>0</v>
      </c>
      <c r="C98" s="131">
        <v>0</v>
      </c>
      <c r="D98" s="131">
        <v>1493.1322178449307</v>
      </c>
      <c r="E98" s="131">
        <v>1502.7766373582594</v>
      </c>
      <c r="F98" s="131">
        <v>1526.0278102444042</v>
      </c>
      <c r="G98" s="131">
        <v>0</v>
      </c>
      <c r="H98" s="131">
        <v>0</v>
      </c>
      <c r="I98" s="131">
        <v>0</v>
      </c>
      <c r="J98" s="131">
        <v>0</v>
      </c>
      <c r="K98" s="131">
        <v>0</v>
      </c>
      <c r="L98" s="131">
        <v>0</v>
      </c>
      <c r="M98" s="131">
        <v>0</v>
      </c>
      <c r="N98" s="131">
        <v>0</v>
      </c>
      <c r="O98" s="131">
        <v>0</v>
      </c>
      <c r="P98" s="131">
        <v>0</v>
      </c>
      <c r="Q98" s="131">
        <v>1486.0563164966659</v>
      </c>
      <c r="R98" s="131">
        <v>0</v>
      </c>
      <c r="S98" s="131">
        <v>0</v>
      </c>
      <c r="T98" s="131">
        <v>0</v>
      </c>
      <c r="U98" s="131">
        <v>499.32561760692352</v>
      </c>
      <c r="V98" s="131">
        <v>0</v>
      </c>
      <c r="W98" s="131">
        <v>0</v>
      </c>
      <c r="X98" s="131">
        <v>0</v>
      </c>
      <c r="Y98" s="131">
        <v>0</v>
      </c>
      <c r="Z98" s="131">
        <v>361.65819699814887</v>
      </c>
      <c r="AA98" s="131">
        <v>369.62485955571918</v>
      </c>
      <c r="AB98" s="131">
        <v>0</v>
      </c>
      <c r="AC98" s="131">
        <v>0</v>
      </c>
      <c r="AD98" s="131">
        <v>0</v>
      </c>
      <c r="AE98" s="126"/>
      <c r="AF98">
        <f t="shared" si="1"/>
        <v>92</v>
      </c>
    </row>
    <row r="99" spans="1:32">
      <c r="A99" t="s">
        <v>360</v>
      </c>
      <c r="B99" s="131">
        <v>0</v>
      </c>
      <c r="C99" s="131">
        <v>0</v>
      </c>
      <c r="D99" s="131">
        <v>1493.1259629233193</v>
      </c>
      <c r="E99" s="131">
        <v>1502.7925238817752</v>
      </c>
      <c r="F99" s="131">
        <v>1526.2734094448488</v>
      </c>
      <c r="G99" s="131">
        <v>0</v>
      </c>
      <c r="H99" s="131">
        <v>0</v>
      </c>
      <c r="I99" s="131">
        <v>0</v>
      </c>
      <c r="J99" s="131">
        <v>0</v>
      </c>
      <c r="K99" s="131">
        <v>0</v>
      </c>
      <c r="L99" s="131">
        <v>0</v>
      </c>
      <c r="M99" s="131">
        <v>0</v>
      </c>
      <c r="N99" s="131">
        <v>0</v>
      </c>
      <c r="O99" s="131">
        <v>0</v>
      </c>
      <c r="P99" s="131">
        <v>0</v>
      </c>
      <c r="Q99" s="131">
        <v>1487.2036581072907</v>
      </c>
      <c r="R99" s="131">
        <v>0</v>
      </c>
      <c r="S99" s="131">
        <v>0</v>
      </c>
      <c r="T99" s="131">
        <v>0</v>
      </c>
      <c r="U99" s="131">
        <v>500.2402152093652</v>
      </c>
      <c r="V99" s="131">
        <v>0</v>
      </c>
      <c r="W99" s="131">
        <v>0</v>
      </c>
      <c r="X99" s="131">
        <v>0</v>
      </c>
      <c r="Y99" s="131">
        <v>0</v>
      </c>
      <c r="Z99" s="131">
        <v>361.45898202043918</v>
      </c>
      <c r="AA99" s="131">
        <v>369.34959826823678</v>
      </c>
      <c r="AB99" s="131">
        <v>0</v>
      </c>
      <c r="AC99" s="131">
        <v>0</v>
      </c>
      <c r="AD99" s="131">
        <v>0</v>
      </c>
      <c r="AE99" s="126"/>
      <c r="AF99">
        <f t="shared" si="1"/>
        <v>93</v>
      </c>
    </row>
    <row r="100" spans="1:32">
      <c r="A100" t="s">
        <v>361</v>
      </c>
      <c r="B100" s="131">
        <v>0</v>
      </c>
      <c r="C100" s="131">
        <v>0</v>
      </c>
      <c r="D100" s="131">
        <v>1493.119708001708</v>
      </c>
      <c r="E100" s="131">
        <v>1502.8084104052909</v>
      </c>
      <c r="F100" s="131">
        <v>1526.5190086452933</v>
      </c>
      <c r="G100" s="131">
        <v>0</v>
      </c>
      <c r="H100" s="131">
        <v>0</v>
      </c>
      <c r="I100" s="131">
        <v>0</v>
      </c>
      <c r="J100" s="131">
        <v>0</v>
      </c>
      <c r="K100" s="131">
        <v>0</v>
      </c>
      <c r="L100" s="131">
        <v>0</v>
      </c>
      <c r="M100" s="131">
        <v>0</v>
      </c>
      <c r="N100" s="131">
        <v>0</v>
      </c>
      <c r="O100" s="131">
        <v>0</v>
      </c>
      <c r="P100" s="131">
        <v>0</v>
      </c>
      <c r="Q100" s="131">
        <v>1488.3509997179156</v>
      </c>
      <c r="R100" s="131">
        <v>0</v>
      </c>
      <c r="S100" s="131">
        <v>0</v>
      </c>
      <c r="T100" s="131">
        <v>0</v>
      </c>
      <c r="U100" s="131">
        <v>501.15481281180683</v>
      </c>
      <c r="V100" s="131">
        <v>0</v>
      </c>
      <c r="W100" s="131">
        <v>0</v>
      </c>
      <c r="X100" s="131">
        <v>0</v>
      </c>
      <c r="Y100" s="131">
        <v>0</v>
      </c>
      <c r="Z100" s="131">
        <v>361.25976704272949</v>
      </c>
      <c r="AA100" s="131">
        <v>369.07433698075431</v>
      </c>
      <c r="AB100" s="131">
        <v>0</v>
      </c>
      <c r="AC100" s="131">
        <v>0</v>
      </c>
      <c r="AD100" s="131">
        <v>0</v>
      </c>
      <c r="AE100" s="126"/>
      <c r="AF100">
        <f t="shared" si="1"/>
        <v>94</v>
      </c>
    </row>
    <row r="101" spans="1:32">
      <c r="A101" t="s">
        <v>362</v>
      </c>
      <c r="B101" s="131">
        <v>0</v>
      </c>
      <c r="C101" s="131">
        <v>0</v>
      </c>
      <c r="D101" s="131">
        <v>1493.1134530800966</v>
      </c>
      <c r="E101" s="131">
        <v>1502.8242969288067</v>
      </c>
      <c r="F101" s="131">
        <v>1526.7646078457378</v>
      </c>
      <c r="G101" s="131">
        <v>0</v>
      </c>
      <c r="H101" s="131">
        <v>0</v>
      </c>
      <c r="I101" s="131">
        <v>0</v>
      </c>
      <c r="J101" s="131">
        <v>0</v>
      </c>
      <c r="K101" s="131">
        <v>0</v>
      </c>
      <c r="L101" s="131">
        <v>0</v>
      </c>
      <c r="M101" s="131">
        <v>0</v>
      </c>
      <c r="N101" s="131">
        <v>0</v>
      </c>
      <c r="O101" s="131">
        <v>0</v>
      </c>
      <c r="P101" s="131">
        <v>0</v>
      </c>
      <c r="Q101" s="131">
        <v>1489.4983413285404</v>
      </c>
      <c r="R101" s="131">
        <v>0</v>
      </c>
      <c r="S101" s="131">
        <v>0</v>
      </c>
      <c r="T101" s="131">
        <v>0</v>
      </c>
      <c r="U101" s="131">
        <v>502.06941041424852</v>
      </c>
      <c r="V101" s="131">
        <v>0</v>
      </c>
      <c r="W101" s="131">
        <v>0</v>
      </c>
      <c r="X101" s="131">
        <v>0</v>
      </c>
      <c r="Y101" s="131">
        <v>0</v>
      </c>
      <c r="Z101" s="131">
        <v>361.06055206501975</v>
      </c>
      <c r="AA101" s="131">
        <v>368.7990756932719</v>
      </c>
      <c r="AB101" s="131">
        <v>0</v>
      </c>
      <c r="AC101" s="131">
        <v>0</v>
      </c>
      <c r="AD101" s="131">
        <v>0</v>
      </c>
      <c r="AE101" s="126"/>
      <c r="AF101">
        <f t="shared" si="1"/>
        <v>95</v>
      </c>
    </row>
    <row r="102" spans="1:32">
      <c r="A102" t="s">
        <v>363</v>
      </c>
      <c r="B102" s="131">
        <v>0</v>
      </c>
      <c r="C102" s="131">
        <v>0</v>
      </c>
      <c r="D102" s="131">
        <v>1493.1071981584853</v>
      </c>
      <c r="E102" s="131">
        <v>1502.8401834523224</v>
      </c>
      <c r="F102" s="131">
        <v>1527.0102070461824</v>
      </c>
      <c r="G102" s="131">
        <v>0</v>
      </c>
      <c r="H102" s="131">
        <v>0</v>
      </c>
      <c r="I102" s="131">
        <v>0</v>
      </c>
      <c r="J102" s="131">
        <v>0</v>
      </c>
      <c r="K102" s="131">
        <v>0</v>
      </c>
      <c r="L102" s="131">
        <v>0</v>
      </c>
      <c r="M102" s="131">
        <v>0</v>
      </c>
      <c r="N102" s="131">
        <v>0</v>
      </c>
      <c r="O102" s="131">
        <v>0</v>
      </c>
      <c r="P102" s="131">
        <v>0</v>
      </c>
      <c r="Q102" s="131">
        <v>1490.6456829391652</v>
      </c>
      <c r="R102" s="131">
        <v>0</v>
      </c>
      <c r="S102" s="131">
        <v>0</v>
      </c>
      <c r="T102" s="131">
        <v>0</v>
      </c>
      <c r="U102" s="131">
        <v>502.98400801669015</v>
      </c>
      <c r="V102" s="131">
        <v>0</v>
      </c>
      <c r="W102" s="131">
        <v>0</v>
      </c>
      <c r="X102" s="131">
        <v>0</v>
      </c>
      <c r="Y102" s="131">
        <v>0</v>
      </c>
      <c r="Z102" s="131">
        <v>360.86133708731006</v>
      </c>
      <c r="AA102" s="131">
        <v>368.52381440578944</v>
      </c>
      <c r="AB102" s="131">
        <v>0</v>
      </c>
      <c r="AC102" s="131">
        <v>0</v>
      </c>
      <c r="AD102" s="131">
        <v>0</v>
      </c>
      <c r="AE102" s="126"/>
      <c r="AF102">
        <f t="shared" si="1"/>
        <v>96</v>
      </c>
    </row>
    <row r="103" spans="1:32">
      <c r="A103" t="s">
        <v>364</v>
      </c>
      <c r="B103" s="131">
        <v>0</v>
      </c>
      <c r="C103" s="131">
        <v>0</v>
      </c>
      <c r="D103" s="131">
        <v>1493.1009432368739</v>
      </c>
      <c r="E103" s="131">
        <v>1502.8560699758382</v>
      </c>
      <c r="F103" s="131">
        <v>1527.2558062466269</v>
      </c>
      <c r="G103" s="131">
        <v>0</v>
      </c>
      <c r="H103" s="131">
        <v>0</v>
      </c>
      <c r="I103" s="131">
        <v>0</v>
      </c>
      <c r="J103" s="131">
        <v>0</v>
      </c>
      <c r="K103" s="131">
        <v>0</v>
      </c>
      <c r="L103" s="131">
        <v>0</v>
      </c>
      <c r="M103" s="131">
        <v>0</v>
      </c>
      <c r="N103" s="131">
        <v>0</v>
      </c>
      <c r="O103" s="131">
        <v>0</v>
      </c>
      <c r="P103" s="131">
        <v>0</v>
      </c>
      <c r="Q103" s="131">
        <v>1491.7930245497901</v>
      </c>
      <c r="R103" s="131">
        <v>0</v>
      </c>
      <c r="S103" s="131">
        <v>0</v>
      </c>
      <c r="T103" s="131">
        <v>0</v>
      </c>
      <c r="U103" s="131">
        <v>503.89860561913179</v>
      </c>
      <c r="V103" s="131">
        <v>0</v>
      </c>
      <c r="W103" s="131">
        <v>0</v>
      </c>
      <c r="X103" s="131">
        <v>0</v>
      </c>
      <c r="Y103" s="131">
        <v>0</v>
      </c>
      <c r="Z103" s="131">
        <v>360.66212210960038</v>
      </c>
      <c r="AA103" s="131">
        <v>368.24855311830703</v>
      </c>
      <c r="AB103" s="131">
        <v>0</v>
      </c>
      <c r="AC103" s="131">
        <v>0</v>
      </c>
      <c r="AD103" s="131">
        <v>0</v>
      </c>
      <c r="AE103" s="126"/>
      <c r="AF103">
        <f t="shared" si="1"/>
        <v>97</v>
      </c>
    </row>
    <row r="104" spans="1:32">
      <c r="A104" t="s">
        <v>365</v>
      </c>
      <c r="B104" s="131">
        <v>0</v>
      </c>
      <c r="C104" s="131">
        <v>0</v>
      </c>
      <c r="D104" s="131">
        <v>1493.0946883152626</v>
      </c>
      <c r="E104" s="131">
        <v>1502.8719564993539</v>
      </c>
      <c r="F104" s="131">
        <v>1527.5014054470714</v>
      </c>
      <c r="G104" s="131">
        <v>0</v>
      </c>
      <c r="H104" s="131">
        <v>0</v>
      </c>
      <c r="I104" s="131">
        <v>0</v>
      </c>
      <c r="J104" s="131">
        <v>0</v>
      </c>
      <c r="K104" s="131">
        <v>0</v>
      </c>
      <c r="L104" s="131">
        <v>0</v>
      </c>
      <c r="M104" s="131">
        <v>0</v>
      </c>
      <c r="N104" s="131">
        <v>0</v>
      </c>
      <c r="O104" s="131">
        <v>0</v>
      </c>
      <c r="P104" s="131">
        <v>0</v>
      </c>
      <c r="Q104" s="131">
        <v>1492.9403661604149</v>
      </c>
      <c r="R104" s="131">
        <v>0</v>
      </c>
      <c r="S104" s="131">
        <v>0</v>
      </c>
      <c r="T104" s="131">
        <v>0</v>
      </c>
      <c r="U104" s="131">
        <v>504.81320322157347</v>
      </c>
      <c r="V104" s="131">
        <v>0</v>
      </c>
      <c r="W104" s="131">
        <v>0</v>
      </c>
      <c r="X104" s="131">
        <v>0</v>
      </c>
      <c r="Y104" s="131">
        <v>0</v>
      </c>
      <c r="Z104" s="131">
        <v>360.46290713189069</v>
      </c>
      <c r="AA104" s="131">
        <v>367.97329183082456</v>
      </c>
      <c r="AB104" s="131">
        <v>0</v>
      </c>
      <c r="AC104" s="131">
        <v>0</v>
      </c>
      <c r="AD104" s="131">
        <v>0</v>
      </c>
      <c r="AE104" s="126"/>
      <c r="AF104">
        <f t="shared" si="1"/>
        <v>98</v>
      </c>
    </row>
    <row r="105" spans="1:32">
      <c r="A105" t="s">
        <v>366</v>
      </c>
      <c r="B105" s="131">
        <v>0</v>
      </c>
      <c r="C105" s="131">
        <v>0</v>
      </c>
      <c r="D105" s="131">
        <v>1493.0884333936513</v>
      </c>
      <c r="E105" s="131">
        <v>1502.8878430228697</v>
      </c>
      <c r="F105" s="131">
        <v>1527.747004647516</v>
      </c>
      <c r="G105" s="131">
        <v>0</v>
      </c>
      <c r="H105" s="131">
        <v>0</v>
      </c>
      <c r="I105" s="131">
        <v>0</v>
      </c>
      <c r="J105" s="131">
        <v>0</v>
      </c>
      <c r="K105" s="131">
        <v>0</v>
      </c>
      <c r="L105" s="131">
        <v>0</v>
      </c>
      <c r="M105" s="131">
        <v>0</v>
      </c>
      <c r="N105" s="131">
        <v>0</v>
      </c>
      <c r="O105" s="131">
        <v>0</v>
      </c>
      <c r="P105" s="131">
        <v>0</v>
      </c>
      <c r="Q105" s="131">
        <v>1494.0877077710397</v>
      </c>
      <c r="R105" s="131">
        <v>0</v>
      </c>
      <c r="S105" s="131">
        <v>0</v>
      </c>
      <c r="T105" s="131">
        <v>0</v>
      </c>
      <c r="U105" s="131">
        <v>505.72780082401511</v>
      </c>
      <c r="V105" s="131">
        <v>0</v>
      </c>
      <c r="W105" s="131">
        <v>0</v>
      </c>
      <c r="X105" s="131">
        <v>0</v>
      </c>
      <c r="Y105" s="131">
        <v>0</v>
      </c>
      <c r="Z105" s="131">
        <v>360.26369215418094</v>
      </c>
      <c r="AA105" s="131">
        <v>367.69803054334216</v>
      </c>
      <c r="AB105" s="131">
        <v>0</v>
      </c>
      <c r="AC105" s="131">
        <v>0</v>
      </c>
      <c r="AD105" s="131">
        <v>0</v>
      </c>
      <c r="AE105" s="126"/>
      <c r="AF105">
        <f t="shared" si="1"/>
        <v>99</v>
      </c>
    </row>
    <row r="106" spans="1:32">
      <c r="A106" t="s">
        <v>367</v>
      </c>
      <c r="B106" s="131">
        <v>0</v>
      </c>
      <c r="C106" s="131">
        <v>0</v>
      </c>
      <c r="D106" s="131">
        <v>1493.0821784720399</v>
      </c>
      <c r="E106" s="131">
        <v>1502.9037295463854</v>
      </c>
      <c r="F106" s="131">
        <v>1527.9926038479603</v>
      </c>
      <c r="G106" s="131">
        <v>0</v>
      </c>
      <c r="H106" s="131">
        <v>0</v>
      </c>
      <c r="I106" s="131">
        <v>0</v>
      </c>
      <c r="J106" s="131">
        <v>0</v>
      </c>
      <c r="K106" s="131">
        <v>0</v>
      </c>
      <c r="L106" s="131">
        <v>0</v>
      </c>
      <c r="M106" s="131">
        <v>0</v>
      </c>
      <c r="N106" s="131">
        <v>0</v>
      </c>
      <c r="O106" s="131">
        <v>0</v>
      </c>
      <c r="P106" s="131">
        <v>0</v>
      </c>
      <c r="Q106" s="131">
        <v>1495.2350493816646</v>
      </c>
      <c r="R106" s="131">
        <v>0</v>
      </c>
      <c r="S106" s="131">
        <v>0</v>
      </c>
      <c r="T106" s="131">
        <v>0</v>
      </c>
      <c r="U106" s="131">
        <v>506.64239842645674</v>
      </c>
      <c r="V106" s="131">
        <v>0</v>
      </c>
      <c r="W106" s="131">
        <v>0</v>
      </c>
      <c r="X106" s="131">
        <v>0</v>
      </c>
      <c r="Y106" s="131">
        <v>0</v>
      </c>
      <c r="Z106" s="131">
        <v>360.06447717647126</v>
      </c>
      <c r="AA106" s="131">
        <v>367.42276925585969</v>
      </c>
      <c r="AB106" s="131">
        <v>0</v>
      </c>
      <c r="AC106" s="131">
        <v>0</v>
      </c>
      <c r="AD106" s="131">
        <v>0</v>
      </c>
      <c r="AE106" s="126"/>
      <c r="AF106">
        <f t="shared" si="1"/>
        <v>100</v>
      </c>
    </row>
    <row r="107" spans="1:32">
      <c r="A107" t="s">
        <v>368</v>
      </c>
      <c r="B107" s="131">
        <v>0</v>
      </c>
      <c r="C107" s="131">
        <v>0</v>
      </c>
      <c r="D107" s="131">
        <v>1493.0759235504286</v>
      </c>
      <c r="E107" s="131">
        <v>1502.9196160699012</v>
      </c>
      <c r="F107" s="131">
        <v>1528.2382030484048</v>
      </c>
      <c r="G107" s="131">
        <v>0</v>
      </c>
      <c r="H107" s="131">
        <v>0</v>
      </c>
      <c r="I107" s="131">
        <v>0</v>
      </c>
      <c r="J107" s="131">
        <v>0</v>
      </c>
      <c r="K107" s="131">
        <v>0</v>
      </c>
      <c r="L107" s="131">
        <v>0</v>
      </c>
      <c r="M107" s="131">
        <v>0</v>
      </c>
      <c r="N107" s="131">
        <v>0</v>
      </c>
      <c r="O107" s="131">
        <v>0</v>
      </c>
      <c r="P107" s="131">
        <v>0</v>
      </c>
      <c r="Q107" s="131">
        <v>1496.3823909922894</v>
      </c>
      <c r="R107" s="131">
        <v>0</v>
      </c>
      <c r="S107" s="131">
        <v>0</v>
      </c>
      <c r="T107" s="131">
        <v>0</v>
      </c>
      <c r="U107" s="131">
        <v>507.55699602889842</v>
      </c>
      <c r="V107" s="131">
        <v>0</v>
      </c>
      <c r="W107" s="131">
        <v>0</v>
      </c>
      <c r="X107" s="131">
        <v>0</v>
      </c>
      <c r="Y107" s="131">
        <v>0</v>
      </c>
      <c r="Z107" s="131">
        <v>359.86526219876157</v>
      </c>
      <c r="AA107" s="131">
        <v>367.14750796837728</v>
      </c>
      <c r="AB107" s="131">
        <v>0</v>
      </c>
      <c r="AC107" s="131">
        <v>0</v>
      </c>
      <c r="AD107" s="131">
        <v>0</v>
      </c>
      <c r="AE107" s="126"/>
      <c r="AF107">
        <f t="shared" si="1"/>
        <v>101</v>
      </c>
    </row>
    <row r="108" spans="1:32">
      <c r="A108" t="s">
        <v>369</v>
      </c>
      <c r="B108" s="131">
        <v>0</v>
      </c>
      <c r="C108" s="131">
        <v>0</v>
      </c>
      <c r="D108" s="131">
        <v>1493.0696686288172</v>
      </c>
      <c r="E108" s="131">
        <v>1502.9355025934169</v>
      </c>
      <c r="F108" s="131">
        <v>1528.4838022488493</v>
      </c>
      <c r="G108" s="131">
        <v>0</v>
      </c>
      <c r="H108" s="131">
        <v>0</v>
      </c>
      <c r="I108" s="131">
        <v>0</v>
      </c>
      <c r="J108" s="131">
        <v>0</v>
      </c>
      <c r="K108" s="131">
        <v>0</v>
      </c>
      <c r="L108" s="131">
        <v>0</v>
      </c>
      <c r="M108" s="131">
        <v>0</v>
      </c>
      <c r="N108" s="131">
        <v>0</v>
      </c>
      <c r="O108" s="131">
        <v>0</v>
      </c>
      <c r="P108" s="131">
        <v>0</v>
      </c>
      <c r="Q108" s="131">
        <v>1497.5297326029142</v>
      </c>
      <c r="R108" s="131">
        <v>0</v>
      </c>
      <c r="S108" s="131">
        <v>0</v>
      </c>
      <c r="T108" s="131">
        <v>0</v>
      </c>
      <c r="U108" s="131">
        <v>508.47159363134006</v>
      </c>
      <c r="V108" s="131">
        <v>0</v>
      </c>
      <c r="W108" s="131">
        <v>0</v>
      </c>
      <c r="X108" s="131">
        <v>0</v>
      </c>
      <c r="Y108" s="131">
        <v>0</v>
      </c>
      <c r="Z108" s="131">
        <v>359.66604722105183</v>
      </c>
      <c r="AA108" s="131">
        <v>366.87224668089482</v>
      </c>
      <c r="AB108" s="131">
        <v>0</v>
      </c>
      <c r="AC108" s="131">
        <v>0</v>
      </c>
      <c r="AD108" s="131">
        <v>0</v>
      </c>
      <c r="AE108" s="126"/>
      <c r="AF108">
        <f t="shared" si="1"/>
        <v>102</v>
      </c>
    </row>
    <row r="109" spans="1:32">
      <c r="A109" t="s">
        <v>370</v>
      </c>
      <c r="B109" s="131">
        <v>0</v>
      </c>
      <c r="C109" s="131">
        <v>0</v>
      </c>
      <c r="D109" s="131">
        <v>1493.0634137072059</v>
      </c>
      <c r="E109" s="131">
        <v>1502.9513891169327</v>
      </c>
      <c r="F109" s="131">
        <v>1528.7294014492938</v>
      </c>
      <c r="G109" s="131">
        <v>0</v>
      </c>
      <c r="H109" s="131">
        <v>0</v>
      </c>
      <c r="I109" s="131">
        <v>0</v>
      </c>
      <c r="J109" s="131">
        <v>0</v>
      </c>
      <c r="K109" s="131">
        <v>0</v>
      </c>
      <c r="L109" s="131">
        <v>0</v>
      </c>
      <c r="M109" s="131">
        <v>0</v>
      </c>
      <c r="N109" s="131">
        <v>0</v>
      </c>
      <c r="O109" s="131">
        <v>0</v>
      </c>
      <c r="P109" s="131">
        <v>0</v>
      </c>
      <c r="Q109" s="131">
        <v>1498.6770742135391</v>
      </c>
      <c r="R109" s="131">
        <v>0</v>
      </c>
      <c r="S109" s="131">
        <v>0</v>
      </c>
      <c r="T109" s="131">
        <v>0</v>
      </c>
      <c r="U109" s="131">
        <v>509.38619123378169</v>
      </c>
      <c r="V109" s="131">
        <v>0</v>
      </c>
      <c r="W109" s="131">
        <v>0</v>
      </c>
      <c r="X109" s="131">
        <v>0</v>
      </c>
      <c r="Y109" s="131">
        <v>0</v>
      </c>
      <c r="Z109" s="131">
        <v>359.46683224334214</v>
      </c>
      <c r="AA109" s="131">
        <v>366.59698539341241</v>
      </c>
      <c r="AB109" s="131">
        <v>0</v>
      </c>
      <c r="AC109" s="131">
        <v>0</v>
      </c>
      <c r="AD109" s="131">
        <v>0</v>
      </c>
      <c r="AE109" s="126"/>
      <c r="AF109">
        <f t="shared" si="1"/>
        <v>103</v>
      </c>
    </row>
    <row r="110" spans="1:32">
      <c r="A110" t="s">
        <v>462</v>
      </c>
      <c r="B110" s="131">
        <v>0</v>
      </c>
      <c r="C110" s="131">
        <v>0</v>
      </c>
      <c r="D110" s="131">
        <v>1493.0571587855943</v>
      </c>
      <c r="E110" s="131">
        <v>1502.9672756404484</v>
      </c>
      <c r="F110" s="131">
        <v>1528.9750006497384</v>
      </c>
      <c r="G110" s="131">
        <v>0</v>
      </c>
      <c r="H110" s="131">
        <v>0</v>
      </c>
      <c r="I110" s="131">
        <v>0</v>
      </c>
      <c r="J110" s="131">
        <v>0</v>
      </c>
      <c r="K110" s="131">
        <v>0</v>
      </c>
      <c r="L110" s="131">
        <v>0</v>
      </c>
      <c r="M110" s="131">
        <v>0</v>
      </c>
      <c r="N110" s="131">
        <v>0</v>
      </c>
      <c r="O110" s="131">
        <v>0</v>
      </c>
      <c r="P110" s="131">
        <v>0</v>
      </c>
      <c r="Q110" s="131">
        <v>1499.8244158241639</v>
      </c>
      <c r="R110" s="131">
        <v>0</v>
      </c>
      <c r="S110" s="131">
        <v>0</v>
      </c>
      <c r="T110" s="131">
        <v>0</v>
      </c>
      <c r="U110" s="131">
        <v>510.30078883622338</v>
      </c>
      <c r="V110" s="131">
        <v>0</v>
      </c>
      <c r="W110" s="131">
        <v>0</v>
      </c>
      <c r="X110" s="131">
        <v>0</v>
      </c>
      <c r="Y110" s="131">
        <v>0</v>
      </c>
      <c r="Z110" s="131">
        <v>359.26761726563245</v>
      </c>
      <c r="AA110" s="131">
        <v>366.32172410592995</v>
      </c>
      <c r="AB110" s="131">
        <v>0</v>
      </c>
      <c r="AC110" s="131">
        <v>0</v>
      </c>
      <c r="AD110" s="131">
        <v>0</v>
      </c>
      <c r="AE110" s="126"/>
      <c r="AF110">
        <f t="shared" si="1"/>
        <v>104</v>
      </c>
    </row>
    <row r="111" spans="1:32">
      <c r="A111" t="s">
        <v>652</v>
      </c>
      <c r="B111" s="131">
        <v>0</v>
      </c>
      <c r="C111" s="131">
        <v>0</v>
      </c>
      <c r="D111" s="131">
        <v>1493.050903863983</v>
      </c>
      <c r="E111" s="131">
        <v>1502.9831621639642</v>
      </c>
      <c r="F111" s="131">
        <v>1529.2205998501829</v>
      </c>
      <c r="G111" s="131">
        <v>0</v>
      </c>
      <c r="H111" s="131">
        <v>0</v>
      </c>
      <c r="I111" s="131">
        <v>0</v>
      </c>
      <c r="J111" s="131">
        <v>0</v>
      </c>
      <c r="K111" s="131">
        <v>0</v>
      </c>
      <c r="L111" s="131">
        <v>0</v>
      </c>
      <c r="M111" s="131">
        <v>0</v>
      </c>
      <c r="N111" s="131">
        <v>0</v>
      </c>
      <c r="O111" s="131">
        <v>0</v>
      </c>
      <c r="P111" s="131">
        <v>0</v>
      </c>
      <c r="Q111" s="131">
        <v>1500.9717574347887</v>
      </c>
      <c r="R111" s="131">
        <v>0</v>
      </c>
      <c r="S111" s="131">
        <v>0</v>
      </c>
      <c r="T111" s="131">
        <v>0</v>
      </c>
      <c r="U111" s="131">
        <v>511.21538643866501</v>
      </c>
      <c r="V111" s="131">
        <v>0</v>
      </c>
      <c r="W111" s="131">
        <v>0</v>
      </c>
      <c r="X111" s="131">
        <v>0</v>
      </c>
      <c r="Y111" s="131">
        <v>0</v>
      </c>
      <c r="Z111" s="131">
        <v>359.06840228792277</v>
      </c>
      <c r="AA111" s="131">
        <v>366.04646281844754</v>
      </c>
      <c r="AB111" s="131">
        <v>0</v>
      </c>
      <c r="AC111" s="131">
        <v>0</v>
      </c>
      <c r="AD111" s="131">
        <v>0</v>
      </c>
      <c r="AF111">
        <f t="shared" si="1"/>
        <v>105</v>
      </c>
    </row>
    <row r="112" spans="1:32">
      <c r="A112" t="s">
        <v>653</v>
      </c>
      <c r="B112" s="131">
        <v>0</v>
      </c>
      <c r="C112" s="131">
        <v>0</v>
      </c>
      <c r="D112" s="131">
        <v>1493.0446489423716</v>
      </c>
      <c r="E112" s="131">
        <v>1502.9990486874799</v>
      </c>
      <c r="F112" s="131">
        <v>1529.4661990506274</v>
      </c>
      <c r="G112" s="131">
        <v>0</v>
      </c>
      <c r="H112" s="131">
        <v>0</v>
      </c>
      <c r="I112" s="131">
        <v>0</v>
      </c>
      <c r="J112" s="131">
        <v>0</v>
      </c>
      <c r="K112" s="131">
        <v>0</v>
      </c>
      <c r="L112" s="131">
        <v>0</v>
      </c>
      <c r="M112" s="131">
        <v>0</v>
      </c>
      <c r="N112" s="131">
        <v>0</v>
      </c>
      <c r="O112" s="131">
        <v>0</v>
      </c>
      <c r="P112" s="131">
        <v>0</v>
      </c>
      <c r="Q112" s="131">
        <v>1502.1190990454136</v>
      </c>
      <c r="R112" s="131">
        <v>0</v>
      </c>
      <c r="S112" s="131">
        <v>0</v>
      </c>
      <c r="T112" s="131">
        <v>0</v>
      </c>
      <c r="U112" s="131">
        <v>512.1299840411067</v>
      </c>
      <c r="V112" s="131">
        <v>0</v>
      </c>
      <c r="W112" s="131">
        <v>0</v>
      </c>
      <c r="X112" s="131">
        <v>0</v>
      </c>
      <c r="Y112" s="131">
        <v>0</v>
      </c>
      <c r="Z112" s="131">
        <v>358.86918731021302</v>
      </c>
      <c r="AA112" s="131">
        <v>365.77120153096507</v>
      </c>
      <c r="AB112" s="131">
        <v>0</v>
      </c>
      <c r="AC112" s="131">
        <v>0</v>
      </c>
      <c r="AD112" s="131">
        <v>0</v>
      </c>
      <c r="AF112">
        <f t="shared" si="1"/>
        <v>106</v>
      </c>
    </row>
    <row r="113" spans="1:32">
      <c r="A113" t="s">
        <v>654</v>
      </c>
      <c r="B113" s="131">
        <v>0</v>
      </c>
      <c r="C113" s="131">
        <v>0</v>
      </c>
      <c r="D113" s="131">
        <v>1493.0383940207603</v>
      </c>
      <c r="E113" s="131">
        <v>1503.0149352109956</v>
      </c>
      <c r="F113" s="131">
        <v>1529.711798251072</v>
      </c>
      <c r="G113" s="131">
        <v>0</v>
      </c>
      <c r="H113" s="131">
        <v>0</v>
      </c>
      <c r="I113" s="131">
        <v>0</v>
      </c>
      <c r="J113" s="131">
        <v>0</v>
      </c>
      <c r="K113" s="131">
        <v>0</v>
      </c>
      <c r="L113" s="131">
        <v>0</v>
      </c>
      <c r="M113" s="131">
        <v>0</v>
      </c>
      <c r="N113" s="131">
        <v>0</v>
      </c>
      <c r="O113" s="131">
        <v>0</v>
      </c>
      <c r="P113" s="131">
        <v>0</v>
      </c>
      <c r="Q113" s="131">
        <v>1503.2664406560384</v>
      </c>
      <c r="R113" s="131">
        <v>0</v>
      </c>
      <c r="S113" s="131">
        <v>0</v>
      </c>
      <c r="T113" s="131">
        <v>0</v>
      </c>
      <c r="U113" s="131">
        <v>513.04458164354833</v>
      </c>
      <c r="V113" s="131">
        <v>0</v>
      </c>
      <c r="W113" s="131">
        <v>0</v>
      </c>
      <c r="X113" s="131">
        <v>0</v>
      </c>
      <c r="Y113" s="131">
        <v>0</v>
      </c>
      <c r="Z113" s="131">
        <v>358.66997233250333</v>
      </c>
      <c r="AA113" s="131">
        <v>365.49594024348266</v>
      </c>
      <c r="AB113" s="131">
        <v>0</v>
      </c>
      <c r="AC113" s="131">
        <v>0</v>
      </c>
      <c r="AD113" s="131">
        <v>0</v>
      </c>
      <c r="AF113">
        <f t="shared" si="1"/>
        <v>107</v>
      </c>
    </row>
    <row r="114" spans="1:32">
      <c r="A114" t="s">
        <v>655</v>
      </c>
      <c r="B114" s="131">
        <v>0</v>
      </c>
      <c r="C114" s="131">
        <v>0</v>
      </c>
      <c r="D114" s="131">
        <v>1493.0321390991489</v>
      </c>
      <c r="E114" s="131">
        <v>1503.0308217345114</v>
      </c>
      <c r="F114" s="131">
        <v>1529.9573974515165</v>
      </c>
      <c r="G114" s="131">
        <v>0</v>
      </c>
      <c r="H114" s="131">
        <v>0</v>
      </c>
      <c r="I114" s="131">
        <v>0</v>
      </c>
      <c r="J114" s="131">
        <v>0</v>
      </c>
      <c r="K114" s="131">
        <v>0</v>
      </c>
      <c r="L114" s="131">
        <v>0</v>
      </c>
      <c r="M114" s="131">
        <v>0</v>
      </c>
      <c r="N114" s="131">
        <v>0</v>
      </c>
      <c r="O114" s="131">
        <v>0</v>
      </c>
      <c r="P114" s="131">
        <v>0</v>
      </c>
      <c r="Q114" s="131">
        <v>1504.4137822666632</v>
      </c>
      <c r="R114" s="131">
        <v>0</v>
      </c>
      <c r="S114" s="131">
        <v>0</v>
      </c>
      <c r="T114" s="131">
        <v>0</v>
      </c>
      <c r="U114" s="131">
        <v>513.95917924598996</v>
      </c>
      <c r="V114" s="131">
        <v>0</v>
      </c>
      <c r="W114" s="131">
        <v>0</v>
      </c>
      <c r="X114" s="131">
        <v>0</v>
      </c>
      <c r="Y114" s="131">
        <v>0</v>
      </c>
      <c r="Z114" s="131">
        <v>358.47075735479365</v>
      </c>
      <c r="AA114" s="131">
        <v>365.2206789560002</v>
      </c>
      <c r="AB114" s="131">
        <v>0</v>
      </c>
      <c r="AC114" s="131">
        <v>0</v>
      </c>
      <c r="AD114" s="131">
        <v>0</v>
      </c>
      <c r="AF114">
        <f t="shared" si="1"/>
        <v>108</v>
      </c>
    </row>
    <row r="115" spans="1:32">
      <c r="A115" t="s">
        <v>656</v>
      </c>
      <c r="B115" s="131">
        <v>0</v>
      </c>
      <c r="C115" s="131">
        <v>0</v>
      </c>
      <c r="D115" s="131">
        <v>1493.0258841775376</v>
      </c>
      <c r="E115" s="131">
        <v>1503.0467082580271</v>
      </c>
      <c r="F115" s="131">
        <v>1530.2029966519608</v>
      </c>
      <c r="G115" s="131">
        <v>0</v>
      </c>
      <c r="H115" s="131">
        <v>0</v>
      </c>
      <c r="I115" s="131">
        <v>0</v>
      </c>
      <c r="J115" s="131">
        <v>0</v>
      </c>
      <c r="K115" s="131">
        <v>0</v>
      </c>
      <c r="L115" s="131">
        <v>0</v>
      </c>
      <c r="M115" s="131">
        <v>0</v>
      </c>
      <c r="N115" s="131">
        <v>0</v>
      </c>
      <c r="O115" s="131">
        <v>0</v>
      </c>
      <c r="P115" s="131">
        <v>0</v>
      </c>
      <c r="Q115" s="131">
        <v>1505.5611238772881</v>
      </c>
      <c r="R115" s="131">
        <v>0</v>
      </c>
      <c r="S115" s="131">
        <v>0</v>
      </c>
      <c r="T115" s="131">
        <v>0</v>
      </c>
      <c r="U115" s="131">
        <v>514.87377684843159</v>
      </c>
      <c r="V115" s="131">
        <v>0</v>
      </c>
      <c r="W115" s="131">
        <v>0</v>
      </c>
      <c r="X115" s="131">
        <v>0</v>
      </c>
      <c r="Y115" s="131">
        <v>0</v>
      </c>
      <c r="Z115" s="131">
        <v>358.27154237708396</v>
      </c>
      <c r="AA115" s="131">
        <v>364.94541766851779</v>
      </c>
      <c r="AB115" s="131">
        <v>0</v>
      </c>
      <c r="AC115" s="131">
        <v>0</v>
      </c>
      <c r="AD115" s="131">
        <v>0</v>
      </c>
      <c r="AF115">
        <f t="shared" si="1"/>
        <v>109</v>
      </c>
    </row>
    <row r="116" spans="1:32">
      <c r="A116" t="s">
        <v>657</v>
      </c>
      <c r="B116" s="131">
        <v>0</v>
      </c>
      <c r="C116" s="131">
        <v>0</v>
      </c>
      <c r="D116" s="131">
        <v>1493.0196292559262</v>
      </c>
      <c r="E116" s="131">
        <v>1503.0625947815429</v>
      </c>
      <c r="F116" s="131">
        <v>1530.4485958524053</v>
      </c>
      <c r="G116" s="131">
        <v>0</v>
      </c>
      <c r="H116" s="131">
        <v>0</v>
      </c>
      <c r="I116" s="131">
        <v>0</v>
      </c>
      <c r="J116" s="131">
        <v>0</v>
      </c>
      <c r="K116" s="131">
        <v>0</v>
      </c>
      <c r="L116" s="131">
        <v>0</v>
      </c>
      <c r="M116" s="131">
        <v>0</v>
      </c>
      <c r="N116" s="131">
        <v>0</v>
      </c>
      <c r="O116" s="131">
        <v>0</v>
      </c>
      <c r="P116" s="131">
        <v>0</v>
      </c>
      <c r="Q116" s="131">
        <v>1506.7084654879129</v>
      </c>
      <c r="R116" s="131">
        <v>0</v>
      </c>
      <c r="S116" s="131">
        <v>0</v>
      </c>
      <c r="T116" s="131">
        <v>0</v>
      </c>
      <c r="U116" s="131">
        <v>515.78837445087333</v>
      </c>
      <c r="V116" s="131">
        <v>0</v>
      </c>
      <c r="W116" s="131">
        <v>0</v>
      </c>
      <c r="X116" s="131">
        <v>0</v>
      </c>
      <c r="Y116" s="131">
        <v>0</v>
      </c>
      <c r="Z116" s="131">
        <v>358.07232739937422</v>
      </c>
      <c r="AA116" s="131">
        <v>364.67015638103533</v>
      </c>
      <c r="AB116" s="131">
        <v>0</v>
      </c>
      <c r="AC116" s="131">
        <v>0</v>
      </c>
      <c r="AD116" s="131">
        <v>0</v>
      </c>
      <c r="AF116">
        <f t="shared" si="1"/>
        <v>110</v>
      </c>
    </row>
    <row r="117" spans="1:32">
      <c r="A117" t="s">
        <v>658</v>
      </c>
      <c r="B117" s="131">
        <v>0</v>
      </c>
      <c r="C117" s="131">
        <v>0</v>
      </c>
      <c r="D117" s="131">
        <v>1493.0133743343149</v>
      </c>
      <c r="E117" s="131">
        <v>1503.0784813050586</v>
      </c>
      <c r="F117" s="131">
        <v>1530.6941950528499</v>
      </c>
      <c r="G117" s="131">
        <v>0</v>
      </c>
      <c r="H117" s="131">
        <v>0</v>
      </c>
      <c r="I117" s="131">
        <v>0</v>
      </c>
      <c r="J117" s="131">
        <v>0</v>
      </c>
      <c r="K117" s="131">
        <v>0</v>
      </c>
      <c r="L117" s="131">
        <v>0</v>
      </c>
      <c r="M117" s="131">
        <v>0</v>
      </c>
      <c r="N117" s="131">
        <v>0</v>
      </c>
      <c r="O117" s="131">
        <v>0</v>
      </c>
      <c r="P117" s="131">
        <v>0</v>
      </c>
      <c r="Q117" s="131">
        <v>1507.8558070985378</v>
      </c>
      <c r="R117" s="131">
        <v>0</v>
      </c>
      <c r="S117" s="131">
        <v>0</v>
      </c>
      <c r="T117" s="131">
        <v>0</v>
      </c>
      <c r="U117" s="131">
        <v>516.70297205331497</v>
      </c>
      <c r="V117" s="131">
        <v>0</v>
      </c>
      <c r="W117" s="131">
        <v>0</v>
      </c>
      <c r="X117" s="131">
        <v>0</v>
      </c>
      <c r="Y117" s="131">
        <v>0</v>
      </c>
      <c r="Z117" s="131">
        <v>357.87311242166453</v>
      </c>
      <c r="AA117" s="131">
        <v>364.39489509355292</v>
      </c>
      <c r="AB117" s="131">
        <v>0</v>
      </c>
      <c r="AC117" s="131">
        <v>0</v>
      </c>
      <c r="AD117" s="131">
        <v>0</v>
      </c>
      <c r="AF117">
        <f t="shared" si="1"/>
        <v>111</v>
      </c>
    </row>
    <row r="118" spans="1:32">
      <c r="A118" t="s">
        <v>659</v>
      </c>
      <c r="B118" s="131">
        <v>0</v>
      </c>
      <c r="C118" s="131">
        <v>0</v>
      </c>
      <c r="D118" s="131">
        <v>1493.0071194127036</v>
      </c>
      <c r="E118" s="131">
        <v>1503.0943678285744</v>
      </c>
      <c r="F118" s="131">
        <v>1530.9397942532944</v>
      </c>
      <c r="G118" s="131">
        <v>0</v>
      </c>
      <c r="H118" s="131">
        <v>0</v>
      </c>
      <c r="I118" s="131">
        <v>0</v>
      </c>
      <c r="J118" s="131">
        <v>0</v>
      </c>
      <c r="K118" s="131">
        <v>0</v>
      </c>
      <c r="L118" s="131">
        <v>0</v>
      </c>
      <c r="M118" s="131">
        <v>0</v>
      </c>
      <c r="N118" s="131">
        <v>0</v>
      </c>
      <c r="O118" s="131">
        <v>0</v>
      </c>
      <c r="P118" s="131">
        <v>0</v>
      </c>
      <c r="Q118" s="131">
        <v>1509.0031487091626</v>
      </c>
      <c r="R118" s="131">
        <v>0</v>
      </c>
      <c r="S118" s="131">
        <v>0</v>
      </c>
      <c r="T118" s="131">
        <v>0</v>
      </c>
      <c r="U118" s="131">
        <v>517.6175696557566</v>
      </c>
      <c r="V118" s="131">
        <v>0</v>
      </c>
      <c r="W118" s="131">
        <v>0</v>
      </c>
      <c r="X118" s="131">
        <v>0</v>
      </c>
      <c r="Y118" s="131">
        <v>0</v>
      </c>
      <c r="Z118" s="131">
        <v>357.67389744395484</v>
      </c>
      <c r="AA118" s="131">
        <v>364.11963380607045</v>
      </c>
      <c r="AB118" s="131">
        <v>0</v>
      </c>
      <c r="AC118" s="131">
        <v>0</v>
      </c>
      <c r="AD118" s="131">
        <v>0</v>
      </c>
      <c r="AF118">
        <f t="shared" si="1"/>
        <v>112</v>
      </c>
    </row>
    <row r="119" spans="1:32">
      <c r="A119" t="s">
        <v>665</v>
      </c>
      <c r="B119" s="131">
        <v>0</v>
      </c>
      <c r="C119" s="131">
        <v>0</v>
      </c>
      <c r="D119" s="131">
        <v>1493.0008644910922</v>
      </c>
      <c r="E119" s="131">
        <v>1503.1102543520901</v>
      </c>
      <c r="F119" s="131">
        <v>1531.1853934537389</v>
      </c>
      <c r="G119" s="131">
        <v>0</v>
      </c>
      <c r="H119" s="131">
        <v>0</v>
      </c>
      <c r="I119" s="131">
        <v>0</v>
      </c>
      <c r="J119" s="131">
        <v>0</v>
      </c>
      <c r="K119" s="131">
        <v>0</v>
      </c>
      <c r="L119" s="131">
        <v>0</v>
      </c>
      <c r="M119" s="131">
        <v>0</v>
      </c>
      <c r="N119" s="131">
        <v>0</v>
      </c>
      <c r="O119" s="131">
        <v>0</v>
      </c>
      <c r="P119" s="131">
        <v>0</v>
      </c>
      <c r="Q119" s="131">
        <v>1510.1504903197874</v>
      </c>
      <c r="R119" s="131">
        <v>0</v>
      </c>
      <c r="S119" s="131">
        <v>0</v>
      </c>
      <c r="T119" s="131">
        <v>0</v>
      </c>
      <c r="U119" s="131">
        <v>518.53216725819823</v>
      </c>
      <c r="V119" s="131">
        <v>0</v>
      </c>
      <c r="W119" s="131">
        <v>0</v>
      </c>
      <c r="X119" s="131">
        <v>0</v>
      </c>
      <c r="Y119" s="131">
        <v>0</v>
      </c>
      <c r="Z119" s="131">
        <v>357.4746824662451</v>
      </c>
      <c r="AA119" s="131">
        <v>363.84437251858799</v>
      </c>
      <c r="AB119" s="131">
        <v>0</v>
      </c>
      <c r="AC119" s="131">
        <v>0</v>
      </c>
      <c r="AD119" s="131">
        <v>0</v>
      </c>
      <c r="AF119">
        <f t="shared" si="1"/>
        <v>113</v>
      </c>
    </row>
    <row r="120" spans="1:32">
      <c r="A120" t="s">
        <v>666</v>
      </c>
      <c r="B120" s="131">
        <v>0</v>
      </c>
      <c r="C120" s="131">
        <v>0</v>
      </c>
      <c r="D120" s="131">
        <v>1492.9946095694809</v>
      </c>
      <c r="E120" s="131">
        <v>1503.1261408756059</v>
      </c>
      <c r="F120" s="131">
        <v>1531.4309926541835</v>
      </c>
      <c r="G120" s="131">
        <v>0</v>
      </c>
      <c r="H120" s="131">
        <v>0</v>
      </c>
      <c r="I120" s="131">
        <v>0</v>
      </c>
      <c r="J120" s="131">
        <v>0</v>
      </c>
      <c r="K120" s="131">
        <v>0</v>
      </c>
      <c r="L120" s="131">
        <v>0</v>
      </c>
      <c r="M120" s="131">
        <v>0</v>
      </c>
      <c r="N120" s="131">
        <v>0</v>
      </c>
      <c r="O120" s="131">
        <v>0</v>
      </c>
      <c r="P120" s="131">
        <v>0</v>
      </c>
      <c r="Q120" s="131">
        <v>1511.2978319304123</v>
      </c>
      <c r="R120" s="131">
        <v>0</v>
      </c>
      <c r="S120" s="131">
        <v>0</v>
      </c>
      <c r="T120" s="131">
        <v>0</v>
      </c>
      <c r="U120" s="131">
        <v>519.44676486063986</v>
      </c>
      <c r="V120" s="131">
        <v>0</v>
      </c>
      <c r="W120" s="131">
        <v>0</v>
      </c>
      <c r="X120" s="131">
        <v>0</v>
      </c>
      <c r="Y120" s="131">
        <v>0</v>
      </c>
      <c r="Z120" s="131">
        <v>357.27546748853541</v>
      </c>
      <c r="AA120" s="131">
        <v>363.56911123110558</v>
      </c>
      <c r="AB120" s="131">
        <v>0</v>
      </c>
      <c r="AC120" s="131">
        <v>0</v>
      </c>
      <c r="AD120" s="131">
        <v>0</v>
      </c>
      <c r="AF120">
        <f t="shared" si="1"/>
        <v>114</v>
      </c>
    </row>
    <row r="121" spans="1:32">
      <c r="A121" t="s">
        <v>682</v>
      </c>
      <c r="B121" s="131">
        <v>0</v>
      </c>
      <c r="C121" s="131">
        <v>0</v>
      </c>
      <c r="D121" s="131">
        <v>1492.9883546478695</v>
      </c>
      <c r="E121" s="131">
        <v>1503.1420273991216</v>
      </c>
      <c r="F121" s="131">
        <v>1531.676591854628</v>
      </c>
      <c r="G121" s="131">
        <v>0</v>
      </c>
      <c r="H121" s="131">
        <v>0</v>
      </c>
      <c r="I121" s="131">
        <v>0</v>
      </c>
      <c r="J121" s="131">
        <v>0</v>
      </c>
      <c r="K121" s="131">
        <v>0</v>
      </c>
      <c r="L121" s="131">
        <v>0</v>
      </c>
      <c r="M121" s="131">
        <v>0</v>
      </c>
      <c r="N121" s="131">
        <v>0</v>
      </c>
      <c r="O121" s="131">
        <v>0</v>
      </c>
      <c r="P121" s="131">
        <v>0</v>
      </c>
      <c r="Q121" s="131">
        <v>1512.4451735410371</v>
      </c>
      <c r="R121" s="131">
        <v>0</v>
      </c>
      <c r="S121" s="131">
        <v>0</v>
      </c>
      <c r="T121" s="131">
        <v>0</v>
      </c>
      <c r="U121" s="131">
        <v>520.36136246308149</v>
      </c>
      <c r="V121" s="131">
        <v>0</v>
      </c>
      <c r="W121" s="131">
        <v>0</v>
      </c>
      <c r="X121" s="131">
        <v>0</v>
      </c>
      <c r="Y121" s="131">
        <v>0</v>
      </c>
      <c r="Z121" s="131">
        <v>357.07625251082573</v>
      </c>
      <c r="AA121" s="131">
        <v>363.29384994362317</v>
      </c>
      <c r="AB121" s="131">
        <v>0</v>
      </c>
      <c r="AC121" s="131">
        <v>0</v>
      </c>
      <c r="AD121" s="131">
        <v>0</v>
      </c>
      <c r="AF121">
        <f t="shared" si="1"/>
        <v>115</v>
      </c>
    </row>
    <row r="122" spans="1:32">
      <c r="A122" t="s">
        <v>683</v>
      </c>
      <c r="B122" s="131">
        <v>0</v>
      </c>
      <c r="C122" s="131">
        <v>0</v>
      </c>
      <c r="D122" s="131">
        <v>1492.9820997262582</v>
      </c>
      <c r="E122" s="131">
        <v>1503.1579139226374</v>
      </c>
      <c r="F122" s="131">
        <v>1531.9221910550725</v>
      </c>
      <c r="G122" s="131">
        <v>0</v>
      </c>
      <c r="H122" s="131">
        <v>0</v>
      </c>
      <c r="I122" s="131">
        <v>0</v>
      </c>
      <c r="J122" s="131">
        <v>0</v>
      </c>
      <c r="K122" s="131">
        <v>0</v>
      </c>
      <c r="L122" s="131">
        <v>0</v>
      </c>
      <c r="M122" s="131">
        <v>0</v>
      </c>
      <c r="N122" s="131">
        <v>0</v>
      </c>
      <c r="O122" s="131">
        <v>0</v>
      </c>
      <c r="P122" s="131">
        <v>0</v>
      </c>
      <c r="Q122" s="131">
        <v>1513.5925151516619</v>
      </c>
      <c r="R122" s="131">
        <v>0</v>
      </c>
      <c r="S122" s="131">
        <v>0</v>
      </c>
      <c r="T122" s="131">
        <v>0</v>
      </c>
      <c r="U122" s="131">
        <v>521.27596006552312</v>
      </c>
      <c r="V122" s="131">
        <v>0</v>
      </c>
      <c r="W122" s="131">
        <v>0</v>
      </c>
      <c r="X122" s="131">
        <v>0</v>
      </c>
      <c r="Y122" s="131">
        <v>0</v>
      </c>
      <c r="Z122" s="131">
        <v>356.87703753311604</v>
      </c>
      <c r="AA122" s="131">
        <v>363.01858865614071</v>
      </c>
      <c r="AB122" s="131">
        <v>0</v>
      </c>
      <c r="AC122" s="131">
        <v>0</v>
      </c>
      <c r="AD122" s="131">
        <v>0</v>
      </c>
      <c r="AF122">
        <f t="shared" si="1"/>
        <v>116</v>
      </c>
    </row>
    <row r="123" spans="1:32">
      <c r="A123" t="s">
        <v>684</v>
      </c>
      <c r="B123" s="131">
        <v>0</v>
      </c>
      <c r="C123" s="131">
        <v>0</v>
      </c>
      <c r="D123" s="131">
        <v>1492.9758448046468</v>
      </c>
      <c r="E123" s="131">
        <v>1503.1738004461531</v>
      </c>
      <c r="F123" s="131">
        <v>1532.167790255517</v>
      </c>
      <c r="G123" s="131">
        <v>0</v>
      </c>
      <c r="H123" s="131">
        <v>0</v>
      </c>
      <c r="I123" s="131">
        <v>0</v>
      </c>
      <c r="J123" s="131">
        <v>0</v>
      </c>
      <c r="K123" s="131">
        <v>0</v>
      </c>
      <c r="L123" s="131">
        <v>0</v>
      </c>
      <c r="M123" s="131">
        <v>0</v>
      </c>
      <c r="N123" s="131">
        <v>0</v>
      </c>
      <c r="O123" s="131">
        <v>0</v>
      </c>
      <c r="P123" s="131">
        <v>0</v>
      </c>
      <c r="Q123" s="131">
        <v>1514.7398567622868</v>
      </c>
      <c r="R123" s="131">
        <v>0</v>
      </c>
      <c r="S123" s="131">
        <v>0</v>
      </c>
      <c r="T123" s="131">
        <v>0</v>
      </c>
      <c r="U123" s="131">
        <v>522.19055766796487</v>
      </c>
      <c r="V123" s="131">
        <v>0</v>
      </c>
      <c r="W123" s="131">
        <v>0</v>
      </c>
      <c r="X123" s="131">
        <v>0</v>
      </c>
      <c r="Y123" s="131">
        <v>0</v>
      </c>
      <c r="Z123" s="131">
        <v>356.67782255540629</v>
      </c>
      <c r="AA123" s="131">
        <v>362.74332736865824</v>
      </c>
      <c r="AB123" s="131">
        <v>0</v>
      </c>
      <c r="AC123" s="131">
        <v>0</v>
      </c>
      <c r="AD123" s="131">
        <v>0</v>
      </c>
      <c r="AF123">
        <f t="shared" si="1"/>
        <v>117</v>
      </c>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6" tint="0.39997558519241921"/>
  </sheetPr>
  <dimension ref="A1:AG123"/>
  <sheetViews>
    <sheetView zoomScale="80" zoomScaleNormal="80" workbookViewId="0">
      <pane xSplit="1" ySplit="2" topLeftCell="T100" activePane="bottomRight" state="frozen"/>
      <selection activeCell="B7" sqref="B7"/>
      <selection pane="topRight" activeCell="B7" sqref="B7"/>
      <selection pane="bottomLeft" activeCell="B7" sqref="B7"/>
      <selection pane="bottomRight" activeCell="AF120" sqref="AF120:AG123"/>
    </sheetView>
  </sheetViews>
  <sheetFormatPr baseColWidth="10" defaultColWidth="12.7109375" defaultRowHeight="15"/>
  <cols>
    <col min="1" max="1" width="15.7109375" customWidth="1"/>
  </cols>
  <sheetData>
    <row r="1" spans="1:33" ht="14.25" customHeight="1">
      <c r="B1" t="s">
        <v>375</v>
      </c>
      <c r="C1" t="s">
        <v>510</v>
      </c>
      <c r="D1" s="128" t="s">
        <v>471</v>
      </c>
      <c r="E1" s="128" t="s">
        <v>470</v>
      </c>
      <c r="F1" s="128" t="s">
        <v>473</v>
      </c>
      <c r="G1" t="s">
        <v>379</v>
      </c>
      <c r="H1" t="s">
        <v>556</v>
      </c>
      <c r="I1" t="s">
        <v>124</v>
      </c>
      <c r="J1" t="s">
        <v>208</v>
      </c>
      <c r="K1" t="s">
        <v>381</v>
      </c>
      <c r="L1" t="s">
        <v>382</v>
      </c>
      <c r="M1" t="s">
        <v>371</v>
      </c>
      <c r="N1" t="s">
        <v>385</v>
      </c>
      <c r="O1" t="s">
        <v>374</v>
      </c>
      <c r="P1" t="s">
        <v>387</v>
      </c>
      <c r="Q1" t="s">
        <v>372</v>
      </c>
      <c r="R1" t="s">
        <v>479</v>
      </c>
      <c r="S1" t="s">
        <v>388</v>
      </c>
      <c r="T1" t="s">
        <v>586</v>
      </c>
      <c r="U1" t="s">
        <v>380</v>
      </c>
      <c r="V1" t="s">
        <v>131</v>
      </c>
      <c r="W1" t="s">
        <v>373</v>
      </c>
      <c r="X1" t="s">
        <v>526</v>
      </c>
      <c r="Y1" t="s">
        <v>527</v>
      </c>
      <c r="Z1" s="158" t="s">
        <v>663</v>
      </c>
      <c r="AA1" t="s">
        <v>679</v>
      </c>
      <c r="AB1" t="s">
        <v>680</v>
      </c>
      <c r="AC1" s="158" t="s">
        <v>664</v>
      </c>
      <c r="AD1" s="158" t="s">
        <v>676</v>
      </c>
      <c r="AE1" s="107"/>
      <c r="AF1" t="s">
        <v>588</v>
      </c>
      <c r="AG1" t="s">
        <v>589</v>
      </c>
    </row>
    <row r="2" spans="1:33">
      <c r="A2" s="132" t="s">
        <v>575</v>
      </c>
      <c r="B2" s="128">
        <v>0</v>
      </c>
      <c r="C2" s="128">
        <v>0</v>
      </c>
      <c r="D2" s="128">
        <v>0</v>
      </c>
      <c r="E2" s="128">
        <v>0</v>
      </c>
      <c r="F2" s="128">
        <v>0</v>
      </c>
      <c r="G2" s="128">
        <v>0</v>
      </c>
      <c r="H2" s="128">
        <v>0</v>
      </c>
      <c r="I2" s="128">
        <v>0</v>
      </c>
      <c r="J2" s="128">
        <v>0</v>
      </c>
      <c r="K2" s="128">
        <v>0</v>
      </c>
      <c r="L2" s="128">
        <v>0</v>
      </c>
      <c r="M2" s="128">
        <v>0</v>
      </c>
      <c r="N2" s="128">
        <v>0</v>
      </c>
      <c r="O2" s="128">
        <v>0</v>
      </c>
      <c r="P2" s="128">
        <v>0</v>
      </c>
      <c r="Q2" s="128">
        <v>0</v>
      </c>
      <c r="R2" s="128">
        <v>0</v>
      </c>
      <c r="S2" s="128">
        <v>0</v>
      </c>
      <c r="T2" s="128">
        <v>0</v>
      </c>
      <c r="U2" s="128">
        <v>0</v>
      </c>
      <c r="V2" s="128">
        <v>0</v>
      </c>
      <c r="W2" s="128">
        <v>0</v>
      </c>
      <c r="X2" s="128">
        <v>0</v>
      </c>
      <c r="Y2" s="128">
        <v>0</v>
      </c>
      <c r="Z2" s="128">
        <v>0</v>
      </c>
      <c r="AA2" s="128">
        <v>0</v>
      </c>
      <c r="AB2" s="128">
        <v>0</v>
      </c>
      <c r="AC2" s="128">
        <v>0</v>
      </c>
      <c r="AD2" s="128">
        <v>0</v>
      </c>
      <c r="AE2" s="128"/>
      <c r="AF2">
        <v>1</v>
      </c>
      <c r="AG2">
        <v>2</v>
      </c>
    </row>
    <row r="3" spans="1:33">
      <c r="A3" t="s">
        <v>400</v>
      </c>
      <c r="B3" s="131"/>
      <c r="C3" s="131"/>
      <c r="D3" s="131"/>
      <c r="E3" s="131"/>
      <c r="F3" s="131"/>
      <c r="G3" s="131"/>
      <c r="H3" s="131"/>
      <c r="I3" s="131"/>
      <c r="J3" s="131"/>
      <c r="K3" s="131"/>
      <c r="L3" s="131"/>
      <c r="M3" s="131"/>
      <c r="N3" s="131"/>
      <c r="O3" s="131"/>
      <c r="P3" s="131"/>
      <c r="Q3" s="131"/>
      <c r="R3" s="131"/>
      <c r="S3" s="131"/>
      <c r="T3" s="131"/>
      <c r="U3" s="131"/>
      <c r="V3" s="131"/>
      <c r="W3" s="131"/>
    </row>
    <row r="4" spans="1:33">
      <c r="A4" t="s">
        <v>401</v>
      </c>
      <c r="B4" s="126"/>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row>
    <row r="5" spans="1:33">
      <c r="A5" t="s">
        <v>402</v>
      </c>
      <c r="B5" s="126"/>
      <c r="C5" s="126"/>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row>
    <row r="6" spans="1:33">
      <c r="A6" t="s">
        <v>403</v>
      </c>
      <c r="B6" s="126"/>
      <c r="C6" s="126"/>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row>
    <row r="7" spans="1:33">
      <c r="A7" t="s">
        <v>404</v>
      </c>
      <c r="B7" s="126">
        <f>IF(B$2,TREND(Annual!B7:B123,$AF7:$AG123,$AF7:$AG123,TRUE),0)</f>
        <v>0</v>
      </c>
      <c r="C7" s="126">
        <f>IF(C$2,TREND(Annual!C7:C123,$AF7:$AG123,$AF7:$AG123,TRUE),0)</f>
        <v>0</v>
      </c>
      <c r="D7" s="126">
        <f>IF(D$2,TREND(Annual!D7:D123,$AF7:$AG123,$AF7:$AG123,TRUE),0)</f>
        <v>0</v>
      </c>
      <c r="E7" s="126">
        <f>IF(E$2,TREND(Annual!E7:E123,$AF7:$AG123,$AF7:$AG123,TRUE),0)</f>
        <v>0</v>
      </c>
      <c r="F7" s="126">
        <f>IF(F$2,TREND(Annual!F7:F123,$AF7:$AG123,$AF7:$AG123,TRUE),0)</f>
        <v>0</v>
      </c>
      <c r="G7" s="126">
        <f>IF(G$2,TREND(Annual!G7:G123,$AF7:$AG123,$AF7:$AG123,TRUE),0)</f>
        <v>0</v>
      </c>
      <c r="H7" s="126">
        <f>IF(H$2,TREND(Annual!H7:H123,$AF7:$AG123,$AF7:$AG123,TRUE),0)</f>
        <v>0</v>
      </c>
      <c r="I7" s="126">
        <f>IF(I$2,TREND(Annual!I7:I123,$AF7:$AG123,$AF7:$AG123,TRUE),0)</f>
        <v>0</v>
      </c>
      <c r="J7" s="126">
        <f>IF(J$2,TREND(Annual!J7:J123,$AF7:$AG123,$AF7:$AG123,TRUE),0)</f>
        <v>0</v>
      </c>
      <c r="K7" s="126">
        <f>IF(K$2,TREND(Annual!K7:K123,$AF7:$AG123,$AF7:$AG123,TRUE),0)</f>
        <v>0</v>
      </c>
      <c r="L7" s="126">
        <f>IF(L$2,TREND(Annual!L7:L123,$AF7:$AG123,$AF7:$AG123,TRUE),0)</f>
        <v>0</v>
      </c>
      <c r="M7" s="126">
        <f>IF(M$2,TREND(Annual!M7:M123,$AF7:$AG123,$AF7:$AG123,TRUE),0)</f>
        <v>0</v>
      </c>
      <c r="N7" s="126">
        <f>IF(N$2,TREND(Annual!N7:N123,$AF7:$AG123,$AF7:$AG123,TRUE),0)</f>
        <v>0</v>
      </c>
      <c r="O7" s="126">
        <f>IF(O$2,TREND(Annual!O7:O123,$AF7:$AG123,$AF7:$AG123,TRUE),0)</f>
        <v>0</v>
      </c>
      <c r="P7" s="126">
        <f>IF(P$2,TREND(Annual!P7:P123,$AF7:$AG123,$AF7:$AG123,TRUE),0)</f>
        <v>0</v>
      </c>
      <c r="Q7" s="126">
        <f>IF(Q$2,TREND(Annual!Q7:Q123,$AF7:$AG123,$AF7:$AG123,TRUE),0)</f>
        <v>0</v>
      </c>
      <c r="R7" s="126">
        <f>IF(R$2,TREND(Annual!R7:R123,$AF7:$AG123,$AF7:$AG123,TRUE),0)</f>
        <v>0</v>
      </c>
      <c r="S7" s="126">
        <f>IF(S$2,TREND(Annual!S7:S123,$AF7:$AG123,$AF7:$AG123,TRUE),0)</f>
        <v>0</v>
      </c>
      <c r="T7" s="126">
        <f>IF(T$2,TREND(Annual!T7:T123,$AF7:$AG123,$AF7:$AG123,TRUE),0)</f>
        <v>0</v>
      </c>
      <c r="U7" s="126">
        <f>IF(U$2,TREND(Annual!U7:U123,$AF7:$AG123,$AF7:$AG123,TRUE),0)</f>
        <v>0</v>
      </c>
      <c r="V7" s="126">
        <f>IF(V$2,TREND(Annual!V7:V123,$AF7:$AG123,$AF7:$AG123,TRUE),0)</f>
        <v>0</v>
      </c>
      <c r="W7" s="126">
        <f>IF(W$2,TREND(Annual!W7:W123,$AF7:$AG123,$AF7:$AG123,TRUE),0)</f>
        <v>0</v>
      </c>
      <c r="X7" s="126">
        <f>IF(X$2,TREND(Annual!X7:X123,$AF7:$AG123,$AF7:$AG123,TRUE),0)</f>
        <v>0</v>
      </c>
      <c r="Y7" s="126">
        <f>IF(Y$2,TREND(Annual!Y7:Y123,$AF7:$AG123,$AF7:$AG123,TRUE),0)</f>
        <v>0</v>
      </c>
      <c r="Z7" s="126">
        <f>IF(Z$2,TREND(Annual!Z7:Z123,$AF7:$AG123,$AF7:$AG123,TRUE),0)</f>
        <v>0</v>
      </c>
      <c r="AA7" s="126">
        <f>IF(AA$2,TREND(Annual!AA7:AA123,$AF7:$AG123,$AF7:$AG123,TRUE),0)</f>
        <v>0</v>
      </c>
      <c r="AB7" s="126">
        <f>IF(AB$2,TREND(Annual!AB7:AB123,$AF7:$AG123,$AF7:$AG123,TRUE),0)</f>
        <v>0</v>
      </c>
      <c r="AC7" s="126">
        <f>IF(AC$2,TREND(Annual!AC7:AC123,$AF7:$AG123,$AF7:$AG123,TRUE),0)</f>
        <v>0</v>
      </c>
      <c r="AD7" s="126">
        <f>IF(AD$2,TREND(Annual!AD7:AD123,$AF7:$AG123,$AF7:$AG123,TRUE),0)</f>
        <v>0</v>
      </c>
      <c r="AE7" s="126"/>
      <c r="AF7">
        <f>AF2</f>
        <v>1</v>
      </c>
      <c r="AG7">
        <f t="shared" ref="AG7:AG39" si="0">AF7^$AG$2</f>
        <v>1</v>
      </c>
    </row>
    <row r="8" spans="1:33">
      <c r="A8" t="s">
        <v>405</v>
      </c>
      <c r="B8" s="126">
        <f>IF(B$2,TREND(Annual!B8:B124,$AF8:$AG124,$AF8:$AG124,TRUE),0)</f>
        <v>0</v>
      </c>
      <c r="C8" s="126">
        <f>IF(C$2,TREND(Annual!C8:C124,$AF8:$AG124,$AF8:$AG124,TRUE),0)</f>
        <v>0</v>
      </c>
      <c r="D8" s="126">
        <f>IF(D$2,TREND(Annual!D8:D124,$AF8:$AG124,$AF8:$AG124,TRUE),0)</f>
        <v>0</v>
      </c>
      <c r="E8" s="126">
        <f>IF(E$2,TREND(Annual!E8:E124,$AF8:$AG124,$AF8:$AG124,TRUE),0)</f>
        <v>0</v>
      </c>
      <c r="F8" s="126">
        <f>IF(F$2,TREND(Annual!F8:F124,$AF8:$AG124,$AF8:$AG124,TRUE),0)</f>
        <v>0</v>
      </c>
      <c r="G8" s="126">
        <f>IF(G$2,TREND(Annual!G8:G124,$AF8:$AG124,$AF8:$AG124,TRUE),0)</f>
        <v>0</v>
      </c>
      <c r="H8" s="126">
        <f>IF(H$2,TREND(Annual!H8:H124,$AF8:$AG124,$AF8:$AG124,TRUE),0)</f>
        <v>0</v>
      </c>
      <c r="I8" s="126">
        <f>IF(I$2,TREND(Annual!I8:I124,$AF8:$AG124,$AF8:$AG124,TRUE),0)</f>
        <v>0</v>
      </c>
      <c r="J8" s="126">
        <f>IF(J$2,TREND(Annual!J8:J124,$AF8:$AG124,$AF8:$AG124,TRUE),0)</f>
        <v>0</v>
      </c>
      <c r="K8" s="126">
        <f>IF(K$2,TREND(Annual!K8:K124,$AF8:$AG124,$AF8:$AG124,TRUE),0)</f>
        <v>0</v>
      </c>
      <c r="L8" s="126">
        <f>IF(L$2,TREND(Annual!L8:L124,$AF8:$AG124,$AF8:$AG124,TRUE),0)</f>
        <v>0</v>
      </c>
      <c r="M8" s="126">
        <f>IF(M$2,TREND(Annual!M8:M124,$AF8:$AG124,$AF8:$AG124,TRUE),0)</f>
        <v>0</v>
      </c>
      <c r="N8" s="126">
        <f>IF(N$2,TREND(Annual!N8:N124,$AF8:$AG124,$AF8:$AG124,TRUE),0)</f>
        <v>0</v>
      </c>
      <c r="O8" s="126">
        <f>IF(O$2,TREND(Annual!O8:O124,$AF8:$AG124,$AF8:$AG124,TRUE),0)</f>
        <v>0</v>
      </c>
      <c r="P8" s="126">
        <f>IF(P$2,TREND(Annual!P8:P124,$AF8:$AG124,$AF8:$AG124,TRUE),0)</f>
        <v>0</v>
      </c>
      <c r="Q8" s="126">
        <f>IF(Q$2,TREND(Annual!Q8:Q124,$AF8:$AG124,$AF8:$AG124,TRUE),0)</f>
        <v>0</v>
      </c>
      <c r="R8" s="126">
        <f>IF(R$2,TREND(Annual!R8:R124,$AF8:$AG124,$AF8:$AG124,TRUE),0)</f>
        <v>0</v>
      </c>
      <c r="S8" s="126">
        <f>IF(S$2,TREND(Annual!S8:S124,$AF8:$AG124,$AF8:$AG124,TRUE),0)</f>
        <v>0</v>
      </c>
      <c r="T8" s="126">
        <f>IF(T$2,TREND(Annual!T8:T124,$AF8:$AG124,$AF8:$AG124,TRUE),0)</f>
        <v>0</v>
      </c>
      <c r="U8" s="126">
        <f>IF(U$2,TREND(Annual!U8:U124,$AF8:$AG124,$AF8:$AG124,TRUE),0)</f>
        <v>0</v>
      </c>
      <c r="V8" s="126">
        <f>IF(V$2,TREND(Annual!V8:V124,$AF8:$AG124,$AF8:$AG124,TRUE),0)</f>
        <v>0</v>
      </c>
      <c r="W8" s="126">
        <f>IF(W$2,TREND(Annual!W8:W124,$AF8:$AG124,$AF8:$AG124,TRUE),0)</f>
        <v>0</v>
      </c>
      <c r="X8" s="126">
        <f>IF(X$2,TREND(Annual!X8:X124,$AF8:$AG124,$AF8:$AG124,TRUE),0)</f>
        <v>0</v>
      </c>
      <c r="Y8" s="126">
        <f>IF(Y$2,TREND(Annual!Y8:Y124,$AF8:$AG124,$AF8:$AG124,TRUE),0)</f>
        <v>0</v>
      </c>
      <c r="Z8" s="126">
        <f>IF(Z$2,TREND(Annual!Z8:Z124,$AF8:$AG124,$AF8:$AG124,TRUE),0)</f>
        <v>0</v>
      </c>
      <c r="AA8" s="126">
        <f>IF(AA$2,TREND(Annual!AA8:AA124,$AF8:$AG124,$AF8:$AG124,TRUE),0)</f>
        <v>0</v>
      </c>
      <c r="AB8" s="126">
        <f>IF(AB$2,TREND(Annual!AB8:AB124,$AF8:$AG124,$AF8:$AG124,TRUE),0)</f>
        <v>0</v>
      </c>
      <c r="AC8" s="126">
        <f>IF(AC$2,TREND(Annual!AC8:AC124,$AF8:$AG124,$AF8:$AG124,TRUE),0)</f>
        <v>0</v>
      </c>
      <c r="AD8" s="126">
        <f>IF(AD$2,TREND(Annual!AD8:AD124,$AF8:$AG124,$AF8:$AG124,TRUE),0)</f>
        <v>0</v>
      </c>
      <c r="AE8" s="126"/>
      <c r="AF8">
        <f>AF7+$AF$2</f>
        <v>2</v>
      </c>
      <c r="AG8">
        <f t="shared" si="0"/>
        <v>4</v>
      </c>
    </row>
    <row r="9" spans="1:33">
      <c r="A9" t="s">
        <v>406</v>
      </c>
      <c r="B9" s="126">
        <f>IF(B$2,TREND(Annual!B9:B125,$AF9:$AG125,$AF9:$AG125,TRUE),0)</f>
        <v>0</v>
      </c>
      <c r="C9" s="126">
        <f>IF(C$2,TREND(Annual!C9:C125,$AF9:$AG125,$AF9:$AG125,TRUE),0)</f>
        <v>0</v>
      </c>
      <c r="D9" s="126">
        <f>IF(D$2,TREND(Annual!D9:D125,$AF9:$AG125,$AF9:$AG125,TRUE),0)</f>
        <v>0</v>
      </c>
      <c r="E9" s="126">
        <f>IF(E$2,TREND(Annual!E9:E125,$AF9:$AG125,$AF9:$AG125,TRUE),0)</f>
        <v>0</v>
      </c>
      <c r="F9" s="126">
        <f>IF(F$2,TREND(Annual!F9:F125,$AF9:$AG125,$AF9:$AG125,TRUE),0)</f>
        <v>0</v>
      </c>
      <c r="G9" s="126">
        <f>IF(G$2,TREND(Annual!G9:G125,$AF9:$AG125,$AF9:$AG125,TRUE),0)</f>
        <v>0</v>
      </c>
      <c r="H9" s="126">
        <f>IF(H$2,TREND(Annual!H9:H125,$AF9:$AG125,$AF9:$AG125,TRUE),0)</f>
        <v>0</v>
      </c>
      <c r="I9" s="126">
        <f>IF(I$2,TREND(Annual!I9:I125,$AF9:$AG125,$AF9:$AG125,TRUE),0)</f>
        <v>0</v>
      </c>
      <c r="J9" s="126">
        <f>IF(J$2,TREND(Annual!J9:J125,$AF9:$AG125,$AF9:$AG125,TRUE),0)</f>
        <v>0</v>
      </c>
      <c r="K9" s="126">
        <f>IF(K$2,TREND(Annual!K9:K125,$AF9:$AG125,$AF9:$AG125,TRUE),0)</f>
        <v>0</v>
      </c>
      <c r="L9" s="126">
        <f>IF(L$2,TREND(Annual!L9:L125,$AF9:$AG125,$AF9:$AG125,TRUE),0)</f>
        <v>0</v>
      </c>
      <c r="M9" s="126">
        <f>IF(M$2,TREND(Annual!M9:M125,$AF9:$AG125,$AF9:$AG125,TRUE),0)</f>
        <v>0</v>
      </c>
      <c r="N9" s="126">
        <f>IF(N$2,TREND(Annual!N9:N125,$AF9:$AG125,$AF9:$AG125,TRUE),0)</f>
        <v>0</v>
      </c>
      <c r="O9" s="126">
        <f>IF(O$2,TREND(Annual!O9:O125,$AF9:$AG125,$AF9:$AG125,TRUE),0)</f>
        <v>0</v>
      </c>
      <c r="P9" s="126">
        <f>IF(P$2,TREND(Annual!P9:P125,$AF9:$AG125,$AF9:$AG125,TRUE),0)</f>
        <v>0</v>
      </c>
      <c r="Q9" s="126">
        <f>IF(Q$2,TREND(Annual!Q9:Q125,$AF9:$AG125,$AF9:$AG125,TRUE),0)</f>
        <v>0</v>
      </c>
      <c r="R9" s="126">
        <f>IF(R$2,TREND(Annual!R9:R125,$AF9:$AG125,$AF9:$AG125,TRUE),0)</f>
        <v>0</v>
      </c>
      <c r="S9" s="126">
        <f>IF(S$2,TREND(Annual!S9:S125,$AF9:$AG125,$AF9:$AG125,TRUE),0)</f>
        <v>0</v>
      </c>
      <c r="T9" s="126">
        <f>IF(T$2,TREND(Annual!T9:T125,$AF9:$AG125,$AF9:$AG125,TRUE),0)</f>
        <v>0</v>
      </c>
      <c r="U9" s="126">
        <f>IF(U$2,TREND(Annual!U9:U125,$AF9:$AG125,$AF9:$AG125,TRUE),0)</f>
        <v>0</v>
      </c>
      <c r="V9" s="126">
        <f>IF(V$2,TREND(Annual!V9:V125,$AF9:$AG125,$AF9:$AG125,TRUE),0)</f>
        <v>0</v>
      </c>
      <c r="W9" s="126">
        <f>IF(W$2,TREND(Annual!W9:W125,$AF9:$AG125,$AF9:$AG125,TRUE),0)</f>
        <v>0</v>
      </c>
      <c r="X9" s="126">
        <f>IF(X$2,TREND(Annual!X9:X125,$AF9:$AG125,$AF9:$AG125,TRUE),0)</f>
        <v>0</v>
      </c>
      <c r="Y9" s="126">
        <f>IF(Y$2,TREND(Annual!Y9:Y125,$AF9:$AG125,$AF9:$AG125,TRUE),0)</f>
        <v>0</v>
      </c>
      <c r="Z9" s="126">
        <f>IF(Z$2,TREND(Annual!Z9:Z125,$AF9:$AG125,$AF9:$AG125,TRUE),0)</f>
        <v>0</v>
      </c>
      <c r="AA9" s="126">
        <f>IF(AA$2,TREND(Annual!AA9:AA125,$AF9:$AG125,$AF9:$AG125,TRUE),0)</f>
        <v>0</v>
      </c>
      <c r="AB9" s="126">
        <f>IF(AB$2,TREND(Annual!AB9:AB125,$AF9:$AG125,$AF9:$AG125,TRUE),0)</f>
        <v>0</v>
      </c>
      <c r="AC9" s="126">
        <f>IF(AC$2,TREND(Annual!AC9:AC125,$AF9:$AG125,$AF9:$AG125,TRUE),0)</f>
        <v>0</v>
      </c>
      <c r="AD9" s="126">
        <f>IF(AD$2,TREND(Annual!AD9:AD125,$AF9:$AG125,$AF9:$AG125,TRUE),0)</f>
        <v>0</v>
      </c>
      <c r="AE9" s="126"/>
      <c r="AF9">
        <f t="shared" ref="AF9:AF72" si="1">AF8+$AF$2</f>
        <v>3</v>
      </c>
      <c r="AG9">
        <f t="shared" si="0"/>
        <v>9</v>
      </c>
    </row>
    <row r="10" spans="1:33">
      <c r="A10" t="s">
        <v>407</v>
      </c>
      <c r="B10" s="126">
        <f>IF(B$2,TREND(Annual!B10:B126,$AF10:$AG126,$AF10:$AG126,TRUE),0)</f>
        <v>0</v>
      </c>
      <c r="C10" s="126">
        <f>IF(C$2,TREND(Annual!C10:C126,$AF10:$AG126,$AF10:$AG126,TRUE),0)</f>
        <v>0</v>
      </c>
      <c r="D10" s="126">
        <f>IF(D$2,TREND(Annual!D10:D126,$AF10:$AG126,$AF10:$AG126,TRUE),0)</f>
        <v>0</v>
      </c>
      <c r="E10" s="126">
        <f>IF(E$2,TREND(Annual!E10:E126,$AF10:$AG126,$AF10:$AG126,TRUE),0)</f>
        <v>0</v>
      </c>
      <c r="F10" s="126">
        <f>IF(F$2,TREND(Annual!F10:F126,$AF10:$AG126,$AF10:$AG126,TRUE),0)</f>
        <v>0</v>
      </c>
      <c r="G10" s="126">
        <f>IF(G$2,TREND(Annual!G10:G126,$AF10:$AG126,$AF10:$AG126,TRUE),0)</f>
        <v>0</v>
      </c>
      <c r="H10" s="126">
        <f>IF(H$2,TREND(Annual!H10:H126,$AF10:$AG126,$AF10:$AG126,TRUE),0)</f>
        <v>0</v>
      </c>
      <c r="I10" s="126">
        <f>IF(I$2,TREND(Annual!I10:I126,$AF10:$AG126,$AF10:$AG126,TRUE),0)</f>
        <v>0</v>
      </c>
      <c r="J10" s="126">
        <f>IF(J$2,TREND(Annual!J10:J126,$AF10:$AG126,$AF10:$AG126,TRUE),0)</f>
        <v>0</v>
      </c>
      <c r="K10" s="126">
        <f>IF(K$2,TREND(Annual!K10:K126,$AF10:$AG126,$AF10:$AG126,TRUE),0)</f>
        <v>0</v>
      </c>
      <c r="L10" s="126">
        <f>IF(L$2,TREND(Annual!L10:L126,$AF10:$AG126,$AF10:$AG126,TRUE),0)</f>
        <v>0</v>
      </c>
      <c r="M10" s="126">
        <f>IF(M$2,TREND(Annual!M10:M126,$AF10:$AG126,$AF10:$AG126,TRUE),0)</f>
        <v>0</v>
      </c>
      <c r="N10" s="126">
        <f>IF(N$2,TREND(Annual!N10:N126,$AF10:$AG126,$AF10:$AG126,TRUE),0)</f>
        <v>0</v>
      </c>
      <c r="O10" s="126">
        <f>IF(O$2,TREND(Annual!O10:O126,$AF10:$AG126,$AF10:$AG126,TRUE),0)</f>
        <v>0</v>
      </c>
      <c r="P10" s="126">
        <f>IF(P$2,TREND(Annual!P10:P126,$AF10:$AG126,$AF10:$AG126,TRUE),0)</f>
        <v>0</v>
      </c>
      <c r="Q10" s="126">
        <f>IF(Q$2,TREND(Annual!Q10:Q126,$AF10:$AG126,$AF10:$AG126,TRUE),0)</f>
        <v>0</v>
      </c>
      <c r="R10" s="126">
        <f>IF(R$2,TREND(Annual!R10:R126,$AF10:$AG126,$AF10:$AG126,TRUE),0)</f>
        <v>0</v>
      </c>
      <c r="S10" s="126">
        <f>IF(S$2,TREND(Annual!S10:S126,$AF10:$AG126,$AF10:$AG126,TRUE),0)</f>
        <v>0</v>
      </c>
      <c r="T10" s="126">
        <f>IF(T$2,TREND(Annual!T10:T126,$AF10:$AG126,$AF10:$AG126,TRUE),0)</f>
        <v>0</v>
      </c>
      <c r="U10" s="126">
        <f>IF(U$2,TREND(Annual!U10:U126,$AF10:$AG126,$AF10:$AG126,TRUE),0)</f>
        <v>0</v>
      </c>
      <c r="V10" s="126">
        <f>IF(V$2,TREND(Annual!V10:V126,$AF10:$AG126,$AF10:$AG126,TRUE),0)</f>
        <v>0</v>
      </c>
      <c r="W10" s="126">
        <f>IF(W$2,TREND(Annual!W10:W126,$AF10:$AG126,$AF10:$AG126,TRUE),0)</f>
        <v>0</v>
      </c>
      <c r="X10" s="126">
        <f>IF(X$2,TREND(Annual!X10:X126,$AF10:$AG126,$AF10:$AG126,TRUE),0)</f>
        <v>0</v>
      </c>
      <c r="Y10" s="126">
        <f>IF(Y$2,TREND(Annual!Y10:Y126,$AF10:$AG126,$AF10:$AG126,TRUE),0)</f>
        <v>0</v>
      </c>
      <c r="Z10" s="126">
        <f>IF(Z$2,TREND(Annual!Z10:Z126,$AF10:$AG126,$AF10:$AG126,TRUE),0)</f>
        <v>0</v>
      </c>
      <c r="AA10" s="126">
        <f>IF(AA$2,TREND(Annual!AA10:AA126,$AF10:$AG126,$AF10:$AG126,TRUE),0)</f>
        <v>0</v>
      </c>
      <c r="AB10" s="126">
        <f>IF(AB$2,TREND(Annual!AB10:AB126,$AF10:$AG126,$AF10:$AG126,TRUE),0)</f>
        <v>0</v>
      </c>
      <c r="AC10" s="126">
        <f>IF(AC$2,TREND(Annual!AC10:AC126,$AF10:$AG126,$AF10:$AG126,TRUE),0)</f>
        <v>0</v>
      </c>
      <c r="AD10" s="126">
        <f>IF(AD$2,TREND(Annual!AD10:AD126,$AF10:$AG126,$AF10:$AG126,TRUE),0)</f>
        <v>0</v>
      </c>
      <c r="AE10" s="126"/>
      <c r="AF10">
        <f t="shared" si="1"/>
        <v>4</v>
      </c>
      <c r="AG10">
        <f t="shared" si="0"/>
        <v>16</v>
      </c>
    </row>
    <row r="11" spans="1:33">
      <c r="A11" t="s">
        <v>408</v>
      </c>
      <c r="B11" s="126">
        <f>IF(B$2,TREND(Annual!B11:B127,$AF11:$AG127,$AF11:$AG127,TRUE),0)</f>
        <v>0</v>
      </c>
      <c r="C11" s="126">
        <f>IF(C$2,TREND(Annual!C11:C127,$AF11:$AG127,$AF11:$AG127,TRUE),0)</f>
        <v>0</v>
      </c>
      <c r="D11" s="126">
        <f>IF(D$2,TREND(Annual!D11:D127,$AF11:$AG127,$AF11:$AG127,TRUE),0)</f>
        <v>0</v>
      </c>
      <c r="E11" s="126">
        <f>IF(E$2,TREND(Annual!E11:E127,$AF11:$AG127,$AF11:$AG127,TRUE),0)</f>
        <v>0</v>
      </c>
      <c r="F11" s="126">
        <f>IF(F$2,TREND(Annual!F11:F127,$AF11:$AG127,$AF11:$AG127,TRUE),0)</f>
        <v>0</v>
      </c>
      <c r="G11" s="126">
        <f>IF(G$2,TREND(Annual!G11:G127,$AF11:$AG127,$AF11:$AG127,TRUE),0)</f>
        <v>0</v>
      </c>
      <c r="H11" s="126">
        <f>IF(H$2,TREND(Annual!H11:H127,$AF11:$AG127,$AF11:$AG127,TRUE),0)</f>
        <v>0</v>
      </c>
      <c r="I11" s="126">
        <f>IF(I$2,TREND(Annual!I11:I127,$AF11:$AG127,$AF11:$AG127,TRUE),0)</f>
        <v>0</v>
      </c>
      <c r="J11" s="126">
        <f>IF(J$2,TREND(Annual!J11:J127,$AF11:$AG127,$AF11:$AG127,TRUE),0)</f>
        <v>0</v>
      </c>
      <c r="K11" s="126">
        <f>IF(K$2,TREND(Annual!K11:K127,$AF11:$AG127,$AF11:$AG127,TRUE),0)</f>
        <v>0</v>
      </c>
      <c r="L11" s="126">
        <f>IF(L$2,TREND(Annual!L11:L127,$AF11:$AG127,$AF11:$AG127,TRUE),0)</f>
        <v>0</v>
      </c>
      <c r="M11" s="126">
        <f>IF(M$2,TREND(Annual!M11:M127,$AF11:$AG127,$AF11:$AG127,TRUE),0)</f>
        <v>0</v>
      </c>
      <c r="N11" s="126">
        <f>IF(N$2,TREND(Annual!N11:N127,$AF11:$AG127,$AF11:$AG127,TRUE),0)</f>
        <v>0</v>
      </c>
      <c r="O11" s="126">
        <f>IF(O$2,TREND(Annual!O11:O127,$AF11:$AG127,$AF11:$AG127,TRUE),0)</f>
        <v>0</v>
      </c>
      <c r="P11" s="126">
        <f>IF(P$2,TREND(Annual!P11:P127,$AF11:$AG127,$AF11:$AG127,TRUE),0)</f>
        <v>0</v>
      </c>
      <c r="Q11" s="126">
        <f>IF(Q$2,TREND(Annual!Q11:Q127,$AF11:$AG127,$AF11:$AG127,TRUE),0)</f>
        <v>0</v>
      </c>
      <c r="R11" s="126">
        <f>IF(R$2,TREND(Annual!R11:R127,$AF11:$AG127,$AF11:$AG127,TRUE),0)</f>
        <v>0</v>
      </c>
      <c r="S11" s="126">
        <f>IF(S$2,TREND(Annual!S11:S127,$AF11:$AG127,$AF11:$AG127,TRUE),0)</f>
        <v>0</v>
      </c>
      <c r="T11" s="126">
        <f>IF(T$2,TREND(Annual!T11:T127,$AF11:$AG127,$AF11:$AG127,TRUE),0)</f>
        <v>0</v>
      </c>
      <c r="U11" s="126">
        <f>IF(U$2,TREND(Annual!U11:U127,$AF11:$AG127,$AF11:$AG127,TRUE),0)</f>
        <v>0</v>
      </c>
      <c r="V11" s="126">
        <f>IF(V$2,TREND(Annual!V11:V127,$AF11:$AG127,$AF11:$AG127,TRUE),0)</f>
        <v>0</v>
      </c>
      <c r="W11" s="126">
        <f>IF(W$2,TREND(Annual!W11:W127,$AF11:$AG127,$AF11:$AG127,TRUE),0)</f>
        <v>0</v>
      </c>
      <c r="X11" s="126">
        <f>IF(X$2,TREND(Annual!X11:X127,$AF11:$AG127,$AF11:$AG127,TRUE),0)</f>
        <v>0</v>
      </c>
      <c r="Y11" s="126">
        <f>IF(Y$2,TREND(Annual!Y11:Y127,$AF11:$AG127,$AF11:$AG127,TRUE),0)</f>
        <v>0</v>
      </c>
      <c r="Z11" s="126">
        <f>IF(Z$2,TREND(Annual!Z11:Z127,$AF11:$AG127,$AF11:$AG127,TRUE),0)</f>
        <v>0</v>
      </c>
      <c r="AA11" s="126">
        <f>IF(AA$2,TREND(Annual!AA11:AA127,$AF11:$AG127,$AF11:$AG127,TRUE),0)</f>
        <v>0</v>
      </c>
      <c r="AB11" s="126">
        <f>IF(AB$2,TREND(Annual!AB11:AB127,$AF11:$AG127,$AF11:$AG127,TRUE),0)</f>
        <v>0</v>
      </c>
      <c r="AC11" s="126">
        <f>IF(AC$2,TREND(Annual!AC11:AC127,$AF11:$AG127,$AF11:$AG127,TRUE),0)</f>
        <v>0</v>
      </c>
      <c r="AD11" s="126">
        <f>IF(AD$2,TREND(Annual!AD11:AD127,$AF11:$AG127,$AF11:$AG127,TRUE),0)</f>
        <v>0</v>
      </c>
      <c r="AE11" s="126"/>
      <c r="AF11">
        <f t="shared" si="1"/>
        <v>5</v>
      </c>
      <c r="AG11">
        <f t="shared" si="0"/>
        <v>25</v>
      </c>
    </row>
    <row r="12" spans="1:33">
      <c r="A12" t="s">
        <v>409</v>
      </c>
      <c r="B12" s="126">
        <f>IF(B$2,TREND(Annual!B12:B128,$AF12:$AG128,$AF12:$AG128,TRUE),0)</f>
        <v>0</v>
      </c>
      <c r="C12" s="126">
        <f>IF(C$2,TREND(Annual!C12:C128,$AF12:$AG128,$AF12:$AG128,TRUE),0)</f>
        <v>0</v>
      </c>
      <c r="D12" s="126">
        <f>IF(D$2,TREND(Annual!D12:D128,$AF12:$AG128,$AF12:$AG128,TRUE),0)</f>
        <v>0</v>
      </c>
      <c r="E12" s="126">
        <f>IF(E$2,TREND(Annual!E12:E128,$AF12:$AG128,$AF12:$AG128,TRUE),0)</f>
        <v>0</v>
      </c>
      <c r="F12" s="126">
        <f>IF(F$2,TREND(Annual!F12:F128,$AF12:$AG128,$AF12:$AG128,TRUE),0)</f>
        <v>0</v>
      </c>
      <c r="G12" s="126">
        <f>IF(G$2,TREND(Annual!G12:G128,$AF12:$AG128,$AF12:$AG128,TRUE),0)</f>
        <v>0</v>
      </c>
      <c r="H12" s="126">
        <f>IF(H$2,TREND(Annual!H12:H128,$AF12:$AG128,$AF12:$AG128,TRUE),0)</f>
        <v>0</v>
      </c>
      <c r="I12" s="126">
        <f>IF(I$2,TREND(Annual!I12:I128,$AF12:$AG128,$AF12:$AG128,TRUE),0)</f>
        <v>0</v>
      </c>
      <c r="J12" s="126">
        <f>IF(J$2,TREND(Annual!J12:J128,$AF12:$AG128,$AF12:$AG128,TRUE),0)</f>
        <v>0</v>
      </c>
      <c r="K12" s="126">
        <f>IF(K$2,TREND(Annual!K12:K128,$AF12:$AG128,$AF12:$AG128,TRUE),0)</f>
        <v>0</v>
      </c>
      <c r="L12" s="126">
        <f>IF(L$2,TREND(Annual!L12:L128,$AF12:$AG128,$AF12:$AG128,TRUE),0)</f>
        <v>0</v>
      </c>
      <c r="M12" s="126">
        <f>IF(M$2,TREND(Annual!M12:M128,$AF12:$AG128,$AF12:$AG128,TRUE),0)</f>
        <v>0</v>
      </c>
      <c r="N12" s="126">
        <f>IF(N$2,TREND(Annual!N12:N128,$AF12:$AG128,$AF12:$AG128,TRUE),0)</f>
        <v>0</v>
      </c>
      <c r="O12" s="126">
        <f>IF(O$2,TREND(Annual!O12:O128,$AF12:$AG128,$AF12:$AG128,TRUE),0)</f>
        <v>0</v>
      </c>
      <c r="P12" s="126">
        <f>IF(P$2,TREND(Annual!P12:P128,$AF12:$AG128,$AF12:$AG128,TRUE),0)</f>
        <v>0</v>
      </c>
      <c r="Q12" s="126">
        <f>IF(Q$2,TREND(Annual!Q12:Q128,$AF12:$AG128,$AF12:$AG128,TRUE),0)</f>
        <v>0</v>
      </c>
      <c r="R12" s="126">
        <f>IF(R$2,TREND(Annual!R12:R128,$AF12:$AG128,$AF12:$AG128,TRUE),0)</f>
        <v>0</v>
      </c>
      <c r="S12" s="126">
        <f>IF(S$2,TREND(Annual!S12:S128,$AF12:$AG128,$AF12:$AG128,TRUE),0)</f>
        <v>0</v>
      </c>
      <c r="T12" s="126">
        <f>IF(T$2,TREND(Annual!T12:T128,$AF12:$AG128,$AF12:$AG128,TRUE),0)</f>
        <v>0</v>
      </c>
      <c r="U12" s="126">
        <f>IF(U$2,TREND(Annual!U12:U128,$AF12:$AG128,$AF12:$AG128,TRUE),0)</f>
        <v>0</v>
      </c>
      <c r="V12" s="126">
        <f>IF(V$2,TREND(Annual!V12:V128,$AF12:$AG128,$AF12:$AG128,TRUE),0)</f>
        <v>0</v>
      </c>
      <c r="W12" s="126">
        <f>IF(W$2,TREND(Annual!W12:W128,$AF12:$AG128,$AF12:$AG128,TRUE),0)</f>
        <v>0</v>
      </c>
      <c r="X12" s="126">
        <f>IF(X$2,TREND(Annual!X12:X128,$AF12:$AG128,$AF12:$AG128,TRUE),0)</f>
        <v>0</v>
      </c>
      <c r="Y12" s="126">
        <f>IF(Y$2,TREND(Annual!Y12:Y128,$AF12:$AG128,$AF12:$AG128,TRUE),0)</f>
        <v>0</v>
      </c>
      <c r="Z12" s="126">
        <f>IF(Z$2,TREND(Annual!Z12:Z128,$AF12:$AG128,$AF12:$AG128,TRUE),0)</f>
        <v>0</v>
      </c>
      <c r="AA12" s="126">
        <f>IF(AA$2,TREND(Annual!AA12:AA128,$AF12:$AG128,$AF12:$AG128,TRUE),0)</f>
        <v>0</v>
      </c>
      <c r="AB12" s="126">
        <f>IF(AB$2,TREND(Annual!AB12:AB128,$AF12:$AG128,$AF12:$AG128,TRUE),0)</f>
        <v>0</v>
      </c>
      <c r="AC12" s="126">
        <f>IF(AC$2,TREND(Annual!AC12:AC128,$AF12:$AG128,$AF12:$AG128,TRUE),0)</f>
        <v>0</v>
      </c>
      <c r="AD12" s="126">
        <f>IF(AD$2,TREND(Annual!AD12:AD128,$AF12:$AG128,$AF12:$AG128,TRUE),0)</f>
        <v>0</v>
      </c>
      <c r="AE12" s="126"/>
      <c r="AF12">
        <f t="shared" si="1"/>
        <v>6</v>
      </c>
      <c r="AG12">
        <f t="shared" si="0"/>
        <v>36</v>
      </c>
    </row>
    <row r="13" spans="1:33">
      <c r="A13" t="s">
        <v>410</v>
      </c>
      <c r="B13" s="126">
        <f>IF(B$2,TREND(Annual!B13:B129,$AF13:$AG129,$AF13:$AG129,TRUE),0)</f>
        <v>0</v>
      </c>
      <c r="C13" s="126">
        <f>IF(C$2,TREND(Annual!C13:C129,$AF13:$AG129,$AF13:$AG129,TRUE),0)</f>
        <v>0</v>
      </c>
      <c r="D13" s="126">
        <f>IF(D$2,TREND(Annual!D13:D129,$AF13:$AG129,$AF13:$AG129,TRUE),0)</f>
        <v>0</v>
      </c>
      <c r="E13" s="126">
        <f>IF(E$2,TREND(Annual!E13:E129,$AF13:$AG129,$AF13:$AG129,TRUE),0)</f>
        <v>0</v>
      </c>
      <c r="F13" s="126">
        <f>IF(F$2,TREND(Annual!F13:F129,$AF13:$AG129,$AF13:$AG129,TRUE),0)</f>
        <v>0</v>
      </c>
      <c r="G13" s="126">
        <f>IF(G$2,TREND(Annual!G13:G129,$AF13:$AG129,$AF13:$AG129,TRUE),0)</f>
        <v>0</v>
      </c>
      <c r="H13" s="126">
        <f>IF(H$2,TREND(Annual!H13:H129,$AF13:$AG129,$AF13:$AG129,TRUE),0)</f>
        <v>0</v>
      </c>
      <c r="I13" s="126">
        <f>IF(I$2,TREND(Annual!I13:I129,$AF13:$AG129,$AF13:$AG129,TRUE),0)</f>
        <v>0</v>
      </c>
      <c r="J13" s="126">
        <f>IF(J$2,TREND(Annual!J13:J129,$AF13:$AG129,$AF13:$AG129,TRUE),0)</f>
        <v>0</v>
      </c>
      <c r="K13" s="126">
        <f>IF(K$2,TREND(Annual!K13:K129,$AF13:$AG129,$AF13:$AG129,TRUE),0)</f>
        <v>0</v>
      </c>
      <c r="L13" s="126">
        <f>IF(L$2,TREND(Annual!L13:L129,$AF13:$AG129,$AF13:$AG129,TRUE),0)</f>
        <v>0</v>
      </c>
      <c r="M13" s="126">
        <f>IF(M$2,TREND(Annual!M13:M129,$AF13:$AG129,$AF13:$AG129,TRUE),0)</f>
        <v>0</v>
      </c>
      <c r="N13" s="126">
        <f>IF(N$2,TREND(Annual!N13:N129,$AF13:$AG129,$AF13:$AG129,TRUE),0)</f>
        <v>0</v>
      </c>
      <c r="O13" s="126">
        <f>IF(O$2,TREND(Annual!O13:O129,$AF13:$AG129,$AF13:$AG129,TRUE),0)</f>
        <v>0</v>
      </c>
      <c r="P13" s="126">
        <f>IF(P$2,TREND(Annual!P13:P129,$AF13:$AG129,$AF13:$AG129,TRUE),0)</f>
        <v>0</v>
      </c>
      <c r="Q13" s="126">
        <f>IF(Q$2,TREND(Annual!Q13:Q129,$AF13:$AG129,$AF13:$AG129,TRUE),0)</f>
        <v>0</v>
      </c>
      <c r="R13" s="126">
        <f>IF(R$2,TREND(Annual!R13:R129,$AF13:$AG129,$AF13:$AG129,TRUE),0)</f>
        <v>0</v>
      </c>
      <c r="S13" s="126">
        <f>IF(S$2,TREND(Annual!S13:S129,$AF13:$AG129,$AF13:$AG129,TRUE),0)</f>
        <v>0</v>
      </c>
      <c r="T13" s="126">
        <f>IF(T$2,TREND(Annual!T13:T129,$AF13:$AG129,$AF13:$AG129,TRUE),0)</f>
        <v>0</v>
      </c>
      <c r="U13" s="126">
        <f>IF(U$2,TREND(Annual!U13:U129,$AF13:$AG129,$AF13:$AG129,TRUE),0)</f>
        <v>0</v>
      </c>
      <c r="V13" s="126">
        <f>IF(V$2,TREND(Annual!V13:V129,$AF13:$AG129,$AF13:$AG129,TRUE),0)</f>
        <v>0</v>
      </c>
      <c r="W13" s="126">
        <f>IF(W$2,TREND(Annual!W13:W129,$AF13:$AG129,$AF13:$AG129,TRUE),0)</f>
        <v>0</v>
      </c>
      <c r="X13" s="126">
        <f>IF(X$2,TREND(Annual!X13:X129,$AF13:$AG129,$AF13:$AG129,TRUE),0)</f>
        <v>0</v>
      </c>
      <c r="Y13" s="126">
        <f>IF(Y$2,TREND(Annual!Y13:Y129,$AF13:$AG129,$AF13:$AG129,TRUE),0)</f>
        <v>0</v>
      </c>
      <c r="Z13" s="126">
        <f>IF(Z$2,TREND(Annual!Z13:Z129,$AF13:$AG129,$AF13:$AG129,TRUE),0)</f>
        <v>0</v>
      </c>
      <c r="AA13" s="126">
        <f>IF(AA$2,TREND(Annual!AA13:AA129,$AF13:$AG129,$AF13:$AG129,TRUE),0)</f>
        <v>0</v>
      </c>
      <c r="AB13" s="126">
        <f>IF(AB$2,TREND(Annual!AB13:AB129,$AF13:$AG129,$AF13:$AG129,TRUE),0)</f>
        <v>0</v>
      </c>
      <c r="AC13" s="126">
        <f>IF(AC$2,TREND(Annual!AC13:AC129,$AF13:$AG129,$AF13:$AG129,TRUE),0)</f>
        <v>0</v>
      </c>
      <c r="AD13" s="126">
        <f>IF(AD$2,TREND(Annual!AD13:AD129,$AF13:$AG129,$AF13:$AG129,TRUE),0)</f>
        <v>0</v>
      </c>
      <c r="AE13" s="126"/>
      <c r="AF13">
        <f t="shared" si="1"/>
        <v>7</v>
      </c>
      <c r="AG13">
        <f t="shared" si="0"/>
        <v>49</v>
      </c>
    </row>
    <row r="14" spans="1:33">
      <c r="A14" t="s">
        <v>411</v>
      </c>
      <c r="B14" s="126">
        <f>IF(B$2,TREND(Annual!B14:B130,$AF14:$AG130,$AF14:$AG130,TRUE),0)</f>
        <v>0</v>
      </c>
      <c r="C14" s="126">
        <f>IF(C$2,TREND(Annual!C14:C130,$AF14:$AG130,$AF14:$AG130,TRUE),0)</f>
        <v>0</v>
      </c>
      <c r="D14" s="126">
        <f>IF(D$2,TREND(Annual!D14:D130,$AF14:$AG130,$AF14:$AG130,TRUE),0)</f>
        <v>0</v>
      </c>
      <c r="E14" s="126">
        <f>IF(E$2,TREND(Annual!E14:E130,$AF14:$AG130,$AF14:$AG130,TRUE),0)</f>
        <v>0</v>
      </c>
      <c r="F14" s="126">
        <f>IF(F$2,TREND(Annual!F14:F130,$AF14:$AG130,$AF14:$AG130,TRUE),0)</f>
        <v>0</v>
      </c>
      <c r="G14" s="126">
        <f>IF(G$2,TREND(Annual!G14:G130,$AF14:$AG130,$AF14:$AG130,TRUE),0)</f>
        <v>0</v>
      </c>
      <c r="H14" s="126">
        <f>IF(H$2,TREND(Annual!H14:H130,$AF14:$AG130,$AF14:$AG130,TRUE),0)</f>
        <v>0</v>
      </c>
      <c r="I14" s="126">
        <f>IF(I$2,TREND(Annual!I14:I130,$AF14:$AG130,$AF14:$AG130,TRUE),0)</f>
        <v>0</v>
      </c>
      <c r="J14" s="126">
        <f>IF(J$2,TREND(Annual!J14:J130,$AF14:$AG130,$AF14:$AG130,TRUE),0)</f>
        <v>0</v>
      </c>
      <c r="K14" s="126">
        <f>IF(K$2,TREND(Annual!K14:K130,$AF14:$AG130,$AF14:$AG130,TRUE),0)</f>
        <v>0</v>
      </c>
      <c r="L14" s="126">
        <f>IF(L$2,TREND(Annual!L14:L130,$AF14:$AG130,$AF14:$AG130,TRUE),0)</f>
        <v>0</v>
      </c>
      <c r="M14" s="126">
        <f>IF(M$2,TREND(Annual!M14:M130,$AF14:$AG130,$AF14:$AG130,TRUE),0)</f>
        <v>0</v>
      </c>
      <c r="N14" s="126">
        <f>IF(N$2,TREND(Annual!N14:N130,$AF14:$AG130,$AF14:$AG130,TRUE),0)</f>
        <v>0</v>
      </c>
      <c r="O14" s="126">
        <f>IF(O$2,TREND(Annual!O14:O130,$AF14:$AG130,$AF14:$AG130,TRUE),0)</f>
        <v>0</v>
      </c>
      <c r="P14" s="126">
        <f>IF(P$2,TREND(Annual!P14:P130,$AF14:$AG130,$AF14:$AG130,TRUE),0)</f>
        <v>0</v>
      </c>
      <c r="Q14" s="126">
        <f>IF(Q$2,TREND(Annual!Q14:Q130,$AF14:$AG130,$AF14:$AG130,TRUE),0)</f>
        <v>0</v>
      </c>
      <c r="R14" s="126">
        <f>IF(R$2,TREND(Annual!R14:R130,$AF14:$AG130,$AF14:$AG130,TRUE),0)</f>
        <v>0</v>
      </c>
      <c r="S14" s="126">
        <f>IF(S$2,TREND(Annual!S14:S130,$AF14:$AG130,$AF14:$AG130,TRUE),0)</f>
        <v>0</v>
      </c>
      <c r="T14" s="126">
        <f>IF(T$2,TREND(Annual!T14:T130,$AF14:$AG130,$AF14:$AG130,TRUE),0)</f>
        <v>0</v>
      </c>
      <c r="U14" s="126">
        <f>IF(U$2,TREND(Annual!U14:U130,$AF14:$AG130,$AF14:$AG130,TRUE),0)</f>
        <v>0</v>
      </c>
      <c r="V14" s="126">
        <f>IF(V$2,TREND(Annual!V14:V130,$AF14:$AG130,$AF14:$AG130,TRUE),0)</f>
        <v>0</v>
      </c>
      <c r="W14" s="126">
        <f>IF(W$2,TREND(Annual!W14:W130,$AF14:$AG130,$AF14:$AG130,TRUE),0)</f>
        <v>0</v>
      </c>
      <c r="X14" s="126">
        <f>IF(X$2,TREND(Annual!X14:X130,$AF14:$AG130,$AF14:$AG130,TRUE),0)</f>
        <v>0</v>
      </c>
      <c r="Y14" s="126">
        <f>IF(Y$2,TREND(Annual!Y14:Y130,$AF14:$AG130,$AF14:$AG130,TRUE),0)</f>
        <v>0</v>
      </c>
      <c r="Z14" s="126">
        <f>IF(Z$2,TREND(Annual!Z14:Z130,$AF14:$AG130,$AF14:$AG130,TRUE),0)</f>
        <v>0</v>
      </c>
      <c r="AA14" s="126">
        <f>IF(AA$2,TREND(Annual!AA14:AA130,$AF14:$AG130,$AF14:$AG130,TRUE),0)</f>
        <v>0</v>
      </c>
      <c r="AB14" s="126">
        <f>IF(AB$2,TREND(Annual!AB14:AB130,$AF14:$AG130,$AF14:$AG130,TRUE),0)</f>
        <v>0</v>
      </c>
      <c r="AC14" s="126">
        <f>IF(AC$2,TREND(Annual!AC14:AC130,$AF14:$AG130,$AF14:$AG130,TRUE),0)</f>
        <v>0</v>
      </c>
      <c r="AD14" s="126">
        <f>IF(AD$2,TREND(Annual!AD14:AD130,$AF14:$AG130,$AF14:$AG130,TRUE),0)</f>
        <v>0</v>
      </c>
      <c r="AE14" s="126"/>
      <c r="AF14">
        <f t="shared" si="1"/>
        <v>8</v>
      </c>
      <c r="AG14">
        <f t="shared" si="0"/>
        <v>64</v>
      </c>
    </row>
    <row r="15" spans="1:33">
      <c r="A15" t="s">
        <v>412</v>
      </c>
      <c r="B15" s="126">
        <f>IF(B$2,TREND(Annual!B15:B131,$AF15:$AG131,$AF15:$AG131,TRUE),0)</f>
        <v>0</v>
      </c>
      <c r="C15" s="126">
        <f>IF(C$2,TREND(Annual!C15:C131,$AF15:$AG131,$AF15:$AG131,TRUE),0)</f>
        <v>0</v>
      </c>
      <c r="D15" s="126">
        <f>IF(D$2,TREND(Annual!D15:D131,$AF15:$AG131,$AF15:$AG131,TRUE),0)</f>
        <v>0</v>
      </c>
      <c r="E15" s="126">
        <f>IF(E$2,TREND(Annual!E15:E131,$AF15:$AG131,$AF15:$AG131,TRUE),0)</f>
        <v>0</v>
      </c>
      <c r="F15" s="126">
        <f>IF(F$2,TREND(Annual!F15:F131,$AF15:$AG131,$AF15:$AG131,TRUE),0)</f>
        <v>0</v>
      </c>
      <c r="G15" s="126">
        <f>IF(G$2,TREND(Annual!G15:G131,$AF15:$AG131,$AF15:$AG131,TRUE),0)</f>
        <v>0</v>
      </c>
      <c r="H15" s="126">
        <f>IF(H$2,TREND(Annual!H15:H131,$AF15:$AG131,$AF15:$AG131,TRUE),0)</f>
        <v>0</v>
      </c>
      <c r="I15" s="126">
        <f>IF(I$2,TREND(Annual!I15:I131,$AF15:$AG131,$AF15:$AG131,TRUE),0)</f>
        <v>0</v>
      </c>
      <c r="J15" s="126">
        <f>IF(J$2,TREND(Annual!J15:J131,$AF15:$AG131,$AF15:$AG131,TRUE),0)</f>
        <v>0</v>
      </c>
      <c r="K15" s="126">
        <f>IF(K$2,TREND(Annual!K15:K131,$AF15:$AG131,$AF15:$AG131,TRUE),0)</f>
        <v>0</v>
      </c>
      <c r="L15" s="126">
        <f>IF(L$2,TREND(Annual!L15:L131,$AF15:$AG131,$AF15:$AG131,TRUE),0)</f>
        <v>0</v>
      </c>
      <c r="M15" s="126">
        <f>IF(M$2,TREND(Annual!M15:M131,$AF15:$AG131,$AF15:$AG131,TRUE),0)</f>
        <v>0</v>
      </c>
      <c r="N15" s="126">
        <f>IF(N$2,TREND(Annual!N15:N131,$AF15:$AG131,$AF15:$AG131,TRUE),0)</f>
        <v>0</v>
      </c>
      <c r="O15" s="126">
        <f>IF(O$2,TREND(Annual!O15:O131,$AF15:$AG131,$AF15:$AG131,TRUE),0)</f>
        <v>0</v>
      </c>
      <c r="P15" s="126">
        <f>IF(P$2,TREND(Annual!P15:P131,$AF15:$AG131,$AF15:$AG131,TRUE),0)</f>
        <v>0</v>
      </c>
      <c r="Q15" s="126">
        <f>IF(Q$2,TREND(Annual!Q15:Q131,$AF15:$AG131,$AF15:$AG131,TRUE),0)</f>
        <v>0</v>
      </c>
      <c r="R15" s="126">
        <f>IF(R$2,TREND(Annual!R15:R131,$AF15:$AG131,$AF15:$AG131,TRUE),0)</f>
        <v>0</v>
      </c>
      <c r="S15" s="126">
        <f>IF(S$2,TREND(Annual!S15:S131,$AF15:$AG131,$AF15:$AG131,TRUE),0)</f>
        <v>0</v>
      </c>
      <c r="T15" s="126">
        <f>IF(T$2,TREND(Annual!T15:T131,$AF15:$AG131,$AF15:$AG131,TRUE),0)</f>
        <v>0</v>
      </c>
      <c r="U15" s="126">
        <f>IF(U$2,TREND(Annual!U15:U131,$AF15:$AG131,$AF15:$AG131,TRUE),0)</f>
        <v>0</v>
      </c>
      <c r="V15" s="126">
        <f>IF(V$2,TREND(Annual!V15:V131,$AF15:$AG131,$AF15:$AG131,TRUE),0)</f>
        <v>0</v>
      </c>
      <c r="W15" s="126">
        <f>IF(W$2,TREND(Annual!W15:W131,$AF15:$AG131,$AF15:$AG131,TRUE),0)</f>
        <v>0</v>
      </c>
      <c r="X15" s="126">
        <f>IF(X$2,TREND(Annual!X15:X131,$AF15:$AG131,$AF15:$AG131,TRUE),0)</f>
        <v>0</v>
      </c>
      <c r="Y15" s="126">
        <f>IF(Y$2,TREND(Annual!Y15:Y131,$AF15:$AG131,$AF15:$AG131,TRUE),0)</f>
        <v>0</v>
      </c>
      <c r="Z15" s="126">
        <f>IF(Z$2,TREND(Annual!Z15:Z131,$AF15:$AG131,$AF15:$AG131,TRUE),0)</f>
        <v>0</v>
      </c>
      <c r="AA15" s="126">
        <f>IF(AA$2,TREND(Annual!AA15:AA131,$AF15:$AG131,$AF15:$AG131,TRUE),0)</f>
        <v>0</v>
      </c>
      <c r="AB15" s="126">
        <f>IF(AB$2,TREND(Annual!AB15:AB131,$AF15:$AG131,$AF15:$AG131,TRUE),0)</f>
        <v>0</v>
      </c>
      <c r="AC15" s="126">
        <f>IF(AC$2,TREND(Annual!AC15:AC131,$AF15:$AG131,$AF15:$AG131,TRUE),0)</f>
        <v>0</v>
      </c>
      <c r="AD15" s="126">
        <f>IF(AD$2,TREND(Annual!AD15:AD131,$AF15:$AG131,$AF15:$AG131,TRUE),0)</f>
        <v>0</v>
      </c>
      <c r="AE15" s="126"/>
      <c r="AF15">
        <f t="shared" si="1"/>
        <v>9</v>
      </c>
      <c r="AG15">
        <f t="shared" si="0"/>
        <v>81</v>
      </c>
    </row>
    <row r="16" spans="1:33">
      <c r="A16" t="s">
        <v>413</v>
      </c>
      <c r="B16" s="126">
        <f>IF(B$2,TREND(Annual!B16:B132,$AF16:$AG132,$AF16:$AG132,TRUE),0)</f>
        <v>0</v>
      </c>
      <c r="C16" s="126">
        <f>IF(C$2,TREND(Annual!C16:C132,$AF16:$AG132,$AF16:$AG132,TRUE),0)</f>
        <v>0</v>
      </c>
      <c r="D16" s="126">
        <f>IF(D$2,TREND(Annual!D16:D132,$AF16:$AG132,$AF16:$AG132,TRUE),0)</f>
        <v>0</v>
      </c>
      <c r="E16" s="126">
        <f>IF(E$2,TREND(Annual!E16:E132,$AF16:$AG132,$AF16:$AG132,TRUE),0)</f>
        <v>0</v>
      </c>
      <c r="F16" s="126">
        <f>IF(F$2,TREND(Annual!F16:F132,$AF16:$AG132,$AF16:$AG132,TRUE),0)</f>
        <v>0</v>
      </c>
      <c r="G16" s="126">
        <f>IF(G$2,TREND(Annual!G16:G132,$AF16:$AG132,$AF16:$AG132,TRUE),0)</f>
        <v>0</v>
      </c>
      <c r="H16" s="126">
        <f>IF(H$2,TREND(Annual!H16:H132,$AF16:$AG132,$AF16:$AG132,TRUE),0)</f>
        <v>0</v>
      </c>
      <c r="I16" s="126">
        <f>IF(I$2,TREND(Annual!I16:I132,$AF16:$AG132,$AF16:$AG132,TRUE),0)</f>
        <v>0</v>
      </c>
      <c r="J16" s="126">
        <f>IF(J$2,TREND(Annual!J16:J132,$AF16:$AG132,$AF16:$AG132,TRUE),0)</f>
        <v>0</v>
      </c>
      <c r="K16" s="126">
        <f>IF(K$2,TREND(Annual!K16:K132,$AF16:$AG132,$AF16:$AG132,TRUE),0)</f>
        <v>0</v>
      </c>
      <c r="L16" s="126">
        <f>IF(L$2,TREND(Annual!L16:L132,$AF16:$AG132,$AF16:$AG132,TRUE),0)</f>
        <v>0</v>
      </c>
      <c r="M16" s="126">
        <f>IF(M$2,TREND(Annual!M16:M132,$AF16:$AG132,$AF16:$AG132,TRUE),0)</f>
        <v>0</v>
      </c>
      <c r="N16" s="126">
        <f>IF(N$2,TREND(Annual!N16:N132,$AF16:$AG132,$AF16:$AG132,TRUE),0)</f>
        <v>0</v>
      </c>
      <c r="O16" s="126">
        <f>IF(O$2,TREND(Annual!O16:O132,$AF16:$AG132,$AF16:$AG132,TRUE),0)</f>
        <v>0</v>
      </c>
      <c r="P16" s="126">
        <f>IF(P$2,TREND(Annual!P16:P132,$AF16:$AG132,$AF16:$AG132,TRUE),0)</f>
        <v>0</v>
      </c>
      <c r="Q16" s="126">
        <f>IF(Q$2,TREND(Annual!Q16:Q132,$AF16:$AG132,$AF16:$AG132,TRUE),0)</f>
        <v>0</v>
      </c>
      <c r="R16" s="126">
        <f>IF(R$2,TREND(Annual!R16:R132,$AF16:$AG132,$AF16:$AG132,TRUE),0)</f>
        <v>0</v>
      </c>
      <c r="S16" s="126">
        <f>IF(S$2,TREND(Annual!S16:S132,$AF16:$AG132,$AF16:$AG132,TRUE),0)</f>
        <v>0</v>
      </c>
      <c r="T16" s="126">
        <f>IF(T$2,TREND(Annual!T16:T132,$AF16:$AG132,$AF16:$AG132,TRUE),0)</f>
        <v>0</v>
      </c>
      <c r="U16" s="126">
        <f>IF(U$2,TREND(Annual!U16:U132,$AF16:$AG132,$AF16:$AG132,TRUE),0)</f>
        <v>0</v>
      </c>
      <c r="V16" s="126">
        <f>IF(V$2,TREND(Annual!V16:V132,$AF16:$AG132,$AF16:$AG132,TRUE),0)</f>
        <v>0</v>
      </c>
      <c r="W16" s="126">
        <f>IF(W$2,TREND(Annual!W16:W132,$AF16:$AG132,$AF16:$AG132,TRUE),0)</f>
        <v>0</v>
      </c>
      <c r="X16" s="126">
        <f>IF(X$2,TREND(Annual!X16:X132,$AF16:$AG132,$AF16:$AG132,TRUE),0)</f>
        <v>0</v>
      </c>
      <c r="Y16" s="126">
        <f>IF(Y$2,TREND(Annual!Y16:Y132,$AF16:$AG132,$AF16:$AG132,TRUE),0)</f>
        <v>0</v>
      </c>
      <c r="Z16" s="126">
        <f>IF(Z$2,TREND(Annual!Z16:Z132,$AF16:$AG132,$AF16:$AG132,TRUE),0)</f>
        <v>0</v>
      </c>
      <c r="AA16" s="126">
        <f>IF(AA$2,TREND(Annual!AA16:AA132,$AF16:$AG132,$AF16:$AG132,TRUE),0)</f>
        <v>0</v>
      </c>
      <c r="AB16" s="126">
        <f>IF(AB$2,TREND(Annual!AB16:AB132,$AF16:$AG132,$AF16:$AG132,TRUE),0)</f>
        <v>0</v>
      </c>
      <c r="AC16" s="126">
        <f>IF(AC$2,TREND(Annual!AC16:AC132,$AF16:$AG132,$AF16:$AG132,TRUE),0)</f>
        <v>0</v>
      </c>
      <c r="AD16" s="126">
        <f>IF(AD$2,TREND(Annual!AD16:AD132,$AF16:$AG132,$AF16:$AG132,TRUE),0)</f>
        <v>0</v>
      </c>
      <c r="AE16" s="126"/>
      <c r="AF16">
        <f t="shared" si="1"/>
        <v>10</v>
      </c>
      <c r="AG16">
        <f t="shared" si="0"/>
        <v>100</v>
      </c>
    </row>
    <row r="17" spans="1:33">
      <c r="A17" t="s">
        <v>414</v>
      </c>
      <c r="B17" s="126">
        <f>IF(B$2,TREND(Annual!B17:B133,$AF17:$AG133,$AF17:$AG133,TRUE),0)</f>
        <v>0</v>
      </c>
      <c r="C17" s="126">
        <f>IF(C$2,TREND(Annual!C17:C133,$AF17:$AG133,$AF17:$AG133,TRUE),0)</f>
        <v>0</v>
      </c>
      <c r="D17" s="126">
        <f>IF(D$2,TREND(Annual!D17:D133,$AF17:$AG133,$AF17:$AG133,TRUE),0)</f>
        <v>0</v>
      </c>
      <c r="E17" s="126">
        <f>IF(E$2,TREND(Annual!E17:E133,$AF17:$AG133,$AF17:$AG133,TRUE),0)</f>
        <v>0</v>
      </c>
      <c r="F17" s="126">
        <f>IF(F$2,TREND(Annual!F17:F133,$AF17:$AG133,$AF17:$AG133,TRUE),0)</f>
        <v>0</v>
      </c>
      <c r="G17" s="126">
        <f>IF(G$2,TREND(Annual!G17:G133,$AF17:$AG133,$AF17:$AG133,TRUE),0)</f>
        <v>0</v>
      </c>
      <c r="H17" s="126">
        <f>IF(H$2,TREND(Annual!H17:H133,$AF17:$AG133,$AF17:$AG133,TRUE),0)</f>
        <v>0</v>
      </c>
      <c r="I17" s="126">
        <f>IF(I$2,TREND(Annual!I17:I133,$AF17:$AG133,$AF17:$AG133,TRUE),0)</f>
        <v>0</v>
      </c>
      <c r="J17" s="126">
        <f>IF(J$2,TREND(Annual!J17:J133,$AF17:$AG133,$AF17:$AG133,TRUE),0)</f>
        <v>0</v>
      </c>
      <c r="K17" s="126">
        <f>IF(K$2,TREND(Annual!K17:K133,$AF17:$AG133,$AF17:$AG133,TRUE),0)</f>
        <v>0</v>
      </c>
      <c r="L17" s="126">
        <f>IF(L$2,TREND(Annual!L17:L133,$AF17:$AG133,$AF17:$AG133,TRUE),0)</f>
        <v>0</v>
      </c>
      <c r="M17" s="126">
        <f>IF(M$2,TREND(Annual!M17:M133,$AF17:$AG133,$AF17:$AG133,TRUE),0)</f>
        <v>0</v>
      </c>
      <c r="N17" s="126">
        <f>IF(N$2,TREND(Annual!N17:N133,$AF17:$AG133,$AF17:$AG133,TRUE),0)</f>
        <v>0</v>
      </c>
      <c r="O17" s="126">
        <f>IF(O$2,TREND(Annual!O17:O133,$AF17:$AG133,$AF17:$AG133,TRUE),0)</f>
        <v>0</v>
      </c>
      <c r="P17" s="126">
        <f>IF(P$2,TREND(Annual!P17:P133,$AF17:$AG133,$AF17:$AG133,TRUE),0)</f>
        <v>0</v>
      </c>
      <c r="Q17" s="126">
        <f>IF(Q$2,TREND(Annual!Q17:Q133,$AF17:$AG133,$AF17:$AG133,TRUE),0)</f>
        <v>0</v>
      </c>
      <c r="R17" s="126">
        <f>IF(R$2,TREND(Annual!R17:R133,$AF17:$AG133,$AF17:$AG133,TRUE),0)</f>
        <v>0</v>
      </c>
      <c r="S17" s="126">
        <f>IF(S$2,TREND(Annual!S17:S133,$AF17:$AG133,$AF17:$AG133,TRUE),0)</f>
        <v>0</v>
      </c>
      <c r="T17" s="126">
        <f>IF(T$2,TREND(Annual!T17:T133,$AF17:$AG133,$AF17:$AG133,TRUE),0)</f>
        <v>0</v>
      </c>
      <c r="U17" s="126">
        <f>IF(U$2,TREND(Annual!U17:U133,$AF17:$AG133,$AF17:$AG133,TRUE),0)</f>
        <v>0</v>
      </c>
      <c r="V17" s="126">
        <f>IF(V$2,TREND(Annual!V17:V133,$AF17:$AG133,$AF17:$AG133,TRUE),0)</f>
        <v>0</v>
      </c>
      <c r="W17" s="126">
        <f>IF(W$2,TREND(Annual!W17:W133,$AF17:$AG133,$AF17:$AG133,TRUE),0)</f>
        <v>0</v>
      </c>
      <c r="X17" s="126">
        <f>IF(X$2,TREND(Annual!X17:X133,$AF17:$AG133,$AF17:$AG133,TRUE),0)</f>
        <v>0</v>
      </c>
      <c r="Y17" s="126">
        <f>IF(Y$2,TREND(Annual!Y17:Y133,$AF17:$AG133,$AF17:$AG133,TRUE),0)</f>
        <v>0</v>
      </c>
      <c r="Z17" s="126">
        <f>IF(Z$2,TREND(Annual!Z17:Z133,$AF17:$AG133,$AF17:$AG133,TRUE),0)</f>
        <v>0</v>
      </c>
      <c r="AA17" s="126">
        <f>IF(AA$2,TREND(Annual!AA17:AA133,$AF17:$AG133,$AF17:$AG133,TRUE),0)</f>
        <v>0</v>
      </c>
      <c r="AB17" s="126">
        <f>IF(AB$2,TREND(Annual!AB17:AB133,$AF17:$AG133,$AF17:$AG133,TRUE),0)</f>
        <v>0</v>
      </c>
      <c r="AC17" s="126">
        <f>IF(AC$2,TREND(Annual!AC17:AC133,$AF17:$AG133,$AF17:$AG133,TRUE),0)</f>
        <v>0</v>
      </c>
      <c r="AD17" s="126">
        <f>IF(AD$2,TREND(Annual!AD17:AD133,$AF17:$AG133,$AF17:$AG133,TRUE),0)</f>
        <v>0</v>
      </c>
      <c r="AE17" s="126"/>
      <c r="AF17">
        <f t="shared" si="1"/>
        <v>11</v>
      </c>
      <c r="AG17">
        <f t="shared" si="0"/>
        <v>121</v>
      </c>
    </row>
    <row r="18" spans="1:33">
      <c r="A18" t="s">
        <v>415</v>
      </c>
      <c r="B18" s="126">
        <f>IF(B$2,TREND(Annual!B18:B134,$AF18:$AG134,$AF18:$AG134,TRUE),0)</f>
        <v>0</v>
      </c>
      <c r="C18" s="126">
        <f>IF(C$2,TREND(Annual!C18:C134,$AF18:$AG134,$AF18:$AG134,TRUE),0)</f>
        <v>0</v>
      </c>
      <c r="D18" s="126">
        <f>IF(D$2,TREND(Annual!D18:D134,$AF18:$AG134,$AF18:$AG134,TRUE),0)</f>
        <v>0</v>
      </c>
      <c r="E18" s="126">
        <f>IF(E$2,TREND(Annual!E18:E134,$AF18:$AG134,$AF18:$AG134,TRUE),0)</f>
        <v>0</v>
      </c>
      <c r="F18" s="126">
        <f>IF(F$2,TREND(Annual!F18:F134,$AF18:$AG134,$AF18:$AG134,TRUE),0)</f>
        <v>0</v>
      </c>
      <c r="G18" s="126">
        <f>IF(G$2,TREND(Annual!G18:G134,$AF18:$AG134,$AF18:$AG134,TRUE),0)</f>
        <v>0</v>
      </c>
      <c r="H18" s="126">
        <f>IF(H$2,TREND(Annual!H18:H134,$AF18:$AG134,$AF18:$AG134,TRUE),0)</f>
        <v>0</v>
      </c>
      <c r="I18" s="126">
        <f>IF(I$2,TREND(Annual!I18:I134,$AF18:$AG134,$AF18:$AG134,TRUE),0)</f>
        <v>0</v>
      </c>
      <c r="J18" s="126">
        <f>IF(J$2,TREND(Annual!J18:J134,$AF18:$AG134,$AF18:$AG134,TRUE),0)</f>
        <v>0</v>
      </c>
      <c r="K18" s="126">
        <f>IF(K$2,TREND(Annual!K18:K134,$AF18:$AG134,$AF18:$AG134,TRUE),0)</f>
        <v>0</v>
      </c>
      <c r="L18" s="126">
        <f>IF(L$2,TREND(Annual!L18:L134,$AF18:$AG134,$AF18:$AG134,TRUE),0)</f>
        <v>0</v>
      </c>
      <c r="M18" s="126">
        <f>IF(M$2,TREND(Annual!M18:M134,$AF18:$AG134,$AF18:$AG134,TRUE),0)</f>
        <v>0</v>
      </c>
      <c r="N18" s="126">
        <f>IF(N$2,TREND(Annual!N18:N134,$AF18:$AG134,$AF18:$AG134,TRUE),0)</f>
        <v>0</v>
      </c>
      <c r="O18" s="126">
        <f>IF(O$2,TREND(Annual!O18:O134,$AF18:$AG134,$AF18:$AG134,TRUE),0)</f>
        <v>0</v>
      </c>
      <c r="P18" s="126">
        <f>IF(P$2,TREND(Annual!P18:P134,$AF18:$AG134,$AF18:$AG134,TRUE),0)</f>
        <v>0</v>
      </c>
      <c r="Q18" s="126">
        <f>IF(Q$2,TREND(Annual!Q18:Q134,$AF18:$AG134,$AF18:$AG134,TRUE),0)</f>
        <v>0</v>
      </c>
      <c r="R18" s="126">
        <f>IF(R$2,TREND(Annual!R18:R134,$AF18:$AG134,$AF18:$AG134,TRUE),0)</f>
        <v>0</v>
      </c>
      <c r="S18" s="126">
        <f>IF(S$2,TREND(Annual!S18:S134,$AF18:$AG134,$AF18:$AG134,TRUE),0)</f>
        <v>0</v>
      </c>
      <c r="T18" s="126">
        <f>IF(T$2,TREND(Annual!T18:T134,$AF18:$AG134,$AF18:$AG134,TRUE),0)</f>
        <v>0</v>
      </c>
      <c r="U18" s="126">
        <f>IF(U$2,TREND(Annual!U18:U134,$AF18:$AG134,$AF18:$AG134,TRUE),0)</f>
        <v>0</v>
      </c>
      <c r="V18" s="126">
        <f>IF(V$2,TREND(Annual!V18:V134,$AF18:$AG134,$AF18:$AG134,TRUE),0)</f>
        <v>0</v>
      </c>
      <c r="W18" s="126">
        <f>IF(W$2,TREND(Annual!W18:W134,$AF18:$AG134,$AF18:$AG134,TRUE),0)</f>
        <v>0</v>
      </c>
      <c r="X18" s="126">
        <f>IF(X$2,TREND(Annual!X18:X134,$AF18:$AG134,$AF18:$AG134,TRUE),0)</f>
        <v>0</v>
      </c>
      <c r="Y18" s="126">
        <f>IF(Y$2,TREND(Annual!Y18:Y134,$AF18:$AG134,$AF18:$AG134,TRUE),0)</f>
        <v>0</v>
      </c>
      <c r="Z18" s="126">
        <f>IF(Z$2,TREND(Annual!Z18:Z134,$AF18:$AG134,$AF18:$AG134,TRUE),0)</f>
        <v>0</v>
      </c>
      <c r="AA18" s="126">
        <f>IF(AA$2,TREND(Annual!AA18:AA134,$AF18:$AG134,$AF18:$AG134,TRUE),0)</f>
        <v>0</v>
      </c>
      <c r="AB18" s="126">
        <f>IF(AB$2,TREND(Annual!AB18:AB134,$AF18:$AG134,$AF18:$AG134,TRUE),0)</f>
        <v>0</v>
      </c>
      <c r="AC18" s="126">
        <f>IF(AC$2,TREND(Annual!AC18:AC134,$AF18:$AG134,$AF18:$AG134,TRUE),0)</f>
        <v>0</v>
      </c>
      <c r="AD18" s="126">
        <f>IF(AD$2,TREND(Annual!AD18:AD134,$AF18:$AG134,$AF18:$AG134,TRUE),0)</f>
        <v>0</v>
      </c>
      <c r="AE18" s="126"/>
      <c r="AF18">
        <f t="shared" si="1"/>
        <v>12</v>
      </c>
      <c r="AG18">
        <f t="shared" si="0"/>
        <v>144</v>
      </c>
    </row>
    <row r="19" spans="1:33">
      <c r="A19" t="s">
        <v>416</v>
      </c>
      <c r="B19" s="126">
        <f>IF(B$2,TREND(Annual!B19:B135,$AF19:$AG135,$AF19:$AG135,TRUE),0)</f>
        <v>0</v>
      </c>
      <c r="C19" s="126">
        <f>IF(C$2,TREND(Annual!C19:C135,$AF19:$AG135,$AF19:$AG135,TRUE),0)</f>
        <v>0</v>
      </c>
      <c r="D19" s="126">
        <f>IF(D$2,TREND(Annual!D19:D135,$AF19:$AG135,$AF19:$AG135,TRUE),0)</f>
        <v>0</v>
      </c>
      <c r="E19" s="126">
        <f>IF(E$2,TREND(Annual!E19:E135,$AF19:$AG135,$AF19:$AG135,TRUE),0)</f>
        <v>0</v>
      </c>
      <c r="F19" s="126">
        <f>IF(F$2,TREND(Annual!F19:F135,$AF19:$AG135,$AF19:$AG135,TRUE),0)</f>
        <v>0</v>
      </c>
      <c r="G19" s="126">
        <f>IF(G$2,TREND(Annual!G19:G135,$AF19:$AG135,$AF19:$AG135,TRUE),0)</f>
        <v>0</v>
      </c>
      <c r="H19" s="126">
        <f>IF(H$2,TREND(Annual!H19:H135,$AF19:$AG135,$AF19:$AG135,TRUE),0)</f>
        <v>0</v>
      </c>
      <c r="I19" s="126">
        <f>IF(I$2,TREND(Annual!I19:I135,$AF19:$AG135,$AF19:$AG135,TRUE),0)</f>
        <v>0</v>
      </c>
      <c r="J19" s="126">
        <f>IF(J$2,TREND(Annual!J19:J135,$AF19:$AG135,$AF19:$AG135,TRUE),0)</f>
        <v>0</v>
      </c>
      <c r="K19" s="126">
        <f>IF(K$2,TREND(Annual!K19:K135,$AF19:$AG135,$AF19:$AG135,TRUE),0)</f>
        <v>0</v>
      </c>
      <c r="L19" s="126">
        <f>IF(L$2,TREND(Annual!L19:L135,$AF19:$AG135,$AF19:$AG135,TRUE),0)</f>
        <v>0</v>
      </c>
      <c r="M19" s="126">
        <f>IF(M$2,TREND(Annual!M19:M135,$AF19:$AG135,$AF19:$AG135,TRUE),0)</f>
        <v>0</v>
      </c>
      <c r="N19" s="126">
        <f>IF(N$2,TREND(Annual!N19:N135,$AF19:$AG135,$AF19:$AG135,TRUE),0)</f>
        <v>0</v>
      </c>
      <c r="O19" s="126">
        <f>IF(O$2,TREND(Annual!O19:O135,$AF19:$AG135,$AF19:$AG135,TRUE),0)</f>
        <v>0</v>
      </c>
      <c r="P19" s="126">
        <f>IF(P$2,TREND(Annual!P19:P135,$AF19:$AG135,$AF19:$AG135,TRUE),0)</f>
        <v>0</v>
      </c>
      <c r="Q19" s="126">
        <f>IF(Q$2,TREND(Annual!Q19:Q135,$AF19:$AG135,$AF19:$AG135,TRUE),0)</f>
        <v>0</v>
      </c>
      <c r="R19" s="126">
        <f>IF(R$2,TREND(Annual!R19:R135,$AF19:$AG135,$AF19:$AG135,TRUE),0)</f>
        <v>0</v>
      </c>
      <c r="S19" s="126">
        <f>IF(S$2,TREND(Annual!S19:S135,$AF19:$AG135,$AF19:$AG135,TRUE),0)</f>
        <v>0</v>
      </c>
      <c r="T19" s="126">
        <f>IF(T$2,TREND(Annual!T19:T135,$AF19:$AG135,$AF19:$AG135,TRUE),0)</f>
        <v>0</v>
      </c>
      <c r="U19" s="126">
        <f>IF(U$2,TREND(Annual!U19:U135,$AF19:$AG135,$AF19:$AG135,TRUE),0)</f>
        <v>0</v>
      </c>
      <c r="V19" s="126">
        <f>IF(V$2,TREND(Annual!V19:V135,$AF19:$AG135,$AF19:$AG135,TRUE),0)</f>
        <v>0</v>
      </c>
      <c r="W19" s="126">
        <f>IF(W$2,TREND(Annual!W19:W135,$AF19:$AG135,$AF19:$AG135,TRUE),0)</f>
        <v>0</v>
      </c>
      <c r="X19" s="126">
        <f>IF(X$2,TREND(Annual!X19:X135,$AF19:$AG135,$AF19:$AG135,TRUE),0)</f>
        <v>0</v>
      </c>
      <c r="Y19" s="126">
        <f>IF(Y$2,TREND(Annual!Y19:Y135,$AF19:$AG135,$AF19:$AG135,TRUE),0)</f>
        <v>0</v>
      </c>
      <c r="Z19" s="126">
        <f>IF(Z$2,TREND(Annual!Z19:Z135,$AF19:$AG135,$AF19:$AG135,TRUE),0)</f>
        <v>0</v>
      </c>
      <c r="AA19" s="126">
        <f>IF(AA$2,TREND(Annual!AA19:AA135,$AF19:$AG135,$AF19:$AG135,TRUE),0)</f>
        <v>0</v>
      </c>
      <c r="AB19" s="126">
        <f>IF(AB$2,TREND(Annual!AB19:AB135,$AF19:$AG135,$AF19:$AG135,TRUE),0)</f>
        <v>0</v>
      </c>
      <c r="AC19" s="126">
        <f>IF(AC$2,TREND(Annual!AC19:AC135,$AF19:$AG135,$AF19:$AG135,TRUE),0)</f>
        <v>0</v>
      </c>
      <c r="AD19" s="126">
        <f>IF(AD$2,TREND(Annual!AD19:AD135,$AF19:$AG135,$AF19:$AG135,TRUE),0)</f>
        <v>0</v>
      </c>
      <c r="AE19" s="126"/>
      <c r="AF19">
        <f t="shared" si="1"/>
        <v>13</v>
      </c>
      <c r="AG19">
        <f t="shared" si="0"/>
        <v>169</v>
      </c>
    </row>
    <row r="20" spans="1:33">
      <c r="A20" t="s">
        <v>417</v>
      </c>
      <c r="B20" s="126">
        <f>IF(B$2,TREND(Annual!B20:B136,$AF20:$AG136,$AF20:$AG136,TRUE),0)</f>
        <v>0</v>
      </c>
      <c r="C20" s="126">
        <f>IF(C$2,TREND(Annual!C20:C136,$AF20:$AG136,$AF20:$AG136,TRUE),0)</f>
        <v>0</v>
      </c>
      <c r="D20" s="126">
        <f>IF(D$2,TREND(Annual!D20:D136,$AF20:$AG136,$AF20:$AG136,TRUE),0)</f>
        <v>0</v>
      </c>
      <c r="E20" s="126">
        <f>IF(E$2,TREND(Annual!E20:E136,$AF20:$AG136,$AF20:$AG136,TRUE),0)</f>
        <v>0</v>
      </c>
      <c r="F20" s="126">
        <f>IF(F$2,TREND(Annual!F20:F136,$AF20:$AG136,$AF20:$AG136,TRUE),0)</f>
        <v>0</v>
      </c>
      <c r="G20" s="126">
        <f>IF(G$2,TREND(Annual!G20:G136,$AF20:$AG136,$AF20:$AG136,TRUE),0)</f>
        <v>0</v>
      </c>
      <c r="H20" s="126">
        <f>IF(H$2,TREND(Annual!H20:H136,$AF20:$AG136,$AF20:$AG136,TRUE),0)</f>
        <v>0</v>
      </c>
      <c r="I20" s="126">
        <f>IF(I$2,TREND(Annual!I20:I136,$AF20:$AG136,$AF20:$AG136,TRUE),0)</f>
        <v>0</v>
      </c>
      <c r="J20" s="126">
        <f>IF(J$2,TREND(Annual!J20:J136,$AF20:$AG136,$AF20:$AG136,TRUE),0)</f>
        <v>0</v>
      </c>
      <c r="K20" s="126">
        <f>IF(K$2,TREND(Annual!K20:K136,$AF20:$AG136,$AF20:$AG136,TRUE),0)</f>
        <v>0</v>
      </c>
      <c r="L20" s="126">
        <f>IF(L$2,TREND(Annual!L20:L136,$AF20:$AG136,$AF20:$AG136,TRUE),0)</f>
        <v>0</v>
      </c>
      <c r="M20" s="126">
        <f>IF(M$2,TREND(Annual!M20:M136,$AF20:$AG136,$AF20:$AG136,TRUE),0)</f>
        <v>0</v>
      </c>
      <c r="N20" s="126">
        <f>IF(N$2,TREND(Annual!N20:N136,$AF20:$AG136,$AF20:$AG136,TRUE),0)</f>
        <v>0</v>
      </c>
      <c r="O20" s="126">
        <f>IF(O$2,TREND(Annual!O20:O136,$AF20:$AG136,$AF20:$AG136,TRUE),0)</f>
        <v>0</v>
      </c>
      <c r="P20" s="126">
        <f>IF(P$2,TREND(Annual!P20:P136,$AF20:$AG136,$AF20:$AG136,TRUE),0)</f>
        <v>0</v>
      </c>
      <c r="Q20" s="126">
        <f>IF(Q$2,TREND(Annual!Q20:Q136,$AF20:$AG136,$AF20:$AG136,TRUE),0)</f>
        <v>0</v>
      </c>
      <c r="R20" s="126">
        <f>IF(R$2,TREND(Annual!R20:R136,$AF20:$AG136,$AF20:$AG136,TRUE),0)</f>
        <v>0</v>
      </c>
      <c r="S20" s="126">
        <f>IF(S$2,TREND(Annual!S20:S136,$AF20:$AG136,$AF20:$AG136,TRUE),0)</f>
        <v>0</v>
      </c>
      <c r="T20" s="126">
        <f>IF(T$2,TREND(Annual!T20:T136,$AF20:$AG136,$AF20:$AG136,TRUE),0)</f>
        <v>0</v>
      </c>
      <c r="U20" s="126">
        <f>IF(U$2,TREND(Annual!U20:U136,$AF20:$AG136,$AF20:$AG136,TRUE),0)</f>
        <v>0</v>
      </c>
      <c r="V20" s="126">
        <f>IF(V$2,TREND(Annual!V20:V136,$AF20:$AG136,$AF20:$AG136,TRUE),0)</f>
        <v>0</v>
      </c>
      <c r="W20" s="126">
        <f>IF(W$2,TREND(Annual!W20:W136,$AF20:$AG136,$AF20:$AG136,TRUE),0)</f>
        <v>0</v>
      </c>
      <c r="X20" s="126">
        <f>IF(X$2,TREND(Annual!X20:X136,$AF20:$AG136,$AF20:$AG136,TRUE),0)</f>
        <v>0</v>
      </c>
      <c r="Y20" s="126">
        <f>IF(Y$2,TREND(Annual!Y20:Y136,$AF20:$AG136,$AF20:$AG136,TRUE),0)</f>
        <v>0</v>
      </c>
      <c r="Z20" s="126">
        <f>IF(Z$2,TREND(Annual!Z20:Z136,$AF20:$AG136,$AF20:$AG136,TRUE),0)</f>
        <v>0</v>
      </c>
      <c r="AA20" s="126">
        <f>IF(AA$2,TREND(Annual!AA20:AA136,$AF20:$AG136,$AF20:$AG136,TRUE),0)</f>
        <v>0</v>
      </c>
      <c r="AB20" s="126">
        <f>IF(AB$2,TREND(Annual!AB20:AB136,$AF20:$AG136,$AF20:$AG136,TRUE),0)</f>
        <v>0</v>
      </c>
      <c r="AC20" s="126">
        <f>IF(AC$2,TREND(Annual!AC20:AC136,$AF20:$AG136,$AF20:$AG136,TRUE),0)</f>
        <v>0</v>
      </c>
      <c r="AD20" s="126">
        <f>IF(AD$2,TREND(Annual!AD20:AD136,$AF20:$AG136,$AF20:$AG136,TRUE),0)</f>
        <v>0</v>
      </c>
      <c r="AE20" s="126"/>
      <c r="AF20">
        <f t="shared" si="1"/>
        <v>14</v>
      </c>
      <c r="AG20">
        <f t="shared" si="0"/>
        <v>196</v>
      </c>
    </row>
    <row r="21" spans="1:33">
      <c r="A21" t="s">
        <v>418</v>
      </c>
      <c r="B21" s="126">
        <f>IF(B$2,TREND(Annual!B21:B137,$AF21:$AG137,$AF21:$AG137,TRUE),0)</f>
        <v>0</v>
      </c>
      <c r="C21" s="126">
        <f>IF(C$2,TREND(Annual!C21:C137,$AF21:$AG137,$AF21:$AG137,TRUE),0)</f>
        <v>0</v>
      </c>
      <c r="D21" s="126">
        <f>IF(D$2,TREND(Annual!D21:D137,$AF21:$AG137,$AF21:$AG137,TRUE),0)</f>
        <v>0</v>
      </c>
      <c r="E21" s="126">
        <f>IF(E$2,TREND(Annual!E21:E137,$AF21:$AG137,$AF21:$AG137,TRUE),0)</f>
        <v>0</v>
      </c>
      <c r="F21" s="126">
        <f>IF(F$2,TREND(Annual!F21:F137,$AF21:$AG137,$AF21:$AG137,TRUE),0)</f>
        <v>0</v>
      </c>
      <c r="G21" s="126">
        <f>IF(G$2,TREND(Annual!G21:G137,$AF21:$AG137,$AF21:$AG137,TRUE),0)</f>
        <v>0</v>
      </c>
      <c r="H21" s="126">
        <f>IF(H$2,TREND(Annual!H21:H137,$AF21:$AG137,$AF21:$AG137,TRUE),0)</f>
        <v>0</v>
      </c>
      <c r="I21" s="126">
        <f>IF(I$2,TREND(Annual!I21:I137,$AF21:$AG137,$AF21:$AG137,TRUE),0)</f>
        <v>0</v>
      </c>
      <c r="J21" s="126">
        <f>IF(J$2,TREND(Annual!J21:J137,$AF21:$AG137,$AF21:$AG137,TRUE),0)</f>
        <v>0</v>
      </c>
      <c r="K21" s="126">
        <f>IF(K$2,TREND(Annual!K21:K137,$AF21:$AG137,$AF21:$AG137,TRUE),0)</f>
        <v>0</v>
      </c>
      <c r="L21" s="126">
        <f>IF(L$2,TREND(Annual!L21:L137,$AF21:$AG137,$AF21:$AG137,TRUE),0)</f>
        <v>0</v>
      </c>
      <c r="M21" s="126">
        <f>IF(M$2,TREND(Annual!M21:M137,$AF21:$AG137,$AF21:$AG137,TRUE),0)</f>
        <v>0</v>
      </c>
      <c r="N21" s="126">
        <f>IF(N$2,TREND(Annual!N21:N137,$AF21:$AG137,$AF21:$AG137,TRUE),0)</f>
        <v>0</v>
      </c>
      <c r="O21" s="126">
        <f>IF(O$2,TREND(Annual!O21:O137,$AF21:$AG137,$AF21:$AG137,TRUE),0)</f>
        <v>0</v>
      </c>
      <c r="P21" s="126">
        <f>IF(P$2,TREND(Annual!P21:P137,$AF21:$AG137,$AF21:$AG137,TRUE),0)</f>
        <v>0</v>
      </c>
      <c r="Q21" s="126">
        <f>IF(Q$2,TREND(Annual!Q21:Q137,$AF21:$AG137,$AF21:$AG137,TRUE),0)</f>
        <v>0</v>
      </c>
      <c r="R21" s="126">
        <f>IF(R$2,TREND(Annual!R21:R137,$AF21:$AG137,$AF21:$AG137,TRUE),0)</f>
        <v>0</v>
      </c>
      <c r="S21" s="126">
        <f>IF(S$2,TREND(Annual!S21:S137,$AF21:$AG137,$AF21:$AG137,TRUE),0)</f>
        <v>0</v>
      </c>
      <c r="T21" s="126">
        <f>IF(T$2,TREND(Annual!T21:T137,$AF21:$AG137,$AF21:$AG137,TRUE),0)</f>
        <v>0</v>
      </c>
      <c r="U21" s="126">
        <f>IF(U$2,TREND(Annual!U21:U137,$AF21:$AG137,$AF21:$AG137,TRUE),0)</f>
        <v>0</v>
      </c>
      <c r="V21" s="126">
        <f>IF(V$2,TREND(Annual!V21:V137,$AF21:$AG137,$AF21:$AG137,TRUE),0)</f>
        <v>0</v>
      </c>
      <c r="W21" s="126">
        <f>IF(W$2,TREND(Annual!W21:W137,$AF21:$AG137,$AF21:$AG137,TRUE),0)</f>
        <v>0</v>
      </c>
      <c r="X21" s="126">
        <f>IF(X$2,TREND(Annual!X21:X137,$AF21:$AG137,$AF21:$AG137,TRUE),0)</f>
        <v>0</v>
      </c>
      <c r="Y21" s="126">
        <f>IF(Y$2,TREND(Annual!Y21:Y137,$AF21:$AG137,$AF21:$AG137,TRUE),0)</f>
        <v>0</v>
      </c>
      <c r="Z21" s="126">
        <f>IF(Z$2,TREND(Annual!Z21:Z137,$AF21:$AG137,$AF21:$AG137,TRUE),0)</f>
        <v>0</v>
      </c>
      <c r="AA21" s="126">
        <f>IF(AA$2,TREND(Annual!AA21:AA137,$AF21:$AG137,$AF21:$AG137,TRUE),0)</f>
        <v>0</v>
      </c>
      <c r="AB21" s="126">
        <f>IF(AB$2,TREND(Annual!AB21:AB137,$AF21:$AG137,$AF21:$AG137,TRUE),0)</f>
        <v>0</v>
      </c>
      <c r="AC21" s="126">
        <f>IF(AC$2,TREND(Annual!AC21:AC137,$AF21:$AG137,$AF21:$AG137,TRUE),0)</f>
        <v>0</v>
      </c>
      <c r="AD21" s="126">
        <f>IF(AD$2,TREND(Annual!AD21:AD137,$AF21:$AG137,$AF21:$AG137,TRUE),0)</f>
        <v>0</v>
      </c>
      <c r="AE21" s="126"/>
      <c r="AF21">
        <f t="shared" si="1"/>
        <v>15</v>
      </c>
      <c r="AG21">
        <f t="shared" si="0"/>
        <v>225</v>
      </c>
    </row>
    <row r="22" spans="1:33">
      <c r="A22" t="s">
        <v>419</v>
      </c>
      <c r="B22" s="126">
        <f>IF(B$2,TREND(Annual!B22:B138,$AF22:$AG138,$AF22:$AG138,TRUE),0)</f>
        <v>0</v>
      </c>
      <c r="C22" s="126">
        <f>IF(C$2,TREND(Annual!C22:C138,$AF22:$AG138,$AF22:$AG138,TRUE),0)</f>
        <v>0</v>
      </c>
      <c r="D22" s="126">
        <f>IF(D$2,TREND(Annual!D22:D138,$AF22:$AG138,$AF22:$AG138,TRUE),0)</f>
        <v>0</v>
      </c>
      <c r="E22" s="126">
        <f>IF(E$2,TREND(Annual!E22:E138,$AF22:$AG138,$AF22:$AG138,TRUE),0)</f>
        <v>0</v>
      </c>
      <c r="F22" s="126">
        <f>IF(F$2,TREND(Annual!F22:F138,$AF22:$AG138,$AF22:$AG138,TRUE),0)</f>
        <v>0</v>
      </c>
      <c r="G22" s="126">
        <f>IF(G$2,TREND(Annual!G22:G138,$AF22:$AG138,$AF22:$AG138,TRUE),0)</f>
        <v>0</v>
      </c>
      <c r="H22" s="126">
        <f>IF(H$2,TREND(Annual!H22:H138,$AF22:$AG138,$AF22:$AG138,TRUE),0)</f>
        <v>0</v>
      </c>
      <c r="I22" s="126">
        <f>IF(I$2,TREND(Annual!I22:I138,$AF22:$AG138,$AF22:$AG138,TRUE),0)</f>
        <v>0</v>
      </c>
      <c r="J22" s="126">
        <f>IF(J$2,TREND(Annual!J22:J138,$AF22:$AG138,$AF22:$AG138,TRUE),0)</f>
        <v>0</v>
      </c>
      <c r="K22" s="126">
        <f>IF(K$2,TREND(Annual!K22:K138,$AF22:$AG138,$AF22:$AG138,TRUE),0)</f>
        <v>0</v>
      </c>
      <c r="L22" s="126">
        <f>IF(L$2,TREND(Annual!L22:L138,$AF22:$AG138,$AF22:$AG138,TRUE),0)</f>
        <v>0</v>
      </c>
      <c r="M22" s="126">
        <f>IF(M$2,TREND(Annual!M22:M138,$AF22:$AG138,$AF22:$AG138,TRUE),0)</f>
        <v>0</v>
      </c>
      <c r="N22" s="126">
        <f>IF(N$2,TREND(Annual!N22:N138,$AF22:$AG138,$AF22:$AG138,TRUE),0)</f>
        <v>0</v>
      </c>
      <c r="O22" s="126">
        <f>IF(O$2,TREND(Annual!O22:O138,$AF22:$AG138,$AF22:$AG138,TRUE),0)</f>
        <v>0</v>
      </c>
      <c r="P22" s="126">
        <f>IF(P$2,TREND(Annual!P22:P138,$AF22:$AG138,$AF22:$AG138,TRUE),0)</f>
        <v>0</v>
      </c>
      <c r="Q22" s="126">
        <f>IF(Q$2,TREND(Annual!Q22:Q138,$AF22:$AG138,$AF22:$AG138,TRUE),0)</f>
        <v>0</v>
      </c>
      <c r="R22" s="126">
        <f>IF(R$2,TREND(Annual!R22:R138,$AF22:$AG138,$AF22:$AG138,TRUE),0)</f>
        <v>0</v>
      </c>
      <c r="S22" s="126">
        <f>IF(S$2,TREND(Annual!S22:S138,$AF22:$AG138,$AF22:$AG138,TRUE),0)</f>
        <v>0</v>
      </c>
      <c r="T22" s="126">
        <f>IF(T$2,TREND(Annual!T22:T138,$AF22:$AG138,$AF22:$AG138,TRUE),0)</f>
        <v>0</v>
      </c>
      <c r="U22" s="126">
        <f>IF(U$2,TREND(Annual!U22:U138,$AF22:$AG138,$AF22:$AG138,TRUE),0)</f>
        <v>0</v>
      </c>
      <c r="V22" s="126">
        <f>IF(V$2,TREND(Annual!V22:V138,$AF22:$AG138,$AF22:$AG138,TRUE),0)</f>
        <v>0</v>
      </c>
      <c r="W22" s="126">
        <f>IF(W$2,TREND(Annual!W22:W138,$AF22:$AG138,$AF22:$AG138,TRUE),0)</f>
        <v>0</v>
      </c>
      <c r="X22" s="126">
        <f>IF(X$2,TREND(Annual!X22:X138,$AF22:$AG138,$AF22:$AG138,TRUE),0)</f>
        <v>0</v>
      </c>
      <c r="Y22" s="126">
        <f>IF(Y$2,TREND(Annual!Y22:Y138,$AF22:$AG138,$AF22:$AG138,TRUE),0)</f>
        <v>0</v>
      </c>
      <c r="Z22" s="126">
        <f>IF(Z$2,TREND(Annual!Z22:Z138,$AF22:$AG138,$AF22:$AG138,TRUE),0)</f>
        <v>0</v>
      </c>
      <c r="AA22" s="126">
        <f>IF(AA$2,TREND(Annual!AA22:AA138,$AF22:$AG138,$AF22:$AG138,TRUE),0)</f>
        <v>0</v>
      </c>
      <c r="AB22" s="126">
        <f>IF(AB$2,TREND(Annual!AB22:AB138,$AF22:$AG138,$AF22:$AG138,TRUE),0)</f>
        <v>0</v>
      </c>
      <c r="AC22" s="126">
        <f>IF(AC$2,TREND(Annual!AC22:AC138,$AF22:$AG138,$AF22:$AG138,TRUE),0)</f>
        <v>0</v>
      </c>
      <c r="AD22" s="126">
        <f>IF(AD$2,TREND(Annual!AD22:AD138,$AF22:$AG138,$AF22:$AG138,TRUE),0)</f>
        <v>0</v>
      </c>
      <c r="AE22" s="126"/>
      <c r="AF22">
        <f t="shared" si="1"/>
        <v>16</v>
      </c>
      <c r="AG22">
        <f t="shared" si="0"/>
        <v>256</v>
      </c>
    </row>
    <row r="23" spans="1:33">
      <c r="A23" t="s">
        <v>420</v>
      </c>
      <c r="B23" s="126">
        <f>IF(B$2,TREND(Annual!B23:B139,$AF23:$AG139,$AF23:$AG139,TRUE),0)</f>
        <v>0</v>
      </c>
      <c r="C23" s="126">
        <f>IF(C$2,TREND(Annual!C23:C139,$AF23:$AG139,$AF23:$AG139,TRUE),0)</f>
        <v>0</v>
      </c>
      <c r="D23" s="126">
        <f>IF(D$2,TREND(Annual!D23:D139,$AF23:$AG139,$AF23:$AG139,TRUE),0)</f>
        <v>0</v>
      </c>
      <c r="E23" s="126">
        <f>IF(E$2,TREND(Annual!E23:E139,$AF23:$AG139,$AF23:$AG139,TRUE),0)</f>
        <v>0</v>
      </c>
      <c r="F23" s="126">
        <f>IF(F$2,TREND(Annual!F23:F139,$AF23:$AG139,$AF23:$AG139,TRUE),0)</f>
        <v>0</v>
      </c>
      <c r="G23" s="126">
        <f>IF(G$2,TREND(Annual!G23:G139,$AF23:$AG139,$AF23:$AG139,TRUE),0)</f>
        <v>0</v>
      </c>
      <c r="H23" s="126">
        <f>IF(H$2,TREND(Annual!H23:H139,$AF23:$AG139,$AF23:$AG139,TRUE),0)</f>
        <v>0</v>
      </c>
      <c r="I23" s="126">
        <f>IF(I$2,TREND(Annual!I23:I139,$AF23:$AG139,$AF23:$AG139,TRUE),0)</f>
        <v>0</v>
      </c>
      <c r="J23" s="126">
        <f>IF(J$2,TREND(Annual!J23:J139,$AF23:$AG139,$AF23:$AG139,TRUE),0)</f>
        <v>0</v>
      </c>
      <c r="K23" s="126">
        <f>IF(K$2,TREND(Annual!K23:K139,$AF23:$AG139,$AF23:$AG139,TRUE),0)</f>
        <v>0</v>
      </c>
      <c r="L23" s="126">
        <f>IF(L$2,TREND(Annual!L23:L139,$AF23:$AG139,$AF23:$AG139,TRUE),0)</f>
        <v>0</v>
      </c>
      <c r="M23" s="126">
        <f>IF(M$2,TREND(Annual!M23:M139,$AF23:$AG139,$AF23:$AG139,TRUE),0)</f>
        <v>0</v>
      </c>
      <c r="N23" s="126">
        <f>IF(N$2,TREND(Annual!N23:N139,$AF23:$AG139,$AF23:$AG139,TRUE),0)</f>
        <v>0</v>
      </c>
      <c r="O23" s="126">
        <f>IF(O$2,TREND(Annual!O23:O139,$AF23:$AG139,$AF23:$AG139,TRUE),0)</f>
        <v>0</v>
      </c>
      <c r="P23" s="126">
        <f>IF(P$2,TREND(Annual!P23:P139,$AF23:$AG139,$AF23:$AG139,TRUE),0)</f>
        <v>0</v>
      </c>
      <c r="Q23" s="126">
        <f>IF(Q$2,TREND(Annual!Q23:Q139,$AF23:$AG139,$AF23:$AG139,TRUE),0)</f>
        <v>0</v>
      </c>
      <c r="R23" s="126">
        <f>IF(R$2,TREND(Annual!R23:R139,$AF23:$AG139,$AF23:$AG139,TRUE),0)</f>
        <v>0</v>
      </c>
      <c r="S23" s="126">
        <f>IF(S$2,TREND(Annual!S23:S139,$AF23:$AG139,$AF23:$AG139,TRUE),0)</f>
        <v>0</v>
      </c>
      <c r="T23" s="126">
        <f>IF(T$2,TREND(Annual!T23:T139,$AF23:$AG139,$AF23:$AG139,TRUE),0)</f>
        <v>0</v>
      </c>
      <c r="U23" s="126">
        <f>IF(U$2,TREND(Annual!U23:U139,$AF23:$AG139,$AF23:$AG139,TRUE),0)</f>
        <v>0</v>
      </c>
      <c r="V23" s="126">
        <f>IF(V$2,TREND(Annual!V23:V139,$AF23:$AG139,$AF23:$AG139,TRUE),0)</f>
        <v>0</v>
      </c>
      <c r="W23" s="126">
        <f>IF(W$2,TREND(Annual!W23:W139,$AF23:$AG139,$AF23:$AG139,TRUE),0)</f>
        <v>0</v>
      </c>
      <c r="X23" s="126">
        <f>IF(X$2,TREND(Annual!X23:X139,$AF23:$AG139,$AF23:$AG139,TRUE),0)</f>
        <v>0</v>
      </c>
      <c r="Y23" s="126">
        <f>IF(Y$2,TREND(Annual!Y23:Y139,$AF23:$AG139,$AF23:$AG139,TRUE),0)</f>
        <v>0</v>
      </c>
      <c r="Z23" s="126">
        <f>IF(Z$2,TREND(Annual!Z23:Z139,$AF23:$AG139,$AF23:$AG139,TRUE),0)</f>
        <v>0</v>
      </c>
      <c r="AA23" s="126">
        <f>IF(AA$2,TREND(Annual!AA23:AA139,$AF23:$AG139,$AF23:$AG139,TRUE),0)</f>
        <v>0</v>
      </c>
      <c r="AB23" s="126">
        <f>IF(AB$2,TREND(Annual!AB23:AB139,$AF23:$AG139,$AF23:$AG139,TRUE),0)</f>
        <v>0</v>
      </c>
      <c r="AC23" s="126">
        <f>IF(AC$2,TREND(Annual!AC23:AC139,$AF23:$AG139,$AF23:$AG139,TRUE),0)</f>
        <v>0</v>
      </c>
      <c r="AD23" s="126">
        <f>IF(AD$2,TREND(Annual!AD23:AD139,$AF23:$AG139,$AF23:$AG139,TRUE),0)</f>
        <v>0</v>
      </c>
      <c r="AE23" s="126"/>
      <c r="AF23">
        <f t="shared" si="1"/>
        <v>17</v>
      </c>
      <c r="AG23">
        <f t="shared" si="0"/>
        <v>289</v>
      </c>
    </row>
    <row r="24" spans="1:33">
      <c r="A24" t="s">
        <v>421</v>
      </c>
      <c r="B24" s="126">
        <f>IF(B$2,TREND(Annual!B24:B140,$AF24:$AG140,$AF24:$AG140,TRUE),0)</f>
        <v>0</v>
      </c>
      <c r="C24" s="126">
        <f>IF(C$2,TREND(Annual!C24:C140,$AF24:$AG140,$AF24:$AG140,TRUE),0)</f>
        <v>0</v>
      </c>
      <c r="D24" s="126">
        <f>IF(D$2,TREND(Annual!D24:D140,$AF24:$AG140,$AF24:$AG140,TRUE),0)</f>
        <v>0</v>
      </c>
      <c r="E24" s="126">
        <f>IF(E$2,TREND(Annual!E24:E140,$AF24:$AG140,$AF24:$AG140,TRUE),0)</f>
        <v>0</v>
      </c>
      <c r="F24" s="126">
        <f>IF(F$2,TREND(Annual!F24:F140,$AF24:$AG140,$AF24:$AG140,TRUE),0)</f>
        <v>0</v>
      </c>
      <c r="G24" s="126">
        <f>IF(G$2,TREND(Annual!G24:G140,$AF24:$AG140,$AF24:$AG140,TRUE),0)</f>
        <v>0</v>
      </c>
      <c r="H24" s="126">
        <f>IF(H$2,TREND(Annual!H24:H140,$AF24:$AG140,$AF24:$AG140,TRUE),0)</f>
        <v>0</v>
      </c>
      <c r="I24" s="126">
        <f>IF(I$2,TREND(Annual!I24:I140,$AF24:$AG140,$AF24:$AG140,TRUE),0)</f>
        <v>0</v>
      </c>
      <c r="J24" s="126">
        <f>IF(J$2,TREND(Annual!J24:J140,$AF24:$AG140,$AF24:$AG140,TRUE),0)</f>
        <v>0</v>
      </c>
      <c r="K24" s="126">
        <f>IF(K$2,TREND(Annual!K24:K140,$AF24:$AG140,$AF24:$AG140,TRUE),0)</f>
        <v>0</v>
      </c>
      <c r="L24" s="126">
        <f>IF(L$2,TREND(Annual!L24:L140,$AF24:$AG140,$AF24:$AG140,TRUE),0)</f>
        <v>0</v>
      </c>
      <c r="M24" s="126">
        <f>IF(M$2,TREND(Annual!M24:M140,$AF24:$AG140,$AF24:$AG140,TRUE),0)</f>
        <v>0</v>
      </c>
      <c r="N24" s="126">
        <f>IF(N$2,TREND(Annual!N24:N140,$AF24:$AG140,$AF24:$AG140,TRUE),0)</f>
        <v>0</v>
      </c>
      <c r="O24" s="126">
        <f>IF(O$2,TREND(Annual!O24:O140,$AF24:$AG140,$AF24:$AG140,TRUE),0)</f>
        <v>0</v>
      </c>
      <c r="P24" s="126">
        <f>IF(P$2,TREND(Annual!P24:P140,$AF24:$AG140,$AF24:$AG140,TRUE),0)</f>
        <v>0</v>
      </c>
      <c r="Q24" s="126">
        <f>IF(Q$2,TREND(Annual!Q24:Q140,$AF24:$AG140,$AF24:$AG140,TRUE),0)</f>
        <v>0</v>
      </c>
      <c r="R24" s="126">
        <f>IF(R$2,TREND(Annual!R24:R140,$AF24:$AG140,$AF24:$AG140,TRUE),0)</f>
        <v>0</v>
      </c>
      <c r="S24" s="126">
        <f>IF(S$2,TREND(Annual!S24:S140,$AF24:$AG140,$AF24:$AG140,TRUE),0)</f>
        <v>0</v>
      </c>
      <c r="T24" s="126">
        <f>IF(T$2,TREND(Annual!T24:T140,$AF24:$AG140,$AF24:$AG140,TRUE),0)</f>
        <v>0</v>
      </c>
      <c r="U24" s="126">
        <f>IF(U$2,TREND(Annual!U24:U140,$AF24:$AG140,$AF24:$AG140,TRUE),0)</f>
        <v>0</v>
      </c>
      <c r="V24" s="126">
        <f>IF(V$2,TREND(Annual!V24:V140,$AF24:$AG140,$AF24:$AG140,TRUE),0)</f>
        <v>0</v>
      </c>
      <c r="W24" s="126">
        <f>IF(W$2,TREND(Annual!W24:W140,$AF24:$AG140,$AF24:$AG140,TRUE),0)</f>
        <v>0</v>
      </c>
      <c r="X24" s="126">
        <f>IF(X$2,TREND(Annual!X24:X140,$AF24:$AG140,$AF24:$AG140,TRUE),0)</f>
        <v>0</v>
      </c>
      <c r="Y24" s="126">
        <f>IF(Y$2,TREND(Annual!Y24:Y140,$AF24:$AG140,$AF24:$AG140,TRUE),0)</f>
        <v>0</v>
      </c>
      <c r="Z24" s="126">
        <f>IF(Z$2,TREND(Annual!Z24:Z140,$AF24:$AG140,$AF24:$AG140,TRUE),0)</f>
        <v>0</v>
      </c>
      <c r="AA24" s="126">
        <f>IF(AA$2,TREND(Annual!AA24:AA140,$AF24:$AG140,$AF24:$AG140,TRUE),0)</f>
        <v>0</v>
      </c>
      <c r="AB24" s="126">
        <f>IF(AB$2,TREND(Annual!AB24:AB140,$AF24:$AG140,$AF24:$AG140,TRUE),0)</f>
        <v>0</v>
      </c>
      <c r="AC24" s="126">
        <f>IF(AC$2,TREND(Annual!AC24:AC140,$AF24:$AG140,$AF24:$AG140,TRUE),0)</f>
        <v>0</v>
      </c>
      <c r="AD24" s="126">
        <f>IF(AD$2,TREND(Annual!AD24:AD140,$AF24:$AG140,$AF24:$AG140,TRUE),0)</f>
        <v>0</v>
      </c>
      <c r="AE24" s="126"/>
      <c r="AF24">
        <f t="shared" si="1"/>
        <v>18</v>
      </c>
      <c r="AG24">
        <f t="shared" si="0"/>
        <v>324</v>
      </c>
    </row>
    <row r="25" spans="1:33">
      <c r="A25" t="s">
        <v>422</v>
      </c>
      <c r="B25" s="126">
        <f>IF(B$2,TREND(Annual!B25:B141,$AF25:$AG141,$AF25:$AG141,TRUE),0)</f>
        <v>0</v>
      </c>
      <c r="C25" s="126">
        <f>IF(C$2,TREND(Annual!C25:C141,$AF25:$AG141,$AF25:$AG141,TRUE),0)</f>
        <v>0</v>
      </c>
      <c r="D25" s="126">
        <f>IF(D$2,TREND(Annual!D25:D141,$AF25:$AG141,$AF25:$AG141,TRUE),0)</f>
        <v>0</v>
      </c>
      <c r="E25" s="126">
        <f>IF(E$2,TREND(Annual!E25:E141,$AF25:$AG141,$AF25:$AG141,TRUE),0)</f>
        <v>0</v>
      </c>
      <c r="F25" s="126">
        <f>IF(F$2,TREND(Annual!F25:F141,$AF25:$AG141,$AF25:$AG141,TRUE),0)</f>
        <v>0</v>
      </c>
      <c r="G25" s="126">
        <f>IF(G$2,TREND(Annual!G25:G141,$AF25:$AG141,$AF25:$AG141,TRUE),0)</f>
        <v>0</v>
      </c>
      <c r="H25" s="126">
        <f>IF(H$2,TREND(Annual!H25:H141,$AF25:$AG141,$AF25:$AG141,TRUE),0)</f>
        <v>0</v>
      </c>
      <c r="I25" s="126">
        <f>IF(I$2,TREND(Annual!I25:I141,$AF25:$AG141,$AF25:$AG141,TRUE),0)</f>
        <v>0</v>
      </c>
      <c r="J25" s="126">
        <f>IF(J$2,TREND(Annual!J25:J141,$AF25:$AG141,$AF25:$AG141,TRUE),0)</f>
        <v>0</v>
      </c>
      <c r="K25" s="126">
        <f>IF(K$2,TREND(Annual!K25:K141,$AF25:$AG141,$AF25:$AG141,TRUE),0)</f>
        <v>0</v>
      </c>
      <c r="L25" s="126">
        <f>IF(L$2,TREND(Annual!L25:L141,$AF25:$AG141,$AF25:$AG141,TRUE),0)</f>
        <v>0</v>
      </c>
      <c r="M25" s="126">
        <f>IF(M$2,TREND(Annual!M25:M141,$AF25:$AG141,$AF25:$AG141,TRUE),0)</f>
        <v>0</v>
      </c>
      <c r="N25" s="126">
        <f>IF(N$2,TREND(Annual!N25:N141,$AF25:$AG141,$AF25:$AG141,TRUE),0)</f>
        <v>0</v>
      </c>
      <c r="O25" s="126">
        <f>IF(O$2,TREND(Annual!O25:O141,$AF25:$AG141,$AF25:$AG141,TRUE),0)</f>
        <v>0</v>
      </c>
      <c r="P25" s="126">
        <f>IF(P$2,TREND(Annual!P25:P141,$AF25:$AG141,$AF25:$AG141,TRUE),0)</f>
        <v>0</v>
      </c>
      <c r="Q25" s="126">
        <f>IF(Q$2,TREND(Annual!Q25:Q141,$AF25:$AG141,$AF25:$AG141,TRUE),0)</f>
        <v>0</v>
      </c>
      <c r="R25" s="126">
        <f>IF(R$2,TREND(Annual!R25:R141,$AF25:$AG141,$AF25:$AG141,TRUE),0)</f>
        <v>0</v>
      </c>
      <c r="S25" s="126">
        <f>IF(S$2,TREND(Annual!S25:S141,$AF25:$AG141,$AF25:$AG141,TRUE),0)</f>
        <v>0</v>
      </c>
      <c r="T25" s="126">
        <f>IF(T$2,TREND(Annual!T25:T141,$AF25:$AG141,$AF25:$AG141,TRUE),0)</f>
        <v>0</v>
      </c>
      <c r="U25" s="126">
        <f>IF(U$2,TREND(Annual!U25:U141,$AF25:$AG141,$AF25:$AG141,TRUE),0)</f>
        <v>0</v>
      </c>
      <c r="V25" s="126">
        <f>IF(V$2,TREND(Annual!V25:V141,$AF25:$AG141,$AF25:$AG141,TRUE),0)</f>
        <v>0</v>
      </c>
      <c r="W25" s="126">
        <f>IF(W$2,TREND(Annual!W25:W141,$AF25:$AG141,$AF25:$AG141,TRUE),0)</f>
        <v>0</v>
      </c>
      <c r="X25" s="126">
        <f>IF(X$2,TREND(Annual!X25:X141,$AF25:$AG141,$AF25:$AG141,TRUE),0)</f>
        <v>0</v>
      </c>
      <c r="Y25" s="126">
        <f>IF(Y$2,TREND(Annual!Y25:Y141,$AF25:$AG141,$AF25:$AG141,TRUE),0)</f>
        <v>0</v>
      </c>
      <c r="Z25" s="126">
        <f>IF(Z$2,TREND(Annual!Z25:Z141,$AF25:$AG141,$AF25:$AG141,TRUE),0)</f>
        <v>0</v>
      </c>
      <c r="AA25" s="126">
        <f>IF(AA$2,TREND(Annual!AA25:AA141,$AF25:$AG141,$AF25:$AG141,TRUE),0)</f>
        <v>0</v>
      </c>
      <c r="AB25" s="126">
        <f>IF(AB$2,TREND(Annual!AB25:AB141,$AF25:$AG141,$AF25:$AG141,TRUE),0)</f>
        <v>0</v>
      </c>
      <c r="AC25" s="126">
        <f>IF(AC$2,TREND(Annual!AC25:AC141,$AF25:$AG141,$AF25:$AG141,TRUE),0)</f>
        <v>0</v>
      </c>
      <c r="AD25" s="126">
        <f>IF(AD$2,TREND(Annual!AD25:AD141,$AF25:$AG141,$AF25:$AG141,TRUE),0)</f>
        <v>0</v>
      </c>
      <c r="AE25" s="126"/>
      <c r="AF25">
        <f t="shared" si="1"/>
        <v>19</v>
      </c>
      <c r="AG25">
        <f t="shared" si="0"/>
        <v>361</v>
      </c>
    </row>
    <row r="26" spans="1:33">
      <c r="A26" t="s">
        <v>423</v>
      </c>
      <c r="B26" s="126">
        <f>IF(B$2,TREND(Annual!B26:B142,$AF26:$AG142,$AF26:$AG142,TRUE),0)</f>
        <v>0</v>
      </c>
      <c r="C26" s="126">
        <f>IF(C$2,TREND(Annual!C26:C142,$AF26:$AG142,$AF26:$AG142,TRUE),0)</f>
        <v>0</v>
      </c>
      <c r="D26" s="126">
        <f>IF(D$2,TREND(Annual!D26:D142,$AF26:$AG142,$AF26:$AG142,TRUE),0)</f>
        <v>0</v>
      </c>
      <c r="E26" s="126">
        <f>IF(E$2,TREND(Annual!E26:E142,$AF26:$AG142,$AF26:$AG142,TRUE),0)</f>
        <v>0</v>
      </c>
      <c r="F26" s="126">
        <f>IF(F$2,TREND(Annual!F26:F142,$AF26:$AG142,$AF26:$AG142,TRUE),0)</f>
        <v>0</v>
      </c>
      <c r="G26" s="126">
        <f>IF(G$2,TREND(Annual!G26:G142,$AF26:$AG142,$AF26:$AG142,TRUE),0)</f>
        <v>0</v>
      </c>
      <c r="H26" s="126">
        <f>IF(H$2,TREND(Annual!H26:H142,$AF26:$AG142,$AF26:$AG142,TRUE),0)</f>
        <v>0</v>
      </c>
      <c r="I26" s="126">
        <f>IF(I$2,TREND(Annual!I26:I142,$AF26:$AG142,$AF26:$AG142,TRUE),0)</f>
        <v>0</v>
      </c>
      <c r="J26" s="126">
        <f>IF(J$2,TREND(Annual!J26:J142,$AF26:$AG142,$AF26:$AG142,TRUE),0)</f>
        <v>0</v>
      </c>
      <c r="K26" s="126">
        <f>IF(K$2,TREND(Annual!K26:K142,$AF26:$AG142,$AF26:$AG142,TRUE),0)</f>
        <v>0</v>
      </c>
      <c r="L26" s="126">
        <f>IF(L$2,TREND(Annual!L26:L142,$AF26:$AG142,$AF26:$AG142,TRUE),0)</f>
        <v>0</v>
      </c>
      <c r="M26" s="126">
        <f>IF(M$2,TREND(Annual!M26:M142,$AF26:$AG142,$AF26:$AG142,TRUE),0)</f>
        <v>0</v>
      </c>
      <c r="N26" s="126">
        <f>IF(N$2,TREND(Annual!N26:N142,$AF26:$AG142,$AF26:$AG142,TRUE),0)</f>
        <v>0</v>
      </c>
      <c r="O26" s="126">
        <f>IF(O$2,TREND(Annual!O26:O142,$AF26:$AG142,$AF26:$AG142,TRUE),0)</f>
        <v>0</v>
      </c>
      <c r="P26" s="126">
        <f>IF(P$2,TREND(Annual!P26:P142,$AF26:$AG142,$AF26:$AG142,TRUE),0)</f>
        <v>0</v>
      </c>
      <c r="Q26" s="126">
        <f>IF(Q$2,TREND(Annual!Q26:Q142,$AF26:$AG142,$AF26:$AG142,TRUE),0)</f>
        <v>0</v>
      </c>
      <c r="R26" s="126">
        <f>IF(R$2,TREND(Annual!R26:R142,$AF26:$AG142,$AF26:$AG142,TRUE),0)</f>
        <v>0</v>
      </c>
      <c r="S26" s="126">
        <f>IF(S$2,TREND(Annual!S26:S142,$AF26:$AG142,$AF26:$AG142,TRUE),0)</f>
        <v>0</v>
      </c>
      <c r="T26" s="126">
        <f>IF(T$2,TREND(Annual!T26:T142,$AF26:$AG142,$AF26:$AG142,TRUE),0)</f>
        <v>0</v>
      </c>
      <c r="U26" s="126">
        <f>IF(U$2,TREND(Annual!U26:U142,$AF26:$AG142,$AF26:$AG142,TRUE),0)</f>
        <v>0</v>
      </c>
      <c r="V26" s="126">
        <f>IF(V$2,TREND(Annual!V26:V142,$AF26:$AG142,$AF26:$AG142,TRUE),0)</f>
        <v>0</v>
      </c>
      <c r="W26" s="126">
        <f>IF(W$2,TREND(Annual!W26:W142,$AF26:$AG142,$AF26:$AG142,TRUE),0)</f>
        <v>0</v>
      </c>
      <c r="X26" s="126">
        <f>IF(X$2,TREND(Annual!X26:X142,$AF26:$AG142,$AF26:$AG142,TRUE),0)</f>
        <v>0</v>
      </c>
      <c r="Y26" s="126">
        <f>IF(Y$2,TREND(Annual!Y26:Y142,$AF26:$AG142,$AF26:$AG142,TRUE),0)</f>
        <v>0</v>
      </c>
      <c r="Z26" s="126">
        <f>IF(Z$2,TREND(Annual!Z26:Z142,$AF26:$AG142,$AF26:$AG142,TRUE),0)</f>
        <v>0</v>
      </c>
      <c r="AA26" s="126">
        <f>IF(AA$2,TREND(Annual!AA26:AA142,$AF26:$AG142,$AF26:$AG142,TRUE),0)</f>
        <v>0</v>
      </c>
      <c r="AB26" s="126">
        <f>IF(AB$2,TREND(Annual!AB26:AB142,$AF26:$AG142,$AF26:$AG142,TRUE),0)</f>
        <v>0</v>
      </c>
      <c r="AC26" s="126">
        <f>IF(AC$2,TREND(Annual!AC26:AC142,$AF26:$AG142,$AF26:$AG142,TRUE),0)</f>
        <v>0</v>
      </c>
      <c r="AD26" s="126">
        <f>IF(AD$2,TREND(Annual!AD26:AD142,$AF26:$AG142,$AF26:$AG142,TRUE),0)</f>
        <v>0</v>
      </c>
      <c r="AE26" s="126"/>
      <c r="AF26">
        <f t="shared" si="1"/>
        <v>20</v>
      </c>
      <c r="AG26">
        <f t="shared" si="0"/>
        <v>400</v>
      </c>
    </row>
    <row r="27" spans="1:33">
      <c r="A27" t="s">
        <v>424</v>
      </c>
      <c r="B27" s="126">
        <f>IF(B$2,TREND(Annual!B27:B143,$AF27:$AG143,$AF27:$AG143,TRUE),0)</f>
        <v>0</v>
      </c>
      <c r="C27" s="126">
        <f>IF(C$2,TREND(Annual!C27:C143,$AF27:$AG143,$AF27:$AG143,TRUE),0)</f>
        <v>0</v>
      </c>
      <c r="D27" s="126">
        <f>IF(D$2,TREND(Annual!D27:D143,$AF27:$AG143,$AF27:$AG143,TRUE),0)</f>
        <v>0</v>
      </c>
      <c r="E27" s="126">
        <f>IF(E$2,TREND(Annual!E27:E143,$AF27:$AG143,$AF27:$AG143,TRUE),0)</f>
        <v>0</v>
      </c>
      <c r="F27" s="126">
        <f>IF(F$2,TREND(Annual!F27:F143,$AF27:$AG143,$AF27:$AG143,TRUE),0)</f>
        <v>0</v>
      </c>
      <c r="G27" s="126">
        <f>IF(G$2,TREND(Annual!G27:G143,$AF27:$AG143,$AF27:$AG143,TRUE),0)</f>
        <v>0</v>
      </c>
      <c r="H27" s="126">
        <f>IF(H$2,TREND(Annual!H27:H143,$AF27:$AG143,$AF27:$AG143,TRUE),0)</f>
        <v>0</v>
      </c>
      <c r="I27" s="126">
        <f>IF(I$2,TREND(Annual!I27:I143,$AF27:$AG143,$AF27:$AG143,TRUE),0)</f>
        <v>0</v>
      </c>
      <c r="J27" s="126">
        <f>IF(J$2,TREND(Annual!J27:J143,$AF27:$AG143,$AF27:$AG143,TRUE),0)</f>
        <v>0</v>
      </c>
      <c r="K27" s="126">
        <f>IF(K$2,TREND(Annual!K27:K143,$AF27:$AG143,$AF27:$AG143,TRUE),0)</f>
        <v>0</v>
      </c>
      <c r="L27" s="126">
        <f>IF(L$2,TREND(Annual!L27:L143,$AF27:$AG143,$AF27:$AG143,TRUE),0)</f>
        <v>0</v>
      </c>
      <c r="M27" s="126">
        <f>IF(M$2,TREND(Annual!M27:M143,$AF27:$AG143,$AF27:$AG143,TRUE),0)</f>
        <v>0</v>
      </c>
      <c r="N27" s="126">
        <f>IF(N$2,TREND(Annual!N27:N143,$AF27:$AG143,$AF27:$AG143,TRUE),0)</f>
        <v>0</v>
      </c>
      <c r="O27" s="126">
        <f>IF(O$2,TREND(Annual!O27:O143,$AF27:$AG143,$AF27:$AG143,TRUE),0)</f>
        <v>0</v>
      </c>
      <c r="P27" s="126">
        <f>IF(P$2,TREND(Annual!P27:P143,$AF27:$AG143,$AF27:$AG143,TRUE),0)</f>
        <v>0</v>
      </c>
      <c r="Q27" s="126">
        <f>IF(Q$2,TREND(Annual!Q27:Q143,$AF27:$AG143,$AF27:$AG143,TRUE),0)</f>
        <v>0</v>
      </c>
      <c r="R27" s="126">
        <f>IF(R$2,TREND(Annual!R27:R143,$AF27:$AG143,$AF27:$AG143,TRUE),0)</f>
        <v>0</v>
      </c>
      <c r="S27" s="126">
        <f>IF(S$2,TREND(Annual!S27:S143,$AF27:$AG143,$AF27:$AG143,TRUE),0)</f>
        <v>0</v>
      </c>
      <c r="T27" s="126">
        <f>IF(T$2,TREND(Annual!T27:T143,$AF27:$AG143,$AF27:$AG143,TRUE),0)</f>
        <v>0</v>
      </c>
      <c r="U27" s="126">
        <f>IF(U$2,TREND(Annual!U27:U143,$AF27:$AG143,$AF27:$AG143,TRUE),0)</f>
        <v>0</v>
      </c>
      <c r="V27" s="126">
        <f>IF(V$2,TREND(Annual!V27:V143,$AF27:$AG143,$AF27:$AG143,TRUE),0)</f>
        <v>0</v>
      </c>
      <c r="W27" s="126">
        <f>IF(W$2,TREND(Annual!W27:W143,$AF27:$AG143,$AF27:$AG143,TRUE),0)</f>
        <v>0</v>
      </c>
      <c r="X27" s="126">
        <f>IF(X$2,TREND(Annual!X27:X143,$AF27:$AG143,$AF27:$AG143,TRUE),0)</f>
        <v>0</v>
      </c>
      <c r="Y27" s="126">
        <f>IF(Y$2,TREND(Annual!Y27:Y143,$AF27:$AG143,$AF27:$AG143,TRUE),0)</f>
        <v>0</v>
      </c>
      <c r="Z27" s="126">
        <f>IF(Z$2,TREND(Annual!Z27:Z143,$AF27:$AG143,$AF27:$AG143,TRUE),0)</f>
        <v>0</v>
      </c>
      <c r="AA27" s="126">
        <f>IF(AA$2,TREND(Annual!AA27:AA143,$AF27:$AG143,$AF27:$AG143,TRUE),0)</f>
        <v>0</v>
      </c>
      <c r="AB27" s="126">
        <f>IF(AB$2,TREND(Annual!AB27:AB143,$AF27:$AG143,$AF27:$AG143,TRUE),0)</f>
        <v>0</v>
      </c>
      <c r="AC27" s="126">
        <f>IF(AC$2,TREND(Annual!AC27:AC143,$AF27:$AG143,$AF27:$AG143,TRUE),0)</f>
        <v>0</v>
      </c>
      <c r="AD27" s="126">
        <f>IF(AD$2,TREND(Annual!AD27:AD143,$AF27:$AG143,$AF27:$AG143,TRUE),0)</f>
        <v>0</v>
      </c>
      <c r="AE27" s="126"/>
      <c r="AF27">
        <f t="shared" si="1"/>
        <v>21</v>
      </c>
      <c r="AG27">
        <f t="shared" si="0"/>
        <v>441</v>
      </c>
    </row>
    <row r="28" spans="1:33">
      <c r="A28" t="s">
        <v>425</v>
      </c>
      <c r="B28" s="126">
        <f>IF(B$2,TREND(Annual!B28:B144,$AF28:$AG144,$AF28:$AG144,TRUE),0)</f>
        <v>0</v>
      </c>
      <c r="C28" s="126">
        <f>IF(C$2,TREND(Annual!C28:C144,$AF28:$AG144,$AF28:$AG144,TRUE),0)</f>
        <v>0</v>
      </c>
      <c r="D28" s="126">
        <f>IF(D$2,TREND(Annual!D28:D144,$AF28:$AG144,$AF28:$AG144,TRUE),0)</f>
        <v>0</v>
      </c>
      <c r="E28" s="126">
        <f>IF(E$2,TREND(Annual!E28:E144,$AF28:$AG144,$AF28:$AG144,TRUE),0)</f>
        <v>0</v>
      </c>
      <c r="F28" s="126">
        <f>IF(F$2,TREND(Annual!F28:F144,$AF28:$AG144,$AF28:$AG144,TRUE),0)</f>
        <v>0</v>
      </c>
      <c r="G28" s="126">
        <f>IF(G$2,TREND(Annual!G28:G144,$AF28:$AG144,$AF28:$AG144,TRUE),0)</f>
        <v>0</v>
      </c>
      <c r="H28" s="126">
        <f>IF(H$2,TREND(Annual!H28:H144,$AF28:$AG144,$AF28:$AG144,TRUE),0)</f>
        <v>0</v>
      </c>
      <c r="I28" s="126">
        <f>IF(I$2,TREND(Annual!I28:I144,$AF28:$AG144,$AF28:$AG144,TRUE),0)</f>
        <v>0</v>
      </c>
      <c r="J28" s="126">
        <f>IF(J$2,TREND(Annual!J28:J144,$AF28:$AG144,$AF28:$AG144,TRUE),0)</f>
        <v>0</v>
      </c>
      <c r="K28" s="126">
        <f>IF(K$2,TREND(Annual!K28:K144,$AF28:$AG144,$AF28:$AG144,TRUE),0)</f>
        <v>0</v>
      </c>
      <c r="L28" s="126">
        <f>IF(L$2,TREND(Annual!L28:L144,$AF28:$AG144,$AF28:$AG144,TRUE),0)</f>
        <v>0</v>
      </c>
      <c r="M28" s="126">
        <f>IF(M$2,TREND(Annual!M28:M144,$AF28:$AG144,$AF28:$AG144,TRUE),0)</f>
        <v>0</v>
      </c>
      <c r="N28" s="126">
        <f>IF(N$2,TREND(Annual!N28:N144,$AF28:$AG144,$AF28:$AG144,TRUE),0)</f>
        <v>0</v>
      </c>
      <c r="O28" s="126">
        <f>IF(O$2,TREND(Annual!O28:O144,$AF28:$AG144,$AF28:$AG144,TRUE),0)</f>
        <v>0</v>
      </c>
      <c r="P28" s="126">
        <f>IF(P$2,TREND(Annual!P28:P144,$AF28:$AG144,$AF28:$AG144,TRUE),0)</f>
        <v>0</v>
      </c>
      <c r="Q28" s="126">
        <f>IF(Q$2,TREND(Annual!Q28:Q144,$AF28:$AG144,$AF28:$AG144,TRUE),0)</f>
        <v>0</v>
      </c>
      <c r="R28" s="126">
        <f>IF(R$2,TREND(Annual!R28:R144,$AF28:$AG144,$AF28:$AG144,TRUE),0)</f>
        <v>0</v>
      </c>
      <c r="S28" s="126">
        <f>IF(S$2,TREND(Annual!S28:S144,$AF28:$AG144,$AF28:$AG144,TRUE),0)</f>
        <v>0</v>
      </c>
      <c r="T28" s="126">
        <f>IF(T$2,TREND(Annual!T28:T144,$AF28:$AG144,$AF28:$AG144,TRUE),0)</f>
        <v>0</v>
      </c>
      <c r="U28" s="126">
        <f>IF(U$2,TREND(Annual!U28:U144,$AF28:$AG144,$AF28:$AG144,TRUE),0)</f>
        <v>0</v>
      </c>
      <c r="V28" s="126">
        <f>IF(V$2,TREND(Annual!V28:V144,$AF28:$AG144,$AF28:$AG144,TRUE),0)</f>
        <v>0</v>
      </c>
      <c r="W28" s="126">
        <f>IF(W$2,TREND(Annual!W28:W144,$AF28:$AG144,$AF28:$AG144,TRUE),0)</f>
        <v>0</v>
      </c>
      <c r="X28" s="126">
        <f>IF(X$2,TREND(Annual!X28:X144,$AF28:$AG144,$AF28:$AG144,TRUE),0)</f>
        <v>0</v>
      </c>
      <c r="Y28" s="126">
        <f>IF(Y$2,TREND(Annual!Y28:Y144,$AF28:$AG144,$AF28:$AG144,TRUE),0)</f>
        <v>0</v>
      </c>
      <c r="Z28" s="126">
        <f>IF(Z$2,TREND(Annual!Z28:Z144,$AF28:$AG144,$AF28:$AG144,TRUE),0)</f>
        <v>0</v>
      </c>
      <c r="AA28" s="126">
        <f>IF(AA$2,TREND(Annual!AA28:AA144,$AF28:$AG144,$AF28:$AG144,TRUE),0)</f>
        <v>0</v>
      </c>
      <c r="AB28" s="126">
        <f>IF(AB$2,TREND(Annual!AB28:AB144,$AF28:$AG144,$AF28:$AG144,TRUE),0)</f>
        <v>0</v>
      </c>
      <c r="AC28" s="126">
        <f>IF(AC$2,TREND(Annual!AC28:AC144,$AF28:$AG144,$AF28:$AG144,TRUE),0)</f>
        <v>0</v>
      </c>
      <c r="AD28" s="126">
        <f>IF(AD$2,TREND(Annual!AD28:AD144,$AF28:$AG144,$AF28:$AG144,TRUE),0)</f>
        <v>0</v>
      </c>
      <c r="AE28" s="126"/>
      <c r="AF28">
        <f t="shared" si="1"/>
        <v>22</v>
      </c>
      <c r="AG28">
        <f t="shared" si="0"/>
        <v>484</v>
      </c>
    </row>
    <row r="29" spans="1:33">
      <c r="A29" t="s">
        <v>426</v>
      </c>
      <c r="B29" s="126">
        <f>IF(B$2,TREND(Annual!B29:B145,$AF29:$AG145,$AF29:$AG145,TRUE),0)</f>
        <v>0</v>
      </c>
      <c r="C29" s="126">
        <f>IF(C$2,TREND(Annual!C29:C145,$AF29:$AG145,$AF29:$AG145,TRUE),0)</f>
        <v>0</v>
      </c>
      <c r="D29" s="126">
        <f>IF(D$2,TREND(Annual!D29:D145,$AF29:$AG145,$AF29:$AG145,TRUE),0)</f>
        <v>0</v>
      </c>
      <c r="E29" s="126">
        <f>IF(E$2,TREND(Annual!E29:E145,$AF29:$AG145,$AF29:$AG145,TRUE),0)</f>
        <v>0</v>
      </c>
      <c r="F29" s="126">
        <f>IF(F$2,TREND(Annual!F29:F145,$AF29:$AG145,$AF29:$AG145,TRUE),0)</f>
        <v>0</v>
      </c>
      <c r="G29" s="126">
        <f>IF(G$2,TREND(Annual!G29:G145,$AF29:$AG145,$AF29:$AG145,TRUE),0)</f>
        <v>0</v>
      </c>
      <c r="H29" s="126">
        <f>IF(H$2,TREND(Annual!H29:H145,$AF29:$AG145,$AF29:$AG145,TRUE),0)</f>
        <v>0</v>
      </c>
      <c r="I29" s="126">
        <f>IF(I$2,TREND(Annual!I29:I145,$AF29:$AG145,$AF29:$AG145,TRUE),0)</f>
        <v>0</v>
      </c>
      <c r="J29" s="126">
        <f>IF(J$2,TREND(Annual!J29:J145,$AF29:$AG145,$AF29:$AG145,TRUE),0)</f>
        <v>0</v>
      </c>
      <c r="K29" s="126">
        <f>IF(K$2,TREND(Annual!K29:K145,$AF29:$AG145,$AF29:$AG145,TRUE),0)</f>
        <v>0</v>
      </c>
      <c r="L29" s="126">
        <f>IF(L$2,TREND(Annual!L29:L145,$AF29:$AG145,$AF29:$AG145,TRUE),0)</f>
        <v>0</v>
      </c>
      <c r="M29" s="126">
        <f>IF(M$2,TREND(Annual!M29:M145,$AF29:$AG145,$AF29:$AG145,TRUE),0)</f>
        <v>0</v>
      </c>
      <c r="N29" s="126">
        <f>IF(N$2,TREND(Annual!N29:N145,$AF29:$AG145,$AF29:$AG145,TRUE),0)</f>
        <v>0</v>
      </c>
      <c r="O29" s="126">
        <f>IF(O$2,TREND(Annual!O29:O145,$AF29:$AG145,$AF29:$AG145,TRUE),0)</f>
        <v>0</v>
      </c>
      <c r="P29" s="126">
        <f>IF(P$2,TREND(Annual!P29:P145,$AF29:$AG145,$AF29:$AG145,TRUE),0)</f>
        <v>0</v>
      </c>
      <c r="Q29" s="126">
        <f>IF(Q$2,TREND(Annual!Q29:Q145,$AF29:$AG145,$AF29:$AG145,TRUE),0)</f>
        <v>0</v>
      </c>
      <c r="R29" s="126">
        <f>IF(R$2,TREND(Annual!R29:R145,$AF29:$AG145,$AF29:$AG145,TRUE),0)</f>
        <v>0</v>
      </c>
      <c r="S29" s="126">
        <f>IF(S$2,TREND(Annual!S29:S145,$AF29:$AG145,$AF29:$AG145,TRUE),0)</f>
        <v>0</v>
      </c>
      <c r="T29" s="126">
        <f>IF(T$2,TREND(Annual!T29:T145,$AF29:$AG145,$AF29:$AG145,TRUE),0)</f>
        <v>0</v>
      </c>
      <c r="U29" s="126">
        <f>IF(U$2,TREND(Annual!U29:U145,$AF29:$AG145,$AF29:$AG145,TRUE),0)</f>
        <v>0</v>
      </c>
      <c r="V29" s="126">
        <f>IF(V$2,TREND(Annual!V29:V145,$AF29:$AG145,$AF29:$AG145,TRUE),0)</f>
        <v>0</v>
      </c>
      <c r="W29" s="126">
        <f>IF(W$2,TREND(Annual!W29:W145,$AF29:$AG145,$AF29:$AG145,TRUE),0)</f>
        <v>0</v>
      </c>
      <c r="X29" s="126">
        <f>IF(X$2,TREND(Annual!X29:X145,$AF29:$AG145,$AF29:$AG145,TRUE),0)</f>
        <v>0</v>
      </c>
      <c r="Y29" s="126">
        <f>IF(Y$2,TREND(Annual!Y29:Y145,$AF29:$AG145,$AF29:$AG145,TRUE),0)</f>
        <v>0</v>
      </c>
      <c r="Z29" s="126">
        <f>IF(Z$2,TREND(Annual!Z29:Z145,$AF29:$AG145,$AF29:$AG145,TRUE),0)</f>
        <v>0</v>
      </c>
      <c r="AA29" s="126">
        <f>IF(AA$2,TREND(Annual!AA29:AA145,$AF29:$AG145,$AF29:$AG145,TRUE),0)</f>
        <v>0</v>
      </c>
      <c r="AB29" s="126">
        <f>IF(AB$2,TREND(Annual!AB29:AB145,$AF29:$AG145,$AF29:$AG145,TRUE),0)</f>
        <v>0</v>
      </c>
      <c r="AC29" s="126">
        <f>IF(AC$2,TREND(Annual!AC29:AC145,$AF29:$AG145,$AF29:$AG145,TRUE),0)</f>
        <v>0</v>
      </c>
      <c r="AD29" s="126">
        <f>IF(AD$2,TREND(Annual!AD29:AD145,$AF29:$AG145,$AF29:$AG145,TRUE),0)</f>
        <v>0</v>
      </c>
      <c r="AE29" s="126"/>
      <c r="AF29">
        <f t="shared" si="1"/>
        <v>23</v>
      </c>
      <c r="AG29">
        <f t="shared" si="0"/>
        <v>529</v>
      </c>
    </row>
    <row r="30" spans="1:33">
      <c r="A30" t="s">
        <v>427</v>
      </c>
      <c r="B30" s="126">
        <f>IF(B$2,TREND(Annual!B30:B146,$AF30:$AG146,$AF30:$AG146,TRUE),0)</f>
        <v>0</v>
      </c>
      <c r="C30" s="126">
        <f>IF(C$2,TREND(Annual!C30:C146,$AF30:$AG146,$AF30:$AG146,TRUE),0)</f>
        <v>0</v>
      </c>
      <c r="D30" s="126">
        <f>IF(D$2,TREND(Annual!D30:D146,$AF30:$AG146,$AF30:$AG146,TRUE),0)</f>
        <v>0</v>
      </c>
      <c r="E30" s="126">
        <f>IF(E$2,TREND(Annual!E30:E146,$AF30:$AG146,$AF30:$AG146,TRUE),0)</f>
        <v>0</v>
      </c>
      <c r="F30" s="126">
        <f>IF(F$2,TREND(Annual!F30:F146,$AF30:$AG146,$AF30:$AG146,TRUE),0)</f>
        <v>0</v>
      </c>
      <c r="G30" s="126">
        <f>IF(G$2,TREND(Annual!G30:G146,$AF30:$AG146,$AF30:$AG146,TRUE),0)</f>
        <v>0</v>
      </c>
      <c r="H30" s="126">
        <f>IF(H$2,TREND(Annual!H30:H146,$AF30:$AG146,$AF30:$AG146,TRUE),0)</f>
        <v>0</v>
      </c>
      <c r="I30" s="126">
        <f>IF(I$2,TREND(Annual!I30:I146,$AF30:$AG146,$AF30:$AG146,TRUE),0)</f>
        <v>0</v>
      </c>
      <c r="J30" s="126">
        <f>IF(J$2,TREND(Annual!J30:J146,$AF30:$AG146,$AF30:$AG146,TRUE),0)</f>
        <v>0</v>
      </c>
      <c r="K30" s="126">
        <f>IF(K$2,TREND(Annual!K30:K146,$AF30:$AG146,$AF30:$AG146,TRUE),0)</f>
        <v>0</v>
      </c>
      <c r="L30" s="126">
        <f>IF(L$2,TREND(Annual!L30:L146,$AF30:$AG146,$AF30:$AG146,TRUE),0)</f>
        <v>0</v>
      </c>
      <c r="M30" s="126">
        <f>IF(M$2,TREND(Annual!M30:M146,$AF30:$AG146,$AF30:$AG146,TRUE),0)</f>
        <v>0</v>
      </c>
      <c r="N30" s="126">
        <f>IF(N$2,TREND(Annual!N30:N146,$AF30:$AG146,$AF30:$AG146,TRUE),0)</f>
        <v>0</v>
      </c>
      <c r="O30" s="126">
        <f>IF(O$2,TREND(Annual!O30:O146,$AF30:$AG146,$AF30:$AG146,TRUE),0)</f>
        <v>0</v>
      </c>
      <c r="P30" s="126">
        <f>IF(P$2,TREND(Annual!P30:P146,$AF30:$AG146,$AF30:$AG146,TRUE),0)</f>
        <v>0</v>
      </c>
      <c r="Q30" s="126">
        <f>IF(Q$2,TREND(Annual!Q30:Q146,$AF30:$AG146,$AF30:$AG146,TRUE),0)</f>
        <v>0</v>
      </c>
      <c r="R30" s="126">
        <f>IF(R$2,TREND(Annual!R30:R146,$AF30:$AG146,$AF30:$AG146,TRUE),0)</f>
        <v>0</v>
      </c>
      <c r="S30" s="126">
        <f>IF(S$2,TREND(Annual!S30:S146,$AF30:$AG146,$AF30:$AG146,TRUE),0)</f>
        <v>0</v>
      </c>
      <c r="T30" s="126">
        <f>IF(T$2,TREND(Annual!T30:T146,$AF30:$AG146,$AF30:$AG146,TRUE),0)</f>
        <v>0</v>
      </c>
      <c r="U30" s="126">
        <f>IF(U$2,TREND(Annual!U30:U146,$AF30:$AG146,$AF30:$AG146,TRUE),0)</f>
        <v>0</v>
      </c>
      <c r="V30" s="126">
        <f>IF(V$2,TREND(Annual!V30:V146,$AF30:$AG146,$AF30:$AG146,TRUE),0)</f>
        <v>0</v>
      </c>
      <c r="W30" s="126">
        <f>IF(W$2,TREND(Annual!W30:W146,$AF30:$AG146,$AF30:$AG146,TRUE),0)</f>
        <v>0</v>
      </c>
      <c r="X30" s="126">
        <f>IF(X$2,TREND(Annual!X30:X146,$AF30:$AG146,$AF30:$AG146,TRUE),0)</f>
        <v>0</v>
      </c>
      <c r="Y30" s="126">
        <f>IF(Y$2,TREND(Annual!Y30:Y146,$AF30:$AG146,$AF30:$AG146,TRUE),0)</f>
        <v>0</v>
      </c>
      <c r="Z30" s="126">
        <f>IF(Z$2,TREND(Annual!Z30:Z146,$AF30:$AG146,$AF30:$AG146,TRUE),0)</f>
        <v>0</v>
      </c>
      <c r="AA30" s="126">
        <f>IF(AA$2,TREND(Annual!AA30:AA146,$AF30:$AG146,$AF30:$AG146,TRUE),0)</f>
        <v>0</v>
      </c>
      <c r="AB30" s="126">
        <f>IF(AB$2,TREND(Annual!AB30:AB146,$AF30:$AG146,$AF30:$AG146,TRUE),0)</f>
        <v>0</v>
      </c>
      <c r="AC30" s="126">
        <f>IF(AC$2,TREND(Annual!AC30:AC146,$AF30:$AG146,$AF30:$AG146,TRUE),0)</f>
        <v>0</v>
      </c>
      <c r="AD30" s="126">
        <f>IF(AD$2,TREND(Annual!AD30:AD146,$AF30:$AG146,$AF30:$AG146,TRUE),0)</f>
        <v>0</v>
      </c>
      <c r="AE30" s="126"/>
      <c r="AF30">
        <f t="shared" si="1"/>
        <v>24</v>
      </c>
      <c r="AG30">
        <f t="shared" si="0"/>
        <v>576</v>
      </c>
    </row>
    <row r="31" spans="1:33">
      <c r="A31" t="s">
        <v>428</v>
      </c>
      <c r="B31" s="126">
        <f>IF(B$2,TREND(Annual!B31:B147,$AF31:$AG147,$AF31:$AG147,TRUE),0)</f>
        <v>0</v>
      </c>
      <c r="C31" s="126">
        <f>IF(C$2,TREND(Annual!C31:C147,$AF31:$AG147,$AF31:$AG147,TRUE),0)</f>
        <v>0</v>
      </c>
      <c r="D31" s="126">
        <f>IF(D$2,TREND(Annual!D31:D147,$AF31:$AG147,$AF31:$AG147,TRUE),0)</f>
        <v>0</v>
      </c>
      <c r="E31" s="126">
        <f>IF(E$2,TREND(Annual!E31:E147,$AF31:$AG147,$AF31:$AG147,TRUE),0)</f>
        <v>0</v>
      </c>
      <c r="F31" s="126">
        <f>IF(F$2,TREND(Annual!F31:F147,$AF31:$AG147,$AF31:$AG147,TRUE),0)</f>
        <v>0</v>
      </c>
      <c r="G31" s="126">
        <f>IF(G$2,TREND(Annual!G31:G147,$AF31:$AG147,$AF31:$AG147,TRUE),0)</f>
        <v>0</v>
      </c>
      <c r="H31" s="126">
        <f>IF(H$2,TREND(Annual!H31:H147,$AF31:$AG147,$AF31:$AG147,TRUE),0)</f>
        <v>0</v>
      </c>
      <c r="I31" s="126">
        <f>IF(I$2,TREND(Annual!I31:I147,$AF31:$AG147,$AF31:$AG147,TRUE),0)</f>
        <v>0</v>
      </c>
      <c r="J31" s="126">
        <f>IF(J$2,TREND(Annual!J31:J147,$AF31:$AG147,$AF31:$AG147,TRUE),0)</f>
        <v>0</v>
      </c>
      <c r="K31" s="126">
        <f>IF(K$2,TREND(Annual!K31:K147,$AF31:$AG147,$AF31:$AG147,TRUE),0)</f>
        <v>0</v>
      </c>
      <c r="L31" s="126">
        <f>IF(L$2,TREND(Annual!L31:L147,$AF31:$AG147,$AF31:$AG147,TRUE),0)</f>
        <v>0</v>
      </c>
      <c r="M31" s="126">
        <f>IF(M$2,TREND(Annual!M31:M147,$AF31:$AG147,$AF31:$AG147,TRUE),0)</f>
        <v>0</v>
      </c>
      <c r="N31" s="126">
        <f>IF(N$2,TREND(Annual!N31:N147,$AF31:$AG147,$AF31:$AG147,TRUE),0)</f>
        <v>0</v>
      </c>
      <c r="O31" s="126">
        <f>IF(O$2,TREND(Annual!O31:O147,$AF31:$AG147,$AF31:$AG147,TRUE),0)</f>
        <v>0</v>
      </c>
      <c r="P31" s="126">
        <f>IF(P$2,TREND(Annual!P31:P147,$AF31:$AG147,$AF31:$AG147,TRUE),0)</f>
        <v>0</v>
      </c>
      <c r="Q31" s="126">
        <f>IF(Q$2,TREND(Annual!Q31:Q147,$AF31:$AG147,$AF31:$AG147,TRUE),0)</f>
        <v>0</v>
      </c>
      <c r="R31" s="126">
        <f>IF(R$2,TREND(Annual!R31:R147,$AF31:$AG147,$AF31:$AG147,TRUE),0)</f>
        <v>0</v>
      </c>
      <c r="S31" s="126">
        <f>IF(S$2,TREND(Annual!S31:S147,$AF31:$AG147,$AF31:$AG147,TRUE),0)</f>
        <v>0</v>
      </c>
      <c r="T31" s="126">
        <f>IF(T$2,TREND(Annual!T31:T147,$AF31:$AG147,$AF31:$AG147,TRUE),0)</f>
        <v>0</v>
      </c>
      <c r="U31" s="126">
        <f>IF(U$2,TREND(Annual!U31:U147,$AF31:$AG147,$AF31:$AG147,TRUE),0)</f>
        <v>0</v>
      </c>
      <c r="V31" s="126">
        <f>IF(V$2,TREND(Annual!V31:V147,$AF31:$AG147,$AF31:$AG147,TRUE),0)</f>
        <v>0</v>
      </c>
      <c r="W31" s="126">
        <f>IF(W$2,TREND(Annual!W31:W147,$AF31:$AG147,$AF31:$AG147,TRUE),0)</f>
        <v>0</v>
      </c>
      <c r="X31" s="126">
        <f>IF(X$2,TREND(Annual!X31:X147,$AF31:$AG147,$AF31:$AG147,TRUE),0)</f>
        <v>0</v>
      </c>
      <c r="Y31" s="126">
        <f>IF(Y$2,TREND(Annual!Y31:Y147,$AF31:$AG147,$AF31:$AG147,TRUE),0)</f>
        <v>0</v>
      </c>
      <c r="Z31" s="126">
        <f>IF(Z$2,TREND(Annual!Z31:Z147,$AF31:$AG147,$AF31:$AG147,TRUE),0)</f>
        <v>0</v>
      </c>
      <c r="AA31" s="126">
        <f>IF(AA$2,TREND(Annual!AA31:AA147,$AF31:$AG147,$AF31:$AG147,TRUE),0)</f>
        <v>0</v>
      </c>
      <c r="AB31" s="126">
        <f>IF(AB$2,TREND(Annual!AB31:AB147,$AF31:$AG147,$AF31:$AG147,TRUE),0)</f>
        <v>0</v>
      </c>
      <c r="AC31" s="126">
        <f>IF(AC$2,TREND(Annual!AC31:AC147,$AF31:$AG147,$AF31:$AG147,TRUE),0)</f>
        <v>0</v>
      </c>
      <c r="AD31" s="126">
        <f>IF(AD$2,TREND(Annual!AD31:AD147,$AF31:$AG147,$AF31:$AG147,TRUE),0)</f>
        <v>0</v>
      </c>
      <c r="AE31" s="126"/>
      <c r="AF31">
        <f t="shared" si="1"/>
        <v>25</v>
      </c>
      <c r="AG31">
        <f t="shared" si="0"/>
        <v>625</v>
      </c>
    </row>
    <row r="32" spans="1:33">
      <c r="A32" t="s">
        <v>429</v>
      </c>
      <c r="B32" s="126">
        <f>IF(B$2,TREND(Annual!B32:B148,$AF32:$AG148,$AF32:$AG148,TRUE),0)</f>
        <v>0</v>
      </c>
      <c r="C32" s="126">
        <f>IF(C$2,TREND(Annual!C32:C148,$AF32:$AG148,$AF32:$AG148,TRUE),0)</f>
        <v>0</v>
      </c>
      <c r="D32" s="126">
        <f>IF(D$2,TREND(Annual!D32:D148,$AF32:$AG148,$AF32:$AG148,TRUE),0)</f>
        <v>0</v>
      </c>
      <c r="E32" s="126">
        <f>IF(E$2,TREND(Annual!E32:E148,$AF32:$AG148,$AF32:$AG148,TRUE),0)</f>
        <v>0</v>
      </c>
      <c r="F32" s="126">
        <f>IF(F$2,TREND(Annual!F32:F148,$AF32:$AG148,$AF32:$AG148,TRUE),0)</f>
        <v>0</v>
      </c>
      <c r="G32" s="126">
        <f>IF(G$2,TREND(Annual!G32:G148,$AF32:$AG148,$AF32:$AG148,TRUE),0)</f>
        <v>0</v>
      </c>
      <c r="H32" s="126">
        <f>IF(H$2,TREND(Annual!H32:H148,$AF32:$AG148,$AF32:$AG148,TRUE),0)</f>
        <v>0</v>
      </c>
      <c r="I32" s="126">
        <f>IF(I$2,TREND(Annual!I32:I148,$AF32:$AG148,$AF32:$AG148,TRUE),0)</f>
        <v>0</v>
      </c>
      <c r="J32" s="126">
        <f>IF(J$2,TREND(Annual!J32:J148,$AF32:$AG148,$AF32:$AG148,TRUE),0)</f>
        <v>0</v>
      </c>
      <c r="K32" s="126">
        <f>IF(K$2,TREND(Annual!K32:K148,$AF32:$AG148,$AF32:$AG148,TRUE),0)</f>
        <v>0</v>
      </c>
      <c r="L32" s="126">
        <f>IF(L$2,TREND(Annual!L32:L148,$AF32:$AG148,$AF32:$AG148,TRUE),0)</f>
        <v>0</v>
      </c>
      <c r="M32" s="126">
        <f>IF(M$2,TREND(Annual!M32:M148,$AF32:$AG148,$AF32:$AG148,TRUE),0)</f>
        <v>0</v>
      </c>
      <c r="N32" s="126">
        <f>IF(N$2,TREND(Annual!N32:N148,$AF32:$AG148,$AF32:$AG148,TRUE),0)</f>
        <v>0</v>
      </c>
      <c r="O32" s="126">
        <f>IF(O$2,TREND(Annual!O32:O148,$AF32:$AG148,$AF32:$AG148,TRUE),0)</f>
        <v>0</v>
      </c>
      <c r="P32" s="126">
        <f>IF(P$2,TREND(Annual!P32:P148,$AF32:$AG148,$AF32:$AG148,TRUE),0)</f>
        <v>0</v>
      </c>
      <c r="Q32" s="126">
        <f>IF(Q$2,TREND(Annual!Q32:Q148,$AF32:$AG148,$AF32:$AG148,TRUE),0)</f>
        <v>0</v>
      </c>
      <c r="R32" s="126">
        <f>IF(R$2,TREND(Annual!R32:R148,$AF32:$AG148,$AF32:$AG148,TRUE),0)</f>
        <v>0</v>
      </c>
      <c r="S32" s="126">
        <f>IF(S$2,TREND(Annual!S32:S148,$AF32:$AG148,$AF32:$AG148,TRUE),0)</f>
        <v>0</v>
      </c>
      <c r="T32" s="126">
        <f>IF(T$2,TREND(Annual!T32:T148,$AF32:$AG148,$AF32:$AG148,TRUE),0)</f>
        <v>0</v>
      </c>
      <c r="U32" s="126">
        <f>IF(U$2,TREND(Annual!U32:U148,$AF32:$AG148,$AF32:$AG148,TRUE),0)</f>
        <v>0</v>
      </c>
      <c r="V32" s="126">
        <f>IF(V$2,TREND(Annual!V32:V148,$AF32:$AG148,$AF32:$AG148,TRUE),0)</f>
        <v>0</v>
      </c>
      <c r="W32" s="126">
        <f>IF(W$2,TREND(Annual!W32:W148,$AF32:$AG148,$AF32:$AG148,TRUE),0)</f>
        <v>0</v>
      </c>
      <c r="X32" s="126">
        <f>IF(X$2,TREND(Annual!X32:X148,$AF32:$AG148,$AF32:$AG148,TRUE),0)</f>
        <v>0</v>
      </c>
      <c r="Y32" s="126">
        <f>IF(Y$2,TREND(Annual!Y32:Y148,$AF32:$AG148,$AF32:$AG148,TRUE),0)</f>
        <v>0</v>
      </c>
      <c r="Z32" s="126">
        <f>IF(Z$2,TREND(Annual!Z32:Z148,$AF32:$AG148,$AF32:$AG148,TRUE),0)</f>
        <v>0</v>
      </c>
      <c r="AA32" s="126">
        <f>IF(AA$2,TREND(Annual!AA32:AA148,$AF32:$AG148,$AF32:$AG148,TRUE),0)</f>
        <v>0</v>
      </c>
      <c r="AB32" s="126">
        <f>IF(AB$2,TREND(Annual!AB32:AB148,$AF32:$AG148,$AF32:$AG148,TRUE),0)</f>
        <v>0</v>
      </c>
      <c r="AC32" s="126">
        <f>IF(AC$2,TREND(Annual!AC32:AC148,$AF32:$AG148,$AF32:$AG148,TRUE),0)</f>
        <v>0</v>
      </c>
      <c r="AD32" s="126">
        <f>IF(AD$2,TREND(Annual!AD32:AD148,$AF32:$AG148,$AF32:$AG148,TRUE),0)</f>
        <v>0</v>
      </c>
      <c r="AE32" s="126"/>
      <c r="AF32">
        <f t="shared" si="1"/>
        <v>26</v>
      </c>
      <c r="AG32">
        <f t="shared" si="0"/>
        <v>676</v>
      </c>
    </row>
    <row r="33" spans="1:33">
      <c r="A33" t="s">
        <v>430</v>
      </c>
      <c r="B33" s="126">
        <f>IF(B$2,TREND(Annual!B33:B149,$AF33:$AG149,$AF33:$AG149,TRUE),0)</f>
        <v>0</v>
      </c>
      <c r="C33" s="126">
        <f>IF(C$2,TREND(Annual!C33:C149,$AF33:$AG149,$AF33:$AG149,TRUE),0)</f>
        <v>0</v>
      </c>
      <c r="D33" s="126">
        <f>IF(D$2,TREND(Annual!D33:D149,$AF33:$AG149,$AF33:$AG149,TRUE),0)</f>
        <v>0</v>
      </c>
      <c r="E33" s="126">
        <f>IF(E$2,TREND(Annual!E33:E149,$AF33:$AG149,$AF33:$AG149,TRUE),0)</f>
        <v>0</v>
      </c>
      <c r="F33" s="126">
        <f>IF(F$2,TREND(Annual!F33:F149,$AF33:$AG149,$AF33:$AG149,TRUE),0)</f>
        <v>0</v>
      </c>
      <c r="G33" s="126">
        <f>IF(G$2,TREND(Annual!G33:G149,$AF33:$AG149,$AF33:$AG149,TRUE),0)</f>
        <v>0</v>
      </c>
      <c r="H33" s="126">
        <f>IF(H$2,TREND(Annual!H33:H149,$AF33:$AG149,$AF33:$AG149,TRUE),0)</f>
        <v>0</v>
      </c>
      <c r="I33" s="126">
        <f>IF(I$2,TREND(Annual!I33:I149,$AF33:$AG149,$AF33:$AG149,TRUE),0)</f>
        <v>0</v>
      </c>
      <c r="J33" s="126">
        <f>IF(J$2,TREND(Annual!J33:J149,$AF33:$AG149,$AF33:$AG149,TRUE),0)</f>
        <v>0</v>
      </c>
      <c r="K33" s="126">
        <f>IF(K$2,TREND(Annual!K33:K149,$AF33:$AG149,$AF33:$AG149,TRUE),0)</f>
        <v>0</v>
      </c>
      <c r="L33" s="126">
        <f>IF(L$2,TREND(Annual!L33:L149,$AF33:$AG149,$AF33:$AG149,TRUE),0)</f>
        <v>0</v>
      </c>
      <c r="M33" s="126">
        <f>IF(M$2,TREND(Annual!M33:M149,$AF33:$AG149,$AF33:$AG149,TRUE),0)</f>
        <v>0</v>
      </c>
      <c r="N33" s="126">
        <f>IF(N$2,TREND(Annual!N33:N149,$AF33:$AG149,$AF33:$AG149,TRUE),0)</f>
        <v>0</v>
      </c>
      <c r="O33" s="126">
        <f>IF(O$2,TREND(Annual!O33:O149,$AF33:$AG149,$AF33:$AG149,TRUE),0)</f>
        <v>0</v>
      </c>
      <c r="P33" s="126">
        <f>IF(P$2,TREND(Annual!P33:P149,$AF33:$AG149,$AF33:$AG149,TRUE),0)</f>
        <v>0</v>
      </c>
      <c r="Q33" s="126">
        <f>IF(Q$2,TREND(Annual!Q33:Q149,$AF33:$AG149,$AF33:$AG149,TRUE),0)</f>
        <v>0</v>
      </c>
      <c r="R33" s="126">
        <f>IF(R$2,TREND(Annual!R33:R149,$AF33:$AG149,$AF33:$AG149,TRUE),0)</f>
        <v>0</v>
      </c>
      <c r="S33" s="126">
        <f>IF(S$2,TREND(Annual!S33:S149,$AF33:$AG149,$AF33:$AG149,TRUE),0)</f>
        <v>0</v>
      </c>
      <c r="T33" s="126">
        <f>IF(T$2,TREND(Annual!T33:T149,$AF33:$AG149,$AF33:$AG149,TRUE),0)</f>
        <v>0</v>
      </c>
      <c r="U33" s="126">
        <f>IF(U$2,TREND(Annual!U33:U149,$AF33:$AG149,$AF33:$AG149,TRUE),0)</f>
        <v>0</v>
      </c>
      <c r="V33" s="126">
        <f>IF(V$2,TREND(Annual!V33:V149,$AF33:$AG149,$AF33:$AG149,TRUE),0)</f>
        <v>0</v>
      </c>
      <c r="W33" s="126">
        <f>IF(W$2,TREND(Annual!W33:W149,$AF33:$AG149,$AF33:$AG149,TRUE),0)</f>
        <v>0</v>
      </c>
      <c r="X33" s="126">
        <f>IF(X$2,TREND(Annual!X33:X149,$AF33:$AG149,$AF33:$AG149,TRUE),0)</f>
        <v>0</v>
      </c>
      <c r="Y33" s="126">
        <f>IF(Y$2,TREND(Annual!Y33:Y149,$AF33:$AG149,$AF33:$AG149,TRUE),0)</f>
        <v>0</v>
      </c>
      <c r="Z33" s="126">
        <f>IF(Z$2,TREND(Annual!Z33:Z149,$AF33:$AG149,$AF33:$AG149,TRUE),0)</f>
        <v>0</v>
      </c>
      <c r="AA33" s="126">
        <f>IF(AA$2,TREND(Annual!AA33:AA149,$AF33:$AG149,$AF33:$AG149,TRUE),0)</f>
        <v>0</v>
      </c>
      <c r="AB33" s="126">
        <f>IF(AB$2,TREND(Annual!AB33:AB149,$AF33:$AG149,$AF33:$AG149,TRUE),0)</f>
        <v>0</v>
      </c>
      <c r="AC33" s="126">
        <f>IF(AC$2,TREND(Annual!AC33:AC149,$AF33:$AG149,$AF33:$AG149,TRUE),0)</f>
        <v>0</v>
      </c>
      <c r="AD33" s="126">
        <f>IF(AD$2,TREND(Annual!AD33:AD149,$AF33:$AG149,$AF33:$AG149,TRUE),0)</f>
        <v>0</v>
      </c>
      <c r="AE33" s="126"/>
      <c r="AF33">
        <f t="shared" si="1"/>
        <v>27</v>
      </c>
      <c r="AG33">
        <f t="shared" si="0"/>
        <v>729</v>
      </c>
    </row>
    <row r="34" spans="1:33">
      <c r="A34" t="s">
        <v>431</v>
      </c>
      <c r="B34" s="126">
        <f>IF(B$2,TREND(Annual!B34:B150,$AF34:$AG150,$AF34:$AG150,TRUE),0)</f>
        <v>0</v>
      </c>
      <c r="C34" s="126">
        <f>IF(C$2,TREND(Annual!C34:C150,$AF34:$AG150,$AF34:$AG150,TRUE),0)</f>
        <v>0</v>
      </c>
      <c r="D34" s="126">
        <f>IF(D$2,TREND(Annual!D34:D150,$AF34:$AG150,$AF34:$AG150,TRUE),0)</f>
        <v>0</v>
      </c>
      <c r="E34" s="126">
        <f>IF(E$2,TREND(Annual!E34:E150,$AF34:$AG150,$AF34:$AG150,TRUE),0)</f>
        <v>0</v>
      </c>
      <c r="F34" s="126">
        <f>IF(F$2,TREND(Annual!F34:F150,$AF34:$AG150,$AF34:$AG150,TRUE),0)</f>
        <v>0</v>
      </c>
      <c r="G34" s="126">
        <f>IF(G$2,TREND(Annual!G34:G150,$AF34:$AG150,$AF34:$AG150,TRUE),0)</f>
        <v>0</v>
      </c>
      <c r="H34" s="126">
        <f>IF(H$2,TREND(Annual!H34:H150,$AF34:$AG150,$AF34:$AG150,TRUE),0)</f>
        <v>0</v>
      </c>
      <c r="I34" s="126">
        <f>IF(I$2,TREND(Annual!I34:I150,$AF34:$AG150,$AF34:$AG150,TRUE),0)</f>
        <v>0</v>
      </c>
      <c r="J34" s="126">
        <f>IF(J$2,TREND(Annual!J34:J150,$AF34:$AG150,$AF34:$AG150,TRUE),0)</f>
        <v>0</v>
      </c>
      <c r="K34" s="126">
        <f>IF(K$2,TREND(Annual!K34:K150,$AF34:$AG150,$AF34:$AG150,TRUE),0)</f>
        <v>0</v>
      </c>
      <c r="L34" s="126">
        <f>IF(L$2,TREND(Annual!L34:L150,$AF34:$AG150,$AF34:$AG150,TRUE),0)</f>
        <v>0</v>
      </c>
      <c r="M34" s="126">
        <f>IF(M$2,TREND(Annual!M34:M150,$AF34:$AG150,$AF34:$AG150,TRUE),0)</f>
        <v>0</v>
      </c>
      <c r="N34" s="126">
        <f>IF(N$2,TREND(Annual!N34:N150,$AF34:$AG150,$AF34:$AG150,TRUE),0)</f>
        <v>0</v>
      </c>
      <c r="O34" s="126">
        <f>IF(O$2,TREND(Annual!O34:O150,$AF34:$AG150,$AF34:$AG150,TRUE),0)</f>
        <v>0</v>
      </c>
      <c r="P34" s="126">
        <f>IF(P$2,TREND(Annual!P34:P150,$AF34:$AG150,$AF34:$AG150,TRUE),0)</f>
        <v>0</v>
      </c>
      <c r="Q34" s="126">
        <f>IF(Q$2,TREND(Annual!Q34:Q150,$AF34:$AG150,$AF34:$AG150,TRUE),0)</f>
        <v>0</v>
      </c>
      <c r="R34" s="126">
        <f>IF(R$2,TREND(Annual!R34:R150,$AF34:$AG150,$AF34:$AG150,TRUE),0)</f>
        <v>0</v>
      </c>
      <c r="S34" s="126">
        <f>IF(S$2,TREND(Annual!S34:S150,$AF34:$AG150,$AF34:$AG150,TRUE),0)</f>
        <v>0</v>
      </c>
      <c r="T34" s="126">
        <f>IF(T$2,TREND(Annual!T34:T150,$AF34:$AG150,$AF34:$AG150,TRUE),0)</f>
        <v>0</v>
      </c>
      <c r="U34" s="126">
        <f>IF(U$2,TREND(Annual!U34:U150,$AF34:$AG150,$AF34:$AG150,TRUE),0)</f>
        <v>0</v>
      </c>
      <c r="V34" s="126">
        <f>IF(V$2,TREND(Annual!V34:V150,$AF34:$AG150,$AF34:$AG150,TRUE),0)</f>
        <v>0</v>
      </c>
      <c r="W34" s="126">
        <f>IF(W$2,TREND(Annual!W34:W150,$AF34:$AG150,$AF34:$AG150,TRUE),0)</f>
        <v>0</v>
      </c>
      <c r="X34" s="126">
        <f>IF(X$2,TREND(Annual!X34:X150,$AF34:$AG150,$AF34:$AG150,TRUE),0)</f>
        <v>0</v>
      </c>
      <c r="Y34" s="126">
        <f>IF(Y$2,TREND(Annual!Y34:Y150,$AF34:$AG150,$AF34:$AG150,TRUE),0)</f>
        <v>0</v>
      </c>
      <c r="Z34" s="126">
        <f>IF(Z$2,TREND(Annual!Z34:Z150,$AF34:$AG150,$AF34:$AG150,TRUE),0)</f>
        <v>0</v>
      </c>
      <c r="AA34" s="126">
        <f>IF(AA$2,TREND(Annual!AA34:AA150,$AF34:$AG150,$AF34:$AG150,TRUE),0)</f>
        <v>0</v>
      </c>
      <c r="AB34" s="126">
        <f>IF(AB$2,TREND(Annual!AB34:AB150,$AF34:$AG150,$AF34:$AG150,TRUE),0)</f>
        <v>0</v>
      </c>
      <c r="AC34" s="126">
        <f>IF(AC$2,TREND(Annual!AC34:AC150,$AF34:$AG150,$AF34:$AG150,TRUE),0)</f>
        <v>0</v>
      </c>
      <c r="AD34" s="126">
        <f>IF(AD$2,TREND(Annual!AD34:AD150,$AF34:$AG150,$AF34:$AG150,TRUE),0)</f>
        <v>0</v>
      </c>
      <c r="AE34" s="126"/>
      <c r="AF34">
        <f t="shared" si="1"/>
        <v>28</v>
      </c>
      <c r="AG34">
        <f t="shared" si="0"/>
        <v>784</v>
      </c>
    </row>
    <row r="35" spans="1:33">
      <c r="A35" t="s">
        <v>432</v>
      </c>
      <c r="B35" s="126">
        <f>IF(B$2,TREND(Annual!B35:B151,$AF35:$AG151,$AF35:$AG151,TRUE),0)</f>
        <v>0</v>
      </c>
      <c r="C35" s="126">
        <f>IF(C$2,TREND(Annual!C35:C151,$AF35:$AG151,$AF35:$AG151,TRUE),0)</f>
        <v>0</v>
      </c>
      <c r="D35" s="126">
        <f>IF(D$2,TREND(Annual!D35:D151,$AF35:$AG151,$AF35:$AG151,TRUE),0)</f>
        <v>0</v>
      </c>
      <c r="E35" s="126">
        <f>IF(E$2,TREND(Annual!E35:E151,$AF35:$AG151,$AF35:$AG151,TRUE),0)</f>
        <v>0</v>
      </c>
      <c r="F35" s="126">
        <f>IF(F$2,TREND(Annual!F35:F151,$AF35:$AG151,$AF35:$AG151,TRUE),0)</f>
        <v>0</v>
      </c>
      <c r="G35" s="126">
        <f>IF(G$2,TREND(Annual!G35:G151,$AF35:$AG151,$AF35:$AG151,TRUE),0)</f>
        <v>0</v>
      </c>
      <c r="H35" s="126">
        <f>IF(H$2,TREND(Annual!H35:H151,$AF35:$AG151,$AF35:$AG151,TRUE),0)</f>
        <v>0</v>
      </c>
      <c r="I35" s="126">
        <f>IF(I$2,TREND(Annual!I35:I151,$AF35:$AG151,$AF35:$AG151,TRUE),0)</f>
        <v>0</v>
      </c>
      <c r="J35" s="126">
        <f>IF(J$2,TREND(Annual!J35:J151,$AF35:$AG151,$AF35:$AG151,TRUE),0)</f>
        <v>0</v>
      </c>
      <c r="K35" s="126">
        <f>IF(K$2,TREND(Annual!K35:K151,$AF35:$AG151,$AF35:$AG151,TRUE),0)</f>
        <v>0</v>
      </c>
      <c r="L35" s="126">
        <f>IF(L$2,TREND(Annual!L35:L151,$AF35:$AG151,$AF35:$AG151,TRUE),0)</f>
        <v>0</v>
      </c>
      <c r="M35" s="126">
        <f>IF(M$2,TREND(Annual!M35:M151,$AF35:$AG151,$AF35:$AG151,TRUE),0)</f>
        <v>0</v>
      </c>
      <c r="N35" s="126">
        <f>IF(N$2,TREND(Annual!N35:N151,$AF35:$AG151,$AF35:$AG151,TRUE),0)</f>
        <v>0</v>
      </c>
      <c r="O35" s="126">
        <f>IF(O$2,TREND(Annual!O35:O151,$AF35:$AG151,$AF35:$AG151,TRUE),0)</f>
        <v>0</v>
      </c>
      <c r="P35" s="126">
        <f>IF(P$2,TREND(Annual!P35:P151,$AF35:$AG151,$AF35:$AG151,TRUE),0)</f>
        <v>0</v>
      </c>
      <c r="Q35" s="126">
        <f>IF(Q$2,TREND(Annual!Q35:Q151,$AF35:$AG151,$AF35:$AG151,TRUE),0)</f>
        <v>0</v>
      </c>
      <c r="R35" s="126">
        <f>IF(R$2,TREND(Annual!R35:R151,$AF35:$AG151,$AF35:$AG151,TRUE),0)</f>
        <v>0</v>
      </c>
      <c r="S35" s="126">
        <f>IF(S$2,TREND(Annual!S35:S151,$AF35:$AG151,$AF35:$AG151,TRUE),0)</f>
        <v>0</v>
      </c>
      <c r="T35" s="126">
        <f>IF(T$2,TREND(Annual!T35:T151,$AF35:$AG151,$AF35:$AG151,TRUE),0)</f>
        <v>0</v>
      </c>
      <c r="U35" s="126">
        <f>IF(U$2,TREND(Annual!U35:U151,$AF35:$AG151,$AF35:$AG151,TRUE),0)</f>
        <v>0</v>
      </c>
      <c r="V35" s="126">
        <f>IF(V$2,TREND(Annual!V35:V151,$AF35:$AG151,$AF35:$AG151,TRUE),0)</f>
        <v>0</v>
      </c>
      <c r="W35" s="126">
        <f>IF(W$2,TREND(Annual!W35:W151,$AF35:$AG151,$AF35:$AG151,TRUE),0)</f>
        <v>0</v>
      </c>
      <c r="X35" s="126">
        <f>IF(X$2,TREND(Annual!X35:X151,$AF35:$AG151,$AF35:$AG151,TRUE),0)</f>
        <v>0</v>
      </c>
      <c r="Y35" s="126">
        <f>IF(Y$2,TREND(Annual!Y35:Y151,$AF35:$AG151,$AF35:$AG151,TRUE),0)</f>
        <v>0</v>
      </c>
      <c r="Z35" s="126">
        <f>IF(Z$2,TREND(Annual!Z35:Z151,$AF35:$AG151,$AF35:$AG151,TRUE),0)</f>
        <v>0</v>
      </c>
      <c r="AA35" s="126">
        <f>IF(AA$2,TREND(Annual!AA35:AA151,$AF35:$AG151,$AF35:$AG151,TRUE),0)</f>
        <v>0</v>
      </c>
      <c r="AB35" s="126">
        <f>IF(AB$2,TREND(Annual!AB35:AB151,$AF35:$AG151,$AF35:$AG151,TRUE),0)</f>
        <v>0</v>
      </c>
      <c r="AC35" s="126">
        <f>IF(AC$2,TREND(Annual!AC35:AC151,$AF35:$AG151,$AF35:$AG151,TRUE),0)</f>
        <v>0</v>
      </c>
      <c r="AD35" s="126">
        <f>IF(AD$2,TREND(Annual!AD35:AD151,$AF35:$AG151,$AF35:$AG151,TRUE),0)</f>
        <v>0</v>
      </c>
      <c r="AE35" s="126"/>
      <c r="AF35">
        <f t="shared" si="1"/>
        <v>29</v>
      </c>
      <c r="AG35">
        <f t="shared" si="0"/>
        <v>841</v>
      </c>
    </row>
    <row r="36" spans="1:33">
      <c r="A36" t="s">
        <v>433</v>
      </c>
      <c r="B36" s="126">
        <f>IF(B$2,TREND(Annual!B36:B152,$AF36:$AG152,$AF36:$AG152,TRUE),0)</f>
        <v>0</v>
      </c>
      <c r="C36" s="126">
        <f>IF(C$2,TREND(Annual!C36:C152,$AF36:$AG152,$AF36:$AG152,TRUE),0)</f>
        <v>0</v>
      </c>
      <c r="D36" s="126">
        <f>IF(D$2,TREND(Annual!D36:D152,$AF36:$AG152,$AF36:$AG152,TRUE),0)</f>
        <v>0</v>
      </c>
      <c r="E36" s="126">
        <f>IF(E$2,TREND(Annual!E36:E152,$AF36:$AG152,$AF36:$AG152,TRUE),0)</f>
        <v>0</v>
      </c>
      <c r="F36" s="126">
        <f>IF(F$2,TREND(Annual!F36:F152,$AF36:$AG152,$AF36:$AG152,TRUE),0)</f>
        <v>0</v>
      </c>
      <c r="G36" s="126">
        <f>IF(G$2,TREND(Annual!G36:G152,$AF36:$AG152,$AF36:$AG152,TRUE),0)</f>
        <v>0</v>
      </c>
      <c r="H36" s="126">
        <f>IF(H$2,TREND(Annual!H36:H152,$AF36:$AG152,$AF36:$AG152,TRUE),0)</f>
        <v>0</v>
      </c>
      <c r="I36" s="126">
        <f>IF(I$2,TREND(Annual!I36:I152,$AF36:$AG152,$AF36:$AG152,TRUE),0)</f>
        <v>0</v>
      </c>
      <c r="J36" s="126">
        <f>IF(J$2,TREND(Annual!J36:J152,$AF36:$AG152,$AF36:$AG152,TRUE),0)</f>
        <v>0</v>
      </c>
      <c r="K36" s="126">
        <f>IF(K$2,TREND(Annual!K36:K152,$AF36:$AG152,$AF36:$AG152,TRUE),0)</f>
        <v>0</v>
      </c>
      <c r="L36" s="126">
        <f>IF(L$2,TREND(Annual!L36:L152,$AF36:$AG152,$AF36:$AG152,TRUE),0)</f>
        <v>0</v>
      </c>
      <c r="M36" s="126">
        <f>IF(M$2,TREND(Annual!M36:M152,$AF36:$AG152,$AF36:$AG152,TRUE),0)</f>
        <v>0</v>
      </c>
      <c r="N36" s="126">
        <f>IF(N$2,TREND(Annual!N36:N152,$AF36:$AG152,$AF36:$AG152,TRUE),0)</f>
        <v>0</v>
      </c>
      <c r="O36" s="126">
        <f>IF(O$2,TREND(Annual!O36:O152,$AF36:$AG152,$AF36:$AG152,TRUE),0)</f>
        <v>0</v>
      </c>
      <c r="P36" s="126">
        <f>IF(P$2,TREND(Annual!P36:P152,$AF36:$AG152,$AF36:$AG152,TRUE),0)</f>
        <v>0</v>
      </c>
      <c r="Q36" s="126">
        <f>IF(Q$2,TREND(Annual!Q36:Q152,$AF36:$AG152,$AF36:$AG152,TRUE),0)</f>
        <v>0</v>
      </c>
      <c r="R36" s="126">
        <f>IF(R$2,TREND(Annual!R36:R152,$AF36:$AG152,$AF36:$AG152,TRUE),0)</f>
        <v>0</v>
      </c>
      <c r="S36" s="126">
        <f>IF(S$2,TREND(Annual!S36:S152,$AF36:$AG152,$AF36:$AG152,TRUE),0)</f>
        <v>0</v>
      </c>
      <c r="T36" s="126">
        <f>IF(T$2,TREND(Annual!T36:T152,$AF36:$AG152,$AF36:$AG152,TRUE),0)</f>
        <v>0</v>
      </c>
      <c r="U36" s="126">
        <f>IF(U$2,TREND(Annual!U36:U152,$AF36:$AG152,$AF36:$AG152,TRUE),0)</f>
        <v>0</v>
      </c>
      <c r="V36" s="126">
        <f>IF(V$2,TREND(Annual!V36:V152,$AF36:$AG152,$AF36:$AG152,TRUE),0)</f>
        <v>0</v>
      </c>
      <c r="W36" s="126">
        <f>IF(W$2,TREND(Annual!W36:W152,$AF36:$AG152,$AF36:$AG152,TRUE),0)</f>
        <v>0</v>
      </c>
      <c r="X36" s="126">
        <f>IF(X$2,TREND(Annual!X36:X152,$AF36:$AG152,$AF36:$AG152,TRUE),0)</f>
        <v>0</v>
      </c>
      <c r="Y36" s="126">
        <f>IF(Y$2,TREND(Annual!Y36:Y152,$AF36:$AG152,$AF36:$AG152,TRUE),0)</f>
        <v>0</v>
      </c>
      <c r="Z36" s="126">
        <f>IF(Z$2,TREND(Annual!Z36:Z152,$AF36:$AG152,$AF36:$AG152,TRUE),0)</f>
        <v>0</v>
      </c>
      <c r="AA36" s="126">
        <f>IF(AA$2,TREND(Annual!AA36:AA152,$AF36:$AG152,$AF36:$AG152,TRUE),0)</f>
        <v>0</v>
      </c>
      <c r="AB36" s="126">
        <f>IF(AB$2,TREND(Annual!AB36:AB152,$AF36:$AG152,$AF36:$AG152,TRUE),0)</f>
        <v>0</v>
      </c>
      <c r="AC36" s="126">
        <f>IF(AC$2,TREND(Annual!AC36:AC152,$AF36:$AG152,$AF36:$AG152,TRUE),0)</f>
        <v>0</v>
      </c>
      <c r="AD36" s="126">
        <f>IF(AD$2,TREND(Annual!AD36:AD152,$AF36:$AG152,$AF36:$AG152,TRUE),0)</f>
        <v>0</v>
      </c>
      <c r="AE36" s="126"/>
      <c r="AF36">
        <f t="shared" si="1"/>
        <v>30</v>
      </c>
      <c r="AG36">
        <f t="shared" si="0"/>
        <v>900</v>
      </c>
    </row>
    <row r="37" spans="1:33">
      <c r="A37" t="s">
        <v>434</v>
      </c>
      <c r="B37" s="126">
        <f>IF(B$2,TREND(Annual!B37:B153,$AF37:$AG153,$AF37:$AG153,TRUE),0)</f>
        <v>0</v>
      </c>
      <c r="C37" s="126">
        <f>IF(C$2,TREND(Annual!C37:C153,$AF37:$AG153,$AF37:$AG153,TRUE),0)</f>
        <v>0</v>
      </c>
      <c r="D37" s="126">
        <f>IF(D$2,TREND(Annual!D37:D153,$AF37:$AG153,$AF37:$AG153,TRUE),0)</f>
        <v>0</v>
      </c>
      <c r="E37" s="126">
        <f>IF(E$2,TREND(Annual!E37:E153,$AF37:$AG153,$AF37:$AG153,TRUE),0)</f>
        <v>0</v>
      </c>
      <c r="F37" s="126">
        <f>IF(F$2,TREND(Annual!F37:F153,$AF37:$AG153,$AF37:$AG153,TRUE),0)</f>
        <v>0</v>
      </c>
      <c r="G37" s="126">
        <f>IF(G$2,TREND(Annual!G37:G153,$AF37:$AG153,$AF37:$AG153,TRUE),0)</f>
        <v>0</v>
      </c>
      <c r="H37" s="126">
        <f>IF(H$2,TREND(Annual!H37:H153,$AF37:$AG153,$AF37:$AG153,TRUE),0)</f>
        <v>0</v>
      </c>
      <c r="I37" s="126">
        <f>IF(I$2,TREND(Annual!I37:I153,$AF37:$AG153,$AF37:$AG153,TRUE),0)</f>
        <v>0</v>
      </c>
      <c r="J37" s="126">
        <f>IF(J$2,TREND(Annual!J37:J153,$AF37:$AG153,$AF37:$AG153,TRUE),0)</f>
        <v>0</v>
      </c>
      <c r="K37" s="126">
        <f>IF(K$2,TREND(Annual!K37:K153,$AF37:$AG153,$AF37:$AG153,TRUE),0)</f>
        <v>0</v>
      </c>
      <c r="L37" s="126">
        <f>IF(L$2,TREND(Annual!L37:L153,$AF37:$AG153,$AF37:$AG153,TRUE),0)</f>
        <v>0</v>
      </c>
      <c r="M37" s="126">
        <f>IF(M$2,TREND(Annual!M37:M153,$AF37:$AG153,$AF37:$AG153,TRUE),0)</f>
        <v>0</v>
      </c>
      <c r="N37" s="126">
        <f>IF(N$2,TREND(Annual!N37:N153,$AF37:$AG153,$AF37:$AG153,TRUE),0)</f>
        <v>0</v>
      </c>
      <c r="O37" s="126">
        <f>IF(O$2,TREND(Annual!O37:O153,$AF37:$AG153,$AF37:$AG153,TRUE),0)</f>
        <v>0</v>
      </c>
      <c r="P37" s="126">
        <f>IF(P$2,TREND(Annual!P37:P153,$AF37:$AG153,$AF37:$AG153,TRUE),0)</f>
        <v>0</v>
      </c>
      <c r="Q37" s="126">
        <f>IF(Q$2,TREND(Annual!Q37:Q153,$AF37:$AG153,$AF37:$AG153,TRUE),0)</f>
        <v>0</v>
      </c>
      <c r="R37" s="126">
        <f>IF(R$2,TREND(Annual!R37:R153,$AF37:$AG153,$AF37:$AG153,TRUE),0)</f>
        <v>0</v>
      </c>
      <c r="S37" s="126">
        <f>IF(S$2,TREND(Annual!S37:S153,$AF37:$AG153,$AF37:$AG153,TRUE),0)</f>
        <v>0</v>
      </c>
      <c r="T37" s="126">
        <f>IF(T$2,TREND(Annual!T37:T153,$AF37:$AG153,$AF37:$AG153,TRUE),0)</f>
        <v>0</v>
      </c>
      <c r="U37" s="126">
        <f>IF(U$2,TREND(Annual!U37:U153,$AF37:$AG153,$AF37:$AG153,TRUE),0)</f>
        <v>0</v>
      </c>
      <c r="V37" s="126">
        <f>IF(V$2,TREND(Annual!V37:V153,$AF37:$AG153,$AF37:$AG153,TRUE),0)</f>
        <v>0</v>
      </c>
      <c r="W37" s="126">
        <f>IF(W$2,TREND(Annual!W37:W153,$AF37:$AG153,$AF37:$AG153,TRUE),0)</f>
        <v>0</v>
      </c>
      <c r="X37" s="126">
        <f>IF(X$2,TREND(Annual!X37:X153,$AF37:$AG153,$AF37:$AG153,TRUE),0)</f>
        <v>0</v>
      </c>
      <c r="Y37" s="126">
        <f>IF(Y$2,TREND(Annual!Y37:Y153,$AF37:$AG153,$AF37:$AG153,TRUE),0)</f>
        <v>0</v>
      </c>
      <c r="Z37" s="126">
        <f>IF(Z$2,TREND(Annual!Z37:Z153,$AF37:$AG153,$AF37:$AG153,TRUE),0)</f>
        <v>0</v>
      </c>
      <c r="AA37" s="126">
        <f>IF(AA$2,TREND(Annual!AA37:AA153,$AF37:$AG153,$AF37:$AG153,TRUE),0)</f>
        <v>0</v>
      </c>
      <c r="AB37" s="126">
        <f>IF(AB$2,TREND(Annual!AB37:AB153,$AF37:$AG153,$AF37:$AG153,TRUE),0)</f>
        <v>0</v>
      </c>
      <c r="AC37" s="126">
        <f>IF(AC$2,TREND(Annual!AC37:AC153,$AF37:$AG153,$AF37:$AG153,TRUE),0)</f>
        <v>0</v>
      </c>
      <c r="AD37" s="126">
        <f>IF(AD$2,TREND(Annual!AD37:AD153,$AF37:$AG153,$AF37:$AG153,TRUE),0)</f>
        <v>0</v>
      </c>
      <c r="AE37" s="126"/>
      <c r="AF37">
        <f t="shared" si="1"/>
        <v>31</v>
      </c>
      <c r="AG37">
        <f t="shared" si="0"/>
        <v>961</v>
      </c>
    </row>
    <row r="38" spans="1:33">
      <c r="A38" t="s">
        <v>435</v>
      </c>
      <c r="B38" s="126">
        <f>IF(B$2,TREND(Annual!B38:B154,$AF38:$AG154,$AF38:$AG154,TRUE),0)</f>
        <v>0</v>
      </c>
      <c r="C38" s="126">
        <f>IF(C$2,TREND(Annual!C38:C154,$AF38:$AG154,$AF38:$AG154,TRUE),0)</f>
        <v>0</v>
      </c>
      <c r="D38" s="126">
        <f>IF(D$2,TREND(Annual!D38:D154,$AF38:$AG154,$AF38:$AG154,TRUE),0)</f>
        <v>0</v>
      </c>
      <c r="E38" s="126">
        <f>IF(E$2,TREND(Annual!E38:E154,$AF38:$AG154,$AF38:$AG154,TRUE),0)</f>
        <v>0</v>
      </c>
      <c r="F38" s="126">
        <f>IF(F$2,TREND(Annual!F38:F154,$AF38:$AG154,$AF38:$AG154,TRUE),0)</f>
        <v>0</v>
      </c>
      <c r="G38" s="126">
        <f>IF(G$2,TREND(Annual!G38:G154,$AF38:$AG154,$AF38:$AG154,TRUE),0)</f>
        <v>0</v>
      </c>
      <c r="H38" s="126">
        <f>IF(H$2,TREND(Annual!H38:H154,$AF38:$AG154,$AF38:$AG154,TRUE),0)</f>
        <v>0</v>
      </c>
      <c r="I38" s="126">
        <f>IF(I$2,TREND(Annual!I38:I154,$AF38:$AG154,$AF38:$AG154,TRUE),0)</f>
        <v>0</v>
      </c>
      <c r="J38" s="126">
        <f>IF(J$2,TREND(Annual!J38:J154,$AF38:$AG154,$AF38:$AG154,TRUE),0)</f>
        <v>0</v>
      </c>
      <c r="K38" s="126">
        <f>IF(K$2,TREND(Annual!K38:K154,$AF38:$AG154,$AF38:$AG154,TRUE),0)</f>
        <v>0</v>
      </c>
      <c r="L38" s="126">
        <f>IF(L$2,TREND(Annual!L38:L154,$AF38:$AG154,$AF38:$AG154,TRUE),0)</f>
        <v>0</v>
      </c>
      <c r="M38" s="126">
        <f>IF(M$2,TREND(Annual!M38:M154,$AF38:$AG154,$AF38:$AG154,TRUE),0)</f>
        <v>0</v>
      </c>
      <c r="N38" s="126">
        <f>IF(N$2,TREND(Annual!N38:N154,$AF38:$AG154,$AF38:$AG154,TRUE),0)</f>
        <v>0</v>
      </c>
      <c r="O38" s="126">
        <f>IF(O$2,TREND(Annual!O38:O154,$AF38:$AG154,$AF38:$AG154,TRUE),0)</f>
        <v>0</v>
      </c>
      <c r="P38" s="126">
        <f>IF(P$2,TREND(Annual!P38:P154,$AF38:$AG154,$AF38:$AG154,TRUE),0)</f>
        <v>0</v>
      </c>
      <c r="Q38" s="126">
        <f>IF(Q$2,TREND(Annual!Q38:Q154,$AF38:$AG154,$AF38:$AG154,TRUE),0)</f>
        <v>0</v>
      </c>
      <c r="R38" s="126">
        <f>IF(R$2,TREND(Annual!R38:R154,$AF38:$AG154,$AF38:$AG154,TRUE),0)</f>
        <v>0</v>
      </c>
      <c r="S38" s="126">
        <f>IF(S$2,TREND(Annual!S38:S154,$AF38:$AG154,$AF38:$AG154,TRUE),0)</f>
        <v>0</v>
      </c>
      <c r="T38" s="126">
        <f>IF(T$2,TREND(Annual!T38:T154,$AF38:$AG154,$AF38:$AG154,TRUE),0)</f>
        <v>0</v>
      </c>
      <c r="U38" s="126">
        <f>IF(U$2,TREND(Annual!U38:U154,$AF38:$AG154,$AF38:$AG154,TRUE),0)</f>
        <v>0</v>
      </c>
      <c r="V38" s="126">
        <f>IF(V$2,TREND(Annual!V38:V154,$AF38:$AG154,$AF38:$AG154,TRUE),0)</f>
        <v>0</v>
      </c>
      <c r="W38" s="126">
        <f>IF(W$2,TREND(Annual!W38:W154,$AF38:$AG154,$AF38:$AG154,TRUE),0)</f>
        <v>0</v>
      </c>
      <c r="X38" s="126">
        <f>IF(X$2,TREND(Annual!X38:X154,$AF38:$AG154,$AF38:$AG154,TRUE),0)</f>
        <v>0</v>
      </c>
      <c r="Y38" s="126">
        <f>IF(Y$2,TREND(Annual!Y38:Y154,$AF38:$AG154,$AF38:$AG154,TRUE),0)</f>
        <v>0</v>
      </c>
      <c r="Z38" s="126">
        <f>IF(Z$2,TREND(Annual!Z38:Z154,$AF38:$AG154,$AF38:$AG154,TRUE),0)</f>
        <v>0</v>
      </c>
      <c r="AA38" s="126">
        <f>IF(AA$2,TREND(Annual!AA38:AA154,$AF38:$AG154,$AF38:$AG154,TRUE),0)</f>
        <v>0</v>
      </c>
      <c r="AB38" s="126">
        <f>IF(AB$2,TREND(Annual!AB38:AB154,$AF38:$AG154,$AF38:$AG154,TRUE),0)</f>
        <v>0</v>
      </c>
      <c r="AC38" s="126">
        <f>IF(AC$2,TREND(Annual!AC38:AC154,$AF38:$AG154,$AF38:$AG154,TRUE),0)</f>
        <v>0</v>
      </c>
      <c r="AD38" s="126">
        <f>IF(AD$2,TREND(Annual!AD38:AD154,$AF38:$AG154,$AF38:$AG154,TRUE),0)</f>
        <v>0</v>
      </c>
      <c r="AE38" s="126"/>
      <c r="AF38">
        <f t="shared" si="1"/>
        <v>32</v>
      </c>
      <c r="AG38">
        <f t="shared" si="0"/>
        <v>1024</v>
      </c>
    </row>
    <row r="39" spans="1:33">
      <c r="A39" t="s">
        <v>436</v>
      </c>
      <c r="B39" s="126">
        <f>IF(B$2,TREND(Annual!B39:B155,$AF39:$AG155,$AF39:$AG155,TRUE),0)</f>
        <v>0</v>
      </c>
      <c r="C39" s="126">
        <f>IF(C$2,TREND(Annual!C39:C155,$AF39:$AG155,$AF39:$AG155,TRUE),0)</f>
        <v>0</v>
      </c>
      <c r="D39" s="126">
        <f>IF(D$2,TREND(Annual!D39:D155,$AF39:$AG155,$AF39:$AG155,TRUE),0)</f>
        <v>0</v>
      </c>
      <c r="E39" s="126">
        <f>IF(E$2,TREND(Annual!E39:E155,$AF39:$AG155,$AF39:$AG155,TRUE),0)</f>
        <v>0</v>
      </c>
      <c r="F39" s="126">
        <f>IF(F$2,TREND(Annual!F39:F155,$AF39:$AG155,$AF39:$AG155,TRUE),0)</f>
        <v>0</v>
      </c>
      <c r="G39" s="126">
        <f>IF(G$2,TREND(Annual!G39:G155,$AF39:$AG155,$AF39:$AG155,TRUE),0)</f>
        <v>0</v>
      </c>
      <c r="H39" s="126">
        <f>IF(H$2,TREND(Annual!H39:H155,$AF39:$AG155,$AF39:$AG155,TRUE),0)</f>
        <v>0</v>
      </c>
      <c r="I39" s="126">
        <f>IF(I$2,TREND(Annual!I39:I155,$AF39:$AG155,$AF39:$AG155,TRUE),0)</f>
        <v>0</v>
      </c>
      <c r="J39" s="126">
        <f>IF(J$2,TREND(Annual!J39:J155,$AF39:$AG155,$AF39:$AG155,TRUE),0)</f>
        <v>0</v>
      </c>
      <c r="K39" s="126">
        <f>IF(K$2,TREND(Annual!K39:K155,$AF39:$AG155,$AF39:$AG155,TRUE),0)</f>
        <v>0</v>
      </c>
      <c r="L39" s="126">
        <f>IF(L$2,TREND(Annual!L39:L155,$AF39:$AG155,$AF39:$AG155,TRUE),0)</f>
        <v>0</v>
      </c>
      <c r="M39" s="126">
        <f>IF(M$2,TREND(Annual!M39:M155,$AF39:$AG155,$AF39:$AG155,TRUE),0)</f>
        <v>0</v>
      </c>
      <c r="N39" s="126">
        <f>IF(N$2,TREND(Annual!N39:N155,$AF39:$AG155,$AF39:$AG155,TRUE),0)</f>
        <v>0</v>
      </c>
      <c r="O39" s="126">
        <f>IF(O$2,TREND(Annual!O39:O155,$AF39:$AG155,$AF39:$AG155,TRUE),0)</f>
        <v>0</v>
      </c>
      <c r="P39" s="126">
        <f>IF(P$2,TREND(Annual!P39:P155,$AF39:$AG155,$AF39:$AG155,TRUE),0)</f>
        <v>0</v>
      </c>
      <c r="Q39" s="126">
        <f>IF(Q$2,TREND(Annual!Q39:Q155,$AF39:$AG155,$AF39:$AG155,TRUE),0)</f>
        <v>0</v>
      </c>
      <c r="R39" s="126">
        <f>IF(R$2,TREND(Annual!R39:R155,$AF39:$AG155,$AF39:$AG155,TRUE),0)</f>
        <v>0</v>
      </c>
      <c r="S39" s="126">
        <f>IF(S$2,TREND(Annual!S39:S155,$AF39:$AG155,$AF39:$AG155,TRUE),0)</f>
        <v>0</v>
      </c>
      <c r="T39" s="126">
        <f>IF(T$2,TREND(Annual!T39:T155,$AF39:$AG155,$AF39:$AG155,TRUE),0)</f>
        <v>0</v>
      </c>
      <c r="U39" s="126">
        <f>IF(U$2,TREND(Annual!U39:U155,$AF39:$AG155,$AF39:$AG155,TRUE),0)</f>
        <v>0</v>
      </c>
      <c r="V39" s="126">
        <f>IF(V$2,TREND(Annual!V39:V155,$AF39:$AG155,$AF39:$AG155,TRUE),0)</f>
        <v>0</v>
      </c>
      <c r="W39" s="126">
        <f>IF(W$2,TREND(Annual!W39:W155,$AF39:$AG155,$AF39:$AG155,TRUE),0)</f>
        <v>0</v>
      </c>
      <c r="X39" s="126">
        <f>IF(X$2,TREND(Annual!X39:X155,$AF39:$AG155,$AF39:$AG155,TRUE),0)</f>
        <v>0</v>
      </c>
      <c r="Y39" s="126">
        <f>IF(Y$2,TREND(Annual!Y39:Y155,$AF39:$AG155,$AF39:$AG155,TRUE),0)</f>
        <v>0</v>
      </c>
      <c r="Z39" s="126">
        <f>IF(Z$2,TREND(Annual!Z39:Z155,$AF39:$AG155,$AF39:$AG155,TRUE),0)</f>
        <v>0</v>
      </c>
      <c r="AA39" s="126">
        <f>IF(AA$2,TREND(Annual!AA39:AA155,$AF39:$AG155,$AF39:$AG155,TRUE),0)</f>
        <v>0</v>
      </c>
      <c r="AB39" s="126">
        <f>IF(AB$2,TREND(Annual!AB39:AB155,$AF39:$AG155,$AF39:$AG155,TRUE),0)</f>
        <v>0</v>
      </c>
      <c r="AC39" s="126">
        <f>IF(AC$2,TREND(Annual!AC39:AC155,$AF39:$AG155,$AF39:$AG155,TRUE),0)</f>
        <v>0</v>
      </c>
      <c r="AD39" s="126">
        <f>IF(AD$2,TREND(Annual!AD39:AD155,$AF39:$AG155,$AF39:$AG155,TRUE),0)</f>
        <v>0</v>
      </c>
      <c r="AE39" s="126"/>
      <c r="AF39">
        <f t="shared" si="1"/>
        <v>33</v>
      </c>
      <c r="AG39">
        <f t="shared" si="0"/>
        <v>1089</v>
      </c>
    </row>
    <row r="40" spans="1:33">
      <c r="A40" t="s">
        <v>437</v>
      </c>
      <c r="B40" s="126">
        <f>IF(B$2,TREND(Annual!B40:B156,$AF40:$AG156,$AF40:$AG156,TRUE),0)</f>
        <v>0</v>
      </c>
      <c r="C40" s="126">
        <f>IF(C$2,TREND(Annual!C40:C156,$AF40:$AG156,$AF40:$AG156,TRUE),0)</f>
        <v>0</v>
      </c>
      <c r="D40" s="126">
        <f>IF(D$2,TREND(Annual!D40:D156,$AF40:$AG156,$AF40:$AG156,TRUE),0)</f>
        <v>0</v>
      </c>
      <c r="E40" s="126">
        <f>IF(E$2,TREND(Annual!E40:E156,$AF40:$AG156,$AF40:$AG156,TRUE),0)</f>
        <v>0</v>
      </c>
      <c r="F40" s="126">
        <f>IF(F$2,TREND(Annual!F40:F156,$AF40:$AG156,$AF40:$AG156,TRUE),0)</f>
        <v>0</v>
      </c>
      <c r="G40" s="126">
        <f>IF(G$2,TREND(Annual!G40:G156,$AF40:$AG156,$AF40:$AG156,TRUE),0)</f>
        <v>0</v>
      </c>
      <c r="H40" s="126">
        <f>IF(H$2,TREND(Annual!H40:H156,$AF40:$AG156,$AF40:$AG156,TRUE),0)</f>
        <v>0</v>
      </c>
      <c r="I40" s="126">
        <f>IF(I$2,TREND(Annual!I40:I156,$AF40:$AG156,$AF40:$AG156,TRUE),0)</f>
        <v>0</v>
      </c>
      <c r="J40" s="126">
        <f>IF(J$2,TREND(Annual!J40:J156,$AF40:$AG156,$AF40:$AG156,TRUE),0)</f>
        <v>0</v>
      </c>
      <c r="K40" s="126">
        <f>IF(K$2,TREND(Annual!K40:K156,$AF40:$AG156,$AF40:$AG156,TRUE),0)</f>
        <v>0</v>
      </c>
      <c r="L40" s="126">
        <f>IF(L$2,TREND(Annual!L40:L156,$AF40:$AG156,$AF40:$AG156,TRUE),0)</f>
        <v>0</v>
      </c>
      <c r="M40" s="126">
        <f>IF(M$2,TREND(Annual!M40:M156,$AF40:$AG156,$AF40:$AG156,TRUE),0)</f>
        <v>0</v>
      </c>
      <c r="N40" s="126">
        <f>IF(N$2,TREND(Annual!N40:N156,$AF40:$AG156,$AF40:$AG156,TRUE),0)</f>
        <v>0</v>
      </c>
      <c r="O40" s="126">
        <f>IF(O$2,TREND(Annual!O40:O156,$AF40:$AG156,$AF40:$AG156,TRUE),0)</f>
        <v>0</v>
      </c>
      <c r="P40" s="126">
        <f>IF(P$2,TREND(Annual!P40:P156,$AF40:$AG156,$AF40:$AG156,TRUE),0)</f>
        <v>0</v>
      </c>
      <c r="Q40" s="126">
        <f>IF(Q$2,TREND(Annual!Q40:Q156,$AF40:$AG156,$AF40:$AG156,TRUE),0)</f>
        <v>0</v>
      </c>
      <c r="R40" s="126">
        <f>IF(R$2,TREND(Annual!R40:R156,$AF40:$AG156,$AF40:$AG156,TRUE),0)</f>
        <v>0</v>
      </c>
      <c r="S40" s="126">
        <f>IF(S$2,TREND(Annual!S40:S156,$AF40:$AG156,$AF40:$AG156,TRUE),0)</f>
        <v>0</v>
      </c>
      <c r="T40" s="126">
        <f>IF(T$2,TREND(Annual!T40:T156,$AF40:$AG156,$AF40:$AG156,TRUE),0)</f>
        <v>0</v>
      </c>
      <c r="U40" s="126">
        <f>IF(U$2,TREND(Annual!U40:U156,$AF40:$AG156,$AF40:$AG156,TRUE),0)</f>
        <v>0</v>
      </c>
      <c r="V40" s="126">
        <f>IF(V$2,TREND(Annual!V40:V156,$AF40:$AG156,$AF40:$AG156,TRUE),0)</f>
        <v>0</v>
      </c>
      <c r="W40" s="126">
        <f>IF(W$2,TREND(Annual!W40:W156,$AF40:$AG156,$AF40:$AG156,TRUE),0)</f>
        <v>0</v>
      </c>
      <c r="X40" s="126">
        <f>IF(X$2,TREND(Annual!X40:X156,$AF40:$AG156,$AF40:$AG156,TRUE),0)</f>
        <v>0</v>
      </c>
      <c r="Y40" s="126">
        <f>IF(Y$2,TREND(Annual!Y40:Y156,$AF40:$AG156,$AF40:$AG156,TRUE),0)</f>
        <v>0</v>
      </c>
      <c r="Z40" s="126">
        <f>IF(Z$2,TREND(Annual!Z40:Z156,$AF40:$AG156,$AF40:$AG156,TRUE),0)</f>
        <v>0</v>
      </c>
      <c r="AA40" s="126">
        <f>IF(AA$2,TREND(Annual!AA40:AA156,$AF40:$AG156,$AF40:$AG156,TRUE),0)</f>
        <v>0</v>
      </c>
      <c r="AB40" s="126">
        <f>IF(AB$2,TREND(Annual!AB40:AB156,$AF40:$AG156,$AF40:$AG156,TRUE),0)</f>
        <v>0</v>
      </c>
      <c r="AC40" s="126">
        <f>IF(AC$2,TREND(Annual!AC40:AC156,$AF40:$AG156,$AF40:$AG156,TRUE),0)</f>
        <v>0</v>
      </c>
      <c r="AD40" s="126">
        <f>IF(AD$2,TREND(Annual!AD40:AD156,$AF40:$AG156,$AF40:$AG156,TRUE),0)</f>
        <v>0</v>
      </c>
      <c r="AE40" s="126"/>
      <c r="AF40">
        <f t="shared" si="1"/>
        <v>34</v>
      </c>
      <c r="AG40">
        <f t="shared" ref="AG40:AG71" si="2">AF40^$AG$2</f>
        <v>1156</v>
      </c>
    </row>
    <row r="41" spans="1:33">
      <c r="A41" t="s">
        <v>438</v>
      </c>
      <c r="B41" s="126">
        <f>IF(B$2,TREND(Annual!B41:B157,$AF41:$AG157,$AF41:$AG157,TRUE),0)</f>
        <v>0</v>
      </c>
      <c r="C41" s="126">
        <f>IF(C$2,TREND(Annual!C41:C157,$AF41:$AG157,$AF41:$AG157,TRUE),0)</f>
        <v>0</v>
      </c>
      <c r="D41" s="126">
        <f>IF(D$2,TREND(Annual!D41:D157,$AF41:$AG157,$AF41:$AG157,TRUE),0)</f>
        <v>0</v>
      </c>
      <c r="E41" s="126">
        <f>IF(E$2,TREND(Annual!E41:E157,$AF41:$AG157,$AF41:$AG157,TRUE),0)</f>
        <v>0</v>
      </c>
      <c r="F41" s="126">
        <f>IF(F$2,TREND(Annual!F41:F157,$AF41:$AG157,$AF41:$AG157,TRUE),0)</f>
        <v>0</v>
      </c>
      <c r="G41" s="126">
        <f>IF(G$2,TREND(Annual!G41:G157,$AF41:$AG157,$AF41:$AG157,TRUE),0)</f>
        <v>0</v>
      </c>
      <c r="H41" s="126">
        <f>IF(H$2,TREND(Annual!H41:H157,$AF41:$AG157,$AF41:$AG157,TRUE),0)</f>
        <v>0</v>
      </c>
      <c r="I41" s="126">
        <f>IF(I$2,TREND(Annual!I41:I157,$AF41:$AG157,$AF41:$AG157,TRUE),0)</f>
        <v>0</v>
      </c>
      <c r="J41" s="126">
        <f>IF(J$2,TREND(Annual!J41:J157,$AF41:$AG157,$AF41:$AG157,TRUE),0)</f>
        <v>0</v>
      </c>
      <c r="K41" s="126">
        <f>IF(K$2,TREND(Annual!K41:K157,$AF41:$AG157,$AF41:$AG157,TRUE),0)</f>
        <v>0</v>
      </c>
      <c r="L41" s="126">
        <f>IF(L$2,TREND(Annual!L41:L157,$AF41:$AG157,$AF41:$AG157,TRUE),0)</f>
        <v>0</v>
      </c>
      <c r="M41" s="126">
        <f>IF(M$2,TREND(Annual!M41:M157,$AF41:$AG157,$AF41:$AG157,TRUE),0)</f>
        <v>0</v>
      </c>
      <c r="N41" s="126">
        <f>IF(N$2,TREND(Annual!N41:N157,$AF41:$AG157,$AF41:$AG157,TRUE),0)</f>
        <v>0</v>
      </c>
      <c r="O41" s="126">
        <f>IF(O$2,TREND(Annual!O41:O157,$AF41:$AG157,$AF41:$AG157,TRUE),0)</f>
        <v>0</v>
      </c>
      <c r="P41" s="126">
        <f>IF(P$2,TREND(Annual!P41:P157,$AF41:$AG157,$AF41:$AG157,TRUE),0)</f>
        <v>0</v>
      </c>
      <c r="Q41" s="126">
        <f>IF(Q$2,TREND(Annual!Q41:Q157,$AF41:$AG157,$AF41:$AG157,TRUE),0)</f>
        <v>0</v>
      </c>
      <c r="R41" s="126">
        <f>IF(R$2,TREND(Annual!R41:R157,$AF41:$AG157,$AF41:$AG157,TRUE),0)</f>
        <v>0</v>
      </c>
      <c r="S41" s="126">
        <f>IF(S$2,TREND(Annual!S41:S157,$AF41:$AG157,$AF41:$AG157,TRUE),0)</f>
        <v>0</v>
      </c>
      <c r="T41" s="126">
        <f>IF(T$2,TREND(Annual!T41:T157,$AF41:$AG157,$AF41:$AG157,TRUE),0)</f>
        <v>0</v>
      </c>
      <c r="U41" s="126">
        <f>IF(U$2,TREND(Annual!U41:U157,$AF41:$AG157,$AF41:$AG157,TRUE),0)</f>
        <v>0</v>
      </c>
      <c r="V41" s="126">
        <f>IF(V$2,TREND(Annual!V41:V157,$AF41:$AG157,$AF41:$AG157,TRUE),0)</f>
        <v>0</v>
      </c>
      <c r="W41" s="126">
        <f>IF(W$2,TREND(Annual!W41:W157,$AF41:$AG157,$AF41:$AG157,TRUE),0)</f>
        <v>0</v>
      </c>
      <c r="X41" s="126">
        <f>IF(X$2,TREND(Annual!X41:X157,$AF41:$AG157,$AF41:$AG157,TRUE),0)</f>
        <v>0</v>
      </c>
      <c r="Y41" s="126">
        <f>IF(Y$2,TREND(Annual!Y41:Y157,$AF41:$AG157,$AF41:$AG157,TRUE),0)</f>
        <v>0</v>
      </c>
      <c r="Z41" s="126">
        <f>IF(Z$2,TREND(Annual!Z41:Z157,$AF41:$AG157,$AF41:$AG157,TRUE),0)</f>
        <v>0</v>
      </c>
      <c r="AA41" s="126">
        <f>IF(AA$2,TREND(Annual!AA41:AA157,$AF41:$AG157,$AF41:$AG157,TRUE),0)</f>
        <v>0</v>
      </c>
      <c r="AB41" s="126">
        <f>IF(AB$2,TREND(Annual!AB41:AB157,$AF41:$AG157,$AF41:$AG157,TRUE),0)</f>
        <v>0</v>
      </c>
      <c r="AC41" s="126">
        <f>IF(AC$2,TREND(Annual!AC41:AC157,$AF41:$AG157,$AF41:$AG157,TRUE),0)</f>
        <v>0</v>
      </c>
      <c r="AD41" s="126">
        <f>IF(AD$2,TREND(Annual!AD41:AD157,$AF41:$AG157,$AF41:$AG157,TRUE),0)</f>
        <v>0</v>
      </c>
      <c r="AE41" s="126"/>
      <c r="AF41">
        <f t="shared" si="1"/>
        <v>35</v>
      </c>
      <c r="AG41">
        <f t="shared" si="2"/>
        <v>1225</v>
      </c>
    </row>
    <row r="42" spans="1:33">
      <c r="A42" t="s">
        <v>439</v>
      </c>
      <c r="B42" s="126">
        <f>IF(B$2,TREND(Annual!B42:B158,$AF42:$AG158,$AF42:$AG158,TRUE),0)</f>
        <v>0</v>
      </c>
      <c r="C42" s="126">
        <f>IF(C$2,TREND(Annual!C42:C158,$AF42:$AG158,$AF42:$AG158,TRUE),0)</f>
        <v>0</v>
      </c>
      <c r="D42" s="126">
        <f>IF(D$2,TREND(Annual!D42:D158,$AF42:$AG158,$AF42:$AG158,TRUE),0)</f>
        <v>0</v>
      </c>
      <c r="E42" s="126">
        <f>IF(E$2,TREND(Annual!E42:E158,$AF42:$AG158,$AF42:$AG158,TRUE),0)</f>
        <v>0</v>
      </c>
      <c r="F42" s="126">
        <f>IF(F$2,TREND(Annual!F42:F158,$AF42:$AG158,$AF42:$AG158,TRUE),0)</f>
        <v>0</v>
      </c>
      <c r="G42" s="126">
        <f>IF(G$2,TREND(Annual!G42:G158,$AF42:$AG158,$AF42:$AG158,TRUE),0)</f>
        <v>0</v>
      </c>
      <c r="H42" s="126">
        <f>IF(H$2,TREND(Annual!H42:H158,$AF42:$AG158,$AF42:$AG158,TRUE),0)</f>
        <v>0</v>
      </c>
      <c r="I42" s="126">
        <f>IF(I$2,TREND(Annual!I42:I158,$AF42:$AG158,$AF42:$AG158,TRUE),0)</f>
        <v>0</v>
      </c>
      <c r="J42" s="126">
        <f>IF(J$2,TREND(Annual!J42:J158,$AF42:$AG158,$AF42:$AG158,TRUE),0)</f>
        <v>0</v>
      </c>
      <c r="K42" s="126">
        <f>IF(K$2,TREND(Annual!K42:K158,$AF42:$AG158,$AF42:$AG158,TRUE),0)</f>
        <v>0</v>
      </c>
      <c r="L42" s="126">
        <f>IF(L$2,TREND(Annual!L42:L158,$AF42:$AG158,$AF42:$AG158,TRUE),0)</f>
        <v>0</v>
      </c>
      <c r="M42" s="126">
        <f>IF(M$2,TREND(Annual!M42:M158,$AF42:$AG158,$AF42:$AG158,TRUE),0)</f>
        <v>0</v>
      </c>
      <c r="N42" s="126">
        <f>IF(N$2,TREND(Annual!N42:N158,$AF42:$AG158,$AF42:$AG158,TRUE),0)</f>
        <v>0</v>
      </c>
      <c r="O42" s="126">
        <f>IF(O$2,TREND(Annual!O42:O158,$AF42:$AG158,$AF42:$AG158,TRUE),0)</f>
        <v>0</v>
      </c>
      <c r="P42" s="126">
        <f>IF(P$2,TREND(Annual!P42:P158,$AF42:$AG158,$AF42:$AG158,TRUE),0)</f>
        <v>0</v>
      </c>
      <c r="Q42" s="126">
        <f>IF(Q$2,TREND(Annual!Q42:Q158,$AF42:$AG158,$AF42:$AG158,TRUE),0)</f>
        <v>0</v>
      </c>
      <c r="R42" s="126">
        <f>IF(R$2,TREND(Annual!R42:R158,$AF42:$AG158,$AF42:$AG158,TRUE),0)</f>
        <v>0</v>
      </c>
      <c r="S42" s="126">
        <f>IF(S$2,TREND(Annual!S42:S158,$AF42:$AG158,$AF42:$AG158,TRUE),0)</f>
        <v>0</v>
      </c>
      <c r="T42" s="126">
        <f>IF(T$2,TREND(Annual!T42:T158,$AF42:$AG158,$AF42:$AG158,TRUE),0)</f>
        <v>0</v>
      </c>
      <c r="U42" s="126">
        <f>IF(U$2,TREND(Annual!U42:U158,$AF42:$AG158,$AF42:$AG158,TRUE),0)</f>
        <v>0</v>
      </c>
      <c r="V42" s="126">
        <f>IF(V$2,TREND(Annual!V42:V158,$AF42:$AG158,$AF42:$AG158,TRUE),0)</f>
        <v>0</v>
      </c>
      <c r="W42" s="126">
        <f>IF(W$2,TREND(Annual!W42:W158,$AF42:$AG158,$AF42:$AG158,TRUE),0)</f>
        <v>0</v>
      </c>
      <c r="X42" s="126">
        <f>IF(X$2,TREND(Annual!X42:X158,$AF42:$AG158,$AF42:$AG158,TRUE),0)</f>
        <v>0</v>
      </c>
      <c r="Y42" s="126">
        <f>IF(Y$2,TREND(Annual!Y42:Y158,$AF42:$AG158,$AF42:$AG158,TRUE),0)</f>
        <v>0</v>
      </c>
      <c r="Z42" s="126">
        <f>IF(Z$2,TREND(Annual!Z42:Z158,$AF42:$AG158,$AF42:$AG158,TRUE),0)</f>
        <v>0</v>
      </c>
      <c r="AA42" s="126">
        <f>IF(AA$2,TREND(Annual!AA42:AA158,$AF42:$AG158,$AF42:$AG158,TRUE),0)</f>
        <v>0</v>
      </c>
      <c r="AB42" s="126">
        <f>IF(AB$2,TREND(Annual!AB42:AB158,$AF42:$AG158,$AF42:$AG158,TRUE),0)</f>
        <v>0</v>
      </c>
      <c r="AC42" s="126">
        <f>IF(AC$2,TREND(Annual!AC42:AC158,$AF42:$AG158,$AF42:$AG158,TRUE),0)</f>
        <v>0</v>
      </c>
      <c r="AD42" s="126">
        <f>IF(AD$2,TREND(Annual!AD42:AD158,$AF42:$AG158,$AF42:$AG158,TRUE),0)</f>
        <v>0</v>
      </c>
      <c r="AE42" s="126"/>
      <c r="AF42">
        <f t="shared" si="1"/>
        <v>36</v>
      </c>
      <c r="AG42">
        <f t="shared" si="2"/>
        <v>1296</v>
      </c>
    </row>
    <row r="43" spans="1:33">
      <c r="A43" t="s">
        <v>440</v>
      </c>
      <c r="B43" s="126">
        <f>IF(B$2,TREND(Annual!B43:B159,$AF43:$AG159,$AF43:$AG159,TRUE),0)</f>
        <v>0</v>
      </c>
      <c r="C43" s="126">
        <f>IF(C$2,TREND(Annual!C43:C159,$AF43:$AG159,$AF43:$AG159,TRUE),0)</f>
        <v>0</v>
      </c>
      <c r="D43" s="126">
        <f>IF(D$2,TREND(Annual!D43:D159,$AF43:$AG159,$AF43:$AG159,TRUE),0)</f>
        <v>0</v>
      </c>
      <c r="E43" s="126">
        <f>IF(E$2,TREND(Annual!E43:E159,$AF43:$AG159,$AF43:$AG159,TRUE),0)</f>
        <v>0</v>
      </c>
      <c r="F43" s="126">
        <f>IF(F$2,TREND(Annual!F43:F159,$AF43:$AG159,$AF43:$AG159,TRUE),0)</f>
        <v>0</v>
      </c>
      <c r="G43" s="126">
        <f>IF(G$2,TREND(Annual!G43:G159,$AF43:$AG159,$AF43:$AG159,TRUE),0)</f>
        <v>0</v>
      </c>
      <c r="H43" s="126">
        <f>IF(H$2,TREND(Annual!H43:H159,$AF43:$AG159,$AF43:$AG159,TRUE),0)</f>
        <v>0</v>
      </c>
      <c r="I43" s="126">
        <f>IF(I$2,TREND(Annual!I43:I159,$AF43:$AG159,$AF43:$AG159,TRUE),0)</f>
        <v>0</v>
      </c>
      <c r="J43" s="126">
        <f>IF(J$2,TREND(Annual!J43:J159,$AF43:$AG159,$AF43:$AG159,TRUE),0)</f>
        <v>0</v>
      </c>
      <c r="K43" s="126">
        <f>IF(K$2,TREND(Annual!K43:K159,$AF43:$AG159,$AF43:$AG159,TRUE),0)</f>
        <v>0</v>
      </c>
      <c r="L43" s="126">
        <f>IF(L$2,TREND(Annual!L43:L159,$AF43:$AG159,$AF43:$AG159,TRUE),0)</f>
        <v>0</v>
      </c>
      <c r="M43" s="126">
        <f>IF(M$2,TREND(Annual!M43:M159,$AF43:$AG159,$AF43:$AG159,TRUE),0)</f>
        <v>0</v>
      </c>
      <c r="N43" s="126">
        <f>IF(N$2,TREND(Annual!N43:N159,$AF43:$AG159,$AF43:$AG159,TRUE),0)</f>
        <v>0</v>
      </c>
      <c r="O43" s="126">
        <f>IF(O$2,TREND(Annual!O43:O159,$AF43:$AG159,$AF43:$AG159,TRUE),0)</f>
        <v>0</v>
      </c>
      <c r="P43" s="126">
        <f>IF(P$2,TREND(Annual!P43:P159,$AF43:$AG159,$AF43:$AG159,TRUE),0)</f>
        <v>0</v>
      </c>
      <c r="Q43" s="126">
        <f>IF(Q$2,TREND(Annual!Q43:Q159,$AF43:$AG159,$AF43:$AG159,TRUE),0)</f>
        <v>0</v>
      </c>
      <c r="R43" s="126">
        <f>IF(R$2,TREND(Annual!R43:R159,$AF43:$AG159,$AF43:$AG159,TRUE),0)</f>
        <v>0</v>
      </c>
      <c r="S43" s="126">
        <f>IF(S$2,TREND(Annual!S43:S159,$AF43:$AG159,$AF43:$AG159,TRUE),0)</f>
        <v>0</v>
      </c>
      <c r="T43" s="126">
        <f>IF(T$2,TREND(Annual!T43:T159,$AF43:$AG159,$AF43:$AG159,TRUE),0)</f>
        <v>0</v>
      </c>
      <c r="U43" s="126">
        <f>IF(U$2,TREND(Annual!U43:U159,$AF43:$AG159,$AF43:$AG159,TRUE),0)</f>
        <v>0</v>
      </c>
      <c r="V43" s="126">
        <f>IF(V$2,TREND(Annual!V43:V159,$AF43:$AG159,$AF43:$AG159,TRUE),0)</f>
        <v>0</v>
      </c>
      <c r="W43" s="126">
        <f>IF(W$2,TREND(Annual!W43:W159,$AF43:$AG159,$AF43:$AG159,TRUE),0)</f>
        <v>0</v>
      </c>
      <c r="X43" s="126">
        <f>IF(X$2,TREND(Annual!X43:X159,$AF43:$AG159,$AF43:$AG159,TRUE),0)</f>
        <v>0</v>
      </c>
      <c r="Y43" s="126">
        <f>IF(Y$2,TREND(Annual!Y43:Y159,$AF43:$AG159,$AF43:$AG159,TRUE),0)</f>
        <v>0</v>
      </c>
      <c r="Z43" s="126">
        <f>IF(Z$2,TREND(Annual!Z43:Z159,$AF43:$AG159,$AF43:$AG159,TRUE),0)</f>
        <v>0</v>
      </c>
      <c r="AA43" s="126">
        <f>IF(AA$2,TREND(Annual!AA43:AA159,$AF43:$AG159,$AF43:$AG159,TRUE),0)</f>
        <v>0</v>
      </c>
      <c r="AB43" s="126">
        <f>IF(AB$2,TREND(Annual!AB43:AB159,$AF43:$AG159,$AF43:$AG159,TRUE),0)</f>
        <v>0</v>
      </c>
      <c r="AC43" s="126">
        <f>IF(AC$2,TREND(Annual!AC43:AC159,$AF43:$AG159,$AF43:$AG159,TRUE),0)</f>
        <v>0</v>
      </c>
      <c r="AD43" s="126">
        <f>IF(AD$2,TREND(Annual!AD43:AD159,$AF43:$AG159,$AF43:$AG159,TRUE),0)</f>
        <v>0</v>
      </c>
      <c r="AE43" s="126"/>
      <c r="AF43">
        <f t="shared" si="1"/>
        <v>37</v>
      </c>
      <c r="AG43">
        <f t="shared" si="2"/>
        <v>1369</v>
      </c>
    </row>
    <row r="44" spans="1:33">
      <c r="A44" t="s">
        <v>441</v>
      </c>
      <c r="B44" s="126">
        <f>IF(B$2,TREND(Annual!B44:B160,$AF44:$AG160,$AF44:$AG160,TRUE),0)</f>
        <v>0</v>
      </c>
      <c r="C44" s="126">
        <f>IF(C$2,TREND(Annual!C44:C160,$AF44:$AG160,$AF44:$AG160,TRUE),0)</f>
        <v>0</v>
      </c>
      <c r="D44" s="126">
        <f>IF(D$2,TREND(Annual!D44:D160,$AF44:$AG160,$AF44:$AG160,TRUE),0)</f>
        <v>0</v>
      </c>
      <c r="E44" s="126">
        <f>IF(E$2,TREND(Annual!E44:E160,$AF44:$AG160,$AF44:$AG160,TRUE),0)</f>
        <v>0</v>
      </c>
      <c r="F44" s="126">
        <f>IF(F$2,TREND(Annual!F44:F160,$AF44:$AG160,$AF44:$AG160,TRUE),0)</f>
        <v>0</v>
      </c>
      <c r="G44" s="126">
        <f>IF(G$2,TREND(Annual!G44:G160,$AF44:$AG160,$AF44:$AG160,TRUE),0)</f>
        <v>0</v>
      </c>
      <c r="H44" s="126">
        <f>IF(H$2,TREND(Annual!H44:H160,$AF44:$AG160,$AF44:$AG160,TRUE),0)</f>
        <v>0</v>
      </c>
      <c r="I44" s="126">
        <f>IF(I$2,TREND(Annual!I44:I160,$AF44:$AG160,$AF44:$AG160,TRUE),0)</f>
        <v>0</v>
      </c>
      <c r="J44" s="126">
        <f>IF(J$2,TREND(Annual!J44:J160,$AF44:$AG160,$AF44:$AG160,TRUE),0)</f>
        <v>0</v>
      </c>
      <c r="K44" s="126">
        <f>IF(K$2,TREND(Annual!K44:K160,$AF44:$AG160,$AF44:$AG160,TRUE),0)</f>
        <v>0</v>
      </c>
      <c r="L44" s="126">
        <f>IF(L$2,TREND(Annual!L44:L160,$AF44:$AG160,$AF44:$AG160,TRUE),0)</f>
        <v>0</v>
      </c>
      <c r="M44" s="126">
        <f>IF(M$2,TREND(Annual!M44:M160,$AF44:$AG160,$AF44:$AG160,TRUE),0)</f>
        <v>0</v>
      </c>
      <c r="N44" s="126">
        <f>IF(N$2,TREND(Annual!N44:N160,$AF44:$AG160,$AF44:$AG160,TRUE),0)</f>
        <v>0</v>
      </c>
      <c r="O44" s="126">
        <f>IF(O$2,TREND(Annual!O44:O160,$AF44:$AG160,$AF44:$AG160,TRUE),0)</f>
        <v>0</v>
      </c>
      <c r="P44" s="126">
        <f>IF(P$2,TREND(Annual!P44:P160,$AF44:$AG160,$AF44:$AG160,TRUE),0)</f>
        <v>0</v>
      </c>
      <c r="Q44" s="126">
        <f>IF(Q$2,TREND(Annual!Q44:Q160,$AF44:$AG160,$AF44:$AG160,TRUE),0)</f>
        <v>0</v>
      </c>
      <c r="R44" s="126">
        <f>IF(R$2,TREND(Annual!R44:R160,$AF44:$AG160,$AF44:$AG160,TRUE),0)</f>
        <v>0</v>
      </c>
      <c r="S44" s="126">
        <f>IF(S$2,TREND(Annual!S44:S160,$AF44:$AG160,$AF44:$AG160,TRUE),0)</f>
        <v>0</v>
      </c>
      <c r="T44" s="126">
        <f>IF(T$2,TREND(Annual!T44:T160,$AF44:$AG160,$AF44:$AG160,TRUE),0)</f>
        <v>0</v>
      </c>
      <c r="U44" s="126">
        <f>IF(U$2,TREND(Annual!U44:U160,$AF44:$AG160,$AF44:$AG160,TRUE),0)</f>
        <v>0</v>
      </c>
      <c r="V44" s="126">
        <f>IF(V$2,TREND(Annual!V44:V160,$AF44:$AG160,$AF44:$AG160,TRUE),0)</f>
        <v>0</v>
      </c>
      <c r="W44" s="126">
        <f>IF(W$2,TREND(Annual!W44:W160,$AF44:$AG160,$AF44:$AG160,TRUE),0)</f>
        <v>0</v>
      </c>
      <c r="X44" s="126">
        <f>IF(X$2,TREND(Annual!X44:X160,$AF44:$AG160,$AF44:$AG160,TRUE),0)</f>
        <v>0</v>
      </c>
      <c r="Y44" s="126">
        <f>IF(Y$2,TREND(Annual!Y44:Y160,$AF44:$AG160,$AF44:$AG160,TRUE),0)</f>
        <v>0</v>
      </c>
      <c r="Z44" s="126">
        <f>IF(Z$2,TREND(Annual!Z44:Z160,$AF44:$AG160,$AF44:$AG160,TRUE),0)</f>
        <v>0</v>
      </c>
      <c r="AA44" s="126">
        <f>IF(AA$2,TREND(Annual!AA44:AA160,$AF44:$AG160,$AF44:$AG160,TRUE),0)</f>
        <v>0</v>
      </c>
      <c r="AB44" s="126">
        <f>IF(AB$2,TREND(Annual!AB44:AB160,$AF44:$AG160,$AF44:$AG160,TRUE),0)</f>
        <v>0</v>
      </c>
      <c r="AC44" s="126">
        <f>IF(AC$2,TREND(Annual!AC44:AC160,$AF44:$AG160,$AF44:$AG160,TRUE),0)</f>
        <v>0</v>
      </c>
      <c r="AD44" s="126">
        <f>IF(AD$2,TREND(Annual!AD44:AD160,$AF44:$AG160,$AF44:$AG160,TRUE),0)</f>
        <v>0</v>
      </c>
      <c r="AE44" s="126"/>
      <c r="AF44">
        <f t="shared" si="1"/>
        <v>38</v>
      </c>
      <c r="AG44">
        <f t="shared" si="2"/>
        <v>1444</v>
      </c>
    </row>
    <row r="45" spans="1:33">
      <c r="A45" t="s">
        <v>442</v>
      </c>
      <c r="B45" s="126">
        <f>IF(B$2,TREND(Annual!B45:B161,$AF45:$AG161,$AF45:$AG161,TRUE),0)</f>
        <v>0</v>
      </c>
      <c r="C45" s="126">
        <f>IF(C$2,TREND(Annual!C45:C161,$AF45:$AG161,$AF45:$AG161,TRUE),0)</f>
        <v>0</v>
      </c>
      <c r="D45" s="126">
        <f>IF(D$2,TREND(Annual!D45:D161,$AF45:$AG161,$AF45:$AG161,TRUE),0)</f>
        <v>0</v>
      </c>
      <c r="E45" s="126">
        <f>IF(E$2,TREND(Annual!E45:E161,$AF45:$AG161,$AF45:$AG161,TRUE),0)</f>
        <v>0</v>
      </c>
      <c r="F45" s="126">
        <f>IF(F$2,TREND(Annual!F45:F161,$AF45:$AG161,$AF45:$AG161,TRUE),0)</f>
        <v>0</v>
      </c>
      <c r="G45" s="126">
        <f>IF(G$2,TREND(Annual!G45:G161,$AF45:$AG161,$AF45:$AG161,TRUE),0)</f>
        <v>0</v>
      </c>
      <c r="H45" s="126">
        <f>IF(H$2,TREND(Annual!H45:H161,$AF45:$AG161,$AF45:$AG161,TRUE),0)</f>
        <v>0</v>
      </c>
      <c r="I45" s="126">
        <f>IF(I$2,TREND(Annual!I45:I161,$AF45:$AG161,$AF45:$AG161,TRUE),0)</f>
        <v>0</v>
      </c>
      <c r="J45" s="126">
        <f>IF(J$2,TREND(Annual!J45:J161,$AF45:$AG161,$AF45:$AG161,TRUE),0)</f>
        <v>0</v>
      </c>
      <c r="K45" s="126">
        <f>IF(K$2,TREND(Annual!K45:K161,$AF45:$AG161,$AF45:$AG161,TRUE),0)</f>
        <v>0</v>
      </c>
      <c r="L45" s="126">
        <f>IF(L$2,TREND(Annual!L45:L161,$AF45:$AG161,$AF45:$AG161,TRUE),0)</f>
        <v>0</v>
      </c>
      <c r="M45" s="126">
        <f>IF(M$2,TREND(Annual!M45:M161,$AF45:$AG161,$AF45:$AG161,TRUE),0)</f>
        <v>0</v>
      </c>
      <c r="N45" s="126">
        <f>IF(N$2,TREND(Annual!N45:N161,$AF45:$AG161,$AF45:$AG161,TRUE),0)</f>
        <v>0</v>
      </c>
      <c r="O45" s="126">
        <f>IF(O$2,TREND(Annual!O45:O161,$AF45:$AG161,$AF45:$AG161,TRUE),0)</f>
        <v>0</v>
      </c>
      <c r="P45" s="126">
        <f>IF(P$2,TREND(Annual!P45:P161,$AF45:$AG161,$AF45:$AG161,TRUE),0)</f>
        <v>0</v>
      </c>
      <c r="Q45" s="126">
        <f>IF(Q$2,TREND(Annual!Q45:Q161,$AF45:$AG161,$AF45:$AG161,TRUE),0)</f>
        <v>0</v>
      </c>
      <c r="R45" s="126">
        <f>IF(R$2,TREND(Annual!R45:R161,$AF45:$AG161,$AF45:$AG161,TRUE),0)</f>
        <v>0</v>
      </c>
      <c r="S45" s="126">
        <f>IF(S$2,TREND(Annual!S45:S161,$AF45:$AG161,$AF45:$AG161,TRUE),0)</f>
        <v>0</v>
      </c>
      <c r="T45" s="126">
        <f>IF(T$2,TREND(Annual!T45:T161,$AF45:$AG161,$AF45:$AG161,TRUE),0)</f>
        <v>0</v>
      </c>
      <c r="U45" s="126">
        <f>IF(U$2,TREND(Annual!U45:U161,$AF45:$AG161,$AF45:$AG161,TRUE),0)</f>
        <v>0</v>
      </c>
      <c r="V45" s="126">
        <f>IF(V$2,TREND(Annual!V45:V161,$AF45:$AG161,$AF45:$AG161,TRUE),0)</f>
        <v>0</v>
      </c>
      <c r="W45" s="126">
        <f>IF(W$2,TREND(Annual!W45:W161,$AF45:$AG161,$AF45:$AG161,TRUE),0)</f>
        <v>0</v>
      </c>
      <c r="X45" s="126">
        <f>IF(X$2,TREND(Annual!X45:X161,$AF45:$AG161,$AF45:$AG161,TRUE),0)</f>
        <v>0</v>
      </c>
      <c r="Y45" s="126">
        <f>IF(Y$2,TREND(Annual!Y45:Y161,$AF45:$AG161,$AF45:$AG161,TRUE),0)</f>
        <v>0</v>
      </c>
      <c r="Z45" s="126">
        <f>IF(Z$2,TREND(Annual!Z45:Z161,$AF45:$AG161,$AF45:$AG161,TRUE),0)</f>
        <v>0</v>
      </c>
      <c r="AA45" s="126">
        <f>IF(AA$2,TREND(Annual!AA45:AA161,$AF45:$AG161,$AF45:$AG161,TRUE),0)</f>
        <v>0</v>
      </c>
      <c r="AB45" s="126">
        <f>IF(AB$2,TREND(Annual!AB45:AB161,$AF45:$AG161,$AF45:$AG161,TRUE),0)</f>
        <v>0</v>
      </c>
      <c r="AC45" s="126">
        <f>IF(AC$2,TREND(Annual!AC45:AC161,$AF45:$AG161,$AF45:$AG161,TRUE),0)</f>
        <v>0</v>
      </c>
      <c r="AD45" s="126">
        <f>IF(AD$2,TREND(Annual!AD45:AD161,$AF45:$AG161,$AF45:$AG161,TRUE),0)</f>
        <v>0</v>
      </c>
      <c r="AE45" s="126"/>
      <c r="AF45">
        <f t="shared" si="1"/>
        <v>39</v>
      </c>
      <c r="AG45">
        <f t="shared" si="2"/>
        <v>1521</v>
      </c>
    </row>
    <row r="46" spans="1:33">
      <c r="A46" t="s">
        <v>443</v>
      </c>
      <c r="B46" s="126">
        <f>IF(B$2,TREND(Annual!B46:B162,$AF46:$AG162,$AF46:$AG162,TRUE),0)</f>
        <v>0</v>
      </c>
      <c r="C46" s="126">
        <f>IF(C$2,TREND(Annual!C46:C162,$AF46:$AG162,$AF46:$AG162,TRUE),0)</f>
        <v>0</v>
      </c>
      <c r="D46" s="126">
        <f>IF(D$2,TREND(Annual!D46:D162,$AF46:$AG162,$AF46:$AG162,TRUE),0)</f>
        <v>0</v>
      </c>
      <c r="E46" s="126">
        <f>IF(E$2,TREND(Annual!E46:E162,$AF46:$AG162,$AF46:$AG162,TRUE),0)</f>
        <v>0</v>
      </c>
      <c r="F46" s="126">
        <f>IF(F$2,TREND(Annual!F46:F162,$AF46:$AG162,$AF46:$AG162,TRUE),0)</f>
        <v>0</v>
      </c>
      <c r="G46" s="126">
        <f>IF(G$2,TREND(Annual!G46:G162,$AF46:$AG162,$AF46:$AG162,TRUE),0)</f>
        <v>0</v>
      </c>
      <c r="H46" s="126">
        <f>IF(H$2,TREND(Annual!H46:H162,$AF46:$AG162,$AF46:$AG162,TRUE),0)</f>
        <v>0</v>
      </c>
      <c r="I46" s="126">
        <f>IF(I$2,TREND(Annual!I46:I162,$AF46:$AG162,$AF46:$AG162,TRUE),0)</f>
        <v>0</v>
      </c>
      <c r="J46" s="126">
        <f>IF(J$2,TREND(Annual!J46:J162,$AF46:$AG162,$AF46:$AG162,TRUE),0)</f>
        <v>0</v>
      </c>
      <c r="K46" s="126">
        <f>IF(K$2,TREND(Annual!K46:K162,$AF46:$AG162,$AF46:$AG162,TRUE),0)</f>
        <v>0</v>
      </c>
      <c r="L46" s="126">
        <f>IF(L$2,TREND(Annual!L46:L162,$AF46:$AG162,$AF46:$AG162,TRUE),0)</f>
        <v>0</v>
      </c>
      <c r="M46" s="126">
        <f>IF(M$2,TREND(Annual!M46:M162,$AF46:$AG162,$AF46:$AG162,TRUE),0)</f>
        <v>0</v>
      </c>
      <c r="N46" s="126">
        <f>IF(N$2,TREND(Annual!N46:N162,$AF46:$AG162,$AF46:$AG162,TRUE),0)</f>
        <v>0</v>
      </c>
      <c r="O46" s="126">
        <f>IF(O$2,TREND(Annual!O46:O162,$AF46:$AG162,$AF46:$AG162,TRUE),0)</f>
        <v>0</v>
      </c>
      <c r="P46" s="126">
        <f>IF(P$2,TREND(Annual!P46:P162,$AF46:$AG162,$AF46:$AG162,TRUE),0)</f>
        <v>0</v>
      </c>
      <c r="Q46" s="126">
        <f>IF(Q$2,TREND(Annual!Q46:Q162,$AF46:$AG162,$AF46:$AG162,TRUE),0)</f>
        <v>0</v>
      </c>
      <c r="R46" s="126">
        <f>IF(R$2,TREND(Annual!R46:R162,$AF46:$AG162,$AF46:$AG162,TRUE),0)</f>
        <v>0</v>
      </c>
      <c r="S46" s="126">
        <f>IF(S$2,TREND(Annual!S46:S162,$AF46:$AG162,$AF46:$AG162,TRUE),0)</f>
        <v>0</v>
      </c>
      <c r="T46" s="126">
        <f>IF(T$2,TREND(Annual!T46:T162,$AF46:$AG162,$AF46:$AG162,TRUE),0)</f>
        <v>0</v>
      </c>
      <c r="U46" s="126">
        <f>IF(U$2,TREND(Annual!U46:U162,$AF46:$AG162,$AF46:$AG162,TRUE),0)</f>
        <v>0</v>
      </c>
      <c r="V46" s="126">
        <f>IF(V$2,TREND(Annual!V46:V162,$AF46:$AG162,$AF46:$AG162,TRUE),0)</f>
        <v>0</v>
      </c>
      <c r="W46" s="126">
        <f>IF(W$2,TREND(Annual!W46:W162,$AF46:$AG162,$AF46:$AG162,TRUE),0)</f>
        <v>0</v>
      </c>
      <c r="X46" s="126">
        <f>IF(X$2,TREND(Annual!X46:X162,$AF46:$AG162,$AF46:$AG162,TRUE),0)</f>
        <v>0</v>
      </c>
      <c r="Y46" s="126">
        <f>IF(Y$2,TREND(Annual!Y46:Y162,$AF46:$AG162,$AF46:$AG162,TRUE),0)</f>
        <v>0</v>
      </c>
      <c r="Z46" s="126">
        <f>IF(Z$2,TREND(Annual!Z46:Z162,$AF46:$AG162,$AF46:$AG162,TRUE),0)</f>
        <v>0</v>
      </c>
      <c r="AA46" s="126">
        <f>IF(AA$2,TREND(Annual!AA46:AA162,$AF46:$AG162,$AF46:$AG162,TRUE),0)</f>
        <v>0</v>
      </c>
      <c r="AB46" s="126">
        <f>IF(AB$2,TREND(Annual!AB46:AB162,$AF46:$AG162,$AF46:$AG162,TRUE),0)</f>
        <v>0</v>
      </c>
      <c r="AC46" s="126">
        <f>IF(AC$2,TREND(Annual!AC46:AC162,$AF46:$AG162,$AF46:$AG162,TRUE),0)</f>
        <v>0</v>
      </c>
      <c r="AD46" s="126">
        <f>IF(AD$2,TREND(Annual!AD46:AD162,$AF46:$AG162,$AF46:$AG162,TRUE),0)</f>
        <v>0</v>
      </c>
      <c r="AE46" s="126"/>
      <c r="AF46">
        <f t="shared" si="1"/>
        <v>40</v>
      </c>
      <c r="AG46">
        <f t="shared" si="2"/>
        <v>1600</v>
      </c>
    </row>
    <row r="47" spans="1:33">
      <c r="A47" t="s">
        <v>444</v>
      </c>
      <c r="B47" s="126">
        <f>IF(B$2,TREND(Annual!B47:B163,$AF47:$AG163,$AF47:$AG163,TRUE),0)</f>
        <v>0</v>
      </c>
      <c r="C47" s="126">
        <f>IF(C$2,TREND(Annual!C47:C163,$AF47:$AG163,$AF47:$AG163,TRUE),0)</f>
        <v>0</v>
      </c>
      <c r="D47" s="126">
        <f>IF(D$2,TREND(Annual!D47:D163,$AF47:$AG163,$AF47:$AG163,TRUE),0)</f>
        <v>0</v>
      </c>
      <c r="E47" s="126">
        <f>IF(E$2,TREND(Annual!E47:E163,$AF47:$AG163,$AF47:$AG163,TRUE),0)</f>
        <v>0</v>
      </c>
      <c r="F47" s="126">
        <f>IF(F$2,TREND(Annual!F47:F163,$AF47:$AG163,$AF47:$AG163,TRUE),0)</f>
        <v>0</v>
      </c>
      <c r="G47" s="126">
        <f>IF(G$2,TREND(Annual!G47:G163,$AF47:$AG163,$AF47:$AG163,TRUE),0)</f>
        <v>0</v>
      </c>
      <c r="H47" s="126">
        <f>IF(H$2,TREND(Annual!H47:H163,$AF47:$AG163,$AF47:$AG163,TRUE),0)</f>
        <v>0</v>
      </c>
      <c r="I47" s="126">
        <f>IF(I$2,TREND(Annual!I47:I163,$AF47:$AG163,$AF47:$AG163,TRUE),0)</f>
        <v>0</v>
      </c>
      <c r="J47" s="126">
        <f>IF(J$2,TREND(Annual!J47:J163,$AF47:$AG163,$AF47:$AG163,TRUE),0)</f>
        <v>0</v>
      </c>
      <c r="K47" s="126">
        <f>IF(K$2,TREND(Annual!K47:K163,$AF47:$AG163,$AF47:$AG163,TRUE),0)</f>
        <v>0</v>
      </c>
      <c r="L47" s="126">
        <f>IF(L$2,TREND(Annual!L47:L163,$AF47:$AG163,$AF47:$AG163,TRUE),0)</f>
        <v>0</v>
      </c>
      <c r="M47" s="126">
        <f>IF(M$2,TREND(Annual!M47:M163,$AF47:$AG163,$AF47:$AG163,TRUE),0)</f>
        <v>0</v>
      </c>
      <c r="N47" s="126">
        <f>IF(N$2,TREND(Annual!N47:N163,$AF47:$AG163,$AF47:$AG163,TRUE),0)</f>
        <v>0</v>
      </c>
      <c r="O47" s="126">
        <f>IF(O$2,TREND(Annual!O47:O163,$AF47:$AG163,$AF47:$AG163,TRUE),0)</f>
        <v>0</v>
      </c>
      <c r="P47" s="126">
        <f>IF(P$2,TREND(Annual!P47:P163,$AF47:$AG163,$AF47:$AG163,TRUE),0)</f>
        <v>0</v>
      </c>
      <c r="Q47" s="126">
        <f>IF(Q$2,TREND(Annual!Q47:Q163,$AF47:$AG163,$AF47:$AG163,TRUE),0)</f>
        <v>0</v>
      </c>
      <c r="R47" s="126">
        <f>IF(R$2,TREND(Annual!R47:R163,$AF47:$AG163,$AF47:$AG163,TRUE),0)</f>
        <v>0</v>
      </c>
      <c r="S47" s="126">
        <f>IF(S$2,TREND(Annual!S47:S163,$AF47:$AG163,$AF47:$AG163,TRUE),0)</f>
        <v>0</v>
      </c>
      <c r="T47" s="126">
        <f>IF(T$2,TREND(Annual!T47:T163,$AF47:$AG163,$AF47:$AG163,TRUE),0)</f>
        <v>0</v>
      </c>
      <c r="U47" s="126">
        <f>IF(U$2,TREND(Annual!U47:U163,$AF47:$AG163,$AF47:$AG163,TRUE),0)</f>
        <v>0</v>
      </c>
      <c r="V47" s="126">
        <f>IF(V$2,TREND(Annual!V47:V163,$AF47:$AG163,$AF47:$AG163,TRUE),0)</f>
        <v>0</v>
      </c>
      <c r="W47" s="126">
        <f>IF(W$2,TREND(Annual!W47:W163,$AF47:$AG163,$AF47:$AG163,TRUE),0)</f>
        <v>0</v>
      </c>
      <c r="X47" s="126">
        <f>IF(X$2,TREND(Annual!X47:X163,$AF47:$AG163,$AF47:$AG163,TRUE),0)</f>
        <v>0</v>
      </c>
      <c r="Y47" s="126">
        <f>IF(Y$2,TREND(Annual!Y47:Y163,$AF47:$AG163,$AF47:$AG163,TRUE),0)</f>
        <v>0</v>
      </c>
      <c r="Z47" s="126">
        <f>IF(Z$2,TREND(Annual!Z47:Z163,$AF47:$AG163,$AF47:$AG163,TRUE),0)</f>
        <v>0</v>
      </c>
      <c r="AA47" s="126">
        <f>IF(AA$2,TREND(Annual!AA47:AA163,$AF47:$AG163,$AF47:$AG163,TRUE),0)</f>
        <v>0</v>
      </c>
      <c r="AB47" s="126">
        <f>IF(AB$2,TREND(Annual!AB47:AB163,$AF47:$AG163,$AF47:$AG163,TRUE),0)</f>
        <v>0</v>
      </c>
      <c r="AC47" s="126">
        <f>IF(AC$2,TREND(Annual!AC47:AC163,$AF47:$AG163,$AF47:$AG163,TRUE),0)</f>
        <v>0</v>
      </c>
      <c r="AD47" s="126">
        <f>IF(AD$2,TREND(Annual!AD47:AD163,$AF47:$AG163,$AF47:$AG163,TRUE),0)</f>
        <v>0</v>
      </c>
      <c r="AE47" s="126"/>
      <c r="AF47">
        <f t="shared" si="1"/>
        <v>41</v>
      </c>
      <c r="AG47">
        <f t="shared" si="2"/>
        <v>1681</v>
      </c>
    </row>
    <row r="48" spans="1:33">
      <c r="A48" t="s">
        <v>445</v>
      </c>
      <c r="B48" s="126">
        <f>IF(B$2,TREND(Annual!B48:B164,$AF48:$AG164,$AF48:$AG164,TRUE),0)</f>
        <v>0</v>
      </c>
      <c r="C48" s="126">
        <f>IF(C$2,TREND(Annual!C48:C164,$AF48:$AG164,$AF48:$AG164,TRUE),0)</f>
        <v>0</v>
      </c>
      <c r="D48" s="126">
        <f>IF(D$2,TREND(Annual!D48:D164,$AF48:$AG164,$AF48:$AG164,TRUE),0)</f>
        <v>0</v>
      </c>
      <c r="E48" s="126">
        <f>IF(E$2,TREND(Annual!E48:E164,$AF48:$AG164,$AF48:$AG164,TRUE),0)</f>
        <v>0</v>
      </c>
      <c r="F48" s="126">
        <f>IF(F$2,TREND(Annual!F48:F164,$AF48:$AG164,$AF48:$AG164,TRUE),0)</f>
        <v>0</v>
      </c>
      <c r="G48" s="126">
        <f>IF(G$2,TREND(Annual!G48:G164,$AF48:$AG164,$AF48:$AG164,TRUE),0)</f>
        <v>0</v>
      </c>
      <c r="H48" s="126">
        <f>IF(H$2,TREND(Annual!H48:H164,$AF48:$AG164,$AF48:$AG164,TRUE),0)</f>
        <v>0</v>
      </c>
      <c r="I48" s="126">
        <f>IF(I$2,TREND(Annual!I48:I164,$AF48:$AG164,$AF48:$AG164,TRUE),0)</f>
        <v>0</v>
      </c>
      <c r="J48" s="126">
        <f>IF(J$2,TREND(Annual!J48:J164,$AF48:$AG164,$AF48:$AG164,TRUE),0)</f>
        <v>0</v>
      </c>
      <c r="K48" s="126">
        <f>IF(K$2,TREND(Annual!K48:K164,$AF48:$AG164,$AF48:$AG164,TRUE),0)</f>
        <v>0</v>
      </c>
      <c r="L48" s="126">
        <f>IF(L$2,TREND(Annual!L48:L164,$AF48:$AG164,$AF48:$AG164,TRUE),0)</f>
        <v>0</v>
      </c>
      <c r="M48" s="126">
        <f>IF(M$2,TREND(Annual!M48:M164,$AF48:$AG164,$AF48:$AG164,TRUE),0)</f>
        <v>0</v>
      </c>
      <c r="N48" s="126">
        <f>IF(N$2,TREND(Annual!N48:N164,$AF48:$AG164,$AF48:$AG164,TRUE),0)</f>
        <v>0</v>
      </c>
      <c r="O48" s="126">
        <f>IF(O$2,TREND(Annual!O48:O164,$AF48:$AG164,$AF48:$AG164,TRUE),0)</f>
        <v>0</v>
      </c>
      <c r="P48" s="126">
        <f>IF(P$2,TREND(Annual!P48:P164,$AF48:$AG164,$AF48:$AG164,TRUE),0)</f>
        <v>0</v>
      </c>
      <c r="Q48" s="126">
        <f>IF(Q$2,TREND(Annual!Q48:Q164,$AF48:$AG164,$AF48:$AG164,TRUE),0)</f>
        <v>0</v>
      </c>
      <c r="R48" s="126">
        <f>IF(R$2,TREND(Annual!R48:R164,$AF48:$AG164,$AF48:$AG164,TRUE),0)</f>
        <v>0</v>
      </c>
      <c r="S48" s="126">
        <f>IF(S$2,TREND(Annual!S48:S164,$AF48:$AG164,$AF48:$AG164,TRUE),0)</f>
        <v>0</v>
      </c>
      <c r="T48" s="126">
        <f>IF(T$2,TREND(Annual!T48:T164,$AF48:$AG164,$AF48:$AG164,TRUE),0)</f>
        <v>0</v>
      </c>
      <c r="U48" s="126">
        <f>IF(U$2,TREND(Annual!U48:U164,$AF48:$AG164,$AF48:$AG164,TRUE),0)</f>
        <v>0</v>
      </c>
      <c r="V48" s="126">
        <f>IF(V$2,TREND(Annual!V48:V164,$AF48:$AG164,$AF48:$AG164,TRUE),0)</f>
        <v>0</v>
      </c>
      <c r="W48" s="126">
        <f>IF(W$2,TREND(Annual!W48:W164,$AF48:$AG164,$AF48:$AG164,TRUE),0)</f>
        <v>0</v>
      </c>
      <c r="X48" s="126">
        <f>IF(X$2,TREND(Annual!X48:X164,$AF48:$AG164,$AF48:$AG164,TRUE),0)</f>
        <v>0</v>
      </c>
      <c r="Y48" s="126">
        <f>IF(Y$2,TREND(Annual!Y48:Y164,$AF48:$AG164,$AF48:$AG164,TRUE),0)</f>
        <v>0</v>
      </c>
      <c r="Z48" s="126">
        <f>IF(Z$2,TREND(Annual!Z48:Z164,$AF48:$AG164,$AF48:$AG164,TRUE),0)</f>
        <v>0</v>
      </c>
      <c r="AA48" s="126">
        <f>IF(AA$2,TREND(Annual!AA48:AA164,$AF48:$AG164,$AF48:$AG164,TRUE),0)</f>
        <v>0</v>
      </c>
      <c r="AB48" s="126">
        <f>IF(AB$2,TREND(Annual!AB48:AB164,$AF48:$AG164,$AF48:$AG164,TRUE),0)</f>
        <v>0</v>
      </c>
      <c r="AC48" s="126">
        <f>IF(AC$2,TREND(Annual!AC48:AC164,$AF48:$AG164,$AF48:$AG164,TRUE),0)</f>
        <v>0</v>
      </c>
      <c r="AD48" s="126">
        <f>IF(AD$2,TREND(Annual!AD48:AD164,$AF48:$AG164,$AF48:$AG164,TRUE),0)</f>
        <v>0</v>
      </c>
      <c r="AE48" s="126"/>
      <c r="AF48">
        <f t="shared" si="1"/>
        <v>42</v>
      </c>
      <c r="AG48">
        <f t="shared" si="2"/>
        <v>1764</v>
      </c>
    </row>
    <row r="49" spans="1:33">
      <c r="A49" t="s">
        <v>446</v>
      </c>
      <c r="B49" s="126">
        <f>IF(B$2,TREND(Annual!B49:B165,$AF49:$AG165,$AF49:$AG165,TRUE),0)</f>
        <v>0</v>
      </c>
      <c r="C49" s="126">
        <f>IF(C$2,TREND(Annual!C49:C165,$AF49:$AG165,$AF49:$AG165,TRUE),0)</f>
        <v>0</v>
      </c>
      <c r="D49" s="126">
        <f>IF(D$2,TREND(Annual!D49:D165,$AF49:$AG165,$AF49:$AG165,TRUE),0)</f>
        <v>0</v>
      </c>
      <c r="E49" s="126">
        <f>IF(E$2,TREND(Annual!E49:E165,$AF49:$AG165,$AF49:$AG165,TRUE),0)</f>
        <v>0</v>
      </c>
      <c r="F49" s="126">
        <f>IF(F$2,TREND(Annual!F49:F165,$AF49:$AG165,$AF49:$AG165,TRUE),0)</f>
        <v>0</v>
      </c>
      <c r="G49" s="126">
        <f>IF(G$2,TREND(Annual!G49:G165,$AF49:$AG165,$AF49:$AG165,TRUE),0)</f>
        <v>0</v>
      </c>
      <c r="H49" s="126">
        <f>IF(H$2,TREND(Annual!H49:H165,$AF49:$AG165,$AF49:$AG165,TRUE),0)</f>
        <v>0</v>
      </c>
      <c r="I49" s="126">
        <f>IF(I$2,TREND(Annual!I49:I165,$AF49:$AG165,$AF49:$AG165,TRUE),0)</f>
        <v>0</v>
      </c>
      <c r="J49" s="126">
        <f>IF(J$2,TREND(Annual!J49:J165,$AF49:$AG165,$AF49:$AG165,TRUE),0)</f>
        <v>0</v>
      </c>
      <c r="K49" s="126">
        <f>IF(K$2,TREND(Annual!K49:K165,$AF49:$AG165,$AF49:$AG165,TRUE),0)</f>
        <v>0</v>
      </c>
      <c r="L49" s="126">
        <f>IF(L$2,TREND(Annual!L49:L165,$AF49:$AG165,$AF49:$AG165,TRUE),0)</f>
        <v>0</v>
      </c>
      <c r="M49" s="126">
        <f>IF(M$2,TREND(Annual!M49:M165,$AF49:$AG165,$AF49:$AG165,TRUE),0)</f>
        <v>0</v>
      </c>
      <c r="N49" s="126">
        <f>IF(N$2,TREND(Annual!N49:N165,$AF49:$AG165,$AF49:$AG165,TRUE),0)</f>
        <v>0</v>
      </c>
      <c r="O49" s="126">
        <f>IF(O$2,TREND(Annual!O49:O165,$AF49:$AG165,$AF49:$AG165,TRUE),0)</f>
        <v>0</v>
      </c>
      <c r="P49" s="126">
        <f>IF(P$2,TREND(Annual!P49:P165,$AF49:$AG165,$AF49:$AG165,TRUE),0)</f>
        <v>0</v>
      </c>
      <c r="Q49" s="126">
        <f>IF(Q$2,TREND(Annual!Q49:Q165,$AF49:$AG165,$AF49:$AG165,TRUE),0)</f>
        <v>0</v>
      </c>
      <c r="R49" s="126">
        <f>IF(R$2,TREND(Annual!R49:R165,$AF49:$AG165,$AF49:$AG165,TRUE),0)</f>
        <v>0</v>
      </c>
      <c r="S49" s="126">
        <f>IF(S$2,TREND(Annual!S49:S165,$AF49:$AG165,$AF49:$AG165,TRUE),0)</f>
        <v>0</v>
      </c>
      <c r="T49" s="126">
        <f>IF(T$2,TREND(Annual!T49:T165,$AF49:$AG165,$AF49:$AG165,TRUE),0)</f>
        <v>0</v>
      </c>
      <c r="U49" s="126">
        <f>IF(U$2,TREND(Annual!U49:U165,$AF49:$AG165,$AF49:$AG165,TRUE),0)</f>
        <v>0</v>
      </c>
      <c r="V49" s="126">
        <f>IF(V$2,TREND(Annual!V49:V165,$AF49:$AG165,$AF49:$AG165,TRUE),0)</f>
        <v>0</v>
      </c>
      <c r="W49" s="126">
        <f>IF(W$2,TREND(Annual!W49:W165,$AF49:$AG165,$AF49:$AG165,TRUE),0)</f>
        <v>0</v>
      </c>
      <c r="X49" s="126">
        <f>IF(X$2,TREND(Annual!X49:X165,$AF49:$AG165,$AF49:$AG165,TRUE),0)</f>
        <v>0</v>
      </c>
      <c r="Y49" s="126">
        <f>IF(Y$2,TREND(Annual!Y49:Y165,$AF49:$AG165,$AF49:$AG165,TRUE),0)</f>
        <v>0</v>
      </c>
      <c r="Z49" s="126">
        <f>IF(Z$2,TREND(Annual!Z49:Z165,$AF49:$AG165,$AF49:$AG165,TRUE),0)</f>
        <v>0</v>
      </c>
      <c r="AA49" s="126">
        <f>IF(AA$2,TREND(Annual!AA49:AA165,$AF49:$AG165,$AF49:$AG165,TRUE),0)</f>
        <v>0</v>
      </c>
      <c r="AB49" s="126">
        <f>IF(AB$2,TREND(Annual!AB49:AB165,$AF49:$AG165,$AF49:$AG165,TRUE),0)</f>
        <v>0</v>
      </c>
      <c r="AC49" s="126">
        <f>IF(AC$2,TREND(Annual!AC49:AC165,$AF49:$AG165,$AF49:$AG165,TRUE),0)</f>
        <v>0</v>
      </c>
      <c r="AD49" s="126">
        <f>IF(AD$2,TREND(Annual!AD49:AD165,$AF49:$AG165,$AF49:$AG165,TRUE),0)</f>
        <v>0</v>
      </c>
      <c r="AE49" s="126"/>
      <c r="AF49">
        <f t="shared" si="1"/>
        <v>43</v>
      </c>
      <c r="AG49">
        <f t="shared" si="2"/>
        <v>1849</v>
      </c>
    </row>
    <row r="50" spans="1:33">
      <c r="A50" t="s">
        <v>447</v>
      </c>
      <c r="B50" s="126">
        <f>IF(B$2,TREND(Annual!B50:B166,$AF50:$AG166,$AF50:$AG166,TRUE),0)</f>
        <v>0</v>
      </c>
      <c r="C50" s="126">
        <f>IF(C$2,TREND(Annual!C50:C166,$AF50:$AG166,$AF50:$AG166,TRUE),0)</f>
        <v>0</v>
      </c>
      <c r="D50" s="126">
        <f>IF(D$2,TREND(Annual!D50:D166,$AF50:$AG166,$AF50:$AG166,TRUE),0)</f>
        <v>0</v>
      </c>
      <c r="E50" s="126">
        <f>IF(E$2,TREND(Annual!E50:E166,$AF50:$AG166,$AF50:$AG166,TRUE),0)</f>
        <v>0</v>
      </c>
      <c r="F50" s="126">
        <f>IF(F$2,TREND(Annual!F50:F166,$AF50:$AG166,$AF50:$AG166,TRUE),0)</f>
        <v>0</v>
      </c>
      <c r="G50" s="126">
        <f>IF(G$2,TREND(Annual!G50:G166,$AF50:$AG166,$AF50:$AG166,TRUE),0)</f>
        <v>0</v>
      </c>
      <c r="H50" s="126">
        <f>IF(H$2,TREND(Annual!H50:H166,$AF50:$AG166,$AF50:$AG166,TRUE),0)</f>
        <v>0</v>
      </c>
      <c r="I50" s="126">
        <f>IF(I$2,TREND(Annual!I50:I166,$AF50:$AG166,$AF50:$AG166,TRUE),0)</f>
        <v>0</v>
      </c>
      <c r="J50" s="126">
        <f>IF(J$2,TREND(Annual!J50:J166,$AF50:$AG166,$AF50:$AG166,TRUE),0)</f>
        <v>0</v>
      </c>
      <c r="K50" s="126">
        <f>IF(K$2,TREND(Annual!K50:K166,$AF50:$AG166,$AF50:$AG166,TRUE),0)</f>
        <v>0</v>
      </c>
      <c r="L50" s="126">
        <f>IF(L$2,TREND(Annual!L50:L166,$AF50:$AG166,$AF50:$AG166,TRUE),0)</f>
        <v>0</v>
      </c>
      <c r="M50" s="126">
        <f>IF(M$2,TREND(Annual!M50:M166,$AF50:$AG166,$AF50:$AG166,TRUE),0)</f>
        <v>0</v>
      </c>
      <c r="N50" s="126">
        <f>IF(N$2,TREND(Annual!N50:N166,$AF50:$AG166,$AF50:$AG166,TRUE),0)</f>
        <v>0</v>
      </c>
      <c r="O50" s="126">
        <f>IF(O$2,TREND(Annual!O50:O166,$AF50:$AG166,$AF50:$AG166,TRUE),0)</f>
        <v>0</v>
      </c>
      <c r="P50" s="126">
        <f>IF(P$2,TREND(Annual!P50:P166,$AF50:$AG166,$AF50:$AG166,TRUE),0)</f>
        <v>0</v>
      </c>
      <c r="Q50" s="126">
        <f>IF(Q$2,TREND(Annual!Q50:Q166,$AF50:$AG166,$AF50:$AG166,TRUE),0)</f>
        <v>0</v>
      </c>
      <c r="R50" s="126">
        <f>IF(R$2,TREND(Annual!R50:R166,$AF50:$AG166,$AF50:$AG166,TRUE),0)</f>
        <v>0</v>
      </c>
      <c r="S50" s="126">
        <f>IF(S$2,TREND(Annual!S50:S166,$AF50:$AG166,$AF50:$AG166,TRUE),0)</f>
        <v>0</v>
      </c>
      <c r="T50" s="126">
        <f>IF(T$2,TREND(Annual!T50:T166,$AF50:$AG166,$AF50:$AG166,TRUE),0)</f>
        <v>0</v>
      </c>
      <c r="U50" s="126">
        <f>IF(U$2,TREND(Annual!U50:U166,$AF50:$AG166,$AF50:$AG166,TRUE),0)</f>
        <v>0</v>
      </c>
      <c r="V50" s="126">
        <f>IF(V$2,TREND(Annual!V50:V166,$AF50:$AG166,$AF50:$AG166,TRUE),0)</f>
        <v>0</v>
      </c>
      <c r="W50" s="126">
        <f>IF(W$2,TREND(Annual!W50:W166,$AF50:$AG166,$AF50:$AG166,TRUE),0)</f>
        <v>0</v>
      </c>
      <c r="X50" s="126">
        <f>IF(X$2,TREND(Annual!X50:X166,$AF50:$AG166,$AF50:$AG166,TRUE),0)</f>
        <v>0</v>
      </c>
      <c r="Y50" s="126">
        <f>IF(Y$2,TREND(Annual!Y50:Y166,$AF50:$AG166,$AF50:$AG166,TRUE),0)</f>
        <v>0</v>
      </c>
      <c r="Z50" s="126">
        <f>IF(Z$2,TREND(Annual!Z50:Z166,$AF50:$AG166,$AF50:$AG166,TRUE),0)</f>
        <v>0</v>
      </c>
      <c r="AA50" s="126">
        <f>IF(AA$2,TREND(Annual!AA50:AA166,$AF50:$AG166,$AF50:$AG166,TRUE),0)</f>
        <v>0</v>
      </c>
      <c r="AB50" s="126">
        <f>IF(AB$2,TREND(Annual!AB50:AB166,$AF50:$AG166,$AF50:$AG166,TRUE),0)</f>
        <v>0</v>
      </c>
      <c r="AC50" s="126">
        <f>IF(AC$2,TREND(Annual!AC50:AC166,$AF50:$AG166,$AF50:$AG166,TRUE),0)</f>
        <v>0</v>
      </c>
      <c r="AD50" s="126">
        <f>IF(AD$2,TREND(Annual!AD50:AD166,$AF50:$AG166,$AF50:$AG166,TRUE),0)</f>
        <v>0</v>
      </c>
      <c r="AE50" s="126"/>
      <c r="AF50">
        <f t="shared" si="1"/>
        <v>44</v>
      </c>
      <c r="AG50">
        <f t="shared" si="2"/>
        <v>1936</v>
      </c>
    </row>
    <row r="51" spans="1:33">
      <c r="A51" t="s">
        <v>448</v>
      </c>
      <c r="B51" s="126">
        <f>IF(B$2,TREND(Annual!B51:B167,$AF51:$AG167,$AF51:$AG167,TRUE),0)</f>
        <v>0</v>
      </c>
      <c r="C51" s="126">
        <f>IF(C$2,TREND(Annual!C51:C167,$AF51:$AG167,$AF51:$AG167,TRUE),0)</f>
        <v>0</v>
      </c>
      <c r="D51" s="126">
        <f>IF(D$2,TREND(Annual!D51:D167,$AF51:$AG167,$AF51:$AG167,TRUE),0)</f>
        <v>0</v>
      </c>
      <c r="E51" s="126">
        <f>IF(E$2,TREND(Annual!E51:E167,$AF51:$AG167,$AF51:$AG167,TRUE),0)</f>
        <v>0</v>
      </c>
      <c r="F51" s="126">
        <f>IF(F$2,TREND(Annual!F51:F167,$AF51:$AG167,$AF51:$AG167,TRUE),0)</f>
        <v>0</v>
      </c>
      <c r="G51" s="126">
        <f>IF(G$2,TREND(Annual!G51:G167,$AF51:$AG167,$AF51:$AG167,TRUE),0)</f>
        <v>0</v>
      </c>
      <c r="H51" s="126">
        <f>IF(H$2,TREND(Annual!H51:H167,$AF51:$AG167,$AF51:$AG167,TRUE),0)</f>
        <v>0</v>
      </c>
      <c r="I51" s="126">
        <f>IF(I$2,TREND(Annual!I51:I167,$AF51:$AG167,$AF51:$AG167,TRUE),0)</f>
        <v>0</v>
      </c>
      <c r="J51" s="126">
        <f>IF(J$2,TREND(Annual!J51:J167,$AF51:$AG167,$AF51:$AG167,TRUE),0)</f>
        <v>0</v>
      </c>
      <c r="K51" s="126">
        <f>IF(K$2,TREND(Annual!K51:K167,$AF51:$AG167,$AF51:$AG167,TRUE),0)</f>
        <v>0</v>
      </c>
      <c r="L51" s="126">
        <f>IF(L$2,TREND(Annual!L51:L167,$AF51:$AG167,$AF51:$AG167,TRUE),0)</f>
        <v>0</v>
      </c>
      <c r="M51" s="126">
        <f>IF(M$2,TREND(Annual!M51:M167,$AF51:$AG167,$AF51:$AG167,TRUE),0)</f>
        <v>0</v>
      </c>
      <c r="N51" s="126">
        <f>IF(N$2,TREND(Annual!N51:N167,$AF51:$AG167,$AF51:$AG167,TRUE),0)</f>
        <v>0</v>
      </c>
      <c r="O51" s="126">
        <f>IF(O$2,TREND(Annual!O51:O167,$AF51:$AG167,$AF51:$AG167,TRUE),0)</f>
        <v>0</v>
      </c>
      <c r="P51" s="126">
        <f>IF(P$2,TREND(Annual!P51:P167,$AF51:$AG167,$AF51:$AG167,TRUE),0)</f>
        <v>0</v>
      </c>
      <c r="Q51" s="126">
        <f>IF(Q$2,TREND(Annual!Q51:Q167,$AF51:$AG167,$AF51:$AG167,TRUE),0)</f>
        <v>0</v>
      </c>
      <c r="R51" s="126">
        <f>IF(R$2,TREND(Annual!R51:R167,$AF51:$AG167,$AF51:$AG167,TRUE),0)</f>
        <v>0</v>
      </c>
      <c r="S51" s="126">
        <f>IF(S$2,TREND(Annual!S51:S167,$AF51:$AG167,$AF51:$AG167,TRUE),0)</f>
        <v>0</v>
      </c>
      <c r="T51" s="126">
        <f>IF(T$2,TREND(Annual!T51:T167,$AF51:$AG167,$AF51:$AG167,TRUE),0)</f>
        <v>0</v>
      </c>
      <c r="U51" s="126">
        <f>IF(U$2,TREND(Annual!U51:U167,$AF51:$AG167,$AF51:$AG167,TRUE),0)</f>
        <v>0</v>
      </c>
      <c r="V51" s="126">
        <f>IF(V$2,TREND(Annual!V51:V167,$AF51:$AG167,$AF51:$AG167,TRUE),0)</f>
        <v>0</v>
      </c>
      <c r="W51" s="126">
        <f>IF(W$2,TREND(Annual!W51:W167,$AF51:$AG167,$AF51:$AG167,TRUE),0)</f>
        <v>0</v>
      </c>
      <c r="X51" s="126">
        <f>IF(X$2,TREND(Annual!X51:X167,$AF51:$AG167,$AF51:$AG167,TRUE),0)</f>
        <v>0</v>
      </c>
      <c r="Y51" s="126">
        <f>IF(Y$2,TREND(Annual!Y51:Y167,$AF51:$AG167,$AF51:$AG167,TRUE),0)</f>
        <v>0</v>
      </c>
      <c r="Z51" s="126">
        <f>IF(Z$2,TREND(Annual!Z51:Z167,$AF51:$AG167,$AF51:$AG167,TRUE),0)</f>
        <v>0</v>
      </c>
      <c r="AA51" s="126">
        <f>IF(AA$2,TREND(Annual!AA51:AA167,$AF51:$AG167,$AF51:$AG167,TRUE),0)</f>
        <v>0</v>
      </c>
      <c r="AB51" s="126">
        <f>IF(AB$2,TREND(Annual!AB51:AB167,$AF51:$AG167,$AF51:$AG167,TRUE),0)</f>
        <v>0</v>
      </c>
      <c r="AC51" s="126">
        <f>IF(AC$2,TREND(Annual!AC51:AC167,$AF51:$AG167,$AF51:$AG167,TRUE),0)</f>
        <v>0</v>
      </c>
      <c r="AD51" s="126">
        <f>IF(AD$2,TREND(Annual!AD51:AD167,$AF51:$AG167,$AF51:$AG167,TRUE),0)</f>
        <v>0</v>
      </c>
      <c r="AE51" s="126"/>
      <c r="AF51">
        <f t="shared" si="1"/>
        <v>45</v>
      </c>
      <c r="AG51">
        <f t="shared" si="2"/>
        <v>2025</v>
      </c>
    </row>
    <row r="52" spans="1:33">
      <c r="A52" t="s">
        <v>449</v>
      </c>
      <c r="B52" s="126">
        <f>IF(B$2,TREND(Annual!B52:B168,$AF52:$AG168,$AF52:$AG168,TRUE),0)</f>
        <v>0</v>
      </c>
      <c r="C52" s="126">
        <f>IF(C$2,TREND(Annual!C52:C168,$AF52:$AG168,$AF52:$AG168,TRUE),0)</f>
        <v>0</v>
      </c>
      <c r="D52" s="126">
        <f>IF(D$2,TREND(Annual!D52:D168,$AF52:$AG168,$AF52:$AG168,TRUE),0)</f>
        <v>0</v>
      </c>
      <c r="E52" s="126">
        <f>IF(E$2,TREND(Annual!E52:E168,$AF52:$AG168,$AF52:$AG168,TRUE),0)</f>
        <v>0</v>
      </c>
      <c r="F52" s="126">
        <f>IF(F$2,TREND(Annual!F52:F168,$AF52:$AG168,$AF52:$AG168,TRUE),0)</f>
        <v>0</v>
      </c>
      <c r="G52" s="126">
        <f>IF(G$2,TREND(Annual!G52:G168,$AF52:$AG168,$AF52:$AG168,TRUE),0)</f>
        <v>0</v>
      </c>
      <c r="H52" s="126">
        <f>IF(H$2,TREND(Annual!H52:H168,$AF52:$AG168,$AF52:$AG168,TRUE),0)</f>
        <v>0</v>
      </c>
      <c r="I52" s="126">
        <f>IF(I$2,TREND(Annual!I52:I168,$AF52:$AG168,$AF52:$AG168,TRUE),0)</f>
        <v>0</v>
      </c>
      <c r="J52" s="126">
        <f>IF(J$2,TREND(Annual!J52:J168,$AF52:$AG168,$AF52:$AG168,TRUE),0)</f>
        <v>0</v>
      </c>
      <c r="K52" s="126">
        <f>IF(K$2,TREND(Annual!K52:K168,$AF52:$AG168,$AF52:$AG168,TRUE),0)</f>
        <v>0</v>
      </c>
      <c r="L52" s="126">
        <f>IF(L$2,TREND(Annual!L52:L168,$AF52:$AG168,$AF52:$AG168,TRUE),0)</f>
        <v>0</v>
      </c>
      <c r="M52" s="126">
        <f>IF(M$2,TREND(Annual!M52:M168,$AF52:$AG168,$AF52:$AG168,TRUE),0)</f>
        <v>0</v>
      </c>
      <c r="N52" s="126">
        <f>IF(N$2,TREND(Annual!N52:N168,$AF52:$AG168,$AF52:$AG168,TRUE),0)</f>
        <v>0</v>
      </c>
      <c r="O52" s="126">
        <f>IF(O$2,TREND(Annual!O52:O168,$AF52:$AG168,$AF52:$AG168,TRUE),0)</f>
        <v>0</v>
      </c>
      <c r="P52" s="126">
        <f>IF(P$2,TREND(Annual!P52:P168,$AF52:$AG168,$AF52:$AG168,TRUE),0)</f>
        <v>0</v>
      </c>
      <c r="Q52" s="126">
        <f>IF(Q$2,TREND(Annual!Q52:Q168,$AF52:$AG168,$AF52:$AG168,TRUE),0)</f>
        <v>0</v>
      </c>
      <c r="R52" s="126">
        <f>IF(R$2,TREND(Annual!R52:R168,$AF52:$AG168,$AF52:$AG168,TRUE),0)</f>
        <v>0</v>
      </c>
      <c r="S52" s="126">
        <f>IF(S$2,TREND(Annual!S52:S168,$AF52:$AG168,$AF52:$AG168,TRUE),0)</f>
        <v>0</v>
      </c>
      <c r="T52" s="126">
        <f>IF(T$2,TREND(Annual!T52:T168,$AF52:$AG168,$AF52:$AG168,TRUE),0)</f>
        <v>0</v>
      </c>
      <c r="U52" s="126">
        <f>IF(U$2,TREND(Annual!U52:U168,$AF52:$AG168,$AF52:$AG168,TRUE),0)</f>
        <v>0</v>
      </c>
      <c r="V52" s="126">
        <f>IF(V$2,TREND(Annual!V52:V168,$AF52:$AG168,$AF52:$AG168,TRUE),0)</f>
        <v>0</v>
      </c>
      <c r="W52" s="126">
        <f>IF(W$2,TREND(Annual!W52:W168,$AF52:$AG168,$AF52:$AG168,TRUE),0)</f>
        <v>0</v>
      </c>
      <c r="X52" s="126">
        <f>IF(X$2,TREND(Annual!X52:X168,$AF52:$AG168,$AF52:$AG168,TRUE),0)</f>
        <v>0</v>
      </c>
      <c r="Y52" s="126">
        <f>IF(Y$2,TREND(Annual!Y52:Y168,$AF52:$AG168,$AF52:$AG168,TRUE),0)</f>
        <v>0</v>
      </c>
      <c r="Z52" s="126">
        <f>IF(Z$2,TREND(Annual!Z52:Z168,$AF52:$AG168,$AF52:$AG168,TRUE),0)</f>
        <v>0</v>
      </c>
      <c r="AA52" s="126">
        <f>IF(AA$2,TREND(Annual!AA52:AA168,$AF52:$AG168,$AF52:$AG168,TRUE),0)</f>
        <v>0</v>
      </c>
      <c r="AB52" s="126">
        <f>IF(AB$2,TREND(Annual!AB52:AB168,$AF52:$AG168,$AF52:$AG168,TRUE),0)</f>
        <v>0</v>
      </c>
      <c r="AC52" s="126">
        <f>IF(AC$2,TREND(Annual!AC52:AC168,$AF52:$AG168,$AF52:$AG168,TRUE),0)</f>
        <v>0</v>
      </c>
      <c r="AD52" s="126">
        <f>IF(AD$2,TREND(Annual!AD52:AD168,$AF52:$AG168,$AF52:$AG168,TRUE),0)</f>
        <v>0</v>
      </c>
      <c r="AE52" s="126"/>
      <c r="AF52">
        <f t="shared" si="1"/>
        <v>46</v>
      </c>
      <c r="AG52">
        <f t="shared" si="2"/>
        <v>2116</v>
      </c>
    </row>
    <row r="53" spans="1:33">
      <c r="A53" t="s">
        <v>450</v>
      </c>
      <c r="B53" s="126">
        <f>IF(B$2,TREND(Annual!B53:B169,$AF53:$AG169,$AF53:$AG169,TRUE),0)</f>
        <v>0</v>
      </c>
      <c r="C53" s="126">
        <f>IF(C$2,TREND(Annual!C53:C169,$AF53:$AG169,$AF53:$AG169,TRUE),0)</f>
        <v>0</v>
      </c>
      <c r="D53" s="126">
        <f>IF(D$2,TREND(Annual!D53:D169,$AF53:$AG169,$AF53:$AG169,TRUE),0)</f>
        <v>0</v>
      </c>
      <c r="E53" s="126">
        <f>IF(E$2,TREND(Annual!E53:E169,$AF53:$AG169,$AF53:$AG169,TRUE),0)</f>
        <v>0</v>
      </c>
      <c r="F53" s="126">
        <f>IF(F$2,TREND(Annual!F53:F169,$AF53:$AG169,$AF53:$AG169,TRUE),0)</f>
        <v>0</v>
      </c>
      <c r="G53" s="126">
        <f>IF(G$2,TREND(Annual!G53:G169,$AF53:$AG169,$AF53:$AG169,TRUE),0)</f>
        <v>0</v>
      </c>
      <c r="H53" s="126">
        <f>IF(H$2,TREND(Annual!H53:H169,$AF53:$AG169,$AF53:$AG169,TRUE),0)</f>
        <v>0</v>
      </c>
      <c r="I53" s="126">
        <f>IF(I$2,TREND(Annual!I53:I169,$AF53:$AG169,$AF53:$AG169,TRUE),0)</f>
        <v>0</v>
      </c>
      <c r="J53" s="126">
        <f>IF(J$2,TREND(Annual!J53:J169,$AF53:$AG169,$AF53:$AG169,TRUE),0)</f>
        <v>0</v>
      </c>
      <c r="K53" s="126">
        <f>IF(K$2,TREND(Annual!K53:K169,$AF53:$AG169,$AF53:$AG169,TRUE),0)</f>
        <v>0</v>
      </c>
      <c r="L53" s="126">
        <f>IF(L$2,TREND(Annual!L53:L169,$AF53:$AG169,$AF53:$AG169,TRUE),0)</f>
        <v>0</v>
      </c>
      <c r="M53" s="126">
        <f>IF(M$2,TREND(Annual!M53:M169,$AF53:$AG169,$AF53:$AG169,TRUE),0)</f>
        <v>0</v>
      </c>
      <c r="N53" s="126">
        <f>IF(N$2,TREND(Annual!N53:N169,$AF53:$AG169,$AF53:$AG169,TRUE),0)</f>
        <v>0</v>
      </c>
      <c r="O53" s="126">
        <f>IF(O$2,TREND(Annual!O53:O169,$AF53:$AG169,$AF53:$AG169,TRUE),0)</f>
        <v>0</v>
      </c>
      <c r="P53" s="126">
        <f>IF(P$2,TREND(Annual!P53:P169,$AF53:$AG169,$AF53:$AG169,TRUE),0)</f>
        <v>0</v>
      </c>
      <c r="Q53" s="126">
        <f>IF(Q$2,TREND(Annual!Q53:Q169,$AF53:$AG169,$AF53:$AG169,TRUE),0)</f>
        <v>0</v>
      </c>
      <c r="R53" s="126">
        <f>IF(R$2,TREND(Annual!R53:R169,$AF53:$AG169,$AF53:$AG169,TRUE),0)</f>
        <v>0</v>
      </c>
      <c r="S53" s="126">
        <f>IF(S$2,TREND(Annual!S53:S169,$AF53:$AG169,$AF53:$AG169,TRUE),0)</f>
        <v>0</v>
      </c>
      <c r="T53" s="126">
        <f>IF(T$2,TREND(Annual!T53:T169,$AF53:$AG169,$AF53:$AG169,TRUE),0)</f>
        <v>0</v>
      </c>
      <c r="U53" s="126">
        <f>IF(U$2,TREND(Annual!U53:U169,$AF53:$AG169,$AF53:$AG169,TRUE),0)</f>
        <v>0</v>
      </c>
      <c r="V53" s="126">
        <f>IF(V$2,TREND(Annual!V53:V169,$AF53:$AG169,$AF53:$AG169,TRUE),0)</f>
        <v>0</v>
      </c>
      <c r="W53" s="126">
        <f>IF(W$2,TREND(Annual!W53:W169,$AF53:$AG169,$AF53:$AG169,TRUE),0)</f>
        <v>0</v>
      </c>
      <c r="X53" s="126">
        <f>IF(X$2,TREND(Annual!X53:X169,$AF53:$AG169,$AF53:$AG169,TRUE),0)</f>
        <v>0</v>
      </c>
      <c r="Y53" s="126">
        <f>IF(Y$2,TREND(Annual!Y53:Y169,$AF53:$AG169,$AF53:$AG169,TRUE),0)</f>
        <v>0</v>
      </c>
      <c r="Z53" s="126">
        <f>IF(Z$2,TREND(Annual!Z53:Z169,$AF53:$AG169,$AF53:$AG169,TRUE),0)</f>
        <v>0</v>
      </c>
      <c r="AA53" s="126">
        <f>IF(AA$2,TREND(Annual!AA53:AA169,$AF53:$AG169,$AF53:$AG169,TRUE),0)</f>
        <v>0</v>
      </c>
      <c r="AB53" s="126">
        <f>IF(AB$2,TREND(Annual!AB53:AB169,$AF53:$AG169,$AF53:$AG169,TRUE),0)</f>
        <v>0</v>
      </c>
      <c r="AC53" s="126">
        <f>IF(AC$2,TREND(Annual!AC53:AC169,$AF53:$AG169,$AF53:$AG169,TRUE),0)</f>
        <v>0</v>
      </c>
      <c r="AD53" s="126">
        <f>IF(AD$2,TREND(Annual!AD53:AD169,$AF53:$AG169,$AF53:$AG169,TRUE),0)</f>
        <v>0</v>
      </c>
      <c r="AE53" s="126"/>
      <c r="AF53">
        <f t="shared" si="1"/>
        <v>47</v>
      </c>
      <c r="AG53">
        <f t="shared" si="2"/>
        <v>2209</v>
      </c>
    </row>
    <row r="54" spans="1:33">
      <c r="A54" t="s">
        <v>451</v>
      </c>
      <c r="B54" s="126">
        <f>IF(B$2,TREND(Annual!B54:B170,$AF54:$AG170,$AF54:$AG170,TRUE),0)</f>
        <v>0</v>
      </c>
      <c r="C54" s="126">
        <f>IF(C$2,TREND(Annual!C54:C170,$AF54:$AG170,$AF54:$AG170,TRUE),0)</f>
        <v>0</v>
      </c>
      <c r="D54" s="126">
        <f>IF(D$2,TREND(Annual!D54:D170,$AF54:$AG170,$AF54:$AG170,TRUE),0)</f>
        <v>0</v>
      </c>
      <c r="E54" s="126">
        <f>IF(E$2,TREND(Annual!E54:E170,$AF54:$AG170,$AF54:$AG170,TRUE),0)</f>
        <v>0</v>
      </c>
      <c r="F54" s="126">
        <f>IF(F$2,TREND(Annual!F54:F170,$AF54:$AG170,$AF54:$AG170,TRUE),0)</f>
        <v>0</v>
      </c>
      <c r="G54" s="126">
        <f>IF(G$2,TREND(Annual!G54:G170,$AF54:$AG170,$AF54:$AG170,TRUE),0)</f>
        <v>0</v>
      </c>
      <c r="H54" s="126">
        <f>IF(H$2,TREND(Annual!H54:H170,$AF54:$AG170,$AF54:$AG170,TRUE),0)</f>
        <v>0</v>
      </c>
      <c r="I54" s="126">
        <f>IF(I$2,TREND(Annual!I54:I170,$AF54:$AG170,$AF54:$AG170,TRUE),0)</f>
        <v>0</v>
      </c>
      <c r="J54" s="126">
        <f>IF(J$2,TREND(Annual!J54:J170,$AF54:$AG170,$AF54:$AG170,TRUE),0)</f>
        <v>0</v>
      </c>
      <c r="K54" s="126">
        <f>IF(K$2,TREND(Annual!K54:K170,$AF54:$AG170,$AF54:$AG170,TRUE),0)</f>
        <v>0</v>
      </c>
      <c r="L54" s="126">
        <f>IF(L$2,TREND(Annual!L54:L170,$AF54:$AG170,$AF54:$AG170,TRUE),0)</f>
        <v>0</v>
      </c>
      <c r="M54" s="126">
        <f>IF(M$2,TREND(Annual!M54:M170,$AF54:$AG170,$AF54:$AG170,TRUE),0)</f>
        <v>0</v>
      </c>
      <c r="N54" s="126">
        <f>IF(N$2,TREND(Annual!N54:N170,$AF54:$AG170,$AF54:$AG170,TRUE),0)</f>
        <v>0</v>
      </c>
      <c r="O54" s="126">
        <f>IF(O$2,TREND(Annual!O54:O170,$AF54:$AG170,$AF54:$AG170,TRUE),0)</f>
        <v>0</v>
      </c>
      <c r="P54" s="126">
        <f>IF(P$2,TREND(Annual!P54:P170,$AF54:$AG170,$AF54:$AG170,TRUE),0)</f>
        <v>0</v>
      </c>
      <c r="Q54" s="126">
        <f>IF(Q$2,TREND(Annual!Q54:Q170,$AF54:$AG170,$AF54:$AG170,TRUE),0)</f>
        <v>0</v>
      </c>
      <c r="R54" s="126">
        <f>IF(R$2,TREND(Annual!R54:R170,$AF54:$AG170,$AF54:$AG170,TRUE),0)</f>
        <v>0</v>
      </c>
      <c r="S54" s="126">
        <f>IF(S$2,TREND(Annual!S54:S170,$AF54:$AG170,$AF54:$AG170,TRUE),0)</f>
        <v>0</v>
      </c>
      <c r="T54" s="126">
        <f>IF(T$2,TREND(Annual!T54:T170,$AF54:$AG170,$AF54:$AG170,TRUE),0)</f>
        <v>0</v>
      </c>
      <c r="U54" s="126">
        <f>IF(U$2,TREND(Annual!U54:U170,$AF54:$AG170,$AF54:$AG170,TRUE),0)</f>
        <v>0</v>
      </c>
      <c r="V54" s="126">
        <f>IF(V$2,TREND(Annual!V54:V170,$AF54:$AG170,$AF54:$AG170,TRUE),0)</f>
        <v>0</v>
      </c>
      <c r="W54" s="126">
        <f>IF(W$2,TREND(Annual!W54:W170,$AF54:$AG170,$AF54:$AG170,TRUE),0)</f>
        <v>0</v>
      </c>
      <c r="X54" s="126">
        <f>IF(X$2,TREND(Annual!X54:X170,$AF54:$AG170,$AF54:$AG170,TRUE),0)</f>
        <v>0</v>
      </c>
      <c r="Y54" s="126">
        <f>IF(Y$2,TREND(Annual!Y54:Y170,$AF54:$AG170,$AF54:$AG170,TRUE),0)</f>
        <v>0</v>
      </c>
      <c r="Z54" s="126">
        <f>IF(Z$2,TREND(Annual!Z54:Z170,$AF54:$AG170,$AF54:$AG170,TRUE),0)</f>
        <v>0</v>
      </c>
      <c r="AA54" s="126">
        <f>IF(AA$2,TREND(Annual!AA54:AA170,$AF54:$AG170,$AF54:$AG170,TRUE),0)</f>
        <v>0</v>
      </c>
      <c r="AB54" s="126">
        <f>IF(AB$2,TREND(Annual!AB54:AB170,$AF54:$AG170,$AF54:$AG170,TRUE),0)</f>
        <v>0</v>
      </c>
      <c r="AC54" s="126">
        <f>IF(AC$2,TREND(Annual!AC54:AC170,$AF54:$AG170,$AF54:$AG170,TRUE),0)</f>
        <v>0</v>
      </c>
      <c r="AD54" s="126">
        <f>IF(AD$2,TREND(Annual!AD54:AD170,$AF54:$AG170,$AF54:$AG170,TRUE),0)</f>
        <v>0</v>
      </c>
      <c r="AE54" s="126"/>
      <c r="AF54">
        <f t="shared" si="1"/>
        <v>48</v>
      </c>
      <c r="AG54">
        <f t="shared" si="2"/>
        <v>2304</v>
      </c>
    </row>
    <row r="55" spans="1:33">
      <c r="A55" t="s">
        <v>452</v>
      </c>
      <c r="B55" s="126">
        <f>IF(B$2,TREND(Annual!B55:B171,$AF55:$AG171,$AF55:$AG171,TRUE),0)</f>
        <v>0</v>
      </c>
      <c r="C55" s="126">
        <f>IF(C$2,TREND(Annual!C55:C171,$AF55:$AG171,$AF55:$AG171,TRUE),0)</f>
        <v>0</v>
      </c>
      <c r="D55" s="126">
        <f>IF(D$2,TREND(Annual!D55:D171,$AF55:$AG171,$AF55:$AG171,TRUE),0)</f>
        <v>0</v>
      </c>
      <c r="E55" s="126">
        <f>IF(E$2,TREND(Annual!E55:E171,$AF55:$AG171,$AF55:$AG171,TRUE),0)</f>
        <v>0</v>
      </c>
      <c r="F55" s="126">
        <f>IF(F$2,TREND(Annual!F55:F171,$AF55:$AG171,$AF55:$AG171,TRUE),0)</f>
        <v>0</v>
      </c>
      <c r="G55" s="126">
        <f>IF(G$2,TREND(Annual!G55:G171,$AF55:$AG171,$AF55:$AG171,TRUE),0)</f>
        <v>0</v>
      </c>
      <c r="H55" s="126">
        <f>IF(H$2,TREND(Annual!H55:H171,$AF55:$AG171,$AF55:$AG171,TRUE),0)</f>
        <v>0</v>
      </c>
      <c r="I55" s="126">
        <f>IF(I$2,TREND(Annual!I55:I171,$AF55:$AG171,$AF55:$AG171,TRUE),0)</f>
        <v>0</v>
      </c>
      <c r="J55" s="126">
        <f>IF(J$2,TREND(Annual!J55:J171,$AF55:$AG171,$AF55:$AG171,TRUE),0)</f>
        <v>0</v>
      </c>
      <c r="K55" s="126">
        <f>IF(K$2,TREND(Annual!K55:K171,$AF55:$AG171,$AF55:$AG171,TRUE),0)</f>
        <v>0</v>
      </c>
      <c r="L55" s="126">
        <f>IF(L$2,TREND(Annual!L55:L171,$AF55:$AG171,$AF55:$AG171,TRUE),0)</f>
        <v>0</v>
      </c>
      <c r="M55" s="126">
        <f>IF(M$2,TREND(Annual!M55:M171,$AF55:$AG171,$AF55:$AG171,TRUE),0)</f>
        <v>0</v>
      </c>
      <c r="N55" s="126">
        <f>IF(N$2,TREND(Annual!N55:N171,$AF55:$AG171,$AF55:$AG171,TRUE),0)</f>
        <v>0</v>
      </c>
      <c r="O55" s="126">
        <f>IF(O$2,TREND(Annual!O55:O171,$AF55:$AG171,$AF55:$AG171,TRUE),0)</f>
        <v>0</v>
      </c>
      <c r="P55" s="126">
        <f>IF(P$2,TREND(Annual!P55:P171,$AF55:$AG171,$AF55:$AG171,TRUE),0)</f>
        <v>0</v>
      </c>
      <c r="Q55" s="126">
        <f>IF(Q$2,TREND(Annual!Q55:Q171,$AF55:$AG171,$AF55:$AG171,TRUE),0)</f>
        <v>0</v>
      </c>
      <c r="R55" s="126">
        <f>IF(R$2,TREND(Annual!R55:R171,$AF55:$AG171,$AF55:$AG171,TRUE),0)</f>
        <v>0</v>
      </c>
      <c r="S55" s="126">
        <f>IF(S$2,TREND(Annual!S55:S171,$AF55:$AG171,$AF55:$AG171,TRUE),0)</f>
        <v>0</v>
      </c>
      <c r="T55" s="126">
        <f>IF(T$2,TREND(Annual!T55:T171,$AF55:$AG171,$AF55:$AG171,TRUE),0)</f>
        <v>0</v>
      </c>
      <c r="U55" s="126">
        <f>IF(U$2,TREND(Annual!U55:U171,$AF55:$AG171,$AF55:$AG171,TRUE),0)</f>
        <v>0</v>
      </c>
      <c r="V55" s="126">
        <f>IF(V$2,TREND(Annual!V55:V171,$AF55:$AG171,$AF55:$AG171,TRUE),0)</f>
        <v>0</v>
      </c>
      <c r="W55" s="126">
        <f>IF(W$2,TREND(Annual!W55:W171,$AF55:$AG171,$AF55:$AG171,TRUE),0)</f>
        <v>0</v>
      </c>
      <c r="X55" s="126">
        <f>IF(X$2,TREND(Annual!X55:X171,$AF55:$AG171,$AF55:$AG171,TRUE),0)</f>
        <v>0</v>
      </c>
      <c r="Y55" s="126">
        <f>IF(Y$2,TREND(Annual!Y55:Y171,$AF55:$AG171,$AF55:$AG171,TRUE),0)</f>
        <v>0</v>
      </c>
      <c r="Z55" s="126">
        <f>IF(Z$2,TREND(Annual!Z55:Z171,$AF55:$AG171,$AF55:$AG171,TRUE),0)</f>
        <v>0</v>
      </c>
      <c r="AA55" s="126">
        <f>IF(AA$2,TREND(Annual!AA55:AA171,$AF55:$AG171,$AF55:$AG171,TRUE),0)</f>
        <v>0</v>
      </c>
      <c r="AB55" s="126">
        <f>IF(AB$2,TREND(Annual!AB55:AB171,$AF55:$AG171,$AF55:$AG171,TRUE),0)</f>
        <v>0</v>
      </c>
      <c r="AC55" s="126">
        <f>IF(AC$2,TREND(Annual!AC55:AC171,$AF55:$AG171,$AF55:$AG171,TRUE),0)</f>
        <v>0</v>
      </c>
      <c r="AD55" s="126">
        <f>IF(AD$2,TREND(Annual!AD55:AD171,$AF55:$AG171,$AF55:$AG171,TRUE),0)</f>
        <v>0</v>
      </c>
      <c r="AE55" s="126"/>
      <c r="AF55">
        <f t="shared" si="1"/>
        <v>49</v>
      </c>
      <c r="AG55">
        <f t="shared" si="2"/>
        <v>2401</v>
      </c>
    </row>
    <row r="56" spans="1:33">
      <c r="A56" t="s">
        <v>453</v>
      </c>
      <c r="B56" s="126">
        <f>IF(B$2,TREND(Annual!B56:B172,$AF56:$AG172,$AF56:$AG172,TRUE),0)</f>
        <v>0</v>
      </c>
      <c r="C56" s="126">
        <f>IF(C$2,TREND(Annual!C56:C172,$AF56:$AG172,$AF56:$AG172,TRUE),0)</f>
        <v>0</v>
      </c>
      <c r="D56" s="126">
        <f>IF(D$2,TREND(Annual!D56:D172,$AF56:$AG172,$AF56:$AG172,TRUE),0)</f>
        <v>0</v>
      </c>
      <c r="E56" s="126">
        <f>IF(E$2,TREND(Annual!E56:E172,$AF56:$AG172,$AF56:$AG172,TRUE),0)</f>
        <v>0</v>
      </c>
      <c r="F56" s="126">
        <f>IF(F$2,TREND(Annual!F56:F172,$AF56:$AG172,$AF56:$AG172,TRUE),0)</f>
        <v>0</v>
      </c>
      <c r="G56" s="126">
        <f>IF(G$2,TREND(Annual!G56:G172,$AF56:$AG172,$AF56:$AG172,TRUE),0)</f>
        <v>0</v>
      </c>
      <c r="H56" s="126">
        <f>IF(H$2,TREND(Annual!H56:H172,$AF56:$AG172,$AF56:$AG172,TRUE),0)</f>
        <v>0</v>
      </c>
      <c r="I56" s="126">
        <f>IF(I$2,TREND(Annual!I56:I172,$AF56:$AG172,$AF56:$AG172,TRUE),0)</f>
        <v>0</v>
      </c>
      <c r="J56" s="126">
        <f>IF(J$2,TREND(Annual!J56:J172,$AF56:$AG172,$AF56:$AG172,TRUE),0)</f>
        <v>0</v>
      </c>
      <c r="K56" s="126">
        <f>IF(K$2,TREND(Annual!K56:K172,$AF56:$AG172,$AF56:$AG172,TRUE),0)</f>
        <v>0</v>
      </c>
      <c r="L56" s="126">
        <f>IF(L$2,TREND(Annual!L56:L172,$AF56:$AG172,$AF56:$AG172,TRUE),0)</f>
        <v>0</v>
      </c>
      <c r="M56" s="126">
        <f>IF(M$2,TREND(Annual!M56:M172,$AF56:$AG172,$AF56:$AG172,TRUE),0)</f>
        <v>0</v>
      </c>
      <c r="N56" s="126">
        <f>IF(N$2,TREND(Annual!N56:N172,$AF56:$AG172,$AF56:$AG172,TRUE),0)</f>
        <v>0</v>
      </c>
      <c r="O56" s="126">
        <f>IF(O$2,TREND(Annual!O56:O172,$AF56:$AG172,$AF56:$AG172,TRUE),0)</f>
        <v>0</v>
      </c>
      <c r="P56" s="126">
        <f>IF(P$2,TREND(Annual!P56:P172,$AF56:$AG172,$AF56:$AG172,TRUE),0)</f>
        <v>0</v>
      </c>
      <c r="Q56" s="126">
        <f>IF(Q$2,TREND(Annual!Q56:Q172,$AF56:$AG172,$AF56:$AG172,TRUE),0)</f>
        <v>0</v>
      </c>
      <c r="R56" s="126">
        <f>IF(R$2,TREND(Annual!R56:R172,$AF56:$AG172,$AF56:$AG172,TRUE),0)</f>
        <v>0</v>
      </c>
      <c r="S56" s="126">
        <f>IF(S$2,TREND(Annual!S56:S172,$AF56:$AG172,$AF56:$AG172,TRUE),0)</f>
        <v>0</v>
      </c>
      <c r="T56" s="126">
        <f>IF(T$2,TREND(Annual!T56:T172,$AF56:$AG172,$AF56:$AG172,TRUE),0)</f>
        <v>0</v>
      </c>
      <c r="U56" s="126">
        <f>IF(U$2,TREND(Annual!U56:U172,$AF56:$AG172,$AF56:$AG172,TRUE),0)</f>
        <v>0</v>
      </c>
      <c r="V56" s="126">
        <f>IF(V$2,TREND(Annual!V56:V172,$AF56:$AG172,$AF56:$AG172,TRUE),0)</f>
        <v>0</v>
      </c>
      <c r="W56" s="126">
        <f>IF(W$2,TREND(Annual!W56:W172,$AF56:$AG172,$AF56:$AG172,TRUE),0)</f>
        <v>0</v>
      </c>
      <c r="X56" s="126">
        <f>IF(X$2,TREND(Annual!X56:X172,$AF56:$AG172,$AF56:$AG172,TRUE),0)</f>
        <v>0</v>
      </c>
      <c r="Y56" s="126">
        <f>IF(Y$2,TREND(Annual!Y56:Y172,$AF56:$AG172,$AF56:$AG172,TRUE),0)</f>
        <v>0</v>
      </c>
      <c r="Z56" s="126">
        <f>IF(Z$2,TREND(Annual!Z56:Z172,$AF56:$AG172,$AF56:$AG172,TRUE),0)</f>
        <v>0</v>
      </c>
      <c r="AA56" s="126">
        <f>IF(AA$2,TREND(Annual!AA56:AA172,$AF56:$AG172,$AF56:$AG172,TRUE),0)</f>
        <v>0</v>
      </c>
      <c r="AB56" s="126">
        <f>IF(AB$2,TREND(Annual!AB56:AB172,$AF56:$AG172,$AF56:$AG172,TRUE),0)</f>
        <v>0</v>
      </c>
      <c r="AC56" s="126">
        <f>IF(AC$2,TREND(Annual!AC56:AC172,$AF56:$AG172,$AF56:$AG172,TRUE),0)</f>
        <v>0</v>
      </c>
      <c r="AD56" s="126">
        <f>IF(AD$2,TREND(Annual!AD56:AD172,$AF56:$AG172,$AF56:$AG172,TRUE),0)</f>
        <v>0</v>
      </c>
      <c r="AE56" s="126"/>
      <c r="AF56">
        <f t="shared" si="1"/>
        <v>50</v>
      </c>
      <c r="AG56">
        <f t="shared" si="2"/>
        <v>2500</v>
      </c>
    </row>
    <row r="57" spans="1:33">
      <c r="A57" t="s">
        <v>454</v>
      </c>
      <c r="B57" s="126">
        <f>IF(B$2,TREND(Annual!B57:B173,$AF57:$AG173,$AF57:$AG173,TRUE),0)</f>
        <v>0</v>
      </c>
      <c r="C57" s="126">
        <f>IF(C$2,TREND(Annual!C57:C173,$AF57:$AG173,$AF57:$AG173,TRUE),0)</f>
        <v>0</v>
      </c>
      <c r="D57" s="126">
        <f>IF(D$2,TREND(Annual!D57:D173,$AF57:$AG173,$AF57:$AG173,TRUE),0)</f>
        <v>0</v>
      </c>
      <c r="E57" s="126">
        <f>IF(E$2,TREND(Annual!E57:E173,$AF57:$AG173,$AF57:$AG173,TRUE),0)</f>
        <v>0</v>
      </c>
      <c r="F57" s="126">
        <f>IF(F$2,TREND(Annual!F57:F173,$AF57:$AG173,$AF57:$AG173,TRUE),0)</f>
        <v>0</v>
      </c>
      <c r="G57" s="126">
        <f>IF(G$2,TREND(Annual!G57:G173,$AF57:$AG173,$AF57:$AG173,TRUE),0)</f>
        <v>0</v>
      </c>
      <c r="H57" s="126">
        <f>IF(H$2,TREND(Annual!H57:H173,$AF57:$AG173,$AF57:$AG173,TRUE),0)</f>
        <v>0</v>
      </c>
      <c r="I57" s="126">
        <f>IF(I$2,TREND(Annual!I57:I173,$AF57:$AG173,$AF57:$AG173,TRUE),0)</f>
        <v>0</v>
      </c>
      <c r="J57" s="126">
        <f>IF(J$2,TREND(Annual!J57:J173,$AF57:$AG173,$AF57:$AG173,TRUE),0)</f>
        <v>0</v>
      </c>
      <c r="K57" s="126">
        <f>IF(K$2,TREND(Annual!K57:K173,$AF57:$AG173,$AF57:$AG173,TRUE),0)</f>
        <v>0</v>
      </c>
      <c r="L57" s="126">
        <f>IF(L$2,TREND(Annual!L57:L173,$AF57:$AG173,$AF57:$AG173,TRUE),0)</f>
        <v>0</v>
      </c>
      <c r="M57" s="126">
        <f>IF(M$2,TREND(Annual!M57:M173,$AF57:$AG173,$AF57:$AG173,TRUE),0)</f>
        <v>0</v>
      </c>
      <c r="N57" s="126">
        <f>IF(N$2,TREND(Annual!N57:N173,$AF57:$AG173,$AF57:$AG173,TRUE),0)</f>
        <v>0</v>
      </c>
      <c r="O57" s="126">
        <f>IF(O$2,TREND(Annual!O57:O173,$AF57:$AG173,$AF57:$AG173,TRUE),0)</f>
        <v>0</v>
      </c>
      <c r="P57" s="126">
        <f>IF(P$2,TREND(Annual!P57:P173,$AF57:$AG173,$AF57:$AG173,TRUE),0)</f>
        <v>0</v>
      </c>
      <c r="Q57" s="126">
        <f>IF(Q$2,TREND(Annual!Q57:Q173,$AF57:$AG173,$AF57:$AG173,TRUE),0)</f>
        <v>0</v>
      </c>
      <c r="R57" s="126">
        <f>IF(R$2,TREND(Annual!R57:R173,$AF57:$AG173,$AF57:$AG173,TRUE),0)</f>
        <v>0</v>
      </c>
      <c r="S57" s="126">
        <f>IF(S$2,TREND(Annual!S57:S173,$AF57:$AG173,$AF57:$AG173,TRUE),0)</f>
        <v>0</v>
      </c>
      <c r="T57" s="126">
        <f>IF(T$2,TREND(Annual!T57:T173,$AF57:$AG173,$AF57:$AG173,TRUE),0)</f>
        <v>0</v>
      </c>
      <c r="U57" s="126">
        <f>IF(U$2,TREND(Annual!U57:U173,$AF57:$AG173,$AF57:$AG173,TRUE),0)</f>
        <v>0</v>
      </c>
      <c r="V57" s="126">
        <f>IF(V$2,TREND(Annual!V57:V173,$AF57:$AG173,$AF57:$AG173,TRUE),0)</f>
        <v>0</v>
      </c>
      <c r="W57" s="126">
        <f>IF(W$2,TREND(Annual!W57:W173,$AF57:$AG173,$AF57:$AG173,TRUE),0)</f>
        <v>0</v>
      </c>
      <c r="X57" s="126">
        <f>IF(X$2,TREND(Annual!X57:X173,$AF57:$AG173,$AF57:$AG173,TRUE),0)</f>
        <v>0</v>
      </c>
      <c r="Y57" s="126">
        <f>IF(Y$2,TREND(Annual!Y57:Y173,$AF57:$AG173,$AF57:$AG173,TRUE),0)</f>
        <v>0</v>
      </c>
      <c r="Z57" s="126">
        <f>IF(Z$2,TREND(Annual!Z57:Z173,$AF57:$AG173,$AF57:$AG173,TRUE),0)</f>
        <v>0</v>
      </c>
      <c r="AA57" s="126">
        <f>IF(AA$2,TREND(Annual!AA57:AA173,$AF57:$AG173,$AF57:$AG173,TRUE),0)</f>
        <v>0</v>
      </c>
      <c r="AB57" s="126">
        <f>IF(AB$2,TREND(Annual!AB57:AB173,$AF57:$AG173,$AF57:$AG173,TRUE),0)</f>
        <v>0</v>
      </c>
      <c r="AC57" s="126">
        <f>IF(AC$2,TREND(Annual!AC57:AC173,$AF57:$AG173,$AF57:$AG173,TRUE),0)</f>
        <v>0</v>
      </c>
      <c r="AD57" s="126">
        <f>IF(AD$2,TREND(Annual!AD57:AD173,$AF57:$AG173,$AF57:$AG173,TRUE),0)</f>
        <v>0</v>
      </c>
      <c r="AE57" s="126"/>
      <c r="AF57">
        <f t="shared" si="1"/>
        <v>51</v>
      </c>
      <c r="AG57">
        <f t="shared" si="2"/>
        <v>2601</v>
      </c>
    </row>
    <row r="58" spans="1:33">
      <c r="A58" t="s">
        <v>455</v>
      </c>
      <c r="B58" s="126">
        <f>IF(B$2,TREND(Annual!B58:B174,$AF58:$AG174,$AF58:$AG174,TRUE),0)</f>
        <v>0</v>
      </c>
      <c r="C58" s="126">
        <f>IF(C$2,TREND(Annual!C58:C174,$AF58:$AG174,$AF58:$AG174,TRUE),0)</f>
        <v>0</v>
      </c>
      <c r="D58" s="126">
        <f>IF(D$2,TREND(Annual!D58:D174,$AF58:$AG174,$AF58:$AG174,TRUE),0)</f>
        <v>0</v>
      </c>
      <c r="E58" s="126">
        <f>IF(E$2,TREND(Annual!E58:E174,$AF58:$AG174,$AF58:$AG174,TRUE),0)</f>
        <v>0</v>
      </c>
      <c r="F58" s="126">
        <f>IF(F$2,TREND(Annual!F58:F174,$AF58:$AG174,$AF58:$AG174,TRUE),0)</f>
        <v>0</v>
      </c>
      <c r="G58" s="126">
        <f>IF(G$2,TREND(Annual!G58:G174,$AF58:$AG174,$AF58:$AG174,TRUE),0)</f>
        <v>0</v>
      </c>
      <c r="H58" s="126">
        <f>IF(H$2,TREND(Annual!H58:H174,$AF58:$AG174,$AF58:$AG174,TRUE),0)</f>
        <v>0</v>
      </c>
      <c r="I58" s="126">
        <f>IF(I$2,TREND(Annual!I58:I174,$AF58:$AG174,$AF58:$AG174,TRUE),0)</f>
        <v>0</v>
      </c>
      <c r="J58" s="126">
        <f>IF(J$2,TREND(Annual!J58:J174,$AF58:$AG174,$AF58:$AG174,TRUE),0)</f>
        <v>0</v>
      </c>
      <c r="K58" s="126">
        <f>IF(K$2,TREND(Annual!K58:K174,$AF58:$AG174,$AF58:$AG174,TRUE),0)</f>
        <v>0</v>
      </c>
      <c r="L58" s="126">
        <f>IF(L$2,TREND(Annual!L58:L174,$AF58:$AG174,$AF58:$AG174,TRUE),0)</f>
        <v>0</v>
      </c>
      <c r="M58" s="126">
        <f>IF(M$2,TREND(Annual!M58:M174,$AF58:$AG174,$AF58:$AG174,TRUE),0)</f>
        <v>0</v>
      </c>
      <c r="N58" s="126">
        <f>IF(N$2,TREND(Annual!N58:N174,$AF58:$AG174,$AF58:$AG174,TRUE),0)</f>
        <v>0</v>
      </c>
      <c r="O58" s="126">
        <f>IF(O$2,TREND(Annual!O58:O174,$AF58:$AG174,$AF58:$AG174,TRUE),0)</f>
        <v>0</v>
      </c>
      <c r="P58" s="126">
        <f>IF(P$2,TREND(Annual!P58:P174,$AF58:$AG174,$AF58:$AG174,TRUE),0)</f>
        <v>0</v>
      </c>
      <c r="Q58" s="126">
        <f>IF(Q$2,TREND(Annual!Q58:Q174,$AF58:$AG174,$AF58:$AG174,TRUE),0)</f>
        <v>0</v>
      </c>
      <c r="R58" s="126">
        <f>IF(R$2,TREND(Annual!R58:R174,$AF58:$AG174,$AF58:$AG174,TRUE),0)</f>
        <v>0</v>
      </c>
      <c r="S58" s="126">
        <f>IF(S$2,TREND(Annual!S58:S174,$AF58:$AG174,$AF58:$AG174,TRUE),0)</f>
        <v>0</v>
      </c>
      <c r="T58" s="126">
        <f>IF(T$2,TREND(Annual!T58:T174,$AF58:$AG174,$AF58:$AG174,TRUE),0)</f>
        <v>0</v>
      </c>
      <c r="U58" s="126">
        <f>IF(U$2,TREND(Annual!U58:U174,$AF58:$AG174,$AF58:$AG174,TRUE),0)</f>
        <v>0</v>
      </c>
      <c r="V58" s="126">
        <f>IF(V$2,TREND(Annual!V58:V174,$AF58:$AG174,$AF58:$AG174,TRUE),0)</f>
        <v>0</v>
      </c>
      <c r="W58" s="126">
        <f>IF(W$2,TREND(Annual!W58:W174,$AF58:$AG174,$AF58:$AG174,TRUE),0)</f>
        <v>0</v>
      </c>
      <c r="X58" s="126">
        <f>IF(X$2,TREND(Annual!X58:X174,$AF58:$AG174,$AF58:$AG174,TRUE),0)</f>
        <v>0</v>
      </c>
      <c r="Y58" s="126">
        <f>IF(Y$2,TREND(Annual!Y58:Y174,$AF58:$AG174,$AF58:$AG174,TRUE),0)</f>
        <v>0</v>
      </c>
      <c r="Z58" s="126">
        <f>IF(Z$2,TREND(Annual!Z58:Z174,$AF58:$AG174,$AF58:$AG174,TRUE),0)</f>
        <v>0</v>
      </c>
      <c r="AA58" s="126">
        <f>IF(AA$2,TREND(Annual!AA58:AA174,$AF58:$AG174,$AF58:$AG174,TRUE),0)</f>
        <v>0</v>
      </c>
      <c r="AB58" s="126">
        <f>IF(AB$2,TREND(Annual!AB58:AB174,$AF58:$AG174,$AF58:$AG174,TRUE),0)</f>
        <v>0</v>
      </c>
      <c r="AC58" s="126">
        <f>IF(AC$2,TREND(Annual!AC58:AC174,$AF58:$AG174,$AF58:$AG174,TRUE),0)</f>
        <v>0</v>
      </c>
      <c r="AD58" s="126">
        <f>IF(AD$2,TREND(Annual!AD58:AD174,$AF58:$AG174,$AF58:$AG174,TRUE),0)</f>
        <v>0</v>
      </c>
      <c r="AE58" s="126"/>
      <c r="AF58">
        <f t="shared" si="1"/>
        <v>52</v>
      </c>
      <c r="AG58">
        <f t="shared" si="2"/>
        <v>2704</v>
      </c>
    </row>
    <row r="59" spans="1:33">
      <c r="A59" t="s">
        <v>456</v>
      </c>
      <c r="B59" s="126">
        <f>IF(B$2,TREND(Annual!B59:B175,$AF59:$AG175,$AF59:$AG175,TRUE),0)</f>
        <v>0</v>
      </c>
      <c r="C59" s="126">
        <f>IF(C$2,TREND(Annual!C59:C175,$AF59:$AG175,$AF59:$AG175,TRUE),0)</f>
        <v>0</v>
      </c>
      <c r="D59" s="126">
        <f>IF(D$2,TREND(Annual!D59:D175,$AF59:$AG175,$AF59:$AG175,TRUE),0)</f>
        <v>0</v>
      </c>
      <c r="E59" s="126">
        <f>IF(E$2,TREND(Annual!E59:E175,$AF59:$AG175,$AF59:$AG175,TRUE),0)</f>
        <v>0</v>
      </c>
      <c r="F59" s="126">
        <f>IF(F$2,TREND(Annual!F59:F175,$AF59:$AG175,$AF59:$AG175,TRUE),0)</f>
        <v>0</v>
      </c>
      <c r="G59" s="126">
        <f>IF(G$2,TREND(Annual!G59:G175,$AF59:$AG175,$AF59:$AG175,TRUE),0)</f>
        <v>0</v>
      </c>
      <c r="H59" s="126">
        <f>IF(H$2,TREND(Annual!H59:H175,$AF59:$AG175,$AF59:$AG175,TRUE),0)</f>
        <v>0</v>
      </c>
      <c r="I59" s="126">
        <f>IF(I$2,TREND(Annual!I59:I175,$AF59:$AG175,$AF59:$AG175,TRUE),0)</f>
        <v>0</v>
      </c>
      <c r="J59" s="126">
        <f>IF(J$2,TREND(Annual!J59:J175,$AF59:$AG175,$AF59:$AG175,TRUE),0)</f>
        <v>0</v>
      </c>
      <c r="K59" s="126">
        <f>IF(K$2,TREND(Annual!K59:K175,$AF59:$AG175,$AF59:$AG175,TRUE),0)</f>
        <v>0</v>
      </c>
      <c r="L59" s="126">
        <f>IF(L$2,TREND(Annual!L59:L175,$AF59:$AG175,$AF59:$AG175,TRUE),0)</f>
        <v>0</v>
      </c>
      <c r="M59" s="126">
        <f>IF(M$2,TREND(Annual!M59:M175,$AF59:$AG175,$AF59:$AG175,TRUE),0)</f>
        <v>0</v>
      </c>
      <c r="N59" s="126">
        <f>IF(N$2,TREND(Annual!N59:N175,$AF59:$AG175,$AF59:$AG175,TRUE),0)</f>
        <v>0</v>
      </c>
      <c r="O59" s="126">
        <f>IF(O$2,TREND(Annual!O59:O175,$AF59:$AG175,$AF59:$AG175,TRUE),0)</f>
        <v>0</v>
      </c>
      <c r="P59" s="126">
        <f>IF(P$2,TREND(Annual!P59:P175,$AF59:$AG175,$AF59:$AG175,TRUE),0)</f>
        <v>0</v>
      </c>
      <c r="Q59" s="126">
        <f>IF(Q$2,TREND(Annual!Q59:Q175,$AF59:$AG175,$AF59:$AG175,TRUE),0)</f>
        <v>0</v>
      </c>
      <c r="R59" s="126">
        <f>IF(R$2,TREND(Annual!R59:R175,$AF59:$AG175,$AF59:$AG175,TRUE),0)</f>
        <v>0</v>
      </c>
      <c r="S59" s="126">
        <f>IF(S$2,TREND(Annual!S59:S175,$AF59:$AG175,$AF59:$AG175,TRUE),0)</f>
        <v>0</v>
      </c>
      <c r="T59" s="126">
        <f>IF(T$2,TREND(Annual!T59:T175,$AF59:$AG175,$AF59:$AG175,TRUE),0)</f>
        <v>0</v>
      </c>
      <c r="U59" s="126">
        <f>IF(U$2,TREND(Annual!U59:U175,$AF59:$AG175,$AF59:$AG175,TRUE),0)</f>
        <v>0</v>
      </c>
      <c r="V59" s="126">
        <f>IF(V$2,TREND(Annual!V59:V175,$AF59:$AG175,$AF59:$AG175,TRUE),0)</f>
        <v>0</v>
      </c>
      <c r="W59" s="126">
        <f>IF(W$2,TREND(Annual!W59:W175,$AF59:$AG175,$AF59:$AG175,TRUE),0)</f>
        <v>0</v>
      </c>
      <c r="X59" s="126">
        <f>IF(X$2,TREND(Annual!X59:X175,$AF59:$AG175,$AF59:$AG175,TRUE),0)</f>
        <v>0</v>
      </c>
      <c r="Y59" s="126">
        <f>IF(Y$2,TREND(Annual!Y59:Y175,$AF59:$AG175,$AF59:$AG175,TRUE),0)</f>
        <v>0</v>
      </c>
      <c r="Z59" s="126">
        <f>IF(Z$2,TREND(Annual!Z59:Z175,$AF59:$AG175,$AF59:$AG175,TRUE),0)</f>
        <v>0</v>
      </c>
      <c r="AA59" s="126">
        <f>IF(AA$2,TREND(Annual!AA59:AA175,$AF59:$AG175,$AF59:$AG175,TRUE),0)</f>
        <v>0</v>
      </c>
      <c r="AB59" s="126">
        <f>IF(AB$2,TREND(Annual!AB59:AB175,$AF59:$AG175,$AF59:$AG175,TRUE),0)</f>
        <v>0</v>
      </c>
      <c r="AC59" s="126">
        <f>IF(AC$2,TREND(Annual!AC59:AC175,$AF59:$AG175,$AF59:$AG175,TRUE),0)</f>
        <v>0</v>
      </c>
      <c r="AD59" s="126">
        <f>IF(AD$2,TREND(Annual!AD59:AD175,$AF59:$AG175,$AF59:$AG175,TRUE),0)</f>
        <v>0</v>
      </c>
      <c r="AE59" s="126"/>
      <c r="AF59">
        <f t="shared" si="1"/>
        <v>53</v>
      </c>
      <c r="AG59">
        <f t="shared" si="2"/>
        <v>2809</v>
      </c>
    </row>
    <row r="60" spans="1:33">
      <c r="A60" t="s">
        <v>457</v>
      </c>
      <c r="B60" s="126">
        <f>IF(B$2,TREND(Annual!B60:B176,$AF60:$AG176,$AF60:$AG176,TRUE),0)</f>
        <v>0</v>
      </c>
      <c r="C60" s="126">
        <f>IF(C$2,TREND(Annual!C60:C176,$AF60:$AG176,$AF60:$AG176,TRUE),0)</f>
        <v>0</v>
      </c>
      <c r="D60" s="126">
        <f>IF(D$2,TREND(Annual!D60:D176,$AF60:$AG176,$AF60:$AG176,TRUE),0)</f>
        <v>0</v>
      </c>
      <c r="E60" s="126">
        <f>IF(E$2,TREND(Annual!E60:E176,$AF60:$AG176,$AF60:$AG176,TRUE),0)</f>
        <v>0</v>
      </c>
      <c r="F60" s="126">
        <f>IF(F$2,TREND(Annual!F60:F176,$AF60:$AG176,$AF60:$AG176,TRUE),0)</f>
        <v>0</v>
      </c>
      <c r="G60" s="126">
        <f>IF(G$2,TREND(Annual!G60:G176,$AF60:$AG176,$AF60:$AG176,TRUE),0)</f>
        <v>0</v>
      </c>
      <c r="H60" s="126">
        <f>IF(H$2,TREND(Annual!H60:H176,$AF60:$AG176,$AF60:$AG176,TRUE),0)</f>
        <v>0</v>
      </c>
      <c r="I60" s="126">
        <f>IF(I$2,TREND(Annual!I60:I176,$AF60:$AG176,$AF60:$AG176,TRUE),0)</f>
        <v>0</v>
      </c>
      <c r="J60" s="126">
        <f>IF(J$2,TREND(Annual!J60:J176,$AF60:$AG176,$AF60:$AG176,TRUE),0)</f>
        <v>0</v>
      </c>
      <c r="K60" s="126">
        <f>IF(K$2,TREND(Annual!K60:K176,$AF60:$AG176,$AF60:$AG176,TRUE),0)</f>
        <v>0</v>
      </c>
      <c r="L60" s="126">
        <f>IF(L$2,TREND(Annual!L60:L176,$AF60:$AG176,$AF60:$AG176,TRUE),0)</f>
        <v>0</v>
      </c>
      <c r="M60" s="126">
        <f>IF(M$2,TREND(Annual!M60:M176,$AF60:$AG176,$AF60:$AG176,TRUE),0)</f>
        <v>0</v>
      </c>
      <c r="N60" s="126">
        <f>IF(N$2,TREND(Annual!N60:N176,$AF60:$AG176,$AF60:$AG176,TRUE),0)</f>
        <v>0</v>
      </c>
      <c r="O60" s="126">
        <f>IF(O$2,TREND(Annual!O60:O176,$AF60:$AG176,$AF60:$AG176,TRUE),0)</f>
        <v>0</v>
      </c>
      <c r="P60" s="126">
        <f>IF(P$2,TREND(Annual!P60:P176,$AF60:$AG176,$AF60:$AG176,TRUE),0)</f>
        <v>0</v>
      </c>
      <c r="Q60" s="126">
        <f>IF(Q$2,TREND(Annual!Q60:Q176,$AF60:$AG176,$AF60:$AG176,TRUE),0)</f>
        <v>0</v>
      </c>
      <c r="R60" s="126">
        <f>IF(R$2,TREND(Annual!R60:R176,$AF60:$AG176,$AF60:$AG176,TRUE),0)</f>
        <v>0</v>
      </c>
      <c r="S60" s="126">
        <f>IF(S$2,TREND(Annual!S60:S176,$AF60:$AG176,$AF60:$AG176,TRUE),0)</f>
        <v>0</v>
      </c>
      <c r="T60" s="126">
        <f>IF(T$2,TREND(Annual!T60:T176,$AF60:$AG176,$AF60:$AG176,TRUE),0)</f>
        <v>0</v>
      </c>
      <c r="U60" s="126">
        <f>IF(U$2,TREND(Annual!U60:U176,$AF60:$AG176,$AF60:$AG176,TRUE),0)</f>
        <v>0</v>
      </c>
      <c r="V60" s="126">
        <f>IF(V$2,TREND(Annual!V60:V176,$AF60:$AG176,$AF60:$AG176,TRUE),0)</f>
        <v>0</v>
      </c>
      <c r="W60" s="126">
        <f>IF(W$2,TREND(Annual!W60:W176,$AF60:$AG176,$AF60:$AG176,TRUE),0)</f>
        <v>0</v>
      </c>
      <c r="X60" s="126">
        <f>IF(X$2,TREND(Annual!X60:X176,$AF60:$AG176,$AF60:$AG176,TRUE),0)</f>
        <v>0</v>
      </c>
      <c r="Y60" s="126">
        <f>IF(Y$2,TREND(Annual!Y60:Y176,$AF60:$AG176,$AF60:$AG176,TRUE),0)</f>
        <v>0</v>
      </c>
      <c r="Z60" s="126">
        <f>IF(Z$2,TREND(Annual!Z60:Z176,$AF60:$AG176,$AF60:$AG176,TRUE),0)</f>
        <v>0</v>
      </c>
      <c r="AA60" s="126">
        <f>IF(AA$2,TREND(Annual!AA60:AA176,$AF60:$AG176,$AF60:$AG176,TRUE),0)</f>
        <v>0</v>
      </c>
      <c r="AB60" s="126">
        <f>IF(AB$2,TREND(Annual!AB60:AB176,$AF60:$AG176,$AF60:$AG176,TRUE),0)</f>
        <v>0</v>
      </c>
      <c r="AC60" s="126">
        <f>IF(AC$2,TREND(Annual!AC60:AC176,$AF60:$AG176,$AF60:$AG176,TRUE),0)</f>
        <v>0</v>
      </c>
      <c r="AD60" s="126">
        <f>IF(AD$2,TREND(Annual!AD60:AD176,$AF60:$AG176,$AF60:$AG176,TRUE),0)</f>
        <v>0</v>
      </c>
      <c r="AE60" s="126"/>
      <c r="AF60">
        <f t="shared" si="1"/>
        <v>54</v>
      </c>
      <c r="AG60">
        <f t="shared" si="2"/>
        <v>2916</v>
      </c>
    </row>
    <row r="61" spans="1:33">
      <c r="A61" t="s">
        <v>458</v>
      </c>
      <c r="B61" s="126">
        <f>IF(B$2,TREND(Annual!B61:B177,$AF61:$AG177,$AF61:$AG177,TRUE),0)</f>
        <v>0</v>
      </c>
      <c r="C61" s="126">
        <f>IF(C$2,TREND(Annual!C61:C177,$AF61:$AG177,$AF61:$AG177,TRUE),0)</f>
        <v>0</v>
      </c>
      <c r="D61" s="126">
        <f>IF(D$2,TREND(Annual!D61:D177,$AF61:$AG177,$AF61:$AG177,TRUE),0)</f>
        <v>0</v>
      </c>
      <c r="E61" s="126">
        <f>IF(E$2,TREND(Annual!E61:E177,$AF61:$AG177,$AF61:$AG177,TRUE),0)</f>
        <v>0</v>
      </c>
      <c r="F61" s="126">
        <f>IF(F$2,TREND(Annual!F61:F177,$AF61:$AG177,$AF61:$AG177,TRUE),0)</f>
        <v>0</v>
      </c>
      <c r="G61" s="126">
        <f>IF(G$2,TREND(Annual!G61:G177,$AF61:$AG177,$AF61:$AG177,TRUE),0)</f>
        <v>0</v>
      </c>
      <c r="H61" s="126">
        <f>IF(H$2,TREND(Annual!H61:H177,$AF61:$AG177,$AF61:$AG177,TRUE),0)</f>
        <v>0</v>
      </c>
      <c r="I61" s="126">
        <f>IF(I$2,TREND(Annual!I61:I177,$AF61:$AG177,$AF61:$AG177,TRUE),0)</f>
        <v>0</v>
      </c>
      <c r="J61" s="126">
        <f>IF(J$2,TREND(Annual!J61:J177,$AF61:$AG177,$AF61:$AG177,TRUE),0)</f>
        <v>0</v>
      </c>
      <c r="K61" s="126">
        <f>IF(K$2,TREND(Annual!K61:K177,$AF61:$AG177,$AF61:$AG177,TRUE),0)</f>
        <v>0</v>
      </c>
      <c r="L61" s="126">
        <f>IF(L$2,TREND(Annual!L61:L177,$AF61:$AG177,$AF61:$AG177,TRUE),0)</f>
        <v>0</v>
      </c>
      <c r="M61" s="126">
        <f>IF(M$2,TREND(Annual!M61:M177,$AF61:$AG177,$AF61:$AG177,TRUE),0)</f>
        <v>0</v>
      </c>
      <c r="N61" s="126">
        <f>IF(N$2,TREND(Annual!N61:N177,$AF61:$AG177,$AF61:$AG177,TRUE),0)</f>
        <v>0</v>
      </c>
      <c r="O61" s="126">
        <f>IF(O$2,TREND(Annual!O61:O177,$AF61:$AG177,$AF61:$AG177,TRUE),0)</f>
        <v>0</v>
      </c>
      <c r="P61" s="126">
        <f>IF(P$2,TREND(Annual!P61:P177,$AF61:$AG177,$AF61:$AG177,TRUE),0)</f>
        <v>0</v>
      </c>
      <c r="Q61" s="126">
        <f>IF(Q$2,TREND(Annual!Q61:Q177,$AF61:$AG177,$AF61:$AG177,TRUE),0)</f>
        <v>0</v>
      </c>
      <c r="R61" s="126">
        <f>IF(R$2,TREND(Annual!R61:R177,$AF61:$AG177,$AF61:$AG177,TRUE),0)</f>
        <v>0</v>
      </c>
      <c r="S61" s="126">
        <f>IF(S$2,TREND(Annual!S61:S177,$AF61:$AG177,$AF61:$AG177,TRUE),0)</f>
        <v>0</v>
      </c>
      <c r="T61" s="126">
        <f>IF(T$2,TREND(Annual!T61:T177,$AF61:$AG177,$AF61:$AG177,TRUE),0)</f>
        <v>0</v>
      </c>
      <c r="U61" s="126">
        <f>IF(U$2,TREND(Annual!U61:U177,$AF61:$AG177,$AF61:$AG177,TRUE),0)</f>
        <v>0</v>
      </c>
      <c r="V61" s="126">
        <f>IF(V$2,TREND(Annual!V61:V177,$AF61:$AG177,$AF61:$AG177,TRUE),0)</f>
        <v>0</v>
      </c>
      <c r="W61" s="126">
        <f>IF(W$2,TREND(Annual!W61:W177,$AF61:$AG177,$AF61:$AG177,TRUE),0)</f>
        <v>0</v>
      </c>
      <c r="X61" s="126">
        <f>IF(X$2,TREND(Annual!X61:X177,$AF61:$AG177,$AF61:$AG177,TRUE),0)</f>
        <v>0</v>
      </c>
      <c r="Y61" s="126">
        <f>IF(Y$2,TREND(Annual!Y61:Y177,$AF61:$AG177,$AF61:$AG177,TRUE),0)</f>
        <v>0</v>
      </c>
      <c r="Z61" s="126">
        <f>IF(Z$2,TREND(Annual!Z61:Z177,$AF61:$AG177,$AF61:$AG177,TRUE),0)</f>
        <v>0</v>
      </c>
      <c r="AA61" s="126">
        <f>IF(AA$2,TREND(Annual!AA61:AA177,$AF61:$AG177,$AF61:$AG177,TRUE),0)</f>
        <v>0</v>
      </c>
      <c r="AB61" s="126">
        <f>IF(AB$2,TREND(Annual!AB61:AB177,$AF61:$AG177,$AF61:$AG177,TRUE),0)</f>
        <v>0</v>
      </c>
      <c r="AC61" s="126">
        <f>IF(AC$2,TREND(Annual!AC61:AC177,$AF61:$AG177,$AF61:$AG177,TRUE),0)</f>
        <v>0</v>
      </c>
      <c r="AD61" s="126">
        <f>IF(AD$2,TREND(Annual!AD61:AD177,$AF61:$AG177,$AF61:$AG177,TRUE),0)</f>
        <v>0</v>
      </c>
      <c r="AE61" s="126"/>
      <c r="AF61">
        <f t="shared" si="1"/>
        <v>55</v>
      </c>
      <c r="AG61">
        <f t="shared" si="2"/>
        <v>3025</v>
      </c>
    </row>
    <row r="62" spans="1:33">
      <c r="A62" t="s">
        <v>459</v>
      </c>
      <c r="B62" s="126">
        <f>IF(B$2,TREND(Annual!B62:B178,$AF62:$AG178,$AF62:$AG178,TRUE),0)</f>
        <v>0</v>
      </c>
      <c r="C62" s="126">
        <f>IF(C$2,TREND(Annual!C62:C178,$AF62:$AG178,$AF62:$AG178,TRUE),0)</f>
        <v>0</v>
      </c>
      <c r="D62" s="126">
        <f>IF(D$2,TREND(Annual!D62:D178,$AF62:$AG178,$AF62:$AG178,TRUE),0)</f>
        <v>0</v>
      </c>
      <c r="E62" s="126">
        <f>IF(E$2,TREND(Annual!E62:E178,$AF62:$AG178,$AF62:$AG178,TRUE),0)</f>
        <v>0</v>
      </c>
      <c r="F62" s="126">
        <f>IF(F$2,TREND(Annual!F62:F178,$AF62:$AG178,$AF62:$AG178,TRUE),0)</f>
        <v>0</v>
      </c>
      <c r="G62" s="126">
        <f>IF(G$2,TREND(Annual!G62:G178,$AF62:$AG178,$AF62:$AG178,TRUE),0)</f>
        <v>0</v>
      </c>
      <c r="H62" s="126">
        <f>IF(H$2,TREND(Annual!H62:H178,$AF62:$AG178,$AF62:$AG178,TRUE),0)</f>
        <v>0</v>
      </c>
      <c r="I62" s="126">
        <f>IF(I$2,TREND(Annual!I62:I178,$AF62:$AG178,$AF62:$AG178,TRUE),0)</f>
        <v>0</v>
      </c>
      <c r="J62" s="126">
        <f>IF(J$2,TREND(Annual!J62:J178,$AF62:$AG178,$AF62:$AG178,TRUE),0)</f>
        <v>0</v>
      </c>
      <c r="K62" s="126">
        <f>IF(K$2,TREND(Annual!K62:K178,$AF62:$AG178,$AF62:$AG178,TRUE),0)</f>
        <v>0</v>
      </c>
      <c r="L62" s="126">
        <f>IF(L$2,TREND(Annual!L62:L178,$AF62:$AG178,$AF62:$AG178,TRUE),0)</f>
        <v>0</v>
      </c>
      <c r="M62" s="126">
        <f>IF(M$2,TREND(Annual!M62:M178,$AF62:$AG178,$AF62:$AG178,TRUE),0)</f>
        <v>0</v>
      </c>
      <c r="N62" s="126">
        <f>IF(N$2,TREND(Annual!N62:N178,$AF62:$AG178,$AF62:$AG178,TRUE),0)</f>
        <v>0</v>
      </c>
      <c r="O62" s="126">
        <f>IF(O$2,TREND(Annual!O62:O178,$AF62:$AG178,$AF62:$AG178,TRUE),0)</f>
        <v>0</v>
      </c>
      <c r="P62" s="126">
        <f>IF(P$2,TREND(Annual!P62:P178,$AF62:$AG178,$AF62:$AG178,TRUE),0)</f>
        <v>0</v>
      </c>
      <c r="Q62" s="126">
        <f>IF(Q$2,TREND(Annual!Q62:Q178,$AF62:$AG178,$AF62:$AG178,TRUE),0)</f>
        <v>0</v>
      </c>
      <c r="R62" s="126">
        <f>IF(R$2,TREND(Annual!R62:R178,$AF62:$AG178,$AF62:$AG178,TRUE),0)</f>
        <v>0</v>
      </c>
      <c r="S62" s="126">
        <f>IF(S$2,TREND(Annual!S62:S178,$AF62:$AG178,$AF62:$AG178,TRUE),0)</f>
        <v>0</v>
      </c>
      <c r="T62" s="126">
        <f>IF(T$2,TREND(Annual!T62:T178,$AF62:$AG178,$AF62:$AG178,TRUE),0)</f>
        <v>0</v>
      </c>
      <c r="U62" s="126">
        <f>IF(U$2,TREND(Annual!U62:U178,$AF62:$AG178,$AF62:$AG178,TRUE),0)</f>
        <v>0</v>
      </c>
      <c r="V62" s="126">
        <f>IF(V$2,TREND(Annual!V62:V178,$AF62:$AG178,$AF62:$AG178,TRUE),0)</f>
        <v>0</v>
      </c>
      <c r="W62" s="126">
        <f>IF(W$2,TREND(Annual!W62:W178,$AF62:$AG178,$AF62:$AG178,TRUE),0)</f>
        <v>0</v>
      </c>
      <c r="X62" s="126">
        <f>IF(X$2,TREND(Annual!X62:X178,$AF62:$AG178,$AF62:$AG178,TRUE),0)</f>
        <v>0</v>
      </c>
      <c r="Y62" s="126">
        <f>IF(Y$2,TREND(Annual!Y62:Y178,$AF62:$AG178,$AF62:$AG178,TRUE),0)</f>
        <v>0</v>
      </c>
      <c r="Z62" s="126">
        <f>IF(Z$2,TREND(Annual!Z62:Z178,$AF62:$AG178,$AF62:$AG178,TRUE),0)</f>
        <v>0</v>
      </c>
      <c r="AA62" s="126">
        <f>IF(AA$2,TREND(Annual!AA62:AA178,$AF62:$AG178,$AF62:$AG178,TRUE),0)</f>
        <v>0</v>
      </c>
      <c r="AB62" s="126">
        <f>IF(AB$2,TREND(Annual!AB62:AB178,$AF62:$AG178,$AF62:$AG178,TRUE),0)</f>
        <v>0</v>
      </c>
      <c r="AC62" s="126">
        <f>IF(AC$2,TREND(Annual!AC62:AC178,$AF62:$AG178,$AF62:$AG178,TRUE),0)</f>
        <v>0</v>
      </c>
      <c r="AD62" s="126">
        <f>IF(AD$2,TREND(Annual!AD62:AD178,$AF62:$AG178,$AF62:$AG178,TRUE),0)</f>
        <v>0</v>
      </c>
      <c r="AE62" s="126"/>
      <c r="AF62">
        <f t="shared" si="1"/>
        <v>56</v>
      </c>
      <c r="AG62">
        <f t="shared" si="2"/>
        <v>3136</v>
      </c>
    </row>
    <row r="63" spans="1:33">
      <c r="A63" t="s">
        <v>460</v>
      </c>
      <c r="B63" s="126">
        <f>IF(B$2,TREND(Annual!B63:B179,$AF63:$AG179,$AF63:$AG179,TRUE),0)</f>
        <v>0</v>
      </c>
      <c r="C63" s="126">
        <f>IF(C$2,TREND(Annual!C63:C179,$AF63:$AG179,$AF63:$AG179,TRUE),0)</f>
        <v>0</v>
      </c>
      <c r="D63" s="126">
        <f>IF(D$2,TREND(Annual!D63:D179,$AF63:$AG179,$AF63:$AG179,TRUE),0)</f>
        <v>0</v>
      </c>
      <c r="E63" s="126">
        <f>IF(E$2,TREND(Annual!E63:E179,$AF63:$AG179,$AF63:$AG179,TRUE),0)</f>
        <v>0</v>
      </c>
      <c r="F63" s="126">
        <f>IF(F$2,TREND(Annual!F63:F179,$AF63:$AG179,$AF63:$AG179,TRUE),0)</f>
        <v>0</v>
      </c>
      <c r="G63" s="126">
        <f>IF(G$2,TREND(Annual!G63:G179,$AF63:$AG179,$AF63:$AG179,TRUE),0)</f>
        <v>0</v>
      </c>
      <c r="H63" s="126">
        <f>IF(H$2,TREND(Annual!H63:H179,$AF63:$AG179,$AF63:$AG179,TRUE),0)</f>
        <v>0</v>
      </c>
      <c r="I63" s="126">
        <f>IF(I$2,TREND(Annual!I63:I179,$AF63:$AG179,$AF63:$AG179,TRUE),0)</f>
        <v>0</v>
      </c>
      <c r="J63" s="126">
        <f>IF(J$2,TREND(Annual!J63:J179,$AF63:$AG179,$AF63:$AG179,TRUE),0)</f>
        <v>0</v>
      </c>
      <c r="K63" s="126">
        <f>IF(K$2,TREND(Annual!K63:K179,$AF63:$AG179,$AF63:$AG179,TRUE),0)</f>
        <v>0</v>
      </c>
      <c r="L63" s="126">
        <f>IF(L$2,TREND(Annual!L63:L179,$AF63:$AG179,$AF63:$AG179,TRUE),0)</f>
        <v>0</v>
      </c>
      <c r="M63" s="126">
        <f>IF(M$2,TREND(Annual!M63:M179,$AF63:$AG179,$AF63:$AG179,TRUE),0)</f>
        <v>0</v>
      </c>
      <c r="N63" s="126">
        <f>IF(N$2,TREND(Annual!N63:N179,$AF63:$AG179,$AF63:$AG179,TRUE),0)</f>
        <v>0</v>
      </c>
      <c r="O63" s="126">
        <f>IF(O$2,TREND(Annual!O63:O179,$AF63:$AG179,$AF63:$AG179,TRUE),0)</f>
        <v>0</v>
      </c>
      <c r="P63" s="126">
        <f>IF(P$2,TREND(Annual!P63:P179,$AF63:$AG179,$AF63:$AG179,TRUE),0)</f>
        <v>0</v>
      </c>
      <c r="Q63" s="126">
        <f>IF(Q$2,TREND(Annual!Q63:Q179,$AF63:$AG179,$AF63:$AG179,TRUE),0)</f>
        <v>0</v>
      </c>
      <c r="R63" s="126">
        <f>IF(R$2,TREND(Annual!R63:R179,$AF63:$AG179,$AF63:$AG179,TRUE),0)</f>
        <v>0</v>
      </c>
      <c r="S63" s="126">
        <f>IF(S$2,TREND(Annual!S63:S179,$AF63:$AG179,$AF63:$AG179,TRUE),0)</f>
        <v>0</v>
      </c>
      <c r="T63" s="126">
        <f>IF(T$2,TREND(Annual!T63:T179,$AF63:$AG179,$AF63:$AG179,TRUE),0)</f>
        <v>0</v>
      </c>
      <c r="U63" s="126">
        <f>IF(U$2,TREND(Annual!U63:U179,$AF63:$AG179,$AF63:$AG179,TRUE),0)</f>
        <v>0</v>
      </c>
      <c r="V63" s="126">
        <f>IF(V$2,TREND(Annual!V63:V179,$AF63:$AG179,$AF63:$AG179,TRUE),0)</f>
        <v>0</v>
      </c>
      <c r="W63" s="126">
        <f>IF(W$2,TREND(Annual!W63:W179,$AF63:$AG179,$AF63:$AG179,TRUE),0)</f>
        <v>0</v>
      </c>
      <c r="X63" s="126">
        <f>IF(X$2,TREND(Annual!X63:X179,$AF63:$AG179,$AF63:$AG179,TRUE),0)</f>
        <v>0</v>
      </c>
      <c r="Y63" s="126">
        <f>IF(Y$2,TREND(Annual!Y63:Y179,$AF63:$AG179,$AF63:$AG179,TRUE),0)</f>
        <v>0</v>
      </c>
      <c r="Z63" s="126">
        <f>IF(Z$2,TREND(Annual!Z63:Z179,$AF63:$AG179,$AF63:$AG179,TRUE),0)</f>
        <v>0</v>
      </c>
      <c r="AA63" s="126">
        <f>IF(AA$2,TREND(Annual!AA63:AA179,$AF63:$AG179,$AF63:$AG179,TRUE),0)</f>
        <v>0</v>
      </c>
      <c r="AB63" s="126">
        <f>IF(AB$2,TREND(Annual!AB63:AB179,$AF63:$AG179,$AF63:$AG179,TRUE),0)</f>
        <v>0</v>
      </c>
      <c r="AC63" s="126">
        <f>IF(AC$2,TREND(Annual!AC63:AC179,$AF63:$AG179,$AF63:$AG179,TRUE),0)</f>
        <v>0</v>
      </c>
      <c r="AD63" s="126">
        <f>IF(AD$2,TREND(Annual!AD63:AD179,$AF63:$AG179,$AF63:$AG179,TRUE),0)</f>
        <v>0</v>
      </c>
      <c r="AE63" s="126"/>
      <c r="AF63">
        <f t="shared" si="1"/>
        <v>57</v>
      </c>
      <c r="AG63">
        <f t="shared" si="2"/>
        <v>3249</v>
      </c>
    </row>
    <row r="64" spans="1:33">
      <c r="A64" t="s">
        <v>461</v>
      </c>
      <c r="B64" s="126">
        <f>IF(B$2,TREND(Annual!B64:B180,$AF64:$AG180,$AF64:$AG180,TRUE),0)</f>
        <v>0</v>
      </c>
      <c r="C64" s="126">
        <f>IF(C$2,TREND(Annual!C64:C180,$AF64:$AG180,$AF64:$AG180,TRUE),0)</f>
        <v>0</v>
      </c>
      <c r="D64" s="126">
        <f>IF(D$2,TREND(Annual!D64:D180,$AF64:$AG180,$AF64:$AG180,TRUE),0)</f>
        <v>0</v>
      </c>
      <c r="E64" s="126">
        <f>IF(E$2,TREND(Annual!E64:E180,$AF64:$AG180,$AF64:$AG180,TRUE),0)</f>
        <v>0</v>
      </c>
      <c r="F64" s="126">
        <f>IF(F$2,TREND(Annual!F64:F180,$AF64:$AG180,$AF64:$AG180,TRUE),0)</f>
        <v>0</v>
      </c>
      <c r="G64" s="126">
        <f>IF(G$2,TREND(Annual!G64:G180,$AF64:$AG180,$AF64:$AG180,TRUE),0)</f>
        <v>0</v>
      </c>
      <c r="H64" s="126">
        <f>IF(H$2,TREND(Annual!H64:H180,$AF64:$AG180,$AF64:$AG180,TRUE),0)</f>
        <v>0</v>
      </c>
      <c r="I64" s="126">
        <f>IF(I$2,TREND(Annual!I64:I180,$AF64:$AG180,$AF64:$AG180,TRUE),0)</f>
        <v>0</v>
      </c>
      <c r="J64" s="126">
        <f>IF(J$2,TREND(Annual!J64:J180,$AF64:$AG180,$AF64:$AG180,TRUE),0)</f>
        <v>0</v>
      </c>
      <c r="K64" s="126">
        <f>IF(K$2,TREND(Annual!K64:K180,$AF64:$AG180,$AF64:$AG180,TRUE),0)</f>
        <v>0</v>
      </c>
      <c r="L64" s="126">
        <f>IF(L$2,TREND(Annual!L64:L180,$AF64:$AG180,$AF64:$AG180,TRUE),0)</f>
        <v>0</v>
      </c>
      <c r="M64" s="126">
        <f>IF(M$2,TREND(Annual!M64:M180,$AF64:$AG180,$AF64:$AG180,TRUE),0)</f>
        <v>0</v>
      </c>
      <c r="N64" s="126">
        <f>IF(N$2,TREND(Annual!N64:N180,$AF64:$AG180,$AF64:$AG180,TRUE),0)</f>
        <v>0</v>
      </c>
      <c r="O64" s="126">
        <f>IF(O$2,TREND(Annual!O64:O180,$AF64:$AG180,$AF64:$AG180,TRUE),0)</f>
        <v>0</v>
      </c>
      <c r="P64" s="126">
        <f>IF(P$2,TREND(Annual!P64:P180,$AF64:$AG180,$AF64:$AG180,TRUE),0)</f>
        <v>0</v>
      </c>
      <c r="Q64" s="126">
        <f>IF(Q$2,TREND(Annual!Q64:Q180,$AF64:$AG180,$AF64:$AG180,TRUE),0)</f>
        <v>0</v>
      </c>
      <c r="R64" s="126">
        <f>IF(R$2,TREND(Annual!R64:R180,$AF64:$AG180,$AF64:$AG180,TRUE),0)</f>
        <v>0</v>
      </c>
      <c r="S64" s="126">
        <f>IF(S$2,TREND(Annual!S64:S180,$AF64:$AG180,$AF64:$AG180,TRUE),0)</f>
        <v>0</v>
      </c>
      <c r="T64" s="126">
        <f>IF(T$2,TREND(Annual!T64:T180,$AF64:$AG180,$AF64:$AG180,TRUE),0)</f>
        <v>0</v>
      </c>
      <c r="U64" s="126">
        <f>IF(U$2,TREND(Annual!U64:U180,$AF64:$AG180,$AF64:$AG180,TRUE),0)</f>
        <v>0</v>
      </c>
      <c r="V64" s="126">
        <f>IF(V$2,TREND(Annual!V64:V180,$AF64:$AG180,$AF64:$AG180,TRUE),0)</f>
        <v>0</v>
      </c>
      <c r="W64" s="126">
        <f>IF(W$2,TREND(Annual!W64:W180,$AF64:$AG180,$AF64:$AG180,TRUE),0)</f>
        <v>0</v>
      </c>
      <c r="X64" s="126">
        <f>IF(X$2,TREND(Annual!X64:X180,$AF64:$AG180,$AF64:$AG180,TRUE),0)</f>
        <v>0</v>
      </c>
      <c r="Y64" s="126">
        <f>IF(Y$2,TREND(Annual!Y64:Y180,$AF64:$AG180,$AF64:$AG180,TRUE),0)</f>
        <v>0</v>
      </c>
      <c r="Z64" s="126">
        <f>IF(Z$2,TREND(Annual!Z64:Z180,$AF64:$AG180,$AF64:$AG180,TRUE),0)</f>
        <v>0</v>
      </c>
      <c r="AA64" s="126">
        <f>IF(AA$2,TREND(Annual!AA64:AA180,$AF64:$AG180,$AF64:$AG180,TRUE),0)</f>
        <v>0</v>
      </c>
      <c r="AB64" s="126">
        <f>IF(AB$2,TREND(Annual!AB64:AB180,$AF64:$AG180,$AF64:$AG180,TRUE),0)</f>
        <v>0</v>
      </c>
      <c r="AC64" s="126">
        <f>IF(AC$2,TREND(Annual!AC64:AC180,$AF64:$AG180,$AF64:$AG180,TRUE),0)</f>
        <v>0</v>
      </c>
      <c r="AD64" s="126">
        <f>IF(AD$2,TREND(Annual!AD64:AD180,$AF64:$AG180,$AF64:$AG180,TRUE),0)</f>
        <v>0</v>
      </c>
      <c r="AE64" s="126"/>
      <c r="AF64">
        <f t="shared" si="1"/>
        <v>58</v>
      </c>
      <c r="AG64">
        <f t="shared" si="2"/>
        <v>3364</v>
      </c>
    </row>
    <row r="65" spans="1:33">
      <c r="A65" t="s">
        <v>326</v>
      </c>
      <c r="B65" s="126">
        <f>IF(B$2,TREND(Annual!B65:B181,$AF65:$AG181,$AF65:$AG181,TRUE),0)</f>
        <v>0</v>
      </c>
      <c r="C65" s="126">
        <f>IF(C$2,TREND(Annual!C65:C181,$AF65:$AG181,$AF65:$AG181,TRUE),0)</f>
        <v>0</v>
      </c>
      <c r="D65" s="126">
        <f>IF(D$2,TREND(Annual!D65:D181,$AF65:$AG181,$AF65:$AG181,TRUE),0)</f>
        <v>0</v>
      </c>
      <c r="E65" s="126">
        <f>IF(E$2,TREND(Annual!E65:E181,$AF65:$AG181,$AF65:$AG181,TRUE),0)</f>
        <v>0</v>
      </c>
      <c r="F65" s="126">
        <f>IF(F$2,TREND(Annual!F65:F181,$AF65:$AG181,$AF65:$AG181,TRUE),0)</f>
        <v>0</v>
      </c>
      <c r="G65" s="126">
        <f>IF(G$2,TREND(Annual!G65:G181,$AF65:$AG181,$AF65:$AG181,TRUE),0)</f>
        <v>0</v>
      </c>
      <c r="H65" s="126">
        <f>IF(H$2,TREND(Annual!H65:H181,$AF65:$AG181,$AF65:$AG181,TRUE),0)</f>
        <v>0</v>
      </c>
      <c r="I65" s="126">
        <f>IF(I$2,TREND(Annual!I65:I181,$AF65:$AG181,$AF65:$AG181,TRUE),0)</f>
        <v>0</v>
      </c>
      <c r="J65" s="126">
        <f>IF(J$2,TREND(Annual!J65:J181,$AF65:$AG181,$AF65:$AG181,TRUE),0)</f>
        <v>0</v>
      </c>
      <c r="K65" s="126">
        <f>IF(K$2,TREND(Annual!K65:K181,$AF65:$AG181,$AF65:$AG181,TRUE),0)</f>
        <v>0</v>
      </c>
      <c r="L65" s="126">
        <f>IF(L$2,TREND(Annual!L65:L181,$AF65:$AG181,$AF65:$AG181,TRUE),0)</f>
        <v>0</v>
      </c>
      <c r="M65" s="126">
        <f>IF(M$2,TREND(Annual!M65:M181,$AF65:$AG181,$AF65:$AG181,TRUE),0)</f>
        <v>0</v>
      </c>
      <c r="N65" s="126">
        <f>IF(N$2,TREND(Annual!N65:N181,$AF65:$AG181,$AF65:$AG181,TRUE),0)</f>
        <v>0</v>
      </c>
      <c r="O65" s="126">
        <f>IF(O$2,TREND(Annual!O65:O181,$AF65:$AG181,$AF65:$AG181,TRUE),0)</f>
        <v>0</v>
      </c>
      <c r="P65" s="126">
        <f>IF(P$2,TREND(Annual!P65:P181,$AF65:$AG181,$AF65:$AG181,TRUE),0)</f>
        <v>0</v>
      </c>
      <c r="Q65" s="126">
        <f>IF(Q$2,TREND(Annual!Q65:Q181,$AF65:$AG181,$AF65:$AG181,TRUE),0)</f>
        <v>0</v>
      </c>
      <c r="R65" s="126">
        <f>IF(R$2,TREND(Annual!R65:R181,$AF65:$AG181,$AF65:$AG181,TRUE),0)</f>
        <v>0</v>
      </c>
      <c r="S65" s="126">
        <f>IF(S$2,TREND(Annual!S65:S181,$AF65:$AG181,$AF65:$AG181,TRUE),0)</f>
        <v>0</v>
      </c>
      <c r="T65" s="126">
        <f>IF(T$2,TREND(Annual!T65:T181,$AF65:$AG181,$AF65:$AG181,TRUE),0)</f>
        <v>0</v>
      </c>
      <c r="U65" s="126">
        <f>IF(U$2,TREND(Annual!U65:U181,$AF65:$AG181,$AF65:$AG181,TRUE),0)</f>
        <v>0</v>
      </c>
      <c r="V65" s="126">
        <f>IF(V$2,TREND(Annual!V65:V181,$AF65:$AG181,$AF65:$AG181,TRUE),0)</f>
        <v>0</v>
      </c>
      <c r="W65" s="126">
        <f>IF(W$2,TREND(Annual!W65:W181,$AF65:$AG181,$AF65:$AG181,TRUE),0)</f>
        <v>0</v>
      </c>
      <c r="X65" s="126">
        <f>IF(X$2,TREND(Annual!X65:X181,$AF65:$AG181,$AF65:$AG181,TRUE),0)</f>
        <v>0</v>
      </c>
      <c r="Y65" s="126">
        <f>IF(Y$2,TREND(Annual!Y65:Y181,$AF65:$AG181,$AF65:$AG181,TRUE),0)</f>
        <v>0</v>
      </c>
      <c r="Z65" s="126">
        <f>IF(Z$2,TREND(Annual!Z65:Z181,$AF65:$AG181,$AF65:$AG181,TRUE),0)</f>
        <v>0</v>
      </c>
      <c r="AA65" s="126">
        <f>IF(AA$2,TREND(Annual!AA65:AA181,$AF65:$AG181,$AF65:$AG181,TRUE),0)</f>
        <v>0</v>
      </c>
      <c r="AB65" s="126">
        <f>IF(AB$2,TREND(Annual!AB65:AB181,$AF65:$AG181,$AF65:$AG181,TRUE),0)</f>
        <v>0</v>
      </c>
      <c r="AC65" s="126">
        <f>IF(AC$2,TREND(Annual!AC65:AC181,$AF65:$AG181,$AF65:$AG181,TRUE),0)</f>
        <v>0</v>
      </c>
      <c r="AD65" s="126">
        <f>IF(AD$2,TREND(Annual!AD65:AD181,$AF65:$AG181,$AF65:$AG181,TRUE),0)</f>
        <v>0</v>
      </c>
      <c r="AE65" s="126"/>
      <c r="AF65">
        <f t="shared" si="1"/>
        <v>59</v>
      </c>
      <c r="AG65">
        <f t="shared" si="2"/>
        <v>3481</v>
      </c>
    </row>
    <row r="66" spans="1:33">
      <c r="A66" t="s">
        <v>327</v>
      </c>
      <c r="B66" s="126">
        <f>IF(B$2,TREND(Annual!B66:B182,$AF66:$AG182,$AF66:$AG182,TRUE),0)</f>
        <v>0</v>
      </c>
      <c r="C66" s="126">
        <f>IF(C$2,TREND(Annual!C66:C182,$AF66:$AG182,$AF66:$AG182,TRUE),0)</f>
        <v>0</v>
      </c>
      <c r="D66" s="126">
        <f>IF(D$2,TREND(Annual!D66:D182,$AF66:$AG182,$AF66:$AG182,TRUE),0)</f>
        <v>0</v>
      </c>
      <c r="E66" s="126">
        <f>IF(E$2,TREND(Annual!E66:E182,$AF66:$AG182,$AF66:$AG182,TRUE),0)</f>
        <v>0</v>
      </c>
      <c r="F66" s="126">
        <f>IF(F$2,TREND(Annual!F66:F182,$AF66:$AG182,$AF66:$AG182,TRUE),0)</f>
        <v>0</v>
      </c>
      <c r="G66" s="126">
        <f>IF(G$2,TREND(Annual!G66:G182,$AF66:$AG182,$AF66:$AG182,TRUE),0)</f>
        <v>0</v>
      </c>
      <c r="H66" s="126">
        <f>IF(H$2,TREND(Annual!H66:H182,$AF66:$AG182,$AF66:$AG182,TRUE),0)</f>
        <v>0</v>
      </c>
      <c r="I66" s="126">
        <f>IF(I$2,TREND(Annual!I66:I182,$AF66:$AG182,$AF66:$AG182,TRUE),0)</f>
        <v>0</v>
      </c>
      <c r="J66" s="126">
        <f>IF(J$2,TREND(Annual!J66:J182,$AF66:$AG182,$AF66:$AG182,TRUE),0)</f>
        <v>0</v>
      </c>
      <c r="K66" s="126">
        <f>IF(K$2,TREND(Annual!K66:K182,$AF66:$AG182,$AF66:$AG182,TRUE),0)</f>
        <v>0</v>
      </c>
      <c r="L66" s="126">
        <f>IF(L$2,TREND(Annual!L66:L182,$AF66:$AG182,$AF66:$AG182,TRUE),0)</f>
        <v>0</v>
      </c>
      <c r="M66" s="126">
        <f>IF(M$2,TREND(Annual!M66:M182,$AF66:$AG182,$AF66:$AG182,TRUE),0)</f>
        <v>0</v>
      </c>
      <c r="N66" s="126">
        <f>IF(N$2,TREND(Annual!N66:N182,$AF66:$AG182,$AF66:$AG182,TRUE),0)</f>
        <v>0</v>
      </c>
      <c r="O66" s="126">
        <f>IF(O$2,TREND(Annual!O66:O182,$AF66:$AG182,$AF66:$AG182,TRUE),0)</f>
        <v>0</v>
      </c>
      <c r="P66" s="126">
        <f>IF(P$2,TREND(Annual!P66:P182,$AF66:$AG182,$AF66:$AG182,TRUE),0)</f>
        <v>0</v>
      </c>
      <c r="Q66" s="126">
        <f>IF(Q$2,TREND(Annual!Q66:Q182,$AF66:$AG182,$AF66:$AG182,TRUE),0)</f>
        <v>0</v>
      </c>
      <c r="R66" s="126">
        <f>IF(R$2,TREND(Annual!R66:R182,$AF66:$AG182,$AF66:$AG182,TRUE),0)</f>
        <v>0</v>
      </c>
      <c r="S66" s="126">
        <f>IF(S$2,TREND(Annual!S66:S182,$AF66:$AG182,$AF66:$AG182,TRUE),0)</f>
        <v>0</v>
      </c>
      <c r="T66" s="126">
        <f>IF(T$2,TREND(Annual!T66:T182,$AF66:$AG182,$AF66:$AG182,TRUE),0)</f>
        <v>0</v>
      </c>
      <c r="U66" s="126">
        <f>IF(U$2,TREND(Annual!U66:U182,$AF66:$AG182,$AF66:$AG182,TRUE),0)</f>
        <v>0</v>
      </c>
      <c r="V66" s="126">
        <f>IF(V$2,TREND(Annual!V66:V182,$AF66:$AG182,$AF66:$AG182,TRUE),0)</f>
        <v>0</v>
      </c>
      <c r="W66" s="126">
        <f>IF(W$2,TREND(Annual!W66:W182,$AF66:$AG182,$AF66:$AG182,TRUE),0)</f>
        <v>0</v>
      </c>
      <c r="X66" s="126">
        <f>IF(X$2,TREND(Annual!X66:X182,$AF66:$AG182,$AF66:$AG182,TRUE),0)</f>
        <v>0</v>
      </c>
      <c r="Y66" s="126">
        <f>IF(Y$2,TREND(Annual!Y66:Y182,$AF66:$AG182,$AF66:$AG182,TRUE),0)</f>
        <v>0</v>
      </c>
      <c r="Z66" s="126">
        <f>IF(Z$2,TREND(Annual!Z66:Z182,$AF66:$AG182,$AF66:$AG182,TRUE),0)</f>
        <v>0</v>
      </c>
      <c r="AA66" s="126">
        <f>IF(AA$2,TREND(Annual!AA66:AA182,$AF66:$AG182,$AF66:$AG182,TRUE),0)</f>
        <v>0</v>
      </c>
      <c r="AB66" s="126">
        <f>IF(AB$2,TREND(Annual!AB66:AB182,$AF66:$AG182,$AF66:$AG182,TRUE),0)</f>
        <v>0</v>
      </c>
      <c r="AC66" s="126">
        <f>IF(AC$2,TREND(Annual!AC66:AC182,$AF66:$AG182,$AF66:$AG182,TRUE),0)</f>
        <v>0</v>
      </c>
      <c r="AD66" s="126">
        <f>IF(AD$2,TREND(Annual!AD66:AD182,$AF66:$AG182,$AF66:$AG182,TRUE),0)</f>
        <v>0</v>
      </c>
      <c r="AE66" s="126"/>
      <c r="AF66">
        <f t="shared" si="1"/>
        <v>60</v>
      </c>
      <c r="AG66">
        <f t="shared" si="2"/>
        <v>3600</v>
      </c>
    </row>
    <row r="67" spans="1:33">
      <c r="A67" t="s">
        <v>328</v>
      </c>
      <c r="B67" s="126">
        <f>IF(B$2,TREND(Annual!B67:B183,$AF67:$AG183,$AF67:$AG183,TRUE),0)</f>
        <v>0</v>
      </c>
      <c r="C67" s="126">
        <f>IF(C$2,TREND(Annual!C67:C183,$AF67:$AG183,$AF67:$AG183,TRUE),0)</f>
        <v>0</v>
      </c>
      <c r="D67" s="126">
        <f>IF(D$2,TREND(Annual!D67:D183,$AF67:$AG183,$AF67:$AG183,TRUE),0)</f>
        <v>0</v>
      </c>
      <c r="E67" s="126">
        <f>IF(E$2,TREND(Annual!E67:E183,$AF67:$AG183,$AF67:$AG183,TRUE),0)</f>
        <v>0</v>
      </c>
      <c r="F67" s="126">
        <f>IF(F$2,TREND(Annual!F67:F183,$AF67:$AG183,$AF67:$AG183,TRUE),0)</f>
        <v>0</v>
      </c>
      <c r="G67" s="126">
        <f>IF(G$2,TREND(Annual!G67:G183,$AF67:$AG183,$AF67:$AG183,TRUE),0)</f>
        <v>0</v>
      </c>
      <c r="H67" s="126">
        <f>IF(H$2,TREND(Annual!H67:H183,$AF67:$AG183,$AF67:$AG183,TRUE),0)</f>
        <v>0</v>
      </c>
      <c r="I67" s="126">
        <f>IF(I$2,TREND(Annual!I67:I183,$AF67:$AG183,$AF67:$AG183,TRUE),0)</f>
        <v>0</v>
      </c>
      <c r="J67" s="126">
        <f>IF(J$2,TREND(Annual!J67:J183,$AF67:$AG183,$AF67:$AG183,TRUE),0)</f>
        <v>0</v>
      </c>
      <c r="K67" s="126">
        <f>IF(K$2,TREND(Annual!K67:K183,$AF67:$AG183,$AF67:$AG183,TRUE),0)</f>
        <v>0</v>
      </c>
      <c r="L67" s="126">
        <f>IF(L$2,TREND(Annual!L67:L183,$AF67:$AG183,$AF67:$AG183,TRUE),0)</f>
        <v>0</v>
      </c>
      <c r="M67" s="126">
        <f>IF(M$2,TREND(Annual!M67:M183,$AF67:$AG183,$AF67:$AG183,TRUE),0)</f>
        <v>0</v>
      </c>
      <c r="N67" s="126">
        <f>IF(N$2,TREND(Annual!N67:N183,$AF67:$AG183,$AF67:$AG183,TRUE),0)</f>
        <v>0</v>
      </c>
      <c r="O67" s="126">
        <f>IF(O$2,TREND(Annual!O67:O183,$AF67:$AG183,$AF67:$AG183,TRUE),0)</f>
        <v>0</v>
      </c>
      <c r="P67" s="126">
        <f>IF(P$2,TREND(Annual!P67:P183,$AF67:$AG183,$AF67:$AG183,TRUE),0)</f>
        <v>0</v>
      </c>
      <c r="Q67" s="126">
        <f>IF(Q$2,TREND(Annual!Q67:Q183,$AF67:$AG183,$AF67:$AG183,TRUE),0)</f>
        <v>0</v>
      </c>
      <c r="R67" s="126">
        <f>IF(R$2,TREND(Annual!R67:R183,$AF67:$AG183,$AF67:$AG183,TRUE),0)</f>
        <v>0</v>
      </c>
      <c r="S67" s="126">
        <f>IF(S$2,TREND(Annual!S67:S183,$AF67:$AG183,$AF67:$AG183,TRUE),0)</f>
        <v>0</v>
      </c>
      <c r="T67" s="126">
        <f>IF(T$2,TREND(Annual!T67:T183,$AF67:$AG183,$AF67:$AG183,TRUE),0)</f>
        <v>0</v>
      </c>
      <c r="U67" s="126">
        <f>IF(U$2,TREND(Annual!U67:U183,$AF67:$AG183,$AF67:$AG183,TRUE),0)</f>
        <v>0</v>
      </c>
      <c r="V67" s="126">
        <f>IF(V$2,TREND(Annual!V67:V183,$AF67:$AG183,$AF67:$AG183,TRUE),0)</f>
        <v>0</v>
      </c>
      <c r="W67" s="126">
        <f>IF(W$2,TREND(Annual!W67:W183,$AF67:$AG183,$AF67:$AG183,TRUE),0)</f>
        <v>0</v>
      </c>
      <c r="X67" s="126">
        <f>IF(X$2,TREND(Annual!X67:X183,$AF67:$AG183,$AF67:$AG183,TRUE),0)</f>
        <v>0</v>
      </c>
      <c r="Y67" s="126">
        <f>IF(Y$2,TREND(Annual!Y67:Y183,$AF67:$AG183,$AF67:$AG183,TRUE),0)</f>
        <v>0</v>
      </c>
      <c r="Z67" s="126">
        <f>IF(Z$2,TREND(Annual!Z67:Z183,$AF67:$AG183,$AF67:$AG183,TRUE),0)</f>
        <v>0</v>
      </c>
      <c r="AA67" s="126">
        <f>IF(AA$2,TREND(Annual!AA67:AA183,$AF67:$AG183,$AF67:$AG183,TRUE),0)</f>
        <v>0</v>
      </c>
      <c r="AB67" s="126">
        <f>IF(AB$2,TREND(Annual!AB67:AB183,$AF67:$AG183,$AF67:$AG183,TRUE),0)</f>
        <v>0</v>
      </c>
      <c r="AC67" s="126">
        <f>IF(AC$2,TREND(Annual!AC67:AC183,$AF67:$AG183,$AF67:$AG183,TRUE),0)</f>
        <v>0</v>
      </c>
      <c r="AD67" s="126">
        <f>IF(AD$2,TREND(Annual!AD67:AD183,$AF67:$AG183,$AF67:$AG183,TRUE),0)</f>
        <v>0</v>
      </c>
      <c r="AE67" s="126"/>
      <c r="AF67">
        <f t="shared" si="1"/>
        <v>61</v>
      </c>
      <c r="AG67">
        <f t="shared" si="2"/>
        <v>3721</v>
      </c>
    </row>
    <row r="68" spans="1:33">
      <c r="A68" t="s">
        <v>329</v>
      </c>
      <c r="B68" s="126">
        <f>IF(B$2,TREND(Annual!B68:B184,$AF68:$AG184,$AF68:$AG184,TRUE),0)</f>
        <v>0</v>
      </c>
      <c r="C68" s="126">
        <f>IF(C$2,TREND(Annual!C68:C184,$AF68:$AG184,$AF68:$AG184,TRUE),0)</f>
        <v>0</v>
      </c>
      <c r="D68" s="126">
        <f>IF(D$2,TREND(Annual!D68:D184,$AF68:$AG184,$AF68:$AG184,TRUE),0)</f>
        <v>0</v>
      </c>
      <c r="E68" s="126">
        <f>IF(E$2,TREND(Annual!E68:E184,$AF68:$AG184,$AF68:$AG184,TRUE),0)</f>
        <v>0</v>
      </c>
      <c r="F68" s="126">
        <f>IF(F$2,TREND(Annual!F68:F184,$AF68:$AG184,$AF68:$AG184,TRUE),0)</f>
        <v>0</v>
      </c>
      <c r="G68" s="126">
        <f>IF(G$2,TREND(Annual!G68:G184,$AF68:$AG184,$AF68:$AG184,TRUE),0)</f>
        <v>0</v>
      </c>
      <c r="H68" s="126">
        <f>IF(H$2,TREND(Annual!H68:H184,$AF68:$AG184,$AF68:$AG184,TRUE),0)</f>
        <v>0</v>
      </c>
      <c r="I68" s="126">
        <f>IF(I$2,TREND(Annual!I68:I184,$AF68:$AG184,$AF68:$AG184,TRUE),0)</f>
        <v>0</v>
      </c>
      <c r="J68" s="126">
        <f>IF(J$2,TREND(Annual!J68:J184,$AF68:$AG184,$AF68:$AG184,TRUE),0)</f>
        <v>0</v>
      </c>
      <c r="K68" s="126">
        <f>IF(K$2,TREND(Annual!K68:K184,$AF68:$AG184,$AF68:$AG184,TRUE),0)</f>
        <v>0</v>
      </c>
      <c r="L68" s="126">
        <f>IF(L$2,TREND(Annual!L68:L184,$AF68:$AG184,$AF68:$AG184,TRUE),0)</f>
        <v>0</v>
      </c>
      <c r="M68" s="126">
        <f>IF(M$2,TREND(Annual!M68:M184,$AF68:$AG184,$AF68:$AG184,TRUE),0)</f>
        <v>0</v>
      </c>
      <c r="N68" s="126">
        <f>IF(N$2,TREND(Annual!N68:N184,$AF68:$AG184,$AF68:$AG184,TRUE),0)</f>
        <v>0</v>
      </c>
      <c r="O68" s="126">
        <f>IF(O$2,TREND(Annual!O68:O184,$AF68:$AG184,$AF68:$AG184,TRUE),0)</f>
        <v>0</v>
      </c>
      <c r="P68" s="126">
        <f>IF(P$2,TREND(Annual!P68:P184,$AF68:$AG184,$AF68:$AG184,TRUE),0)</f>
        <v>0</v>
      </c>
      <c r="Q68" s="126">
        <f>IF(Q$2,TREND(Annual!Q68:Q184,$AF68:$AG184,$AF68:$AG184,TRUE),0)</f>
        <v>0</v>
      </c>
      <c r="R68" s="126">
        <f>IF(R$2,TREND(Annual!R68:R184,$AF68:$AG184,$AF68:$AG184,TRUE),0)</f>
        <v>0</v>
      </c>
      <c r="S68" s="126">
        <f>IF(S$2,TREND(Annual!S68:S184,$AF68:$AG184,$AF68:$AG184,TRUE),0)</f>
        <v>0</v>
      </c>
      <c r="T68" s="126">
        <f>IF(T$2,TREND(Annual!T68:T184,$AF68:$AG184,$AF68:$AG184,TRUE),0)</f>
        <v>0</v>
      </c>
      <c r="U68" s="126">
        <f>IF(U$2,TREND(Annual!U68:U184,$AF68:$AG184,$AF68:$AG184,TRUE),0)</f>
        <v>0</v>
      </c>
      <c r="V68" s="126">
        <f>IF(V$2,TREND(Annual!V68:V184,$AF68:$AG184,$AF68:$AG184,TRUE),0)</f>
        <v>0</v>
      </c>
      <c r="W68" s="126">
        <f>IF(W$2,TREND(Annual!W68:W184,$AF68:$AG184,$AF68:$AG184,TRUE),0)</f>
        <v>0</v>
      </c>
      <c r="X68" s="126">
        <f>IF(X$2,TREND(Annual!X68:X184,$AF68:$AG184,$AF68:$AG184,TRUE),0)</f>
        <v>0</v>
      </c>
      <c r="Y68" s="126">
        <f>IF(Y$2,TREND(Annual!Y68:Y184,$AF68:$AG184,$AF68:$AG184,TRUE),0)</f>
        <v>0</v>
      </c>
      <c r="Z68" s="126">
        <f>IF(Z$2,TREND(Annual!Z68:Z184,$AF68:$AG184,$AF68:$AG184,TRUE),0)</f>
        <v>0</v>
      </c>
      <c r="AA68" s="126">
        <f>IF(AA$2,TREND(Annual!AA68:AA184,$AF68:$AG184,$AF68:$AG184,TRUE),0)</f>
        <v>0</v>
      </c>
      <c r="AB68" s="126">
        <f>IF(AB$2,TREND(Annual!AB68:AB184,$AF68:$AG184,$AF68:$AG184,TRUE),0)</f>
        <v>0</v>
      </c>
      <c r="AC68" s="126">
        <f>IF(AC$2,TREND(Annual!AC68:AC184,$AF68:$AG184,$AF68:$AG184,TRUE),0)</f>
        <v>0</v>
      </c>
      <c r="AD68" s="126">
        <f>IF(AD$2,TREND(Annual!AD68:AD184,$AF68:$AG184,$AF68:$AG184,TRUE),0)</f>
        <v>0</v>
      </c>
      <c r="AE68" s="126"/>
      <c r="AF68">
        <f t="shared" si="1"/>
        <v>62</v>
      </c>
      <c r="AG68">
        <f t="shared" si="2"/>
        <v>3844</v>
      </c>
    </row>
    <row r="69" spans="1:33">
      <c r="A69" t="s">
        <v>330</v>
      </c>
      <c r="B69" s="126">
        <f>IF(B$2,TREND(Annual!B69:B185,$AF69:$AG185,$AF69:$AG185,TRUE),0)</f>
        <v>0</v>
      </c>
      <c r="C69" s="126">
        <f>IF(C$2,TREND(Annual!C69:C185,$AF69:$AG185,$AF69:$AG185,TRUE),0)</f>
        <v>0</v>
      </c>
      <c r="D69" s="126">
        <f>IF(D$2,TREND(Annual!D69:D185,$AF69:$AG185,$AF69:$AG185,TRUE),0)</f>
        <v>0</v>
      </c>
      <c r="E69" s="126">
        <f>IF(E$2,TREND(Annual!E69:E185,$AF69:$AG185,$AF69:$AG185,TRUE),0)</f>
        <v>0</v>
      </c>
      <c r="F69" s="126">
        <f>IF(F$2,TREND(Annual!F69:F185,$AF69:$AG185,$AF69:$AG185,TRUE),0)</f>
        <v>0</v>
      </c>
      <c r="G69" s="126">
        <f>IF(G$2,TREND(Annual!G69:G185,$AF69:$AG185,$AF69:$AG185,TRUE),0)</f>
        <v>0</v>
      </c>
      <c r="H69" s="126">
        <f>IF(H$2,TREND(Annual!H69:H185,$AF69:$AG185,$AF69:$AG185,TRUE),0)</f>
        <v>0</v>
      </c>
      <c r="I69" s="126">
        <f>IF(I$2,TREND(Annual!I69:I185,$AF69:$AG185,$AF69:$AG185,TRUE),0)</f>
        <v>0</v>
      </c>
      <c r="J69" s="126">
        <f>IF(J$2,TREND(Annual!J69:J185,$AF69:$AG185,$AF69:$AG185,TRUE),0)</f>
        <v>0</v>
      </c>
      <c r="K69" s="126">
        <f>IF(K$2,TREND(Annual!K69:K185,$AF69:$AG185,$AF69:$AG185,TRUE),0)</f>
        <v>0</v>
      </c>
      <c r="L69" s="126">
        <f>IF(L$2,TREND(Annual!L69:L185,$AF69:$AG185,$AF69:$AG185,TRUE),0)</f>
        <v>0</v>
      </c>
      <c r="M69" s="126">
        <f>IF(M$2,TREND(Annual!M69:M185,$AF69:$AG185,$AF69:$AG185,TRUE),0)</f>
        <v>0</v>
      </c>
      <c r="N69" s="126">
        <f>IF(N$2,TREND(Annual!N69:N185,$AF69:$AG185,$AF69:$AG185,TRUE),0)</f>
        <v>0</v>
      </c>
      <c r="O69" s="126">
        <f>IF(O$2,TREND(Annual!O69:O185,$AF69:$AG185,$AF69:$AG185,TRUE),0)</f>
        <v>0</v>
      </c>
      <c r="P69" s="126">
        <f>IF(P$2,TREND(Annual!P69:P185,$AF69:$AG185,$AF69:$AG185,TRUE),0)</f>
        <v>0</v>
      </c>
      <c r="Q69" s="126">
        <f>IF(Q$2,TREND(Annual!Q69:Q185,$AF69:$AG185,$AF69:$AG185,TRUE),0)</f>
        <v>0</v>
      </c>
      <c r="R69" s="126">
        <f>IF(R$2,TREND(Annual!R69:R185,$AF69:$AG185,$AF69:$AG185,TRUE),0)</f>
        <v>0</v>
      </c>
      <c r="S69" s="126">
        <f>IF(S$2,TREND(Annual!S69:S185,$AF69:$AG185,$AF69:$AG185,TRUE),0)</f>
        <v>0</v>
      </c>
      <c r="T69" s="126">
        <f>IF(T$2,TREND(Annual!T69:T185,$AF69:$AG185,$AF69:$AG185,TRUE),0)</f>
        <v>0</v>
      </c>
      <c r="U69" s="126">
        <f>IF(U$2,TREND(Annual!U69:U185,$AF69:$AG185,$AF69:$AG185,TRUE),0)</f>
        <v>0</v>
      </c>
      <c r="V69" s="126">
        <f>IF(V$2,TREND(Annual!V69:V185,$AF69:$AG185,$AF69:$AG185,TRUE),0)</f>
        <v>0</v>
      </c>
      <c r="W69" s="126">
        <f>IF(W$2,TREND(Annual!W69:W185,$AF69:$AG185,$AF69:$AG185,TRUE),0)</f>
        <v>0</v>
      </c>
      <c r="X69" s="126">
        <f>IF(X$2,TREND(Annual!X69:X185,$AF69:$AG185,$AF69:$AG185,TRUE),0)</f>
        <v>0</v>
      </c>
      <c r="Y69" s="126">
        <f>IF(Y$2,TREND(Annual!Y69:Y185,$AF69:$AG185,$AF69:$AG185,TRUE),0)</f>
        <v>0</v>
      </c>
      <c r="Z69" s="126">
        <f>IF(Z$2,TREND(Annual!Z69:Z185,$AF69:$AG185,$AF69:$AG185,TRUE),0)</f>
        <v>0</v>
      </c>
      <c r="AA69" s="126">
        <f>IF(AA$2,TREND(Annual!AA69:AA185,$AF69:$AG185,$AF69:$AG185,TRUE),0)</f>
        <v>0</v>
      </c>
      <c r="AB69" s="126">
        <f>IF(AB$2,TREND(Annual!AB69:AB185,$AF69:$AG185,$AF69:$AG185,TRUE),0)</f>
        <v>0</v>
      </c>
      <c r="AC69" s="126">
        <f>IF(AC$2,TREND(Annual!AC69:AC185,$AF69:$AG185,$AF69:$AG185,TRUE),0)</f>
        <v>0</v>
      </c>
      <c r="AD69" s="126">
        <f>IF(AD$2,TREND(Annual!AD69:AD185,$AF69:$AG185,$AF69:$AG185,TRUE),0)</f>
        <v>0</v>
      </c>
      <c r="AE69" s="126"/>
      <c r="AF69">
        <f t="shared" si="1"/>
        <v>63</v>
      </c>
      <c r="AG69">
        <f t="shared" si="2"/>
        <v>3969</v>
      </c>
    </row>
    <row r="70" spans="1:33">
      <c r="A70" t="s">
        <v>331</v>
      </c>
      <c r="B70" s="126">
        <f>IF(B$2,TREND(Annual!B70:B186,$AF70:$AG186,$AF70:$AG186,TRUE),0)</f>
        <v>0</v>
      </c>
      <c r="C70" s="126">
        <f>IF(C$2,TREND(Annual!C70:C186,$AF70:$AG186,$AF70:$AG186,TRUE),0)</f>
        <v>0</v>
      </c>
      <c r="D70" s="126">
        <f>IF(D$2,TREND(Annual!D70:D186,$AF70:$AG186,$AF70:$AG186,TRUE),0)</f>
        <v>0</v>
      </c>
      <c r="E70" s="126">
        <f>IF(E$2,TREND(Annual!E70:E186,$AF70:$AG186,$AF70:$AG186,TRUE),0)</f>
        <v>0</v>
      </c>
      <c r="F70" s="126">
        <f>IF(F$2,TREND(Annual!F70:F186,$AF70:$AG186,$AF70:$AG186,TRUE),0)</f>
        <v>0</v>
      </c>
      <c r="G70" s="126">
        <f>IF(G$2,TREND(Annual!G70:G186,$AF70:$AG186,$AF70:$AG186,TRUE),0)</f>
        <v>0</v>
      </c>
      <c r="H70" s="126">
        <f>IF(H$2,TREND(Annual!H70:H186,$AF70:$AG186,$AF70:$AG186,TRUE),0)</f>
        <v>0</v>
      </c>
      <c r="I70" s="126">
        <f>IF(I$2,TREND(Annual!I70:I186,$AF70:$AG186,$AF70:$AG186,TRUE),0)</f>
        <v>0</v>
      </c>
      <c r="J70" s="126">
        <f>IF(J$2,TREND(Annual!J70:J186,$AF70:$AG186,$AF70:$AG186,TRUE),0)</f>
        <v>0</v>
      </c>
      <c r="K70" s="126">
        <f>IF(K$2,TREND(Annual!K70:K186,$AF70:$AG186,$AF70:$AG186,TRUE),0)</f>
        <v>0</v>
      </c>
      <c r="L70" s="126">
        <f>IF(L$2,TREND(Annual!L70:L186,$AF70:$AG186,$AF70:$AG186,TRUE),0)</f>
        <v>0</v>
      </c>
      <c r="M70" s="126">
        <f>IF(M$2,TREND(Annual!M70:M186,$AF70:$AG186,$AF70:$AG186,TRUE),0)</f>
        <v>0</v>
      </c>
      <c r="N70" s="126">
        <f>IF(N$2,TREND(Annual!N70:N186,$AF70:$AG186,$AF70:$AG186,TRUE),0)</f>
        <v>0</v>
      </c>
      <c r="O70" s="126">
        <f>IF(O$2,TREND(Annual!O70:O186,$AF70:$AG186,$AF70:$AG186,TRUE),0)</f>
        <v>0</v>
      </c>
      <c r="P70" s="126">
        <f>IF(P$2,TREND(Annual!P70:P186,$AF70:$AG186,$AF70:$AG186,TRUE),0)</f>
        <v>0</v>
      </c>
      <c r="Q70" s="126">
        <f>IF(Q$2,TREND(Annual!Q70:Q186,$AF70:$AG186,$AF70:$AG186,TRUE),0)</f>
        <v>0</v>
      </c>
      <c r="R70" s="126">
        <f>IF(R$2,TREND(Annual!R70:R186,$AF70:$AG186,$AF70:$AG186,TRUE),0)</f>
        <v>0</v>
      </c>
      <c r="S70" s="126">
        <f>IF(S$2,TREND(Annual!S70:S186,$AF70:$AG186,$AF70:$AG186,TRUE),0)</f>
        <v>0</v>
      </c>
      <c r="T70" s="126">
        <f>IF(T$2,TREND(Annual!T70:T186,$AF70:$AG186,$AF70:$AG186,TRUE),0)</f>
        <v>0</v>
      </c>
      <c r="U70" s="126">
        <f>IF(U$2,TREND(Annual!U70:U186,$AF70:$AG186,$AF70:$AG186,TRUE),0)</f>
        <v>0</v>
      </c>
      <c r="V70" s="126">
        <f>IF(V$2,TREND(Annual!V70:V186,$AF70:$AG186,$AF70:$AG186,TRUE),0)</f>
        <v>0</v>
      </c>
      <c r="W70" s="126">
        <f>IF(W$2,TREND(Annual!W70:W186,$AF70:$AG186,$AF70:$AG186,TRUE),0)</f>
        <v>0</v>
      </c>
      <c r="X70" s="126">
        <f>IF(X$2,TREND(Annual!X70:X186,$AF70:$AG186,$AF70:$AG186,TRUE),0)</f>
        <v>0</v>
      </c>
      <c r="Y70" s="126">
        <f>IF(Y$2,TREND(Annual!Y70:Y186,$AF70:$AG186,$AF70:$AG186,TRUE),0)</f>
        <v>0</v>
      </c>
      <c r="Z70" s="126">
        <f>IF(Z$2,TREND(Annual!Z70:Z186,$AF70:$AG186,$AF70:$AG186,TRUE),0)</f>
        <v>0</v>
      </c>
      <c r="AA70" s="126">
        <f>IF(AA$2,TREND(Annual!AA70:AA186,$AF70:$AG186,$AF70:$AG186,TRUE),0)</f>
        <v>0</v>
      </c>
      <c r="AB70" s="126">
        <f>IF(AB$2,TREND(Annual!AB70:AB186,$AF70:$AG186,$AF70:$AG186,TRUE),0)</f>
        <v>0</v>
      </c>
      <c r="AC70" s="126">
        <f>IF(AC$2,TREND(Annual!AC70:AC186,$AF70:$AG186,$AF70:$AG186,TRUE),0)</f>
        <v>0</v>
      </c>
      <c r="AD70" s="126">
        <f>IF(AD$2,TREND(Annual!AD70:AD186,$AF70:$AG186,$AF70:$AG186,TRUE),0)</f>
        <v>0</v>
      </c>
      <c r="AE70" s="126"/>
      <c r="AF70">
        <f t="shared" si="1"/>
        <v>64</v>
      </c>
      <c r="AG70">
        <f t="shared" si="2"/>
        <v>4096</v>
      </c>
    </row>
    <row r="71" spans="1:33">
      <c r="A71" t="s">
        <v>332</v>
      </c>
      <c r="B71" s="126">
        <f>IF(B$2,TREND(Annual!B71:B187,$AF71:$AG187,$AF71:$AG187,TRUE),0)</f>
        <v>0</v>
      </c>
      <c r="C71" s="126">
        <f>IF(C$2,TREND(Annual!C71:C187,$AF71:$AG187,$AF71:$AG187,TRUE),0)</f>
        <v>0</v>
      </c>
      <c r="D71" s="126">
        <f>IF(D$2,TREND(Annual!D71:D187,$AF71:$AG187,$AF71:$AG187,TRUE),0)</f>
        <v>0</v>
      </c>
      <c r="E71" s="126">
        <f>IF(E$2,TREND(Annual!E71:E187,$AF71:$AG187,$AF71:$AG187,TRUE),0)</f>
        <v>0</v>
      </c>
      <c r="F71" s="126">
        <f>IF(F$2,TREND(Annual!F71:F187,$AF71:$AG187,$AF71:$AG187,TRUE),0)</f>
        <v>0</v>
      </c>
      <c r="G71" s="126">
        <f>IF(G$2,TREND(Annual!G71:G187,$AF71:$AG187,$AF71:$AG187,TRUE),0)</f>
        <v>0</v>
      </c>
      <c r="H71" s="126">
        <f>IF(H$2,TREND(Annual!H71:H187,$AF71:$AG187,$AF71:$AG187,TRUE),0)</f>
        <v>0</v>
      </c>
      <c r="I71" s="126">
        <f>IF(I$2,TREND(Annual!I71:I187,$AF71:$AG187,$AF71:$AG187,TRUE),0)</f>
        <v>0</v>
      </c>
      <c r="J71" s="126">
        <f>IF(J$2,TREND(Annual!J71:J187,$AF71:$AG187,$AF71:$AG187,TRUE),0)</f>
        <v>0</v>
      </c>
      <c r="K71" s="126">
        <f>IF(K$2,TREND(Annual!K71:K187,$AF71:$AG187,$AF71:$AG187,TRUE),0)</f>
        <v>0</v>
      </c>
      <c r="L71" s="126">
        <f>IF(L$2,TREND(Annual!L71:L187,$AF71:$AG187,$AF71:$AG187,TRUE),0)</f>
        <v>0</v>
      </c>
      <c r="M71" s="126">
        <f>IF(M$2,TREND(Annual!M71:M187,$AF71:$AG187,$AF71:$AG187,TRUE),0)</f>
        <v>0</v>
      </c>
      <c r="N71" s="126">
        <f>IF(N$2,TREND(Annual!N71:N187,$AF71:$AG187,$AF71:$AG187,TRUE),0)</f>
        <v>0</v>
      </c>
      <c r="O71" s="126">
        <f>IF(O$2,TREND(Annual!O71:O187,$AF71:$AG187,$AF71:$AG187,TRUE),0)</f>
        <v>0</v>
      </c>
      <c r="P71" s="126">
        <f>IF(P$2,TREND(Annual!P71:P187,$AF71:$AG187,$AF71:$AG187,TRUE),0)</f>
        <v>0</v>
      </c>
      <c r="Q71" s="126">
        <f>IF(Q$2,TREND(Annual!Q71:Q187,$AF71:$AG187,$AF71:$AG187,TRUE),0)</f>
        <v>0</v>
      </c>
      <c r="R71" s="126">
        <f>IF(R$2,TREND(Annual!R71:R187,$AF71:$AG187,$AF71:$AG187,TRUE),0)</f>
        <v>0</v>
      </c>
      <c r="S71" s="126">
        <f>IF(S$2,TREND(Annual!S71:S187,$AF71:$AG187,$AF71:$AG187,TRUE),0)</f>
        <v>0</v>
      </c>
      <c r="T71" s="126">
        <f>IF(T$2,TREND(Annual!T71:T187,$AF71:$AG187,$AF71:$AG187,TRUE),0)</f>
        <v>0</v>
      </c>
      <c r="U71" s="126">
        <f>IF(U$2,TREND(Annual!U71:U187,$AF71:$AG187,$AF71:$AG187,TRUE),0)</f>
        <v>0</v>
      </c>
      <c r="V71" s="126">
        <f>IF(V$2,TREND(Annual!V71:V187,$AF71:$AG187,$AF71:$AG187,TRUE),0)</f>
        <v>0</v>
      </c>
      <c r="W71" s="126">
        <f>IF(W$2,TREND(Annual!W71:W187,$AF71:$AG187,$AF71:$AG187,TRUE),0)</f>
        <v>0</v>
      </c>
      <c r="X71" s="126">
        <f>IF(X$2,TREND(Annual!X71:X187,$AF71:$AG187,$AF71:$AG187,TRUE),0)</f>
        <v>0</v>
      </c>
      <c r="Y71" s="126">
        <f>IF(Y$2,TREND(Annual!Y71:Y187,$AF71:$AG187,$AF71:$AG187,TRUE),0)</f>
        <v>0</v>
      </c>
      <c r="Z71" s="126">
        <f>IF(Z$2,TREND(Annual!Z71:Z187,$AF71:$AG187,$AF71:$AG187,TRUE),0)</f>
        <v>0</v>
      </c>
      <c r="AA71" s="126">
        <f>IF(AA$2,TREND(Annual!AA71:AA187,$AF71:$AG187,$AF71:$AG187,TRUE),0)</f>
        <v>0</v>
      </c>
      <c r="AB71" s="126">
        <f>IF(AB$2,TREND(Annual!AB71:AB187,$AF71:$AG187,$AF71:$AG187,TRUE),0)</f>
        <v>0</v>
      </c>
      <c r="AC71" s="126">
        <f>IF(AC$2,TREND(Annual!AC71:AC187,$AF71:$AG187,$AF71:$AG187,TRUE),0)</f>
        <v>0</v>
      </c>
      <c r="AD71" s="126">
        <f>IF(AD$2,TREND(Annual!AD71:AD187,$AF71:$AG187,$AF71:$AG187,TRUE),0)</f>
        <v>0</v>
      </c>
      <c r="AE71" s="126"/>
      <c r="AF71">
        <f t="shared" si="1"/>
        <v>65</v>
      </c>
      <c r="AG71">
        <f t="shared" si="2"/>
        <v>4225</v>
      </c>
    </row>
    <row r="72" spans="1:33">
      <c r="A72" t="s">
        <v>333</v>
      </c>
      <c r="B72" s="126">
        <f>IF(B$2,TREND(Annual!B72:B188,$AF72:$AG188,$AF72:$AG188,TRUE),0)</f>
        <v>0</v>
      </c>
      <c r="C72" s="126">
        <f>IF(C$2,TREND(Annual!C72:C188,$AF72:$AG188,$AF72:$AG188,TRUE),0)</f>
        <v>0</v>
      </c>
      <c r="D72" s="126">
        <f>IF(D$2,TREND(Annual!D72:D188,$AF72:$AG188,$AF72:$AG188,TRUE),0)</f>
        <v>0</v>
      </c>
      <c r="E72" s="126">
        <f>IF(E$2,TREND(Annual!E72:E188,$AF72:$AG188,$AF72:$AG188,TRUE),0)</f>
        <v>0</v>
      </c>
      <c r="F72" s="126">
        <f>IF(F$2,TREND(Annual!F72:F188,$AF72:$AG188,$AF72:$AG188,TRUE),0)</f>
        <v>0</v>
      </c>
      <c r="G72" s="126">
        <f>IF(G$2,TREND(Annual!G72:G188,$AF72:$AG188,$AF72:$AG188,TRUE),0)</f>
        <v>0</v>
      </c>
      <c r="H72" s="126">
        <f>IF(H$2,TREND(Annual!H72:H188,$AF72:$AG188,$AF72:$AG188,TRUE),0)</f>
        <v>0</v>
      </c>
      <c r="I72" s="126">
        <f>IF(I$2,TREND(Annual!I72:I188,$AF72:$AG188,$AF72:$AG188,TRUE),0)</f>
        <v>0</v>
      </c>
      <c r="J72" s="126">
        <f>IF(J$2,TREND(Annual!J72:J188,$AF72:$AG188,$AF72:$AG188,TRUE),0)</f>
        <v>0</v>
      </c>
      <c r="K72" s="126">
        <f>IF(K$2,TREND(Annual!K72:K188,$AF72:$AG188,$AF72:$AG188,TRUE),0)</f>
        <v>0</v>
      </c>
      <c r="L72" s="126">
        <f>IF(L$2,TREND(Annual!L72:L188,$AF72:$AG188,$AF72:$AG188,TRUE),0)</f>
        <v>0</v>
      </c>
      <c r="M72" s="126">
        <f>IF(M$2,TREND(Annual!M72:M188,$AF72:$AG188,$AF72:$AG188,TRUE),0)</f>
        <v>0</v>
      </c>
      <c r="N72" s="126">
        <f>IF(N$2,TREND(Annual!N72:N188,$AF72:$AG188,$AF72:$AG188,TRUE),0)</f>
        <v>0</v>
      </c>
      <c r="O72" s="126">
        <f>IF(O$2,TREND(Annual!O72:O188,$AF72:$AG188,$AF72:$AG188,TRUE),0)</f>
        <v>0</v>
      </c>
      <c r="P72" s="126">
        <f>IF(P$2,TREND(Annual!P72:P188,$AF72:$AG188,$AF72:$AG188,TRUE),0)</f>
        <v>0</v>
      </c>
      <c r="Q72" s="126">
        <f>IF(Q$2,TREND(Annual!Q72:Q188,$AF72:$AG188,$AF72:$AG188,TRUE),0)</f>
        <v>0</v>
      </c>
      <c r="R72" s="126">
        <f>IF(R$2,TREND(Annual!R72:R188,$AF72:$AG188,$AF72:$AG188,TRUE),0)</f>
        <v>0</v>
      </c>
      <c r="S72" s="126">
        <f>IF(S$2,TREND(Annual!S72:S188,$AF72:$AG188,$AF72:$AG188,TRUE),0)</f>
        <v>0</v>
      </c>
      <c r="T72" s="126">
        <f>IF(T$2,TREND(Annual!T72:T188,$AF72:$AG188,$AF72:$AG188,TRUE),0)</f>
        <v>0</v>
      </c>
      <c r="U72" s="126">
        <f>IF(U$2,TREND(Annual!U72:U188,$AF72:$AG188,$AF72:$AG188,TRUE),0)</f>
        <v>0</v>
      </c>
      <c r="V72" s="126">
        <f>IF(V$2,TREND(Annual!V72:V188,$AF72:$AG188,$AF72:$AG188,TRUE),0)</f>
        <v>0</v>
      </c>
      <c r="W72" s="126">
        <f>IF(W$2,TREND(Annual!W72:W188,$AF72:$AG188,$AF72:$AG188,TRUE),0)</f>
        <v>0</v>
      </c>
      <c r="X72" s="126">
        <f>IF(X$2,TREND(Annual!X72:X188,$AF72:$AG188,$AF72:$AG188,TRUE),0)</f>
        <v>0</v>
      </c>
      <c r="Y72" s="126">
        <f>IF(Y$2,TREND(Annual!Y72:Y188,$AF72:$AG188,$AF72:$AG188,TRUE),0)</f>
        <v>0</v>
      </c>
      <c r="Z72" s="126">
        <f>IF(Z$2,TREND(Annual!Z72:Z188,$AF72:$AG188,$AF72:$AG188,TRUE),0)</f>
        <v>0</v>
      </c>
      <c r="AA72" s="126">
        <f>IF(AA$2,TREND(Annual!AA72:AA188,$AF72:$AG188,$AF72:$AG188,TRUE),0)</f>
        <v>0</v>
      </c>
      <c r="AB72" s="126">
        <f>IF(AB$2,TREND(Annual!AB72:AB188,$AF72:$AG188,$AF72:$AG188,TRUE),0)</f>
        <v>0</v>
      </c>
      <c r="AC72" s="126">
        <f>IF(AC$2,TREND(Annual!AC72:AC188,$AF72:$AG188,$AF72:$AG188,TRUE),0)</f>
        <v>0</v>
      </c>
      <c r="AD72" s="126">
        <f>IF(AD$2,TREND(Annual!AD72:AD188,$AF72:$AG188,$AF72:$AG188,TRUE),0)</f>
        <v>0</v>
      </c>
      <c r="AE72" s="126"/>
      <c r="AF72">
        <f t="shared" si="1"/>
        <v>66</v>
      </c>
      <c r="AG72">
        <f t="shared" ref="AG72:AG103" si="3">AF72^$AG$2</f>
        <v>4356</v>
      </c>
    </row>
    <row r="73" spans="1:33">
      <c r="A73" t="s">
        <v>334</v>
      </c>
      <c r="B73" s="126">
        <f>IF(B$2,TREND(Annual!B73:B189,$AF73:$AG189,$AF73:$AG189,TRUE),0)</f>
        <v>0</v>
      </c>
      <c r="C73" s="126">
        <f>IF(C$2,TREND(Annual!C73:C189,$AF73:$AG189,$AF73:$AG189,TRUE),0)</f>
        <v>0</v>
      </c>
      <c r="D73" s="126">
        <f>IF(D$2,TREND(Annual!D73:D189,$AF73:$AG189,$AF73:$AG189,TRUE),0)</f>
        <v>0</v>
      </c>
      <c r="E73" s="126">
        <f>IF(E$2,TREND(Annual!E73:E189,$AF73:$AG189,$AF73:$AG189,TRUE),0)</f>
        <v>0</v>
      </c>
      <c r="F73" s="126">
        <f>IF(F$2,TREND(Annual!F73:F189,$AF73:$AG189,$AF73:$AG189,TRUE),0)</f>
        <v>0</v>
      </c>
      <c r="G73" s="126">
        <f>IF(G$2,TREND(Annual!G73:G189,$AF73:$AG189,$AF73:$AG189,TRUE),0)</f>
        <v>0</v>
      </c>
      <c r="H73" s="126">
        <f>IF(H$2,TREND(Annual!H73:H189,$AF73:$AG189,$AF73:$AG189,TRUE),0)</f>
        <v>0</v>
      </c>
      <c r="I73" s="126">
        <f>IF(I$2,TREND(Annual!I73:I189,$AF73:$AG189,$AF73:$AG189,TRUE),0)</f>
        <v>0</v>
      </c>
      <c r="J73" s="126">
        <f>IF(J$2,TREND(Annual!J73:J189,$AF73:$AG189,$AF73:$AG189,TRUE),0)</f>
        <v>0</v>
      </c>
      <c r="K73" s="126">
        <f>IF(K$2,TREND(Annual!K73:K189,$AF73:$AG189,$AF73:$AG189,TRUE),0)</f>
        <v>0</v>
      </c>
      <c r="L73" s="126">
        <f>IF(L$2,TREND(Annual!L73:L189,$AF73:$AG189,$AF73:$AG189,TRUE),0)</f>
        <v>0</v>
      </c>
      <c r="M73" s="126">
        <f>IF(M$2,TREND(Annual!M73:M189,$AF73:$AG189,$AF73:$AG189,TRUE),0)</f>
        <v>0</v>
      </c>
      <c r="N73" s="126">
        <f>IF(N$2,TREND(Annual!N73:N189,$AF73:$AG189,$AF73:$AG189,TRUE),0)</f>
        <v>0</v>
      </c>
      <c r="O73" s="126">
        <f>IF(O$2,TREND(Annual!O73:O189,$AF73:$AG189,$AF73:$AG189,TRUE),0)</f>
        <v>0</v>
      </c>
      <c r="P73" s="126">
        <f>IF(P$2,TREND(Annual!P73:P189,$AF73:$AG189,$AF73:$AG189,TRUE),0)</f>
        <v>0</v>
      </c>
      <c r="Q73" s="126">
        <f>IF(Q$2,TREND(Annual!Q73:Q189,$AF73:$AG189,$AF73:$AG189,TRUE),0)</f>
        <v>0</v>
      </c>
      <c r="R73" s="126">
        <f>IF(R$2,TREND(Annual!R73:R189,$AF73:$AG189,$AF73:$AG189,TRUE),0)</f>
        <v>0</v>
      </c>
      <c r="S73" s="126">
        <f>IF(S$2,TREND(Annual!S73:S189,$AF73:$AG189,$AF73:$AG189,TRUE),0)</f>
        <v>0</v>
      </c>
      <c r="T73" s="126">
        <f>IF(T$2,TREND(Annual!T73:T189,$AF73:$AG189,$AF73:$AG189,TRUE),0)</f>
        <v>0</v>
      </c>
      <c r="U73" s="126">
        <f>IF(U$2,TREND(Annual!U73:U189,$AF73:$AG189,$AF73:$AG189,TRUE),0)</f>
        <v>0</v>
      </c>
      <c r="V73" s="126">
        <f>IF(V$2,TREND(Annual!V73:V189,$AF73:$AG189,$AF73:$AG189,TRUE),0)</f>
        <v>0</v>
      </c>
      <c r="W73" s="126">
        <f>IF(W$2,TREND(Annual!W73:W189,$AF73:$AG189,$AF73:$AG189,TRUE),0)</f>
        <v>0</v>
      </c>
      <c r="X73" s="126">
        <f>IF(X$2,TREND(Annual!X73:X189,$AF73:$AG189,$AF73:$AG189,TRUE),0)</f>
        <v>0</v>
      </c>
      <c r="Y73" s="126">
        <f>IF(Y$2,TREND(Annual!Y73:Y189,$AF73:$AG189,$AF73:$AG189,TRUE),0)</f>
        <v>0</v>
      </c>
      <c r="Z73" s="126">
        <f>IF(Z$2,TREND(Annual!Z73:Z189,$AF73:$AG189,$AF73:$AG189,TRUE),0)</f>
        <v>0</v>
      </c>
      <c r="AA73" s="126">
        <f>IF(AA$2,TREND(Annual!AA73:AA189,$AF73:$AG189,$AF73:$AG189,TRUE),0)</f>
        <v>0</v>
      </c>
      <c r="AB73" s="126">
        <f>IF(AB$2,TREND(Annual!AB73:AB189,$AF73:$AG189,$AF73:$AG189,TRUE),0)</f>
        <v>0</v>
      </c>
      <c r="AC73" s="126">
        <f>IF(AC$2,TREND(Annual!AC73:AC189,$AF73:$AG189,$AF73:$AG189,TRUE),0)</f>
        <v>0</v>
      </c>
      <c r="AD73" s="126">
        <f>IF(AD$2,TREND(Annual!AD73:AD189,$AF73:$AG189,$AF73:$AG189,TRUE),0)</f>
        <v>0</v>
      </c>
      <c r="AE73" s="126"/>
      <c r="AF73">
        <f t="shared" ref="AF73:AF123" si="4">AF72+$AF$2</f>
        <v>67</v>
      </c>
      <c r="AG73">
        <f t="shared" si="3"/>
        <v>4489</v>
      </c>
    </row>
    <row r="74" spans="1:33">
      <c r="A74" t="s">
        <v>335</v>
      </c>
      <c r="B74" s="126">
        <f>IF(B$2,TREND(Annual!B74:B190,$AF74:$AG190,$AF74:$AG190,TRUE),0)</f>
        <v>0</v>
      </c>
      <c r="C74" s="126">
        <f>IF(C$2,TREND(Annual!C74:C190,$AF74:$AG190,$AF74:$AG190,TRUE),0)</f>
        <v>0</v>
      </c>
      <c r="D74" s="126">
        <f>IF(D$2,TREND(Annual!D74:D190,$AF74:$AG190,$AF74:$AG190,TRUE),0)</f>
        <v>0</v>
      </c>
      <c r="E74" s="126">
        <f>IF(E$2,TREND(Annual!E74:E190,$AF74:$AG190,$AF74:$AG190,TRUE),0)</f>
        <v>0</v>
      </c>
      <c r="F74" s="126">
        <f>IF(F$2,TREND(Annual!F74:F190,$AF74:$AG190,$AF74:$AG190,TRUE),0)</f>
        <v>0</v>
      </c>
      <c r="G74" s="126">
        <f>IF(G$2,TREND(Annual!G74:G190,$AF74:$AG190,$AF74:$AG190,TRUE),0)</f>
        <v>0</v>
      </c>
      <c r="H74" s="126">
        <f>IF(H$2,TREND(Annual!H74:H190,$AF74:$AG190,$AF74:$AG190,TRUE),0)</f>
        <v>0</v>
      </c>
      <c r="I74" s="126">
        <f>IF(I$2,TREND(Annual!I74:I190,$AF74:$AG190,$AF74:$AG190,TRUE),0)</f>
        <v>0</v>
      </c>
      <c r="J74" s="126">
        <f>IF(J$2,TREND(Annual!J74:J190,$AF74:$AG190,$AF74:$AG190,TRUE),0)</f>
        <v>0</v>
      </c>
      <c r="K74" s="126">
        <f>IF(K$2,TREND(Annual!K74:K190,$AF74:$AG190,$AF74:$AG190,TRUE),0)</f>
        <v>0</v>
      </c>
      <c r="L74" s="126">
        <f>IF(L$2,TREND(Annual!L74:L190,$AF74:$AG190,$AF74:$AG190,TRUE),0)</f>
        <v>0</v>
      </c>
      <c r="M74" s="126">
        <f>IF(M$2,TREND(Annual!M74:M190,$AF74:$AG190,$AF74:$AG190,TRUE),0)</f>
        <v>0</v>
      </c>
      <c r="N74" s="126">
        <f>IF(N$2,TREND(Annual!N74:N190,$AF74:$AG190,$AF74:$AG190,TRUE),0)</f>
        <v>0</v>
      </c>
      <c r="O74" s="126">
        <f>IF(O$2,TREND(Annual!O74:O190,$AF74:$AG190,$AF74:$AG190,TRUE),0)</f>
        <v>0</v>
      </c>
      <c r="P74" s="126">
        <f>IF(P$2,TREND(Annual!P74:P190,$AF74:$AG190,$AF74:$AG190,TRUE),0)</f>
        <v>0</v>
      </c>
      <c r="Q74" s="126">
        <f>IF(Q$2,TREND(Annual!Q74:Q190,$AF74:$AG190,$AF74:$AG190,TRUE),0)</f>
        <v>0</v>
      </c>
      <c r="R74" s="126">
        <f>IF(R$2,TREND(Annual!R74:R190,$AF74:$AG190,$AF74:$AG190,TRUE),0)</f>
        <v>0</v>
      </c>
      <c r="S74" s="126">
        <f>IF(S$2,TREND(Annual!S74:S190,$AF74:$AG190,$AF74:$AG190,TRUE),0)</f>
        <v>0</v>
      </c>
      <c r="T74" s="126">
        <f>IF(T$2,TREND(Annual!T74:T190,$AF74:$AG190,$AF74:$AG190,TRUE),0)</f>
        <v>0</v>
      </c>
      <c r="U74" s="126">
        <f>IF(U$2,TREND(Annual!U74:U190,$AF74:$AG190,$AF74:$AG190,TRUE),0)</f>
        <v>0</v>
      </c>
      <c r="V74" s="126">
        <f>IF(V$2,TREND(Annual!V74:V190,$AF74:$AG190,$AF74:$AG190,TRUE),0)</f>
        <v>0</v>
      </c>
      <c r="W74" s="126">
        <f>IF(W$2,TREND(Annual!W74:W190,$AF74:$AG190,$AF74:$AG190,TRUE),0)</f>
        <v>0</v>
      </c>
      <c r="X74" s="126">
        <f>IF(X$2,TREND(Annual!X74:X190,$AF74:$AG190,$AF74:$AG190,TRUE),0)</f>
        <v>0</v>
      </c>
      <c r="Y74" s="126">
        <f>IF(Y$2,TREND(Annual!Y74:Y190,$AF74:$AG190,$AF74:$AG190,TRUE),0)</f>
        <v>0</v>
      </c>
      <c r="Z74" s="126">
        <f>IF(Z$2,TREND(Annual!Z74:Z190,$AF74:$AG190,$AF74:$AG190,TRUE),0)</f>
        <v>0</v>
      </c>
      <c r="AA74" s="126">
        <f>IF(AA$2,TREND(Annual!AA74:AA190,$AF74:$AG190,$AF74:$AG190,TRUE),0)</f>
        <v>0</v>
      </c>
      <c r="AB74" s="126">
        <f>IF(AB$2,TREND(Annual!AB74:AB190,$AF74:$AG190,$AF74:$AG190,TRUE),0)</f>
        <v>0</v>
      </c>
      <c r="AC74" s="126">
        <f>IF(AC$2,TREND(Annual!AC74:AC190,$AF74:$AG190,$AF74:$AG190,TRUE),0)</f>
        <v>0</v>
      </c>
      <c r="AD74" s="126">
        <f>IF(AD$2,TREND(Annual!AD74:AD190,$AF74:$AG190,$AF74:$AG190,TRUE),0)</f>
        <v>0</v>
      </c>
      <c r="AE74" s="126"/>
      <c r="AF74">
        <f t="shared" si="4"/>
        <v>68</v>
      </c>
      <c r="AG74">
        <f t="shared" si="3"/>
        <v>4624</v>
      </c>
    </row>
    <row r="75" spans="1:33">
      <c r="A75" t="s">
        <v>336</v>
      </c>
      <c r="B75" s="126">
        <f>IF(B$2,TREND(Annual!B75:B191,$AF75:$AG191,$AF75:$AG191,TRUE),0)</f>
        <v>0</v>
      </c>
      <c r="C75" s="126">
        <f>IF(C$2,TREND(Annual!C75:C191,$AF75:$AG191,$AF75:$AG191,TRUE),0)</f>
        <v>0</v>
      </c>
      <c r="D75" s="126">
        <f>IF(D$2,TREND(Annual!D75:D191,$AF75:$AG191,$AF75:$AG191,TRUE),0)</f>
        <v>0</v>
      </c>
      <c r="E75" s="126">
        <f>IF(E$2,TREND(Annual!E75:E191,$AF75:$AG191,$AF75:$AG191,TRUE),0)</f>
        <v>0</v>
      </c>
      <c r="F75" s="126">
        <f>IF(F$2,TREND(Annual!F75:F191,$AF75:$AG191,$AF75:$AG191,TRUE),0)</f>
        <v>0</v>
      </c>
      <c r="G75" s="126">
        <f>IF(G$2,TREND(Annual!G75:G191,$AF75:$AG191,$AF75:$AG191,TRUE),0)</f>
        <v>0</v>
      </c>
      <c r="H75" s="126">
        <f>IF(H$2,TREND(Annual!H75:H191,$AF75:$AG191,$AF75:$AG191,TRUE),0)</f>
        <v>0</v>
      </c>
      <c r="I75" s="126">
        <f>IF(I$2,TREND(Annual!I75:I191,$AF75:$AG191,$AF75:$AG191,TRUE),0)</f>
        <v>0</v>
      </c>
      <c r="J75" s="126">
        <f>IF(J$2,TREND(Annual!J75:J191,$AF75:$AG191,$AF75:$AG191,TRUE),0)</f>
        <v>0</v>
      </c>
      <c r="K75" s="126">
        <f>IF(K$2,TREND(Annual!K75:K191,$AF75:$AG191,$AF75:$AG191,TRUE),0)</f>
        <v>0</v>
      </c>
      <c r="L75" s="126">
        <f>IF(L$2,TREND(Annual!L75:L191,$AF75:$AG191,$AF75:$AG191,TRUE),0)</f>
        <v>0</v>
      </c>
      <c r="M75" s="126">
        <f>IF(M$2,TREND(Annual!M75:M191,$AF75:$AG191,$AF75:$AG191,TRUE),0)</f>
        <v>0</v>
      </c>
      <c r="N75" s="126">
        <f>IF(N$2,TREND(Annual!N75:N191,$AF75:$AG191,$AF75:$AG191,TRUE),0)</f>
        <v>0</v>
      </c>
      <c r="O75" s="126">
        <f>IF(O$2,TREND(Annual!O75:O191,$AF75:$AG191,$AF75:$AG191,TRUE),0)</f>
        <v>0</v>
      </c>
      <c r="P75" s="126">
        <f>IF(P$2,TREND(Annual!P75:P191,$AF75:$AG191,$AF75:$AG191,TRUE),0)</f>
        <v>0</v>
      </c>
      <c r="Q75" s="126">
        <f>IF(Q$2,TREND(Annual!Q75:Q191,$AF75:$AG191,$AF75:$AG191,TRUE),0)</f>
        <v>0</v>
      </c>
      <c r="R75" s="126">
        <f>IF(R$2,TREND(Annual!R75:R191,$AF75:$AG191,$AF75:$AG191,TRUE),0)</f>
        <v>0</v>
      </c>
      <c r="S75" s="126">
        <f>IF(S$2,TREND(Annual!S75:S191,$AF75:$AG191,$AF75:$AG191,TRUE),0)</f>
        <v>0</v>
      </c>
      <c r="T75" s="126">
        <f>IF(T$2,TREND(Annual!T75:T191,$AF75:$AG191,$AF75:$AG191,TRUE),0)</f>
        <v>0</v>
      </c>
      <c r="U75" s="126">
        <f>IF(U$2,TREND(Annual!U75:U191,$AF75:$AG191,$AF75:$AG191,TRUE),0)</f>
        <v>0</v>
      </c>
      <c r="V75" s="126">
        <f>IF(V$2,TREND(Annual!V75:V191,$AF75:$AG191,$AF75:$AG191,TRUE),0)</f>
        <v>0</v>
      </c>
      <c r="W75" s="126">
        <f>IF(W$2,TREND(Annual!W75:W191,$AF75:$AG191,$AF75:$AG191,TRUE),0)</f>
        <v>0</v>
      </c>
      <c r="X75" s="126">
        <f>IF(X$2,TREND(Annual!X75:X191,$AF75:$AG191,$AF75:$AG191,TRUE),0)</f>
        <v>0</v>
      </c>
      <c r="Y75" s="126">
        <f>IF(Y$2,TREND(Annual!Y75:Y191,$AF75:$AG191,$AF75:$AG191,TRUE),0)</f>
        <v>0</v>
      </c>
      <c r="Z75" s="126">
        <f>IF(Z$2,TREND(Annual!Z75:Z191,$AF75:$AG191,$AF75:$AG191,TRUE),0)</f>
        <v>0</v>
      </c>
      <c r="AA75" s="126">
        <f>IF(AA$2,TREND(Annual!AA75:AA191,$AF75:$AG191,$AF75:$AG191,TRUE),0)</f>
        <v>0</v>
      </c>
      <c r="AB75" s="126">
        <f>IF(AB$2,TREND(Annual!AB75:AB191,$AF75:$AG191,$AF75:$AG191,TRUE),0)</f>
        <v>0</v>
      </c>
      <c r="AC75" s="126">
        <f>IF(AC$2,TREND(Annual!AC75:AC191,$AF75:$AG191,$AF75:$AG191,TRUE),0)</f>
        <v>0</v>
      </c>
      <c r="AD75" s="126">
        <f>IF(AD$2,TREND(Annual!AD75:AD191,$AF75:$AG191,$AF75:$AG191,TRUE),0)</f>
        <v>0</v>
      </c>
      <c r="AE75" s="126"/>
      <c r="AF75">
        <f t="shared" si="4"/>
        <v>69</v>
      </c>
      <c r="AG75">
        <f t="shared" si="3"/>
        <v>4761</v>
      </c>
    </row>
    <row r="76" spans="1:33">
      <c r="A76" t="s">
        <v>337</v>
      </c>
      <c r="B76" s="126">
        <f>IF(B$2,TREND(Annual!B76:B192,$AF76:$AG192,$AF76:$AG192,TRUE),0)</f>
        <v>0</v>
      </c>
      <c r="C76" s="126">
        <f>IF(C$2,TREND(Annual!C76:C192,$AF76:$AG192,$AF76:$AG192,TRUE),0)</f>
        <v>0</v>
      </c>
      <c r="D76" s="126">
        <f>IF(D$2,TREND(Annual!D76:D192,$AF76:$AG192,$AF76:$AG192,TRUE),0)</f>
        <v>0</v>
      </c>
      <c r="E76" s="126">
        <f>IF(E$2,TREND(Annual!E76:E192,$AF76:$AG192,$AF76:$AG192,TRUE),0)</f>
        <v>0</v>
      </c>
      <c r="F76" s="126">
        <f>IF(F$2,TREND(Annual!F76:F192,$AF76:$AG192,$AF76:$AG192,TRUE),0)</f>
        <v>0</v>
      </c>
      <c r="G76" s="126">
        <f>IF(G$2,TREND(Annual!G76:G192,$AF76:$AG192,$AF76:$AG192,TRUE),0)</f>
        <v>0</v>
      </c>
      <c r="H76" s="126">
        <f>IF(H$2,TREND(Annual!H76:H192,$AF76:$AG192,$AF76:$AG192,TRUE),0)</f>
        <v>0</v>
      </c>
      <c r="I76" s="126">
        <f>IF(I$2,TREND(Annual!I76:I192,$AF76:$AG192,$AF76:$AG192,TRUE),0)</f>
        <v>0</v>
      </c>
      <c r="J76" s="126">
        <f>IF(J$2,TREND(Annual!J76:J192,$AF76:$AG192,$AF76:$AG192,TRUE),0)</f>
        <v>0</v>
      </c>
      <c r="K76" s="126">
        <f>IF(K$2,TREND(Annual!K76:K192,$AF76:$AG192,$AF76:$AG192,TRUE),0)</f>
        <v>0</v>
      </c>
      <c r="L76" s="126">
        <f>IF(L$2,TREND(Annual!L76:L192,$AF76:$AG192,$AF76:$AG192,TRUE),0)</f>
        <v>0</v>
      </c>
      <c r="M76" s="126">
        <f>IF(M$2,TREND(Annual!M76:M192,$AF76:$AG192,$AF76:$AG192,TRUE),0)</f>
        <v>0</v>
      </c>
      <c r="N76" s="126">
        <f>IF(N$2,TREND(Annual!N76:N192,$AF76:$AG192,$AF76:$AG192,TRUE),0)</f>
        <v>0</v>
      </c>
      <c r="O76" s="126">
        <f>IF(O$2,TREND(Annual!O76:O192,$AF76:$AG192,$AF76:$AG192,TRUE),0)</f>
        <v>0</v>
      </c>
      <c r="P76" s="126">
        <f>IF(P$2,TREND(Annual!P76:P192,$AF76:$AG192,$AF76:$AG192,TRUE),0)</f>
        <v>0</v>
      </c>
      <c r="Q76" s="126">
        <f>IF(Q$2,TREND(Annual!Q76:Q192,$AF76:$AG192,$AF76:$AG192,TRUE),0)</f>
        <v>0</v>
      </c>
      <c r="R76" s="126">
        <f>IF(R$2,TREND(Annual!R76:R192,$AF76:$AG192,$AF76:$AG192,TRUE),0)</f>
        <v>0</v>
      </c>
      <c r="S76" s="126">
        <f>IF(S$2,TREND(Annual!S76:S192,$AF76:$AG192,$AF76:$AG192,TRUE),0)</f>
        <v>0</v>
      </c>
      <c r="T76" s="126">
        <f>IF(T$2,TREND(Annual!T76:T192,$AF76:$AG192,$AF76:$AG192,TRUE),0)</f>
        <v>0</v>
      </c>
      <c r="U76" s="126">
        <f>IF(U$2,TREND(Annual!U76:U192,$AF76:$AG192,$AF76:$AG192,TRUE),0)</f>
        <v>0</v>
      </c>
      <c r="V76" s="126">
        <f>IF(V$2,TREND(Annual!V76:V192,$AF76:$AG192,$AF76:$AG192,TRUE),0)</f>
        <v>0</v>
      </c>
      <c r="W76" s="126">
        <f>IF(W$2,TREND(Annual!W76:W192,$AF76:$AG192,$AF76:$AG192,TRUE),0)</f>
        <v>0</v>
      </c>
      <c r="X76" s="126">
        <f>IF(X$2,TREND(Annual!X76:X192,$AF76:$AG192,$AF76:$AG192,TRUE),0)</f>
        <v>0</v>
      </c>
      <c r="Y76" s="126">
        <f>IF(Y$2,TREND(Annual!Y76:Y192,$AF76:$AG192,$AF76:$AG192,TRUE),0)</f>
        <v>0</v>
      </c>
      <c r="Z76" s="126">
        <f>IF(Z$2,TREND(Annual!Z76:Z192,$AF76:$AG192,$AF76:$AG192,TRUE),0)</f>
        <v>0</v>
      </c>
      <c r="AA76" s="126">
        <f>IF(AA$2,TREND(Annual!AA76:AA192,$AF76:$AG192,$AF76:$AG192,TRUE),0)</f>
        <v>0</v>
      </c>
      <c r="AB76" s="126">
        <f>IF(AB$2,TREND(Annual!AB76:AB192,$AF76:$AG192,$AF76:$AG192,TRUE),0)</f>
        <v>0</v>
      </c>
      <c r="AC76" s="126">
        <f>IF(AC$2,TREND(Annual!AC76:AC192,$AF76:$AG192,$AF76:$AG192,TRUE),0)</f>
        <v>0</v>
      </c>
      <c r="AD76" s="126">
        <f>IF(AD$2,TREND(Annual!AD76:AD192,$AF76:$AG192,$AF76:$AG192,TRUE),0)</f>
        <v>0</v>
      </c>
      <c r="AE76" s="126"/>
      <c r="AF76">
        <f t="shared" si="4"/>
        <v>70</v>
      </c>
      <c r="AG76">
        <f t="shared" si="3"/>
        <v>4900</v>
      </c>
    </row>
    <row r="77" spans="1:33">
      <c r="A77" t="s">
        <v>338</v>
      </c>
      <c r="B77" s="126">
        <f>IF(B$2,TREND(Annual!B77:B193,$AF77:$AG193,$AF77:$AG193,TRUE),0)</f>
        <v>0</v>
      </c>
      <c r="C77" s="126">
        <f>IF(C$2,TREND(Annual!C77:C193,$AF77:$AG193,$AF77:$AG193,TRUE),0)</f>
        <v>0</v>
      </c>
      <c r="D77" s="126">
        <f>IF(D$2,TREND(Annual!D77:D193,$AF77:$AG193,$AF77:$AG193,TRUE),0)</f>
        <v>0</v>
      </c>
      <c r="E77" s="126">
        <f>IF(E$2,TREND(Annual!E77:E193,$AF77:$AG193,$AF77:$AG193,TRUE),0)</f>
        <v>0</v>
      </c>
      <c r="F77" s="126">
        <f>IF(F$2,TREND(Annual!F77:F193,$AF77:$AG193,$AF77:$AG193,TRUE),0)</f>
        <v>0</v>
      </c>
      <c r="G77" s="126">
        <f>IF(G$2,TREND(Annual!G77:G193,$AF77:$AG193,$AF77:$AG193,TRUE),0)</f>
        <v>0</v>
      </c>
      <c r="H77" s="126">
        <f>IF(H$2,TREND(Annual!H77:H193,$AF77:$AG193,$AF77:$AG193,TRUE),0)</f>
        <v>0</v>
      </c>
      <c r="I77" s="126">
        <f>IF(I$2,TREND(Annual!I77:I193,$AF77:$AG193,$AF77:$AG193,TRUE),0)</f>
        <v>0</v>
      </c>
      <c r="J77" s="126">
        <f>IF(J$2,TREND(Annual!J77:J193,$AF77:$AG193,$AF77:$AG193,TRUE),0)</f>
        <v>0</v>
      </c>
      <c r="K77" s="126">
        <f>IF(K$2,TREND(Annual!K77:K193,$AF77:$AG193,$AF77:$AG193,TRUE),0)</f>
        <v>0</v>
      </c>
      <c r="L77" s="126">
        <f>IF(L$2,TREND(Annual!L77:L193,$AF77:$AG193,$AF77:$AG193,TRUE),0)</f>
        <v>0</v>
      </c>
      <c r="M77" s="126">
        <f>IF(M$2,TREND(Annual!M77:M193,$AF77:$AG193,$AF77:$AG193,TRUE),0)</f>
        <v>0</v>
      </c>
      <c r="N77" s="126">
        <f>IF(N$2,TREND(Annual!N77:N193,$AF77:$AG193,$AF77:$AG193,TRUE),0)</f>
        <v>0</v>
      </c>
      <c r="O77" s="126">
        <f>IF(O$2,TREND(Annual!O77:O193,$AF77:$AG193,$AF77:$AG193,TRUE),0)</f>
        <v>0</v>
      </c>
      <c r="P77" s="126">
        <f>IF(P$2,TREND(Annual!P77:P193,$AF77:$AG193,$AF77:$AG193,TRUE),0)</f>
        <v>0</v>
      </c>
      <c r="Q77" s="126">
        <f>IF(Q$2,TREND(Annual!Q77:Q193,$AF77:$AG193,$AF77:$AG193,TRUE),0)</f>
        <v>0</v>
      </c>
      <c r="R77" s="126">
        <f>IF(R$2,TREND(Annual!R77:R193,$AF77:$AG193,$AF77:$AG193,TRUE),0)</f>
        <v>0</v>
      </c>
      <c r="S77" s="126">
        <f>IF(S$2,TREND(Annual!S77:S193,$AF77:$AG193,$AF77:$AG193,TRUE),0)</f>
        <v>0</v>
      </c>
      <c r="T77" s="126">
        <f>IF(T$2,TREND(Annual!T77:T193,$AF77:$AG193,$AF77:$AG193,TRUE),0)</f>
        <v>0</v>
      </c>
      <c r="U77" s="126">
        <f>IF(U$2,TREND(Annual!U77:U193,$AF77:$AG193,$AF77:$AG193,TRUE),0)</f>
        <v>0</v>
      </c>
      <c r="V77" s="126">
        <f>IF(V$2,TREND(Annual!V77:V193,$AF77:$AG193,$AF77:$AG193,TRUE),0)</f>
        <v>0</v>
      </c>
      <c r="W77" s="126">
        <f>IF(W$2,TREND(Annual!W77:W193,$AF77:$AG193,$AF77:$AG193,TRUE),0)</f>
        <v>0</v>
      </c>
      <c r="X77" s="126">
        <f>IF(X$2,TREND(Annual!X77:X193,$AF77:$AG193,$AF77:$AG193,TRUE),0)</f>
        <v>0</v>
      </c>
      <c r="Y77" s="126">
        <f>IF(Y$2,TREND(Annual!Y77:Y193,$AF77:$AG193,$AF77:$AG193,TRUE),0)</f>
        <v>0</v>
      </c>
      <c r="Z77" s="126">
        <f>IF(Z$2,TREND(Annual!Z77:Z193,$AF77:$AG193,$AF77:$AG193,TRUE),0)</f>
        <v>0</v>
      </c>
      <c r="AA77" s="126">
        <f>IF(AA$2,TREND(Annual!AA77:AA193,$AF77:$AG193,$AF77:$AG193,TRUE),0)</f>
        <v>0</v>
      </c>
      <c r="AB77" s="126">
        <f>IF(AB$2,TREND(Annual!AB77:AB193,$AF77:$AG193,$AF77:$AG193,TRUE),0)</f>
        <v>0</v>
      </c>
      <c r="AC77" s="126">
        <f>IF(AC$2,TREND(Annual!AC77:AC193,$AF77:$AG193,$AF77:$AG193,TRUE),0)</f>
        <v>0</v>
      </c>
      <c r="AD77" s="126">
        <f>IF(AD$2,TREND(Annual!AD77:AD193,$AF77:$AG193,$AF77:$AG193,TRUE),0)</f>
        <v>0</v>
      </c>
      <c r="AE77" s="126"/>
      <c r="AF77">
        <f t="shared" si="4"/>
        <v>71</v>
      </c>
      <c r="AG77">
        <f t="shared" si="3"/>
        <v>5041</v>
      </c>
    </row>
    <row r="78" spans="1:33">
      <c r="A78" t="s">
        <v>339</v>
      </c>
      <c r="B78" s="126">
        <f>IF(B$2,TREND(Annual!B78:B194,$AF78:$AG194,$AF78:$AG194,TRUE),0)</f>
        <v>0</v>
      </c>
      <c r="C78" s="126">
        <f>IF(C$2,TREND(Annual!C78:C194,$AF78:$AG194,$AF78:$AG194,TRUE),0)</f>
        <v>0</v>
      </c>
      <c r="D78" s="126">
        <f>IF(D$2,TREND(Annual!D78:D194,$AF78:$AG194,$AF78:$AG194,TRUE),0)</f>
        <v>0</v>
      </c>
      <c r="E78" s="126">
        <f>IF(E$2,TREND(Annual!E78:E194,$AF78:$AG194,$AF78:$AG194,TRUE),0)</f>
        <v>0</v>
      </c>
      <c r="F78" s="126">
        <f>IF(F$2,TREND(Annual!F78:F194,$AF78:$AG194,$AF78:$AG194,TRUE),0)</f>
        <v>0</v>
      </c>
      <c r="G78" s="126">
        <f>IF(G$2,TREND(Annual!G78:G194,$AF78:$AG194,$AF78:$AG194,TRUE),0)</f>
        <v>0</v>
      </c>
      <c r="H78" s="126">
        <f>IF(H$2,TREND(Annual!H78:H194,$AF78:$AG194,$AF78:$AG194,TRUE),0)</f>
        <v>0</v>
      </c>
      <c r="I78" s="126">
        <f>IF(I$2,TREND(Annual!I78:I194,$AF78:$AG194,$AF78:$AG194,TRUE),0)</f>
        <v>0</v>
      </c>
      <c r="J78" s="126">
        <f>IF(J$2,TREND(Annual!J78:J194,$AF78:$AG194,$AF78:$AG194,TRUE),0)</f>
        <v>0</v>
      </c>
      <c r="K78" s="126">
        <f>IF(K$2,TREND(Annual!K78:K194,$AF78:$AG194,$AF78:$AG194,TRUE),0)</f>
        <v>0</v>
      </c>
      <c r="L78" s="126">
        <f>IF(L$2,TREND(Annual!L78:L194,$AF78:$AG194,$AF78:$AG194,TRUE),0)</f>
        <v>0</v>
      </c>
      <c r="M78" s="126">
        <f>IF(M$2,TREND(Annual!M78:M194,$AF78:$AG194,$AF78:$AG194,TRUE),0)</f>
        <v>0</v>
      </c>
      <c r="N78" s="126">
        <f>IF(N$2,TREND(Annual!N78:N194,$AF78:$AG194,$AF78:$AG194,TRUE),0)</f>
        <v>0</v>
      </c>
      <c r="O78" s="126">
        <f>IF(O$2,TREND(Annual!O78:O194,$AF78:$AG194,$AF78:$AG194,TRUE),0)</f>
        <v>0</v>
      </c>
      <c r="P78" s="126">
        <f>IF(P$2,TREND(Annual!P78:P194,$AF78:$AG194,$AF78:$AG194,TRUE),0)</f>
        <v>0</v>
      </c>
      <c r="Q78" s="126">
        <f>IF(Q$2,TREND(Annual!Q78:Q194,$AF78:$AG194,$AF78:$AG194,TRUE),0)</f>
        <v>0</v>
      </c>
      <c r="R78" s="126">
        <f>IF(R$2,TREND(Annual!R78:R194,$AF78:$AG194,$AF78:$AG194,TRUE),0)</f>
        <v>0</v>
      </c>
      <c r="S78" s="126">
        <f>IF(S$2,TREND(Annual!S78:S194,$AF78:$AG194,$AF78:$AG194,TRUE),0)</f>
        <v>0</v>
      </c>
      <c r="T78" s="126">
        <f>IF(T$2,TREND(Annual!T78:T194,$AF78:$AG194,$AF78:$AG194,TRUE),0)</f>
        <v>0</v>
      </c>
      <c r="U78" s="126">
        <f>IF(U$2,TREND(Annual!U78:U194,$AF78:$AG194,$AF78:$AG194,TRUE),0)</f>
        <v>0</v>
      </c>
      <c r="V78" s="126">
        <f>IF(V$2,TREND(Annual!V78:V194,$AF78:$AG194,$AF78:$AG194,TRUE),0)</f>
        <v>0</v>
      </c>
      <c r="W78" s="126">
        <f>IF(W$2,TREND(Annual!W78:W194,$AF78:$AG194,$AF78:$AG194,TRUE),0)</f>
        <v>0</v>
      </c>
      <c r="X78" s="126">
        <f>IF(X$2,TREND(Annual!X78:X194,$AF78:$AG194,$AF78:$AG194,TRUE),0)</f>
        <v>0</v>
      </c>
      <c r="Y78" s="126">
        <f>IF(Y$2,TREND(Annual!Y78:Y194,$AF78:$AG194,$AF78:$AG194,TRUE),0)</f>
        <v>0</v>
      </c>
      <c r="Z78" s="126">
        <f>IF(Z$2,TREND(Annual!Z78:Z194,$AF78:$AG194,$AF78:$AG194,TRUE),0)</f>
        <v>0</v>
      </c>
      <c r="AA78" s="126">
        <f>IF(AA$2,TREND(Annual!AA78:AA194,$AF78:$AG194,$AF78:$AG194,TRUE),0)</f>
        <v>0</v>
      </c>
      <c r="AB78" s="126">
        <f>IF(AB$2,TREND(Annual!AB78:AB194,$AF78:$AG194,$AF78:$AG194,TRUE),0)</f>
        <v>0</v>
      </c>
      <c r="AC78" s="126">
        <f>IF(AC$2,TREND(Annual!AC78:AC194,$AF78:$AG194,$AF78:$AG194,TRUE),0)</f>
        <v>0</v>
      </c>
      <c r="AD78" s="126">
        <f>IF(AD$2,TREND(Annual!AD78:AD194,$AF78:$AG194,$AF78:$AG194,TRUE),0)</f>
        <v>0</v>
      </c>
      <c r="AE78" s="126"/>
      <c r="AF78">
        <f t="shared" si="4"/>
        <v>72</v>
      </c>
      <c r="AG78">
        <f t="shared" si="3"/>
        <v>5184</v>
      </c>
    </row>
    <row r="79" spans="1:33">
      <c r="A79" t="s">
        <v>340</v>
      </c>
      <c r="B79" s="126">
        <f>IF(B$2,TREND(Annual!B79:B195,$AF79:$AG195,$AF79:$AG195,TRUE),0)</f>
        <v>0</v>
      </c>
      <c r="C79" s="126">
        <f>IF(C$2,TREND(Annual!C79:C195,$AF79:$AG195,$AF79:$AG195,TRUE),0)</f>
        <v>0</v>
      </c>
      <c r="D79" s="126">
        <f>IF(D$2,TREND(Annual!D79:D195,$AF79:$AG195,$AF79:$AG195,TRUE),0)</f>
        <v>0</v>
      </c>
      <c r="E79" s="126">
        <f>IF(E$2,TREND(Annual!E79:E195,$AF79:$AG195,$AF79:$AG195,TRUE),0)</f>
        <v>0</v>
      </c>
      <c r="F79" s="126">
        <f>IF(F$2,TREND(Annual!F79:F195,$AF79:$AG195,$AF79:$AG195,TRUE),0)</f>
        <v>0</v>
      </c>
      <c r="G79" s="126">
        <f>IF(G$2,TREND(Annual!G79:G195,$AF79:$AG195,$AF79:$AG195,TRUE),0)</f>
        <v>0</v>
      </c>
      <c r="H79" s="126">
        <f>IF(H$2,TREND(Annual!H79:H195,$AF79:$AG195,$AF79:$AG195,TRUE),0)</f>
        <v>0</v>
      </c>
      <c r="I79" s="126">
        <f>IF(I$2,TREND(Annual!I79:I195,$AF79:$AG195,$AF79:$AG195,TRUE),0)</f>
        <v>0</v>
      </c>
      <c r="J79" s="126">
        <f>IF(J$2,TREND(Annual!J79:J195,$AF79:$AG195,$AF79:$AG195,TRUE),0)</f>
        <v>0</v>
      </c>
      <c r="K79" s="126">
        <f>IF(K$2,TREND(Annual!K79:K195,$AF79:$AG195,$AF79:$AG195,TRUE),0)</f>
        <v>0</v>
      </c>
      <c r="L79" s="126">
        <f>IF(L$2,TREND(Annual!L79:L195,$AF79:$AG195,$AF79:$AG195,TRUE),0)</f>
        <v>0</v>
      </c>
      <c r="M79" s="126">
        <f>IF(M$2,TREND(Annual!M79:M195,$AF79:$AG195,$AF79:$AG195,TRUE),0)</f>
        <v>0</v>
      </c>
      <c r="N79" s="126">
        <f>IF(N$2,TREND(Annual!N79:N195,$AF79:$AG195,$AF79:$AG195,TRUE),0)</f>
        <v>0</v>
      </c>
      <c r="O79" s="126">
        <f>IF(O$2,TREND(Annual!O79:O195,$AF79:$AG195,$AF79:$AG195,TRUE),0)</f>
        <v>0</v>
      </c>
      <c r="P79" s="126">
        <f>IF(P$2,TREND(Annual!P79:P195,$AF79:$AG195,$AF79:$AG195,TRUE),0)</f>
        <v>0</v>
      </c>
      <c r="Q79" s="126">
        <f>IF(Q$2,TREND(Annual!Q79:Q195,$AF79:$AG195,$AF79:$AG195,TRUE),0)</f>
        <v>0</v>
      </c>
      <c r="R79" s="126">
        <f>IF(R$2,TREND(Annual!R79:R195,$AF79:$AG195,$AF79:$AG195,TRUE),0)</f>
        <v>0</v>
      </c>
      <c r="S79" s="126">
        <f>IF(S$2,TREND(Annual!S79:S195,$AF79:$AG195,$AF79:$AG195,TRUE),0)</f>
        <v>0</v>
      </c>
      <c r="T79" s="126">
        <f>IF(T$2,TREND(Annual!T79:T195,$AF79:$AG195,$AF79:$AG195,TRUE),0)</f>
        <v>0</v>
      </c>
      <c r="U79" s="126">
        <f>IF(U$2,TREND(Annual!U79:U195,$AF79:$AG195,$AF79:$AG195,TRUE),0)</f>
        <v>0</v>
      </c>
      <c r="V79" s="126">
        <f>IF(V$2,TREND(Annual!V79:V195,$AF79:$AG195,$AF79:$AG195,TRUE),0)</f>
        <v>0</v>
      </c>
      <c r="W79" s="126">
        <f>IF(W$2,TREND(Annual!W79:W195,$AF79:$AG195,$AF79:$AG195,TRUE),0)</f>
        <v>0</v>
      </c>
      <c r="X79" s="126">
        <f>IF(X$2,TREND(Annual!X79:X195,$AF79:$AG195,$AF79:$AG195,TRUE),0)</f>
        <v>0</v>
      </c>
      <c r="Y79" s="126">
        <f>IF(Y$2,TREND(Annual!Y79:Y195,$AF79:$AG195,$AF79:$AG195,TRUE),0)</f>
        <v>0</v>
      </c>
      <c r="Z79" s="126">
        <f>IF(Z$2,TREND(Annual!Z79:Z195,$AF79:$AG195,$AF79:$AG195,TRUE),0)</f>
        <v>0</v>
      </c>
      <c r="AA79" s="126">
        <f>IF(AA$2,TREND(Annual!AA79:AA195,$AF79:$AG195,$AF79:$AG195,TRUE),0)</f>
        <v>0</v>
      </c>
      <c r="AB79" s="126">
        <f>IF(AB$2,TREND(Annual!AB79:AB195,$AF79:$AG195,$AF79:$AG195,TRUE),0)</f>
        <v>0</v>
      </c>
      <c r="AC79" s="126">
        <f>IF(AC$2,TREND(Annual!AC79:AC195,$AF79:$AG195,$AF79:$AG195,TRUE),0)</f>
        <v>0</v>
      </c>
      <c r="AD79" s="126">
        <f>IF(AD$2,TREND(Annual!AD79:AD195,$AF79:$AG195,$AF79:$AG195,TRUE),0)</f>
        <v>0</v>
      </c>
      <c r="AE79" s="126"/>
      <c r="AF79">
        <f t="shared" si="4"/>
        <v>73</v>
      </c>
      <c r="AG79">
        <f t="shared" si="3"/>
        <v>5329</v>
      </c>
    </row>
    <row r="80" spans="1:33">
      <c r="A80" t="s">
        <v>341</v>
      </c>
      <c r="B80" s="126">
        <f>IF(B$2,TREND(Annual!B80:B196,$AF80:$AG196,$AF80:$AG196,TRUE),0)</f>
        <v>0</v>
      </c>
      <c r="C80" s="126">
        <f>IF(C$2,TREND(Annual!C80:C196,$AF80:$AG196,$AF80:$AG196,TRUE),0)</f>
        <v>0</v>
      </c>
      <c r="D80" s="126">
        <f>IF(D$2,TREND(Annual!D80:D196,$AF80:$AG196,$AF80:$AG196,TRUE),0)</f>
        <v>0</v>
      </c>
      <c r="E80" s="126">
        <f>IF(E$2,TREND(Annual!E80:E196,$AF80:$AG196,$AF80:$AG196,TRUE),0)</f>
        <v>0</v>
      </c>
      <c r="F80" s="126">
        <f>IF(F$2,TREND(Annual!F80:F196,$AF80:$AG196,$AF80:$AG196,TRUE),0)</f>
        <v>0</v>
      </c>
      <c r="G80" s="126">
        <f>IF(G$2,TREND(Annual!G80:G196,$AF80:$AG196,$AF80:$AG196,TRUE),0)</f>
        <v>0</v>
      </c>
      <c r="H80" s="126">
        <f>IF(H$2,TREND(Annual!H80:H196,$AF80:$AG196,$AF80:$AG196,TRUE),0)</f>
        <v>0</v>
      </c>
      <c r="I80" s="126">
        <f>IF(I$2,TREND(Annual!I80:I196,$AF80:$AG196,$AF80:$AG196,TRUE),0)</f>
        <v>0</v>
      </c>
      <c r="J80" s="126">
        <f>IF(J$2,TREND(Annual!J80:J196,$AF80:$AG196,$AF80:$AG196,TRUE),0)</f>
        <v>0</v>
      </c>
      <c r="K80" s="126">
        <f>IF(K$2,TREND(Annual!K80:K196,$AF80:$AG196,$AF80:$AG196,TRUE),0)</f>
        <v>0</v>
      </c>
      <c r="L80" s="126">
        <f>IF(L$2,TREND(Annual!L80:L196,$AF80:$AG196,$AF80:$AG196,TRUE),0)</f>
        <v>0</v>
      </c>
      <c r="M80" s="126">
        <f>IF(M$2,TREND(Annual!M80:M196,$AF80:$AG196,$AF80:$AG196,TRUE),0)</f>
        <v>0</v>
      </c>
      <c r="N80" s="126">
        <f>IF(N$2,TREND(Annual!N80:N196,$AF80:$AG196,$AF80:$AG196,TRUE),0)</f>
        <v>0</v>
      </c>
      <c r="O80" s="126">
        <f>IF(O$2,TREND(Annual!O80:O196,$AF80:$AG196,$AF80:$AG196,TRUE),0)</f>
        <v>0</v>
      </c>
      <c r="P80" s="126">
        <f>IF(P$2,TREND(Annual!P80:P196,$AF80:$AG196,$AF80:$AG196,TRUE),0)</f>
        <v>0</v>
      </c>
      <c r="Q80" s="126">
        <f>IF(Q$2,TREND(Annual!Q80:Q196,$AF80:$AG196,$AF80:$AG196,TRUE),0)</f>
        <v>0</v>
      </c>
      <c r="R80" s="126">
        <f>IF(R$2,TREND(Annual!R80:R196,$AF80:$AG196,$AF80:$AG196,TRUE),0)</f>
        <v>0</v>
      </c>
      <c r="S80" s="126">
        <f>IF(S$2,TREND(Annual!S80:S196,$AF80:$AG196,$AF80:$AG196,TRUE),0)</f>
        <v>0</v>
      </c>
      <c r="T80" s="126">
        <f>IF(T$2,TREND(Annual!T80:T196,$AF80:$AG196,$AF80:$AG196,TRUE),0)</f>
        <v>0</v>
      </c>
      <c r="U80" s="126">
        <f>IF(U$2,TREND(Annual!U80:U196,$AF80:$AG196,$AF80:$AG196,TRUE),0)</f>
        <v>0</v>
      </c>
      <c r="V80" s="126">
        <f>IF(V$2,TREND(Annual!V80:V196,$AF80:$AG196,$AF80:$AG196,TRUE),0)</f>
        <v>0</v>
      </c>
      <c r="W80" s="126">
        <f>IF(W$2,TREND(Annual!W80:W196,$AF80:$AG196,$AF80:$AG196,TRUE),0)</f>
        <v>0</v>
      </c>
      <c r="X80" s="126">
        <f>IF(X$2,TREND(Annual!X80:X196,$AF80:$AG196,$AF80:$AG196,TRUE),0)</f>
        <v>0</v>
      </c>
      <c r="Y80" s="126">
        <f>IF(Y$2,TREND(Annual!Y80:Y196,$AF80:$AG196,$AF80:$AG196,TRUE),0)</f>
        <v>0</v>
      </c>
      <c r="Z80" s="126">
        <f>IF(Z$2,TREND(Annual!Z80:Z196,$AF80:$AG196,$AF80:$AG196,TRUE),0)</f>
        <v>0</v>
      </c>
      <c r="AA80" s="126">
        <f>IF(AA$2,TREND(Annual!AA80:AA196,$AF80:$AG196,$AF80:$AG196,TRUE),0)</f>
        <v>0</v>
      </c>
      <c r="AB80" s="126">
        <f>IF(AB$2,TREND(Annual!AB80:AB196,$AF80:$AG196,$AF80:$AG196,TRUE),0)</f>
        <v>0</v>
      </c>
      <c r="AC80" s="126">
        <f>IF(AC$2,TREND(Annual!AC80:AC196,$AF80:$AG196,$AF80:$AG196,TRUE),0)</f>
        <v>0</v>
      </c>
      <c r="AD80" s="126">
        <f>IF(AD$2,TREND(Annual!AD80:AD196,$AF80:$AG196,$AF80:$AG196,TRUE),0)</f>
        <v>0</v>
      </c>
      <c r="AE80" s="126"/>
      <c r="AF80">
        <f t="shared" si="4"/>
        <v>74</v>
      </c>
      <c r="AG80">
        <f t="shared" si="3"/>
        <v>5476</v>
      </c>
    </row>
    <row r="81" spans="1:33">
      <c r="A81" t="s">
        <v>342</v>
      </c>
      <c r="B81" s="126">
        <f>IF(B$2,TREND(Annual!B81:B197,$AF81:$AG197,$AF81:$AG197,TRUE),0)</f>
        <v>0</v>
      </c>
      <c r="C81" s="126">
        <f>IF(C$2,TREND(Annual!C81:C197,$AF81:$AG197,$AF81:$AG197,TRUE),0)</f>
        <v>0</v>
      </c>
      <c r="D81" s="126">
        <f>IF(D$2,TREND(Annual!D81:D197,$AF81:$AG197,$AF81:$AG197,TRUE),0)</f>
        <v>0</v>
      </c>
      <c r="E81" s="126">
        <f>IF(E$2,TREND(Annual!E81:E197,$AF81:$AG197,$AF81:$AG197,TRUE),0)</f>
        <v>0</v>
      </c>
      <c r="F81" s="126">
        <f>IF(F$2,TREND(Annual!F81:F197,$AF81:$AG197,$AF81:$AG197,TRUE),0)</f>
        <v>0</v>
      </c>
      <c r="G81" s="126">
        <f>IF(G$2,TREND(Annual!G81:G197,$AF81:$AG197,$AF81:$AG197,TRUE),0)</f>
        <v>0</v>
      </c>
      <c r="H81" s="126">
        <f>IF(H$2,TREND(Annual!H81:H197,$AF81:$AG197,$AF81:$AG197,TRUE),0)</f>
        <v>0</v>
      </c>
      <c r="I81" s="126">
        <f>IF(I$2,TREND(Annual!I81:I197,$AF81:$AG197,$AF81:$AG197,TRUE),0)</f>
        <v>0</v>
      </c>
      <c r="J81" s="126">
        <f>IF(J$2,TREND(Annual!J81:J197,$AF81:$AG197,$AF81:$AG197,TRUE),0)</f>
        <v>0</v>
      </c>
      <c r="K81" s="126">
        <f>IF(K$2,TREND(Annual!K81:K197,$AF81:$AG197,$AF81:$AG197,TRUE),0)</f>
        <v>0</v>
      </c>
      <c r="L81" s="126">
        <f>IF(L$2,TREND(Annual!L81:L197,$AF81:$AG197,$AF81:$AG197,TRUE),0)</f>
        <v>0</v>
      </c>
      <c r="M81" s="126">
        <f>IF(M$2,TREND(Annual!M81:M197,$AF81:$AG197,$AF81:$AG197,TRUE),0)</f>
        <v>0</v>
      </c>
      <c r="N81" s="126">
        <f>IF(N$2,TREND(Annual!N81:N197,$AF81:$AG197,$AF81:$AG197,TRUE),0)</f>
        <v>0</v>
      </c>
      <c r="O81" s="126">
        <f>IF(O$2,TREND(Annual!O81:O197,$AF81:$AG197,$AF81:$AG197,TRUE),0)</f>
        <v>0</v>
      </c>
      <c r="P81" s="126">
        <f>IF(P$2,TREND(Annual!P81:P197,$AF81:$AG197,$AF81:$AG197,TRUE),0)</f>
        <v>0</v>
      </c>
      <c r="Q81" s="126">
        <f>IF(Q$2,TREND(Annual!Q81:Q197,$AF81:$AG197,$AF81:$AG197,TRUE),0)</f>
        <v>0</v>
      </c>
      <c r="R81" s="126">
        <f>IF(R$2,TREND(Annual!R81:R197,$AF81:$AG197,$AF81:$AG197,TRUE),0)</f>
        <v>0</v>
      </c>
      <c r="S81" s="126">
        <f>IF(S$2,TREND(Annual!S81:S197,$AF81:$AG197,$AF81:$AG197,TRUE),0)</f>
        <v>0</v>
      </c>
      <c r="T81" s="126">
        <f>IF(T$2,TREND(Annual!T81:T197,$AF81:$AG197,$AF81:$AG197,TRUE),0)</f>
        <v>0</v>
      </c>
      <c r="U81" s="126">
        <f>IF(U$2,TREND(Annual!U81:U197,$AF81:$AG197,$AF81:$AG197,TRUE),0)</f>
        <v>0</v>
      </c>
      <c r="V81" s="126">
        <f>IF(V$2,TREND(Annual!V81:V197,$AF81:$AG197,$AF81:$AG197,TRUE),0)</f>
        <v>0</v>
      </c>
      <c r="W81" s="126">
        <f>IF(W$2,TREND(Annual!W81:W197,$AF81:$AG197,$AF81:$AG197,TRUE),0)</f>
        <v>0</v>
      </c>
      <c r="X81" s="126">
        <f>IF(X$2,TREND(Annual!X81:X197,$AF81:$AG197,$AF81:$AG197,TRUE),0)</f>
        <v>0</v>
      </c>
      <c r="Y81" s="126">
        <f>IF(Y$2,TREND(Annual!Y81:Y197,$AF81:$AG197,$AF81:$AG197,TRUE),0)</f>
        <v>0</v>
      </c>
      <c r="Z81" s="126">
        <f>IF(Z$2,TREND(Annual!Z81:Z197,$AF81:$AG197,$AF81:$AG197,TRUE),0)</f>
        <v>0</v>
      </c>
      <c r="AA81" s="126">
        <f>IF(AA$2,TREND(Annual!AA81:AA197,$AF81:$AG197,$AF81:$AG197,TRUE),0)</f>
        <v>0</v>
      </c>
      <c r="AB81" s="126">
        <f>IF(AB$2,TREND(Annual!AB81:AB197,$AF81:$AG197,$AF81:$AG197,TRUE),0)</f>
        <v>0</v>
      </c>
      <c r="AC81" s="126">
        <f>IF(AC$2,TREND(Annual!AC81:AC197,$AF81:$AG197,$AF81:$AG197,TRUE),0)</f>
        <v>0</v>
      </c>
      <c r="AD81" s="126">
        <f>IF(AD$2,TREND(Annual!AD81:AD197,$AF81:$AG197,$AF81:$AG197,TRUE),0)</f>
        <v>0</v>
      </c>
      <c r="AE81" s="126"/>
      <c r="AF81">
        <f t="shared" si="4"/>
        <v>75</v>
      </c>
      <c r="AG81">
        <f t="shared" si="3"/>
        <v>5625</v>
      </c>
    </row>
    <row r="82" spans="1:33">
      <c r="A82" t="s">
        <v>343</v>
      </c>
      <c r="B82" s="126">
        <f>IF(B$2,TREND(Annual!B82:B198,$AF82:$AG198,$AF82:$AG198,TRUE),0)</f>
        <v>0</v>
      </c>
      <c r="C82" s="126">
        <f>IF(C$2,TREND(Annual!C82:C198,$AF82:$AG198,$AF82:$AG198,TRUE),0)</f>
        <v>0</v>
      </c>
      <c r="D82" s="126">
        <f>IF(D$2,TREND(Annual!D82:D198,$AF82:$AG198,$AF82:$AG198,TRUE),0)</f>
        <v>0</v>
      </c>
      <c r="E82" s="126">
        <f>IF(E$2,TREND(Annual!E82:E198,$AF82:$AG198,$AF82:$AG198,TRUE),0)</f>
        <v>0</v>
      </c>
      <c r="F82" s="126">
        <f>IF(F$2,TREND(Annual!F82:F198,$AF82:$AG198,$AF82:$AG198,TRUE),0)</f>
        <v>0</v>
      </c>
      <c r="G82" s="126">
        <f>IF(G$2,TREND(Annual!G82:G198,$AF82:$AG198,$AF82:$AG198,TRUE),0)</f>
        <v>0</v>
      </c>
      <c r="H82" s="126">
        <f>IF(H$2,TREND(Annual!H82:H198,$AF82:$AG198,$AF82:$AG198,TRUE),0)</f>
        <v>0</v>
      </c>
      <c r="I82" s="126">
        <f>IF(I$2,TREND(Annual!I82:I198,$AF82:$AG198,$AF82:$AG198,TRUE),0)</f>
        <v>0</v>
      </c>
      <c r="J82" s="126">
        <f>IF(J$2,TREND(Annual!J82:J198,$AF82:$AG198,$AF82:$AG198,TRUE),0)</f>
        <v>0</v>
      </c>
      <c r="K82" s="126">
        <f>IF(K$2,TREND(Annual!K82:K198,$AF82:$AG198,$AF82:$AG198,TRUE),0)</f>
        <v>0</v>
      </c>
      <c r="L82" s="126">
        <f>IF(L$2,TREND(Annual!L82:L198,$AF82:$AG198,$AF82:$AG198,TRUE),0)</f>
        <v>0</v>
      </c>
      <c r="M82" s="126">
        <f>IF(M$2,TREND(Annual!M82:M198,$AF82:$AG198,$AF82:$AG198,TRUE),0)</f>
        <v>0</v>
      </c>
      <c r="N82" s="126">
        <f>IF(N$2,TREND(Annual!N82:N198,$AF82:$AG198,$AF82:$AG198,TRUE),0)</f>
        <v>0</v>
      </c>
      <c r="O82" s="126">
        <f>IF(O$2,TREND(Annual!O82:O198,$AF82:$AG198,$AF82:$AG198,TRUE),0)</f>
        <v>0</v>
      </c>
      <c r="P82" s="126">
        <f>IF(P$2,TREND(Annual!P82:P198,$AF82:$AG198,$AF82:$AG198,TRUE),0)</f>
        <v>0</v>
      </c>
      <c r="Q82" s="126">
        <f>IF(Q$2,TREND(Annual!Q82:Q198,$AF82:$AG198,$AF82:$AG198,TRUE),0)</f>
        <v>0</v>
      </c>
      <c r="R82" s="126">
        <f>IF(R$2,TREND(Annual!R82:R198,$AF82:$AG198,$AF82:$AG198,TRUE),0)</f>
        <v>0</v>
      </c>
      <c r="S82" s="126">
        <f>IF(S$2,TREND(Annual!S82:S198,$AF82:$AG198,$AF82:$AG198,TRUE),0)</f>
        <v>0</v>
      </c>
      <c r="T82" s="126">
        <f>IF(T$2,TREND(Annual!T82:T198,$AF82:$AG198,$AF82:$AG198,TRUE),0)</f>
        <v>0</v>
      </c>
      <c r="U82" s="126">
        <f>IF(U$2,TREND(Annual!U82:U198,$AF82:$AG198,$AF82:$AG198,TRUE),0)</f>
        <v>0</v>
      </c>
      <c r="V82" s="126">
        <f>IF(V$2,TREND(Annual!V82:V198,$AF82:$AG198,$AF82:$AG198,TRUE),0)</f>
        <v>0</v>
      </c>
      <c r="W82" s="126">
        <f>IF(W$2,TREND(Annual!W82:W198,$AF82:$AG198,$AF82:$AG198,TRUE),0)</f>
        <v>0</v>
      </c>
      <c r="X82" s="126">
        <f>IF(X$2,TREND(Annual!X82:X198,$AF82:$AG198,$AF82:$AG198,TRUE),0)</f>
        <v>0</v>
      </c>
      <c r="Y82" s="126">
        <f>IF(Y$2,TREND(Annual!Y82:Y198,$AF82:$AG198,$AF82:$AG198,TRUE),0)</f>
        <v>0</v>
      </c>
      <c r="Z82" s="126">
        <f>IF(Z$2,TREND(Annual!Z82:Z198,$AF82:$AG198,$AF82:$AG198,TRUE),0)</f>
        <v>0</v>
      </c>
      <c r="AA82" s="126">
        <f>IF(AA$2,TREND(Annual!AA82:AA198,$AF82:$AG198,$AF82:$AG198,TRUE),0)</f>
        <v>0</v>
      </c>
      <c r="AB82" s="126">
        <f>IF(AB$2,TREND(Annual!AB82:AB198,$AF82:$AG198,$AF82:$AG198,TRUE),0)</f>
        <v>0</v>
      </c>
      <c r="AC82" s="126">
        <f>IF(AC$2,TREND(Annual!AC82:AC198,$AF82:$AG198,$AF82:$AG198,TRUE),0)</f>
        <v>0</v>
      </c>
      <c r="AD82" s="126">
        <f>IF(AD$2,TREND(Annual!AD82:AD198,$AF82:$AG198,$AF82:$AG198,TRUE),0)</f>
        <v>0</v>
      </c>
      <c r="AE82" s="126"/>
      <c r="AF82">
        <f t="shared" si="4"/>
        <v>76</v>
      </c>
      <c r="AG82">
        <f t="shared" si="3"/>
        <v>5776</v>
      </c>
    </row>
    <row r="83" spans="1:33">
      <c r="A83" t="s">
        <v>344</v>
      </c>
      <c r="B83" s="126">
        <f>IF(B$2,TREND(Annual!B83:B199,$AF83:$AG199,$AF83:$AG199,TRUE),0)</f>
        <v>0</v>
      </c>
      <c r="C83" s="126">
        <f>IF(C$2,TREND(Annual!C83:C199,$AF83:$AG199,$AF83:$AG199,TRUE),0)</f>
        <v>0</v>
      </c>
      <c r="D83" s="126">
        <f>IF(D$2,TREND(Annual!D83:D199,$AF83:$AG199,$AF83:$AG199,TRUE),0)</f>
        <v>0</v>
      </c>
      <c r="E83" s="126">
        <f>IF(E$2,TREND(Annual!E83:E199,$AF83:$AG199,$AF83:$AG199,TRUE),0)</f>
        <v>0</v>
      </c>
      <c r="F83" s="126">
        <f>IF(F$2,TREND(Annual!F83:F199,$AF83:$AG199,$AF83:$AG199,TRUE),0)</f>
        <v>0</v>
      </c>
      <c r="G83" s="126">
        <f>IF(G$2,TREND(Annual!G83:G199,$AF83:$AG199,$AF83:$AG199,TRUE),0)</f>
        <v>0</v>
      </c>
      <c r="H83" s="126">
        <f>IF(H$2,TREND(Annual!H83:H199,$AF83:$AG199,$AF83:$AG199,TRUE),0)</f>
        <v>0</v>
      </c>
      <c r="I83" s="126">
        <f>IF(I$2,TREND(Annual!I83:I199,$AF83:$AG199,$AF83:$AG199,TRUE),0)</f>
        <v>0</v>
      </c>
      <c r="J83" s="126">
        <f>IF(J$2,TREND(Annual!J83:J199,$AF83:$AG199,$AF83:$AG199,TRUE),0)</f>
        <v>0</v>
      </c>
      <c r="K83" s="126">
        <f>IF(K$2,TREND(Annual!K83:K199,$AF83:$AG199,$AF83:$AG199,TRUE),0)</f>
        <v>0</v>
      </c>
      <c r="L83" s="126">
        <f>IF(L$2,TREND(Annual!L83:L199,$AF83:$AG199,$AF83:$AG199,TRUE),0)</f>
        <v>0</v>
      </c>
      <c r="M83" s="126">
        <f>IF(M$2,TREND(Annual!M83:M199,$AF83:$AG199,$AF83:$AG199,TRUE),0)</f>
        <v>0</v>
      </c>
      <c r="N83" s="126">
        <f>IF(N$2,TREND(Annual!N83:N199,$AF83:$AG199,$AF83:$AG199,TRUE),0)</f>
        <v>0</v>
      </c>
      <c r="O83" s="126">
        <f>IF(O$2,TREND(Annual!O83:O199,$AF83:$AG199,$AF83:$AG199,TRUE),0)</f>
        <v>0</v>
      </c>
      <c r="P83" s="126">
        <f>IF(P$2,TREND(Annual!P83:P199,$AF83:$AG199,$AF83:$AG199,TRUE),0)</f>
        <v>0</v>
      </c>
      <c r="Q83" s="126">
        <f>IF(Q$2,TREND(Annual!Q83:Q199,$AF83:$AG199,$AF83:$AG199,TRUE),0)</f>
        <v>0</v>
      </c>
      <c r="R83" s="126">
        <f>IF(R$2,TREND(Annual!R83:R199,$AF83:$AG199,$AF83:$AG199,TRUE),0)</f>
        <v>0</v>
      </c>
      <c r="S83" s="126">
        <f>IF(S$2,TREND(Annual!S83:S199,$AF83:$AG199,$AF83:$AG199,TRUE),0)</f>
        <v>0</v>
      </c>
      <c r="T83" s="126">
        <f>IF(T$2,TREND(Annual!T83:T199,$AF83:$AG199,$AF83:$AG199,TRUE),0)</f>
        <v>0</v>
      </c>
      <c r="U83" s="126">
        <f>IF(U$2,TREND(Annual!U83:U199,$AF83:$AG199,$AF83:$AG199,TRUE),0)</f>
        <v>0</v>
      </c>
      <c r="V83" s="126">
        <f>IF(V$2,TREND(Annual!V83:V199,$AF83:$AG199,$AF83:$AG199,TRUE),0)</f>
        <v>0</v>
      </c>
      <c r="W83" s="126">
        <f>IF(W$2,TREND(Annual!W83:W199,$AF83:$AG199,$AF83:$AG199,TRUE),0)</f>
        <v>0</v>
      </c>
      <c r="X83" s="126">
        <f>IF(X$2,TREND(Annual!X83:X199,$AF83:$AG199,$AF83:$AG199,TRUE),0)</f>
        <v>0</v>
      </c>
      <c r="Y83" s="126">
        <f>IF(Y$2,TREND(Annual!Y83:Y199,$AF83:$AG199,$AF83:$AG199,TRUE),0)</f>
        <v>0</v>
      </c>
      <c r="Z83" s="126">
        <f>IF(Z$2,TREND(Annual!Z83:Z199,$AF83:$AG199,$AF83:$AG199,TRUE),0)</f>
        <v>0</v>
      </c>
      <c r="AA83" s="126">
        <f>IF(AA$2,TREND(Annual!AA83:AA199,$AF83:$AG199,$AF83:$AG199,TRUE),0)</f>
        <v>0</v>
      </c>
      <c r="AB83" s="126">
        <f>IF(AB$2,TREND(Annual!AB83:AB199,$AF83:$AG199,$AF83:$AG199,TRUE),0)</f>
        <v>0</v>
      </c>
      <c r="AC83" s="126">
        <f>IF(AC$2,TREND(Annual!AC83:AC199,$AF83:$AG199,$AF83:$AG199,TRUE),0)</f>
        <v>0</v>
      </c>
      <c r="AD83" s="126">
        <f>IF(AD$2,TREND(Annual!AD83:AD199,$AF83:$AG199,$AF83:$AG199,TRUE),0)</f>
        <v>0</v>
      </c>
      <c r="AE83" s="126"/>
      <c r="AF83">
        <f t="shared" si="4"/>
        <v>77</v>
      </c>
      <c r="AG83">
        <f t="shared" si="3"/>
        <v>5929</v>
      </c>
    </row>
    <row r="84" spans="1:33">
      <c r="A84" t="s">
        <v>345</v>
      </c>
      <c r="B84" s="126">
        <f>IF(B$2,TREND(Annual!B84:B200,$AF84:$AG200,$AF84:$AG200,TRUE),0)</f>
        <v>0</v>
      </c>
      <c r="C84" s="126">
        <f>IF(C$2,TREND(Annual!C84:C200,$AF84:$AG200,$AF84:$AG200,TRUE),0)</f>
        <v>0</v>
      </c>
      <c r="D84" s="126">
        <f>IF(D$2,TREND(Annual!D84:D200,$AF84:$AG200,$AF84:$AG200,TRUE),0)</f>
        <v>0</v>
      </c>
      <c r="E84" s="126">
        <f>IF(E$2,TREND(Annual!E84:E200,$AF84:$AG200,$AF84:$AG200,TRUE),0)</f>
        <v>0</v>
      </c>
      <c r="F84" s="126">
        <f>IF(F$2,TREND(Annual!F84:F200,$AF84:$AG200,$AF84:$AG200,TRUE),0)</f>
        <v>0</v>
      </c>
      <c r="G84" s="126">
        <f>IF(G$2,TREND(Annual!G84:G200,$AF84:$AG200,$AF84:$AG200,TRUE),0)</f>
        <v>0</v>
      </c>
      <c r="H84" s="126">
        <f>IF(H$2,TREND(Annual!H84:H200,$AF84:$AG200,$AF84:$AG200,TRUE),0)</f>
        <v>0</v>
      </c>
      <c r="I84" s="126">
        <f>IF(I$2,TREND(Annual!I84:I200,$AF84:$AG200,$AF84:$AG200,TRUE),0)</f>
        <v>0</v>
      </c>
      <c r="J84" s="126">
        <f>IF(J$2,TREND(Annual!J84:J200,$AF84:$AG200,$AF84:$AG200,TRUE),0)</f>
        <v>0</v>
      </c>
      <c r="K84" s="126">
        <f>IF(K$2,TREND(Annual!K84:K200,$AF84:$AG200,$AF84:$AG200,TRUE),0)</f>
        <v>0</v>
      </c>
      <c r="L84" s="126">
        <f>IF(L$2,TREND(Annual!L84:L200,$AF84:$AG200,$AF84:$AG200,TRUE),0)</f>
        <v>0</v>
      </c>
      <c r="M84" s="126">
        <f>IF(M$2,TREND(Annual!M84:M200,$AF84:$AG200,$AF84:$AG200,TRUE),0)</f>
        <v>0</v>
      </c>
      <c r="N84" s="126">
        <f>IF(N$2,TREND(Annual!N84:N200,$AF84:$AG200,$AF84:$AG200,TRUE),0)</f>
        <v>0</v>
      </c>
      <c r="O84" s="126">
        <f>IF(O$2,TREND(Annual!O84:O200,$AF84:$AG200,$AF84:$AG200,TRUE),0)</f>
        <v>0</v>
      </c>
      <c r="P84" s="126">
        <f>IF(P$2,TREND(Annual!P84:P200,$AF84:$AG200,$AF84:$AG200,TRUE),0)</f>
        <v>0</v>
      </c>
      <c r="Q84" s="126">
        <f>IF(Q$2,TREND(Annual!Q84:Q200,$AF84:$AG200,$AF84:$AG200,TRUE),0)</f>
        <v>0</v>
      </c>
      <c r="R84" s="126">
        <f>IF(R$2,TREND(Annual!R84:R200,$AF84:$AG200,$AF84:$AG200,TRUE),0)</f>
        <v>0</v>
      </c>
      <c r="S84" s="126">
        <f>IF(S$2,TREND(Annual!S84:S200,$AF84:$AG200,$AF84:$AG200,TRUE),0)</f>
        <v>0</v>
      </c>
      <c r="T84" s="126">
        <f>IF(T$2,TREND(Annual!T84:T200,$AF84:$AG200,$AF84:$AG200,TRUE),0)</f>
        <v>0</v>
      </c>
      <c r="U84" s="126">
        <f>IF(U$2,TREND(Annual!U84:U200,$AF84:$AG200,$AF84:$AG200,TRUE),0)</f>
        <v>0</v>
      </c>
      <c r="V84" s="126">
        <f>IF(V$2,TREND(Annual!V84:V200,$AF84:$AG200,$AF84:$AG200,TRUE),0)</f>
        <v>0</v>
      </c>
      <c r="W84" s="126">
        <f>IF(W$2,TREND(Annual!W84:W200,$AF84:$AG200,$AF84:$AG200,TRUE),0)</f>
        <v>0</v>
      </c>
      <c r="X84" s="126">
        <f>IF(X$2,TREND(Annual!X84:X200,$AF84:$AG200,$AF84:$AG200,TRUE),0)</f>
        <v>0</v>
      </c>
      <c r="Y84" s="126">
        <f>IF(Y$2,TREND(Annual!Y84:Y200,$AF84:$AG200,$AF84:$AG200,TRUE),0)</f>
        <v>0</v>
      </c>
      <c r="Z84" s="126">
        <f>IF(Z$2,TREND(Annual!Z84:Z200,$AF84:$AG200,$AF84:$AG200,TRUE),0)</f>
        <v>0</v>
      </c>
      <c r="AA84" s="126">
        <f>IF(AA$2,TREND(Annual!AA84:AA200,$AF84:$AG200,$AF84:$AG200,TRUE),0)</f>
        <v>0</v>
      </c>
      <c r="AB84" s="126">
        <f>IF(AB$2,TREND(Annual!AB84:AB200,$AF84:$AG200,$AF84:$AG200,TRUE),0)</f>
        <v>0</v>
      </c>
      <c r="AC84" s="126">
        <f>IF(AC$2,TREND(Annual!AC84:AC200,$AF84:$AG200,$AF84:$AG200,TRUE),0)</f>
        <v>0</v>
      </c>
      <c r="AD84" s="126">
        <f>IF(AD$2,TREND(Annual!AD84:AD200,$AF84:$AG200,$AF84:$AG200,TRUE),0)</f>
        <v>0</v>
      </c>
      <c r="AE84" s="126"/>
      <c r="AF84">
        <f t="shared" si="4"/>
        <v>78</v>
      </c>
      <c r="AG84">
        <f t="shared" si="3"/>
        <v>6084</v>
      </c>
    </row>
    <row r="85" spans="1:33">
      <c r="A85" t="s">
        <v>346</v>
      </c>
      <c r="B85" s="126">
        <f>IF(B$2,TREND(Annual!B85:B201,$AF85:$AG201,$AF85:$AG201,TRUE),0)</f>
        <v>0</v>
      </c>
      <c r="C85" s="126">
        <f>IF(C$2,TREND(Annual!C85:C201,$AF85:$AG201,$AF85:$AG201,TRUE),0)</f>
        <v>0</v>
      </c>
      <c r="D85" s="126">
        <f>IF(D$2,TREND(Annual!D85:D201,$AF85:$AG201,$AF85:$AG201,TRUE),0)</f>
        <v>0</v>
      </c>
      <c r="E85" s="126">
        <f>IF(E$2,TREND(Annual!E85:E201,$AF85:$AG201,$AF85:$AG201,TRUE),0)</f>
        <v>0</v>
      </c>
      <c r="F85" s="126">
        <f>IF(F$2,TREND(Annual!F85:F201,$AF85:$AG201,$AF85:$AG201,TRUE),0)</f>
        <v>0</v>
      </c>
      <c r="G85" s="126">
        <f>IF(G$2,TREND(Annual!G85:G201,$AF85:$AG201,$AF85:$AG201,TRUE),0)</f>
        <v>0</v>
      </c>
      <c r="H85" s="126">
        <f>IF(H$2,TREND(Annual!H85:H201,$AF85:$AG201,$AF85:$AG201,TRUE),0)</f>
        <v>0</v>
      </c>
      <c r="I85" s="126">
        <f>IF(I$2,TREND(Annual!I85:I201,$AF85:$AG201,$AF85:$AG201,TRUE),0)</f>
        <v>0</v>
      </c>
      <c r="J85" s="126">
        <f>IF(J$2,TREND(Annual!J85:J201,$AF85:$AG201,$AF85:$AG201,TRUE),0)</f>
        <v>0</v>
      </c>
      <c r="K85" s="126">
        <f>IF(K$2,TREND(Annual!K85:K201,$AF85:$AG201,$AF85:$AG201,TRUE),0)</f>
        <v>0</v>
      </c>
      <c r="L85" s="126">
        <f>IF(L$2,TREND(Annual!L85:L201,$AF85:$AG201,$AF85:$AG201,TRUE),0)</f>
        <v>0</v>
      </c>
      <c r="M85" s="126">
        <f>IF(M$2,TREND(Annual!M85:M201,$AF85:$AG201,$AF85:$AG201,TRUE),0)</f>
        <v>0</v>
      </c>
      <c r="N85" s="126">
        <f>IF(N$2,TREND(Annual!N85:N201,$AF85:$AG201,$AF85:$AG201,TRUE),0)</f>
        <v>0</v>
      </c>
      <c r="O85" s="126">
        <f>IF(O$2,TREND(Annual!O85:O201,$AF85:$AG201,$AF85:$AG201,TRUE),0)</f>
        <v>0</v>
      </c>
      <c r="P85" s="126">
        <f>IF(P$2,TREND(Annual!P85:P201,$AF85:$AG201,$AF85:$AG201,TRUE),0)</f>
        <v>0</v>
      </c>
      <c r="Q85" s="126">
        <f>IF(Q$2,TREND(Annual!Q85:Q201,$AF85:$AG201,$AF85:$AG201,TRUE),0)</f>
        <v>0</v>
      </c>
      <c r="R85" s="126">
        <f>IF(R$2,TREND(Annual!R85:R201,$AF85:$AG201,$AF85:$AG201,TRUE),0)</f>
        <v>0</v>
      </c>
      <c r="S85" s="126">
        <f>IF(S$2,TREND(Annual!S85:S201,$AF85:$AG201,$AF85:$AG201,TRUE),0)</f>
        <v>0</v>
      </c>
      <c r="T85" s="126">
        <f>IF(T$2,TREND(Annual!T85:T201,$AF85:$AG201,$AF85:$AG201,TRUE),0)</f>
        <v>0</v>
      </c>
      <c r="U85" s="126">
        <f>IF(U$2,TREND(Annual!U85:U201,$AF85:$AG201,$AF85:$AG201,TRUE),0)</f>
        <v>0</v>
      </c>
      <c r="V85" s="126">
        <f>IF(V$2,TREND(Annual!V85:V201,$AF85:$AG201,$AF85:$AG201,TRUE),0)</f>
        <v>0</v>
      </c>
      <c r="W85" s="126">
        <f>IF(W$2,TREND(Annual!W85:W201,$AF85:$AG201,$AF85:$AG201,TRUE),0)</f>
        <v>0</v>
      </c>
      <c r="X85" s="126">
        <f>IF(X$2,TREND(Annual!X85:X201,$AF85:$AG201,$AF85:$AG201,TRUE),0)</f>
        <v>0</v>
      </c>
      <c r="Y85" s="126">
        <f>IF(Y$2,TREND(Annual!Y85:Y201,$AF85:$AG201,$AF85:$AG201,TRUE),0)</f>
        <v>0</v>
      </c>
      <c r="Z85" s="126">
        <f>IF(Z$2,TREND(Annual!Z85:Z201,$AF85:$AG201,$AF85:$AG201,TRUE),0)</f>
        <v>0</v>
      </c>
      <c r="AA85" s="126">
        <f>IF(AA$2,TREND(Annual!AA85:AA201,$AF85:$AG201,$AF85:$AG201,TRUE),0)</f>
        <v>0</v>
      </c>
      <c r="AB85" s="126">
        <f>IF(AB$2,TREND(Annual!AB85:AB201,$AF85:$AG201,$AF85:$AG201,TRUE),0)</f>
        <v>0</v>
      </c>
      <c r="AC85" s="126">
        <f>IF(AC$2,TREND(Annual!AC85:AC201,$AF85:$AG201,$AF85:$AG201,TRUE),0)</f>
        <v>0</v>
      </c>
      <c r="AD85" s="126">
        <f>IF(AD$2,TREND(Annual!AD85:AD201,$AF85:$AG201,$AF85:$AG201,TRUE),0)</f>
        <v>0</v>
      </c>
      <c r="AE85" s="126"/>
      <c r="AF85">
        <f t="shared" si="4"/>
        <v>79</v>
      </c>
      <c r="AG85">
        <f t="shared" si="3"/>
        <v>6241</v>
      </c>
    </row>
    <row r="86" spans="1:33">
      <c r="A86" t="s">
        <v>347</v>
      </c>
      <c r="B86" s="126">
        <f>IF(B$2,TREND(Annual!B86:B202,$AF86:$AG202,$AF86:$AG202,TRUE),0)</f>
        <v>0</v>
      </c>
      <c r="C86" s="126">
        <f>IF(C$2,TREND(Annual!C86:C202,$AF86:$AG202,$AF86:$AG202,TRUE),0)</f>
        <v>0</v>
      </c>
      <c r="D86" s="126">
        <f>IF(D$2,TREND(Annual!D86:D202,$AF86:$AG202,$AF86:$AG202,TRUE),0)</f>
        <v>0</v>
      </c>
      <c r="E86" s="126">
        <f>IF(E$2,TREND(Annual!E86:E202,$AF86:$AG202,$AF86:$AG202,TRUE),0)</f>
        <v>0</v>
      </c>
      <c r="F86" s="126">
        <f>IF(F$2,TREND(Annual!F86:F202,$AF86:$AG202,$AF86:$AG202,TRUE),0)</f>
        <v>0</v>
      </c>
      <c r="G86" s="126">
        <f>IF(G$2,TREND(Annual!G86:G202,$AF86:$AG202,$AF86:$AG202,TRUE),0)</f>
        <v>0</v>
      </c>
      <c r="H86" s="126">
        <f>IF(H$2,TREND(Annual!H86:H202,$AF86:$AG202,$AF86:$AG202,TRUE),0)</f>
        <v>0</v>
      </c>
      <c r="I86" s="126">
        <f>IF(I$2,TREND(Annual!I86:I202,$AF86:$AG202,$AF86:$AG202,TRUE),0)</f>
        <v>0</v>
      </c>
      <c r="J86" s="126">
        <f>IF(J$2,TREND(Annual!J86:J202,$AF86:$AG202,$AF86:$AG202,TRUE),0)</f>
        <v>0</v>
      </c>
      <c r="K86" s="126">
        <f>IF(K$2,TREND(Annual!K86:K202,$AF86:$AG202,$AF86:$AG202,TRUE),0)</f>
        <v>0</v>
      </c>
      <c r="L86" s="126">
        <f>IF(L$2,TREND(Annual!L86:L202,$AF86:$AG202,$AF86:$AG202,TRUE),0)</f>
        <v>0</v>
      </c>
      <c r="M86" s="126">
        <f>IF(M$2,TREND(Annual!M86:M202,$AF86:$AG202,$AF86:$AG202,TRUE),0)</f>
        <v>0</v>
      </c>
      <c r="N86" s="126">
        <f>IF(N$2,TREND(Annual!N86:N202,$AF86:$AG202,$AF86:$AG202,TRUE),0)</f>
        <v>0</v>
      </c>
      <c r="O86" s="126">
        <f>IF(O$2,TREND(Annual!O86:O202,$AF86:$AG202,$AF86:$AG202,TRUE),0)</f>
        <v>0</v>
      </c>
      <c r="P86" s="126">
        <f>IF(P$2,TREND(Annual!P86:P202,$AF86:$AG202,$AF86:$AG202,TRUE),0)</f>
        <v>0</v>
      </c>
      <c r="Q86" s="126">
        <f>IF(Q$2,TREND(Annual!Q86:Q202,$AF86:$AG202,$AF86:$AG202,TRUE),0)</f>
        <v>0</v>
      </c>
      <c r="R86" s="126">
        <f>IF(R$2,TREND(Annual!R86:R202,$AF86:$AG202,$AF86:$AG202,TRUE),0)</f>
        <v>0</v>
      </c>
      <c r="S86" s="126">
        <f>IF(S$2,TREND(Annual!S86:S202,$AF86:$AG202,$AF86:$AG202,TRUE),0)</f>
        <v>0</v>
      </c>
      <c r="T86" s="126">
        <f>IF(T$2,TREND(Annual!T86:T202,$AF86:$AG202,$AF86:$AG202,TRUE),0)</f>
        <v>0</v>
      </c>
      <c r="U86" s="126">
        <f>IF(U$2,TREND(Annual!U86:U202,$AF86:$AG202,$AF86:$AG202,TRUE),0)</f>
        <v>0</v>
      </c>
      <c r="V86" s="126">
        <f>IF(V$2,TREND(Annual!V86:V202,$AF86:$AG202,$AF86:$AG202,TRUE),0)</f>
        <v>0</v>
      </c>
      <c r="W86" s="126">
        <f>IF(W$2,TREND(Annual!W86:W202,$AF86:$AG202,$AF86:$AG202,TRUE),0)</f>
        <v>0</v>
      </c>
      <c r="X86" s="126">
        <f>IF(X$2,TREND(Annual!X86:X202,$AF86:$AG202,$AF86:$AG202,TRUE),0)</f>
        <v>0</v>
      </c>
      <c r="Y86" s="126">
        <f>IF(Y$2,TREND(Annual!Y86:Y202,$AF86:$AG202,$AF86:$AG202,TRUE),0)</f>
        <v>0</v>
      </c>
      <c r="Z86" s="126">
        <f>IF(Z$2,TREND(Annual!Z86:Z202,$AF86:$AG202,$AF86:$AG202,TRUE),0)</f>
        <v>0</v>
      </c>
      <c r="AA86" s="126">
        <f>IF(AA$2,TREND(Annual!AA86:AA202,$AF86:$AG202,$AF86:$AG202,TRUE),0)</f>
        <v>0</v>
      </c>
      <c r="AB86" s="126">
        <f>IF(AB$2,TREND(Annual!AB86:AB202,$AF86:$AG202,$AF86:$AG202,TRUE),0)</f>
        <v>0</v>
      </c>
      <c r="AC86" s="126">
        <f>IF(AC$2,TREND(Annual!AC86:AC202,$AF86:$AG202,$AF86:$AG202,TRUE),0)</f>
        <v>0</v>
      </c>
      <c r="AD86" s="126">
        <f>IF(AD$2,TREND(Annual!AD86:AD202,$AF86:$AG202,$AF86:$AG202,TRUE),0)</f>
        <v>0</v>
      </c>
      <c r="AE86" s="126"/>
      <c r="AF86">
        <f t="shared" si="4"/>
        <v>80</v>
      </c>
      <c r="AG86">
        <f t="shared" si="3"/>
        <v>6400</v>
      </c>
    </row>
    <row r="87" spans="1:33">
      <c r="A87" t="s">
        <v>348</v>
      </c>
      <c r="B87" s="126">
        <f>IF(B$2,TREND(Annual!B87:B203,$AF87:$AG203,$AF87:$AG203,TRUE),0)</f>
        <v>0</v>
      </c>
      <c r="C87" s="126">
        <f>IF(C$2,TREND(Annual!C87:C203,$AF87:$AG203,$AF87:$AG203,TRUE),0)</f>
        <v>0</v>
      </c>
      <c r="D87" s="126">
        <f>IF(D$2,TREND(Annual!D87:D203,$AF87:$AG203,$AF87:$AG203,TRUE),0)</f>
        <v>0</v>
      </c>
      <c r="E87" s="126">
        <f>IF(E$2,TREND(Annual!E87:E203,$AF87:$AG203,$AF87:$AG203,TRUE),0)</f>
        <v>0</v>
      </c>
      <c r="F87" s="126">
        <f>IF(F$2,TREND(Annual!F87:F203,$AF87:$AG203,$AF87:$AG203,TRUE),0)</f>
        <v>0</v>
      </c>
      <c r="G87" s="126">
        <f>IF(G$2,TREND(Annual!G87:G203,$AF87:$AG203,$AF87:$AG203,TRUE),0)</f>
        <v>0</v>
      </c>
      <c r="H87" s="126">
        <f>IF(H$2,TREND(Annual!H87:H203,$AF87:$AG203,$AF87:$AG203,TRUE),0)</f>
        <v>0</v>
      </c>
      <c r="I87" s="126">
        <f>IF(I$2,TREND(Annual!I87:I203,$AF87:$AG203,$AF87:$AG203,TRUE),0)</f>
        <v>0</v>
      </c>
      <c r="J87" s="126">
        <f>IF(J$2,TREND(Annual!J87:J203,$AF87:$AG203,$AF87:$AG203,TRUE),0)</f>
        <v>0</v>
      </c>
      <c r="K87" s="126">
        <f>IF(K$2,TREND(Annual!K87:K203,$AF87:$AG203,$AF87:$AG203,TRUE),0)</f>
        <v>0</v>
      </c>
      <c r="L87" s="126">
        <f>IF(L$2,TREND(Annual!L87:L203,$AF87:$AG203,$AF87:$AG203,TRUE),0)</f>
        <v>0</v>
      </c>
      <c r="M87" s="126">
        <f>IF(M$2,TREND(Annual!M87:M203,$AF87:$AG203,$AF87:$AG203,TRUE),0)</f>
        <v>0</v>
      </c>
      <c r="N87" s="126">
        <f>IF(N$2,TREND(Annual!N87:N203,$AF87:$AG203,$AF87:$AG203,TRUE),0)</f>
        <v>0</v>
      </c>
      <c r="O87" s="126">
        <f>IF(O$2,TREND(Annual!O87:O203,$AF87:$AG203,$AF87:$AG203,TRUE),0)</f>
        <v>0</v>
      </c>
      <c r="P87" s="126">
        <f>IF(P$2,TREND(Annual!P87:P203,$AF87:$AG203,$AF87:$AG203,TRUE),0)</f>
        <v>0</v>
      </c>
      <c r="Q87" s="126">
        <f>IF(Q$2,TREND(Annual!Q87:Q203,$AF87:$AG203,$AF87:$AG203,TRUE),0)</f>
        <v>0</v>
      </c>
      <c r="R87" s="126">
        <f>IF(R$2,TREND(Annual!R87:R203,$AF87:$AG203,$AF87:$AG203,TRUE),0)</f>
        <v>0</v>
      </c>
      <c r="S87" s="126">
        <f>IF(S$2,TREND(Annual!S87:S203,$AF87:$AG203,$AF87:$AG203,TRUE),0)</f>
        <v>0</v>
      </c>
      <c r="T87" s="126">
        <f>IF(T$2,TREND(Annual!T87:T203,$AF87:$AG203,$AF87:$AG203,TRUE),0)</f>
        <v>0</v>
      </c>
      <c r="U87" s="126">
        <f>IF(U$2,TREND(Annual!U87:U203,$AF87:$AG203,$AF87:$AG203,TRUE),0)</f>
        <v>0</v>
      </c>
      <c r="V87" s="126">
        <f>IF(V$2,TREND(Annual!V87:V203,$AF87:$AG203,$AF87:$AG203,TRUE),0)</f>
        <v>0</v>
      </c>
      <c r="W87" s="126">
        <f>IF(W$2,TREND(Annual!W87:W203,$AF87:$AG203,$AF87:$AG203,TRUE),0)</f>
        <v>0</v>
      </c>
      <c r="X87" s="126">
        <f>IF(X$2,TREND(Annual!X87:X203,$AF87:$AG203,$AF87:$AG203,TRUE),0)</f>
        <v>0</v>
      </c>
      <c r="Y87" s="126">
        <f>IF(Y$2,TREND(Annual!Y87:Y203,$AF87:$AG203,$AF87:$AG203,TRUE),0)</f>
        <v>0</v>
      </c>
      <c r="Z87" s="126">
        <f>IF(Z$2,TREND(Annual!Z87:Z203,$AF87:$AG203,$AF87:$AG203,TRUE),0)</f>
        <v>0</v>
      </c>
      <c r="AA87" s="126">
        <f>IF(AA$2,TREND(Annual!AA87:AA203,$AF87:$AG203,$AF87:$AG203,TRUE),0)</f>
        <v>0</v>
      </c>
      <c r="AB87" s="126">
        <f>IF(AB$2,TREND(Annual!AB87:AB203,$AF87:$AG203,$AF87:$AG203,TRUE),0)</f>
        <v>0</v>
      </c>
      <c r="AC87" s="126">
        <f>IF(AC$2,TREND(Annual!AC87:AC203,$AF87:$AG203,$AF87:$AG203,TRUE),0)</f>
        <v>0</v>
      </c>
      <c r="AD87" s="126">
        <f>IF(AD$2,TREND(Annual!AD87:AD203,$AF87:$AG203,$AF87:$AG203,TRUE),0)</f>
        <v>0</v>
      </c>
      <c r="AE87" s="126"/>
      <c r="AF87">
        <f t="shared" si="4"/>
        <v>81</v>
      </c>
      <c r="AG87">
        <f t="shared" si="3"/>
        <v>6561</v>
      </c>
    </row>
    <row r="88" spans="1:33">
      <c r="A88" t="s">
        <v>349</v>
      </c>
      <c r="B88" s="126">
        <f>IF(B$2,TREND(Annual!B88:B204,$AF88:$AG204,$AF88:$AG204,TRUE),0)</f>
        <v>0</v>
      </c>
      <c r="C88" s="126">
        <f>IF(C$2,TREND(Annual!C88:C204,$AF88:$AG204,$AF88:$AG204,TRUE),0)</f>
        <v>0</v>
      </c>
      <c r="D88" s="126">
        <f>IF(D$2,TREND(Annual!D88:D204,$AF88:$AG204,$AF88:$AG204,TRUE),0)</f>
        <v>0</v>
      </c>
      <c r="E88" s="126">
        <f>IF(E$2,TREND(Annual!E88:E204,$AF88:$AG204,$AF88:$AG204,TRUE),0)</f>
        <v>0</v>
      </c>
      <c r="F88" s="126">
        <f>IF(F$2,TREND(Annual!F88:F204,$AF88:$AG204,$AF88:$AG204,TRUE),0)</f>
        <v>0</v>
      </c>
      <c r="G88" s="126">
        <f>IF(G$2,TREND(Annual!G88:G204,$AF88:$AG204,$AF88:$AG204,TRUE),0)</f>
        <v>0</v>
      </c>
      <c r="H88" s="126">
        <f>IF(H$2,TREND(Annual!H88:H204,$AF88:$AG204,$AF88:$AG204,TRUE),0)</f>
        <v>0</v>
      </c>
      <c r="I88" s="126">
        <f>IF(I$2,TREND(Annual!I88:I204,$AF88:$AG204,$AF88:$AG204,TRUE),0)</f>
        <v>0</v>
      </c>
      <c r="J88" s="126">
        <f>IF(J$2,TREND(Annual!J88:J204,$AF88:$AG204,$AF88:$AG204,TRUE),0)</f>
        <v>0</v>
      </c>
      <c r="K88" s="126">
        <f>IF(K$2,TREND(Annual!K88:K204,$AF88:$AG204,$AF88:$AG204,TRUE),0)</f>
        <v>0</v>
      </c>
      <c r="L88" s="126">
        <f>IF(L$2,TREND(Annual!L88:L204,$AF88:$AG204,$AF88:$AG204,TRUE),0)</f>
        <v>0</v>
      </c>
      <c r="M88" s="126">
        <f>IF(M$2,TREND(Annual!M88:M204,$AF88:$AG204,$AF88:$AG204,TRUE),0)</f>
        <v>0</v>
      </c>
      <c r="N88" s="126">
        <f>IF(N$2,TREND(Annual!N88:N204,$AF88:$AG204,$AF88:$AG204,TRUE),0)</f>
        <v>0</v>
      </c>
      <c r="O88" s="126">
        <f>IF(O$2,TREND(Annual!O88:O204,$AF88:$AG204,$AF88:$AG204,TRUE),0)</f>
        <v>0</v>
      </c>
      <c r="P88" s="126">
        <f>IF(P$2,TREND(Annual!P88:P204,$AF88:$AG204,$AF88:$AG204,TRUE),0)</f>
        <v>0</v>
      </c>
      <c r="Q88" s="126">
        <f>IF(Q$2,TREND(Annual!Q88:Q204,$AF88:$AG204,$AF88:$AG204,TRUE),0)</f>
        <v>0</v>
      </c>
      <c r="R88" s="126">
        <f>IF(R$2,TREND(Annual!R88:R204,$AF88:$AG204,$AF88:$AG204,TRUE),0)</f>
        <v>0</v>
      </c>
      <c r="S88" s="126">
        <f>IF(S$2,TREND(Annual!S88:S204,$AF88:$AG204,$AF88:$AG204,TRUE),0)</f>
        <v>0</v>
      </c>
      <c r="T88" s="126">
        <f>IF(T$2,TREND(Annual!T88:T204,$AF88:$AG204,$AF88:$AG204,TRUE),0)</f>
        <v>0</v>
      </c>
      <c r="U88" s="126">
        <f>IF(U$2,TREND(Annual!U88:U204,$AF88:$AG204,$AF88:$AG204,TRUE),0)</f>
        <v>0</v>
      </c>
      <c r="V88" s="126">
        <f>IF(V$2,TREND(Annual!V88:V204,$AF88:$AG204,$AF88:$AG204,TRUE),0)</f>
        <v>0</v>
      </c>
      <c r="W88" s="126">
        <f>IF(W$2,TREND(Annual!W88:W204,$AF88:$AG204,$AF88:$AG204,TRUE),0)</f>
        <v>0</v>
      </c>
      <c r="X88" s="126">
        <f>IF(X$2,TREND(Annual!X88:X204,$AF88:$AG204,$AF88:$AG204,TRUE),0)</f>
        <v>0</v>
      </c>
      <c r="Y88" s="126">
        <f>IF(Y$2,TREND(Annual!Y88:Y204,$AF88:$AG204,$AF88:$AG204,TRUE),0)</f>
        <v>0</v>
      </c>
      <c r="Z88" s="126">
        <f>IF(Z$2,TREND(Annual!Z88:Z204,$AF88:$AG204,$AF88:$AG204,TRUE),0)</f>
        <v>0</v>
      </c>
      <c r="AA88" s="126">
        <f>IF(AA$2,TREND(Annual!AA88:AA204,$AF88:$AG204,$AF88:$AG204,TRUE),0)</f>
        <v>0</v>
      </c>
      <c r="AB88" s="126">
        <f>IF(AB$2,TREND(Annual!AB88:AB204,$AF88:$AG204,$AF88:$AG204,TRUE),0)</f>
        <v>0</v>
      </c>
      <c r="AC88" s="126">
        <f>IF(AC$2,TREND(Annual!AC88:AC204,$AF88:$AG204,$AF88:$AG204,TRUE),0)</f>
        <v>0</v>
      </c>
      <c r="AD88" s="126">
        <f>IF(AD$2,TREND(Annual!AD88:AD204,$AF88:$AG204,$AF88:$AG204,TRUE),0)</f>
        <v>0</v>
      </c>
      <c r="AE88" s="126"/>
      <c r="AF88">
        <f t="shared" si="4"/>
        <v>82</v>
      </c>
      <c r="AG88">
        <f t="shared" si="3"/>
        <v>6724</v>
      </c>
    </row>
    <row r="89" spans="1:33">
      <c r="A89" t="s">
        <v>350</v>
      </c>
      <c r="B89" s="126">
        <f>IF(B$2,TREND(Annual!B89:B205,$AF89:$AG205,$AF89:$AG205,TRUE),0)</f>
        <v>0</v>
      </c>
      <c r="C89" s="126">
        <f>IF(C$2,TREND(Annual!C89:C205,$AF89:$AG205,$AF89:$AG205,TRUE),0)</f>
        <v>0</v>
      </c>
      <c r="D89" s="126">
        <f>IF(D$2,TREND(Annual!D89:D205,$AF89:$AG205,$AF89:$AG205,TRUE),0)</f>
        <v>0</v>
      </c>
      <c r="E89" s="126">
        <f>IF(E$2,TREND(Annual!E89:E205,$AF89:$AG205,$AF89:$AG205,TRUE),0)</f>
        <v>0</v>
      </c>
      <c r="F89" s="126">
        <f>IF(F$2,TREND(Annual!F89:F205,$AF89:$AG205,$AF89:$AG205,TRUE),0)</f>
        <v>0</v>
      </c>
      <c r="G89" s="126">
        <f>IF(G$2,TREND(Annual!G89:G205,$AF89:$AG205,$AF89:$AG205,TRUE),0)</f>
        <v>0</v>
      </c>
      <c r="H89" s="126">
        <f>IF(H$2,TREND(Annual!H89:H205,$AF89:$AG205,$AF89:$AG205,TRUE),0)</f>
        <v>0</v>
      </c>
      <c r="I89" s="126">
        <f>IF(I$2,TREND(Annual!I89:I205,$AF89:$AG205,$AF89:$AG205,TRUE),0)</f>
        <v>0</v>
      </c>
      <c r="J89" s="126">
        <f>IF(J$2,TREND(Annual!J89:J205,$AF89:$AG205,$AF89:$AG205,TRUE),0)</f>
        <v>0</v>
      </c>
      <c r="K89" s="126">
        <f>IF(K$2,TREND(Annual!K89:K205,$AF89:$AG205,$AF89:$AG205,TRUE),0)</f>
        <v>0</v>
      </c>
      <c r="L89" s="126">
        <f>IF(L$2,TREND(Annual!L89:L205,$AF89:$AG205,$AF89:$AG205,TRUE),0)</f>
        <v>0</v>
      </c>
      <c r="M89" s="126">
        <f>IF(M$2,TREND(Annual!M89:M205,$AF89:$AG205,$AF89:$AG205,TRUE),0)</f>
        <v>0</v>
      </c>
      <c r="N89" s="126">
        <f>IF(N$2,TREND(Annual!N89:N205,$AF89:$AG205,$AF89:$AG205,TRUE),0)</f>
        <v>0</v>
      </c>
      <c r="O89" s="126">
        <f>IF(O$2,TREND(Annual!O89:O205,$AF89:$AG205,$AF89:$AG205,TRUE),0)</f>
        <v>0</v>
      </c>
      <c r="P89" s="126">
        <f>IF(P$2,TREND(Annual!P89:P205,$AF89:$AG205,$AF89:$AG205,TRUE),0)</f>
        <v>0</v>
      </c>
      <c r="Q89" s="126">
        <f>IF(Q$2,TREND(Annual!Q89:Q205,$AF89:$AG205,$AF89:$AG205,TRUE),0)</f>
        <v>0</v>
      </c>
      <c r="R89" s="126">
        <f>IF(R$2,TREND(Annual!R89:R205,$AF89:$AG205,$AF89:$AG205,TRUE),0)</f>
        <v>0</v>
      </c>
      <c r="S89" s="126">
        <f>IF(S$2,TREND(Annual!S89:S205,$AF89:$AG205,$AF89:$AG205,TRUE),0)</f>
        <v>0</v>
      </c>
      <c r="T89" s="126">
        <f>IF(T$2,TREND(Annual!T89:T205,$AF89:$AG205,$AF89:$AG205,TRUE),0)</f>
        <v>0</v>
      </c>
      <c r="U89" s="126">
        <f>IF(U$2,TREND(Annual!U89:U205,$AF89:$AG205,$AF89:$AG205,TRUE),0)</f>
        <v>0</v>
      </c>
      <c r="V89" s="126">
        <f>IF(V$2,TREND(Annual!V89:V205,$AF89:$AG205,$AF89:$AG205,TRUE),0)</f>
        <v>0</v>
      </c>
      <c r="W89" s="126">
        <f>IF(W$2,TREND(Annual!W89:W205,$AF89:$AG205,$AF89:$AG205,TRUE),0)</f>
        <v>0</v>
      </c>
      <c r="X89" s="126">
        <f>IF(X$2,TREND(Annual!X89:X205,$AF89:$AG205,$AF89:$AG205,TRUE),0)</f>
        <v>0</v>
      </c>
      <c r="Y89" s="126">
        <f>IF(Y$2,TREND(Annual!Y89:Y205,$AF89:$AG205,$AF89:$AG205,TRUE),0)</f>
        <v>0</v>
      </c>
      <c r="Z89" s="126">
        <f>IF(Z$2,TREND(Annual!Z89:Z205,$AF89:$AG205,$AF89:$AG205,TRUE),0)</f>
        <v>0</v>
      </c>
      <c r="AA89" s="126">
        <f>IF(AA$2,TREND(Annual!AA89:AA205,$AF89:$AG205,$AF89:$AG205,TRUE),0)</f>
        <v>0</v>
      </c>
      <c r="AB89" s="126">
        <f>IF(AB$2,TREND(Annual!AB89:AB205,$AF89:$AG205,$AF89:$AG205,TRUE),0)</f>
        <v>0</v>
      </c>
      <c r="AC89" s="126">
        <f>IF(AC$2,TREND(Annual!AC89:AC205,$AF89:$AG205,$AF89:$AG205,TRUE),0)</f>
        <v>0</v>
      </c>
      <c r="AD89" s="126">
        <f>IF(AD$2,TREND(Annual!AD89:AD205,$AF89:$AG205,$AF89:$AG205,TRUE),0)</f>
        <v>0</v>
      </c>
      <c r="AE89" s="126"/>
      <c r="AF89">
        <f t="shared" si="4"/>
        <v>83</v>
      </c>
      <c r="AG89">
        <f t="shared" si="3"/>
        <v>6889</v>
      </c>
    </row>
    <row r="90" spans="1:33">
      <c r="A90" t="s">
        <v>351</v>
      </c>
      <c r="B90" s="126">
        <f>IF(B$2,TREND(Annual!B90:B206,$AF90:$AG206,$AF90:$AG206,TRUE),0)</f>
        <v>0</v>
      </c>
      <c r="C90" s="126">
        <f>IF(C$2,TREND(Annual!C90:C206,$AF90:$AG206,$AF90:$AG206,TRUE),0)</f>
        <v>0</v>
      </c>
      <c r="D90" s="126">
        <f>IF(D$2,TREND(Annual!D90:D206,$AF90:$AG206,$AF90:$AG206,TRUE),0)</f>
        <v>0</v>
      </c>
      <c r="E90" s="126">
        <f>IF(E$2,TREND(Annual!E90:E206,$AF90:$AG206,$AF90:$AG206,TRUE),0)</f>
        <v>0</v>
      </c>
      <c r="F90" s="126">
        <f>IF(F$2,TREND(Annual!F90:F206,$AF90:$AG206,$AF90:$AG206,TRUE),0)</f>
        <v>0</v>
      </c>
      <c r="G90" s="126">
        <f>IF(G$2,TREND(Annual!G90:G206,$AF90:$AG206,$AF90:$AG206,TRUE),0)</f>
        <v>0</v>
      </c>
      <c r="H90" s="126">
        <f>IF(H$2,TREND(Annual!H90:H206,$AF90:$AG206,$AF90:$AG206,TRUE),0)</f>
        <v>0</v>
      </c>
      <c r="I90" s="126">
        <f>IF(I$2,TREND(Annual!I90:I206,$AF90:$AG206,$AF90:$AG206,TRUE),0)</f>
        <v>0</v>
      </c>
      <c r="J90" s="126">
        <f>IF(J$2,TREND(Annual!J90:J206,$AF90:$AG206,$AF90:$AG206,TRUE),0)</f>
        <v>0</v>
      </c>
      <c r="K90" s="126">
        <f>IF(K$2,TREND(Annual!K90:K206,$AF90:$AG206,$AF90:$AG206,TRUE),0)</f>
        <v>0</v>
      </c>
      <c r="L90" s="126">
        <f>IF(L$2,TREND(Annual!L90:L206,$AF90:$AG206,$AF90:$AG206,TRUE),0)</f>
        <v>0</v>
      </c>
      <c r="M90" s="126">
        <f>IF(M$2,TREND(Annual!M90:M206,$AF90:$AG206,$AF90:$AG206,TRUE),0)</f>
        <v>0</v>
      </c>
      <c r="N90" s="126">
        <f>IF(N$2,TREND(Annual!N90:N206,$AF90:$AG206,$AF90:$AG206,TRUE),0)</f>
        <v>0</v>
      </c>
      <c r="O90" s="126">
        <f>IF(O$2,TREND(Annual!O90:O206,$AF90:$AG206,$AF90:$AG206,TRUE),0)</f>
        <v>0</v>
      </c>
      <c r="P90" s="126">
        <f>IF(P$2,TREND(Annual!P90:P206,$AF90:$AG206,$AF90:$AG206,TRUE),0)</f>
        <v>0</v>
      </c>
      <c r="Q90" s="126">
        <f>IF(Q$2,TREND(Annual!Q90:Q206,$AF90:$AG206,$AF90:$AG206,TRUE),0)</f>
        <v>0</v>
      </c>
      <c r="R90" s="126">
        <f>IF(R$2,TREND(Annual!R90:R206,$AF90:$AG206,$AF90:$AG206,TRUE),0)</f>
        <v>0</v>
      </c>
      <c r="S90" s="126">
        <f>IF(S$2,TREND(Annual!S90:S206,$AF90:$AG206,$AF90:$AG206,TRUE),0)</f>
        <v>0</v>
      </c>
      <c r="T90" s="126">
        <f>IF(T$2,TREND(Annual!T90:T206,$AF90:$AG206,$AF90:$AG206,TRUE),0)</f>
        <v>0</v>
      </c>
      <c r="U90" s="126">
        <f>IF(U$2,TREND(Annual!U90:U206,$AF90:$AG206,$AF90:$AG206,TRUE),0)</f>
        <v>0</v>
      </c>
      <c r="V90" s="126">
        <f>IF(V$2,TREND(Annual!V90:V206,$AF90:$AG206,$AF90:$AG206,TRUE),0)</f>
        <v>0</v>
      </c>
      <c r="W90" s="126">
        <f>IF(W$2,TREND(Annual!W90:W206,$AF90:$AG206,$AF90:$AG206,TRUE),0)</f>
        <v>0</v>
      </c>
      <c r="X90" s="126">
        <f>IF(X$2,TREND(Annual!X90:X206,$AF90:$AG206,$AF90:$AG206,TRUE),0)</f>
        <v>0</v>
      </c>
      <c r="Y90" s="126">
        <f>IF(Y$2,TREND(Annual!Y90:Y206,$AF90:$AG206,$AF90:$AG206,TRUE),0)</f>
        <v>0</v>
      </c>
      <c r="Z90" s="126">
        <f>IF(Z$2,TREND(Annual!Z90:Z206,$AF90:$AG206,$AF90:$AG206,TRUE),0)</f>
        <v>0</v>
      </c>
      <c r="AA90" s="126">
        <f>IF(AA$2,TREND(Annual!AA90:AA206,$AF90:$AG206,$AF90:$AG206,TRUE),0)</f>
        <v>0</v>
      </c>
      <c r="AB90" s="126">
        <f>IF(AB$2,TREND(Annual!AB90:AB206,$AF90:$AG206,$AF90:$AG206,TRUE),0)</f>
        <v>0</v>
      </c>
      <c r="AC90" s="126">
        <f>IF(AC$2,TREND(Annual!AC90:AC206,$AF90:$AG206,$AF90:$AG206,TRUE),0)</f>
        <v>0</v>
      </c>
      <c r="AD90" s="126">
        <f>IF(AD$2,TREND(Annual!AD90:AD206,$AF90:$AG206,$AF90:$AG206,TRUE),0)</f>
        <v>0</v>
      </c>
      <c r="AE90" s="126"/>
      <c r="AF90">
        <f t="shared" si="4"/>
        <v>84</v>
      </c>
      <c r="AG90">
        <f t="shared" si="3"/>
        <v>7056</v>
      </c>
    </row>
    <row r="91" spans="1:33">
      <c r="A91" t="s">
        <v>352</v>
      </c>
      <c r="B91" s="126">
        <f>IF(B$2,TREND(Annual!B91:B207,$AF91:$AG207,$AF91:$AG207,TRUE),0)</f>
        <v>0</v>
      </c>
      <c r="C91" s="126">
        <f>IF(C$2,TREND(Annual!C91:C207,$AF91:$AG207,$AF91:$AG207,TRUE),0)</f>
        <v>0</v>
      </c>
      <c r="D91" s="126">
        <f>IF(D$2,TREND(Annual!D91:D207,$AF91:$AG207,$AF91:$AG207,TRUE),0)</f>
        <v>0</v>
      </c>
      <c r="E91" s="126">
        <f>IF(E$2,TREND(Annual!E91:E207,$AF91:$AG207,$AF91:$AG207,TRUE),0)</f>
        <v>0</v>
      </c>
      <c r="F91" s="126">
        <f>IF(F$2,TREND(Annual!F91:F207,$AF91:$AG207,$AF91:$AG207,TRUE),0)</f>
        <v>0</v>
      </c>
      <c r="G91" s="126">
        <f>IF(G$2,TREND(Annual!G91:G207,$AF91:$AG207,$AF91:$AG207,TRUE),0)</f>
        <v>0</v>
      </c>
      <c r="H91" s="126">
        <f>IF(H$2,TREND(Annual!H91:H207,$AF91:$AG207,$AF91:$AG207,TRUE),0)</f>
        <v>0</v>
      </c>
      <c r="I91" s="126">
        <f>IF(I$2,TREND(Annual!I91:I207,$AF91:$AG207,$AF91:$AG207,TRUE),0)</f>
        <v>0</v>
      </c>
      <c r="J91" s="126">
        <f>IF(J$2,TREND(Annual!J91:J207,$AF91:$AG207,$AF91:$AG207,TRUE),0)</f>
        <v>0</v>
      </c>
      <c r="K91" s="126">
        <f>IF(K$2,TREND(Annual!K91:K207,$AF91:$AG207,$AF91:$AG207,TRUE),0)</f>
        <v>0</v>
      </c>
      <c r="L91" s="126">
        <f>IF(L$2,TREND(Annual!L91:L207,$AF91:$AG207,$AF91:$AG207,TRUE),0)</f>
        <v>0</v>
      </c>
      <c r="M91" s="126">
        <f>IF(M$2,TREND(Annual!M91:M207,$AF91:$AG207,$AF91:$AG207,TRUE),0)</f>
        <v>0</v>
      </c>
      <c r="N91" s="126">
        <f>IF(N$2,TREND(Annual!N91:N207,$AF91:$AG207,$AF91:$AG207,TRUE),0)</f>
        <v>0</v>
      </c>
      <c r="O91" s="126">
        <f>IF(O$2,TREND(Annual!O91:O207,$AF91:$AG207,$AF91:$AG207,TRUE),0)</f>
        <v>0</v>
      </c>
      <c r="P91" s="126">
        <f>IF(P$2,TREND(Annual!P91:P207,$AF91:$AG207,$AF91:$AG207,TRUE),0)</f>
        <v>0</v>
      </c>
      <c r="Q91" s="126">
        <f>IF(Q$2,TREND(Annual!Q91:Q207,$AF91:$AG207,$AF91:$AG207,TRUE),0)</f>
        <v>0</v>
      </c>
      <c r="R91" s="126">
        <f>IF(R$2,TREND(Annual!R91:R207,$AF91:$AG207,$AF91:$AG207,TRUE),0)</f>
        <v>0</v>
      </c>
      <c r="S91" s="126">
        <f>IF(S$2,TREND(Annual!S91:S207,$AF91:$AG207,$AF91:$AG207,TRUE),0)</f>
        <v>0</v>
      </c>
      <c r="T91" s="126">
        <f>IF(T$2,TREND(Annual!T91:T207,$AF91:$AG207,$AF91:$AG207,TRUE),0)</f>
        <v>0</v>
      </c>
      <c r="U91" s="126">
        <f>IF(U$2,TREND(Annual!U91:U207,$AF91:$AG207,$AF91:$AG207,TRUE),0)</f>
        <v>0</v>
      </c>
      <c r="V91" s="126">
        <f>IF(V$2,TREND(Annual!V91:V207,$AF91:$AG207,$AF91:$AG207,TRUE),0)</f>
        <v>0</v>
      </c>
      <c r="W91" s="126">
        <f>IF(W$2,TREND(Annual!W91:W207,$AF91:$AG207,$AF91:$AG207,TRUE),0)</f>
        <v>0</v>
      </c>
      <c r="X91" s="126">
        <f>IF(X$2,TREND(Annual!X91:X207,$AF91:$AG207,$AF91:$AG207,TRUE),0)</f>
        <v>0</v>
      </c>
      <c r="Y91" s="126">
        <f>IF(Y$2,TREND(Annual!Y91:Y207,$AF91:$AG207,$AF91:$AG207,TRUE),0)</f>
        <v>0</v>
      </c>
      <c r="Z91" s="126">
        <f>IF(Z$2,TREND(Annual!Z91:Z207,$AF91:$AG207,$AF91:$AG207,TRUE),0)</f>
        <v>0</v>
      </c>
      <c r="AA91" s="126">
        <f>IF(AA$2,TREND(Annual!AA91:AA207,$AF91:$AG207,$AF91:$AG207,TRUE),0)</f>
        <v>0</v>
      </c>
      <c r="AB91" s="126">
        <f>IF(AB$2,TREND(Annual!AB91:AB207,$AF91:$AG207,$AF91:$AG207,TRUE),0)</f>
        <v>0</v>
      </c>
      <c r="AC91" s="126">
        <f>IF(AC$2,TREND(Annual!AC91:AC207,$AF91:$AG207,$AF91:$AG207,TRUE),0)</f>
        <v>0</v>
      </c>
      <c r="AD91" s="126">
        <f>IF(AD$2,TREND(Annual!AD91:AD207,$AF91:$AG207,$AF91:$AG207,TRUE),0)</f>
        <v>0</v>
      </c>
      <c r="AE91" s="126"/>
      <c r="AF91">
        <f t="shared" si="4"/>
        <v>85</v>
      </c>
      <c r="AG91">
        <f t="shared" si="3"/>
        <v>7225</v>
      </c>
    </row>
    <row r="92" spans="1:33">
      <c r="A92" t="s">
        <v>353</v>
      </c>
      <c r="B92" s="126">
        <f>IF(B$2,TREND(Annual!B92:B208,$AF92:$AG208,$AF92:$AG208,TRUE),0)</f>
        <v>0</v>
      </c>
      <c r="C92" s="126">
        <f>IF(C$2,TREND(Annual!C92:C208,$AF92:$AG208,$AF92:$AG208,TRUE),0)</f>
        <v>0</v>
      </c>
      <c r="D92" s="126">
        <f>IF(D$2,TREND(Annual!D92:D208,$AF92:$AG208,$AF92:$AG208,TRUE),0)</f>
        <v>0</v>
      </c>
      <c r="E92" s="126">
        <f>IF(E$2,TREND(Annual!E92:E208,$AF92:$AG208,$AF92:$AG208,TRUE),0)</f>
        <v>0</v>
      </c>
      <c r="F92" s="126">
        <f>IF(F$2,TREND(Annual!F92:F208,$AF92:$AG208,$AF92:$AG208,TRUE),0)</f>
        <v>0</v>
      </c>
      <c r="G92" s="126">
        <f>IF(G$2,TREND(Annual!G92:G208,$AF92:$AG208,$AF92:$AG208,TRUE),0)</f>
        <v>0</v>
      </c>
      <c r="H92" s="126">
        <f>IF(H$2,TREND(Annual!H92:H208,$AF92:$AG208,$AF92:$AG208,TRUE),0)</f>
        <v>0</v>
      </c>
      <c r="I92" s="126">
        <f>IF(I$2,TREND(Annual!I92:I208,$AF92:$AG208,$AF92:$AG208,TRUE),0)</f>
        <v>0</v>
      </c>
      <c r="J92" s="126">
        <f>IF(J$2,TREND(Annual!J92:J208,$AF92:$AG208,$AF92:$AG208,TRUE),0)</f>
        <v>0</v>
      </c>
      <c r="K92" s="126">
        <f>IF(K$2,TREND(Annual!K92:K208,$AF92:$AG208,$AF92:$AG208,TRUE),0)</f>
        <v>0</v>
      </c>
      <c r="L92" s="126">
        <f>IF(L$2,TREND(Annual!L92:L208,$AF92:$AG208,$AF92:$AG208,TRUE),0)</f>
        <v>0</v>
      </c>
      <c r="M92" s="126">
        <f>IF(M$2,TREND(Annual!M92:M208,$AF92:$AG208,$AF92:$AG208,TRUE),0)</f>
        <v>0</v>
      </c>
      <c r="N92" s="126">
        <f>IF(N$2,TREND(Annual!N92:N208,$AF92:$AG208,$AF92:$AG208,TRUE),0)</f>
        <v>0</v>
      </c>
      <c r="O92" s="126">
        <f>IF(O$2,TREND(Annual!O92:O208,$AF92:$AG208,$AF92:$AG208,TRUE),0)</f>
        <v>0</v>
      </c>
      <c r="P92" s="126">
        <f>IF(P$2,TREND(Annual!P92:P208,$AF92:$AG208,$AF92:$AG208,TRUE),0)</f>
        <v>0</v>
      </c>
      <c r="Q92" s="126">
        <f>IF(Q$2,TREND(Annual!Q92:Q208,$AF92:$AG208,$AF92:$AG208,TRUE),0)</f>
        <v>0</v>
      </c>
      <c r="R92" s="126">
        <f>IF(R$2,TREND(Annual!R92:R208,$AF92:$AG208,$AF92:$AG208,TRUE),0)</f>
        <v>0</v>
      </c>
      <c r="S92" s="126">
        <f>IF(S$2,TREND(Annual!S92:S208,$AF92:$AG208,$AF92:$AG208,TRUE),0)</f>
        <v>0</v>
      </c>
      <c r="T92" s="126">
        <f>IF(T$2,TREND(Annual!T92:T208,$AF92:$AG208,$AF92:$AG208,TRUE),0)</f>
        <v>0</v>
      </c>
      <c r="U92" s="126">
        <f>IF(U$2,TREND(Annual!U92:U208,$AF92:$AG208,$AF92:$AG208,TRUE),0)</f>
        <v>0</v>
      </c>
      <c r="V92" s="126">
        <f>IF(V$2,TREND(Annual!V92:V208,$AF92:$AG208,$AF92:$AG208,TRUE),0)</f>
        <v>0</v>
      </c>
      <c r="W92" s="126">
        <f>IF(W$2,TREND(Annual!W92:W208,$AF92:$AG208,$AF92:$AG208,TRUE),0)</f>
        <v>0</v>
      </c>
      <c r="X92" s="126">
        <f>IF(X$2,TREND(Annual!X92:X208,$AF92:$AG208,$AF92:$AG208,TRUE),0)</f>
        <v>0</v>
      </c>
      <c r="Y92" s="126">
        <f>IF(Y$2,TREND(Annual!Y92:Y208,$AF92:$AG208,$AF92:$AG208,TRUE),0)</f>
        <v>0</v>
      </c>
      <c r="Z92" s="126">
        <f>IF(Z$2,TREND(Annual!Z92:Z208,$AF92:$AG208,$AF92:$AG208,TRUE),0)</f>
        <v>0</v>
      </c>
      <c r="AA92" s="126">
        <f>IF(AA$2,TREND(Annual!AA92:AA208,$AF92:$AG208,$AF92:$AG208,TRUE),0)</f>
        <v>0</v>
      </c>
      <c r="AB92" s="126">
        <f>IF(AB$2,TREND(Annual!AB92:AB208,$AF92:$AG208,$AF92:$AG208,TRUE),0)</f>
        <v>0</v>
      </c>
      <c r="AC92" s="126">
        <f>IF(AC$2,TREND(Annual!AC92:AC208,$AF92:$AG208,$AF92:$AG208,TRUE),0)</f>
        <v>0</v>
      </c>
      <c r="AD92" s="126">
        <f>IF(AD$2,TREND(Annual!AD92:AD208,$AF92:$AG208,$AF92:$AG208,TRUE),0)</f>
        <v>0</v>
      </c>
      <c r="AE92" s="126"/>
      <c r="AF92">
        <f t="shared" si="4"/>
        <v>86</v>
      </c>
      <c r="AG92">
        <f t="shared" si="3"/>
        <v>7396</v>
      </c>
    </row>
    <row r="93" spans="1:33">
      <c r="A93" t="s">
        <v>354</v>
      </c>
      <c r="B93" s="126">
        <f>IF(B$2,TREND(Annual!B93:B209,$AF93:$AG209,$AF93:$AG209,TRUE),0)</f>
        <v>0</v>
      </c>
      <c r="C93" s="126">
        <f>IF(C$2,TREND(Annual!C93:C209,$AF93:$AG209,$AF93:$AG209,TRUE),0)</f>
        <v>0</v>
      </c>
      <c r="D93" s="126">
        <f>IF(D$2,TREND(Annual!D93:D209,$AF93:$AG209,$AF93:$AG209,TRUE),0)</f>
        <v>0</v>
      </c>
      <c r="E93" s="126">
        <f>IF(E$2,TREND(Annual!E93:E209,$AF93:$AG209,$AF93:$AG209,TRUE),0)</f>
        <v>0</v>
      </c>
      <c r="F93" s="126">
        <f>IF(F$2,TREND(Annual!F93:F209,$AF93:$AG209,$AF93:$AG209,TRUE),0)</f>
        <v>0</v>
      </c>
      <c r="G93" s="126">
        <f>IF(G$2,TREND(Annual!G93:G209,$AF93:$AG209,$AF93:$AG209,TRUE),0)</f>
        <v>0</v>
      </c>
      <c r="H93" s="126">
        <f>IF(H$2,TREND(Annual!H93:H209,$AF93:$AG209,$AF93:$AG209,TRUE),0)</f>
        <v>0</v>
      </c>
      <c r="I93" s="126">
        <f>IF(I$2,TREND(Annual!I93:I209,$AF93:$AG209,$AF93:$AG209,TRUE),0)</f>
        <v>0</v>
      </c>
      <c r="J93" s="126">
        <f>IF(J$2,TREND(Annual!J93:J209,$AF93:$AG209,$AF93:$AG209,TRUE),0)</f>
        <v>0</v>
      </c>
      <c r="K93" s="126">
        <f>IF(K$2,TREND(Annual!K93:K209,$AF93:$AG209,$AF93:$AG209,TRUE),0)</f>
        <v>0</v>
      </c>
      <c r="L93" s="126">
        <f>IF(L$2,TREND(Annual!L93:L209,$AF93:$AG209,$AF93:$AG209,TRUE),0)</f>
        <v>0</v>
      </c>
      <c r="M93" s="126">
        <f>IF(M$2,TREND(Annual!M93:M209,$AF93:$AG209,$AF93:$AG209,TRUE),0)</f>
        <v>0</v>
      </c>
      <c r="N93" s="126">
        <f>IF(N$2,TREND(Annual!N93:N209,$AF93:$AG209,$AF93:$AG209,TRUE),0)</f>
        <v>0</v>
      </c>
      <c r="O93" s="126">
        <f>IF(O$2,TREND(Annual!O93:O209,$AF93:$AG209,$AF93:$AG209,TRUE),0)</f>
        <v>0</v>
      </c>
      <c r="P93" s="126">
        <f>IF(P$2,TREND(Annual!P93:P209,$AF93:$AG209,$AF93:$AG209,TRUE),0)</f>
        <v>0</v>
      </c>
      <c r="Q93" s="126">
        <f>IF(Q$2,TREND(Annual!Q93:Q209,$AF93:$AG209,$AF93:$AG209,TRUE),0)</f>
        <v>0</v>
      </c>
      <c r="R93" s="126">
        <f>IF(R$2,TREND(Annual!R93:R209,$AF93:$AG209,$AF93:$AG209,TRUE),0)</f>
        <v>0</v>
      </c>
      <c r="S93" s="126">
        <f>IF(S$2,TREND(Annual!S93:S209,$AF93:$AG209,$AF93:$AG209,TRUE),0)</f>
        <v>0</v>
      </c>
      <c r="T93" s="126">
        <f>IF(T$2,TREND(Annual!T93:T209,$AF93:$AG209,$AF93:$AG209,TRUE),0)</f>
        <v>0</v>
      </c>
      <c r="U93" s="126">
        <f>IF(U$2,TREND(Annual!U93:U209,$AF93:$AG209,$AF93:$AG209,TRUE),0)</f>
        <v>0</v>
      </c>
      <c r="V93" s="126">
        <f>IF(V$2,TREND(Annual!V93:V209,$AF93:$AG209,$AF93:$AG209,TRUE),0)</f>
        <v>0</v>
      </c>
      <c r="W93" s="126">
        <f>IF(W$2,TREND(Annual!W93:W209,$AF93:$AG209,$AF93:$AG209,TRUE),0)</f>
        <v>0</v>
      </c>
      <c r="X93" s="126">
        <f>IF(X$2,TREND(Annual!X93:X209,$AF93:$AG209,$AF93:$AG209,TRUE),0)</f>
        <v>0</v>
      </c>
      <c r="Y93" s="126">
        <f>IF(Y$2,TREND(Annual!Y93:Y209,$AF93:$AG209,$AF93:$AG209,TRUE),0)</f>
        <v>0</v>
      </c>
      <c r="Z93" s="126">
        <f>IF(Z$2,TREND(Annual!Z93:Z209,$AF93:$AG209,$AF93:$AG209,TRUE),0)</f>
        <v>0</v>
      </c>
      <c r="AA93" s="126">
        <f>IF(AA$2,TREND(Annual!AA93:AA209,$AF93:$AG209,$AF93:$AG209,TRUE),0)</f>
        <v>0</v>
      </c>
      <c r="AB93" s="126">
        <f>IF(AB$2,TREND(Annual!AB93:AB209,$AF93:$AG209,$AF93:$AG209,TRUE),0)</f>
        <v>0</v>
      </c>
      <c r="AC93" s="126">
        <f>IF(AC$2,TREND(Annual!AC93:AC209,$AF93:$AG209,$AF93:$AG209,TRUE),0)</f>
        <v>0</v>
      </c>
      <c r="AD93" s="126">
        <f>IF(AD$2,TREND(Annual!AD93:AD209,$AF93:$AG209,$AF93:$AG209,TRUE),0)</f>
        <v>0</v>
      </c>
      <c r="AE93" s="126"/>
      <c r="AF93">
        <f t="shared" si="4"/>
        <v>87</v>
      </c>
      <c r="AG93">
        <f t="shared" si="3"/>
        <v>7569</v>
      </c>
    </row>
    <row r="94" spans="1:33">
      <c r="A94" t="s">
        <v>355</v>
      </c>
      <c r="B94" s="126">
        <f>IF(B$2,TREND(Annual!B94:B210,$AF94:$AG210,$AF94:$AG210,TRUE),0)</f>
        <v>0</v>
      </c>
      <c r="C94" s="126">
        <f>IF(C$2,TREND(Annual!C94:C210,$AF94:$AG210,$AF94:$AG210,TRUE),0)</f>
        <v>0</v>
      </c>
      <c r="D94" s="126">
        <f>IF(D$2,TREND(Annual!D94:D210,$AF94:$AG210,$AF94:$AG210,TRUE),0)</f>
        <v>0</v>
      </c>
      <c r="E94" s="126">
        <f>IF(E$2,TREND(Annual!E94:E210,$AF94:$AG210,$AF94:$AG210,TRUE),0)</f>
        <v>0</v>
      </c>
      <c r="F94" s="126">
        <f>IF(F$2,TREND(Annual!F94:F210,$AF94:$AG210,$AF94:$AG210,TRUE),0)</f>
        <v>0</v>
      </c>
      <c r="G94" s="126">
        <f>IF(G$2,TREND(Annual!G94:G210,$AF94:$AG210,$AF94:$AG210,TRUE),0)</f>
        <v>0</v>
      </c>
      <c r="H94" s="126">
        <f>IF(H$2,TREND(Annual!H94:H210,$AF94:$AG210,$AF94:$AG210,TRUE),0)</f>
        <v>0</v>
      </c>
      <c r="I94" s="126">
        <f>IF(I$2,TREND(Annual!I94:I210,$AF94:$AG210,$AF94:$AG210,TRUE),0)</f>
        <v>0</v>
      </c>
      <c r="J94" s="126">
        <f>IF(J$2,TREND(Annual!J94:J210,$AF94:$AG210,$AF94:$AG210,TRUE),0)</f>
        <v>0</v>
      </c>
      <c r="K94" s="126">
        <f>IF(K$2,TREND(Annual!K94:K210,$AF94:$AG210,$AF94:$AG210,TRUE),0)</f>
        <v>0</v>
      </c>
      <c r="L94" s="126">
        <f>IF(L$2,TREND(Annual!L94:L210,$AF94:$AG210,$AF94:$AG210,TRUE),0)</f>
        <v>0</v>
      </c>
      <c r="M94" s="126">
        <f>IF(M$2,TREND(Annual!M94:M210,$AF94:$AG210,$AF94:$AG210,TRUE),0)</f>
        <v>0</v>
      </c>
      <c r="N94" s="126">
        <f>IF(N$2,TREND(Annual!N94:N210,$AF94:$AG210,$AF94:$AG210,TRUE),0)</f>
        <v>0</v>
      </c>
      <c r="O94" s="126">
        <f>IF(O$2,TREND(Annual!O94:O210,$AF94:$AG210,$AF94:$AG210,TRUE),0)</f>
        <v>0</v>
      </c>
      <c r="P94" s="126">
        <f>IF(P$2,TREND(Annual!P94:P210,$AF94:$AG210,$AF94:$AG210,TRUE),0)</f>
        <v>0</v>
      </c>
      <c r="Q94" s="126">
        <f>IF(Q$2,TREND(Annual!Q94:Q210,$AF94:$AG210,$AF94:$AG210,TRUE),0)</f>
        <v>0</v>
      </c>
      <c r="R94" s="126">
        <f>IF(R$2,TREND(Annual!R94:R210,$AF94:$AG210,$AF94:$AG210,TRUE),0)</f>
        <v>0</v>
      </c>
      <c r="S94" s="126">
        <f>IF(S$2,TREND(Annual!S94:S210,$AF94:$AG210,$AF94:$AG210,TRUE),0)</f>
        <v>0</v>
      </c>
      <c r="T94" s="126">
        <f>IF(T$2,TREND(Annual!T94:T210,$AF94:$AG210,$AF94:$AG210,TRUE),0)</f>
        <v>0</v>
      </c>
      <c r="U94" s="126">
        <f>IF(U$2,TREND(Annual!U94:U210,$AF94:$AG210,$AF94:$AG210,TRUE),0)</f>
        <v>0</v>
      </c>
      <c r="V94" s="126">
        <f>IF(V$2,TREND(Annual!V94:V210,$AF94:$AG210,$AF94:$AG210,TRUE),0)</f>
        <v>0</v>
      </c>
      <c r="W94" s="126">
        <f>IF(W$2,TREND(Annual!W94:W210,$AF94:$AG210,$AF94:$AG210,TRUE),0)</f>
        <v>0</v>
      </c>
      <c r="X94" s="126">
        <f>IF(X$2,TREND(Annual!X94:X210,$AF94:$AG210,$AF94:$AG210,TRUE),0)</f>
        <v>0</v>
      </c>
      <c r="Y94" s="126">
        <f>IF(Y$2,TREND(Annual!Y94:Y210,$AF94:$AG210,$AF94:$AG210,TRUE),0)</f>
        <v>0</v>
      </c>
      <c r="Z94" s="126">
        <f>IF(Z$2,TREND(Annual!Z94:Z210,$AF94:$AG210,$AF94:$AG210,TRUE),0)</f>
        <v>0</v>
      </c>
      <c r="AA94" s="126">
        <f>IF(AA$2,TREND(Annual!AA94:AA210,$AF94:$AG210,$AF94:$AG210,TRUE),0)</f>
        <v>0</v>
      </c>
      <c r="AB94" s="126">
        <f>IF(AB$2,TREND(Annual!AB94:AB210,$AF94:$AG210,$AF94:$AG210,TRUE),0)</f>
        <v>0</v>
      </c>
      <c r="AC94" s="126">
        <f>IF(AC$2,TREND(Annual!AC94:AC210,$AF94:$AG210,$AF94:$AG210,TRUE),0)</f>
        <v>0</v>
      </c>
      <c r="AD94" s="126">
        <f>IF(AD$2,TREND(Annual!AD94:AD210,$AF94:$AG210,$AF94:$AG210,TRUE),0)</f>
        <v>0</v>
      </c>
      <c r="AE94" s="126"/>
      <c r="AF94">
        <f t="shared" si="4"/>
        <v>88</v>
      </c>
      <c r="AG94">
        <f t="shared" si="3"/>
        <v>7744</v>
      </c>
    </row>
    <row r="95" spans="1:33">
      <c r="A95" t="s">
        <v>356</v>
      </c>
      <c r="B95" s="126">
        <f>IF(B$2,TREND(Annual!B95:B211,$AF95:$AG211,$AF95:$AG211,TRUE),0)</f>
        <v>0</v>
      </c>
      <c r="C95" s="126">
        <f>IF(C$2,TREND(Annual!C95:C211,$AF95:$AG211,$AF95:$AG211,TRUE),0)</f>
        <v>0</v>
      </c>
      <c r="D95" s="126">
        <f>IF(D$2,TREND(Annual!D95:D211,$AF95:$AG211,$AF95:$AG211,TRUE),0)</f>
        <v>0</v>
      </c>
      <c r="E95" s="126">
        <f>IF(E$2,TREND(Annual!E95:E211,$AF95:$AG211,$AF95:$AG211,TRUE),0)</f>
        <v>0</v>
      </c>
      <c r="F95" s="126">
        <f>IF(F$2,TREND(Annual!F95:F211,$AF95:$AG211,$AF95:$AG211,TRUE),0)</f>
        <v>0</v>
      </c>
      <c r="G95" s="126">
        <f>IF(G$2,TREND(Annual!G95:G211,$AF95:$AG211,$AF95:$AG211,TRUE),0)</f>
        <v>0</v>
      </c>
      <c r="H95" s="126">
        <f>IF(H$2,TREND(Annual!H95:H211,$AF95:$AG211,$AF95:$AG211,TRUE),0)</f>
        <v>0</v>
      </c>
      <c r="I95" s="126">
        <f>IF(I$2,TREND(Annual!I95:I211,$AF95:$AG211,$AF95:$AG211,TRUE),0)</f>
        <v>0</v>
      </c>
      <c r="J95" s="126">
        <f>IF(J$2,TREND(Annual!J95:J211,$AF95:$AG211,$AF95:$AG211,TRUE),0)</f>
        <v>0</v>
      </c>
      <c r="K95" s="126">
        <f>IF(K$2,TREND(Annual!K95:K211,$AF95:$AG211,$AF95:$AG211,TRUE),0)</f>
        <v>0</v>
      </c>
      <c r="L95" s="126">
        <f>IF(L$2,TREND(Annual!L95:L211,$AF95:$AG211,$AF95:$AG211,TRUE),0)</f>
        <v>0</v>
      </c>
      <c r="M95" s="126">
        <f>IF(M$2,TREND(Annual!M95:M211,$AF95:$AG211,$AF95:$AG211,TRUE),0)</f>
        <v>0</v>
      </c>
      <c r="N95" s="126">
        <f>IF(N$2,TREND(Annual!N95:N211,$AF95:$AG211,$AF95:$AG211,TRUE),0)</f>
        <v>0</v>
      </c>
      <c r="O95" s="126">
        <f>IF(O$2,TREND(Annual!O95:O211,$AF95:$AG211,$AF95:$AG211,TRUE),0)</f>
        <v>0</v>
      </c>
      <c r="P95" s="126">
        <f>IF(P$2,TREND(Annual!P95:P211,$AF95:$AG211,$AF95:$AG211,TRUE),0)</f>
        <v>0</v>
      </c>
      <c r="Q95" s="126">
        <f>IF(Q$2,TREND(Annual!Q95:Q211,$AF95:$AG211,$AF95:$AG211,TRUE),0)</f>
        <v>0</v>
      </c>
      <c r="R95" s="126">
        <f>IF(R$2,TREND(Annual!R95:R211,$AF95:$AG211,$AF95:$AG211,TRUE),0)</f>
        <v>0</v>
      </c>
      <c r="S95" s="126">
        <f>IF(S$2,TREND(Annual!S95:S211,$AF95:$AG211,$AF95:$AG211,TRUE),0)</f>
        <v>0</v>
      </c>
      <c r="T95" s="126">
        <f>IF(T$2,TREND(Annual!T95:T211,$AF95:$AG211,$AF95:$AG211,TRUE),0)</f>
        <v>0</v>
      </c>
      <c r="U95" s="126">
        <f>IF(U$2,TREND(Annual!U95:U211,$AF95:$AG211,$AF95:$AG211,TRUE),0)</f>
        <v>0</v>
      </c>
      <c r="V95" s="126">
        <f>IF(V$2,TREND(Annual!V95:V211,$AF95:$AG211,$AF95:$AG211,TRUE),0)</f>
        <v>0</v>
      </c>
      <c r="W95" s="126">
        <f>IF(W$2,TREND(Annual!W95:W211,$AF95:$AG211,$AF95:$AG211,TRUE),0)</f>
        <v>0</v>
      </c>
      <c r="X95" s="126">
        <f>IF(X$2,TREND(Annual!X95:X211,$AF95:$AG211,$AF95:$AG211,TRUE),0)</f>
        <v>0</v>
      </c>
      <c r="Y95" s="126">
        <f>IF(Y$2,TREND(Annual!Y95:Y211,$AF95:$AG211,$AF95:$AG211,TRUE),0)</f>
        <v>0</v>
      </c>
      <c r="Z95" s="126">
        <f>IF(Z$2,TREND(Annual!Z95:Z211,$AF95:$AG211,$AF95:$AG211,TRUE),0)</f>
        <v>0</v>
      </c>
      <c r="AA95" s="126">
        <f>IF(AA$2,TREND(Annual!AA95:AA211,$AF95:$AG211,$AF95:$AG211,TRUE),0)</f>
        <v>0</v>
      </c>
      <c r="AB95" s="126">
        <f>IF(AB$2,TREND(Annual!AB95:AB211,$AF95:$AG211,$AF95:$AG211,TRUE),0)</f>
        <v>0</v>
      </c>
      <c r="AC95" s="126">
        <f>IF(AC$2,TREND(Annual!AC95:AC211,$AF95:$AG211,$AF95:$AG211,TRUE),0)</f>
        <v>0</v>
      </c>
      <c r="AD95" s="126">
        <f>IF(AD$2,TREND(Annual!AD95:AD211,$AF95:$AG211,$AF95:$AG211,TRUE),0)</f>
        <v>0</v>
      </c>
      <c r="AE95" s="126"/>
      <c r="AF95">
        <f t="shared" si="4"/>
        <v>89</v>
      </c>
      <c r="AG95">
        <f t="shared" si="3"/>
        <v>7921</v>
      </c>
    </row>
    <row r="96" spans="1:33">
      <c r="A96" t="s">
        <v>357</v>
      </c>
      <c r="B96" s="126">
        <f>IF(B$2,TREND(Annual!B96:B212,$AF96:$AG212,$AF96:$AG212,TRUE),0)</f>
        <v>0</v>
      </c>
      <c r="C96" s="126">
        <f>IF(C$2,TREND(Annual!C96:C212,$AF96:$AG212,$AF96:$AG212,TRUE),0)</f>
        <v>0</v>
      </c>
      <c r="D96" s="126">
        <f>IF(D$2,TREND(Annual!D96:D212,$AF96:$AG212,$AF96:$AG212,TRUE),0)</f>
        <v>0</v>
      </c>
      <c r="E96" s="126">
        <f>IF(E$2,TREND(Annual!E96:E212,$AF96:$AG212,$AF96:$AG212,TRUE),0)</f>
        <v>0</v>
      </c>
      <c r="F96" s="126">
        <f>IF(F$2,TREND(Annual!F96:F212,$AF96:$AG212,$AF96:$AG212,TRUE),0)</f>
        <v>0</v>
      </c>
      <c r="G96" s="126">
        <f>IF(G$2,TREND(Annual!G96:G212,$AF96:$AG212,$AF96:$AG212,TRUE),0)</f>
        <v>0</v>
      </c>
      <c r="H96" s="126">
        <f>IF(H$2,TREND(Annual!H96:H212,$AF96:$AG212,$AF96:$AG212,TRUE),0)</f>
        <v>0</v>
      </c>
      <c r="I96" s="126">
        <f>IF(I$2,TREND(Annual!I96:I212,$AF96:$AG212,$AF96:$AG212,TRUE),0)</f>
        <v>0</v>
      </c>
      <c r="J96" s="126">
        <f>IF(J$2,TREND(Annual!J96:J212,$AF96:$AG212,$AF96:$AG212,TRUE),0)</f>
        <v>0</v>
      </c>
      <c r="K96" s="126">
        <f>IF(K$2,TREND(Annual!K96:K212,$AF96:$AG212,$AF96:$AG212,TRUE),0)</f>
        <v>0</v>
      </c>
      <c r="L96" s="126">
        <f>IF(L$2,TREND(Annual!L96:L212,$AF96:$AG212,$AF96:$AG212,TRUE),0)</f>
        <v>0</v>
      </c>
      <c r="M96" s="126">
        <f>IF(M$2,TREND(Annual!M96:M212,$AF96:$AG212,$AF96:$AG212,TRUE),0)</f>
        <v>0</v>
      </c>
      <c r="N96" s="126">
        <f>IF(N$2,TREND(Annual!N96:N212,$AF96:$AG212,$AF96:$AG212,TRUE),0)</f>
        <v>0</v>
      </c>
      <c r="O96" s="126">
        <f>IF(O$2,TREND(Annual!O96:O212,$AF96:$AG212,$AF96:$AG212,TRUE),0)</f>
        <v>0</v>
      </c>
      <c r="P96" s="126">
        <f>IF(P$2,TREND(Annual!P96:P212,$AF96:$AG212,$AF96:$AG212,TRUE),0)</f>
        <v>0</v>
      </c>
      <c r="Q96" s="126">
        <f>IF(Q$2,TREND(Annual!Q96:Q212,$AF96:$AG212,$AF96:$AG212,TRUE),0)</f>
        <v>0</v>
      </c>
      <c r="R96" s="126">
        <f>IF(R$2,TREND(Annual!R96:R212,$AF96:$AG212,$AF96:$AG212,TRUE),0)</f>
        <v>0</v>
      </c>
      <c r="S96" s="126">
        <f>IF(S$2,TREND(Annual!S96:S212,$AF96:$AG212,$AF96:$AG212,TRUE),0)</f>
        <v>0</v>
      </c>
      <c r="T96" s="126">
        <f>IF(T$2,TREND(Annual!T96:T212,$AF96:$AG212,$AF96:$AG212,TRUE),0)</f>
        <v>0</v>
      </c>
      <c r="U96" s="126">
        <f>IF(U$2,TREND(Annual!U96:U212,$AF96:$AG212,$AF96:$AG212,TRUE),0)</f>
        <v>0</v>
      </c>
      <c r="V96" s="126">
        <f>IF(V$2,TREND(Annual!V96:V212,$AF96:$AG212,$AF96:$AG212,TRUE),0)</f>
        <v>0</v>
      </c>
      <c r="W96" s="126">
        <f>IF(W$2,TREND(Annual!W96:W212,$AF96:$AG212,$AF96:$AG212,TRUE),0)</f>
        <v>0</v>
      </c>
      <c r="X96" s="126">
        <f>IF(X$2,TREND(Annual!X96:X212,$AF96:$AG212,$AF96:$AG212,TRUE),0)</f>
        <v>0</v>
      </c>
      <c r="Y96" s="126">
        <f>IF(Y$2,TREND(Annual!Y96:Y212,$AF96:$AG212,$AF96:$AG212,TRUE),0)</f>
        <v>0</v>
      </c>
      <c r="Z96" s="126">
        <f>IF(Z$2,TREND(Annual!Z96:Z212,$AF96:$AG212,$AF96:$AG212,TRUE),0)</f>
        <v>0</v>
      </c>
      <c r="AA96" s="126">
        <f>IF(AA$2,TREND(Annual!AA96:AA212,$AF96:$AG212,$AF96:$AG212,TRUE),0)</f>
        <v>0</v>
      </c>
      <c r="AB96" s="126">
        <f>IF(AB$2,TREND(Annual!AB96:AB212,$AF96:$AG212,$AF96:$AG212,TRUE),0)</f>
        <v>0</v>
      </c>
      <c r="AC96" s="126">
        <f>IF(AC$2,TREND(Annual!AC96:AC212,$AF96:$AG212,$AF96:$AG212,TRUE),0)</f>
        <v>0</v>
      </c>
      <c r="AD96" s="126">
        <f>IF(AD$2,TREND(Annual!AD96:AD212,$AF96:$AG212,$AF96:$AG212,TRUE),0)</f>
        <v>0</v>
      </c>
      <c r="AE96" s="126"/>
      <c r="AF96">
        <f t="shared" si="4"/>
        <v>90</v>
      </c>
      <c r="AG96">
        <f t="shared" si="3"/>
        <v>8100</v>
      </c>
    </row>
    <row r="97" spans="1:33">
      <c r="A97" t="s">
        <v>358</v>
      </c>
      <c r="B97" s="126">
        <f>IF(B$2,TREND(Annual!B97:B213,$AF97:$AG213,$AF97:$AG213,TRUE),0)</f>
        <v>0</v>
      </c>
      <c r="C97" s="126">
        <f>IF(C$2,TREND(Annual!C97:C213,$AF97:$AG213,$AF97:$AG213,TRUE),0)</f>
        <v>0</v>
      </c>
      <c r="D97" s="126">
        <f>IF(D$2,TREND(Annual!D97:D213,$AF97:$AG213,$AF97:$AG213,TRUE),0)</f>
        <v>0</v>
      </c>
      <c r="E97" s="126">
        <f>IF(E$2,TREND(Annual!E97:E213,$AF97:$AG213,$AF97:$AG213,TRUE),0)</f>
        <v>0</v>
      </c>
      <c r="F97" s="126">
        <f>IF(F$2,TREND(Annual!F97:F213,$AF97:$AG213,$AF97:$AG213,TRUE),0)</f>
        <v>0</v>
      </c>
      <c r="G97" s="126">
        <f>IF(G$2,TREND(Annual!G97:G213,$AF97:$AG213,$AF97:$AG213,TRUE),0)</f>
        <v>0</v>
      </c>
      <c r="H97" s="126">
        <f>IF(H$2,TREND(Annual!H97:H213,$AF97:$AG213,$AF97:$AG213,TRUE),0)</f>
        <v>0</v>
      </c>
      <c r="I97" s="126">
        <f>IF(I$2,TREND(Annual!I97:I213,$AF97:$AG213,$AF97:$AG213,TRUE),0)</f>
        <v>0</v>
      </c>
      <c r="J97" s="126">
        <f>IF(J$2,TREND(Annual!J97:J213,$AF97:$AG213,$AF97:$AG213,TRUE),0)</f>
        <v>0</v>
      </c>
      <c r="K97" s="126">
        <f>IF(K$2,TREND(Annual!K97:K213,$AF97:$AG213,$AF97:$AG213,TRUE),0)</f>
        <v>0</v>
      </c>
      <c r="L97" s="126">
        <f>IF(L$2,TREND(Annual!L97:L213,$AF97:$AG213,$AF97:$AG213,TRUE),0)</f>
        <v>0</v>
      </c>
      <c r="M97" s="126">
        <f>IF(M$2,TREND(Annual!M97:M213,$AF97:$AG213,$AF97:$AG213,TRUE),0)</f>
        <v>0</v>
      </c>
      <c r="N97" s="126">
        <f>IF(N$2,TREND(Annual!N97:N213,$AF97:$AG213,$AF97:$AG213,TRUE),0)</f>
        <v>0</v>
      </c>
      <c r="O97" s="126">
        <f>IF(O$2,TREND(Annual!O97:O213,$AF97:$AG213,$AF97:$AG213,TRUE),0)</f>
        <v>0</v>
      </c>
      <c r="P97" s="126">
        <f>IF(P$2,TREND(Annual!P97:P213,$AF97:$AG213,$AF97:$AG213,TRUE),0)</f>
        <v>0</v>
      </c>
      <c r="Q97" s="126">
        <f>IF(Q$2,TREND(Annual!Q97:Q213,$AF97:$AG213,$AF97:$AG213,TRUE),0)</f>
        <v>0</v>
      </c>
      <c r="R97" s="126">
        <f>IF(R$2,TREND(Annual!R97:R213,$AF97:$AG213,$AF97:$AG213,TRUE),0)</f>
        <v>0</v>
      </c>
      <c r="S97" s="126">
        <f>IF(S$2,TREND(Annual!S97:S213,$AF97:$AG213,$AF97:$AG213,TRUE),0)</f>
        <v>0</v>
      </c>
      <c r="T97" s="126">
        <f>IF(T$2,TREND(Annual!T97:T213,$AF97:$AG213,$AF97:$AG213,TRUE),0)</f>
        <v>0</v>
      </c>
      <c r="U97" s="126">
        <f>IF(U$2,TREND(Annual!U97:U213,$AF97:$AG213,$AF97:$AG213,TRUE),0)</f>
        <v>0</v>
      </c>
      <c r="V97" s="126">
        <f>IF(V$2,TREND(Annual!V97:V213,$AF97:$AG213,$AF97:$AG213,TRUE),0)</f>
        <v>0</v>
      </c>
      <c r="W97" s="126">
        <f>IF(W$2,TREND(Annual!W97:W213,$AF97:$AG213,$AF97:$AG213,TRUE),0)</f>
        <v>0</v>
      </c>
      <c r="X97" s="126">
        <f>IF(X$2,TREND(Annual!X97:X213,$AF97:$AG213,$AF97:$AG213,TRUE),0)</f>
        <v>0</v>
      </c>
      <c r="Y97" s="126">
        <f>IF(Y$2,TREND(Annual!Y97:Y213,$AF97:$AG213,$AF97:$AG213,TRUE),0)</f>
        <v>0</v>
      </c>
      <c r="Z97" s="126">
        <f>IF(Z$2,TREND(Annual!Z97:Z213,$AF97:$AG213,$AF97:$AG213,TRUE),0)</f>
        <v>0</v>
      </c>
      <c r="AA97" s="126">
        <f>IF(AA$2,TREND(Annual!AA97:AA213,$AF97:$AG213,$AF97:$AG213,TRUE),0)</f>
        <v>0</v>
      </c>
      <c r="AB97" s="126">
        <f>IF(AB$2,TREND(Annual!AB97:AB213,$AF97:$AG213,$AF97:$AG213,TRUE),0)</f>
        <v>0</v>
      </c>
      <c r="AC97" s="126">
        <f>IF(AC$2,TREND(Annual!AC97:AC213,$AF97:$AG213,$AF97:$AG213,TRUE),0)</f>
        <v>0</v>
      </c>
      <c r="AD97" s="126">
        <f>IF(AD$2,TREND(Annual!AD97:AD213,$AF97:$AG213,$AF97:$AG213,TRUE),0)</f>
        <v>0</v>
      </c>
      <c r="AE97" s="126"/>
      <c r="AF97">
        <f t="shared" si="4"/>
        <v>91</v>
      </c>
      <c r="AG97">
        <f t="shared" si="3"/>
        <v>8281</v>
      </c>
    </row>
    <row r="98" spans="1:33">
      <c r="A98" t="s">
        <v>359</v>
      </c>
      <c r="B98" s="126">
        <f>IF(B$2,TREND(Annual!B98:B214,$AF98:$AG214,$AF98:$AG214,TRUE),0)</f>
        <v>0</v>
      </c>
      <c r="C98" s="126">
        <f>IF(C$2,TREND(Annual!C98:C214,$AF98:$AG214,$AF98:$AG214,TRUE),0)</f>
        <v>0</v>
      </c>
      <c r="D98" s="126">
        <f>IF(D$2,TREND(Annual!D98:D214,$AF98:$AG214,$AF98:$AG214,TRUE),0)</f>
        <v>0</v>
      </c>
      <c r="E98" s="126">
        <f>IF(E$2,TREND(Annual!E98:E214,$AF98:$AG214,$AF98:$AG214,TRUE),0)</f>
        <v>0</v>
      </c>
      <c r="F98" s="126">
        <f>IF(F$2,TREND(Annual!F98:F214,$AF98:$AG214,$AF98:$AG214,TRUE),0)</f>
        <v>0</v>
      </c>
      <c r="G98" s="126">
        <f>IF(G$2,TREND(Annual!G98:G214,$AF98:$AG214,$AF98:$AG214,TRUE),0)</f>
        <v>0</v>
      </c>
      <c r="H98" s="126">
        <f>IF(H$2,TREND(Annual!H98:H214,$AF98:$AG214,$AF98:$AG214,TRUE),0)</f>
        <v>0</v>
      </c>
      <c r="I98" s="126">
        <f>IF(I$2,TREND(Annual!I98:I214,$AF98:$AG214,$AF98:$AG214,TRUE),0)</f>
        <v>0</v>
      </c>
      <c r="J98" s="126">
        <f>IF(J$2,TREND(Annual!J98:J214,$AF98:$AG214,$AF98:$AG214,TRUE),0)</f>
        <v>0</v>
      </c>
      <c r="K98" s="126">
        <f>IF(K$2,TREND(Annual!K98:K214,$AF98:$AG214,$AF98:$AG214,TRUE),0)</f>
        <v>0</v>
      </c>
      <c r="L98" s="126">
        <f>IF(L$2,TREND(Annual!L98:L214,$AF98:$AG214,$AF98:$AG214,TRUE),0)</f>
        <v>0</v>
      </c>
      <c r="M98" s="126">
        <f>IF(M$2,TREND(Annual!M98:M214,$AF98:$AG214,$AF98:$AG214,TRUE),0)</f>
        <v>0</v>
      </c>
      <c r="N98" s="126">
        <f>IF(N$2,TREND(Annual!N98:N214,$AF98:$AG214,$AF98:$AG214,TRUE),0)</f>
        <v>0</v>
      </c>
      <c r="O98" s="126">
        <f>IF(O$2,TREND(Annual!O98:O214,$AF98:$AG214,$AF98:$AG214,TRUE),0)</f>
        <v>0</v>
      </c>
      <c r="P98" s="126">
        <f>IF(P$2,TREND(Annual!P98:P214,$AF98:$AG214,$AF98:$AG214,TRUE),0)</f>
        <v>0</v>
      </c>
      <c r="Q98" s="126">
        <f>IF(Q$2,TREND(Annual!Q98:Q214,$AF98:$AG214,$AF98:$AG214,TRUE),0)</f>
        <v>0</v>
      </c>
      <c r="R98" s="126">
        <f>IF(R$2,TREND(Annual!R98:R214,$AF98:$AG214,$AF98:$AG214,TRUE),0)</f>
        <v>0</v>
      </c>
      <c r="S98" s="126">
        <f>IF(S$2,TREND(Annual!S98:S214,$AF98:$AG214,$AF98:$AG214,TRUE),0)</f>
        <v>0</v>
      </c>
      <c r="T98" s="126">
        <f>IF(T$2,TREND(Annual!T98:T214,$AF98:$AG214,$AF98:$AG214,TRUE),0)</f>
        <v>0</v>
      </c>
      <c r="U98" s="126">
        <f>IF(U$2,TREND(Annual!U98:U214,$AF98:$AG214,$AF98:$AG214,TRUE),0)</f>
        <v>0</v>
      </c>
      <c r="V98" s="126">
        <f>IF(V$2,TREND(Annual!V98:V214,$AF98:$AG214,$AF98:$AG214,TRUE),0)</f>
        <v>0</v>
      </c>
      <c r="W98" s="126">
        <f>IF(W$2,TREND(Annual!W98:W214,$AF98:$AG214,$AF98:$AG214,TRUE),0)</f>
        <v>0</v>
      </c>
      <c r="X98" s="126">
        <f>IF(X$2,TREND(Annual!X98:X214,$AF98:$AG214,$AF98:$AG214,TRUE),0)</f>
        <v>0</v>
      </c>
      <c r="Y98" s="126">
        <f>IF(Y$2,TREND(Annual!Y98:Y214,$AF98:$AG214,$AF98:$AG214,TRUE),0)</f>
        <v>0</v>
      </c>
      <c r="Z98" s="126">
        <f>IF(Z$2,TREND(Annual!Z98:Z214,$AF98:$AG214,$AF98:$AG214,TRUE),0)</f>
        <v>0</v>
      </c>
      <c r="AA98" s="126">
        <f>IF(AA$2,TREND(Annual!AA98:AA214,$AF98:$AG214,$AF98:$AG214,TRUE),0)</f>
        <v>0</v>
      </c>
      <c r="AB98" s="126">
        <f>IF(AB$2,TREND(Annual!AB98:AB214,$AF98:$AG214,$AF98:$AG214,TRUE),0)</f>
        <v>0</v>
      </c>
      <c r="AC98" s="126">
        <f>IF(AC$2,TREND(Annual!AC98:AC214,$AF98:$AG214,$AF98:$AG214,TRUE),0)</f>
        <v>0</v>
      </c>
      <c r="AD98" s="126">
        <f>IF(AD$2,TREND(Annual!AD98:AD214,$AF98:$AG214,$AF98:$AG214,TRUE),0)</f>
        <v>0</v>
      </c>
      <c r="AE98" s="126"/>
      <c r="AF98">
        <f t="shared" si="4"/>
        <v>92</v>
      </c>
      <c r="AG98">
        <f t="shared" si="3"/>
        <v>8464</v>
      </c>
    </row>
    <row r="99" spans="1:33">
      <c r="A99" t="s">
        <v>360</v>
      </c>
      <c r="B99" s="126">
        <f>IF(B$2,TREND(Annual!B99:B215,$AF99:$AG215,$AF99:$AG215,TRUE),0)</f>
        <v>0</v>
      </c>
      <c r="C99" s="126">
        <f>IF(C$2,TREND(Annual!C99:C215,$AF99:$AG215,$AF99:$AG215,TRUE),0)</f>
        <v>0</v>
      </c>
      <c r="D99" s="126">
        <f>IF(D$2,TREND(Annual!D99:D215,$AF99:$AG215,$AF99:$AG215,TRUE),0)</f>
        <v>0</v>
      </c>
      <c r="E99" s="126">
        <f>IF(E$2,TREND(Annual!E99:E215,$AF99:$AG215,$AF99:$AG215,TRUE),0)</f>
        <v>0</v>
      </c>
      <c r="F99" s="126">
        <f>IF(F$2,TREND(Annual!F99:F215,$AF99:$AG215,$AF99:$AG215,TRUE),0)</f>
        <v>0</v>
      </c>
      <c r="G99" s="126">
        <f>IF(G$2,TREND(Annual!G99:G215,$AF99:$AG215,$AF99:$AG215,TRUE),0)</f>
        <v>0</v>
      </c>
      <c r="H99" s="126">
        <f>IF(H$2,TREND(Annual!H99:H215,$AF99:$AG215,$AF99:$AG215,TRUE),0)</f>
        <v>0</v>
      </c>
      <c r="I99" s="126">
        <f>IF(I$2,TREND(Annual!I99:I215,$AF99:$AG215,$AF99:$AG215,TRUE),0)</f>
        <v>0</v>
      </c>
      <c r="J99" s="126">
        <f>IF(J$2,TREND(Annual!J99:J215,$AF99:$AG215,$AF99:$AG215,TRUE),0)</f>
        <v>0</v>
      </c>
      <c r="K99" s="126">
        <f>IF(K$2,TREND(Annual!K99:K215,$AF99:$AG215,$AF99:$AG215,TRUE),0)</f>
        <v>0</v>
      </c>
      <c r="L99" s="126">
        <f>IF(L$2,TREND(Annual!L99:L215,$AF99:$AG215,$AF99:$AG215,TRUE),0)</f>
        <v>0</v>
      </c>
      <c r="M99" s="126">
        <f>IF(M$2,TREND(Annual!M99:M215,$AF99:$AG215,$AF99:$AG215,TRUE),0)</f>
        <v>0</v>
      </c>
      <c r="N99" s="126">
        <f>IF(N$2,TREND(Annual!N99:N215,$AF99:$AG215,$AF99:$AG215,TRUE),0)</f>
        <v>0</v>
      </c>
      <c r="O99" s="126">
        <f>IF(O$2,TREND(Annual!O99:O215,$AF99:$AG215,$AF99:$AG215,TRUE),0)</f>
        <v>0</v>
      </c>
      <c r="P99" s="126">
        <f>IF(P$2,TREND(Annual!P99:P215,$AF99:$AG215,$AF99:$AG215,TRUE),0)</f>
        <v>0</v>
      </c>
      <c r="Q99" s="126">
        <f>IF(Q$2,TREND(Annual!Q99:Q215,$AF99:$AG215,$AF99:$AG215,TRUE),0)</f>
        <v>0</v>
      </c>
      <c r="R99" s="126">
        <f>IF(R$2,TREND(Annual!R99:R215,$AF99:$AG215,$AF99:$AG215,TRUE),0)</f>
        <v>0</v>
      </c>
      <c r="S99" s="126">
        <f>IF(S$2,TREND(Annual!S99:S215,$AF99:$AG215,$AF99:$AG215,TRUE),0)</f>
        <v>0</v>
      </c>
      <c r="T99" s="126">
        <f>IF(T$2,TREND(Annual!T99:T215,$AF99:$AG215,$AF99:$AG215,TRUE),0)</f>
        <v>0</v>
      </c>
      <c r="U99" s="126">
        <f>IF(U$2,TREND(Annual!U99:U215,$AF99:$AG215,$AF99:$AG215,TRUE),0)</f>
        <v>0</v>
      </c>
      <c r="V99" s="126">
        <f>IF(V$2,TREND(Annual!V99:V215,$AF99:$AG215,$AF99:$AG215,TRUE),0)</f>
        <v>0</v>
      </c>
      <c r="W99" s="126">
        <f>IF(W$2,TREND(Annual!W99:W215,$AF99:$AG215,$AF99:$AG215,TRUE),0)</f>
        <v>0</v>
      </c>
      <c r="X99" s="126">
        <f>IF(X$2,TREND(Annual!X99:X215,$AF99:$AG215,$AF99:$AG215,TRUE),0)</f>
        <v>0</v>
      </c>
      <c r="Y99" s="126">
        <f>IF(Y$2,TREND(Annual!Y99:Y215,$AF99:$AG215,$AF99:$AG215,TRUE),0)</f>
        <v>0</v>
      </c>
      <c r="Z99" s="126">
        <f>IF(Z$2,TREND(Annual!Z99:Z215,$AF99:$AG215,$AF99:$AG215,TRUE),0)</f>
        <v>0</v>
      </c>
      <c r="AA99" s="126">
        <f>IF(AA$2,TREND(Annual!AA99:AA215,$AF99:$AG215,$AF99:$AG215,TRUE),0)</f>
        <v>0</v>
      </c>
      <c r="AB99" s="126">
        <f>IF(AB$2,TREND(Annual!AB99:AB215,$AF99:$AG215,$AF99:$AG215,TRUE),0)</f>
        <v>0</v>
      </c>
      <c r="AC99" s="126">
        <f>IF(AC$2,TREND(Annual!AC99:AC215,$AF99:$AG215,$AF99:$AG215,TRUE),0)</f>
        <v>0</v>
      </c>
      <c r="AD99" s="126">
        <f>IF(AD$2,TREND(Annual!AD99:AD215,$AF99:$AG215,$AF99:$AG215,TRUE),0)</f>
        <v>0</v>
      </c>
      <c r="AE99" s="126"/>
      <c r="AF99">
        <f t="shared" si="4"/>
        <v>93</v>
      </c>
      <c r="AG99">
        <f t="shared" si="3"/>
        <v>8649</v>
      </c>
    </row>
    <row r="100" spans="1:33">
      <c r="A100" t="s">
        <v>361</v>
      </c>
      <c r="B100" s="126">
        <f>IF(B$2,TREND(Annual!B100:B216,$AF100:$AG216,$AF100:$AG216,TRUE),0)</f>
        <v>0</v>
      </c>
      <c r="C100" s="126">
        <f>IF(C$2,TREND(Annual!C100:C216,$AF100:$AG216,$AF100:$AG216,TRUE),0)</f>
        <v>0</v>
      </c>
      <c r="D100" s="126">
        <f>IF(D$2,TREND(Annual!D100:D216,$AF100:$AG216,$AF100:$AG216,TRUE),0)</f>
        <v>0</v>
      </c>
      <c r="E100" s="126">
        <f>IF(E$2,TREND(Annual!E100:E216,$AF100:$AG216,$AF100:$AG216,TRUE),0)</f>
        <v>0</v>
      </c>
      <c r="F100" s="126">
        <f>IF(F$2,TREND(Annual!F100:F216,$AF100:$AG216,$AF100:$AG216,TRUE),0)</f>
        <v>0</v>
      </c>
      <c r="G100" s="126">
        <f>IF(G$2,TREND(Annual!G100:G216,$AF100:$AG216,$AF100:$AG216,TRUE),0)</f>
        <v>0</v>
      </c>
      <c r="H100" s="126">
        <f>IF(H$2,TREND(Annual!H100:H216,$AF100:$AG216,$AF100:$AG216,TRUE),0)</f>
        <v>0</v>
      </c>
      <c r="I100" s="126">
        <f>IF(I$2,TREND(Annual!I100:I216,$AF100:$AG216,$AF100:$AG216,TRUE),0)</f>
        <v>0</v>
      </c>
      <c r="J100" s="126">
        <f>IF(J$2,TREND(Annual!J100:J216,$AF100:$AG216,$AF100:$AG216,TRUE),0)</f>
        <v>0</v>
      </c>
      <c r="K100" s="126">
        <f>IF(K$2,TREND(Annual!K100:K216,$AF100:$AG216,$AF100:$AG216,TRUE),0)</f>
        <v>0</v>
      </c>
      <c r="L100" s="126">
        <f>IF(L$2,TREND(Annual!L100:L216,$AF100:$AG216,$AF100:$AG216,TRUE),0)</f>
        <v>0</v>
      </c>
      <c r="M100" s="126">
        <f>IF(M$2,TREND(Annual!M100:M216,$AF100:$AG216,$AF100:$AG216,TRUE),0)</f>
        <v>0</v>
      </c>
      <c r="N100" s="126">
        <f>IF(N$2,TREND(Annual!N100:N216,$AF100:$AG216,$AF100:$AG216,TRUE),0)</f>
        <v>0</v>
      </c>
      <c r="O100" s="126">
        <f>IF(O$2,TREND(Annual!O100:O216,$AF100:$AG216,$AF100:$AG216,TRUE),0)</f>
        <v>0</v>
      </c>
      <c r="P100" s="126">
        <f>IF(P$2,TREND(Annual!P100:P216,$AF100:$AG216,$AF100:$AG216,TRUE),0)</f>
        <v>0</v>
      </c>
      <c r="Q100" s="126">
        <f>IF(Q$2,TREND(Annual!Q100:Q216,$AF100:$AG216,$AF100:$AG216,TRUE),0)</f>
        <v>0</v>
      </c>
      <c r="R100" s="126">
        <f>IF(R$2,TREND(Annual!R100:R216,$AF100:$AG216,$AF100:$AG216,TRUE),0)</f>
        <v>0</v>
      </c>
      <c r="S100" s="126">
        <f>IF(S$2,TREND(Annual!S100:S216,$AF100:$AG216,$AF100:$AG216,TRUE),0)</f>
        <v>0</v>
      </c>
      <c r="T100" s="126">
        <f>IF(T$2,TREND(Annual!T100:T216,$AF100:$AG216,$AF100:$AG216,TRUE),0)</f>
        <v>0</v>
      </c>
      <c r="U100" s="126">
        <f>IF(U$2,TREND(Annual!U100:U216,$AF100:$AG216,$AF100:$AG216,TRUE),0)</f>
        <v>0</v>
      </c>
      <c r="V100" s="126">
        <f>IF(V$2,TREND(Annual!V100:V216,$AF100:$AG216,$AF100:$AG216,TRUE),0)</f>
        <v>0</v>
      </c>
      <c r="W100" s="126">
        <f>IF(W$2,TREND(Annual!W100:W216,$AF100:$AG216,$AF100:$AG216,TRUE),0)</f>
        <v>0</v>
      </c>
      <c r="X100" s="126">
        <f>IF(X$2,TREND(Annual!X100:X216,$AF100:$AG216,$AF100:$AG216,TRUE),0)</f>
        <v>0</v>
      </c>
      <c r="Y100" s="126">
        <f>IF(Y$2,TREND(Annual!Y100:Y216,$AF100:$AG216,$AF100:$AG216,TRUE),0)</f>
        <v>0</v>
      </c>
      <c r="Z100" s="126">
        <f>IF(Z$2,TREND(Annual!Z100:Z216,$AF100:$AG216,$AF100:$AG216,TRUE),0)</f>
        <v>0</v>
      </c>
      <c r="AA100" s="126">
        <f>IF(AA$2,TREND(Annual!AA100:AA216,$AF100:$AG216,$AF100:$AG216,TRUE),0)</f>
        <v>0</v>
      </c>
      <c r="AB100" s="126">
        <f>IF(AB$2,TREND(Annual!AB100:AB216,$AF100:$AG216,$AF100:$AG216,TRUE),0)</f>
        <v>0</v>
      </c>
      <c r="AC100" s="126">
        <f>IF(AC$2,TREND(Annual!AC100:AC216,$AF100:$AG216,$AF100:$AG216,TRUE),0)</f>
        <v>0</v>
      </c>
      <c r="AD100" s="126">
        <f>IF(AD$2,TREND(Annual!AD100:AD216,$AF100:$AG216,$AF100:$AG216,TRUE),0)</f>
        <v>0</v>
      </c>
      <c r="AE100" s="126"/>
      <c r="AF100">
        <f t="shared" si="4"/>
        <v>94</v>
      </c>
      <c r="AG100">
        <f t="shared" si="3"/>
        <v>8836</v>
      </c>
    </row>
    <row r="101" spans="1:33">
      <c r="A101" t="s">
        <v>362</v>
      </c>
      <c r="B101" s="126">
        <f>IF(B$2,TREND(Annual!B101:B217,$AF101:$AG217,$AF101:$AG217,TRUE),0)</f>
        <v>0</v>
      </c>
      <c r="C101" s="126">
        <f>IF(C$2,TREND(Annual!C101:C217,$AF101:$AG217,$AF101:$AG217,TRUE),0)</f>
        <v>0</v>
      </c>
      <c r="D101" s="126">
        <f>IF(D$2,TREND(Annual!D101:D217,$AF101:$AG217,$AF101:$AG217,TRUE),0)</f>
        <v>0</v>
      </c>
      <c r="E101" s="126">
        <f>IF(E$2,TREND(Annual!E101:E217,$AF101:$AG217,$AF101:$AG217,TRUE),0)</f>
        <v>0</v>
      </c>
      <c r="F101" s="126">
        <f>IF(F$2,TREND(Annual!F101:F217,$AF101:$AG217,$AF101:$AG217,TRUE),0)</f>
        <v>0</v>
      </c>
      <c r="G101" s="126">
        <f>IF(G$2,TREND(Annual!G101:G217,$AF101:$AG217,$AF101:$AG217,TRUE),0)</f>
        <v>0</v>
      </c>
      <c r="H101" s="126">
        <f>IF(H$2,TREND(Annual!H101:H217,$AF101:$AG217,$AF101:$AG217,TRUE),0)</f>
        <v>0</v>
      </c>
      <c r="I101" s="126">
        <f>IF(I$2,TREND(Annual!I101:I217,$AF101:$AG217,$AF101:$AG217,TRUE),0)</f>
        <v>0</v>
      </c>
      <c r="J101" s="126">
        <f>IF(J$2,TREND(Annual!J101:J217,$AF101:$AG217,$AF101:$AG217,TRUE),0)</f>
        <v>0</v>
      </c>
      <c r="K101" s="126">
        <f>IF(K$2,TREND(Annual!K101:K217,$AF101:$AG217,$AF101:$AG217,TRUE),0)</f>
        <v>0</v>
      </c>
      <c r="L101" s="126">
        <f>IF(L$2,TREND(Annual!L101:L217,$AF101:$AG217,$AF101:$AG217,TRUE),0)</f>
        <v>0</v>
      </c>
      <c r="M101" s="126">
        <f>IF(M$2,TREND(Annual!M101:M217,$AF101:$AG217,$AF101:$AG217,TRUE),0)</f>
        <v>0</v>
      </c>
      <c r="N101" s="126">
        <f>IF(N$2,TREND(Annual!N101:N217,$AF101:$AG217,$AF101:$AG217,TRUE),0)</f>
        <v>0</v>
      </c>
      <c r="O101" s="126">
        <f>IF(O$2,TREND(Annual!O101:O217,$AF101:$AG217,$AF101:$AG217,TRUE),0)</f>
        <v>0</v>
      </c>
      <c r="P101" s="126">
        <f>IF(P$2,TREND(Annual!P101:P217,$AF101:$AG217,$AF101:$AG217,TRUE),0)</f>
        <v>0</v>
      </c>
      <c r="Q101" s="126">
        <f>IF(Q$2,TREND(Annual!Q101:Q217,$AF101:$AG217,$AF101:$AG217,TRUE),0)</f>
        <v>0</v>
      </c>
      <c r="R101" s="126">
        <f>IF(R$2,TREND(Annual!R101:R217,$AF101:$AG217,$AF101:$AG217,TRUE),0)</f>
        <v>0</v>
      </c>
      <c r="S101" s="126">
        <f>IF(S$2,TREND(Annual!S101:S217,$AF101:$AG217,$AF101:$AG217,TRUE),0)</f>
        <v>0</v>
      </c>
      <c r="T101" s="126">
        <f>IF(T$2,TREND(Annual!T101:T217,$AF101:$AG217,$AF101:$AG217,TRUE),0)</f>
        <v>0</v>
      </c>
      <c r="U101" s="126">
        <f>IF(U$2,TREND(Annual!U101:U217,$AF101:$AG217,$AF101:$AG217,TRUE),0)</f>
        <v>0</v>
      </c>
      <c r="V101" s="126">
        <f>IF(V$2,TREND(Annual!V101:V217,$AF101:$AG217,$AF101:$AG217,TRUE),0)</f>
        <v>0</v>
      </c>
      <c r="W101" s="126">
        <f>IF(W$2,TREND(Annual!W101:W217,$AF101:$AG217,$AF101:$AG217,TRUE),0)</f>
        <v>0</v>
      </c>
      <c r="X101" s="126">
        <f>IF(X$2,TREND(Annual!X101:X217,$AF101:$AG217,$AF101:$AG217,TRUE),0)</f>
        <v>0</v>
      </c>
      <c r="Y101" s="126">
        <f>IF(Y$2,TREND(Annual!Y101:Y217,$AF101:$AG217,$AF101:$AG217,TRUE),0)</f>
        <v>0</v>
      </c>
      <c r="Z101" s="126">
        <f>IF(Z$2,TREND(Annual!Z101:Z217,$AF101:$AG217,$AF101:$AG217,TRUE),0)</f>
        <v>0</v>
      </c>
      <c r="AA101" s="126">
        <f>IF(AA$2,TREND(Annual!AA101:AA217,$AF101:$AG217,$AF101:$AG217,TRUE),0)</f>
        <v>0</v>
      </c>
      <c r="AB101" s="126">
        <f>IF(AB$2,TREND(Annual!AB101:AB217,$AF101:$AG217,$AF101:$AG217,TRUE),0)</f>
        <v>0</v>
      </c>
      <c r="AC101" s="126">
        <f>IF(AC$2,TREND(Annual!AC101:AC217,$AF101:$AG217,$AF101:$AG217,TRUE),0)</f>
        <v>0</v>
      </c>
      <c r="AD101" s="126">
        <f>IF(AD$2,TREND(Annual!AD101:AD217,$AF101:$AG217,$AF101:$AG217,TRUE),0)</f>
        <v>0</v>
      </c>
      <c r="AE101" s="126"/>
      <c r="AF101">
        <f t="shared" si="4"/>
        <v>95</v>
      </c>
      <c r="AG101">
        <f t="shared" si="3"/>
        <v>9025</v>
      </c>
    </row>
    <row r="102" spans="1:33">
      <c r="A102" t="s">
        <v>363</v>
      </c>
      <c r="B102" s="126">
        <f>IF(B$2,TREND(Annual!B102:B218,$AF102:$AG218,$AF102:$AG218,TRUE),0)</f>
        <v>0</v>
      </c>
      <c r="C102" s="126">
        <f>IF(C$2,TREND(Annual!C102:C218,$AF102:$AG218,$AF102:$AG218,TRUE),0)</f>
        <v>0</v>
      </c>
      <c r="D102" s="126">
        <f>IF(D$2,TREND(Annual!D102:D218,$AF102:$AG218,$AF102:$AG218,TRUE),0)</f>
        <v>0</v>
      </c>
      <c r="E102" s="126">
        <f>IF(E$2,TREND(Annual!E102:E218,$AF102:$AG218,$AF102:$AG218,TRUE),0)</f>
        <v>0</v>
      </c>
      <c r="F102" s="126">
        <f>IF(F$2,TREND(Annual!F102:F218,$AF102:$AG218,$AF102:$AG218,TRUE),0)</f>
        <v>0</v>
      </c>
      <c r="G102" s="126">
        <f>IF(G$2,TREND(Annual!G102:G218,$AF102:$AG218,$AF102:$AG218,TRUE),0)</f>
        <v>0</v>
      </c>
      <c r="H102" s="126">
        <f>IF(H$2,TREND(Annual!H102:H218,$AF102:$AG218,$AF102:$AG218,TRUE),0)</f>
        <v>0</v>
      </c>
      <c r="I102" s="126">
        <f>IF(I$2,TREND(Annual!I102:I218,$AF102:$AG218,$AF102:$AG218,TRUE),0)</f>
        <v>0</v>
      </c>
      <c r="J102" s="126">
        <f>IF(J$2,TREND(Annual!J102:J218,$AF102:$AG218,$AF102:$AG218,TRUE),0)</f>
        <v>0</v>
      </c>
      <c r="K102" s="126">
        <f>IF(K$2,TREND(Annual!K102:K218,$AF102:$AG218,$AF102:$AG218,TRUE),0)</f>
        <v>0</v>
      </c>
      <c r="L102" s="126">
        <f>IF(L$2,TREND(Annual!L102:L218,$AF102:$AG218,$AF102:$AG218,TRUE),0)</f>
        <v>0</v>
      </c>
      <c r="M102" s="126">
        <f>IF(M$2,TREND(Annual!M102:M218,$AF102:$AG218,$AF102:$AG218,TRUE),0)</f>
        <v>0</v>
      </c>
      <c r="N102" s="126">
        <f>IF(N$2,TREND(Annual!N102:N218,$AF102:$AG218,$AF102:$AG218,TRUE),0)</f>
        <v>0</v>
      </c>
      <c r="O102" s="126">
        <f>IF(O$2,TREND(Annual!O102:O218,$AF102:$AG218,$AF102:$AG218,TRUE),0)</f>
        <v>0</v>
      </c>
      <c r="P102" s="126">
        <f>IF(P$2,TREND(Annual!P102:P218,$AF102:$AG218,$AF102:$AG218,TRUE),0)</f>
        <v>0</v>
      </c>
      <c r="Q102" s="126">
        <f>IF(Q$2,TREND(Annual!Q102:Q218,$AF102:$AG218,$AF102:$AG218,TRUE),0)</f>
        <v>0</v>
      </c>
      <c r="R102" s="126">
        <f>IF(R$2,TREND(Annual!R102:R218,$AF102:$AG218,$AF102:$AG218,TRUE),0)</f>
        <v>0</v>
      </c>
      <c r="S102" s="126">
        <f>IF(S$2,TREND(Annual!S102:S218,$AF102:$AG218,$AF102:$AG218,TRUE),0)</f>
        <v>0</v>
      </c>
      <c r="T102" s="126">
        <f>IF(T$2,TREND(Annual!T102:T218,$AF102:$AG218,$AF102:$AG218,TRUE),0)</f>
        <v>0</v>
      </c>
      <c r="U102" s="126">
        <f>IF(U$2,TREND(Annual!U102:U218,$AF102:$AG218,$AF102:$AG218,TRUE),0)</f>
        <v>0</v>
      </c>
      <c r="V102" s="126">
        <f>IF(V$2,TREND(Annual!V102:V218,$AF102:$AG218,$AF102:$AG218,TRUE),0)</f>
        <v>0</v>
      </c>
      <c r="W102" s="126">
        <f>IF(W$2,TREND(Annual!W102:W218,$AF102:$AG218,$AF102:$AG218,TRUE),0)</f>
        <v>0</v>
      </c>
      <c r="X102" s="126">
        <f>IF(X$2,TREND(Annual!X102:X218,$AF102:$AG218,$AF102:$AG218,TRUE),0)</f>
        <v>0</v>
      </c>
      <c r="Y102" s="126">
        <f>IF(Y$2,TREND(Annual!Y102:Y218,$AF102:$AG218,$AF102:$AG218,TRUE),0)</f>
        <v>0</v>
      </c>
      <c r="Z102" s="126">
        <f>IF(Z$2,TREND(Annual!Z102:Z218,$AF102:$AG218,$AF102:$AG218,TRUE),0)</f>
        <v>0</v>
      </c>
      <c r="AA102" s="126">
        <f>IF(AA$2,TREND(Annual!AA102:AA218,$AF102:$AG218,$AF102:$AG218,TRUE),0)</f>
        <v>0</v>
      </c>
      <c r="AB102" s="126">
        <f>IF(AB$2,TREND(Annual!AB102:AB218,$AF102:$AG218,$AF102:$AG218,TRUE),0)</f>
        <v>0</v>
      </c>
      <c r="AC102" s="126">
        <f>IF(AC$2,TREND(Annual!AC102:AC218,$AF102:$AG218,$AF102:$AG218,TRUE),0)</f>
        <v>0</v>
      </c>
      <c r="AD102" s="126">
        <f>IF(AD$2,TREND(Annual!AD102:AD218,$AF102:$AG218,$AF102:$AG218,TRUE),0)</f>
        <v>0</v>
      </c>
      <c r="AE102" s="126"/>
      <c r="AF102">
        <f t="shared" si="4"/>
        <v>96</v>
      </c>
      <c r="AG102">
        <f t="shared" si="3"/>
        <v>9216</v>
      </c>
    </row>
    <row r="103" spans="1:33">
      <c r="A103" t="s">
        <v>364</v>
      </c>
      <c r="B103" s="126">
        <f>IF(B$2,TREND(Annual!B103:B219,$AF103:$AG219,$AF103:$AG219,TRUE),0)</f>
        <v>0</v>
      </c>
      <c r="C103" s="126">
        <f>IF(C$2,TREND(Annual!C103:C219,$AF103:$AG219,$AF103:$AG219,TRUE),0)</f>
        <v>0</v>
      </c>
      <c r="D103" s="126">
        <f>IF(D$2,TREND(Annual!D103:D219,$AF103:$AG219,$AF103:$AG219,TRUE),0)</f>
        <v>0</v>
      </c>
      <c r="E103" s="126">
        <f>IF(E$2,TREND(Annual!E103:E219,$AF103:$AG219,$AF103:$AG219,TRUE),0)</f>
        <v>0</v>
      </c>
      <c r="F103" s="126">
        <f>IF(F$2,TREND(Annual!F103:F219,$AF103:$AG219,$AF103:$AG219,TRUE),0)</f>
        <v>0</v>
      </c>
      <c r="G103" s="126">
        <f>IF(G$2,TREND(Annual!G103:G219,$AF103:$AG219,$AF103:$AG219,TRUE),0)</f>
        <v>0</v>
      </c>
      <c r="H103" s="126">
        <f>IF(H$2,TREND(Annual!H103:H219,$AF103:$AG219,$AF103:$AG219,TRUE),0)</f>
        <v>0</v>
      </c>
      <c r="I103" s="126">
        <f>IF(I$2,TREND(Annual!I103:I219,$AF103:$AG219,$AF103:$AG219,TRUE),0)</f>
        <v>0</v>
      </c>
      <c r="J103" s="126">
        <f>IF(J$2,TREND(Annual!J103:J219,$AF103:$AG219,$AF103:$AG219,TRUE),0)</f>
        <v>0</v>
      </c>
      <c r="K103" s="126">
        <f>IF(K$2,TREND(Annual!K103:K219,$AF103:$AG219,$AF103:$AG219,TRUE),0)</f>
        <v>0</v>
      </c>
      <c r="L103" s="126">
        <f>IF(L$2,TREND(Annual!L103:L219,$AF103:$AG219,$AF103:$AG219,TRUE),0)</f>
        <v>0</v>
      </c>
      <c r="M103" s="126">
        <f>IF(M$2,TREND(Annual!M103:M219,$AF103:$AG219,$AF103:$AG219,TRUE),0)</f>
        <v>0</v>
      </c>
      <c r="N103" s="126">
        <f>IF(N$2,TREND(Annual!N103:N219,$AF103:$AG219,$AF103:$AG219,TRUE),0)</f>
        <v>0</v>
      </c>
      <c r="O103" s="126">
        <f>IF(O$2,TREND(Annual!O103:O219,$AF103:$AG219,$AF103:$AG219,TRUE),0)</f>
        <v>0</v>
      </c>
      <c r="P103" s="126">
        <f>IF(P$2,TREND(Annual!P103:P219,$AF103:$AG219,$AF103:$AG219,TRUE),0)</f>
        <v>0</v>
      </c>
      <c r="Q103" s="126">
        <f>IF(Q$2,TREND(Annual!Q103:Q219,$AF103:$AG219,$AF103:$AG219,TRUE),0)</f>
        <v>0</v>
      </c>
      <c r="R103" s="126">
        <f>IF(R$2,TREND(Annual!R103:R219,$AF103:$AG219,$AF103:$AG219,TRUE),0)</f>
        <v>0</v>
      </c>
      <c r="S103" s="126">
        <f>IF(S$2,TREND(Annual!S103:S219,$AF103:$AG219,$AF103:$AG219,TRUE),0)</f>
        <v>0</v>
      </c>
      <c r="T103" s="126">
        <f>IF(T$2,TREND(Annual!T103:T219,$AF103:$AG219,$AF103:$AG219,TRUE),0)</f>
        <v>0</v>
      </c>
      <c r="U103" s="126">
        <f>IF(U$2,TREND(Annual!U103:U219,$AF103:$AG219,$AF103:$AG219,TRUE),0)</f>
        <v>0</v>
      </c>
      <c r="V103" s="126">
        <f>IF(V$2,TREND(Annual!V103:V219,$AF103:$AG219,$AF103:$AG219,TRUE),0)</f>
        <v>0</v>
      </c>
      <c r="W103" s="126">
        <f>IF(W$2,TREND(Annual!W103:W219,$AF103:$AG219,$AF103:$AG219,TRUE),0)</f>
        <v>0</v>
      </c>
      <c r="X103" s="126">
        <f>IF(X$2,TREND(Annual!X103:X219,$AF103:$AG219,$AF103:$AG219,TRUE),0)</f>
        <v>0</v>
      </c>
      <c r="Y103" s="126">
        <f>IF(Y$2,TREND(Annual!Y103:Y219,$AF103:$AG219,$AF103:$AG219,TRUE),0)</f>
        <v>0</v>
      </c>
      <c r="Z103" s="126">
        <f>IF(Z$2,TREND(Annual!Z103:Z219,$AF103:$AG219,$AF103:$AG219,TRUE),0)</f>
        <v>0</v>
      </c>
      <c r="AA103" s="126">
        <f>IF(AA$2,TREND(Annual!AA103:AA219,$AF103:$AG219,$AF103:$AG219,TRUE),0)</f>
        <v>0</v>
      </c>
      <c r="AB103" s="126">
        <f>IF(AB$2,TREND(Annual!AB103:AB219,$AF103:$AG219,$AF103:$AG219,TRUE),0)</f>
        <v>0</v>
      </c>
      <c r="AC103" s="126">
        <f>IF(AC$2,TREND(Annual!AC103:AC219,$AF103:$AG219,$AF103:$AG219,TRUE),0)</f>
        <v>0</v>
      </c>
      <c r="AD103" s="126">
        <f>IF(AD$2,TREND(Annual!AD103:AD219,$AF103:$AG219,$AF103:$AG219,TRUE),0)</f>
        <v>0</v>
      </c>
      <c r="AE103" s="126"/>
      <c r="AF103">
        <f t="shared" si="4"/>
        <v>97</v>
      </c>
      <c r="AG103">
        <f t="shared" si="3"/>
        <v>9409</v>
      </c>
    </row>
    <row r="104" spans="1:33">
      <c r="A104" t="s">
        <v>365</v>
      </c>
      <c r="B104" s="126">
        <f>IF(B$2,TREND(Annual!B104:B220,$AF104:$AG220,$AF104:$AG220,TRUE),0)</f>
        <v>0</v>
      </c>
      <c r="C104" s="126">
        <f>IF(C$2,TREND(Annual!C104:C220,$AF104:$AG220,$AF104:$AG220,TRUE),0)</f>
        <v>0</v>
      </c>
      <c r="D104" s="126">
        <f>IF(D$2,TREND(Annual!D104:D220,$AF104:$AG220,$AF104:$AG220,TRUE),0)</f>
        <v>0</v>
      </c>
      <c r="E104" s="126">
        <f>IF(E$2,TREND(Annual!E104:E220,$AF104:$AG220,$AF104:$AG220,TRUE),0)</f>
        <v>0</v>
      </c>
      <c r="F104" s="126">
        <f>IF(F$2,TREND(Annual!F104:F220,$AF104:$AG220,$AF104:$AG220,TRUE),0)</f>
        <v>0</v>
      </c>
      <c r="G104" s="126">
        <f>IF(G$2,TREND(Annual!G104:G220,$AF104:$AG220,$AF104:$AG220,TRUE),0)</f>
        <v>0</v>
      </c>
      <c r="H104" s="126">
        <f>IF(H$2,TREND(Annual!H104:H220,$AF104:$AG220,$AF104:$AG220,TRUE),0)</f>
        <v>0</v>
      </c>
      <c r="I104" s="126">
        <f>IF(I$2,TREND(Annual!I104:I220,$AF104:$AG220,$AF104:$AG220,TRUE),0)</f>
        <v>0</v>
      </c>
      <c r="J104" s="126">
        <f>IF(J$2,TREND(Annual!J104:J220,$AF104:$AG220,$AF104:$AG220,TRUE),0)</f>
        <v>0</v>
      </c>
      <c r="K104" s="126">
        <f>IF(K$2,TREND(Annual!K104:K220,$AF104:$AG220,$AF104:$AG220,TRUE),0)</f>
        <v>0</v>
      </c>
      <c r="L104" s="126">
        <f>IF(L$2,TREND(Annual!L104:L220,$AF104:$AG220,$AF104:$AG220,TRUE),0)</f>
        <v>0</v>
      </c>
      <c r="M104" s="126">
        <f>IF(M$2,TREND(Annual!M104:M220,$AF104:$AG220,$AF104:$AG220,TRUE),0)</f>
        <v>0</v>
      </c>
      <c r="N104" s="126">
        <f>IF(N$2,TREND(Annual!N104:N220,$AF104:$AG220,$AF104:$AG220,TRUE),0)</f>
        <v>0</v>
      </c>
      <c r="O104" s="126">
        <f>IF(O$2,TREND(Annual!O104:O220,$AF104:$AG220,$AF104:$AG220,TRUE),0)</f>
        <v>0</v>
      </c>
      <c r="P104" s="126">
        <f>IF(P$2,TREND(Annual!P104:P220,$AF104:$AG220,$AF104:$AG220,TRUE),0)</f>
        <v>0</v>
      </c>
      <c r="Q104" s="126">
        <f>IF(Q$2,TREND(Annual!Q104:Q220,$AF104:$AG220,$AF104:$AG220,TRUE),0)</f>
        <v>0</v>
      </c>
      <c r="R104" s="126">
        <f>IF(R$2,TREND(Annual!R104:R220,$AF104:$AG220,$AF104:$AG220,TRUE),0)</f>
        <v>0</v>
      </c>
      <c r="S104" s="126">
        <f>IF(S$2,TREND(Annual!S104:S220,$AF104:$AG220,$AF104:$AG220,TRUE),0)</f>
        <v>0</v>
      </c>
      <c r="T104" s="126">
        <f>IF(T$2,TREND(Annual!T104:T220,$AF104:$AG220,$AF104:$AG220,TRUE),0)</f>
        <v>0</v>
      </c>
      <c r="U104" s="126">
        <f>IF(U$2,TREND(Annual!U104:U220,$AF104:$AG220,$AF104:$AG220,TRUE),0)</f>
        <v>0</v>
      </c>
      <c r="V104" s="126">
        <f>IF(V$2,TREND(Annual!V104:V220,$AF104:$AG220,$AF104:$AG220,TRUE),0)</f>
        <v>0</v>
      </c>
      <c r="W104" s="126">
        <f>IF(W$2,TREND(Annual!W104:W220,$AF104:$AG220,$AF104:$AG220,TRUE),0)</f>
        <v>0</v>
      </c>
      <c r="X104" s="126">
        <f>IF(X$2,TREND(Annual!X104:X220,$AF104:$AG220,$AF104:$AG220,TRUE),0)</f>
        <v>0</v>
      </c>
      <c r="Y104" s="126">
        <f>IF(Y$2,TREND(Annual!Y104:Y220,$AF104:$AG220,$AF104:$AG220,TRUE),0)</f>
        <v>0</v>
      </c>
      <c r="Z104" s="126">
        <f>IF(Z$2,TREND(Annual!Z104:Z220,$AF104:$AG220,$AF104:$AG220,TRUE),0)</f>
        <v>0</v>
      </c>
      <c r="AA104" s="126">
        <f>IF(AA$2,TREND(Annual!AA104:AA220,$AF104:$AG220,$AF104:$AG220,TRUE),0)</f>
        <v>0</v>
      </c>
      <c r="AB104" s="126">
        <f>IF(AB$2,TREND(Annual!AB104:AB220,$AF104:$AG220,$AF104:$AG220,TRUE),0)</f>
        <v>0</v>
      </c>
      <c r="AC104" s="126">
        <f>IF(AC$2,TREND(Annual!AC104:AC220,$AF104:$AG220,$AF104:$AG220,TRUE),0)</f>
        <v>0</v>
      </c>
      <c r="AD104" s="126">
        <f>IF(AD$2,TREND(Annual!AD104:AD220,$AF104:$AG220,$AF104:$AG220,TRUE),0)</f>
        <v>0</v>
      </c>
      <c r="AE104" s="126"/>
      <c r="AF104">
        <f t="shared" si="4"/>
        <v>98</v>
      </c>
      <c r="AG104">
        <f t="shared" ref="AG104:AG110" si="5">AF104^$AG$2</f>
        <v>9604</v>
      </c>
    </row>
    <row r="105" spans="1:33">
      <c r="A105" t="s">
        <v>366</v>
      </c>
      <c r="B105" s="126">
        <f>IF(B$2,TREND(Annual!B105:B221,$AF105:$AG221,$AF105:$AG221,TRUE),0)</f>
        <v>0</v>
      </c>
      <c r="C105" s="126">
        <f>IF(C$2,TREND(Annual!C105:C221,$AF105:$AG221,$AF105:$AG221,TRUE),0)</f>
        <v>0</v>
      </c>
      <c r="D105" s="126">
        <f>IF(D$2,TREND(Annual!D105:D221,$AF105:$AG221,$AF105:$AG221,TRUE),0)</f>
        <v>0</v>
      </c>
      <c r="E105" s="126">
        <f>IF(E$2,TREND(Annual!E105:E221,$AF105:$AG221,$AF105:$AG221,TRUE),0)</f>
        <v>0</v>
      </c>
      <c r="F105" s="126">
        <f>IF(F$2,TREND(Annual!F105:F221,$AF105:$AG221,$AF105:$AG221,TRUE),0)</f>
        <v>0</v>
      </c>
      <c r="G105" s="126">
        <f>IF(G$2,TREND(Annual!G105:G221,$AF105:$AG221,$AF105:$AG221,TRUE),0)</f>
        <v>0</v>
      </c>
      <c r="H105" s="126">
        <f>IF(H$2,TREND(Annual!H105:H221,$AF105:$AG221,$AF105:$AG221,TRUE),0)</f>
        <v>0</v>
      </c>
      <c r="I105" s="126">
        <f>IF(I$2,TREND(Annual!I105:I221,$AF105:$AG221,$AF105:$AG221,TRUE),0)</f>
        <v>0</v>
      </c>
      <c r="J105" s="126">
        <f>IF(J$2,TREND(Annual!J105:J221,$AF105:$AG221,$AF105:$AG221,TRUE),0)</f>
        <v>0</v>
      </c>
      <c r="K105" s="126">
        <f>IF(K$2,TREND(Annual!K105:K221,$AF105:$AG221,$AF105:$AG221,TRUE),0)</f>
        <v>0</v>
      </c>
      <c r="L105" s="126">
        <f>IF(L$2,TREND(Annual!L105:L221,$AF105:$AG221,$AF105:$AG221,TRUE),0)</f>
        <v>0</v>
      </c>
      <c r="M105" s="126">
        <f>IF(M$2,TREND(Annual!M105:M221,$AF105:$AG221,$AF105:$AG221,TRUE),0)</f>
        <v>0</v>
      </c>
      <c r="N105" s="126">
        <f>IF(N$2,TREND(Annual!N105:N221,$AF105:$AG221,$AF105:$AG221,TRUE),0)</f>
        <v>0</v>
      </c>
      <c r="O105" s="126">
        <f>IF(O$2,TREND(Annual!O105:O221,$AF105:$AG221,$AF105:$AG221,TRUE),0)</f>
        <v>0</v>
      </c>
      <c r="P105" s="126">
        <f>IF(P$2,TREND(Annual!P105:P221,$AF105:$AG221,$AF105:$AG221,TRUE),0)</f>
        <v>0</v>
      </c>
      <c r="Q105" s="126">
        <f>IF(Q$2,TREND(Annual!Q105:Q221,$AF105:$AG221,$AF105:$AG221,TRUE),0)</f>
        <v>0</v>
      </c>
      <c r="R105" s="126">
        <f>IF(R$2,TREND(Annual!R105:R221,$AF105:$AG221,$AF105:$AG221,TRUE),0)</f>
        <v>0</v>
      </c>
      <c r="S105" s="126">
        <f>IF(S$2,TREND(Annual!S105:S221,$AF105:$AG221,$AF105:$AG221,TRUE),0)</f>
        <v>0</v>
      </c>
      <c r="T105" s="126">
        <f>IF(T$2,TREND(Annual!T105:T221,$AF105:$AG221,$AF105:$AG221,TRUE),0)</f>
        <v>0</v>
      </c>
      <c r="U105" s="126">
        <f>IF(U$2,TREND(Annual!U105:U221,$AF105:$AG221,$AF105:$AG221,TRUE),0)</f>
        <v>0</v>
      </c>
      <c r="V105" s="126">
        <f>IF(V$2,TREND(Annual!V105:V221,$AF105:$AG221,$AF105:$AG221,TRUE),0)</f>
        <v>0</v>
      </c>
      <c r="W105" s="126">
        <f>IF(W$2,TREND(Annual!W105:W221,$AF105:$AG221,$AF105:$AG221,TRUE),0)</f>
        <v>0</v>
      </c>
      <c r="X105" s="126">
        <f>IF(X$2,TREND(Annual!X105:X221,$AF105:$AG221,$AF105:$AG221,TRUE),0)</f>
        <v>0</v>
      </c>
      <c r="Y105" s="126">
        <f>IF(Y$2,TREND(Annual!Y105:Y221,$AF105:$AG221,$AF105:$AG221,TRUE),0)</f>
        <v>0</v>
      </c>
      <c r="Z105" s="126">
        <f>IF(Z$2,TREND(Annual!Z105:Z221,$AF105:$AG221,$AF105:$AG221,TRUE),0)</f>
        <v>0</v>
      </c>
      <c r="AA105" s="126">
        <f>IF(AA$2,TREND(Annual!AA105:AA221,$AF105:$AG221,$AF105:$AG221,TRUE),0)</f>
        <v>0</v>
      </c>
      <c r="AB105" s="126">
        <f>IF(AB$2,TREND(Annual!AB105:AB221,$AF105:$AG221,$AF105:$AG221,TRUE),0)</f>
        <v>0</v>
      </c>
      <c r="AC105" s="126">
        <f>IF(AC$2,TREND(Annual!AC105:AC221,$AF105:$AG221,$AF105:$AG221,TRUE),0)</f>
        <v>0</v>
      </c>
      <c r="AD105" s="126">
        <f>IF(AD$2,TREND(Annual!AD105:AD221,$AF105:$AG221,$AF105:$AG221,TRUE),0)</f>
        <v>0</v>
      </c>
      <c r="AE105" s="126"/>
      <c r="AF105">
        <f t="shared" si="4"/>
        <v>99</v>
      </c>
      <c r="AG105">
        <f t="shared" si="5"/>
        <v>9801</v>
      </c>
    </row>
    <row r="106" spans="1:33">
      <c r="A106" t="s">
        <v>367</v>
      </c>
      <c r="B106" s="126">
        <f>IF(B$2,TREND(Annual!B106:B222,$AF106:$AG222,$AF106:$AG222,TRUE),0)</f>
        <v>0</v>
      </c>
      <c r="C106" s="126">
        <f>IF(C$2,TREND(Annual!C106:C222,$AF106:$AG222,$AF106:$AG222,TRUE),0)</f>
        <v>0</v>
      </c>
      <c r="D106" s="126">
        <f>IF(D$2,TREND(Annual!D106:D222,$AF106:$AG222,$AF106:$AG222,TRUE),0)</f>
        <v>0</v>
      </c>
      <c r="E106" s="126">
        <f>IF(E$2,TREND(Annual!E106:E222,$AF106:$AG222,$AF106:$AG222,TRUE),0)</f>
        <v>0</v>
      </c>
      <c r="F106" s="126">
        <f>IF(F$2,TREND(Annual!F106:F222,$AF106:$AG222,$AF106:$AG222,TRUE),0)</f>
        <v>0</v>
      </c>
      <c r="G106" s="126">
        <f>IF(G$2,TREND(Annual!G106:G222,$AF106:$AG222,$AF106:$AG222,TRUE),0)</f>
        <v>0</v>
      </c>
      <c r="H106" s="126">
        <f>IF(H$2,TREND(Annual!H106:H222,$AF106:$AG222,$AF106:$AG222,TRUE),0)</f>
        <v>0</v>
      </c>
      <c r="I106" s="126">
        <f>IF(I$2,TREND(Annual!I106:I222,$AF106:$AG222,$AF106:$AG222,TRUE),0)</f>
        <v>0</v>
      </c>
      <c r="J106" s="126">
        <f>IF(J$2,TREND(Annual!J106:J222,$AF106:$AG222,$AF106:$AG222,TRUE),0)</f>
        <v>0</v>
      </c>
      <c r="K106" s="126">
        <f>IF(K$2,TREND(Annual!K106:K222,$AF106:$AG222,$AF106:$AG222,TRUE),0)</f>
        <v>0</v>
      </c>
      <c r="L106" s="126">
        <f>IF(L$2,TREND(Annual!L106:L222,$AF106:$AG222,$AF106:$AG222,TRUE),0)</f>
        <v>0</v>
      </c>
      <c r="M106" s="126">
        <f>IF(M$2,TREND(Annual!M106:M222,$AF106:$AG222,$AF106:$AG222,TRUE),0)</f>
        <v>0</v>
      </c>
      <c r="N106" s="126">
        <f>IF(N$2,TREND(Annual!N106:N222,$AF106:$AG222,$AF106:$AG222,TRUE),0)</f>
        <v>0</v>
      </c>
      <c r="O106" s="126">
        <f>IF(O$2,TREND(Annual!O106:O222,$AF106:$AG222,$AF106:$AG222,TRUE),0)</f>
        <v>0</v>
      </c>
      <c r="P106" s="126">
        <f>IF(P$2,TREND(Annual!P106:P222,$AF106:$AG222,$AF106:$AG222,TRUE),0)</f>
        <v>0</v>
      </c>
      <c r="Q106" s="126">
        <f>IF(Q$2,TREND(Annual!Q106:Q222,$AF106:$AG222,$AF106:$AG222,TRUE),0)</f>
        <v>0</v>
      </c>
      <c r="R106" s="126">
        <f>IF(R$2,TREND(Annual!R106:R222,$AF106:$AG222,$AF106:$AG222,TRUE),0)</f>
        <v>0</v>
      </c>
      <c r="S106" s="126">
        <f>IF(S$2,TREND(Annual!S106:S222,$AF106:$AG222,$AF106:$AG222,TRUE),0)</f>
        <v>0</v>
      </c>
      <c r="T106" s="126">
        <f>IF(T$2,TREND(Annual!T106:T222,$AF106:$AG222,$AF106:$AG222,TRUE),0)</f>
        <v>0</v>
      </c>
      <c r="U106" s="126">
        <f>IF(U$2,TREND(Annual!U106:U222,$AF106:$AG222,$AF106:$AG222,TRUE),0)</f>
        <v>0</v>
      </c>
      <c r="V106" s="126">
        <f>IF(V$2,TREND(Annual!V106:V222,$AF106:$AG222,$AF106:$AG222,TRUE),0)</f>
        <v>0</v>
      </c>
      <c r="W106" s="126">
        <f>IF(W$2,TREND(Annual!W106:W222,$AF106:$AG222,$AF106:$AG222,TRUE),0)</f>
        <v>0</v>
      </c>
      <c r="X106" s="126">
        <f>IF(X$2,TREND(Annual!X106:X222,$AF106:$AG222,$AF106:$AG222,TRUE),0)</f>
        <v>0</v>
      </c>
      <c r="Y106" s="126">
        <f>IF(Y$2,TREND(Annual!Y106:Y222,$AF106:$AG222,$AF106:$AG222,TRUE),0)</f>
        <v>0</v>
      </c>
      <c r="Z106" s="126">
        <f>IF(Z$2,TREND(Annual!Z106:Z222,$AF106:$AG222,$AF106:$AG222,TRUE),0)</f>
        <v>0</v>
      </c>
      <c r="AA106" s="126">
        <f>IF(AA$2,TREND(Annual!AA106:AA222,$AF106:$AG222,$AF106:$AG222,TRUE),0)</f>
        <v>0</v>
      </c>
      <c r="AB106" s="126">
        <f>IF(AB$2,TREND(Annual!AB106:AB222,$AF106:$AG222,$AF106:$AG222,TRUE),0)</f>
        <v>0</v>
      </c>
      <c r="AC106" s="126">
        <f>IF(AC$2,TREND(Annual!AC106:AC222,$AF106:$AG222,$AF106:$AG222,TRUE),0)</f>
        <v>0</v>
      </c>
      <c r="AD106" s="126">
        <f>IF(AD$2,TREND(Annual!AD106:AD222,$AF106:$AG222,$AF106:$AG222,TRUE),0)</f>
        <v>0</v>
      </c>
      <c r="AE106" s="126"/>
      <c r="AF106">
        <f t="shared" si="4"/>
        <v>100</v>
      </c>
      <c r="AG106">
        <f t="shared" si="5"/>
        <v>10000</v>
      </c>
    </row>
    <row r="107" spans="1:33">
      <c r="A107" t="s">
        <v>368</v>
      </c>
      <c r="B107" s="126">
        <f>IF(B$2,TREND(Annual!B107:B223,$AF107:$AG223,$AF107:$AG223,TRUE),0)</f>
        <v>0</v>
      </c>
      <c r="C107" s="126">
        <f>IF(C$2,TREND(Annual!C107:C223,$AF107:$AG223,$AF107:$AG223,TRUE),0)</f>
        <v>0</v>
      </c>
      <c r="D107" s="126">
        <f>IF(D$2,TREND(Annual!D107:D223,$AF107:$AG223,$AF107:$AG223,TRUE),0)</f>
        <v>0</v>
      </c>
      <c r="E107" s="126">
        <f>IF(E$2,TREND(Annual!E107:E223,$AF107:$AG223,$AF107:$AG223,TRUE),0)</f>
        <v>0</v>
      </c>
      <c r="F107" s="126">
        <f>IF(F$2,TREND(Annual!F107:F223,$AF107:$AG223,$AF107:$AG223,TRUE),0)</f>
        <v>0</v>
      </c>
      <c r="G107" s="126">
        <f>IF(G$2,TREND(Annual!G107:G223,$AF107:$AG223,$AF107:$AG223,TRUE),0)</f>
        <v>0</v>
      </c>
      <c r="H107" s="126">
        <f>IF(H$2,TREND(Annual!H107:H223,$AF107:$AG223,$AF107:$AG223,TRUE),0)</f>
        <v>0</v>
      </c>
      <c r="I107" s="126">
        <f>IF(I$2,TREND(Annual!I107:I223,$AF107:$AG223,$AF107:$AG223,TRUE),0)</f>
        <v>0</v>
      </c>
      <c r="J107" s="126">
        <f>IF(J$2,TREND(Annual!J107:J223,$AF107:$AG223,$AF107:$AG223,TRUE),0)</f>
        <v>0</v>
      </c>
      <c r="K107" s="126">
        <f>IF(K$2,TREND(Annual!K107:K223,$AF107:$AG223,$AF107:$AG223,TRUE),0)</f>
        <v>0</v>
      </c>
      <c r="L107" s="126">
        <f>IF(L$2,TREND(Annual!L107:L223,$AF107:$AG223,$AF107:$AG223,TRUE),0)</f>
        <v>0</v>
      </c>
      <c r="M107" s="126">
        <f>IF(M$2,TREND(Annual!M107:M223,$AF107:$AG223,$AF107:$AG223,TRUE),0)</f>
        <v>0</v>
      </c>
      <c r="N107" s="126">
        <f>IF(N$2,TREND(Annual!N107:N223,$AF107:$AG223,$AF107:$AG223,TRUE),0)</f>
        <v>0</v>
      </c>
      <c r="O107" s="126">
        <f>IF(O$2,TREND(Annual!O107:O223,$AF107:$AG223,$AF107:$AG223,TRUE),0)</f>
        <v>0</v>
      </c>
      <c r="P107" s="126">
        <f>IF(P$2,TREND(Annual!P107:P223,$AF107:$AG223,$AF107:$AG223,TRUE),0)</f>
        <v>0</v>
      </c>
      <c r="Q107" s="126">
        <f>IF(Q$2,TREND(Annual!Q107:Q223,$AF107:$AG223,$AF107:$AG223,TRUE),0)</f>
        <v>0</v>
      </c>
      <c r="R107" s="126">
        <f>IF(R$2,TREND(Annual!R107:R223,$AF107:$AG223,$AF107:$AG223,TRUE),0)</f>
        <v>0</v>
      </c>
      <c r="S107" s="126">
        <f>IF(S$2,TREND(Annual!S107:S223,$AF107:$AG223,$AF107:$AG223,TRUE),0)</f>
        <v>0</v>
      </c>
      <c r="T107" s="126">
        <f>IF(T$2,TREND(Annual!T107:T223,$AF107:$AG223,$AF107:$AG223,TRUE),0)</f>
        <v>0</v>
      </c>
      <c r="U107" s="126">
        <f>IF(U$2,TREND(Annual!U107:U223,$AF107:$AG223,$AF107:$AG223,TRUE),0)</f>
        <v>0</v>
      </c>
      <c r="V107" s="126">
        <f>IF(V$2,TREND(Annual!V107:V223,$AF107:$AG223,$AF107:$AG223,TRUE),0)</f>
        <v>0</v>
      </c>
      <c r="W107" s="126">
        <f>IF(W$2,TREND(Annual!W107:W223,$AF107:$AG223,$AF107:$AG223,TRUE),0)</f>
        <v>0</v>
      </c>
      <c r="X107" s="126">
        <f>IF(X$2,TREND(Annual!X107:X223,$AF107:$AG223,$AF107:$AG223,TRUE),0)</f>
        <v>0</v>
      </c>
      <c r="Y107" s="126">
        <f>IF(Y$2,TREND(Annual!Y107:Y223,$AF107:$AG223,$AF107:$AG223,TRUE),0)</f>
        <v>0</v>
      </c>
      <c r="Z107" s="126">
        <f>IF(Z$2,TREND(Annual!Z107:Z223,$AF107:$AG223,$AF107:$AG223,TRUE),0)</f>
        <v>0</v>
      </c>
      <c r="AA107" s="126">
        <f>IF(AA$2,TREND(Annual!AA107:AA223,$AF107:$AG223,$AF107:$AG223,TRUE),0)</f>
        <v>0</v>
      </c>
      <c r="AB107" s="126">
        <f>IF(AB$2,TREND(Annual!AB107:AB223,$AF107:$AG223,$AF107:$AG223,TRUE),0)</f>
        <v>0</v>
      </c>
      <c r="AC107" s="126">
        <f>IF(AC$2,TREND(Annual!AC107:AC223,$AF107:$AG223,$AF107:$AG223,TRUE),0)</f>
        <v>0</v>
      </c>
      <c r="AD107" s="126">
        <f>IF(AD$2,TREND(Annual!AD107:AD223,$AF107:$AG223,$AF107:$AG223,TRUE),0)</f>
        <v>0</v>
      </c>
      <c r="AE107" s="126"/>
      <c r="AF107">
        <f t="shared" si="4"/>
        <v>101</v>
      </c>
      <c r="AG107">
        <f t="shared" si="5"/>
        <v>10201</v>
      </c>
    </row>
    <row r="108" spans="1:33">
      <c r="A108" t="s">
        <v>369</v>
      </c>
      <c r="B108" s="126">
        <f>IF(B$2,TREND(Annual!B108:B224,$AF108:$AG224,$AF108:$AG224,TRUE),0)</f>
        <v>0</v>
      </c>
      <c r="C108" s="126">
        <f>IF(C$2,TREND(Annual!C108:C224,$AF108:$AG224,$AF108:$AG224,TRUE),0)</f>
        <v>0</v>
      </c>
      <c r="D108" s="126">
        <f>IF(D$2,TREND(Annual!D108:D224,$AF108:$AG224,$AF108:$AG224,TRUE),0)</f>
        <v>0</v>
      </c>
      <c r="E108" s="126">
        <f>IF(E$2,TREND(Annual!E108:E224,$AF108:$AG224,$AF108:$AG224,TRUE),0)</f>
        <v>0</v>
      </c>
      <c r="F108" s="126">
        <f>IF(F$2,TREND(Annual!F108:F224,$AF108:$AG224,$AF108:$AG224,TRUE),0)</f>
        <v>0</v>
      </c>
      <c r="G108" s="126">
        <f>IF(G$2,TREND(Annual!G108:G224,$AF108:$AG224,$AF108:$AG224,TRUE),0)</f>
        <v>0</v>
      </c>
      <c r="H108" s="126">
        <f>IF(H$2,TREND(Annual!H108:H224,$AF108:$AG224,$AF108:$AG224,TRUE),0)</f>
        <v>0</v>
      </c>
      <c r="I108" s="126">
        <f>IF(I$2,TREND(Annual!I108:I224,$AF108:$AG224,$AF108:$AG224,TRUE),0)</f>
        <v>0</v>
      </c>
      <c r="J108" s="126">
        <f>IF(J$2,TREND(Annual!J108:J224,$AF108:$AG224,$AF108:$AG224,TRUE),0)</f>
        <v>0</v>
      </c>
      <c r="K108" s="126">
        <f>IF(K$2,TREND(Annual!K108:K224,$AF108:$AG224,$AF108:$AG224,TRUE),0)</f>
        <v>0</v>
      </c>
      <c r="L108" s="126">
        <f>IF(L$2,TREND(Annual!L108:L224,$AF108:$AG224,$AF108:$AG224,TRUE),0)</f>
        <v>0</v>
      </c>
      <c r="M108" s="126">
        <f>IF(M$2,TREND(Annual!M108:M224,$AF108:$AG224,$AF108:$AG224,TRUE),0)</f>
        <v>0</v>
      </c>
      <c r="N108" s="126">
        <f>IF(N$2,TREND(Annual!N108:N224,$AF108:$AG224,$AF108:$AG224,TRUE),0)</f>
        <v>0</v>
      </c>
      <c r="O108" s="126">
        <f>IF(O$2,TREND(Annual!O108:O224,$AF108:$AG224,$AF108:$AG224,TRUE),0)</f>
        <v>0</v>
      </c>
      <c r="P108" s="126">
        <f>IF(P$2,TREND(Annual!P108:P224,$AF108:$AG224,$AF108:$AG224,TRUE),0)</f>
        <v>0</v>
      </c>
      <c r="Q108" s="126">
        <f>IF(Q$2,TREND(Annual!Q108:Q224,$AF108:$AG224,$AF108:$AG224,TRUE),0)</f>
        <v>0</v>
      </c>
      <c r="R108" s="126">
        <f>IF(R$2,TREND(Annual!R108:R224,$AF108:$AG224,$AF108:$AG224,TRUE),0)</f>
        <v>0</v>
      </c>
      <c r="S108" s="126">
        <f>IF(S$2,TREND(Annual!S108:S224,$AF108:$AG224,$AF108:$AG224,TRUE),0)</f>
        <v>0</v>
      </c>
      <c r="T108" s="126">
        <f>IF(T$2,TREND(Annual!T108:T224,$AF108:$AG224,$AF108:$AG224,TRUE),0)</f>
        <v>0</v>
      </c>
      <c r="U108" s="126">
        <f>IF(U$2,TREND(Annual!U108:U224,$AF108:$AG224,$AF108:$AG224,TRUE),0)</f>
        <v>0</v>
      </c>
      <c r="V108" s="126">
        <f>IF(V$2,TREND(Annual!V108:V224,$AF108:$AG224,$AF108:$AG224,TRUE),0)</f>
        <v>0</v>
      </c>
      <c r="W108" s="126">
        <f>IF(W$2,TREND(Annual!W108:W224,$AF108:$AG224,$AF108:$AG224,TRUE),0)</f>
        <v>0</v>
      </c>
      <c r="X108" s="126">
        <f>IF(X$2,TREND(Annual!X108:X224,$AF108:$AG224,$AF108:$AG224,TRUE),0)</f>
        <v>0</v>
      </c>
      <c r="Y108" s="126">
        <f>IF(Y$2,TREND(Annual!Y108:Y224,$AF108:$AG224,$AF108:$AG224,TRUE),0)</f>
        <v>0</v>
      </c>
      <c r="Z108" s="126">
        <f>IF(Z$2,TREND(Annual!Z108:Z224,$AF108:$AG224,$AF108:$AG224,TRUE),0)</f>
        <v>0</v>
      </c>
      <c r="AA108" s="126">
        <f>IF(AA$2,TREND(Annual!AA108:AA224,$AF108:$AG224,$AF108:$AG224,TRUE),0)</f>
        <v>0</v>
      </c>
      <c r="AB108" s="126">
        <f>IF(AB$2,TREND(Annual!AB108:AB224,$AF108:$AG224,$AF108:$AG224,TRUE),0)</f>
        <v>0</v>
      </c>
      <c r="AC108" s="126">
        <f>IF(AC$2,TREND(Annual!AC108:AC224,$AF108:$AG224,$AF108:$AG224,TRUE),0)</f>
        <v>0</v>
      </c>
      <c r="AD108" s="126">
        <f>IF(AD$2,TREND(Annual!AD108:AD224,$AF108:$AG224,$AF108:$AG224,TRUE),0)</f>
        <v>0</v>
      </c>
      <c r="AE108" s="126"/>
      <c r="AF108">
        <f t="shared" si="4"/>
        <v>102</v>
      </c>
      <c r="AG108">
        <f t="shared" si="5"/>
        <v>10404</v>
      </c>
    </row>
    <row r="109" spans="1:33">
      <c r="A109" t="s">
        <v>370</v>
      </c>
      <c r="B109" s="126">
        <f>IF(B$2,TREND(Annual!B109:B225,$AF109:$AG225,$AF109:$AG225,TRUE),0)</f>
        <v>0</v>
      </c>
      <c r="C109" s="126">
        <f>IF(C$2,TREND(Annual!C109:C225,$AF109:$AG225,$AF109:$AG225,TRUE),0)</f>
        <v>0</v>
      </c>
      <c r="D109" s="126">
        <f>IF(D$2,TREND(Annual!D109:D225,$AF109:$AG225,$AF109:$AG225,TRUE),0)</f>
        <v>0</v>
      </c>
      <c r="E109" s="126">
        <f>IF(E$2,TREND(Annual!E109:E225,$AF109:$AG225,$AF109:$AG225,TRUE),0)</f>
        <v>0</v>
      </c>
      <c r="F109" s="126">
        <f>IF(F$2,TREND(Annual!F109:F225,$AF109:$AG225,$AF109:$AG225,TRUE),0)</f>
        <v>0</v>
      </c>
      <c r="G109" s="126">
        <f>IF(G$2,TREND(Annual!G109:G225,$AF109:$AG225,$AF109:$AG225,TRUE),0)</f>
        <v>0</v>
      </c>
      <c r="H109" s="126">
        <f>IF(H$2,TREND(Annual!H109:H225,$AF109:$AG225,$AF109:$AG225,TRUE),0)</f>
        <v>0</v>
      </c>
      <c r="I109" s="126">
        <f>IF(I$2,TREND(Annual!I109:I225,$AF109:$AG225,$AF109:$AG225,TRUE),0)</f>
        <v>0</v>
      </c>
      <c r="J109" s="126">
        <f>IF(J$2,TREND(Annual!J109:J225,$AF109:$AG225,$AF109:$AG225,TRUE),0)</f>
        <v>0</v>
      </c>
      <c r="K109" s="126">
        <f>IF(K$2,TREND(Annual!K109:K225,$AF109:$AG225,$AF109:$AG225,TRUE),0)</f>
        <v>0</v>
      </c>
      <c r="L109" s="126">
        <f>IF(L$2,TREND(Annual!L109:L225,$AF109:$AG225,$AF109:$AG225,TRUE),0)</f>
        <v>0</v>
      </c>
      <c r="M109" s="126">
        <f>IF(M$2,TREND(Annual!M109:M225,$AF109:$AG225,$AF109:$AG225,TRUE),0)</f>
        <v>0</v>
      </c>
      <c r="N109" s="126">
        <f>IF(N$2,TREND(Annual!N109:N225,$AF109:$AG225,$AF109:$AG225,TRUE),0)</f>
        <v>0</v>
      </c>
      <c r="O109" s="126">
        <f>IF(O$2,TREND(Annual!O109:O225,$AF109:$AG225,$AF109:$AG225,TRUE),0)</f>
        <v>0</v>
      </c>
      <c r="P109" s="126">
        <f>IF(P$2,TREND(Annual!P109:P225,$AF109:$AG225,$AF109:$AG225,TRUE),0)</f>
        <v>0</v>
      </c>
      <c r="Q109" s="126">
        <f>IF(Q$2,TREND(Annual!Q109:Q225,$AF109:$AG225,$AF109:$AG225,TRUE),0)</f>
        <v>0</v>
      </c>
      <c r="R109" s="126">
        <f>IF(R$2,TREND(Annual!R109:R225,$AF109:$AG225,$AF109:$AG225,TRUE),0)</f>
        <v>0</v>
      </c>
      <c r="S109" s="126">
        <f>IF(S$2,TREND(Annual!S109:S225,$AF109:$AG225,$AF109:$AG225,TRUE),0)</f>
        <v>0</v>
      </c>
      <c r="T109" s="126">
        <f>IF(T$2,TREND(Annual!T109:T225,$AF109:$AG225,$AF109:$AG225,TRUE),0)</f>
        <v>0</v>
      </c>
      <c r="U109" s="126">
        <f>IF(U$2,TREND(Annual!U109:U225,$AF109:$AG225,$AF109:$AG225,TRUE),0)</f>
        <v>0</v>
      </c>
      <c r="V109" s="126">
        <f>IF(V$2,TREND(Annual!V109:V225,$AF109:$AG225,$AF109:$AG225,TRUE),0)</f>
        <v>0</v>
      </c>
      <c r="W109" s="126">
        <f>IF(W$2,TREND(Annual!W109:W225,$AF109:$AG225,$AF109:$AG225,TRUE),0)</f>
        <v>0</v>
      </c>
      <c r="X109" s="126">
        <f>IF(X$2,TREND(Annual!X109:X225,$AF109:$AG225,$AF109:$AG225,TRUE),0)</f>
        <v>0</v>
      </c>
      <c r="Y109" s="126">
        <f>IF(Y$2,TREND(Annual!Y109:Y225,$AF109:$AG225,$AF109:$AG225,TRUE),0)</f>
        <v>0</v>
      </c>
      <c r="Z109" s="126">
        <f>IF(Z$2,TREND(Annual!Z109:Z225,$AF109:$AG225,$AF109:$AG225,TRUE),0)</f>
        <v>0</v>
      </c>
      <c r="AA109" s="126">
        <f>IF(AA$2,TREND(Annual!AA109:AA225,$AF109:$AG225,$AF109:$AG225,TRUE),0)</f>
        <v>0</v>
      </c>
      <c r="AB109" s="126">
        <f>IF(AB$2,TREND(Annual!AB109:AB225,$AF109:$AG225,$AF109:$AG225,TRUE),0)</f>
        <v>0</v>
      </c>
      <c r="AC109" s="126">
        <f>IF(AC$2,TREND(Annual!AC109:AC225,$AF109:$AG225,$AF109:$AG225,TRUE),0)</f>
        <v>0</v>
      </c>
      <c r="AD109" s="126">
        <f>IF(AD$2,TREND(Annual!AD109:AD225,$AF109:$AG225,$AF109:$AG225,TRUE),0)</f>
        <v>0</v>
      </c>
      <c r="AE109" s="126"/>
      <c r="AF109">
        <f t="shared" si="4"/>
        <v>103</v>
      </c>
      <c r="AG109">
        <f t="shared" si="5"/>
        <v>10609</v>
      </c>
    </row>
    <row r="110" spans="1:33">
      <c r="A110" t="s">
        <v>462</v>
      </c>
      <c r="B110" s="126">
        <f>IF(B$2,TREND(Annual!B110:B226,$AF110:$AG226,$AF110:$AG226,TRUE),0)</f>
        <v>0</v>
      </c>
      <c r="C110" s="126">
        <f>IF(C$2,TREND(Annual!C110:C226,$AF110:$AG226,$AF110:$AG226,TRUE),0)</f>
        <v>0</v>
      </c>
      <c r="D110" s="126">
        <f>IF(D$2,TREND(Annual!D110:D226,$AF110:$AG226,$AF110:$AG226,TRUE),0)</f>
        <v>0</v>
      </c>
      <c r="E110" s="126">
        <f>IF(E$2,TREND(Annual!E110:E226,$AF110:$AG226,$AF110:$AG226,TRUE),0)</f>
        <v>0</v>
      </c>
      <c r="F110" s="126">
        <f>IF(F$2,TREND(Annual!F110:F226,$AF110:$AG226,$AF110:$AG226,TRUE),0)</f>
        <v>0</v>
      </c>
      <c r="G110" s="126">
        <f>IF(G$2,TREND(Annual!G110:G226,$AF110:$AG226,$AF110:$AG226,TRUE),0)</f>
        <v>0</v>
      </c>
      <c r="H110" s="126">
        <f>IF(H$2,TREND(Annual!H110:H226,$AF110:$AG226,$AF110:$AG226,TRUE),0)</f>
        <v>0</v>
      </c>
      <c r="I110" s="126">
        <f>IF(I$2,TREND(Annual!I110:I226,$AF110:$AG226,$AF110:$AG226,TRUE),0)</f>
        <v>0</v>
      </c>
      <c r="J110" s="126">
        <f>IF(J$2,TREND(Annual!J110:J226,$AF110:$AG226,$AF110:$AG226,TRUE),0)</f>
        <v>0</v>
      </c>
      <c r="K110" s="126">
        <f>IF(K$2,TREND(Annual!K110:K226,$AF110:$AG226,$AF110:$AG226,TRUE),0)</f>
        <v>0</v>
      </c>
      <c r="L110" s="126">
        <f>IF(L$2,TREND(Annual!L110:L226,$AF110:$AG226,$AF110:$AG226,TRUE),0)</f>
        <v>0</v>
      </c>
      <c r="M110" s="126">
        <f>IF(M$2,TREND(Annual!M110:M226,$AF110:$AG226,$AF110:$AG226,TRUE),0)</f>
        <v>0</v>
      </c>
      <c r="N110" s="126">
        <f>IF(N$2,TREND(Annual!N110:N226,$AF110:$AG226,$AF110:$AG226,TRUE),0)</f>
        <v>0</v>
      </c>
      <c r="O110" s="126">
        <f>IF(O$2,TREND(Annual!O110:O226,$AF110:$AG226,$AF110:$AG226,TRUE),0)</f>
        <v>0</v>
      </c>
      <c r="P110" s="126">
        <f>IF(P$2,TREND(Annual!P110:P226,$AF110:$AG226,$AF110:$AG226,TRUE),0)</f>
        <v>0</v>
      </c>
      <c r="Q110" s="126">
        <f>IF(Q$2,TREND(Annual!Q110:Q226,$AF110:$AG226,$AF110:$AG226,TRUE),0)</f>
        <v>0</v>
      </c>
      <c r="R110" s="126">
        <f>IF(R$2,TREND(Annual!R110:R226,$AF110:$AG226,$AF110:$AG226,TRUE),0)</f>
        <v>0</v>
      </c>
      <c r="S110" s="126">
        <f>IF(S$2,TREND(Annual!S110:S226,$AF110:$AG226,$AF110:$AG226,TRUE),0)</f>
        <v>0</v>
      </c>
      <c r="T110" s="126">
        <f>IF(T$2,TREND(Annual!T110:T226,$AF110:$AG226,$AF110:$AG226,TRUE),0)</f>
        <v>0</v>
      </c>
      <c r="U110" s="126">
        <f>IF(U$2,TREND(Annual!U110:U226,$AF110:$AG226,$AF110:$AG226,TRUE),0)</f>
        <v>0</v>
      </c>
      <c r="V110" s="126">
        <f>IF(V$2,TREND(Annual!V110:V226,$AF110:$AG226,$AF110:$AG226,TRUE),0)</f>
        <v>0</v>
      </c>
      <c r="W110" s="126">
        <f>IF(W$2,TREND(Annual!W110:W226,$AF110:$AG226,$AF110:$AG226,TRUE),0)</f>
        <v>0</v>
      </c>
      <c r="X110" s="126">
        <f>IF(X$2,TREND(Annual!X110:X226,$AF110:$AG226,$AF110:$AG226,TRUE),0)</f>
        <v>0</v>
      </c>
      <c r="Y110" s="126">
        <f>IF(Y$2,TREND(Annual!Y110:Y226,$AF110:$AG226,$AF110:$AG226,TRUE),0)</f>
        <v>0</v>
      </c>
      <c r="Z110" s="126">
        <f>IF(Z$2,TREND(Annual!Z110:Z226,$AF110:$AG226,$AF110:$AG226,TRUE),0)</f>
        <v>0</v>
      </c>
      <c r="AA110" s="126">
        <f>IF(AA$2,TREND(Annual!AA110:AA226,$AF110:$AG226,$AF110:$AG226,TRUE),0)</f>
        <v>0</v>
      </c>
      <c r="AB110" s="126">
        <f>IF(AB$2,TREND(Annual!AB110:AB226,$AF110:$AG226,$AF110:$AG226,TRUE),0)</f>
        <v>0</v>
      </c>
      <c r="AC110" s="126">
        <f>IF(AC$2,TREND(Annual!AC110:AC226,$AF110:$AG226,$AF110:$AG226,TRUE),0)</f>
        <v>0</v>
      </c>
      <c r="AD110" s="126">
        <f>IF(AD$2,TREND(Annual!AD110:AD226,$AF110:$AG226,$AF110:$AG226,TRUE),0)</f>
        <v>0</v>
      </c>
      <c r="AE110" s="126"/>
      <c r="AF110">
        <f t="shared" si="4"/>
        <v>104</v>
      </c>
      <c r="AG110">
        <f t="shared" si="5"/>
        <v>10816</v>
      </c>
    </row>
    <row r="111" spans="1:33">
      <c r="A111" t="s">
        <v>652</v>
      </c>
      <c r="B111" s="126">
        <f>IF(B$2,TREND(Annual!B111:B227,$AF111:$AG227,$AF111:$AG227,TRUE),0)</f>
        <v>0</v>
      </c>
      <c r="C111" s="126">
        <f>IF(C$2,TREND(Annual!C111:C227,$AF111:$AG227,$AF111:$AG227,TRUE),0)</f>
        <v>0</v>
      </c>
      <c r="D111" s="126">
        <f>IF(D$2,TREND(Annual!D111:D227,$AF111:$AG227,$AF111:$AG227,TRUE),0)</f>
        <v>0</v>
      </c>
      <c r="E111" s="126">
        <f>IF(E$2,TREND(Annual!E111:E227,$AF111:$AG227,$AF111:$AG227,TRUE),0)</f>
        <v>0</v>
      </c>
      <c r="F111" s="126">
        <f>IF(F$2,TREND(Annual!F111:F227,$AF111:$AG227,$AF111:$AG227,TRUE),0)</f>
        <v>0</v>
      </c>
      <c r="G111" s="126">
        <f>IF(G$2,TREND(Annual!G111:G227,$AF111:$AG227,$AF111:$AG227,TRUE),0)</f>
        <v>0</v>
      </c>
      <c r="H111" s="126">
        <f>IF(H$2,TREND(Annual!H111:H227,$AF111:$AG227,$AF111:$AG227,TRUE),0)</f>
        <v>0</v>
      </c>
      <c r="I111" s="126">
        <f>IF(I$2,TREND(Annual!I111:I227,$AF111:$AG227,$AF111:$AG227,TRUE),0)</f>
        <v>0</v>
      </c>
      <c r="J111" s="126">
        <f>IF(J$2,TREND(Annual!J111:J227,$AF111:$AG227,$AF111:$AG227,TRUE),0)</f>
        <v>0</v>
      </c>
      <c r="K111" s="126">
        <f>IF(K$2,TREND(Annual!K111:K227,$AF111:$AG227,$AF111:$AG227,TRUE),0)</f>
        <v>0</v>
      </c>
      <c r="L111" s="126">
        <f>IF(L$2,TREND(Annual!L111:L227,$AF111:$AG227,$AF111:$AG227,TRUE),0)</f>
        <v>0</v>
      </c>
      <c r="M111" s="126">
        <f>IF(M$2,TREND(Annual!M111:M227,$AF111:$AG227,$AF111:$AG227,TRUE),0)</f>
        <v>0</v>
      </c>
      <c r="N111" s="126">
        <f>IF(N$2,TREND(Annual!N111:N227,$AF111:$AG227,$AF111:$AG227,TRUE),0)</f>
        <v>0</v>
      </c>
      <c r="O111" s="126">
        <f>IF(O$2,TREND(Annual!O111:O227,$AF111:$AG227,$AF111:$AG227,TRUE),0)</f>
        <v>0</v>
      </c>
      <c r="P111" s="126">
        <f>IF(P$2,TREND(Annual!P111:P227,$AF111:$AG227,$AF111:$AG227,TRUE),0)</f>
        <v>0</v>
      </c>
      <c r="Q111" s="126">
        <f>IF(Q$2,TREND(Annual!Q111:Q227,$AF111:$AG227,$AF111:$AG227,TRUE),0)</f>
        <v>0</v>
      </c>
      <c r="R111" s="126">
        <f>IF(R$2,TREND(Annual!R111:R227,$AF111:$AG227,$AF111:$AG227,TRUE),0)</f>
        <v>0</v>
      </c>
      <c r="S111" s="126">
        <f>IF(S$2,TREND(Annual!S111:S227,$AF111:$AG227,$AF111:$AG227,TRUE),0)</f>
        <v>0</v>
      </c>
      <c r="T111" s="126">
        <f>IF(T$2,TREND(Annual!T111:T227,$AF111:$AG227,$AF111:$AG227,TRUE),0)</f>
        <v>0</v>
      </c>
      <c r="U111" s="126">
        <f>IF(U$2,TREND(Annual!U111:U227,$AF111:$AG227,$AF111:$AG227,TRUE),0)</f>
        <v>0</v>
      </c>
      <c r="V111" s="126">
        <f>IF(V$2,TREND(Annual!V111:V227,$AF111:$AG227,$AF111:$AG227,TRUE),0)</f>
        <v>0</v>
      </c>
      <c r="W111" s="126">
        <f>IF(W$2,TREND(Annual!W111:W227,$AF111:$AG227,$AF111:$AG227,TRUE),0)</f>
        <v>0</v>
      </c>
      <c r="X111" s="126">
        <f>IF(X$2,TREND(Annual!X111:X227,$AF111:$AG227,$AF111:$AG227,TRUE),0)</f>
        <v>0</v>
      </c>
      <c r="Y111" s="126">
        <f>IF(Y$2,TREND(Annual!Y111:Y227,$AF111:$AG227,$AF111:$AG227,TRUE),0)</f>
        <v>0</v>
      </c>
      <c r="Z111" s="126">
        <f>IF(Z$2,TREND(Annual!Z111:Z227,$AF111:$AG227,$AF111:$AG227,TRUE),0)</f>
        <v>0</v>
      </c>
      <c r="AA111" s="126">
        <f>IF(AA$2,TREND(Annual!AA111:AA227,$AF111:$AG227,$AF111:$AG227,TRUE),0)</f>
        <v>0</v>
      </c>
      <c r="AB111" s="126">
        <f>IF(AB$2,TREND(Annual!AB111:AB227,$AF111:$AG227,$AF111:$AG227,TRUE),0)</f>
        <v>0</v>
      </c>
      <c r="AC111" s="126">
        <f>IF(AC$2,TREND(Annual!AC111:AC227,$AF111:$AG227,$AF111:$AG227,TRUE),0)</f>
        <v>0</v>
      </c>
      <c r="AD111" s="126">
        <f>IF(AD$2,TREND(Annual!AD111:AD227,$AF111:$AG227,$AF111:$AG227,TRUE),0)</f>
        <v>0</v>
      </c>
      <c r="AF111">
        <f t="shared" si="4"/>
        <v>105</v>
      </c>
      <c r="AG111">
        <f t="shared" ref="AG111:AG120" si="6">AF111^$AG$2</f>
        <v>11025</v>
      </c>
    </row>
    <row r="112" spans="1:33">
      <c r="A112" t="s">
        <v>653</v>
      </c>
      <c r="B112" s="126">
        <f>IF(B$2,TREND(Annual!B112:B228,$AF112:$AG228,$AF112:$AG228,TRUE),0)</f>
        <v>0</v>
      </c>
      <c r="C112" s="126">
        <f>IF(C$2,TREND(Annual!C112:C228,$AF112:$AG228,$AF112:$AG228,TRUE),0)</f>
        <v>0</v>
      </c>
      <c r="D112" s="126">
        <f>IF(D$2,TREND(Annual!D112:D228,$AF112:$AG228,$AF112:$AG228,TRUE),0)</f>
        <v>0</v>
      </c>
      <c r="E112" s="126">
        <f>IF(E$2,TREND(Annual!E112:E228,$AF112:$AG228,$AF112:$AG228,TRUE),0)</f>
        <v>0</v>
      </c>
      <c r="F112" s="126">
        <f>IF(F$2,TREND(Annual!F112:F228,$AF112:$AG228,$AF112:$AG228,TRUE),0)</f>
        <v>0</v>
      </c>
      <c r="G112" s="126">
        <f>IF(G$2,TREND(Annual!G112:G228,$AF112:$AG228,$AF112:$AG228,TRUE),0)</f>
        <v>0</v>
      </c>
      <c r="H112" s="126">
        <f>IF(H$2,TREND(Annual!H112:H228,$AF112:$AG228,$AF112:$AG228,TRUE),0)</f>
        <v>0</v>
      </c>
      <c r="I112" s="126">
        <f>IF(I$2,TREND(Annual!I112:I228,$AF112:$AG228,$AF112:$AG228,TRUE),0)</f>
        <v>0</v>
      </c>
      <c r="J112" s="126">
        <f>IF(J$2,TREND(Annual!J112:J228,$AF112:$AG228,$AF112:$AG228,TRUE),0)</f>
        <v>0</v>
      </c>
      <c r="K112" s="126">
        <f>IF(K$2,TREND(Annual!K112:K228,$AF112:$AG228,$AF112:$AG228,TRUE),0)</f>
        <v>0</v>
      </c>
      <c r="L112" s="126">
        <f>IF(L$2,TREND(Annual!L112:L228,$AF112:$AG228,$AF112:$AG228,TRUE),0)</f>
        <v>0</v>
      </c>
      <c r="M112" s="126">
        <f>IF(M$2,TREND(Annual!M112:M228,$AF112:$AG228,$AF112:$AG228,TRUE),0)</f>
        <v>0</v>
      </c>
      <c r="N112" s="126">
        <f>IF(N$2,TREND(Annual!N112:N228,$AF112:$AG228,$AF112:$AG228,TRUE),0)</f>
        <v>0</v>
      </c>
      <c r="O112" s="126">
        <f>IF(O$2,TREND(Annual!O112:O228,$AF112:$AG228,$AF112:$AG228,TRUE),0)</f>
        <v>0</v>
      </c>
      <c r="P112" s="126">
        <f>IF(P$2,TREND(Annual!P112:P228,$AF112:$AG228,$AF112:$AG228,TRUE),0)</f>
        <v>0</v>
      </c>
      <c r="Q112" s="126">
        <f>IF(Q$2,TREND(Annual!Q112:Q228,$AF112:$AG228,$AF112:$AG228,TRUE),0)</f>
        <v>0</v>
      </c>
      <c r="R112" s="126">
        <f>IF(R$2,TREND(Annual!R112:R228,$AF112:$AG228,$AF112:$AG228,TRUE),0)</f>
        <v>0</v>
      </c>
      <c r="S112" s="126">
        <f>IF(S$2,TREND(Annual!S112:S228,$AF112:$AG228,$AF112:$AG228,TRUE),0)</f>
        <v>0</v>
      </c>
      <c r="T112" s="126">
        <f>IF(T$2,TREND(Annual!T112:T228,$AF112:$AG228,$AF112:$AG228,TRUE),0)</f>
        <v>0</v>
      </c>
      <c r="U112" s="126">
        <f>IF(U$2,TREND(Annual!U112:U228,$AF112:$AG228,$AF112:$AG228,TRUE),0)</f>
        <v>0</v>
      </c>
      <c r="V112" s="126">
        <f>IF(V$2,TREND(Annual!V112:V228,$AF112:$AG228,$AF112:$AG228,TRUE),0)</f>
        <v>0</v>
      </c>
      <c r="W112" s="126">
        <f>IF(W$2,TREND(Annual!W112:W228,$AF112:$AG228,$AF112:$AG228,TRUE),0)</f>
        <v>0</v>
      </c>
      <c r="X112" s="126">
        <f>IF(X$2,TREND(Annual!X112:X228,$AF112:$AG228,$AF112:$AG228,TRUE),0)</f>
        <v>0</v>
      </c>
      <c r="Y112" s="126">
        <f>IF(Y$2,TREND(Annual!Y112:Y228,$AF112:$AG228,$AF112:$AG228,TRUE),0)</f>
        <v>0</v>
      </c>
      <c r="Z112" s="126">
        <f>IF(Z$2,TREND(Annual!Z112:Z228,$AF112:$AG228,$AF112:$AG228,TRUE),0)</f>
        <v>0</v>
      </c>
      <c r="AA112" s="126">
        <f>IF(AA$2,TREND(Annual!AA112:AA228,$AF112:$AG228,$AF112:$AG228,TRUE),0)</f>
        <v>0</v>
      </c>
      <c r="AB112" s="126">
        <f>IF(AB$2,TREND(Annual!AB112:AB228,$AF112:$AG228,$AF112:$AG228,TRUE),0)</f>
        <v>0</v>
      </c>
      <c r="AC112" s="126">
        <f>IF(AC$2,TREND(Annual!AC112:AC228,$AF112:$AG228,$AF112:$AG228,TRUE),0)</f>
        <v>0</v>
      </c>
      <c r="AD112" s="126">
        <f>IF(AD$2,TREND(Annual!AD112:AD228,$AF112:$AG228,$AF112:$AG228,TRUE),0)</f>
        <v>0</v>
      </c>
      <c r="AF112">
        <f t="shared" si="4"/>
        <v>106</v>
      </c>
      <c r="AG112">
        <f t="shared" si="6"/>
        <v>11236</v>
      </c>
    </row>
    <row r="113" spans="1:33">
      <c r="A113" t="s">
        <v>654</v>
      </c>
      <c r="B113" s="126">
        <f>IF(B$2,TREND(Annual!B113:B229,$AF113:$AG229,$AF113:$AG229,TRUE),0)</f>
        <v>0</v>
      </c>
      <c r="C113" s="126">
        <f>IF(C$2,TREND(Annual!C113:C229,$AF113:$AG229,$AF113:$AG229,TRUE),0)</f>
        <v>0</v>
      </c>
      <c r="D113" s="126">
        <f>IF(D$2,TREND(Annual!D113:D229,$AF113:$AG229,$AF113:$AG229,TRUE),0)</f>
        <v>0</v>
      </c>
      <c r="E113" s="126">
        <f>IF(E$2,TREND(Annual!E113:E229,$AF113:$AG229,$AF113:$AG229,TRUE),0)</f>
        <v>0</v>
      </c>
      <c r="F113" s="126">
        <f>IF(F$2,TREND(Annual!F113:F229,$AF113:$AG229,$AF113:$AG229,TRUE),0)</f>
        <v>0</v>
      </c>
      <c r="G113" s="126">
        <f>IF(G$2,TREND(Annual!G113:G229,$AF113:$AG229,$AF113:$AG229,TRUE),0)</f>
        <v>0</v>
      </c>
      <c r="H113" s="126">
        <f>IF(H$2,TREND(Annual!H113:H229,$AF113:$AG229,$AF113:$AG229,TRUE),0)</f>
        <v>0</v>
      </c>
      <c r="I113" s="126">
        <f>IF(I$2,TREND(Annual!I113:I229,$AF113:$AG229,$AF113:$AG229,TRUE),0)</f>
        <v>0</v>
      </c>
      <c r="J113" s="126">
        <f>IF(J$2,TREND(Annual!J113:J229,$AF113:$AG229,$AF113:$AG229,TRUE),0)</f>
        <v>0</v>
      </c>
      <c r="K113" s="126">
        <f>IF(K$2,TREND(Annual!K113:K229,$AF113:$AG229,$AF113:$AG229,TRUE),0)</f>
        <v>0</v>
      </c>
      <c r="L113" s="126">
        <f>IF(L$2,TREND(Annual!L113:L229,$AF113:$AG229,$AF113:$AG229,TRUE),0)</f>
        <v>0</v>
      </c>
      <c r="M113" s="126">
        <f>IF(M$2,TREND(Annual!M113:M229,$AF113:$AG229,$AF113:$AG229,TRUE),0)</f>
        <v>0</v>
      </c>
      <c r="N113" s="126">
        <f>IF(N$2,TREND(Annual!N113:N229,$AF113:$AG229,$AF113:$AG229,TRUE),0)</f>
        <v>0</v>
      </c>
      <c r="O113" s="126">
        <f>IF(O$2,TREND(Annual!O113:O229,$AF113:$AG229,$AF113:$AG229,TRUE),0)</f>
        <v>0</v>
      </c>
      <c r="P113" s="126">
        <f>IF(P$2,TREND(Annual!P113:P229,$AF113:$AG229,$AF113:$AG229,TRUE),0)</f>
        <v>0</v>
      </c>
      <c r="Q113" s="126">
        <f>IF(Q$2,TREND(Annual!Q113:Q229,$AF113:$AG229,$AF113:$AG229,TRUE),0)</f>
        <v>0</v>
      </c>
      <c r="R113" s="126">
        <f>IF(R$2,TREND(Annual!R113:R229,$AF113:$AG229,$AF113:$AG229,TRUE),0)</f>
        <v>0</v>
      </c>
      <c r="S113" s="126">
        <f>IF(S$2,TREND(Annual!S113:S229,$AF113:$AG229,$AF113:$AG229,TRUE),0)</f>
        <v>0</v>
      </c>
      <c r="T113" s="126">
        <f>IF(T$2,TREND(Annual!T113:T229,$AF113:$AG229,$AF113:$AG229,TRUE),0)</f>
        <v>0</v>
      </c>
      <c r="U113" s="126">
        <f>IF(U$2,TREND(Annual!U113:U229,$AF113:$AG229,$AF113:$AG229,TRUE),0)</f>
        <v>0</v>
      </c>
      <c r="V113" s="126">
        <f>IF(V$2,TREND(Annual!V113:V229,$AF113:$AG229,$AF113:$AG229,TRUE),0)</f>
        <v>0</v>
      </c>
      <c r="W113" s="126">
        <f>IF(W$2,TREND(Annual!W113:W229,$AF113:$AG229,$AF113:$AG229,TRUE),0)</f>
        <v>0</v>
      </c>
      <c r="X113" s="126">
        <f>IF(X$2,TREND(Annual!X113:X229,$AF113:$AG229,$AF113:$AG229,TRUE),0)</f>
        <v>0</v>
      </c>
      <c r="Y113" s="126">
        <f>IF(Y$2,TREND(Annual!Y113:Y229,$AF113:$AG229,$AF113:$AG229,TRUE),0)</f>
        <v>0</v>
      </c>
      <c r="Z113" s="126">
        <f>IF(Z$2,TREND(Annual!Z113:Z229,$AF113:$AG229,$AF113:$AG229,TRUE),0)</f>
        <v>0</v>
      </c>
      <c r="AA113" s="126">
        <f>IF(AA$2,TREND(Annual!AA113:AA229,$AF113:$AG229,$AF113:$AG229,TRUE),0)</f>
        <v>0</v>
      </c>
      <c r="AB113" s="126">
        <f>IF(AB$2,TREND(Annual!AB113:AB229,$AF113:$AG229,$AF113:$AG229,TRUE),0)</f>
        <v>0</v>
      </c>
      <c r="AC113" s="126">
        <f>IF(AC$2,TREND(Annual!AC113:AC229,$AF113:$AG229,$AF113:$AG229,TRUE),0)</f>
        <v>0</v>
      </c>
      <c r="AD113" s="126">
        <f>IF(AD$2,TREND(Annual!AD113:AD229,$AF113:$AG229,$AF113:$AG229,TRUE),0)</f>
        <v>0</v>
      </c>
      <c r="AF113">
        <f t="shared" si="4"/>
        <v>107</v>
      </c>
      <c r="AG113">
        <f t="shared" si="6"/>
        <v>11449</v>
      </c>
    </row>
    <row r="114" spans="1:33">
      <c r="A114" t="s">
        <v>655</v>
      </c>
      <c r="B114" s="126">
        <f>IF(B$2,TREND(Annual!B114:B230,$AF114:$AG230,$AF114:$AG230,TRUE),0)</f>
        <v>0</v>
      </c>
      <c r="C114" s="126">
        <f>IF(C$2,TREND(Annual!C114:C230,$AF114:$AG230,$AF114:$AG230,TRUE),0)</f>
        <v>0</v>
      </c>
      <c r="D114" s="126">
        <f>IF(D$2,TREND(Annual!D114:D230,$AF114:$AG230,$AF114:$AG230,TRUE),0)</f>
        <v>0</v>
      </c>
      <c r="E114" s="126">
        <f>IF(E$2,TREND(Annual!E114:E230,$AF114:$AG230,$AF114:$AG230,TRUE),0)</f>
        <v>0</v>
      </c>
      <c r="F114" s="126">
        <f>IF(F$2,TREND(Annual!F114:F230,$AF114:$AG230,$AF114:$AG230,TRUE),0)</f>
        <v>0</v>
      </c>
      <c r="G114" s="126">
        <f>IF(G$2,TREND(Annual!G114:G230,$AF114:$AG230,$AF114:$AG230,TRUE),0)</f>
        <v>0</v>
      </c>
      <c r="H114" s="126">
        <f>IF(H$2,TREND(Annual!H114:H230,$AF114:$AG230,$AF114:$AG230,TRUE),0)</f>
        <v>0</v>
      </c>
      <c r="I114" s="126">
        <f>IF(I$2,TREND(Annual!I114:I230,$AF114:$AG230,$AF114:$AG230,TRUE),0)</f>
        <v>0</v>
      </c>
      <c r="J114" s="126">
        <f>IF(J$2,TREND(Annual!J114:J230,$AF114:$AG230,$AF114:$AG230,TRUE),0)</f>
        <v>0</v>
      </c>
      <c r="K114" s="126">
        <f>IF(K$2,TREND(Annual!K114:K230,$AF114:$AG230,$AF114:$AG230,TRUE),0)</f>
        <v>0</v>
      </c>
      <c r="L114" s="126">
        <f>IF(L$2,TREND(Annual!L114:L230,$AF114:$AG230,$AF114:$AG230,TRUE),0)</f>
        <v>0</v>
      </c>
      <c r="M114" s="126">
        <f>IF(M$2,TREND(Annual!M114:M230,$AF114:$AG230,$AF114:$AG230,TRUE),0)</f>
        <v>0</v>
      </c>
      <c r="N114" s="126">
        <f>IF(N$2,TREND(Annual!N114:N230,$AF114:$AG230,$AF114:$AG230,TRUE),0)</f>
        <v>0</v>
      </c>
      <c r="O114" s="126">
        <f>IF(O$2,TREND(Annual!O114:O230,$AF114:$AG230,$AF114:$AG230,TRUE),0)</f>
        <v>0</v>
      </c>
      <c r="P114" s="126">
        <f>IF(P$2,TREND(Annual!P114:P230,$AF114:$AG230,$AF114:$AG230,TRUE),0)</f>
        <v>0</v>
      </c>
      <c r="Q114" s="126">
        <f>IF(Q$2,TREND(Annual!Q114:Q230,$AF114:$AG230,$AF114:$AG230,TRUE),0)</f>
        <v>0</v>
      </c>
      <c r="R114" s="126">
        <f>IF(R$2,TREND(Annual!R114:R230,$AF114:$AG230,$AF114:$AG230,TRUE),0)</f>
        <v>0</v>
      </c>
      <c r="S114" s="126">
        <f>IF(S$2,TREND(Annual!S114:S230,$AF114:$AG230,$AF114:$AG230,TRUE),0)</f>
        <v>0</v>
      </c>
      <c r="T114" s="126">
        <f>IF(T$2,TREND(Annual!T114:T230,$AF114:$AG230,$AF114:$AG230,TRUE),0)</f>
        <v>0</v>
      </c>
      <c r="U114" s="126">
        <f>IF(U$2,TREND(Annual!U114:U230,$AF114:$AG230,$AF114:$AG230,TRUE),0)</f>
        <v>0</v>
      </c>
      <c r="V114" s="126">
        <f>IF(V$2,TREND(Annual!V114:V230,$AF114:$AG230,$AF114:$AG230,TRUE),0)</f>
        <v>0</v>
      </c>
      <c r="W114" s="126">
        <f>IF(W$2,TREND(Annual!W114:W230,$AF114:$AG230,$AF114:$AG230,TRUE),0)</f>
        <v>0</v>
      </c>
      <c r="X114" s="126">
        <f>IF(X$2,TREND(Annual!X114:X230,$AF114:$AG230,$AF114:$AG230,TRUE),0)</f>
        <v>0</v>
      </c>
      <c r="Y114" s="126">
        <f>IF(Y$2,TREND(Annual!Y114:Y230,$AF114:$AG230,$AF114:$AG230,TRUE),0)</f>
        <v>0</v>
      </c>
      <c r="Z114" s="126">
        <f>IF(Z$2,TREND(Annual!Z114:Z230,$AF114:$AG230,$AF114:$AG230,TRUE),0)</f>
        <v>0</v>
      </c>
      <c r="AA114" s="126">
        <f>IF(AA$2,TREND(Annual!AA114:AA230,$AF114:$AG230,$AF114:$AG230,TRUE),0)</f>
        <v>0</v>
      </c>
      <c r="AB114" s="126">
        <f>IF(AB$2,TREND(Annual!AB114:AB230,$AF114:$AG230,$AF114:$AG230,TRUE),0)</f>
        <v>0</v>
      </c>
      <c r="AC114" s="126">
        <f>IF(AC$2,TREND(Annual!AC114:AC230,$AF114:$AG230,$AF114:$AG230,TRUE),0)</f>
        <v>0</v>
      </c>
      <c r="AD114" s="126">
        <f>IF(AD$2,TREND(Annual!AD114:AD230,$AF114:$AG230,$AF114:$AG230,TRUE),0)</f>
        <v>0</v>
      </c>
      <c r="AF114">
        <f t="shared" si="4"/>
        <v>108</v>
      </c>
      <c r="AG114">
        <f t="shared" si="6"/>
        <v>11664</v>
      </c>
    </row>
    <row r="115" spans="1:33">
      <c r="A115" t="s">
        <v>656</v>
      </c>
      <c r="B115" s="126">
        <f>IF(B$2,TREND(Annual!B115:B231,$AF115:$AG231,$AF115:$AG231,TRUE),0)</f>
        <v>0</v>
      </c>
      <c r="C115" s="126">
        <f>IF(C$2,TREND(Annual!C115:C231,$AF115:$AG231,$AF115:$AG231,TRUE),0)</f>
        <v>0</v>
      </c>
      <c r="D115" s="126">
        <f>IF(D$2,TREND(Annual!D115:D231,$AF115:$AG231,$AF115:$AG231,TRUE),0)</f>
        <v>0</v>
      </c>
      <c r="E115" s="126">
        <f>IF(E$2,TREND(Annual!E115:E231,$AF115:$AG231,$AF115:$AG231,TRUE),0)</f>
        <v>0</v>
      </c>
      <c r="F115" s="126">
        <f>IF(F$2,TREND(Annual!F115:F231,$AF115:$AG231,$AF115:$AG231,TRUE),0)</f>
        <v>0</v>
      </c>
      <c r="G115" s="126">
        <f>IF(G$2,TREND(Annual!G115:G231,$AF115:$AG231,$AF115:$AG231,TRUE),0)</f>
        <v>0</v>
      </c>
      <c r="H115" s="126">
        <f>IF(H$2,TREND(Annual!H115:H231,$AF115:$AG231,$AF115:$AG231,TRUE),0)</f>
        <v>0</v>
      </c>
      <c r="I115" s="126">
        <f>IF(I$2,TREND(Annual!I115:I231,$AF115:$AG231,$AF115:$AG231,TRUE),0)</f>
        <v>0</v>
      </c>
      <c r="J115" s="126">
        <f>IF(J$2,TREND(Annual!J115:J231,$AF115:$AG231,$AF115:$AG231,TRUE),0)</f>
        <v>0</v>
      </c>
      <c r="K115" s="126">
        <f>IF(K$2,TREND(Annual!K115:K231,$AF115:$AG231,$AF115:$AG231,TRUE),0)</f>
        <v>0</v>
      </c>
      <c r="L115" s="126">
        <f>IF(L$2,TREND(Annual!L115:L231,$AF115:$AG231,$AF115:$AG231,TRUE),0)</f>
        <v>0</v>
      </c>
      <c r="M115" s="126">
        <f>IF(M$2,TREND(Annual!M115:M231,$AF115:$AG231,$AF115:$AG231,TRUE),0)</f>
        <v>0</v>
      </c>
      <c r="N115" s="126">
        <f>IF(N$2,TREND(Annual!N115:N231,$AF115:$AG231,$AF115:$AG231,TRUE),0)</f>
        <v>0</v>
      </c>
      <c r="O115" s="126">
        <f>IF(O$2,TREND(Annual!O115:O231,$AF115:$AG231,$AF115:$AG231,TRUE),0)</f>
        <v>0</v>
      </c>
      <c r="P115" s="126">
        <f>IF(P$2,TREND(Annual!P115:P231,$AF115:$AG231,$AF115:$AG231,TRUE),0)</f>
        <v>0</v>
      </c>
      <c r="Q115" s="126">
        <f>IF(Q$2,TREND(Annual!Q115:Q231,$AF115:$AG231,$AF115:$AG231,TRUE),0)</f>
        <v>0</v>
      </c>
      <c r="R115" s="126">
        <f>IF(R$2,TREND(Annual!R115:R231,$AF115:$AG231,$AF115:$AG231,TRUE),0)</f>
        <v>0</v>
      </c>
      <c r="S115" s="126">
        <f>IF(S$2,TREND(Annual!S115:S231,$AF115:$AG231,$AF115:$AG231,TRUE),0)</f>
        <v>0</v>
      </c>
      <c r="T115" s="126">
        <f>IF(T$2,TREND(Annual!T115:T231,$AF115:$AG231,$AF115:$AG231,TRUE),0)</f>
        <v>0</v>
      </c>
      <c r="U115" s="126">
        <f>IF(U$2,TREND(Annual!U115:U231,$AF115:$AG231,$AF115:$AG231,TRUE),0)</f>
        <v>0</v>
      </c>
      <c r="V115" s="126">
        <f>IF(V$2,TREND(Annual!V115:V231,$AF115:$AG231,$AF115:$AG231,TRUE),0)</f>
        <v>0</v>
      </c>
      <c r="W115" s="126">
        <f>IF(W$2,TREND(Annual!W115:W231,$AF115:$AG231,$AF115:$AG231,TRUE),0)</f>
        <v>0</v>
      </c>
      <c r="X115" s="126">
        <f>IF(X$2,TREND(Annual!X115:X231,$AF115:$AG231,$AF115:$AG231,TRUE),0)</f>
        <v>0</v>
      </c>
      <c r="Y115" s="126">
        <f>IF(Y$2,TREND(Annual!Y115:Y231,$AF115:$AG231,$AF115:$AG231,TRUE),0)</f>
        <v>0</v>
      </c>
      <c r="Z115" s="126">
        <f>IF(Z$2,TREND(Annual!Z115:Z231,$AF115:$AG231,$AF115:$AG231,TRUE),0)</f>
        <v>0</v>
      </c>
      <c r="AA115" s="126">
        <f>IF(AA$2,TREND(Annual!AA115:AA231,$AF115:$AG231,$AF115:$AG231,TRUE),0)</f>
        <v>0</v>
      </c>
      <c r="AB115" s="126">
        <f>IF(AB$2,TREND(Annual!AB115:AB231,$AF115:$AG231,$AF115:$AG231,TRUE),0)</f>
        <v>0</v>
      </c>
      <c r="AC115" s="126">
        <f>IF(AC$2,TREND(Annual!AC115:AC231,$AF115:$AG231,$AF115:$AG231,TRUE),0)</f>
        <v>0</v>
      </c>
      <c r="AD115" s="126">
        <f>IF(AD$2,TREND(Annual!AD115:AD231,$AF115:$AG231,$AF115:$AG231,TRUE),0)</f>
        <v>0</v>
      </c>
      <c r="AF115">
        <f t="shared" si="4"/>
        <v>109</v>
      </c>
      <c r="AG115">
        <f t="shared" si="6"/>
        <v>11881</v>
      </c>
    </row>
    <row r="116" spans="1:33">
      <c r="A116" t="s">
        <v>657</v>
      </c>
      <c r="B116" s="126">
        <f>IF(B$2,TREND(Annual!B116:B232,$AF116:$AG232,$AF116:$AG232,TRUE),0)</f>
        <v>0</v>
      </c>
      <c r="C116" s="126">
        <f>IF(C$2,TREND(Annual!C116:C232,$AF116:$AG232,$AF116:$AG232,TRUE),0)</f>
        <v>0</v>
      </c>
      <c r="D116" s="126">
        <f>IF(D$2,TREND(Annual!D116:D232,$AF116:$AG232,$AF116:$AG232,TRUE),0)</f>
        <v>0</v>
      </c>
      <c r="E116" s="126">
        <f>IF(E$2,TREND(Annual!E116:E232,$AF116:$AG232,$AF116:$AG232,TRUE),0)</f>
        <v>0</v>
      </c>
      <c r="F116" s="126">
        <f>IF(F$2,TREND(Annual!F116:F232,$AF116:$AG232,$AF116:$AG232,TRUE),0)</f>
        <v>0</v>
      </c>
      <c r="G116" s="126">
        <f>IF(G$2,TREND(Annual!G116:G232,$AF116:$AG232,$AF116:$AG232,TRUE),0)</f>
        <v>0</v>
      </c>
      <c r="H116" s="126">
        <f>IF(H$2,TREND(Annual!H116:H232,$AF116:$AG232,$AF116:$AG232,TRUE),0)</f>
        <v>0</v>
      </c>
      <c r="I116" s="126">
        <f>IF(I$2,TREND(Annual!I116:I232,$AF116:$AG232,$AF116:$AG232,TRUE),0)</f>
        <v>0</v>
      </c>
      <c r="J116" s="126">
        <f>IF(J$2,TREND(Annual!J116:J232,$AF116:$AG232,$AF116:$AG232,TRUE),0)</f>
        <v>0</v>
      </c>
      <c r="K116" s="126">
        <f>IF(K$2,TREND(Annual!K116:K232,$AF116:$AG232,$AF116:$AG232,TRUE),0)</f>
        <v>0</v>
      </c>
      <c r="L116" s="126">
        <f>IF(L$2,TREND(Annual!L116:L232,$AF116:$AG232,$AF116:$AG232,TRUE),0)</f>
        <v>0</v>
      </c>
      <c r="M116" s="126">
        <f>IF(M$2,TREND(Annual!M116:M232,$AF116:$AG232,$AF116:$AG232,TRUE),0)</f>
        <v>0</v>
      </c>
      <c r="N116" s="126">
        <f>IF(N$2,TREND(Annual!N116:N232,$AF116:$AG232,$AF116:$AG232,TRUE),0)</f>
        <v>0</v>
      </c>
      <c r="O116" s="126">
        <f>IF(O$2,TREND(Annual!O116:O232,$AF116:$AG232,$AF116:$AG232,TRUE),0)</f>
        <v>0</v>
      </c>
      <c r="P116" s="126">
        <f>IF(P$2,TREND(Annual!P116:P232,$AF116:$AG232,$AF116:$AG232,TRUE),0)</f>
        <v>0</v>
      </c>
      <c r="Q116" s="126">
        <f>IF(Q$2,TREND(Annual!Q116:Q232,$AF116:$AG232,$AF116:$AG232,TRUE),0)</f>
        <v>0</v>
      </c>
      <c r="R116" s="126">
        <f>IF(R$2,TREND(Annual!R116:R232,$AF116:$AG232,$AF116:$AG232,TRUE),0)</f>
        <v>0</v>
      </c>
      <c r="S116" s="126">
        <f>IF(S$2,TREND(Annual!S116:S232,$AF116:$AG232,$AF116:$AG232,TRUE),0)</f>
        <v>0</v>
      </c>
      <c r="T116" s="126">
        <f>IF(T$2,TREND(Annual!T116:T232,$AF116:$AG232,$AF116:$AG232,TRUE),0)</f>
        <v>0</v>
      </c>
      <c r="U116" s="126">
        <f>IF(U$2,TREND(Annual!U116:U232,$AF116:$AG232,$AF116:$AG232,TRUE),0)</f>
        <v>0</v>
      </c>
      <c r="V116" s="126">
        <f>IF(V$2,TREND(Annual!V116:V232,$AF116:$AG232,$AF116:$AG232,TRUE),0)</f>
        <v>0</v>
      </c>
      <c r="W116" s="126">
        <f>IF(W$2,TREND(Annual!W116:W232,$AF116:$AG232,$AF116:$AG232,TRUE),0)</f>
        <v>0</v>
      </c>
      <c r="X116" s="126">
        <f>IF(X$2,TREND(Annual!X116:X232,$AF116:$AG232,$AF116:$AG232,TRUE),0)</f>
        <v>0</v>
      </c>
      <c r="Y116" s="126">
        <f>IF(Y$2,TREND(Annual!Y116:Y232,$AF116:$AG232,$AF116:$AG232,TRUE),0)</f>
        <v>0</v>
      </c>
      <c r="Z116" s="126">
        <f>IF(Z$2,TREND(Annual!Z116:Z232,$AF116:$AG232,$AF116:$AG232,TRUE),0)</f>
        <v>0</v>
      </c>
      <c r="AA116" s="126">
        <f>IF(AA$2,TREND(Annual!AA116:AA232,$AF116:$AG232,$AF116:$AG232,TRUE),0)</f>
        <v>0</v>
      </c>
      <c r="AB116" s="126">
        <f>IF(AB$2,TREND(Annual!AB116:AB232,$AF116:$AG232,$AF116:$AG232,TRUE),0)</f>
        <v>0</v>
      </c>
      <c r="AC116" s="126">
        <f>IF(AC$2,TREND(Annual!AC116:AC232,$AF116:$AG232,$AF116:$AG232,TRUE),0)</f>
        <v>0</v>
      </c>
      <c r="AD116" s="126">
        <f>IF(AD$2,TREND(Annual!AD116:AD232,$AF116:$AG232,$AF116:$AG232,TRUE),0)</f>
        <v>0</v>
      </c>
      <c r="AF116">
        <f t="shared" si="4"/>
        <v>110</v>
      </c>
      <c r="AG116">
        <f t="shared" si="6"/>
        <v>12100</v>
      </c>
    </row>
    <row r="117" spans="1:33">
      <c r="A117" t="s">
        <v>658</v>
      </c>
      <c r="B117" s="126">
        <f>IF(B$2,TREND(Annual!B117:B233,$AF117:$AG233,$AF117:$AG233,TRUE),0)</f>
        <v>0</v>
      </c>
      <c r="C117" s="126">
        <f>IF(C$2,TREND(Annual!C117:C233,$AF117:$AG233,$AF117:$AG233,TRUE),0)</f>
        <v>0</v>
      </c>
      <c r="D117" s="126">
        <f>IF(D$2,TREND(Annual!D117:D233,$AF117:$AG233,$AF117:$AG233,TRUE),0)</f>
        <v>0</v>
      </c>
      <c r="E117" s="126">
        <f>IF(E$2,TREND(Annual!E117:E233,$AF117:$AG233,$AF117:$AG233,TRUE),0)</f>
        <v>0</v>
      </c>
      <c r="F117" s="126">
        <f>IF(F$2,TREND(Annual!F117:F233,$AF117:$AG233,$AF117:$AG233,TRUE),0)</f>
        <v>0</v>
      </c>
      <c r="G117" s="126">
        <f>IF(G$2,TREND(Annual!G117:G233,$AF117:$AG233,$AF117:$AG233,TRUE),0)</f>
        <v>0</v>
      </c>
      <c r="H117" s="126">
        <f>IF(H$2,TREND(Annual!H117:H233,$AF117:$AG233,$AF117:$AG233,TRUE),0)</f>
        <v>0</v>
      </c>
      <c r="I117" s="126">
        <f>IF(I$2,TREND(Annual!I117:I233,$AF117:$AG233,$AF117:$AG233,TRUE),0)</f>
        <v>0</v>
      </c>
      <c r="J117" s="126">
        <f>IF(J$2,TREND(Annual!J117:J233,$AF117:$AG233,$AF117:$AG233,TRUE),0)</f>
        <v>0</v>
      </c>
      <c r="K117" s="126">
        <f>IF(K$2,TREND(Annual!K117:K233,$AF117:$AG233,$AF117:$AG233,TRUE),0)</f>
        <v>0</v>
      </c>
      <c r="L117" s="126">
        <f>IF(L$2,TREND(Annual!L117:L233,$AF117:$AG233,$AF117:$AG233,TRUE),0)</f>
        <v>0</v>
      </c>
      <c r="M117" s="126">
        <f>IF(M$2,TREND(Annual!M117:M233,$AF117:$AG233,$AF117:$AG233,TRUE),0)</f>
        <v>0</v>
      </c>
      <c r="N117" s="126">
        <f>IF(N$2,TREND(Annual!N117:N233,$AF117:$AG233,$AF117:$AG233,TRUE),0)</f>
        <v>0</v>
      </c>
      <c r="O117" s="126">
        <f>IF(O$2,TREND(Annual!O117:O233,$AF117:$AG233,$AF117:$AG233,TRUE),0)</f>
        <v>0</v>
      </c>
      <c r="P117" s="126">
        <f>IF(P$2,TREND(Annual!P117:P233,$AF117:$AG233,$AF117:$AG233,TRUE),0)</f>
        <v>0</v>
      </c>
      <c r="Q117" s="126">
        <f>IF(Q$2,TREND(Annual!Q117:Q233,$AF117:$AG233,$AF117:$AG233,TRUE),0)</f>
        <v>0</v>
      </c>
      <c r="R117" s="126">
        <f>IF(R$2,TREND(Annual!R117:R233,$AF117:$AG233,$AF117:$AG233,TRUE),0)</f>
        <v>0</v>
      </c>
      <c r="S117" s="126">
        <f>IF(S$2,TREND(Annual!S117:S233,$AF117:$AG233,$AF117:$AG233,TRUE),0)</f>
        <v>0</v>
      </c>
      <c r="T117" s="126">
        <f>IF(T$2,TREND(Annual!T117:T233,$AF117:$AG233,$AF117:$AG233,TRUE),0)</f>
        <v>0</v>
      </c>
      <c r="U117" s="126">
        <f>IF(U$2,TREND(Annual!U117:U233,$AF117:$AG233,$AF117:$AG233,TRUE),0)</f>
        <v>0</v>
      </c>
      <c r="V117" s="126">
        <f>IF(V$2,TREND(Annual!V117:V233,$AF117:$AG233,$AF117:$AG233,TRUE),0)</f>
        <v>0</v>
      </c>
      <c r="W117" s="126">
        <f>IF(W$2,TREND(Annual!W117:W233,$AF117:$AG233,$AF117:$AG233,TRUE),0)</f>
        <v>0</v>
      </c>
      <c r="X117" s="126">
        <f>IF(X$2,TREND(Annual!X117:X233,$AF117:$AG233,$AF117:$AG233,TRUE),0)</f>
        <v>0</v>
      </c>
      <c r="Y117" s="126">
        <f>IF(Y$2,TREND(Annual!Y117:Y233,$AF117:$AG233,$AF117:$AG233,TRUE),0)</f>
        <v>0</v>
      </c>
      <c r="Z117" s="126">
        <f>IF(Z$2,TREND(Annual!Z117:Z233,$AF117:$AG233,$AF117:$AG233,TRUE),0)</f>
        <v>0</v>
      </c>
      <c r="AA117" s="126">
        <f>IF(AA$2,TREND(Annual!AA117:AA233,$AF117:$AG233,$AF117:$AG233,TRUE),0)</f>
        <v>0</v>
      </c>
      <c r="AB117" s="126">
        <f>IF(AB$2,TREND(Annual!AB117:AB233,$AF117:$AG233,$AF117:$AG233,TRUE),0)</f>
        <v>0</v>
      </c>
      <c r="AC117" s="126">
        <f>IF(AC$2,TREND(Annual!AC117:AC233,$AF117:$AG233,$AF117:$AG233,TRUE),0)</f>
        <v>0</v>
      </c>
      <c r="AD117" s="126">
        <f>IF(AD$2,TREND(Annual!AD117:AD233,$AF117:$AG233,$AF117:$AG233,TRUE),0)</f>
        <v>0</v>
      </c>
      <c r="AF117">
        <f t="shared" si="4"/>
        <v>111</v>
      </c>
      <c r="AG117">
        <f t="shared" si="6"/>
        <v>12321</v>
      </c>
    </row>
    <row r="118" spans="1:33">
      <c r="A118" t="s">
        <v>659</v>
      </c>
      <c r="B118" s="126">
        <f>IF(B$2,TREND(Annual!B118:B234,$AF118:$AG234,$AF118:$AG234,TRUE),0)</f>
        <v>0</v>
      </c>
      <c r="C118" s="126">
        <f>IF(C$2,TREND(Annual!C118:C234,$AF118:$AG234,$AF118:$AG234,TRUE),0)</f>
        <v>0</v>
      </c>
      <c r="D118" s="126">
        <f>IF(D$2,TREND(Annual!D118:D234,$AF118:$AG234,$AF118:$AG234,TRUE),0)</f>
        <v>0</v>
      </c>
      <c r="E118" s="126">
        <f>IF(E$2,TREND(Annual!E118:E234,$AF118:$AG234,$AF118:$AG234,TRUE),0)</f>
        <v>0</v>
      </c>
      <c r="F118" s="126">
        <f>IF(F$2,TREND(Annual!F118:F234,$AF118:$AG234,$AF118:$AG234,TRUE),0)</f>
        <v>0</v>
      </c>
      <c r="G118" s="126">
        <f>IF(G$2,TREND(Annual!G118:G234,$AF118:$AG234,$AF118:$AG234,TRUE),0)</f>
        <v>0</v>
      </c>
      <c r="H118" s="126">
        <f>IF(H$2,TREND(Annual!H118:H234,$AF118:$AG234,$AF118:$AG234,TRUE),0)</f>
        <v>0</v>
      </c>
      <c r="I118" s="126">
        <f>IF(I$2,TREND(Annual!I118:I234,$AF118:$AG234,$AF118:$AG234,TRUE),0)</f>
        <v>0</v>
      </c>
      <c r="J118" s="126">
        <f>IF(J$2,TREND(Annual!J118:J234,$AF118:$AG234,$AF118:$AG234,TRUE),0)</f>
        <v>0</v>
      </c>
      <c r="K118" s="126">
        <f>IF(K$2,TREND(Annual!K118:K234,$AF118:$AG234,$AF118:$AG234,TRUE),0)</f>
        <v>0</v>
      </c>
      <c r="L118" s="126">
        <f>IF(L$2,TREND(Annual!L118:L234,$AF118:$AG234,$AF118:$AG234,TRUE),0)</f>
        <v>0</v>
      </c>
      <c r="M118" s="126">
        <f>IF(M$2,TREND(Annual!M118:M234,$AF118:$AG234,$AF118:$AG234,TRUE),0)</f>
        <v>0</v>
      </c>
      <c r="N118" s="126">
        <f>IF(N$2,TREND(Annual!N118:N234,$AF118:$AG234,$AF118:$AG234,TRUE),0)</f>
        <v>0</v>
      </c>
      <c r="O118" s="126">
        <f>IF(O$2,TREND(Annual!O118:O234,$AF118:$AG234,$AF118:$AG234,TRUE),0)</f>
        <v>0</v>
      </c>
      <c r="P118" s="126">
        <f>IF(P$2,TREND(Annual!P118:P234,$AF118:$AG234,$AF118:$AG234,TRUE),0)</f>
        <v>0</v>
      </c>
      <c r="Q118" s="126">
        <f>IF(Q$2,TREND(Annual!Q118:Q234,$AF118:$AG234,$AF118:$AG234,TRUE),0)</f>
        <v>0</v>
      </c>
      <c r="R118" s="126">
        <f>IF(R$2,TREND(Annual!R118:R234,$AF118:$AG234,$AF118:$AG234,TRUE),0)</f>
        <v>0</v>
      </c>
      <c r="S118" s="126">
        <f>IF(S$2,TREND(Annual!S118:S234,$AF118:$AG234,$AF118:$AG234,TRUE),0)</f>
        <v>0</v>
      </c>
      <c r="T118" s="126">
        <f>IF(T$2,TREND(Annual!T118:T234,$AF118:$AG234,$AF118:$AG234,TRUE),0)</f>
        <v>0</v>
      </c>
      <c r="U118" s="126">
        <f>IF(U$2,TREND(Annual!U118:U234,$AF118:$AG234,$AF118:$AG234,TRUE),0)</f>
        <v>0</v>
      </c>
      <c r="V118" s="126">
        <f>IF(V$2,TREND(Annual!V118:V234,$AF118:$AG234,$AF118:$AG234,TRUE),0)</f>
        <v>0</v>
      </c>
      <c r="W118" s="126">
        <f>IF(W$2,TREND(Annual!W118:W234,$AF118:$AG234,$AF118:$AG234,TRUE),0)</f>
        <v>0</v>
      </c>
      <c r="X118" s="126">
        <f>IF(X$2,TREND(Annual!X118:X234,$AF118:$AG234,$AF118:$AG234,TRUE),0)</f>
        <v>0</v>
      </c>
      <c r="Y118" s="126">
        <f>IF(Y$2,TREND(Annual!Y118:Y234,$AF118:$AG234,$AF118:$AG234,TRUE),0)</f>
        <v>0</v>
      </c>
      <c r="Z118" s="126">
        <f>IF(Z$2,TREND(Annual!Z118:Z234,$AF118:$AG234,$AF118:$AG234,TRUE),0)</f>
        <v>0</v>
      </c>
      <c r="AA118" s="126">
        <f>IF(AA$2,TREND(Annual!AA118:AA234,$AF118:$AG234,$AF118:$AG234,TRUE),0)</f>
        <v>0</v>
      </c>
      <c r="AB118" s="126">
        <f>IF(AB$2,TREND(Annual!AB118:AB234,$AF118:$AG234,$AF118:$AG234,TRUE),0)</f>
        <v>0</v>
      </c>
      <c r="AC118" s="126">
        <f>IF(AC$2,TREND(Annual!AC118:AC234,$AF118:$AG234,$AF118:$AG234,TRUE),0)</f>
        <v>0</v>
      </c>
      <c r="AD118" s="126">
        <f>IF(AD$2,TREND(Annual!AD118:AD234,$AF118:$AG234,$AF118:$AG234,TRUE),0)</f>
        <v>0</v>
      </c>
      <c r="AF118">
        <f t="shared" si="4"/>
        <v>112</v>
      </c>
      <c r="AG118">
        <f t="shared" si="6"/>
        <v>12544</v>
      </c>
    </row>
    <row r="119" spans="1:33">
      <c r="A119" t="s">
        <v>665</v>
      </c>
      <c r="B119" s="126">
        <f>IF(B$2,TREND(Annual!B119:B235,$AF119:$AG235,$AF119:$AG235,TRUE),0)</f>
        <v>0</v>
      </c>
      <c r="C119" s="126">
        <f>IF(C$2,TREND(Annual!C119:C235,$AF119:$AG235,$AF119:$AG235,TRUE),0)</f>
        <v>0</v>
      </c>
      <c r="D119" s="126">
        <f>IF(D$2,TREND(Annual!D119:D235,$AF119:$AG235,$AF119:$AG235,TRUE),0)</f>
        <v>0</v>
      </c>
      <c r="E119" s="126">
        <f>IF(E$2,TREND(Annual!E119:E235,$AF119:$AG235,$AF119:$AG235,TRUE),0)</f>
        <v>0</v>
      </c>
      <c r="F119" s="126">
        <f>IF(F$2,TREND(Annual!F119:F235,$AF119:$AG235,$AF119:$AG235,TRUE),0)</f>
        <v>0</v>
      </c>
      <c r="G119" s="126">
        <f>IF(G$2,TREND(Annual!G119:G235,$AF119:$AG235,$AF119:$AG235,TRUE),0)</f>
        <v>0</v>
      </c>
      <c r="H119" s="126">
        <f>IF(H$2,TREND(Annual!H119:H235,$AF119:$AG235,$AF119:$AG235,TRUE),0)</f>
        <v>0</v>
      </c>
      <c r="I119" s="126">
        <f>IF(I$2,TREND(Annual!I119:I235,$AF119:$AG235,$AF119:$AG235,TRUE),0)</f>
        <v>0</v>
      </c>
      <c r="J119" s="126">
        <f>IF(J$2,TREND(Annual!J119:J235,$AF119:$AG235,$AF119:$AG235,TRUE),0)</f>
        <v>0</v>
      </c>
      <c r="K119" s="126">
        <f>IF(K$2,TREND(Annual!K119:K235,$AF119:$AG235,$AF119:$AG235,TRUE),0)</f>
        <v>0</v>
      </c>
      <c r="L119" s="126">
        <f>IF(L$2,TREND(Annual!L119:L235,$AF119:$AG235,$AF119:$AG235,TRUE),0)</f>
        <v>0</v>
      </c>
      <c r="M119" s="126">
        <f>IF(M$2,TREND(Annual!M119:M235,$AF119:$AG235,$AF119:$AG235,TRUE),0)</f>
        <v>0</v>
      </c>
      <c r="N119" s="126">
        <f>IF(N$2,TREND(Annual!N119:N235,$AF119:$AG235,$AF119:$AG235,TRUE),0)</f>
        <v>0</v>
      </c>
      <c r="O119" s="126">
        <f>IF(O$2,TREND(Annual!O119:O235,$AF119:$AG235,$AF119:$AG235,TRUE),0)</f>
        <v>0</v>
      </c>
      <c r="P119" s="126">
        <f>IF(P$2,TREND(Annual!P119:P235,$AF119:$AG235,$AF119:$AG235,TRUE),0)</f>
        <v>0</v>
      </c>
      <c r="Q119" s="126">
        <f>IF(Q$2,TREND(Annual!Q119:Q235,$AF119:$AG235,$AF119:$AG235,TRUE),0)</f>
        <v>0</v>
      </c>
      <c r="R119" s="126">
        <f>IF(R$2,TREND(Annual!R119:R235,$AF119:$AG235,$AF119:$AG235,TRUE),0)</f>
        <v>0</v>
      </c>
      <c r="S119" s="126">
        <f>IF(S$2,TREND(Annual!S119:S235,$AF119:$AG235,$AF119:$AG235,TRUE),0)</f>
        <v>0</v>
      </c>
      <c r="T119" s="126">
        <f>IF(T$2,TREND(Annual!T119:T235,$AF119:$AG235,$AF119:$AG235,TRUE),0)</f>
        <v>0</v>
      </c>
      <c r="U119" s="126">
        <f>IF(U$2,TREND(Annual!U119:U235,$AF119:$AG235,$AF119:$AG235,TRUE),0)</f>
        <v>0</v>
      </c>
      <c r="V119" s="126">
        <f>IF(V$2,TREND(Annual!V119:V235,$AF119:$AG235,$AF119:$AG235,TRUE),0)</f>
        <v>0</v>
      </c>
      <c r="W119" s="126">
        <f>IF(W$2,TREND(Annual!W119:W235,$AF119:$AG235,$AF119:$AG235,TRUE),0)</f>
        <v>0</v>
      </c>
      <c r="X119" s="126">
        <f>IF(X$2,TREND(Annual!X119:X235,$AF119:$AG235,$AF119:$AG235,TRUE),0)</f>
        <v>0</v>
      </c>
      <c r="Y119" s="126">
        <f>IF(Y$2,TREND(Annual!Y119:Y235,$AF119:$AG235,$AF119:$AG235,TRUE),0)</f>
        <v>0</v>
      </c>
      <c r="Z119" s="126">
        <f>IF(Z$2,TREND(Annual!Z119:Z235,$AF119:$AG235,$AF119:$AG235,TRUE),0)</f>
        <v>0</v>
      </c>
      <c r="AA119" s="126">
        <f>IF(AA$2,TREND(Annual!AA119:AA235,$AF119:$AG235,$AF119:$AG235,TRUE),0)</f>
        <v>0</v>
      </c>
      <c r="AB119" s="126">
        <f>IF(AB$2,TREND(Annual!AB119:AB235,$AF119:$AG235,$AF119:$AG235,TRUE),0)</f>
        <v>0</v>
      </c>
      <c r="AC119" s="126">
        <f>IF(AC$2,TREND(Annual!AC119:AC235,$AF119:$AG235,$AF119:$AG235,TRUE),0)</f>
        <v>0</v>
      </c>
      <c r="AD119" s="126">
        <f>IF(AD$2,TREND(Annual!AD119:AD235,$AF119:$AG235,$AF119:$AG235,TRUE),0)</f>
        <v>0</v>
      </c>
      <c r="AF119">
        <f t="shared" si="4"/>
        <v>113</v>
      </c>
      <c r="AG119">
        <f t="shared" si="6"/>
        <v>12769</v>
      </c>
    </row>
    <row r="120" spans="1:33">
      <c r="A120" t="s">
        <v>666</v>
      </c>
      <c r="B120" s="126">
        <f>IF(B$2,TREND(Annual!B120:B236,$AF120:$AG236,$AF120:$AG236,TRUE),0)</f>
        <v>0</v>
      </c>
      <c r="C120" s="126">
        <f>IF(C$2,TREND(Annual!C120:C236,$AF120:$AG236,$AF120:$AG236,TRUE),0)</f>
        <v>0</v>
      </c>
      <c r="D120" s="126">
        <f>IF(D$2,TREND(Annual!D120:D236,$AF120:$AG236,$AF120:$AG236,TRUE),0)</f>
        <v>0</v>
      </c>
      <c r="E120" s="126">
        <f>IF(E$2,TREND(Annual!E120:E236,$AF120:$AG236,$AF120:$AG236,TRUE),0)</f>
        <v>0</v>
      </c>
      <c r="F120" s="126">
        <f>IF(F$2,TREND(Annual!F120:F236,$AF120:$AG236,$AF120:$AG236,TRUE),0)</f>
        <v>0</v>
      </c>
      <c r="G120" s="126">
        <f>IF(G$2,TREND(Annual!G120:G236,$AF120:$AG236,$AF120:$AG236,TRUE),0)</f>
        <v>0</v>
      </c>
      <c r="H120" s="126">
        <f>IF(H$2,TREND(Annual!H120:H236,$AF120:$AG236,$AF120:$AG236,TRUE),0)</f>
        <v>0</v>
      </c>
      <c r="I120" s="126">
        <f>IF(I$2,TREND(Annual!I120:I236,$AF120:$AG236,$AF120:$AG236,TRUE),0)</f>
        <v>0</v>
      </c>
      <c r="J120" s="126">
        <f>IF(J$2,TREND(Annual!J120:J236,$AF120:$AG236,$AF120:$AG236,TRUE),0)</f>
        <v>0</v>
      </c>
      <c r="K120" s="126">
        <f>IF(K$2,TREND(Annual!K120:K236,$AF120:$AG236,$AF120:$AG236,TRUE),0)</f>
        <v>0</v>
      </c>
      <c r="L120" s="126">
        <f>IF(L$2,TREND(Annual!L120:L236,$AF120:$AG236,$AF120:$AG236,TRUE),0)</f>
        <v>0</v>
      </c>
      <c r="M120" s="126">
        <f>IF(M$2,TREND(Annual!M120:M236,$AF120:$AG236,$AF120:$AG236,TRUE),0)</f>
        <v>0</v>
      </c>
      <c r="N120" s="126">
        <f>IF(N$2,TREND(Annual!N120:N236,$AF120:$AG236,$AF120:$AG236,TRUE),0)</f>
        <v>0</v>
      </c>
      <c r="O120" s="126">
        <f>IF(O$2,TREND(Annual!O120:O236,$AF120:$AG236,$AF120:$AG236,TRUE),0)</f>
        <v>0</v>
      </c>
      <c r="P120" s="126">
        <f>IF(P$2,TREND(Annual!P120:P236,$AF120:$AG236,$AF120:$AG236,TRUE),0)</f>
        <v>0</v>
      </c>
      <c r="Q120" s="126">
        <f>IF(Q$2,TREND(Annual!Q120:Q236,$AF120:$AG236,$AF120:$AG236,TRUE),0)</f>
        <v>0</v>
      </c>
      <c r="R120" s="126">
        <f>IF(R$2,TREND(Annual!R120:R236,$AF120:$AG236,$AF120:$AG236,TRUE),0)</f>
        <v>0</v>
      </c>
      <c r="S120" s="126">
        <f>IF(S$2,TREND(Annual!S120:S236,$AF120:$AG236,$AF120:$AG236,TRUE),0)</f>
        <v>0</v>
      </c>
      <c r="T120" s="126">
        <f>IF(T$2,TREND(Annual!T120:T236,$AF120:$AG236,$AF120:$AG236,TRUE),0)</f>
        <v>0</v>
      </c>
      <c r="U120" s="126">
        <f>IF(U$2,TREND(Annual!U120:U236,$AF120:$AG236,$AF120:$AG236,TRUE),0)</f>
        <v>0</v>
      </c>
      <c r="V120" s="126">
        <f>IF(V$2,TREND(Annual!V120:V236,$AF120:$AG236,$AF120:$AG236,TRUE),0)</f>
        <v>0</v>
      </c>
      <c r="W120" s="126">
        <f>IF(W$2,TREND(Annual!W120:W236,$AF120:$AG236,$AF120:$AG236,TRUE),0)</f>
        <v>0</v>
      </c>
      <c r="X120" s="126">
        <f>IF(X$2,TREND(Annual!X120:X236,$AF120:$AG236,$AF120:$AG236,TRUE),0)</f>
        <v>0</v>
      </c>
      <c r="Y120" s="126">
        <f>IF(Y$2,TREND(Annual!Y120:Y236,$AF120:$AG236,$AF120:$AG236,TRUE),0)</f>
        <v>0</v>
      </c>
      <c r="Z120" s="126">
        <f>IF(Z$2,TREND(Annual!Z120:Z236,$AF120:$AG236,$AF120:$AG236,TRUE),0)</f>
        <v>0</v>
      </c>
      <c r="AA120" s="126">
        <f>IF(AA$2,TREND(Annual!AA120:AA236,$AF120:$AG236,$AF120:$AG236,TRUE),0)</f>
        <v>0</v>
      </c>
      <c r="AB120" s="126">
        <f>IF(AB$2,TREND(Annual!AB120:AB236,$AF120:$AG236,$AF120:$AG236,TRUE),0)</f>
        <v>0</v>
      </c>
      <c r="AC120" s="126">
        <f>IF(AC$2,TREND(Annual!AC120:AC236,$AF120:$AG236,$AF120:$AG236,TRUE),0)</f>
        <v>0</v>
      </c>
      <c r="AD120" s="126">
        <f>IF(AD$2,TREND(Annual!AD120:AD236,$AF120:$AG236,$AF120:$AG236,TRUE),0)</f>
        <v>0</v>
      </c>
      <c r="AF120">
        <f t="shared" si="4"/>
        <v>114</v>
      </c>
      <c r="AG120">
        <f t="shared" si="6"/>
        <v>12996</v>
      </c>
    </row>
    <row r="121" spans="1:33">
      <c r="A121" t="s">
        <v>682</v>
      </c>
      <c r="B121" s="126">
        <f>IF(B$2,TREND(Annual!B121:B237,$AF121:$AG237,$AF121:$AG237,TRUE),0)</f>
        <v>0</v>
      </c>
      <c r="C121" s="126">
        <f>IF(C$2,TREND(Annual!C121:C237,$AF121:$AG237,$AF121:$AG237,TRUE),0)</f>
        <v>0</v>
      </c>
      <c r="D121" s="126">
        <f>IF(D$2,TREND(Annual!D121:D237,$AF121:$AG237,$AF121:$AG237,TRUE),0)</f>
        <v>0</v>
      </c>
      <c r="E121" s="126">
        <f>IF(E$2,TREND(Annual!E121:E237,$AF121:$AG237,$AF121:$AG237,TRUE),0)</f>
        <v>0</v>
      </c>
      <c r="F121" s="126">
        <f>IF(F$2,TREND(Annual!F121:F237,$AF121:$AG237,$AF121:$AG237,TRUE),0)</f>
        <v>0</v>
      </c>
      <c r="G121" s="126">
        <f>IF(G$2,TREND(Annual!G121:G237,$AF121:$AG237,$AF121:$AG237,TRUE),0)</f>
        <v>0</v>
      </c>
      <c r="H121" s="126">
        <f>IF(H$2,TREND(Annual!H121:H237,$AF121:$AG237,$AF121:$AG237,TRUE),0)</f>
        <v>0</v>
      </c>
      <c r="I121" s="126">
        <f>IF(I$2,TREND(Annual!I121:I237,$AF121:$AG237,$AF121:$AG237,TRUE),0)</f>
        <v>0</v>
      </c>
      <c r="J121" s="126">
        <f>IF(J$2,TREND(Annual!J121:J237,$AF121:$AG237,$AF121:$AG237,TRUE),0)</f>
        <v>0</v>
      </c>
      <c r="K121" s="126">
        <f>IF(K$2,TREND(Annual!K121:K237,$AF121:$AG237,$AF121:$AG237,TRUE),0)</f>
        <v>0</v>
      </c>
      <c r="L121" s="126">
        <f>IF(L$2,TREND(Annual!L121:L237,$AF121:$AG237,$AF121:$AG237,TRUE),0)</f>
        <v>0</v>
      </c>
      <c r="M121" s="126">
        <f>IF(M$2,TREND(Annual!M121:M237,$AF121:$AG237,$AF121:$AG237,TRUE),0)</f>
        <v>0</v>
      </c>
      <c r="N121" s="126">
        <f>IF(N$2,TREND(Annual!N121:N237,$AF121:$AG237,$AF121:$AG237,TRUE),0)</f>
        <v>0</v>
      </c>
      <c r="O121" s="126">
        <f>IF(O$2,TREND(Annual!O121:O237,$AF121:$AG237,$AF121:$AG237,TRUE),0)</f>
        <v>0</v>
      </c>
      <c r="P121" s="126">
        <f>IF(P$2,TREND(Annual!P121:P237,$AF121:$AG237,$AF121:$AG237,TRUE),0)</f>
        <v>0</v>
      </c>
      <c r="Q121" s="126">
        <f>IF(Q$2,TREND(Annual!Q121:Q237,$AF121:$AG237,$AF121:$AG237,TRUE),0)</f>
        <v>0</v>
      </c>
      <c r="R121" s="126">
        <f>IF(R$2,TREND(Annual!R121:R237,$AF121:$AG237,$AF121:$AG237,TRUE),0)</f>
        <v>0</v>
      </c>
      <c r="S121" s="126">
        <f>IF(S$2,TREND(Annual!S121:S237,$AF121:$AG237,$AF121:$AG237,TRUE),0)</f>
        <v>0</v>
      </c>
      <c r="T121" s="126">
        <f>IF(T$2,TREND(Annual!T121:T237,$AF121:$AG237,$AF121:$AG237,TRUE),0)</f>
        <v>0</v>
      </c>
      <c r="U121" s="126">
        <f>IF(U$2,TREND(Annual!U121:U237,$AF121:$AG237,$AF121:$AG237,TRUE),0)</f>
        <v>0</v>
      </c>
      <c r="V121" s="126">
        <f>IF(V$2,TREND(Annual!V121:V237,$AF121:$AG237,$AF121:$AG237,TRUE),0)</f>
        <v>0</v>
      </c>
      <c r="W121" s="126">
        <f>IF(W$2,TREND(Annual!W121:W237,$AF121:$AG237,$AF121:$AG237,TRUE),0)</f>
        <v>0</v>
      </c>
      <c r="X121" s="126">
        <f>IF(X$2,TREND(Annual!X121:X237,$AF121:$AG237,$AF121:$AG237,TRUE),0)</f>
        <v>0</v>
      </c>
      <c r="Y121" s="126">
        <f>IF(Y$2,TREND(Annual!Y121:Y237,$AF121:$AG237,$AF121:$AG237,TRUE),0)</f>
        <v>0</v>
      </c>
      <c r="Z121" s="126">
        <f>IF(Z$2,TREND(Annual!Z121:Z237,$AF121:$AG237,$AF121:$AG237,TRUE),0)</f>
        <v>0</v>
      </c>
      <c r="AA121" s="126">
        <f>IF(AA$2,TREND(Annual!AA121:AA237,$AF121:$AG237,$AF121:$AG237,TRUE),0)</f>
        <v>0</v>
      </c>
      <c r="AB121" s="126">
        <f>IF(AB$2,TREND(Annual!AB121:AB237,$AF121:$AG237,$AF121:$AG237,TRUE),0)</f>
        <v>0</v>
      </c>
      <c r="AC121" s="126">
        <f>IF(AC$2,TREND(Annual!AC121:AC237,$AF121:$AG237,$AF121:$AG237,TRUE),0)</f>
        <v>0</v>
      </c>
      <c r="AD121" s="126">
        <f>IF(AD$2,TREND(Annual!AD121:AD237,$AF121:$AG237,$AF121:$AG237,TRUE),0)</f>
        <v>0</v>
      </c>
      <c r="AF121">
        <f t="shared" si="4"/>
        <v>115</v>
      </c>
      <c r="AG121">
        <f t="shared" ref="AG121:AG123" si="7">AF121^$AG$2</f>
        <v>13225</v>
      </c>
    </row>
    <row r="122" spans="1:33">
      <c r="A122" t="s">
        <v>683</v>
      </c>
      <c r="B122" s="126">
        <f>IF(B$2,TREND(Annual!B122:B238,$AF122:$AG238,$AF122:$AG238,TRUE),0)</f>
        <v>0</v>
      </c>
      <c r="C122" s="126">
        <f>IF(C$2,TREND(Annual!C122:C238,$AF122:$AG238,$AF122:$AG238,TRUE),0)</f>
        <v>0</v>
      </c>
      <c r="D122" s="126">
        <f>IF(D$2,TREND(Annual!D122:D238,$AF122:$AG238,$AF122:$AG238,TRUE),0)</f>
        <v>0</v>
      </c>
      <c r="E122" s="126">
        <f>IF(E$2,TREND(Annual!E122:E238,$AF122:$AG238,$AF122:$AG238,TRUE),0)</f>
        <v>0</v>
      </c>
      <c r="F122" s="126">
        <f>IF(F$2,TREND(Annual!F122:F238,$AF122:$AG238,$AF122:$AG238,TRUE),0)</f>
        <v>0</v>
      </c>
      <c r="G122" s="126">
        <f>IF(G$2,TREND(Annual!G122:G238,$AF122:$AG238,$AF122:$AG238,TRUE),0)</f>
        <v>0</v>
      </c>
      <c r="H122" s="126">
        <f>IF(H$2,TREND(Annual!H122:H238,$AF122:$AG238,$AF122:$AG238,TRUE),0)</f>
        <v>0</v>
      </c>
      <c r="I122" s="126">
        <f>IF(I$2,TREND(Annual!I122:I238,$AF122:$AG238,$AF122:$AG238,TRUE),0)</f>
        <v>0</v>
      </c>
      <c r="J122" s="126">
        <f>IF(J$2,TREND(Annual!J122:J238,$AF122:$AG238,$AF122:$AG238,TRUE),0)</f>
        <v>0</v>
      </c>
      <c r="K122" s="126">
        <f>IF(K$2,TREND(Annual!K122:K238,$AF122:$AG238,$AF122:$AG238,TRUE),0)</f>
        <v>0</v>
      </c>
      <c r="L122" s="126">
        <f>IF(L$2,TREND(Annual!L122:L238,$AF122:$AG238,$AF122:$AG238,TRUE),0)</f>
        <v>0</v>
      </c>
      <c r="M122" s="126">
        <f>IF(M$2,TREND(Annual!M122:M238,$AF122:$AG238,$AF122:$AG238,TRUE),0)</f>
        <v>0</v>
      </c>
      <c r="N122" s="126">
        <f>IF(N$2,TREND(Annual!N122:N238,$AF122:$AG238,$AF122:$AG238,TRUE),0)</f>
        <v>0</v>
      </c>
      <c r="O122" s="126">
        <f>IF(O$2,TREND(Annual!O122:O238,$AF122:$AG238,$AF122:$AG238,TRUE),0)</f>
        <v>0</v>
      </c>
      <c r="P122" s="126">
        <f>IF(P$2,TREND(Annual!P122:P238,$AF122:$AG238,$AF122:$AG238,TRUE),0)</f>
        <v>0</v>
      </c>
      <c r="Q122" s="126">
        <f>IF(Q$2,TREND(Annual!Q122:Q238,$AF122:$AG238,$AF122:$AG238,TRUE),0)</f>
        <v>0</v>
      </c>
      <c r="R122" s="126">
        <f>IF(R$2,TREND(Annual!R122:R238,$AF122:$AG238,$AF122:$AG238,TRUE),0)</f>
        <v>0</v>
      </c>
      <c r="S122" s="126">
        <f>IF(S$2,TREND(Annual!S122:S238,$AF122:$AG238,$AF122:$AG238,TRUE),0)</f>
        <v>0</v>
      </c>
      <c r="T122" s="126">
        <f>IF(T$2,TREND(Annual!T122:T238,$AF122:$AG238,$AF122:$AG238,TRUE),0)</f>
        <v>0</v>
      </c>
      <c r="U122" s="126">
        <f>IF(U$2,TREND(Annual!U122:U238,$AF122:$AG238,$AF122:$AG238,TRUE),0)</f>
        <v>0</v>
      </c>
      <c r="V122" s="126">
        <f>IF(V$2,TREND(Annual!V122:V238,$AF122:$AG238,$AF122:$AG238,TRUE),0)</f>
        <v>0</v>
      </c>
      <c r="W122" s="126">
        <f>IF(W$2,TREND(Annual!W122:W238,$AF122:$AG238,$AF122:$AG238,TRUE),0)</f>
        <v>0</v>
      </c>
      <c r="X122" s="126">
        <f>IF(X$2,TREND(Annual!X122:X238,$AF122:$AG238,$AF122:$AG238,TRUE),0)</f>
        <v>0</v>
      </c>
      <c r="Y122" s="126">
        <f>IF(Y$2,TREND(Annual!Y122:Y238,$AF122:$AG238,$AF122:$AG238,TRUE),0)</f>
        <v>0</v>
      </c>
      <c r="Z122" s="126">
        <f>IF(Z$2,TREND(Annual!Z122:Z238,$AF122:$AG238,$AF122:$AG238,TRUE),0)</f>
        <v>0</v>
      </c>
      <c r="AA122" s="126">
        <f>IF(AA$2,TREND(Annual!AA122:AA238,$AF122:$AG238,$AF122:$AG238,TRUE),0)</f>
        <v>0</v>
      </c>
      <c r="AB122" s="126">
        <f>IF(AB$2,TREND(Annual!AB122:AB238,$AF122:$AG238,$AF122:$AG238,TRUE),0)</f>
        <v>0</v>
      </c>
      <c r="AC122" s="126">
        <f>IF(AC$2,TREND(Annual!AC122:AC238,$AF122:$AG238,$AF122:$AG238,TRUE),0)</f>
        <v>0</v>
      </c>
      <c r="AD122" s="126">
        <f>IF(AD$2,TREND(Annual!AD122:AD238,$AF122:$AG238,$AF122:$AG238,TRUE),0)</f>
        <v>0</v>
      </c>
      <c r="AF122">
        <f t="shared" si="4"/>
        <v>116</v>
      </c>
      <c r="AG122">
        <f t="shared" si="7"/>
        <v>13456</v>
      </c>
    </row>
    <row r="123" spans="1:33">
      <c r="A123" t="s">
        <v>684</v>
      </c>
      <c r="B123" s="126">
        <f>IF(B$2,TREND(Annual!B123:B239,$AF123:$AG239,$AF123:$AG239,TRUE),0)</f>
        <v>0</v>
      </c>
      <c r="C123" s="126">
        <f>IF(C$2,TREND(Annual!C123:C239,$AF123:$AG239,$AF123:$AG239,TRUE),0)</f>
        <v>0</v>
      </c>
      <c r="D123" s="126">
        <f>IF(D$2,TREND(Annual!D123:D239,$AF123:$AG239,$AF123:$AG239,TRUE),0)</f>
        <v>0</v>
      </c>
      <c r="E123" s="126">
        <f>IF(E$2,TREND(Annual!E123:E239,$AF123:$AG239,$AF123:$AG239,TRUE),0)</f>
        <v>0</v>
      </c>
      <c r="F123" s="126">
        <f>IF(F$2,TREND(Annual!F123:F239,$AF123:$AG239,$AF123:$AG239,TRUE),0)</f>
        <v>0</v>
      </c>
      <c r="G123" s="126">
        <f>IF(G$2,TREND(Annual!G123:G239,$AF123:$AG239,$AF123:$AG239,TRUE),0)</f>
        <v>0</v>
      </c>
      <c r="H123" s="126">
        <f>IF(H$2,TREND(Annual!H123:H239,$AF123:$AG239,$AF123:$AG239,TRUE),0)</f>
        <v>0</v>
      </c>
      <c r="I123" s="126">
        <f>IF(I$2,TREND(Annual!I123:I239,$AF123:$AG239,$AF123:$AG239,TRUE),0)</f>
        <v>0</v>
      </c>
      <c r="J123" s="126">
        <f>IF(J$2,TREND(Annual!J123:J239,$AF123:$AG239,$AF123:$AG239,TRUE),0)</f>
        <v>0</v>
      </c>
      <c r="K123" s="126">
        <f>IF(K$2,TREND(Annual!K123:K239,$AF123:$AG239,$AF123:$AG239,TRUE),0)</f>
        <v>0</v>
      </c>
      <c r="L123" s="126">
        <f>IF(L$2,TREND(Annual!L123:L239,$AF123:$AG239,$AF123:$AG239,TRUE),0)</f>
        <v>0</v>
      </c>
      <c r="M123" s="126">
        <f>IF(M$2,TREND(Annual!M123:M239,$AF123:$AG239,$AF123:$AG239,TRUE),0)</f>
        <v>0</v>
      </c>
      <c r="N123" s="126">
        <f>IF(N$2,TREND(Annual!N123:N239,$AF123:$AG239,$AF123:$AG239,TRUE),0)</f>
        <v>0</v>
      </c>
      <c r="O123" s="126">
        <f>IF(O$2,TREND(Annual!O123:O239,$AF123:$AG239,$AF123:$AG239,TRUE),0)</f>
        <v>0</v>
      </c>
      <c r="P123" s="126">
        <f>IF(P$2,TREND(Annual!P123:P239,$AF123:$AG239,$AF123:$AG239,TRUE),0)</f>
        <v>0</v>
      </c>
      <c r="Q123" s="126">
        <f>IF(Q$2,TREND(Annual!Q123:Q239,$AF123:$AG239,$AF123:$AG239,TRUE),0)</f>
        <v>0</v>
      </c>
      <c r="R123" s="126">
        <f>IF(R$2,TREND(Annual!R123:R239,$AF123:$AG239,$AF123:$AG239,TRUE),0)</f>
        <v>0</v>
      </c>
      <c r="S123" s="126">
        <f>IF(S$2,TREND(Annual!S123:S239,$AF123:$AG239,$AF123:$AG239,TRUE),0)</f>
        <v>0</v>
      </c>
      <c r="T123" s="126">
        <f>IF(T$2,TREND(Annual!T123:T239,$AF123:$AG239,$AF123:$AG239,TRUE),0)</f>
        <v>0</v>
      </c>
      <c r="U123" s="126">
        <f>IF(U$2,TREND(Annual!U123:U239,$AF123:$AG239,$AF123:$AG239,TRUE),0)</f>
        <v>0</v>
      </c>
      <c r="V123" s="126">
        <f>IF(V$2,TREND(Annual!V123:V239,$AF123:$AG239,$AF123:$AG239,TRUE),0)</f>
        <v>0</v>
      </c>
      <c r="W123" s="126">
        <f>IF(W$2,TREND(Annual!W123:W239,$AF123:$AG239,$AF123:$AG239,TRUE),0)</f>
        <v>0</v>
      </c>
      <c r="X123" s="126">
        <f>IF(X$2,TREND(Annual!X123:X239,$AF123:$AG239,$AF123:$AG239,TRUE),0)</f>
        <v>0</v>
      </c>
      <c r="Y123" s="126">
        <f>IF(Y$2,TREND(Annual!Y123:Y239,$AF123:$AG239,$AF123:$AG239,TRUE),0)</f>
        <v>0</v>
      </c>
      <c r="Z123" s="126">
        <f>IF(Z$2,TREND(Annual!Z123:Z239,$AF123:$AG239,$AF123:$AG239,TRUE),0)</f>
        <v>0</v>
      </c>
      <c r="AA123" s="126">
        <f>IF(AA$2,TREND(Annual!AA123:AA239,$AF123:$AG239,$AF123:$AG239,TRUE),0)</f>
        <v>0</v>
      </c>
      <c r="AB123" s="126">
        <f>IF(AB$2,TREND(Annual!AB123:AB239,$AF123:$AG239,$AF123:$AG239,TRUE),0)</f>
        <v>0</v>
      </c>
      <c r="AC123" s="126">
        <f>IF(AC$2,TREND(Annual!AC123:AC239,$AF123:$AG239,$AF123:$AG239,TRUE),0)</f>
        <v>0</v>
      </c>
      <c r="AD123" s="126">
        <f>IF(AD$2,TREND(Annual!AD123:AD239,$AF123:$AG239,$AF123:$AG239,TRUE),0)</f>
        <v>0</v>
      </c>
      <c r="AF123">
        <f t="shared" si="4"/>
        <v>117</v>
      </c>
      <c r="AG123">
        <f t="shared" si="7"/>
        <v>13689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6" tint="0.39997558519241921"/>
  </sheetPr>
  <dimension ref="A1:AG123"/>
  <sheetViews>
    <sheetView zoomScale="80" zoomScaleNormal="80" workbookViewId="0">
      <pane xSplit="1" ySplit="2" topLeftCell="R100" activePane="bottomRight" state="frozen"/>
      <selection activeCell="B7" sqref="B7"/>
      <selection pane="topRight" activeCell="B7" sqref="B7"/>
      <selection pane="bottomLeft" activeCell="B7" sqref="B7"/>
      <selection pane="bottomRight" activeCell="AF120" sqref="AF120:AG123"/>
    </sheetView>
  </sheetViews>
  <sheetFormatPr baseColWidth="10" defaultColWidth="12.7109375" defaultRowHeight="15"/>
  <cols>
    <col min="1" max="1" width="15.7109375" customWidth="1"/>
  </cols>
  <sheetData>
    <row r="1" spans="1:33" ht="14.25" customHeight="1">
      <c r="B1" t="s">
        <v>375</v>
      </c>
      <c r="C1" t="s">
        <v>510</v>
      </c>
      <c r="D1" s="128" t="s">
        <v>471</v>
      </c>
      <c r="E1" s="128" t="s">
        <v>470</v>
      </c>
      <c r="F1" s="128" t="s">
        <v>473</v>
      </c>
      <c r="G1" t="s">
        <v>379</v>
      </c>
      <c r="H1" t="s">
        <v>556</v>
      </c>
      <c r="I1" t="s">
        <v>124</v>
      </c>
      <c r="J1" t="s">
        <v>208</v>
      </c>
      <c r="K1" t="s">
        <v>381</v>
      </c>
      <c r="L1" t="s">
        <v>382</v>
      </c>
      <c r="M1" t="s">
        <v>371</v>
      </c>
      <c r="N1" t="s">
        <v>385</v>
      </c>
      <c r="O1" t="s">
        <v>374</v>
      </c>
      <c r="P1" t="s">
        <v>387</v>
      </c>
      <c r="Q1" t="s">
        <v>372</v>
      </c>
      <c r="R1" t="s">
        <v>479</v>
      </c>
      <c r="S1" t="s">
        <v>388</v>
      </c>
      <c r="T1" t="s">
        <v>586</v>
      </c>
      <c r="U1" t="s">
        <v>380</v>
      </c>
      <c r="V1" t="s">
        <v>131</v>
      </c>
      <c r="W1" t="s">
        <v>373</v>
      </c>
      <c r="X1" t="s">
        <v>526</v>
      </c>
      <c r="Y1" t="s">
        <v>527</v>
      </c>
      <c r="Z1" s="158" t="s">
        <v>663</v>
      </c>
      <c r="AA1" t="s">
        <v>679</v>
      </c>
      <c r="AB1" t="s">
        <v>680</v>
      </c>
      <c r="AC1" s="158" t="s">
        <v>664</v>
      </c>
      <c r="AD1" s="158" t="s">
        <v>664</v>
      </c>
      <c r="AE1" s="107"/>
      <c r="AF1" t="s">
        <v>588</v>
      </c>
      <c r="AG1" t="s">
        <v>589</v>
      </c>
    </row>
    <row r="2" spans="1:33">
      <c r="A2" s="132" t="s">
        <v>468</v>
      </c>
      <c r="B2" s="128">
        <v>0</v>
      </c>
      <c r="C2" s="128">
        <v>0</v>
      </c>
      <c r="D2" s="128">
        <v>0</v>
      </c>
      <c r="E2" s="128">
        <v>0</v>
      </c>
      <c r="F2" s="128">
        <v>0</v>
      </c>
      <c r="G2" s="128">
        <v>0</v>
      </c>
      <c r="H2" s="128">
        <v>0</v>
      </c>
      <c r="I2" s="128">
        <v>0</v>
      </c>
      <c r="J2" s="128">
        <v>0</v>
      </c>
      <c r="K2" s="128">
        <v>0</v>
      </c>
      <c r="L2" s="128">
        <v>0</v>
      </c>
      <c r="M2" s="128">
        <v>0</v>
      </c>
      <c r="N2" s="128">
        <v>0</v>
      </c>
      <c r="O2" s="128">
        <v>0</v>
      </c>
      <c r="P2" s="128">
        <v>0</v>
      </c>
      <c r="Q2" s="128">
        <v>0</v>
      </c>
      <c r="R2" s="128">
        <v>0</v>
      </c>
      <c r="S2" s="128">
        <v>0</v>
      </c>
      <c r="T2" s="128">
        <v>0</v>
      </c>
      <c r="U2" s="128">
        <v>0</v>
      </c>
      <c r="V2" s="128">
        <v>0</v>
      </c>
      <c r="W2" s="128">
        <v>0</v>
      </c>
      <c r="X2" s="128">
        <v>0</v>
      </c>
      <c r="Y2" s="128">
        <v>0</v>
      </c>
      <c r="Z2" s="128">
        <v>0</v>
      </c>
      <c r="AA2" s="128">
        <v>0</v>
      </c>
      <c r="AB2" s="128">
        <v>0</v>
      </c>
      <c r="AC2" s="128">
        <v>0</v>
      </c>
      <c r="AD2" s="128">
        <v>0</v>
      </c>
      <c r="AE2" s="128"/>
      <c r="AF2">
        <v>1</v>
      </c>
      <c r="AG2">
        <v>2</v>
      </c>
    </row>
    <row r="3" spans="1:33">
      <c r="A3" t="s">
        <v>400</v>
      </c>
      <c r="B3" s="131"/>
      <c r="C3" s="131"/>
      <c r="D3" s="131"/>
      <c r="E3" s="131"/>
      <c r="F3" s="131"/>
      <c r="G3" s="131"/>
      <c r="H3" s="131"/>
      <c r="I3" s="131"/>
      <c r="J3" s="131"/>
      <c r="K3" s="131"/>
      <c r="L3" s="131"/>
      <c r="M3" s="131"/>
      <c r="N3" s="131"/>
      <c r="O3" s="131"/>
      <c r="P3" s="131"/>
      <c r="Q3" s="131"/>
      <c r="R3" s="131"/>
      <c r="S3" s="131"/>
      <c r="T3" s="131"/>
      <c r="U3" s="131"/>
      <c r="V3" s="131"/>
      <c r="W3" s="131"/>
    </row>
    <row r="4" spans="1:33">
      <c r="A4" t="s">
        <v>401</v>
      </c>
      <c r="B4" s="131"/>
      <c r="C4" s="131"/>
      <c r="D4" s="131"/>
      <c r="E4" s="131"/>
      <c r="F4" s="131"/>
      <c r="G4" s="131"/>
      <c r="H4" s="131"/>
      <c r="I4" s="131"/>
      <c r="J4" s="131"/>
      <c r="K4" s="131"/>
      <c r="L4" s="131"/>
      <c r="M4" s="131"/>
      <c r="N4" s="131"/>
      <c r="O4" s="131"/>
      <c r="P4" s="131"/>
      <c r="Q4" s="131"/>
      <c r="R4" s="131"/>
      <c r="S4" s="131"/>
      <c r="T4" s="131"/>
      <c r="U4" s="131"/>
      <c r="V4" s="131"/>
      <c r="W4" s="131"/>
    </row>
    <row r="5" spans="1:33">
      <c r="A5" t="s">
        <v>402</v>
      </c>
      <c r="B5" s="131"/>
      <c r="C5" s="131"/>
      <c r="D5" s="131"/>
      <c r="E5" s="131"/>
      <c r="F5" s="131"/>
      <c r="G5" s="131"/>
      <c r="H5" s="131"/>
      <c r="I5" s="131"/>
      <c r="J5" s="131"/>
      <c r="K5" s="131"/>
      <c r="L5" s="131"/>
      <c r="M5" s="131"/>
      <c r="N5" s="131"/>
      <c r="O5" s="131"/>
      <c r="P5" s="131"/>
      <c r="Q5" s="131"/>
      <c r="R5" s="131"/>
      <c r="S5" s="131"/>
      <c r="T5" s="131"/>
      <c r="U5" s="131"/>
      <c r="V5" s="131"/>
      <c r="W5" s="131"/>
    </row>
    <row r="6" spans="1:33">
      <c r="A6" t="s">
        <v>403</v>
      </c>
      <c r="B6" s="131"/>
      <c r="C6" s="131"/>
      <c r="D6" s="131"/>
      <c r="E6" s="131"/>
      <c r="F6" s="131"/>
      <c r="G6" s="131"/>
      <c r="H6" s="131"/>
      <c r="I6" s="131"/>
      <c r="J6" s="131"/>
      <c r="K6" s="131"/>
      <c r="L6" s="131"/>
      <c r="M6" s="131"/>
      <c r="N6" s="131"/>
      <c r="O6" s="131"/>
      <c r="P6" s="131"/>
      <c r="Q6" s="131"/>
      <c r="R6" s="131"/>
      <c r="S6" s="131"/>
      <c r="T6" s="131"/>
      <c r="U6" s="131"/>
      <c r="V6" s="131"/>
      <c r="W6" s="131"/>
    </row>
    <row r="7" spans="1:33">
      <c r="A7" t="s">
        <v>404</v>
      </c>
      <c r="B7" s="131">
        <f>IF(B$2,TREND(Annual!B23:B123,$AF23:$AG123,$AF7:$AG123,TRUE),0)</f>
        <v>0</v>
      </c>
      <c r="C7" s="131">
        <f>IF(C$2,TREND(Annual!C23:C123,$AF23:$AG123,$AF7:$AG123,TRUE),0)</f>
        <v>0</v>
      </c>
      <c r="D7" s="131">
        <f>IF(D$2,TREND(Annual!D23:D123,$AF23:$AG123,$AF7:$AG123,TRUE),0)</f>
        <v>0</v>
      </c>
      <c r="E7" s="131">
        <f>IF(E$2,TREND(Annual!E23:E123,$AF23:$AG123,$AF7:$AG123,TRUE),0)</f>
        <v>0</v>
      </c>
      <c r="F7" s="131">
        <f>IF(F$2,TREND(Annual!F23:F123,$AF23:$AG123,$AF7:$AG123,TRUE),0)</f>
        <v>0</v>
      </c>
      <c r="G7" s="131">
        <f>IF(G$2,TREND(Annual!G23:G123,$AF23:$AG123,$AF7:$AG123,TRUE),0)</f>
        <v>0</v>
      </c>
      <c r="H7" s="131">
        <f>IF(H$2,TREND(Annual!H23:H123,$AF23:$AG123,$AF7:$AG123,TRUE),0)</f>
        <v>0</v>
      </c>
      <c r="I7" s="131">
        <f>IF(I$2,TREND(Annual!I23:I123,$AF23:$AG123,$AF7:$AG123,TRUE),0)</f>
        <v>0</v>
      </c>
      <c r="J7" s="131">
        <f>IF(J$2,TREND(Annual!J23:J123,$AF23:$AG123,$AF7:$AG123,TRUE),0)</f>
        <v>0</v>
      </c>
      <c r="K7" s="131">
        <f>IF(K$2,TREND(Annual!K23:K123,$AF23:$AG123,$AF7:$AG123,TRUE),0)</f>
        <v>0</v>
      </c>
      <c r="L7" s="131">
        <f>IF(L$2,TREND(Annual!L23:L123,$AF23:$AG123,$AF7:$AG123,TRUE),0)</f>
        <v>0</v>
      </c>
      <c r="M7" s="131">
        <f>IF(M$2,TREND(Annual!M23:M123,$AF23:$AG123,$AF7:$AG123,TRUE),0)</f>
        <v>0</v>
      </c>
      <c r="N7" s="131">
        <f>IF(N$2,TREND(Annual!N23:N123,$AF23:$AG123,$AF7:$AG123,TRUE),0)</f>
        <v>0</v>
      </c>
      <c r="O7" s="131">
        <f>IF(O$2,TREND(Annual!O23:O123,$AF23:$AG123,$AF7:$AG123,TRUE),0)</f>
        <v>0</v>
      </c>
      <c r="P7" s="131">
        <f>IF(P$2,TREND(Annual!P23:P123,$AF23:$AG123,$AF7:$AG123,TRUE),0)</f>
        <v>0</v>
      </c>
      <c r="Q7" s="131">
        <f>IF(Q$2,TREND(Annual!Q23:Q123,$AF23:$AG123,$AF7:$AG123,TRUE),0)</f>
        <v>0</v>
      </c>
      <c r="R7" s="131">
        <f>IF(R$2,TREND(Annual!R23:R123,$AF23:$AG123,$AF7:$AG123,TRUE),0)</f>
        <v>0</v>
      </c>
      <c r="S7" s="131">
        <f>IF(S$2,TREND(Annual!S23:S123,$AF23:$AG123,$AF7:$AG123,TRUE),0)</f>
        <v>0</v>
      </c>
      <c r="T7" s="131">
        <f>IF(T$2,TREND(Annual!T23:T123,$AF23:$AG123,$AF7:$AG123,TRUE),0)</f>
        <v>0</v>
      </c>
      <c r="U7" s="131">
        <f>IF(U$2,TREND(Annual!U23:U123,$AF23:$AG123,$AF7:$AG123,TRUE),0)</f>
        <v>0</v>
      </c>
      <c r="V7" s="131">
        <f>IF(V$2,TREND(Annual!V23:V123,$AF23:$AG123,$AF7:$AG123,TRUE),0)</f>
        <v>0</v>
      </c>
      <c r="W7" s="131">
        <f>IF(W$2,TREND(Annual!W23:W123,$AF23:$AG123,$AF7:$AG123,TRUE),0)</f>
        <v>0</v>
      </c>
      <c r="X7" s="131">
        <f>IF(X$2,TREND(Annual!X23:X123,$AF23:$AG123,$AF7:$AG123,TRUE),0)</f>
        <v>0</v>
      </c>
      <c r="Y7" s="131">
        <f>IF(Y$2,TREND(Annual!Y23:Y123,$AF23:$AG123,$AF7:$AG123,TRUE),0)</f>
        <v>0</v>
      </c>
      <c r="Z7" s="131">
        <f>IF(Z$2,TREND(Annual!Z23:Z123,$AF23:$AG123,$AF7:$AG123,TRUE),0)</f>
        <v>0</v>
      </c>
      <c r="AA7" s="131">
        <f>IF(AA$2,TREND(Annual!AA23:AA123,$AF23:$AG123,$AF7:$AG123,TRUE),0)</f>
        <v>0</v>
      </c>
      <c r="AB7" s="131">
        <f>IF(AB$2,TREND(Annual!AB23:AB123,$AF23:$AG123,$AF7:$AG123,TRUE),0)</f>
        <v>0</v>
      </c>
      <c r="AC7" s="131">
        <f>IF(AC$2,TREND(Annual!AC23:AC123,$AF23:$AG123,$AF7:$AG123,TRUE),0)</f>
        <v>0</v>
      </c>
      <c r="AD7" s="131">
        <f>IF(AD$2,TREND(Annual!AD23:AD123,$AF23:$AG123,$AF7:$AG123,TRUE),0)</f>
        <v>0</v>
      </c>
      <c r="AE7" s="131"/>
      <c r="AF7">
        <f>AF2</f>
        <v>1</v>
      </c>
      <c r="AG7">
        <f>AF7^$AG$2</f>
        <v>1</v>
      </c>
    </row>
    <row r="8" spans="1:33">
      <c r="A8" t="s">
        <v>405</v>
      </c>
      <c r="B8" s="131">
        <f>IF(B$2,TREND(Annual!B24:B124,$AF24:$AG124,$AF8:$AG124,TRUE),0)</f>
        <v>0</v>
      </c>
      <c r="C8" s="131">
        <f>IF(C$2,TREND(Annual!C24:C124,$AF24:$AG124,$AF8:$AG124,TRUE),0)</f>
        <v>0</v>
      </c>
      <c r="D8" s="131">
        <f>IF(D$2,TREND(Annual!D24:D124,$AF24:$AG124,$AF8:$AG124,TRUE),0)</f>
        <v>0</v>
      </c>
      <c r="E8" s="131">
        <f>IF(E$2,TREND(Annual!E24:E124,$AF24:$AG124,$AF8:$AG124,TRUE),0)</f>
        <v>0</v>
      </c>
      <c r="F8" s="131">
        <f>IF(F$2,TREND(Annual!F24:F124,$AF24:$AG124,$AF8:$AG124,TRUE),0)</f>
        <v>0</v>
      </c>
      <c r="G8" s="131">
        <f>IF(G$2,TREND(Annual!G24:G124,$AF24:$AG124,$AF8:$AG124,TRUE),0)</f>
        <v>0</v>
      </c>
      <c r="H8" s="131">
        <f>IF(H$2,TREND(Annual!H24:H124,$AF24:$AG124,$AF8:$AG124,TRUE),0)</f>
        <v>0</v>
      </c>
      <c r="I8" s="131">
        <f>IF(I$2,TREND(Annual!I24:I124,$AF24:$AG124,$AF8:$AG124,TRUE),0)</f>
        <v>0</v>
      </c>
      <c r="J8" s="131">
        <f>IF(J$2,TREND(Annual!J24:J124,$AF24:$AG124,$AF8:$AG124,TRUE),0)</f>
        <v>0</v>
      </c>
      <c r="K8" s="131">
        <f>IF(K$2,TREND(Annual!K24:K124,$AF24:$AG124,$AF8:$AG124,TRUE),0)</f>
        <v>0</v>
      </c>
      <c r="L8" s="131">
        <f>IF(L$2,TREND(Annual!L24:L124,$AF24:$AG124,$AF8:$AG124,TRUE),0)</f>
        <v>0</v>
      </c>
      <c r="M8" s="131">
        <f>IF(M$2,TREND(Annual!M24:M124,$AF24:$AG124,$AF8:$AG124,TRUE),0)</f>
        <v>0</v>
      </c>
      <c r="N8" s="131">
        <f>IF(N$2,TREND(Annual!N24:N124,$AF24:$AG124,$AF8:$AG124,TRUE),0)</f>
        <v>0</v>
      </c>
      <c r="O8" s="131">
        <f>IF(O$2,TREND(Annual!O24:O124,$AF24:$AG124,$AF8:$AG124,TRUE),0)</f>
        <v>0</v>
      </c>
      <c r="P8" s="131">
        <f>IF(P$2,TREND(Annual!P24:P124,$AF24:$AG124,$AF8:$AG124,TRUE),0)</f>
        <v>0</v>
      </c>
      <c r="Q8" s="131">
        <f>IF(Q$2,TREND(Annual!Q24:Q124,$AF24:$AG124,$AF8:$AG124,TRUE),0)</f>
        <v>0</v>
      </c>
      <c r="R8" s="131">
        <f>IF(R$2,TREND(Annual!R24:R124,$AF24:$AG124,$AF8:$AG124,TRUE),0)</f>
        <v>0</v>
      </c>
      <c r="S8" s="131">
        <f>IF(S$2,TREND(Annual!S24:S124,$AF24:$AG124,$AF8:$AG124,TRUE),0)</f>
        <v>0</v>
      </c>
      <c r="T8" s="131">
        <f>IF(T$2,TREND(Annual!T24:T124,$AF24:$AG124,$AF8:$AG124,TRUE),0)</f>
        <v>0</v>
      </c>
      <c r="U8" s="131">
        <f>IF(U$2,TREND(Annual!U24:U124,$AF24:$AG124,$AF8:$AG124,TRUE),0)</f>
        <v>0</v>
      </c>
      <c r="V8" s="131">
        <f>IF(V$2,TREND(Annual!V24:V124,$AF24:$AG124,$AF8:$AG124,TRUE),0)</f>
        <v>0</v>
      </c>
      <c r="W8" s="131">
        <f>IF(W$2,TREND(Annual!W24:W124,$AF24:$AG124,$AF8:$AG124,TRUE),0)</f>
        <v>0</v>
      </c>
      <c r="X8" s="131">
        <f>IF(X$2,TREND(Annual!X24:X124,$AF24:$AG124,$AF8:$AG124,TRUE),0)</f>
        <v>0</v>
      </c>
      <c r="Y8" s="131">
        <f>IF(Y$2,TREND(Annual!Y24:Y124,$AF24:$AG124,$AF8:$AG124,TRUE),0)</f>
        <v>0</v>
      </c>
      <c r="Z8" s="131">
        <f>IF(Z$2,TREND(Annual!Z24:Z124,$AF24:$AG124,$AF8:$AG124,TRUE),0)</f>
        <v>0</v>
      </c>
      <c r="AA8" s="131">
        <f>IF(AA$2,TREND(Annual!AA24:AA124,$AF24:$AG124,$AF8:$AG124,TRUE),0)</f>
        <v>0</v>
      </c>
      <c r="AB8" s="131">
        <f>IF(AB$2,TREND(Annual!AB24:AB124,$AF24:$AG124,$AF8:$AG124,TRUE),0)</f>
        <v>0</v>
      </c>
      <c r="AC8" s="131">
        <f>IF(AC$2,TREND(Annual!AC24:AC124,$AF24:$AG124,$AF8:$AG124,TRUE),0)</f>
        <v>0</v>
      </c>
      <c r="AD8" s="131">
        <f>IF(AD$2,TREND(Annual!AD24:AD124,$AF24:$AG124,$AF8:$AG124,TRUE),0)</f>
        <v>0</v>
      </c>
      <c r="AE8" s="131"/>
      <c r="AF8">
        <f>AF7+$AF$2</f>
        <v>2</v>
      </c>
      <c r="AG8">
        <f>AF8^$AG$2</f>
        <v>4</v>
      </c>
    </row>
    <row r="9" spans="1:33">
      <c r="A9" t="s">
        <v>406</v>
      </c>
      <c r="B9" s="131">
        <f>IF(B$2,TREND(Annual!B25:B125,$AF25:$AG125,$AF9:$AG125,TRUE),0)</f>
        <v>0</v>
      </c>
      <c r="C9" s="131">
        <f>IF(C$2,TREND(Annual!C25:C125,$AF25:$AG125,$AF9:$AG125,TRUE),0)</f>
        <v>0</v>
      </c>
      <c r="D9" s="131">
        <f>IF(D$2,TREND(Annual!D25:D125,$AF25:$AG125,$AF9:$AG125,TRUE),0)</f>
        <v>0</v>
      </c>
      <c r="E9" s="131">
        <f>IF(E$2,TREND(Annual!E25:E125,$AF25:$AG125,$AF9:$AG125,TRUE),0)</f>
        <v>0</v>
      </c>
      <c r="F9" s="131">
        <f>IF(F$2,TREND(Annual!F25:F125,$AF25:$AG125,$AF9:$AG125,TRUE),0)</f>
        <v>0</v>
      </c>
      <c r="G9" s="131">
        <f>IF(G$2,TREND(Annual!G25:G125,$AF25:$AG125,$AF9:$AG125,TRUE),0)</f>
        <v>0</v>
      </c>
      <c r="H9" s="131">
        <f>IF(H$2,TREND(Annual!H25:H125,$AF25:$AG125,$AF9:$AG125,TRUE),0)</f>
        <v>0</v>
      </c>
      <c r="I9" s="131">
        <f>IF(I$2,TREND(Annual!I25:I125,$AF25:$AG125,$AF9:$AG125,TRUE),0)</f>
        <v>0</v>
      </c>
      <c r="J9" s="131">
        <f>IF(J$2,TREND(Annual!J25:J125,$AF25:$AG125,$AF9:$AG125,TRUE),0)</f>
        <v>0</v>
      </c>
      <c r="K9" s="131">
        <f>IF(K$2,TREND(Annual!K25:K125,$AF25:$AG125,$AF9:$AG125,TRUE),0)</f>
        <v>0</v>
      </c>
      <c r="L9" s="131">
        <f>IF(L$2,TREND(Annual!L25:L125,$AF25:$AG125,$AF9:$AG125,TRUE),0)</f>
        <v>0</v>
      </c>
      <c r="M9" s="131">
        <f>IF(M$2,TREND(Annual!M25:M125,$AF25:$AG125,$AF9:$AG125,TRUE),0)</f>
        <v>0</v>
      </c>
      <c r="N9" s="131">
        <f>IF(N$2,TREND(Annual!N25:N125,$AF25:$AG125,$AF9:$AG125,TRUE),0)</f>
        <v>0</v>
      </c>
      <c r="O9" s="131">
        <f>IF(O$2,TREND(Annual!O25:O125,$AF25:$AG125,$AF9:$AG125,TRUE),0)</f>
        <v>0</v>
      </c>
      <c r="P9" s="131">
        <f>IF(P$2,TREND(Annual!P25:P125,$AF25:$AG125,$AF9:$AG125,TRUE),0)</f>
        <v>0</v>
      </c>
      <c r="Q9" s="131">
        <f>IF(Q$2,TREND(Annual!Q25:Q125,$AF25:$AG125,$AF9:$AG125,TRUE),0)</f>
        <v>0</v>
      </c>
      <c r="R9" s="131">
        <f>IF(R$2,TREND(Annual!R25:R125,$AF25:$AG125,$AF9:$AG125,TRUE),0)</f>
        <v>0</v>
      </c>
      <c r="S9" s="131">
        <f>IF(S$2,TREND(Annual!S25:S125,$AF25:$AG125,$AF9:$AG125,TRUE),0)</f>
        <v>0</v>
      </c>
      <c r="T9" s="131">
        <f>IF(T$2,TREND(Annual!T25:T125,$AF25:$AG125,$AF9:$AG125,TRUE),0)</f>
        <v>0</v>
      </c>
      <c r="U9" s="131">
        <f>IF(U$2,TREND(Annual!U25:U125,$AF25:$AG125,$AF9:$AG125,TRUE),0)</f>
        <v>0</v>
      </c>
      <c r="V9" s="131">
        <f>IF(V$2,TREND(Annual!V25:V125,$AF25:$AG125,$AF9:$AG125,TRUE),0)</f>
        <v>0</v>
      </c>
      <c r="W9" s="131">
        <f>IF(W$2,TREND(Annual!W25:W125,$AF25:$AG125,$AF9:$AG125,TRUE),0)</f>
        <v>0</v>
      </c>
      <c r="X9" s="131">
        <f>IF(X$2,TREND(Annual!X25:X125,$AF25:$AG125,$AF9:$AG125,TRUE),0)</f>
        <v>0</v>
      </c>
      <c r="Y9" s="131">
        <f>IF(Y$2,TREND(Annual!Y25:Y125,$AF25:$AG125,$AF9:$AG125,TRUE),0)</f>
        <v>0</v>
      </c>
      <c r="Z9" s="131">
        <f>IF(Z$2,TREND(Annual!Z25:Z125,$AF25:$AG125,$AF9:$AG125,TRUE),0)</f>
        <v>0</v>
      </c>
      <c r="AA9" s="131">
        <f>IF(AA$2,TREND(Annual!AA25:AA125,$AF25:$AG125,$AF9:$AG125,TRUE),0)</f>
        <v>0</v>
      </c>
      <c r="AB9" s="131">
        <f>IF(AB$2,TREND(Annual!AB25:AB125,$AF25:$AG125,$AF9:$AG125,TRUE),0)</f>
        <v>0</v>
      </c>
      <c r="AC9" s="131">
        <f>IF(AC$2,TREND(Annual!AC25:AC125,$AF25:$AG125,$AF9:$AG125,TRUE),0)</f>
        <v>0</v>
      </c>
      <c r="AD9" s="131">
        <f>IF(AD$2,TREND(Annual!AD25:AD125,$AF25:$AG125,$AF9:$AG125,TRUE),0)</f>
        <v>0</v>
      </c>
      <c r="AE9" s="131"/>
      <c r="AF9">
        <f t="shared" ref="AF9:AF72" si="0">AF8+$AF$2</f>
        <v>3</v>
      </c>
      <c r="AG9">
        <f t="shared" ref="AG9:AG72" si="1">AF9^$AG$2</f>
        <v>9</v>
      </c>
    </row>
    <row r="10" spans="1:33">
      <c r="A10" t="s">
        <v>407</v>
      </c>
      <c r="B10" s="131">
        <f>IF(B$2,TREND(Annual!B26:B126,$AF26:$AG126,$AF10:$AG126,TRUE),0)</f>
        <v>0</v>
      </c>
      <c r="C10" s="131">
        <f>IF(C$2,TREND(Annual!C26:C126,$AF26:$AG126,$AF10:$AG126,TRUE),0)</f>
        <v>0</v>
      </c>
      <c r="D10" s="131">
        <f>IF(D$2,TREND(Annual!D26:D126,$AF26:$AG126,$AF10:$AG126,TRUE),0)</f>
        <v>0</v>
      </c>
      <c r="E10" s="131">
        <f>IF(E$2,TREND(Annual!E26:E126,$AF26:$AG126,$AF10:$AG126,TRUE),0)</f>
        <v>0</v>
      </c>
      <c r="F10" s="131">
        <f>IF(F$2,TREND(Annual!F26:F126,$AF26:$AG126,$AF10:$AG126,TRUE),0)</f>
        <v>0</v>
      </c>
      <c r="G10" s="131">
        <f>IF(G$2,TREND(Annual!G26:G126,$AF26:$AG126,$AF10:$AG126,TRUE),0)</f>
        <v>0</v>
      </c>
      <c r="H10" s="131">
        <f>IF(H$2,TREND(Annual!H26:H126,$AF26:$AG126,$AF10:$AG126,TRUE),0)</f>
        <v>0</v>
      </c>
      <c r="I10" s="131">
        <f>IF(I$2,TREND(Annual!I26:I126,$AF26:$AG126,$AF10:$AG126,TRUE),0)</f>
        <v>0</v>
      </c>
      <c r="J10" s="131">
        <f>IF(J$2,TREND(Annual!J26:J126,$AF26:$AG126,$AF10:$AG126,TRUE),0)</f>
        <v>0</v>
      </c>
      <c r="K10" s="131">
        <f>IF(K$2,TREND(Annual!K26:K126,$AF26:$AG126,$AF10:$AG126,TRUE),0)</f>
        <v>0</v>
      </c>
      <c r="L10" s="131">
        <f>IF(L$2,TREND(Annual!L26:L126,$AF26:$AG126,$AF10:$AG126,TRUE),0)</f>
        <v>0</v>
      </c>
      <c r="M10" s="131">
        <f>IF(M$2,TREND(Annual!M26:M126,$AF26:$AG126,$AF10:$AG126,TRUE),0)</f>
        <v>0</v>
      </c>
      <c r="N10" s="131">
        <f>IF(N$2,TREND(Annual!N26:N126,$AF26:$AG126,$AF10:$AG126,TRUE),0)</f>
        <v>0</v>
      </c>
      <c r="O10" s="131">
        <f>IF(O$2,TREND(Annual!O26:O126,$AF26:$AG126,$AF10:$AG126,TRUE),0)</f>
        <v>0</v>
      </c>
      <c r="P10" s="131">
        <f>IF(P$2,TREND(Annual!P26:P126,$AF26:$AG126,$AF10:$AG126,TRUE),0)</f>
        <v>0</v>
      </c>
      <c r="Q10" s="131">
        <f>IF(Q$2,TREND(Annual!Q26:Q126,$AF26:$AG126,$AF10:$AG126,TRUE),0)</f>
        <v>0</v>
      </c>
      <c r="R10" s="131">
        <f>IF(R$2,TREND(Annual!R26:R126,$AF26:$AG126,$AF10:$AG126,TRUE),0)</f>
        <v>0</v>
      </c>
      <c r="S10" s="131">
        <f>IF(S$2,TREND(Annual!S26:S126,$AF26:$AG126,$AF10:$AG126,TRUE),0)</f>
        <v>0</v>
      </c>
      <c r="T10" s="131">
        <f>IF(T$2,TREND(Annual!T26:T126,$AF26:$AG126,$AF10:$AG126,TRUE),0)</f>
        <v>0</v>
      </c>
      <c r="U10" s="131">
        <f>IF(U$2,TREND(Annual!U26:U126,$AF26:$AG126,$AF10:$AG126,TRUE),0)</f>
        <v>0</v>
      </c>
      <c r="V10" s="131">
        <f>IF(V$2,TREND(Annual!V26:V126,$AF26:$AG126,$AF10:$AG126,TRUE),0)</f>
        <v>0</v>
      </c>
      <c r="W10" s="131">
        <f>IF(W$2,TREND(Annual!W26:W126,$AF26:$AG126,$AF10:$AG126,TRUE),0)</f>
        <v>0</v>
      </c>
      <c r="X10" s="131">
        <f>IF(X$2,TREND(Annual!X26:X126,$AF26:$AG126,$AF10:$AG126,TRUE),0)</f>
        <v>0</v>
      </c>
      <c r="Y10" s="131">
        <f>IF(Y$2,TREND(Annual!Y26:Y126,$AF26:$AG126,$AF10:$AG126,TRUE),0)</f>
        <v>0</v>
      </c>
      <c r="Z10" s="131">
        <f>IF(Z$2,TREND(Annual!Z26:Z126,$AF26:$AG126,$AF10:$AG126,TRUE),0)</f>
        <v>0</v>
      </c>
      <c r="AA10" s="131">
        <f>IF(AA$2,TREND(Annual!AA26:AA126,$AF26:$AG126,$AF10:$AG126,TRUE),0)</f>
        <v>0</v>
      </c>
      <c r="AB10" s="131">
        <f>IF(AB$2,TREND(Annual!AB26:AB126,$AF26:$AG126,$AF10:$AG126,TRUE),0)</f>
        <v>0</v>
      </c>
      <c r="AC10" s="131">
        <f>IF(AC$2,TREND(Annual!AC26:AC126,$AF26:$AG126,$AF10:$AG126,TRUE),0)</f>
        <v>0</v>
      </c>
      <c r="AD10" s="131">
        <f>IF(AD$2,TREND(Annual!AD26:AD126,$AF26:$AG126,$AF10:$AG126,TRUE),0)</f>
        <v>0</v>
      </c>
      <c r="AE10" s="131"/>
      <c r="AF10">
        <f t="shared" si="0"/>
        <v>4</v>
      </c>
      <c r="AG10">
        <f t="shared" si="1"/>
        <v>16</v>
      </c>
    </row>
    <row r="11" spans="1:33">
      <c r="A11" t="s">
        <v>408</v>
      </c>
      <c r="B11" s="131">
        <f>IF(B$2,TREND(Annual!B27:B127,$AF27:$AG127,$AF11:$AG127,TRUE),0)</f>
        <v>0</v>
      </c>
      <c r="C11" s="131">
        <f>IF(C$2,TREND(Annual!C27:C127,$AF27:$AG127,$AF11:$AG127,TRUE),0)</f>
        <v>0</v>
      </c>
      <c r="D11" s="131">
        <f>IF(D$2,TREND(Annual!D27:D127,$AF27:$AG127,$AF11:$AG127,TRUE),0)</f>
        <v>0</v>
      </c>
      <c r="E11" s="131">
        <f>IF(E$2,TREND(Annual!E27:E127,$AF27:$AG127,$AF11:$AG127,TRUE),0)</f>
        <v>0</v>
      </c>
      <c r="F11" s="131">
        <f>IF(F$2,TREND(Annual!F27:F127,$AF27:$AG127,$AF11:$AG127,TRUE),0)</f>
        <v>0</v>
      </c>
      <c r="G11" s="131">
        <f>IF(G$2,TREND(Annual!G27:G127,$AF27:$AG127,$AF11:$AG127,TRUE),0)</f>
        <v>0</v>
      </c>
      <c r="H11" s="131">
        <f>IF(H$2,TREND(Annual!H27:H127,$AF27:$AG127,$AF11:$AG127,TRUE),0)</f>
        <v>0</v>
      </c>
      <c r="I11" s="131">
        <f>IF(I$2,TREND(Annual!I27:I127,$AF27:$AG127,$AF11:$AG127,TRUE),0)</f>
        <v>0</v>
      </c>
      <c r="J11" s="131">
        <f>IF(J$2,TREND(Annual!J27:J127,$AF27:$AG127,$AF11:$AG127,TRUE),0)</f>
        <v>0</v>
      </c>
      <c r="K11" s="131">
        <f>IF(K$2,TREND(Annual!K27:K127,$AF27:$AG127,$AF11:$AG127,TRUE),0)</f>
        <v>0</v>
      </c>
      <c r="L11" s="131">
        <f>IF(L$2,TREND(Annual!L27:L127,$AF27:$AG127,$AF11:$AG127,TRUE),0)</f>
        <v>0</v>
      </c>
      <c r="M11" s="131">
        <f>IF(M$2,TREND(Annual!M27:M127,$AF27:$AG127,$AF11:$AG127,TRUE),0)</f>
        <v>0</v>
      </c>
      <c r="N11" s="131">
        <f>IF(N$2,TREND(Annual!N27:N127,$AF27:$AG127,$AF11:$AG127,TRUE),0)</f>
        <v>0</v>
      </c>
      <c r="O11" s="131">
        <f>IF(O$2,TREND(Annual!O27:O127,$AF27:$AG127,$AF11:$AG127,TRUE),0)</f>
        <v>0</v>
      </c>
      <c r="P11" s="131">
        <f>IF(P$2,TREND(Annual!P27:P127,$AF27:$AG127,$AF11:$AG127,TRUE),0)</f>
        <v>0</v>
      </c>
      <c r="Q11" s="131">
        <f>IF(Q$2,TREND(Annual!Q27:Q127,$AF27:$AG127,$AF11:$AG127,TRUE),0)</f>
        <v>0</v>
      </c>
      <c r="R11" s="131">
        <f>IF(R$2,TREND(Annual!R27:R127,$AF27:$AG127,$AF11:$AG127,TRUE),0)</f>
        <v>0</v>
      </c>
      <c r="S11" s="131">
        <f>IF(S$2,TREND(Annual!S27:S127,$AF27:$AG127,$AF11:$AG127,TRUE),0)</f>
        <v>0</v>
      </c>
      <c r="T11" s="131">
        <f>IF(T$2,TREND(Annual!T27:T127,$AF27:$AG127,$AF11:$AG127,TRUE),0)</f>
        <v>0</v>
      </c>
      <c r="U11" s="131">
        <f>IF(U$2,TREND(Annual!U27:U127,$AF27:$AG127,$AF11:$AG127,TRUE),0)</f>
        <v>0</v>
      </c>
      <c r="V11" s="131">
        <f>IF(V$2,TREND(Annual!V27:V127,$AF27:$AG127,$AF11:$AG127,TRUE),0)</f>
        <v>0</v>
      </c>
      <c r="W11" s="131">
        <f>IF(W$2,TREND(Annual!W27:W127,$AF27:$AG127,$AF11:$AG127,TRUE),0)</f>
        <v>0</v>
      </c>
      <c r="X11" s="131">
        <f>IF(X$2,TREND(Annual!X27:X127,$AF27:$AG127,$AF11:$AG127,TRUE),0)</f>
        <v>0</v>
      </c>
      <c r="Y11" s="131">
        <f>IF(Y$2,TREND(Annual!Y27:Y127,$AF27:$AG127,$AF11:$AG127,TRUE),0)</f>
        <v>0</v>
      </c>
      <c r="Z11" s="131">
        <f>IF(Z$2,TREND(Annual!Z27:Z127,$AF27:$AG127,$AF11:$AG127,TRUE),0)</f>
        <v>0</v>
      </c>
      <c r="AA11" s="131">
        <f>IF(AA$2,TREND(Annual!AA27:AA127,$AF27:$AG127,$AF11:$AG127,TRUE),0)</f>
        <v>0</v>
      </c>
      <c r="AB11" s="131">
        <f>IF(AB$2,TREND(Annual!AB27:AB127,$AF27:$AG127,$AF11:$AG127,TRUE),0)</f>
        <v>0</v>
      </c>
      <c r="AC11" s="131">
        <f>IF(AC$2,TREND(Annual!AC27:AC127,$AF27:$AG127,$AF11:$AG127,TRUE),0)</f>
        <v>0</v>
      </c>
      <c r="AD11" s="131">
        <f>IF(AD$2,TREND(Annual!AD27:AD127,$AF27:$AG127,$AF11:$AG127,TRUE),0)</f>
        <v>0</v>
      </c>
      <c r="AE11" s="131"/>
      <c r="AF11">
        <f t="shared" si="0"/>
        <v>5</v>
      </c>
      <c r="AG11">
        <f t="shared" si="1"/>
        <v>25</v>
      </c>
    </row>
    <row r="12" spans="1:33">
      <c r="A12" t="s">
        <v>409</v>
      </c>
      <c r="B12" s="131">
        <f>IF(B$2,TREND(Annual!B28:B128,$AF28:$AG128,$AF12:$AG128,TRUE),0)</f>
        <v>0</v>
      </c>
      <c r="C12" s="131">
        <f>IF(C$2,TREND(Annual!C28:C128,$AF28:$AG128,$AF12:$AG128,TRUE),0)</f>
        <v>0</v>
      </c>
      <c r="D12" s="131">
        <f>IF(D$2,TREND(Annual!D28:D128,$AF28:$AG128,$AF12:$AG128,TRUE),0)</f>
        <v>0</v>
      </c>
      <c r="E12" s="131">
        <f>IF(E$2,TREND(Annual!E28:E128,$AF28:$AG128,$AF12:$AG128,TRUE),0)</f>
        <v>0</v>
      </c>
      <c r="F12" s="131">
        <f>IF(F$2,TREND(Annual!F28:F128,$AF28:$AG128,$AF12:$AG128,TRUE),0)</f>
        <v>0</v>
      </c>
      <c r="G12" s="131">
        <f>IF(G$2,TREND(Annual!G28:G128,$AF28:$AG128,$AF12:$AG128,TRUE),0)</f>
        <v>0</v>
      </c>
      <c r="H12" s="131">
        <f>IF(H$2,TREND(Annual!H28:H128,$AF28:$AG128,$AF12:$AG128,TRUE),0)</f>
        <v>0</v>
      </c>
      <c r="I12" s="131">
        <f>IF(I$2,TREND(Annual!I28:I128,$AF28:$AG128,$AF12:$AG128,TRUE),0)</f>
        <v>0</v>
      </c>
      <c r="J12" s="131">
        <f>IF(J$2,TREND(Annual!J28:J128,$AF28:$AG128,$AF12:$AG128,TRUE),0)</f>
        <v>0</v>
      </c>
      <c r="K12" s="131">
        <f>IF(K$2,TREND(Annual!K28:K128,$AF28:$AG128,$AF12:$AG128,TRUE),0)</f>
        <v>0</v>
      </c>
      <c r="L12" s="131">
        <f>IF(L$2,TREND(Annual!L28:L128,$AF28:$AG128,$AF12:$AG128,TRUE),0)</f>
        <v>0</v>
      </c>
      <c r="M12" s="131">
        <f>IF(M$2,TREND(Annual!M28:M128,$AF28:$AG128,$AF12:$AG128,TRUE),0)</f>
        <v>0</v>
      </c>
      <c r="N12" s="131">
        <f>IF(N$2,TREND(Annual!N28:N128,$AF28:$AG128,$AF12:$AG128,TRUE),0)</f>
        <v>0</v>
      </c>
      <c r="O12" s="131">
        <f>IF(O$2,TREND(Annual!O28:O128,$AF28:$AG128,$AF12:$AG128,TRUE),0)</f>
        <v>0</v>
      </c>
      <c r="P12" s="131">
        <f>IF(P$2,TREND(Annual!P28:P128,$AF28:$AG128,$AF12:$AG128,TRUE),0)</f>
        <v>0</v>
      </c>
      <c r="Q12" s="131">
        <f>IF(Q$2,TREND(Annual!Q28:Q128,$AF28:$AG128,$AF12:$AG128,TRUE),0)</f>
        <v>0</v>
      </c>
      <c r="R12" s="131">
        <f>IF(R$2,TREND(Annual!R28:R128,$AF28:$AG128,$AF12:$AG128,TRUE),0)</f>
        <v>0</v>
      </c>
      <c r="S12" s="131">
        <f>IF(S$2,TREND(Annual!S28:S128,$AF28:$AG128,$AF12:$AG128,TRUE),0)</f>
        <v>0</v>
      </c>
      <c r="T12" s="131">
        <f>IF(T$2,TREND(Annual!T28:T128,$AF28:$AG128,$AF12:$AG128,TRUE),0)</f>
        <v>0</v>
      </c>
      <c r="U12" s="131">
        <f>IF(U$2,TREND(Annual!U28:U128,$AF28:$AG128,$AF12:$AG128,TRUE),0)</f>
        <v>0</v>
      </c>
      <c r="V12" s="131">
        <f>IF(V$2,TREND(Annual!V28:V128,$AF28:$AG128,$AF12:$AG128,TRUE),0)</f>
        <v>0</v>
      </c>
      <c r="W12" s="131">
        <f>IF(W$2,TREND(Annual!W28:W128,$AF28:$AG128,$AF12:$AG128,TRUE),0)</f>
        <v>0</v>
      </c>
      <c r="X12" s="131">
        <f>IF(X$2,TREND(Annual!X28:X128,$AF28:$AG128,$AF12:$AG128,TRUE),0)</f>
        <v>0</v>
      </c>
      <c r="Y12" s="131">
        <f>IF(Y$2,TREND(Annual!Y28:Y128,$AF28:$AG128,$AF12:$AG128,TRUE),0)</f>
        <v>0</v>
      </c>
      <c r="Z12" s="131">
        <f>IF(Z$2,TREND(Annual!Z28:Z128,$AF28:$AG128,$AF12:$AG128,TRUE),0)</f>
        <v>0</v>
      </c>
      <c r="AA12" s="131">
        <f>IF(AA$2,TREND(Annual!AA28:AA128,$AF28:$AG128,$AF12:$AG128,TRUE),0)</f>
        <v>0</v>
      </c>
      <c r="AB12" s="131">
        <f>IF(AB$2,TREND(Annual!AB28:AB128,$AF28:$AG128,$AF12:$AG128,TRUE),0)</f>
        <v>0</v>
      </c>
      <c r="AC12" s="131">
        <f>IF(AC$2,TREND(Annual!AC28:AC128,$AF28:$AG128,$AF12:$AG128,TRUE),0)</f>
        <v>0</v>
      </c>
      <c r="AD12" s="131">
        <f>IF(AD$2,TREND(Annual!AD28:AD128,$AF28:$AG128,$AF12:$AG128,TRUE),0)</f>
        <v>0</v>
      </c>
      <c r="AE12" s="131"/>
      <c r="AF12">
        <f t="shared" si="0"/>
        <v>6</v>
      </c>
      <c r="AG12">
        <f t="shared" si="1"/>
        <v>36</v>
      </c>
    </row>
    <row r="13" spans="1:33">
      <c r="A13" t="s">
        <v>410</v>
      </c>
      <c r="B13" s="131">
        <f>IF(B$2,TREND(Annual!B29:B129,$AF29:$AG129,$AF13:$AG129,TRUE),0)</f>
        <v>0</v>
      </c>
      <c r="C13" s="131">
        <f>IF(C$2,TREND(Annual!C29:C129,$AF29:$AG129,$AF13:$AG129,TRUE),0)</f>
        <v>0</v>
      </c>
      <c r="D13" s="131">
        <f>IF(D$2,TREND(Annual!D29:D129,$AF29:$AG129,$AF13:$AG129,TRUE),0)</f>
        <v>0</v>
      </c>
      <c r="E13" s="131">
        <f>IF(E$2,TREND(Annual!E29:E129,$AF29:$AG129,$AF13:$AG129,TRUE),0)</f>
        <v>0</v>
      </c>
      <c r="F13" s="131">
        <f>IF(F$2,TREND(Annual!F29:F129,$AF29:$AG129,$AF13:$AG129,TRUE),0)</f>
        <v>0</v>
      </c>
      <c r="G13" s="131">
        <f>IF(G$2,TREND(Annual!G29:G129,$AF29:$AG129,$AF13:$AG129,TRUE),0)</f>
        <v>0</v>
      </c>
      <c r="H13" s="131">
        <f>IF(H$2,TREND(Annual!H29:H129,$AF29:$AG129,$AF13:$AG129,TRUE),0)</f>
        <v>0</v>
      </c>
      <c r="I13" s="131">
        <f>IF(I$2,TREND(Annual!I29:I129,$AF29:$AG129,$AF13:$AG129,TRUE),0)</f>
        <v>0</v>
      </c>
      <c r="J13" s="131">
        <f>IF(J$2,TREND(Annual!J29:J129,$AF29:$AG129,$AF13:$AG129,TRUE),0)</f>
        <v>0</v>
      </c>
      <c r="K13" s="131">
        <f>IF(K$2,TREND(Annual!K29:K129,$AF29:$AG129,$AF13:$AG129,TRUE),0)</f>
        <v>0</v>
      </c>
      <c r="L13" s="131">
        <f>IF(L$2,TREND(Annual!L29:L129,$AF29:$AG129,$AF13:$AG129,TRUE),0)</f>
        <v>0</v>
      </c>
      <c r="M13" s="131">
        <f>IF(M$2,TREND(Annual!M29:M129,$AF29:$AG129,$AF13:$AG129,TRUE),0)</f>
        <v>0</v>
      </c>
      <c r="N13" s="131">
        <f>IF(N$2,TREND(Annual!N29:N129,$AF29:$AG129,$AF13:$AG129,TRUE),0)</f>
        <v>0</v>
      </c>
      <c r="O13" s="131">
        <f>IF(O$2,TREND(Annual!O29:O129,$AF29:$AG129,$AF13:$AG129,TRUE),0)</f>
        <v>0</v>
      </c>
      <c r="P13" s="131">
        <f>IF(P$2,TREND(Annual!P29:P129,$AF29:$AG129,$AF13:$AG129,TRUE),0)</f>
        <v>0</v>
      </c>
      <c r="Q13" s="131">
        <f>IF(Q$2,TREND(Annual!Q29:Q129,$AF29:$AG129,$AF13:$AG129,TRUE),0)</f>
        <v>0</v>
      </c>
      <c r="R13" s="131">
        <f>IF(R$2,TREND(Annual!R29:R129,$AF29:$AG129,$AF13:$AG129,TRUE),0)</f>
        <v>0</v>
      </c>
      <c r="S13" s="131">
        <f>IF(S$2,TREND(Annual!S29:S129,$AF29:$AG129,$AF13:$AG129,TRUE),0)</f>
        <v>0</v>
      </c>
      <c r="T13" s="131">
        <f>IF(T$2,TREND(Annual!T29:T129,$AF29:$AG129,$AF13:$AG129,TRUE),0)</f>
        <v>0</v>
      </c>
      <c r="U13" s="131">
        <f>IF(U$2,TREND(Annual!U29:U129,$AF29:$AG129,$AF13:$AG129,TRUE),0)</f>
        <v>0</v>
      </c>
      <c r="V13" s="131">
        <f>IF(V$2,TREND(Annual!V29:V129,$AF29:$AG129,$AF13:$AG129,TRUE),0)</f>
        <v>0</v>
      </c>
      <c r="W13" s="131">
        <f>IF(W$2,TREND(Annual!W29:W129,$AF29:$AG129,$AF13:$AG129,TRUE),0)</f>
        <v>0</v>
      </c>
      <c r="X13" s="131">
        <f>IF(X$2,TREND(Annual!X29:X129,$AF29:$AG129,$AF13:$AG129,TRUE),0)</f>
        <v>0</v>
      </c>
      <c r="Y13" s="131">
        <f>IF(Y$2,TREND(Annual!Y29:Y129,$AF29:$AG129,$AF13:$AG129,TRUE),0)</f>
        <v>0</v>
      </c>
      <c r="Z13" s="131">
        <f>IF(Z$2,TREND(Annual!Z29:Z129,$AF29:$AG129,$AF13:$AG129,TRUE),0)</f>
        <v>0</v>
      </c>
      <c r="AA13" s="131">
        <f>IF(AA$2,TREND(Annual!AA29:AA129,$AF29:$AG129,$AF13:$AG129,TRUE),0)</f>
        <v>0</v>
      </c>
      <c r="AB13" s="131">
        <f>IF(AB$2,TREND(Annual!AB29:AB129,$AF29:$AG129,$AF13:$AG129,TRUE),0)</f>
        <v>0</v>
      </c>
      <c r="AC13" s="131">
        <f>IF(AC$2,TREND(Annual!AC29:AC129,$AF29:$AG129,$AF13:$AG129,TRUE),0)</f>
        <v>0</v>
      </c>
      <c r="AD13" s="131">
        <f>IF(AD$2,TREND(Annual!AD29:AD129,$AF29:$AG129,$AF13:$AG129,TRUE),0)</f>
        <v>0</v>
      </c>
      <c r="AE13" s="131"/>
      <c r="AF13">
        <f t="shared" si="0"/>
        <v>7</v>
      </c>
      <c r="AG13">
        <f t="shared" si="1"/>
        <v>49</v>
      </c>
    </row>
    <row r="14" spans="1:33">
      <c r="A14" t="s">
        <v>411</v>
      </c>
      <c r="B14" s="131">
        <f>IF(B$2,TREND(Annual!B30:B130,$AF30:$AG130,$AF14:$AG130,TRUE),0)</f>
        <v>0</v>
      </c>
      <c r="C14" s="131">
        <f>IF(C$2,TREND(Annual!C30:C130,$AF30:$AG130,$AF14:$AG130,TRUE),0)</f>
        <v>0</v>
      </c>
      <c r="D14" s="131">
        <f>IF(D$2,TREND(Annual!D30:D130,$AF30:$AG130,$AF14:$AG130,TRUE),0)</f>
        <v>0</v>
      </c>
      <c r="E14" s="131">
        <f>IF(E$2,TREND(Annual!E30:E130,$AF30:$AG130,$AF14:$AG130,TRUE),0)</f>
        <v>0</v>
      </c>
      <c r="F14" s="131">
        <f>IF(F$2,TREND(Annual!F30:F130,$AF30:$AG130,$AF14:$AG130,TRUE),0)</f>
        <v>0</v>
      </c>
      <c r="G14" s="131">
        <f>IF(G$2,TREND(Annual!G30:G130,$AF30:$AG130,$AF14:$AG130,TRUE),0)</f>
        <v>0</v>
      </c>
      <c r="H14" s="131">
        <f>IF(H$2,TREND(Annual!H30:H130,$AF30:$AG130,$AF14:$AG130,TRUE),0)</f>
        <v>0</v>
      </c>
      <c r="I14" s="131">
        <f>IF(I$2,TREND(Annual!I30:I130,$AF30:$AG130,$AF14:$AG130,TRUE),0)</f>
        <v>0</v>
      </c>
      <c r="J14" s="131">
        <f>IF(J$2,TREND(Annual!J30:J130,$AF30:$AG130,$AF14:$AG130,TRUE),0)</f>
        <v>0</v>
      </c>
      <c r="K14" s="131">
        <f>IF(K$2,TREND(Annual!K30:K130,$AF30:$AG130,$AF14:$AG130,TRUE),0)</f>
        <v>0</v>
      </c>
      <c r="L14" s="131">
        <f>IF(L$2,TREND(Annual!L30:L130,$AF30:$AG130,$AF14:$AG130,TRUE),0)</f>
        <v>0</v>
      </c>
      <c r="M14" s="131">
        <f>IF(M$2,TREND(Annual!M30:M130,$AF30:$AG130,$AF14:$AG130,TRUE),0)</f>
        <v>0</v>
      </c>
      <c r="N14" s="131">
        <f>IF(N$2,TREND(Annual!N30:N130,$AF30:$AG130,$AF14:$AG130,TRUE),0)</f>
        <v>0</v>
      </c>
      <c r="O14" s="131">
        <f>IF(O$2,TREND(Annual!O30:O130,$AF30:$AG130,$AF14:$AG130,TRUE),0)</f>
        <v>0</v>
      </c>
      <c r="P14" s="131">
        <f>IF(P$2,TREND(Annual!P30:P130,$AF30:$AG130,$AF14:$AG130,TRUE),0)</f>
        <v>0</v>
      </c>
      <c r="Q14" s="131">
        <f>IF(Q$2,TREND(Annual!Q30:Q130,$AF30:$AG130,$AF14:$AG130,TRUE),0)</f>
        <v>0</v>
      </c>
      <c r="R14" s="131">
        <f>IF(R$2,TREND(Annual!R30:R130,$AF30:$AG130,$AF14:$AG130,TRUE),0)</f>
        <v>0</v>
      </c>
      <c r="S14" s="131">
        <f>IF(S$2,TREND(Annual!S30:S130,$AF30:$AG130,$AF14:$AG130,TRUE),0)</f>
        <v>0</v>
      </c>
      <c r="T14" s="131">
        <f>IF(T$2,TREND(Annual!T30:T130,$AF30:$AG130,$AF14:$AG130,TRUE),0)</f>
        <v>0</v>
      </c>
      <c r="U14" s="131">
        <f>IF(U$2,TREND(Annual!U30:U130,$AF30:$AG130,$AF14:$AG130,TRUE),0)</f>
        <v>0</v>
      </c>
      <c r="V14" s="131">
        <f>IF(V$2,TREND(Annual!V30:V130,$AF30:$AG130,$AF14:$AG130,TRUE),0)</f>
        <v>0</v>
      </c>
      <c r="W14" s="131">
        <f>IF(W$2,TREND(Annual!W30:W130,$AF30:$AG130,$AF14:$AG130,TRUE),0)</f>
        <v>0</v>
      </c>
      <c r="X14" s="131">
        <f>IF(X$2,TREND(Annual!X30:X130,$AF30:$AG130,$AF14:$AG130,TRUE),0)</f>
        <v>0</v>
      </c>
      <c r="Y14" s="131">
        <f>IF(Y$2,TREND(Annual!Y30:Y130,$AF30:$AG130,$AF14:$AG130,TRUE),0)</f>
        <v>0</v>
      </c>
      <c r="Z14" s="131">
        <f>IF(Z$2,TREND(Annual!Z30:Z130,$AF30:$AG130,$AF14:$AG130,TRUE),0)</f>
        <v>0</v>
      </c>
      <c r="AA14" s="131">
        <f>IF(AA$2,TREND(Annual!AA30:AA130,$AF30:$AG130,$AF14:$AG130,TRUE),0)</f>
        <v>0</v>
      </c>
      <c r="AB14" s="131">
        <f>IF(AB$2,TREND(Annual!AB30:AB130,$AF30:$AG130,$AF14:$AG130,TRUE),0)</f>
        <v>0</v>
      </c>
      <c r="AC14" s="131">
        <f>IF(AC$2,TREND(Annual!AC30:AC130,$AF30:$AG130,$AF14:$AG130,TRUE),0)</f>
        <v>0</v>
      </c>
      <c r="AD14" s="131">
        <f>IF(AD$2,TREND(Annual!AD30:AD130,$AF30:$AG130,$AF14:$AG130,TRUE),0)</f>
        <v>0</v>
      </c>
      <c r="AE14" s="131"/>
      <c r="AF14">
        <f t="shared" si="0"/>
        <v>8</v>
      </c>
      <c r="AG14">
        <f t="shared" si="1"/>
        <v>64</v>
      </c>
    </row>
    <row r="15" spans="1:33">
      <c r="A15" t="s">
        <v>412</v>
      </c>
      <c r="B15" s="131">
        <f>IF(B$2,TREND(Annual!B31:B131,$AF31:$AG131,$AF15:$AG131,TRUE),0)</f>
        <v>0</v>
      </c>
      <c r="C15" s="131">
        <f>IF(C$2,TREND(Annual!C31:C131,$AF31:$AG131,$AF15:$AG131,TRUE),0)</f>
        <v>0</v>
      </c>
      <c r="D15" s="131">
        <f>IF(D$2,TREND(Annual!D31:D131,$AF31:$AG131,$AF15:$AG131,TRUE),0)</f>
        <v>0</v>
      </c>
      <c r="E15" s="131">
        <f>IF(E$2,TREND(Annual!E31:E131,$AF31:$AG131,$AF15:$AG131,TRUE),0)</f>
        <v>0</v>
      </c>
      <c r="F15" s="131">
        <f>IF(F$2,TREND(Annual!F31:F131,$AF31:$AG131,$AF15:$AG131,TRUE),0)</f>
        <v>0</v>
      </c>
      <c r="G15" s="131">
        <f>IF(G$2,TREND(Annual!G31:G131,$AF31:$AG131,$AF15:$AG131,TRUE),0)</f>
        <v>0</v>
      </c>
      <c r="H15" s="131">
        <f>IF(H$2,TREND(Annual!H31:H131,$AF31:$AG131,$AF15:$AG131,TRUE),0)</f>
        <v>0</v>
      </c>
      <c r="I15" s="131">
        <f>IF(I$2,TREND(Annual!I31:I131,$AF31:$AG131,$AF15:$AG131,TRUE),0)</f>
        <v>0</v>
      </c>
      <c r="J15" s="131">
        <f>IF(J$2,TREND(Annual!J31:J131,$AF31:$AG131,$AF15:$AG131,TRUE),0)</f>
        <v>0</v>
      </c>
      <c r="K15" s="131">
        <f>IF(K$2,TREND(Annual!K31:K131,$AF31:$AG131,$AF15:$AG131,TRUE),0)</f>
        <v>0</v>
      </c>
      <c r="L15" s="131">
        <f>IF(L$2,TREND(Annual!L31:L131,$AF31:$AG131,$AF15:$AG131,TRUE),0)</f>
        <v>0</v>
      </c>
      <c r="M15" s="131">
        <f>IF(M$2,TREND(Annual!M31:M131,$AF31:$AG131,$AF15:$AG131,TRUE),0)</f>
        <v>0</v>
      </c>
      <c r="N15" s="131">
        <f>IF(N$2,TREND(Annual!N31:N131,$AF31:$AG131,$AF15:$AG131,TRUE),0)</f>
        <v>0</v>
      </c>
      <c r="O15" s="131">
        <f>IF(O$2,TREND(Annual!O31:O131,$AF31:$AG131,$AF15:$AG131,TRUE),0)</f>
        <v>0</v>
      </c>
      <c r="P15" s="131">
        <f>IF(P$2,TREND(Annual!P31:P131,$AF31:$AG131,$AF15:$AG131,TRUE),0)</f>
        <v>0</v>
      </c>
      <c r="Q15" s="131">
        <f>IF(Q$2,TREND(Annual!Q31:Q131,$AF31:$AG131,$AF15:$AG131,TRUE),0)</f>
        <v>0</v>
      </c>
      <c r="R15" s="131">
        <f>IF(R$2,TREND(Annual!R31:R131,$AF31:$AG131,$AF15:$AG131,TRUE),0)</f>
        <v>0</v>
      </c>
      <c r="S15" s="131">
        <f>IF(S$2,TREND(Annual!S31:S131,$AF31:$AG131,$AF15:$AG131,TRUE),0)</f>
        <v>0</v>
      </c>
      <c r="T15" s="131">
        <f>IF(T$2,TREND(Annual!T31:T131,$AF31:$AG131,$AF15:$AG131,TRUE),0)</f>
        <v>0</v>
      </c>
      <c r="U15" s="131">
        <f>IF(U$2,TREND(Annual!U31:U131,$AF31:$AG131,$AF15:$AG131,TRUE),0)</f>
        <v>0</v>
      </c>
      <c r="V15" s="131">
        <f>IF(V$2,TREND(Annual!V31:V131,$AF31:$AG131,$AF15:$AG131,TRUE),0)</f>
        <v>0</v>
      </c>
      <c r="W15" s="131">
        <f>IF(W$2,TREND(Annual!W31:W131,$AF31:$AG131,$AF15:$AG131,TRUE),0)</f>
        <v>0</v>
      </c>
      <c r="X15" s="131">
        <f>IF(X$2,TREND(Annual!X31:X131,$AF31:$AG131,$AF15:$AG131,TRUE),0)</f>
        <v>0</v>
      </c>
      <c r="Y15" s="131">
        <f>IF(Y$2,TREND(Annual!Y31:Y131,$AF31:$AG131,$AF15:$AG131,TRUE),0)</f>
        <v>0</v>
      </c>
      <c r="Z15" s="131">
        <f>IF(Z$2,TREND(Annual!Z31:Z131,$AF31:$AG131,$AF15:$AG131,TRUE),0)</f>
        <v>0</v>
      </c>
      <c r="AA15" s="131">
        <f>IF(AA$2,TREND(Annual!AA31:AA131,$AF31:$AG131,$AF15:$AG131,TRUE),0)</f>
        <v>0</v>
      </c>
      <c r="AB15" s="131">
        <f>IF(AB$2,TREND(Annual!AB31:AB131,$AF31:$AG131,$AF15:$AG131,TRUE),0)</f>
        <v>0</v>
      </c>
      <c r="AC15" s="131">
        <f>IF(AC$2,TREND(Annual!AC31:AC131,$AF31:$AG131,$AF15:$AG131,TRUE),0)</f>
        <v>0</v>
      </c>
      <c r="AD15" s="131">
        <f>IF(AD$2,TREND(Annual!AD31:AD131,$AF31:$AG131,$AF15:$AG131,TRUE),0)</f>
        <v>0</v>
      </c>
      <c r="AE15" s="131"/>
      <c r="AF15">
        <f t="shared" si="0"/>
        <v>9</v>
      </c>
      <c r="AG15">
        <f t="shared" si="1"/>
        <v>81</v>
      </c>
    </row>
    <row r="16" spans="1:33">
      <c r="A16" t="s">
        <v>413</v>
      </c>
      <c r="B16" s="131">
        <f>IF(B$2,TREND(Annual!B32:B132,$AF32:$AG132,$AF16:$AG132,TRUE),0)</f>
        <v>0</v>
      </c>
      <c r="C16" s="131">
        <f>IF(C$2,TREND(Annual!C32:C132,$AF32:$AG132,$AF16:$AG132,TRUE),0)</f>
        <v>0</v>
      </c>
      <c r="D16" s="131">
        <f>IF(D$2,TREND(Annual!D32:D132,$AF32:$AG132,$AF16:$AG132,TRUE),0)</f>
        <v>0</v>
      </c>
      <c r="E16" s="131">
        <f>IF(E$2,TREND(Annual!E32:E132,$AF32:$AG132,$AF16:$AG132,TRUE),0)</f>
        <v>0</v>
      </c>
      <c r="F16" s="131">
        <f>IF(F$2,TREND(Annual!F32:F132,$AF32:$AG132,$AF16:$AG132,TRUE),0)</f>
        <v>0</v>
      </c>
      <c r="G16" s="131">
        <f>IF(G$2,TREND(Annual!G32:G132,$AF32:$AG132,$AF16:$AG132,TRUE),0)</f>
        <v>0</v>
      </c>
      <c r="H16" s="131">
        <f>IF(H$2,TREND(Annual!H32:H132,$AF32:$AG132,$AF16:$AG132,TRUE),0)</f>
        <v>0</v>
      </c>
      <c r="I16" s="131">
        <f>IF(I$2,TREND(Annual!I32:I132,$AF32:$AG132,$AF16:$AG132,TRUE),0)</f>
        <v>0</v>
      </c>
      <c r="J16" s="131">
        <f>IF(J$2,TREND(Annual!J32:J132,$AF32:$AG132,$AF16:$AG132,TRUE),0)</f>
        <v>0</v>
      </c>
      <c r="K16" s="131">
        <f>IF(K$2,TREND(Annual!K32:K132,$AF32:$AG132,$AF16:$AG132,TRUE),0)</f>
        <v>0</v>
      </c>
      <c r="L16" s="131">
        <f>IF(L$2,TREND(Annual!L32:L132,$AF32:$AG132,$AF16:$AG132,TRUE),0)</f>
        <v>0</v>
      </c>
      <c r="M16" s="131">
        <f>IF(M$2,TREND(Annual!M32:M132,$AF32:$AG132,$AF16:$AG132,TRUE),0)</f>
        <v>0</v>
      </c>
      <c r="N16" s="131">
        <f>IF(N$2,TREND(Annual!N32:N132,$AF32:$AG132,$AF16:$AG132,TRUE),0)</f>
        <v>0</v>
      </c>
      <c r="O16" s="131">
        <f>IF(O$2,TREND(Annual!O32:O132,$AF32:$AG132,$AF16:$AG132,TRUE),0)</f>
        <v>0</v>
      </c>
      <c r="P16" s="131">
        <f>IF(P$2,TREND(Annual!P32:P132,$AF32:$AG132,$AF16:$AG132,TRUE),0)</f>
        <v>0</v>
      </c>
      <c r="Q16" s="131">
        <f>IF(Q$2,TREND(Annual!Q32:Q132,$AF32:$AG132,$AF16:$AG132,TRUE),0)</f>
        <v>0</v>
      </c>
      <c r="R16" s="131">
        <f>IF(R$2,TREND(Annual!R32:R132,$AF32:$AG132,$AF16:$AG132,TRUE),0)</f>
        <v>0</v>
      </c>
      <c r="S16" s="131">
        <f>IF(S$2,TREND(Annual!S32:S132,$AF32:$AG132,$AF16:$AG132,TRUE),0)</f>
        <v>0</v>
      </c>
      <c r="T16" s="131">
        <f>IF(T$2,TREND(Annual!T32:T132,$AF32:$AG132,$AF16:$AG132,TRUE),0)</f>
        <v>0</v>
      </c>
      <c r="U16" s="131">
        <f>IF(U$2,TREND(Annual!U32:U132,$AF32:$AG132,$AF16:$AG132,TRUE),0)</f>
        <v>0</v>
      </c>
      <c r="V16" s="131">
        <f>IF(V$2,TREND(Annual!V32:V132,$AF32:$AG132,$AF16:$AG132,TRUE),0)</f>
        <v>0</v>
      </c>
      <c r="W16" s="131">
        <f>IF(W$2,TREND(Annual!W32:W132,$AF32:$AG132,$AF16:$AG132,TRUE),0)</f>
        <v>0</v>
      </c>
      <c r="X16" s="131">
        <f>IF(X$2,TREND(Annual!X32:X132,$AF32:$AG132,$AF16:$AG132,TRUE),0)</f>
        <v>0</v>
      </c>
      <c r="Y16" s="131">
        <f>IF(Y$2,TREND(Annual!Y32:Y132,$AF32:$AG132,$AF16:$AG132,TRUE),0)</f>
        <v>0</v>
      </c>
      <c r="Z16" s="131">
        <f>IF(Z$2,TREND(Annual!Z32:Z132,$AF32:$AG132,$AF16:$AG132,TRUE),0)</f>
        <v>0</v>
      </c>
      <c r="AA16" s="131">
        <f>IF(AA$2,TREND(Annual!AA32:AA132,$AF32:$AG132,$AF16:$AG132,TRUE),0)</f>
        <v>0</v>
      </c>
      <c r="AB16" s="131">
        <f>IF(AB$2,TREND(Annual!AB32:AB132,$AF32:$AG132,$AF16:$AG132,TRUE),0)</f>
        <v>0</v>
      </c>
      <c r="AC16" s="131">
        <f>IF(AC$2,TREND(Annual!AC32:AC132,$AF32:$AG132,$AF16:$AG132,TRUE),0)</f>
        <v>0</v>
      </c>
      <c r="AD16" s="131">
        <f>IF(AD$2,TREND(Annual!AD32:AD132,$AF32:$AG132,$AF16:$AG132,TRUE),0)</f>
        <v>0</v>
      </c>
      <c r="AE16" s="131"/>
      <c r="AF16">
        <f t="shared" si="0"/>
        <v>10</v>
      </c>
      <c r="AG16">
        <f t="shared" si="1"/>
        <v>100</v>
      </c>
    </row>
    <row r="17" spans="1:33">
      <c r="A17" t="s">
        <v>414</v>
      </c>
      <c r="B17" s="131">
        <f>IF(B$2,TREND(Annual!B33:B133,$AF33:$AG133,$AF17:$AG133,TRUE),0)</f>
        <v>0</v>
      </c>
      <c r="C17" s="131">
        <f>IF(C$2,TREND(Annual!C33:C133,$AF33:$AG133,$AF17:$AG133,TRUE),0)</f>
        <v>0</v>
      </c>
      <c r="D17" s="131">
        <f>IF(D$2,TREND(Annual!D33:D133,$AF33:$AG133,$AF17:$AG133,TRUE),0)</f>
        <v>0</v>
      </c>
      <c r="E17" s="131">
        <f>IF(E$2,TREND(Annual!E33:E133,$AF33:$AG133,$AF17:$AG133,TRUE),0)</f>
        <v>0</v>
      </c>
      <c r="F17" s="131">
        <f>IF(F$2,TREND(Annual!F33:F133,$AF33:$AG133,$AF17:$AG133,TRUE),0)</f>
        <v>0</v>
      </c>
      <c r="G17" s="131">
        <f>IF(G$2,TREND(Annual!G33:G133,$AF33:$AG133,$AF17:$AG133,TRUE),0)</f>
        <v>0</v>
      </c>
      <c r="H17" s="131">
        <f>IF(H$2,TREND(Annual!H33:H133,$AF33:$AG133,$AF17:$AG133,TRUE),0)</f>
        <v>0</v>
      </c>
      <c r="I17" s="131">
        <f>IF(I$2,TREND(Annual!I33:I133,$AF33:$AG133,$AF17:$AG133,TRUE),0)</f>
        <v>0</v>
      </c>
      <c r="J17" s="131">
        <f>IF(J$2,TREND(Annual!J33:J133,$AF33:$AG133,$AF17:$AG133,TRUE),0)</f>
        <v>0</v>
      </c>
      <c r="K17" s="131">
        <f>IF(K$2,TREND(Annual!K33:K133,$AF33:$AG133,$AF17:$AG133,TRUE),0)</f>
        <v>0</v>
      </c>
      <c r="L17" s="131">
        <f>IF(L$2,TREND(Annual!L33:L133,$AF33:$AG133,$AF17:$AG133,TRUE),0)</f>
        <v>0</v>
      </c>
      <c r="M17" s="131">
        <f>IF(M$2,TREND(Annual!M33:M133,$AF33:$AG133,$AF17:$AG133,TRUE),0)</f>
        <v>0</v>
      </c>
      <c r="N17" s="131">
        <f>IF(N$2,TREND(Annual!N33:N133,$AF33:$AG133,$AF17:$AG133,TRUE),0)</f>
        <v>0</v>
      </c>
      <c r="O17" s="131">
        <f>IF(O$2,TREND(Annual!O33:O133,$AF33:$AG133,$AF17:$AG133,TRUE),0)</f>
        <v>0</v>
      </c>
      <c r="P17" s="131">
        <f>IF(P$2,TREND(Annual!P33:P133,$AF33:$AG133,$AF17:$AG133,TRUE),0)</f>
        <v>0</v>
      </c>
      <c r="Q17" s="131">
        <f>IF(Q$2,TREND(Annual!Q33:Q133,$AF33:$AG133,$AF17:$AG133,TRUE),0)</f>
        <v>0</v>
      </c>
      <c r="R17" s="131">
        <f>IF(R$2,TREND(Annual!R33:R133,$AF33:$AG133,$AF17:$AG133,TRUE),0)</f>
        <v>0</v>
      </c>
      <c r="S17" s="131">
        <f>IF(S$2,TREND(Annual!S33:S133,$AF33:$AG133,$AF17:$AG133,TRUE),0)</f>
        <v>0</v>
      </c>
      <c r="T17" s="131">
        <f>IF(T$2,TREND(Annual!T33:T133,$AF33:$AG133,$AF17:$AG133,TRUE),0)</f>
        <v>0</v>
      </c>
      <c r="U17" s="131">
        <f>IF(U$2,TREND(Annual!U33:U133,$AF33:$AG133,$AF17:$AG133,TRUE),0)</f>
        <v>0</v>
      </c>
      <c r="V17" s="131">
        <f>IF(V$2,TREND(Annual!V33:V133,$AF33:$AG133,$AF17:$AG133,TRUE),0)</f>
        <v>0</v>
      </c>
      <c r="W17" s="131">
        <f>IF(W$2,TREND(Annual!W33:W133,$AF33:$AG133,$AF17:$AG133,TRUE),0)</f>
        <v>0</v>
      </c>
      <c r="X17" s="131">
        <f>IF(X$2,TREND(Annual!X33:X133,$AF33:$AG133,$AF17:$AG133,TRUE),0)</f>
        <v>0</v>
      </c>
      <c r="Y17" s="131">
        <f>IF(Y$2,TREND(Annual!Y33:Y133,$AF33:$AG133,$AF17:$AG133,TRUE),0)</f>
        <v>0</v>
      </c>
      <c r="Z17" s="131">
        <f>IF(Z$2,TREND(Annual!Z33:Z133,$AF33:$AG133,$AF17:$AG133,TRUE),0)</f>
        <v>0</v>
      </c>
      <c r="AA17" s="131">
        <f>IF(AA$2,TREND(Annual!AA33:AA133,$AF33:$AG133,$AF17:$AG133,TRUE),0)</f>
        <v>0</v>
      </c>
      <c r="AB17" s="131">
        <f>IF(AB$2,TREND(Annual!AB33:AB133,$AF33:$AG133,$AF17:$AG133,TRUE),0)</f>
        <v>0</v>
      </c>
      <c r="AC17" s="131">
        <f>IF(AC$2,TREND(Annual!AC33:AC133,$AF33:$AG133,$AF17:$AG133,TRUE),0)</f>
        <v>0</v>
      </c>
      <c r="AD17" s="131">
        <f>IF(AD$2,TREND(Annual!AD33:AD133,$AF33:$AG133,$AF17:$AG133,TRUE),0)</f>
        <v>0</v>
      </c>
      <c r="AE17" s="131"/>
      <c r="AF17">
        <f t="shared" si="0"/>
        <v>11</v>
      </c>
      <c r="AG17">
        <f t="shared" si="1"/>
        <v>121</v>
      </c>
    </row>
    <row r="18" spans="1:33">
      <c r="A18" t="s">
        <v>415</v>
      </c>
      <c r="B18" s="131">
        <f>IF(B$2,TREND(Annual!B34:B134,$AF34:$AG134,$AF18:$AG134,TRUE),0)</f>
        <v>0</v>
      </c>
      <c r="C18" s="131">
        <f>IF(C$2,TREND(Annual!C34:C134,$AF34:$AG134,$AF18:$AG134,TRUE),0)</f>
        <v>0</v>
      </c>
      <c r="D18" s="131">
        <f>IF(D$2,TREND(Annual!D34:D134,$AF34:$AG134,$AF18:$AG134,TRUE),0)</f>
        <v>0</v>
      </c>
      <c r="E18" s="131">
        <f>IF(E$2,TREND(Annual!E34:E134,$AF34:$AG134,$AF18:$AG134,TRUE),0)</f>
        <v>0</v>
      </c>
      <c r="F18" s="131">
        <f>IF(F$2,TREND(Annual!F34:F134,$AF34:$AG134,$AF18:$AG134,TRUE),0)</f>
        <v>0</v>
      </c>
      <c r="G18" s="131">
        <f>IF(G$2,TREND(Annual!G34:G134,$AF34:$AG134,$AF18:$AG134,TRUE),0)</f>
        <v>0</v>
      </c>
      <c r="H18" s="131">
        <f>IF(H$2,TREND(Annual!H34:H134,$AF34:$AG134,$AF18:$AG134,TRUE),0)</f>
        <v>0</v>
      </c>
      <c r="I18" s="131">
        <f>IF(I$2,TREND(Annual!I34:I134,$AF34:$AG134,$AF18:$AG134,TRUE),0)</f>
        <v>0</v>
      </c>
      <c r="J18" s="131">
        <f>IF(J$2,TREND(Annual!J34:J134,$AF34:$AG134,$AF18:$AG134,TRUE),0)</f>
        <v>0</v>
      </c>
      <c r="K18" s="131">
        <f>IF(K$2,TREND(Annual!K34:K134,$AF34:$AG134,$AF18:$AG134,TRUE),0)</f>
        <v>0</v>
      </c>
      <c r="L18" s="131">
        <f>IF(L$2,TREND(Annual!L34:L134,$AF34:$AG134,$AF18:$AG134,TRUE),0)</f>
        <v>0</v>
      </c>
      <c r="M18" s="131">
        <f>IF(M$2,TREND(Annual!M34:M134,$AF34:$AG134,$AF18:$AG134,TRUE),0)</f>
        <v>0</v>
      </c>
      <c r="N18" s="131">
        <f>IF(N$2,TREND(Annual!N34:N134,$AF34:$AG134,$AF18:$AG134,TRUE),0)</f>
        <v>0</v>
      </c>
      <c r="O18" s="131">
        <f>IF(O$2,TREND(Annual!O34:O134,$AF34:$AG134,$AF18:$AG134,TRUE),0)</f>
        <v>0</v>
      </c>
      <c r="P18" s="131">
        <f>IF(P$2,TREND(Annual!P34:P134,$AF34:$AG134,$AF18:$AG134,TRUE),0)</f>
        <v>0</v>
      </c>
      <c r="Q18" s="131">
        <f>IF(Q$2,TREND(Annual!Q34:Q134,$AF34:$AG134,$AF18:$AG134,TRUE),0)</f>
        <v>0</v>
      </c>
      <c r="R18" s="131">
        <f>IF(R$2,TREND(Annual!R34:R134,$AF34:$AG134,$AF18:$AG134,TRUE),0)</f>
        <v>0</v>
      </c>
      <c r="S18" s="131">
        <f>IF(S$2,TREND(Annual!S34:S134,$AF34:$AG134,$AF18:$AG134,TRUE),0)</f>
        <v>0</v>
      </c>
      <c r="T18" s="131">
        <f>IF(T$2,TREND(Annual!T34:T134,$AF34:$AG134,$AF18:$AG134,TRUE),0)</f>
        <v>0</v>
      </c>
      <c r="U18" s="131">
        <f>IF(U$2,TREND(Annual!U34:U134,$AF34:$AG134,$AF18:$AG134,TRUE),0)</f>
        <v>0</v>
      </c>
      <c r="V18" s="131">
        <f>IF(V$2,TREND(Annual!V34:V134,$AF34:$AG134,$AF18:$AG134,TRUE),0)</f>
        <v>0</v>
      </c>
      <c r="W18" s="131">
        <f>IF(W$2,TREND(Annual!W34:W134,$AF34:$AG134,$AF18:$AG134,TRUE),0)</f>
        <v>0</v>
      </c>
      <c r="X18" s="131">
        <f>IF(X$2,TREND(Annual!X34:X134,$AF34:$AG134,$AF18:$AG134,TRUE),0)</f>
        <v>0</v>
      </c>
      <c r="Y18" s="131">
        <f>IF(Y$2,TREND(Annual!Y34:Y134,$AF34:$AG134,$AF18:$AG134,TRUE),0)</f>
        <v>0</v>
      </c>
      <c r="Z18" s="131">
        <f>IF(Z$2,TREND(Annual!Z34:Z134,$AF34:$AG134,$AF18:$AG134,TRUE),0)</f>
        <v>0</v>
      </c>
      <c r="AA18" s="131">
        <f>IF(AA$2,TREND(Annual!AA34:AA134,$AF34:$AG134,$AF18:$AG134,TRUE),0)</f>
        <v>0</v>
      </c>
      <c r="AB18" s="131">
        <f>IF(AB$2,TREND(Annual!AB34:AB134,$AF34:$AG134,$AF18:$AG134,TRUE),0)</f>
        <v>0</v>
      </c>
      <c r="AC18" s="131">
        <f>IF(AC$2,TREND(Annual!AC34:AC134,$AF34:$AG134,$AF18:$AG134,TRUE),0)</f>
        <v>0</v>
      </c>
      <c r="AD18" s="131">
        <f>IF(AD$2,TREND(Annual!AD34:AD134,$AF34:$AG134,$AF18:$AG134,TRUE),0)</f>
        <v>0</v>
      </c>
      <c r="AE18" s="131"/>
      <c r="AF18">
        <f t="shared" si="0"/>
        <v>12</v>
      </c>
      <c r="AG18">
        <f t="shared" si="1"/>
        <v>144</v>
      </c>
    </row>
    <row r="19" spans="1:33">
      <c r="A19" t="s">
        <v>416</v>
      </c>
      <c r="B19" s="131">
        <f>IF(B$2,TREND(Annual!B35:B135,$AF35:$AG135,$AF19:$AG135,TRUE),0)</f>
        <v>0</v>
      </c>
      <c r="C19" s="131">
        <f>IF(C$2,TREND(Annual!C35:C135,$AF35:$AG135,$AF19:$AG135,TRUE),0)</f>
        <v>0</v>
      </c>
      <c r="D19" s="131">
        <f>IF(D$2,TREND(Annual!D35:D135,$AF35:$AG135,$AF19:$AG135,TRUE),0)</f>
        <v>0</v>
      </c>
      <c r="E19" s="131">
        <f>IF(E$2,TREND(Annual!E35:E135,$AF35:$AG135,$AF19:$AG135,TRUE),0)</f>
        <v>0</v>
      </c>
      <c r="F19" s="131">
        <f>IF(F$2,TREND(Annual!F35:F135,$AF35:$AG135,$AF19:$AG135,TRUE),0)</f>
        <v>0</v>
      </c>
      <c r="G19" s="131">
        <f>IF(G$2,TREND(Annual!G35:G135,$AF35:$AG135,$AF19:$AG135,TRUE),0)</f>
        <v>0</v>
      </c>
      <c r="H19" s="131">
        <f>IF(H$2,TREND(Annual!H35:H135,$AF35:$AG135,$AF19:$AG135,TRUE),0)</f>
        <v>0</v>
      </c>
      <c r="I19" s="131">
        <f>IF(I$2,TREND(Annual!I35:I135,$AF35:$AG135,$AF19:$AG135,TRUE),0)</f>
        <v>0</v>
      </c>
      <c r="J19" s="131">
        <f>IF(J$2,TREND(Annual!J35:J135,$AF35:$AG135,$AF19:$AG135,TRUE),0)</f>
        <v>0</v>
      </c>
      <c r="K19" s="131">
        <f>IF(K$2,TREND(Annual!K35:K135,$AF35:$AG135,$AF19:$AG135,TRUE),0)</f>
        <v>0</v>
      </c>
      <c r="L19" s="131">
        <f>IF(L$2,TREND(Annual!L35:L135,$AF35:$AG135,$AF19:$AG135,TRUE),0)</f>
        <v>0</v>
      </c>
      <c r="M19" s="131">
        <f>IF(M$2,TREND(Annual!M35:M135,$AF35:$AG135,$AF19:$AG135,TRUE),0)</f>
        <v>0</v>
      </c>
      <c r="N19" s="131">
        <f>IF(N$2,TREND(Annual!N35:N135,$AF35:$AG135,$AF19:$AG135,TRUE),0)</f>
        <v>0</v>
      </c>
      <c r="O19" s="131">
        <f>IF(O$2,TREND(Annual!O35:O135,$AF35:$AG135,$AF19:$AG135,TRUE),0)</f>
        <v>0</v>
      </c>
      <c r="P19" s="131">
        <f>IF(P$2,TREND(Annual!P35:P135,$AF35:$AG135,$AF19:$AG135,TRUE),0)</f>
        <v>0</v>
      </c>
      <c r="Q19" s="131">
        <f>IF(Q$2,TREND(Annual!Q35:Q135,$AF35:$AG135,$AF19:$AG135,TRUE),0)</f>
        <v>0</v>
      </c>
      <c r="R19" s="131">
        <f>IF(R$2,TREND(Annual!R35:R135,$AF35:$AG135,$AF19:$AG135,TRUE),0)</f>
        <v>0</v>
      </c>
      <c r="S19" s="131">
        <f>IF(S$2,TREND(Annual!S35:S135,$AF35:$AG135,$AF19:$AG135,TRUE),0)</f>
        <v>0</v>
      </c>
      <c r="T19" s="131">
        <f>IF(T$2,TREND(Annual!T35:T135,$AF35:$AG135,$AF19:$AG135,TRUE),0)</f>
        <v>0</v>
      </c>
      <c r="U19" s="131">
        <f>IF(U$2,TREND(Annual!U35:U135,$AF35:$AG135,$AF19:$AG135,TRUE),0)</f>
        <v>0</v>
      </c>
      <c r="V19" s="131">
        <f>IF(V$2,TREND(Annual!V35:V135,$AF35:$AG135,$AF19:$AG135,TRUE),0)</f>
        <v>0</v>
      </c>
      <c r="W19" s="131">
        <f>IF(W$2,TREND(Annual!W35:W135,$AF35:$AG135,$AF19:$AG135,TRUE),0)</f>
        <v>0</v>
      </c>
      <c r="X19" s="131">
        <f>IF(X$2,TREND(Annual!X35:X135,$AF35:$AG135,$AF19:$AG135,TRUE),0)</f>
        <v>0</v>
      </c>
      <c r="Y19" s="131">
        <f>IF(Y$2,TREND(Annual!Y35:Y135,$AF35:$AG135,$AF19:$AG135,TRUE),0)</f>
        <v>0</v>
      </c>
      <c r="Z19" s="131">
        <f>IF(Z$2,TREND(Annual!Z35:Z135,$AF35:$AG135,$AF19:$AG135,TRUE),0)</f>
        <v>0</v>
      </c>
      <c r="AA19" s="131">
        <f>IF(AA$2,TREND(Annual!AA35:AA135,$AF35:$AG135,$AF19:$AG135,TRUE),0)</f>
        <v>0</v>
      </c>
      <c r="AB19" s="131">
        <f>IF(AB$2,TREND(Annual!AB35:AB135,$AF35:$AG135,$AF19:$AG135,TRUE),0)</f>
        <v>0</v>
      </c>
      <c r="AC19" s="131">
        <f>IF(AC$2,TREND(Annual!AC35:AC135,$AF35:$AG135,$AF19:$AG135,TRUE),0)</f>
        <v>0</v>
      </c>
      <c r="AD19" s="131">
        <f>IF(AD$2,TREND(Annual!AD35:AD135,$AF35:$AG135,$AF19:$AG135,TRUE),0)</f>
        <v>0</v>
      </c>
      <c r="AE19" s="131"/>
      <c r="AF19">
        <f t="shared" si="0"/>
        <v>13</v>
      </c>
      <c r="AG19">
        <f t="shared" si="1"/>
        <v>169</v>
      </c>
    </row>
    <row r="20" spans="1:33">
      <c r="A20" t="s">
        <v>417</v>
      </c>
      <c r="B20" s="131">
        <f>IF(B$2,TREND(Annual!B36:B136,$AF36:$AG136,$AF20:$AG136,TRUE),0)</f>
        <v>0</v>
      </c>
      <c r="C20" s="131">
        <f>IF(C$2,TREND(Annual!C36:C136,$AF36:$AG136,$AF20:$AG136,TRUE),0)</f>
        <v>0</v>
      </c>
      <c r="D20" s="131">
        <f>IF(D$2,TREND(Annual!D36:D136,$AF36:$AG136,$AF20:$AG136,TRUE),0)</f>
        <v>0</v>
      </c>
      <c r="E20" s="131">
        <f>IF(E$2,TREND(Annual!E36:E136,$AF36:$AG136,$AF20:$AG136,TRUE),0)</f>
        <v>0</v>
      </c>
      <c r="F20" s="131">
        <f>IF(F$2,TREND(Annual!F36:F136,$AF36:$AG136,$AF20:$AG136,TRUE),0)</f>
        <v>0</v>
      </c>
      <c r="G20" s="131">
        <f>IF(G$2,TREND(Annual!G36:G136,$AF36:$AG136,$AF20:$AG136,TRUE),0)</f>
        <v>0</v>
      </c>
      <c r="H20" s="131">
        <f>IF(H$2,TREND(Annual!H36:H136,$AF36:$AG136,$AF20:$AG136,TRUE),0)</f>
        <v>0</v>
      </c>
      <c r="I20" s="131">
        <f>IF(I$2,TREND(Annual!I36:I136,$AF36:$AG136,$AF20:$AG136,TRUE),0)</f>
        <v>0</v>
      </c>
      <c r="J20" s="131">
        <f>IF(J$2,TREND(Annual!J36:J136,$AF36:$AG136,$AF20:$AG136,TRUE),0)</f>
        <v>0</v>
      </c>
      <c r="K20" s="131">
        <f>IF(K$2,TREND(Annual!K36:K136,$AF36:$AG136,$AF20:$AG136,TRUE),0)</f>
        <v>0</v>
      </c>
      <c r="L20" s="131">
        <f>IF(L$2,TREND(Annual!L36:L136,$AF36:$AG136,$AF20:$AG136,TRUE),0)</f>
        <v>0</v>
      </c>
      <c r="M20" s="131">
        <f>IF(M$2,TREND(Annual!M36:M136,$AF36:$AG136,$AF20:$AG136,TRUE),0)</f>
        <v>0</v>
      </c>
      <c r="N20" s="131">
        <f>IF(N$2,TREND(Annual!N36:N136,$AF36:$AG136,$AF20:$AG136,TRUE),0)</f>
        <v>0</v>
      </c>
      <c r="O20" s="131">
        <f>IF(O$2,TREND(Annual!O36:O136,$AF36:$AG136,$AF20:$AG136,TRUE),0)</f>
        <v>0</v>
      </c>
      <c r="P20" s="131">
        <f>IF(P$2,TREND(Annual!P36:P136,$AF36:$AG136,$AF20:$AG136,TRUE),0)</f>
        <v>0</v>
      </c>
      <c r="Q20" s="131">
        <f>IF(Q$2,TREND(Annual!Q36:Q136,$AF36:$AG136,$AF20:$AG136,TRUE),0)</f>
        <v>0</v>
      </c>
      <c r="R20" s="131">
        <f>IF(R$2,TREND(Annual!R36:R136,$AF36:$AG136,$AF20:$AG136,TRUE),0)</f>
        <v>0</v>
      </c>
      <c r="S20" s="131">
        <f>IF(S$2,TREND(Annual!S36:S136,$AF36:$AG136,$AF20:$AG136,TRUE),0)</f>
        <v>0</v>
      </c>
      <c r="T20" s="131">
        <f>IF(T$2,TREND(Annual!T36:T136,$AF36:$AG136,$AF20:$AG136,TRUE),0)</f>
        <v>0</v>
      </c>
      <c r="U20" s="131">
        <f>IF(U$2,TREND(Annual!U36:U136,$AF36:$AG136,$AF20:$AG136,TRUE),0)</f>
        <v>0</v>
      </c>
      <c r="V20" s="131">
        <f>IF(V$2,TREND(Annual!V36:V136,$AF36:$AG136,$AF20:$AG136,TRUE),0)</f>
        <v>0</v>
      </c>
      <c r="W20" s="131">
        <f>IF(W$2,TREND(Annual!W36:W136,$AF36:$AG136,$AF20:$AG136,TRUE),0)</f>
        <v>0</v>
      </c>
      <c r="X20" s="131">
        <f>IF(X$2,TREND(Annual!X36:X136,$AF36:$AG136,$AF20:$AG136,TRUE),0)</f>
        <v>0</v>
      </c>
      <c r="Y20" s="131">
        <f>IF(Y$2,TREND(Annual!Y36:Y136,$AF36:$AG136,$AF20:$AG136,TRUE),0)</f>
        <v>0</v>
      </c>
      <c r="Z20" s="131">
        <f>IF(Z$2,TREND(Annual!Z36:Z136,$AF36:$AG136,$AF20:$AG136,TRUE),0)</f>
        <v>0</v>
      </c>
      <c r="AA20" s="131">
        <f>IF(AA$2,TREND(Annual!AA36:AA136,$AF36:$AG136,$AF20:$AG136,TRUE),0)</f>
        <v>0</v>
      </c>
      <c r="AB20" s="131">
        <f>IF(AB$2,TREND(Annual!AB36:AB136,$AF36:$AG136,$AF20:$AG136,TRUE),0)</f>
        <v>0</v>
      </c>
      <c r="AC20" s="131">
        <f>IF(AC$2,TREND(Annual!AC36:AC136,$AF36:$AG136,$AF20:$AG136,TRUE),0)</f>
        <v>0</v>
      </c>
      <c r="AD20" s="131">
        <f>IF(AD$2,TREND(Annual!AD36:AD136,$AF36:$AG136,$AF20:$AG136,TRUE),0)</f>
        <v>0</v>
      </c>
      <c r="AE20" s="131"/>
      <c r="AF20">
        <f t="shared" si="0"/>
        <v>14</v>
      </c>
      <c r="AG20">
        <f t="shared" si="1"/>
        <v>196</v>
      </c>
    </row>
    <row r="21" spans="1:33">
      <c r="A21" t="s">
        <v>418</v>
      </c>
      <c r="B21" s="131">
        <f>IF(B$2,TREND(Annual!B37:B137,$AF37:$AG137,$AF21:$AG137,TRUE),0)</f>
        <v>0</v>
      </c>
      <c r="C21" s="131">
        <f>IF(C$2,TREND(Annual!C37:C137,$AF37:$AG137,$AF21:$AG137,TRUE),0)</f>
        <v>0</v>
      </c>
      <c r="D21" s="131">
        <f>IF(D$2,TREND(Annual!D37:D137,$AF37:$AG137,$AF21:$AG137,TRUE),0)</f>
        <v>0</v>
      </c>
      <c r="E21" s="131">
        <f>IF(E$2,TREND(Annual!E37:E137,$AF37:$AG137,$AF21:$AG137,TRUE),0)</f>
        <v>0</v>
      </c>
      <c r="F21" s="131">
        <f>IF(F$2,TREND(Annual!F37:F137,$AF37:$AG137,$AF21:$AG137,TRUE),0)</f>
        <v>0</v>
      </c>
      <c r="G21" s="131">
        <f>IF(G$2,TREND(Annual!G37:G137,$AF37:$AG137,$AF21:$AG137,TRUE),0)</f>
        <v>0</v>
      </c>
      <c r="H21" s="131">
        <f>IF(H$2,TREND(Annual!H37:H137,$AF37:$AG137,$AF21:$AG137,TRUE),0)</f>
        <v>0</v>
      </c>
      <c r="I21" s="131">
        <f>IF(I$2,TREND(Annual!I37:I137,$AF37:$AG137,$AF21:$AG137,TRUE),0)</f>
        <v>0</v>
      </c>
      <c r="J21" s="131">
        <f>IF(J$2,TREND(Annual!J37:J137,$AF37:$AG137,$AF21:$AG137,TRUE),0)</f>
        <v>0</v>
      </c>
      <c r="K21" s="131">
        <f>IF(K$2,TREND(Annual!K37:K137,$AF37:$AG137,$AF21:$AG137,TRUE),0)</f>
        <v>0</v>
      </c>
      <c r="L21" s="131">
        <f>IF(L$2,TREND(Annual!L37:L137,$AF37:$AG137,$AF21:$AG137,TRUE),0)</f>
        <v>0</v>
      </c>
      <c r="M21" s="131">
        <f>IF(M$2,TREND(Annual!M37:M137,$AF37:$AG137,$AF21:$AG137,TRUE),0)</f>
        <v>0</v>
      </c>
      <c r="N21" s="131">
        <f>IF(N$2,TREND(Annual!N37:N137,$AF37:$AG137,$AF21:$AG137,TRUE),0)</f>
        <v>0</v>
      </c>
      <c r="O21" s="131">
        <f>IF(O$2,TREND(Annual!O37:O137,$AF37:$AG137,$AF21:$AG137,TRUE),0)</f>
        <v>0</v>
      </c>
      <c r="P21" s="131">
        <f>IF(P$2,TREND(Annual!P37:P137,$AF37:$AG137,$AF21:$AG137,TRUE),0)</f>
        <v>0</v>
      </c>
      <c r="Q21" s="131">
        <f>IF(Q$2,TREND(Annual!Q37:Q137,$AF37:$AG137,$AF21:$AG137,TRUE),0)</f>
        <v>0</v>
      </c>
      <c r="R21" s="131">
        <f>IF(R$2,TREND(Annual!R37:R137,$AF37:$AG137,$AF21:$AG137,TRUE),0)</f>
        <v>0</v>
      </c>
      <c r="S21" s="131">
        <f>IF(S$2,TREND(Annual!S37:S137,$AF37:$AG137,$AF21:$AG137,TRUE),0)</f>
        <v>0</v>
      </c>
      <c r="T21" s="131">
        <f>IF(T$2,TREND(Annual!T37:T137,$AF37:$AG137,$AF21:$AG137,TRUE),0)</f>
        <v>0</v>
      </c>
      <c r="U21" s="131">
        <f>IF(U$2,TREND(Annual!U37:U137,$AF37:$AG137,$AF21:$AG137,TRUE),0)</f>
        <v>0</v>
      </c>
      <c r="V21" s="131">
        <f>IF(V$2,TREND(Annual!V37:V137,$AF37:$AG137,$AF21:$AG137,TRUE),0)</f>
        <v>0</v>
      </c>
      <c r="W21" s="131">
        <f>IF(W$2,TREND(Annual!W37:W137,$AF37:$AG137,$AF21:$AG137,TRUE),0)</f>
        <v>0</v>
      </c>
      <c r="X21" s="131">
        <f>IF(X$2,TREND(Annual!X37:X137,$AF37:$AG137,$AF21:$AG137,TRUE),0)</f>
        <v>0</v>
      </c>
      <c r="Y21" s="131">
        <f>IF(Y$2,TREND(Annual!Y37:Y137,$AF37:$AG137,$AF21:$AG137,TRUE),0)</f>
        <v>0</v>
      </c>
      <c r="Z21" s="131">
        <f>IF(Z$2,TREND(Annual!Z37:Z137,$AF37:$AG137,$AF21:$AG137,TRUE),0)</f>
        <v>0</v>
      </c>
      <c r="AA21" s="131">
        <f>IF(AA$2,TREND(Annual!AA37:AA137,$AF37:$AG137,$AF21:$AG137,TRUE),0)</f>
        <v>0</v>
      </c>
      <c r="AB21" s="131">
        <f>IF(AB$2,TREND(Annual!AB37:AB137,$AF37:$AG137,$AF21:$AG137,TRUE),0)</f>
        <v>0</v>
      </c>
      <c r="AC21" s="131">
        <f>IF(AC$2,TREND(Annual!AC37:AC137,$AF37:$AG137,$AF21:$AG137,TRUE),0)</f>
        <v>0</v>
      </c>
      <c r="AD21" s="131">
        <f>IF(AD$2,TREND(Annual!AD37:AD137,$AF37:$AG137,$AF21:$AG137,TRUE),0)</f>
        <v>0</v>
      </c>
      <c r="AE21" s="131"/>
      <c r="AF21">
        <f t="shared" si="0"/>
        <v>15</v>
      </c>
      <c r="AG21">
        <f t="shared" si="1"/>
        <v>225</v>
      </c>
    </row>
    <row r="22" spans="1:33">
      <c r="A22" t="s">
        <v>419</v>
      </c>
      <c r="B22" s="131">
        <f>IF(B$2,TREND(Annual!B38:B138,$AF38:$AG138,$AF22:$AG138,TRUE),0)</f>
        <v>0</v>
      </c>
      <c r="C22" s="131">
        <f>IF(C$2,TREND(Annual!C38:C138,$AF38:$AG138,$AF22:$AG138,TRUE),0)</f>
        <v>0</v>
      </c>
      <c r="D22" s="131">
        <f>IF(D$2,TREND(Annual!D38:D138,$AF38:$AG138,$AF22:$AG138,TRUE),0)</f>
        <v>0</v>
      </c>
      <c r="E22" s="131">
        <f>IF(E$2,TREND(Annual!E38:E138,$AF38:$AG138,$AF22:$AG138,TRUE),0)</f>
        <v>0</v>
      </c>
      <c r="F22" s="131">
        <f>IF(F$2,TREND(Annual!F38:F138,$AF38:$AG138,$AF22:$AG138,TRUE),0)</f>
        <v>0</v>
      </c>
      <c r="G22" s="131">
        <f>IF(G$2,TREND(Annual!G38:G138,$AF38:$AG138,$AF22:$AG138,TRUE),0)</f>
        <v>0</v>
      </c>
      <c r="H22" s="131">
        <f>IF(H$2,TREND(Annual!H38:H138,$AF38:$AG138,$AF22:$AG138,TRUE),0)</f>
        <v>0</v>
      </c>
      <c r="I22" s="131">
        <f>IF(I$2,TREND(Annual!I38:I138,$AF38:$AG138,$AF22:$AG138,TRUE),0)</f>
        <v>0</v>
      </c>
      <c r="J22" s="131">
        <f>IF(J$2,TREND(Annual!J38:J138,$AF38:$AG138,$AF22:$AG138,TRUE),0)</f>
        <v>0</v>
      </c>
      <c r="K22" s="131">
        <f>IF(K$2,TREND(Annual!K38:K138,$AF38:$AG138,$AF22:$AG138,TRUE),0)</f>
        <v>0</v>
      </c>
      <c r="L22" s="131">
        <f>IF(L$2,TREND(Annual!L38:L138,$AF38:$AG138,$AF22:$AG138,TRUE),0)</f>
        <v>0</v>
      </c>
      <c r="M22" s="131">
        <f>IF(M$2,TREND(Annual!M38:M138,$AF38:$AG138,$AF22:$AG138,TRUE),0)</f>
        <v>0</v>
      </c>
      <c r="N22" s="131">
        <f>IF(N$2,TREND(Annual!N38:N138,$AF38:$AG138,$AF22:$AG138,TRUE),0)</f>
        <v>0</v>
      </c>
      <c r="O22" s="131">
        <f>IF(O$2,TREND(Annual!O38:O138,$AF38:$AG138,$AF22:$AG138,TRUE),0)</f>
        <v>0</v>
      </c>
      <c r="P22" s="131">
        <f>IF(P$2,TREND(Annual!P38:P138,$AF38:$AG138,$AF22:$AG138,TRUE),0)</f>
        <v>0</v>
      </c>
      <c r="Q22" s="131">
        <f>IF(Q$2,TREND(Annual!Q38:Q138,$AF38:$AG138,$AF22:$AG138,TRUE),0)</f>
        <v>0</v>
      </c>
      <c r="R22" s="131">
        <f>IF(R$2,TREND(Annual!R38:R138,$AF38:$AG138,$AF22:$AG138,TRUE),0)</f>
        <v>0</v>
      </c>
      <c r="S22" s="131">
        <f>IF(S$2,TREND(Annual!S38:S138,$AF38:$AG138,$AF22:$AG138,TRUE),0)</f>
        <v>0</v>
      </c>
      <c r="T22" s="131">
        <f>IF(T$2,TREND(Annual!T38:T138,$AF38:$AG138,$AF22:$AG138,TRUE),0)</f>
        <v>0</v>
      </c>
      <c r="U22" s="131">
        <f>IF(U$2,TREND(Annual!U38:U138,$AF38:$AG138,$AF22:$AG138,TRUE),0)</f>
        <v>0</v>
      </c>
      <c r="V22" s="131">
        <f>IF(V$2,TREND(Annual!V38:V138,$AF38:$AG138,$AF22:$AG138,TRUE),0)</f>
        <v>0</v>
      </c>
      <c r="W22" s="131">
        <f>IF(W$2,TREND(Annual!W38:W138,$AF38:$AG138,$AF22:$AG138,TRUE),0)</f>
        <v>0</v>
      </c>
      <c r="X22" s="131">
        <f>IF(X$2,TREND(Annual!X38:X138,$AF38:$AG138,$AF22:$AG138,TRUE),0)</f>
        <v>0</v>
      </c>
      <c r="Y22" s="131">
        <f>IF(Y$2,TREND(Annual!Y38:Y138,$AF38:$AG138,$AF22:$AG138,TRUE),0)</f>
        <v>0</v>
      </c>
      <c r="Z22" s="131">
        <f>IF(Z$2,TREND(Annual!Z38:Z138,$AF38:$AG138,$AF22:$AG138,TRUE),0)</f>
        <v>0</v>
      </c>
      <c r="AA22" s="131">
        <f>IF(AA$2,TREND(Annual!AA38:AA138,$AF38:$AG138,$AF22:$AG138,TRUE),0)</f>
        <v>0</v>
      </c>
      <c r="AB22" s="131">
        <f>IF(AB$2,TREND(Annual!AB38:AB138,$AF38:$AG138,$AF22:$AG138,TRUE),0)</f>
        <v>0</v>
      </c>
      <c r="AC22" s="131">
        <f>IF(AC$2,TREND(Annual!AC38:AC138,$AF38:$AG138,$AF22:$AG138,TRUE),0)</f>
        <v>0</v>
      </c>
      <c r="AD22" s="131">
        <f>IF(AD$2,TREND(Annual!AD38:AD138,$AF38:$AG138,$AF22:$AG138,TRUE),0)</f>
        <v>0</v>
      </c>
      <c r="AE22" s="131"/>
      <c r="AF22">
        <f t="shared" si="0"/>
        <v>16</v>
      </c>
      <c r="AG22">
        <f t="shared" si="1"/>
        <v>256</v>
      </c>
    </row>
    <row r="23" spans="1:33">
      <c r="A23" t="s">
        <v>420</v>
      </c>
      <c r="B23" s="131">
        <f>IF(B$2,TREND(Annual!B39:B139,$AF39:$AG139,$AF23:$AG139,TRUE),0)</f>
        <v>0</v>
      </c>
      <c r="C23" s="131">
        <f>IF(C$2,TREND(Annual!C39:C139,$AF39:$AG139,$AF23:$AG139,TRUE),0)</f>
        <v>0</v>
      </c>
      <c r="D23" s="131">
        <f>IF(D$2,TREND(Annual!D39:D139,$AF39:$AG139,$AF23:$AG139,TRUE),0)</f>
        <v>0</v>
      </c>
      <c r="E23" s="131">
        <f>IF(E$2,TREND(Annual!E39:E139,$AF39:$AG139,$AF23:$AG139,TRUE),0)</f>
        <v>0</v>
      </c>
      <c r="F23" s="131">
        <f>IF(F$2,TREND(Annual!F39:F139,$AF39:$AG139,$AF23:$AG139,TRUE),0)</f>
        <v>0</v>
      </c>
      <c r="G23" s="131">
        <f>IF(G$2,TREND(Annual!G39:G139,$AF39:$AG139,$AF23:$AG139,TRUE),0)</f>
        <v>0</v>
      </c>
      <c r="H23" s="131">
        <f>IF(H$2,TREND(Annual!H39:H139,$AF39:$AG139,$AF23:$AG139,TRUE),0)</f>
        <v>0</v>
      </c>
      <c r="I23" s="131">
        <f>IF(I$2,TREND(Annual!I39:I139,$AF39:$AG139,$AF23:$AG139,TRUE),0)</f>
        <v>0</v>
      </c>
      <c r="J23" s="131">
        <f>IF(J$2,TREND(Annual!J39:J139,$AF39:$AG139,$AF23:$AG139,TRUE),0)</f>
        <v>0</v>
      </c>
      <c r="K23" s="131">
        <f>IF(K$2,TREND(Annual!K39:K139,$AF39:$AG139,$AF23:$AG139,TRUE),0)</f>
        <v>0</v>
      </c>
      <c r="L23" s="131">
        <f>IF(L$2,TREND(Annual!L39:L139,$AF39:$AG139,$AF23:$AG139,TRUE),0)</f>
        <v>0</v>
      </c>
      <c r="M23" s="131">
        <f>IF(M$2,TREND(Annual!M39:M139,$AF39:$AG139,$AF23:$AG139,TRUE),0)</f>
        <v>0</v>
      </c>
      <c r="N23" s="131">
        <f>IF(N$2,TREND(Annual!N39:N139,$AF39:$AG139,$AF23:$AG139,TRUE),0)</f>
        <v>0</v>
      </c>
      <c r="O23" s="131">
        <f>IF(O$2,TREND(Annual!O39:O139,$AF39:$AG139,$AF23:$AG139,TRUE),0)</f>
        <v>0</v>
      </c>
      <c r="P23" s="131">
        <f>IF(P$2,TREND(Annual!P39:P139,$AF39:$AG139,$AF23:$AG139,TRUE),0)</f>
        <v>0</v>
      </c>
      <c r="Q23" s="131">
        <f>IF(Q$2,TREND(Annual!Q39:Q139,$AF39:$AG139,$AF23:$AG139,TRUE),0)</f>
        <v>0</v>
      </c>
      <c r="R23" s="131">
        <f>IF(R$2,TREND(Annual!R39:R139,$AF39:$AG139,$AF23:$AG139,TRUE),0)</f>
        <v>0</v>
      </c>
      <c r="S23" s="131">
        <f>IF(S$2,TREND(Annual!S39:S139,$AF39:$AG139,$AF23:$AG139,TRUE),0)</f>
        <v>0</v>
      </c>
      <c r="T23" s="131">
        <f>IF(T$2,TREND(Annual!T39:T139,$AF39:$AG139,$AF23:$AG139,TRUE),0)</f>
        <v>0</v>
      </c>
      <c r="U23" s="131">
        <f>IF(U$2,TREND(Annual!U39:U139,$AF39:$AG139,$AF23:$AG139,TRUE),0)</f>
        <v>0</v>
      </c>
      <c r="V23" s="131">
        <f>IF(V$2,TREND(Annual!V39:V139,$AF39:$AG139,$AF23:$AG139,TRUE),0)</f>
        <v>0</v>
      </c>
      <c r="W23" s="131">
        <f>IF(W$2,TREND(Annual!W39:W139,$AF39:$AG139,$AF23:$AG139,TRUE),0)</f>
        <v>0</v>
      </c>
      <c r="X23" s="131">
        <f>IF(X$2,TREND(Annual!X39:X139,$AF39:$AG139,$AF23:$AG139,TRUE),0)</f>
        <v>0</v>
      </c>
      <c r="Y23" s="131">
        <f>IF(Y$2,TREND(Annual!Y39:Y139,$AF39:$AG139,$AF23:$AG139,TRUE),0)</f>
        <v>0</v>
      </c>
      <c r="Z23" s="131">
        <f>IF(Z$2,TREND(Annual!Z39:Z139,$AF39:$AG139,$AF23:$AG139,TRUE),0)</f>
        <v>0</v>
      </c>
      <c r="AA23" s="131">
        <f>IF(AA$2,TREND(Annual!AA39:AA139,$AF39:$AG139,$AF23:$AG139,TRUE),0)</f>
        <v>0</v>
      </c>
      <c r="AB23" s="131">
        <f>IF(AB$2,TREND(Annual!AB39:AB139,$AF39:$AG139,$AF23:$AG139,TRUE),0)</f>
        <v>0</v>
      </c>
      <c r="AC23" s="131">
        <f>IF(AC$2,TREND(Annual!AC39:AC139,$AF39:$AG139,$AF23:$AG139,TRUE),0)</f>
        <v>0</v>
      </c>
      <c r="AD23" s="131">
        <f>IF(AD$2,TREND(Annual!AD39:AD139,$AF39:$AG139,$AF23:$AG139,TRUE),0)</f>
        <v>0</v>
      </c>
      <c r="AE23" s="126"/>
      <c r="AF23">
        <f t="shared" si="0"/>
        <v>17</v>
      </c>
      <c r="AG23">
        <f t="shared" si="1"/>
        <v>289</v>
      </c>
    </row>
    <row r="24" spans="1:33">
      <c r="A24" t="s">
        <v>421</v>
      </c>
      <c r="B24" s="131">
        <f>IF(B$2,TREND(Annual!B40:B140,$AF40:$AG140,$AF24:$AG140,TRUE),0)</f>
        <v>0</v>
      </c>
      <c r="C24" s="131">
        <f>IF(C$2,TREND(Annual!C40:C140,$AF40:$AG140,$AF24:$AG140,TRUE),0)</f>
        <v>0</v>
      </c>
      <c r="D24" s="131">
        <f>IF(D$2,TREND(Annual!D40:D140,$AF40:$AG140,$AF24:$AG140,TRUE),0)</f>
        <v>0</v>
      </c>
      <c r="E24" s="131">
        <f>IF(E$2,TREND(Annual!E40:E140,$AF40:$AG140,$AF24:$AG140,TRUE),0)</f>
        <v>0</v>
      </c>
      <c r="F24" s="131">
        <f>IF(F$2,TREND(Annual!F40:F140,$AF40:$AG140,$AF24:$AG140,TRUE),0)</f>
        <v>0</v>
      </c>
      <c r="G24" s="131">
        <f>IF(G$2,TREND(Annual!G40:G140,$AF40:$AG140,$AF24:$AG140,TRUE),0)</f>
        <v>0</v>
      </c>
      <c r="H24" s="131">
        <f>IF(H$2,TREND(Annual!H40:H140,$AF40:$AG140,$AF24:$AG140,TRUE),0)</f>
        <v>0</v>
      </c>
      <c r="I24" s="131">
        <f>IF(I$2,TREND(Annual!I40:I140,$AF40:$AG140,$AF24:$AG140,TRUE),0)</f>
        <v>0</v>
      </c>
      <c r="J24" s="131">
        <f>IF(J$2,TREND(Annual!J40:J140,$AF40:$AG140,$AF24:$AG140,TRUE),0)</f>
        <v>0</v>
      </c>
      <c r="K24" s="131">
        <f>IF(K$2,TREND(Annual!K40:K140,$AF40:$AG140,$AF24:$AG140,TRUE),0)</f>
        <v>0</v>
      </c>
      <c r="L24" s="131">
        <f>IF(L$2,TREND(Annual!L40:L140,$AF40:$AG140,$AF24:$AG140,TRUE),0)</f>
        <v>0</v>
      </c>
      <c r="M24" s="131">
        <f>IF(M$2,TREND(Annual!M40:M140,$AF40:$AG140,$AF24:$AG140,TRUE),0)</f>
        <v>0</v>
      </c>
      <c r="N24" s="131">
        <f>IF(N$2,TREND(Annual!N40:N140,$AF40:$AG140,$AF24:$AG140,TRUE),0)</f>
        <v>0</v>
      </c>
      <c r="O24" s="131">
        <f>IF(O$2,TREND(Annual!O40:O140,$AF40:$AG140,$AF24:$AG140,TRUE),0)</f>
        <v>0</v>
      </c>
      <c r="P24" s="131">
        <f>IF(P$2,TREND(Annual!P40:P140,$AF40:$AG140,$AF24:$AG140,TRUE),0)</f>
        <v>0</v>
      </c>
      <c r="Q24" s="131">
        <f>IF(Q$2,TREND(Annual!Q40:Q140,$AF40:$AG140,$AF24:$AG140,TRUE),0)</f>
        <v>0</v>
      </c>
      <c r="R24" s="131">
        <f>IF(R$2,TREND(Annual!R40:R140,$AF40:$AG140,$AF24:$AG140,TRUE),0)</f>
        <v>0</v>
      </c>
      <c r="S24" s="131">
        <f>IF(S$2,TREND(Annual!S40:S140,$AF40:$AG140,$AF24:$AG140,TRUE),0)</f>
        <v>0</v>
      </c>
      <c r="T24" s="131">
        <f>IF(T$2,TREND(Annual!T40:T140,$AF40:$AG140,$AF24:$AG140,TRUE),0)</f>
        <v>0</v>
      </c>
      <c r="U24" s="131">
        <f>IF(U$2,TREND(Annual!U40:U140,$AF40:$AG140,$AF24:$AG140,TRUE),0)</f>
        <v>0</v>
      </c>
      <c r="V24" s="131">
        <f>IF(V$2,TREND(Annual!V40:V140,$AF40:$AG140,$AF24:$AG140,TRUE),0)</f>
        <v>0</v>
      </c>
      <c r="W24" s="131">
        <f>IF(W$2,TREND(Annual!W40:W140,$AF40:$AG140,$AF24:$AG140,TRUE),0)</f>
        <v>0</v>
      </c>
      <c r="X24" s="131">
        <f>IF(X$2,TREND(Annual!X40:X140,$AF40:$AG140,$AF24:$AG140,TRUE),0)</f>
        <v>0</v>
      </c>
      <c r="Y24" s="131">
        <f>IF(Y$2,TREND(Annual!Y40:Y140,$AF40:$AG140,$AF24:$AG140,TRUE),0)</f>
        <v>0</v>
      </c>
      <c r="Z24" s="131">
        <f>IF(Z$2,TREND(Annual!Z40:Z140,$AF40:$AG140,$AF24:$AG140,TRUE),0)</f>
        <v>0</v>
      </c>
      <c r="AA24" s="131">
        <f>IF(AA$2,TREND(Annual!AA40:AA140,$AF40:$AG140,$AF24:$AG140,TRUE),0)</f>
        <v>0</v>
      </c>
      <c r="AB24" s="131">
        <f>IF(AB$2,TREND(Annual!AB40:AB140,$AF40:$AG140,$AF24:$AG140,TRUE),0)</f>
        <v>0</v>
      </c>
      <c r="AC24" s="131">
        <f>IF(AC$2,TREND(Annual!AC40:AC140,$AF40:$AG140,$AF24:$AG140,TRUE),0)</f>
        <v>0</v>
      </c>
      <c r="AD24" s="131">
        <f>IF(AD$2,TREND(Annual!AD40:AD140,$AF40:$AG140,$AF24:$AG140,TRUE),0)</f>
        <v>0</v>
      </c>
      <c r="AE24" s="126"/>
      <c r="AF24">
        <f t="shared" si="0"/>
        <v>18</v>
      </c>
      <c r="AG24">
        <f t="shared" si="1"/>
        <v>324</v>
      </c>
    </row>
    <row r="25" spans="1:33">
      <c r="A25" t="s">
        <v>422</v>
      </c>
      <c r="B25" s="131">
        <f>IF(B$2,TREND(Annual!B41:B141,$AF41:$AG141,$AF25:$AG141,TRUE),0)</f>
        <v>0</v>
      </c>
      <c r="C25" s="131">
        <f>IF(C$2,TREND(Annual!C41:C141,$AF41:$AG141,$AF25:$AG141,TRUE),0)</f>
        <v>0</v>
      </c>
      <c r="D25" s="131">
        <f>IF(D$2,TREND(Annual!D41:D141,$AF41:$AG141,$AF25:$AG141,TRUE),0)</f>
        <v>0</v>
      </c>
      <c r="E25" s="131">
        <f>IF(E$2,TREND(Annual!E41:E141,$AF41:$AG141,$AF25:$AG141,TRUE),0)</f>
        <v>0</v>
      </c>
      <c r="F25" s="131">
        <f>IF(F$2,TREND(Annual!F41:F141,$AF41:$AG141,$AF25:$AG141,TRUE),0)</f>
        <v>0</v>
      </c>
      <c r="G25" s="131">
        <f>IF(G$2,TREND(Annual!G41:G141,$AF41:$AG141,$AF25:$AG141,TRUE),0)</f>
        <v>0</v>
      </c>
      <c r="H25" s="131">
        <f>IF(H$2,TREND(Annual!H41:H141,$AF41:$AG141,$AF25:$AG141,TRUE),0)</f>
        <v>0</v>
      </c>
      <c r="I25" s="131">
        <f>IF(I$2,TREND(Annual!I41:I141,$AF41:$AG141,$AF25:$AG141,TRUE),0)</f>
        <v>0</v>
      </c>
      <c r="J25" s="131">
        <f>IF(J$2,TREND(Annual!J41:J141,$AF41:$AG141,$AF25:$AG141,TRUE),0)</f>
        <v>0</v>
      </c>
      <c r="K25" s="131">
        <f>IF(K$2,TREND(Annual!K41:K141,$AF41:$AG141,$AF25:$AG141,TRUE),0)</f>
        <v>0</v>
      </c>
      <c r="L25" s="131">
        <f>IF(L$2,TREND(Annual!L41:L141,$AF41:$AG141,$AF25:$AG141,TRUE),0)</f>
        <v>0</v>
      </c>
      <c r="M25" s="131">
        <f>IF(M$2,TREND(Annual!M41:M141,$AF41:$AG141,$AF25:$AG141,TRUE),0)</f>
        <v>0</v>
      </c>
      <c r="N25" s="131">
        <f>IF(N$2,TREND(Annual!N41:N141,$AF41:$AG141,$AF25:$AG141,TRUE),0)</f>
        <v>0</v>
      </c>
      <c r="O25" s="131">
        <f>IF(O$2,TREND(Annual!O41:O141,$AF41:$AG141,$AF25:$AG141,TRUE),0)</f>
        <v>0</v>
      </c>
      <c r="P25" s="131">
        <f>IF(P$2,TREND(Annual!P41:P141,$AF41:$AG141,$AF25:$AG141,TRUE),0)</f>
        <v>0</v>
      </c>
      <c r="Q25" s="131">
        <f>IF(Q$2,TREND(Annual!Q41:Q141,$AF41:$AG141,$AF25:$AG141,TRUE),0)</f>
        <v>0</v>
      </c>
      <c r="R25" s="131">
        <f>IF(R$2,TREND(Annual!R41:R141,$AF41:$AG141,$AF25:$AG141,TRUE),0)</f>
        <v>0</v>
      </c>
      <c r="S25" s="131">
        <f>IF(S$2,TREND(Annual!S41:S141,$AF41:$AG141,$AF25:$AG141,TRUE),0)</f>
        <v>0</v>
      </c>
      <c r="T25" s="131">
        <f>IF(T$2,TREND(Annual!T41:T141,$AF41:$AG141,$AF25:$AG141,TRUE),0)</f>
        <v>0</v>
      </c>
      <c r="U25" s="131">
        <f>IF(U$2,TREND(Annual!U41:U141,$AF41:$AG141,$AF25:$AG141,TRUE),0)</f>
        <v>0</v>
      </c>
      <c r="V25" s="131">
        <f>IF(V$2,TREND(Annual!V41:V141,$AF41:$AG141,$AF25:$AG141,TRUE),0)</f>
        <v>0</v>
      </c>
      <c r="W25" s="131">
        <f>IF(W$2,TREND(Annual!W41:W141,$AF41:$AG141,$AF25:$AG141,TRUE),0)</f>
        <v>0</v>
      </c>
      <c r="X25" s="131">
        <f>IF(X$2,TREND(Annual!X41:X141,$AF41:$AG141,$AF25:$AG141,TRUE),0)</f>
        <v>0</v>
      </c>
      <c r="Y25" s="131">
        <f>IF(Y$2,TREND(Annual!Y41:Y141,$AF41:$AG141,$AF25:$AG141,TRUE),0)</f>
        <v>0</v>
      </c>
      <c r="Z25" s="131">
        <f>IF(Z$2,TREND(Annual!Z41:Z141,$AF41:$AG141,$AF25:$AG141,TRUE),0)</f>
        <v>0</v>
      </c>
      <c r="AA25" s="131">
        <f>IF(AA$2,TREND(Annual!AA41:AA141,$AF41:$AG141,$AF25:$AG141,TRUE),0)</f>
        <v>0</v>
      </c>
      <c r="AB25" s="131">
        <f>IF(AB$2,TREND(Annual!AB41:AB141,$AF41:$AG141,$AF25:$AG141,TRUE),0)</f>
        <v>0</v>
      </c>
      <c r="AC25" s="131">
        <f>IF(AC$2,TREND(Annual!AC41:AC141,$AF41:$AG141,$AF25:$AG141,TRUE),0)</f>
        <v>0</v>
      </c>
      <c r="AD25" s="131">
        <f>IF(AD$2,TREND(Annual!AD41:AD141,$AF41:$AG141,$AF25:$AG141,TRUE),0)</f>
        <v>0</v>
      </c>
      <c r="AE25" s="126"/>
      <c r="AF25">
        <f t="shared" si="0"/>
        <v>19</v>
      </c>
      <c r="AG25">
        <f t="shared" si="1"/>
        <v>361</v>
      </c>
    </row>
    <row r="26" spans="1:33">
      <c r="A26" t="s">
        <v>423</v>
      </c>
      <c r="B26" s="131">
        <f>IF(B$2,TREND(Annual!B42:B142,$AF42:$AG142,$AF26:$AG142,TRUE),0)</f>
        <v>0</v>
      </c>
      <c r="C26" s="131">
        <f>IF(C$2,TREND(Annual!C42:C142,$AF42:$AG142,$AF26:$AG142,TRUE),0)</f>
        <v>0</v>
      </c>
      <c r="D26" s="131">
        <f>IF(D$2,TREND(Annual!D42:D142,$AF42:$AG142,$AF26:$AG142,TRUE),0)</f>
        <v>0</v>
      </c>
      <c r="E26" s="131">
        <f>IF(E$2,TREND(Annual!E42:E142,$AF42:$AG142,$AF26:$AG142,TRUE),0)</f>
        <v>0</v>
      </c>
      <c r="F26" s="131">
        <f>IF(F$2,TREND(Annual!F42:F142,$AF42:$AG142,$AF26:$AG142,TRUE),0)</f>
        <v>0</v>
      </c>
      <c r="G26" s="131">
        <f>IF(G$2,TREND(Annual!G42:G142,$AF42:$AG142,$AF26:$AG142,TRUE),0)</f>
        <v>0</v>
      </c>
      <c r="H26" s="131">
        <f>IF(H$2,TREND(Annual!H42:H142,$AF42:$AG142,$AF26:$AG142,TRUE),0)</f>
        <v>0</v>
      </c>
      <c r="I26" s="131">
        <f>IF(I$2,TREND(Annual!I42:I142,$AF42:$AG142,$AF26:$AG142,TRUE),0)</f>
        <v>0</v>
      </c>
      <c r="J26" s="131">
        <f>IF(J$2,TREND(Annual!J42:J142,$AF42:$AG142,$AF26:$AG142,TRUE),0)</f>
        <v>0</v>
      </c>
      <c r="K26" s="131">
        <f>IF(K$2,TREND(Annual!K42:K142,$AF42:$AG142,$AF26:$AG142,TRUE),0)</f>
        <v>0</v>
      </c>
      <c r="L26" s="131">
        <f>IF(L$2,TREND(Annual!L42:L142,$AF42:$AG142,$AF26:$AG142,TRUE),0)</f>
        <v>0</v>
      </c>
      <c r="M26" s="131">
        <f>IF(M$2,TREND(Annual!M42:M142,$AF42:$AG142,$AF26:$AG142,TRUE),0)</f>
        <v>0</v>
      </c>
      <c r="N26" s="131">
        <f>IF(N$2,TREND(Annual!N42:N142,$AF42:$AG142,$AF26:$AG142,TRUE),0)</f>
        <v>0</v>
      </c>
      <c r="O26" s="131">
        <f>IF(O$2,TREND(Annual!O42:O142,$AF42:$AG142,$AF26:$AG142,TRUE),0)</f>
        <v>0</v>
      </c>
      <c r="P26" s="131">
        <f>IF(P$2,TREND(Annual!P42:P142,$AF42:$AG142,$AF26:$AG142,TRUE),0)</f>
        <v>0</v>
      </c>
      <c r="Q26" s="131">
        <f>IF(Q$2,TREND(Annual!Q42:Q142,$AF42:$AG142,$AF26:$AG142,TRUE),0)</f>
        <v>0</v>
      </c>
      <c r="R26" s="131">
        <f>IF(R$2,TREND(Annual!R42:R142,$AF42:$AG142,$AF26:$AG142,TRUE),0)</f>
        <v>0</v>
      </c>
      <c r="S26" s="131">
        <f>IF(S$2,TREND(Annual!S42:S142,$AF42:$AG142,$AF26:$AG142,TRUE),0)</f>
        <v>0</v>
      </c>
      <c r="T26" s="131">
        <f>IF(T$2,TREND(Annual!T42:T142,$AF42:$AG142,$AF26:$AG142,TRUE),0)</f>
        <v>0</v>
      </c>
      <c r="U26" s="131">
        <f>IF(U$2,TREND(Annual!U42:U142,$AF42:$AG142,$AF26:$AG142,TRUE),0)</f>
        <v>0</v>
      </c>
      <c r="V26" s="131">
        <f>IF(V$2,TREND(Annual!V42:V142,$AF42:$AG142,$AF26:$AG142,TRUE),0)</f>
        <v>0</v>
      </c>
      <c r="W26" s="131">
        <f>IF(W$2,TREND(Annual!W42:W142,$AF42:$AG142,$AF26:$AG142,TRUE),0)</f>
        <v>0</v>
      </c>
      <c r="X26" s="131">
        <f>IF(X$2,TREND(Annual!X42:X142,$AF42:$AG142,$AF26:$AG142,TRUE),0)</f>
        <v>0</v>
      </c>
      <c r="Y26" s="131">
        <f>IF(Y$2,TREND(Annual!Y42:Y142,$AF42:$AG142,$AF26:$AG142,TRUE),0)</f>
        <v>0</v>
      </c>
      <c r="Z26" s="131">
        <f>IF(Z$2,TREND(Annual!Z42:Z142,$AF42:$AG142,$AF26:$AG142,TRUE),0)</f>
        <v>0</v>
      </c>
      <c r="AA26" s="131">
        <f>IF(AA$2,TREND(Annual!AA42:AA142,$AF42:$AG142,$AF26:$AG142,TRUE),0)</f>
        <v>0</v>
      </c>
      <c r="AB26" s="131">
        <f>IF(AB$2,TREND(Annual!AB42:AB142,$AF42:$AG142,$AF26:$AG142,TRUE),0)</f>
        <v>0</v>
      </c>
      <c r="AC26" s="131">
        <f>IF(AC$2,TREND(Annual!AC42:AC142,$AF42:$AG142,$AF26:$AG142,TRUE),0)</f>
        <v>0</v>
      </c>
      <c r="AD26" s="131">
        <f>IF(AD$2,TREND(Annual!AD42:AD142,$AF42:$AG142,$AF26:$AG142,TRUE),0)</f>
        <v>0</v>
      </c>
      <c r="AE26" s="126"/>
      <c r="AF26">
        <f t="shared" si="0"/>
        <v>20</v>
      </c>
      <c r="AG26">
        <f t="shared" si="1"/>
        <v>400</v>
      </c>
    </row>
    <row r="27" spans="1:33">
      <c r="A27" t="s">
        <v>424</v>
      </c>
      <c r="B27" s="131">
        <f>IF(B$2,TREND(Annual!B43:B143,$AF43:$AG143,$AF27:$AG143,TRUE),0)</f>
        <v>0</v>
      </c>
      <c r="C27" s="131">
        <f>IF(C$2,TREND(Annual!C43:C143,$AF43:$AG143,$AF27:$AG143,TRUE),0)</f>
        <v>0</v>
      </c>
      <c r="D27" s="131">
        <f>IF(D$2,TREND(Annual!D43:D143,$AF43:$AG143,$AF27:$AG143,TRUE),0)</f>
        <v>0</v>
      </c>
      <c r="E27" s="131">
        <f>IF(E$2,TREND(Annual!E43:E143,$AF43:$AG143,$AF27:$AG143,TRUE),0)</f>
        <v>0</v>
      </c>
      <c r="F27" s="131">
        <f>IF(F$2,TREND(Annual!F43:F143,$AF43:$AG143,$AF27:$AG143,TRUE),0)</f>
        <v>0</v>
      </c>
      <c r="G27" s="131">
        <f>IF(G$2,TREND(Annual!G43:G143,$AF43:$AG143,$AF27:$AG143,TRUE),0)</f>
        <v>0</v>
      </c>
      <c r="H27" s="131">
        <f>IF(H$2,TREND(Annual!H43:H143,$AF43:$AG143,$AF27:$AG143,TRUE),0)</f>
        <v>0</v>
      </c>
      <c r="I27" s="131">
        <f>IF(I$2,TREND(Annual!I43:I143,$AF43:$AG143,$AF27:$AG143,TRUE),0)</f>
        <v>0</v>
      </c>
      <c r="J27" s="131">
        <f>IF(J$2,TREND(Annual!J43:J143,$AF43:$AG143,$AF27:$AG143,TRUE),0)</f>
        <v>0</v>
      </c>
      <c r="K27" s="131">
        <f>IF(K$2,TREND(Annual!K43:K143,$AF43:$AG143,$AF27:$AG143,TRUE),0)</f>
        <v>0</v>
      </c>
      <c r="L27" s="131">
        <f>IF(L$2,TREND(Annual!L43:L143,$AF43:$AG143,$AF27:$AG143,TRUE),0)</f>
        <v>0</v>
      </c>
      <c r="M27" s="131">
        <f>IF(M$2,TREND(Annual!M43:M143,$AF43:$AG143,$AF27:$AG143,TRUE),0)</f>
        <v>0</v>
      </c>
      <c r="N27" s="131">
        <f>IF(N$2,TREND(Annual!N43:N143,$AF43:$AG143,$AF27:$AG143,TRUE),0)</f>
        <v>0</v>
      </c>
      <c r="O27" s="131">
        <f>IF(O$2,TREND(Annual!O43:O143,$AF43:$AG143,$AF27:$AG143,TRUE),0)</f>
        <v>0</v>
      </c>
      <c r="P27" s="131">
        <f>IF(P$2,TREND(Annual!P43:P143,$AF43:$AG143,$AF27:$AG143,TRUE),0)</f>
        <v>0</v>
      </c>
      <c r="Q27" s="131">
        <f>IF(Q$2,TREND(Annual!Q43:Q143,$AF43:$AG143,$AF27:$AG143,TRUE),0)</f>
        <v>0</v>
      </c>
      <c r="R27" s="131">
        <f>IF(R$2,TREND(Annual!R43:R143,$AF43:$AG143,$AF27:$AG143,TRUE),0)</f>
        <v>0</v>
      </c>
      <c r="S27" s="131">
        <f>IF(S$2,TREND(Annual!S43:S143,$AF43:$AG143,$AF27:$AG143,TRUE),0)</f>
        <v>0</v>
      </c>
      <c r="T27" s="131">
        <f>IF(T$2,TREND(Annual!T43:T143,$AF43:$AG143,$AF27:$AG143,TRUE),0)</f>
        <v>0</v>
      </c>
      <c r="U27" s="131">
        <f>IF(U$2,TREND(Annual!U43:U143,$AF43:$AG143,$AF27:$AG143,TRUE),0)</f>
        <v>0</v>
      </c>
      <c r="V27" s="131">
        <f>IF(V$2,TREND(Annual!V43:V143,$AF43:$AG143,$AF27:$AG143,TRUE),0)</f>
        <v>0</v>
      </c>
      <c r="W27" s="131">
        <f>IF(W$2,TREND(Annual!W43:W143,$AF43:$AG143,$AF27:$AG143,TRUE),0)</f>
        <v>0</v>
      </c>
      <c r="X27" s="131">
        <f>IF(X$2,TREND(Annual!X43:X143,$AF43:$AG143,$AF27:$AG143,TRUE),0)</f>
        <v>0</v>
      </c>
      <c r="Y27" s="131">
        <f>IF(Y$2,TREND(Annual!Y43:Y143,$AF43:$AG143,$AF27:$AG143,TRUE),0)</f>
        <v>0</v>
      </c>
      <c r="Z27" s="131">
        <f>IF(Z$2,TREND(Annual!Z43:Z143,$AF43:$AG143,$AF27:$AG143,TRUE),0)</f>
        <v>0</v>
      </c>
      <c r="AA27" s="131">
        <f>IF(AA$2,TREND(Annual!AA43:AA143,$AF43:$AG143,$AF27:$AG143,TRUE),0)</f>
        <v>0</v>
      </c>
      <c r="AB27" s="131">
        <f>IF(AB$2,TREND(Annual!AB43:AB143,$AF43:$AG143,$AF27:$AG143,TRUE),0)</f>
        <v>0</v>
      </c>
      <c r="AC27" s="131">
        <f>IF(AC$2,TREND(Annual!AC43:AC143,$AF43:$AG143,$AF27:$AG143,TRUE),0)</f>
        <v>0</v>
      </c>
      <c r="AD27" s="131">
        <f>IF(AD$2,TREND(Annual!AD43:AD143,$AF43:$AG143,$AF27:$AG143,TRUE),0)</f>
        <v>0</v>
      </c>
      <c r="AE27" s="126"/>
      <c r="AF27">
        <f t="shared" si="0"/>
        <v>21</v>
      </c>
      <c r="AG27">
        <f t="shared" si="1"/>
        <v>441</v>
      </c>
    </row>
    <row r="28" spans="1:33">
      <c r="A28" t="s">
        <v>425</v>
      </c>
      <c r="B28" s="131">
        <f>IF(B$2,TREND(Annual!B44:B144,$AF44:$AG144,$AF28:$AG144,TRUE),0)</f>
        <v>0</v>
      </c>
      <c r="C28" s="131">
        <f>IF(C$2,TREND(Annual!C44:C144,$AF44:$AG144,$AF28:$AG144,TRUE),0)</f>
        <v>0</v>
      </c>
      <c r="D28" s="131">
        <f>IF(D$2,TREND(Annual!D44:D144,$AF44:$AG144,$AF28:$AG144,TRUE),0)</f>
        <v>0</v>
      </c>
      <c r="E28" s="131">
        <f>IF(E$2,TREND(Annual!E44:E144,$AF44:$AG144,$AF28:$AG144,TRUE),0)</f>
        <v>0</v>
      </c>
      <c r="F28" s="131">
        <f>IF(F$2,TREND(Annual!F44:F144,$AF44:$AG144,$AF28:$AG144,TRUE),0)</f>
        <v>0</v>
      </c>
      <c r="G28" s="131">
        <f>IF(G$2,TREND(Annual!G44:G144,$AF44:$AG144,$AF28:$AG144,TRUE),0)</f>
        <v>0</v>
      </c>
      <c r="H28" s="131">
        <f>IF(H$2,TREND(Annual!H44:H144,$AF44:$AG144,$AF28:$AG144,TRUE),0)</f>
        <v>0</v>
      </c>
      <c r="I28" s="131">
        <f>IF(I$2,TREND(Annual!I44:I144,$AF44:$AG144,$AF28:$AG144,TRUE),0)</f>
        <v>0</v>
      </c>
      <c r="J28" s="131">
        <f>IF(J$2,TREND(Annual!J44:J144,$AF44:$AG144,$AF28:$AG144,TRUE),0)</f>
        <v>0</v>
      </c>
      <c r="K28" s="131">
        <f>IF(K$2,TREND(Annual!K44:K144,$AF44:$AG144,$AF28:$AG144,TRUE),0)</f>
        <v>0</v>
      </c>
      <c r="L28" s="131">
        <f>IF(L$2,TREND(Annual!L44:L144,$AF44:$AG144,$AF28:$AG144,TRUE),0)</f>
        <v>0</v>
      </c>
      <c r="M28" s="131">
        <f>IF(M$2,TREND(Annual!M44:M144,$AF44:$AG144,$AF28:$AG144,TRUE),0)</f>
        <v>0</v>
      </c>
      <c r="N28" s="131">
        <f>IF(N$2,TREND(Annual!N44:N144,$AF44:$AG144,$AF28:$AG144,TRUE),0)</f>
        <v>0</v>
      </c>
      <c r="O28" s="131">
        <f>IF(O$2,TREND(Annual!O44:O144,$AF44:$AG144,$AF28:$AG144,TRUE),0)</f>
        <v>0</v>
      </c>
      <c r="P28" s="131">
        <f>IF(P$2,TREND(Annual!P44:P144,$AF44:$AG144,$AF28:$AG144,TRUE),0)</f>
        <v>0</v>
      </c>
      <c r="Q28" s="131">
        <f>IF(Q$2,TREND(Annual!Q44:Q144,$AF44:$AG144,$AF28:$AG144,TRUE),0)</f>
        <v>0</v>
      </c>
      <c r="R28" s="131">
        <f>IF(R$2,TREND(Annual!R44:R144,$AF44:$AG144,$AF28:$AG144,TRUE),0)</f>
        <v>0</v>
      </c>
      <c r="S28" s="131">
        <f>IF(S$2,TREND(Annual!S44:S144,$AF44:$AG144,$AF28:$AG144,TRUE),0)</f>
        <v>0</v>
      </c>
      <c r="T28" s="131">
        <f>IF(T$2,TREND(Annual!T44:T144,$AF44:$AG144,$AF28:$AG144,TRUE),0)</f>
        <v>0</v>
      </c>
      <c r="U28" s="131">
        <f>IF(U$2,TREND(Annual!U44:U144,$AF44:$AG144,$AF28:$AG144,TRUE),0)</f>
        <v>0</v>
      </c>
      <c r="V28" s="131">
        <f>IF(V$2,TREND(Annual!V44:V144,$AF44:$AG144,$AF28:$AG144,TRUE),0)</f>
        <v>0</v>
      </c>
      <c r="W28" s="131">
        <f>IF(W$2,TREND(Annual!W44:W144,$AF44:$AG144,$AF28:$AG144,TRUE),0)</f>
        <v>0</v>
      </c>
      <c r="X28" s="131">
        <f>IF(X$2,TREND(Annual!X44:X144,$AF44:$AG144,$AF28:$AG144,TRUE),0)</f>
        <v>0</v>
      </c>
      <c r="Y28" s="131">
        <f>IF(Y$2,TREND(Annual!Y44:Y144,$AF44:$AG144,$AF28:$AG144,TRUE),0)</f>
        <v>0</v>
      </c>
      <c r="Z28" s="131">
        <f>IF(Z$2,TREND(Annual!Z44:Z144,$AF44:$AG144,$AF28:$AG144,TRUE),0)</f>
        <v>0</v>
      </c>
      <c r="AA28" s="131">
        <f>IF(AA$2,TREND(Annual!AA44:AA144,$AF44:$AG144,$AF28:$AG144,TRUE),0)</f>
        <v>0</v>
      </c>
      <c r="AB28" s="131">
        <f>IF(AB$2,TREND(Annual!AB44:AB144,$AF44:$AG144,$AF28:$AG144,TRUE),0)</f>
        <v>0</v>
      </c>
      <c r="AC28" s="131">
        <f>IF(AC$2,TREND(Annual!AC44:AC144,$AF44:$AG144,$AF28:$AG144,TRUE),0)</f>
        <v>0</v>
      </c>
      <c r="AD28" s="131">
        <f>IF(AD$2,TREND(Annual!AD44:AD144,$AF44:$AG144,$AF28:$AG144,TRUE),0)</f>
        <v>0</v>
      </c>
      <c r="AE28" s="126"/>
      <c r="AF28">
        <f t="shared" si="0"/>
        <v>22</v>
      </c>
      <c r="AG28">
        <f t="shared" si="1"/>
        <v>484</v>
      </c>
    </row>
    <row r="29" spans="1:33">
      <c r="A29" t="s">
        <v>426</v>
      </c>
      <c r="B29" s="131">
        <f>IF(B$2,TREND(Annual!B45:B145,$AF45:$AG145,$AF29:$AG145,TRUE),0)</f>
        <v>0</v>
      </c>
      <c r="C29" s="131">
        <f>IF(C$2,TREND(Annual!C45:C145,$AF45:$AG145,$AF29:$AG145,TRUE),0)</f>
        <v>0</v>
      </c>
      <c r="D29" s="131">
        <f>IF(D$2,TREND(Annual!D45:D145,$AF45:$AG145,$AF29:$AG145,TRUE),0)</f>
        <v>0</v>
      </c>
      <c r="E29" s="131">
        <f>IF(E$2,TREND(Annual!E45:E145,$AF45:$AG145,$AF29:$AG145,TRUE),0)</f>
        <v>0</v>
      </c>
      <c r="F29" s="131">
        <f>IF(F$2,TREND(Annual!F45:F145,$AF45:$AG145,$AF29:$AG145,TRUE),0)</f>
        <v>0</v>
      </c>
      <c r="G29" s="131">
        <f>IF(G$2,TREND(Annual!G45:G145,$AF45:$AG145,$AF29:$AG145,TRUE),0)</f>
        <v>0</v>
      </c>
      <c r="H29" s="131">
        <f>IF(H$2,TREND(Annual!H45:H145,$AF45:$AG145,$AF29:$AG145,TRUE),0)</f>
        <v>0</v>
      </c>
      <c r="I29" s="131">
        <f>IF(I$2,TREND(Annual!I45:I145,$AF45:$AG145,$AF29:$AG145,TRUE),0)</f>
        <v>0</v>
      </c>
      <c r="J29" s="131">
        <f>IF(J$2,TREND(Annual!J45:J145,$AF45:$AG145,$AF29:$AG145,TRUE),0)</f>
        <v>0</v>
      </c>
      <c r="K29" s="131">
        <f>IF(K$2,TREND(Annual!K45:K145,$AF45:$AG145,$AF29:$AG145,TRUE),0)</f>
        <v>0</v>
      </c>
      <c r="L29" s="131">
        <f>IF(L$2,TREND(Annual!L45:L145,$AF45:$AG145,$AF29:$AG145,TRUE),0)</f>
        <v>0</v>
      </c>
      <c r="M29" s="131">
        <f>IF(M$2,TREND(Annual!M45:M145,$AF45:$AG145,$AF29:$AG145,TRUE),0)</f>
        <v>0</v>
      </c>
      <c r="N29" s="131">
        <f>IF(N$2,TREND(Annual!N45:N145,$AF45:$AG145,$AF29:$AG145,TRUE),0)</f>
        <v>0</v>
      </c>
      <c r="O29" s="131">
        <f>IF(O$2,TREND(Annual!O45:O145,$AF45:$AG145,$AF29:$AG145,TRUE),0)</f>
        <v>0</v>
      </c>
      <c r="P29" s="131">
        <f>IF(P$2,TREND(Annual!P45:P145,$AF45:$AG145,$AF29:$AG145,TRUE),0)</f>
        <v>0</v>
      </c>
      <c r="Q29" s="131">
        <f>IF(Q$2,TREND(Annual!Q45:Q145,$AF45:$AG145,$AF29:$AG145,TRUE),0)</f>
        <v>0</v>
      </c>
      <c r="R29" s="131">
        <f>IF(R$2,TREND(Annual!R45:R145,$AF45:$AG145,$AF29:$AG145,TRUE),0)</f>
        <v>0</v>
      </c>
      <c r="S29" s="131">
        <f>IF(S$2,TREND(Annual!S45:S145,$AF45:$AG145,$AF29:$AG145,TRUE),0)</f>
        <v>0</v>
      </c>
      <c r="T29" s="131">
        <f>IF(T$2,TREND(Annual!T45:T145,$AF45:$AG145,$AF29:$AG145,TRUE),0)</f>
        <v>0</v>
      </c>
      <c r="U29" s="131">
        <f>IF(U$2,TREND(Annual!U45:U145,$AF45:$AG145,$AF29:$AG145,TRUE),0)</f>
        <v>0</v>
      </c>
      <c r="V29" s="131">
        <f>IF(V$2,TREND(Annual!V45:V145,$AF45:$AG145,$AF29:$AG145,TRUE),0)</f>
        <v>0</v>
      </c>
      <c r="W29" s="131">
        <f>IF(W$2,TREND(Annual!W45:W145,$AF45:$AG145,$AF29:$AG145,TRUE),0)</f>
        <v>0</v>
      </c>
      <c r="X29" s="131">
        <f>IF(X$2,TREND(Annual!X45:X145,$AF45:$AG145,$AF29:$AG145,TRUE),0)</f>
        <v>0</v>
      </c>
      <c r="Y29" s="131">
        <f>IF(Y$2,TREND(Annual!Y45:Y145,$AF45:$AG145,$AF29:$AG145,TRUE),0)</f>
        <v>0</v>
      </c>
      <c r="Z29" s="131">
        <f>IF(Z$2,TREND(Annual!Z45:Z145,$AF45:$AG145,$AF29:$AG145,TRUE),0)</f>
        <v>0</v>
      </c>
      <c r="AA29" s="131">
        <f>IF(AA$2,TREND(Annual!AA45:AA145,$AF45:$AG145,$AF29:$AG145,TRUE),0)</f>
        <v>0</v>
      </c>
      <c r="AB29" s="131">
        <f>IF(AB$2,TREND(Annual!AB45:AB145,$AF45:$AG145,$AF29:$AG145,TRUE),0)</f>
        <v>0</v>
      </c>
      <c r="AC29" s="131">
        <f>IF(AC$2,TREND(Annual!AC45:AC145,$AF45:$AG145,$AF29:$AG145,TRUE),0)</f>
        <v>0</v>
      </c>
      <c r="AD29" s="131">
        <f>IF(AD$2,TREND(Annual!AD45:AD145,$AF45:$AG145,$AF29:$AG145,TRUE),0)</f>
        <v>0</v>
      </c>
      <c r="AE29" s="126"/>
      <c r="AF29">
        <f t="shared" si="0"/>
        <v>23</v>
      </c>
      <c r="AG29">
        <f t="shared" si="1"/>
        <v>529</v>
      </c>
    </row>
    <row r="30" spans="1:33">
      <c r="A30" t="s">
        <v>427</v>
      </c>
      <c r="B30" s="131">
        <f>IF(B$2,TREND(Annual!B46:B146,$AF46:$AG146,$AF30:$AG146,TRUE),0)</f>
        <v>0</v>
      </c>
      <c r="C30" s="131">
        <f>IF(C$2,TREND(Annual!C46:C146,$AF46:$AG146,$AF30:$AG146,TRUE),0)</f>
        <v>0</v>
      </c>
      <c r="D30" s="131">
        <f>IF(D$2,TREND(Annual!D46:D146,$AF46:$AG146,$AF30:$AG146,TRUE),0)</f>
        <v>0</v>
      </c>
      <c r="E30" s="131">
        <f>IF(E$2,TREND(Annual!E46:E146,$AF46:$AG146,$AF30:$AG146,TRUE),0)</f>
        <v>0</v>
      </c>
      <c r="F30" s="131">
        <f>IF(F$2,TREND(Annual!F46:F146,$AF46:$AG146,$AF30:$AG146,TRUE),0)</f>
        <v>0</v>
      </c>
      <c r="G30" s="131">
        <f>IF(G$2,TREND(Annual!G46:G146,$AF46:$AG146,$AF30:$AG146,TRUE),0)</f>
        <v>0</v>
      </c>
      <c r="H30" s="131">
        <f>IF(H$2,TREND(Annual!H46:H146,$AF46:$AG146,$AF30:$AG146,TRUE),0)</f>
        <v>0</v>
      </c>
      <c r="I30" s="131">
        <f>IF(I$2,TREND(Annual!I46:I146,$AF46:$AG146,$AF30:$AG146,TRUE),0)</f>
        <v>0</v>
      </c>
      <c r="J30" s="131">
        <f>IF(J$2,TREND(Annual!J46:J146,$AF46:$AG146,$AF30:$AG146,TRUE),0)</f>
        <v>0</v>
      </c>
      <c r="K30" s="131">
        <f>IF(K$2,TREND(Annual!K46:K146,$AF46:$AG146,$AF30:$AG146,TRUE),0)</f>
        <v>0</v>
      </c>
      <c r="L30" s="131">
        <f>IF(L$2,TREND(Annual!L46:L146,$AF46:$AG146,$AF30:$AG146,TRUE),0)</f>
        <v>0</v>
      </c>
      <c r="M30" s="131">
        <f>IF(M$2,TREND(Annual!M46:M146,$AF46:$AG146,$AF30:$AG146,TRUE),0)</f>
        <v>0</v>
      </c>
      <c r="N30" s="131">
        <f>IF(N$2,TREND(Annual!N46:N146,$AF46:$AG146,$AF30:$AG146,TRUE),0)</f>
        <v>0</v>
      </c>
      <c r="O30" s="131">
        <f>IF(O$2,TREND(Annual!O46:O146,$AF46:$AG146,$AF30:$AG146,TRUE),0)</f>
        <v>0</v>
      </c>
      <c r="P30" s="131">
        <f>IF(P$2,TREND(Annual!P46:P146,$AF46:$AG146,$AF30:$AG146,TRUE),0)</f>
        <v>0</v>
      </c>
      <c r="Q30" s="131">
        <f>IF(Q$2,TREND(Annual!Q46:Q146,$AF46:$AG146,$AF30:$AG146,TRUE),0)</f>
        <v>0</v>
      </c>
      <c r="R30" s="131">
        <f>IF(R$2,TREND(Annual!R46:R146,$AF46:$AG146,$AF30:$AG146,TRUE),0)</f>
        <v>0</v>
      </c>
      <c r="S30" s="131">
        <f>IF(S$2,TREND(Annual!S46:S146,$AF46:$AG146,$AF30:$AG146,TRUE),0)</f>
        <v>0</v>
      </c>
      <c r="T30" s="131">
        <f>IF(T$2,TREND(Annual!T46:T146,$AF46:$AG146,$AF30:$AG146,TRUE),0)</f>
        <v>0</v>
      </c>
      <c r="U30" s="131">
        <f>IF(U$2,TREND(Annual!U46:U146,$AF46:$AG146,$AF30:$AG146,TRUE),0)</f>
        <v>0</v>
      </c>
      <c r="V30" s="131">
        <f>IF(V$2,TREND(Annual!V46:V146,$AF46:$AG146,$AF30:$AG146,TRUE),0)</f>
        <v>0</v>
      </c>
      <c r="W30" s="131">
        <f>IF(W$2,TREND(Annual!W46:W146,$AF46:$AG146,$AF30:$AG146,TRUE),0)</f>
        <v>0</v>
      </c>
      <c r="X30" s="131">
        <f>IF(X$2,TREND(Annual!X46:X146,$AF46:$AG146,$AF30:$AG146,TRUE),0)</f>
        <v>0</v>
      </c>
      <c r="Y30" s="131">
        <f>IF(Y$2,TREND(Annual!Y46:Y146,$AF46:$AG146,$AF30:$AG146,TRUE),0)</f>
        <v>0</v>
      </c>
      <c r="Z30" s="131">
        <f>IF(Z$2,TREND(Annual!Z46:Z146,$AF46:$AG146,$AF30:$AG146,TRUE),0)</f>
        <v>0</v>
      </c>
      <c r="AA30" s="131">
        <f>IF(AA$2,TREND(Annual!AA46:AA146,$AF46:$AG146,$AF30:$AG146,TRUE),0)</f>
        <v>0</v>
      </c>
      <c r="AB30" s="131">
        <f>IF(AB$2,TREND(Annual!AB46:AB146,$AF46:$AG146,$AF30:$AG146,TRUE),0)</f>
        <v>0</v>
      </c>
      <c r="AC30" s="131">
        <f>IF(AC$2,TREND(Annual!AC46:AC146,$AF46:$AG146,$AF30:$AG146,TRUE),0)</f>
        <v>0</v>
      </c>
      <c r="AD30" s="131">
        <f>IF(AD$2,TREND(Annual!AD46:AD146,$AF46:$AG146,$AF30:$AG146,TRUE),0)</f>
        <v>0</v>
      </c>
      <c r="AE30" s="126"/>
      <c r="AF30">
        <f t="shared" si="0"/>
        <v>24</v>
      </c>
      <c r="AG30">
        <f t="shared" si="1"/>
        <v>576</v>
      </c>
    </row>
    <row r="31" spans="1:33">
      <c r="A31" t="s">
        <v>428</v>
      </c>
      <c r="B31" s="131">
        <f>IF(B$2,TREND(Annual!B47:B147,$AF47:$AG147,$AF31:$AG147,TRUE),0)</f>
        <v>0</v>
      </c>
      <c r="C31" s="131">
        <f>IF(C$2,TREND(Annual!C47:C147,$AF47:$AG147,$AF31:$AG147,TRUE),0)</f>
        <v>0</v>
      </c>
      <c r="D31" s="131">
        <f>IF(D$2,TREND(Annual!D47:D147,$AF47:$AG147,$AF31:$AG147,TRUE),0)</f>
        <v>0</v>
      </c>
      <c r="E31" s="131">
        <f>IF(E$2,TREND(Annual!E47:E147,$AF47:$AG147,$AF31:$AG147,TRUE),0)</f>
        <v>0</v>
      </c>
      <c r="F31" s="131">
        <f>IF(F$2,TREND(Annual!F47:F147,$AF47:$AG147,$AF31:$AG147,TRUE),0)</f>
        <v>0</v>
      </c>
      <c r="G31" s="131">
        <f>IF(G$2,TREND(Annual!G47:G147,$AF47:$AG147,$AF31:$AG147,TRUE),0)</f>
        <v>0</v>
      </c>
      <c r="H31" s="131">
        <f>IF(H$2,TREND(Annual!H47:H147,$AF47:$AG147,$AF31:$AG147,TRUE),0)</f>
        <v>0</v>
      </c>
      <c r="I31" s="131">
        <f>IF(I$2,TREND(Annual!I47:I147,$AF47:$AG147,$AF31:$AG147,TRUE),0)</f>
        <v>0</v>
      </c>
      <c r="J31" s="131">
        <f>IF(J$2,TREND(Annual!J47:J147,$AF47:$AG147,$AF31:$AG147,TRUE),0)</f>
        <v>0</v>
      </c>
      <c r="K31" s="131">
        <f>IF(K$2,TREND(Annual!K47:K147,$AF47:$AG147,$AF31:$AG147,TRUE),0)</f>
        <v>0</v>
      </c>
      <c r="L31" s="131">
        <f>IF(L$2,TREND(Annual!L47:L147,$AF47:$AG147,$AF31:$AG147,TRUE),0)</f>
        <v>0</v>
      </c>
      <c r="M31" s="131">
        <f>IF(M$2,TREND(Annual!M47:M147,$AF47:$AG147,$AF31:$AG147,TRUE),0)</f>
        <v>0</v>
      </c>
      <c r="N31" s="131">
        <f>IF(N$2,TREND(Annual!N47:N147,$AF47:$AG147,$AF31:$AG147,TRUE),0)</f>
        <v>0</v>
      </c>
      <c r="O31" s="131">
        <f>IF(O$2,TREND(Annual!O47:O147,$AF47:$AG147,$AF31:$AG147,TRUE),0)</f>
        <v>0</v>
      </c>
      <c r="P31" s="131">
        <f>IF(P$2,TREND(Annual!P47:P147,$AF47:$AG147,$AF31:$AG147,TRUE),0)</f>
        <v>0</v>
      </c>
      <c r="Q31" s="131">
        <f>IF(Q$2,TREND(Annual!Q47:Q147,$AF47:$AG147,$AF31:$AG147,TRUE),0)</f>
        <v>0</v>
      </c>
      <c r="R31" s="131">
        <f>IF(R$2,TREND(Annual!R47:R147,$AF47:$AG147,$AF31:$AG147,TRUE),0)</f>
        <v>0</v>
      </c>
      <c r="S31" s="131">
        <f>IF(S$2,TREND(Annual!S47:S147,$AF47:$AG147,$AF31:$AG147,TRUE),0)</f>
        <v>0</v>
      </c>
      <c r="T31" s="131">
        <f>IF(T$2,TREND(Annual!T47:T147,$AF47:$AG147,$AF31:$AG147,TRUE),0)</f>
        <v>0</v>
      </c>
      <c r="U31" s="131">
        <f>IF(U$2,TREND(Annual!U47:U147,$AF47:$AG147,$AF31:$AG147,TRUE),0)</f>
        <v>0</v>
      </c>
      <c r="V31" s="131">
        <f>IF(V$2,TREND(Annual!V47:V147,$AF47:$AG147,$AF31:$AG147,TRUE),0)</f>
        <v>0</v>
      </c>
      <c r="W31" s="131">
        <f>IF(W$2,TREND(Annual!W47:W147,$AF47:$AG147,$AF31:$AG147,TRUE),0)</f>
        <v>0</v>
      </c>
      <c r="X31" s="131">
        <f>IF(X$2,TREND(Annual!X47:X147,$AF47:$AG147,$AF31:$AG147,TRUE),0)</f>
        <v>0</v>
      </c>
      <c r="Y31" s="131">
        <f>IF(Y$2,TREND(Annual!Y47:Y147,$AF47:$AG147,$AF31:$AG147,TRUE),0)</f>
        <v>0</v>
      </c>
      <c r="Z31" s="131">
        <f>IF(Z$2,TREND(Annual!Z47:Z147,$AF47:$AG147,$AF31:$AG147,TRUE),0)</f>
        <v>0</v>
      </c>
      <c r="AA31" s="131">
        <f>IF(AA$2,TREND(Annual!AA47:AA147,$AF47:$AG147,$AF31:$AG147,TRUE),0)</f>
        <v>0</v>
      </c>
      <c r="AB31" s="131">
        <f>IF(AB$2,TREND(Annual!AB47:AB147,$AF47:$AG147,$AF31:$AG147,TRUE),0)</f>
        <v>0</v>
      </c>
      <c r="AC31" s="131">
        <f>IF(AC$2,TREND(Annual!AC47:AC147,$AF47:$AG147,$AF31:$AG147,TRUE),0)</f>
        <v>0</v>
      </c>
      <c r="AD31" s="131">
        <f>IF(AD$2,TREND(Annual!AD47:AD147,$AF47:$AG147,$AF31:$AG147,TRUE),0)</f>
        <v>0</v>
      </c>
      <c r="AE31" s="126"/>
      <c r="AF31">
        <f t="shared" si="0"/>
        <v>25</v>
      </c>
      <c r="AG31">
        <f t="shared" si="1"/>
        <v>625</v>
      </c>
    </row>
    <row r="32" spans="1:33">
      <c r="A32" t="s">
        <v>429</v>
      </c>
      <c r="B32" s="131">
        <f>IF(B$2,TREND(Annual!B48:B148,$AF48:$AG148,$AF32:$AG148,TRUE),0)</f>
        <v>0</v>
      </c>
      <c r="C32" s="131">
        <f>IF(C$2,TREND(Annual!C48:C148,$AF48:$AG148,$AF32:$AG148,TRUE),0)</f>
        <v>0</v>
      </c>
      <c r="D32" s="131">
        <f>IF(D$2,TREND(Annual!D48:D148,$AF48:$AG148,$AF32:$AG148,TRUE),0)</f>
        <v>0</v>
      </c>
      <c r="E32" s="131">
        <f>IF(E$2,TREND(Annual!E48:E148,$AF48:$AG148,$AF32:$AG148,TRUE),0)</f>
        <v>0</v>
      </c>
      <c r="F32" s="131">
        <f>IF(F$2,TREND(Annual!F48:F148,$AF48:$AG148,$AF32:$AG148,TRUE),0)</f>
        <v>0</v>
      </c>
      <c r="G32" s="131">
        <f>IF(G$2,TREND(Annual!G48:G148,$AF48:$AG148,$AF32:$AG148,TRUE),0)</f>
        <v>0</v>
      </c>
      <c r="H32" s="131">
        <f>IF(H$2,TREND(Annual!H48:H148,$AF48:$AG148,$AF32:$AG148,TRUE),0)</f>
        <v>0</v>
      </c>
      <c r="I32" s="131">
        <f>IF(I$2,TREND(Annual!I48:I148,$AF48:$AG148,$AF32:$AG148,TRUE),0)</f>
        <v>0</v>
      </c>
      <c r="J32" s="131">
        <f>IF(J$2,TREND(Annual!J48:J148,$AF48:$AG148,$AF32:$AG148,TRUE),0)</f>
        <v>0</v>
      </c>
      <c r="K32" s="131">
        <f>IF(K$2,TREND(Annual!K48:K148,$AF48:$AG148,$AF32:$AG148,TRUE),0)</f>
        <v>0</v>
      </c>
      <c r="L32" s="131">
        <f>IF(L$2,TREND(Annual!L48:L148,$AF48:$AG148,$AF32:$AG148,TRUE),0)</f>
        <v>0</v>
      </c>
      <c r="M32" s="131">
        <f>IF(M$2,TREND(Annual!M48:M148,$AF48:$AG148,$AF32:$AG148,TRUE),0)</f>
        <v>0</v>
      </c>
      <c r="N32" s="131">
        <f>IF(N$2,TREND(Annual!N48:N148,$AF48:$AG148,$AF32:$AG148,TRUE),0)</f>
        <v>0</v>
      </c>
      <c r="O32" s="131">
        <f>IF(O$2,TREND(Annual!O48:O148,$AF48:$AG148,$AF32:$AG148,TRUE),0)</f>
        <v>0</v>
      </c>
      <c r="P32" s="131">
        <f>IF(P$2,TREND(Annual!P48:P148,$AF48:$AG148,$AF32:$AG148,TRUE),0)</f>
        <v>0</v>
      </c>
      <c r="Q32" s="131">
        <f>IF(Q$2,TREND(Annual!Q48:Q148,$AF48:$AG148,$AF32:$AG148,TRUE),0)</f>
        <v>0</v>
      </c>
      <c r="R32" s="131">
        <f>IF(R$2,TREND(Annual!R48:R148,$AF48:$AG148,$AF32:$AG148,TRUE),0)</f>
        <v>0</v>
      </c>
      <c r="S32" s="131">
        <f>IF(S$2,TREND(Annual!S48:S148,$AF48:$AG148,$AF32:$AG148,TRUE),0)</f>
        <v>0</v>
      </c>
      <c r="T32" s="131">
        <f>IF(T$2,TREND(Annual!T48:T148,$AF48:$AG148,$AF32:$AG148,TRUE),0)</f>
        <v>0</v>
      </c>
      <c r="U32" s="131">
        <f>IF(U$2,TREND(Annual!U48:U148,$AF48:$AG148,$AF32:$AG148,TRUE),0)</f>
        <v>0</v>
      </c>
      <c r="V32" s="131">
        <f>IF(V$2,TREND(Annual!V48:V148,$AF48:$AG148,$AF32:$AG148,TRUE),0)</f>
        <v>0</v>
      </c>
      <c r="W32" s="131">
        <f>IF(W$2,TREND(Annual!W48:W148,$AF48:$AG148,$AF32:$AG148,TRUE),0)</f>
        <v>0</v>
      </c>
      <c r="X32" s="131">
        <f>IF(X$2,TREND(Annual!X48:X148,$AF48:$AG148,$AF32:$AG148,TRUE),0)</f>
        <v>0</v>
      </c>
      <c r="Y32" s="131">
        <f>IF(Y$2,TREND(Annual!Y48:Y148,$AF48:$AG148,$AF32:$AG148,TRUE),0)</f>
        <v>0</v>
      </c>
      <c r="Z32" s="131">
        <f>IF(Z$2,TREND(Annual!Z48:Z148,$AF48:$AG148,$AF32:$AG148,TRUE),0)</f>
        <v>0</v>
      </c>
      <c r="AA32" s="131">
        <f>IF(AA$2,TREND(Annual!AA48:AA148,$AF48:$AG148,$AF32:$AG148,TRUE),0)</f>
        <v>0</v>
      </c>
      <c r="AB32" s="131">
        <f>IF(AB$2,TREND(Annual!AB48:AB148,$AF48:$AG148,$AF32:$AG148,TRUE),0)</f>
        <v>0</v>
      </c>
      <c r="AC32" s="131">
        <f>IF(AC$2,TREND(Annual!AC48:AC148,$AF48:$AG148,$AF32:$AG148,TRUE),0)</f>
        <v>0</v>
      </c>
      <c r="AD32" s="131">
        <f>IF(AD$2,TREND(Annual!AD48:AD148,$AF48:$AG148,$AF32:$AG148,TRUE),0)</f>
        <v>0</v>
      </c>
      <c r="AE32" s="126"/>
      <c r="AF32">
        <f t="shared" si="0"/>
        <v>26</v>
      </c>
      <c r="AG32">
        <f t="shared" si="1"/>
        <v>676</v>
      </c>
    </row>
    <row r="33" spans="1:33">
      <c r="A33" t="s">
        <v>430</v>
      </c>
      <c r="B33" s="131">
        <f>IF(B$2,TREND(Annual!B49:B149,$AF49:$AG149,$AF33:$AG149,TRUE),0)</f>
        <v>0</v>
      </c>
      <c r="C33" s="131">
        <f>IF(C$2,TREND(Annual!C49:C149,$AF49:$AG149,$AF33:$AG149,TRUE),0)</f>
        <v>0</v>
      </c>
      <c r="D33" s="131">
        <f>IF(D$2,TREND(Annual!D49:D149,$AF49:$AG149,$AF33:$AG149,TRUE),0)</f>
        <v>0</v>
      </c>
      <c r="E33" s="131">
        <f>IF(E$2,TREND(Annual!E49:E149,$AF49:$AG149,$AF33:$AG149,TRUE),0)</f>
        <v>0</v>
      </c>
      <c r="F33" s="131">
        <f>IF(F$2,TREND(Annual!F49:F149,$AF49:$AG149,$AF33:$AG149,TRUE),0)</f>
        <v>0</v>
      </c>
      <c r="G33" s="131">
        <f>IF(G$2,TREND(Annual!G49:G149,$AF49:$AG149,$AF33:$AG149,TRUE),0)</f>
        <v>0</v>
      </c>
      <c r="H33" s="131">
        <f>IF(H$2,TREND(Annual!H49:H149,$AF49:$AG149,$AF33:$AG149,TRUE),0)</f>
        <v>0</v>
      </c>
      <c r="I33" s="131">
        <f>IF(I$2,TREND(Annual!I49:I149,$AF49:$AG149,$AF33:$AG149,TRUE),0)</f>
        <v>0</v>
      </c>
      <c r="J33" s="131">
        <f>IF(J$2,TREND(Annual!J49:J149,$AF49:$AG149,$AF33:$AG149,TRUE),0)</f>
        <v>0</v>
      </c>
      <c r="K33" s="131">
        <f>IF(K$2,TREND(Annual!K49:K149,$AF49:$AG149,$AF33:$AG149,TRUE),0)</f>
        <v>0</v>
      </c>
      <c r="L33" s="131">
        <f>IF(L$2,TREND(Annual!L49:L149,$AF49:$AG149,$AF33:$AG149,TRUE),0)</f>
        <v>0</v>
      </c>
      <c r="M33" s="131">
        <f>IF(M$2,TREND(Annual!M49:M149,$AF49:$AG149,$AF33:$AG149,TRUE),0)</f>
        <v>0</v>
      </c>
      <c r="N33" s="131">
        <f>IF(N$2,TREND(Annual!N49:N149,$AF49:$AG149,$AF33:$AG149,TRUE),0)</f>
        <v>0</v>
      </c>
      <c r="O33" s="131">
        <f>IF(O$2,TREND(Annual!O49:O149,$AF49:$AG149,$AF33:$AG149,TRUE),0)</f>
        <v>0</v>
      </c>
      <c r="P33" s="131">
        <f>IF(P$2,TREND(Annual!P49:P149,$AF49:$AG149,$AF33:$AG149,TRUE),0)</f>
        <v>0</v>
      </c>
      <c r="Q33" s="131">
        <f>IF(Q$2,TREND(Annual!Q49:Q149,$AF49:$AG149,$AF33:$AG149,TRUE),0)</f>
        <v>0</v>
      </c>
      <c r="R33" s="131">
        <f>IF(R$2,TREND(Annual!R49:R149,$AF49:$AG149,$AF33:$AG149,TRUE),0)</f>
        <v>0</v>
      </c>
      <c r="S33" s="131">
        <f>IF(S$2,TREND(Annual!S49:S149,$AF49:$AG149,$AF33:$AG149,TRUE),0)</f>
        <v>0</v>
      </c>
      <c r="T33" s="131">
        <f>IF(T$2,TREND(Annual!T49:T149,$AF49:$AG149,$AF33:$AG149,TRUE),0)</f>
        <v>0</v>
      </c>
      <c r="U33" s="131">
        <f>IF(U$2,TREND(Annual!U49:U149,$AF49:$AG149,$AF33:$AG149,TRUE),0)</f>
        <v>0</v>
      </c>
      <c r="V33" s="131">
        <f>IF(V$2,TREND(Annual!V49:V149,$AF49:$AG149,$AF33:$AG149,TRUE),0)</f>
        <v>0</v>
      </c>
      <c r="W33" s="131">
        <f>IF(W$2,TREND(Annual!W49:W149,$AF49:$AG149,$AF33:$AG149,TRUE),0)</f>
        <v>0</v>
      </c>
      <c r="X33" s="131">
        <f>IF(X$2,TREND(Annual!X49:X149,$AF49:$AG149,$AF33:$AG149,TRUE),0)</f>
        <v>0</v>
      </c>
      <c r="Y33" s="131">
        <f>IF(Y$2,TREND(Annual!Y49:Y149,$AF49:$AG149,$AF33:$AG149,TRUE),0)</f>
        <v>0</v>
      </c>
      <c r="Z33" s="131">
        <f>IF(Z$2,TREND(Annual!Z49:Z149,$AF49:$AG149,$AF33:$AG149,TRUE),0)</f>
        <v>0</v>
      </c>
      <c r="AA33" s="131">
        <f>IF(AA$2,TREND(Annual!AA49:AA149,$AF49:$AG149,$AF33:$AG149,TRUE),0)</f>
        <v>0</v>
      </c>
      <c r="AB33" s="131">
        <f>IF(AB$2,TREND(Annual!AB49:AB149,$AF49:$AG149,$AF33:$AG149,TRUE),0)</f>
        <v>0</v>
      </c>
      <c r="AC33" s="131">
        <f>IF(AC$2,TREND(Annual!AC49:AC149,$AF49:$AG149,$AF33:$AG149,TRUE),0)</f>
        <v>0</v>
      </c>
      <c r="AD33" s="131">
        <f>IF(AD$2,TREND(Annual!AD49:AD149,$AF49:$AG149,$AF33:$AG149,TRUE),0)</f>
        <v>0</v>
      </c>
      <c r="AE33" s="126"/>
      <c r="AF33">
        <f t="shared" si="0"/>
        <v>27</v>
      </c>
      <c r="AG33">
        <f t="shared" si="1"/>
        <v>729</v>
      </c>
    </row>
    <row r="34" spans="1:33">
      <c r="A34" t="s">
        <v>431</v>
      </c>
      <c r="B34" s="131">
        <f>IF(B$2,TREND(Annual!B50:B150,$AF50:$AG150,$AF34:$AG150,TRUE),0)</f>
        <v>0</v>
      </c>
      <c r="C34" s="131">
        <f>IF(C$2,TREND(Annual!C50:C150,$AF50:$AG150,$AF34:$AG150,TRUE),0)</f>
        <v>0</v>
      </c>
      <c r="D34" s="131">
        <f>IF(D$2,TREND(Annual!D50:D150,$AF50:$AG150,$AF34:$AG150,TRUE),0)</f>
        <v>0</v>
      </c>
      <c r="E34" s="131">
        <f>IF(E$2,TREND(Annual!E50:E150,$AF50:$AG150,$AF34:$AG150,TRUE),0)</f>
        <v>0</v>
      </c>
      <c r="F34" s="131">
        <f>IF(F$2,TREND(Annual!F50:F150,$AF50:$AG150,$AF34:$AG150,TRUE),0)</f>
        <v>0</v>
      </c>
      <c r="G34" s="131">
        <f>IF(G$2,TREND(Annual!G50:G150,$AF50:$AG150,$AF34:$AG150,TRUE),0)</f>
        <v>0</v>
      </c>
      <c r="H34" s="131">
        <f>IF(H$2,TREND(Annual!H50:H150,$AF50:$AG150,$AF34:$AG150,TRUE),0)</f>
        <v>0</v>
      </c>
      <c r="I34" s="131">
        <f>IF(I$2,TREND(Annual!I50:I150,$AF50:$AG150,$AF34:$AG150,TRUE),0)</f>
        <v>0</v>
      </c>
      <c r="J34" s="131">
        <f>IF(J$2,TREND(Annual!J50:J150,$AF50:$AG150,$AF34:$AG150,TRUE),0)</f>
        <v>0</v>
      </c>
      <c r="K34" s="131">
        <f>IF(K$2,TREND(Annual!K50:K150,$AF50:$AG150,$AF34:$AG150,TRUE),0)</f>
        <v>0</v>
      </c>
      <c r="L34" s="131">
        <f>IF(L$2,TREND(Annual!L50:L150,$AF50:$AG150,$AF34:$AG150,TRUE),0)</f>
        <v>0</v>
      </c>
      <c r="M34" s="131">
        <f>IF(M$2,TREND(Annual!M50:M150,$AF50:$AG150,$AF34:$AG150,TRUE),0)</f>
        <v>0</v>
      </c>
      <c r="N34" s="131">
        <f>IF(N$2,TREND(Annual!N50:N150,$AF50:$AG150,$AF34:$AG150,TRUE),0)</f>
        <v>0</v>
      </c>
      <c r="O34" s="131">
        <f>IF(O$2,TREND(Annual!O50:O150,$AF50:$AG150,$AF34:$AG150,TRUE),0)</f>
        <v>0</v>
      </c>
      <c r="P34" s="131">
        <f>IF(P$2,TREND(Annual!P50:P150,$AF50:$AG150,$AF34:$AG150,TRUE),0)</f>
        <v>0</v>
      </c>
      <c r="Q34" s="131">
        <f>IF(Q$2,TREND(Annual!Q50:Q150,$AF50:$AG150,$AF34:$AG150,TRUE),0)</f>
        <v>0</v>
      </c>
      <c r="R34" s="131">
        <f>IF(R$2,TREND(Annual!R50:R150,$AF50:$AG150,$AF34:$AG150,TRUE),0)</f>
        <v>0</v>
      </c>
      <c r="S34" s="131">
        <f>IF(S$2,TREND(Annual!S50:S150,$AF50:$AG150,$AF34:$AG150,TRUE),0)</f>
        <v>0</v>
      </c>
      <c r="T34" s="131">
        <f>IF(T$2,TREND(Annual!T50:T150,$AF50:$AG150,$AF34:$AG150,TRUE),0)</f>
        <v>0</v>
      </c>
      <c r="U34" s="131">
        <f>IF(U$2,TREND(Annual!U50:U150,$AF50:$AG150,$AF34:$AG150,TRUE),0)</f>
        <v>0</v>
      </c>
      <c r="V34" s="131">
        <f>IF(V$2,TREND(Annual!V50:V150,$AF50:$AG150,$AF34:$AG150,TRUE),0)</f>
        <v>0</v>
      </c>
      <c r="W34" s="131">
        <f>IF(W$2,TREND(Annual!W50:W150,$AF50:$AG150,$AF34:$AG150,TRUE),0)</f>
        <v>0</v>
      </c>
      <c r="X34" s="131">
        <f>IF(X$2,TREND(Annual!X50:X150,$AF50:$AG150,$AF34:$AG150,TRUE),0)</f>
        <v>0</v>
      </c>
      <c r="Y34" s="131">
        <f>IF(Y$2,TREND(Annual!Y50:Y150,$AF50:$AG150,$AF34:$AG150,TRUE),0)</f>
        <v>0</v>
      </c>
      <c r="Z34" s="131">
        <f>IF(Z$2,TREND(Annual!Z50:Z150,$AF50:$AG150,$AF34:$AG150,TRUE),0)</f>
        <v>0</v>
      </c>
      <c r="AA34" s="131">
        <f>IF(AA$2,TREND(Annual!AA50:AA150,$AF50:$AG150,$AF34:$AG150,TRUE),0)</f>
        <v>0</v>
      </c>
      <c r="AB34" s="131">
        <f>IF(AB$2,TREND(Annual!AB50:AB150,$AF50:$AG150,$AF34:$AG150,TRUE),0)</f>
        <v>0</v>
      </c>
      <c r="AC34" s="131">
        <f>IF(AC$2,TREND(Annual!AC50:AC150,$AF50:$AG150,$AF34:$AG150,TRUE),0)</f>
        <v>0</v>
      </c>
      <c r="AD34" s="131">
        <f>IF(AD$2,TREND(Annual!AD50:AD150,$AF50:$AG150,$AF34:$AG150,TRUE),0)</f>
        <v>0</v>
      </c>
      <c r="AE34" s="126"/>
      <c r="AF34">
        <f t="shared" si="0"/>
        <v>28</v>
      </c>
      <c r="AG34">
        <f t="shared" si="1"/>
        <v>784</v>
      </c>
    </row>
    <row r="35" spans="1:33">
      <c r="A35" t="s">
        <v>432</v>
      </c>
      <c r="B35" s="131">
        <f>IF(B$2,TREND(Annual!B51:B151,$AF51:$AG151,$AF35:$AG151,TRUE),0)</f>
        <v>0</v>
      </c>
      <c r="C35" s="131">
        <f>IF(C$2,TREND(Annual!C51:C151,$AF51:$AG151,$AF35:$AG151,TRUE),0)</f>
        <v>0</v>
      </c>
      <c r="D35" s="131">
        <f>IF(D$2,TREND(Annual!D51:D151,$AF51:$AG151,$AF35:$AG151,TRUE),0)</f>
        <v>0</v>
      </c>
      <c r="E35" s="131">
        <f>IF(E$2,TREND(Annual!E51:E151,$AF51:$AG151,$AF35:$AG151,TRUE),0)</f>
        <v>0</v>
      </c>
      <c r="F35" s="131">
        <f>IF(F$2,TREND(Annual!F51:F151,$AF51:$AG151,$AF35:$AG151,TRUE),0)</f>
        <v>0</v>
      </c>
      <c r="G35" s="131">
        <f>IF(G$2,TREND(Annual!G51:G151,$AF51:$AG151,$AF35:$AG151,TRUE),0)</f>
        <v>0</v>
      </c>
      <c r="H35" s="131">
        <f>IF(H$2,TREND(Annual!H51:H151,$AF51:$AG151,$AF35:$AG151,TRUE),0)</f>
        <v>0</v>
      </c>
      <c r="I35" s="131">
        <f>IF(I$2,TREND(Annual!I51:I151,$AF51:$AG151,$AF35:$AG151,TRUE),0)</f>
        <v>0</v>
      </c>
      <c r="J35" s="131">
        <f>IF(J$2,TREND(Annual!J51:J151,$AF51:$AG151,$AF35:$AG151,TRUE),0)</f>
        <v>0</v>
      </c>
      <c r="K35" s="131">
        <f>IF(K$2,TREND(Annual!K51:K151,$AF51:$AG151,$AF35:$AG151,TRUE),0)</f>
        <v>0</v>
      </c>
      <c r="L35" s="131">
        <f>IF(L$2,TREND(Annual!L51:L151,$AF51:$AG151,$AF35:$AG151,TRUE),0)</f>
        <v>0</v>
      </c>
      <c r="M35" s="131">
        <f>IF(M$2,TREND(Annual!M51:M151,$AF51:$AG151,$AF35:$AG151,TRUE),0)</f>
        <v>0</v>
      </c>
      <c r="N35" s="131">
        <f>IF(N$2,TREND(Annual!N51:N151,$AF51:$AG151,$AF35:$AG151,TRUE),0)</f>
        <v>0</v>
      </c>
      <c r="O35" s="131">
        <f>IF(O$2,TREND(Annual!O51:O151,$AF51:$AG151,$AF35:$AG151,TRUE),0)</f>
        <v>0</v>
      </c>
      <c r="P35" s="131">
        <f>IF(P$2,TREND(Annual!P51:P151,$AF51:$AG151,$AF35:$AG151,TRUE),0)</f>
        <v>0</v>
      </c>
      <c r="Q35" s="131">
        <f>IF(Q$2,TREND(Annual!Q51:Q151,$AF51:$AG151,$AF35:$AG151,TRUE),0)</f>
        <v>0</v>
      </c>
      <c r="R35" s="131">
        <f>IF(R$2,TREND(Annual!R51:R151,$AF51:$AG151,$AF35:$AG151,TRUE),0)</f>
        <v>0</v>
      </c>
      <c r="S35" s="131">
        <f>IF(S$2,TREND(Annual!S51:S151,$AF51:$AG151,$AF35:$AG151,TRUE),0)</f>
        <v>0</v>
      </c>
      <c r="T35" s="131">
        <f>IF(T$2,TREND(Annual!T51:T151,$AF51:$AG151,$AF35:$AG151,TRUE),0)</f>
        <v>0</v>
      </c>
      <c r="U35" s="131">
        <f>IF(U$2,TREND(Annual!U51:U151,$AF51:$AG151,$AF35:$AG151,TRUE),0)</f>
        <v>0</v>
      </c>
      <c r="V35" s="131">
        <f>IF(V$2,TREND(Annual!V51:V151,$AF51:$AG151,$AF35:$AG151,TRUE),0)</f>
        <v>0</v>
      </c>
      <c r="W35" s="131">
        <f>IF(W$2,TREND(Annual!W51:W151,$AF51:$AG151,$AF35:$AG151,TRUE),0)</f>
        <v>0</v>
      </c>
      <c r="X35" s="131">
        <f>IF(X$2,TREND(Annual!X51:X151,$AF51:$AG151,$AF35:$AG151,TRUE),0)</f>
        <v>0</v>
      </c>
      <c r="Y35" s="131">
        <f>IF(Y$2,TREND(Annual!Y51:Y151,$AF51:$AG151,$AF35:$AG151,TRUE),0)</f>
        <v>0</v>
      </c>
      <c r="Z35" s="131">
        <f>IF(Z$2,TREND(Annual!Z51:Z151,$AF51:$AG151,$AF35:$AG151,TRUE),0)</f>
        <v>0</v>
      </c>
      <c r="AA35" s="131">
        <f>IF(AA$2,TREND(Annual!AA51:AA151,$AF51:$AG151,$AF35:$AG151,TRUE),0)</f>
        <v>0</v>
      </c>
      <c r="AB35" s="131">
        <f>IF(AB$2,TREND(Annual!AB51:AB151,$AF51:$AG151,$AF35:$AG151,TRUE),0)</f>
        <v>0</v>
      </c>
      <c r="AC35" s="131">
        <f>IF(AC$2,TREND(Annual!AC51:AC151,$AF51:$AG151,$AF35:$AG151,TRUE),0)</f>
        <v>0</v>
      </c>
      <c r="AD35" s="131">
        <f>IF(AD$2,TREND(Annual!AD51:AD151,$AF51:$AG151,$AF35:$AG151,TRUE),0)</f>
        <v>0</v>
      </c>
      <c r="AE35" s="126"/>
      <c r="AF35">
        <f t="shared" si="0"/>
        <v>29</v>
      </c>
      <c r="AG35">
        <f t="shared" si="1"/>
        <v>841</v>
      </c>
    </row>
    <row r="36" spans="1:33">
      <c r="A36" t="s">
        <v>433</v>
      </c>
      <c r="B36" s="131">
        <f>IF(B$2,TREND(Annual!B52:B152,$AF52:$AG152,$AF36:$AG152,TRUE),0)</f>
        <v>0</v>
      </c>
      <c r="C36" s="131">
        <f>IF(C$2,TREND(Annual!C52:C152,$AF52:$AG152,$AF36:$AG152,TRUE),0)</f>
        <v>0</v>
      </c>
      <c r="D36" s="131">
        <f>IF(D$2,TREND(Annual!D52:D152,$AF52:$AG152,$AF36:$AG152,TRUE),0)</f>
        <v>0</v>
      </c>
      <c r="E36" s="131">
        <f>IF(E$2,TREND(Annual!E52:E152,$AF52:$AG152,$AF36:$AG152,TRUE),0)</f>
        <v>0</v>
      </c>
      <c r="F36" s="131">
        <f>IF(F$2,TREND(Annual!F52:F152,$AF52:$AG152,$AF36:$AG152,TRUE),0)</f>
        <v>0</v>
      </c>
      <c r="G36" s="131">
        <f>IF(G$2,TREND(Annual!G52:G152,$AF52:$AG152,$AF36:$AG152,TRUE),0)</f>
        <v>0</v>
      </c>
      <c r="H36" s="131">
        <f>IF(H$2,TREND(Annual!H52:H152,$AF52:$AG152,$AF36:$AG152,TRUE),0)</f>
        <v>0</v>
      </c>
      <c r="I36" s="131">
        <f>IF(I$2,TREND(Annual!I52:I152,$AF52:$AG152,$AF36:$AG152,TRUE),0)</f>
        <v>0</v>
      </c>
      <c r="J36" s="131">
        <f>IF(J$2,TREND(Annual!J52:J152,$AF52:$AG152,$AF36:$AG152,TRUE),0)</f>
        <v>0</v>
      </c>
      <c r="K36" s="131">
        <f>IF(K$2,TREND(Annual!K52:K152,$AF52:$AG152,$AF36:$AG152,TRUE),0)</f>
        <v>0</v>
      </c>
      <c r="L36" s="131">
        <f>IF(L$2,TREND(Annual!L52:L152,$AF52:$AG152,$AF36:$AG152,TRUE),0)</f>
        <v>0</v>
      </c>
      <c r="M36" s="131">
        <f>IF(M$2,TREND(Annual!M52:M152,$AF52:$AG152,$AF36:$AG152,TRUE),0)</f>
        <v>0</v>
      </c>
      <c r="N36" s="131">
        <f>IF(N$2,TREND(Annual!N52:N152,$AF52:$AG152,$AF36:$AG152,TRUE),0)</f>
        <v>0</v>
      </c>
      <c r="O36" s="131">
        <f>IF(O$2,TREND(Annual!O52:O152,$AF52:$AG152,$AF36:$AG152,TRUE),0)</f>
        <v>0</v>
      </c>
      <c r="P36" s="131">
        <f>IF(P$2,TREND(Annual!P52:P152,$AF52:$AG152,$AF36:$AG152,TRUE),0)</f>
        <v>0</v>
      </c>
      <c r="Q36" s="131">
        <f>IF(Q$2,TREND(Annual!Q52:Q152,$AF52:$AG152,$AF36:$AG152,TRUE),0)</f>
        <v>0</v>
      </c>
      <c r="R36" s="131">
        <f>IF(R$2,TREND(Annual!R52:R152,$AF52:$AG152,$AF36:$AG152,TRUE),0)</f>
        <v>0</v>
      </c>
      <c r="S36" s="131">
        <f>IF(S$2,TREND(Annual!S52:S152,$AF52:$AG152,$AF36:$AG152,TRUE),0)</f>
        <v>0</v>
      </c>
      <c r="T36" s="131">
        <f>IF(T$2,TREND(Annual!T52:T152,$AF52:$AG152,$AF36:$AG152,TRUE),0)</f>
        <v>0</v>
      </c>
      <c r="U36" s="131">
        <f>IF(U$2,TREND(Annual!U52:U152,$AF52:$AG152,$AF36:$AG152,TRUE),0)</f>
        <v>0</v>
      </c>
      <c r="V36" s="131">
        <f>IF(V$2,TREND(Annual!V52:V152,$AF52:$AG152,$AF36:$AG152,TRUE),0)</f>
        <v>0</v>
      </c>
      <c r="W36" s="131">
        <f>IF(W$2,TREND(Annual!W52:W152,$AF52:$AG152,$AF36:$AG152,TRUE),0)</f>
        <v>0</v>
      </c>
      <c r="X36" s="131">
        <f>IF(X$2,TREND(Annual!X52:X152,$AF52:$AG152,$AF36:$AG152,TRUE),0)</f>
        <v>0</v>
      </c>
      <c r="Y36" s="131">
        <f>IF(Y$2,TREND(Annual!Y52:Y152,$AF52:$AG152,$AF36:$AG152,TRUE),0)</f>
        <v>0</v>
      </c>
      <c r="Z36" s="131">
        <f>IF(Z$2,TREND(Annual!Z52:Z152,$AF52:$AG152,$AF36:$AG152,TRUE),0)</f>
        <v>0</v>
      </c>
      <c r="AA36" s="131">
        <f>IF(AA$2,TREND(Annual!AA52:AA152,$AF52:$AG152,$AF36:$AG152,TRUE),0)</f>
        <v>0</v>
      </c>
      <c r="AB36" s="131">
        <f>IF(AB$2,TREND(Annual!AB52:AB152,$AF52:$AG152,$AF36:$AG152,TRUE),0)</f>
        <v>0</v>
      </c>
      <c r="AC36" s="131">
        <f>IF(AC$2,TREND(Annual!AC52:AC152,$AF52:$AG152,$AF36:$AG152,TRUE),0)</f>
        <v>0</v>
      </c>
      <c r="AD36" s="131">
        <f>IF(AD$2,TREND(Annual!AD52:AD152,$AF52:$AG152,$AF36:$AG152,TRUE),0)</f>
        <v>0</v>
      </c>
      <c r="AE36" s="126"/>
      <c r="AF36">
        <f t="shared" si="0"/>
        <v>30</v>
      </c>
      <c r="AG36">
        <f t="shared" si="1"/>
        <v>900</v>
      </c>
    </row>
    <row r="37" spans="1:33">
      <c r="A37" t="s">
        <v>434</v>
      </c>
      <c r="B37" s="131">
        <f>IF(B$2,TREND(Annual!B53:B153,$AF53:$AG153,$AF37:$AG153,TRUE),0)</f>
        <v>0</v>
      </c>
      <c r="C37" s="131">
        <f>IF(C$2,TREND(Annual!C53:C153,$AF53:$AG153,$AF37:$AG153,TRUE),0)</f>
        <v>0</v>
      </c>
      <c r="D37" s="131">
        <f>IF(D$2,TREND(Annual!D53:D153,$AF53:$AG153,$AF37:$AG153,TRUE),0)</f>
        <v>0</v>
      </c>
      <c r="E37" s="131">
        <f>IF(E$2,TREND(Annual!E53:E153,$AF53:$AG153,$AF37:$AG153,TRUE),0)</f>
        <v>0</v>
      </c>
      <c r="F37" s="131">
        <f>IF(F$2,TREND(Annual!F53:F153,$AF53:$AG153,$AF37:$AG153,TRUE),0)</f>
        <v>0</v>
      </c>
      <c r="G37" s="131">
        <f>IF(G$2,TREND(Annual!G53:G153,$AF53:$AG153,$AF37:$AG153,TRUE),0)</f>
        <v>0</v>
      </c>
      <c r="H37" s="131">
        <f>IF(H$2,TREND(Annual!H53:H153,$AF53:$AG153,$AF37:$AG153,TRUE),0)</f>
        <v>0</v>
      </c>
      <c r="I37" s="131">
        <f>IF(I$2,TREND(Annual!I53:I153,$AF53:$AG153,$AF37:$AG153,TRUE),0)</f>
        <v>0</v>
      </c>
      <c r="J37" s="131">
        <f>IF(J$2,TREND(Annual!J53:J153,$AF53:$AG153,$AF37:$AG153,TRUE),0)</f>
        <v>0</v>
      </c>
      <c r="K37" s="131">
        <f>IF(K$2,TREND(Annual!K53:K153,$AF53:$AG153,$AF37:$AG153,TRUE),0)</f>
        <v>0</v>
      </c>
      <c r="L37" s="131">
        <f>IF(L$2,TREND(Annual!L53:L153,$AF53:$AG153,$AF37:$AG153,TRUE),0)</f>
        <v>0</v>
      </c>
      <c r="M37" s="131">
        <f>IF(M$2,TREND(Annual!M53:M153,$AF53:$AG153,$AF37:$AG153,TRUE),0)</f>
        <v>0</v>
      </c>
      <c r="N37" s="131">
        <f>IF(N$2,TREND(Annual!N53:N153,$AF53:$AG153,$AF37:$AG153,TRUE),0)</f>
        <v>0</v>
      </c>
      <c r="O37" s="131">
        <f>IF(O$2,TREND(Annual!O53:O153,$AF53:$AG153,$AF37:$AG153,TRUE),0)</f>
        <v>0</v>
      </c>
      <c r="P37" s="131">
        <f>IF(P$2,TREND(Annual!P53:P153,$AF53:$AG153,$AF37:$AG153,TRUE),0)</f>
        <v>0</v>
      </c>
      <c r="Q37" s="131">
        <f>IF(Q$2,TREND(Annual!Q53:Q153,$AF53:$AG153,$AF37:$AG153,TRUE),0)</f>
        <v>0</v>
      </c>
      <c r="R37" s="131">
        <f>IF(R$2,TREND(Annual!R53:R153,$AF53:$AG153,$AF37:$AG153,TRUE),0)</f>
        <v>0</v>
      </c>
      <c r="S37" s="131">
        <f>IF(S$2,TREND(Annual!S53:S153,$AF53:$AG153,$AF37:$AG153,TRUE),0)</f>
        <v>0</v>
      </c>
      <c r="T37" s="131">
        <f>IF(T$2,TREND(Annual!T53:T153,$AF53:$AG153,$AF37:$AG153,TRUE),0)</f>
        <v>0</v>
      </c>
      <c r="U37" s="131">
        <f>IF(U$2,TREND(Annual!U53:U153,$AF53:$AG153,$AF37:$AG153,TRUE),0)</f>
        <v>0</v>
      </c>
      <c r="V37" s="131">
        <f>IF(V$2,TREND(Annual!V53:V153,$AF53:$AG153,$AF37:$AG153,TRUE),0)</f>
        <v>0</v>
      </c>
      <c r="W37" s="131">
        <f>IF(W$2,TREND(Annual!W53:W153,$AF53:$AG153,$AF37:$AG153,TRUE),0)</f>
        <v>0</v>
      </c>
      <c r="X37" s="131">
        <f>IF(X$2,TREND(Annual!X53:X153,$AF53:$AG153,$AF37:$AG153,TRUE),0)</f>
        <v>0</v>
      </c>
      <c r="Y37" s="131">
        <f>IF(Y$2,TREND(Annual!Y53:Y153,$AF53:$AG153,$AF37:$AG153,TRUE),0)</f>
        <v>0</v>
      </c>
      <c r="Z37" s="131">
        <f>IF(Z$2,TREND(Annual!Z53:Z153,$AF53:$AG153,$AF37:$AG153,TRUE),0)</f>
        <v>0</v>
      </c>
      <c r="AA37" s="131">
        <f>IF(AA$2,TREND(Annual!AA53:AA153,$AF53:$AG153,$AF37:$AG153,TRUE),0)</f>
        <v>0</v>
      </c>
      <c r="AB37" s="131">
        <f>IF(AB$2,TREND(Annual!AB53:AB153,$AF53:$AG153,$AF37:$AG153,TRUE),0)</f>
        <v>0</v>
      </c>
      <c r="AC37" s="131">
        <f>IF(AC$2,TREND(Annual!AC53:AC153,$AF53:$AG153,$AF37:$AG153,TRUE),0)</f>
        <v>0</v>
      </c>
      <c r="AD37" s="131">
        <f>IF(AD$2,TREND(Annual!AD53:AD153,$AF53:$AG153,$AF37:$AG153,TRUE),0)</f>
        <v>0</v>
      </c>
      <c r="AE37" s="126"/>
      <c r="AF37">
        <f t="shared" si="0"/>
        <v>31</v>
      </c>
      <c r="AG37">
        <f t="shared" si="1"/>
        <v>961</v>
      </c>
    </row>
    <row r="38" spans="1:33">
      <c r="A38" t="s">
        <v>435</v>
      </c>
      <c r="B38" s="131">
        <f>IF(B$2,TREND(Annual!B54:B154,$AF54:$AG154,$AF38:$AG154,TRUE),0)</f>
        <v>0</v>
      </c>
      <c r="C38" s="131">
        <f>IF(C$2,TREND(Annual!C54:C154,$AF54:$AG154,$AF38:$AG154,TRUE),0)</f>
        <v>0</v>
      </c>
      <c r="D38" s="131">
        <f>IF(D$2,TREND(Annual!D54:D154,$AF54:$AG154,$AF38:$AG154,TRUE),0)</f>
        <v>0</v>
      </c>
      <c r="E38" s="131">
        <f>IF(E$2,TREND(Annual!E54:E154,$AF54:$AG154,$AF38:$AG154,TRUE),0)</f>
        <v>0</v>
      </c>
      <c r="F38" s="131">
        <f>IF(F$2,TREND(Annual!F54:F154,$AF54:$AG154,$AF38:$AG154,TRUE),0)</f>
        <v>0</v>
      </c>
      <c r="G38" s="131">
        <f>IF(G$2,TREND(Annual!G54:G154,$AF54:$AG154,$AF38:$AG154,TRUE),0)</f>
        <v>0</v>
      </c>
      <c r="H38" s="131">
        <f>IF(H$2,TREND(Annual!H54:H154,$AF54:$AG154,$AF38:$AG154,TRUE),0)</f>
        <v>0</v>
      </c>
      <c r="I38" s="131">
        <f>IF(I$2,TREND(Annual!I54:I154,$AF54:$AG154,$AF38:$AG154,TRUE),0)</f>
        <v>0</v>
      </c>
      <c r="J38" s="131">
        <f>IF(J$2,TREND(Annual!J54:J154,$AF54:$AG154,$AF38:$AG154,TRUE),0)</f>
        <v>0</v>
      </c>
      <c r="K38" s="131">
        <f>IF(K$2,TREND(Annual!K54:K154,$AF54:$AG154,$AF38:$AG154,TRUE),0)</f>
        <v>0</v>
      </c>
      <c r="L38" s="131">
        <f>IF(L$2,TREND(Annual!L54:L154,$AF54:$AG154,$AF38:$AG154,TRUE),0)</f>
        <v>0</v>
      </c>
      <c r="M38" s="131">
        <f>IF(M$2,TREND(Annual!M54:M154,$AF54:$AG154,$AF38:$AG154,TRUE),0)</f>
        <v>0</v>
      </c>
      <c r="N38" s="131">
        <f>IF(N$2,TREND(Annual!N54:N154,$AF54:$AG154,$AF38:$AG154,TRUE),0)</f>
        <v>0</v>
      </c>
      <c r="O38" s="131">
        <f>IF(O$2,TREND(Annual!O54:O154,$AF54:$AG154,$AF38:$AG154,TRUE),0)</f>
        <v>0</v>
      </c>
      <c r="P38" s="131">
        <f>IF(P$2,TREND(Annual!P54:P154,$AF54:$AG154,$AF38:$AG154,TRUE),0)</f>
        <v>0</v>
      </c>
      <c r="Q38" s="131">
        <f>IF(Q$2,TREND(Annual!Q54:Q154,$AF54:$AG154,$AF38:$AG154,TRUE),0)</f>
        <v>0</v>
      </c>
      <c r="R38" s="131">
        <f>IF(R$2,TREND(Annual!R54:R154,$AF54:$AG154,$AF38:$AG154,TRUE),0)</f>
        <v>0</v>
      </c>
      <c r="S38" s="131">
        <f>IF(S$2,TREND(Annual!S54:S154,$AF54:$AG154,$AF38:$AG154,TRUE),0)</f>
        <v>0</v>
      </c>
      <c r="T38" s="131">
        <f>IF(T$2,TREND(Annual!T54:T154,$AF54:$AG154,$AF38:$AG154,TRUE),0)</f>
        <v>0</v>
      </c>
      <c r="U38" s="131">
        <f>IF(U$2,TREND(Annual!U54:U154,$AF54:$AG154,$AF38:$AG154,TRUE),0)</f>
        <v>0</v>
      </c>
      <c r="V38" s="131">
        <f>IF(V$2,TREND(Annual!V54:V154,$AF54:$AG154,$AF38:$AG154,TRUE),0)</f>
        <v>0</v>
      </c>
      <c r="W38" s="131">
        <f>IF(W$2,TREND(Annual!W54:W154,$AF54:$AG154,$AF38:$AG154,TRUE),0)</f>
        <v>0</v>
      </c>
      <c r="X38" s="131">
        <f>IF(X$2,TREND(Annual!X54:X154,$AF54:$AG154,$AF38:$AG154,TRUE),0)</f>
        <v>0</v>
      </c>
      <c r="Y38" s="131">
        <f>IF(Y$2,TREND(Annual!Y54:Y154,$AF54:$AG154,$AF38:$AG154,TRUE),0)</f>
        <v>0</v>
      </c>
      <c r="Z38" s="131">
        <f>IF(Z$2,TREND(Annual!Z54:Z154,$AF54:$AG154,$AF38:$AG154,TRUE),0)</f>
        <v>0</v>
      </c>
      <c r="AA38" s="131">
        <f>IF(AA$2,TREND(Annual!AA54:AA154,$AF54:$AG154,$AF38:$AG154,TRUE),0)</f>
        <v>0</v>
      </c>
      <c r="AB38" s="131">
        <f>IF(AB$2,TREND(Annual!AB54:AB154,$AF54:$AG154,$AF38:$AG154,TRUE),0)</f>
        <v>0</v>
      </c>
      <c r="AC38" s="131">
        <f>IF(AC$2,TREND(Annual!AC54:AC154,$AF54:$AG154,$AF38:$AG154,TRUE),0)</f>
        <v>0</v>
      </c>
      <c r="AD38" s="131">
        <f>IF(AD$2,TREND(Annual!AD54:AD154,$AF54:$AG154,$AF38:$AG154,TRUE),0)</f>
        <v>0</v>
      </c>
      <c r="AE38" s="126"/>
      <c r="AF38">
        <f t="shared" si="0"/>
        <v>32</v>
      </c>
      <c r="AG38">
        <f t="shared" si="1"/>
        <v>1024</v>
      </c>
    </row>
    <row r="39" spans="1:33">
      <c r="A39" t="s">
        <v>436</v>
      </c>
      <c r="B39" s="131">
        <f>IF(B$2,TREND(Annual!B55:B155,$AF55:$AG155,$AF39:$AG155,TRUE),0)</f>
        <v>0</v>
      </c>
      <c r="C39" s="131">
        <f>IF(C$2,TREND(Annual!C55:C155,$AF55:$AG155,$AF39:$AG155,TRUE),0)</f>
        <v>0</v>
      </c>
      <c r="D39" s="131">
        <f>IF(D$2,TREND(Annual!D55:D155,$AF55:$AG155,$AF39:$AG155,TRUE),0)</f>
        <v>0</v>
      </c>
      <c r="E39" s="131">
        <f>IF(E$2,TREND(Annual!E55:E155,$AF55:$AG155,$AF39:$AG155,TRUE),0)</f>
        <v>0</v>
      </c>
      <c r="F39" s="131">
        <f>IF(F$2,TREND(Annual!F55:F155,$AF55:$AG155,$AF39:$AG155,TRUE),0)</f>
        <v>0</v>
      </c>
      <c r="G39" s="131">
        <f>IF(G$2,TREND(Annual!G55:G155,$AF55:$AG155,$AF39:$AG155,TRUE),0)</f>
        <v>0</v>
      </c>
      <c r="H39" s="131">
        <f>IF(H$2,TREND(Annual!H55:H155,$AF55:$AG155,$AF39:$AG155,TRUE),0)</f>
        <v>0</v>
      </c>
      <c r="I39" s="131">
        <f>IF(I$2,TREND(Annual!I55:I155,$AF55:$AG155,$AF39:$AG155,TRUE),0)</f>
        <v>0</v>
      </c>
      <c r="J39" s="131">
        <f>IF(J$2,TREND(Annual!J55:J155,$AF55:$AG155,$AF39:$AG155,TRUE),0)</f>
        <v>0</v>
      </c>
      <c r="K39" s="131">
        <f>IF(K$2,TREND(Annual!K55:K155,$AF55:$AG155,$AF39:$AG155,TRUE),0)</f>
        <v>0</v>
      </c>
      <c r="L39" s="131">
        <f>IF(L$2,TREND(Annual!L55:L155,$AF55:$AG155,$AF39:$AG155,TRUE),0)</f>
        <v>0</v>
      </c>
      <c r="M39" s="131">
        <f>IF(M$2,TREND(Annual!M55:M155,$AF55:$AG155,$AF39:$AG155,TRUE),0)</f>
        <v>0</v>
      </c>
      <c r="N39" s="131">
        <f>IF(N$2,TREND(Annual!N55:N155,$AF55:$AG155,$AF39:$AG155,TRUE),0)</f>
        <v>0</v>
      </c>
      <c r="O39" s="131">
        <f>IF(O$2,TREND(Annual!O55:O155,$AF55:$AG155,$AF39:$AG155,TRUE),0)</f>
        <v>0</v>
      </c>
      <c r="P39" s="131">
        <f>IF(P$2,TREND(Annual!P55:P155,$AF55:$AG155,$AF39:$AG155,TRUE),0)</f>
        <v>0</v>
      </c>
      <c r="Q39" s="131">
        <f>IF(Q$2,TREND(Annual!Q55:Q155,$AF55:$AG155,$AF39:$AG155,TRUE),0)</f>
        <v>0</v>
      </c>
      <c r="R39" s="131">
        <f>IF(R$2,TREND(Annual!R55:R155,$AF55:$AG155,$AF39:$AG155,TRUE),0)</f>
        <v>0</v>
      </c>
      <c r="S39" s="131">
        <f>IF(S$2,TREND(Annual!S55:S155,$AF55:$AG155,$AF39:$AG155,TRUE),0)</f>
        <v>0</v>
      </c>
      <c r="T39" s="131">
        <f>IF(T$2,TREND(Annual!T55:T155,$AF55:$AG155,$AF39:$AG155,TRUE),0)</f>
        <v>0</v>
      </c>
      <c r="U39" s="131">
        <f>IF(U$2,TREND(Annual!U55:U155,$AF55:$AG155,$AF39:$AG155,TRUE),0)</f>
        <v>0</v>
      </c>
      <c r="V39" s="131">
        <f>IF(V$2,TREND(Annual!V55:V155,$AF55:$AG155,$AF39:$AG155,TRUE),0)</f>
        <v>0</v>
      </c>
      <c r="W39" s="131">
        <f>IF(W$2,TREND(Annual!W55:W155,$AF55:$AG155,$AF39:$AG155,TRUE),0)</f>
        <v>0</v>
      </c>
      <c r="X39" s="131">
        <f>IF(X$2,TREND(Annual!X55:X155,$AF55:$AG155,$AF39:$AG155,TRUE),0)</f>
        <v>0</v>
      </c>
      <c r="Y39" s="131">
        <f>IF(Y$2,TREND(Annual!Y55:Y155,$AF55:$AG155,$AF39:$AG155,TRUE),0)</f>
        <v>0</v>
      </c>
      <c r="Z39" s="131">
        <f>IF(Z$2,TREND(Annual!Z55:Z155,$AF55:$AG155,$AF39:$AG155,TRUE),0)</f>
        <v>0</v>
      </c>
      <c r="AA39" s="131">
        <f>IF(AA$2,TREND(Annual!AA55:AA155,$AF55:$AG155,$AF39:$AG155,TRUE),0)</f>
        <v>0</v>
      </c>
      <c r="AB39" s="131">
        <f>IF(AB$2,TREND(Annual!AB55:AB155,$AF55:$AG155,$AF39:$AG155,TRUE),0)</f>
        <v>0</v>
      </c>
      <c r="AC39" s="131">
        <f>IF(AC$2,TREND(Annual!AC55:AC155,$AF55:$AG155,$AF39:$AG155,TRUE),0)</f>
        <v>0</v>
      </c>
      <c r="AD39" s="131">
        <f>IF(AD$2,TREND(Annual!AD55:AD155,$AF55:$AG155,$AF39:$AG155,TRUE),0)</f>
        <v>0</v>
      </c>
      <c r="AE39" s="126"/>
      <c r="AF39">
        <f t="shared" si="0"/>
        <v>33</v>
      </c>
      <c r="AG39">
        <f t="shared" si="1"/>
        <v>1089</v>
      </c>
    </row>
    <row r="40" spans="1:33">
      <c r="A40" t="s">
        <v>437</v>
      </c>
      <c r="B40" s="131">
        <f>IF(B$2,TREND(Annual!B56:B156,$AF56:$AG156,$AF40:$AG156,TRUE),0)</f>
        <v>0</v>
      </c>
      <c r="C40" s="131">
        <f>IF(C$2,TREND(Annual!C56:C156,$AF56:$AG156,$AF40:$AG156,TRUE),0)</f>
        <v>0</v>
      </c>
      <c r="D40" s="131">
        <f>IF(D$2,TREND(Annual!D56:D156,$AF56:$AG156,$AF40:$AG156,TRUE),0)</f>
        <v>0</v>
      </c>
      <c r="E40" s="131">
        <f>IF(E$2,TREND(Annual!E56:E156,$AF56:$AG156,$AF40:$AG156,TRUE),0)</f>
        <v>0</v>
      </c>
      <c r="F40" s="131">
        <f>IF(F$2,TREND(Annual!F56:F156,$AF56:$AG156,$AF40:$AG156,TRUE),0)</f>
        <v>0</v>
      </c>
      <c r="G40" s="131">
        <f>IF(G$2,TREND(Annual!G56:G156,$AF56:$AG156,$AF40:$AG156,TRUE),0)</f>
        <v>0</v>
      </c>
      <c r="H40" s="131">
        <f>IF(H$2,TREND(Annual!H56:H156,$AF56:$AG156,$AF40:$AG156,TRUE),0)</f>
        <v>0</v>
      </c>
      <c r="I40" s="131">
        <f>IF(I$2,TREND(Annual!I56:I156,$AF56:$AG156,$AF40:$AG156,TRUE),0)</f>
        <v>0</v>
      </c>
      <c r="J40" s="131">
        <f>IF(J$2,TREND(Annual!J56:J156,$AF56:$AG156,$AF40:$AG156,TRUE),0)</f>
        <v>0</v>
      </c>
      <c r="K40" s="131">
        <f>IF(K$2,TREND(Annual!K56:K156,$AF56:$AG156,$AF40:$AG156,TRUE),0)</f>
        <v>0</v>
      </c>
      <c r="L40" s="131">
        <f>IF(L$2,TREND(Annual!L56:L156,$AF56:$AG156,$AF40:$AG156,TRUE),0)</f>
        <v>0</v>
      </c>
      <c r="M40" s="131">
        <f>IF(M$2,TREND(Annual!M56:M156,$AF56:$AG156,$AF40:$AG156,TRUE),0)</f>
        <v>0</v>
      </c>
      <c r="N40" s="131">
        <f>IF(N$2,TREND(Annual!N56:N156,$AF56:$AG156,$AF40:$AG156,TRUE),0)</f>
        <v>0</v>
      </c>
      <c r="O40" s="131">
        <f>IF(O$2,TREND(Annual!O56:O156,$AF56:$AG156,$AF40:$AG156,TRUE),0)</f>
        <v>0</v>
      </c>
      <c r="P40" s="131">
        <f>IF(P$2,TREND(Annual!P56:P156,$AF56:$AG156,$AF40:$AG156,TRUE),0)</f>
        <v>0</v>
      </c>
      <c r="Q40" s="131">
        <f>IF(Q$2,TREND(Annual!Q56:Q156,$AF56:$AG156,$AF40:$AG156,TRUE),0)</f>
        <v>0</v>
      </c>
      <c r="R40" s="131">
        <f>IF(R$2,TREND(Annual!R56:R156,$AF56:$AG156,$AF40:$AG156,TRUE),0)</f>
        <v>0</v>
      </c>
      <c r="S40" s="131">
        <f>IF(S$2,TREND(Annual!S56:S156,$AF56:$AG156,$AF40:$AG156,TRUE),0)</f>
        <v>0</v>
      </c>
      <c r="T40" s="131">
        <f>IF(T$2,TREND(Annual!T56:T156,$AF56:$AG156,$AF40:$AG156,TRUE),0)</f>
        <v>0</v>
      </c>
      <c r="U40" s="131">
        <f>IF(U$2,TREND(Annual!U56:U156,$AF56:$AG156,$AF40:$AG156,TRUE),0)</f>
        <v>0</v>
      </c>
      <c r="V40" s="131">
        <f>IF(V$2,TREND(Annual!V56:V156,$AF56:$AG156,$AF40:$AG156,TRUE),0)</f>
        <v>0</v>
      </c>
      <c r="W40" s="131">
        <f>IF(W$2,TREND(Annual!W56:W156,$AF56:$AG156,$AF40:$AG156,TRUE),0)</f>
        <v>0</v>
      </c>
      <c r="X40" s="131">
        <f>IF(X$2,TREND(Annual!X56:X156,$AF56:$AG156,$AF40:$AG156,TRUE),0)</f>
        <v>0</v>
      </c>
      <c r="Y40" s="131">
        <f>IF(Y$2,TREND(Annual!Y56:Y156,$AF56:$AG156,$AF40:$AG156,TRUE),0)</f>
        <v>0</v>
      </c>
      <c r="Z40" s="131">
        <f>IF(Z$2,TREND(Annual!Z56:Z156,$AF56:$AG156,$AF40:$AG156,TRUE),0)</f>
        <v>0</v>
      </c>
      <c r="AA40" s="131">
        <f>IF(AA$2,TREND(Annual!AA56:AA156,$AF56:$AG156,$AF40:$AG156,TRUE),0)</f>
        <v>0</v>
      </c>
      <c r="AB40" s="131">
        <f>IF(AB$2,TREND(Annual!AB56:AB156,$AF56:$AG156,$AF40:$AG156,TRUE),0)</f>
        <v>0</v>
      </c>
      <c r="AC40" s="131">
        <f>IF(AC$2,TREND(Annual!AC56:AC156,$AF56:$AG156,$AF40:$AG156,TRUE),0)</f>
        <v>0</v>
      </c>
      <c r="AD40" s="131">
        <f>IF(AD$2,TREND(Annual!AD56:AD156,$AF56:$AG156,$AF40:$AG156,TRUE),0)</f>
        <v>0</v>
      </c>
      <c r="AE40" s="126"/>
      <c r="AF40">
        <f t="shared" si="0"/>
        <v>34</v>
      </c>
      <c r="AG40">
        <f t="shared" si="1"/>
        <v>1156</v>
      </c>
    </row>
    <row r="41" spans="1:33">
      <c r="A41" t="s">
        <v>438</v>
      </c>
      <c r="B41" s="131">
        <f>IF(B$2,TREND(Annual!B57:B157,$AF57:$AG157,$AF41:$AG157,TRUE),0)</f>
        <v>0</v>
      </c>
      <c r="C41" s="131">
        <f>IF(C$2,TREND(Annual!C57:C157,$AF57:$AG157,$AF41:$AG157,TRUE),0)</f>
        <v>0</v>
      </c>
      <c r="D41" s="131">
        <f>IF(D$2,TREND(Annual!D57:D157,$AF57:$AG157,$AF41:$AG157,TRUE),0)</f>
        <v>0</v>
      </c>
      <c r="E41" s="131">
        <f>IF(E$2,TREND(Annual!E57:E157,$AF57:$AG157,$AF41:$AG157,TRUE),0)</f>
        <v>0</v>
      </c>
      <c r="F41" s="131">
        <f>IF(F$2,TREND(Annual!F57:F157,$AF57:$AG157,$AF41:$AG157,TRUE),0)</f>
        <v>0</v>
      </c>
      <c r="G41" s="131">
        <f>IF(G$2,TREND(Annual!G57:G157,$AF57:$AG157,$AF41:$AG157,TRUE),0)</f>
        <v>0</v>
      </c>
      <c r="H41" s="131">
        <f>IF(H$2,TREND(Annual!H57:H157,$AF57:$AG157,$AF41:$AG157,TRUE),0)</f>
        <v>0</v>
      </c>
      <c r="I41" s="131">
        <f>IF(I$2,TREND(Annual!I57:I157,$AF57:$AG157,$AF41:$AG157,TRUE),0)</f>
        <v>0</v>
      </c>
      <c r="J41" s="131">
        <f>IF(J$2,TREND(Annual!J57:J157,$AF57:$AG157,$AF41:$AG157,TRUE),0)</f>
        <v>0</v>
      </c>
      <c r="K41" s="131">
        <f>IF(K$2,TREND(Annual!K57:K157,$AF57:$AG157,$AF41:$AG157,TRUE),0)</f>
        <v>0</v>
      </c>
      <c r="L41" s="131">
        <f>IF(L$2,TREND(Annual!L57:L157,$AF57:$AG157,$AF41:$AG157,TRUE),0)</f>
        <v>0</v>
      </c>
      <c r="M41" s="131">
        <f>IF(M$2,TREND(Annual!M57:M157,$AF57:$AG157,$AF41:$AG157,TRUE),0)</f>
        <v>0</v>
      </c>
      <c r="N41" s="131">
        <f>IF(N$2,TREND(Annual!N57:N157,$AF57:$AG157,$AF41:$AG157,TRUE),0)</f>
        <v>0</v>
      </c>
      <c r="O41" s="131">
        <f>IF(O$2,TREND(Annual!O57:O157,$AF57:$AG157,$AF41:$AG157,TRUE),0)</f>
        <v>0</v>
      </c>
      <c r="P41" s="131">
        <f>IF(P$2,TREND(Annual!P57:P157,$AF57:$AG157,$AF41:$AG157,TRUE),0)</f>
        <v>0</v>
      </c>
      <c r="Q41" s="131">
        <f>IF(Q$2,TREND(Annual!Q57:Q157,$AF57:$AG157,$AF41:$AG157,TRUE),0)</f>
        <v>0</v>
      </c>
      <c r="R41" s="131">
        <f>IF(R$2,TREND(Annual!R57:R157,$AF57:$AG157,$AF41:$AG157,TRUE),0)</f>
        <v>0</v>
      </c>
      <c r="S41" s="131">
        <f>IF(S$2,TREND(Annual!S57:S157,$AF57:$AG157,$AF41:$AG157,TRUE),0)</f>
        <v>0</v>
      </c>
      <c r="T41" s="131">
        <f>IF(T$2,TREND(Annual!T57:T157,$AF57:$AG157,$AF41:$AG157,TRUE),0)</f>
        <v>0</v>
      </c>
      <c r="U41" s="131">
        <f>IF(U$2,TREND(Annual!U57:U157,$AF57:$AG157,$AF41:$AG157,TRUE),0)</f>
        <v>0</v>
      </c>
      <c r="V41" s="131">
        <f>IF(V$2,TREND(Annual!V57:V157,$AF57:$AG157,$AF41:$AG157,TRUE),0)</f>
        <v>0</v>
      </c>
      <c r="W41" s="131">
        <f>IF(W$2,TREND(Annual!W57:W157,$AF57:$AG157,$AF41:$AG157,TRUE),0)</f>
        <v>0</v>
      </c>
      <c r="X41" s="131">
        <f>IF(X$2,TREND(Annual!X57:X157,$AF57:$AG157,$AF41:$AG157,TRUE),0)</f>
        <v>0</v>
      </c>
      <c r="Y41" s="131">
        <f>IF(Y$2,TREND(Annual!Y57:Y157,$AF57:$AG157,$AF41:$AG157,TRUE),0)</f>
        <v>0</v>
      </c>
      <c r="Z41" s="131">
        <f>IF(Z$2,TREND(Annual!Z57:Z157,$AF57:$AG157,$AF41:$AG157,TRUE),0)</f>
        <v>0</v>
      </c>
      <c r="AA41" s="131">
        <f>IF(AA$2,TREND(Annual!AA57:AA157,$AF57:$AG157,$AF41:$AG157,TRUE),0)</f>
        <v>0</v>
      </c>
      <c r="AB41" s="131">
        <f>IF(AB$2,TREND(Annual!AB57:AB157,$AF57:$AG157,$AF41:$AG157,TRUE),0)</f>
        <v>0</v>
      </c>
      <c r="AC41" s="131">
        <f>IF(AC$2,TREND(Annual!AC57:AC157,$AF57:$AG157,$AF41:$AG157,TRUE),0)</f>
        <v>0</v>
      </c>
      <c r="AD41" s="131">
        <f>IF(AD$2,TREND(Annual!AD57:AD157,$AF57:$AG157,$AF41:$AG157,TRUE),0)</f>
        <v>0</v>
      </c>
      <c r="AE41" s="126"/>
      <c r="AF41">
        <f t="shared" si="0"/>
        <v>35</v>
      </c>
      <c r="AG41">
        <f t="shared" si="1"/>
        <v>1225</v>
      </c>
    </row>
    <row r="42" spans="1:33">
      <c r="A42" t="s">
        <v>439</v>
      </c>
      <c r="B42" s="131">
        <f>IF(B$2,TREND(Annual!B58:B158,$AF58:$AG158,$AF42:$AG158,TRUE),0)</f>
        <v>0</v>
      </c>
      <c r="C42" s="131">
        <f>IF(C$2,TREND(Annual!C58:C158,$AF58:$AG158,$AF42:$AG158,TRUE),0)</f>
        <v>0</v>
      </c>
      <c r="D42" s="131">
        <f>IF(D$2,TREND(Annual!D58:D158,$AF58:$AG158,$AF42:$AG158,TRUE),0)</f>
        <v>0</v>
      </c>
      <c r="E42" s="131">
        <f>IF(E$2,TREND(Annual!E58:E158,$AF58:$AG158,$AF42:$AG158,TRUE),0)</f>
        <v>0</v>
      </c>
      <c r="F42" s="131">
        <f>IF(F$2,TREND(Annual!F58:F158,$AF58:$AG158,$AF42:$AG158,TRUE),0)</f>
        <v>0</v>
      </c>
      <c r="G42" s="131">
        <f>IF(G$2,TREND(Annual!G58:G158,$AF58:$AG158,$AF42:$AG158,TRUE),0)</f>
        <v>0</v>
      </c>
      <c r="H42" s="131">
        <f>IF(H$2,TREND(Annual!H58:H158,$AF58:$AG158,$AF42:$AG158,TRUE),0)</f>
        <v>0</v>
      </c>
      <c r="I42" s="131">
        <f>IF(I$2,TREND(Annual!I58:I158,$AF58:$AG158,$AF42:$AG158,TRUE),0)</f>
        <v>0</v>
      </c>
      <c r="J42" s="131">
        <f>IF(J$2,TREND(Annual!J58:J158,$AF58:$AG158,$AF42:$AG158,TRUE),0)</f>
        <v>0</v>
      </c>
      <c r="K42" s="131">
        <f>IF(K$2,TREND(Annual!K58:K158,$AF58:$AG158,$AF42:$AG158,TRUE),0)</f>
        <v>0</v>
      </c>
      <c r="L42" s="131">
        <f>IF(L$2,TREND(Annual!L58:L158,$AF58:$AG158,$AF42:$AG158,TRUE),0)</f>
        <v>0</v>
      </c>
      <c r="M42" s="131">
        <f>IF(M$2,TREND(Annual!M58:M158,$AF58:$AG158,$AF42:$AG158,TRUE),0)</f>
        <v>0</v>
      </c>
      <c r="N42" s="131">
        <f>IF(N$2,TREND(Annual!N58:N158,$AF58:$AG158,$AF42:$AG158,TRUE),0)</f>
        <v>0</v>
      </c>
      <c r="O42" s="131">
        <f>IF(O$2,TREND(Annual!O58:O158,$AF58:$AG158,$AF42:$AG158,TRUE),0)</f>
        <v>0</v>
      </c>
      <c r="P42" s="131">
        <f>IF(P$2,TREND(Annual!P58:P158,$AF58:$AG158,$AF42:$AG158,TRUE),0)</f>
        <v>0</v>
      </c>
      <c r="Q42" s="131">
        <f>IF(Q$2,TREND(Annual!Q58:Q158,$AF58:$AG158,$AF42:$AG158,TRUE),0)</f>
        <v>0</v>
      </c>
      <c r="R42" s="131">
        <f>IF(R$2,TREND(Annual!R58:R158,$AF58:$AG158,$AF42:$AG158,TRUE),0)</f>
        <v>0</v>
      </c>
      <c r="S42" s="131">
        <f>IF(S$2,TREND(Annual!S58:S158,$AF58:$AG158,$AF42:$AG158,TRUE),0)</f>
        <v>0</v>
      </c>
      <c r="T42" s="131">
        <f>IF(T$2,TREND(Annual!T58:T158,$AF58:$AG158,$AF42:$AG158,TRUE),0)</f>
        <v>0</v>
      </c>
      <c r="U42" s="131">
        <f>IF(U$2,TREND(Annual!U58:U158,$AF58:$AG158,$AF42:$AG158,TRUE),0)</f>
        <v>0</v>
      </c>
      <c r="V42" s="131">
        <f>IF(V$2,TREND(Annual!V58:V158,$AF58:$AG158,$AF42:$AG158,TRUE),0)</f>
        <v>0</v>
      </c>
      <c r="W42" s="131">
        <f>IF(W$2,TREND(Annual!W58:W158,$AF58:$AG158,$AF42:$AG158,TRUE),0)</f>
        <v>0</v>
      </c>
      <c r="X42" s="131">
        <f>IF(X$2,TREND(Annual!X58:X158,$AF58:$AG158,$AF42:$AG158,TRUE),0)</f>
        <v>0</v>
      </c>
      <c r="Y42" s="131">
        <f>IF(Y$2,TREND(Annual!Y58:Y158,$AF58:$AG158,$AF42:$AG158,TRUE),0)</f>
        <v>0</v>
      </c>
      <c r="Z42" s="131">
        <f>IF(Z$2,TREND(Annual!Z58:Z158,$AF58:$AG158,$AF42:$AG158,TRUE),0)</f>
        <v>0</v>
      </c>
      <c r="AA42" s="131">
        <f>IF(AA$2,TREND(Annual!AA58:AA158,$AF58:$AG158,$AF42:$AG158,TRUE),0)</f>
        <v>0</v>
      </c>
      <c r="AB42" s="131">
        <f>IF(AB$2,TREND(Annual!AB58:AB158,$AF58:$AG158,$AF42:$AG158,TRUE),0)</f>
        <v>0</v>
      </c>
      <c r="AC42" s="131">
        <f>IF(AC$2,TREND(Annual!AC58:AC158,$AF58:$AG158,$AF42:$AG158,TRUE),0)</f>
        <v>0</v>
      </c>
      <c r="AD42" s="131">
        <f>IF(AD$2,TREND(Annual!AD58:AD158,$AF58:$AG158,$AF42:$AG158,TRUE),0)</f>
        <v>0</v>
      </c>
      <c r="AE42" s="126"/>
      <c r="AF42">
        <f t="shared" si="0"/>
        <v>36</v>
      </c>
      <c r="AG42">
        <f t="shared" si="1"/>
        <v>1296</v>
      </c>
    </row>
    <row r="43" spans="1:33">
      <c r="A43" t="s">
        <v>440</v>
      </c>
      <c r="B43" s="131">
        <f>IF(B$2,TREND(Annual!B59:B159,$AF59:$AG159,$AF43:$AG159,TRUE),0)</f>
        <v>0</v>
      </c>
      <c r="C43" s="131">
        <f>IF(C$2,TREND(Annual!C59:C159,$AF59:$AG159,$AF43:$AG159,TRUE),0)</f>
        <v>0</v>
      </c>
      <c r="D43" s="131">
        <f>IF(D$2,TREND(Annual!D59:D159,$AF59:$AG159,$AF43:$AG159,TRUE),0)</f>
        <v>0</v>
      </c>
      <c r="E43" s="131">
        <f>IF(E$2,TREND(Annual!E59:E159,$AF59:$AG159,$AF43:$AG159,TRUE),0)</f>
        <v>0</v>
      </c>
      <c r="F43" s="131">
        <f>IF(F$2,TREND(Annual!F59:F159,$AF59:$AG159,$AF43:$AG159,TRUE),0)</f>
        <v>0</v>
      </c>
      <c r="G43" s="131">
        <f>IF(G$2,TREND(Annual!G59:G159,$AF59:$AG159,$AF43:$AG159,TRUE),0)</f>
        <v>0</v>
      </c>
      <c r="H43" s="131">
        <f>IF(H$2,TREND(Annual!H59:H159,$AF59:$AG159,$AF43:$AG159,TRUE),0)</f>
        <v>0</v>
      </c>
      <c r="I43" s="131">
        <f>IF(I$2,TREND(Annual!I59:I159,$AF59:$AG159,$AF43:$AG159,TRUE),0)</f>
        <v>0</v>
      </c>
      <c r="J43" s="131">
        <f>IF(J$2,TREND(Annual!J59:J159,$AF59:$AG159,$AF43:$AG159,TRUE),0)</f>
        <v>0</v>
      </c>
      <c r="K43" s="131">
        <f>IF(K$2,TREND(Annual!K59:K159,$AF59:$AG159,$AF43:$AG159,TRUE),0)</f>
        <v>0</v>
      </c>
      <c r="L43" s="131">
        <f>IF(L$2,TREND(Annual!L59:L159,$AF59:$AG159,$AF43:$AG159,TRUE),0)</f>
        <v>0</v>
      </c>
      <c r="M43" s="131">
        <f>IF(M$2,TREND(Annual!M59:M159,$AF59:$AG159,$AF43:$AG159,TRUE),0)</f>
        <v>0</v>
      </c>
      <c r="N43" s="131">
        <f>IF(N$2,TREND(Annual!N59:N159,$AF59:$AG159,$AF43:$AG159,TRUE),0)</f>
        <v>0</v>
      </c>
      <c r="O43" s="131">
        <f>IF(O$2,TREND(Annual!O59:O159,$AF59:$AG159,$AF43:$AG159,TRUE),0)</f>
        <v>0</v>
      </c>
      <c r="P43" s="131">
        <f>IF(P$2,TREND(Annual!P59:P159,$AF59:$AG159,$AF43:$AG159,TRUE),0)</f>
        <v>0</v>
      </c>
      <c r="Q43" s="131">
        <f>IF(Q$2,TREND(Annual!Q59:Q159,$AF59:$AG159,$AF43:$AG159,TRUE),0)</f>
        <v>0</v>
      </c>
      <c r="R43" s="131">
        <f>IF(R$2,TREND(Annual!R59:R159,$AF59:$AG159,$AF43:$AG159,TRUE),0)</f>
        <v>0</v>
      </c>
      <c r="S43" s="131">
        <f>IF(S$2,TREND(Annual!S59:S159,$AF59:$AG159,$AF43:$AG159,TRUE),0)</f>
        <v>0</v>
      </c>
      <c r="T43" s="131">
        <f>IF(T$2,TREND(Annual!T59:T159,$AF59:$AG159,$AF43:$AG159,TRUE),0)</f>
        <v>0</v>
      </c>
      <c r="U43" s="131">
        <f>IF(U$2,TREND(Annual!U59:U159,$AF59:$AG159,$AF43:$AG159,TRUE),0)</f>
        <v>0</v>
      </c>
      <c r="V43" s="131">
        <f>IF(V$2,TREND(Annual!V59:V159,$AF59:$AG159,$AF43:$AG159,TRUE),0)</f>
        <v>0</v>
      </c>
      <c r="W43" s="131">
        <f>IF(W$2,TREND(Annual!W59:W159,$AF59:$AG159,$AF43:$AG159,TRUE),0)</f>
        <v>0</v>
      </c>
      <c r="X43" s="131">
        <f>IF(X$2,TREND(Annual!X59:X159,$AF59:$AG159,$AF43:$AG159,TRUE),0)</f>
        <v>0</v>
      </c>
      <c r="Y43" s="131">
        <f>IF(Y$2,TREND(Annual!Y59:Y159,$AF59:$AG159,$AF43:$AG159,TRUE),0)</f>
        <v>0</v>
      </c>
      <c r="Z43" s="131">
        <f>IF(Z$2,TREND(Annual!Z59:Z159,$AF59:$AG159,$AF43:$AG159,TRUE),0)</f>
        <v>0</v>
      </c>
      <c r="AA43" s="131">
        <f>IF(AA$2,TREND(Annual!AA59:AA159,$AF59:$AG159,$AF43:$AG159,TRUE),0)</f>
        <v>0</v>
      </c>
      <c r="AB43" s="131">
        <f>IF(AB$2,TREND(Annual!AB59:AB159,$AF59:$AG159,$AF43:$AG159,TRUE),0)</f>
        <v>0</v>
      </c>
      <c r="AC43" s="131">
        <f>IF(AC$2,TREND(Annual!AC59:AC159,$AF59:$AG159,$AF43:$AG159,TRUE),0)</f>
        <v>0</v>
      </c>
      <c r="AD43" s="131">
        <f>IF(AD$2,TREND(Annual!AD59:AD159,$AF59:$AG159,$AF43:$AG159,TRUE),0)</f>
        <v>0</v>
      </c>
      <c r="AE43" s="126"/>
      <c r="AF43">
        <f t="shared" si="0"/>
        <v>37</v>
      </c>
      <c r="AG43">
        <f t="shared" si="1"/>
        <v>1369</v>
      </c>
    </row>
    <row r="44" spans="1:33">
      <c r="A44" t="s">
        <v>441</v>
      </c>
      <c r="B44" s="131">
        <f>IF(B$2,TREND(Annual!B60:B160,$AF60:$AG160,$AF44:$AG160,TRUE),0)</f>
        <v>0</v>
      </c>
      <c r="C44" s="131">
        <f>IF(C$2,TREND(Annual!C60:C160,$AF60:$AG160,$AF44:$AG160,TRUE),0)</f>
        <v>0</v>
      </c>
      <c r="D44" s="131">
        <f>IF(D$2,TREND(Annual!D60:D160,$AF60:$AG160,$AF44:$AG160,TRUE),0)</f>
        <v>0</v>
      </c>
      <c r="E44" s="131">
        <f>IF(E$2,TREND(Annual!E60:E160,$AF60:$AG160,$AF44:$AG160,TRUE),0)</f>
        <v>0</v>
      </c>
      <c r="F44" s="131">
        <f>IF(F$2,TREND(Annual!F60:F160,$AF60:$AG160,$AF44:$AG160,TRUE),0)</f>
        <v>0</v>
      </c>
      <c r="G44" s="131">
        <f>IF(G$2,TREND(Annual!G60:G160,$AF60:$AG160,$AF44:$AG160,TRUE),0)</f>
        <v>0</v>
      </c>
      <c r="H44" s="131">
        <f>IF(H$2,TREND(Annual!H60:H160,$AF60:$AG160,$AF44:$AG160,TRUE),0)</f>
        <v>0</v>
      </c>
      <c r="I44" s="131">
        <f>IF(I$2,TREND(Annual!I60:I160,$AF60:$AG160,$AF44:$AG160,TRUE),0)</f>
        <v>0</v>
      </c>
      <c r="J44" s="131">
        <f>IF(J$2,TREND(Annual!J60:J160,$AF60:$AG160,$AF44:$AG160,TRUE),0)</f>
        <v>0</v>
      </c>
      <c r="K44" s="131">
        <f>IF(K$2,TREND(Annual!K60:K160,$AF60:$AG160,$AF44:$AG160,TRUE),0)</f>
        <v>0</v>
      </c>
      <c r="L44" s="131">
        <f>IF(L$2,TREND(Annual!L60:L160,$AF60:$AG160,$AF44:$AG160,TRUE),0)</f>
        <v>0</v>
      </c>
      <c r="M44" s="131">
        <f>IF(M$2,TREND(Annual!M60:M160,$AF60:$AG160,$AF44:$AG160,TRUE),0)</f>
        <v>0</v>
      </c>
      <c r="N44" s="131">
        <f>IF(N$2,TREND(Annual!N60:N160,$AF60:$AG160,$AF44:$AG160,TRUE),0)</f>
        <v>0</v>
      </c>
      <c r="O44" s="131">
        <f>IF(O$2,TREND(Annual!O60:O160,$AF60:$AG160,$AF44:$AG160,TRUE),0)</f>
        <v>0</v>
      </c>
      <c r="P44" s="131">
        <f>IF(P$2,TREND(Annual!P60:P160,$AF60:$AG160,$AF44:$AG160,TRUE),0)</f>
        <v>0</v>
      </c>
      <c r="Q44" s="131">
        <f>IF(Q$2,TREND(Annual!Q60:Q160,$AF60:$AG160,$AF44:$AG160,TRUE),0)</f>
        <v>0</v>
      </c>
      <c r="R44" s="131">
        <f>IF(R$2,TREND(Annual!R60:R160,$AF60:$AG160,$AF44:$AG160,TRUE),0)</f>
        <v>0</v>
      </c>
      <c r="S44" s="131">
        <f>IF(S$2,TREND(Annual!S60:S160,$AF60:$AG160,$AF44:$AG160,TRUE),0)</f>
        <v>0</v>
      </c>
      <c r="T44" s="131">
        <f>IF(T$2,TREND(Annual!T60:T160,$AF60:$AG160,$AF44:$AG160,TRUE),0)</f>
        <v>0</v>
      </c>
      <c r="U44" s="131">
        <f>IF(U$2,TREND(Annual!U60:U160,$AF60:$AG160,$AF44:$AG160,TRUE),0)</f>
        <v>0</v>
      </c>
      <c r="V44" s="131">
        <f>IF(V$2,TREND(Annual!V60:V160,$AF60:$AG160,$AF44:$AG160,TRUE),0)</f>
        <v>0</v>
      </c>
      <c r="W44" s="131">
        <f>IF(W$2,TREND(Annual!W60:W160,$AF60:$AG160,$AF44:$AG160,TRUE),0)</f>
        <v>0</v>
      </c>
      <c r="X44" s="131">
        <f>IF(X$2,TREND(Annual!X60:X160,$AF60:$AG160,$AF44:$AG160,TRUE),0)</f>
        <v>0</v>
      </c>
      <c r="Y44" s="131">
        <f>IF(Y$2,TREND(Annual!Y60:Y160,$AF60:$AG160,$AF44:$AG160,TRUE),0)</f>
        <v>0</v>
      </c>
      <c r="Z44" s="131">
        <f>IF(Z$2,TREND(Annual!Z60:Z160,$AF60:$AG160,$AF44:$AG160,TRUE),0)</f>
        <v>0</v>
      </c>
      <c r="AA44" s="131">
        <f>IF(AA$2,TREND(Annual!AA60:AA160,$AF60:$AG160,$AF44:$AG160,TRUE),0)</f>
        <v>0</v>
      </c>
      <c r="AB44" s="131">
        <f>IF(AB$2,TREND(Annual!AB60:AB160,$AF60:$AG160,$AF44:$AG160,TRUE),0)</f>
        <v>0</v>
      </c>
      <c r="AC44" s="131">
        <f>IF(AC$2,TREND(Annual!AC60:AC160,$AF60:$AG160,$AF44:$AG160,TRUE),0)</f>
        <v>0</v>
      </c>
      <c r="AD44" s="131">
        <f>IF(AD$2,TREND(Annual!AD60:AD160,$AF60:$AG160,$AF44:$AG160,TRUE),0)</f>
        <v>0</v>
      </c>
      <c r="AE44" s="126"/>
      <c r="AF44">
        <f t="shared" si="0"/>
        <v>38</v>
      </c>
      <c r="AG44">
        <f t="shared" si="1"/>
        <v>1444</v>
      </c>
    </row>
    <row r="45" spans="1:33">
      <c r="A45" t="s">
        <v>442</v>
      </c>
      <c r="B45" s="131">
        <f>IF(B$2,TREND(Annual!B61:B161,$AF61:$AG161,$AF45:$AG161,TRUE),0)</f>
        <v>0</v>
      </c>
      <c r="C45" s="131">
        <f>IF(C$2,TREND(Annual!C61:C161,$AF61:$AG161,$AF45:$AG161,TRUE),0)</f>
        <v>0</v>
      </c>
      <c r="D45" s="131">
        <f>IF(D$2,TREND(Annual!D61:D161,$AF61:$AG161,$AF45:$AG161,TRUE),0)</f>
        <v>0</v>
      </c>
      <c r="E45" s="131">
        <f>IF(E$2,TREND(Annual!E61:E161,$AF61:$AG161,$AF45:$AG161,TRUE),0)</f>
        <v>0</v>
      </c>
      <c r="F45" s="131">
        <f>IF(F$2,TREND(Annual!F61:F161,$AF61:$AG161,$AF45:$AG161,TRUE),0)</f>
        <v>0</v>
      </c>
      <c r="G45" s="131">
        <f>IF(G$2,TREND(Annual!G61:G161,$AF61:$AG161,$AF45:$AG161,TRUE),0)</f>
        <v>0</v>
      </c>
      <c r="H45" s="131">
        <f>IF(H$2,TREND(Annual!H61:H161,$AF61:$AG161,$AF45:$AG161,TRUE),0)</f>
        <v>0</v>
      </c>
      <c r="I45" s="131">
        <f>IF(I$2,TREND(Annual!I61:I161,$AF61:$AG161,$AF45:$AG161,TRUE),0)</f>
        <v>0</v>
      </c>
      <c r="J45" s="131">
        <f>IF(J$2,TREND(Annual!J61:J161,$AF61:$AG161,$AF45:$AG161,TRUE),0)</f>
        <v>0</v>
      </c>
      <c r="K45" s="131">
        <f>IF(K$2,TREND(Annual!K61:K161,$AF61:$AG161,$AF45:$AG161,TRUE),0)</f>
        <v>0</v>
      </c>
      <c r="L45" s="131">
        <f>IF(L$2,TREND(Annual!L61:L161,$AF61:$AG161,$AF45:$AG161,TRUE),0)</f>
        <v>0</v>
      </c>
      <c r="M45" s="131">
        <f>IF(M$2,TREND(Annual!M61:M161,$AF61:$AG161,$AF45:$AG161,TRUE),0)</f>
        <v>0</v>
      </c>
      <c r="N45" s="131">
        <f>IF(N$2,TREND(Annual!N61:N161,$AF61:$AG161,$AF45:$AG161,TRUE),0)</f>
        <v>0</v>
      </c>
      <c r="O45" s="131">
        <f>IF(O$2,TREND(Annual!O61:O161,$AF61:$AG161,$AF45:$AG161,TRUE),0)</f>
        <v>0</v>
      </c>
      <c r="P45" s="131">
        <f>IF(P$2,TREND(Annual!P61:P161,$AF61:$AG161,$AF45:$AG161,TRUE),0)</f>
        <v>0</v>
      </c>
      <c r="Q45" s="131">
        <f>IF(Q$2,TREND(Annual!Q61:Q161,$AF61:$AG161,$AF45:$AG161,TRUE),0)</f>
        <v>0</v>
      </c>
      <c r="R45" s="131">
        <f>IF(R$2,TREND(Annual!R61:R161,$AF61:$AG161,$AF45:$AG161,TRUE),0)</f>
        <v>0</v>
      </c>
      <c r="S45" s="131">
        <f>IF(S$2,TREND(Annual!S61:S161,$AF61:$AG161,$AF45:$AG161,TRUE),0)</f>
        <v>0</v>
      </c>
      <c r="T45" s="131">
        <f>IF(T$2,TREND(Annual!T61:T161,$AF61:$AG161,$AF45:$AG161,TRUE),0)</f>
        <v>0</v>
      </c>
      <c r="U45" s="131">
        <f>IF(U$2,TREND(Annual!U61:U161,$AF61:$AG161,$AF45:$AG161,TRUE),0)</f>
        <v>0</v>
      </c>
      <c r="V45" s="131">
        <f>IF(V$2,TREND(Annual!V61:V161,$AF61:$AG161,$AF45:$AG161,TRUE),0)</f>
        <v>0</v>
      </c>
      <c r="W45" s="131">
        <f>IF(W$2,TREND(Annual!W61:W161,$AF61:$AG161,$AF45:$AG161,TRUE),0)</f>
        <v>0</v>
      </c>
      <c r="X45" s="131">
        <f>IF(X$2,TREND(Annual!X61:X161,$AF61:$AG161,$AF45:$AG161,TRUE),0)</f>
        <v>0</v>
      </c>
      <c r="Y45" s="131">
        <f>IF(Y$2,TREND(Annual!Y61:Y161,$AF61:$AG161,$AF45:$AG161,TRUE),0)</f>
        <v>0</v>
      </c>
      <c r="Z45" s="131">
        <f>IF(Z$2,TREND(Annual!Z61:Z161,$AF61:$AG161,$AF45:$AG161,TRUE),0)</f>
        <v>0</v>
      </c>
      <c r="AA45" s="131">
        <f>IF(AA$2,TREND(Annual!AA61:AA161,$AF61:$AG161,$AF45:$AG161,TRUE),0)</f>
        <v>0</v>
      </c>
      <c r="AB45" s="131">
        <f>IF(AB$2,TREND(Annual!AB61:AB161,$AF61:$AG161,$AF45:$AG161,TRUE),0)</f>
        <v>0</v>
      </c>
      <c r="AC45" s="131">
        <f>IF(AC$2,TREND(Annual!AC61:AC161,$AF61:$AG161,$AF45:$AG161,TRUE),0)</f>
        <v>0</v>
      </c>
      <c r="AD45" s="131">
        <f>IF(AD$2,TREND(Annual!AD61:AD161,$AF61:$AG161,$AF45:$AG161,TRUE),0)</f>
        <v>0</v>
      </c>
      <c r="AE45" s="126"/>
      <c r="AF45">
        <f t="shared" si="0"/>
        <v>39</v>
      </c>
      <c r="AG45">
        <f t="shared" si="1"/>
        <v>1521</v>
      </c>
    </row>
    <row r="46" spans="1:33">
      <c r="A46" t="s">
        <v>443</v>
      </c>
      <c r="B46" s="131">
        <f>IF(B$2,TREND(Annual!B62:B162,$AF62:$AG162,$AF46:$AG162,TRUE),0)</f>
        <v>0</v>
      </c>
      <c r="C46" s="131">
        <f>IF(C$2,TREND(Annual!C62:C162,$AF62:$AG162,$AF46:$AG162,TRUE),0)</f>
        <v>0</v>
      </c>
      <c r="D46" s="131">
        <f>IF(D$2,TREND(Annual!D62:D162,$AF62:$AG162,$AF46:$AG162,TRUE),0)</f>
        <v>0</v>
      </c>
      <c r="E46" s="131">
        <f>IF(E$2,TREND(Annual!E62:E162,$AF62:$AG162,$AF46:$AG162,TRUE),0)</f>
        <v>0</v>
      </c>
      <c r="F46" s="131">
        <f>IF(F$2,TREND(Annual!F62:F162,$AF62:$AG162,$AF46:$AG162,TRUE),0)</f>
        <v>0</v>
      </c>
      <c r="G46" s="131">
        <f>IF(G$2,TREND(Annual!G62:G162,$AF62:$AG162,$AF46:$AG162,TRUE),0)</f>
        <v>0</v>
      </c>
      <c r="H46" s="131">
        <f>IF(H$2,TREND(Annual!H62:H162,$AF62:$AG162,$AF46:$AG162,TRUE),0)</f>
        <v>0</v>
      </c>
      <c r="I46" s="131">
        <f>IF(I$2,TREND(Annual!I62:I162,$AF62:$AG162,$AF46:$AG162,TRUE),0)</f>
        <v>0</v>
      </c>
      <c r="J46" s="131">
        <f>IF(J$2,TREND(Annual!J62:J162,$AF62:$AG162,$AF46:$AG162,TRUE),0)</f>
        <v>0</v>
      </c>
      <c r="K46" s="131">
        <f>IF(K$2,TREND(Annual!K62:K162,$AF62:$AG162,$AF46:$AG162,TRUE),0)</f>
        <v>0</v>
      </c>
      <c r="L46" s="131">
        <f>IF(L$2,TREND(Annual!L62:L162,$AF62:$AG162,$AF46:$AG162,TRUE),0)</f>
        <v>0</v>
      </c>
      <c r="M46" s="131">
        <f>IF(M$2,TREND(Annual!M62:M162,$AF62:$AG162,$AF46:$AG162,TRUE),0)</f>
        <v>0</v>
      </c>
      <c r="N46" s="131">
        <f>IF(N$2,TREND(Annual!N62:N162,$AF62:$AG162,$AF46:$AG162,TRUE),0)</f>
        <v>0</v>
      </c>
      <c r="O46" s="131">
        <f>IF(O$2,TREND(Annual!O62:O162,$AF62:$AG162,$AF46:$AG162,TRUE),0)</f>
        <v>0</v>
      </c>
      <c r="P46" s="131">
        <f>IF(P$2,TREND(Annual!P62:P162,$AF62:$AG162,$AF46:$AG162,TRUE),0)</f>
        <v>0</v>
      </c>
      <c r="Q46" s="131">
        <f>IF(Q$2,TREND(Annual!Q62:Q162,$AF62:$AG162,$AF46:$AG162,TRUE),0)</f>
        <v>0</v>
      </c>
      <c r="R46" s="131">
        <f>IF(R$2,TREND(Annual!R62:R162,$AF62:$AG162,$AF46:$AG162,TRUE),0)</f>
        <v>0</v>
      </c>
      <c r="S46" s="131">
        <f>IF(S$2,TREND(Annual!S62:S162,$AF62:$AG162,$AF46:$AG162,TRUE),0)</f>
        <v>0</v>
      </c>
      <c r="T46" s="131">
        <f>IF(T$2,TREND(Annual!T62:T162,$AF62:$AG162,$AF46:$AG162,TRUE),0)</f>
        <v>0</v>
      </c>
      <c r="U46" s="131">
        <f>IF(U$2,TREND(Annual!U62:U162,$AF62:$AG162,$AF46:$AG162,TRUE),0)</f>
        <v>0</v>
      </c>
      <c r="V46" s="131">
        <f>IF(V$2,TREND(Annual!V62:V162,$AF62:$AG162,$AF46:$AG162,TRUE),0)</f>
        <v>0</v>
      </c>
      <c r="W46" s="131">
        <f>IF(W$2,TREND(Annual!W62:W162,$AF62:$AG162,$AF46:$AG162,TRUE),0)</f>
        <v>0</v>
      </c>
      <c r="X46" s="131">
        <f>IF(X$2,TREND(Annual!X62:X162,$AF62:$AG162,$AF46:$AG162,TRUE),0)</f>
        <v>0</v>
      </c>
      <c r="Y46" s="131">
        <f>IF(Y$2,TREND(Annual!Y62:Y162,$AF62:$AG162,$AF46:$AG162,TRUE),0)</f>
        <v>0</v>
      </c>
      <c r="Z46" s="131">
        <f>IF(Z$2,TREND(Annual!Z62:Z162,$AF62:$AG162,$AF46:$AG162,TRUE),0)</f>
        <v>0</v>
      </c>
      <c r="AA46" s="131">
        <f>IF(AA$2,TREND(Annual!AA62:AA162,$AF62:$AG162,$AF46:$AG162,TRUE),0)</f>
        <v>0</v>
      </c>
      <c r="AB46" s="131">
        <f>IF(AB$2,TREND(Annual!AB62:AB162,$AF62:$AG162,$AF46:$AG162,TRUE),0)</f>
        <v>0</v>
      </c>
      <c r="AC46" s="131">
        <f>IF(AC$2,TREND(Annual!AC62:AC162,$AF62:$AG162,$AF46:$AG162,TRUE),0)</f>
        <v>0</v>
      </c>
      <c r="AD46" s="131">
        <f>IF(AD$2,TREND(Annual!AD62:AD162,$AF62:$AG162,$AF46:$AG162,TRUE),0)</f>
        <v>0</v>
      </c>
      <c r="AE46" s="126"/>
      <c r="AF46">
        <f t="shared" si="0"/>
        <v>40</v>
      </c>
      <c r="AG46">
        <f t="shared" si="1"/>
        <v>1600</v>
      </c>
    </row>
    <row r="47" spans="1:33">
      <c r="A47" t="s">
        <v>444</v>
      </c>
      <c r="B47" s="131">
        <f>IF(B$2,TREND(Annual!B63:B163,$AF63:$AG163,$AF47:$AG163,TRUE),0)</f>
        <v>0</v>
      </c>
      <c r="C47" s="131">
        <f>IF(C$2,TREND(Annual!C63:C163,$AF63:$AG163,$AF47:$AG163,TRUE),0)</f>
        <v>0</v>
      </c>
      <c r="D47" s="131">
        <f>IF(D$2,TREND(Annual!D63:D163,$AF63:$AG163,$AF47:$AG163,TRUE),0)</f>
        <v>0</v>
      </c>
      <c r="E47" s="131">
        <f>IF(E$2,TREND(Annual!E63:E163,$AF63:$AG163,$AF47:$AG163,TRUE),0)</f>
        <v>0</v>
      </c>
      <c r="F47" s="131">
        <f>IF(F$2,TREND(Annual!F63:F163,$AF63:$AG163,$AF47:$AG163,TRUE),0)</f>
        <v>0</v>
      </c>
      <c r="G47" s="131">
        <f>IF(G$2,TREND(Annual!G63:G163,$AF63:$AG163,$AF47:$AG163,TRUE),0)</f>
        <v>0</v>
      </c>
      <c r="H47" s="131">
        <f>IF(H$2,TREND(Annual!H63:H163,$AF63:$AG163,$AF47:$AG163,TRUE),0)</f>
        <v>0</v>
      </c>
      <c r="I47" s="131">
        <f>IF(I$2,TREND(Annual!I63:I163,$AF63:$AG163,$AF47:$AG163,TRUE),0)</f>
        <v>0</v>
      </c>
      <c r="J47" s="131">
        <f>IF(J$2,TREND(Annual!J63:J163,$AF63:$AG163,$AF47:$AG163,TRUE),0)</f>
        <v>0</v>
      </c>
      <c r="K47" s="131">
        <f>IF(K$2,TREND(Annual!K63:K163,$AF63:$AG163,$AF47:$AG163,TRUE),0)</f>
        <v>0</v>
      </c>
      <c r="L47" s="131">
        <f>IF(L$2,TREND(Annual!L63:L163,$AF63:$AG163,$AF47:$AG163,TRUE),0)</f>
        <v>0</v>
      </c>
      <c r="M47" s="131">
        <f>IF(M$2,TREND(Annual!M63:M163,$AF63:$AG163,$AF47:$AG163,TRUE),0)</f>
        <v>0</v>
      </c>
      <c r="N47" s="131">
        <f>IF(N$2,TREND(Annual!N63:N163,$AF63:$AG163,$AF47:$AG163,TRUE),0)</f>
        <v>0</v>
      </c>
      <c r="O47" s="131">
        <f>IF(O$2,TREND(Annual!O63:O163,$AF63:$AG163,$AF47:$AG163,TRUE),0)</f>
        <v>0</v>
      </c>
      <c r="P47" s="131">
        <f>IF(P$2,TREND(Annual!P63:P163,$AF63:$AG163,$AF47:$AG163,TRUE),0)</f>
        <v>0</v>
      </c>
      <c r="Q47" s="131">
        <f>IF(Q$2,TREND(Annual!Q63:Q163,$AF63:$AG163,$AF47:$AG163,TRUE),0)</f>
        <v>0</v>
      </c>
      <c r="R47" s="131">
        <f>IF(R$2,TREND(Annual!R63:R163,$AF63:$AG163,$AF47:$AG163,TRUE),0)</f>
        <v>0</v>
      </c>
      <c r="S47" s="131">
        <f>IF(S$2,TREND(Annual!S63:S163,$AF63:$AG163,$AF47:$AG163,TRUE),0)</f>
        <v>0</v>
      </c>
      <c r="T47" s="131">
        <f>IF(T$2,TREND(Annual!T63:T163,$AF63:$AG163,$AF47:$AG163,TRUE),0)</f>
        <v>0</v>
      </c>
      <c r="U47" s="131">
        <f>IF(U$2,TREND(Annual!U63:U163,$AF63:$AG163,$AF47:$AG163,TRUE),0)</f>
        <v>0</v>
      </c>
      <c r="V47" s="131">
        <f>IF(V$2,TREND(Annual!V63:V163,$AF63:$AG163,$AF47:$AG163,TRUE),0)</f>
        <v>0</v>
      </c>
      <c r="W47" s="131">
        <f>IF(W$2,TREND(Annual!W63:W163,$AF63:$AG163,$AF47:$AG163,TRUE),0)</f>
        <v>0</v>
      </c>
      <c r="X47" s="131">
        <f>IF(X$2,TREND(Annual!X63:X163,$AF63:$AG163,$AF47:$AG163,TRUE),0)</f>
        <v>0</v>
      </c>
      <c r="Y47" s="131">
        <f>IF(Y$2,TREND(Annual!Y63:Y163,$AF63:$AG163,$AF47:$AG163,TRUE),0)</f>
        <v>0</v>
      </c>
      <c r="Z47" s="131">
        <f>IF(Z$2,TREND(Annual!Z63:Z163,$AF63:$AG163,$AF47:$AG163,TRUE),0)</f>
        <v>0</v>
      </c>
      <c r="AA47" s="131">
        <f>IF(AA$2,TREND(Annual!AA63:AA163,$AF63:$AG163,$AF47:$AG163,TRUE),0)</f>
        <v>0</v>
      </c>
      <c r="AB47" s="131">
        <f>IF(AB$2,TREND(Annual!AB63:AB163,$AF63:$AG163,$AF47:$AG163,TRUE),0)</f>
        <v>0</v>
      </c>
      <c r="AC47" s="131">
        <f>IF(AC$2,TREND(Annual!AC63:AC163,$AF63:$AG163,$AF47:$AG163,TRUE),0)</f>
        <v>0</v>
      </c>
      <c r="AD47" s="131">
        <f>IF(AD$2,TREND(Annual!AD63:AD163,$AF63:$AG163,$AF47:$AG163,TRUE),0)</f>
        <v>0</v>
      </c>
      <c r="AE47" s="126"/>
      <c r="AF47">
        <f t="shared" si="0"/>
        <v>41</v>
      </c>
      <c r="AG47">
        <f t="shared" si="1"/>
        <v>1681</v>
      </c>
    </row>
    <row r="48" spans="1:33">
      <c r="A48" t="s">
        <v>445</v>
      </c>
      <c r="B48" s="131">
        <f>IF(B$2,TREND(Annual!B64:B164,$AF64:$AG164,$AF48:$AG164,TRUE),0)</f>
        <v>0</v>
      </c>
      <c r="C48" s="131">
        <f>IF(C$2,TREND(Annual!C64:C164,$AF64:$AG164,$AF48:$AG164,TRUE),0)</f>
        <v>0</v>
      </c>
      <c r="D48" s="131">
        <f>IF(D$2,TREND(Annual!D64:D164,$AF64:$AG164,$AF48:$AG164,TRUE),0)</f>
        <v>0</v>
      </c>
      <c r="E48" s="131">
        <f>IF(E$2,TREND(Annual!E64:E164,$AF64:$AG164,$AF48:$AG164,TRUE),0)</f>
        <v>0</v>
      </c>
      <c r="F48" s="131">
        <f>IF(F$2,TREND(Annual!F64:F164,$AF64:$AG164,$AF48:$AG164,TRUE),0)</f>
        <v>0</v>
      </c>
      <c r="G48" s="131">
        <f>IF(G$2,TREND(Annual!G64:G164,$AF64:$AG164,$AF48:$AG164,TRUE),0)</f>
        <v>0</v>
      </c>
      <c r="H48" s="131">
        <f>IF(H$2,TREND(Annual!H64:H164,$AF64:$AG164,$AF48:$AG164,TRUE),0)</f>
        <v>0</v>
      </c>
      <c r="I48" s="131">
        <f>IF(I$2,TREND(Annual!I64:I164,$AF64:$AG164,$AF48:$AG164,TRUE),0)</f>
        <v>0</v>
      </c>
      <c r="J48" s="131">
        <f>IF(J$2,TREND(Annual!J64:J164,$AF64:$AG164,$AF48:$AG164,TRUE),0)</f>
        <v>0</v>
      </c>
      <c r="K48" s="131">
        <f>IF(K$2,TREND(Annual!K64:K164,$AF64:$AG164,$AF48:$AG164,TRUE),0)</f>
        <v>0</v>
      </c>
      <c r="L48" s="131">
        <f>IF(L$2,TREND(Annual!L64:L164,$AF64:$AG164,$AF48:$AG164,TRUE),0)</f>
        <v>0</v>
      </c>
      <c r="M48" s="131">
        <f>IF(M$2,TREND(Annual!M64:M164,$AF64:$AG164,$AF48:$AG164,TRUE),0)</f>
        <v>0</v>
      </c>
      <c r="N48" s="131">
        <f>IF(N$2,TREND(Annual!N64:N164,$AF64:$AG164,$AF48:$AG164,TRUE),0)</f>
        <v>0</v>
      </c>
      <c r="O48" s="131">
        <f>IF(O$2,TREND(Annual!O64:O164,$AF64:$AG164,$AF48:$AG164,TRUE),0)</f>
        <v>0</v>
      </c>
      <c r="P48" s="131">
        <f>IF(P$2,TREND(Annual!P64:P164,$AF64:$AG164,$AF48:$AG164,TRUE),0)</f>
        <v>0</v>
      </c>
      <c r="Q48" s="131">
        <f>IF(Q$2,TREND(Annual!Q64:Q164,$AF64:$AG164,$AF48:$AG164,TRUE),0)</f>
        <v>0</v>
      </c>
      <c r="R48" s="131">
        <f>IF(R$2,TREND(Annual!R64:R164,$AF64:$AG164,$AF48:$AG164,TRUE),0)</f>
        <v>0</v>
      </c>
      <c r="S48" s="131">
        <f>IF(S$2,TREND(Annual!S64:S164,$AF64:$AG164,$AF48:$AG164,TRUE),0)</f>
        <v>0</v>
      </c>
      <c r="T48" s="131">
        <f>IF(T$2,TREND(Annual!T64:T164,$AF64:$AG164,$AF48:$AG164,TRUE),0)</f>
        <v>0</v>
      </c>
      <c r="U48" s="131">
        <f>IF(U$2,TREND(Annual!U64:U164,$AF64:$AG164,$AF48:$AG164,TRUE),0)</f>
        <v>0</v>
      </c>
      <c r="V48" s="131">
        <f>IF(V$2,TREND(Annual!V64:V164,$AF64:$AG164,$AF48:$AG164,TRUE),0)</f>
        <v>0</v>
      </c>
      <c r="W48" s="131">
        <f>IF(W$2,TREND(Annual!W64:W164,$AF64:$AG164,$AF48:$AG164,TRUE),0)</f>
        <v>0</v>
      </c>
      <c r="X48" s="131">
        <f>IF(X$2,TREND(Annual!X64:X164,$AF64:$AG164,$AF48:$AG164,TRUE),0)</f>
        <v>0</v>
      </c>
      <c r="Y48" s="131">
        <f>IF(Y$2,TREND(Annual!Y64:Y164,$AF64:$AG164,$AF48:$AG164,TRUE),0)</f>
        <v>0</v>
      </c>
      <c r="Z48" s="131">
        <f>IF(Z$2,TREND(Annual!Z64:Z164,$AF64:$AG164,$AF48:$AG164,TRUE),0)</f>
        <v>0</v>
      </c>
      <c r="AA48" s="131">
        <f>IF(AA$2,TREND(Annual!AA64:AA164,$AF64:$AG164,$AF48:$AG164,TRUE),0)</f>
        <v>0</v>
      </c>
      <c r="AB48" s="131">
        <f>IF(AB$2,TREND(Annual!AB64:AB164,$AF64:$AG164,$AF48:$AG164,TRUE),0)</f>
        <v>0</v>
      </c>
      <c r="AC48" s="131">
        <f>IF(AC$2,TREND(Annual!AC64:AC164,$AF64:$AG164,$AF48:$AG164,TRUE),0)</f>
        <v>0</v>
      </c>
      <c r="AD48" s="131">
        <f>IF(AD$2,TREND(Annual!AD64:AD164,$AF64:$AG164,$AF48:$AG164,TRUE),0)</f>
        <v>0</v>
      </c>
      <c r="AE48" s="126"/>
      <c r="AF48">
        <f t="shared" si="0"/>
        <v>42</v>
      </c>
      <c r="AG48">
        <f t="shared" si="1"/>
        <v>1764</v>
      </c>
    </row>
    <row r="49" spans="1:33">
      <c r="A49" t="s">
        <v>446</v>
      </c>
      <c r="B49" s="131">
        <f>IF(B$2,TREND(Annual!B65:B165,$AF65:$AG165,$AF49:$AG165,TRUE),0)</f>
        <v>0</v>
      </c>
      <c r="C49" s="131">
        <f>IF(C$2,TREND(Annual!C65:C165,$AF65:$AG165,$AF49:$AG165,TRUE),0)</f>
        <v>0</v>
      </c>
      <c r="D49" s="131">
        <f>IF(D$2,TREND(Annual!D65:D165,$AF65:$AG165,$AF49:$AG165,TRUE),0)</f>
        <v>0</v>
      </c>
      <c r="E49" s="131">
        <f>IF(E$2,TREND(Annual!E65:E165,$AF65:$AG165,$AF49:$AG165,TRUE),0)</f>
        <v>0</v>
      </c>
      <c r="F49" s="131">
        <f>IF(F$2,TREND(Annual!F65:F165,$AF65:$AG165,$AF49:$AG165,TRUE),0)</f>
        <v>0</v>
      </c>
      <c r="G49" s="131">
        <f>IF(G$2,TREND(Annual!G65:G165,$AF65:$AG165,$AF49:$AG165,TRUE),0)</f>
        <v>0</v>
      </c>
      <c r="H49" s="131">
        <f>IF(H$2,TREND(Annual!H65:H165,$AF65:$AG165,$AF49:$AG165,TRUE),0)</f>
        <v>0</v>
      </c>
      <c r="I49" s="131">
        <f>IF(I$2,TREND(Annual!I65:I165,$AF65:$AG165,$AF49:$AG165,TRUE),0)</f>
        <v>0</v>
      </c>
      <c r="J49" s="131">
        <f>IF(J$2,TREND(Annual!J65:J165,$AF65:$AG165,$AF49:$AG165,TRUE),0)</f>
        <v>0</v>
      </c>
      <c r="K49" s="131">
        <f>IF(K$2,TREND(Annual!K65:K165,$AF65:$AG165,$AF49:$AG165,TRUE),0)</f>
        <v>0</v>
      </c>
      <c r="L49" s="131">
        <f>IF(L$2,TREND(Annual!L65:L165,$AF65:$AG165,$AF49:$AG165,TRUE),0)</f>
        <v>0</v>
      </c>
      <c r="M49" s="131">
        <f>IF(M$2,TREND(Annual!M65:M165,$AF65:$AG165,$AF49:$AG165,TRUE),0)</f>
        <v>0</v>
      </c>
      <c r="N49" s="131">
        <f>IF(N$2,TREND(Annual!N65:N165,$AF65:$AG165,$AF49:$AG165,TRUE),0)</f>
        <v>0</v>
      </c>
      <c r="O49" s="131">
        <f>IF(O$2,TREND(Annual!O65:O165,$AF65:$AG165,$AF49:$AG165,TRUE),0)</f>
        <v>0</v>
      </c>
      <c r="P49" s="131">
        <f>IF(P$2,TREND(Annual!P65:P165,$AF65:$AG165,$AF49:$AG165,TRUE),0)</f>
        <v>0</v>
      </c>
      <c r="Q49" s="131">
        <f>IF(Q$2,TREND(Annual!Q65:Q165,$AF65:$AG165,$AF49:$AG165,TRUE),0)</f>
        <v>0</v>
      </c>
      <c r="R49" s="131">
        <f>IF(R$2,TREND(Annual!R65:R165,$AF65:$AG165,$AF49:$AG165,TRUE),0)</f>
        <v>0</v>
      </c>
      <c r="S49" s="131">
        <f>IF(S$2,TREND(Annual!S65:S165,$AF65:$AG165,$AF49:$AG165,TRUE),0)</f>
        <v>0</v>
      </c>
      <c r="T49" s="131">
        <f>IF(T$2,TREND(Annual!T65:T165,$AF65:$AG165,$AF49:$AG165,TRUE),0)</f>
        <v>0</v>
      </c>
      <c r="U49" s="131">
        <f>IF(U$2,TREND(Annual!U65:U165,$AF65:$AG165,$AF49:$AG165,TRUE),0)</f>
        <v>0</v>
      </c>
      <c r="V49" s="131">
        <f>IF(V$2,TREND(Annual!V65:V165,$AF65:$AG165,$AF49:$AG165,TRUE),0)</f>
        <v>0</v>
      </c>
      <c r="W49" s="131">
        <f>IF(W$2,TREND(Annual!W65:W165,$AF65:$AG165,$AF49:$AG165,TRUE),0)</f>
        <v>0</v>
      </c>
      <c r="X49" s="131">
        <f>IF(X$2,TREND(Annual!X65:X165,$AF65:$AG165,$AF49:$AG165,TRUE),0)</f>
        <v>0</v>
      </c>
      <c r="Y49" s="131">
        <f>IF(Y$2,TREND(Annual!Y65:Y165,$AF65:$AG165,$AF49:$AG165,TRUE),0)</f>
        <v>0</v>
      </c>
      <c r="Z49" s="131">
        <f>IF(Z$2,TREND(Annual!Z65:Z165,$AF65:$AG165,$AF49:$AG165,TRUE),0)</f>
        <v>0</v>
      </c>
      <c r="AA49" s="131">
        <f>IF(AA$2,TREND(Annual!AA65:AA165,$AF65:$AG165,$AF49:$AG165,TRUE),0)</f>
        <v>0</v>
      </c>
      <c r="AB49" s="131">
        <f>IF(AB$2,TREND(Annual!AB65:AB165,$AF65:$AG165,$AF49:$AG165,TRUE),0)</f>
        <v>0</v>
      </c>
      <c r="AC49" s="131">
        <f>IF(AC$2,TREND(Annual!AC65:AC165,$AF65:$AG165,$AF49:$AG165,TRUE),0)</f>
        <v>0</v>
      </c>
      <c r="AD49" s="131">
        <f>IF(AD$2,TREND(Annual!AD65:AD165,$AF65:$AG165,$AF49:$AG165,TRUE),0)</f>
        <v>0</v>
      </c>
      <c r="AE49" s="126"/>
      <c r="AF49">
        <f t="shared" si="0"/>
        <v>43</v>
      </c>
      <c r="AG49">
        <f t="shared" si="1"/>
        <v>1849</v>
      </c>
    </row>
    <row r="50" spans="1:33">
      <c r="A50" t="s">
        <v>447</v>
      </c>
      <c r="B50" s="131">
        <f>IF(B$2,TREND(Annual!B66:B166,$AF66:$AG166,$AF50:$AG166,TRUE),0)</f>
        <v>0</v>
      </c>
      <c r="C50" s="131">
        <f>IF(C$2,TREND(Annual!C66:C166,$AF66:$AG166,$AF50:$AG166,TRUE),0)</f>
        <v>0</v>
      </c>
      <c r="D50" s="131">
        <f>IF(D$2,TREND(Annual!D66:D166,$AF66:$AG166,$AF50:$AG166,TRUE),0)</f>
        <v>0</v>
      </c>
      <c r="E50" s="131">
        <f>IF(E$2,TREND(Annual!E66:E166,$AF66:$AG166,$AF50:$AG166,TRUE),0)</f>
        <v>0</v>
      </c>
      <c r="F50" s="131">
        <f>IF(F$2,TREND(Annual!F66:F166,$AF66:$AG166,$AF50:$AG166,TRUE),0)</f>
        <v>0</v>
      </c>
      <c r="G50" s="131">
        <f>IF(G$2,TREND(Annual!G66:G166,$AF66:$AG166,$AF50:$AG166,TRUE),0)</f>
        <v>0</v>
      </c>
      <c r="H50" s="131">
        <f>IF(H$2,TREND(Annual!H66:H166,$AF66:$AG166,$AF50:$AG166,TRUE),0)</f>
        <v>0</v>
      </c>
      <c r="I50" s="131">
        <f>IF(I$2,TREND(Annual!I66:I166,$AF66:$AG166,$AF50:$AG166,TRUE),0)</f>
        <v>0</v>
      </c>
      <c r="J50" s="131">
        <f>IF(J$2,TREND(Annual!J66:J166,$AF66:$AG166,$AF50:$AG166,TRUE),0)</f>
        <v>0</v>
      </c>
      <c r="K50" s="131">
        <f>IF(K$2,TREND(Annual!K66:K166,$AF66:$AG166,$AF50:$AG166,TRUE),0)</f>
        <v>0</v>
      </c>
      <c r="L50" s="131">
        <f>IF(L$2,TREND(Annual!L66:L166,$AF66:$AG166,$AF50:$AG166,TRUE),0)</f>
        <v>0</v>
      </c>
      <c r="M50" s="131">
        <f>IF(M$2,TREND(Annual!M66:M166,$AF66:$AG166,$AF50:$AG166,TRUE),0)</f>
        <v>0</v>
      </c>
      <c r="N50" s="131">
        <f>IF(N$2,TREND(Annual!N66:N166,$AF66:$AG166,$AF50:$AG166,TRUE),0)</f>
        <v>0</v>
      </c>
      <c r="O50" s="131">
        <f>IF(O$2,TREND(Annual!O66:O166,$AF66:$AG166,$AF50:$AG166,TRUE),0)</f>
        <v>0</v>
      </c>
      <c r="P50" s="131">
        <f>IF(P$2,TREND(Annual!P66:P166,$AF66:$AG166,$AF50:$AG166,TRUE),0)</f>
        <v>0</v>
      </c>
      <c r="Q50" s="131">
        <f>IF(Q$2,TREND(Annual!Q66:Q166,$AF66:$AG166,$AF50:$AG166,TRUE),0)</f>
        <v>0</v>
      </c>
      <c r="R50" s="131">
        <f>IF(R$2,TREND(Annual!R66:R166,$AF66:$AG166,$AF50:$AG166,TRUE),0)</f>
        <v>0</v>
      </c>
      <c r="S50" s="131">
        <f>IF(S$2,TREND(Annual!S66:S166,$AF66:$AG166,$AF50:$AG166,TRUE),0)</f>
        <v>0</v>
      </c>
      <c r="T50" s="131">
        <f>IF(T$2,TREND(Annual!T66:T166,$AF66:$AG166,$AF50:$AG166,TRUE),0)</f>
        <v>0</v>
      </c>
      <c r="U50" s="131">
        <f>IF(U$2,TREND(Annual!U66:U166,$AF66:$AG166,$AF50:$AG166,TRUE),0)</f>
        <v>0</v>
      </c>
      <c r="V50" s="131">
        <f>IF(V$2,TREND(Annual!V66:V166,$AF66:$AG166,$AF50:$AG166,TRUE),0)</f>
        <v>0</v>
      </c>
      <c r="W50" s="131">
        <f>IF(W$2,TREND(Annual!W66:W166,$AF66:$AG166,$AF50:$AG166,TRUE),0)</f>
        <v>0</v>
      </c>
      <c r="X50" s="131">
        <f>IF(X$2,TREND(Annual!X66:X166,$AF66:$AG166,$AF50:$AG166,TRUE),0)</f>
        <v>0</v>
      </c>
      <c r="Y50" s="131">
        <f>IF(Y$2,TREND(Annual!Y66:Y166,$AF66:$AG166,$AF50:$AG166,TRUE),0)</f>
        <v>0</v>
      </c>
      <c r="Z50" s="131">
        <f>IF(Z$2,TREND(Annual!Z66:Z166,$AF66:$AG166,$AF50:$AG166,TRUE),0)</f>
        <v>0</v>
      </c>
      <c r="AA50" s="131">
        <f>IF(AA$2,TREND(Annual!AA66:AA166,$AF66:$AG166,$AF50:$AG166,TRUE),0)</f>
        <v>0</v>
      </c>
      <c r="AB50" s="131">
        <f>IF(AB$2,TREND(Annual!AB66:AB166,$AF66:$AG166,$AF50:$AG166,TRUE),0)</f>
        <v>0</v>
      </c>
      <c r="AC50" s="131">
        <f>IF(AC$2,TREND(Annual!AC66:AC166,$AF66:$AG166,$AF50:$AG166,TRUE),0)</f>
        <v>0</v>
      </c>
      <c r="AD50" s="131">
        <f>IF(AD$2,TREND(Annual!AD66:AD166,$AF66:$AG166,$AF50:$AG166,TRUE),0)</f>
        <v>0</v>
      </c>
      <c r="AE50" s="126"/>
      <c r="AF50">
        <f t="shared" si="0"/>
        <v>44</v>
      </c>
      <c r="AG50">
        <f t="shared" si="1"/>
        <v>1936</v>
      </c>
    </row>
    <row r="51" spans="1:33">
      <c r="A51" t="s">
        <v>448</v>
      </c>
      <c r="B51" s="131">
        <f>IF(B$2,TREND(Annual!B67:B167,$AF67:$AG167,$AF51:$AG167,TRUE),0)</f>
        <v>0</v>
      </c>
      <c r="C51" s="131">
        <f>IF(C$2,TREND(Annual!C67:C167,$AF67:$AG167,$AF51:$AG167,TRUE),0)</f>
        <v>0</v>
      </c>
      <c r="D51" s="131">
        <f>IF(D$2,TREND(Annual!D67:D167,$AF67:$AG167,$AF51:$AG167,TRUE),0)</f>
        <v>0</v>
      </c>
      <c r="E51" s="131">
        <f>IF(E$2,TREND(Annual!E67:E167,$AF67:$AG167,$AF51:$AG167,TRUE),0)</f>
        <v>0</v>
      </c>
      <c r="F51" s="131">
        <f>IF(F$2,TREND(Annual!F67:F167,$AF67:$AG167,$AF51:$AG167,TRUE),0)</f>
        <v>0</v>
      </c>
      <c r="G51" s="131">
        <f>IF(G$2,TREND(Annual!G67:G167,$AF67:$AG167,$AF51:$AG167,TRUE),0)</f>
        <v>0</v>
      </c>
      <c r="H51" s="131">
        <f>IF(H$2,TREND(Annual!H67:H167,$AF67:$AG167,$AF51:$AG167,TRUE),0)</f>
        <v>0</v>
      </c>
      <c r="I51" s="131">
        <f>IF(I$2,TREND(Annual!I67:I167,$AF67:$AG167,$AF51:$AG167,TRUE),0)</f>
        <v>0</v>
      </c>
      <c r="J51" s="131">
        <f>IF(J$2,TREND(Annual!J67:J167,$AF67:$AG167,$AF51:$AG167,TRUE),0)</f>
        <v>0</v>
      </c>
      <c r="K51" s="131">
        <f>IF(K$2,TREND(Annual!K67:K167,$AF67:$AG167,$AF51:$AG167,TRUE),0)</f>
        <v>0</v>
      </c>
      <c r="L51" s="131">
        <f>IF(L$2,TREND(Annual!L67:L167,$AF67:$AG167,$AF51:$AG167,TRUE),0)</f>
        <v>0</v>
      </c>
      <c r="M51" s="131">
        <f>IF(M$2,TREND(Annual!M67:M167,$AF67:$AG167,$AF51:$AG167,TRUE),0)</f>
        <v>0</v>
      </c>
      <c r="N51" s="131">
        <f>IF(N$2,TREND(Annual!N67:N167,$AF67:$AG167,$AF51:$AG167,TRUE),0)</f>
        <v>0</v>
      </c>
      <c r="O51" s="131">
        <f>IF(O$2,TREND(Annual!O67:O167,$AF67:$AG167,$AF51:$AG167,TRUE),0)</f>
        <v>0</v>
      </c>
      <c r="P51" s="131">
        <f>IF(P$2,TREND(Annual!P67:P167,$AF67:$AG167,$AF51:$AG167,TRUE),0)</f>
        <v>0</v>
      </c>
      <c r="Q51" s="131">
        <f>IF(Q$2,TREND(Annual!Q67:Q167,$AF67:$AG167,$AF51:$AG167,TRUE),0)</f>
        <v>0</v>
      </c>
      <c r="R51" s="131">
        <f>IF(R$2,TREND(Annual!R67:R167,$AF67:$AG167,$AF51:$AG167,TRUE),0)</f>
        <v>0</v>
      </c>
      <c r="S51" s="131">
        <f>IF(S$2,TREND(Annual!S67:S167,$AF67:$AG167,$AF51:$AG167,TRUE),0)</f>
        <v>0</v>
      </c>
      <c r="T51" s="131">
        <f>IF(T$2,TREND(Annual!T67:T167,$AF67:$AG167,$AF51:$AG167,TRUE),0)</f>
        <v>0</v>
      </c>
      <c r="U51" s="131">
        <f>IF(U$2,TREND(Annual!U67:U167,$AF67:$AG167,$AF51:$AG167,TRUE),0)</f>
        <v>0</v>
      </c>
      <c r="V51" s="131">
        <f>IF(V$2,TREND(Annual!V67:V167,$AF67:$AG167,$AF51:$AG167,TRUE),0)</f>
        <v>0</v>
      </c>
      <c r="W51" s="131">
        <f>IF(W$2,TREND(Annual!W67:W167,$AF67:$AG167,$AF51:$AG167,TRUE),0)</f>
        <v>0</v>
      </c>
      <c r="X51" s="131">
        <f>IF(X$2,TREND(Annual!X67:X167,$AF67:$AG167,$AF51:$AG167,TRUE),0)</f>
        <v>0</v>
      </c>
      <c r="Y51" s="131">
        <f>IF(Y$2,TREND(Annual!Y67:Y167,$AF67:$AG167,$AF51:$AG167,TRUE),0)</f>
        <v>0</v>
      </c>
      <c r="Z51" s="131">
        <f>IF(Z$2,TREND(Annual!Z67:Z167,$AF67:$AG167,$AF51:$AG167,TRUE),0)</f>
        <v>0</v>
      </c>
      <c r="AA51" s="131">
        <f>IF(AA$2,TREND(Annual!AA67:AA167,$AF67:$AG167,$AF51:$AG167,TRUE),0)</f>
        <v>0</v>
      </c>
      <c r="AB51" s="131">
        <f>IF(AB$2,TREND(Annual!AB67:AB167,$AF67:$AG167,$AF51:$AG167,TRUE),0)</f>
        <v>0</v>
      </c>
      <c r="AC51" s="131">
        <f>IF(AC$2,TREND(Annual!AC67:AC167,$AF67:$AG167,$AF51:$AG167,TRUE),0)</f>
        <v>0</v>
      </c>
      <c r="AD51" s="131">
        <f>IF(AD$2,TREND(Annual!AD67:AD167,$AF67:$AG167,$AF51:$AG167,TRUE),0)</f>
        <v>0</v>
      </c>
      <c r="AE51" s="126"/>
      <c r="AF51">
        <f t="shared" si="0"/>
        <v>45</v>
      </c>
      <c r="AG51">
        <f t="shared" si="1"/>
        <v>2025</v>
      </c>
    </row>
    <row r="52" spans="1:33">
      <c r="A52" t="s">
        <v>449</v>
      </c>
      <c r="B52" s="131">
        <f>IF(B$2,TREND(Annual!B68:B168,$AF68:$AG168,$AF52:$AG168,TRUE),0)</f>
        <v>0</v>
      </c>
      <c r="C52" s="131">
        <f>IF(C$2,TREND(Annual!C68:C168,$AF68:$AG168,$AF52:$AG168,TRUE),0)</f>
        <v>0</v>
      </c>
      <c r="D52" s="131">
        <f>IF(D$2,TREND(Annual!D68:D168,$AF68:$AG168,$AF52:$AG168,TRUE),0)</f>
        <v>0</v>
      </c>
      <c r="E52" s="131">
        <f>IF(E$2,TREND(Annual!E68:E168,$AF68:$AG168,$AF52:$AG168,TRUE),0)</f>
        <v>0</v>
      </c>
      <c r="F52" s="131">
        <f>IF(F$2,TREND(Annual!F68:F168,$AF68:$AG168,$AF52:$AG168,TRUE),0)</f>
        <v>0</v>
      </c>
      <c r="G52" s="131">
        <f>IF(G$2,TREND(Annual!G68:G168,$AF68:$AG168,$AF52:$AG168,TRUE),0)</f>
        <v>0</v>
      </c>
      <c r="H52" s="131">
        <f>IF(H$2,TREND(Annual!H68:H168,$AF68:$AG168,$AF52:$AG168,TRUE),0)</f>
        <v>0</v>
      </c>
      <c r="I52" s="131">
        <f>IF(I$2,TREND(Annual!I68:I168,$AF68:$AG168,$AF52:$AG168,TRUE),0)</f>
        <v>0</v>
      </c>
      <c r="J52" s="131">
        <f>IF(J$2,TREND(Annual!J68:J168,$AF68:$AG168,$AF52:$AG168,TRUE),0)</f>
        <v>0</v>
      </c>
      <c r="K52" s="131">
        <f>IF(K$2,TREND(Annual!K68:K168,$AF68:$AG168,$AF52:$AG168,TRUE),0)</f>
        <v>0</v>
      </c>
      <c r="L52" s="131">
        <f>IF(L$2,TREND(Annual!L68:L168,$AF68:$AG168,$AF52:$AG168,TRUE),0)</f>
        <v>0</v>
      </c>
      <c r="M52" s="131">
        <f>IF(M$2,TREND(Annual!M68:M168,$AF68:$AG168,$AF52:$AG168,TRUE),0)</f>
        <v>0</v>
      </c>
      <c r="N52" s="131">
        <f>IF(N$2,TREND(Annual!N68:N168,$AF68:$AG168,$AF52:$AG168,TRUE),0)</f>
        <v>0</v>
      </c>
      <c r="O52" s="131">
        <f>IF(O$2,TREND(Annual!O68:O168,$AF68:$AG168,$AF52:$AG168,TRUE),0)</f>
        <v>0</v>
      </c>
      <c r="P52" s="131">
        <f>IF(P$2,TREND(Annual!P68:P168,$AF68:$AG168,$AF52:$AG168,TRUE),0)</f>
        <v>0</v>
      </c>
      <c r="Q52" s="131">
        <f>IF(Q$2,TREND(Annual!Q68:Q168,$AF68:$AG168,$AF52:$AG168,TRUE),0)</f>
        <v>0</v>
      </c>
      <c r="R52" s="131">
        <f>IF(R$2,TREND(Annual!R68:R168,$AF68:$AG168,$AF52:$AG168,TRUE),0)</f>
        <v>0</v>
      </c>
      <c r="S52" s="131">
        <f>IF(S$2,TREND(Annual!S68:S168,$AF68:$AG168,$AF52:$AG168,TRUE),0)</f>
        <v>0</v>
      </c>
      <c r="T52" s="131">
        <f>IF(T$2,TREND(Annual!T68:T168,$AF68:$AG168,$AF52:$AG168,TRUE),0)</f>
        <v>0</v>
      </c>
      <c r="U52" s="131">
        <f>IF(U$2,TREND(Annual!U68:U168,$AF68:$AG168,$AF52:$AG168,TRUE),0)</f>
        <v>0</v>
      </c>
      <c r="V52" s="131">
        <f>IF(V$2,TREND(Annual!V68:V168,$AF68:$AG168,$AF52:$AG168,TRUE),0)</f>
        <v>0</v>
      </c>
      <c r="W52" s="131">
        <f>IF(W$2,TREND(Annual!W68:W168,$AF68:$AG168,$AF52:$AG168,TRUE),0)</f>
        <v>0</v>
      </c>
      <c r="X52" s="131">
        <f>IF(X$2,TREND(Annual!X68:X168,$AF68:$AG168,$AF52:$AG168,TRUE),0)</f>
        <v>0</v>
      </c>
      <c r="Y52" s="131">
        <f>IF(Y$2,TREND(Annual!Y68:Y168,$AF68:$AG168,$AF52:$AG168,TRUE),0)</f>
        <v>0</v>
      </c>
      <c r="Z52" s="131">
        <f>IF(Z$2,TREND(Annual!Z68:Z168,$AF68:$AG168,$AF52:$AG168,TRUE),0)</f>
        <v>0</v>
      </c>
      <c r="AA52" s="131">
        <f>IF(AA$2,TREND(Annual!AA68:AA168,$AF68:$AG168,$AF52:$AG168,TRUE),0)</f>
        <v>0</v>
      </c>
      <c r="AB52" s="131">
        <f>IF(AB$2,TREND(Annual!AB68:AB168,$AF68:$AG168,$AF52:$AG168,TRUE),0)</f>
        <v>0</v>
      </c>
      <c r="AC52" s="131">
        <f>IF(AC$2,TREND(Annual!AC68:AC168,$AF68:$AG168,$AF52:$AG168,TRUE),0)</f>
        <v>0</v>
      </c>
      <c r="AD52" s="131">
        <f>IF(AD$2,TREND(Annual!AD68:AD168,$AF68:$AG168,$AF52:$AG168,TRUE),0)</f>
        <v>0</v>
      </c>
      <c r="AE52" s="126"/>
      <c r="AF52">
        <f t="shared" si="0"/>
        <v>46</v>
      </c>
      <c r="AG52">
        <f t="shared" si="1"/>
        <v>2116</v>
      </c>
    </row>
    <row r="53" spans="1:33">
      <c r="A53" t="s">
        <v>450</v>
      </c>
      <c r="B53" s="131">
        <f>IF(B$2,TREND(Annual!B69:B169,$AF69:$AG169,$AF53:$AG169,TRUE),0)</f>
        <v>0</v>
      </c>
      <c r="C53" s="131">
        <f>IF(C$2,TREND(Annual!C69:C169,$AF69:$AG169,$AF53:$AG169,TRUE),0)</f>
        <v>0</v>
      </c>
      <c r="D53" s="131">
        <f>IF(D$2,TREND(Annual!D69:D169,$AF69:$AG169,$AF53:$AG169,TRUE),0)</f>
        <v>0</v>
      </c>
      <c r="E53" s="131">
        <f>IF(E$2,TREND(Annual!E69:E169,$AF69:$AG169,$AF53:$AG169,TRUE),0)</f>
        <v>0</v>
      </c>
      <c r="F53" s="131">
        <f>IF(F$2,TREND(Annual!F69:F169,$AF69:$AG169,$AF53:$AG169,TRUE),0)</f>
        <v>0</v>
      </c>
      <c r="G53" s="131">
        <f>IF(G$2,TREND(Annual!G69:G169,$AF69:$AG169,$AF53:$AG169,TRUE),0)</f>
        <v>0</v>
      </c>
      <c r="H53" s="131">
        <f>IF(H$2,TREND(Annual!H69:H169,$AF69:$AG169,$AF53:$AG169,TRUE),0)</f>
        <v>0</v>
      </c>
      <c r="I53" s="131">
        <f>IF(I$2,TREND(Annual!I69:I169,$AF69:$AG169,$AF53:$AG169,TRUE),0)</f>
        <v>0</v>
      </c>
      <c r="J53" s="131">
        <f>IF(J$2,TREND(Annual!J69:J169,$AF69:$AG169,$AF53:$AG169,TRUE),0)</f>
        <v>0</v>
      </c>
      <c r="K53" s="131">
        <f>IF(K$2,TREND(Annual!K69:K169,$AF69:$AG169,$AF53:$AG169,TRUE),0)</f>
        <v>0</v>
      </c>
      <c r="L53" s="131">
        <f>IF(L$2,TREND(Annual!L69:L169,$AF69:$AG169,$AF53:$AG169,TRUE),0)</f>
        <v>0</v>
      </c>
      <c r="M53" s="131">
        <f>IF(M$2,TREND(Annual!M69:M169,$AF69:$AG169,$AF53:$AG169,TRUE),0)</f>
        <v>0</v>
      </c>
      <c r="N53" s="131">
        <f>IF(N$2,TREND(Annual!N69:N169,$AF69:$AG169,$AF53:$AG169,TRUE),0)</f>
        <v>0</v>
      </c>
      <c r="O53" s="131">
        <f>IF(O$2,TREND(Annual!O69:O169,$AF69:$AG169,$AF53:$AG169,TRUE),0)</f>
        <v>0</v>
      </c>
      <c r="P53" s="131">
        <f>IF(P$2,TREND(Annual!P69:P169,$AF69:$AG169,$AF53:$AG169,TRUE),0)</f>
        <v>0</v>
      </c>
      <c r="Q53" s="131">
        <f>IF(Q$2,TREND(Annual!Q69:Q169,$AF69:$AG169,$AF53:$AG169,TRUE),0)</f>
        <v>0</v>
      </c>
      <c r="R53" s="131">
        <f>IF(R$2,TREND(Annual!R69:R169,$AF69:$AG169,$AF53:$AG169,TRUE),0)</f>
        <v>0</v>
      </c>
      <c r="S53" s="131">
        <f>IF(S$2,TREND(Annual!S69:S169,$AF69:$AG169,$AF53:$AG169,TRUE),0)</f>
        <v>0</v>
      </c>
      <c r="T53" s="131">
        <f>IF(T$2,TREND(Annual!T69:T169,$AF69:$AG169,$AF53:$AG169,TRUE),0)</f>
        <v>0</v>
      </c>
      <c r="U53" s="131">
        <f>IF(U$2,TREND(Annual!U69:U169,$AF69:$AG169,$AF53:$AG169,TRUE),0)</f>
        <v>0</v>
      </c>
      <c r="V53" s="131">
        <f>IF(V$2,TREND(Annual!V69:V169,$AF69:$AG169,$AF53:$AG169,TRUE),0)</f>
        <v>0</v>
      </c>
      <c r="W53" s="131">
        <f>IF(W$2,TREND(Annual!W69:W169,$AF69:$AG169,$AF53:$AG169,TRUE),0)</f>
        <v>0</v>
      </c>
      <c r="X53" s="131">
        <f>IF(X$2,TREND(Annual!X69:X169,$AF69:$AG169,$AF53:$AG169,TRUE),0)</f>
        <v>0</v>
      </c>
      <c r="Y53" s="131">
        <f>IF(Y$2,TREND(Annual!Y69:Y169,$AF69:$AG169,$AF53:$AG169,TRUE),0)</f>
        <v>0</v>
      </c>
      <c r="Z53" s="131">
        <f>IF(Z$2,TREND(Annual!Z69:Z169,$AF69:$AG169,$AF53:$AG169,TRUE),0)</f>
        <v>0</v>
      </c>
      <c r="AA53" s="131">
        <f>IF(AA$2,TREND(Annual!AA69:AA169,$AF69:$AG169,$AF53:$AG169,TRUE),0)</f>
        <v>0</v>
      </c>
      <c r="AB53" s="131">
        <f>IF(AB$2,TREND(Annual!AB69:AB169,$AF69:$AG169,$AF53:$AG169,TRUE),0)</f>
        <v>0</v>
      </c>
      <c r="AC53" s="131">
        <f>IF(AC$2,TREND(Annual!AC69:AC169,$AF69:$AG169,$AF53:$AG169,TRUE),0)</f>
        <v>0</v>
      </c>
      <c r="AD53" s="131">
        <f>IF(AD$2,TREND(Annual!AD69:AD169,$AF69:$AG169,$AF53:$AG169,TRUE),0)</f>
        <v>0</v>
      </c>
      <c r="AE53" s="126"/>
      <c r="AF53">
        <f t="shared" si="0"/>
        <v>47</v>
      </c>
      <c r="AG53">
        <f t="shared" si="1"/>
        <v>2209</v>
      </c>
    </row>
    <row r="54" spans="1:33">
      <c r="A54" t="s">
        <v>451</v>
      </c>
      <c r="B54" s="131">
        <f>IF(B$2,TREND(Annual!B70:B170,$AF70:$AG170,$AF54:$AG170,TRUE),0)</f>
        <v>0</v>
      </c>
      <c r="C54" s="131">
        <f>IF(C$2,TREND(Annual!C70:C170,$AF70:$AG170,$AF54:$AG170,TRUE),0)</f>
        <v>0</v>
      </c>
      <c r="D54" s="131">
        <f>IF(D$2,TREND(Annual!D70:D170,$AF70:$AG170,$AF54:$AG170,TRUE),0)</f>
        <v>0</v>
      </c>
      <c r="E54" s="131">
        <f>IF(E$2,TREND(Annual!E70:E170,$AF70:$AG170,$AF54:$AG170,TRUE),0)</f>
        <v>0</v>
      </c>
      <c r="F54" s="131">
        <f>IF(F$2,TREND(Annual!F70:F170,$AF70:$AG170,$AF54:$AG170,TRUE),0)</f>
        <v>0</v>
      </c>
      <c r="G54" s="131">
        <f>IF(G$2,TREND(Annual!G70:G170,$AF70:$AG170,$AF54:$AG170,TRUE),0)</f>
        <v>0</v>
      </c>
      <c r="H54" s="131">
        <f>IF(H$2,TREND(Annual!H70:H170,$AF70:$AG170,$AF54:$AG170,TRUE),0)</f>
        <v>0</v>
      </c>
      <c r="I54" s="131">
        <f>IF(I$2,TREND(Annual!I70:I170,$AF70:$AG170,$AF54:$AG170,TRUE),0)</f>
        <v>0</v>
      </c>
      <c r="J54" s="131">
        <f>IF(J$2,TREND(Annual!J70:J170,$AF70:$AG170,$AF54:$AG170,TRUE),0)</f>
        <v>0</v>
      </c>
      <c r="K54" s="131">
        <f>IF(K$2,TREND(Annual!K70:K170,$AF70:$AG170,$AF54:$AG170,TRUE),0)</f>
        <v>0</v>
      </c>
      <c r="L54" s="131">
        <f>IF(L$2,TREND(Annual!L70:L170,$AF70:$AG170,$AF54:$AG170,TRUE),0)</f>
        <v>0</v>
      </c>
      <c r="M54" s="131">
        <f>IF(M$2,TREND(Annual!M70:M170,$AF70:$AG170,$AF54:$AG170,TRUE),0)</f>
        <v>0</v>
      </c>
      <c r="N54" s="131">
        <f>IF(N$2,TREND(Annual!N70:N170,$AF70:$AG170,$AF54:$AG170,TRUE),0)</f>
        <v>0</v>
      </c>
      <c r="O54" s="131">
        <f>IF(O$2,TREND(Annual!O70:O170,$AF70:$AG170,$AF54:$AG170,TRUE),0)</f>
        <v>0</v>
      </c>
      <c r="P54" s="131">
        <f>IF(P$2,TREND(Annual!P70:P170,$AF70:$AG170,$AF54:$AG170,TRUE),0)</f>
        <v>0</v>
      </c>
      <c r="Q54" s="131">
        <f>IF(Q$2,TREND(Annual!Q70:Q170,$AF70:$AG170,$AF54:$AG170,TRUE),0)</f>
        <v>0</v>
      </c>
      <c r="R54" s="131">
        <f>IF(R$2,TREND(Annual!R70:R170,$AF70:$AG170,$AF54:$AG170,TRUE),0)</f>
        <v>0</v>
      </c>
      <c r="S54" s="131">
        <f>IF(S$2,TREND(Annual!S70:S170,$AF70:$AG170,$AF54:$AG170,TRUE),0)</f>
        <v>0</v>
      </c>
      <c r="T54" s="131">
        <f>IF(T$2,TREND(Annual!T70:T170,$AF70:$AG170,$AF54:$AG170,TRUE),0)</f>
        <v>0</v>
      </c>
      <c r="U54" s="131">
        <f>IF(U$2,TREND(Annual!U70:U170,$AF70:$AG170,$AF54:$AG170,TRUE),0)</f>
        <v>0</v>
      </c>
      <c r="V54" s="131">
        <f>IF(V$2,TREND(Annual!V70:V170,$AF70:$AG170,$AF54:$AG170,TRUE),0)</f>
        <v>0</v>
      </c>
      <c r="W54" s="131">
        <f>IF(W$2,TREND(Annual!W70:W170,$AF70:$AG170,$AF54:$AG170,TRUE),0)</f>
        <v>0</v>
      </c>
      <c r="X54" s="131">
        <f>IF(X$2,TREND(Annual!X70:X170,$AF70:$AG170,$AF54:$AG170,TRUE),0)</f>
        <v>0</v>
      </c>
      <c r="Y54" s="131">
        <f>IF(Y$2,TREND(Annual!Y70:Y170,$AF70:$AG170,$AF54:$AG170,TRUE),0)</f>
        <v>0</v>
      </c>
      <c r="Z54" s="131">
        <f>IF(Z$2,TREND(Annual!Z70:Z170,$AF70:$AG170,$AF54:$AG170,TRUE),0)</f>
        <v>0</v>
      </c>
      <c r="AA54" s="131">
        <f>IF(AA$2,TREND(Annual!AA70:AA170,$AF70:$AG170,$AF54:$AG170,TRUE),0)</f>
        <v>0</v>
      </c>
      <c r="AB54" s="131">
        <f>IF(AB$2,TREND(Annual!AB70:AB170,$AF70:$AG170,$AF54:$AG170,TRUE),0)</f>
        <v>0</v>
      </c>
      <c r="AC54" s="131">
        <f>IF(AC$2,TREND(Annual!AC70:AC170,$AF70:$AG170,$AF54:$AG170,TRUE),0)</f>
        <v>0</v>
      </c>
      <c r="AD54" s="131">
        <f>IF(AD$2,TREND(Annual!AD70:AD170,$AF70:$AG170,$AF54:$AG170,TRUE),0)</f>
        <v>0</v>
      </c>
      <c r="AE54" s="126"/>
      <c r="AF54">
        <f t="shared" si="0"/>
        <v>48</v>
      </c>
      <c r="AG54">
        <f t="shared" si="1"/>
        <v>2304</v>
      </c>
    </row>
    <row r="55" spans="1:33">
      <c r="A55" t="s">
        <v>452</v>
      </c>
      <c r="B55" s="131">
        <f>IF(B$2,TREND(Annual!B71:B171,$AF71:$AG171,$AF55:$AG171,TRUE),0)</f>
        <v>0</v>
      </c>
      <c r="C55" s="131">
        <f>IF(C$2,TREND(Annual!C71:C171,$AF71:$AG171,$AF55:$AG171,TRUE),0)</f>
        <v>0</v>
      </c>
      <c r="D55" s="131">
        <f>IF(D$2,TREND(Annual!D71:D171,$AF71:$AG171,$AF55:$AG171,TRUE),0)</f>
        <v>0</v>
      </c>
      <c r="E55" s="131">
        <f>IF(E$2,TREND(Annual!E71:E171,$AF71:$AG171,$AF55:$AG171,TRUE),0)</f>
        <v>0</v>
      </c>
      <c r="F55" s="131">
        <f>IF(F$2,TREND(Annual!F71:F171,$AF71:$AG171,$AF55:$AG171,TRUE),0)</f>
        <v>0</v>
      </c>
      <c r="G55" s="131">
        <f>IF(G$2,TREND(Annual!G71:G171,$AF71:$AG171,$AF55:$AG171,TRUE),0)</f>
        <v>0</v>
      </c>
      <c r="H55" s="131">
        <f>IF(H$2,TREND(Annual!H71:H171,$AF71:$AG171,$AF55:$AG171,TRUE),0)</f>
        <v>0</v>
      </c>
      <c r="I55" s="131">
        <f>IF(I$2,TREND(Annual!I71:I171,$AF71:$AG171,$AF55:$AG171,TRUE),0)</f>
        <v>0</v>
      </c>
      <c r="J55" s="131">
        <f>IF(J$2,TREND(Annual!J71:J171,$AF71:$AG171,$AF55:$AG171,TRUE),0)</f>
        <v>0</v>
      </c>
      <c r="K55" s="131">
        <f>IF(K$2,TREND(Annual!K71:K171,$AF71:$AG171,$AF55:$AG171,TRUE),0)</f>
        <v>0</v>
      </c>
      <c r="L55" s="131">
        <f>IF(L$2,TREND(Annual!L71:L171,$AF71:$AG171,$AF55:$AG171,TRUE),0)</f>
        <v>0</v>
      </c>
      <c r="M55" s="131">
        <f>IF(M$2,TREND(Annual!M71:M171,$AF71:$AG171,$AF55:$AG171,TRUE),0)</f>
        <v>0</v>
      </c>
      <c r="N55" s="131">
        <f>IF(N$2,TREND(Annual!N71:N171,$AF71:$AG171,$AF55:$AG171,TRUE),0)</f>
        <v>0</v>
      </c>
      <c r="O55" s="131">
        <f>IF(O$2,TREND(Annual!O71:O171,$AF71:$AG171,$AF55:$AG171,TRUE),0)</f>
        <v>0</v>
      </c>
      <c r="P55" s="131">
        <f>IF(P$2,TREND(Annual!P71:P171,$AF71:$AG171,$AF55:$AG171,TRUE),0)</f>
        <v>0</v>
      </c>
      <c r="Q55" s="131">
        <f>IF(Q$2,TREND(Annual!Q71:Q171,$AF71:$AG171,$AF55:$AG171,TRUE),0)</f>
        <v>0</v>
      </c>
      <c r="R55" s="131">
        <f>IF(R$2,TREND(Annual!R71:R171,$AF71:$AG171,$AF55:$AG171,TRUE),0)</f>
        <v>0</v>
      </c>
      <c r="S55" s="131">
        <f>IF(S$2,TREND(Annual!S71:S171,$AF71:$AG171,$AF55:$AG171,TRUE),0)</f>
        <v>0</v>
      </c>
      <c r="T55" s="131">
        <f>IF(T$2,TREND(Annual!T71:T171,$AF71:$AG171,$AF55:$AG171,TRUE),0)</f>
        <v>0</v>
      </c>
      <c r="U55" s="131">
        <f>IF(U$2,TREND(Annual!U71:U171,$AF71:$AG171,$AF55:$AG171,TRUE),0)</f>
        <v>0</v>
      </c>
      <c r="V55" s="131">
        <f>IF(V$2,TREND(Annual!V71:V171,$AF71:$AG171,$AF55:$AG171,TRUE),0)</f>
        <v>0</v>
      </c>
      <c r="W55" s="131">
        <f>IF(W$2,TREND(Annual!W71:W171,$AF71:$AG171,$AF55:$AG171,TRUE),0)</f>
        <v>0</v>
      </c>
      <c r="X55" s="131">
        <f>IF(X$2,TREND(Annual!X71:X171,$AF71:$AG171,$AF55:$AG171,TRUE),0)</f>
        <v>0</v>
      </c>
      <c r="Y55" s="131">
        <f>IF(Y$2,TREND(Annual!Y71:Y171,$AF71:$AG171,$AF55:$AG171,TRUE),0)</f>
        <v>0</v>
      </c>
      <c r="Z55" s="131">
        <f>IF(Z$2,TREND(Annual!Z71:Z171,$AF71:$AG171,$AF55:$AG171,TRUE),0)</f>
        <v>0</v>
      </c>
      <c r="AA55" s="131">
        <f>IF(AA$2,TREND(Annual!AA71:AA171,$AF71:$AG171,$AF55:$AG171,TRUE),0)</f>
        <v>0</v>
      </c>
      <c r="AB55" s="131">
        <f>IF(AB$2,TREND(Annual!AB71:AB171,$AF71:$AG171,$AF55:$AG171,TRUE),0)</f>
        <v>0</v>
      </c>
      <c r="AC55" s="131">
        <f>IF(AC$2,TREND(Annual!AC71:AC171,$AF71:$AG171,$AF55:$AG171,TRUE),0)</f>
        <v>0</v>
      </c>
      <c r="AD55" s="131">
        <f>IF(AD$2,TREND(Annual!AD71:AD171,$AF71:$AG171,$AF55:$AG171,TRUE),0)</f>
        <v>0</v>
      </c>
      <c r="AE55" s="126"/>
      <c r="AF55">
        <f t="shared" si="0"/>
        <v>49</v>
      </c>
      <c r="AG55">
        <f t="shared" si="1"/>
        <v>2401</v>
      </c>
    </row>
    <row r="56" spans="1:33">
      <c r="A56" t="s">
        <v>453</v>
      </c>
      <c r="B56" s="131">
        <f>IF(B$2,TREND(Annual!B72:B172,$AF72:$AG172,$AF56:$AG172,TRUE),0)</f>
        <v>0</v>
      </c>
      <c r="C56" s="131">
        <f>IF(C$2,TREND(Annual!C72:C172,$AF72:$AG172,$AF56:$AG172,TRUE),0)</f>
        <v>0</v>
      </c>
      <c r="D56" s="131">
        <f>IF(D$2,TREND(Annual!D72:D172,$AF72:$AG172,$AF56:$AG172,TRUE),0)</f>
        <v>0</v>
      </c>
      <c r="E56" s="131">
        <f>IF(E$2,TREND(Annual!E72:E172,$AF72:$AG172,$AF56:$AG172,TRUE),0)</f>
        <v>0</v>
      </c>
      <c r="F56" s="131">
        <f>IF(F$2,TREND(Annual!F72:F172,$AF72:$AG172,$AF56:$AG172,TRUE),0)</f>
        <v>0</v>
      </c>
      <c r="G56" s="131">
        <f>IF(G$2,TREND(Annual!G72:G172,$AF72:$AG172,$AF56:$AG172,TRUE),0)</f>
        <v>0</v>
      </c>
      <c r="H56" s="131">
        <f>IF(H$2,TREND(Annual!H72:H172,$AF72:$AG172,$AF56:$AG172,TRUE),0)</f>
        <v>0</v>
      </c>
      <c r="I56" s="131">
        <f>IF(I$2,TREND(Annual!I72:I172,$AF72:$AG172,$AF56:$AG172,TRUE),0)</f>
        <v>0</v>
      </c>
      <c r="J56" s="131">
        <f>IF(J$2,TREND(Annual!J72:J172,$AF72:$AG172,$AF56:$AG172,TRUE),0)</f>
        <v>0</v>
      </c>
      <c r="K56" s="131">
        <f>IF(K$2,TREND(Annual!K72:K172,$AF72:$AG172,$AF56:$AG172,TRUE),0)</f>
        <v>0</v>
      </c>
      <c r="L56" s="131">
        <f>IF(L$2,TREND(Annual!L72:L172,$AF72:$AG172,$AF56:$AG172,TRUE),0)</f>
        <v>0</v>
      </c>
      <c r="M56" s="131">
        <f>IF(M$2,TREND(Annual!M72:M172,$AF72:$AG172,$AF56:$AG172,TRUE),0)</f>
        <v>0</v>
      </c>
      <c r="N56" s="131">
        <f>IF(N$2,TREND(Annual!N72:N172,$AF72:$AG172,$AF56:$AG172,TRUE),0)</f>
        <v>0</v>
      </c>
      <c r="O56" s="131">
        <f>IF(O$2,TREND(Annual!O72:O172,$AF72:$AG172,$AF56:$AG172,TRUE),0)</f>
        <v>0</v>
      </c>
      <c r="P56" s="131">
        <f>IF(P$2,TREND(Annual!P72:P172,$AF72:$AG172,$AF56:$AG172,TRUE),0)</f>
        <v>0</v>
      </c>
      <c r="Q56" s="131">
        <f>IF(Q$2,TREND(Annual!Q72:Q172,$AF72:$AG172,$AF56:$AG172,TRUE),0)</f>
        <v>0</v>
      </c>
      <c r="R56" s="131">
        <f>IF(R$2,TREND(Annual!R72:R172,$AF72:$AG172,$AF56:$AG172,TRUE),0)</f>
        <v>0</v>
      </c>
      <c r="S56" s="131">
        <f>IF(S$2,TREND(Annual!S72:S172,$AF72:$AG172,$AF56:$AG172,TRUE),0)</f>
        <v>0</v>
      </c>
      <c r="T56" s="131">
        <f>IF(T$2,TREND(Annual!T72:T172,$AF72:$AG172,$AF56:$AG172,TRUE),0)</f>
        <v>0</v>
      </c>
      <c r="U56" s="131">
        <f>IF(U$2,TREND(Annual!U72:U172,$AF72:$AG172,$AF56:$AG172,TRUE),0)</f>
        <v>0</v>
      </c>
      <c r="V56" s="131">
        <f>IF(V$2,TREND(Annual!V72:V172,$AF72:$AG172,$AF56:$AG172,TRUE),0)</f>
        <v>0</v>
      </c>
      <c r="W56" s="131">
        <f>IF(W$2,TREND(Annual!W72:W172,$AF72:$AG172,$AF56:$AG172,TRUE),0)</f>
        <v>0</v>
      </c>
      <c r="X56" s="131">
        <f>IF(X$2,TREND(Annual!X72:X172,$AF72:$AG172,$AF56:$AG172,TRUE),0)</f>
        <v>0</v>
      </c>
      <c r="Y56" s="131">
        <f>IF(Y$2,TREND(Annual!Y72:Y172,$AF72:$AG172,$AF56:$AG172,TRUE),0)</f>
        <v>0</v>
      </c>
      <c r="Z56" s="131">
        <f>IF(Z$2,TREND(Annual!Z72:Z172,$AF72:$AG172,$AF56:$AG172,TRUE),0)</f>
        <v>0</v>
      </c>
      <c r="AA56" s="131">
        <f>IF(AA$2,TREND(Annual!AA72:AA172,$AF72:$AG172,$AF56:$AG172,TRUE),0)</f>
        <v>0</v>
      </c>
      <c r="AB56" s="131">
        <f>IF(AB$2,TREND(Annual!AB72:AB172,$AF72:$AG172,$AF56:$AG172,TRUE),0)</f>
        <v>0</v>
      </c>
      <c r="AC56" s="131">
        <f>IF(AC$2,TREND(Annual!AC72:AC172,$AF72:$AG172,$AF56:$AG172,TRUE),0)</f>
        <v>0</v>
      </c>
      <c r="AD56" s="131">
        <f>IF(AD$2,TREND(Annual!AD72:AD172,$AF72:$AG172,$AF56:$AG172,TRUE),0)</f>
        <v>0</v>
      </c>
      <c r="AE56" s="126"/>
      <c r="AF56">
        <f t="shared" si="0"/>
        <v>50</v>
      </c>
      <c r="AG56">
        <f t="shared" si="1"/>
        <v>2500</v>
      </c>
    </row>
    <row r="57" spans="1:33">
      <c r="A57" t="s">
        <v>454</v>
      </c>
      <c r="B57" s="131">
        <f>IF(B$2,TREND(Annual!B73:B173,$AF73:$AG173,$AF57:$AG173,TRUE),0)</f>
        <v>0</v>
      </c>
      <c r="C57" s="131">
        <f>IF(C$2,TREND(Annual!C73:C173,$AF73:$AG173,$AF57:$AG173,TRUE),0)</f>
        <v>0</v>
      </c>
      <c r="D57" s="131">
        <f>IF(D$2,TREND(Annual!D73:D173,$AF73:$AG173,$AF57:$AG173,TRUE),0)</f>
        <v>0</v>
      </c>
      <c r="E57" s="131">
        <f>IF(E$2,TREND(Annual!E73:E173,$AF73:$AG173,$AF57:$AG173,TRUE),0)</f>
        <v>0</v>
      </c>
      <c r="F57" s="131">
        <f>IF(F$2,TREND(Annual!F73:F173,$AF73:$AG173,$AF57:$AG173,TRUE),0)</f>
        <v>0</v>
      </c>
      <c r="G57" s="131">
        <f>IF(G$2,TREND(Annual!G73:G173,$AF73:$AG173,$AF57:$AG173,TRUE),0)</f>
        <v>0</v>
      </c>
      <c r="H57" s="131">
        <f>IF(H$2,TREND(Annual!H73:H173,$AF73:$AG173,$AF57:$AG173,TRUE),0)</f>
        <v>0</v>
      </c>
      <c r="I57" s="131">
        <f>IF(I$2,TREND(Annual!I73:I173,$AF73:$AG173,$AF57:$AG173,TRUE),0)</f>
        <v>0</v>
      </c>
      <c r="J57" s="131">
        <f>IF(J$2,TREND(Annual!J73:J173,$AF73:$AG173,$AF57:$AG173,TRUE),0)</f>
        <v>0</v>
      </c>
      <c r="K57" s="131">
        <f>IF(K$2,TREND(Annual!K73:K173,$AF73:$AG173,$AF57:$AG173,TRUE),0)</f>
        <v>0</v>
      </c>
      <c r="L57" s="131">
        <f>IF(L$2,TREND(Annual!L73:L173,$AF73:$AG173,$AF57:$AG173,TRUE),0)</f>
        <v>0</v>
      </c>
      <c r="M57" s="131">
        <f>IF(M$2,TREND(Annual!M73:M173,$AF73:$AG173,$AF57:$AG173,TRUE),0)</f>
        <v>0</v>
      </c>
      <c r="N57" s="131">
        <f>IF(N$2,TREND(Annual!N73:N173,$AF73:$AG173,$AF57:$AG173,TRUE),0)</f>
        <v>0</v>
      </c>
      <c r="O57" s="131">
        <f>IF(O$2,TREND(Annual!O73:O173,$AF73:$AG173,$AF57:$AG173,TRUE),0)</f>
        <v>0</v>
      </c>
      <c r="P57" s="131">
        <f>IF(P$2,TREND(Annual!P73:P173,$AF73:$AG173,$AF57:$AG173,TRUE),0)</f>
        <v>0</v>
      </c>
      <c r="Q57" s="131">
        <f>IF(Q$2,TREND(Annual!Q73:Q173,$AF73:$AG173,$AF57:$AG173,TRUE),0)</f>
        <v>0</v>
      </c>
      <c r="R57" s="131">
        <f>IF(R$2,TREND(Annual!R73:R173,$AF73:$AG173,$AF57:$AG173,TRUE),0)</f>
        <v>0</v>
      </c>
      <c r="S57" s="131">
        <f>IF(S$2,TREND(Annual!S73:S173,$AF73:$AG173,$AF57:$AG173,TRUE),0)</f>
        <v>0</v>
      </c>
      <c r="T57" s="131">
        <f>IF(T$2,TREND(Annual!T73:T173,$AF73:$AG173,$AF57:$AG173,TRUE),0)</f>
        <v>0</v>
      </c>
      <c r="U57" s="131">
        <f>IF(U$2,TREND(Annual!U73:U173,$AF73:$AG173,$AF57:$AG173,TRUE),0)</f>
        <v>0</v>
      </c>
      <c r="V57" s="131">
        <f>IF(V$2,TREND(Annual!V73:V173,$AF73:$AG173,$AF57:$AG173,TRUE),0)</f>
        <v>0</v>
      </c>
      <c r="W57" s="131">
        <f>IF(W$2,TREND(Annual!W73:W173,$AF73:$AG173,$AF57:$AG173,TRUE),0)</f>
        <v>0</v>
      </c>
      <c r="X57" s="131">
        <f>IF(X$2,TREND(Annual!X73:X173,$AF73:$AG173,$AF57:$AG173,TRUE),0)</f>
        <v>0</v>
      </c>
      <c r="Y57" s="131">
        <f>IF(Y$2,TREND(Annual!Y73:Y173,$AF73:$AG173,$AF57:$AG173,TRUE),0)</f>
        <v>0</v>
      </c>
      <c r="Z57" s="131">
        <f>IF(Z$2,TREND(Annual!Z73:Z173,$AF73:$AG173,$AF57:$AG173,TRUE),0)</f>
        <v>0</v>
      </c>
      <c r="AA57" s="131">
        <f>IF(AA$2,TREND(Annual!AA73:AA173,$AF73:$AG173,$AF57:$AG173,TRUE),0)</f>
        <v>0</v>
      </c>
      <c r="AB57" s="131">
        <f>IF(AB$2,TREND(Annual!AB73:AB173,$AF73:$AG173,$AF57:$AG173,TRUE),0)</f>
        <v>0</v>
      </c>
      <c r="AC57" s="131">
        <f>IF(AC$2,TREND(Annual!AC73:AC173,$AF73:$AG173,$AF57:$AG173,TRUE),0)</f>
        <v>0</v>
      </c>
      <c r="AD57" s="131">
        <f>IF(AD$2,TREND(Annual!AD73:AD173,$AF73:$AG173,$AF57:$AG173,TRUE),0)</f>
        <v>0</v>
      </c>
      <c r="AE57" s="126"/>
      <c r="AF57">
        <f t="shared" si="0"/>
        <v>51</v>
      </c>
      <c r="AG57">
        <f t="shared" si="1"/>
        <v>2601</v>
      </c>
    </row>
    <row r="58" spans="1:33">
      <c r="A58" t="s">
        <v>455</v>
      </c>
      <c r="B58" s="131">
        <f>IF(B$2,TREND(Annual!B74:B174,$AF74:$AG174,$AF58:$AG174,TRUE),0)</f>
        <v>0</v>
      </c>
      <c r="C58" s="131">
        <f>IF(C$2,TREND(Annual!C74:C174,$AF74:$AG174,$AF58:$AG174,TRUE),0)</f>
        <v>0</v>
      </c>
      <c r="D58" s="131">
        <f>IF(D$2,TREND(Annual!D74:D174,$AF74:$AG174,$AF58:$AG174,TRUE),0)</f>
        <v>0</v>
      </c>
      <c r="E58" s="131">
        <f>IF(E$2,TREND(Annual!E74:E174,$AF74:$AG174,$AF58:$AG174,TRUE),0)</f>
        <v>0</v>
      </c>
      <c r="F58" s="131">
        <f>IF(F$2,TREND(Annual!F74:F174,$AF74:$AG174,$AF58:$AG174,TRUE),0)</f>
        <v>0</v>
      </c>
      <c r="G58" s="131">
        <f>IF(G$2,TREND(Annual!G74:G174,$AF74:$AG174,$AF58:$AG174,TRUE),0)</f>
        <v>0</v>
      </c>
      <c r="H58" s="131">
        <f>IF(H$2,TREND(Annual!H74:H174,$AF74:$AG174,$AF58:$AG174,TRUE),0)</f>
        <v>0</v>
      </c>
      <c r="I58" s="131">
        <f>IF(I$2,TREND(Annual!I74:I174,$AF74:$AG174,$AF58:$AG174,TRUE),0)</f>
        <v>0</v>
      </c>
      <c r="J58" s="131">
        <f>IF(J$2,TREND(Annual!J74:J174,$AF74:$AG174,$AF58:$AG174,TRUE),0)</f>
        <v>0</v>
      </c>
      <c r="K58" s="131">
        <f>IF(K$2,TREND(Annual!K74:K174,$AF74:$AG174,$AF58:$AG174,TRUE),0)</f>
        <v>0</v>
      </c>
      <c r="L58" s="131">
        <f>IF(L$2,TREND(Annual!L74:L174,$AF74:$AG174,$AF58:$AG174,TRUE),0)</f>
        <v>0</v>
      </c>
      <c r="M58" s="131">
        <f>IF(M$2,TREND(Annual!M74:M174,$AF74:$AG174,$AF58:$AG174,TRUE),0)</f>
        <v>0</v>
      </c>
      <c r="N58" s="131">
        <f>IF(N$2,TREND(Annual!N74:N174,$AF74:$AG174,$AF58:$AG174,TRUE),0)</f>
        <v>0</v>
      </c>
      <c r="O58" s="131">
        <f>IF(O$2,TREND(Annual!O74:O174,$AF74:$AG174,$AF58:$AG174,TRUE),0)</f>
        <v>0</v>
      </c>
      <c r="P58" s="131">
        <f>IF(P$2,TREND(Annual!P74:P174,$AF74:$AG174,$AF58:$AG174,TRUE),0)</f>
        <v>0</v>
      </c>
      <c r="Q58" s="131">
        <f>IF(Q$2,TREND(Annual!Q74:Q174,$AF74:$AG174,$AF58:$AG174,TRUE),0)</f>
        <v>0</v>
      </c>
      <c r="R58" s="131">
        <f>IF(R$2,TREND(Annual!R74:R174,$AF74:$AG174,$AF58:$AG174,TRUE),0)</f>
        <v>0</v>
      </c>
      <c r="S58" s="131">
        <f>IF(S$2,TREND(Annual!S74:S174,$AF74:$AG174,$AF58:$AG174,TRUE),0)</f>
        <v>0</v>
      </c>
      <c r="T58" s="131">
        <f>IF(T$2,TREND(Annual!T74:T174,$AF74:$AG174,$AF58:$AG174,TRUE),0)</f>
        <v>0</v>
      </c>
      <c r="U58" s="131">
        <f>IF(U$2,TREND(Annual!U74:U174,$AF74:$AG174,$AF58:$AG174,TRUE),0)</f>
        <v>0</v>
      </c>
      <c r="V58" s="131">
        <f>IF(V$2,TREND(Annual!V74:V174,$AF74:$AG174,$AF58:$AG174,TRUE),0)</f>
        <v>0</v>
      </c>
      <c r="W58" s="131">
        <f>IF(W$2,TREND(Annual!W74:W174,$AF74:$AG174,$AF58:$AG174,TRUE),0)</f>
        <v>0</v>
      </c>
      <c r="X58" s="131">
        <f>IF(X$2,TREND(Annual!X74:X174,$AF74:$AG174,$AF58:$AG174,TRUE),0)</f>
        <v>0</v>
      </c>
      <c r="Y58" s="131">
        <f>IF(Y$2,TREND(Annual!Y74:Y174,$AF74:$AG174,$AF58:$AG174,TRUE),0)</f>
        <v>0</v>
      </c>
      <c r="Z58" s="131">
        <f>IF(Z$2,TREND(Annual!Z74:Z174,$AF74:$AG174,$AF58:$AG174,TRUE),0)</f>
        <v>0</v>
      </c>
      <c r="AA58" s="131">
        <f>IF(AA$2,TREND(Annual!AA74:AA174,$AF74:$AG174,$AF58:$AG174,TRUE),0)</f>
        <v>0</v>
      </c>
      <c r="AB58" s="131">
        <f>IF(AB$2,TREND(Annual!AB74:AB174,$AF74:$AG174,$AF58:$AG174,TRUE),0)</f>
        <v>0</v>
      </c>
      <c r="AC58" s="131">
        <f>IF(AC$2,TREND(Annual!AC74:AC174,$AF74:$AG174,$AF58:$AG174,TRUE),0)</f>
        <v>0</v>
      </c>
      <c r="AD58" s="131">
        <f>IF(AD$2,TREND(Annual!AD74:AD174,$AF74:$AG174,$AF58:$AG174,TRUE),0)</f>
        <v>0</v>
      </c>
      <c r="AE58" s="126"/>
      <c r="AF58">
        <f t="shared" si="0"/>
        <v>52</v>
      </c>
      <c r="AG58">
        <f t="shared" si="1"/>
        <v>2704</v>
      </c>
    </row>
    <row r="59" spans="1:33">
      <c r="A59" t="s">
        <v>456</v>
      </c>
      <c r="B59" s="131">
        <f>IF(B$2,TREND(Annual!B75:B175,$AF75:$AG175,$AF59:$AG175,TRUE),0)</f>
        <v>0</v>
      </c>
      <c r="C59" s="131">
        <f>IF(C$2,TREND(Annual!C75:C175,$AF75:$AG175,$AF59:$AG175,TRUE),0)</f>
        <v>0</v>
      </c>
      <c r="D59" s="131">
        <f>IF(D$2,TREND(Annual!D75:D175,$AF75:$AG175,$AF59:$AG175,TRUE),0)</f>
        <v>0</v>
      </c>
      <c r="E59" s="131">
        <f>IF(E$2,TREND(Annual!E75:E175,$AF75:$AG175,$AF59:$AG175,TRUE),0)</f>
        <v>0</v>
      </c>
      <c r="F59" s="131">
        <f>IF(F$2,TREND(Annual!F75:F175,$AF75:$AG175,$AF59:$AG175,TRUE),0)</f>
        <v>0</v>
      </c>
      <c r="G59" s="131">
        <f>IF(G$2,TREND(Annual!G75:G175,$AF75:$AG175,$AF59:$AG175,TRUE),0)</f>
        <v>0</v>
      </c>
      <c r="H59" s="131">
        <f>IF(H$2,TREND(Annual!H75:H175,$AF75:$AG175,$AF59:$AG175,TRUE),0)</f>
        <v>0</v>
      </c>
      <c r="I59" s="131">
        <f>IF(I$2,TREND(Annual!I75:I175,$AF75:$AG175,$AF59:$AG175,TRUE),0)</f>
        <v>0</v>
      </c>
      <c r="J59" s="131">
        <f>IF(J$2,TREND(Annual!J75:J175,$AF75:$AG175,$AF59:$AG175,TRUE),0)</f>
        <v>0</v>
      </c>
      <c r="K59" s="131">
        <f>IF(K$2,TREND(Annual!K75:K175,$AF75:$AG175,$AF59:$AG175,TRUE),0)</f>
        <v>0</v>
      </c>
      <c r="L59" s="131">
        <f>IF(L$2,TREND(Annual!L75:L175,$AF75:$AG175,$AF59:$AG175,TRUE),0)</f>
        <v>0</v>
      </c>
      <c r="M59" s="131">
        <f>IF(M$2,TREND(Annual!M75:M175,$AF75:$AG175,$AF59:$AG175,TRUE),0)</f>
        <v>0</v>
      </c>
      <c r="N59" s="131">
        <f>IF(N$2,TREND(Annual!N75:N175,$AF75:$AG175,$AF59:$AG175,TRUE),0)</f>
        <v>0</v>
      </c>
      <c r="O59" s="131">
        <f>IF(O$2,TREND(Annual!O75:O175,$AF75:$AG175,$AF59:$AG175,TRUE),0)</f>
        <v>0</v>
      </c>
      <c r="P59" s="131">
        <f>IF(P$2,TREND(Annual!P75:P175,$AF75:$AG175,$AF59:$AG175,TRUE),0)</f>
        <v>0</v>
      </c>
      <c r="Q59" s="131">
        <f>IF(Q$2,TREND(Annual!Q75:Q175,$AF75:$AG175,$AF59:$AG175,TRUE),0)</f>
        <v>0</v>
      </c>
      <c r="R59" s="131">
        <f>IF(R$2,TREND(Annual!R75:R175,$AF75:$AG175,$AF59:$AG175,TRUE),0)</f>
        <v>0</v>
      </c>
      <c r="S59" s="131">
        <f>IF(S$2,TREND(Annual!S75:S175,$AF75:$AG175,$AF59:$AG175,TRUE),0)</f>
        <v>0</v>
      </c>
      <c r="T59" s="131">
        <f>IF(T$2,TREND(Annual!T75:T175,$AF75:$AG175,$AF59:$AG175,TRUE),0)</f>
        <v>0</v>
      </c>
      <c r="U59" s="131">
        <f>IF(U$2,TREND(Annual!U75:U175,$AF75:$AG175,$AF59:$AG175,TRUE),0)</f>
        <v>0</v>
      </c>
      <c r="V59" s="131">
        <f>IF(V$2,TREND(Annual!V75:V175,$AF75:$AG175,$AF59:$AG175,TRUE),0)</f>
        <v>0</v>
      </c>
      <c r="W59" s="131">
        <f>IF(W$2,TREND(Annual!W75:W175,$AF75:$AG175,$AF59:$AG175,TRUE),0)</f>
        <v>0</v>
      </c>
      <c r="X59" s="131">
        <f>IF(X$2,TREND(Annual!X75:X175,$AF75:$AG175,$AF59:$AG175,TRUE),0)</f>
        <v>0</v>
      </c>
      <c r="Y59" s="131">
        <f>IF(Y$2,TREND(Annual!Y75:Y175,$AF75:$AG175,$AF59:$AG175,TRUE),0)</f>
        <v>0</v>
      </c>
      <c r="Z59" s="131">
        <f>IF(Z$2,TREND(Annual!Z75:Z175,$AF75:$AG175,$AF59:$AG175,TRUE),0)</f>
        <v>0</v>
      </c>
      <c r="AA59" s="131">
        <f>IF(AA$2,TREND(Annual!AA75:AA175,$AF75:$AG175,$AF59:$AG175,TRUE),0)</f>
        <v>0</v>
      </c>
      <c r="AB59" s="131">
        <f>IF(AB$2,TREND(Annual!AB75:AB175,$AF75:$AG175,$AF59:$AG175,TRUE),0)</f>
        <v>0</v>
      </c>
      <c r="AC59" s="131">
        <f>IF(AC$2,TREND(Annual!AC75:AC175,$AF75:$AG175,$AF59:$AG175,TRUE),0)</f>
        <v>0</v>
      </c>
      <c r="AD59" s="131">
        <f>IF(AD$2,TREND(Annual!AD75:AD175,$AF75:$AG175,$AF59:$AG175,TRUE),0)</f>
        <v>0</v>
      </c>
      <c r="AE59" s="126"/>
      <c r="AF59">
        <f t="shared" si="0"/>
        <v>53</v>
      </c>
      <c r="AG59">
        <f t="shared" si="1"/>
        <v>2809</v>
      </c>
    </row>
    <row r="60" spans="1:33">
      <c r="A60" t="s">
        <v>457</v>
      </c>
      <c r="B60" s="131">
        <f>IF(B$2,TREND(Annual!B76:B176,$AF76:$AG176,$AF60:$AG176,TRUE),0)</f>
        <v>0</v>
      </c>
      <c r="C60" s="131">
        <f>IF(C$2,TREND(Annual!C76:C176,$AF76:$AG176,$AF60:$AG176,TRUE),0)</f>
        <v>0</v>
      </c>
      <c r="D60" s="131">
        <f>IF(D$2,TREND(Annual!D76:D176,$AF76:$AG176,$AF60:$AG176,TRUE),0)</f>
        <v>0</v>
      </c>
      <c r="E60" s="131">
        <f>IF(E$2,TREND(Annual!E76:E176,$AF76:$AG176,$AF60:$AG176,TRUE),0)</f>
        <v>0</v>
      </c>
      <c r="F60" s="131">
        <f>IF(F$2,TREND(Annual!F76:F176,$AF76:$AG176,$AF60:$AG176,TRUE),0)</f>
        <v>0</v>
      </c>
      <c r="G60" s="131">
        <f>IF(G$2,TREND(Annual!G76:G176,$AF76:$AG176,$AF60:$AG176,TRUE),0)</f>
        <v>0</v>
      </c>
      <c r="H60" s="131">
        <f>IF(H$2,TREND(Annual!H76:H176,$AF76:$AG176,$AF60:$AG176,TRUE),0)</f>
        <v>0</v>
      </c>
      <c r="I60" s="131">
        <f>IF(I$2,TREND(Annual!I76:I176,$AF76:$AG176,$AF60:$AG176,TRUE),0)</f>
        <v>0</v>
      </c>
      <c r="J60" s="131">
        <f>IF(J$2,TREND(Annual!J76:J176,$AF76:$AG176,$AF60:$AG176,TRUE),0)</f>
        <v>0</v>
      </c>
      <c r="K60" s="131">
        <f>IF(K$2,TREND(Annual!K76:K176,$AF76:$AG176,$AF60:$AG176,TRUE),0)</f>
        <v>0</v>
      </c>
      <c r="L60" s="131">
        <f>IF(L$2,TREND(Annual!L76:L176,$AF76:$AG176,$AF60:$AG176,TRUE),0)</f>
        <v>0</v>
      </c>
      <c r="M60" s="131">
        <f>IF(M$2,TREND(Annual!M76:M176,$AF76:$AG176,$AF60:$AG176,TRUE),0)</f>
        <v>0</v>
      </c>
      <c r="N60" s="131">
        <f>IF(N$2,TREND(Annual!N76:N176,$AF76:$AG176,$AF60:$AG176,TRUE),0)</f>
        <v>0</v>
      </c>
      <c r="O60" s="131">
        <f>IF(O$2,TREND(Annual!O76:O176,$AF76:$AG176,$AF60:$AG176,TRUE),0)</f>
        <v>0</v>
      </c>
      <c r="P60" s="131">
        <f>IF(P$2,TREND(Annual!P76:P176,$AF76:$AG176,$AF60:$AG176,TRUE),0)</f>
        <v>0</v>
      </c>
      <c r="Q60" s="131">
        <f>IF(Q$2,TREND(Annual!Q76:Q176,$AF76:$AG176,$AF60:$AG176,TRUE),0)</f>
        <v>0</v>
      </c>
      <c r="R60" s="131">
        <f>IF(R$2,TREND(Annual!R76:R176,$AF76:$AG176,$AF60:$AG176,TRUE),0)</f>
        <v>0</v>
      </c>
      <c r="S60" s="131">
        <f>IF(S$2,TREND(Annual!S76:S176,$AF76:$AG176,$AF60:$AG176,TRUE),0)</f>
        <v>0</v>
      </c>
      <c r="T60" s="131">
        <f>IF(T$2,TREND(Annual!T76:T176,$AF76:$AG176,$AF60:$AG176,TRUE),0)</f>
        <v>0</v>
      </c>
      <c r="U60" s="131">
        <f>IF(U$2,TREND(Annual!U76:U176,$AF76:$AG176,$AF60:$AG176,TRUE),0)</f>
        <v>0</v>
      </c>
      <c r="V60" s="131">
        <f>IF(V$2,TREND(Annual!V76:V176,$AF76:$AG176,$AF60:$AG176,TRUE),0)</f>
        <v>0</v>
      </c>
      <c r="W60" s="131">
        <f>IF(W$2,TREND(Annual!W76:W176,$AF76:$AG176,$AF60:$AG176,TRUE),0)</f>
        <v>0</v>
      </c>
      <c r="X60" s="131">
        <f>IF(X$2,TREND(Annual!X76:X176,$AF76:$AG176,$AF60:$AG176,TRUE),0)</f>
        <v>0</v>
      </c>
      <c r="Y60" s="131">
        <f>IF(Y$2,TREND(Annual!Y76:Y176,$AF76:$AG176,$AF60:$AG176,TRUE),0)</f>
        <v>0</v>
      </c>
      <c r="Z60" s="131">
        <f>IF(Z$2,TREND(Annual!Z76:Z176,$AF76:$AG176,$AF60:$AG176,TRUE),0)</f>
        <v>0</v>
      </c>
      <c r="AA60" s="131">
        <f>IF(AA$2,TREND(Annual!AA76:AA176,$AF76:$AG176,$AF60:$AG176,TRUE),0)</f>
        <v>0</v>
      </c>
      <c r="AB60" s="131">
        <f>IF(AB$2,TREND(Annual!AB76:AB176,$AF76:$AG176,$AF60:$AG176,TRUE),0)</f>
        <v>0</v>
      </c>
      <c r="AC60" s="131">
        <f>IF(AC$2,TREND(Annual!AC76:AC176,$AF76:$AG176,$AF60:$AG176,TRUE),0)</f>
        <v>0</v>
      </c>
      <c r="AD60" s="131">
        <f>IF(AD$2,TREND(Annual!AD76:AD176,$AF76:$AG176,$AF60:$AG176,TRUE),0)</f>
        <v>0</v>
      </c>
      <c r="AE60" s="126"/>
      <c r="AF60">
        <f t="shared" si="0"/>
        <v>54</v>
      </c>
      <c r="AG60">
        <f t="shared" si="1"/>
        <v>2916</v>
      </c>
    </row>
    <row r="61" spans="1:33">
      <c r="A61" t="s">
        <v>458</v>
      </c>
      <c r="B61" s="131">
        <f>IF(B$2,TREND(Annual!B77:B177,$AF77:$AG177,$AF61:$AG177,TRUE),0)</f>
        <v>0</v>
      </c>
      <c r="C61" s="131">
        <f>IF(C$2,TREND(Annual!C77:C177,$AF77:$AG177,$AF61:$AG177,TRUE),0)</f>
        <v>0</v>
      </c>
      <c r="D61" s="131">
        <f>IF(D$2,TREND(Annual!D77:D177,$AF77:$AG177,$AF61:$AG177,TRUE),0)</f>
        <v>0</v>
      </c>
      <c r="E61" s="131">
        <f>IF(E$2,TREND(Annual!E77:E177,$AF77:$AG177,$AF61:$AG177,TRUE),0)</f>
        <v>0</v>
      </c>
      <c r="F61" s="131">
        <f>IF(F$2,TREND(Annual!F77:F177,$AF77:$AG177,$AF61:$AG177,TRUE),0)</f>
        <v>0</v>
      </c>
      <c r="G61" s="131">
        <f>IF(G$2,TREND(Annual!G77:G177,$AF77:$AG177,$AF61:$AG177,TRUE),0)</f>
        <v>0</v>
      </c>
      <c r="H61" s="131">
        <f>IF(H$2,TREND(Annual!H77:H177,$AF77:$AG177,$AF61:$AG177,TRUE),0)</f>
        <v>0</v>
      </c>
      <c r="I61" s="131">
        <f>IF(I$2,TREND(Annual!I77:I177,$AF77:$AG177,$AF61:$AG177,TRUE),0)</f>
        <v>0</v>
      </c>
      <c r="J61" s="131">
        <f>IF(J$2,TREND(Annual!J77:J177,$AF77:$AG177,$AF61:$AG177,TRUE),0)</f>
        <v>0</v>
      </c>
      <c r="K61" s="131">
        <f>IF(K$2,TREND(Annual!K77:K177,$AF77:$AG177,$AF61:$AG177,TRUE),0)</f>
        <v>0</v>
      </c>
      <c r="L61" s="131">
        <f>IF(L$2,TREND(Annual!L77:L177,$AF77:$AG177,$AF61:$AG177,TRUE),0)</f>
        <v>0</v>
      </c>
      <c r="M61" s="131">
        <f>IF(M$2,TREND(Annual!M77:M177,$AF77:$AG177,$AF61:$AG177,TRUE),0)</f>
        <v>0</v>
      </c>
      <c r="N61" s="131">
        <f>IF(N$2,TREND(Annual!N77:N177,$AF77:$AG177,$AF61:$AG177,TRUE),0)</f>
        <v>0</v>
      </c>
      <c r="O61" s="131">
        <f>IF(O$2,TREND(Annual!O77:O177,$AF77:$AG177,$AF61:$AG177,TRUE),0)</f>
        <v>0</v>
      </c>
      <c r="P61" s="131">
        <f>IF(P$2,TREND(Annual!P77:P177,$AF77:$AG177,$AF61:$AG177,TRUE),0)</f>
        <v>0</v>
      </c>
      <c r="Q61" s="131">
        <f>IF(Q$2,TREND(Annual!Q77:Q177,$AF77:$AG177,$AF61:$AG177,TRUE),0)</f>
        <v>0</v>
      </c>
      <c r="R61" s="131">
        <f>IF(R$2,TREND(Annual!R77:R177,$AF77:$AG177,$AF61:$AG177,TRUE),0)</f>
        <v>0</v>
      </c>
      <c r="S61" s="131">
        <f>IF(S$2,TREND(Annual!S77:S177,$AF77:$AG177,$AF61:$AG177,TRUE),0)</f>
        <v>0</v>
      </c>
      <c r="T61" s="131">
        <f>IF(T$2,TREND(Annual!T77:T177,$AF77:$AG177,$AF61:$AG177,TRUE),0)</f>
        <v>0</v>
      </c>
      <c r="U61" s="131">
        <f>IF(U$2,TREND(Annual!U77:U177,$AF77:$AG177,$AF61:$AG177,TRUE),0)</f>
        <v>0</v>
      </c>
      <c r="V61" s="131">
        <f>IF(V$2,TREND(Annual!V77:V177,$AF77:$AG177,$AF61:$AG177,TRUE),0)</f>
        <v>0</v>
      </c>
      <c r="W61" s="131">
        <f>IF(W$2,TREND(Annual!W77:W177,$AF77:$AG177,$AF61:$AG177,TRUE),0)</f>
        <v>0</v>
      </c>
      <c r="X61" s="131">
        <f>IF(X$2,TREND(Annual!X77:X177,$AF77:$AG177,$AF61:$AG177,TRUE),0)</f>
        <v>0</v>
      </c>
      <c r="Y61" s="131">
        <f>IF(Y$2,TREND(Annual!Y77:Y177,$AF77:$AG177,$AF61:$AG177,TRUE),0)</f>
        <v>0</v>
      </c>
      <c r="Z61" s="131">
        <f>IF(Z$2,TREND(Annual!Z77:Z177,$AF77:$AG177,$AF61:$AG177,TRUE),0)</f>
        <v>0</v>
      </c>
      <c r="AA61" s="131">
        <f>IF(AA$2,TREND(Annual!AA77:AA177,$AF77:$AG177,$AF61:$AG177,TRUE),0)</f>
        <v>0</v>
      </c>
      <c r="AB61" s="131">
        <f>IF(AB$2,TREND(Annual!AB77:AB177,$AF77:$AG177,$AF61:$AG177,TRUE),0)</f>
        <v>0</v>
      </c>
      <c r="AC61" s="131">
        <f>IF(AC$2,TREND(Annual!AC77:AC177,$AF77:$AG177,$AF61:$AG177,TRUE),0)</f>
        <v>0</v>
      </c>
      <c r="AD61" s="131">
        <f>IF(AD$2,TREND(Annual!AD77:AD177,$AF77:$AG177,$AF61:$AG177,TRUE),0)</f>
        <v>0</v>
      </c>
      <c r="AE61" s="126"/>
      <c r="AF61">
        <f t="shared" si="0"/>
        <v>55</v>
      </c>
      <c r="AG61">
        <f t="shared" si="1"/>
        <v>3025</v>
      </c>
    </row>
    <row r="62" spans="1:33">
      <c r="A62" t="s">
        <v>459</v>
      </c>
      <c r="B62" s="131">
        <f>IF(B$2,TREND(Annual!B78:B178,$AF78:$AG178,$AF62:$AG178,TRUE),0)</f>
        <v>0</v>
      </c>
      <c r="C62" s="131">
        <f>IF(C$2,TREND(Annual!C78:C178,$AF78:$AG178,$AF62:$AG178,TRUE),0)</f>
        <v>0</v>
      </c>
      <c r="D62" s="131">
        <f>IF(D$2,TREND(Annual!D78:D178,$AF78:$AG178,$AF62:$AG178,TRUE),0)</f>
        <v>0</v>
      </c>
      <c r="E62" s="131">
        <f>IF(E$2,TREND(Annual!E78:E178,$AF78:$AG178,$AF62:$AG178,TRUE),0)</f>
        <v>0</v>
      </c>
      <c r="F62" s="131">
        <f>IF(F$2,TREND(Annual!F78:F178,$AF78:$AG178,$AF62:$AG178,TRUE),0)</f>
        <v>0</v>
      </c>
      <c r="G62" s="131">
        <f>IF(G$2,TREND(Annual!G78:G178,$AF78:$AG178,$AF62:$AG178,TRUE),0)</f>
        <v>0</v>
      </c>
      <c r="H62" s="131">
        <f>IF(H$2,TREND(Annual!H78:H178,$AF78:$AG178,$AF62:$AG178,TRUE),0)</f>
        <v>0</v>
      </c>
      <c r="I62" s="131">
        <f>IF(I$2,TREND(Annual!I78:I178,$AF78:$AG178,$AF62:$AG178,TRUE),0)</f>
        <v>0</v>
      </c>
      <c r="J62" s="131">
        <f>IF(J$2,TREND(Annual!J78:J178,$AF78:$AG178,$AF62:$AG178,TRUE),0)</f>
        <v>0</v>
      </c>
      <c r="K62" s="131">
        <f>IF(K$2,TREND(Annual!K78:K178,$AF78:$AG178,$AF62:$AG178,TRUE),0)</f>
        <v>0</v>
      </c>
      <c r="L62" s="131">
        <f>IF(L$2,TREND(Annual!L78:L178,$AF78:$AG178,$AF62:$AG178,TRUE),0)</f>
        <v>0</v>
      </c>
      <c r="M62" s="131">
        <f>IF(M$2,TREND(Annual!M78:M178,$AF78:$AG178,$AF62:$AG178,TRUE),0)</f>
        <v>0</v>
      </c>
      <c r="N62" s="131">
        <f>IF(N$2,TREND(Annual!N78:N178,$AF78:$AG178,$AF62:$AG178,TRUE),0)</f>
        <v>0</v>
      </c>
      <c r="O62" s="131">
        <f>IF(O$2,TREND(Annual!O78:O178,$AF78:$AG178,$AF62:$AG178,TRUE),0)</f>
        <v>0</v>
      </c>
      <c r="P62" s="131">
        <f>IF(P$2,TREND(Annual!P78:P178,$AF78:$AG178,$AF62:$AG178,TRUE),0)</f>
        <v>0</v>
      </c>
      <c r="Q62" s="131">
        <f>IF(Q$2,TREND(Annual!Q78:Q178,$AF78:$AG178,$AF62:$AG178,TRUE),0)</f>
        <v>0</v>
      </c>
      <c r="R62" s="131">
        <f>IF(R$2,TREND(Annual!R78:R178,$AF78:$AG178,$AF62:$AG178,TRUE),0)</f>
        <v>0</v>
      </c>
      <c r="S62" s="131">
        <f>IF(S$2,TREND(Annual!S78:S178,$AF78:$AG178,$AF62:$AG178,TRUE),0)</f>
        <v>0</v>
      </c>
      <c r="T62" s="131">
        <f>IF(T$2,TREND(Annual!T78:T178,$AF78:$AG178,$AF62:$AG178,TRUE),0)</f>
        <v>0</v>
      </c>
      <c r="U62" s="131">
        <f>IF(U$2,TREND(Annual!U78:U178,$AF78:$AG178,$AF62:$AG178,TRUE),0)</f>
        <v>0</v>
      </c>
      <c r="V62" s="131">
        <f>IF(V$2,TREND(Annual!V78:V178,$AF78:$AG178,$AF62:$AG178,TRUE),0)</f>
        <v>0</v>
      </c>
      <c r="W62" s="131">
        <f>IF(W$2,TREND(Annual!W78:W178,$AF78:$AG178,$AF62:$AG178,TRUE),0)</f>
        <v>0</v>
      </c>
      <c r="X62" s="131">
        <f>IF(X$2,TREND(Annual!X78:X178,$AF78:$AG178,$AF62:$AG178,TRUE),0)</f>
        <v>0</v>
      </c>
      <c r="Y62" s="131">
        <f>IF(Y$2,TREND(Annual!Y78:Y178,$AF78:$AG178,$AF62:$AG178,TRUE),0)</f>
        <v>0</v>
      </c>
      <c r="Z62" s="131">
        <f>IF(Z$2,TREND(Annual!Z78:Z178,$AF78:$AG178,$AF62:$AG178,TRUE),0)</f>
        <v>0</v>
      </c>
      <c r="AA62" s="131">
        <f>IF(AA$2,TREND(Annual!AA78:AA178,$AF78:$AG178,$AF62:$AG178,TRUE),0)</f>
        <v>0</v>
      </c>
      <c r="AB62" s="131">
        <f>IF(AB$2,TREND(Annual!AB78:AB178,$AF78:$AG178,$AF62:$AG178,TRUE),0)</f>
        <v>0</v>
      </c>
      <c r="AC62" s="131">
        <f>IF(AC$2,TREND(Annual!AC78:AC178,$AF78:$AG178,$AF62:$AG178,TRUE),0)</f>
        <v>0</v>
      </c>
      <c r="AD62" s="131">
        <f>IF(AD$2,TREND(Annual!AD78:AD178,$AF78:$AG178,$AF62:$AG178,TRUE),0)</f>
        <v>0</v>
      </c>
      <c r="AE62" s="126"/>
      <c r="AF62">
        <f t="shared" si="0"/>
        <v>56</v>
      </c>
      <c r="AG62">
        <f t="shared" si="1"/>
        <v>3136</v>
      </c>
    </row>
    <row r="63" spans="1:33">
      <c r="A63" t="s">
        <v>460</v>
      </c>
      <c r="B63" s="131">
        <f>IF(B$2,TREND(Annual!B79:B179,$AF79:$AG179,$AF63:$AG179,TRUE),0)</f>
        <v>0</v>
      </c>
      <c r="C63" s="131">
        <f>IF(C$2,TREND(Annual!C79:C179,$AF79:$AG179,$AF63:$AG179,TRUE),0)</f>
        <v>0</v>
      </c>
      <c r="D63" s="131">
        <f>IF(D$2,TREND(Annual!D79:D179,$AF79:$AG179,$AF63:$AG179,TRUE),0)</f>
        <v>0</v>
      </c>
      <c r="E63" s="131">
        <f>IF(E$2,TREND(Annual!E79:E179,$AF79:$AG179,$AF63:$AG179,TRUE),0)</f>
        <v>0</v>
      </c>
      <c r="F63" s="131">
        <f>IF(F$2,TREND(Annual!F79:F179,$AF79:$AG179,$AF63:$AG179,TRUE),0)</f>
        <v>0</v>
      </c>
      <c r="G63" s="131">
        <f>IF(G$2,TREND(Annual!G79:G179,$AF79:$AG179,$AF63:$AG179,TRUE),0)</f>
        <v>0</v>
      </c>
      <c r="H63" s="131">
        <f>IF(H$2,TREND(Annual!H79:H179,$AF79:$AG179,$AF63:$AG179,TRUE),0)</f>
        <v>0</v>
      </c>
      <c r="I63" s="131">
        <f>IF(I$2,TREND(Annual!I79:I179,$AF79:$AG179,$AF63:$AG179,TRUE),0)</f>
        <v>0</v>
      </c>
      <c r="J63" s="131">
        <f>IF(J$2,TREND(Annual!J79:J179,$AF79:$AG179,$AF63:$AG179,TRUE),0)</f>
        <v>0</v>
      </c>
      <c r="K63" s="131">
        <f>IF(K$2,TREND(Annual!K79:K179,$AF79:$AG179,$AF63:$AG179,TRUE),0)</f>
        <v>0</v>
      </c>
      <c r="L63" s="131">
        <f>IF(L$2,TREND(Annual!L79:L179,$AF79:$AG179,$AF63:$AG179,TRUE),0)</f>
        <v>0</v>
      </c>
      <c r="M63" s="131">
        <f>IF(M$2,TREND(Annual!M79:M179,$AF79:$AG179,$AF63:$AG179,TRUE),0)</f>
        <v>0</v>
      </c>
      <c r="N63" s="131">
        <f>IF(N$2,TREND(Annual!N79:N179,$AF79:$AG179,$AF63:$AG179,TRUE),0)</f>
        <v>0</v>
      </c>
      <c r="O63" s="131">
        <f>IF(O$2,TREND(Annual!O79:O179,$AF79:$AG179,$AF63:$AG179,TRUE),0)</f>
        <v>0</v>
      </c>
      <c r="P63" s="131">
        <f>IF(P$2,TREND(Annual!P79:P179,$AF79:$AG179,$AF63:$AG179,TRUE),0)</f>
        <v>0</v>
      </c>
      <c r="Q63" s="131">
        <f>IF(Q$2,TREND(Annual!Q79:Q179,$AF79:$AG179,$AF63:$AG179,TRUE),0)</f>
        <v>0</v>
      </c>
      <c r="R63" s="131">
        <f>IF(R$2,TREND(Annual!R79:R179,$AF79:$AG179,$AF63:$AG179,TRUE),0)</f>
        <v>0</v>
      </c>
      <c r="S63" s="131">
        <f>IF(S$2,TREND(Annual!S79:S179,$AF79:$AG179,$AF63:$AG179,TRUE),0)</f>
        <v>0</v>
      </c>
      <c r="T63" s="131">
        <f>IF(T$2,TREND(Annual!T79:T179,$AF79:$AG179,$AF63:$AG179,TRUE),0)</f>
        <v>0</v>
      </c>
      <c r="U63" s="131">
        <f>IF(U$2,TREND(Annual!U79:U179,$AF79:$AG179,$AF63:$AG179,TRUE),0)</f>
        <v>0</v>
      </c>
      <c r="V63" s="131">
        <f>IF(V$2,TREND(Annual!V79:V179,$AF79:$AG179,$AF63:$AG179,TRUE),0)</f>
        <v>0</v>
      </c>
      <c r="W63" s="131">
        <f>IF(W$2,TREND(Annual!W79:W179,$AF79:$AG179,$AF63:$AG179,TRUE),0)</f>
        <v>0</v>
      </c>
      <c r="X63" s="131">
        <f>IF(X$2,TREND(Annual!X79:X179,$AF79:$AG179,$AF63:$AG179,TRUE),0)</f>
        <v>0</v>
      </c>
      <c r="Y63" s="131">
        <f>IF(Y$2,TREND(Annual!Y79:Y179,$AF79:$AG179,$AF63:$AG179,TRUE),0)</f>
        <v>0</v>
      </c>
      <c r="Z63" s="131">
        <f>IF(Z$2,TREND(Annual!Z79:Z179,$AF79:$AG179,$AF63:$AG179,TRUE),0)</f>
        <v>0</v>
      </c>
      <c r="AA63" s="131">
        <f>IF(AA$2,TREND(Annual!AA79:AA179,$AF79:$AG179,$AF63:$AG179,TRUE),0)</f>
        <v>0</v>
      </c>
      <c r="AB63" s="131">
        <f>IF(AB$2,TREND(Annual!AB79:AB179,$AF79:$AG179,$AF63:$AG179,TRUE),0)</f>
        <v>0</v>
      </c>
      <c r="AC63" s="131">
        <f>IF(AC$2,TREND(Annual!AC79:AC179,$AF79:$AG179,$AF63:$AG179,TRUE),0)</f>
        <v>0</v>
      </c>
      <c r="AD63" s="131">
        <f>IF(AD$2,TREND(Annual!AD79:AD179,$AF79:$AG179,$AF63:$AG179,TRUE),0)</f>
        <v>0</v>
      </c>
      <c r="AE63" s="126"/>
      <c r="AF63">
        <f t="shared" si="0"/>
        <v>57</v>
      </c>
      <c r="AG63">
        <f t="shared" si="1"/>
        <v>3249</v>
      </c>
    </row>
    <row r="64" spans="1:33">
      <c r="A64" t="s">
        <v>461</v>
      </c>
      <c r="B64" s="131">
        <f>IF(B$2,TREND(Annual!B80:B180,$AF80:$AG180,$AF64:$AG180,TRUE),0)</f>
        <v>0</v>
      </c>
      <c r="C64" s="131">
        <f>IF(C$2,TREND(Annual!C80:C180,$AF80:$AG180,$AF64:$AG180,TRUE),0)</f>
        <v>0</v>
      </c>
      <c r="D64" s="131">
        <f>IF(D$2,TREND(Annual!D80:D180,$AF80:$AG180,$AF64:$AG180,TRUE),0)</f>
        <v>0</v>
      </c>
      <c r="E64" s="131">
        <f>IF(E$2,TREND(Annual!E80:E180,$AF80:$AG180,$AF64:$AG180,TRUE),0)</f>
        <v>0</v>
      </c>
      <c r="F64" s="131">
        <f>IF(F$2,TREND(Annual!F80:F180,$AF80:$AG180,$AF64:$AG180,TRUE),0)</f>
        <v>0</v>
      </c>
      <c r="G64" s="131">
        <f>IF(G$2,TREND(Annual!G80:G180,$AF80:$AG180,$AF64:$AG180,TRUE),0)</f>
        <v>0</v>
      </c>
      <c r="H64" s="131">
        <f>IF(H$2,TREND(Annual!H80:H180,$AF80:$AG180,$AF64:$AG180,TRUE),0)</f>
        <v>0</v>
      </c>
      <c r="I64" s="131">
        <f>IF(I$2,TREND(Annual!I80:I180,$AF80:$AG180,$AF64:$AG180,TRUE),0)</f>
        <v>0</v>
      </c>
      <c r="J64" s="131">
        <f>IF(J$2,TREND(Annual!J80:J180,$AF80:$AG180,$AF64:$AG180,TRUE),0)</f>
        <v>0</v>
      </c>
      <c r="K64" s="131">
        <f>IF(K$2,TREND(Annual!K80:K180,$AF80:$AG180,$AF64:$AG180,TRUE),0)</f>
        <v>0</v>
      </c>
      <c r="L64" s="131">
        <f>IF(L$2,TREND(Annual!L80:L180,$AF80:$AG180,$AF64:$AG180,TRUE),0)</f>
        <v>0</v>
      </c>
      <c r="M64" s="131">
        <f>IF(M$2,TREND(Annual!M80:M180,$AF80:$AG180,$AF64:$AG180,TRUE),0)</f>
        <v>0</v>
      </c>
      <c r="N64" s="131">
        <f>IF(N$2,TREND(Annual!N80:N180,$AF80:$AG180,$AF64:$AG180,TRUE),0)</f>
        <v>0</v>
      </c>
      <c r="O64" s="131">
        <f>IF(O$2,TREND(Annual!O80:O180,$AF80:$AG180,$AF64:$AG180,TRUE),0)</f>
        <v>0</v>
      </c>
      <c r="P64" s="131">
        <f>IF(P$2,TREND(Annual!P80:P180,$AF80:$AG180,$AF64:$AG180,TRUE),0)</f>
        <v>0</v>
      </c>
      <c r="Q64" s="131">
        <f>IF(Q$2,TREND(Annual!Q80:Q180,$AF80:$AG180,$AF64:$AG180,TRUE),0)</f>
        <v>0</v>
      </c>
      <c r="R64" s="131">
        <f>IF(R$2,TREND(Annual!R80:R180,$AF80:$AG180,$AF64:$AG180,TRUE),0)</f>
        <v>0</v>
      </c>
      <c r="S64" s="131">
        <f>IF(S$2,TREND(Annual!S80:S180,$AF80:$AG180,$AF64:$AG180,TRUE),0)</f>
        <v>0</v>
      </c>
      <c r="T64" s="131">
        <f>IF(T$2,TREND(Annual!T80:T180,$AF80:$AG180,$AF64:$AG180,TRUE),0)</f>
        <v>0</v>
      </c>
      <c r="U64" s="131">
        <f>IF(U$2,TREND(Annual!U80:U180,$AF80:$AG180,$AF64:$AG180,TRUE),0)</f>
        <v>0</v>
      </c>
      <c r="V64" s="131">
        <f>IF(V$2,TREND(Annual!V80:V180,$AF80:$AG180,$AF64:$AG180,TRUE),0)</f>
        <v>0</v>
      </c>
      <c r="W64" s="131">
        <f>IF(W$2,TREND(Annual!W80:W180,$AF80:$AG180,$AF64:$AG180,TRUE),0)</f>
        <v>0</v>
      </c>
      <c r="X64" s="131">
        <f>IF(X$2,TREND(Annual!X80:X180,$AF80:$AG180,$AF64:$AG180,TRUE),0)</f>
        <v>0</v>
      </c>
      <c r="Y64" s="131">
        <f>IF(Y$2,TREND(Annual!Y80:Y180,$AF80:$AG180,$AF64:$AG180,TRUE),0)</f>
        <v>0</v>
      </c>
      <c r="Z64" s="131">
        <f>IF(Z$2,TREND(Annual!Z80:Z180,$AF80:$AG180,$AF64:$AG180,TRUE),0)</f>
        <v>0</v>
      </c>
      <c r="AA64" s="131">
        <f>IF(AA$2,TREND(Annual!AA80:AA180,$AF80:$AG180,$AF64:$AG180,TRUE),0)</f>
        <v>0</v>
      </c>
      <c r="AB64" s="131">
        <f>IF(AB$2,TREND(Annual!AB80:AB180,$AF80:$AG180,$AF64:$AG180,TRUE),0)</f>
        <v>0</v>
      </c>
      <c r="AC64" s="131">
        <f>IF(AC$2,TREND(Annual!AC80:AC180,$AF80:$AG180,$AF64:$AG180,TRUE),0)</f>
        <v>0</v>
      </c>
      <c r="AD64" s="131">
        <f>IF(AD$2,TREND(Annual!AD80:AD180,$AF80:$AG180,$AF64:$AG180,TRUE),0)</f>
        <v>0</v>
      </c>
      <c r="AE64" s="126"/>
      <c r="AF64">
        <f t="shared" si="0"/>
        <v>58</v>
      </c>
      <c r="AG64">
        <f t="shared" si="1"/>
        <v>3364</v>
      </c>
    </row>
    <row r="65" spans="1:33">
      <c r="A65" t="s">
        <v>326</v>
      </c>
      <c r="B65" s="131">
        <f>IF(B$2,TREND(Annual!B81:B181,$AF81:$AG181,$AF65:$AG181,TRUE),0)</f>
        <v>0</v>
      </c>
      <c r="C65" s="131">
        <f>IF(C$2,TREND(Annual!C81:C181,$AF81:$AG181,$AF65:$AG181,TRUE),0)</f>
        <v>0</v>
      </c>
      <c r="D65" s="131">
        <f>IF(D$2,TREND(Annual!D81:D181,$AF81:$AG181,$AF65:$AG181,TRUE),0)</f>
        <v>0</v>
      </c>
      <c r="E65" s="131">
        <f>IF(E$2,TREND(Annual!E81:E181,$AF81:$AG181,$AF65:$AG181,TRUE),0)</f>
        <v>0</v>
      </c>
      <c r="F65" s="131">
        <f>IF(F$2,TREND(Annual!F81:F181,$AF81:$AG181,$AF65:$AG181,TRUE),0)</f>
        <v>0</v>
      </c>
      <c r="G65" s="131">
        <f>IF(G$2,TREND(Annual!G81:G181,$AF81:$AG181,$AF65:$AG181,TRUE),0)</f>
        <v>0</v>
      </c>
      <c r="H65" s="131">
        <f>IF(H$2,TREND(Annual!H81:H181,$AF81:$AG181,$AF65:$AG181,TRUE),0)</f>
        <v>0</v>
      </c>
      <c r="I65" s="131">
        <f>IF(I$2,TREND(Annual!I81:I181,$AF81:$AG181,$AF65:$AG181,TRUE),0)</f>
        <v>0</v>
      </c>
      <c r="J65" s="131">
        <f>IF(J$2,TREND(Annual!J81:J181,$AF81:$AG181,$AF65:$AG181,TRUE),0)</f>
        <v>0</v>
      </c>
      <c r="K65" s="131">
        <f>IF(K$2,TREND(Annual!K81:K181,$AF81:$AG181,$AF65:$AG181,TRUE),0)</f>
        <v>0</v>
      </c>
      <c r="L65" s="131">
        <f>IF(L$2,TREND(Annual!L81:L181,$AF81:$AG181,$AF65:$AG181,TRUE),0)</f>
        <v>0</v>
      </c>
      <c r="M65" s="131">
        <f>IF(M$2,TREND(Annual!M81:M181,$AF81:$AG181,$AF65:$AG181,TRUE),0)</f>
        <v>0</v>
      </c>
      <c r="N65" s="131">
        <f>IF(N$2,TREND(Annual!N81:N181,$AF81:$AG181,$AF65:$AG181,TRUE),0)</f>
        <v>0</v>
      </c>
      <c r="O65" s="131">
        <f>IF(O$2,TREND(Annual!O81:O181,$AF81:$AG181,$AF65:$AG181,TRUE),0)</f>
        <v>0</v>
      </c>
      <c r="P65" s="131">
        <f>IF(P$2,TREND(Annual!P81:P181,$AF81:$AG181,$AF65:$AG181,TRUE),0)</f>
        <v>0</v>
      </c>
      <c r="Q65" s="131">
        <f>IF(Q$2,TREND(Annual!Q81:Q181,$AF81:$AG181,$AF65:$AG181,TRUE),0)</f>
        <v>0</v>
      </c>
      <c r="R65" s="131">
        <f>IF(R$2,TREND(Annual!R81:R181,$AF81:$AG181,$AF65:$AG181,TRUE),0)</f>
        <v>0</v>
      </c>
      <c r="S65" s="131">
        <f>IF(S$2,TREND(Annual!S81:S181,$AF81:$AG181,$AF65:$AG181,TRUE),0)</f>
        <v>0</v>
      </c>
      <c r="T65" s="131">
        <f>IF(T$2,TREND(Annual!T81:T181,$AF81:$AG181,$AF65:$AG181,TRUE),0)</f>
        <v>0</v>
      </c>
      <c r="U65" s="131">
        <f>IF(U$2,TREND(Annual!U81:U181,$AF81:$AG181,$AF65:$AG181,TRUE),0)</f>
        <v>0</v>
      </c>
      <c r="V65" s="131">
        <f>IF(V$2,TREND(Annual!V81:V181,$AF81:$AG181,$AF65:$AG181,TRUE),0)</f>
        <v>0</v>
      </c>
      <c r="W65" s="131">
        <f>IF(W$2,TREND(Annual!W81:W181,$AF81:$AG181,$AF65:$AG181,TRUE),0)</f>
        <v>0</v>
      </c>
      <c r="X65" s="131">
        <f>IF(X$2,TREND(Annual!X81:X181,$AF81:$AG181,$AF65:$AG181,TRUE),0)</f>
        <v>0</v>
      </c>
      <c r="Y65" s="131">
        <f>IF(Y$2,TREND(Annual!Y81:Y181,$AF81:$AG181,$AF65:$AG181,TRUE),0)</f>
        <v>0</v>
      </c>
      <c r="Z65" s="131">
        <f>IF(Z$2,TREND(Annual!Z81:Z181,$AF81:$AG181,$AF65:$AG181,TRUE),0)</f>
        <v>0</v>
      </c>
      <c r="AA65" s="131">
        <f>IF(AA$2,TREND(Annual!AA81:AA181,$AF81:$AG181,$AF65:$AG181,TRUE),0)</f>
        <v>0</v>
      </c>
      <c r="AB65" s="131">
        <f>IF(AB$2,TREND(Annual!AB81:AB181,$AF81:$AG181,$AF65:$AG181,TRUE),0)</f>
        <v>0</v>
      </c>
      <c r="AC65" s="131">
        <f>IF(AC$2,TREND(Annual!AC81:AC181,$AF81:$AG181,$AF65:$AG181,TRUE),0)</f>
        <v>0</v>
      </c>
      <c r="AD65" s="131">
        <f>IF(AD$2,TREND(Annual!AD81:AD181,$AF81:$AG181,$AF65:$AG181,TRUE),0)</f>
        <v>0</v>
      </c>
      <c r="AE65" s="126"/>
      <c r="AF65">
        <f t="shared" si="0"/>
        <v>59</v>
      </c>
      <c r="AG65">
        <f t="shared" si="1"/>
        <v>3481</v>
      </c>
    </row>
    <row r="66" spans="1:33">
      <c r="A66" t="s">
        <v>327</v>
      </c>
      <c r="B66" s="131">
        <f>IF(B$2,TREND(Annual!B82:B182,$AF82:$AG182,$AF66:$AG182,TRUE),0)</f>
        <v>0</v>
      </c>
      <c r="C66" s="131">
        <f>IF(C$2,TREND(Annual!C82:C182,$AF82:$AG182,$AF66:$AG182,TRUE),0)</f>
        <v>0</v>
      </c>
      <c r="D66" s="131">
        <f>IF(D$2,TREND(Annual!D82:D182,$AF82:$AG182,$AF66:$AG182,TRUE),0)</f>
        <v>0</v>
      </c>
      <c r="E66" s="131">
        <f>IF(E$2,TREND(Annual!E82:E182,$AF82:$AG182,$AF66:$AG182,TRUE),0)</f>
        <v>0</v>
      </c>
      <c r="F66" s="131">
        <f>IF(F$2,TREND(Annual!F82:F182,$AF82:$AG182,$AF66:$AG182,TRUE),0)</f>
        <v>0</v>
      </c>
      <c r="G66" s="131">
        <f>IF(G$2,TREND(Annual!G82:G182,$AF82:$AG182,$AF66:$AG182,TRUE),0)</f>
        <v>0</v>
      </c>
      <c r="H66" s="131">
        <f>IF(H$2,TREND(Annual!H82:H182,$AF82:$AG182,$AF66:$AG182,TRUE),0)</f>
        <v>0</v>
      </c>
      <c r="I66" s="131">
        <f>IF(I$2,TREND(Annual!I82:I182,$AF82:$AG182,$AF66:$AG182,TRUE),0)</f>
        <v>0</v>
      </c>
      <c r="J66" s="131">
        <f>IF(J$2,TREND(Annual!J82:J182,$AF82:$AG182,$AF66:$AG182,TRUE),0)</f>
        <v>0</v>
      </c>
      <c r="K66" s="131">
        <f>IF(K$2,TREND(Annual!K82:K182,$AF82:$AG182,$AF66:$AG182,TRUE),0)</f>
        <v>0</v>
      </c>
      <c r="L66" s="131">
        <f>IF(L$2,TREND(Annual!L82:L182,$AF82:$AG182,$AF66:$AG182,TRUE),0)</f>
        <v>0</v>
      </c>
      <c r="M66" s="131">
        <f>IF(M$2,TREND(Annual!M82:M182,$AF82:$AG182,$AF66:$AG182,TRUE),0)</f>
        <v>0</v>
      </c>
      <c r="N66" s="131">
        <f>IF(N$2,TREND(Annual!N82:N182,$AF82:$AG182,$AF66:$AG182,TRUE),0)</f>
        <v>0</v>
      </c>
      <c r="O66" s="131">
        <f>IF(O$2,TREND(Annual!O82:O182,$AF82:$AG182,$AF66:$AG182,TRUE),0)</f>
        <v>0</v>
      </c>
      <c r="P66" s="131">
        <f>IF(P$2,TREND(Annual!P82:P182,$AF82:$AG182,$AF66:$AG182,TRUE),0)</f>
        <v>0</v>
      </c>
      <c r="Q66" s="131">
        <f>IF(Q$2,TREND(Annual!Q82:Q182,$AF82:$AG182,$AF66:$AG182,TRUE),0)</f>
        <v>0</v>
      </c>
      <c r="R66" s="131">
        <f>IF(R$2,TREND(Annual!R82:R182,$AF82:$AG182,$AF66:$AG182,TRUE),0)</f>
        <v>0</v>
      </c>
      <c r="S66" s="131">
        <f>IF(S$2,TREND(Annual!S82:S182,$AF82:$AG182,$AF66:$AG182,TRUE),0)</f>
        <v>0</v>
      </c>
      <c r="T66" s="131">
        <f>IF(T$2,TREND(Annual!T82:T182,$AF82:$AG182,$AF66:$AG182,TRUE),0)</f>
        <v>0</v>
      </c>
      <c r="U66" s="131">
        <f>IF(U$2,TREND(Annual!U82:U182,$AF82:$AG182,$AF66:$AG182,TRUE),0)</f>
        <v>0</v>
      </c>
      <c r="V66" s="131">
        <f>IF(V$2,TREND(Annual!V82:V182,$AF82:$AG182,$AF66:$AG182,TRUE),0)</f>
        <v>0</v>
      </c>
      <c r="W66" s="131">
        <f>IF(W$2,TREND(Annual!W82:W182,$AF82:$AG182,$AF66:$AG182,TRUE),0)</f>
        <v>0</v>
      </c>
      <c r="X66" s="131">
        <f>IF(X$2,TREND(Annual!X82:X182,$AF82:$AG182,$AF66:$AG182,TRUE),0)</f>
        <v>0</v>
      </c>
      <c r="Y66" s="131">
        <f>IF(Y$2,TREND(Annual!Y82:Y182,$AF82:$AG182,$AF66:$AG182,TRUE),0)</f>
        <v>0</v>
      </c>
      <c r="Z66" s="131">
        <f>IF(Z$2,TREND(Annual!Z82:Z182,$AF82:$AG182,$AF66:$AG182,TRUE),0)</f>
        <v>0</v>
      </c>
      <c r="AA66" s="131">
        <f>IF(AA$2,TREND(Annual!AA82:AA182,$AF82:$AG182,$AF66:$AG182,TRUE),0)</f>
        <v>0</v>
      </c>
      <c r="AB66" s="131">
        <f>IF(AB$2,TREND(Annual!AB82:AB182,$AF82:$AG182,$AF66:$AG182,TRUE),0)</f>
        <v>0</v>
      </c>
      <c r="AC66" s="131">
        <f>IF(AC$2,TREND(Annual!AC82:AC182,$AF82:$AG182,$AF66:$AG182,TRUE),0)</f>
        <v>0</v>
      </c>
      <c r="AD66" s="131">
        <f>IF(AD$2,TREND(Annual!AD82:AD182,$AF82:$AG182,$AF66:$AG182,TRUE),0)</f>
        <v>0</v>
      </c>
      <c r="AE66" s="126"/>
      <c r="AF66">
        <f t="shared" si="0"/>
        <v>60</v>
      </c>
      <c r="AG66">
        <f t="shared" si="1"/>
        <v>3600</v>
      </c>
    </row>
    <row r="67" spans="1:33">
      <c r="A67" t="s">
        <v>328</v>
      </c>
      <c r="B67" s="131">
        <f>IF(B$2,TREND(Annual!B83:B183,$AF83:$AG183,$AF67:$AG183,TRUE),0)</f>
        <v>0</v>
      </c>
      <c r="C67" s="131">
        <f>IF(C$2,TREND(Annual!C83:C183,$AF83:$AG183,$AF67:$AG183,TRUE),0)</f>
        <v>0</v>
      </c>
      <c r="D67" s="131">
        <f>IF(D$2,TREND(Annual!D83:D183,$AF83:$AG183,$AF67:$AG183,TRUE),0)</f>
        <v>0</v>
      </c>
      <c r="E67" s="131">
        <f>IF(E$2,TREND(Annual!E83:E183,$AF83:$AG183,$AF67:$AG183,TRUE),0)</f>
        <v>0</v>
      </c>
      <c r="F67" s="131">
        <f>IF(F$2,TREND(Annual!F83:F183,$AF83:$AG183,$AF67:$AG183,TRUE),0)</f>
        <v>0</v>
      </c>
      <c r="G67" s="131">
        <f>IF(G$2,TREND(Annual!G83:G183,$AF83:$AG183,$AF67:$AG183,TRUE),0)</f>
        <v>0</v>
      </c>
      <c r="H67" s="131">
        <f>IF(H$2,TREND(Annual!H83:H183,$AF83:$AG183,$AF67:$AG183,TRUE),0)</f>
        <v>0</v>
      </c>
      <c r="I67" s="131">
        <f>IF(I$2,TREND(Annual!I83:I183,$AF83:$AG183,$AF67:$AG183,TRUE),0)</f>
        <v>0</v>
      </c>
      <c r="J67" s="131">
        <f>IF(J$2,TREND(Annual!J83:J183,$AF83:$AG183,$AF67:$AG183,TRUE),0)</f>
        <v>0</v>
      </c>
      <c r="K67" s="131">
        <f>IF(K$2,TREND(Annual!K83:K183,$AF83:$AG183,$AF67:$AG183,TRUE),0)</f>
        <v>0</v>
      </c>
      <c r="L67" s="131">
        <f>IF(L$2,TREND(Annual!L83:L183,$AF83:$AG183,$AF67:$AG183,TRUE),0)</f>
        <v>0</v>
      </c>
      <c r="M67" s="131">
        <f>IF(M$2,TREND(Annual!M83:M183,$AF83:$AG183,$AF67:$AG183,TRUE),0)</f>
        <v>0</v>
      </c>
      <c r="N67" s="131">
        <f>IF(N$2,TREND(Annual!N83:N183,$AF83:$AG183,$AF67:$AG183,TRUE),0)</f>
        <v>0</v>
      </c>
      <c r="O67" s="131">
        <f>IF(O$2,TREND(Annual!O83:O183,$AF83:$AG183,$AF67:$AG183,TRUE),0)</f>
        <v>0</v>
      </c>
      <c r="P67" s="131">
        <f>IF(P$2,TREND(Annual!P83:P183,$AF83:$AG183,$AF67:$AG183,TRUE),0)</f>
        <v>0</v>
      </c>
      <c r="Q67" s="131">
        <f>IF(Q$2,TREND(Annual!Q83:Q183,$AF83:$AG183,$AF67:$AG183,TRUE),0)</f>
        <v>0</v>
      </c>
      <c r="R67" s="131">
        <f>IF(R$2,TREND(Annual!R83:R183,$AF83:$AG183,$AF67:$AG183,TRUE),0)</f>
        <v>0</v>
      </c>
      <c r="S67" s="131">
        <f>IF(S$2,TREND(Annual!S83:S183,$AF83:$AG183,$AF67:$AG183,TRUE),0)</f>
        <v>0</v>
      </c>
      <c r="T67" s="131">
        <f>IF(T$2,TREND(Annual!T83:T183,$AF83:$AG183,$AF67:$AG183,TRUE),0)</f>
        <v>0</v>
      </c>
      <c r="U67" s="131">
        <f>IF(U$2,TREND(Annual!U83:U183,$AF83:$AG183,$AF67:$AG183,TRUE),0)</f>
        <v>0</v>
      </c>
      <c r="V67" s="131">
        <f>IF(V$2,TREND(Annual!V83:V183,$AF83:$AG183,$AF67:$AG183,TRUE),0)</f>
        <v>0</v>
      </c>
      <c r="W67" s="131">
        <f>IF(W$2,TREND(Annual!W83:W183,$AF83:$AG183,$AF67:$AG183,TRUE),0)</f>
        <v>0</v>
      </c>
      <c r="X67" s="131">
        <f>IF(X$2,TREND(Annual!X83:X183,$AF83:$AG183,$AF67:$AG183,TRUE),0)</f>
        <v>0</v>
      </c>
      <c r="Y67" s="131">
        <f>IF(Y$2,TREND(Annual!Y83:Y183,$AF83:$AG183,$AF67:$AG183,TRUE),0)</f>
        <v>0</v>
      </c>
      <c r="Z67" s="131">
        <f>IF(Z$2,TREND(Annual!Z83:Z183,$AF83:$AG183,$AF67:$AG183,TRUE),0)</f>
        <v>0</v>
      </c>
      <c r="AA67" s="131">
        <f>IF(AA$2,TREND(Annual!AA83:AA183,$AF83:$AG183,$AF67:$AG183,TRUE),0)</f>
        <v>0</v>
      </c>
      <c r="AB67" s="131">
        <f>IF(AB$2,TREND(Annual!AB83:AB183,$AF83:$AG183,$AF67:$AG183,TRUE),0)</f>
        <v>0</v>
      </c>
      <c r="AC67" s="131">
        <f>IF(AC$2,TREND(Annual!AC83:AC183,$AF83:$AG183,$AF67:$AG183,TRUE),0)</f>
        <v>0</v>
      </c>
      <c r="AD67" s="131">
        <f>IF(AD$2,TREND(Annual!AD83:AD183,$AF83:$AG183,$AF67:$AG183,TRUE),0)</f>
        <v>0</v>
      </c>
      <c r="AE67" s="126"/>
      <c r="AF67">
        <f t="shared" si="0"/>
        <v>61</v>
      </c>
      <c r="AG67">
        <f t="shared" si="1"/>
        <v>3721</v>
      </c>
    </row>
    <row r="68" spans="1:33">
      <c r="A68" t="s">
        <v>329</v>
      </c>
      <c r="B68" s="131">
        <f>IF(B$2,TREND(Annual!B84:B184,$AF84:$AG184,$AF68:$AG184,TRUE),0)</f>
        <v>0</v>
      </c>
      <c r="C68" s="131">
        <f>IF(C$2,TREND(Annual!C84:C184,$AF84:$AG184,$AF68:$AG184,TRUE),0)</f>
        <v>0</v>
      </c>
      <c r="D68" s="131">
        <f>IF(D$2,TREND(Annual!D84:D184,$AF84:$AG184,$AF68:$AG184,TRUE),0)</f>
        <v>0</v>
      </c>
      <c r="E68" s="131">
        <f>IF(E$2,TREND(Annual!E84:E184,$AF84:$AG184,$AF68:$AG184,TRUE),0)</f>
        <v>0</v>
      </c>
      <c r="F68" s="131">
        <f>IF(F$2,TREND(Annual!F84:F184,$AF84:$AG184,$AF68:$AG184,TRUE),0)</f>
        <v>0</v>
      </c>
      <c r="G68" s="131">
        <f>IF(G$2,TREND(Annual!G84:G184,$AF84:$AG184,$AF68:$AG184,TRUE),0)</f>
        <v>0</v>
      </c>
      <c r="H68" s="131">
        <f>IF(H$2,TREND(Annual!H84:H184,$AF84:$AG184,$AF68:$AG184,TRUE),0)</f>
        <v>0</v>
      </c>
      <c r="I68" s="131">
        <f>IF(I$2,TREND(Annual!I84:I184,$AF84:$AG184,$AF68:$AG184,TRUE),0)</f>
        <v>0</v>
      </c>
      <c r="J68" s="131">
        <f>IF(J$2,TREND(Annual!J84:J184,$AF84:$AG184,$AF68:$AG184,TRUE),0)</f>
        <v>0</v>
      </c>
      <c r="K68" s="131">
        <f>IF(K$2,TREND(Annual!K84:K184,$AF84:$AG184,$AF68:$AG184,TRUE),0)</f>
        <v>0</v>
      </c>
      <c r="L68" s="131">
        <f>IF(L$2,TREND(Annual!L84:L184,$AF84:$AG184,$AF68:$AG184,TRUE),0)</f>
        <v>0</v>
      </c>
      <c r="M68" s="131">
        <f>IF(M$2,TREND(Annual!M84:M184,$AF84:$AG184,$AF68:$AG184,TRUE),0)</f>
        <v>0</v>
      </c>
      <c r="N68" s="131">
        <f>IF(N$2,TREND(Annual!N84:N184,$AF84:$AG184,$AF68:$AG184,TRUE),0)</f>
        <v>0</v>
      </c>
      <c r="O68" s="131">
        <f>IF(O$2,TREND(Annual!O84:O184,$AF84:$AG184,$AF68:$AG184,TRUE),0)</f>
        <v>0</v>
      </c>
      <c r="P68" s="131">
        <f>IF(P$2,TREND(Annual!P84:P184,$AF84:$AG184,$AF68:$AG184,TRUE),0)</f>
        <v>0</v>
      </c>
      <c r="Q68" s="131">
        <f>IF(Q$2,TREND(Annual!Q84:Q184,$AF84:$AG184,$AF68:$AG184,TRUE),0)</f>
        <v>0</v>
      </c>
      <c r="R68" s="131">
        <f>IF(R$2,TREND(Annual!R84:R184,$AF84:$AG184,$AF68:$AG184,TRUE),0)</f>
        <v>0</v>
      </c>
      <c r="S68" s="131">
        <f>IF(S$2,TREND(Annual!S84:S184,$AF84:$AG184,$AF68:$AG184,TRUE),0)</f>
        <v>0</v>
      </c>
      <c r="T68" s="131">
        <f>IF(T$2,TREND(Annual!T84:T184,$AF84:$AG184,$AF68:$AG184,TRUE),0)</f>
        <v>0</v>
      </c>
      <c r="U68" s="131">
        <f>IF(U$2,TREND(Annual!U84:U184,$AF84:$AG184,$AF68:$AG184,TRUE),0)</f>
        <v>0</v>
      </c>
      <c r="V68" s="131">
        <f>IF(V$2,TREND(Annual!V84:V184,$AF84:$AG184,$AF68:$AG184,TRUE),0)</f>
        <v>0</v>
      </c>
      <c r="W68" s="131">
        <f>IF(W$2,TREND(Annual!W84:W184,$AF84:$AG184,$AF68:$AG184,TRUE),0)</f>
        <v>0</v>
      </c>
      <c r="X68" s="131">
        <f>IF(X$2,TREND(Annual!X84:X184,$AF84:$AG184,$AF68:$AG184,TRUE),0)</f>
        <v>0</v>
      </c>
      <c r="Y68" s="131">
        <f>IF(Y$2,TREND(Annual!Y84:Y184,$AF84:$AG184,$AF68:$AG184,TRUE),0)</f>
        <v>0</v>
      </c>
      <c r="Z68" s="131">
        <f>IF(Z$2,TREND(Annual!Z84:Z184,$AF84:$AG184,$AF68:$AG184,TRUE),0)</f>
        <v>0</v>
      </c>
      <c r="AA68" s="131">
        <f>IF(AA$2,TREND(Annual!AA84:AA184,$AF84:$AG184,$AF68:$AG184,TRUE),0)</f>
        <v>0</v>
      </c>
      <c r="AB68" s="131">
        <f>IF(AB$2,TREND(Annual!AB84:AB184,$AF84:$AG184,$AF68:$AG184,TRUE),0)</f>
        <v>0</v>
      </c>
      <c r="AC68" s="131">
        <f>IF(AC$2,TREND(Annual!AC84:AC184,$AF84:$AG184,$AF68:$AG184,TRUE),0)</f>
        <v>0</v>
      </c>
      <c r="AD68" s="131">
        <f>IF(AD$2,TREND(Annual!AD84:AD184,$AF84:$AG184,$AF68:$AG184,TRUE),0)</f>
        <v>0</v>
      </c>
      <c r="AE68" s="126"/>
      <c r="AF68">
        <f t="shared" si="0"/>
        <v>62</v>
      </c>
      <c r="AG68">
        <f t="shared" si="1"/>
        <v>3844</v>
      </c>
    </row>
    <row r="69" spans="1:33">
      <c r="A69" t="s">
        <v>330</v>
      </c>
      <c r="B69" s="131">
        <f>IF(B$2,TREND(Annual!B85:B185,$AF85:$AG185,$AF69:$AG185,TRUE),0)</f>
        <v>0</v>
      </c>
      <c r="C69" s="131">
        <f>IF(C$2,TREND(Annual!C85:C185,$AF85:$AG185,$AF69:$AG185,TRUE),0)</f>
        <v>0</v>
      </c>
      <c r="D69" s="131">
        <f>IF(D$2,TREND(Annual!D85:D185,$AF85:$AG185,$AF69:$AG185,TRUE),0)</f>
        <v>0</v>
      </c>
      <c r="E69" s="131">
        <f>IF(E$2,TREND(Annual!E85:E185,$AF85:$AG185,$AF69:$AG185,TRUE),0)</f>
        <v>0</v>
      </c>
      <c r="F69" s="131">
        <f>IF(F$2,TREND(Annual!F85:F185,$AF85:$AG185,$AF69:$AG185,TRUE),0)</f>
        <v>0</v>
      </c>
      <c r="G69" s="131">
        <f>IF(G$2,TREND(Annual!G85:G185,$AF85:$AG185,$AF69:$AG185,TRUE),0)</f>
        <v>0</v>
      </c>
      <c r="H69" s="131">
        <f>IF(H$2,TREND(Annual!H85:H185,$AF85:$AG185,$AF69:$AG185,TRUE),0)</f>
        <v>0</v>
      </c>
      <c r="I69" s="131">
        <f>IF(I$2,TREND(Annual!I85:I185,$AF85:$AG185,$AF69:$AG185,TRUE),0)</f>
        <v>0</v>
      </c>
      <c r="J69" s="131">
        <f>IF(J$2,TREND(Annual!J85:J185,$AF85:$AG185,$AF69:$AG185,TRUE),0)</f>
        <v>0</v>
      </c>
      <c r="K69" s="131">
        <f>IF(K$2,TREND(Annual!K85:K185,$AF85:$AG185,$AF69:$AG185,TRUE),0)</f>
        <v>0</v>
      </c>
      <c r="L69" s="131">
        <f>IF(L$2,TREND(Annual!L85:L185,$AF85:$AG185,$AF69:$AG185,TRUE),0)</f>
        <v>0</v>
      </c>
      <c r="M69" s="131">
        <f>IF(M$2,TREND(Annual!M85:M185,$AF85:$AG185,$AF69:$AG185,TRUE),0)</f>
        <v>0</v>
      </c>
      <c r="N69" s="131">
        <f>IF(N$2,TREND(Annual!N85:N185,$AF85:$AG185,$AF69:$AG185,TRUE),0)</f>
        <v>0</v>
      </c>
      <c r="O69" s="131">
        <f>IF(O$2,TREND(Annual!O85:O185,$AF85:$AG185,$AF69:$AG185,TRUE),0)</f>
        <v>0</v>
      </c>
      <c r="P69" s="131">
        <f>IF(P$2,TREND(Annual!P85:P185,$AF85:$AG185,$AF69:$AG185,TRUE),0)</f>
        <v>0</v>
      </c>
      <c r="Q69" s="131">
        <f>IF(Q$2,TREND(Annual!Q85:Q185,$AF85:$AG185,$AF69:$AG185,TRUE),0)</f>
        <v>0</v>
      </c>
      <c r="R69" s="131">
        <f>IF(R$2,TREND(Annual!R85:R185,$AF85:$AG185,$AF69:$AG185,TRUE),0)</f>
        <v>0</v>
      </c>
      <c r="S69" s="131">
        <f>IF(S$2,TREND(Annual!S85:S185,$AF85:$AG185,$AF69:$AG185,TRUE),0)</f>
        <v>0</v>
      </c>
      <c r="T69" s="131">
        <f>IF(T$2,TREND(Annual!T85:T185,$AF85:$AG185,$AF69:$AG185,TRUE),0)</f>
        <v>0</v>
      </c>
      <c r="U69" s="131">
        <f>IF(U$2,TREND(Annual!U85:U185,$AF85:$AG185,$AF69:$AG185,TRUE),0)</f>
        <v>0</v>
      </c>
      <c r="V69" s="131">
        <f>IF(V$2,TREND(Annual!V85:V185,$AF85:$AG185,$AF69:$AG185,TRUE),0)</f>
        <v>0</v>
      </c>
      <c r="W69" s="131">
        <f>IF(W$2,TREND(Annual!W85:W185,$AF85:$AG185,$AF69:$AG185,TRUE),0)</f>
        <v>0</v>
      </c>
      <c r="X69" s="131">
        <f>IF(X$2,TREND(Annual!X85:X185,$AF85:$AG185,$AF69:$AG185,TRUE),0)</f>
        <v>0</v>
      </c>
      <c r="Y69" s="131">
        <f>IF(Y$2,TREND(Annual!Y85:Y185,$AF85:$AG185,$AF69:$AG185,TRUE),0)</f>
        <v>0</v>
      </c>
      <c r="Z69" s="131">
        <f>IF(Z$2,TREND(Annual!Z85:Z185,$AF85:$AG185,$AF69:$AG185,TRUE),0)</f>
        <v>0</v>
      </c>
      <c r="AA69" s="131">
        <f>IF(AA$2,TREND(Annual!AA85:AA185,$AF85:$AG185,$AF69:$AG185,TRUE),0)</f>
        <v>0</v>
      </c>
      <c r="AB69" s="131">
        <f>IF(AB$2,TREND(Annual!AB85:AB185,$AF85:$AG185,$AF69:$AG185,TRUE),0)</f>
        <v>0</v>
      </c>
      <c r="AC69" s="131">
        <f>IF(AC$2,TREND(Annual!AC85:AC185,$AF85:$AG185,$AF69:$AG185,TRUE),0)</f>
        <v>0</v>
      </c>
      <c r="AD69" s="131">
        <f>IF(AD$2,TREND(Annual!AD85:AD185,$AF85:$AG185,$AF69:$AG185,TRUE),0)</f>
        <v>0</v>
      </c>
      <c r="AE69" s="126"/>
      <c r="AF69">
        <f t="shared" si="0"/>
        <v>63</v>
      </c>
      <c r="AG69">
        <f t="shared" si="1"/>
        <v>3969</v>
      </c>
    </row>
    <row r="70" spans="1:33">
      <c r="A70" t="s">
        <v>331</v>
      </c>
      <c r="B70" s="131">
        <f>IF(B$2,TREND(Annual!B86:B186,$AF86:$AG186,$AF70:$AG186,TRUE),0)</f>
        <v>0</v>
      </c>
      <c r="C70" s="131">
        <f>IF(C$2,TREND(Annual!C86:C186,$AF86:$AG186,$AF70:$AG186,TRUE),0)</f>
        <v>0</v>
      </c>
      <c r="D70" s="131">
        <f>IF(D$2,TREND(Annual!D86:D186,$AF86:$AG186,$AF70:$AG186,TRUE),0)</f>
        <v>0</v>
      </c>
      <c r="E70" s="131">
        <f>IF(E$2,TREND(Annual!E86:E186,$AF86:$AG186,$AF70:$AG186,TRUE),0)</f>
        <v>0</v>
      </c>
      <c r="F70" s="131">
        <f>IF(F$2,TREND(Annual!F86:F186,$AF86:$AG186,$AF70:$AG186,TRUE),0)</f>
        <v>0</v>
      </c>
      <c r="G70" s="131">
        <f>IF(G$2,TREND(Annual!G86:G186,$AF86:$AG186,$AF70:$AG186,TRUE),0)</f>
        <v>0</v>
      </c>
      <c r="H70" s="131">
        <f>IF(H$2,TREND(Annual!H86:H186,$AF86:$AG186,$AF70:$AG186,TRUE),0)</f>
        <v>0</v>
      </c>
      <c r="I70" s="131">
        <f>IF(I$2,TREND(Annual!I86:I186,$AF86:$AG186,$AF70:$AG186,TRUE),0)</f>
        <v>0</v>
      </c>
      <c r="J70" s="131">
        <f>IF(J$2,TREND(Annual!J86:J186,$AF86:$AG186,$AF70:$AG186,TRUE),0)</f>
        <v>0</v>
      </c>
      <c r="K70" s="131">
        <f>IF(K$2,TREND(Annual!K86:K186,$AF86:$AG186,$AF70:$AG186,TRUE),0)</f>
        <v>0</v>
      </c>
      <c r="L70" s="131">
        <f>IF(L$2,TREND(Annual!L86:L186,$AF86:$AG186,$AF70:$AG186,TRUE),0)</f>
        <v>0</v>
      </c>
      <c r="M70" s="131">
        <f>IF(M$2,TREND(Annual!M86:M186,$AF86:$AG186,$AF70:$AG186,TRUE),0)</f>
        <v>0</v>
      </c>
      <c r="N70" s="131">
        <f>IF(N$2,TREND(Annual!N86:N186,$AF86:$AG186,$AF70:$AG186,TRUE),0)</f>
        <v>0</v>
      </c>
      <c r="O70" s="131">
        <f>IF(O$2,TREND(Annual!O86:O186,$AF86:$AG186,$AF70:$AG186,TRUE),0)</f>
        <v>0</v>
      </c>
      <c r="P70" s="131">
        <f>IF(P$2,TREND(Annual!P86:P186,$AF86:$AG186,$AF70:$AG186,TRUE),0)</f>
        <v>0</v>
      </c>
      <c r="Q70" s="131">
        <f>IF(Q$2,TREND(Annual!Q86:Q186,$AF86:$AG186,$AF70:$AG186,TRUE),0)</f>
        <v>0</v>
      </c>
      <c r="R70" s="131">
        <f>IF(R$2,TREND(Annual!R86:R186,$AF86:$AG186,$AF70:$AG186,TRUE),0)</f>
        <v>0</v>
      </c>
      <c r="S70" s="131">
        <f>IF(S$2,TREND(Annual!S86:S186,$AF86:$AG186,$AF70:$AG186,TRUE),0)</f>
        <v>0</v>
      </c>
      <c r="T70" s="131">
        <f>IF(T$2,TREND(Annual!T86:T186,$AF86:$AG186,$AF70:$AG186,TRUE),0)</f>
        <v>0</v>
      </c>
      <c r="U70" s="131">
        <f>IF(U$2,TREND(Annual!U86:U186,$AF86:$AG186,$AF70:$AG186,TRUE),0)</f>
        <v>0</v>
      </c>
      <c r="V70" s="131">
        <f>IF(V$2,TREND(Annual!V86:V186,$AF86:$AG186,$AF70:$AG186,TRUE),0)</f>
        <v>0</v>
      </c>
      <c r="W70" s="131">
        <f>IF(W$2,TREND(Annual!W86:W186,$AF86:$AG186,$AF70:$AG186,TRUE),0)</f>
        <v>0</v>
      </c>
      <c r="X70" s="131">
        <f>IF(X$2,TREND(Annual!X86:X186,$AF86:$AG186,$AF70:$AG186,TRUE),0)</f>
        <v>0</v>
      </c>
      <c r="Y70" s="131">
        <f>IF(Y$2,TREND(Annual!Y86:Y186,$AF86:$AG186,$AF70:$AG186,TRUE),0)</f>
        <v>0</v>
      </c>
      <c r="Z70" s="131">
        <f>IF(Z$2,TREND(Annual!Z86:Z186,$AF86:$AG186,$AF70:$AG186,TRUE),0)</f>
        <v>0</v>
      </c>
      <c r="AA70" s="131">
        <f>IF(AA$2,TREND(Annual!AA86:AA186,$AF86:$AG186,$AF70:$AG186,TRUE),0)</f>
        <v>0</v>
      </c>
      <c r="AB70" s="131">
        <f>IF(AB$2,TREND(Annual!AB86:AB186,$AF86:$AG186,$AF70:$AG186,TRUE),0)</f>
        <v>0</v>
      </c>
      <c r="AC70" s="131">
        <f>IF(AC$2,TREND(Annual!AC86:AC186,$AF86:$AG186,$AF70:$AG186,TRUE),0)</f>
        <v>0</v>
      </c>
      <c r="AD70" s="131">
        <f>IF(AD$2,TREND(Annual!AD86:AD186,$AF86:$AG186,$AF70:$AG186,TRUE),0)</f>
        <v>0</v>
      </c>
      <c r="AE70" s="126"/>
      <c r="AF70">
        <f t="shared" si="0"/>
        <v>64</v>
      </c>
      <c r="AG70">
        <f t="shared" si="1"/>
        <v>4096</v>
      </c>
    </row>
    <row r="71" spans="1:33">
      <c r="A71" t="s">
        <v>332</v>
      </c>
      <c r="B71" s="131">
        <f>IF(B$2,TREND(Annual!B87:B187,$AF87:$AG187,$AF71:$AG187,TRUE),0)</f>
        <v>0</v>
      </c>
      <c r="C71" s="131">
        <f>IF(C$2,TREND(Annual!C87:C187,$AF87:$AG187,$AF71:$AG187,TRUE),0)</f>
        <v>0</v>
      </c>
      <c r="D71" s="131">
        <f>IF(D$2,TREND(Annual!D87:D187,$AF87:$AG187,$AF71:$AG187,TRUE),0)</f>
        <v>0</v>
      </c>
      <c r="E71" s="131">
        <f>IF(E$2,TREND(Annual!E87:E187,$AF87:$AG187,$AF71:$AG187,TRUE),0)</f>
        <v>0</v>
      </c>
      <c r="F71" s="131">
        <f>IF(F$2,TREND(Annual!F87:F187,$AF87:$AG187,$AF71:$AG187,TRUE),0)</f>
        <v>0</v>
      </c>
      <c r="G71" s="131">
        <f>IF(G$2,TREND(Annual!G87:G187,$AF87:$AG187,$AF71:$AG187,TRUE),0)</f>
        <v>0</v>
      </c>
      <c r="H71" s="131">
        <f>IF(H$2,TREND(Annual!H87:H187,$AF87:$AG187,$AF71:$AG187,TRUE),0)</f>
        <v>0</v>
      </c>
      <c r="I71" s="131">
        <f>IF(I$2,TREND(Annual!I87:I187,$AF87:$AG187,$AF71:$AG187,TRUE),0)</f>
        <v>0</v>
      </c>
      <c r="J71" s="131">
        <f>IF(J$2,TREND(Annual!J87:J187,$AF87:$AG187,$AF71:$AG187,TRUE),0)</f>
        <v>0</v>
      </c>
      <c r="K71" s="131">
        <f>IF(K$2,TREND(Annual!K87:K187,$AF87:$AG187,$AF71:$AG187,TRUE),0)</f>
        <v>0</v>
      </c>
      <c r="L71" s="131">
        <f>IF(L$2,TREND(Annual!L87:L187,$AF87:$AG187,$AF71:$AG187,TRUE),0)</f>
        <v>0</v>
      </c>
      <c r="M71" s="131">
        <f>IF(M$2,TREND(Annual!M87:M187,$AF87:$AG187,$AF71:$AG187,TRUE),0)</f>
        <v>0</v>
      </c>
      <c r="N71" s="131">
        <f>IF(N$2,TREND(Annual!N87:N187,$AF87:$AG187,$AF71:$AG187,TRUE),0)</f>
        <v>0</v>
      </c>
      <c r="O71" s="131">
        <f>IF(O$2,TREND(Annual!O87:O187,$AF87:$AG187,$AF71:$AG187,TRUE),0)</f>
        <v>0</v>
      </c>
      <c r="P71" s="131">
        <f>IF(P$2,TREND(Annual!P87:P187,$AF87:$AG187,$AF71:$AG187,TRUE),0)</f>
        <v>0</v>
      </c>
      <c r="Q71" s="131">
        <f>IF(Q$2,TREND(Annual!Q87:Q187,$AF87:$AG187,$AF71:$AG187,TRUE),0)</f>
        <v>0</v>
      </c>
      <c r="R71" s="131">
        <f>IF(R$2,TREND(Annual!R87:R187,$AF87:$AG187,$AF71:$AG187,TRUE),0)</f>
        <v>0</v>
      </c>
      <c r="S71" s="131">
        <f>IF(S$2,TREND(Annual!S87:S187,$AF87:$AG187,$AF71:$AG187,TRUE),0)</f>
        <v>0</v>
      </c>
      <c r="T71" s="131">
        <f>IF(T$2,TREND(Annual!T87:T187,$AF87:$AG187,$AF71:$AG187,TRUE),0)</f>
        <v>0</v>
      </c>
      <c r="U71" s="131">
        <f>IF(U$2,TREND(Annual!U87:U187,$AF87:$AG187,$AF71:$AG187,TRUE),0)</f>
        <v>0</v>
      </c>
      <c r="V71" s="131">
        <f>IF(V$2,TREND(Annual!V87:V187,$AF87:$AG187,$AF71:$AG187,TRUE),0)</f>
        <v>0</v>
      </c>
      <c r="W71" s="131">
        <f>IF(W$2,TREND(Annual!W87:W187,$AF87:$AG187,$AF71:$AG187,TRUE),0)</f>
        <v>0</v>
      </c>
      <c r="X71" s="131">
        <f>IF(X$2,TREND(Annual!X87:X187,$AF87:$AG187,$AF71:$AG187,TRUE),0)</f>
        <v>0</v>
      </c>
      <c r="Y71" s="131">
        <f>IF(Y$2,TREND(Annual!Y87:Y187,$AF87:$AG187,$AF71:$AG187,TRUE),0)</f>
        <v>0</v>
      </c>
      <c r="Z71" s="131">
        <f>IF(Z$2,TREND(Annual!Z87:Z187,$AF87:$AG187,$AF71:$AG187,TRUE),0)</f>
        <v>0</v>
      </c>
      <c r="AA71" s="131">
        <f>IF(AA$2,TREND(Annual!AA87:AA187,$AF87:$AG187,$AF71:$AG187,TRUE),0)</f>
        <v>0</v>
      </c>
      <c r="AB71" s="131">
        <f>IF(AB$2,TREND(Annual!AB87:AB187,$AF87:$AG187,$AF71:$AG187,TRUE),0)</f>
        <v>0</v>
      </c>
      <c r="AC71" s="131">
        <f>IF(AC$2,TREND(Annual!AC87:AC187,$AF87:$AG187,$AF71:$AG187,TRUE),0)</f>
        <v>0</v>
      </c>
      <c r="AD71" s="131">
        <f>IF(AD$2,TREND(Annual!AD87:AD187,$AF87:$AG187,$AF71:$AG187,TRUE),0)</f>
        <v>0</v>
      </c>
      <c r="AE71" s="126"/>
      <c r="AF71">
        <f t="shared" si="0"/>
        <v>65</v>
      </c>
      <c r="AG71">
        <f t="shared" si="1"/>
        <v>4225</v>
      </c>
    </row>
    <row r="72" spans="1:33">
      <c r="A72" t="s">
        <v>333</v>
      </c>
      <c r="B72" s="131">
        <f>IF(B$2,TREND(Annual!B88:B188,$AF88:$AG188,$AF72:$AG188,TRUE),0)</f>
        <v>0</v>
      </c>
      <c r="C72" s="131">
        <f>IF(C$2,TREND(Annual!C88:C188,$AF88:$AG188,$AF72:$AG188,TRUE),0)</f>
        <v>0</v>
      </c>
      <c r="D72" s="131">
        <f>IF(D$2,TREND(Annual!D88:D188,$AF88:$AG188,$AF72:$AG188,TRUE),0)</f>
        <v>0</v>
      </c>
      <c r="E72" s="131">
        <f>IF(E$2,TREND(Annual!E88:E188,$AF88:$AG188,$AF72:$AG188,TRUE),0)</f>
        <v>0</v>
      </c>
      <c r="F72" s="131">
        <f>IF(F$2,TREND(Annual!F88:F188,$AF88:$AG188,$AF72:$AG188,TRUE),0)</f>
        <v>0</v>
      </c>
      <c r="G72" s="131">
        <f>IF(G$2,TREND(Annual!G88:G188,$AF88:$AG188,$AF72:$AG188,TRUE),0)</f>
        <v>0</v>
      </c>
      <c r="H72" s="131">
        <f>IF(H$2,TREND(Annual!H88:H188,$AF88:$AG188,$AF72:$AG188,TRUE),0)</f>
        <v>0</v>
      </c>
      <c r="I72" s="131">
        <f>IF(I$2,TREND(Annual!I88:I188,$AF88:$AG188,$AF72:$AG188,TRUE),0)</f>
        <v>0</v>
      </c>
      <c r="J72" s="131">
        <f>IF(J$2,TREND(Annual!J88:J188,$AF88:$AG188,$AF72:$AG188,TRUE),0)</f>
        <v>0</v>
      </c>
      <c r="K72" s="131">
        <f>IF(K$2,TREND(Annual!K88:K188,$AF88:$AG188,$AF72:$AG188,TRUE),0)</f>
        <v>0</v>
      </c>
      <c r="L72" s="131">
        <f>IF(L$2,TREND(Annual!L88:L188,$AF88:$AG188,$AF72:$AG188,TRUE),0)</f>
        <v>0</v>
      </c>
      <c r="M72" s="131">
        <f>IF(M$2,TREND(Annual!M88:M188,$AF88:$AG188,$AF72:$AG188,TRUE),0)</f>
        <v>0</v>
      </c>
      <c r="N72" s="131">
        <f>IF(N$2,TREND(Annual!N88:N188,$AF88:$AG188,$AF72:$AG188,TRUE),0)</f>
        <v>0</v>
      </c>
      <c r="O72" s="131">
        <f>IF(O$2,TREND(Annual!O88:O188,$AF88:$AG188,$AF72:$AG188,TRUE),0)</f>
        <v>0</v>
      </c>
      <c r="P72" s="131">
        <f>IF(P$2,TREND(Annual!P88:P188,$AF88:$AG188,$AF72:$AG188,TRUE),0)</f>
        <v>0</v>
      </c>
      <c r="Q72" s="131">
        <f>IF(Q$2,TREND(Annual!Q88:Q188,$AF88:$AG188,$AF72:$AG188,TRUE),0)</f>
        <v>0</v>
      </c>
      <c r="R72" s="131">
        <f>IF(R$2,TREND(Annual!R88:R188,$AF88:$AG188,$AF72:$AG188,TRUE),0)</f>
        <v>0</v>
      </c>
      <c r="S72" s="131">
        <f>IF(S$2,TREND(Annual!S88:S188,$AF88:$AG188,$AF72:$AG188,TRUE),0)</f>
        <v>0</v>
      </c>
      <c r="T72" s="131">
        <f>IF(T$2,TREND(Annual!T88:T188,$AF88:$AG188,$AF72:$AG188,TRUE),0)</f>
        <v>0</v>
      </c>
      <c r="U72" s="131">
        <f>IF(U$2,TREND(Annual!U88:U188,$AF88:$AG188,$AF72:$AG188,TRUE),0)</f>
        <v>0</v>
      </c>
      <c r="V72" s="131">
        <f>IF(V$2,TREND(Annual!V88:V188,$AF88:$AG188,$AF72:$AG188,TRUE),0)</f>
        <v>0</v>
      </c>
      <c r="W72" s="131">
        <f>IF(W$2,TREND(Annual!W88:W188,$AF88:$AG188,$AF72:$AG188,TRUE),0)</f>
        <v>0</v>
      </c>
      <c r="X72" s="131">
        <f>IF(X$2,TREND(Annual!X88:X188,$AF88:$AG188,$AF72:$AG188,TRUE),0)</f>
        <v>0</v>
      </c>
      <c r="Y72" s="131">
        <f>IF(Y$2,TREND(Annual!Y88:Y188,$AF88:$AG188,$AF72:$AG188,TRUE),0)</f>
        <v>0</v>
      </c>
      <c r="Z72" s="131">
        <f>IF(Z$2,TREND(Annual!Z88:Z188,$AF88:$AG188,$AF72:$AG188,TRUE),0)</f>
        <v>0</v>
      </c>
      <c r="AA72" s="131">
        <f>IF(AA$2,TREND(Annual!AA88:AA188,$AF88:$AG188,$AF72:$AG188,TRUE),0)</f>
        <v>0</v>
      </c>
      <c r="AB72" s="131">
        <f>IF(AB$2,TREND(Annual!AB88:AB188,$AF88:$AG188,$AF72:$AG188,TRUE),0)</f>
        <v>0</v>
      </c>
      <c r="AC72" s="131">
        <f>IF(AC$2,TREND(Annual!AC88:AC188,$AF88:$AG188,$AF72:$AG188,TRUE),0)</f>
        <v>0</v>
      </c>
      <c r="AD72" s="131">
        <f>IF(AD$2,TREND(Annual!AD88:AD188,$AF88:$AG188,$AF72:$AG188,TRUE),0)</f>
        <v>0</v>
      </c>
      <c r="AE72" s="126"/>
      <c r="AF72">
        <f t="shared" si="0"/>
        <v>66</v>
      </c>
      <c r="AG72">
        <f t="shared" si="1"/>
        <v>4356</v>
      </c>
    </row>
    <row r="73" spans="1:33">
      <c r="A73" t="s">
        <v>334</v>
      </c>
      <c r="B73" s="131">
        <f>IF(B$2,TREND(Annual!B89:B189,$AF89:$AG189,$AF73:$AG189,TRUE),0)</f>
        <v>0</v>
      </c>
      <c r="C73" s="131">
        <f>IF(C$2,TREND(Annual!C89:C189,$AF89:$AG189,$AF73:$AG189,TRUE),0)</f>
        <v>0</v>
      </c>
      <c r="D73" s="131">
        <f>IF(D$2,TREND(Annual!D89:D189,$AF89:$AG189,$AF73:$AG189,TRUE),0)</f>
        <v>0</v>
      </c>
      <c r="E73" s="131">
        <f>IF(E$2,TREND(Annual!E89:E189,$AF89:$AG189,$AF73:$AG189,TRUE),0)</f>
        <v>0</v>
      </c>
      <c r="F73" s="131">
        <f>IF(F$2,TREND(Annual!F89:F189,$AF89:$AG189,$AF73:$AG189,TRUE),0)</f>
        <v>0</v>
      </c>
      <c r="G73" s="131">
        <f>IF(G$2,TREND(Annual!G89:G189,$AF89:$AG189,$AF73:$AG189,TRUE),0)</f>
        <v>0</v>
      </c>
      <c r="H73" s="131">
        <f>IF(H$2,TREND(Annual!H89:H189,$AF89:$AG189,$AF73:$AG189,TRUE),0)</f>
        <v>0</v>
      </c>
      <c r="I73" s="131">
        <f>IF(I$2,TREND(Annual!I89:I189,$AF89:$AG189,$AF73:$AG189,TRUE),0)</f>
        <v>0</v>
      </c>
      <c r="J73" s="131">
        <f>IF(J$2,TREND(Annual!J89:J189,$AF89:$AG189,$AF73:$AG189,TRUE),0)</f>
        <v>0</v>
      </c>
      <c r="K73" s="131">
        <f>IF(K$2,TREND(Annual!K89:K189,$AF89:$AG189,$AF73:$AG189,TRUE),0)</f>
        <v>0</v>
      </c>
      <c r="L73" s="131">
        <f>IF(L$2,TREND(Annual!L89:L189,$AF89:$AG189,$AF73:$AG189,TRUE),0)</f>
        <v>0</v>
      </c>
      <c r="M73" s="131">
        <f>IF(M$2,TREND(Annual!M89:M189,$AF89:$AG189,$AF73:$AG189,TRUE),0)</f>
        <v>0</v>
      </c>
      <c r="N73" s="131">
        <f>IF(N$2,TREND(Annual!N89:N189,$AF89:$AG189,$AF73:$AG189,TRUE),0)</f>
        <v>0</v>
      </c>
      <c r="O73" s="131">
        <f>IF(O$2,TREND(Annual!O89:O189,$AF89:$AG189,$AF73:$AG189,TRUE),0)</f>
        <v>0</v>
      </c>
      <c r="P73" s="131">
        <f>IF(P$2,TREND(Annual!P89:P189,$AF89:$AG189,$AF73:$AG189,TRUE),0)</f>
        <v>0</v>
      </c>
      <c r="Q73" s="131">
        <f>IF(Q$2,TREND(Annual!Q89:Q189,$AF89:$AG189,$AF73:$AG189,TRUE),0)</f>
        <v>0</v>
      </c>
      <c r="R73" s="131">
        <f>IF(R$2,TREND(Annual!R89:R189,$AF89:$AG189,$AF73:$AG189,TRUE),0)</f>
        <v>0</v>
      </c>
      <c r="S73" s="131">
        <f>IF(S$2,TREND(Annual!S89:S189,$AF89:$AG189,$AF73:$AG189,TRUE),0)</f>
        <v>0</v>
      </c>
      <c r="T73" s="131">
        <f>IF(T$2,TREND(Annual!T89:T189,$AF89:$AG189,$AF73:$AG189,TRUE),0)</f>
        <v>0</v>
      </c>
      <c r="U73" s="131">
        <f>IF(U$2,TREND(Annual!U89:U189,$AF89:$AG189,$AF73:$AG189,TRUE),0)</f>
        <v>0</v>
      </c>
      <c r="V73" s="131">
        <f>IF(V$2,TREND(Annual!V89:V189,$AF89:$AG189,$AF73:$AG189,TRUE),0)</f>
        <v>0</v>
      </c>
      <c r="W73" s="131">
        <f>IF(W$2,TREND(Annual!W89:W189,$AF89:$AG189,$AF73:$AG189,TRUE),0)</f>
        <v>0</v>
      </c>
      <c r="X73" s="131">
        <f>IF(X$2,TREND(Annual!X89:X189,$AF89:$AG189,$AF73:$AG189,TRUE),0)</f>
        <v>0</v>
      </c>
      <c r="Y73" s="131">
        <f>IF(Y$2,TREND(Annual!Y89:Y189,$AF89:$AG189,$AF73:$AG189,TRUE),0)</f>
        <v>0</v>
      </c>
      <c r="Z73" s="131">
        <f>IF(Z$2,TREND(Annual!Z89:Z189,$AF89:$AG189,$AF73:$AG189,TRUE),0)</f>
        <v>0</v>
      </c>
      <c r="AA73" s="131">
        <f>IF(AA$2,TREND(Annual!AA89:AA189,$AF89:$AG189,$AF73:$AG189,TRUE),0)</f>
        <v>0</v>
      </c>
      <c r="AB73" s="131">
        <f>IF(AB$2,TREND(Annual!AB89:AB189,$AF89:$AG189,$AF73:$AG189,TRUE),0)</f>
        <v>0</v>
      </c>
      <c r="AC73" s="131">
        <f>IF(AC$2,TREND(Annual!AC89:AC189,$AF89:$AG189,$AF73:$AG189,TRUE),0)</f>
        <v>0</v>
      </c>
      <c r="AD73" s="131">
        <f>IF(AD$2,TREND(Annual!AD89:AD189,$AF89:$AG189,$AF73:$AG189,TRUE),0)</f>
        <v>0</v>
      </c>
      <c r="AE73" s="126"/>
      <c r="AF73">
        <f t="shared" ref="AF73:AF123" si="2">AF72+$AF$2</f>
        <v>67</v>
      </c>
      <c r="AG73">
        <f t="shared" ref="AG73:AG110" si="3">AF73^$AG$2</f>
        <v>4489</v>
      </c>
    </row>
    <row r="74" spans="1:33">
      <c r="A74" t="s">
        <v>335</v>
      </c>
      <c r="B74" s="131">
        <f>IF(B$2,TREND(Annual!B90:B190,$AF90:$AG190,$AF74:$AG190,TRUE),0)</f>
        <v>0</v>
      </c>
      <c r="C74" s="131">
        <f>IF(C$2,TREND(Annual!C90:C190,$AF90:$AG190,$AF74:$AG190,TRUE),0)</f>
        <v>0</v>
      </c>
      <c r="D74" s="131">
        <f>IF(D$2,TREND(Annual!D90:D190,$AF90:$AG190,$AF74:$AG190,TRUE),0)</f>
        <v>0</v>
      </c>
      <c r="E74" s="131">
        <f>IF(E$2,TREND(Annual!E90:E190,$AF90:$AG190,$AF74:$AG190,TRUE),0)</f>
        <v>0</v>
      </c>
      <c r="F74" s="131">
        <f>IF(F$2,TREND(Annual!F90:F190,$AF90:$AG190,$AF74:$AG190,TRUE),0)</f>
        <v>0</v>
      </c>
      <c r="G74" s="131">
        <f>IF(G$2,TREND(Annual!G90:G190,$AF90:$AG190,$AF74:$AG190,TRUE),0)</f>
        <v>0</v>
      </c>
      <c r="H74" s="131">
        <f>IF(H$2,TREND(Annual!H90:H190,$AF90:$AG190,$AF74:$AG190,TRUE),0)</f>
        <v>0</v>
      </c>
      <c r="I74" s="131">
        <f>IF(I$2,TREND(Annual!I90:I190,$AF90:$AG190,$AF74:$AG190,TRUE),0)</f>
        <v>0</v>
      </c>
      <c r="J74" s="131">
        <f>IF(J$2,TREND(Annual!J90:J190,$AF90:$AG190,$AF74:$AG190,TRUE),0)</f>
        <v>0</v>
      </c>
      <c r="K74" s="131">
        <f>IF(K$2,TREND(Annual!K90:K190,$AF90:$AG190,$AF74:$AG190,TRUE),0)</f>
        <v>0</v>
      </c>
      <c r="L74" s="131">
        <f>IF(L$2,TREND(Annual!L90:L190,$AF90:$AG190,$AF74:$AG190,TRUE),0)</f>
        <v>0</v>
      </c>
      <c r="M74" s="131">
        <f>IF(M$2,TREND(Annual!M90:M190,$AF90:$AG190,$AF74:$AG190,TRUE),0)</f>
        <v>0</v>
      </c>
      <c r="N74" s="131">
        <f>IF(N$2,TREND(Annual!N90:N190,$AF90:$AG190,$AF74:$AG190,TRUE),0)</f>
        <v>0</v>
      </c>
      <c r="O74" s="131">
        <f>IF(O$2,TREND(Annual!O90:O190,$AF90:$AG190,$AF74:$AG190,TRUE),0)</f>
        <v>0</v>
      </c>
      <c r="P74" s="131">
        <f>IF(P$2,TREND(Annual!P90:P190,$AF90:$AG190,$AF74:$AG190,TRUE),0)</f>
        <v>0</v>
      </c>
      <c r="Q74" s="131">
        <f>IF(Q$2,TREND(Annual!Q90:Q190,$AF90:$AG190,$AF74:$AG190,TRUE),0)</f>
        <v>0</v>
      </c>
      <c r="R74" s="131">
        <f>IF(R$2,TREND(Annual!R90:R190,$AF90:$AG190,$AF74:$AG190,TRUE),0)</f>
        <v>0</v>
      </c>
      <c r="S74" s="131">
        <f>IF(S$2,TREND(Annual!S90:S190,$AF90:$AG190,$AF74:$AG190,TRUE),0)</f>
        <v>0</v>
      </c>
      <c r="T74" s="131">
        <f>IF(T$2,TREND(Annual!T90:T190,$AF90:$AG190,$AF74:$AG190,TRUE),0)</f>
        <v>0</v>
      </c>
      <c r="U74" s="131">
        <f>IF(U$2,TREND(Annual!U90:U190,$AF90:$AG190,$AF74:$AG190,TRUE),0)</f>
        <v>0</v>
      </c>
      <c r="V74" s="131">
        <f>IF(V$2,TREND(Annual!V90:V190,$AF90:$AG190,$AF74:$AG190,TRUE),0)</f>
        <v>0</v>
      </c>
      <c r="W74" s="131">
        <f>IF(W$2,TREND(Annual!W90:W190,$AF90:$AG190,$AF74:$AG190,TRUE),0)</f>
        <v>0</v>
      </c>
      <c r="X74" s="131">
        <f>IF(X$2,TREND(Annual!X90:X190,$AF90:$AG190,$AF74:$AG190,TRUE),0)</f>
        <v>0</v>
      </c>
      <c r="Y74" s="131">
        <f>IF(Y$2,TREND(Annual!Y90:Y190,$AF90:$AG190,$AF74:$AG190,TRUE),0)</f>
        <v>0</v>
      </c>
      <c r="Z74" s="131">
        <f>IF(Z$2,TREND(Annual!Z90:Z190,$AF90:$AG190,$AF74:$AG190,TRUE),0)</f>
        <v>0</v>
      </c>
      <c r="AA74" s="131">
        <f>IF(AA$2,TREND(Annual!AA90:AA190,$AF90:$AG190,$AF74:$AG190,TRUE),0)</f>
        <v>0</v>
      </c>
      <c r="AB74" s="131">
        <f>IF(AB$2,TREND(Annual!AB90:AB190,$AF90:$AG190,$AF74:$AG190,TRUE),0)</f>
        <v>0</v>
      </c>
      <c r="AC74" s="131">
        <f>IF(AC$2,TREND(Annual!AC90:AC190,$AF90:$AG190,$AF74:$AG190,TRUE),0)</f>
        <v>0</v>
      </c>
      <c r="AD74" s="131">
        <f>IF(AD$2,TREND(Annual!AD90:AD190,$AF90:$AG190,$AF74:$AG190,TRUE),0)</f>
        <v>0</v>
      </c>
      <c r="AE74" s="126"/>
      <c r="AF74">
        <f t="shared" si="2"/>
        <v>68</v>
      </c>
      <c r="AG74">
        <f t="shared" si="3"/>
        <v>4624</v>
      </c>
    </row>
    <row r="75" spans="1:33">
      <c r="A75" t="s">
        <v>336</v>
      </c>
      <c r="B75" s="131">
        <f>IF(B$2,TREND(Annual!B91:B191,$AF91:$AG191,$AF75:$AG191,TRUE),0)</f>
        <v>0</v>
      </c>
      <c r="C75" s="131">
        <f>IF(C$2,TREND(Annual!C91:C191,$AF91:$AG191,$AF75:$AG191,TRUE),0)</f>
        <v>0</v>
      </c>
      <c r="D75" s="131">
        <f>IF(D$2,TREND(Annual!D91:D191,$AF91:$AG191,$AF75:$AG191,TRUE),0)</f>
        <v>0</v>
      </c>
      <c r="E75" s="131">
        <f>IF(E$2,TREND(Annual!E91:E191,$AF91:$AG191,$AF75:$AG191,TRUE),0)</f>
        <v>0</v>
      </c>
      <c r="F75" s="131">
        <f>IF(F$2,TREND(Annual!F91:F191,$AF91:$AG191,$AF75:$AG191,TRUE),0)</f>
        <v>0</v>
      </c>
      <c r="G75" s="131">
        <f>IF(G$2,TREND(Annual!G91:G191,$AF91:$AG191,$AF75:$AG191,TRUE),0)</f>
        <v>0</v>
      </c>
      <c r="H75" s="131">
        <f>IF(H$2,TREND(Annual!H91:H191,$AF91:$AG191,$AF75:$AG191,TRUE),0)</f>
        <v>0</v>
      </c>
      <c r="I75" s="131">
        <f>IF(I$2,TREND(Annual!I91:I191,$AF91:$AG191,$AF75:$AG191,TRUE),0)</f>
        <v>0</v>
      </c>
      <c r="J75" s="131">
        <f>IF(J$2,TREND(Annual!J91:J191,$AF91:$AG191,$AF75:$AG191,TRUE),0)</f>
        <v>0</v>
      </c>
      <c r="K75" s="131">
        <f>IF(K$2,TREND(Annual!K91:K191,$AF91:$AG191,$AF75:$AG191,TRUE),0)</f>
        <v>0</v>
      </c>
      <c r="L75" s="131">
        <f>IF(L$2,TREND(Annual!L91:L191,$AF91:$AG191,$AF75:$AG191,TRUE),0)</f>
        <v>0</v>
      </c>
      <c r="M75" s="131">
        <f>IF(M$2,TREND(Annual!M91:M191,$AF91:$AG191,$AF75:$AG191,TRUE),0)</f>
        <v>0</v>
      </c>
      <c r="N75" s="131">
        <f>IF(N$2,TREND(Annual!N91:N191,$AF91:$AG191,$AF75:$AG191,TRUE),0)</f>
        <v>0</v>
      </c>
      <c r="O75" s="131">
        <f>IF(O$2,TREND(Annual!O91:O191,$AF91:$AG191,$AF75:$AG191,TRUE),0)</f>
        <v>0</v>
      </c>
      <c r="P75" s="131">
        <f>IF(P$2,TREND(Annual!P91:P191,$AF91:$AG191,$AF75:$AG191,TRUE),0)</f>
        <v>0</v>
      </c>
      <c r="Q75" s="131">
        <f>IF(Q$2,TREND(Annual!Q91:Q191,$AF91:$AG191,$AF75:$AG191,TRUE),0)</f>
        <v>0</v>
      </c>
      <c r="R75" s="131">
        <f>IF(R$2,TREND(Annual!R91:R191,$AF91:$AG191,$AF75:$AG191,TRUE),0)</f>
        <v>0</v>
      </c>
      <c r="S75" s="131">
        <f>IF(S$2,TREND(Annual!S91:S191,$AF91:$AG191,$AF75:$AG191,TRUE),0)</f>
        <v>0</v>
      </c>
      <c r="T75" s="131">
        <f>IF(T$2,TREND(Annual!T91:T191,$AF91:$AG191,$AF75:$AG191,TRUE),0)</f>
        <v>0</v>
      </c>
      <c r="U75" s="131">
        <f>IF(U$2,TREND(Annual!U91:U191,$AF91:$AG191,$AF75:$AG191,TRUE),0)</f>
        <v>0</v>
      </c>
      <c r="V75" s="131">
        <f>IF(V$2,TREND(Annual!V91:V191,$AF91:$AG191,$AF75:$AG191,TRUE),0)</f>
        <v>0</v>
      </c>
      <c r="W75" s="131">
        <f>IF(W$2,TREND(Annual!W91:W191,$AF91:$AG191,$AF75:$AG191,TRUE),0)</f>
        <v>0</v>
      </c>
      <c r="X75" s="131">
        <f>IF(X$2,TREND(Annual!X91:X191,$AF91:$AG191,$AF75:$AG191,TRUE),0)</f>
        <v>0</v>
      </c>
      <c r="Y75" s="131">
        <f>IF(Y$2,TREND(Annual!Y91:Y191,$AF91:$AG191,$AF75:$AG191,TRUE),0)</f>
        <v>0</v>
      </c>
      <c r="Z75" s="131">
        <f>IF(Z$2,TREND(Annual!Z91:Z191,$AF91:$AG191,$AF75:$AG191,TRUE),0)</f>
        <v>0</v>
      </c>
      <c r="AA75" s="131">
        <f>IF(AA$2,TREND(Annual!AA91:AA191,$AF91:$AG191,$AF75:$AG191,TRUE),0)</f>
        <v>0</v>
      </c>
      <c r="AB75" s="131">
        <f>IF(AB$2,TREND(Annual!AB91:AB191,$AF91:$AG191,$AF75:$AG191,TRUE),0)</f>
        <v>0</v>
      </c>
      <c r="AC75" s="131">
        <f>IF(AC$2,TREND(Annual!AC91:AC191,$AF91:$AG191,$AF75:$AG191,TRUE),0)</f>
        <v>0</v>
      </c>
      <c r="AD75" s="131">
        <f>IF(AD$2,TREND(Annual!AD91:AD191,$AF91:$AG191,$AF75:$AG191,TRUE),0)</f>
        <v>0</v>
      </c>
      <c r="AE75" s="126"/>
      <c r="AF75">
        <f t="shared" si="2"/>
        <v>69</v>
      </c>
      <c r="AG75">
        <f t="shared" si="3"/>
        <v>4761</v>
      </c>
    </row>
    <row r="76" spans="1:33">
      <c r="A76" t="s">
        <v>337</v>
      </c>
      <c r="B76" s="131">
        <f>IF(B$2,TREND(Annual!B92:B192,$AF92:$AG192,$AF76:$AG192,TRUE),0)</f>
        <v>0</v>
      </c>
      <c r="C76" s="131">
        <f>IF(C$2,TREND(Annual!C92:C192,$AF92:$AG192,$AF76:$AG192,TRUE),0)</f>
        <v>0</v>
      </c>
      <c r="D76" s="131">
        <f>IF(D$2,TREND(Annual!D92:D192,$AF92:$AG192,$AF76:$AG192,TRUE),0)</f>
        <v>0</v>
      </c>
      <c r="E76" s="131">
        <f>IF(E$2,TREND(Annual!E92:E192,$AF92:$AG192,$AF76:$AG192,TRUE),0)</f>
        <v>0</v>
      </c>
      <c r="F76" s="131">
        <f>IF(F$2,TREND(Annual!F92:F192,$AF92:$AG192,$AF76:$AG192,TRUE),0)</f>
        <v>0</v>
      </c>
      <c r="G76" s="131">
        <f>IF(G$2,TREND(Annual!G92:G192,$AF92:$AG192,$AF76:$AG192,TRUE),0)</f>
        <v>0</v>
      </c>
      <c r="H76" s="131">
        <f>IF(H$2,TREND(Annual!H92:H192,$AF92:$AG192,$AF76:$AG192,TRUE),0)</f>
        <v>0</v>
      </c>
      <c r="I76" s="131">
        <f>IF(I$2,TREND(Annual!I92:I192,$AF92:$AG192,$AF76:$AG192,TRUE),0)</f>
        <v>0</v>
      </c>
      <c r="J76" s="131">
        <f>IF(J$2,TREND(Annual!J92:J192,$AF92:$AG192,$AF76:$AG192,TRUE),0)</f>
        <v>0</v>
      </c>
      <c r="K76" s="131">
        <f>IF(K$2,TREND(Annual!K92:K192,$AF92:$AG192,$AF76:$AG192,TRUE),0)</f>
        <v>0</v>
      </c>
      <c r="L76" s="131">
        <f>IF(L$2,TREND(Annual!L92:L192,$AF92:$AG192,$AF76:$AG192,TRUE),0)</f>
        <v>0</v>
      </c>
      <c r="M76" s="131">
        <f>IF(M$2,TREND(Annual!M92:M192,$AF92:$AG192,$AF76:$AG192,TRUE),0)</f>
        <v>0</v>
      </c>
      <c r="N76" s="131">
        <f>IF(N$2,TREND(Annual!N92:N192,$AF92:$AG192,$AF76:$AG192,TRUE),0)</f>
        <v>0</v>
      </c>
      <c r="O76" s="131">
        <f>IF(O$2,TREND(Annual!O92:O192,$AF92:$AG192,$AF76:$AG192,TRUE),0)</f>
        <v>0</v>
      </c>
      <c r="P76" s="131">
        <f>IF(P$2,TREND(Annual!P92:P192,$AF92:$AG192,$AF76:$AG192,TRUE),0)</f>
        <v>0</v>
      </c>
      <c r="Q76" s="131">
        <f>IF(Q$2,TREND(Annual!Q92:Q192,$AF92:$AG192,$AF76:$AG192,TRUE),0)</f>
        <v>0</v>
      </c>
      <c r="R76" s="131">
        <f>IF(R$2,TREND(Annual!R92:R192,$AF92:$AG192,$AF76:$AG192,TRUE),0)</f>
        <v>0</v>
      </c>
      <c r="S76" s="131">
        <f>IF(S$2,TREND(Annual!S92:S192,$AF92:$AG192,$AF76:$AG192,TRUE),0)</f>
        <v>0</v>
      </c>
      <c r="T76" s="131">
        <f>IF(T$2,TREND(Annual!T92:T192,$AF92:$AG192,$AF76:$AG192,TRUE),0)</f>
        <v>0</v>
      </c>
      <c r="U76" s="131">
        <f>IF(U$2,TREND(Annual!U92:U192,$AF92:$AG192,$AF76:$AG192,TRUE),0)</f>
        <v>0</v>
      </c>
      <c r="V76" s="131">
        <f>IF(V$2,TREND(Annual!V92:V192,$AF92:$AG192,$AF76:$AG192,TRUE),0)</f>
        <v>0</v>
      </c>
      <c r="W76" s="131">
        <f>IF(W$2,TREND(Annual!W92:W192,$AF92:$AG192,$AF76:$AG192,TRUE),0)</f>
        <v>0</v>
      </c>
      <c r="X76" s="131">
        <f>IF(X$2,TREND(Annual!X92:X192,$AF92:$AG192,$AF76:$AG192,TRUE),0)</f>
        <v>0</v>
      </c>
      <c r="Y76" s="131">
        <f>IF(Y$2,TREND(Annual!Y92:Y192,$AF92:$AG192,$AF76:$AG192,TRUE),0)</f>
        <v>0</v>
      </c>
      <c r="Z76" s="131">
        <f>IF(Z$2,TREND(Annual!Z92:Z192,$AF92:$AG192,$AF76:$AG192,TRUE),0)</f>
        <v>0</v>
      </c>
      <c r="AA76" s="131">
        <f>IF(AA$2,TREND(Annual!AA92:AA192,$AF92:$AG192,$AF76:$AG192,TRUE),0)</f>
        <v>0</v>
      </c>
      <c r="AB76" s="131">
        <f>IF(AB$2,TREND(Annual!AB92:AB192,$AF92:$AG192,$AF76:$AG192,TRUE),0)</f>
        <v>0</v>
      </c>
      <c r="AC76" s="131">
        <f>IF(AC$2,TREND(Annual!AC92:AC192,$AF92:$AG192,$AF76:$AG192,TRUE),0)</f>
        <v>0</v>
      </c>
      <c r="AD76" s="131">
        <f>IF(AD$2,TREND(Annual!AD92:AD192,$AF92:$AG192,$AF76:$AG192,TRUE),0)</f>
        <v>0</v>
      </c>
      <c r="AE76" s="126"/>
      <c r="AF76">
        <f t="shared" si="2"/>
        <v>70</v>
      </c>
      <c r="AG76">
        <f t="shared" si="3"/>
        <v>4900</v>
      </c>
    </row>
    <row r="77" spans="1:33">
      <c r="A77" t="s">
        <v>338</v>
      </c>
      <c r="B77" s="131">
        <f>IF(B$2,TREND(Annual!B93:B193,$AF93:$AG193,$AF77:$AG193,TRUE),0)</f>
        <v>0</v>
      </c>
      <c r="C77" s="131">
        <f>IF(C$2,TREND(Annual!C93:C193,$AF93:$AG193,$AF77:$AG193,TRUE),0)</f>
        <v>0</v>
      </c>
      <c r="D77" s="131">
        <f>IF(D$2,TREND(Annual!D93:D193,$AF93:$AG193,$AF77:$AG193,TRUE),0)</f>
        <v>0</v>
      </c>
      <c r="E77" s="131">
        <f>IF(E$2,TREND(Annual!E93:E193,$AF93:$AG193,$AF77:$AG193,TRUE),0)</f>
        <v>0</v>
      </c>
      <c r="F77" s="131">
        <f>IF(F$2,TREND(Annual!F93:F193,$AF93:$AG193,$AF77:$AG193,TRUE),0)</f>
        <v>0</v>
      </c>
      <c r="G77" s="131">
        <f>IF(G$2,TREND(Annual!G93:G193,$AF93:$AG193,$AF77:$AG193,TRUE),0)</f>
        <v>0</v>
      </c>
      <c r="H77" s="131">
        <f>IF(H$2,TREND(Annual!H93:H193,$AF93:$AG193,$AF77:$AG193,TRUE),0)</f>
        <v>0</v>
      </c>
      <c r="I77" s="131">
        <f>IF(I$2,TREND(Annual!I93:I193,$AF93:$AG193,$AF77:$AG193,TRUE),0)</f>
        <v>0</v>
      </c>
      <c r="J77" s="131">
        <f>IF(J$2,TREND(Annual!J93:J193,$AF93:$AG193,$AF77:$AG193,TRUE),0)</f>
        <v>0</v>
      </c>
      <c r="K77" s="131">
        <f>IF(K$2,TREND(Annual!K93:K193,$AF93:$AG193,$AF77:$AG193,TRUE),0)</f>
        <v>0</v>
      </c>
      <c r="L77" s="131">
        <f>IF(L$2,TREND(Annual!L93:L193,$AF93:$AG193,$AF77:$AG193,TRUE),0)</f>
        <v>0</v>
      </c>
      <c r="M77" s="131">
        <f>IF(M$2,TREND(Annual!M93:M193,$AF93:$AG193,$AF77:$AG193,TRUE),0)</f>
        <v>0</v>
      </c>
      <c r="N77" s="131">
        <f>IF(N$2,TREND(Annual!N93:N193,$AF93:$AG193,$AF77:$AG193,TRUE),0)</f>
        <v>0</v>
      </c>
      <c r="O77" s="131">
        <f>IF(O$2,TREND(Annual!O93:O193,$AF93:$AG193,$AF77:$AG193,TRUE),0)</f>
        <v>0</v>
      </c>
      <c r="P77" s="131">
        <f>IF(P$2,TREND(Annual!P93:P193,$AF93:$AG193,$AF77:$AG193,TRUE),0)</f>
        <v>0</v>
      </c>
      <c r="Q77" s="131">
        <f>IF(Q$2,TREND(Annual!Q93:Q193,$AF93:$AG193,$AF77:$AG193,TRUE),0)</f>
        <v>0</v>
      </c>
      <c r="R77" s="131">
        <f>IF(R$2,TREND(Annual!R93:R193,$AF93:$AG193,$AF77:$AG193,TRUE),0)</f>
        <v>0</v>
      </c>
      <c r="S77" s="131">
        <f>IF(S$2,TREND(Annual!S93:S193,$AF93:$AG193,$AF77:$AG193,TRUE),0)</f>
        <v>0</v>
      </c>
      <c r="T77" s="131">
        <f>IF(T$2,TREND(Annual!T93:T193,$AF93:$AG193,$AF77:$AG193,TRUE),0)</f>
        <v>0</v>
      </c>
      <c r="U77" s="131">
        <f>IF(U$2,TREND(Annual!U93:U193,$AF93:$AG193,$AF77:$AG193,TRUE),0)</f>
        <v>0</v>
      </c>
      <c r="V77" s="131">
        <f>IF(V$2,TREND(Annual!V93:V193,$AF93:$AG193,$AF77:$AG193,TRUE),0)</f>
        <v>0</v>
      </c>
      <c r="W77" s="131">
        <f>IF(W$2,TREND(Annual!W93:W193,$AF93:$AG193,$AF77:$AG193,TRUE),0)</f>
        <v>0</v>
      </c>
      <c r="X77" s="131">
        <f>IF(X$2,TREND(Annual!X93:X193,$AF93:$AG193,$AF77:$AG193,TRUE),0)</f>
        <v>0</v>
      </c>
      <c r="Y77" s="131">
        <f>IF(Y$2,TREND(Annual!Y93:Y193,$AF93:$AG193,$AF77:$AG193,TRUE),0)</f>
        <v>0</v>
      </c>
      <c r="Z77" s="131">
        <f>IF(Z$2,TREND(Annual!Z93:Z193,$AF93:$AG193,$AF77:$AG193,TRUE),0)</f>
        <v>0</v>
      </c>
      <c r="AA77" s="131">
        <f>IF(AA$2,TREND(Annual!AA93:AA193,$AF93:$AG193,$AF77:$AG193,TRUE),0)</f>
        <v>0</v>
      </c>
      <c r="AB77" s="131">
        <f>IF(AB$2,TREND(Annual!AB93:AB193,$AF93:$AG193,$AF77:$AG193,TRUE),0)</f>
        <v>0</v>
      </c>
      <c r="AC77" s="131">
        <f>IF(AC$2,TREND(Annual!AC93:AC193,$AF93:$AG193,$AF77:$AG193,TRUE),0)</f>
        <v>0</v>
      </c>
      <c r="AD77" s="131">
        <f>IF(AD$2,TREND(Annual!AD93:AD193,$AF93:$AG193,$AF77:$AG193,TRUE),0)</f>
        <v>0</v>
      </c>
      <c r="AE77" s="126"/>
      <c r="AF77">
        <f t="shared" si="2"/>
        <v>71</v>
      </c>
      <c r="AG77">
        <f t="shared" si="3"/>
        <v>5041</v>
      </c>
    </row>
    <row r="78" spans="1:33">
      <c r="A78" t="s">
        <v>339</v>
      </c>
      <c r="B78" s="131">
        <f>IF(B$2,TREND(Annual!B94:B194,$AF94:$AG194,$AF78:$AG194,TRUE),0)</f>
        <v>0</v>
      </c>
      <c r="C78" s="131">
        <f>IF(C$2,TREND(Annual!C94:C194,$AF94:$AG194,$AF78:$AG194,TRUE),0)</f>
        <v>0</v>
      </c>
      <c r="D78" s="131">
        <f>IF(D$2,TREND(Annual!D94:D194,$AF94:$AG194,$AF78:$AG194,TRUE),0)</f>
        <v>0</v>
      </c>
      <c r="E78" s="131">
        <f>IF(E$2,TREND(Annual!E94:E194,$AF94:$AG194,$AF78:$AG194,TRUE),0)</f>
        <v>0</v>
      </c>
      <c r="F78" s="131">
        <f>IF(F$2,TREND(Annual!F94:F194,$AF94:$AG194,$AF78:$AG194,TRUE),0)</f>
        <v>0</v>
      </c>
      <c r="G78" s="131">
        <f>IF(G$2,TREND(Annual!G94:G194,$AF94:$AG194,$AF78:$AG194,TRUE),0)</f>
        <v>0</v>
      </c>
      <c r="H78" s="131">
        <f>IF(H$2,TREND(Annual!H94:H194,$AF94:$AG194,$AF78:$AG194,TRUE),0)</f>
        <v>0</v>
      </c>
      <c r="I78" s="131">
        <f>IF(I$2,TREND(Annual!I94:I194,$AF94:$AG194,$AF78:$AG194,TRUE),0)</f>
        <v>0</v>
      </c>
      <c r="J78" s="131">
        <f>IF(J$2,TREND(Annual!J94:J194,$AF94:$AG194,$AF78:$AG194,TRUE),0)</f>
        <v>0</v>
      </c>
      <c r="K78" s="131">
        <f>IF(K$2,TREND(Annual!K94:K194,$AF94:$AG194,$AF78:$AG194,TRUE),0)</f>
        <v>0</v>
      </c>
      <c r="L78" s="131">
        <f>IF(L$2,TREND(Annual!L94:L194,$AF94:$AG194,$AF78:$AG194,TRUE),0)</f>
        <v>0</v>
      </c>
      <c r="M78" s="131">
        <f>IF(M$2,TREND(Annual!M94:M194,$AF94:$AG194,$AF78:$AG194,TRUE),0)</f>
        <v>0</v>
      </c>
      <c r="N78" s="131">
        <f>IF(N$2,TREND(Annual!N94:N194,$AF94:$AG194,$AF78:$AG194,TRUE),0)</f>
        <v>0</v>
      </c>
      <c r="O78" s="131">
        <f>IF(O$2,TREND(Annual!O94:O194,$AF94:$AG194,$AF78:$AG194,TRUE),0)</f>
        <v>0</v>
      </c>
      <c r="P78" s="131">
        <f>IF(P$2,TREND(Annual!P94:P194,$AF94:$AG194,$AF78:$AG194,TRUE),0)</f>
        <v>0</v>
      </c>
      <c r="Q78" s="131">
        <f>IF(Q$2,TREND(Annual!Q94:Q194,$AF94:$AG194,$AF78:$AG194,TRUE),0)</f>
        <v>0</v>
      </c>
      <c r="R78" s="131">
        <f>IF(R$2,TREND(Annual!R94:R194,$AF94:$AG194,$AF78:$AG194,TRUE),0)</f>
        <v>0</v>
      </c>
      <c r="S78" s="131">
        <f>IF(S$2,TREND(Annual!S94:S194,$AF94:$AG194,$AF78:$AG194,TRUE),0)</f>
        <v>0</v>
      </c>
      <c r="T78" s="131">
        <f>IF(T$2,TREND(Annual!T94:T194,$AF94:$AG194,$AF78:$AG194,TRUE),0)</f>
        <v>0</v>
      </c>
      <c r="U78" s="131">
        <f>IF(U$2,TREND(Annual!U94:U194,$AF94:$AG194,$AF78:$AG194,TRUE),0)</f>
        <v>0</v>
      </c>
      <c r="V78" s="131">
        <f>IF(V$2,TREND(Annual!V94:V194,$AF94:$AG194,$AF78:$AG194,TRUE),0)</f>
        <v>0</v>
      </c>
      <c r="W78" s="131">
        <f>IF(W$2,TREND(Annual!W94:W194,$AF94:$AG194,$AF78:$AG194,TRUE),0)</f>
        <v>0</v>
      </c>
      <c r="X78" s="131">
        <f>IF(X$2,TREND(Annual!X94:X194,$AF94:$AG194,$AF78:$AG194,TRUE),0)</f>
        <v>0</v>
      </c>
      <c r="Y78" s="131">
        <f>IF(Y$2,TREND(Annual!Y94:Y194,$AF94:$AG194,$AF78:$AG194,TRUE),0)</f>
        <v>0</v>
      </c>
      <c r="Z78" s="131">
        <f>IF(Z$2,TREND(Annual!Z94:Z194,$AF94:$AG194,$AF78:$AG194,TRUE),0)</f>
        <v>0</v>
      </c>
      <c r="AA78" s="131">
        <f>IF(AA$2,TREND(Annual!AA94:AA194,$AF94:$AG194,$AF78:$AG194,TRUE),0)</f>
        <v>0</v>
      </c>
      <c r="AB78" s="131">
        <f>IF(AB$2,TREND(Annual!AB94:AB194,$AF94:$AG194,$AF78:$AG194,TRUE),0)</f>
        <v>0</v>
      </c>
      <c r="AC78" s="131">
        <f>IF(AC$2,TREND(Annual!AC94:AC194,$AF94:$AG194,$AF78:$AG194,TRUE),0)</f>
        <v>0</v>
      </c>
      <c r="AD78" s="131">
        <f>IF(AD$2,TREND(Annual!AD94:AD194,$AF94:$AG194,$AF78:$AG194,TRUE),0)</f>
        <v>0</v>
      </c>
      <c r="AE78" s="126"/>
      <c r="AF78">
        <f t="shared" si="2"/>
        <v>72</v>
      </c>
      <c r="AG78">
        <f t="shared" si="3"/>
        <v>5184</v>
      </c>
    </row>
    <row r="79" spans="1:33">
      <c r="A79" t="s">
        <v>340</v>
      </c>
      <c r="B79" s="131">
        <f>IF(B$2,TREND(Annual!B95:B195,$AF95:$AG195,$AF79:$AG195,TRUE),0)</f>
        <v>0</v>
      </c>
      <c r="C79" s="131">
        <f>IF(C$2,TREND(Annual!C95:C195,$AF95:$AG195,$AF79:$AG195,TRUE),0)</f>
        <v>0</v>
      </c>
      <c r="D79" s="131">
        <f>IF(D$2,TREND(Annual!D95:D195,$AF95:$AG195,$AF79:$AG195,TRUE),0)</f>
        <v>0</v>
      </c>
      <c r="E79" s="131">
        <f>IF(E$2,TREND(Annual!E95:E195,$AF95:$AG195,$AF79:$AG195,TRUE),0)</f>
        <v>0</v>
      </c>
      <c r="F79" s="131">
        <f>IF(F$2,TREND(Annual!F95:F195,$AF95:$AG195,$AF79:$AG195,TRUE),0)</f>
        <v>0</v>
      </c>
      <c r="G79" s="131">
        <f>IF(G$2,TREND(Annual!G95:G195,$AF95:$AG195,$AF79:$AG195,TRUE),0)</f>
        <v>0</v>
      </c>
      <c r="H79" s="131">
        <f>IF(H$2,TREND(Annual!H95:H195,$AF95:$AG195,$AF79:$AG195,TRUE),0)</f>
        <v>0</v>
      </c>
      <c r="I79" s="131">
        <f>IF(I$2,TREND(Annual!I95:I195,$AF95:$AG195,$AF79:$AG195,TRUE),0)</f>
        <v>0</v>
      </c>
      <c r="J79" s="131">
        <f>IF(J$2,TREND(Annual!J95:J195,$AF95:$AG195,$AF79:$AG195,TRUE),0)</f>
        <v>0</v>
      </c>
      <c r="K79" s="131">
        <f>IF(K$2,TREND(Annual!K95:K195,$AF95:$AG195,$AF79:$AG195,TRUE),0)</f>
        <v>0</v>
      </c>
      <c r="L79" s="131">
        <f>IF(L$2,TREND(Annual!L95:L195,$AF95:$AG195,$AF79:$AG195,TRUE),0)</f>
        <v>0</v>
      </c>
      <c r="M79" s="131">
        <f>IF(M$2,TREND(Annual!M95:M195,$AF95:$AG195,$AF79:$AG195,TRUE),0)</f>
        <v>0</v>
      </c>
      <c r="N79" s="131">
        <f>IF(N$2,TREND(Annual!N95:N195,$AF95:$AG195,$AF79:$AG195,TRUE),0)</f>
        <v>0</v>
      </c>
      <c r="O79" s="131">
        <f>IF(O$2,TREND(Annual!O95:O195,$AF95:$AG195,$AF79:$AG195,TRUE),0)</f>
        <v>0</v>
      </c>
      <c r="P79" s="131">
        <f>IF(P$2,TREND(Annual!P95:P195,$AF95:$AG195,$AF79:$AG195,TRUE),0)</f>
        <v>0</v>
      </c>
      <c r="Q79" s="131">
        <f>IF(Q$2,TREND(Annual!Q95:Q195,$AF95:$AG195,$AF79:$AG195,TRUE),0)</f>
        <v>0</v>
      </c>
      <c r="R79" s="131">
        <f>IF(R$2,TREND(Annual!R95:R195,$AF95:$AG195,$AF79:$AG195,TRUE),0)</f>
        <v>0</v>
      </c>
      <c r="S79" s="131">
        <f>IF(S$2,TREND(Annual!S95:S195,$AF95:$AG195,$AF79:$AG195,TRUE),0)</f>
        <v>0</v>
      </c>
      <c r="T79" s="131">
        <f>IF(T$2,TREND(Annual!T95:T195,$AF95:$AG195,$AF79:$AG195,TRUE),0)</f>
        <v>0</v>
      </c>
      <c r="U79" s="131">
        <f>IF(U$2,TREND(Annual!U95:U195,$AF95:$AG195,$AF79:$AG195,TRUE),0)</f>
        <v>0</v>
      </c>
      <c r="V79" s="131">
        <f>IF(V$2,TREND(Annual!V95:V195,$AF95:$AG195,$AF79:$AG195,TRUE),0)</f>
        <v>0</v>
      </c>
      <c r="W79" s="131">
        <f>IF(W$2,TREND(Annual!W95:W195,$AF95:$AG195,$AF79:$AG195,TRUE),0)</f>
        <v>0</v>
      </c>
      <c r="X79" s="131">
        <f>IF(X$2,TREND(Annual!X95:X195,$AF95:$AG195,$AF79:$AG195,TRUE),0)</f>
        <v>0</v>
      </c>
      <c r="Y79" s="131">
        <f>IF(Y$2,TREND(Annual!Y95:Y195,$AF95:$AG195,$AF79:$AG195,TRUE),0)</f>
        <v>0</v>
      </c>
      <c r="Z79" s="131">
        <f>IF(Z$2,TREND(Annual!Z95:Z195,$AF95:$AG195,$AF79:$AG195,TRUE),0)</f>
        <v>0</v>
      </c>
      <c r="AA79" s="131">
        <f>IF(AA$2,TREND(Annual!AA95:AA195,$AF95:$AG195,$AF79:$AG195,TRUE),0)</f>
        <v>0</v>
      </c>
      <c r="AB79" s="131">
        <f>IF(AB$2,TREND(Annual!AB95:AB195,$AF95:$AG195,$AF79:$AG195,TRUE),0)</f>
        <v>0</v>
      </c>
      <c r="AC79" s="131">
        <f>IF(AC$2,TREND(Annual!AC95:AC195,$AF95:$AG195,$AF79:$AG195,TRUE),0)</f>
        <v>0</v>
      </c>
      <c r="AD79" s="131">
        <f>IF(AD$2,TREND(Annual!AD95:AD195,$AF95:$AG195,$AF79:$AG195,TRUE),0)</f>
        <v>0</v>
      </c>
      <c r="AE79" s="126"/>
      <c r="AF79">
        <f t="shared" si="2"/>
        <v>73</v>
      </c>
      <c r="AG79">
        <f t="shared" si="3"/>
        <v>5329</v>
      </c>
    </row>
    <row r="80" spans="1:33">
      <c r="A80" t="s">
        <v>341</v>
      </c>
      <c r="B80" s="131">
        <f>IF(B$2,TREND(Annual!B96:B196,$AF96:$AG196,$AF80:$AG196,TRUE),0)</f>
        <v>0</v>
      </c>
      <c r="C80" s="131">
        <f>IF(C$2,TREND(Annual!C96:C196,$AF96:$AG196,$AF80:$AG196,TRUE),0)</f>
        <v>0</v>
      </c>
      <c r="D80" s="131">
        <f>IF(D$2,TREND(Annual!D96:D196,$AF96:$AG196,$AF80:$AG196,TRUE),0)</f>
        <v>0</v>
      </c>
      <c r="E80" s="131">
        <f>IF(E$2,TREND(Annual!E96:E196,$AF96:$AG196,$AF80:$AG196,TRUE),0)</f>
        <v>0</v>
      </c>
      <c r="F80" s="131">
        <f>IF(F$2,TREND(Annual!F96:F196,$AF96:$AG196,$AF80:$AG196,TRUE),0)</f>
        <v>0</v>
      </c>
      <c r="G80" s="131">
        <f>IF(G$2,TREND(Annual!G96:G196,$AF96:$AG196,$AF80:$AG196,TRUE),0)</f>
        <v>0</v>
      </c>
      <c r="H80" s="131">
        <f>IF(H$2,TREND(Annual!H96:H196,$AF96:$AG196,$AF80:$AG196,TRUE),0)</f>
        <v>0</v>
      </c>
      <c r="I80" s="131">
        <f>IF(I$2,TREND(Annual!I96:I196,$AF96:$AG196,$AF80:$AG196,TRUE),0)</f>
        <v>0</v>
      </c>
      <c r="J80" s="131">
        <f>IF(J$2,TREND(Annual!J96:J196,$AF96:$AG196,$AF80:$AG196,TRUE),0)</f>
        <v>0</v>
      </c>
      <c r="K80" s="131">
        <f>IF(K$2,TREND(Annual!K96:K196,$AF96:$AG196,$AF80:$AG196,TRUE),0)</f>
        <v>0</v>
      </c>
      <c r="L80" s="131">
        <f>IF(L$2,TREND(Annual!L96:L196,$AF96:$AG196,$AF80:$AG196,TRUE),0)</f>
        <v>0</v>
      </c>
      <c r="M80" s="131">
        <f>IF(M$2,TREND(Annual!M96:M196,$AF96:$AG196,$AF80:$AG196,TRUE),0)</f>
        <v>0</v>
      </c>
      <c r="N80" s="131">
        <f>IF(N$2,TREND(Annual!N96:N196,$AF96:$AG196,$AF80:$AG196,TRUE),0)</f>
        <v>0</v>
      </c>
      <c r="O80" s="131">
        <f>IF(O$2,TREND(Annual!O96:O196,$AF96:$AG196,$AF80:$AG196,TRUE),0)</f>
        <v>0</v>
      </c>
      <c r="P80" s="131">
        <f>IF(P$2,TREND(Annual!P96:P196,$AF96:$AG196,$AF80:$AG196,TRUE),0)</f>
        <v>0</v>
      </c>
      <c r="Q80" s="131">
        <f>IF(Q$2,TREND(Annual!Q96:Q196,$AF96:$AG196,$AF80:$AG196,TRUE),0)</f>
        <v>0</v>
      </c>
      <c r="R80" s="131">
        <f>IF(R$2,TREND(Annual!R96:R196,$AF96:$AG196,$AF80:$AG196,TRUE),0)</f>
        <v>0</v>
      </c>
      <c r="S80" s="131">
        <f>IF(S$2,TREND(Annual!S96:S196,$AF96:$AG196,$AF80:$AG196,TRUE),0)</f>
        <v>0</v>
      </c>
      <c r="T80" s="131">
        <f>IF(T$2,TREND(Annual!T96:T196,$AF96:$AG196,$AF80:$AG196,TRUE),0)</f>
        <v>0</v>
      </c>
      <c r="U80" s="131">
        <f>IF(U$2,TREND(Annual!U96:U196,$AF96:$AG196,$AF80:$AG196,TRUE),0)</f>
        <v>0</v>
      </c>
      <c r="V80" s="131">
        <f>IF(V$2,TREND(Annual!V96:V196,$AF96:$AG196,$AF80:$AG196,TRUE),0)</f>
        <v>0</v>
      </c>
      <c r="W80" s="131">
        <f>IF(W$2,TREND(Annual!W96:W196,$AF96:$AG196,$AF80:$AG196,TRUE),0)</f>
        <v>0</v>
      </c>
      <c r="X80" s="131">
        <f>IF(X$2,TREND(Annual!X96:X196,$AF96:$AG196,$AF80:$AG196,TRUE),0)</f>
        <v>0</v>
      </c>
      <c r="Y80" s="131">
        <f>IF(Y$2,TREND(Annual!Y96:Y196,$AF96:$AG196,$AF80:$AG196,TRUE),0)</f>
        <v>0</v>
      </c>
      <c r="Z80" s="131">
        <f>IF(Z$2,TREND(Annual!Z96:Z196,$AF96:$AG196,$AF80:$AG196,TRUE),0)</f>
        <v>0</v>
      </c>
      <c r="AA80" s="131">
        <f>IF(AA$2,TREND(Annual!AA96:AA196,$AF96:$AG196,$AF80:$AG196,TRUE),0)</f>
        <v>0</v>
      </c>
      <c r="AB80" s="131">
        <f>IF(AB$2,TREND(Annual!AB96:AB196,$AF96:$AG196,$AF80:$AG196,TRUE),0)</f>
        <v>0</v>
      </c>
      <c r="AC80" s="131">
        <f>IF(AC$2,TREND(Annual!AC96:AC196,$AF96:$AG196,$AF80:$AG196,TRUE),0)</f>
        <v>0</v>
      </c>
      <c r="AD80" s="131">
        <f>IF(AD$2,TREND(Annual!AD96:AD196,$AF96:$AG196,$AF80:$AG196,TRUE),0)</f>
        <v>0</v>
      </c>
      <c r="AE80" s="126"/>
      <c r="AF80">
        <f t="shared" si="2"/>
        <v>74</v>
      </c>
      <c r="AG80">
        <f t="shared" si="3"/>
        <v>5476</v>
      </c>
    </row>
    <row r="81" spans="1:33">
      <c r="A81" t="s">
        <v>342</v>
      </c>
      <c r="B81" s="131">
        <f>IF(B$2,TREND(Annual!B97:B197,$AF97:$AG197,$AF81:$AG197,TRUE),0)</f>
        <v>0</v>
      </c>
      <c r="C81" s="131">
        <f>IF(C$2,TREND(Annual!C97:C197,$AF97:$AG197,$AF81:$AG197,TRUE),0)</f>
        <v>0</v>
      </c>
      <c r="D81" s="131">
        <f>IF(D$2,TREND(Annual!D97:D197,$AF97:$AG197,$AF81:$AG197,TRUE),0)</f>
        <v>0</v>
      </c>
      <c r="E81" s="131">
        <f>IF(E$2,TREND(Annual!E97:E197,$AF97:$AG197,$AF81:$AG197,TRUE),0)</f>
        <v>0</v>
      </c>
      <c r="F81" s="131">
        <f>IF(F$2,TREND(Annual!F97:F197,$AF97:$AG197,$AF81:$AG197,TRUE),0)</f>
        <v>0</v>
      </c>
      <c r="G81" s="131">
        <f>IF(G$2,TREND(Annual!G97:G197,$AF97:$AG197,$AF81:$AG197,TRUE),0)</f>
        <v>0</v>
      </c>
      <c r="H81" s="131">
        <f>IF(H$2,TREND(Annual!H97:H197,$AF97:$AG197,$AF81:$AG197,TRUE),0)</f>
        <v>0</v>
      </c>
      <c r="I81" s="131">
        <f>IF(I$2,TREND(Annual!I97:I197,$AF97:$AG197,$AF81:$AG197,TRUE),0)</f>
        <v>0</v>
      </c>
      <c r="J81" s="131">
        <f>IF(J$2,TREND(Annual!J97:J197,$AF97:$AG197,$AF81:$AG197,TRUE),0)</f>
        <v>0</v>
      </c>
      <c r="K81" s="131">
        <f>IF(K$2,TREND(Annual!K97:K197,$AF97:$AG197,$AF81:$AG197,TRUE),0)</f>
        <v>0</v>
      </c>
      <c r="L81" s="131">
        <f>IF(L$2,TREND(Annual!L97:L197,$AF97:$AG197,$AF81:$AG197,TRUE),0)</f>
        <v>0</v>
      </c>
      <c r="M81" s="131">
        <f>IF(M$2,TREND(Annual!M97:M197,$AF97:$AG197,$AF81:$AG197,TRUE),0)</f>
        <v>0</v>
      </c>
      <c r="N81" s="131">
        <f>IF(N$2,TREND(Annual!N97:N197,$AF97:$AG197,$AF81:$AG197,TRUE),0)</f>
        <v>0</v>
      </c>
      <c r="O81" s="131">
        <f>IF(O$2,TREND(Annual!O97:O197,$AF97:$AG197,$AF81:$AG197,TRUE),0)</f>
        <v>0</v>
      </c>
      <c r="P81" s="131">
        <f>IF(P$2,TREND(Annual!P97:P197,$AF97:$AG197,$AF81:$AG197,TRUE),0)</f>
        <v>0</v>
      </c>
      <c r="Q81" s="131">
        <f>IF(Q$2,TREND(Annual!Q97:Q197,$AF97:$AG197,$AF81:$AG197,TRUE),0)</f>
        <v>0</v>
      </c>
      <c r="R81" s="131">
        <f>IF(R$2,TREND(Annual!R97:R197,$AF97:$AG197,$AF81:$AG197,TRUE),0)</f>
        <v>0</v>
      </c>
      <c r="S81" s="131">
        <f>IF(S$2,TREND(Annual!S97:S197,$AF97:$AG197,$AF81:$AG197,TRUE),0)</f>
        <v>0</v>
      </c>
      <c r="T81" s="131">
        <f>IF(T$2,TREND(Annual!T97:T197,$AF97:$AG197,$AF81:$AG197,TRUE),0)</f>
        <v>0</v>
      </c>
      <c r="U81" s="131">
        <f>IF(U$2,TREND(Annual!U97:U197,$AF97:$AG197,$AF81:$AG197,TRUE),0)</f>
        <v>0</v>
      </c>
      <c r="V81" s="131">
        <f>IF(V$2,TREND(Annual!V97:V197,$AF97:$AG197,$AF81:$AG197,TRUE),0)</f>
        <v>0</v>
      </c>
      <c r="W81" s="131">
        <f>IF(W$2,TREND(Annual!W97:W197,$AF97:$AG197,$AF81:$AG197,TRUE),0)</f>
        <v>0</v>
      </c>
      <c r="X81" s="131">
        <f>IF(X$2,TREND(Annual!X97:X197,$AF97:$AG197,$AF81:$AG197,TRUE),0)</f>
        <v>0</v>
      </c>
      <c r="Y81" s="131">
        <f>IF(Y$2,TREND(Annual!Y97:Y197,$AF97:$AG197,$AF81:$AG197,TRUE),0)</f>
        <v>0</v>
      </c>
      <c r="Z81" s="131">
        <f>IF(Z$2,TREND(Annual!Z97:Z197,$AF97:$AG197,$AF81:$AG197,TRUE),0)</f>
        <v>0</v>
      </c>
      <c r="AA81" s="131">
        <f>IF(AA$2,TREND(Annual!AA97:AA197,$AF97:$AG197,$AF81:$AG197,TRUE),0)</f>
        <v>0</v>
      </c>
      <c r="AB81" s="131">
        <f>IF(AB$2,TREND(Annual!AB97:AB197,$AF97:$AG197,$AF81:$AG197,TRUE),0)</f>
        <v>0</v>
      </c>
      <c r="AC81" s="131">
        <f>IF(AC$2,TREND(Annual!AC97:AC197,$AF97:$AG197,$AF81:$AG197,TRUE),0)</f>
        <v>0</v>
      </c>
      <c r="AD81" s="131">
        <f>IF(AD$2,TREND(Annual!AD97:AD197,$AF97:$AG197,$AF81:$AG197,TRUE),0)</f>
        <v>0</v>
      </c>
      <c r="AE81" s="126"/>
      <c r="AF81">
        <f t="shared" si="2"/>
        <v>75</v>
      </c>
      <c r="AG81">
        <f t="shared" si="3"/>
        <v>5625</v>
      </c>
    </row>
    <row r="82" spans="1:33">
      <c r="A82" t="s">
        <v>343</v>
      </c>
      <c r="B82" s="131">
        <f>IF(B$2,TREND(Annual!B98:B198,$AF98:$AG198,$AF82:$AG198,TRUE),0)</f>
        <v>0</v>
      </c>
      <c r="C82" s="131">
        <f>IF(C$2,TREND(Annual!C98:C198,$AF98:$AG198,$AF82:$AG198,TRUE),0)</f>
        <v>0</v>
      </c>
      <c r="D82" s="131">
        <f>IF(D$2,TREND(Annual!D98:D198,$AF98:$AG198,$AF82:$AG198,TRUE),0)</f>
        <v>0</v>
      </c>
      <c r="E82" s="131">
        <f>IF(E$2,TREND(Annual!E98:E198,$AF98:$AG198,$AF82:$AG198,TRUE),0)</f>
        <v>0</v>
      </c>
      <c r="F82" s="131">
        <f>IF(F$2,TREND(Annual!F98:F198,$AF98:$AG198,$AF82:$AG198,TRUE),0)</f>
        <v>0</v>
      </c>
      <c r="G82" s="131">
        <f>IF(G$2,TREND(Annual!G98:G198,$AF98:$AG198,$AF82:$AG198,TRUE),0)</f>
        <v>0</v>
      </c>
      <c r="H82" s="131">
        <f>IF(H$2,TREND(Annual!H98:H198,$AF98:$AG198,$AF82:$AG198,TRUE),0)</f>
        <v>0</v>
      </c>
      <c r="I82" s="131">
        <f>IF(I$2,TREND(Annual!I98:I198,$AF98:$AG198,$AF82:$AG198,TRUE),0)</f>
        <v>0</v>
      </c>
      <c r="J82" s="131">
        <f>IF(J$2,TREND(Annual!J98:J198,$AF98:$AG198,$AF82:$AG198,TRUE),0)</f>
        <v>0</v>
      </c>
      <c r="K82" s="131">
        <f>IF(K$2,TREND(Annual!K98:K198,$AF98:$AG198,$AF82:$AG198,TRUE),0)</f>
        <v>0</v>
      </c>
      <c r="L82" s="131">
        <f>IF(L$2,TREND(Annual!L98:L198,$AF98:$AG198,$AF82:$AG198,TRUE),0)</f>
        <v>0</v>
      </c>
      <c r="M82" s="131">
        <f>IF(M$2,TREND(Annual!M98:M198,$AF98:$AG198,$AF82:$AG198,TRUE),0)</f>
        <v>0</v>
      </c>
      <c r="N82" s="131">
        <f>IF(N$2,TREND(Annual!N98:N198,$AF98:$AG198,$AF82:$AG198,TRUE),0)</f>
        <v>0</v>
      </c>
      <c r="O82" s="131">
        <f>IF(O$2,TREND(Annual!O98:O198,$AF98:$AG198,$AF82:$AG198,TRUE),0)</f>
        <v>0</v>
      </c>
      <c r="P82" s="131">
        <f>IF(P$2,TREND(Annual!P98:P198,$AF98:$AG198,$AF82:$AG198,TRUE),0)</f>
        <v>0</v>
      </c>
      <c r="Q82" s="131">
        <f>IF(Q$2,TREND(Annual!Q98:Q198,$AF98:$AG198,$AF82:$AG198,TRUE),0)</f>
        <v>0</v>
      </c>
      <c r="R82" s="131">
        <f>IF(R$2,TREND(Annual!R98:R198,$AF98:$AG198,$AF82:$AG198,TRUE),0)</f>
        <v>0</v>
      </c>
      <c r="S82" s="131">
        <f>IF(S$2,TREND(Annual!S98:S198,$AF98:$AG198,$AF82:$AG198,TRUE),0)</f>
        <v>0</v>
      </c>
      <c r="T82" s="131">
        <f>IF(T$2,TREND(Annual!T98:T198,$AF98:$AG198,$AF82:$AG198,TRUE),0)</f>
        <v>0</v>
      </c>
      <c r="U82" s="131">
        <f>IF(U$2,TREND(Annual!U98:U198,$AF98:$AG198,$AF82:$AG198,TRUE),0)</f>
        <v>0</v>
      </c>
      <c r="V82" s="131">
        <f>IF(V$2,TREND(Annual!V98:V198,$AF98:$AG198,$AF82:$AG198,TRUE),0)</f>
        <v>0</v>
      </c>
      <c r="W82" s="131">
        <f>IF(W$2,TREND(Annual!W98:W198,$AF98:$AG198,$AF82:$AG198,TRUE),0)</f>
        <v>0</v>
      </c>
      <c r="X82" s="131">
        <f>IF(X$2,TREND(Annual!X98:X198,$AF98:$AG198,$AF82:$AG198,TRUE),0)</f>
        <v>0</v>
      </c>
      <c r="Y82" s="131">
        <f>IF(Y$2,TREND(Annual!Y98:Y198,$AF98:$AG198,$AF82:$AG198,TRUE),0)</f>
        <v>0</v>
      </c>
      <c r="Z82" s="131">
        <f>IF(Z$2,TREND(Annual!Z98:Z198,$AF98:$AG198,$AF82:$AG198,TRUE),0)</f>
        <v>0</v>
      </c>
      <c r="AA82" s="131">
        <f>IF(AA$2,TREND(Annual!AA98:AA198,$AF98:$AG198,$AF82:$AG198,TRUE),0)</f>
        <v>0</v>
      </c>
      <c r="AB82" s="131">
        <f>IF(AB$2,TREND(Annual!AB98:AB198,$AF98:$AG198,$AF82:$AG198,TRUE),0)</f>
        <v>0</v>
      </c>
      <c r="AC82" s="131">
        <f>IF(AC$2,TREND(Annual!AC98:AC198,$AF98:$AG198,$AF82:$AG198,TRUE),0)</f>
        <v>0</v>
      </c>
      <c r="AD82" s="131">
        <f>IF(AD$2,TREND(Annual!AD98:AD198,$AF98:$AG198,$AF82:$AG198,TRUE),0)</f>
        <v>0</v>
      </c>
      <c r="AE82" s="126"/>
      <c r="AF82">
        <f t="shared" si="2"/>
        <v>76</v>
      </c>
      <c r="AG82">
        <f t="shared" si="3"/>
        <v>5776</v>
      </c>
    </row>
    <row r="83" spans="1:33">
      <c r="A83" t="s">
        <v>344</v>
      </c>
      <c r="B83" s="131">
        <f>IF(B$2,TREND(Annual!B99:B199,$AF99:$AG199,$AF83:$AG199,TRUE),0)</f>
        <v>0</v>
      </c>
      <c r="C83" s="131">
        <f>IF(C$2,TREND(Annual!C99:C199,$AF99:$AG199,$AF83:$AG199,TRUE),0)</f>
        <v>0</v>
      </c>
      <c r="D83" s="131">
        <f>IF(D$2,TREND(Annual!D99:D199,$AF99:$AG199,$AF83:$AG199,TRUE),0)</f>
        <v>0</v>
      </c>
      <c r="E83" s="131">
        <f>IF(E$2,TREND(Annual!E99:E199,$AF99:$AG199,$AF83:$AG199,TRUE),0)</f>
        <v>0</v>
      </c>
      <c r="F83" s="131">
        <f>IF(F$2,TREND(Annual!F99:F199,$AF99:$AG199,$AF83:$AG199,TRUE),0)</f>
        <v>0</v>
      </c>
      <c r="G83" s="131">
        <f>IF(G$2,TREND(Annual!G99:G199,$AF99:$AG199,$AF83:$AG199,TRUE),0)</f>
        <v>0</v>
      </c>
      <c r="H83" s="131">
        <f>IF(H$2,TREND(Annual!H99:H199,$AF99:$AG199,$AF83:$AG199,TRUE),0)</f>
        <v>0</v>
      </c>
      <c r="I83" s="131">
        <f>IF(I$2,TREND(Annual!I99:I199,$AF99:$AG199,$AF83:$AG199,TRUE),0)</f>
        <v>0</v>
      </c>
      <c r="J83" s="131">
        <f>IF(J$2,TREND(Annual!J99:J199,$AF99:$AG199,$AF83:$AG199,TRUE),0)</f>
        <v>0</v>
      </c>
      <c r="K83" s="131">
        <f>IF(K$2,TREND(Annual!K99:K199,$AF99:$AG199,$AF83:$AG199,TRUE),0)</f>
        <v>0</v>
      </c>
      <c r="L83" s="131">
        <f>IF(L$2,TREND(Annual!L99:L199,$AF99:$AG199,$AF83:$AG199,TRUE),0)</f>
        <v>0</v>
      </c>
      <c r="M83" s="131">
        <f>IF(M$2,TREND(Annual!M99:M199,$AF99:$AG199,$AF83:$AG199,TRUE),0)</f>
        <v>0</v>
      </c>
      <c r="N83" s="131">
        <f>IF(N$2,TREND(Annual!N99:N199,$AF99:$AG199,$AF83:$AG199,TRUE),0)</f>
        <v>0</v>
      </c>
      <c r="O83" s="131">
        <f>IF(O$2,TREND(Annual!O99:O199,$AF99:$AG199,$AF83:$AG199,TRUE),0)</f>
        <v>0</v>
      </c>
      <c r="P83" s="131">
        <f>IF(P$2,TREND(Annual!P99:P199,$AF99:$AG199,$AF83:$AG199,TRUE),0)</f>
        <v>0</v>
      </c>
      <c r="Q83" s="131">
        <f>IF(Q$2,TREND(Annual!Q99:Q199,$AF99:$AG199,$AF83:$AG199,TRUE),0)</f>
        <v>0</v>
      </c>
      <c r="R83" s="131">
        <f>IF(R$2,TREND(Annual!R99:R199,$AF99:$AG199,$AF83:$AG199,TRUE),0)</f>
        <v>0</v>
      </c>
      <c r="S83" s="131">
        <f>IF(S$2,TREND(Annual!S99:S199,$AF99:$AG199,$AF83:$AG199,TRUE),0)</f>
        <v>0</v>
      </c>
      <c r="T83" s="131">
        <f>IF(T$2,TREND(Annual!T99:T199,$AF99:$AG199,$AF83:$AG199,TRUE),0)</f>
        <v>0</v>
      </c>
      <c r="U83" s="131">
        <f>IF(U$2,TREND(Annual!U99:U199,$AF99:$AG199,$AF83:$AG199,TRUE),0)</f>
        <v>0</v>
      </c>
      <c r="V83" s="131">
        <f>IF(V$2,TREND(Annual!V99:V199,$AF99:$AG199,$AF83:$AG199,TRUE),0)</f>
        <v>0</v>
      </c>
      <c r="W83" s="131">
        <f>IF(W$2,TREND(Annual!W99:W199,$AF99:$AG199,$AF83:$AG199,TRUE),0)</f>
        <v>0</v>
      </c>
      <c r="X83" s="131">
        <f>IF(X$2,TREND(Annual!X99:X199,$AF99:$AG199,$AF83:$AG199,TRUE),0)</f>
        <v>0</v>
      </c>
      <c r="Y83" s="131">
        <f>IF(Y$2,TREND(Annual!Y99:Y199,$AF99:$AG199,$AF83:$AG199,TRUE),0)</f>
        <v>0</v>
      </c>
      <c r="Z83" s="131">
        <f>IF(Z$2,TREND(Annual!Z99:Z199,$AF99:$AG199,$AF83:$AG199,TRUE),0)</f>
        <v>0</v>
      </c>
      <c r="AA83" s="131">
        <f>IF(AA$2,TREND(Annual!AA99:AA199,$AF99:$AG199,$AF83:$AG199,TRUE),0)</f>
        <v>0</v>
      </c>
      <c r="AB83" s="131">
        <f>IF(AB$2,TREND(Annual!AB99:AB199,$AF99:$AG199,$AF83:$AG199,TRUE),0)</f>
        <v>0</v>
      </c>
      <c r="AC83" s="131">
        <f>IF(AC$2,TREND(Annual!AC99:AC199,$AF99:$AG199,$AF83:$AG199,TRUE),0)</f>
        <v>0</v>
      </c>
      <c r="AD83" s="131">
        <f>IF(AD$2,TREND(Annual!AD99:AD199,$AF99:$AG199,$AF83:$AG199,TRUE),0)</f>
        <v>0</v>
      </c>
      <c r="AE83" s="126"/>
      <c r="AF83">
        <f t="shared" si="2"/>
        <v>77</v>
      </c>
      <c r="AG83">
        <f t="shared" si="3"/>
        <v>5929</v>
      </c>
    </row>
    <row r="84" spans="1:33">
      <c r="A84" t="s">
        <v>345</v>
      </c>
      <c r="B84" s="131">
        <f>IF(B$2,TREND(Annual!B100:B200,$AF100:$AG200,$AF84:$AG200,TRUE),0)</f>
        <v>0</v>
      </c>
      <c r="C84" s="131">
        <f>IF(C$2,TREND(Annual!C100:C200,$AF100:$AG200,$AF84:$AG200,TRUE),0)</f>
        <v>0</v>
      </c>
      <c r="D84" s="131">
        <f>IF(D$2,TREND(Annual!D100:D200,$AF100:$AG200,$AF84:$AG200,TRUE),0)</f>
        <v>0</v>
      </c>
      <c r="E84" s="131">
        <f>IF(E$2,TREND(Annual!E100:E200,$AF100:$AG200,$AF84:$AG200,TRUE),0)</f>
        <v>0</v>
      </c>
      <c r="F84" s="131">
        <f>IF(F$2,TREND(Annual!F100:F200,$AF100:$AG200,$AF84:$AG200,TRUE),0)</f>
        <v>0</v>
      </c>
      <c r="G84" s="131">
        <f>IF(G$2,TREND(Annual!G100:G200,$AF100:$AG200,$AF84:$AG200,TRUE),0)</f>
        <v>0</v>
      </c>
      <c r="H84" s="131">
        <f>IF(H$2,TREND(Annual!H100:H200,$AF100:$AG200,$AF84:$AG200,TRUE),0)</f>
        <v>0</v>
      </c>
      <c r="I84" s="131">
        <f>IF(I$2,TREND(Annual!I100:I200,$AF100:$AG200,$AF84:$AG200,TRUE),0)</f>
        <v>0</v>
      </c>
      <c r="J84" s="131">
        <f>IF(J$2,TREND(Annual!J100:J200,$AF100:$AG200,$AF84:$AG200,TRUE),0)</f>
        <v>0</v>
      </c>
      <c r="K84" s="131">
        <f>IF(K$2,TREND(Annual!K100:K200,$AF100:$AG200,$AF84:$AG200,TRUE),0)</f>
        <v>0</v>
      </c>
      <c r="L84" s="131">
        <f>IF(L$2,TREND(Annual!L100:L200,$AF100:$AG200,$AF84:$AG200,TRUE),0)</f>
        <v>0</v>
      </c>
      <c r="M84" s="131">
        <f>IF(M$2,TREND(Annual!M100:M200,$AF100:$AG200,$AF84:$AG200,TRUE),0)</f>
        <v>0</v>
      </c>
      <c r="N84" s="131">
        <f>IF(N$2,TREND(Annual!N100:N200,$AF100:$AG200,$AF84:$AG200,TRUE),0)</f>
        <v>0</v>
      </c>
      <c r="O84" s="131">
        <f>IF(O$2,TREND(Annual!O100:O200,$AF100:$AG200,$AF84:$AG200,TRUE),0)</f>
        <v>0</v>
      </c>
      <c r="P84" s="131">
        <f>IF(P$2,TREND(Annual!P100:P200,$AF100:$AG200,$AF84:$AG200,TRUE),0)</f>
        <v>0</v>
      </c>
      <c r="Q84" s="131">
        <f>IF(Q$2,TREND(Annual!Q100:Q200,$AF100:$AG200,$AF84:$AG200,TRUE),0)</f>
        <v>0</v>
      </c>
      <c r="R84" s="131">
        <f>IF(R$2,TREND(Annual!R100:R200,$AF100:$AG200,$AF84:$AG200,TRUE),0)</f>
        <v>0</v>
      </c>
      <c r="S84" s="131">
        <f>IF(S$2,TREND(Annual!S100:S200,$AF100:$AG200,$AF84:$AG200,TRUE),0)</f>
        <v>0</v>
      </c>
      <c r="T84" s="131">
        <f>IF(T$2,TREND(Annual!T100:T200,$AF100:$AG200,$AF84:$AG200,TRUE),0)</f>
        <v>0</v>
      </c>
      <c r="U84" s="131">
        <f>IF(U$2,TREND(Annual!U100:U200,$AF100:$AG200,$AF84:$AG200,TRUE),0)</f>
        <v>0</v>
      </c>
      <c r="V84" s="131">
        <f>IF(V$2,TREND(Annual!V100:V200,$AF100:$AG200,$AF84:$AG200,TRUE),0)</f>
        <v>0</v>
      </c>
      <c r="W84" s="131">
        <f>IF(W$2,TREND(Annual!W100:W200,$AF100:$AG200,$AF84:$AG200,TRUE),0)</f>
        <v>0</v>
      </c>
      <c r="X84" s="131">
        <f>IF(X$2,TREND(Annual!X100:X200,$AF100:$AG200,$AF84:$AG200,TRUE),0)</f>
        <v>0</v>
      </c>
      <c r="Y84" s="131">
        <f>IF(Y$2,TREND(Annual!Y100:Y200,$AF100:$AG200,$AF84:$AG200,TRUE),0)</f>
        <v>0</v>
      </c>
      <c r="Z84" s="131">
        <f>IF(Z$2,TREND(Annual!Z100:Z200,$AF100:$AG200,$AF84:$AG200,TRUE),0)</f>
        <v>0</v>
      </c>
      <c r="AA84" s="131">
        <f>IF(AA$2,TREND(Annual!AA100:AA200,$AF100:$AG200,$AF84:$AG200,TRUE),0)</f>
        <v>0</v>
      </c>
      <c r="AB84" s="131">
        <f>IF(AB$2,TREND(Annual!AB100:AB200,$AF100:$AG200,$AF84:$AG200,TRUE),0)</f>
        <v>0</v>
      </c>
      <c r="AC84" s="131">
        <f>IF(AC$2,TREND(Annual!AC100:AC200,$AF100:$AG200,$AF84:$AG200,TRUE),0)</f>
        <v>0</v>
      </c>
      <c r="AD84" s="131">
        <f>IF(AD$2,TREND(Annual!AD100:AD200,$AF100:$AG200,$AF84:$AG200,TRUE),0)</f>
        <v>0</v>
      </c>
      <c r="AE84" s="126"/>
      <c r="AF84">
        <f t="shared" si="2"/>
        <v>78</v>
      </c>
      <c r="AG84">
        <f t="shared" si="3"/>
        <v>6084</v>
      </c>
    </row>
    <row r="85" spans="1:33">
      <c r="A85" t="s">
        <v>346</v>
      </c>
      <c r="B85" s="131">
        <f>IF(B$2,TREND(Annual!B101:B201,$AF101:$AG201,$AF85:$AG201,TRUE),0)</f>
        <v>0</v>
      </c>
      <c r="C85" s="131">
        <f>IF(C$2,TREND(Annual!C101:C201,$AF101:$AG201,$AF85:$AG201,TRUE),0)</f>
        <v>0</v>
      </c>
      <c r="D85" s="131">
        <f>IF(D$2,TREND(Annual!D101:D201,$AF101:$AG201,$AF85:$AG201,TRUE),0)</f>
        <v>0</v>
      </c>
      <c r="E85" s="131">
        <f>IF(E$2,TREND(Annual!E101:E201,$AF101:$AG201,$AF85:$AG201,TRUE),0)</f>
        <v>0</v>
      </c>
      <c r="F85" s="131">
        <f>IF(F$2,TREND(Annual!F101:F201,$AF101:$AG201,$AF85:$AG201,TRUE),0)</f>
        <v>0</v>
      </c>
      <c r="G85" s="131">
        <f>IF(G$2,TREND(Annual!G101:G201,$AF101:$AG201,$AF85:$AG201,TRUE),0)</f>
        <v>0</v>
      </c>
      <c r="H85" s="131">
        <f>IF(H$2,TREND(Annual!H101:H201,$AF101:$AG201,$AF85:$AG201,TRUE),0)</f>
        <v>0</v>
      </c>
      <c r="I85" s="131">
        <f>IF(I$2,TREND(Annual!I101:I201,$AF101:$AG201,$AF85:$AG201,TRUE),0)</f>
        <v>0</v>
      </c>
      <c r="J85" s="131">
        <f>IF(J$2,TREND(Annual!J101:J201,$AF101:$AG201,$AF85:$AG201,TRUE),0)</f>
        <v>0</v>
      </c>
      <c r="K85" s="131">
        <f>IF(K$2,TREND(Annual!K101:K201,$AF101:$AG201,$AF85:$AG201,TRUE),0)</f>
        <v>0</v>
      </c>
      <c r="L85" s="131">
        <f>IF(L$2,TREND(Annual!L101:L201,$AF101:$AG201,$AF85:$AG201,TRUE),0)</f>
        <v>0</v>
      </c>
      <c r="M85" s="131">
        <f>IF(M$2,TREND(Annual!M101:M201,$AF101:$AG201,$AF85:$AG201,TRUE),0)</f>
        <v>0</v>
      </c>
      <c r="N85" s="131">
        <f>IF(N$2,TREND(Annual!N101:N201,$AF101:$AG201,$AF85:$AG201,TRUE),0)</f>
        <v>0</v>
      </c>
      <c r="O85" s="131">
        <f>IF(O$2,TREND(Annual!O101:O201,$AF101:$AG201,$AF85:$AG201,TRUE),0)</f>
        <v>0</v>
      </c>
      <c r="P85" s="131">
        <f>IF(P$2,TREND(Annual!P101:P201,$AF101:$AG201,$AF85:$AG201,TRUE),0)</f>
        <v>0</v>
      </c>
      <c r="Q85" s="131">
        <f>IF(Q$2,TREND(Annual!Q101:Q201,$AF101:$AG201,$AF85:$AG201,TRUE),0)</f>
        <v>0</v>
      </c>
      <c r="R85" s="131">
        <f>IF(R$2,TREND(Annual!R101:R201,$AF101:$AG201,$AF85:$AG201,TRUE),0)</f>
        <v>0</v>
      </c>
      <c r="S85" s="131">
        <f>IF(S$2,TREND(Annual!S101:S201,$AF101:$AG201,$AF85:$AG201,TRUE),0)</f>
        <v>0</v>
      </c>
      <c r="T85" s="131">
        <f>IF(T$2,TREND(Annual!T101:T201,$AF101:$AG201,$AF85:$AG201,TRUE),0)</f>
        <v>0</v>
      </c>
      <c r="U85" s="131">
        <f>IF(U$2,TREND(Annual!U101:U201,$AF101:$AG201,$AF85:$AG201,TRUE),0)</f>
        <v>0</v>
      </c>
      <c r="V85" s="131">
        <f>IF(V$2,TREND(Annual!V101:V201,$AF101:$AG201,$AF85:$AG201,TRUE),0)</f>
        <v>0</v>
      </c>
      <c r="W85" s="131">
        <f>IF(W$2,TREND(Annual!W101:W201,$AF101:$AG201,$AF85:$AG201,TRUE),0)</f>
        <v>0</v>
      </c>
      <c r="X85" s="131">
        <f>IF(X$2,TREND(Annual!X101:X201,$AF101:$AG201,$AF85:$AG201,TRUE),0)</f>
        <v>0</v>
      </c>
      <c r="Y85" s="131">
        <f>IF(Y$2,TREND(Annual!Y101:Y201,$AF101:$AG201,$AF85:$AG201,TRUE),0)</f>
        <v>0</v>
      </c>
      <c r="Z85" s="131">
        <f>IF(Z$2,TREND(Annual!Z101:Z201,$AF101:$AG201,$AF85:$AG201,TRUE),0)</f>
        <v>0</v>
      </c>
      <c r="AA85" s="131">
        <f>IF(AA$2,TREND(Annual!AA101:AA201,$AF101:$AG201,$AF85:$AG201,TRUE),0)</f>
        <v>0</v>
      </c>
      <c r="AB85" s="131">
        <f>IF(AB$2,TREND(Annual!AB101:AB201,$AF101:$AG201,$AF85:$AG201,TRUE),0)</f>
        <v>0</v>
      </c>
      <c r="AC85" s="131">
        <f>IF(AC$2,TREND(Annual!AC101:AC201,$AF101:$AG201,$AF85:$AG201,TRUE),0)</f>
        <v>0</v>
      </c>
      <c r="AD85" s="131">
        <f>IF(AD$2,TREND(Annual!AD101:AD201,$AF101:$AG201,$AF85:$AG201,TRUE),0)</f>
        <v>0</v>
      </c>
      <c r="AE85" s="126"/>
      <c r="AF85">
        <f t="shared" si="2"/>
        <v>79</v>
      </c>
      <c r="AG85">
        <f t="shared" si="3"/>
        <v>6241</v>
      </c>
    </row>
    <row r="86" spans="1:33">
      <c r="A86" t="s">
        <v>347</v>
      </c>
      <c r="B86" s="131">
        <f>IF(B$2,TREND(Annual!B102:B202,$AF102:$AG202,$AF86:$AG202,TRUE),0)</f>
        <v>0</v>
      </c>
      <c r="C86" s="131">
        <f>IF(C$2,TREND(Annual!C102:C202,$AF102:$AG202,$AF86:$AG202,TRUE),0)</f>
        <v>0</v>
      </c>
      <c r="D86" s="131">
        <f>IF(D$2,TREND(Annual!D102:D202,$AF102:$AG202,$AF86:$AG202,TRUE),0)</f>
        <v>0</v>
      </c>
      <c r="E86" s="131">
        <f>IF(E$2,TREND(Annual!E102:E202,$AF102:$AG202,$AF86:$AG202,TRUE),0)</f>
        <v>0</v>
      </c>
      <c r="F86" s="131">
        <f>IF(F$2,TREND(Annual!F102:F202,$AF102:$AG202,$AF86:$AG202,TRUE),0)</f>
        <v>0</v>
      </c>
      <c r="G86" s="131">
        <f>IF(G$2,TREND(Annual!G102:G202,$AF102:$AG202,$AF86:$AG202,TRUE),0)</f>
        <v>0</v>
      </c>
      <c r="H86" s="131">
        <f>IF(H$2,TREND(Annual!H102:H202,$AF102:$AG202,$AF86:$AG202,TRUE),0)</f>
        <v>0</v>
      </c>
      <c r="I86" s="131">
        <f>IF(I$2,TREND(Annual!I102:I202,$AF102:$AG202,$AF86:$AG202,TRUE),0)</f>
        <v>0</v>
      </c>
      <c r="J86" s="131">
        <f>IF(J$2,TREND(Annual!J102:J202,$AF102:$AG202,$AF86:$AG202,TRUE),0)</f>
        <v>0</v>
      </c>
      <c r="K86" s="131">
        <f>IF(K$2,TREND(Annual!K102:K202,$AF102:$AG202,$AF86:$AG202,TRUE),0)</f>
        <v>0</v>
      </c>
      <c r="L86" s="131">
        <f>IF(L$2,TREND(Annual!L102:L202,$AF102:$AG202,$AF86:$AG202,TRUE),0)</f>
        <v>0</v>
      </c>
      <c r="M86" s="131">
        <f>IF(M$2,TREND(Annual!M102:M202,$AF102:$AG202,$AF86:$AG202,TRUE),0)</f>
        <v>0</v>
      </c>
      <c r="N86" s="131">
        <f>IF(N$2,TREND(Annual!N102:N202,$AF102:$AG202,$AF86:$AG202,TRUE),0)</f>
        <v>0</v>
      </c>
      <c r="O86" s="131">
        <f>IF(O$2,TREND(Annual!O102:O202,$AF102:$AG202,$AF86:$AG202,TRUE),0)</f>
        <v>0</v>
      </c>
      <c r="P86" s="131">
        <f>IF(P$2,TREND(Annual!P102:P202,$AF102:$AG202,$AF86:$AG202,TRUE),0)</f>
        <v>0</v>
      </c>
      <c r="Q86" s="131">
        <f>IF(Q$2,TREND(Annual!Q102:Q202,$AF102:$AG202,$AF86:$AG202,TRUE),0)</f>
        <v>0</v>
      </c>
      <c r="R86" s="131">
        <f>IF(R$2,TREND(Annual!R102:R202,$AF102:$AG202,$AF86:$AG202,TRUE),0)</f>
        <v>0</v>
      </c>
      <c r="S86" s="131">
        <f>IF(S$2,TREND(Annual!S102:S202,$AF102:$AG202,$AF86:$AG202,TRUE),0)</f>
        <v>0</v>
      </c>
      <c r="T86" s="131">
        <f>IF(T$2,TREND(Annual!T102:T202,$AF102:$AG202,$AF86:$AG202,TRUE),0)</f>
        <v>0</v>
      </c>
      <c r="U86" s="131">
        <f>IF(U$2,TREND(Annual!U102:U202,$AF102:$AG202,$AF86:$AG202,TRUE),0)</f>
        <v>0</v>
      </c>
      <c r="V86" s="131">
        <f>IF(V$2,TREND(Annual!V102:V202,$AF102:$AG202,$AF86:$AG202,TRUE),0)</f>
        <v>0</v>
      </c>
      <c r="W86" s="131">
        <f>IF(W$2,TREND(Annual!W102:W202,$AF102:$AG202,$AF86:$AG202,TRUE),0)</f>
        <v>0</v>
      </c>
      <c r="X86" s="131">
        <f>IF(X$2,TREND(Annual!X102:X202,$AF102:$AG202,$AF86:$AG202,TRUE),0)</f>
        <v>0</v>
      </c>
      <c r="Y86" s="131">
        <f>IF(Y$2,TREND(Annual!Y102:Y202,$AF102:$AG202,$AF86:$AG202,TRUE),0)</f>
        <v>0</v>
      </c>
      <c r="Z86" s="131">
        <f>IF(Z$2,TREND(Annual!Z102:Z202,$AF102:$AG202,$AF86:$AG202,TRUE),0)</f>
        <v>0</v>
      </c>
      <c r="AA86" s="131">
        <f>IF(AA$2,TREND(Annual!AA102:AA202,$AF102:$AG202,$AF86:$AG202,TRUE),0)</f>
        <v>0</v>
      </c>
      <c r="AB86" s="131">
        <f>IF(AB$2,TREND(Annual!AB102:AB202,$AF102:$AG202,$AF86:$AG202,TRUE),0)</f>
        <v>0</v>
      </c>
      <c r="AC86" s="131">
        <f>IF(AC$2,TREND(Annual!AC102:AC202,$AF102:$AG202,$AF86:$AG202,TRUE),0)</f>
        <v>0</v>
      </c>
      <c r="AD86" s="131">
        <f>IF(AD$2,TREND(Annual!AD102:AD202,$AF102:$AG202,$AF86:$AG202,TRUE),0)</f>
        <v>0</v>
      </c>
      <c r="AE86" s="126"/>
      <c r="AF86">
        <f t="shared" si="2"/>
        <v>80</v>
      </c>
      <c r="AG86">
        <f t="shared" si="3"/>
        <v>6400</v>
      </c>
    </row>
    <row r="87" spans="1:33">
      <c r="A87" t="s">
        <v>348</v>
      </c>
      <c r="B87" s="131">
        <f>IF(B$2,TREND(Annual!B103:B203,$AF103:$AG203,$AF87:$AG203,TRUE),0)</f>
        <v>0</v>
      </c>
      <c r="C87" s="131">
        <f>IF(C$2,TREND(Annual!C103:C203,$AF103:$AG203,$AF87:$AG203,TRUE),0)</f>
        <v>0</v>
      </c>
      <c r="D87" s="131">
        <f>IF(D$2,TREND(Annual!D103:D203,$AF103:$AG203,$AF87:$AG203,TRUE),0)</f>
        <v>0</v>
      </c>
      <c r="E87" s="131">
        <f>IF(E$2,TREND(Annual!E103:E203,$AF103:$AG203,$AF87:$AG203,TRUE),0)</f>
        <v>0</v>
      </c>
      <c r="F87" s="131">
        <f>IF(F$2,TREND(Annual!F103:F203,$AF103:$AG203,$AF87:$AG203,TRUE),0)</f>
        <v>0</v>
      </c>
      <c r="G87" s="131">
        <f>IF(G$2,TREND(Annual!G103:G203,$AF103:$AG203,$AF87:$AG203,TRUE),0)</f>
        <v>0</v>
      </c>
      <c r="H87" s="131">
        <f>IF(H$2,TREND(Annual!H103:H203,$AF103:$AG203,$AF87:$AG203,TRUE),0)</f>
        <v>0</v>
      </c>
      <c r="I87" s="131">
        <f>IF(I$2,TREND(Annual!I103:I203,$AF103:$AG203,$AF87:$AG203,TRUE),0)</f>
        <v>0</v>
      </c>
      <c r="J87" s="131">
        <f>IF(J$2,TREND(Annual!J103:J203,$AF103:$AG203,$AF87:$AG203,TRUE),0)</f>
        <v>0</v>
      </c>
      <c r="K87" s="131">
        <f>IF(K$2,TREND(Annual!K103:K203,$AF103:$AG203,$AF87:$AG203,TRUE),0)</f>
        <v>0</v>
      </c>
      <c r="L87" s="131">
        <f>IF(L$2,TREND(Annual!L103:L203,$AF103:$AG203,$AF87:$AG203,TRUE),0)</f>
        <v>0</v>
      </c>
      <c r="M87" s="131">
        <f>IF(M$2,TREND(Annual!M103:M203,$AF103:$AG203,$AF87:$AG203,TRUE),0)</f>
        <v>0</v>
      </c>
      <c r="N87" s="131">
        <f>IF(N$2,TREND(Annual!N103:N203,$AF103:$AG203,$AF87:$AG203,TRUE),0)</f>
        <v>0</v>
      </c>
      <c r="O87" s="131">
        <f>IF(O$2,TREND(Annual!O103:O203,$AF103:$AG203,$AF87:$AG203,TRUE),0)</f>
        <v>0</v>
      </c>
      <c r="P87" s="131">
        <f>IF(P$2,TREND(Annual!P103:P203,$AF103:$AG203,$AF87:$AG203,TRUE),0)</f>
        <v>0</v>
      </c>
      <c r="Q87" s="131">
        <f>IF(Q$2,TREND(Annual!Q103:Q203,$AF103:$AG203,$AF87:$AG203,TRUE),0)</f>
        <v>0</v>
      </c>
      <c r="R87" s="131">
        <f>IF(R$2,TREND(Annual!R103:R203,$AF103:$AG203,$AF87:$AG203,TRUE),0)</f>
        <v>0</v>
      </c>
      <c r="S87" s="131">
        <f>IF(S$2,TREND(Annual!S103:S203,$AF103:$AG203,$AF87:$AG203,TRUE),0)</f>
        <v>0</v>
      </c>
      <c r="T87" s="131">
        <f>IF(T$2,TREND(Annual!T103:T203,$AF103:$AG203,$AF87:$AG203,TRUE),0)</f>
        <v>0</v>
      </c>
      <c r="U87" s="131">
        <f>IF(U$2,TREND(Annual!U103:U203,$AF103:$AG203,$AF87:$AG203,TRUE),0)</f>
        <v>0</v>
      </c>
      <c r="V87" s="131">
        <f>IF(V$2,TREND(Annual!V103:V203,$AF103:$AG203,$AF87:$AG203,TRUE),0)</f>
        <v>0</v>
      </c>
      <c r="W87" s="131">
        <f>IF(W$2,TREND(Annual!W103:W203,$AF103:$AG203,$AF87:$AG203,TRUE),0)</f>
        <v>0</v>
      </c>
      <c r="X87" s="131">
        <f>IF(X$2,TREND(Annual!X103:X203,$AF103:$AG203,$AF87:$AG203,TRUE),0)</f>
        <v>0</v>
      </c>
      <c r="Y87" s="131">
        <f>IF(Y$2,TREND(Annual!Y103:Y203,$AF103:$AG203,$AF87:$AG203,TRUE),0)</f>
        <v>0</v>
      </c>
      <c r="Z87" s="131">
        <f>IF(Z$2,TREND(Annual!Z103:Z203,$AF103:$AG203,$AF87:$AG203,TRUE),0)</f>
        <v>0</v>
      </c>
      <c r="AA87" s="131">
        <f>IF(AA$2,TREND(Annual!AA103:AA203,$AF103:$AG203,$AF87:$AG203,TRUE),0)</f>
        <v>0</v>
      </c>
      <c r="AB87" s="131">
        <f>IF(AB$2,TREND(Annual!AB103:AB203,$AF103:$AG203,$AF87:$AG203,TRUE),0)</f>
        <v>0</v>
      </c>
      <c r="AC87" s="131">
        <f>IF(AC$2,TREND(Annual!AC103:AC203,$AF103:$AG203,$AF87:$AG203,TRUE),0)</f>
        <v>0</v>
      </c>
      <c r="AD87" s="131">
        <f>IF(AD$2,TREND(Annual!AD103:AD203,$AF103:$AG203,$AF87:$AG203,TRUE),0)</f>
        <v>0</v>
      </c>
      <c r="AE87" s="126"/>
      <c r="AF87">
        <f t="shared" si="2"/>
        <v>81</v>
      </c>
      <c r="AG87">
        <f t="shared" si="3"/>
        <v>6561</v>
      </c>
    </row>
    <row r="88" spans="1:33">
      <c r="A88" t="s">
        <v>349</v>
      </c>
      <c r="B88" s="131">
        <f>IF(B$2,TREND(Annual!B104:B204,$AF104:$AG204,$AF88:$AG204,TRUE),0)</f>
        <v>0</v>
      </c>
      <c r="C88" s="131">
        <f>IF(C$2,TREND(Annual!C104:C204,$AF104:$AG204,$AF88:$AG204,TRUE),0)</f>
        <v>0</v>
      </c>
      <c r="D88" s="131">
        <f>IF(D$2,TREND(Annual!D104:D204,$AF104:$AG204,$AF88:$AG204,TRUE),0)</f>
        <v>0</v>
      </c>
      <c r="E88" s="131">
        <f>IF(E$2,TREND(Annual!E104:E204,$AF104:$AG204,$AF88:$AG204,TRUE),0)</f>
        <v>0</v>
      </c>
      <c r="F88" s="131">
        <f>IF(F$2,TREND(Annual!F104:F204,$AF104:$AG204,$AF88:$AG204,TRUE),0)</f>
        <v>0</v>
      </c>
      <c r="G88" s="131">
        <f>IF(G$2,TREND(Annual!G104:G204,$AF104:$AG204,$AF88:$AG204,TRUE),0)</f>
        <v>0</v>
      </c>
      <c r="H88" s="131">
        <f>IF(H$2,TREND(Annual!H104:H204,$AF104:$AG204,$AF88:$AG204,TRUE),0)</f>
        <v>0</v>
      </c>
      <c r="I88" s="131">
        <f>IF(I$2,TREND(Annual!I104:I204,$AF104:$AG204,$AF88:$AG204,TRUE),0)</f>
        <v>0</v>
      </c>
      <c r="J88" s="131">
        <f>IF(J$2,TREND(Annual!J104:J204,$AF104:$AG204,$AF88:$AG204,TRUE),0)</f>
        <v>0</v>
      </c>
      <c r="K88" s="131">
        <f>IF(K$2,TREND(Annual!K104:K204,$AF104:$AG204,$AF88:$AG204,TRUE),0)</f>
        <v>0</v>
      </c>
      <c r="L88" s="131">
        <f>IF(L$2,TREND(Annual!L104:L204,$AF104:$AG204,$AF88:$AG204,TRUE),0)</f>
        <v>0</v>
      </c>
      <c r="M88" s="131">
        <f>IF(M$2,TREND(Annual!M104:M204,$AF104:$AG204,$AF88:$AG204,TRUE),0)</f>
        <v>0</v>
      </c>
      <c r="N88" s="131">
        <f>IF(N$2,TREND(Annual!N104:N204,$AF104:$AG204,$AF88:$AG204,TRUE),0)</f>
        <v>0</v>
      </c>
      <c r="O88" s="131">
        <f>IF(O$2,TREND(Annual!O104:O204,$AF104:$AG204,$AF88:$AG204,TRUE),0)</f>
        <v>0</v>
      </c>
      <c r="P88" s="131">
        <f>IF(P$2,TREND(Annual!P104:P204,$AF104:$AG204,$AF88:$AG204,TRUE),0)</f>
        <v>0</v>
      </c>
      <c r="Q88" s="131">
        <f>IF(Q$2,TREND(Annual!Q104:Q204,$AF104:$AG204,$AF88:$AG204,TRUE),0)</f>
        <v>0</v>
      </c>
      <c r="R88" s="131">
        <f>IF(R$2,TREND(Annual!R104:R204,$AF104:$AG204,$AF88:$AG204,TRUE),0)</f>
        <v>0</v>
      </c>
      <c r="S88" s="131">
        <f>IF(S$2,TREND(Annual!S104:S204,$AF104:$AG204,$AF88:$AG204,TRUE),0)</f>
        <v>0</v>
      </c>
      <c r="T88" s="131">
        <f>IF(T$2,TREND(Annual!T104:T204,$AF104:$AG204,$AF88:$AG204,TRUE),0)</f>
        <v>0</v>
      </c>
      <c r="U88" s="131">
        <f>IF(U$2,TREND(Annual!U104:U204,$AF104:$AG204,$AF88:$AG204,TRUE),0)</f>
        <v>0</v>
      </c>
      <c r="V88" s="131">
        <f>IF(V$2,TREND(Annual!V104:V204,$AF104:$AG204,$AF88:$AG204,TRUE),0)</f>
        <v>0</v>
      </c>
      <c r="W88" s="131">
        <f>IF(W$2,TREND(Annual!W104:W204,$AF104:$AG204,$AF88:$AG204,TRUE),0)</f>
        <v>0</v>
      </c>
      <c r="X88" s="131">
        <f>IF(X$2,TREND(Annual!X104:X204,$AF104:$AG204,$AF88:$AG204,TRUE),0)</f>
        <v>0</v>
      </c>
      <c r="Y88" s="131">
        <f>IF(Y$2,TREND(Annual!Y104:Y204,$AF104:$AG204,$AF88:$AG204,TRUE),0)</f>
        <v>0</v>
      </c>
      <c r="Z88" s="131">
        <f>IF(Z$2,TREND(Annual!Z104:Z204,$AF104:$AG204,$AF88:$AG204,TRUE),0)</f>
        <v>0</v>
      </c>
      <c r="AA88" s="131">
        <f>IF(AA$2,TREND(Annual!AA104:AA204,$AF104:$AG204,$AF88:$AG204,TRUE),0)</f>
        <v>0</v>
      </c>
      <c r="AB88" s="131">
        <f>IF(AB$2,TREND(Annual!AB104:AB204,$AF104:$AG204,$AF88:$AG204,TRUE),0)</f>
        <v>0</v>
      </c>
      <c r="AC88" s="131">
        <f>IF(AC$2,TREND(Annual!AC104:AC204,$AF104:$AG204,$AF88:$AG204,TRUE),0)</f>
        <v>0</v>
      </c>
      <c r="AD88" s="131">
        <f>IF(AD$2,TREND(Annual!AD104:AD204,$AF104:$AG204,$AF88:$AG204,TRUE),0)</f>
        <v>0</v>
      </c>
      <c r="AE88" s="126"/>
      <c r="AF88">
        <f t="shared" si="2"/>
        <v>82</v>
      </c>
      <c r="AG88">
        <f t="shared" si="3"/>
        <v>6724</v>
      </c>
    </row>
    <row r="89" spans="1:33">
      <c r="A89" t="s">
        <v>350</v>
      </c>
      <c r="B89" s="131">
        <f>IF(B$2,TREND(Annual!B105:B205,$AF105:$AG205,$AF89:$AG205,TRUE),0)</f>
        <v>0</v>
      </c>
      <c r="C89" s="131">
        <f>IF(C$2,TREND(Annual!C105:C205,$AF105:$AG205,$AF89:$AG205,TRUE),0)</f>
        <v>0</v>
      </c>
      <c r="D89" s="131">
        <f>IF(D$2,TREND(Annual!D105:D205,$AF105:$AG205,$AF89:$AG205,TRUE),0)</f>
        <v>0</v>
      </c>
      <c r="E89" s="131">
        <f>IF(E$2,TREND(Annual!E105:E205,$AF105:$AG205,$AF89:$AG205,TRUE),0)</f>
        <v>0</v>
      </c>
      <c r="F89" s="131">
        <f>IF(F$2,TREND(Annual!F105:F205,$AF105:$AG205,$AF89:$AG205,TRUE),0)</f>
        <v>0</v>
      </c>
      <c r="G89" s="131">
        <f>IF(G$2,TREND(Annual!G105:G205,$AF105:$AG205,$AF89:$AG205,TRUE),0)</f>
        <v>0</v>
      </c>
      <c r="H89" s="131">
        <f>IF(H$2,TREND(Annual!H105:H205,$AF105:$AG205,$AF89:$AG205,TRUE),0)</f>
        <v>0</v>
      </c>
      <c r="I89" s="131">
        <f>IF(I$2,TREND(Annual!I105:I205,$AF105:$AG205,$AF89:$AG205,TRUE),0)</f>
        <v>0</v>
      </c>
      <c r="J89" s="131">
        <f>IF(J$2,TREND(Annual!J105:J205,$AF105:$AG205,$AF89:$AG205,TRUE),0)</f>
        <v>0</v>
      </c>
      <c r="K89" s="131">
        <f>IF(K$2,TREND(Annual!K105:K205,$AF105:$AG205,$AF89:$AG205,TRUE),0)</f>
        <v>0</v>
      </c>
      <c r="L89" s="131">
        <f>IF(L$2,TREND(Annual!L105:L205,$AF105:$AG205,$AF89:$AG205,TRUE),0)</f>
        <v>0</v>
      </c>
      <c r="M89" s="131">
        <f>IF(M$2,TREND(Annual!M105:M205,$AF105:$AG205,$AF89:$AG205,TRUE),0)</f>
        <v>0</v>
      </c>
      <c r="N89" s="131">
        <f>IF(N$2,TREND(Annual!N105:N205,$AF105:$AG205,$AF89:$AG205,TRUE),0)</f>
        <v>0</v>
      </c>
      <c r="O89" s="131">
        <f>IF(O$2,TREND(Annual!O105:O205,$AF105:$AG205,$AF89:$AG205,TRUE),0)</f>
        <v>0</v>
      </c>
      <c r="P89" s="131">
        <f>IF(P$2,TREND(Annual!P105:P205,$AF105:$AG205,$AF89:$AG205,TRUE),0)</f>
        <v>0</v>
      </c>
      <c r="Q89" s="131">
        <f>IF(Q$2,TREND(Annual!Q105:Q205,$AF105:$AG205,$AF89:$AG205,TRUE),0)</f>
        <v>0</v>
      </c>
      <c r="R89" s="131">
        <f>IF(R$2,TREND(Annual!R105:R205,$AF105:$AG205,$AF89:$AG205,TRUE),0)</f>
        <v>0</v>
      </c>
      <c r="S89" s="131">
        <f>IF(S$2,TREND(Annual!S105:S205,$AF105:$AG205,$AF89:$AG205,TRUE),0)</f>
        <v>0</v>
      </c>
      <c r="T89" s="131">
        <f>IF(T$2,TREND(Annual!T105:T205,$AF105:$AG205,$AF89:$AG205,TRUE),0)</f>
        <v>0</v>
      </c>
      <c r="U89" s="131">
        <f>IF(U$2,TREND(Annual!U105:U205,$AF105:$AG205,$AF89:$AG205,TRUE),0)</f>
        <v>0</v>
      </c>
      <c r="V89" s="131">
        <f>IF(V$2,TREND(Annual!V105:V205,$AF105:$AG205,$AF89:$AG205,TRUE),0)</f>
        <v>0</v>
      </c>
      <c r="W89" s="131">
        <f>IF(W$2,TREND(Annual!W105:W205,$AF105:$AG205,$AF89:$AG205,TRUE),0)</f>
        <v>0</v>
      </c>
      <c r="X89" s="131">
        <f>IF(X$2,TREND(Annual!X105:X205,$AF105:$AG205,$AF89:$AG205,TRUE),0)</f>
        <v>0</v>
      </c>
      <c r="Y89" s="131">
        <f>IF(Y$2,TREND(Annual!Y105:Y205,$AF105:$AG205,$AF89:$AG205,TRUE),0)</f>
        <v>0</v>
      </c>
      <c r="Z89" s="131">
        <f>IF(Z$2,TREND(Annual!Z105:Z205,$AF105:$AG205,$AF89:$AG205,TRUE),0)</f>
        <v>0</v>
      </c>
      <c r="AA89" s="131">
        <f>IF(AA$2,TREND(Annual!AA105:AA205,$AF105:$AG205,$AF89:$AG205,TRUE),0)</f>
        <v>0</v>
      </c>
      <c r="AB89" s="131">
        <f>IF(AB$2,TREND(Annual!AB105:AB205,$AF105:$AG205,$AF89:$AG205,TRUE),0)</f>
        <v>0</v>
      </c>
      <c r="AC89" s="131">
        <f>IF(AC$2,TREND(Annual!AC105:AC205,$AF105:$AG205,$AF89:$AG205,TRUE),0)</f>
        <v>0</v>
      </c>
      <c r="AD89" s="131">
        <f>IF(AD$2,TREND(Annual!AD105:AD205,$AF105:$AG205,$AF89:$AG205,TRUE),0)</f>
        <v>0</v>
      </c>
      <c r="AE89" s="126"/>
      <c r="AF89">
        <f t="shared" si="2"/>
        <v>83</v>
      </c>
      <c r="AG89">
        <f t="shared" si="3"/>
        <v>6889</v>
      </c>
    </row>
    <row r="90" spans="1:33">
      <c r="A90" t="s">
        <v>351</v>
      </c>
      <c r="B90" s="131">
        <f>IF(B$2,TREND(Annual!B106:B206,$AF106:$AG206,$AF90:$AG206,TRUE),0)</f>
        <v>0</v>
      </c>
      <c r="C90" s="131">
        <f>IF(C$2,TREND(Annual!C106:C206,$AF106:$AG206,$AF90:$AG206,TRUE),0)</f>
        <v>0</v>
      </c>
      <c r="D90" s="131">
        <f>IF(D$2,TREND(Annual!D106:D206,$AF106:$AG206,$AF90:$AG206,TRUE),0)</f>
        <v>0</v>
      </c>
      <c r="E90" s="131">
        <f>IF(E$2,TREND(Annual!E106:E206,$AF106:$AG206,$AF90:$AG206,TRUE),0)</f>
        <v>0</v>
      </c>
      <c r="F90" s="131">
        <f>IF(F$2,TREND(Annual!F106:F206,$AF106:$AG206,$AF90:$AG206,TRUE),0)</f>
        <v>0</v>
      </c>
      <c r="G90" s="131">
        <f>IF(G$2,TREND(Annual!G106:G206,$AF106:$AG206,$AF90:$AG206,TRUE),0)</f>
        <v>0</v>
      </c>
      <c r="H90" s="131">
        <f>IF(H$2,TREND(Annual!H106:H206,$AF106:$AG206,$AF90:$AG206,TRUE),0)</f>
        <v>0</v>
      </c>
      <c r="I90" s="131">
        <f>IF(I$2,TREND(Annual!I106:I206,$AF106:$AG206,$AF90:$AG206,TRUE),0)</f>
        <v>0</v>
      </c>
      <c r="J90" s="131">
        <f>IF(J$2,TREND(Annual!J106:J206,$AF106:$AG206,$AF90:$AG206,TRUE),0)</f>
        <v>0</v>
      </c>
      <c r="K90" s="131">
        <f>IF(K$2,TREND(Annual!K106:K206,$AF106:$AG206,$AF90:$AG206,TRUE),0)</f>
        <v>0</v>
      </c>
      <c r="L90" s="131">
        <f>IF(L$2,TREND(Annual!L106:L206,$AF106:$AG206,$AF90:$AG206,TRUE),0)</f>
        <v>0</v>
      </c>
      <c r="M90" s="131">
        <f>IF(M$2,TREND(Annual!M106:M206,$AF106:$AG206,$AF90:$AG206,TRUE),0)</f>
        <v>0</v>
      </c>
      <c r="N90" s="131">
        <f>IF(N$2,TREND(Annual!N106:N206,$AF106:$AG206,$AF90:$AG206,TRUE),0)</f>
        <v>0</v>
      </c>
      <c r="O90" s="131">
        <f>IF(O$2,TREND(Annual!O106:O206,$AF106:$AG206,$AF90:$AG206,TRUE),0)</f>
        <v>0</v>
      </c>
      <c r="P90" s="131">
        <f>IF(P$2,TREND(Annual!P106:P206,$AF106:$AG206,$AF90:$AG206,TRUE),0)</f>
        <v>0</v>
      </c>
      <c r="Q90" s="131">
        <f>IF(Q$2,TREND(Annual!Q106:Q206,$AF106:$AG206,$AF90:$AG206,TRUE),0)</f>
        <v>0</v>
      </c>
      <c r="R90" s="131">
        <f>IF(R$2,TREND(Annual!R106:R206,$AF106:$AG206,$AF90:$AG206,TRUE),0)</f>
        <v>0</v>
      </c>
      <c r="S90" s="131">
        <f>IF(S$2,TREND(Annual!S106:S206,$AF106:$AG206,$AF90:$AG206,TRUE),0)</f>
        <v>0</v>
      </c>
      <c r="T90" s="131">
        <f>IF(T$2,TREND(Annual!T106:T206,$AF106:$AG206,$AF90:$AG206,TRUE),0)</f>
        <v>0</v>
      </c>
      <c r="U90" s="131">
        <f>IF(U$2,TREND(Annual!U106:U206,$AF106:$AG206,$AF90:$AG206,TRUE),0)</f>
        <v>0</v>
      </c>
      <c r="V90" s="131">
        <f>IF(V$2,TREND(Annual!V106:V206,$AF106:$AG206,$AF90:$AG206,TRUE),0)</f>
        <v>0</v>
      </c>
      <c r="W90" s="131">
        <f>IF(W$2,TREND(Annual!W106:W206,$AF106:$AG206,$AF90:$AG206,TRUE),0)</f>
        <v>0</v>
      </c>
      <c r="X90" s="131">
        <f>IF(X$2,TREND(Annual!X106:X206,$AF106:$AG206,$AF90:$AG206,TRUE),0)</f>
        <v>0</v>
      </c>
      <c r="Y90" s="131">
        <f>IF(Y$2,TREND(Annual!Y106:Y206,$AF106:$AG206,$AF90:$AG206,TRUE),0)</f>
        <v>0</v>
      </c>
      <c r="Z90" s="131">
        <f>IF(Z$2,TREND(Annual!Z106:Z206,$AF106:$AG206,$AF90:$AG206,TRUE),0)</f>
        <v>0</v>
      </c>
      <c r="AA90" s="131">
        <f>IF(AA$2,TREND(Annual!AA106:AA206,$AF106:$AG206,$AF90:$AG206,TRUE),0)</f>
        <v>0</v>
      </c>
      <c r="AB90" s="131">
        <f>IF(AB$2,TREND(Annual!AB106:AB206,$AF106:$AG206,$AF90:$AG206,TRUE),0)</f>
        <v>0</v>
      </c>
      <c r="AC90" s="131">
        <f>IF(AC$2,TREND(Annual!AC106:AC206,$AF106:$AG206,$AF90:$AG206,TRUE),0)</f>
        <v>0</v>
      </c>
      <c r="AD90" s="131">
        <f>IF(AD$2,TREND(Annual!AD106:AD206,$AF106:$AG206,$AF90:$AG206,TRUE),0)</f>
        <v>0</v>
      </c>
      <c r="AE90" s="126"/>
      <c r="AF90">
        <f t="shared" si="2"/>
        <v>84</v>
      </c>
      <c r="AG90">
        <f t="shared" si="3"/>
        <v>7056</v>
      </c>
    </row>
    <row r="91" spans="1:33">
      <c r="A91" t="s">
        <v>352</v>
      </c>
      <c r="B91" s="131">
        <f>IF(B$2,TREND(Annual!B107:B207,$AF107:$AG207,$AF91:$AG207,TRUE),0)</f>
        <v>0</v>
      </c>
      <c r="C91" s="131">
        <f>IF(C$2,TREND(Annual!C107:C207,$AF107:$AG207,$AF91:$AG207,TRUE),0)</f>
        <v>0</v>
      </c>
      <c r="D91" s="131">
        <f>IF(D$2,TREND(Annual!D107:D207,$AF107:$AG207,$AF91:$AG207,TRUE),0)</f>
        <v>0</v>
      </c>
      <c r="E91" s="131">
        <f>IF(E$2,TREND(Annual!E107:E207,$AF107:$AG207,$AF91:$AG207,TRUE),0)</f>
        <v>0</v>
      </c>
      <c r="F91" s="131">
        <f>IF(F$2,TREND(Annual!F107:F207,$AF107:$AG207,$AF91:$AG207,TRUE),0)</f>
        <v>0</v>
      </c>
      <c r="G91" s="131">
        <f>IF(G$2,TREND(Annual!G107:G207,$AF107:$AG207,$AF91:$AG207,TRUE),0)</f>
        <v>0</v>
      </c>
      <c r="H91" s="131">
        <f>IF(H$2,TREND(Annual!H107:H207,$AF107:$AG207,$AF91:$AG207,TRUE),0)</f>
        <v>0</v>
      </c>
      <c r="I91" s="131">
        <f>IF(I$2,TREND(Annual!I107:I207,$AF107:$AG207,$AF91:$AG207,TRUE),0)</f>
        <v>0</v>
      </c>
      <c r="J91" s="131">
        <f>IF(J$2,TREND(Annual!J107:J207,$AF107:$AG207,$AF91:$AG207,TRUE),0)</f>
        <v>0</v>
      </c>
      <c r="K91" s="131">
        <f>IF(K$2,TREND(Annual!K107:K207,$AF107:$AG207,$AF91:$AG207,TRUE),0)</f>
        <v>0</v>
      </c>
      <c r="L91" s="131">
        <f>IF(L$2,TREND(Annual!L107:L207,$AF107:$AG207,$AF91:$AG207,TRUE),0)</f>
        <v>0</v>
      </c>
      <c r="M91" s="131">
        <f>IF(M$2,TREND(Annual!M107:M207,$AF107:$AG207,$AF91:$AG207,TRUE),0)</f>
        <v>0</v>
      </c>
      <c r="N91" s="131">
        <f>IF(N$2,TREND(Annual!N107:N207,$AF107:$AG207,$AF91:$AG207,TRUE),0)</f>
        <v>0</v>
      </c>
      <c r="O91" s="131">
        <f>IF(O$2,TREND(Annual!O107:O207,$AF107:$AG207,$AF91:$AG207,TRUE),0)</f>
        <v>0</v>
      </c>
      <c r="P91" s="131">
        <f>IF(P$2,TREND(Annual!P107:P207,$AF107:$AG207,$AF91:$AG207,TRUE),0)</f>
        <v>0</v>
      </c>
      <c r="Q91" s="131">
        <f>IF(Q$2,TREND(Annual!Q107:Q207,$AF107:$AG207,$AF91:$AG207,TRUE),0)</f>
        <v>0</v>
      </c>
      <c r="R91" s="131">
        <f>IF(R$2,TREND(Annual!R107:R207,$AF107:$AG207,$AF91:$AG207,TRUE),0)</f>
        <v>0</v>
      </c>
      <c r="S91" s="131">
        <f>IF(S$2,TREND(Annual!S107:S207,$AF107:$AG207,$AF91:$AG207,TRUE),0)</f>
        <v>0</v>
      </c>
      <c r="T91" s="131">
        <f>IF(T$2,TREND(Annual!T107:T207,$AF107:$AG207,$AF91:$AG207,TRUE),0)</f>
        <v>0</v>
      </c>
      <c r="U91" s="131">
        <f>IF(U$2,TREND(Annual!U107:U207,$AF107:$AG207,$AF91:$AG207,TRUE),0)</f>
        <v>0</v>
      </c>
      <c r="V91" s="131">
        <f>IF(V$2,TREND(Annual!V107:V207,$AF107:$AG207,$AF91:$AG207,TRUE),0)</f>
        <v>0</v>
      </c>
      <c r="W91" s="131">
        <f>IF(W$2,TREND(Annual!W107:W207,$AF107:$AG207,$AF91:$AG207,TRUE),0)</f>
        <v>0</v>
      </c>
      <c r="X91" s="131">
        <f>IF(X$2,TREND(Annual!X107:X207,$AF107:$AG207,$AF91:$AG207,TRUE),0)</f>
        <v>0</v>
      </c>
      <c r="Y91" s="131">
        <f>IF(Y$2,TREND(Annual!Y107:Y207,$AF107:$AG207,$AF91:$AG207,TRUE),0)</f>
        <v>0</v>
      </c>
      <c r="Z91" s="131">
        <f>IF(Z$2,TREND(Annual!Z107:Z207,$AF107:$AG207,$AF91:$AG207,TRUE),0)</f>
        <v>0</v>
      </c>
      <c r="AA91" s="131">
        <f>IF(AA$2,TREND(Annual!AA107:AA207,$AF107:$AG207,$AF91:$AG207,TRUE),0)</f>
        <v>0</v>
      </c>
      <c r="AB91" s="131">
        <f>IF(AB$2,TREND(Annual!AB107:AB207,$AF107:$AG207,$AF91:$AG207,TRUE),0)</f>
        <v>0</v>
      </c>
      <c r="AC91" s="131">
        <f>IF(AC$2,TREND(Annual!AC107:AC207,$AF107:$AG207,$AF91:$AG207,TRUE),0)</f>
        <v>0</v>
      </c>
      <c r="AD91" s="131">
        <f>IF(AD$2,TREND(Annual!AD107:AD207,$AF107:$AG207,$AF91:$AG207,TRUE),0)</f>
        <v>0</v>
      </c>
      <c r="AE91" s="126"/>
      <c r="AF91">
        <f t="shared" si="2"/>
        <v>85</v>
      </c>
      <c r="AG91">
        <f t="shared" si="3"/>
        <v>7225</v>
      </c>
    </row>
    <row r="92" spans="1:33">
      <c r="A92" t="s">
        <v>353</v>
      </c>
      <c r="B92" s="131">
        <f>IF(B$2,TREND(Annual!B108:B208,$AF108:$AG208,$AF92:$AG208,TRUE),0)</f>
        <v>0</v>
      </c>
      <c r="C92" s="131">
        <f>IF(C$2,TREND(Annual!C108:C208,$AF108:$AG208,$AF92:$AG208,TRUE),0)</f>
        <v>0</v>
      </c>
      <c r="D92" s="131">
        <f>IF(D$2,TREND(Annual!D108:D208,$AF108:$AG208,$AF92:$AG208,TRUE),0)</f>
        <v>0</v>
      </c>
      <c r="E92" s="131">
        <f>IF(E$2,TREND(Annual!E108:E208,$AF108:$AG208,$AF92:$AG208,TRUE),0)</f>
        <v>0</v>
      </c>
      <c r="F92" s="131">
        <f>IF(F$2,TREND(Annual!F108:F208,$AF108:$AG208,$AF92:$AG208,TRUE),0)</f>
        <v>0</v>
      </c>
      <c r="G92" s="131">
        <f>IF(G$2,TREND(Annual!G108:G208,$AF108:$AG208,$AF92:$AG208,TRUE),0)</f>
        <v>0</v>
      </c>
      <c r="H92" s="131">
        <f>IF(H$2,TREND(Annual!H108:H208,$AF108:$AG208,$AF92:$AG208,TRUE),0)</f>
        <v>0</v>
      </c>
      <c r="I92" s="131">
        <f>IF(I$2,TREND(Annual!I108:I208,$AF108:$AG208,$AF92:$AG208,TRUE),0)</f>
        <v>0</v>
      </c>
      <c r="J92" s="131">
        <f>IF(J$2,TREND(Annual!J108:J208,$AF108:$AG208,$AF92:$AG208,TRUE),0)</f>
        <v>0</v>
      </c>
      <c r="K92" s="131">
        <f>IF(K$2,TREND(Annual!K108:K208,$AF108:$AG208,$AF92:$AG208,TRUE),0)</f>
        <v>0</v>
      </c>
      <c r="L92" s="131">
        <f>IF(L$2,TREND(Annual!L108:L208,$AF108:$AG208,$AF92:$AG208,TRUE),0)</f>
        <v>0</v>
      </c>
      <c r="M92" s="131">
        <f>IF(M$2,TREND(Annual!M108:M208,$AF108:$AG208,$AF92:$AG208,TRUE),0)</f>
        <v>0</v>
      </c>
      <c r="N92" s="131">
        <f>IF(N$2,TREND(Annual!N108:N208,$AF108:$AG208,$AF92:$AG208,TRUE),0)</f>
        <v>0</v>
      </c>
      <c r="O92" s="131">
        <f>IF(O$2,TREND(Annual!O108:O208,$AF108:$AG208,$AF92:$AG208,TRUE),0)</f>
        <v>0</v>
      </c>
      <c r="P92" s="131">
        <f>IF(P$2,TREND(Annual!P108:P208,$AF108:$AG208,$AF92:$AG208,TRUE),0)</f>
        <v>0</v>
      </c>
      <c r="Q92" s="131">
        <f>IF(Q$2,TREND(Annual!Q108:Q208,$AF108:$AG208,$AF92:$AG208,TRUE),0)</f>
        <v>0</v>
      </c>
      <c r="R92" s="131">
        <f>IF(R$2,TREND(Annual!R108:R208,$AF108:$AG208,$AF92:$AG208,TRUE),0)</f>
        <v>0</v>
      </c>
      <c r="S92" s="131">
        <f>IF(S$2,TREND(Annual!S108:S208,$AF108:$AG208,$AF92:$AG208,TRUE),0)</f>
        <v>0</v>
      </c>
      <c r="T92" s="131">
        <f>IF(T$2,TREND(Annual!T108:T208,$AF108:$AG208,$AF92:$AG208,TRUE),0)</f>
        <v>0</v>
      </c>
      <c r="U92" s="131">
        <f>IF(U$2,TREND(Annual!U108:U208,$AF108:$AG208,$AF92:$AG208,TRUE),0)</f>
        <v>0</v>
      </c>
      <c r="V92" s="131">
        <f>IF(V$2,TREND(Annual!V108:V208,$AF108:$AG208,$AF92:$AG208,TRUE),0)</f>
        <v>0</v>
      </c>
      <c r="W92" s="131">
        <f>IF(W$2,TREND(Annual!W108:W208,$AF108:$AG208,$AF92:$AG208,TRUE),0)</f>
        <v>0</v>
      </c>
      <c r="X92" s="131">
        <f>IF(X$2,TREND(Annual!X108:X208,$AF108:$AG208,$AF92:$AG208,TRUE),0)</f>
        <v>0</v>
      </c>
      <c r="Y92" s="131">
        <f>IF(Y$2,TREND(Annual!Y108:Y208,$AF108:$AG208,$AF92:$AG208,TRUE),0)</f>
        <v>0</v>
      </c>
      <c r="Z92" s="131">
        <f>IF(Z$2,TREND(Annual!Z108:Z208,$AF108:$AG208,$AF92:$AG208,TRUE),0)</f>
        <v>0</v>
      </c>
      <c r="AA92" s="131">
        <f>IF(AA$2,TREND(Annual!AA108:AA208,$AF108:$AG208,$AF92:$AG208,TRUE),0)</f>
        <v>0</v>
      </c>
      <c r="AB92" s="131">
        <f>IF(AB$2,TREND(Annual!AB108:AB208,$AF108:$AG208,$AF92:$AG208,TRUE),0)</f>
        <v>0</v>
      </c>
      <c r="AC92" s="131">
        <f>IF(AC$2,TREND(Annual!AC108:AC208,$AF108:$AG208,$AF92:$AG208,TRUE),0)</f>
        <v>0</v>
      </c>
      <c r="AD92" s="131">
        <f>IF(AD$2,TREND(Annual!AD108:AD208,$AF108:$AG208,$AF92:$AG208,TRUE),0)</f>
        <v>0</v>
      </c>
      <c r="AE92" s="126"/>
      <c r="AF92">
        <f t="shared" si="2"/>
        <v>86</v>
      </c>
      <c r="AG92">
        <f t="shared" si="3"/>
        <v>7396</v>
      </c>
    </row>
    <row r="93" spans="1:33">
      <c r="A93" t="s">
        <v>354</v>
      </c>
      <c r="B93" s="131">
        <f>IF(B$2,TREND(Annual!B109:B209,$AF109:$AG209,$AF93:$AG209,TRUE),0)</f>
        <v>0</v>
      </c>
      <c r="C93" s="131">
        <f>IF(C$2,TREND(Annual!C109:C209,$AF109:$AG209,$AF93:$AG209,TRUE),0)</f>
        <v>0</v>
      </c>
      <c r="D93" s="131">
        <f>IF(D$2,TREND(Annual!D109:D209,$AF109:$AG209,$AF93:$AG209,TRUE),0)</f>
        <v>0</v>
      </c>
      <c r="E93" s="131">
        <f>IF(E$2,TREND(Annual!E109:E209,$AF109:$AG209,$AF93:$AG209,TRUE),0)</f>
        <v>0</v>
      </c>
      <c r="F93" s="131">
        <f>IF(F$2,TREND(Annual!F109:F209,$AF109:$AG209,$AF93:$AG209,TRUE),0)</f>
        <v>0</v>
      </c>
      <c r="G93" s="131">
        <f>IF(G$2,TREND(Annual!G109:G209,$AF109:$AG209,$AF93:$AG209,TRUE),0)</f>
        <v>0</v>
      </c>
      <c r="H93" s="131">
        <f>IF(H$2,TREND(Annual!H109:H209,$AF109:$AG209,$AF93:$AG209,TRUE),0)</f>
        <v>0</v>
      </c>
      <c r="I93" s="131">
        <f>IF(I$2,TREND(Annual!I109:I209,$AF109:$AG209,$AF93:$AG209,TRUE),0)</f>
        <v>0</v>
      </c>
      <c r="J93" s="131">
        <f>IF(J$2,TREND(Annual!J109:J209,$AF109:$AG209,$AF93:$AG209,TRUE),0)</f>
        <v>0</v>
      </c>
      <c r="K93" s="131">
        <f>IF(K$2,TREND(Annual!K109:K209,$AF109:$AG209,$AF93:$AG209,TRUE),0)</f>
        <v>0</v>
      </c>
      <c r="L93" s="131">
        <f>IF(L$2,TREND(Annual!L109:L209,$AF109:$AG209,$AF93:$AG209,TRUE),0)</f>
        <v>0</v>
      </c>
      <c r="M93" s="131">
        <f>IF(M$2,TREND(Annual!M109:M209,$AF109:$AG209,$AF93:$AG209,TRUE),0)</f>
        <v>0</v>
      </c>
      <c r="N93" s="131">
        <f>IF(N$2,TREND(Annual!N109:N209,$AF109:$AG209,$AF93:$AG209,TRUE),0)</f>
        <v>0</v>
      </c>
      <c r="O93" s="131">
        <f>IF(O$2,TREND(Annual!O109:O209,$AF109:$AG209,$AF93:$AG209,TRUE),0)</f>
        <v>0</v>
      </c>
      <c r="P93" s="131">
        <f>IF(P$2,TREND(Annual!P109:P209,$AF109:$AG209,$AF93:$AG209,TRUE),0)</f>
        <v>0</v>
      </c>
      <c r="Q93" s="131">
        <f>IF(Q$2,TREND(Annual!Q109:Q209,$AF109:$AG209,$AF93:$AG209,TRUE),0)</f>
        <v>0</v>
      </c>
      <c r="R93" s="131">
        <f>IF(R$2,TREND(Annual!R109:R209,$AF109:$AG209,$AF93:$AG209,TRUE),0)</f>
        <v>0</v>
      </c>
      <c r="S93" s="131">
        <f>IF(S$2,TREND(Annual!S109:S209,$AF109:$AG209,$AF93:$AG209,TRUE),0)</f>
        <v>0</v>
      </c>
      <c r="T93" s="131">
        <f>IF(T$2,TREND(Annual!T109:T209,$AF109:$AG209,$AF93:$AG209,TRUE),0)</f>
        <v>0</v>
      </c>
      <c r="U93" s="131">
        <f>IF(U$2,TREND(Annual!U109:U209,$AF109:$AG209,$AF93:$AG209,TRUE),0)</f>
        <v>0</v>
      </c>
      <c r="V93" s="131">
        <f>IF(V$2,TREND(Annual!V109:V209,$AF109:$AG209,$AF93:$AG209,TRUE),0)</f>
        <v>0</v>
      </c>
      <c r="W93" s="131">
        <f>IF(W$2,TREND(Annual!W109:W209,$AF109:$AG209,$AF93:$AG209,TRUE),0)</f>
        <v>0</v>
      </c>
      <c r="X93" s="131">
        <f>IF(X$2,TREND(Annual!X109:X209,$AF109:$AG209,$AF93:$AG209,TRUE),0)</f>
        <v>0</v>
      </c>
      <c r="Y93" s="131">
        <f>IF(Y$2,TREND(Annual!Y109:Y209,$AF109:$AG209,$AF93:$AG209,TRUE),0)</f>
        <v>0</v>
      </c>
      <c r="Z93" s="131">
        <f>IF(Z$2,TREND(Annual!Z109:Z209,$AF109:$AG209,$AF93:$AG209,TRUE),0)</f>
        <v>0</v>
      </c>
      <c r="AA93" s="131">
        <f>IF(AA$2,TREND(Annual!AA109:AA209,$AF109:$AG209,$AF93:$AG209,TRUE),0)</f>
        <v>0</v>
      </c>
      <c r="AB93" s="131">
        <f>IF(AB$2,TREND(Annual!AB109:AB209,$AF109:$AG209,$AF93:$AG209,TRUE),0)</f>
        <v>0</v>
      </c>
      <c r="AC93" s="131">
        <f>IF(AC$2,TREND(Annual!AC109:AC209,$AF109:$AG209,$AF93:$AG209,TRUE),0)</f>
        <v>0</v>
      </c>
      <c r="AD93" s="131">
        <f>IF(AD$2,TREND(Annual!AD109:AD209,$AF109:$AG209,$AF93:$AG209,TRUE),0)</f>
        <v>0</v>
      </c>
      <c r="AE93" s="126"/>
      <c r="AF93">
        <f t="shared" si="2"/>
        <v>87</v>
      </c>
      <c r="AG93">
        <f t="shared" si="3"/>
        <v>7569</v>
      </c>
    </row>
    <row r="94" spans="1:33">
      <c r="A94" t="s">
        <v>355</v>
      </c>
      <c r="B94" s="131">
        <f>IF(B$2,TREND(Annual!B110:B210,$AF110:$AG210,$AF94:$AG210,TRUE),0)</f>
        <v>0</v>
      </c>
      <c r="C94" s="131">
        <f>IF(C$2,TREND(Annual!C110:C210,$AF110:$AG210,$AF94:$AG210,TRUE),0)</f>
        <v>0</v>
      </c>
      <c r="D94" s="131">
        <f>IF(D$2,TREND(Annual!D110:D210,$AF110:$AG210,$AF94:$AG210,TRUE),0)</f>
        <v>0</v>
      </c>
      <c r="E94" s="131">
        <f>IF(E$2,TREND(Annual!E110:E210,$AF110:$AG210,$AF94:$AG210,TRUE),0)</f>
        <v>0</v>
      </c>
      <c r="F94" s="131">
        <f>IF(F$2,TREND(Annual!F110:F210,$AF110:$AG210,$AF94:$AG210,TRUE),0)</f>
        <v>0</v>
      </c>
      <c r="G94" s="131">
        <f>IF(G$2,TREND(Annual!G110:G210,$AF110:$AG210,$AF94:$AG210,TRUE),0)</f>
        <v>0</v>
      </c>
      <c r="H94" s="131">
        <f>IF(H$2,TREND(Annual!H110:H210,$AF110:$AG210,$AF94:$AG210,TRUE),0)</f>
        <v>0</v>
      </c>
      <c r="I94" s="131">
        <f>IF(I$2,TREND(Annual!I110:I210,$AF110:$AG210,$AF94:$AG210,TRUE),0)</f>
        <v>0</v>
      </c>
      <c r="J94" s="131">
        <f>IF(J$2,TREND(Annual!J110:J210,$AF110:$AG210,$AF94:$AG210,TRUE),0)</f>
        <v>0</v>
      </c>
      <c r="K94" s="131">
        <f>IF(K$2,TREND(Annual!K110:K210,$AF110:$AG210,$AF94:$AG210,TRUE),0)</f>
        <v>0</v>
      </c>
      <c r="L94" s="131">
        <f>IF(L$2,TREND(Annual!L110:L210,$AF110:$AG210,$AF94:$AG210,TRUE),0)</f>
        <v>0</v>
      </c>
      <c r="M94" s="131">
        <f>IF(M$2,TREND(Annual!M110:M210,$AF110:$AG210,$AF94:$AG210,TRUE),0)</f>
        <v>0</v>
      </c>
      <c r="N94" s="131">
        <f>IF(N$2,TREND(Annual!N110:N210,$AF110:$AG210,$AF94:$AG210,TRUE),0)</f>
        <v>0</v>
      </c>
      <c r="O94" s="131">
        <f>IF(O$2,TREND(Annual!O110:O210,$AF110:$AG210,$AF94:$AG210,TRUE),0)</f>
        <v>0</v>
      </c>
      <c r="P94" s="131">
        <f>IF(P$2,TREND(Annual!P110:P210,$AF110:$AG210,$AF94:$AG210,TRUE),0)</f>
        <v>0</v>
      </c>
      <c r="Q94" s="131">
        <f>IF(Q$2,TREND(Annual!Q110:Q210,$AF110:$AG210,$AF94:$AG210,TRUE),0)</f>
        <v>0</v>
      </c>
      <c r="R94" s="131">
        <f>IF(R$2,TREND(Annual!R110:R210,$AF110:$AG210,$AF94:$AG210,TRUE),0)</f>
        <v>0</v>
      </c>
      <c r="S94" s="131">
        <f>IF(S$2,TREND(Annual!S110:S210,$AF110:$AG210,$AF94:$AG210,TRUE),0)</f>
        <v>0</v>
      </c>
      <c r="T94" s="131">
        <f>IF(T$2,TREND(Annual!T110:T210,$AF110:$AG210,$AF94:$AG210,TRUE),0)</f>
        <v>0</v>
      </c>
      <c r="U94" s="131">
        <f>IF(U$2,TREND(Annual!U110:U210,$AF110:$AG210,$AF94:$AG210,TRUE),0)</f>
        <v>0</v>
      </c>
      <c r="V94" s="131">
        <f>IF(V$2,TREND(Annual!V110:V210,$AF110:$AG210,$AF94:$AG210,TRUE),0)</f>
        <v>0</v>
      </c>
      <c r="W94" s="131">
        <f>IF(W$2,TREND(Annual!W110:W210,$AF110:$AG210,$AF94:$AG210,TRUE),0)</f>
        <v>0</v>
      </c>
      <c r="X94" s="131">
        <f>IF(X$2,TREND(Annual!X110:X210,$AF110:$AG210,$AF94:$AG210,TRUE),0)</f>
        <v>0</v>
      </c>
      <c r="Y94" s="131">
        <f>IF(Y$2,TREND(Annual!Y110:Y210,$AF110:$AG210,$AF94:$AG210,TRUE),0)</f>
        <v>0</v>
      </c>
      <c r="Z94" s="131">
        <f>IF(Z$2,TREND(Annual!Z110:Z210,$AF110:$AG210,$AF94:$AG210,TRUE),0)</f>
        <v>0</v>
      </c>
      <c r="AA94" s="131">
        <f>IF(AA$2,TREND(Annual!AA110:AA210,$AF110:$AG210,$AF94:$AG210,TRUE),0)</f>
        <v>0</v>
      </c>
      <c r="AB94" s="131">
        <f>IF(AB$2,TREND(Annual!AB110:AB210,$AF110:$AG210,$AF94:$AG210,TRUE),0)</f>
        <v>0</v>
      </c>
      <c r="AC94" s="131">
        <f>IF(AC$2,TREND(Annual!AC110:AC210,$AF110:$AG210,$AF94:$AG210,TRUE),0)</f>
        <v>0</v>
      </c>
      <c r="AD94" s="131">
        <f>IF(AD$2,TREND(Annual!AD110:AD210,$AF110:$AG210,$AF94:$AG210,TRUE),0)</f>
        <v>0</v>
      </c>
      <c r="AE94" s="126"/>
      <c r="AF94">
        <f t="shared" si="2"/>
        <v>88</v>
      </c>
      <c r="AG94">
        <f t="shared" si="3"/>
        <v>7744</v>
      </c>
    </row>
    <row r="95" spans="1:33">
      <c r="A95" t="s">
        <v>356</v>
      </c>
      <c r="B95" s="131">
        <f>IF(B$2,TREND(Annual!B111:B211,$AF111:$AG211,$AF95:$AG211,TRUE),0)</f>
        <v>0</v>
      </c>
      <c r="C95" s="131">
        <f>IF(C$2,TREND(Annual!C111:C211,$AF111:$AG211,$AF95:$AG211,TRUE),0)</f>
        <v>0</v>
      </c>
      <c r="D95" s="131">
        <f>IF(D$2,TREND(Annual!D111:D211,$AF111:$AG211,$AF95:$AG211,TRUE),0)</f>
        <v>0</v>
      </c>
      <c r="E95" s="131">
        <f>IF(E$2,TREND(Annual!E111:E211,$AF111:$AG211,$AF95:$AG211,TRUE),0)</f>
        <v>0</v>
      </c>
      <c r="F95" s="131">
        <f>IF(F$2,TREND(Annual!F111:F211,$AF111:$AG211,$AF95:$AG211,TRUE),0)</f>
        <v>0</v>
      </c>
      <c r="G95" s="131">
        <f>IF(G$2,TREND(Annual!G111:G211,$AF111:$AG211,$AF95:$AG211,TRUE),0)</f>
        <v>0</v>
      </c>
      <c r="H95" s="131">
        <f>IF(H$2,TREND(Annual!H111:H211,$AF111:$AG211,$AF95:$AG211,TRUE),0)</f>
        <v>0</v>
      </c>
      <c r="I95" s="131">
        <f>IF(I$2,TREND(Annual!I111:I211,$AF111:$AG211,$AF95:$AG211,TRUE),0)</f>
        <v>0</v>
      </c>
      <c r="J95" s="131">
        <f>IF(J$2,TREND(Annual!J111:J211,$AF111:$AG211,$AF95:$AG211,TRUE),0)</f>
        <v>0</v>
      </c>
      <c r="K95" s="131">
        <f>IF(K$2,TREND(Annual!K111:K211,$AF111:$AG211,$AF95:$AG211,TRUE),0)</f>
        <v>0</v>
      </c>
      <c r="L95" s="131">
        <f>IF(L$2,TREND(Annual!L111:L211,$AF111:$AG211,$AF95:$AG211,TRUE),0)</f>
        <v>0</v>
      </c>
      <c r="M95" s="131">
        <f>IF(M$2,TREND(Annual!M111:M211,$AF111:$AG211,$AF95:$AG211,TRUE),0)</f>
        <v>0</v>
      </c>
      <c r="N95" s="131">
        <f>IF(N$2,TREND(Annual!N111:N211,$AF111:$AG211,$AF95:$AG211,TRUE),0)</f>
        <v>0</v>
      </c>
      <c r="O95" s="131">
        <f>IF(O$2,TREND(Annual!O111:O211,$AF111:$AG211,$AF95:$AG211,TRUE),0)</f>
        <v>0</v>
      </c>
      <c r="P95" s="131">
        <f>IF(P$2,TREND(Annual!P111:P211,$AF111:$AG211,$AF95:$AG211,TRUE),0)</f>
        <v>0</v>
      </c>
      <c r="Q95" s="131">
        <f>IF(Q$2,TREND(Annual!Q111:Q211,$AF111:$AG211,$AF95:$AG211,TRUE),0)</f>
        <v>0</v>
      </c>
      <c r="R95" s="131">
        <f>IF(R$2,TREND(Annual!R111:R211,$AF111:$AG211,$AF95:$AG211,TRUE),0)</f>
        <v>0</v>
      </c>
      <c r="S95" s="131">
        <f>IF(S$2,TREND(Annual!S111:S211,$AF111:$AG211,$AF95:$AG211,TRUE),0)</f>
        <v>0</v>
      </c>
      <c r="T95" s="131">
        <f>IF(T$2,TREND(Annual!T111:T211,$AF111:$AG211,$AF95:$AG211,TRUE),0)</f>
        <v>0</v>
      </c>
      <c r="U95" s="131">
        <f>IF(U$2,TREND(Annual!U111:U211,$AF111:$AG211,$AF95:$AG211,TRUE),0)</f>
        <v>0</v>
      </c>
      <c r="V95" s="131">
        <f>IF(V$2,TREND(Annual!V111:V211,$AF111:$AG211,$AF95:$AG211,TRUE),0)</f>
        <v>0</v>
      </c>
      <c r="W95" s="131">
        <f>IF(W$2,TREND(Annual!W111:W211,$AF111:$AG211,$AF95:$AG211,TRUE),0)</f>
        <v>0</v>
      </c>
      <c r="X95" s="131">
        <f>IF(X$2,TREND(Annual!X111:X211,$AF111:$AG211,$AF95:$AG211,TRUE),0)</f>
        <v>0</v>
      </c>
      <c r="Y95" s="131">
        <f>IF(Y$2,TREND(Annual!Y111:Y211,$AF111:$AG211,$AF95:$AG211,TRUE),0)</f>
        <v>0</v>
      </c>
      <c r="Z95" s="131">
        <f>IF(Z$2,TREND(Annual!Z111:Z211,$AF111:$AG211,$AF95:$AG211,TRUE),0)</f>
        <v>0</v>
      </c>
      <c r="AA95" s="131">
        <f>IF(AA$2,TREND(Annual!AA111:AA211,$AF111:$AG211,$AF95:$AG211,TRUE),0)</f>
        <v>0</v>
      </c>
      <c r="AB95" s="131">
        <f>IF(AB$2,TREND(Annual!AB111:AB211,$AF111:$AG211,$AF95:$AG211,TRUE),0)</f>
        <v>0</v>
      </c>
      <c r="AC95" s="131">
        <f>IF(AC$2,TREND(Annual!AC111:AC211,$AF111:$AG211,$AF95:$AG211,TRUE),0)</f>
        <v>0</v>
      </c>
      <c r="AD95" s="131">
        <f>IF(AD$2,TREND(Annual!AD111:AD211,$AF111:$AG211,$AF95:$AG211,TRUE),0)</f>
        <v>0</v>
      </c>
      <c r="AE95" s="126"/>
      <c r="AF95">
        <f t="shared" si="2"/>
        <v>89</v>
      </c>
      <c r="AG95">
        <f t="shared" si="3"/>
        <v>7921</v>
      </c>
    </row>
    <row r="96" spans="1:33">
      <c r="A96" t="s">
        <v>357</v>
      </c>
      <c r="B96" s="131">
        <f>IF(B$2,TREND(Annual!B112:B212,$AF112:$AG212,$AF96:$AG212,TRUE),0)</f>
        <v>0</v>
      </c>
      <c r="C96" s="131">
        <f>IF(C$2,TREND(Annual!C112:C212,$AF112:$AG212,$AF96:$AG212,TRUE),0)</f>
        <v>0</v>
      </c>
      <c r="D96" s="131">
        <f>IF(D$2,TREND(Annual!D112:D212,$AF112:$AG212,$AF96:$AG212,TRUE),0)</f>
        <v>0</v>
      </c>
      <c r="E96" s="131">
        <f>IF(E$2,TREND(Annual!E112:E212,$AF112:$AG212,$AF96:$AG212,TRUE),0)</f>
        <v>0</v>
      </c>
      <c r="F96" s="131">
        <f>IF(F$2,TREND(Annual!F112:F212,$AF112:$AG212,$AF96:$AG212,TRUE),0)</f>
        <v>0</v>
      </c>
      <c r="G96" s="131">
        <f>IF(G$2,TREND(Annual!G112:G212,$AF112:$AG212,$AF96:$AG212,TRUE),0)</f>
        <v>0</v>
      </c>
      <c r="H96" s="131">
        <f>IF(H$2,TREND(Annual!H112:H212,$AF112:$AG212,$AF96:$AG212,TRUE),0)</f>
        <v>0</v>
      </c>
      <c r="I96" s="131">
        <f>IF(I$2,TREND(Annual!I112:I212,$AF112:$AG212,$AF96:$AG212,TRUE),0)</f>
        <v>0</v>
      </c>
      <c r="J96" s="131">
        <f>IF(J$2,TREND(Annual!J112:J212,$AF112:$AG212,$AF96:$AG212,TRUE),0)</f>
        <v>0</v>
      </c>
      <c r="K96" s="131">
        <f>IF(K$2,TREND(Annual!K112:K212,$AF112:$AG212,$AF96:$AG212,TRUE),0)</f>
        <v>0</v>
      </c>
      <c r="L96" s="131">
        <f>IF(L$2,TREND(Annual!L112:L212,$AF112:$AG212,$AF96:$AG212,TRUE),0)</f>
        <v>0</v>
      </c>
      <c r="M96" s="131">
        <f>IF(M$2,TREND(Annual!M112:M212,$AF112:$AG212,$AF96:$AG212,TRUE),0)</f>
        <v>0</v>
      </c>
      <c r="N96" s="131">
        <f>IF(N$2,TREND(Annual!N112:N212,$AF112:$AG212,$AF96:$AG212,TRUE),0)</f>
        <v>0</v>
      </c>
      <c r="O96" s="131">
        <f>IF(O$2,TREND(Annual!O112:O212,$AF112:$AG212,$AF96:$AG212,TRUE),0)</f>
        <v>0</v>
      </c>
      <c r="P96" s="131">
        <f>IF(P$2,TREND(Annual!P112:P212,$AF112:$AG212,$AF96:$AG212,TRUE),0)</f>
        <v>0</v>
      </c>
      <c r="Q96" s="131">
        <f>IF(Q$2,TREND(Annual!Q112:Q212,$AF112:$AG212,$AF96:$AG212,TRUE),0)</f>
        <v>0</v>
      </c>
      <c r="R96" s="131">
        <f>IF(R$2,TREND(Annual!R112:R212,$AF112:$AG212,$AF96:$AG212,TRUE),0)</f>
        <v>0</v>
      </c>
      <c r="S96" s="131">
        <f>IF(S$2,TREND(Annual!S112:S212,$AF112:$AG212,$AF96:$AG212,TRUE),0)</f>
        <v>0</v>
      </c>
      <c r="T96" s="131">
        <f>IF(T$2,TREND(Annual!T112:T212,$AF112:$AG212,$AF96:$AG212,TRUE),0)</f>
        <v>0</v>
      </c>
      <c r="U96" s="131">
        <f>IF(U$2,TREND(Annual!U112:U212,$AF112:$AG212,$AF96:$AG212,TRUE),0)</f>
        <v>0</v>
      </c>
      <c r="V96" s="131">
        <f>IF(V$2,TREND(Annual!V112:V212,$AF112:$AG212,$AF96:$AG212,TRUE),0)</f>
        <v>0</v>
      </c>
      <c r="W96" s="131">
        <f>IF(W$2,TREND(Annual!W112:W212,$AF112:$AG212,$AF96:$AG212,TRUE),0)</f>
        <v>0</v>
      </c>
      <c r="X96" s="131">
        <f>IF(X$2,TREND(Annual!X112:X212,$AF112:$AG212,$AF96:$AG212,TRUE),0)</f>
        <v>0</v>
      </c>
      <c r="Y96" s="131">
        <f>IF(Y$2,TREND(Annual!Y112:Y212,$AF112:$AG212,$AF96:$AG212,TRUE),0)</f>
        <v>0</v>
      </c>
      <c r="Z96" s="131">
        <f>IF(Z$2,TREND(Annual!Z112:Z212,$AF112:$AG212,$AF96:$AG212,TRUE),0)</f>
        <v>0</v>
      </c>
      <c r="AA96" s="131">
        <f>IF(AA$2,TREND(Annual!AA112:AA212,$AF112:$AG212,$AF96:$AG212,TRUE),0)</f>
        <v>0</v>
      </c>
      <c r="AB96" s="131">
        <f>IF(AB$2,TREND(Annual!AB112:AB212,$AF112:$AG212,$AF96:$AG212,TRUE),0)</f>
        <v>0</v>
      </c>
      <c r="AC96" s="131">
        <f>IF(AC$2,TREND(Annual!AC112:AC212,$AF112:$AG212,$AF96:$AG212,TRUE),0)</f>
        <v>0</v>
      </c>
      <c r="AD96" s="131">
        <f>IF(AD$2,TREND(Annual!AD112:AD212,$AF112:$AG212,$AF96:$AG212,TRUE),0)</f>
        <v>0</v>
      </c>
      <c r="AE96" s="126"/>
      <c r="AF96">
        <f t="shared" si="2"/>
        <v>90</v>
      </c>
      <c r="AG96">
        <f t="shared" si="3"/>
        <v>8100</v>
      </c>
    </row>
    <row r="97" spans="1:33">
      <c r="A97" t="s">
        <v>358</v>
      </c>
      <c r="B97" s="131">
        <f>IF(B$2,TREND(Annual!B113:B213,$AF113:$AG213,$AF97:$AG213,TRUE),0)</f>
        <v>0</v>
      </c>
      <c r="C97" s="131">
        <f>IF(C$2,TREND(Annual!C113:C213,$AF113:$AG213,$AF97:$AG213,TRUE),0)</f>
        <v>0</v>
      </c>
      <c r="D97" s="131">
        <f>IF(D$2,TREND(Annual!D113:D213,$AF113:$AG213,$AF97:$AG213,TRUE),0)</f>
        <v>0</v>
      </c>
      <c r="E97" s="131">
        <f>IF(E$2,TREND(Annual!E113:E213,$AF113:$AG213,$AF97:$AG213,TRUE),0)</f>
        <v>0</v>
      </c>
      <c r="F97" s="131">
        <f>IF(F$2,TREND(Annual!F113:F213,$AF113:$AG213,$AF97:$AG213,TRUE),0)</f>
        <v>0</v>
      </c>
      <c r="G97" s="131">
        <f>IF(G$2,TREND(Annual!G113:G213,$AF113:$AG213,$AF97:$AG213,TRUE),0)</f>
        <v>0</v>
      </c>
      <c r="H97" s="131">
        <f>IF(H$2,TREND(Annual!H113:H213,$AF113:$AG213,$AF97:$AG213,TRUE),0)</f>
        <v>0</v>
      </c>
      <c r="I97" s="131">
        <f>IF(I$2,TREND(Annual!I113:I213,$AF113:$AG213,$AF97:$AG213,TRUE),0)</f>
        <v>0</v>
      </c>
      <c r="J97" s="131">
        <f>IF(J$2,TREND(Annual!J113:J213,$AF113:$AG213,$AF97:$AG213,TRUE),0)</f>
        <v>0</v>
      </c>
      <c r="K97" s="131">
        <f>IF(K$2,TREND(Annual!K113:K213,$AF113:$AG213,$AF97:$AG213,TRUE),0)</f>
        <v>0</v>
      </c>
      <c r="L97" s="131">
        <f>IF(L$2,TREND(Annual!L113:L213,$AF113:$AG213,$AF97:$AG213,TRUE),0)</f>
        <v>0</v>
      </c>
      <c r="M97" s="131">
        <f>IF(M$2,TREND(Annual!M113:M213,$AF113:$AG213,$AF97:$AG213,TRUE),0)</f>
        <v>0</v>
      </c>
      <c r="N97" s="131">
        <f>IF(N$2,TREND(Annual!N113:N213,$AF113:$AG213,$AF97:$AG213,TRUE),0)</f>
        <v>0</v>
      </c>
      <c r="O97" s="131">
        <f>IF(O$2,TREND(Annual!O113:O213,$AF113:$AG213,$AF97:$AG213,TRUE),0)</f>
        <v>0</v>
      </c>
      <c r="P97" s="131">
        <f>IF(P$2,TREND(Annual!P113:P213,$AF113:$AG213,$AF97:$AG213,TRUE),0)</f>
        <v>0</v>
      </c>
      <c r="Q97" s="131">
        <f>IF(Q$2,TREND(Annual!Q113:Q213,$AF113:$AG213,$AF97:$AG213,TRUE),0)</f>
        <v>0</v>
      </c>
      <c r="R97" s="131">
        <f>IF(R$2,TREND(Annual!R113:R213,$AF113:$AG213,$AF97:$AG213,TRUE),0)</f>
        <v>0</v>
      </c>
      <c r="S97" s="131">
        <f>IF(S$2,TREND(Annual!S113:S213,$AF113:$AG213,$AF97:$AG213,TRUE),0)</f>
        <v>0</v>
      </c>
      <c r="T97" s="131">
        <f>IF(T$2,TREND(Annual!T113:T213,$AF113:$AG213,$AF97:$AG213,TRUE),0)</f>
        <v>0</v>
      </c>
      <c r="U97" s="131">
        <f>IF(U$2,TREND(Annual!U113:U213,$AF113:$AG213,$AF97:$AG213,TRUE),0)</f>
        <v>0</v>
      </c>
      <c r="V97" s="131">
        <f>IF(V$2,TREND(Annual!V113:V213,$AF113:$AG213,$AF97:$AG213,TRUE),0)</f>
        <v>0</v>
      </c>
      <c r="W97" s="131">
        <f>IF(W$2,TREND(Annual!W113:W213,$AF113:$AG213,$AF97:$AG213,TRUE),0)</f>
        <v>0</v>
      </c>
      <c r="X97" s="131">
        <f>IF(X$2,TREND(Annual!X113:X213,$AF113:$AG213,$AF97:$AG213,TRUE),0)</f>
        <v>0</v>
      </c>
      <c r="Y97" s="131">
        <f>IF(Y$2,TREND(Annual!Y113:Y213,$AF113:$AG213,$AF97:$AG213,TRUE),0)</f>
        <v>0</v>
      </c>
      <c r="Z97" s="131">
        <f>IF(Z$2,TREND(Annual!Z113:Z213,$AF113:$AG213,$AF97:$AG213,TRUE),0)</f>
        <v>0</v>
      </c>
      <c r="AA97" s="131">
        <f>IF(AA$2,TREND(Annual!AA113:AA213,$AF113:$AG213,$AF97:$AG213,TRUE),0)</f>
        <v>0</v>
      </c>
      <c r="AB97" s="131">
        <f>IF(AB$2,TREND(Annual!AB113:AB213,$AF113:$AG213,$AF97:$AG213,TRUE),0)</f>
        <v>0</v>
      </c>
      <c r="AC97" s="131">
        <f>IF(AC$2,TREND(Annual!AC113:AC213,$AF113:$AG213,$AF97:$AG213,TRUE),0)</f>
        <v>0</v>
      </c>
      <c r="AD97" s="131">
        <f>IF(AD$2,TREND(Annual!AD113:AD213,$AF113:$AG213,$AF97:$AG213,TRUE),0)</f>
        <v>0</v>
      </c>
      <c r="AE97" s="126"/>
      <c r="AF97">
        <f t="shared" si="2"/>
        <v>91</v>
      </c>
      <c r="AG97">
        <f t="shared" si="3"/>
        <v>8281</v>
      </c>
    </row>
    <row r="98" spans="1:33">
      <c r="A98" t="s">
        <v>359</v>
      </c>
      <c r="B98" s="131">
        <f>IF(B$2,TREND(Annual!B114:B214,$AF114:$AG214,$AF98:$AG214,TRUE),0)</f>
        <v>0</v>
      </c>
      <c r="C98" s="131">
        <f>IF(C$2,TREND(Annual!C114:C214,$AF114:$AG214,$AF98:$AG214,TRUE),0)</f>
        <v>0</v>
      </c>
      <c r="D98" s="131">
        <f>IF(D$2,TREND(Annual!D114:D214,$AF114:$AG214,$AF98:$AG214,TRUE),0)</f>
        <v>0</v>
      </c>
      <c r="E98" s="131">
        <f>IF(E$2,TREND(Annual!E114:E214,$AF114:$AG214,$AF98:$AG214,TRUE),0)</f>
        <v>0</v>
      </c>
      <c r="F98" s="131">
        <f>IF(F$2,TREND(Annual!F114:F214,$AF114:$AG214,$AF98:$AG214,TRUE),0)</f>
        <v>0</v>
      </c>
      <c r="G98" s="131">
        <f>IF(G$2,TREND(Annual!G114:G214,$AF114:$AG214,$AF98:$AG214,TRUE),0)</f>
        <v>0</v>
      </c>
      <c r="H98" s="131">
        <f>IF(H$2,TREND(Annual!H114:H214,$AF114:$AG214,$AF98:$AG214,TRUE),0)</f>
        <v>0</v>
      </c>
      <c r="I98" s="131">
        <f>IF(I$2,TREND(Annual!I114:I214,$AF114:$AG214,$AF98:$AG214,TRUE),0)</f>
        <v>0</v>
      </c>
      <c r="J98" s="131">
        <f>IF(J$2,TREND(Annual!J114:J214,$AF114:$AG214,$AF98:$AG214,TRUE),0)</f>
        <v>0</v>
      </c>
      <c r="K98" s="131">
        <f>IF(K$2,TREND(Annual!K114:K214,$AF114:$AG214,$AF98:$AG214,TRUE),0)</f>
        <v>0</v>
      </c>
      <c r="L98" s="131">
        <f>IF(L$2,TREND(Annual!L114:L214,$AF114:$AG214,$AF98:$AG214,TRUE),0)</f>
        <v>0</v>
      </c>
      <c r="M98" s="131">
        <f>IF(M$2,TREND(Annual!M114:M214,$AF114:$AG214,$AF98:$AG214,TRUE),0)</f>
        <v>0</v>
      </c>
      <c r="N98" s="131">
        <f>IF(N$2,TREND(Annual!N114:N214,$AF114:$AG214,$AF98:$AG214,TRUE),0)</f>
        <v>0</v>
      </c>
      <c r="O98" s="131">
        <f>IF(O$2,TREND(Annual!O114:O214,$AF114:$AG214,$AF98:$AG214,TRUE),0)</f>
        <v>0</v>
      </c>
      <c r="P98" s="131">
        <f>IF(P$2,TREND(Annual!P114:P214,$AF114:$AG214,$AF98:$AG214,TRUE),0)</f>
        <v>0</v>
      </c>
      <c r="Q98" s="131">
        <f>IF(Q$2,TREND(Annual!Q114:Q214,$AF114:$AG214,$AF98:$AG214,TRUE),0)</f>
        <v>0</v>
      </c>
      <c r="R98" s="131">
        <f>IF(R$2,TREND(Annual!R114:R214,$AF114:$AG214,$AF98:$AG214,TRUE),0)</f>
        <v>0</v>
      </c>
      <c r="S98" s="131">
        <f>IF(S$2,TREND(Annual!S114:S214,$AF114:$AG214,$AF98:$AG214,TRUE),0)</f>
        <v>0</v>
      </c>
      <c r="T98" s="131">
        <f>IF(T$2,TREND(Annual!T114:T214,$AF114:$AG214,$AF98:$AG214,TRUE),0)</f>
        <v>0</v>
      </c>
      <c r="U98" s="131">
        <f>IF(U$2,TREND(Annual!U114:U214,$AF114:$AG214,$AF98:$AG214,TRUE),0)</f>
        <v>0</v>
      </c>
      <c r="V98" s="131">
        <f>IF(V$2,TREND(Annual!V114:V214,$AF114:$AG214,$AF98:$AG214,TRUE),0)</f>
        <v>0</v>
      </c>
      <c r="W98" s="131">
        <f>IF(W$2,TREND(Annual!W114:W214,$AF114:$AG214,$AF98:$AG214,TRUE),0)</f>
        <v>0</v>
      </c>
      <c r="X98" s="131">
        <f>IF(X$2,TREND(Annual!X114:X214,$AF114:$AG214,$AF98:$AG214,TRUE),0)</f>
        <v>0</v>
      </c>
      <c r="Y98" s="131">
        <f>IF(Y$2,TREND(Annual!Y114:Y214,$AF114:$AG214,$AF98:$AG214,TRUE),0)</f>
        <v>0</v>
      </c>
      <c r="Z98" s="131">
        <f>IF(Z$2,TREND(Annual!Z114:Z214,$AF114:$AG214,$AF98:$AG214,TRUE),0)</f>
        <v>0</v>
      </c>
      <c r="AA98" s="131">
        <f>IF(AA$2,TREND(Annual!AA114:AA214,$AF114:$AG214,$AF98:$AG214,TRUE),0)</f>
        <v>0</v>
      </c>
      <c r="AB98" s="131">
        <f>IF(AB$2,TREND(Annual!AB114:AB214,$AF114:$AG214,$AF98:$AG214,TRUE),0)</f>
        <v>0</v>
      </c>
      <c r="AC98" s="131">
        <f>IF(AC$2,TREND(Annual!AC114:AC214,$AF114:$AG214,$AF98:$AG214,TRUE),0)</f>
        <v>0</v>
      </c>
      <c r="AD98" s="131">
        <f>IF(AD$2,TREND(Annual!AD114:AD214,$AF114:$AG214,$AF98:$AG214,TRUE),0)</f>
        <v>0</v>
      </c>
      <c r="AE98" s="126"/>
      <c r="AF98">
        <f t="shared" si="2"/>
        <v>92</v>
      </c>
      <c r="AG98">
        <f t="shared" si="3"/>
        <v>8464</v>
      </c>
    </row>
    <row r="99" spans="1:33">
      <c r="A99" t="s">
        <v>360</v>
      </c>
      <c r="B99" s="131">
        <f>IF(B$2,TREND(Annual!B115:B215,$AF115:$AG215,$AF99:$AG215,TRUE),0)</f>
        <v>0</v>
      </c>
      <c r="C99" s="131">
        <f>IF(C$2,TREND(Annual!C115:C215,$AF115:$AG215,$AF99:$AG215,TRUE),0)</f>
        <v>0</v>
      </c>
      <c r="D99" s="131">
        <f>IF(D$2,TREND(Annual!D115:D215,$AF115:$AG215,$AF99:$AG215,TRUE),0)</f>
        <v>0</v>
      </c>
      <c r="E99" s="131">
        <f>IF(E$2,TREND(Annual!E115:E215,$AF115:$AG215,$AF99:$AG215,TRUE),0)</f>
        <v>0</v>
      </c>
      <c r="F99" s="131">
        <f>IF(F$2,TREND(Annual!F115:F215,$AF115:$AG215,$AF99:$AG215,TRUE),0)</f>
        <v>0</v>
      </c>
      <c r="G99" s="131">
        <f>IF(G$2,TREND(Annual!G115:G215,$AF115:$AG215,$AF99:$AG215,TRUE),0)</f>
        <v>0</v>
      </c>
      <c r="H99" s="131">
        <f>IF(H$2,TREND(Annual!H115:H215,$AF115:$AG215,$AF99:$AG215,TRUE),0)</f>
        <v>0</v>
      </c>
      <c r="I99" s="131">
        <f>IF(I$2,TREND(Annual!I115:I215,$AF115:$AG215,$AF99:$AG215,TRUE),0)</f>
        <v>0</v>
      </c>
      <c r="J99" s="131">
        <f>IF(J$2,TREND(Annual!J115:J215,$AF115:$AG215,$AF99:$AG215,TRUE),0)</f>
        <v>0</v>
      </c>
      <c r="K99" s="131">
        <f>IF(K$2,TREND(Annual!K115:K215,$AF115:$AG215,$AF99:$AG215,TRUE),0)</f>
        <v>0</v>
      </c>
      <c r="L99" s="131">
        <f>IF(L$2,TREND(Annual!L115:L215,$AF115:$AG215,$AF99:$AG215,TRUE),0)</f>
        <v>0</v>
      </c>
      <c r="M99" s="131">
        <f>IF(M$2,TREND(Annual!M115:M215,$AF115:$AG215,$AF99:$AG215,TRUE),0)</f>
        <v>0</v>
      </c>
      <c r="N99" s="131">
        <f>IF(N$2,TREND(Annual!N115:N215,$AF115:$AG215,$AF99:$AG215,TRUE),0)</f>
        <v>0</v>
      </c>
      <c r="O99" s="131">
        <f>IF(O$2,TREND(Annual!O115:O215,$AF115:$AG215,$AF99:$AG215,TRUE),0)</f>
        <v>0</v>
      </c>
      <c r="P99" s="131">
        <f>IF(P$2,TREND(Annual!P115:P215,$AF115:$AG215,$AF99:$AG215,TRUE),0)</f>
        <v>0</v>
      </c>
      <c r="Q99" s="131">
        <f>IF(Q$2,TREND(Annual!Q115:Q215,$AF115:$AG215,$AF99:$AG215,TRUE),0)</f>
        <v>0</v>
      </c>
      <c r="R99" s="131">
        <f>IF(R$2,TREND(Annual!R115:R215,$AF115:$AG215,$AF99:$AG215,TRUE),0)</f>
        <v>0</v>
      </c>
      <c r="S99" s="131">
        <f>IF(S$2,TREND(Annual!S115:S215,$AF115:$AG215,$AF99:$AG215,TRUE),0)</f>
        <v>0</v>
      </c>
      <c r="T99" s="131">
        <f>IF(T$2,TREND(Annual!T115:T215,$AF115:$AG215,$AF99:$AG215,TRUE),0)</f>
        <v>0</v>
      </c>
      <c r="U99" s="131">
        <f>IF(U$2,TREND(Annual!U115:U215,$AF115:$AG215,$AF99:$AG215,TRUE),0)</f>
        <v>0</v>
      </c>
      <c r="V99" s="131">
        <f>IF(V$2,TREND(Annual!V115:V215,$AF115:$AG215,$AF99:$AG215,TRUE),0)</f>
        <v>0</v>
      </c>
      <c r="W99" s="131">
        <f>IF(W$2,TREND(Annual!W115:W215,$AF115:$AG215,$AF99:$AG215,TRUE),0)</f>
        <v>0</v>
      </c>
      <c r="X99" s="131">
        <f>IF(X$2,TREND(Annual!X115:X215,$AF115:$AG215,$AF99:$AG215,TRUE),0)</f>
        <v>0</v>
      </c>
      <c r="Y99" s="131">
        <f>IF(Y$2,TREND(Annual!Y115:Y215,$AF115:$AG215,$AF99:$AG215,TRUE),0)</f>
        <v>0</v>
      </c>
      <c r="Z99" s="131">
        <f>IF(Z$2,TREND(Annual!Z115:Z215,$AF115:$AG215,$AF99:$AG215,TRUE),0)</f>
        <v>0</v>
      </c>
      <c r="AA99" s="131">
        <f>IF(AA$2,TREND(Annual!AA115:AA215,$AF115:$AG215,$AF99:$AG215,TRUE),0)</f>
        <v>0</v>
      </c>
      <c r="AB99" s="131">
        <f>IF(AB$2,TREND(Annual!AB115:AB215,$AF115:$AG215,$AF99:$AG215,TRUE),0)</f>
        <v>0</v>
      </c>
      <c r="AC99" s="131">
        <f>IF(AC$2,TREND(Annual!AC115:AC215,$AF115:$AG215,$AF99:$AG215,TRUE),0)</f>
        <v>0</v>
      </c>
      <c r="AD99" s="131">
        <f>IF(AD$2,TREND(Annual!AD115:AD215,$AF115:$AG215,$AF99:$AG215,TRUE),0)</f>
        <v>0</v>
      </c>
      <c r="AE99" s="126"/>
      <c r="AF99">
        <f t="shared" si="2"/>
        <v>93</v>
      </c>
      <c r="AG99">
        <f t="shared" si="3"/>
        <v>8649</v>
      </c>
    </row>
    <row r="100" spans="1:33">
      <c r="A100" t="s">
        <v>361</v>
      </c>
      <c r="B100" s="131">
        <f>IF(B$2,TREND(Annual!B116:B216,$AF116:$AG216,$AF100:$AG216,TRUE),0)</f>
        <v>0</v>
      </c>
      <c r="C100" s="131">
        <f>IF(C$2,TREND(Annual!C116:C216,$AF116:$AG216,$AF100:$AG216,TRUE),0)</f>
        <v>0</v>
      </c>
      <c r="D100" s="131">
        <f>IF(D$2,TREND(Annual!D116:D216,$AF116:$AG216,$AF100:$AG216,TRUE),0)</f>
        <v>0</v>
      </c>
      <c r="E100" s="131">
        <f>IF(E$2,TREND(Annual!E116:E216,$AF116:$AG216,$AF100:$AG216,TRUE),0)</f>
        <v>0</v>
      </c>
      <c r="F100" s="131">
        <f>IF(F$2,TREND(Annual!F116:F216,$AF116:$AG216,$AF100:$AG216,TRUE),0)</f>
        <v>0</v>
      </c>
      <c r="G100" s="131">
        <f>IF(G$2,TREND(Annual!G116:G216,$AF116:$AG216,$AF100:$AG216,TRUE),0)</f>
        <v>0</v>
      </c>
      <c r="H100" s="131">
        <f>IF(H$2,TREND(Annual!H116:H216,$AF116:$AG216,$AF100:$AG216,TRUE),0)</f>
        <v>0</v>
      </c>
      <c r="I100" s="131">
        <f>IF(I$2,TREND(Annual!I116:I216,$AF116:$AG216,$AF100:$AG216,TRUE),0)</f>
        <v>0</v>
      </c>
      <c r="J100" s="131">
        <f>IF(J$2,TREND(Annual!J116:J216,$AF116:$AG216,$AF100:$AG216,TRUE),0)</f>
        <v>0</v>
      </c>
      <c r="K100" s="131">
        <f>IF(K$2,TREND(Annual!K116:K216,$AF116:$AG216,$AF100:$AG216,TRUE),0)</f>
        <v>0</v>
      </c>
      <c r="L100" s="131">
        <f>IF(L$2,TREND(Annual!L116:L216,$AF116:$AG216,$AF100:$AG216,TRUE),0)</f>
        <v>0</v>
      </c>
      <c r="M100" s="131">
        <f>IF(M$2,TREND(Annual!M116:M216,$AF116:$AG216,$AF100:$AG216,TRUE),0)</f>
        <v>0</v>
      </c>
      <c r="N100" s="131">
        <f>IF(N$2,TREND(Annual!N116:N216,$AF116:$AG216,$AF100:$AG216,TRUE),0)</f>
        <v>0</v>
      </c>
      <c r="O100" s="131">
        <f>IF(O$2,TREND(Annual!O116:O216,$AF116:$AG216,$AF100:$AG216,TRUE),0)</f>
        <v>0</v>
      </c>
      <c r="P100" s="131">
        <f>IF(P$2,TREND(Annual!P116:P216,$AF116:$AG216,$AF100:$AG216,TRUE),0)</f>
        <v>0</v>
      </c>
      <c r="Q100" s="131">
        <f>IF(Q$2,TREND(Annual!Q116:Q216,$AF116:$AG216,$AF100:$AG216,TRUE),0)</f>
        <v>0</v>
      </c>
      <c r="R100" s="131">
        <f>IF(R$2,TREND(Annual!R116:R216,$AF116:$AG216,$AF100:$AG216,TRUE),0)</f>
        <v>0</v>
      </c>
      <c r="S100" s="131">
        <f>IF(S$2,TREND(Annual!S116:S216,$AF116:$AG216,$AF100:$AG216,TRUE),0)</f>
        <v>0</v>
      </c>
      <c r="T100" s="131">
        <f>IF(T$2,TREND(Annual!T116:T216,$AF116:$AG216,$AF100:$AG216,TRUE),0)</f>
        <v>0</v>
      </c>
      <c r="U100" s="131">
        <f>IF(U$2,TREND(Annual!U116:U216,$AF116:$AG216,$AF100:$AG216,TRUE),0)</f>
        <v>0</v>
      </c>
      <c r="V100" s="131">
        <f>IF(V$2,TREND(Annual!V116:V216,$AF116:$AG216,$AF100:$AG216,TRUE),0)</f>
        <v>0</v>
      </c>
      <c r="W100" s="131">
        <f>IF(W$2,TREND(Annual!W116:W216,$AF116:$AG216,$AF100:$AG216,TRUE),0)</f>
        <v>0</v>
      </c>
      <c r="X100" s="131">
        <f>IF(X$2,TREND(Annual!X116:X216,$AF116:$AG216,$AF100:$AG216,TRUE),0)</f>
        <v>0</v>
      </c>
      <c r="Y100" s="131">
        <f>IF(Y$2,TREND(Annual!Y116:Y216,$AF116:$AG216,$AF100:$AG216,TRUE),0)</f>
        <v>0</v>
      </c>
      <c r="Z100" s="131">
        <f>IF(Z$2,TREND(Annual!Z116:Z216,$AF116:$AG216,$AF100:$AG216,TRUE),0)</f>
        <v>0</v>
      </c>
      <c r="AA100" s="131">
        <f>IF(AA$2,TREND(Annual!AA116:AA216,$AF116:$AG216,$AF100:$AG216,TRUE),0)</f>
        <v>0</v>
      </c>
      <c r="AB100" s="131">
        <f>IF(AB$2,TREND(Annual!AB116:AB216,$AF116:$AG216,$AF100:$AG216,TRUE),0)</f>
        <v>0</v>
      </c>
      <c r="AC100" s="131">
        <f>IF(AC$2,TREND(Annual!AC116:AC216,$AF116:$AG216,$AF100:$AG216,TRUE),0)</f>
        <v>0</v>
      </c>
      <c r="AD100" s="131">
        <f>IF(AD$2,TREND(Annual!AD116:AD216,$AF116:$AG216,$AF100:$AG216,TRUE),0)</f>
        <v>0</v>
      </c>
      <c r="AE100" s="126"/>
      <c r="AF100">
        <f t="shared" si="2"/>
        <v>94</v>
      </c>
      <c r="AG100">
        <f t="shared" si="3"/>
        <v>8836</v>
      </c>
    </row>
    <row r="101" spans="1:33">
      <c r="A101" t="s">
        <v>362</v>
      </c>
      <c r="B101" s="131">
        <f>IF(B$2,TREND(Annual!B117:B217,$AF117:$AG217,$AF101:$AG217,TRUE),0)</f>
        <v>0</v>
      </c>
      <c r="C101" s="131">
        <f>IF(C$2,TREND(Annual!C117:C217,$AF117:$AG217,$AF101:$AG217,TRUE),0)</f>
        <v>0</v>
      </c>
      <c r="D101" s="131">
        <f>IF(D$2,TREND(Annual!D117:D217,$AF117:$AG217,$AF101:$AG217,TRUE),0)</f>
        <v>0</v>
      </c>
      <c r="E101" s="131">
        <f>IF(E$2,TREND(Annual!E117:E217,$AF117:$AG217,$AF101:$AG217,TRUE),0)</f>
        <v>0</v>
      </c>
      <c r="F101" s="131">
        <f>IF(F$2,TREND(Annual!F117:F217,$AF117:$AG217,$AF101:$AG217,TRUE),0)</f>
        <v>0</v>
      </c>
      <c r="G101" s="131">
        <f>IF(G$2,TREND(Annual!G117:G217,$AF117:$AG217,$AF101:$AG217,TRUE),0)</f>
        <v>0</v>
      </c>
      <c r="H101" s="131">
        <f>IF(H$2,TREND(Annual!H117:H217,$AF117:$AG217,$AF101:$AG217,TRUE),0)</f>
        <v>0</v>
      </c>
      <c r="I101" s="131">
        <f>IF(I$2,TREND(Annual!I117:I217,$AF117:$AG217,$AF101:$AG217,TRUE),0)</f>
        <v>0</v>
      </c>
      <c r="J101" s="131">
        <f>IF(J$2,TREND(Annual!J117:J217,$AF117:$AG217,$AF101:$AG217,TRUE),0)</f>
        <v>0</v>
      </c>
      <c r="K101" s="131">
        <f>IF(K$2,TREND(Annual!K117:K217,$AF117:$AG217,$AF101:$AG217,TRUE),0)</f>
        <v>0</v>
      </c>
      <c r="L101" s="131">
        <f>IF(L$2,TREND(Annual!L117:L217,$AF117:$AG217,$AF101:$AG217,TRUE),0)</f>
        <v>0</v>
      </c>
      <c r="M101" s="131">
        <f>IF(M$2,TREND(Annual!M117:M217,$AF117:$AG217,$AF101:$AG217,TRUE),0)</f>
        <v>0</v>
      </c>
      <c r="N101" s="131">
        <f>IF(N$2,TREND(Annual!N117:N217,$AF117:$AG217,$AF101:$AG217,TRUE),0)</f>
        <v>0</v>
      </c>
      <c r="O101" s="131">
        <f>IF(O$2,TREND(Annual!O117:O217,$AF117:$AG217,$AF101:$AG217,TRUE),0)</f>
        <v>0</v>
      </c>
      <c r="P101" s="131">
        <f>IF(P$2,TREND(Annual!P117:P217,$AF117:$AG217,$AF101:$AG217,TRUE),0)</f>
        <v>0</v>
      </c>
      <c r="Q101" s="131">
        <f>IF(Q$2,TREND(Annual!Q117:Q217,$AF117:$AG217,$AF101:$AG217,TRUE),0)</f>
        <v>0</v>
      </c>
      <c r="R101" s="131">
        <f>IF(R$2,TREND(Annual!R117:R217,$AF117:$AG217,$AF101:$AG217,TRUE),0)</f>
        <v>0</v>
      </c>
      <c r="S101" s="131">
        <f>IF(S$2,TREND(Annual!S117:S217,$AF117:$AG217,$AF101:$AG217,TRUE),0)</f>
        <v>0</v>
      </c>
      <c r="T101" s="131">
        <f>IF(T$2,TREND(Annual!T117:T217,$AF117:$AG217,$AF101:$AG217,TRUE),0)</f>
        <v>0</v>
      </c>
      <c r="U101" s="131">
        <f>IF(U$2,TREND(Annual!U117:U217,$AF117:$AG217,$AF101:$AG217,TRUE),0)</f>
        <v>0</v>
      </c>
      <c r="V101" s="131">
        <f>IF(V$2,TREND(Annual!V117:V217,$AF117:$AG217,$AF101:$AG217,TRUE),0)</f>
        <v>0</v>
      </c>
      <c r="W101" s="131">
        <f>IF(W$2,TREND(Annual!W117:W217,$AF117:$AG217,$AF101:$AG217,TRUE),0)</f>
        <v>0</v>
      </c>
      <c r="X101" s="131">
        <f>IF(X$2,TREND(Annual!X117:X217,$AF117:$AG217,$AF101:$AG217,TRUE),0)</f>
        <v>0</v>
      </c>
      <c r="Y101" s="131">
        <f>IF(Y$2,TREND(Annual!Y117:Y217,$AF117:$AG217,$AF101:$AG217,TRUE),0)</f>
        <v>0</v>
      </c>
      <c r="Z101" s="131">
        <f>IF(Z$2,TREND(Annual!Z117:Z217,$AF117:$AG217,$AF101:$AG217,TRUE),0)</f>
        <v>0</v>
      </c>
      <c r="AA101" s="131">
        <f>IF(AA$2,TREND(Annual!AA117:AA217,$AF117:$AG217,$AF101:$AG217,TRUE),0)</f>
        <v>0</v>
      </c>
      <c r="AB101" s="131">
        <f>IF(AB$2,TREND(Annual!AB117:AB217,$AF117:$AG217,$AF101:$AG217,TRUE),0)</f>
        <v>0</v>
      </c>
      <c r="AC101" s="131">
        <f>IF(AC$2,TREND(Annual!AC117:AC217,$AF117:$AG217,$AF101:$AG217,TRUE),0)</f>
        <v>0</v>
      </c>
      <c r="AD101" s="131">
        <f>IF(AD$2,TREND(Annual!AD117:AD217,$AF117:$AG217,$AF101:$AG217,TRUE),0)</f>
        <v>0</v>
      </c>
      <c r="AE101" s="126"/>
      <c r="AF101">
        <f t="shared" si="2"/>
        <v>95</v>
      </c>
      <c r="AG101">
        <f t="shared" si="3"/>
        <v>9025</v>
      </c>
    </row>
    <row r="102" spans="1:33">
      <c r="A102" t="s">
        <v>363</v>
      </c>
      <c r="B102" s="131">
        <f>IF(B$2,TREND(Annual!B118:B218,$AF118:$AG218,$AF102:$AG218,TRUE),0)</f>
        <v>0</v>
      </c>
      <c r="C102" s="131">
        <f>IF(C$2,TREND(Annual!C118:C218,$AF118:$AG218,$AF102:$AG218,TRUE),0)</f>
        <v>0</v>
      </c>
      <c r="D102" s="131">
        <f>IF(D$2,TREND(Annual!D118:D218,$AF118:$AG218,$AF102:$AG218,TRUE),0)</f>
        <v>0</v>
      </c>
      <c r="E102" s="131">
        <f>IF(E$2,TREND(Annual!E118:E218,$AF118:$AG218,$AF102:$AG218,TRUE),0)</f>
        <v>0</v>
      </c>
      <c r="F102" s="131">
        <f>IF(F$2,TREND(Annual!F118:F218,$AF118:$AG218,$AF102:$AG218,TRUE),0)</f>
        <v>0</v>
      </c>
      <c r="G102" s="131">
        <f>IF(G$2,TREND(Annual!G118:G218,$AF118:$AG218,$AF102:$AG218,TRUE),0)</f>
        <v>0</v>
      </c>
      <c r="H102" s="131">
        <f>IF(H$2,TREND(Annual!H118:H218,$AF118:$AG218,$AF102:$AG218,TRUE),0)</f>
        <v>0</v>
      </c>
      <c r="I102" s="131">
        <f>IF(I$2,TREND(Annual!I118:I218,$AF118:$AG218,$AF102:$AG218,TRUE),0)</f>
        <v>0</v>
      </c>
      <c r="J102" s="131">
        <f>IF(J$2,TREND(Annual!J118:J218,$AF118:$AG218,$AF102:$AG218,TRUE),0)</f>
        <v>0</v>
      </c>
      <c r="K102" s="131">
        <f>IF(K$2,TREND(Annual!K118:K218,$AF118:$AG218,$AF102:$AG218,TRUE),0)</f>
        <v>0</v>
      </c>
      <c r="L102" s="131">
        <f>IF(L$2,TREND(Annual!L118:L218,$AF118:$AG218,$AF102:$AG218,TRUE),0)</f>
        <v>0</v>
      </c>
      <c r="M102" s="131">
        <f>IF(M$2,TREND(Annual!M118:M218,$AF118:$AG218,$AF102:$AG218,TRUE),0)</f>
        <v>0</v>
      </c>
      <c r="N102" s="131">
        <f>IF(N$2,TREND(Annual!N118:N218,$AF118:$AG218,$AF102:$AG218,TRUE),0)</f>
        <v>0</v>
      </c>
      <c r="O102" s="131">
        <f>IF(O$2,TREND(Annual!O118:O218,$AF118:$AG218,$AF102:$AG218,TRUE),0)</f>
        <v>0</v>
      </c>
      <c r="P102" s="131">
        <f>IF(P$2,TREND(Annual!P118:P218,$AF118:$AG218,$AF102:$AG218,TRUE),0)</f>
        <v>0</v>
      </c>
      <c r="Q102" s="131">
        <f>IF(Q$2,TREND(Annual!Q118:Q218,$AF118:$AG218,$AF102:$AG218,TRUE),0)</f>
        <v>0</v>
      </c>
      <c r="R102" s="131">
        <f>IF(R$2,TREND(Annual!R118:R218,$AF118:$AG218,$AF102:$AG218,TRUE),0)</f>
        <v>0</v>
      </c>
      <c r="S102" s="131">
        <f>IF(S$2,TREND(Annual!S118:S218,$AF118:$AG218,$AF102:$AG218,TRUE),0)</f>
        <v>0</v>
      </c>
      <c r="T102" s="131">
        <f>IF(T$2,TREND(Annual!T118:T218,$AF118:$AG218,$AF102:$AG218,TRUE),0)</f>
        <v>0</v>
      </c>
      <c r="U102" s="131">
        <f>IF(U$2,TREND(Annual!U118:U218,$AF118:$AG218,$AF102:$AG218,TRUE),0)</f>
        <v>0</v>
      </c>
      <c r="V102" s="131">
        <f>IF(V$2,TREND(Annual!V118:V218,$AF118:$AG218,$AF102:$AG218,TRUE),0)</f>
        <v>0</v>
      </c>
      <c r="W102" s="131">
        <f>IF(W$2,TREND(Annual!W118:W218,$AF118:$AG218,$AF102:$AG218,TRUE),0)</f>
        <v>0</v>
      </c>
      <c r="X102" s="131">
        <f>IF(X$2,TREND(Annual!X118:X218,$AF118:$AG218,$AF102:$AG218,TRUE),0)</f>
        <v>0</v>
      </c>
      <c r="Y102" s="131">
        <f>IF(Y$2,TREND(Annual!Y118:Y218,$AF118:$AG218,$AF102:$AG218,TRUE),0)</f>
        <v>0</v>
      </c>
      <c r="Z102" s="131">
        <f>IF(Z$2,TREND(Annual!Z118:Z218,$AF118:$AG218,$AF102:$AG218,TRUE),0)</f>
        <v>0</v>
      </c>
      <c r="AA102" s="131">
        <f>IF(AA$2,TREND(Annual!AA118:AA218,$AF118:$AG218,$AF102:$AG218,TRUE),0)</f>
        <v>0</v>
      </c>
      <c r="AB102" s="131">
        <f>IF(AB$2,TREND(Annual!AB118:AB218,$AF118:$AG218,$AF102:$AG218,TRUE),0)</f>
        <v>0</v>
      </c>
      <c r="AC102" s="131">
        <f>IF(AC$2,TREND(Annual!AC118:AC218,$AF118:$AG218,$AF102:$AG218,TRUE),0)</f>
        <v>0</v>
      </c>
      <c r="AD102" s="131">
        <f>IF(AD$2,TREND(Annual!AD118:AD218,$AF118:$AG218,$AF102:$AG218,TRUE),0)</f>
        <v>0</v>
      </c>
      <c r="AE102" s="126"/>
      <c r="AF102">
        <f t="shared" si="2"/>
        <v>96</v>
      </c>
      <c r="AG102">
        <f t="shared" si="3"/>
        <v>9216</v>
      </c>
    </row>
    <row r="103" spans="1:33">
      <c r="A103" t="s">
        <v>364</v>
      </c>
      <c r="B103" s="131">
        <f>IF(B$2,TREND(Annual!B119:B219,$AF119:$AG219,$AF103:$AG219,TRUE),0)</f>
        <v>0</v>
      </c>
      <c r="C103" s="131">
        <f>IF(C$2,TREND(Annual!C119:C219,$AF119:$AG219,$AF103:$AG219,TRUE),0)</f>
        <v>0</v>
      </c>
      <c r="D103" s="131">
        <f>IF(D$2,TREND(Annual!D119:D219,$AF119:$AG219,$AF103:$AG219,TRUE),0)</f>
        <v>0</v>
      </c>
      <c r="E103" s="131">
        <f>IF(E$2,TREND(Annual!E119:E219,$AF119:$AG219,$AF103:$AG219,TRUE),0)</f>
        <v>0</v>
      </c>
      <c r="F103" s="131">
        <f>IF(F$2,TREND(Annual!F119:F219,$AF119:$AG219,$AF103:$AG219,TRUE),0)</f>
        <v>0</v>
      </c>
      <c r="G103" s="131">
        <f>IF(G$2,TREND(Annual!G119:G219,$AF119:$AG219,$AF103:$AG219,TRUE),0)</f>
        <v>0</v>
      </c>
      <c r="H103" s="131">
        <f>IF(H$2,TREND(Annual!H119:H219,$AF119:$AG219,$AF103:$AG219,TRUE),0)</f>
        <v>0</v>
      </c>
      <c r="I103" s="131">
        <f>IF(I$2,TREND(Annual!I119:I219,$AF119:$AG219,$AF103:$AG219,TRUE),0)</f>
        <v>0</v>
      </c>
      <c r="J103" s="131">
        <f>IF(J$2,TREND(Annual!J119:J219,$AF119:$AG219,$AF103:$AG219,TRUE),0)</f>
        <v>0</v>
      </c>
      <c r="K103" s="131">
        <f>IF(K$2,TREND(Annual!K119:K219,$AF119:$AG219,$AF103:$AG219,TRUE),0)</f>
        <v>0</v>
      </c>
      <c r="L103" s="131">
        <f>IF(L$2,TREND(Annual!L119:L219,$AF119:$AG219,$AF103:$AG219,TRUE),0)</f>
        <v>0</v>
      </c>
      <c r="M103" s="131">
        <f>IF(M$2,TREND(Annual!M119:M219,$AF119:$AG219,$AF103:$AG219,TRUE),0)</f>
        <v>0</v>
      </c>
      <c r="N103" s="131">
        <f>IF(N$2,TREND(Annual!N119:N219,$AF119:$AG219,$AF103:$AG219,TRUE),0)</f>
        <v>0</v>
      </c>
      <c r="O103" s="131">
        <f>IF(O$2,TREND(Annual!O119:O219,$AF119:$AG219,$AF103:$AG219,TRUE),0)</f>
        <v>0</v>
      </c>
      <c r="P103" s="131">
        <f>IF(P$2,TREND(Annual!P119:P219,$AF119:$AG219,$AF103:$AG219,TRUE),0)</f>
        <v>0</v>
      </c>
      <c r="Q103" s="131">
        <f>IF(Q$2,TREND(Annual!Q119:Q219,$AF119:$AG219,$AF103:$AG219,TRUE),0)</f>
        <v>0</v>
      </c>
      <c r="R103" s="131">
        <f>IF(R$2,TREND(Annual!R119:R219,$AF119:$AG219,$AF103:$AG219,TRUE),0)</f>
        <v>0</v>
      </c>
      <c r="S103" s="131">
        <f>IF(S$2,TREND(Annual!S119:S219,$AF119:$AG219,$AF103:$AG219,TRUE),0)</f>
        <v>0</v>
      </c>
      <c r="T103" s="131">
        <f>IF(T$2,TREND(Annual!T119:T219,$AF119:$AG219,$AF103:$AG219,TRUE),0)</f>
        <v>0</v>
      </c>
      <c r="U103" s="131">
        <f>IF(U$2,TREND(Annual!U119:U219,$AF119:$AG219,$AF103:$AG219,TRUE),0)</f>
        <v>0</v>
      </c>
      <c r="V103" s="131">
        <f>IF(V$2,TREND(Annual!V119:V219,$AF119:$AG219,$AF103:$AG219,TRUE),0)</f>
        <v>0</v>
      </c>
      <c r="W103" s="131">
        <f>IF(W$2,TREND(Annual!W119:W219,$AF119:$AG219,$AF103:$AG219,TRUE),0)</f>
        <v>0</v>
      </c>
      <c r="X103" s="131">
        <f>IF(X$2,TREND(Annual!X119:X219,$AF119:$AG219,$AF103:$AG219,TRUE),0)</f>
        <v>0</v>
      </c>
      <c r="Y103" s="131">
        <f>IF(Y$2,TREND(Annual!Y119:Y219,$AF119:$AG219,$AF103:$AG219,TRUE),0)</f>
        <v>0</v>
      </c>
      <c r="Z103" s="131">
        <f>IF(Z$2,TREND(Annual!Z119:Z219,$AF119:$AG219,$AF103:$AG219,TRUE),0)</f>
        <v>0</v>
      </c>
      <c r="AA103" s="131">
        <f>IF(AA$2,TREND(Annual!AA119:AA219,$AF119:$AG219,$AF103:$AG219,TRUE),0)</f>
        <v>0</v>
      </c>
      <c r="AB103" s="131">
        <f>IF(AB$2,TREND(Annual!AB119:AB219,$AF119:$AG219,$AF103:$AG219,TRUE),0)</f>
        <v>0</v>
      </c>
      <c r="AC103" s="131">
        <f>IF(AC$2,TREND(Annual!AC119:AC219,$AF119:$AG219,$AF103:$AG219,TRUE),0)</f>
        <v>0</v>
      </c>
      <c r="AD103" s="131">
        <f>IF(AD$2,TREND(Annual!AD119:AD219,$AF119:$AG219,$AF103:$AG219,TRUE),0)</f>
        <v>0</v>
      </c>
      <c r="AE103" s="126"/>
      <c r="AF103">
        <f t="shared" si="2"/>
        <v>97</v>
      </c>
      <c r="AG103">
        <f t="shared" si="3"/>
        <v>9409</v>
      </c>
    </row>
    <row r="104" spans="1:33">
      <c r="A104" t="s">
        <v>365</v>
      </c>
      <c r="B104" s="131">
        <f>IF(B$2,TREND(Annual!B120:B220,$AF120:$AG220,$AF104:$AG220,TRUE),0)</f>
        <v>0</v>
      </c>
      <c r="C104" s="131">
        <f>IF(C$2,TREND(Annual!C120:C220,$AF120:$AG220,$AF104:$AG220,TRUE),0)</f>
        <v>0</v>
      </c>
      <c r="D104" s="131">
        <f>IF(D$2,TREND(Annual!D120:D220,$AF120:$AG220,$AF104:$AG220,TRUE),0)</f>
        <v>0</v>
      </c>
      <c r="E104" s="131">
        <f>IF(E$2,TREND(Annual!E120:E220,$AF120:$AG220,$AF104:$AG220,TRUE),0)</f>
        <v>0</v>
      </c>
      <c r="F104" s="131">
        <f>IF(F$2,TREND(Annual!F120:F220,$AF120:$AG220,$AF104:$AG220,TRUE),0)</f>
        <v>0</v>
      </c>
      <c r="G104" s="131">
        <f>IF(G$2,TREND(Annual!G120:G220,$AF120:$AG220,$AF104:$AG220,TRUE),0)</f>
        <v>0</v>
      </c>
      <c r="H104" s="131">
        <f>IF(H$2,TREND(Annual!H120:H220,$AF120:$AG220,$AF104:$AG220,TRUE),0)</f>
        <v>0</v>
      </c>
      <c r="I104" s="131">
        <f>IF(I$2,TREND(Annual!I120:I220,$AF120:$AG220,$AF104:$AG220,TRUE),0)</f>
        <v>0</v>
      </c>
      <c r="J104" s="131">
        <f>IF(J$2,TREND(Annual!J120:J220,$AF120:$AG220,$AF104:$AG220,TRUE),0)</f>
        <v>0</v>
      </c>
      <c r="K104" s="131">
        <f>IF(K$2,TREND(Annual!K120:K220,$AF120:$AG220,$AF104:$AG220,TRUE),0)</f>
        <v>0</v>
      </c>
      <c r="L104" s="131">
        <f>IF(L$2,TREND(Annual!L120:L220,$AF120:$AG220,$AF104:$AG220,TRUE),0)</f>
        <v>0</v>
      </c>
      <c r="M104" s="131">
        <f>IF(M$2,TREND(Annual!M120:M220,$AF120:$AG220,$AF104:$AG220,TRUE),0)</f>
        <v>0</v>
      </c>
      <c r="N104" s="131">
        <f>IF(N$2,TREND(Annual!N120:N220,$AF120:$AG220,$AF104:$AG220,TRUE),0)</f>
        <v>0</v>
      </c>
      <c r="O104" s="131">
        <f>IF(O$2,TREND(Annual!O120:O220,$AF120:$AG220,$AF104:$AG220,TRUE),0)</f>
        <v>0</v>
      </c>
      <c r="P104" s="131">
        <f>IF(P$2,TREND(Annual!P120:P220,$AF120:$AG220,$AF104:$AG220,TRUE),0)</f>
        <v>0</v>
      </c>
      <c r="Q104" s="131">
        <f>IF(Q$2,TREND(Annual!Q120:Q220,$AF120:$AG220,$AF104:$AG220,TRUE),0)</f>
        <v>0</v>
      </c>
      <c r="R104" s="131">
        <f>IF(R$2,TREND(Annual!R120:R220,$AF120:$AG220,$AF104:$AG220,TRUE),0)</f>
        <v>0</v>
      </c>
      <c r="S104" s="131">
        <f>IF(S$2,TREND(Annual!S120:S220,$AF120:$AG220,$AF104:$AG220,TRUE),0)</f>
        <v>0</v>
      </c>
      <c r="T104" s="131">
        <f>IF(T$2,TREND(Annual!T120:T220,$AF120:$AG220,$AF104:$AG220,TRUE),0)</f>
        <v>0</v>
      </c>
      <c r="U104" s="131">
        <f>IF(U$2,TREND(Annual!U120:U220,$AF120:$AG220,$AF104:$AG220,TRUE),0)</f>
        <v>0</v>
      </c>
      <c r="V104" s="131">
        <f>IF(V$2,TREND(Annual!V120:V220,$AF120:$AG220,$AF104:$AG220,TRUE),0)</f>
        <v>0</v>
      </c>
      <c r="W104" s="131">
        <f>IF(W$2,TREND(Annual!W120:W220,$AF120:$AG220,$AF104:$AG220,TRUE),0)</f>
        <v>0</v>
      </c>
      <c r="X104" s="131">
        <f>IF(X$2,TREND(Annual!X120:X220,$AF120:$AG220,$AF104:$AG220,TRUE),0)</f>
        <v>0</v>
      </c>
      <c r="Y104" s="131">
        <f>IF(Y$2,TREND(Annual!Y120:Y220,$AF120:$AG220,$AF104:$AG220,TRUE),0)</f>
        <v>0</v>
      </c>
      <c r="Z104" s="131">
        <f>IF(Z$2,TREND(Annual!Z120:Z220,$AF120:$AG220,$AF104:$AG220,TRUE),0)</f>
        <v>0</v>
      </c>
      <c r="AA104" s="131">
        <f>IF(AA$2,TREND(Annual!AA120:AA220,$AF120:$AG220,$AF104:$AG220,TRUE),0)</f>
        <v>0</v>
      </c>
      <c r="AB104" s="131">
        <f>IF(AB$2,TREND(Annual!AB120:AB220,$AF120:$AG220,$AF104:$AG220,TRUE),0)</f>
        <v>0</v>
      </c>
      <c r="AC104" s="131">
        <f>IF(AC$2,TREND(Annual!AC120:AC220,$AF120:$AG220,$AF104:$AG220,TRUE),0)</f>
        <v>0</v>
      </c>
      <c r="AD104" s="131">
        <f>IF(AD$2,TREND(Annual!AD120:AD220,$AF120:$AG220,$AF104:$AG220,TRUE),0)</f>
        <v>0</v>
      </c>
      <c r="AE104" s="126"/>
      <c r="AF104">
        <f t="shared" si="2"/>
        <v>98</v>
      </c>
      <c r="AG104">
        <f t="shared" si="3"/>
        <v>9604</v>
      </c>
    </row>
    <row r="105" spans="1:33">
      <c r="A105" t="s">
        <v>366</v>
      </c>
      <c r="B105" s="131">
        <f>IF(B$2,TREND(Annual!B121:B221,$AF121:$AG221,$AF105:$AG221,TRUE),0)</f>
        <v>0</v>
      </c>
      <c r="C105" s="131">
        <f>IF(C$2,TREND(Annual!C121:C221,$AF121:$AG221,$AF105:$AG221,TRUE),0)</f>
        <v>0</v>
      </c>
      <c r="D105" s="131">
        <f>IF(D$2,TREND(Annual!D121:D221,$AF121:$AG221,$AF105:$AG221,TRUE),0)</f>
        <v>0</v>
      </c>
      <c r="E105" s="131">
        <f>IF(E$2,TREND(Annual!E121:E221,$AF121:$AG221,$AF105:$AG221,TRUE),0)</f>
        <v>0</v>
      </c>
      <c r="F105" s="131">
        <f>IF(F$2,TREND(Annual!F121:F221,$AF121:$AG221,$AF105:$AG221,TRUE),0)</f>
        <v>0</v>
      </c>
      <c r="G105" s="131">
        <f>IF(G$2,TREND(Annual!G121:G221,$AF121:$AG221,$AF105:$AG221,TRUE),0)</f>
        <v>0</v>
      </c>
      <c r="H105" s="131">
        <f>IF(H$2,TREND(Annual!H121:H221,$AF121:$AG221,$AF105:$AG221,TRUE),0)</f>
        <v>0</v>
      </c>
      <c r="I105" s="131">
        <f>IF(I$2,TREND(Annual!I121:I221,$AF121:$AG221,$AF105:$AG221,TRUE),0)</f>
        <v>0</v>
      </c>
      <c r="J105" s="131">
        <f>IF(J$2,TREND(Annual!J121:J221,$AF121:$AG221,$AF105:$AG221,TRUE),0)</f>
        <v>0</v>
      </c>
      <c r="K105" s="131">
        <f>IF(K$2,TREND(Annual!K121:K221,$AF121:$AG221,$AF105:$AG221,TRUE),0)</f>
        <v>0</v>
      </c>
      <c r="L105" s="131">
        <f>IF(L$2,TREND(Annual!L121:L221,$AF121:$AG221,$AF105:$AG221,TRUE),0)</f>
        <v>0</v>
      </c>
      <c r="M105" s="131">
        <f>IF(M$2,TREND(Annual!M121:M221,$AF121:$AG221,$AF105:$AG221,TRUE),0)</f>
        <v>0</v>
      </c>
      <c r="N105" s="131">
        <f>IF(N$2,TREND(Annual!N121:N221,$AF121:$AG221,$AF105:$AG221,TRUE),0)</f>
        <v>0</v>
      </c>
      <c r="O105" s="131">
        <f>IF(O$2,TREND(Annual!O121:O221,$AF121:$AG221,$AF105:$AG221,TRUE),0)</f>
        <v>0</v>
      </c>
      <c r="P105" s="131">
        <f>IF(P$2,TREND(Annual!P121:P221,$AF121:$AG221,$AF105:$AG221,TRUE),0)</f>
        <v>0</v>
      </c>
      <c r="Q105" s="131">
        <f>IF(Q$2,TREND(Annual!Q121:Q221,$AF121:$AG221,$AF105:$AG221,TRUE),0)</f>
        <v>0</v>
      </c>
      <c r="R105" s="131">
        <f>IF(R$2,TREND(Annual!R121:R221,$AF121:$AG221,$AF105:$AG221,TRUE),0)</f>
        <v>0</v>
      </c>
      <c r="S105" s="131">
        <f>IF(S$2,TREND(Annual!S121:S221,$AF121:$AG221,$AF105:$AG221,TRUE),0)</f>
        <v>0</v>
      </c>
      <c r="T105" s="131">
        <f>IF(T$2,TREND(Annual!T121:T221,$AF121:$AG221,$AF105:$AG221,TRUE),0)</f>
        <v>0</v>
      </c>
      <c r="U105" s="131">
        <f>IF(U$2,TREND(Annual!U121:U221,$AF121:$AG221,$AF105:$AG221,TRUE),0)</f>
        <v>0</v>
      </c>
      <c r="V105" s="131">
        <f>IF(V$2,TREND(Annual!V121:V221,$AF121:$AG221,$AF105:$AG221,TRUE),0)</f>
        <v>0</v>
      </c>
      <c r="W105" s="131">
        <f>IF(W$2,TREND(Annual!W121:W221,$AF121:$AG221,$AF105:$AG221,TRUE),0)</f>
        <v>0</v>
      </c>
      <c r="X105" s="131">
        <f>IF(X$2,TREND(Annual!X121:X221,$AF121:$AG221,$AF105:$AG221,TRUE),0)</f>
        <v>0</v>
      </c>
      <c r="Y105" s="131">
        <f>IF(Y$2,TREND(Annual!Y121:Y221,$AF121:$AG221,$AF105:$AG221,TRUE),0)</f>
        <v>0</v>
      </c>
      <c r="Z105" s="131">
        <f>IF(Z$2,TREND(Annual!Z121:Z221,$AF121:$AG221,$AF105:$AG221,TRUE),0)</f>
        <v>0</v>
      </c>
      <c r="AA105" s="131">
        <f>IF(AA$2,TREND(Annual!AA121:AA221,$AF121:$AG221,$AF105:$AG221,TRUE),0)</f>
        <v>0</v>
      </c>
      <c r="AB105" s="131">
        <f>IF(AB$2,TREND(Annual!AB121:AB221,$AF121:$AG221,$AF105:$AG221,TRUE),0)</f>
        <v>0</v>
      </c>
      <c r="AC105" s="131">
        <f>IF(AC$2,TREND(Annual!AC121:AC221,$AF121:$AG221,$AF105:$AG221,TRUE),0)</f>
        <v>0</v>
      </c>
      <c r="AD105" s="131">
        <f>IF(AD$2,TREND(Annual!AD121:AD221,$AF121:$AG221,$AF105:$AG221,TRUE),0)</f>
        <v>0</v>
      </c>
      <c r="AE105" s="126"/>
      <c r="AF105">
        <f t="shared" si="2"/>
        <v>99</v>
      </c>
      <c r="AG105">
        <f t="shared" si="3"/>
        <v>9801</v>
      </c>
    </row>
    <row r="106" spans="1:33">
      <c r="A106" t="s">
        <v>367</v>
      </c>
      <c r="B106" s="131">
        <f>IF(B$2,TREND(Annual!B122:B222,$AF122:$AG222,$AF106:$AG222,TRUE),0)</f>
        <v>0</v>
      </c>
      <c r="C106" s="131">
        <f>IF(C$2,TREND(Annual!C122:C222,$AF122:$AG222,$AF106:$AG222,TRUE),0)</f>
        <v>0</v>
      </c>
      <c r="D106" s="131">
        <f>IF(D$2,TREND(Annual!D122:D222,$AF122:$AG222,$AF106:$AG222,TRUE),0)</f>
        <v>0</v>
      </c>
      <c r="E106" s="131">
        <f>IF(E$2,TREND(Annual!E122:E222,$AF122:$AG222,$AF106:$AG222,TRUE),0)</f>
        <v>0</v>
      </c>
      <c r="F106" s="131">
        <f>IF(F$2,TREND(Annual!F122:F222,$AF122:$AG222,$AF106:$AG222,TRUE),0)</f>
        <v>0</v>
      </c>
      <c r="G106" s="131">
        <f>IF(G$2,TREND(Annual!G122:G222,$AF122:$AG222,$AF106:$AG222,TRUE),0)</f>
        <v>0</v>
      </c>
      <c r="H106" s="131">
        <f>IF(H$2,TREND(Annual!H122:H222,$AF122:$AG222,$AF106:$AG222,TRUE),0)</f>
        <v>0</v>
      </c>
      <c r="I106" s="131">
        <f>IF(I$2,TREND(Annual!I122:I222,$AF122:$AG222,$AF106:$AG222,TRUE),0)</f>
        <v>0</v>
      </c>
      <c r="J106" s="131">
        <f>IF(J$2,TREND(Annual!J122:J222,$AF122:$AG222,$AF106:$AG222,TRUE),0)</f>
        <v>0</v>
      </c>
      <c r="K106" s="131">
        <f>IF(K$2,TREND(Annual!K122:K222,$AF122:$AG222,$AF106:$AG222,TRUE),0)</f>
        <v>0</v>
      </c>
      <c r="L106" s="131">
        <f>IF(L$2,TREND(Annual!L122:L222,$AF122:$AG222,$AF106:$AG222,TRUE),0)</f>
        <v>0</v>
      </c>
      <c r="M106" s="131">
        <f>IF(M$2,TREND(Annual!M122:M222,$AF122:$AG222,$AF106:$AG222,TRUE),0)</f>
        <v>0</v>
      </c>
      <c r="N106" s="131">
        <f>IF(N$2,TREND(Annual!N122:N222,$AF122:$AG222,$AF106:$AG222,TRUE),0)</f>
        <v>0</v>
      </c>
      <c r="O106" s="131">
        <f>IF(O$2,TREND(Annual!O122:O222,$AF122:$AG222,$AF106:$AG222,TRUE),0)</f>
        <v>0</v>
      </c>
      <c r="P106" s="131">
        <f>IF(P$2,TREND(Annual!P122:P222,$AF122:$AG222,$AF106:$AG222,TRUE),0)</f>
        <v>0</v>
      </c>
      <c r="Q106" s="131">
        <f>IF(Q$2,TREND(Annual!Q122:Q222,$AF122:$AG222,$AF106:$AG222,TRUE),0)</f>
        <v>0</v>
      </c>
      <c r="R106" s="131">
        <f>IF(R$2,TREND(Annual!R122:R222,$AF122:$AG222,$AF106:$AG222,TRUE),0)</f>
        <v>0</v>
      </c>
      <c r="S106" s="131">
        <f>IF(S$2,TREND(Annual!S122:S222,$AF122:$AG222,$AF106:$AG222,TRUE),0)</f>
        <v>0</v>
      </c>
      <c r="T106" s="131">
        <f>IF(T$2,TREND(Annual!T122:T222,$AF122:$AG222,$AF106:$AG222,TRUE),0)</f>
        <v>0</v>
      </c>
      <c r="U106" s="131">
        <f>IF(U$2,TREND(Annual!U122:U222,$AF122:$AG222,$AF106:$AG222,TRUE),0)</f>
        <v>0</v>
      </c>
      <c r="V106" s="131">
        <f>IF(V$2,TREND(Annual!V122:V222,$AF122:$AG222,$AF106:$AG222,TRUE),0)</f>
        <v>0</v>
      </c>
      <c r="W106" s="131">
        <f>IF(W$2,TREND(Annual!W122:W222,$AF122:$AG222,$AF106:$AG222,TRUE),0)</f>
        <v>0</v>
      </c>
      <c r="X106" s="131">
        <f>IF(X$2,TREND(Annual!X122:X222,$AF122:$AG222,$AF106:$AG222,TRUE),0)</f>
        <v>0</v>
      </c>
      <c r="Y106" s="131">
        <f>IF(Y$2,TREND(Annual!Y122:Y222,$AF122:$AG222,$AF106:$AG222,TRUE),0)</f>
        <v>0</v>
      </c>
      <c r="Z106" s="131">
        <f>IF(Z$2,TREND(Annual!Z122:Z222,$AF122:$AG222,$AF106:$AG222,TRUE),0)</f>
        <v>0</v>
      </c>
      <c r="AA106" s="131">
        <f>IF(AA$2,TREND(Annual!AA122:AA222,$AF122:$AG222,$AF106:$AG222,TRUE),0)</f>
        <v>0</v>
      </c>
      <c r="AB106" s="131">
        <f>IF(AB$2,TREND(Annual!AB122:AB222,$AF122:$AG222,$AF106:$AG222,TRUE),0)</f>
        <v>0</v>
      </c>
      <c r="AC106" s="131">
        <f>IF(AC$2,TREND(Annual!AC122:AC222,$AF122:$AG222,$AF106:$AG222,TRUE),0)</f>
        <v>0</v>
      </c>
      <c r="AD106" s="131">
        <f>IF(AD$2,TREND(Annual!AD122:AD222,$AF122:$AG222,$AF106:$AG222,TRUE),0)</f>
        <v>0</v>
      </c>
      <c r="AE106" s="126"/>
      <c r="AF106">
        <f t="shared" si="2"/>
        <v>100</v>
      </c>
      <c r="AG106">
        <f t="shared" si="3"/>
        <v>10000</v>
      </c>
    </row>
    <row r="107" spans="1:33">
      <c r="A107" t="s">
        <v>368</v>
      </c>
      <c r="B107" s="131">
        <f>IF(B$2,TREND(Annual!B123:B223,$AF123:$AG223,$AF107:$AG223,TRUE),0)</f>
        <v>0</v>
      </c>
      <c r="C107" s="131">
        <f>IF(C$2,TREND(Annual!C123:C223,$AF123:$AG223,$AF107:$AG223,TRUE),0)</f>
        <v>0</v>
      </c>
      <c r="D107" s="131">
        <f>IF(D$2,TREND(Annual!D123:D223,$AF123:$AG223,$AF107:$AG223,TRUE),0)</f>
        <v>0</v>
      </c>
      <c r="E107" s="131">
        <f>IF(E$2,TREND(Annual!E123:E223,$AF123:$AG223,$AF107:$AG223,TRUE),0)</f>
        <v>0</v>
      </c>
      <c r="F107" s="131">
        <f>IF(F$2,TREND(Annual!F123:F223,$AF123:$AG223,$AF107:$AG223,TRUE),0)</f>
        <v>0</v>
      </c>
      <c r="G107" s="131">
        <f>IF(G$2,TREND(Annual!G123:G223,$AF123:$AG223,$AF107:$AG223,TRUE),0)</f>
        <v>0</v>
      </c>
      <c r="H107" s="131">
        <f>IF(H$2,TREND(Annual!H123:H223,$AF123:$AG223,$AF107:$AG223,TRUE),0)</f>
        <v>0</v>
      </c>
      <c r="I107" s="131">
        <f>IF(I$2,TREND(Annual!I123:I223,$AF123:$AG223,$AF107:$AG223,TRUE),0)</f>
        <v>0</v>
      </c>
      <c r="J107" s="131">
        <f>IF(J$2,TREND(Annual!J123:J223,$AF123:$AG223,$AF107:$AG223,TRUE),0)</f>
        <v>0</v>
      </c>
      <c r="K107" s="131">
        <f>IF(K$2,TREND(Annual!K123:K223,$AF123:$AG223,$AF107:$AG223,TRUE),0)</f>
        <v>0</v>
      </c>
      <c r="L107" s="131">
        <f>IF(L$2,TREND(Annual!L123:L223,$AF123:$AG223,$AF107:$AG223,TRUE),0)</f>
        <v>0</v>
      </c>
      <c r="M107" s="131">
        <f>IF(M$2,TREND(Annual!M123:M223,$AF123:$AG223,$AF107:$AG223,TRUE),0)</f>
        <v>0</v>
      </c>
      <c r="N107" s="131">
        <f>IF(N$2,TREND(Annual!N123:N223,$AF123:$AG223,$AF107:$AG223,TRUE),0)</f>
        <v>0</v>
      </c>
      <c r="O107" s="131">
        <f>IF(O$2,TREND(Annual!O123:O223,$AF123:$AG223,$AF107:$AG223,TRUE),0)</f>
        <v>0</v>
      </c>
      <c r="P107" s="131">
        <f>IF(P$2,TREND(Annual!P123:P223,$AF123:$AG223,$AF107:$AG223,TRUE),0)</f>
        <v>0</v>
      </c>
      <c r="Q107" s="131">
        <f>IF(Q$2,TREND(Annual!Q123:Q223,$AF123:$AG223,$AF107:$AG223,TRUE),0)</f>
        <v>0</v>
      </c>
      <c r="R107" s="131">
        <f>IF(R$2,TREND(Annual!R123:R223,$AF123:$AG223,$AF107:$AG223,TRUE),0)</f>
        <v>0</v>
      </c>
      <c r="S107" s="131">
        <f>IF(S$2,TREND(Annual!S123:S223,$AF123:$AG223,$AF107:$AG223,TRUE),0)</f>
        <v>0</v>
      </c>
      <c r="T107" s="131">
        <f>IF(T$2,TREND(Annual!T123:T223,$AF123:$AG223,$AF107:$AG223,TRUE),0)</f>
        <v>0</v>
      </c>
      <c r="U107" s="131">
        <f>IF(U$2,TREND(Annual!U123:U223,$AF123:$AG223,$AF107:$AG223,TRUE),0)</f>
        <v>0</v>
      </c>
      <c r="V107" s="131">
        <f>IF(V$2,TREND(Annual!V123:V223,$AF123:$AG223,$AF107:$AG223,TRUE),0)</f>
        <v>0</v>
      </c>
      <c r="W107" s="131">
        <f>IF(W$2,TREND(Annual!W123:W223,$AF123:$AG223,$AF107:$AG223,TRUE),0)</f>
        <v>0</v>
      </c>
      <c r="X107" s="131">
        <f>IF(X$2,TREND(Annual!X123:X223,$AF123:$AG223,$AF107:$AG223,TRUE),0)</f>
        <v>0</v>
      </c>
      <c r="Y107" s="131">
        <f>IF(Y$2,TREND(Annual!Y123:Y223,$AF123:$AG223,$AF107:$AG223,TRUE),0)</f>
        <v>0</v>
      </c>
      <c r="Z107" s="131">
        <f>IF(Z$2,TREND(Annual!Z123:Z223,$AF123:$AG223,$AF107:$AG223,TRUE),0)</f>
        <v>0</v>
      </c>
      <c r="AA107" s="131">
        <f>IF(AA$2,TREND(Annual!AA123:AA223,$AF123:$AG223,$AF107:$AG223,TRUE),0)</f>
        <v>0</v>
      </c>
      <c r="AB107" s="131">
        <f>IF(AB$2,TREND(Annual!AB123:AB223,$AF123:$AG223,$AF107:$AG223,TRUE),0)</f>
        <v>0</v>
      </c>
      <c r="AC107" s="131">
        <f>IF(AC$2,TREND(Annual!AC123:AC223,$AF123:$AG223,$AF107:$AG223,TRUE),0)</f>
        <v>0</v>
      </c>
      <c r="AD107" s="131">
        <f>IF(AD$2,TREND(Annual!AD123:AD223,$AF123:$AG223,$AF107:$AG223,TRUE),0)</f>
        <v>0</v>
      </c>
      <c r="AE107" s="126"/>
      <c r="AF107">
        <f t="shared" si="2"/>
        <v>101</v>
      </c>
      <c r="AG107">
        <f t="shared" si="3"/>
        <v>10201</v>
      </c>
    </row>
    <row r="108" spans="1:33">
      <c r="A108" t="s">
        <v>369</v>
      </c>
      <c r="B108" s="131">
        <f>IF(B$2,TREND(Annual!B124:B224,$AF124:$AG224,$AF108:$AG224,TRUE),0)</f>
        <v>0</v>
      </c>
      <c r="C108" s="131">
        <f>IF(C$2,TREND(Annual!C124:C224,$AF124:$AG224,$AF108:$AG224,TRUE),0)</f>
        <v>0</v>
      </c>
      <c r="D108" s="131">
        <f>IF(D$2,TREND(Annual!D124:D224,$AF124:$AG224,$AF108:$AG224,TRUE),0)</f>
        <v>0</v>
      </c>
      <c r="E108" s="131">
        <f>IF(E$2,TREND(Annual!E124:E224,$AF124:$AG224,$AF108:$AG224,TRUE),0)</f>
        <v>0</v>
      </c>
      <c r="F108" s="131">
        <f>IF(F$2,TREND(Annual!F124:F224,$AF124:$AG224,$AF108:$AG224,TRUE),0)</f>
        <v>0</v>
      </c>
      <c r="G108" s="131">
        <f>IF(G$2,TREND(Annual!G124:G224,$AF124:$AG224,$AF108:$AG224,TRUE),0)</f>
        <v>0</v>
      </c>
      <c r="H108" s="131">
        <f>IF(H$2,TREND(Annual!H124:H224,$AF124:$AG224,$AF108:$AG224,TRUE),0)</f>
        <v>0</v>
      </c>
      <c r="I108" s="131">
        <f>IF(I$2,TREND(Annual!I124:I224,$AF124:$AG224,$AF108:$AG224,TRUE),0)</f>
        <v>0</v>
      </c>
      <c r="J108" s="131">
        <f>IF(J$2,TREND(Annual!J124:J224,$AF124:$AG224,$AF108:$AG224,TRUE),0)</f>
        <v>0</v>
      </c>
      <c r="K108" s="131">
        <f>IF(K$2,TREND(Annual!K124:K224,$AF124:$AG224,$AF108:$AG224,TRUE),0)</f>
        <v>0</v>
      </c>
      <c r="L108" s="131">
        <f>IF(L$2,TREND(Annual!L124:L224,$AF124:$AG224,$AF108:$AG224,TRUE),0)</f>
        <v>0</v>
      </c>
      <c r="M108" s="131">
        <f>IF(M$2,TREND(Annual!M124:M224,$AF124:$AG224,$AF108:$AG224,TRUE),0)</f>
        <v>0</v>
      </c>
      <c r="N108" s="131">
        <f>IF(N$2,TREND(Annual!N124:N224,$AF124:$AG224,$AF108:$AG224,TRUE),0)</f>
        <v>0</v>
      </c>
      <c r="O108" s="131">
        <f>IF(O$2,TREND(Annual!O124:O224,$AF124:$AG224,$AF108:$AG224,TRUE),0)</f>
        <v>0</v>
      </c>
      <c r="P108" s="131">
        <f>IF(P$2,TREND(Annual!P124:P224,$AF124:$AG224,$AF108:$AG224,TRUE),0)</f>
        <v>0</v>
      </c>
      <c r="Q108" s="131">
        <f>IF(Q$2,TREND(Annual!Q124:Q224,$AF124:$AG224,$AF108:$AG224,TRUE),0)</f>
        <v>0</v>
      </c>
      <c r="R108" s="131">
        <f>IF(R$2,TREND(Annual!R124:R224,$AF124:$AG224,$AF108:$AG224,TRUE),0)</f>
        <v>0</v>
      </c>
      <c r="S108" s="131">
        <f>IF(S$2,TREND(Annual!S124:S224,$AF124:$AG224,$AF108:$AG224,TRUE),0)</f>
        <v>0</v>
      </c>
      <c r="T108" s="131">
        <f>IF(T$2,TREND(Annual!T124:T224,$AF124:$AG224,$AF108:$AG224,TRUE),0)</f>
        <v>0</v>
      </c>
      <c r="U108" s="131">
        <f>IF(U$2,TREND(Annual!U124:U224,$AF124:$AG224,$AF108:$AG224,TRUE),0)</f>
        <v>0</v>
      </c>
      <c r="V108" s="131">
        <f>IF(V$2,TREND(Annual!V124:V224,$AF124:$AG224,$AF108:$AG224,TRUE),0)</f>
        <v>0</v>
      </c>
      <c r="W108" s="131">
        <f>IF(W$2,TREND(Annual!W124:W224,$AF124:$AG224,$AF108:$AG224,TRUE),0)</f>
        <v>0</v>
      </c>
      <c r="X108" s="131">
        <f>IF(X$2,TREND(Annual!X124:X224,$AF124:$AG224,$AF108:$AG224,TRUE),0)</f>
        <v>0</v>
      </c>
      <c r="Y108" s="131">
        <f>IF(Y$2,TREND(Annual!Y124:Y224,$AF124:$AG224,$AF108:$AG224,TRUE),0)</f>
        <v>0</v>
      </c>
      <c r="Z108" s="131">
        <f>IF(Z$2,TREND(Annual!Z124:Z224,$AF124:$AG224,$AF108:$AG224,TRUE),0)</f>
        <v>0</v>
      </c>
      <c r="AA108" s="131">
        <f>IF(AA$2,TREND(Annual!AA124:AA224,$AF124:$AG224,$AF108:$AG224,TRUE),0)</f>
        <v>0</v>
      </c>
      <c r="AB108" s="131">
        <f>IF(AB$2,TREND(Annual!AB124:AB224,$AF124:$AG224,$AF108:$AG224,TRUE),0)</f>
        <v>0</v>
      </c>
      <c r="AC108" s="131">
        <f>IF(AC$2,TREND(Annual!AC124:AC224,$AF124:$AG224,$AF108:$AG224,TRUE),0)</f>
        <v>0</v>
      </c>
      <c r="AD108" s="131">
        <f>IF(AD$2,TREND(Annual!AD124:AD224,$AF124:$AG224,$AF108:$AG224,TRUE),0)</f>
        <v>0</v>
      </c>
      <c r="AE108" s="126"/>
      <c r="AF108">
        <f t="shared" si="2"/>
        <v>102</v>
      </c>
      <c r="AG108">
        <f t="shared" si="3"/>
        <v>10404</v>
      </c>
    </row>
    <row r="109" spans="1:33">
      <c r="A109" t="s">
        <v>370</v>
      </c>
      <c r="B109" s="131">
        <f>IF(B$2,TREND(Annual!B125:B225,$AF125:$AG225,$AF109:$AG225,TRUE),0)</f>
        <v>0</v>
      </c>
      <c r="C109" s="131">
        <f>IF(C$2,TREND(Annual!C125:C225,$AF125:$AG225,$AF109:$AG225,TRUE),0)</f>
        <v>0</v>
      </c>
      <c r="D109" s="131">
        <f>IF(D$2,TREND(Annual!D125:D225,$AF125:$AG225,$AF109:$AG225,TRUE),0)</f>
        <v>0</v>
      </c>
      <c r="E109" s="131">
        <f>IF(E$2,TREND(Annual!E125:E225,$AF125:$AG225,$AF109:$AG225,TRUE),0)</f>
        <v>0</v>
      </c>
      <c r="F109" s="131">
        <f>IF(F$2,TREND(Annual!F125:F225,$AF125:$AG225,$AF109:$AG225,TRUE),0)</f>
        <v>0</v>
      </c>
      <c r="G109" s="131">
        <f>IF(G$2,TREND(Annual!G125:G225,$AF125:$AG225,$AF109:$AG225,TRUE),0)</f>
        <v>0</v>
      </c>
      <c r="H109" s="131">
        <f>IF(H$2,TREND(Annual!H125:H225,$AF125:$AG225,$AF109:$AG225,TRUE),0)</f>
        <v>0</v>
      </c>
      <c r="I109" s="131">
        <f>IF(I$2,TREND(Annual!I125:I225,$AF125:$AG225,$AF109:$AG225,TRUE),0)</f>
        <v>0</v>
      </c>
      <c r="J109" s="131">
        <f>IF(J$2,TREND(Annual!J125:J225,$AF125:$AG225,$AF109:$AG225,TRUE),0)</f>
        <v>0</v>
      </c>
      <c r="K109" s="131">
        <f>IF(K$2,TREND(Annual!K125:K225,$AF125:$AG225,$AF109:$AG225,TRUE),0)</f>
        <v>0</v>
      </c>
      <c r="L109" s="131">
        <f>IF(L$2,TREND(Annual!L125:L225,$AF125:$AG225,$AF109:$AG225,TRUE),0)</f>
        <v>0</v>
      </c>
      <c r="M109" s="131">
        <f>IF(M$2,TREND(Annual!M125:M225,$AF125:$AG225,$AF109:$AG225,TRUE),0)</f>
        <v>0</v>
      </c>
      <c r="N109" s="131">
        <f>IF(N$2,TREND(Annual!N125:N225,$AF125:$AG225,$AF109:$AG225,TRUE),0)</f>
        <v>0</v>
      </c>
      <c r="O109" s="131">
        <f>IF(O$2,TREND(Annual!O125:O225,$AF125:$AG225,$AF109:$AG225,TRUE),0)</f>
        <v>0</v>
      </c>
      <c r="P109" s="131">
        <f>IF(P$2,TREND(Annual!P125:P225,$AF125:$AG225,$AF109:$AG225,TRUE),0)</f>
        <v>0</v>
      </c>
      <c r="Q109" s="131">
        <f>IF(Q$2,TREND(Annual!Q125:Q225,$AF125:$AG225,$AF109:$AG225,TRUE),0)</f>
        <v>0</v>
      </c>
      <c r="R109" s="131">
        <f>IF(R$2,TREND(Annual!R125:R225,$AF125:$AG225,$AF109:$AG225,TRUE),0)</f>
        <v>0</v>
      </c>
      <c r="S109" s="131">
        <f>IF(S$2,TREND(Annual!S125:S225,$AF125:$AG225,$AF109:$AG225,TRUE),0)</f>
        <v>0</v>
      </c>
      <c r="T109" s="131">
        <f>IF(T$2,TREND(Annual!T125:T225,$AF125:$AG225,$AF109:$AG225,TRUE),0)</f>
        <v>0</v>
      </c>
      <c r="U109" s="131">
        <f>IF(U$2,TREND(Annual!U125:U225,$AF125:$AG225,$AF109:$AG225,TRUE),0)</f>
        <v>0</v>
      </c>
      <c r="V109" s="131">
        <f>IF(V$2,TREND(Annual!V125:V225,$AF125:$AG225,$AF109:$AG225,TRUE),0)</f>
        <v>0</v>
      </c>
      <c r="W109" s="131">
        <f>IF(W$2,TREND(Annual!W125:W225,$AF125:$AG225,$AF109:$AG225,TRUE),0)</f>
        <v>0</v>
      </c>
      <c r="X109" s="131">
        <f>IF(X$2,TREND(Annual!X125:X225,$AF125:$AG225,$AF109:$AG225,TRUE),0)</f>
        <v>0</v>
      </c>
      <c r="Y109" s="131">
        <f>IF(Y$2,TREND(Annual!Y125:Y225,$AF125:$AG225,$AF109:$AG225,TRUE),0)</f>
        <v>0</v>
      </c>
      <c r="Z109" s="131">
        <f>IF(Z$2,TREND(Annual!Z125:Z225,$AF125:$AG225,$AF109:$AG225,TRUE),0)</f>
        <v>0</v>
      </c>
      <c r="AA109" s="131">
        <f>IF(AA$2,TREND(Annual!AA125:AA225,$AF125:$AG225,$AF109:$AG225,TRUE),0)</f>
        <v>0</v>
      </c>
      <c r="AB109" s="131">
        <f>IF(AB$2,TREND(Annual!AB125:AB225,$AF125:$AG225,$AF109:$AG225,TRUE),0)</f>
        <v>0</v>
      </c>
      <c r="AC109" s="131">
        <f>IF(AC$2,TREND(Annual!AC125:AC225,$AF125:$AG225,$AF109:$AG225,TRUE),0)</f>
        <v>0</v>
      </c>
      <c r="AD109" s="131">
        <f>IF(AD$2,TREND(Annual!AD125:AD225,$AF125:$AG225,$AF109:$AG225,TRUE),0)</f>
        <v>0</v>
      </c>
      <c r="AE109" s="126"/>
      <c r="AF109">
        <f t="shared" si="2"/>
        <v>103</v>
      </c>
      <c r="AG109">
        <f t="shared" si="3"/>
        <v>10609</v>
      </c>
    </row>
    <row r="110" spans="1:33">
      <c r="A110" t="s">
        <v>462</v>
      </c>
      <c r="B110" s="131">
        <f>IF(B$2,TREND(Annual!B126:B226,$AF126:$AG226,$AF110:$AG226,TRUE),0)</f>
        <v>0</v>
      </c>
      <c r="C110" s="131">
        <f>IF(C$2,TREND(Annual!C126:C226,$AF126:$AG226,$AF110:$AG226,TRUE),0)</f>
        <v>0</v>
      </c>
      <c r="D110" s="131">
        <f>IF(D$2,TREND(Annual!D126:D226,$AF126:$AG226,$AF110:$AG226,TRUE),0)</f>
        <v>0</v>
      </c>
      <c r="E110" s="131">
        <f>IF(E$2,TREND(Annual!E126:E226,$AF126:$AG226,$AF110:$AG226,TRUE),0)</f>
        <v>0</v>
      </c>
      <c r="F110" s="131">
        <f>IF(F$2,TREND(Annual!F126:F226,$AF126:$AG226,$AF110:$AG226,TRUE),0)</f>
        <v>0</v>
      </c>
      <c r="G110" s="131">
        <f>IF(G$2,TREND(Annual!G126:G226,$AF126:$AG226,$AF110:$AG226,TRUE),0)</f>
        <v>0</v>
      </c>
      <c r="H110" s="131">
        <f>IF(H$2,TREND(Annual!H126:H226,$AF126:$AG226,$AF110:$AG226,TRUE),0)</f>
        <v>0</v>
      </c>
      <c r="I110" s="131">
        <f>IF(I$2,TREND(Annual!I126:I226,$AF126:$AG226,$AF110:$AG226,TRUE),0)</f>
        <v>0</v>
      </c>
      <c r="J110" s="131">
        <f>IF(J$2,TREND(Annual!J126:J226,$AF126:$AG226,$AF110:$AG226,TRUE),0)</f>
        <v>0</v>
      </c>
      <c r="K110" s="131">
        <f>IF(K$2,TREND(Annual!K126:K226,$AF126:$AG226,$AF110:$AG226,TRUE),0)</f>
        <v>0</v>
      </c>
      <c r="L110" s="131">
        <f>IF(L$2,TREND(Annual!L126:L226,$AF126:$AG226,$AF110:$AG226,TRUE),0)</f>
        <v>0</v>
      </c>
      <c r="M110" s="131">
        <f>IF(M$2,TREND(Annual!M126:M226,$AF126:$AG226,$AF110:$AG226,TRUE),0)</f>
        <v>0</v>
      </c>
      <c r="N110" s="131">
        <f>IF(N$2,TREND(Annual!N126:N226,$AF126:$AG226,$AF110:$AG226,TRUE),0)</f>
        <v>0</v>
      </c>
      <c r="O110" s="131">
        <f>IF(O$2,TREND(Annual!O126:O226,$AF126:$AG226,$AF110:$AG226,TRUE),0)</f>
        <v>0</v>
      </c>
      <c r="P110" s="131">
        <f>IF(P$2,TREND(Annual!P126:P226,$AF126:$AG226,$AF110:$AG226,TRUE),0)</f>
        <v>0</v>
      </c>
      <c r="Q110" s="131">
        <f>IF(Q$2,TREND(Annual!Q126:Q226,$AF126:$AG226,$AF110:$AG226,TRUE),0)</f>
        <v>0</v>
      </c>
      <c r="R110" s="131">
        <f>IF(R$2,TREND(Annual!R126:R226,$AF126:$AG226,$AF110:$AG226,TRUE),0)</f>
        <v>0</v>
      </c>
      <c r="S110" s="131">
        <f>IF(S$2,TREND(Annual!S126:S226,$AF126:$AG226,$AF110:$AG226,TRUE),0)</f>
        <v>0</v>
      </c>
      <c r="T110" s="131">
        <f>IF(T$2,TREND(Annual!T126:T226,$AF126:$AG226,$AF110:$AG226,TRUE),0)</f>
        <v>0</v>
      </c>
      <c r="U110" s="131">
        <f>IF(U$2,TREND(Annual!U126:U226,$AF126:$AG226,$AF110:$AG226,TRUE),0)</f>
        <v>0</v>
      </c>
      <c r="V110" s="131">
        <f>IF(V$2,TREND(Annual!V126:V226,$AF126:$AG226,$AF110:$AG226,TRUE),0)</f>
        <v>0</v>
      </c>
      <c r="W110" s="131">
        <f>IF(W$2,TREND(Annual!W126:W226,$AF126:$AG226,$AF110:$AG226,TRUE),0)</f>
        <v>0</v>
      </c>
      <c r="X110" s="131">
        <f>IF(X$2,TREND(Annual!X126:X226,$AF126:$AG226,$AF110:$AG226,TRUE),0)</f>
        <v>0</v>
      </c>
      <c r="Y110" s="131">
        <f>IF(Y$2,TREND(Annual!Y126:Y226,$AF126:$AG226,$AF110:$AG226,TRUE),0)</f>
        <v>0</v>
      </c>
      <c r="Z110" s="131">
        <f>IF(Z$2,TREND(Annual!Z126:Z226,$AF126:$AG226,$AF110:$AG226,TRUE),0)</f>
        <v>0</v>
      </c>
      <c r="AA110" s="131">
        <f>IF(AA$2,TREND(Annual!AA126:AA226,$AF126:$AG226,$AF110:$AG226,TRUE),0)</f>
        <v>0</v>
      </c>
      <c r="AB110" s="131">
        <f>IF(AB$2,TREND(Annual!AB126:AB226,$AF126:$AG226,$AF110:$AG226,TRUE),0)</f>
        <v>0</v>
      </c>
      <c r="AC110" s="131">
        <f>IF(AC$2,TREND(Annual!AC126:AC226,$AF126:$AG226,$AF110:$AG226,TRUE),0)</f>
        <v>0</v>
      </c>
      <c r="AD110" s="131">
        <f>IF(AD$2,TREND(Annual!AD126:AD226,$AF126:$AG226,$AF110:$AG226,TRUE),0)</f>
        <v>0</v>
      </c>
      <c r="AE110" s="126"/>
      <c r="AF110">
        <f t="shared" si="2"/>
        <v>104</v>
      </c>
      <c r="AG110">
        <f t="shared" si="3"/>
        <v>10816</v>
      </c>
    </row>
    <row r="111" spans="1:33">
      <c r="A111" t="s">
        <v>652</v>
      </c>
      <c r="B111" s="131">
        <f>IF(B$2,TREND(Annual!B127:B227,$AF127:$AG227,$AF111:$AG227,TRUE),0)</f>
        <v>0</v>
      </c>
      <c r="C111" s="131">
        <f>IF(C$2,TREND(Annual!C127:C227,$AF127:$AG227,$AF111:$AG227,TRUE),0)</f>
        <v>0</v>
      </c>
      <c r="D111" s="131">
        <f>IF(D$2,TREND(Annual!D127:D227,$AF127:$AG227,$AF111:$AG227,TRUE),0)</f>
        <v>0</v>
      </c>
      <c r="E111" s="131">
        <f>IF(E$2,TREND(Annual!E127:E227,$AF127:$AG227,$AF111:$AG227,TRUE),0)</f>
        <v>0</v>
      </c>
      <c r="F111" s="131">
        <f>IF(F$2,TREND(Annual!F127:F227,$AF127:$AG227,$AF111:$AG227,TRUE),0)</f>
        <v>0</v>
      </c>
      <c r="G111" s="131">
        <f>IF(G$2,TREND(Annual!G127:G227,$AF127:$AG227,$AF111:$AG227,TRUE),0)</f>
        <v>0</v>
      </c>
      <c r="H111" s="131">
        <f>IF(H$2,TREND(Annual!H127:H227,$AF127:$AG227,$AF111:$AG227,TRUE),0)</f>
        <v>0</v>
      </c>
      <c r="I111" s="131">
        <f>IF(I$2,TREND(Annual!I127:I227,$AF127:$AG227,$AF111:$AG227,TRUE),0)</f>
        <v>0</v>
      </c>
      <c r="J111" s="131">
        <f>IF(J$2,TREND(Annual!J127:J227,$AF127:$AG227,$AF111:$AG227,TRUE),0)</f>
        <v>0</v>
      </c>
      <c r="K111" s="131">
        <f>IF(K$2,TREND(Annual!K127:K227,$AF127:$AG227,$AF111:$AG227,TRUE),0)</f>
        <v>0</v>
      </c>
      <c r="L111" s="131">
        <f>IF(L$2,TREND(Annual!L127:L227,$AF127:$AG227,$AF111:$AG227,TRUE),0)</f>
        <v>0</v>
      </c>
      <c r="M111" s="131">
        <f>IF(M$2,TREND(Annual!M127:M227,$AF127:$AG227,$AF111:$AG227,TRUE),0)</f>
        <v>0</v>
      </c>
      <c r="N111" s="131">
        <f>IF(N$2,TREND(Annual!N127:N227,$AF127:$AG227,$AF111:$AG227,TRUE),0)</f>
        <v>0</v>
      </c>
      <c r="O111" s="131">
        <f>IF(O$2,TREND(Annual!O127:O227,$AF127:$AG227,$AF111:$AG227,TRUE),0)</f>
        <v>0</v>
      </c>
      <c r="P111" s="131">
        <f>IF(P$2,TREND(Annual!P127:P227,$AF127:$AG227,$AF111:$AG227,TRUE),0)</f>
        <v>0</v>
      </c>
      <c r="Q111" s="131">
        <f>IF(Q$2,TREND(Annual!Q127:Q227,$AF127:$AG227,$AF111:$AG227,TRUE),0)</f>
        <v>0</v>
      </c>
      <c r="R111" s="131">
        <f>IF(R$2,TREND(Annual!R127:R227,$AF127:$AG227,$AF111:$AG227,TRUE),0)</f>
        <v>0</v>
      </c>
      <c r="S111" s="131">
        <f>IF(S$2,TREND(Annual!S127:S227,$AF127:$AG227,$AF111:$AG227,TRUE),0)</f>
        <v>0</v>
      </c>
      <c r="T111" s="131">
        <f>IF(T$2,TREND(Annual!T127:T227,$AF127:$AG227,$AF111:$AG227,TRUE),0)</f>
        <v>0</v>
      </c>
      <c r="U111" s="131">
        <f>IF(U$2,TREND(Annual!U127:U227,$AF127:$AG227,$AF111:$AG227,TRUE),0)</f>
        <v>0</v>
      </c>
      <c r="V111" s="131">
        <f>IF(V$2,TREND(Annual!V127:V227,$AF127:$AG227,$AF111:$AG227,TRUE),0)</f>
        <v>0</v>
      </c>
      <c r="W111" s="131">
        <f>IF(W$2,TREND(Annual!W127:W227,$AF127:$AG227,$AF111:$AG227,TRUE),0)</f>
        <v>0</v>
      </c>
      <c r="X111" s="131">
        <f>IF(X$2,TREND(Annual!X127:X227,$AF127:$AG227,$AF111:$AG227,TRUE),0)</f>
        <v>0</v>
      </c>
      <c r="Y111" s="131">
        <f>IF(Y$2,TREND(Annual!Y127:Y227,$AF127:$AG227,$AF111:$AG227,TRUE),0)</f>
        <v>0</v>
      </c>
      <c r="Z111" s="131">
        <f>IF(Z$2,TREND(Annual!Z127:Z227,$AF127:$AG227,$AF111:$AG227,TRUE),0)</f>
        <v>0</v>
      </c>
      <c r="AA111" s="131">
        <f>IF(AA$2,TREND(Annual!AA127:AA227,$AF127:$AG227,$AF111:$AG227,TRUE),0)</f>
        <v>0</v>
      </c>
      <c r="AB111" s="131">
        <f>IF(AB$2,TREND(Annual!AB127:AB227,$AF127:$AG227,$AF111:$AG227,TRUE),0)</f>
        <v>0</v>
      </c>
      <c r="AC111" s="131">
        <f>IF(AC$2,TREND(Annual!AC127:AC227,$AF127:$AG227,$AF111:$AG227,TRUE),0)</f>
        <v>0</v>
      </c>
      <c r="AD111" s="131">
        <f>IF(AD$2,TREND(Annual!AD127:AD227,$AF127:$AG227,$AF111:$AG227,TRUE),0)</f>
        <v>0</v>
      </c>
      <c r="AF111">
        <f t="shared" si="2"/>
        <v>105</v>
      </c>
      <c r="AG111">
        <f t="shared" ref="AG111:AG120" si="4">AF111^$AG$2</f>
        <v>11025</v>
      </c>
    </row>
    <row r="112" spans="1:33">
      <c r="A112" t="s">
        <v>653</v>
      </c>
      <c r="B112" s="131">
        <f>IF(B$2,TREND(Annual!B128:B228,$AF128:$AG228,$AF112:$AG228,TRUE),0)</f>
        <v>0</v>
      </c>
      <c r="C112" s="131">
        <f>IF(C$2,TREND(Annual!C128:C228,$AF128:$AG228,$AF112:$AG228,TRUE),0)</f>
        <v>0</v>
      </c>
      <c r="D112" s="131">
        <f>IF(D$2,TREND(Annual!D128:D228,$AF128:$AG228,$AF112:$AG228,TRUE),0)</f>
        <v>0</v>
      </c>
      <c r="E112" s="131">
        <f>IF(E$2,TREND(Annual!E128:E228,$AF128:$AG228,$AF112:$AG228,TRUE),0)</f>
        <v>0</v>
      </c>
      <c r="F112" s="131">
        <f>IF(F$2,TREND(Annual!F128:F228,$AF128:$AG228,$AF112:$AG228,TRUE),0)</f>
        <v>0</v>
      </c>
      <c r="G112" s="131">
        <f>IF(G$2,TREND(Annual!G128:G228,$AF128:$AG228,$AF112:$AG228,TRUE),0)</f>
        <v>0</v>
      </c>
      <c r="H112" s="131">
        <f>IF(H$2,TREND(Annual!H128:H228,$AF128:$AG228,$AF112:$AG228,TRUE),0)</f>
        <v>0</v>
      </c>
      <c r="I112" s="131">
        <f>IF(I$2,TREND(Annual!I128:I228,$AF128:$AG228,$AF112:$AG228,TRUE),0)</f>
        <v>0</v>
      </c>
      <c r="J112" s="131">
        <f>IF(J$2,TREND(Annual!J128:J228,$AF128:$AG228,$AF112:$AG228,TRUE),0)</f>
        <v>0</v>
      </c>
      <c r="K112" s="131">
        <f>IF(K$2,TREND(Annual!K128:K228,$AF128:$AG228,$AF112:$AG228,TRUE),0)</f>
        <v>0</v>
      </c>
      <c r="L112" s="131">
        <f>IF(L$2,TREND(Annual!L128:L228,$AF128:$AG228,$AF112:$AG228,TRUE),0)</f>
        <v>0</v>
      </c>
      <c r="M112" s="131">
        <f>IF(M$2,TREND(Annual!M128:M228,$AF128:$AG228,$AF112:$AG228,TRUE),0)</f>
        <v>0</v>
      </c>
      <c r="N112" s="131">
        <f>IF(N$2,TREND(Annual!N128:N228,$AF128:$AG228,$AF112:$AG228,TRUE),0)</f>
        <v>0</v>
      </c>
      <c r="O112" s="131">
        <f>IF(O$2,TREND(Annual!O128:O228,$AF128:$AG228,$AF112:$AG228,TRUE),0)</f>
        <v>0</v>
      </c>
      <c r="P112" s="131">
        <f>IF(P$2,TREND(Annual!P128:P228,$AF128:$AG228,$AF112:$AG228,TRUE),0)</f>
        <v>0</v>
      </c>
      <c r="Q112" s="131">
        <f>IF(Q$2,TREND(Annual!Q128:Q228,$AF128:$AG228,$AF112:$AG228,TRUE),0)</f>
        <v>0</v>
      </c>
      <c r="R112" s="131">
        <f>IF(R$2,TREND(Annual!R128:R228,$AF128:$AG228,$AF112:$AG228,TRUE),0)</f>
        <v>0</v>
      </c>
      <c r="S112" s="131">
        <f>IF(S$2,TREND(Annual!S128:S228,$AF128:$AG228,$AF112:$AG228,TRUE),0)</f>
        <v>0</v>
      </c>
      <c r="T112" s="131">
        <f>IF(T$2,TREND(Annual!T128:T228,$AF128:$AG228,$AF112:$AG228,TRUE),0)</f>
        <v>0</v>
      </c>
      <c r="U112" s="131">
        <f>IF(U$2,TREND(Annual!U128:U228,$AF128:$AG228,$AF112:$AG228,TRUE),0)</f>
        <v>0</v>
      </c>
      <c r="V112" s="131">
        <f>IF(V$2,TREND(Annual!V128:V228,$AF128:$AG228,$AF112:$AG228,TRUE),0)</f>
        <v>0</v>
      </c>
      <c r="W112" s="131">
        <f>IF(W$2,TREND(Annual!W128:W228,$AF128:$AG228,$AF112:$AG228,TRUE),0)</f>
        <v>0</v>
      </c>
      <c r="X112" s="131">
        <f>IF(X$2,TREND(Annual!X128:X228,$AF128:$AG228,$AF112:$AG228,TRUE),0)</f>
        <v>0</v>
      </c>
      <c r="Y112" s="131">
        <f>IF(Y$2,TREND(Annual!Y128:Y228,$AF128:$AG228,$AF112:$AG228,TRUE),0)</f>
        <v>0</v>
      </c>
      <c r="Z112" s="131">
        <f>IF(Z$2,TREND(Annual!Z128:Z228,$AF128:$AG228,$AF112:$AG228,TRUE),0)</f>
        <v>0</v>
      </c>
      <c r="AA112" s="131">
        <f>IF(AA$2,TREND(Annual!AA128:AA228,$AF128:$AG228,$AF112:$AG228,TRUE),0)</f>
        <v>0</v>
      </c>
      <c r="AB112" s="131">
        <f>IF(AB$2,TREND(Annual!AB128:AB228,$AF128:$AG228,$AF112:$AG228,TRUE),0)</f>
        <v>0</v>
      </c>
      <c r="AC112" s="131">
        <f>IF(AC$2,TREND(Annual!AC128:AC228,$AF128:$AG228,$AF112:$AG228,TRUE),0)</f>
        <v>0</v>
      </c>
      <c r="AD112" s="131">
        <f>IF(AD$2,TREND(Annual!AD128:AD228,$AF128:$AG228,$AF112:$AG228,TRUE),0)</f>
        <v>0</v>
      </c>
      <c r="AF112">
        <f t="shared" si="2"/>
        <v>106</v>
      </c>
      <c r="AG112">
        <f t="shared" si="4"/>
        <v>11236</v>
      </c>
    </row>
    <row r="113" spans="1:33">
      <c r="A113" t="s">
        <v>654</v>
      </c>
      <c r="B113" s="131">
        <f>IF(B$2,TREND(Annual!B129:B229,$AF129:$AG229,$AF113:$AG229,TRUE),0)</f>
        <v>0</v>
      </c>
      <c r="C113" s="131">
        <f>IF(C$2,TREND(Annual!C129:C229,$AF129:$AG229,$AF113:$AG229,TRUE),0)</f>
        <v>0</v>
      </c>
      <c r="D113" s="131">
        <f>IF(D$2,TREND(Annual!D129:D229,$AF129:$AG229,$AF113:$AG229,TRUE),0)</f>
        <v>0</v>
      </c>
      <c r="E113" s="131">
        <f>IF(E$2,TREND(Annual!E129:E229,$AF129:$AG229,$AF113:$AG229,TRUE),0)</f>
        <v>0</v>
      </c>
      <c r="F113" s="131">
        <f>IF(F$2,TREND(Annual!F129:F229,$AF129:$AG229,$AF113:$AG229,TRUE),0)</f>
        <v>0</v>
      </c>
      <c r="G113" s="131">
        <f>IF(G$2,TREND(Annual!G129:G229,$AF129:$AG229,$AF113:$AG229,TRUE),0)</f>
        <v>0</v>
      </c>
      <c r="H113" s="131">
        <f>IF(H$2,TREND(Annual!H129:H229,$AF129:$AG229,$AF113:$AG229,TRUE),0)</f>
        <v>0</v>
      </c>
      <c r="I113" s="131">
        <f>IF(I$2,TREND(Annual!I129:I229,$AF129:$AG229,$AF113:$AG229,TRUE),0)</f>
        <v>0</v>
      </c>
      <c r="J113" s="131">
        <f>IF(J$2,TREND(Annual!J129:J229,$AF129:$AG229,$AF113:$AG229,TRUE),0)</f>
        <v>0</v>
      </c>
      <c r="K113" s="131">
        <f>IF(K$2,TREND(Annual!K129:K229,$AF129:$AG229,$AF113:$AG229,TRUE),0)</f>
        <v>0</v>
      </c>
      <c r="L113" s="131">
        <f>IF(L$2,TREND(Annual!L129:L229,$AF129:$AG229,$AF113:$AG229,TRUE),0)</f>
        <v>0</v>
      </c>
      <c r="M113" s="131">
        <f>IF(M$2,TREND(Annual!M129:M229,$AF129:$AG229,$AF113:$AG229,TRUE),0)</f>
        <v>0</v>
      </c>
      <c r="N113" s="131">
        <f>IF(N$2,TREND(Annual!N129:N229,$AF129:$AG229,$AF113:$AG229,TRUE),0)</f>
        <v>0</v>
      </c>
      <c r="O113" s="131">
        <f>IF(O$2,TREND(Annual!O129:O229,$AF129:$AG229,$AF113:$AG229,TRUE),0)</f>
        <v>0</v>
      </c>
      <c r="P113" s="131">
        <f>IF(P$2,TREND(Annual!P129:P229,$AF129:$AG229,$AF113:$AG229,TRUE),0)</f>
        <v>0</v>
      </c>
      <c r="Q113" s="131">
        <f>IF(Q$2,TREND(Annual!Q129:Q229,$AF129:$AG229,$AF113:$AG229,TRUE),0)</f>
        <v>0</v>
      </c>
      <c r="R113" s="131">
        <f>IF(R$2,TREND(Annual!R129:R229,$AF129:$AG229,$AF113:$AG229,TRUE),0)</f>
        <v>0</v>
      </c>
      <c r="S113" s="131">
        <f>IF(S$2,TREND(Annual!S129:S229,$AF129:$AG229,$AF113:$AG229,TRUE),0)</f>
        <v>0</v>
      </c>
      <c r="T113" s="131">
        <f>IF(T$2,TREND(Annual!T129:T229,$AF129:$AG229,$AF113:$AG229,TRUE),0)</f>
        <v>0</v>
      </c>
      <c r="U113" s="131">
        <f>IF(U$2,TREND(Annual!U129:U229,$AF129:$AG229,$AF113:$AG229,TRUE),0)</f>
        <v>0</v>
      </c>
      <c r="V113" s="131">
        <f>IF(V$2,TREND(Annual!V129:V229,$AF129:$AG229,$AF113:$AG229,TRUE),0)</f>
        <v>0</v>
      </c>
      <c r="W113" s="131">
        <f>IF(W$2,TREND(Annual!W129:W229,$AF129:$AG229,$AF113:$AG229,TRUE),0)</f>
        <v>0</v>
      </c>
      <c r="X113" s="131">
        <f>IF(X$2,TREND(Annual!X129:X229,$AF129:$AG229,$AF113:$AG229,TRUE),0)</f>
        <v>0</v>
      </c>
      <c r="Y113" s="131">
        <f>IF(Y$2,TREND(Annual!Y129:Y229,$AF129:$AG229,$AF113:$AG229,TRUE),0)</f>
        <v>0</v>
      </c>
      <c r="Z113" s="131">
        <f>IF(Z$2,TREND(Annual!Z129:Z229,$AF129:$AG229,$AF113:$AG229,TRUE),0)</f>
        <v>0</v>
      </c>
      <c r="AA113" s="131">
        <f>IF(AA$2,TREND(Annual!AA129:AA229,$AF129:$AG229,$AF113:$AG229,TRUE),0)</f>
        <v>0</v>
      </c>
      <c r="AB113" s="131">
        <f>IF(AB$2,TREND(Annual!AB129:AB229,$AF129:$AG229,$AF113:$AG229,TRUE),0)</f>
        <v>0</v>
      </c>
      <c r="AC113" s="131">
        <f>IF(AC$2,TREND(Annual!AC129:AC229,$AF129:$AG229,$AF113:$AG229,TRUE),0)</f>
        <v>0</v>
      </c>
      <c r="AD113" s="131">
        <f>IF(AD$2,TREND(Annual!AD129:AD229,$AF129:$AG229,$AF113:$AG229,TRUE),0)</f>
        <v>0</v>
      </c>
      <c r="AF113">
        <f t="shared" si="2"/>
        <v>107</v>
      </c>
      <c r="AG113">
        <f t="shared" si="4"/>
        <v>11449</v>
      </c>
    </row>
    <row r="114" spans="1:33">
      <c r="A114" t="s">
        <v>655</v>
      </c>
      <c r="B114" s="131">
        <f>IF(B$2,TREND(Annual!B130:B230,$AF130:$AG230,$AF114:$AG230,TRUE),0)</f>
        <v>0</v>
      </c>
      <c r="C114" s="131">
        <f>IF(C$2,TREND(Annual!C130:C230,$AF130:$AG230,$AF114:$AG230,TRUE),0)</f>
        <v>0</v>
      </c>
      <c r="D114" s="131">
        <f>IF(D$2,TREND(Annual!D130:D230,$AF130:$AG230,$AF114:$AG230,TRUE),0)</f>
        <v>0</v>
      </c>
      <c r="E114" s="131">
        <f>IF(E$2,TREND(Annual!E130:E230,$AF130:$AG230,$AF114:$AG230,TRUE),0)</f>
        <v>0</v>
      </c>
      <c r="F114" s="131">
        <f>IF(F$2,TREND(Annual!F130:F230,$AF130:$AG230,$AF114:$AG230,TRUE),0)</f>
        <v>0</v>
      </c>
      <c r="G114" s="131">
        <f>IF(G$2,TREND(Annual!G130:G230,$AF130:$AG230,$AF114:$AG230,TRUE),0)</f>
        <v>0</v>
      </c>
      <c r="H114" s="131">
        <f>IF(H$2,TREND(Annual!H130:H230,$AF130:$AG230,$AF114:$AG230,TRUE),0)</f>
        <v>0</v>
      </c>
      <c r="I114" s="131">
        <f>IF(I$2,TREND(Annual!I130:I230,$AF130:$AG230,$AF114:$AG230,TRUE),0)</f>
        <v>0</v>
      </c>
      <c r="J114" s="131">
        <f>IF(J$2,TREND(Annual!J130:J230,$AF130:$AG230,$AF114:$AG230,TRUE),0)</f>
        <v>0</v>
      </c>
      <c r="K114" s="131">
        <f>IF(K$2,TREND(Annual!K130:K230,$AF130:$AG230,$AF114:$AG230,TRUE),0)</f>
        <v>0</v>
      </c>
      <c r="L114" s="131">
        <f>IF(L$2,TREND(Annual!L130:L230,$AF130:$AG230,$AF114:$AG230,TRUE),0)</f>
        <v>0</v>
      </c>
      <c r="M114" s="131">
        <f>IF(M$2,TREND(Annual!M130:M230,$AF130:$AG230,$AF114:$AG230,TRUE),0)</f>
        <v>0</v>
      </c>
      <c r="N114" s="131">
        <f>IF(N$2,TREND(Annual!N130:N230,$AF130:$AG230,$AF114:$AG230,TRUE),0)</f>
        <v>0</v>
      </c>
      <c r="O114" s="131">
        <f>IF(O$2,TREND(Annual!O130:O230,$AF130:$AG230,$AF114:$AG230,TRUE),0)</f>
        <v>0</v>
      </c>
      <c r="P114" s="131">
        <f>IF(P$2,TREND(Annual!P130:P230,$AF130:$AG230,$AF114:$AG230,TRUE),0)</f>
        <v>0</v>
      </c>
      <c r="Q114" s="131">
        <f>IF(Q$2,TREND(Annual!Q130:Q230,$AF130:$AG230,$AF114:$AG230,TRUE),0)</f>
        <v>0</v>
      </c>
      <c r="R114" s="131">
        <f>IF(R$2,TREND(Annual!R130:R230,$AF130:$AG230,$AF114:$AG230,TRUE),0)</f>
        <v>0</v>
      </c>
      <c r="S114" s="131">
        <f>IF(S$2,TREND(Annual!S130:S230,$AF130:$AG230,$AF114:$AG230,TRUE),0)</f>
        <v>0</v>
      </c>
      <c r="T114" s="131">
        <f>IF(T$2,TREND(Annual!T130:T230,$AF130:$AG230,$AF114:$AG230,TRUE),0)</f>
        <v>0</v>
      </c>
      <c r="U114" s="131">
        <f>IF(U$2,TREND(Annual!U130:U230,$AF130:$AG230,$AF114:$AG230,TRUE),0)</f>
        <v>0</v>
      </c>
      <c r="V114" s="131">
        <f>IF(V$2,TREND(Annual!V130:V230,$AF130:$AG230,$AF114:$AG230,TRUE),0)</f>
        <v>0</v>
      </c>
      <c r="W114" s="131">
        <f>IF(W$2,TREND(Annual!W130:W230,$AF130:$AG230,$AF114:$AG230,TRUE),0)</f>
        <v>0</v>
      </c>
      <c r="X114" s="131">
        <f>IF(X$2,TREND(Annual!X130:X230,$AF130:$AG230,$AF114:$AG230,TRUE),0)</f>
        <v>0</v>
      </c>
      <c r="Y114" s="131">
        <f>IF(Y$2,TREND(Annual!Y130:Y230,$AF130:$AG230,$AF114:$AG230,TRUE),0)</f>
        <v>0</v>
      </c>
      <c r="Z114" s="131">
        <f>IF(Z$2,TREND(Annual!Z130:Z230,$AF130:$AG230,$AF114:$AG230,TRUE),0)</f>
        <v>0</v>
      </c>
      <c r="AA114" s="131">
        <f>IF(AA$2,TREND(Annual!AA130:AA230,$AF130:$AG230,$AF114:$AG230,TRUE),0)</f>
        <v>0</v>
      </c>
      <c r="AB114" s="131">
        <f>IF(AB$2,TREND(Annual!AB130:AB230,$AF130:$AG230,$AF114:$AG230,TRUE),0)</f>
        <v>0</v>
      </c>
      <c r="AC114" s="131">
        <f>IF(AC$2,TREND(Annual!AC130:AC230,$AF130:$AG230,$AF114:$AG230,TRUE),0)</f>
        <v>0</v>
      </c>
      <c r="AD114" s="131">
        <f>IF(AD$2,TREND(Annual!AD130:AD230,$AF130:$AG230,$AF114:$AG230,TRUE),0)</f>
        <v>0</v>
      </c>
      <c r="AF114">
        <f t="shared" si="2"/>
        <v>108</v>
      </c>
      <c r="AG114">
        <f t="shared" si="4"/>
        <v>11664</v>
      </c>
    </row>
    <row r="115" spans="1:33">
      <c r="A115" t="s">
        <v>656</v>
      </c>
      <c r="B115" s="131">
        <f>IF(B$2,TREND(Annual!B131:B231,$AF131:$AG231,$AF115:$AG231,TRUE),0)</f>
        <v>0</v>
      </c>
      <c r="C115" s="131">
        <f>IF(C$2,TREND(Annual!C131:C231,$AF131:$AG231,$AF115:$AG231,TRUE),0)</f>
        <v>0</v>
      </c>
      <c r="D115" s="131">
        <f>IF(D$2,TREND(Annual!D131:D231,$AF131:$AG231,$AF115:$AG231,TRUE),0)</f>
        <v>0</v>
      </c>
      <c r="E115" s="131">
        <f>IF(E$2,TREND(Annual!E131:E231,$AF131:$AG231,$AF115:$AG231,TRUE),0)</f>
        <v>0</v>
      </c>
      <c r="F115" s="131">
        <f>IF(F$2,TREND(Annual!F131:F231,$AF131:$AG231,$AF115:$AG231,TRUE),0)</f>
        <v>0</v>
      </c>
      <c r="G115" s="131">
        <f>IF(G$2,TREND(Annual!G131:G231,$AF131:$AG231,$AF115:$AG231,TRUE),0)</f>
        <v>0</v>
      </c>
      <c r="H115" s="131">
        <f>IF(H$2,TREND(Annual!H131:H231,$AF131:$AG231,$AF115:$AG231,TRUE),0)</f>
        <v>0</v>
      </c>
      <c r="I115" s="131">
        <f>IF(I$2,TREND(Annual!I131:I231,$AF131:$AG231,$AF115:$AG231,TRUE),0)</f>
        <v>0</v>
      </c>
      <c r="J115" s="131">
        <f>IF(J$2,TREND(Annual!J131:J231,$AF131:$AG231,$AF115:$AG231,TRUE),0)</f>
        <v>0</v>
      </c>
      <c r="K115" s="131">
        <f>IF(K$2,TREND(Annual!K131:K231,$AF131:$AG231,$AF115:$AG231,TRUE),0)</f>
        <v>0</v>
      </c>
      <c r="L115" s="131">
        <f>IF(L$2,TREND(Annual!L131:L231,$AF131:$AG231,$AF115:$AG231,TRUE),0)</f>
        <v>0</v>
      </c>
      <c r="M115" s="131">
        <f>IF(M$2,TREND(Annual!M131:M231,$AF131:$AG231,$AF115:$AG231,TRUE),0)</f>
        <v>0</v>
      </c>
      <c r="N115" s="131">
        <f>IF(N$2,TREND(Annual!N131:N231,$AF131:$AG231,$AF115:$AG231,TRUE),0)</f>
        <v>0</v>
      </c>
      <c r="O115" s="131">
        <f>IF(O$2,TREND(Annual!O131:O231,$AF131:$AG231,$AF115:$AG231,TRUE),0)</f>
        <v>0</v>
      </c>
      <c r="P115" s="131">
        <f>IF(P$2,TREND(Annual!P131:P231,$AF131:$AG231,$AF115:$AG231,TRUE),0)</f>
        <v>0</v>
      </c>
      <c r="Q115" s="131">
        <f>IF(Q$2,TREND(Annual!Q131:Q231,$AF131:$AG231,$AF115:$AG231,TRUE),0)</f>
        <v>0</v>
      </c>
      <c r="R115" s="131">
        <f>IF(R$2,TREND(Annual!R131:R231,$AF131:$AG231,$AF115:$AG231,TRUE),0)</f>
        <v>0</v>
      </c>
      <c r="S115" s="131">
        <f>IF(S$2,TREND(Annual!S131:S231,$AF131:$AG231,$AF115:$AG231,TRUE),0)</f>
        <v>0</v>
      </c>
      <c r="T115" s="131">
        <f>IF(T$2,TREND(Annual!T131:T231,$AF131:$AG231,$AF115:$AG231,TRUE),0)</f>
        <v>0</v>
      </c>
      <c r="U115" s="131">
        <f>IF(U$2,TREND(Annual!U131:U231,$AF131:$AG231,$AF115:$AG231,TRUE),0)</f>
        <v>0</v>
      </c>
      <c r="V115" s="131">
        <f>IF(V$2,TREND(Annual!V131:V231,$AF131:$AG231,$AF115:$AG231,TRUE),0)</f>
        <v>0</v>
      </c>
      <c r="W115" s="131">
        <f>IF(W$2,TREND(Annual!W131:W231,$AF131:$AG231,$AF115:$AG231,TRUE),0)</f>
        <v>0</v>
      </c>
      <c r="X115" s="131">
        <f>IF(X$2,TREND(Annual!X131:X231,$AF131:$AG231,$AF115:$AG231,TRUE),0)</f>
        <v>0</v>
      </c>
      <c r="Y115" s="131">
        <f>IF(Y$2,TREND(Annual!Y131:Y231,$AF131:$AG231,$AF115:$AG231,TRUE),0)</f>
        <v>0</v>
      </c>
      <c r="Z115" s="131">
        <f>IF(Z$2,TREND(Annual!Z131:Z231,$AF131:$AG231,$AF115:$AG231,TRUE),0)</f>
        <v>0</v>
      </c>
      <c r="AA115" s="131">
        <f>IF(AA$2,TREND(Annual!AA131:AA231,$AF131:$AG231,$AF115:$AG231,TRUE),0)</f>
        <v>0</v>
      </c>
      <c r="AB115" s="131">
        <f>IF(AB$2,TREND(Annual!AB131:AB231,$AF131:$AG231,$AF115:$AG231,TRUE),0)</f>
        <v>0</v>
      </c>
      <c r="AC115" s="131">
        <f>IF(AC$2,TREND(Annual!AC131:AC231,$AF131:$AG231,$AF115:$AG231,TRUE),0)</f>
        <v>0</v>
      </c>
      <c r="AD115" s="131">
        <f>IF(AD$2,TREND(Annual!AD131:AD231,$AF131:$AG231,$AF115:$AG231,TRUE),0)</f>
        <v>0</v>
      </c>
      <c r="AF115">
        <f t="shared" si="2"/>
        <v>109</v>
      </c>
      <c r="AG115">
        <f t="shared" si="4"/>
        <v>11881</v>
      </c>
    </row>
    <row r="116" spans="1:33">
      <c r="A116" t="s">
        <v>657</v>
      </c>
      <c r="B116" s="131">
        <f>IF(B$2,TREND(Annual!B132:B232,$AF132:$AG232,$AF116:$AG232,TRUE),0)</f>
        <v>0</v>
      </c>
      <c r="C116" s="131">
        <f>IF(C$2,TREND(Annual!C132:C232,$AF132:$AG232,$AF116:$AG232,TRUE),0)</f>
        <v>0</v>
      </c>
      <c r="D116" s="131">
        <f>IF(D$2,TREND(Annual!D132:D232,$AF132:$AG232,$AF116:$AG232,TRUE),0)</f>
        <v>0</v>
      </c>
      <c r="E116" s="131">
        <f>IF(E$2,TREND(Annual!E132:E232,$AF132:$AG232,$AF116:$AG232,TRUE),0)</f>
        <v>0</v>
      </c>
      <c r="F116" s="131">
        <f>IF(F$2,TREND(Annual!F132:F232,$AF132:$AG232,$AF116:$AG232,TRUE),0)</f>
        <v>0</v>
      </c>
      <c r="G116" s="131">
        <f>IF(G$2,TREND(Annual!G132:G232,$AF132:$AG232,$AF116:$AG232,TRUE),0)</f>
        <v>0</v>
      </c>
      <c r="H116" s="131">
        <f>IF(H$2,TREND(Annual!H132:H232,$AF132:$AG232,$AF116:$AG232,TRUE),0)</f>
        <v>0</v>
      </c>
      <c r="I116" s="131">
        <f>IF(I$2,TREND(Annual!I132:I232,$AF132:$AG232,$AF116:$AG232,TRUE),0)</f>
        <v>0</v>
      </c>
      <c r="J116" s="131">
        <f>IF(J$2,TREND(Annual!J132:J232,$AF132:$AG232,$AF116:$AG232,TRUE),0)</f>
        <v>0</v>
      </c>
      <c r="K116" s="131">
        <f>IF(K$2,TREND(Annual!K132:K232,$AF132:$AG232,$AF116:$AG232,TRUE),0)</f>
        <v>0</v>
      </c>
      <c r="L116" s="131">
        <f>IF(L$2,TREND(Annual!L132:L232,$AF132:$AG232,$AF116:$AG232,TRUE),0)</f>
        <v>0</v>
      </c>
      <c r="M116" s="131">
        <f>IF(M$2,TREND(Annual!M132:M232,$AF132:$AG232,$AF116:$AG232,TRUE),0)</f>
        <v>0</v>
      </c>
      <c r="N116" s="131">
        <f>IF(N$2,TREND(Annual!N132:N232,$AF132:$AG232,$AF116:$AG232,TRUE),0)</f>
        <v>0</v>
      </c>
      <c r="O116" s="131">
        <f>IF(O$2,TREND(Annual!O132:O232,$AF132:$AG232,$AF116:$AG232,TRUE),0)</f>
        <v>0</v>
      </c>
      <c r="P116" s="131">
        <f>IF(P$2,TREND(Annual!P132:P232,$AF132:$AG232,$AF116:$AG232,TRUE),0)</f>
        <v>0</v>
      </c>
      <c r="Q116" s="131">
        <f>IF(Q$2,TREND(Annual!Q132:Q232,$AF132:$AG232,$AF116:$AG232,TRUE),0)</f>
        <v>0</v>
      </c>
      <c r="R116" s="131">
        <f>IF(R$2,TREND(Annual!R132:R232,$AF132:$AG232,$AF116:$AG232,TRUE),0)</f>
        <v>0</v>
      </c>
      <c r="S116" s="131">
        <f>IF(S$2,TREND(Annual!S132:S232,$AF132:$AG232,$AF116:$AG232,TRUE),0)</f>
        <v>0</v>
      </c>
      <c r="T116" s="131">
        <f>IF(T$2,TREND(Annual!T132:T232,$AF132:$AG232,$AF116:$AG232,TRUE),0)</f>
        <v>0</v>
      </c>
      <c r="U116" s="131">
        <f>IF(U$2,TREND(Annual!U132:U232,$AF132:$AG232,$AF116:$AG232,TRUE),0)</f>
        <v>0</v>
      </c>
      <c r="V116" s="131">
        <f>IF(V$2,TREND(Annual!V132:V232,$AF132:$AG232,$AF116:$AG232,TRUE),0)</f>
        <v>0</v>
      </c>
      <c r="W116" s="131">
        <f>IF(W$2,TREND(Annual!W132:W232,$AF132:$AG232,$AF116:$AG232,TRUE),0)</f>
        <v>0</v>
      </c>
      <c r="X116" s="131">
        <f>IF(X$2,TREND(Annual!X132:X232,$AF132:$AG232,$AF116:$AG232,TRUE),0)</f>
        <v>0</v>
      </c>
      <c r="Y116" s="131">
        <f>IF(Y$2,TREND(Annual!Y132:Y232,$AF132:$AG232,$AF116:$AG232,TRUE),0)</f>
        <v>0</v>
      </c>
      <c r="Z116" s="131">
        <f>IF(Z$2,TREND(Annual!Z132:Z232,$AF132:$AG232,$AF116:$AG232,TRUE),0)</f>
        <v>0</v>
      </c>
      <c r="AA116" s="131">
        <f>IF(AA$2,TREND(Annual!AA132:AA232,$AF132:$AG232,$AF116:$AG232,TRUE),0)</f>
        <v>0</v>
      </c>
      <c r="AB116" s="131">
        <f>IF(AB$2,TREND(Annual!AB132:AB232,$AF132:$AG232,$AF116:$AG232,TRUE),0)</f>
        <v>0</v>
      </c>
      <c r="AC116" s="131">
        <f>IF(AC$2,TREND(Annual!AC132:AC232,$AF132:$AG232,$AF116:$AG232,TRUE),0)</f>
        <v>0</v>
      </c>
      <c r="AD116" s="131">
        <f>IF(AD$2,TREND(Annual!AD132:AD232,$AF132:$AG232,$AF116:$AG232,TRUE),0)</f>
        <v>0</v>
      </c>
      <c r="AF116">
        <f t="shared" si="2"/>
        <v>110</v>
      </c>
      <c r="AG116">
        <f t="shared" si="4"/>
        <v>12100</v>
      </c>
    </row>
    <row r="117" spans="1:33">
      <c r="A117" t="s">
        <v>658</v>
      </c>
      <c r="B117" s="131">
        <f>IF(B$2,TREND(Annual!B133:B233,$AF133:$AG233,$AF117:$AG233,TRUE),0)</f>
        <v>0</v>
      </c>
      <c r="C117" s="131">
        <f>IF(C$2,TREND(Annual!C133:C233,$AF133:$AG233,$AF117:$AG233,TRUE),0)</f>
        <v>0</v>
      </c>
      <c r="D117" s="131">
        <f>IF(D$2,TREND(Annual!D133:D233,$AF133:$AG233,$AF117:$AG233,TRUE),0)</f>
        <v>0</v>
      </c>
      <c r="E117" s="131">
        <f>IF(E$2,TREND(Annual!E133:E233,$AF133:$AG233,$AF117:$AG233,TRUE),0)</f>
        <v>0</v>
      </c>
      <c r="F117" s="131">
        <f>IF(F$2,TREND(Annual!F133:F233,$AF133:$AG233,$AF117:$AG233,TRUE),0)</f>
        <v>0</v>
      </c>
      <c r="G117" s="131">
        <f>IF(G$2,TREND(Annual!G133:G233,$AF133:$AG233,$AF117:$AG233,TRUE),0)</f>
        <v>0</v>
      </c>
      <c r="H117" s="131">
        <f>IF(H$2,TREND(Annual!H133:H233,$AF133:$AG233,$AF117:$AG233,TRUE),0)</f>
        <v>0</v>
      </c>
      <c r="I117" s="131">
        <f>IF(I$2,TREND(Annual!I133:I233,$AF133:$AG233,$AF117:$AG233,TRUE),0)</f>
        <v>0</v>
      </c>
      <c r="J117" s="131">
        <f>IF(J$2,TREND(Annual!J133:J233,$AF133:$AG233,$AF117:$AG233,TRUE),0)</f>
        <v>0</v>
      </c>
      <c r="K117" s="131">
        <f>IF(K$2,TREND(Annual!K133:K233,$AF133:$AG233,$AF117:$AG233,TRUE),0)</f>
        <v>0</v>
      </c>
      <c r="L117" s="131">
        <f>IF(L$2,TREND(Annual!L133:L233,$AF133:$AG233,$AF117:$AG233,TRUE),0)</f>
        <v>0</v>
      </c>
      <c r="M117" s="131">
        <f>IF(M$2,TREND(Annual!M133:M233,$AF133:$AG233,$AF117:$AG233,TRUE),0)</f>
        <v>0</v>
      </c>
      <c r="N117" s="131">
        <f>IF(N$2,TREND(Annual!N133:N233,$AF133:$AG233,$AF117:$AG233,TRUE),0)</f>
        <v>0</v>
      </c>
      <c r="O117" s="131">
        <f>IF(O$2,TREND(Annual!O133:O233,$AF133:$AG233,$AF117:$AG233,TRUE),0)</f>
        <v>0</v>
      </c>
      <c r="P117" s="131">
        <f>IF(P$2,TREND(Annual!P133:P233,$AF133:$AG233,$AF117:$AG233,TRUE),0)</f>
        <v>0</v>
      </c>
      <c r="Q117" s="131">
        <f>IF(Q$2,TREND(Annual!Q133:Q233,$AF133:$AG233,$AF117:$AG233,TRUE),0)</f>
        <v>0</v>
      </c>
      <c r="R117" s="131">
        <f>IF(R$2,TREND(Annual!R133:R233,$AF133:$AG233,$AF117:$AG233,TRUE),0)</f>
        <v>0</v>
      </c>
      <c r="S117" s="131">
        <f>IF(S$2,TREND(Annual!S133:S233,$AF133:$AG233,$AF117:$AG233,TRUE),0)</f>
        <v>0</v>
      </c>
      <c r="T117" s="131">
        <f>IF(T$2,TREND(Annual!T133:T233,$AF133:$AG233,$AF117:$AG233,TRUE),0)</f>
        <v>0</v>
      </c>
      <c r="U117" s="131">
        <f>IF(U$2,TREND(Annual!U133:U233,$AF133:$AG233,$AF117:$AG233,TRUE),0)</f>
        <v>0</v>
      </c>
      <c r="V117" s="131">
        <f>IF(V$2,TREND(Annual!V133:V233,$AF133:$AG233,$AF117:$AG233,TRUE),0)</f>
        <v>0</v>
      </c>
      <c r="W117" s="131">
        <f>IF(W$2,TREND(Annual!W133:W233,$AF133:$AG233,$AF117:$AG233,TRUE),0)</f>
        <v>0</v>
      </c>
      <c r="X117" s="131">
        <f>IF(X$2,TREND(Annual!X133:X233,$AF133:$AG233,$AF117:$AG233,TRUE),0)</f>
        <v>0</v>
      </c>
      <c r="Y117" s="131">
        <f>IF(Y$2,TREND(Annual!Y133:Y233,$AF133:$AG233,$AF117:$AG233,TRUE),0)</f>
        <v>0</v>
      </c>
      <c r="Z117" s="131">
        <f>IF(Z$2,TREND(Annual!Z133:Z233,$AF133:$AG233,$AF117:$AG233,TRUE),0)</f>
        <v>0</v>
      </c>
      <c r="AA117" s="131">
        <f>IF(AA$2,TREND(Annual!AA133:AA233,$AF133:$AG233,$AF117:$AG233,TRUE),0)</f>
        <v>0</v>
      </c>
      <c r="AB117" s="131">
        <f>IF(AB$2,TREND(Annual!AB133:AB233,$AF133:$AG233,$AF117:$AG233,TRUE),0)</f>
        <v>0</v>
      </c>
      <c r="AC117" s="131">
        <f>IF(AC$2,TREND(Annual!AC133:AC233,$AF133:$AG233,$AF117:$AG233,TRUE),0)</f>
        <v>0</v>
      </c>
      <c r="AD117" s="131">
        <f>IF(AD$2,TREND(Annual!AD133:AD233,$AF133:$AG233,$AF117:$AG233,TRUE),0)</f>
        <v>0</v>
      </c>
      <c r="AF117">
        <f t="shared" si="2"/>
        <v>111</v>
      </c>
      <c r="AG117">
        <f t="shared" si="4"/>
        <v>12321</v>
      </c>
    </row>
    <row r="118" spans="1:33">
      <c r="A118" t="s">
        <v>659</v>
      </c>
      <c r="B118" s="131">
        <f>IF(B$2,TREND(Annual!B134:B234,$AF134:$AG234,$AF118:$AG234,TRUE),0)</f>
        <v>0</v>
      </c>
      <c r="C118" s="131">
        <f>IF(C$2,TREND(Annual!C134:C234,$AF134:$AG234,$AF118:$AG234,TRUE),0)</f>
        <v>0</v>
      </c>
      <c r="D118" s="131">
        <f>IF(D$2,TREND(Annual!D134:D234,$AF134:$AG234,$AF118:$AG234,TRUE),0)</f>
        <v>0</v>
      </c>
      <c r="E118" s="131">
        <f>IF(E$2,TREND(Annual!E134:E234,$AF134:$AG234,$AF118:$AG234,TRUE),0)</f>
        <v>0</v>
      </c>
      <c r="F118" s="131">
        <f>IF(F$2,TREND(Annual!F134:F234,$AF134:$AG234,$AF118:$AG234,TRUE),0)</f>
        <v>0</v>
      </c>
      <c r="G118" s="131">
        <f>IF(G$2,TREND(Annual!G134:G234,$AF134:$AG234,$AF118:$AG234,TRUE),0)</f>
        <v>0</v>
      </c>
      <c r="H118" s="131">
        <f>IF(H$2,TREND(Annual!H134:H234,$AF134:$AG234,$AF118:$AG234,TRUE),0)</f>
        <v>0</v>
      </c>
      <c r="I118" s="131">
        <f>IF(I$2,TREND(Annual!I134:I234,$AF134:$AG234,$AF118:$AG234,TRUE),0)</f>
        <v>0</v>
      </c>
      <c r="J118" s="131">
        <f>IF(J$2,TREND(Annual!J134:J234,$AF134:$AG234,$AF118:$AG234,TRUE),0)</f>
        <v>0</v>
      </c>
      <c r="K118" s="131">
        <f>IF(K$2,TREND(Annual!K134:K234,$AF134:$AG234,$AF118:$AG234,TRUE),0)</f>
        <v>0</v>
      </c>
      <c r="L118" s="131">
        <f>IF(L$2,TREND(Annual!L134:L234,$AF134:$AG234,$AF118:$AG234,TRUE),0)</f>
        <v>0</v>
      </c>
      <c r="M118" s="131">
        <f>IF(M$2,TREND(Annual!M134:M234,$AF134:$AG234,$AF118:$AG234,TRUE),0)</f>
        <v>0</v>
      </c>
      <c r="N118" s="131">
        <f>IF(N$2,TREND(Annual!N134:N234,$AF134:$AG234,$AF118:$AG234,TRUE),0)</f>
        <v>0</v>
      </c>
      <c r="O118" s="131">
        <f>IF(O$2,TREND(Annual!O134:O234,$AF134:$AG234,$AF118:$AG234,TRUE),0)</f>
        <v>0</v>
      </c>
      <c r="P118" s="131">
        <f>IF(P$2,TREND(Annual!P134:P234,$AF134:$AG234,$AF118:$AG234,TRUE),0)</f>
        <v>0</v>
      </c>
      <c r="Q118" s="131">
        <f>IF(Q$2,TREND(Annual!Q134:Q234,$AF134:$AG234,$AF118:$AG234,TRUE),0)</f>
        <v>0</v>
      </c>
      <c r="R118" s="131">
        <f>IF(R$2,TREND(Annual!R134:R234,$AF134:$AG234,$AF118:$AG234,TRUE),0)</f>
        <v>0</v>
      </c>
      <c r="S118" s="131">
        <f>IF(S$2,TREND(Annual!S134:S234,$AF134:$AG234,$AF118:$AG234,TRUE),0)</f>
        <v>0</v>
      </c>
      <c r="T118" s="131">
        <f>IF(T$2,TREND(Annual!T134:T234,$AF134:$AG234,$AF118:$AG234,TRUE),0)</f>
        <v>0</v>
      </c>
      <c r="U118" s="131">
        <f>IF(U$2,TREND(Annual!U134:U234,$AF134:$AG234,$AF118:$AG234,TRUE),0)</f>
        <v>0</v>
      </c>
      <c r="V118" s="131">
        <f>IF(V$2,TREND(Annual!V134:V234,$AF134:$AG234,$AF118:$AG234,TRUE),0)</f>
        <v>0</v>
      </c>
      <c r="W118" s="131">
        <f>IF(W$2,TREND(Annual!W134:W234,$AF134:$AG234,$AF118:$AG234,TRUE),0)</f>
        <v>0</v>
      </c>
      <c r="X118" s="131">
        <f>IF(X$2,TREND(Annual!X134:X234,$AF134:$AG234,$AF118:$AG234,TRUE),0)</f>
        <v>0</v>
      </c>
      <c r="Y118" s="131">
        <f>IF(Y$2,TREND(Annual!Y134:Y234,$AF134:$AG234,$AF118:$AG234,TRUE),0)</f>
        <v>0</v>
      </c>
      <c r="Z118" s="131">
        <f>IF(Z$2,TREND(Annual!Z134:Z234,$AF134:$AG234,$AF118:$AG234,TRUE),0)</f>
        <v>0</v>
      </c>
      <c r="AA118" s="131">
        <f>IF(AA$2,TREND(Annual!AA134:AA234,$AF134:$AG234,$AF118:$AG234,TRUE),0)</f>
        <v>0</v>
      </c>
      <c r="AB118" s="131">
        <f>IF(AB$2,TREND(Annual!AB134:AB234,$AF134:$AG234,$AF118:$AG234,TRUE),0)</f>
        <v>0</v>
      </c>
      <c r="AC118" s="131">
        <f>IF(AC$2,TREND(Annual!AC134:AC234,$AF134:$AG234,$AF118:$AG234,TRUE),0)</f>
        <v>0</v>
      </c>
      <c r="AD118" s="131">
        <f>IF(AD$2,TREND(Annual!AD134:AD234,$AF134:$AG234,$AF118:$AG234,TRUE),0)</f>
        <v>0</v>
      </c>
      <c r="AF118">
        <f t="shared" si="2"/>
        <v>112</v>
      </c>
      <c r="AG118">
        <f t="shared" si="4"/>
        <v>12544</v>
      </c>
    </row>
    <row r="119" spans="1:33">
      <c r="A119" t="s">
        <v>665</v>
      </c>
      <c r="B119" s="131">
        <f>IF(B$2,TREND(Annual!B135:B235,$AF135:$AG235,$AF119:$AG235,TRUE),0)</f>
        <v>0</v>
      </c>
      <c r="C119" s="131">
        <f>IF(C$2,TREND(Annual!C135:C235,$AF135:$AG235,$AF119:$AG235,TRUE),0)</f>
        <v>0</v>
      </c>
      <c r="D119" s="131">
        <f>IF(D$2,TREND(Annual!D135:D235,$AF135:$AG235,$AF119:$AG235,TRUE),0)</f>
        <v>0</v>
      </c>
      <c r="E119" s="131">
        <f>IF(E$2,TREND(Annual!E135:E235,$AF135:$AG235,$AF119:$AG235,TRUE),0)</f>
        <v>0</v>
      </c>
      <c r="F119" s="131">
        <f>IF(F$2,TREND(Annual!F135:F235,$AF135:$AG235,$AF119:$AG235,TRUE),0)</f>
        <v>0</v>
      </c>
      <c r="G119" s="131">
        <f>IF(G$2,TREND(Annual!G135:G235,$AF135:$AG235,$AF119:$AG235,TRUE),0)</f>
        <v>0</v>
      </c>
      <c r="H119" s="131">
        <f>IF(H$2,TREND(Annual!H135:H235,$AF135:$AG235,$AF119:$AG235,TRUE),0)</f>
        <v>0</v>
      </c>
      <c r="I119" s="131">
        <f>IF(I$2,TREND(Annual!I135:I235,$AF135:$AG235,$AF119:$AG235,TRUE),0)</f>
        <v>0</v>
      </c>
      <c r="J119" s="131">
        <f>IF(J$2,TREND(Annual!J135:J235,$AF135:$AG235,$AF119:$AG235,TRUE),0)</f>
        <v>0</v>
      </c>
      <c r="K119" s="131">
        <f>IF(K$2,TREND(Annual!K135:K235,$AF135:$AG235,$AF119:$AG235,TRUE),0)</f>
        <v>0</v>
      </c>
      <c r="L119" s="131">
        <f>IF(L$2,TREND(Annual!L135:L235,$AF135:$AG235,$AF119:$AG235,TRUE),0)</f>
        <v>0</v>
      </c>
      <c r="M119" s="131">
        <f>IF(M$2,TREND(Annual!M135:M235,$AF135:$AG235,$AF119:$AG235,TRUE),0)</f>
        <v>0</v>
      </c>
      <c r="N119" s="131">
        <f>IF(N$2,TREND(Annual!N135:N235,$AF135:$AG235,$AF119:$AG235,TRUE),0)</f>
        <v>0</v>
      </c>
      <c r="O119" s="131">
        <f>IF(O$2,TREND(Annual!O135:O235,$AF135:$AG235,$AF119:$AG235,TRUE),0)</f>
        <v>0</v>
      </c>
      <c r="P119" s="131">
        <f>IF(P$2,TREND(Annual!P135:P235,$AF135:$AG235,$AF119:$AG235,TRUE),0)</f>
        <v>0</v>
      </c>
      <c r="Q119" s="131">
        <f>IF(Q$2,TREND(Annual!Q135:Q235,$AF135:$AG235,$AF119:$AG235,TRUE),0)</f>
        <v>0</v>
      </c>
      <c r="R119" s="131">
        <f>IF(R$2,TREND(Annual!R135:R235,$AF135:$AG235,$AF119:$AG235,TRUE),0)</f>
        <v>0</v>
      </c>
      <c r="S119" s="131">
        <f>IF(S$2,TREND(Annual!S135:S235,$AF135:$AG235,$AF119:$AG235,TRUE),0)</f>
        <v>0</v>
      </c>
      <c r="T119" s="131">
        <f>IF(T$2,TREND(Annual!T135:T235,$AF135:$AG235,$AF119:$AG235,TRUE),0)</f>
        <v>0</v>
      </c>
      <c r="U119" s="131">
        <f>IF(U$2,TREND(Annual!U135:U235,$AF135:$AG235,$AF119:$AG235,TRUE),0)</f>
        <v>0</v>
      </c>
      <c r="V119" s="131">
        <f>IF(V$2,TREND(Annual!V135:V235,$AF135:$AG235,$AF119:$AG235,TRUE),0)</f>
        <v>0</v>
      </c>
      <c r="W119" s="131">
        <f>IF(W$2,TREND(Annual!W135:W235,$AF135:$AG235,$AF119:$AG235,TRUE),0)</f>
        <v>0</v>
      </c>
      <c r="X119" s="131">
        <f>IF(X$2,TREND(Annual!X135:X235,$AF135:$AG235,$AF119:$AG235,TRUE),0)</f>
        <v>0</v>
      </c>
      <c r="Y119" s="131">
        <f>IF(Y$2,TREND(Annual!Y135:Y235,$AF135:$AG235,$AF119:$AG235,TRUE),0)</f>
        <v>0</v>
      </c>
      <c r="Z119" s="131">
        <f>IF(Z$2,TREND(Annual!Z135:Z235,$AF135:$AG235,$AF119:$AG235,TRUE),0)</f>
        <v>0</v>
      </c>
      <c r="AA119" s="131">
        <f>IF(AA$2,TREND(Annual!AA135:AA235,$AF135:$AG235,$AF119:$AG235,TRUE),0)</f>
        <v>0</v>
      </c>
      <c r="AB119" s="131">
        <f>IF(AB$2,TREND(Annual!AB135:AB235,$AF135:$AG235,$AF119:$AG235,TRUE),0)</f>
        <v>0</v>
      </c>
      <c r="AC119" s="131">
        <f>IF(AC$2,TREND(Annual!AC135:AC235,$AF135:$AG235,$AF119:$AG235,TRUE),0)</f>
        <v>0</v>
      </c>
      <c r="AD119" s="131">
        <f>IF(AD$2,TREND(Annual!AD135:AD235,$AF135:$AG235,$AF119:$AG235,TRUE),0)</f>
        <v>0</v>
      </c>
      <c r="AF119">
        <f t="shared" si="2"/>
        <v>113</v>
      </c>
      <c r="AG119">
        <f t="shared" si="4"/>
        <v>12769</v>
      </c>
    </row>
    <row r="120" spans="1:33">
      <c r="A120" t="s">
        <v>666</v>
      </c>
      <c r="B120" s="131">
        <f>IF(B$2,TREND(Annual!B136:B236,$AF136:$AG236,$AF120:$AG236,TRUE),0)</f>
        <v>0</v>
      </c>
      <c r="C120" s="131">
        <f>IF(C$2,TREND(Annual!C136:C236,$AF136:$AG236,$AF120:$AG236,TRUE),0)</f>
        <v>0</v>
      </c>
      <c r="D120" s="131">
        <f>IF(D$2,TREND(Annual!D136:D236,$AF136:$AG236,$AF120:$AG236,TRUE),0)</f>
        <v>0</v>
      </c>
      <c r="E120" s="131">
        <f>IF(E$2,TREND(Annual!E136:E236,$AF136:$AG236,$AF120:$AG236,TRUE),0)</f>
        <v>0</v>
      </c>
      <c r="F120" s="131">
        <f>IF(F$2,TREND(Annual!F136:F236,$AF136:$AG236,$AF120:$AG236,TRUE),0)</f>
        <v>0</v>
      </c>
      <c r="G120" s="131">
        <f>IF(G$2,TREND(Annual!G136:G236,$AF136:$AG236,$AF120:$AG236,TRUE),0)</f>
        <v>0</v>
      </c>
      <c r="H120" s="131">
        <f>IF(H$2,TREND(Annual!H136:H236,$AF136:$AG236,$AF120:$AG236,TRUE),0)</f>
        <v>0</v>
      </c>
      <c r="I120" s="131">
        <f>IF(I$2,TREND(Annual!I136:I236,$AF136:$AG236,$AF120:$AG236,TRUE),0)</f>
        <v>0</v>
      </c>
      <c r="J120" s="131">
        <f>IF(J$2,TREND(Annual!J136:J236,$AF136:$AG236,$AF120:$AG236,TRUE),0)</f>
        <v>0</v>
      </c>
      <c r="K120" s="131">
        <f>IF(K$2,TREND(Annual!K136:K236,$AF136:$AG236,$AF120:$AG236,TRUE),0)</f>
        <v>0</v>
      </c>
      <c r="L120" s="131">
        <f>IF(L$2,TREND(Annual!L136:L236,$AF136:$AG236,$AF120:$AG236,TRUE),0)</f>
        <v>0</v>
      </c>
      <c r="M120" s="131">
        <f>IF(M$2,TREND(Annual!M136:M236,$AF136:$AG236,$AF120:$AG236,TRUE),0)</f>
        <v>0</v>
      </c>
      <c r="N120" s="131">
        <f>IF(N$2,TREND(Annual!N136:N236,$AF136:$AG236,$AF120:$AG236,TRUE),0)</f>
        <v>0</v>
      </c>
      <c r="O120" s="131">
        <f>IF(O$2,TREND(Annual!O136:O236,$AF136:$AG236,$AF120:$AG236,TRUE),0)</f>
        <v>0</v>
      </c>
      <c r="P120" s="131">
        <f>IF(P$2,TREND(Annual!P136:P236,$AF136:$AG236,$AF120:$AG236,TRUE),0)</f>
        <v>0</v>
      </c>
      <c r="Q120" s="131">
        <f>IF(Q$2,TREND(Annual!Q136:Q236,$AF136:$AG236,$AF120:$AG236,TRUE),0)</f>
        <v>0</v>
      </c>
      <c r="R120" s="131">
        <f>IF(R$2,TREND(Annual!R136:R236,$AF136:$AG236,$AF120:$AG236,TRUE),0)</f>
        <v>0</v>
      </c>
      <c r="S120" s="131">
        <f>IF(S$2,TREND(Annual!S136:S236,$AF136:$AG236,$AF120:$AG236,TRUE),0)</f>
        <v>0</v>
      </c>
      <c r="T120" s="131">
        <f>IF(T$2,TREND(Annual!T136:T236,$AF136:$AG236,$AF120:$AG236,TRUE),0)</f>
        <v>0</v>
      </c>
      <c r="U120" s="131">
        <f>IF(U$2,TREND(Annual!U136:U236,$AF136:$AG236,$AF120:$AG236,TRUE),0)</f>
        <v>0</v>
      </c>
      <c r="V120" s="131">
        <f>IF(V$2,TREND(Annual!V136:V236,$AF136:$AG236,$AF120:$AG236,TRUE),0)</f>
        <v>0</v>
      </c>
      <c r="W120" s="131">
        <f>IF(W$2,TREND(Annual!W136:W236,$AF136:$AG236,$AF120:$AG236,TRUE),0)</f>
        <v>0</v>
      </c>
      <c r="X120" s="131">
        <f>IF(X$2,TREND(Annual!X136:X236,$AF136:$AG236,$AF120:$AG236,TRUE),0)</f>
        <v>0</v>
      </c>
      <c r="Y120" s="131">
        <f>IF(Y$2,TREND(Annual!Y136:Y236,$AF136:$AG236,$AF120:$AG236,TRUE),0)</f>
        <v>0</v>
      </c>
      <c r="Z120" s="131">
        <f>IF(Z$2,TREND(Annual!Z136:Z236,$AF136:$AG236,$AF120:$AG236,TRUE),0)</f>
        <v>0</v>
      </c>
      <c r="AA120" s="131">
        <f>IF(AA$2,TREND(Annual!AA136:AA236,$AF136:$AG236,$AF120:$AG236,TRUE),0)</f>
        <v>0</v>
      </c>
      <c r="AB120" s="131">
        <f>IF(AB$2,TREND(Annual!AB136:AB236,$AF136:$AG236,$AF120:$AG236,TRUE),0)</f>
        <v>0</v>
      </c>
      <c r="AC120" s="131">
        <f>IF(AC$2,TREND(Annual!AC136:AC236,$AF136:$AG236,$AF120:$AG236,TRUE),0)</f>
        <v>0</v>
      </c>
      <c r="AD120" s="131">
        <f>IF(AD$2,TREND(Annual!AD136:AD236,$AF136:$AG236,$AF120:$AG236,TRUE),0)</f>
        <v>0</v>
      </c>
      <c r="AF120">
        <f t="shared" si="2"/>
        <v>114</v>
      </c>
      <c r="AG120">
        <f t="shared" si="4"/>
        <v>12996</v>
      </c>
    </row>
    <row r="121" spans="1:33">
      <c r="A121" t="s">
        <v>682</v>
      </c>
      <c r="B121" s="131">
        <f>IF(B$2,TREND(Annual!B137:B237,$AF137:$AG237,$AF121:$AG237,TRUE),0)</f>
        <v>0</v>
      </c>
      <c r="C121" s="131">
        <f>IF(C$2,TREND(Annual!C137:C237,$AF137:$AG237,$AF121:$AG237,TRUE),0)</f>
        <v>0</v>
      </c>
      <c r="D121" s="131">
        <f>IF(D$2,TREND(Annual!D137:D237,$AF137:$AG237,$AF121:$AG237,TRUE),0)</f>
        <v>0</v>
      </c>
      <c r="E121" s="131">
        <f>IF(E$2,TREND(Annual!E137:E237,$AF137:$AG237,$AF121:$AG237,TRUE),0)</f>
        <v>0</v>
      </c>
      <c r="F121" s="131">
        <f>IF(F$2,TREND(Annual!F137:F237,$AF137:$AG237,$AF121:$AG237,TRUE),0)</f>
        <v>0</v>
      </c>
      <c r="G121" s="131">
        <f>IF(G$2,TREND(Annual!G137:G237,$AF137:$AG237,$AF121:$AG237,TRUE),0)</f>
        <v>0</v>
      </c>
      <c r="H121" s="131">
        <f>IF(H$2,TREND(Annual!H137:H237,$AF137:$AG237,$AF121:$AG237,TRUE),0)</f>
        <v>0</v>
      </c>
      <c r="I121" s="131">
        <f>IF(I$2,TREND(Annual!I137:I237,$AF137:$AG237,$AF121:$AG237,TRUE),0)</f>
        <v>0</v>
      </c>
      <c r="J121" s="131">
        <f>IF(J$2,TREND(Annual!J137:J237,$AF137:$AG237,$AF121:$AG237,TRUE),0)</f>
        <v>0</v>
      </c>
      <c r="K121" s="131">
        <f>IF(K$2,TREND(Annual!K137:K237,$AF137:$AG237,$AF121:$AG237,TRUE),0)</f>
        <v>0</v>
      </c>
      <c r="L121" s="131">
        <f>IF(L$2,TREND(Annual!L137:L237,$AF137:$AG237,$AF121:$AG237,TRUE),0)</f>
        <v>0</v>
      </c>
      <c r="M121" s="131">
        <f>IF(M$2,TREND(Annual!M137:M237,$AF137:$AG237,$AF121:$AG237,TRUE),0)</f>
        <v>0</v>
      </c>
      <c r="N121" s="131">
        <f>IF(N$2,TREND(Annual!N137:N237,$AF137:$AG237,$AF121:$AG237,TRUE),0)</f>
        <v>0</v>
      </c>
      <c r="O121" s="131">
        <f>IF(O$2,TREND(Annual!O137:O237,$AF137:$AG237,$AF121:$AG237,TRUE),0)</f>
        <v>0</v>
      </c>
      <c r="P121" s="131">
        <f>IF(P$2,TREND(Annual!P137:P237,$AF137:$AG237,$AF121:$AG237,TRUE),0)</f>
        <v>0</v>
      </c>
      <c r="Q121" s="131">
        <f>IF(Q$2,TREND(Annual!Q137:Q237,$AF137:$AG237,$AF121:$AG237,TRUE),0)</f>
        <v>0</v>
      </c>
      <c r="R121" s="131">
        <f>IF(R$2,TREND(Annual!R137:R237,$AF137:$AG237,$AF121:$AG237,TRUE),0)</f>
        <v>0</v>
      </c>
      <c r="S121" s="131">
        <f>IF(S$2,TREND(Annual!S137:S237,$AF137:$AG237,$AF121:$AG237,TRUE),0)</f>
        <v>0</v>
      </c>
      <c r="T121" s="131">
        <f>IF(T$2,TREND(Annual!T137:T237,$AF137:$AG237,$AF121:$AG237,TRUE),0)</f>
        <v>0</v>
      </c>
      <c r="U121" s="131">
        <f>IF(U$2,TREND(Annual!U137:U237,$AF137:$AG237,$AF121:$AG237,TRUE),0)</f>
        <v>0</v>
      </c>
      <c r="V121" s="131">
        <f>IF(V$2,TREND(Annual!V137:V237,$AF137:$AG237,$AF121:$AG237,TRUE),0)</f>
        <v>0</v>
      </c>
      <c r="W121" s="131">
        <f>IF(W$2,TREND(Annual!W137:W237,$AF137:$AG237,$AF121:$AG237,TRUE),0)</f>
        <v>0</v>
      </c>
      <c r="X121" s="131">
        <f>IF(X$2,TREND(Annual!X137:X237,$AF137:$AG237,$AF121:$AG237,TRUE),0)</f>
        <v>0</v>
      </c>
      <c r="Y121" s="131">
        <f>IF(Y$2,TREND(Annual!Y137:Y237,$AF137:$AG237,$AF121:$AG237,TRUE),0)</f>
        <v>0</v>
      </c>
      <c r="Z121" s="131">
        <f>IF(Z$2,TREND(Annual!Z137:Z237,$AF137:$AG237,$AF121:$AG237,TRUE),0)</f>
        <v>0</v>
      </c>
      <c r="AA121" s="131">
        <f>IF(AA$2,TREND(Annual!AA137:AA237,$AF137:$AG237,$AF121:$AG237,TRUE),0)</f>
        <v>0</v>
      </c>
      <c r="AB121" s="131">
        <f>IF(AB$2,TREND(Annual!AB137:AB237,$AF137:$AG237,$AF121:$AG237,TRUE),0)</f>
        <v>0</v>
      </c>
      <c r="AC121" s="131">
        <f>IF(AC$2,TREND(Annual!AC137:AC237,$AF137:$AG237,$AF121:$AG237,TRUE),0)</f>
        <v>0</v>
      </c>
      <c r="AD121" s="131">
        <f>IF(AD$2,TREND(Annual!AD137:AD237,$AF137:$AG237,$AF121:$AG237,TRUE),0)</f>
        <v>0</v>
      </c>
      <c r="AF121">
        <f t="shared" si="2"/>
        <v>115</v>
      </c>
      <c r="AG121">
        <f t="shared" ref="AG121:AG123" si="5">AF121^$AG$2</f>
        <v>13225</v>
      </c>
    </row>
    <row r="122" spans="1:33">
      <c r="A122" t="s">
        <v>683</v>
      </c>
      <c r="B122" s="131">
        <f>IF(B$2,TREND(Annual!B138:B238,$AF138:$AG238,$AF122:$AG238,TRUE),0)</f>
        <v>0</v>
      </c>
      <c r="C122" s="131">
        <f>IF(C$2,TREND(Annual!C138:C238,$AF138:$AG238,$AF122:$AG238,TRUE),0)</f>
        <v>0</v>
      </c>
      <c r="D122" s="131">
        <f>IF(D$2,TREND(Annual!D138:D238,$AF138:$AG238,$AF122:$AG238,TRUE),0)</f>
        <v>0</v>
      </c>
      <c r="E122" s="131">
        <f>IF(E$2,TREND(Annual!E138:E238,$AF138:$AG238,$AF122:$AG238,TRUE),0)</f>
        <v>0</v>
      </c>
      <c r="F122" s="131">
        <f>IF(F$2,TREND(Annual!F138:F238,$AF138:$AG238,$AF122:$AG238,TRUE),0)</f>
        <v>0</v>
      </c>
      <c r="G122" s="131">
        <f>IF(G$2,TREND(Annual!G138:G238,$AF138:$AG238,$AF122:$AG238,TRUE),0)</f>
        <v>0</v>
      </c>
      <c r="H122" s="131">
        <f>IF(H$2,TREND(Annual!H138:H238,$AF138:$AG238,$AF122:$AG238,TRUE),0)</f>
        <v>0</v>
      </c>
      <c r="I122" s="131">
        <f>IF(I$2,TREND(Annual!I138:I238,$AF138:$AG238,$AF122:$AG238,TRUE),0)</f>
        <v>0</v>
      </c>
      <c r="J122" s="131">
        <f>IF(J$2,TREND(Annual!J138:J238,$AF138:$AG238,$AF122:$AG238,TRUE),0)</f>
        <v>0</v>
      </c>
      <c r="K122" s="131">
        <f>IF(K$2,TREND(Annual!K138:K238,$AF138:$AG238,$AF122:$AG238,TRUE),0)</f>
        <v>0</v>
      </c>
      <c r="L122" s="131">
        <f>IF(L$2,TREND(Annual!L138:L238,$AF138:$AG238,$AF122:$AG238,TRUE),0)</f>
        <v>0</v>
      </c>
      <c r="M122" s="131">
        <f>IF(M$2,TREND(Annual!M138:M238,$AF138:$AG238,$AF122:$AG238,TRUE),0)</f>
        <v>0</v>
      </c>
      <c r="N122" s="131">
        <f>IF(N$2,TREND(Annual!N138:N238,$AF138:$AG238,$AF122:$AG238,TRUE),0)</f>
        <v>0</v>
      </c>
      <c r="O122" s="131">
        <f>IF(O$2,TREND(Annual!O138:O238,$AF138:$AG238,$AF122:$AG238,TRUE),0)</f>
        <v>0</v>
      </c>
      <c r="P122" s="131">
        <f>IF(P$2,TREND(Annual!P138:P238,$AF138:$AG238,$AF122:$AG238,TRUE),0)</f>
        <v>0</v>
      </c>
      <c r="Q122" s="131">
        <f>IF(Q$2,TREND(Annual!Q138:Q238,$AF138:$AG238,$AF122:$AG238,TRUE),0)</f>
        <v>0</v>
      </c>
      <c r="R122" s="131">
        <f>IF(R$2,TREND(Annual!R138:R238,$AF138:$AG238,$AF122:$AG238,TRUE),0)</f>
        <v>0</v>
      </c>
      <c r="S122" s="131">
        <f>IF(S$2,TREND(Annual!S138:S238,$AF138:$AG238,$AF122:$AG238,TRUE),0)</f>
        <v>0</v>
      </c>
      <c r="T122" s="131">
        <f>IF(T$2,TREND(Annual!T138:T238,$AF138:$AG238,$AF122:$AG238,TRUE),0)</f>
        <v>0</v>
      </c>
      <c r="U122" s="131">
        <f>IF(U$2,TREND(Annual!U138:U238,$AF138:$AG238,$AF122:$AG238,TRUE),0)</f>
        <v>0</v>
      </c>
      <c r="V122" s="131">
        <f>IF(V$2,TREND(Annual!V138:V238,$AF138:$AG238,$AF122:$AG238,TRUE),0)</f>
        <v>0</v>
      </c>
      <c r="W122" s="131">
        <f>IF(W$2,TREND(Annual!W138:W238,$AF138:$AG238,$AF122:$AG238,TRUE),0)</f>
        <v>0</v>
      </c>
      <c r="X122" s="131">
        <f>IF(X$2,TREND(Annual!X138:X238,$AF138:$AG238,$AF122:$AG238,TRUE),0)</f>
        <v>0</v>
      </c>
      <c r="Y122" s="131">
        <f>IF(Y$2,TREND(Annual!Y138:Y238,$AF138:$AG238,$AF122:$AG238,TRUE),0)</f>
        <v>0</v>
      </c>
      <c r="Z122" s="131">
        <f>IF(Z$2,TREND(Annual!Z138:Z238,$AF138:$AG238,$AF122:$AG238,TRUE),0)</f>
        <v>0</v>
      </c>
      <c r="AA122" s="131">
        <f>IF(AA$2,TREND(Annual!AA138:AA238,$AF138:$AG238,$AF122:$AG238,TRUE),0)</f>
        <v>0</v>
      </c>
      <c r="AB122" s="131">
        <f>IF(AB$2,TREND(Annual!AB138:AB238,$AF138:$AG238,$AF122:$AG238,TRUE),0)</f>
        <v>0</v>
      </c>
      <c r="AC122" s="131">
        <f>IF(AC$2,TREND(Annual!AC138:AC238,$AF138:$AG238,$AF122:$AG238,TRUE),0)</f>
        <v>0</v>
      </c>
      <c r="AD122" s="131">
        <f>IF(AD$2,TREND(Annual!AD138:AD238,$AF138:$AG238,$AF122:$AG238,TRUE),0)</f>
        <v>0</v>
      </c>
      <c r="AF122">
        <f t="shared" si="2"/>
        <v>116</v>
      </c>
      <c r="AG122">
        <f t="shared" si="5"/>
        <v>13456</v>
      </c>
    </row>
    <row r="123" spans="1:33">
      <c r="A123" t="s">
        <v>684</v>
      </c>
      <c r="B123" s="131">
        <f>IF(B$2,TREND(Annual!B139:B239,$AF139:$AG239,$AF123:$AG239,TRUE),0)</f>
        <v>0</v>
      </c>
      <c r="C123" s="131">
        <f>IF(C$2,TREND(Annual!C139:C239,$AF139:$AG239,$AF123:$AG239,TRUE),0)</f>
        <v>0</v>
      </c>
      <c r="D123" s="131">
        <f>IF(D$2,TREND(Annual!D139:D239,$AF139:$AG239,$AF123:$AG239,TRUE),0)</f>
        <v>0</v>
      </c>
      <c r="E123" s="131">
        <f>IF(E$2,TREND(Annual!E139:E239,$AF139:$AG239,$AF123:$AG239,TRUE),0)</f>
        <v>0</v>
      </c>
      <c r="F123" s="131">
        <f>IF(F$2,TREND(Annual!F139:F239,$AF139:$AG239,$AF123:$AG239,TRUE),0)</f>
        <v>0</v>
      </c>
      <c r="G123" s="131">
        <f>IF(G$2,TREND(Annual!G139:G239,$AF139:$AG239,$AF123:$AG239,TRUE),0)</f>
        <v>0</v>
      </c>
      <c r="H123" s="131">
        <f>IF(H$2,TREND(Annual!H139:H239,$AF139:$AG239,$AF123:$AG239,TRUE),0)</f>
        <v>0</v>
      </c>
      <c r="I123" s="131">
        <f>IF(I$2,TREND(Annual!I139:I239,$AF139:$AG239,$AF123:$AG239,TRUE),0)</f>
        <v>0</v>
      </c>
      <c r="J123" s="131">
        <f>IF(J$2,TREND(Annual!J139:J239,$AF139:$AG239,$AF123:$AG239,TRUE),0)</f>
        <v>0</v>
      </c>
      <c r="K123" s="131">
        <f>IF(K$2,TREND(Annual!K139:K239,$AF139:$AG239,$AF123:$AG239,TRUE),0)</f>
        <v>0</v>
      </c>
      <c r="L123" s="131">
        <f>IF(L$2,TREND(Annual!L139:L239,$AF139:$AG239,$AF123:$AG239,TRUE),0)</f>
        <v>0</v>
      </c>
      <c r="M123" s="131">
        <f>IF(M$2,TREND(Annual!M139:M239,$AF139:$AG239,$AF123:$AG239,TRUE),0)</f>
        <v>0</v>
      </c>
      <c r="N123" s="131">
        <f>IF(N$2,TREND(Annual!N139:N239,$AF139:$AG239,$AF123:$AG239,TRUE),0)</f>
        <v>0</v>
      </c>
      <c r="O123" s="131">
        <f>IF(O$2,TREND(Annual!O139:O239,$AF139:$AG239,$AF123:$AG239,TRUE),0)</f>
        <v>0</v>
      </c>
      <c r="P123" s="131">
        <f>IF(P$2,TREND(Annual!P139:P239,$AF139:$AG239,$AF123:$AG239,TRUE),0)</f>
        <v>0</v>
      </c>
      <c r="Q123" s="131">
        <f>IF(Q$2,TREND(Annual!Q139:Q239,$AF139:$AG239,$AF123:$AG239,TRUE),0)</f>
        <v>0</v>
      </c>
      <c r="R123" s="131">
        <f>IF(R$2,TREND(Annual!R139:R239,$AF139:$AG239,$AF123:$AG239,TRUE),0)</f>
        <v>0</v>
      </c>
      <c r="S123" s="131">
        <f>IF(S$2,TREND(Annual!S139:S239,$AF139:$AG239,$AF123:$AG239,TRUE),0)</f>
        <v>0</v>
      </c>
      <c r="T123" s="131">
        <f>IF(T$2,TREND(Annual!T139:T239,$AF139:$AG239,$AF123:$AG239,TRUE),0)</f>
        <v>0</v>
      </c>
      <c r="U123" s="131">
        <f>IF(U$2,TREND(Annual!U139:U239,$AF139:$AG239,$AF123:$AG239,TRUE),0)</f>
        <v>0</v>
      </c>
      <c r="V123" s="131">
        <f>IF(V$2,TREND(Annual!V139:V239,$AF139:$AG239,$AF123:$AG239,TRUE),0)</f>
        <v>0</v>
      </c>
      <c r="W123" s="131">
        <f>IF(W$2,TREND(Annual!W139:W239,$AF139:$AG239,$AF123:$AG239,TRUE),0)</f>
        <v>0</v>
      </c>
      <c r="X123" s="131">
        <f>IF(X$2,TREND(Annual!X139:X239,$AF139:$AG239,$AF123:$AG239,TRUE),0)</f>
        <v>0</v>
      </c>
      <c r="Y123" s="131">
        <f>IF(Y$2,TREND(Annual!Y139:Y239,$AF139:$AG239,$AF123:$AG239,TRUE),0)</f>
        <v>0</v>
      </c>
      <c r="Z123" s="131">
        <f>IF(Z$2,TREND(Annual!Z139:Z239,$AF139:$AG239,$AF123:$AG239,TRUE),0)</f>
        <v>0</v>
      </c>
      <c r="AA123" s="131">
        <f>IF(AA$2,TREND(Annual!AA139:AA239,$AF139:$AG239,$AF123:$AG239,TRUE),0)</f>
        <v>0</v>
      </c>
      <c r="AB123" s="131">
        <f>IF(AB$2,TREND(Annual!AB139:AB239,$AF139:$AG239,$AF123:$AG239,TRUE),0)</f>
        <v>0</v>
      </c>
      <c r="AC123" s="131">
        <f>IF(AC$2,TREND(Annual!AC139:AC239,$AF139:$AG239,$AF123:$AG239,TRUE),0)</f>
        <v>0</v>
      </c>
      <c r="AD123" s="131">
        <f>IF(AD$2,TREND(Annual!AD139:AD239,$AF139:$AG239,$AF123:$AG239,TRUE),0)</f>
        <v>0</v>
      </c>
      <c r="AF123">
        <f t="shared" si="2"/>
        <v>117</v>
      </c>
      <c r="AG123">
        <f t="shared" si="5"/>
        <v>13689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6" tint="0.39997558519241921"/>
  </sheetPr>
  <dimension ref="A1:AG123"/>
  <sheetViews>
    <sheetView zoomScale="80" zoomScaleNormal="80" workbookViewId="0">
      <pane xSplit="1" ySplit="2" topLeftCell="U100" activePane="bottomRight" state="frozen"/>
      <selection activeCell="B7" sqref="B7"/>
      <selection pane="topRight" activeCell="B7" sqref="B7"/>
      <selection pane="bottomLeft" activeCell="B7" sqref="B7"/>
      <selection pane="bottomRight" activeCell="AF120" sqref="AF120:AG123"/>
    </sheetView>
  </sheetViews>
  <sheetFormatPr baseColWidth="10" defaultColWidth="12.7109375" defaultRowHeight="15"/>
  <cols>
    <col min="1" max="1" width="15.7109375" customWidth="1"/>
  </cols>
  <sheetData>
    <row r="1" spans="1:33" ht="14.25" customHeight="1">
      <c r="B1" t="s">
        <v>375</v>
      </c>
      <c r="C1" t="s">
        <v>510</v>
      </c>
      <c r="D1" s="128" t="s">
        <v>471</v>
      </c>
      <c r="E1" s="128" t="s">
        <v>470</v>
      </c>
      <c r="F1" s="128" t="s">
        <v>473</v>
      </c>
      <c r="G1" t="s">
        <v>379</v>
      </c>
      <c r="H1" t="s">
        <v>556</v>
      </c>
      <c r="I1" t="s">
        <v>124</v>
      </c>
      <c r="J1" t="s">
        <v>208</v>
      </c>
      <c r="K1" t="s">
        <v>381</v>
      </c>
      <c r="L1" t="s">
        <v>382</v>
      </c>
      <c r="M1" t="s">
        <v>371</v>
      </c>
      <c r="N1" t="s">
        <v>385</v>
      </c>
      <c r="O1" t="s">
        <v>374</v>
      </c>
      <c r="P1" t="s">
        <v>387</v>
      </c>
      <c r="Q1" t="s">
        <v>372</v>
      </c>
      <c r="R1" t="s">
        <v>479</v>
      </c>
      <c r="S1" t="s">
        <v>388</v>
      </c>
      <c r="T1" t="s">
        <v>586</v>
      </c>
      <c r="U1" t="s">
        <v>380</v>
      </c>
      <c r="V1" t="s">
        <v>131</v>
      </c>
      <c r="W1" t="s">
        <v>373</v>
      </c>
      <c r="X1" t="s">
        <v>526</v>
      </c>
      <c r="Y1" t="s">
        <v>527</v>
      </c>
      <c r="Z1" s="158" t="s">
        <v>663</v>
      </c>
      <c r="AA1" t="s">
        <v>679</v>
      </c>
      <c r="AB1" t="s">
        <v>680</v>
      </c>
      <c r="AC1" s="158" t="s">
        <v>664</v>
      </c>
      <c r="AD1" s="158" t="s">
        <v>664</v>
      </c>
      <c r="AE1" s="107"/>
      <c r="AF1" t="s">
        <v>588</v>
      </c>
      <c r="AG1" t="s">
        <v>589</v>
      </c>
    </row>
    <row r="2" spans="1:33">
      <c r="A2" s="132" t="s">
        <v>469</v>
      </c>
      <c r="B2" s="128">
        <v>0</v>
      </c>
      <c r="C2" s="128">
        <v>0</v>
      </c>
      <c r="D2" s="128">
        <v>0</v>
      </c>
      <c r="E2" s="128">
        <v>0</v>
      </c>
      <c r="F2" s="128">
        <v>0</v>
      </c>
      <c r="G2" s="128">
        <v>0</v>
      </c>
      <c r="H2" s="128">
        <v>0</v>
      </c>
      <c r="I2" s="128">
        <v>0</v>
      </c>
      <c r="J2" s="128">
        <v>0</v>
      </c>
      <c r="K2" s="128">
        <v>0</v>
      </c>
      <c r="L2" s="128">
        <v>0</v>
      </c>
      <c r="M2" s="128">
        <v>0</v>
      </c>
      <c r="N2" s="128">
        <v>0</v>
      </c>
      <c r="O2" s="128">
        <v>0</v>
      </c>
      <c r="P2" s="128">
        <v>0</v>
      </c>
      <c r="Q2" s="128">
        <v>0</v>
      </c>
      <c r="R2" s="128">
        <v>0</v>
      </c>
      <c r="S2" s="128">
        <v>0</v>
      </c>
      <c r="T2" s="128">
        <v>0</v>
      </c>
      <c r="U2" s="128">
        <v>0</v>
      </c>
      <c r="V2" s="128">
        <v>0</v>
      </c>
      <c r="W2" s="128">
        <v>0</v>
      </c>
      <c r="X2" s="128">
        <v>0</v>
      </c>
      <c r="Y2" s="128">
        <v>0</v>
      </c>
      <c r="Z2" s="128">
        <v>0</v>
      </c>
      <c r="AA2" s="128">
        <v>0</v>
      </c>
      <c r="AB2" s="128">
        <v>0</v>
      </c>
      <c r="AC2" s="128">
        <v>0</v>
      </c>
      <c r="AD2" s="128">
        <v>0</v>
      </c>
      <c r="AE2" s="128"/>
      <c r="AF2">
        <v>1</v>
      </c>
      <c r="AG2">
        <v>2</v>
      </c>
    </row>
    <row r="3" spans="1:33">
      <c r="A3" t="s">
        <v>400</v>
      </c>
      <c r="B3" s="131"/>
      <c r="C3" s="131"/>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row>
    <row r="4" spans="1:33">
      <c r="A4" t="s">
        <v>401</v>
      </c>
      <c r="B4" s="131"/>
      <c r="C4" s="131"/>
      <c r="D4" s="131"/>
      <c r="E4" s="131"/>
      <c r="F4" s="131"/>
      <c r="G4" s="131"/>
      <c r="H4" s="131"/>
      <c r="I4" s="131"/>
      <c r="J4" s="131"/>
      <c r="K4" s="131"/>
      <c r="L4" s="131"/>
      <c r="M4" s="131"/>
      <c r="N4" s="131"/>
      <c r="O4" s="131"/>
      <c r="P4" s="131"/>
      <c r="Q4" s="131"/>
      <c r="R4" s="131"/>
      <c r="S4" s="131"/>
      <c r="T4" s="131"/>
      <c r="U4" s="131"/>
      <c r="V4" s="131"/>
      <c r="W4" s="131"/>
      <c r="X4" s="131"/>
      <c r="Y4" s="131"/>
      <c r="Z4" s="131"/>
      <c r="AA4" s="131"/>
      <c r="AB4" s="131"/>
      <c r="AC4" s="131"/>
      <c r="AD4" s="131"/>
    </row>
    <row r="5" spans="1:33">
      <c r="A5" t="s">
        <v>402</v>
      </c>
      <c r="B5" s="131"/>
      <c r="C5" s="131"/>
      <c r="D5" s="131"/>
      <c r="E5" s="131"/>
      <c r="F5" s="131"/>
      <c r="G5" s="131"/>
      <c r="H5" s="131"/>
      <c r="I5" s="131"/>
      <c r="J5" s="131"/>
      <c r="K5" s="131"/>
      <c r="L5" s="131"/>
      <c r="M5" s="131"/>
      <c r="N5" s="131"/>
      <c r="O5" s="131"/>
      <c r="P5" s="131"/>
      <c r="Q5" s="131"/>
      <c r="R5" s="131"/>
      <c r="S5" s="131"/>
      <c r="T5" s="131"/>
      <c r="U5" s="131"/>
      <c r="V5" s="131"/>
      <c r="W5" s="131"/>
      <c r="X5" s="131"/>
      <c r="Y5" s="131"/>
      <c r="Z5" s="131"/>
      <c r="AA5" s="131"/>
      <c r="AB5" s="131"/>
      <c r="AC5" s="131"/>
      <c r="AD5" s="131"/>
    </row>
    <row r="6" spans="1:33">
      <c r="A6" t="s">
        <v>403</v>
      </c>
      <c r="B6" s="131"/>
      <c r="C6" s="131"/>
      <c r="D6" s="131"/>
      <c r="E6" s="131"/>
      <c r="F6" s="131"/>
      <c r="G6" s="131"/>
      <c r="H6" s="131"/>
      <c r="I6" s="131"/>
      <c r="J6" s="131"/>
      <c r="K6" s="131"/>
      <c r="L6" s="131"/>
      <c r="M6" s="131"/>
      <c r="N6" s="131"/>
      <c r="O6" s="131"/>
      <c r="P6" s="131"/>
      <c r="Q6" s="131"/>
      <c r="R6" s="131"/>
      <c r="S6" s="131"/>
      <c r="T6" s="131"/>
      <c r="U6" s="131"/>
      <c r="V6" s="131"/>
      <c r="W6" s="131"/>
      <c r="X6" s="131"/>
      <c r="Y6" s="131"/>
      <c r="Z6" s="131"/>
      <c r="AA6" s="131"/>
      <c r="AB6" s="131"/>
      <c r="AC6" s="131"/>
      <c r="AD6" s="131"/>
    </row>
    <row r="7" spans="1:33">
      <c r="A7" t="s">
        <v>404</v>
      </c>
      <c r="B7" s="131">
        <f>IF(B$2,TREND(Annual!B65:B123,$AF65:$AG123,$AF7:$AG12,TRUE),0)</f>
        <v>0</v>
      </c>
      <c r="C7" s="131">
        <f>IF(C$2,TREND(Annual!C65:C123,$AF65:$AG123,$AF7:$AG12,TRUE),0)</f>
        <v>0</v>
      </c>
      <c r="D7" s="131">
        <f>IF(D$2,TREND(Annual!D65:D123,$AF65:$AG123,$AF7:$AG12,TRUE),0)</f>
        <v>0</v>
      </c>
      <c r="E7" s="131">
        <f>IF(E$2,TREND(Annual!E65:E123,$AF65:$AG123,$AF7:$AG12,TRUE),0)</f>
        <v>0</v>
      </c>
      <c r="F7" s="131">
        <f>IF(F$2,TREND(Annual!F65:F123,$AF65:$AG123,$AF7:$AG12,TRUE),0)</f>
        <v>0</v>
      </c>
      <c r="G7" s="131">
        <f>IF(G$2,TREND(Annual!G65:G123,$AF65:$AG123,$AF7:$AG12,TRUE),0)</f>
        <v>0</v>
      </c>
      <c r="H7" s="131">
        <f>IF(H$2,TREND(Annual!H65:H123,$AF65:$AG123,$AF7:$AG12,TRUE),0)</f>
        <v>0</v>
      </c>
      <c r="I7" s="131">
        <f>IF(I$2,TREND(Annual!I65:I123,$AF65:$AG123,$AF7:$AG12,TRUE),0)</f>
        <v>0</v>
      </c>
      <c r="J7" s="131">
        <f>IF(J$2,TREND(Annual!J65:J123,$AF65:$AG123,$AF7:$AG12,TRUE),0)</f>
        <v>0</v>
      </c>
      <c r="K7" s="131">
        <f>IF(K$2,TREND(Annual!K65:K123,$AF65:$AG123,$AF7:$AG12,TRUE),0)</f>
        <v>0</v>
      </c>
      <c r="L7" s="131">
        <f>IF(L$2,TREND(Annual!L65:L123,$AF65:$AG123,$AF7:$AG12,TRUE),0)</f>
        <v>0</v>
      </c>
      <c r="M7" s="131">
        <f>IF(M$2,TREND(Annual!M65:M123,$AF65:$AG123,$AF7:$AG12,TRUE),0)</f>
        <v>0</v>
      </c>
      <c r="N7" s="131">
        <f>IF(N$2,TREND(Annual!N65:N123,$AF65:$AG123,$AF7:$AG12,TRUE),0)</f>
        <v>0</v>
      </c>
      <c r="O7" s="131">
        <f>IF(O$2,TREND(Annual!O65:O123,$AF65:$AG123,$AF7:$AG12,TRUE),0)</f>
        <v>0</v>
      </c>
      <c r="P7" s="131">
        <f>IF(P$2,TREND(Annual!P65:P123,$AF65:$AG123,$AF7:$AG12,TRUE),0)</f>
        <v>0</v>
      </c>
      <c r="Q7" s="131">
        <f>IF(Q$2,TREND(Annual!Q65:Q123,$AF65:$AG123,$AF7:$AG12,TRUE),0)</f>
        <v>0</v>
      </c>
      <c r="R7" s="131">
        <f>IF(R$2,TREND(Annual!R65:R123,$AF65:$AG123,$AF7:$AG12,TRUE),0)</f>
        <v>0</v>
      </c>
      <c r="S7" s="131">
        <f>IF(S$2,TREND(Annual!S65:S123,$AF65:$AG123,$AF7:$AG12,TRUE),0)</f>
        <v>0</v>
      </c>
      <c r="T7" s="131">
        <f>IF(T$2,TREND(Annual!T65:T123,$AF65:$AG123,$AF7:$AG12,TRUE),0)</f>
        <v>0</v>
      </c>
      <c r="U7" s="131">
        <f>IF(U$2,TREND(Annual!U65:U123,$AF65:$AG123,$AF7:$AG12,TRUE),0)</f>
        <v>0</v>
      </c>
      <c r="V7" s="131">
        <f>IF(V$2,TREND(Annual!V65:V123,$AF65:$AG123,$AF7:$AG12,TRUE),0)</f>
        <v>0</v>
      </c>
      <c r="W7" s="131">
        <f>IF(W$2,TREND(Annual!W65:W123,$AF65:$AG123,$AF7:$AG12,TRUE),0)</f>
        <v>0</v>
      </c>
      <c r="X7" s="131">
        <f>IF(X$2,TREND(Annual!X65:X123,$AF65:$AG123,$AF7:$AG12,TRUE),0)</f>
        <v>0</v>
      </c>
      <c r="Y7" s="131">
        <f>IF(Y$2,TREND(Annual!Y65:Y123,$AF65:$AG123,$AF7:$AG12,TRUE),0)</f>
        <v>0</v>
      </c>
      <c r="Z7" s="131">
        <f>IF(Z$2,TREND(Annual!Z65:Z123,$AF65:$AG123,$AF7:$AG12,TRUE),0)</f>
        <v>0</v>
      </c>
      <c r="AA7" s="131">
        <f>IF(AA$2,TREND(Annual!AA65:AA123,$AF65:$AG123,$AF7:$AG12,TRUE),0)</f>
        <v>0</v>
      </c>
      <c r="AB7" s="131">
        <f>IF(AB$2,TREND(Annual!AB65:AB123,$AF65:$AG123,$AF7:$AG12,TRUE),0)</f>
        <v>0</v>
      </c>
      <c r="AC7" s="131">
        <f>IF(AC$2,TREND(Annual!AC65:AC123,$AF65:$AG123,$AF7:$AG12,TRUE),0)</f>
        <v>0</v>
      </c>
      <c r="AD7" s="131">
        <f>IF(AD$2,TREND(Annual!AD65:AD123,$AF65:$AG123,$AF7:$AG12,TRUE),0)</f>
        <v>0</v>
      </c>
      <c r="AE7" s="131"/>
      <c r="AF7">
        <f>AF2</f>
        <v>1</v>
      </c>
      <c r="AG7">
        <f>AF7^$AG$2</f>
        <v>1</v>
      </c>
    </row>
    <row r="8" spans="1:33">
      <c r="A8" t="s">
        <v>405</v>
      </c>
      <c r="B8" s="131">
        <f>IF(B$2,TREND(Annual!B66:B124,$AF66:$AG124,$AF8:$AG13,TRUE),0)</f>
        <v>0</v>
      </c>
      <c r="C8" s="131">
        <f>IF(C$2,TREND(Annual!C66:C124,$AF66:$AG124,$AF8:$AG13,TRUE),0)</f>
        <v>0</v>
      </c>
      <c r="D8" s="131">
        <f>IF(D$2,TREND(Annual!D66:D124,$AF66:$AG124,$AF8:$AG13,TRUE),0)</f>
        <v>0</v>
      </c>
      <c r="E8" s="131">
        <f>IF(E$2,TREND(Annual!E66:E124,$AF66:$AG124,$AF8:$AG13,TRUE),0)</f>
        <v>0</v>
      </c>
      <c r="F8" s="131">
        <f>IF(F$2,TREND(Annual!F66:F124,$AF66:$AG124,$AF8:$AG13,TRUE),0)</f>
        <v>0</v>
      </c>
      <c r="G8" s="131">
        <f>IF(G$2,TREND(Annual!G66:G124,$AF66:$AG124,$AF8:$AG13,TRUE),0)</f>
        <v>0</v>
      </c>
      <c r="H8" s="131">
        <f>IF(H$2,TREND(Annual!H66:H124,$AF66:$AG124,$AF8:$AG13,TRUE),0)</f>
        <v>0</v>
      </c>
      <c r="I8" s="131">
        <f>IF(I$2,TREND(Annual!I66:I124,$AF66:$AG124,$AF8:$AG13,TRUE),0)</f>
        <v>0</v>
      </c>
      <c r="J8" s="131">
        <f>IF(J$2,TREND(Annual!J66:J124,$AF66:$AG124,$AF8:$AG13,TRUE),0)</f>
        <v>0</v>
      </c>
      <c r="K8" s="131">
        <f>IF(K$2,TREND(Annual!K66:K124,$AF66:$AG124,$AF8:$AG13,TRUE),0)</f>
        <v>0</v>
      </c>
      <c r="L8" s="131">
        <f>IF(L$2,TREND(Annual!L66:L124,$AF66:$AG124,$AF8:$AG13,TRUE),0)</f>
        <v>0</v>
      </c>
      <c r="M8" s="131">
        <f>IF(M$2,TREND(Annual!M66:M124,$AF66:$AG124,$AF8:$AG13,TRUE),0)</f>
        <v>0</v>
      </c>
      <c r="N8" s="131">
        <f>IF(N$2,TREND(Annual!N66:N124,$AF66:$AG124,$AF8:$AG13,TRUE),0)</f>
        <v>0</v>
      </c>
      <c r="O8" s="131">
        <f>IF(O$2,TREND(Annual!O66:O124,$AF66:$AG124,$AF8:$AG13,TRUE),0)</f>
        <v>0</v>
      </c>
      <c r="P8" s="131">
        <f>IF(P$2,TREND(Annual!P66:P124,$AF66:$AG124,$AF8:$AG13,TRUE),0)</f>
        <v>0</v>
      </c>
      <c r="Q8" s="131">
        <f>IF(Q$2,TREND(Annual!Q66:Q124,$AF66:$AG124,$AF8:$AG13,TRUE),0)</f>
        <v>0</v>
      </c>
      <c r="R8" s="131">
        <f>IF(R$2,TREND(Annual!R66:R124,$AF66:$AG124,$AF8:$AG13,TRUE),0)</f>
        <v>0</v>
      </c>
      <c r="S8" s="131">
        <f>IF(S$2,TREND(Annual!S66:S124,$AF66:$AG124,$AF8:$AG13,TRUE),0)</f>
        <v>0</v>
      </c>
      <c r="T8" s="131">
        <f>IF(T$2,TREND(Annual!T66:T124,$AF66:$AG124,$AF8:$AG13,TRUE),0)</f>
        <v>0</v>
      </c>
      <c r="U8" s="131">
        <f>IF(U$2,TREND(Annual!U66:U124,$AF66:$AG124,$AF8:$AG13,TRUE),0)</f>
        <v>0</v>
      </c>
      <c r="V8" s="131">
        <f>IF(V$2,TREND(Annual!V66:V124,$AF66:$AG124,$AF8:$AG13,TRUE),0)</f>
        <v>0</v>
      </c>
      <c r="W8" s="131">
        <f>IF(W$2,TREND(Annual!W66:W124,$AF66:$AG124,$AF8:$AG13,TRUE),0)</f>
        <v>0</v>
      </c>
      <c r="X8" s="131">
        <f>IF(X$2,TREND(Annual!X66:X124,$AF66:$AG124,$AF8:$AG13,TRUE),0)</f>
        <v>0</v>
      </c>
      <c r="Y8" s="131">
        <f>IF(Y$2,TREND(Annual!Y66:Y124,$AF66:$AG124,$AF8:$AG13,TRUE),0)</f>
        <v>0</v>
      </c>
      <c r="Z8" s="131">
        <f>IF(Z$2,TREND(Annual!Z66:Z124,$AF66:$AG124,$AF8:$AG13,TRUE),0)</f>
        <v>0</v>
      </c>
      <c r="AA8" s="131">
        <f>IF(AA$2,TREND(Annual!AA66:AA124,$AF66:$AG124,$AF8:$AG13,TRUE),0)</f>
        <v>0</v>
      </c>
      <c r="AB8" s="131">
        <f>IF(AB$2,TREND(Annual!AB66:AB124,$AF66:$AG124,$AF8:$AG13,TRUE),0)</f>
        <v>0</v>
      </c>
      <c r="AC8" s="131">
        <f>IF(AC$2,TREND(Annual!AC66:AC124,$AF66:$AG124,$AF8:$AG13,TRUE),0)</f>
        <v>0</v>
      </c>
      <c r="AD8" s="131">
        <f>IF(AD$2,TREND(Annual!AD66:AD124,$AF66:$AG124,$AF8:$AG13,TRUE),0)</f>
        <v>0</v>
      </c>
      <c r="AE8" s="131"/>
      <c r="AF8">
        <f>AF7+$AF$2</f>
        <v>2</v>
      </c>
      <c r="AG8">
        <f>AF8^$AG$2</f>
        <v>4</v>
      </c>
    </row>
    <row r="9" spans="1:33">
      <c r="A9" t="s">
        <v>406</v>
      </c>
      <c r="B9" s="131">
        <f>IF(B$2,TREND(Annual!B67:B125,$AF67:$AG125,$AF9:$AG14,TRUE),0)</f>
        <v>0</v>
      </c>
      <c r="C9" s="131">
        <f>IF(C$2,TREND(Annual!C67:C125,$AF67:$AG125,$AF9:$AG14,TRUE),0)</f>
        <v>0</v>
      </c>
      <c r="D9" s="131">
        <f>IF(D$2,TREND(Annual!D67:D125,$AF67:$AG125,$AF9:$AG14,TRUE),0)</f>
        <v>0</v>
      </c>
      <c r="E9" s="131">
        <f>IF(E$2,TREND(Annual!E67:E125,$AF67:$AG125,$AF9:$AG14,TRUE),0)</f>
        <v>0</v>
      </c>
      <c r="F9" s="131">
        <f>IF(F$2,TREND(Annual!F67:F125,$AF67:$AG125,$AF9:$AG14,TRUE),0)</f>
        <v>0</v>
      </c>
      <c r="G9" s="131">
        <f>IF(G$2,TREND(Annual!G67:G125,$AF67:$AG125,$AF9:$AG14,TRUE),0)</f>
        <v>0</v>
      </c>
      <c r="H9" s="131">
        <f>IF(H$2,TREND(Annual!H67:H125,$AF67:$AG125,$AF9:$AG14,TRUE),0)</f>
        <v>0</v>
      </c>
      <c r="I9" s="131">
        <f>IF(I$2,TREND(Annual!I67:I125,$AF67:$AG125,$AF9:$AG14,TRUE),0)</f>
        <v>0</v>
      </c>
      <c r="J9" s="131">
        <f>IF(J$2,TREND(Annual!J67:J125,$AF67:$AG125,$AF9:$AG14,TRUE),0)</f>
        <v>0</v>
      </c>
      <c r="K9" s="131">
        <f>IF(K$2,TREND(Annual!K67:K125,$AF67:$AG125,$AF9:$AG14,TRUE),0)</f>
        <v>0</v>
      </c>
      <c r="L9" s="131">
        <f>IF(L$2,TREND(Annual!L67:L125,$AF67:$AG125,$AF9:$AG14,TRUE),0)</f>
        <v>0</v>
      </c>
      <c r="M9" s="131">
        <f>IF(M$2,TREND(Annual!M67:M125,$AF67:$AG125,$AF9:$AG14,TRUE),0)</f>
        <v>0</v>
      </c>
      <c r="N9" s="131">
        <f>IF(N$2,TREND(Annual!N67:N125,$AF67:$AG125,$AF9:$AG14,TRUE),0)</f>
        <v>0</v>
      </c>
      <c r="O9" s="131">
        <f>IF(O$2,TREND(Annual!O67:O125,$AF67:$AG125,$AF9:$AG14,TRUE),0)</f>
        <v>0</v>
      </c>
      <c r="P9" s="131">
        <f>IF(P$2,TREND(Annual!P67:P125,$AF67:$AG125,$AF9:$AG14,TRUE),0)</f>
        <v>0</v>
      </c>
      <c r="Q9" s="131">
        <f>IF(Q$2,TREND(Annual!Q67:Q125,$AF67:$AG125,$AF9:$AG14,TRUE),0)</f>
        <v>0</v>
      </c>
      <c r="R9" s="131">
        <f>IF(R$2,TREND(Annual!R67:R125,$AF67:$AG125,$AF9:$AG14,TRUE),0)</f>
        <v>0</v>
      </c>
      <c r="S9" s="131">
        <f>IF(S$2,TREND(Annual!S67:S125,$AF67:$AG125,$AF9:$AG14,TRUE),0)</f>
        <v>0</v>
      </c>
      <c r="T9" s="131">
        <f>IF(T$2,TREND(Annual!T67:T125,$AF67:$AG125,$AF9:$AG14,TRUE),0)</f>
        <v>0</v>
      </c>
      <c r="U9" s="131">
        <f>IF(U$2,TREND(Annual!U67:U125,$AF67:$AG125,$AF9:$AG14,TRUE),0)</f>
        <v>0</v>
      </c>
      <c r="V9" s="131">
        <f>IF(V$2,TREND(Annual!V67:V125,$AF67:$AG125,$AF9:$AG14,TRUE),0)</f>
        <v>0</v>
      </c>
      <c r="W9" s="131">
        <f>IF(W$2,TREND(Annual!W67:W125,$AF67:$AG125,$AF9:$AG14,TRUE),0)</f>
        <v>0</v>
      </c>
      <c r="X9" s="131">
        <f>IF(X$2,TREND(Annual!X67:X125,$AF67:$AG125,$AF9:$AG14,TRUE),0)</f>
        <v>0</v>
      </c>
      <c r="Y9" s="131">
        <f>IF(Y$2,TREND(Annual!Y67:Y125,$AF67:$AG125,$AF9:$AG14,TRUE),0)</f>
        <v>0</v>
      </c>
      <c r="Z9" s="131">
        <f>IF(Z$2,TREND(Annual!Z67:Z125,$AF67:$AG125,$AF9:$AG14,TRUE),0)</f>
        <v>0</v>
      </c>
      <c r="AA9" s="131">
        <f>IF(AA$2,TREND(Annual!AA67:AA125,$AF67:$AG125,$AF9:$AG14,TRUE),0)</f>
        <v>0</v>
      </c>
      <c r="AB9" s="131">
        <f>IF(AB$2,TREND(Annual!AB67:AB125,$AF67:$AG125,$AF9:$AG14,TRUE),0)</f>
        <v>0</v>
      </c>
      <c r="AC9" s="131">
        <f>IF(AC$2,TREND(Annual!AC67:AC125,$AF67:$AG125,$AF9:$AG14,TRUE),0)</f>
        <v>0</v>
      </c>
      <c r="AD9" s="131">
        <f>IF(AD$2,TREND(Annual!AD67:AD125,$AF67:$AG125,$AF9:$AG14,TRUE),0)</f>
        <v>0</v>
      </c>
      <c r="AE9" s="131"/>
      <c r="AF9">
        <f t="shared" ref="AF9:AF72" si="0">AF8+$AF$2</f>
        <v>3</v>
      </c>
      <c r="AG9">
        <f t="shared" ref="AG9:AG72" si="1">AF9^$AG$2</f>
        <v>9</v>
      </c>
    </row>
    <row r="10" spans="1:33">
      <c r="A10" t="s">
        <v>407</v>
      </c>
      <c r="B10" s="131">
        <f>IF(B$2,TREND(Annual!B68:B126,$AF68:$AG126,$AF10:$AG15,TRUE),0)</f>
        <v>0</v>
      </c>
      <c r="C10" s="131">
        <f>IF(C$2,TREND(Annual!C68:C126,$AF68:$AG126,$AF10:$AG15,TRUE),0)</f>
        <v>0</v>
      </c>
      <c r="D10" s="131">
        <f>IF(D$2,TREND(Annual!D68:D126,$AF68:$AG126,$AF10:$AG15,TRUE),0)</f>
        <v>0</v>
      </c>
      <c r="E10" s="131">
        <f>IF(E$2,TREND(Annual!E68:E126,$AF68:$AG126,$AF10:$AG15,TRUE),0)</f>
        <v>0</v>
      </c>
      <c r="F10" s="131">
        <f>IF(F$2,TREND(Annual!F68:F126,$AF68:$AG126,$AF10:$AG15,TRUE),0)</f>
        <v>0</v>
      </c>
      <c r="G10" s="131">
        <f>IF(G$2,TREND(Annual!G68:G126,$AF68:$AG126,$AF10:$AG15,TRUE),0)</f>
        <v>0</v>
      </c>
      <c r="H10" s="131">
        <f>IF(H$2,TREND(Annual!H68:H126,$AF68:$AG126,$AF10:$AG15,TRUE),0)</f>
        <v>0</v>
      </c>
      <c r="I10" s="131">
        <f>IF(I$2,TREND(Annual!I68:I126,$AF68:$AG126,$AF10:$AG15,TRUE),0)</f>
        <v>0</v>
      </c>
      <c r="J10" s="131">
        <f>IF(J$2,TREND(Annual!J68:J126,$AF68:$AG126,$AF10:$AG15,TRUE),0)</f>
        <v>0</v>
      </c>
      <c r="K10" s="131">
        <f>IF(K$2,TREND(Annual!K68:K126,$AF68:$AG126,$AF10:$AG15,TRUE),0)</f>
        <v>0</v>
      </c>
      <c r="L10" s="131">
        <f>IF(L$2,TREND(Annual!L68:L126,$AF68:$AG126,$AF10:$AG15,TRUE),0)</f>
        <v>0</v>
      </c>
      <c r="M10" s="131">
        <f>IF(M$2,TREND(Annual!M68:M126,$AF68:$AG126,$AF10:$AG15,TRUE),0)</f>
        <v>0</v>
      </c>
      <c r="N10" s="131">
        <f>IF(N$2,TREND(Annual!N68:N126,$AF68:$AG126,$AF10:$AG15,TRUE),0)</f>
        <v>0</v>
      </c>
      <c r="O10" s="131">
        <f>IF(O$2,TREND(Annual!O68:O126,$AF68:$AG126,$AF10:$AG15,TRUE),0)</f>
        <v>0</v>
      </c>
      <c r="P10" s="131">
        <f>IF(P$2,TREND(Annual!P68:P126,$AF68:$AG126,$AF10:$AG15,TRUE),0)</f>
        <v>0</v>
      </c>
      <c r="Q10" s="131">
        <f>IF(Q$2,TREND(Annual!Q68:Q126,$AF68:$AG126,$AF10:$AG15,TRUE),0)</f>
        <v>0</v>
      </c>
      <c r="R10" s="131">
        <f>IF(R$2,TREND(Annual!R68:R126,$AF68:$AG126,$AF10:$AG15,TRUE),0)</f>
        <v>0</v>
      </c>
      <c r="S10" s="131">
        <f>IF(S$2,TREND(Annual!S68:S126,$AF68:$AG126,$AF10:$AG15,TRUE),0)</f>
        <v>0</v>
      </c>
      <c r="T10" s="131">
        <f>IF(T$2,TREND(Annual!T68:T126,$AF68:$AG126,$AF10:$AG15,TRUE),0)</f>
        <v>0</v>
      </c>
      <c r="U10" s="131">
        <f>IF(U$2,TREND(Annual!U68:U126,$AF68:$AG126,$AF10:$AG15,TRUE),0)</f>
        <v>0</v>
      </c>
      <c r="V10" s="131">
        <f>IF(V$2,TREND(Annual!V68:V126,$AF68:$AG126,$AF10:$AG15,TRUE),0)</f>
        <v>0</v>
      </c>
      <c r="W10" s="131">
        <f>IF(W$2,TREND(Annual!W68:W126,$AF68:$AG126,$AF10:$AG15,TRUE),0)</f>
        <v>0</v>
      </c>
      <c r="X10" s="131">
        <f>IF(X$2,TREND(Annual!X68:X126,$AF68:$AG126,$AF10:$AG15,TRUE),0)</f>
        <v>0</v>
      </c>
      <c r="Y10" s="131">
        <f>IF(Y$2,TREND(Annual!Y68:Y126,$AF68:$AG126,$AF10:$AG15,TRUE),0)</f>
        <v>0</v>
      </c>
      <c r="Z10" s="131">
        <f>IF(Z$2,TREND(Annual!Z68:Z126,$AF68:$AG126,$AF10:$AG15,TRUE),0)</f>
        <v>0</v>
      </c>
      <c r="AA10" s="131">
        <f>IF(AA$2,TREND(Annual!AA68:AA126,$AF68:$AG126,$AF10:$AG15,TRUE),0)</f>
        <v>0</v>
      </c>
      <c r="AB10" s="131">
        <f>IF(AB$2,TREND(Annual!AB68:AB126,$AF68:$AG126,$AF10:$AG15,TRUE),0)</f>
        <v>0</v>
      </c>
      <c r="AC10" s="131">
        <f>IF(AC$2,TREND(Annual!AC68:AC126,$AF68:$AG126,$AF10:$AG15,TRUE),0)</f>
        <v>0</v>
      </c>
      <c r="AD10" s="131">
        <f>IF(AD$2,TREND(Annual!AD68:AD126,$AF68:$AG126,$AF10:$AG15,TRUE),0)</f>
        <v>0</v>
      </c>
      <c r="AE10" s="131"/>
      <c r="AF10">
        <f t="shared" si="0"/>
        <v>4</v>
      </c>
      <c r="AG10">
        <f t="shared" si="1"/>
        <v>16</v>
      </c>
    </row>
    <row r="11" spans="1:33">
      <c r="A11" t="s">
        <v>408</v>
      </c>
      <c r="B11" s="131">
        <f>IF(B$2,TREND(Annual!B69:B127,$AF69:$AG127,$AF11:$AG16,TRUE),0)</f>
        <v>0</v>
      </c>
      <c r="C11" s="131">
        <f>IF(C$2,TREND(Annual!C69:C127,$AF69:$AG127,$AF11:$AG16,TRUE),0)</f>
        <v>0</v>
      </c>
      <c r="D11" s="131">
        <f>IF(D$2,TREND(Annual!D69:D127,$AF69:$AG127,$AF11:$AG16,TRUE),0)</f>
        <v>0</v>
      </c>
      <c r="E11" s="131">
        <f>IF(E$2,TREND(Annual!E69:E127,$AF69:$AG127,$AF11:$AG16,TRUE),0)</f>
        <v>0</v>
      </c>
      <c r="F11" s="131">
        <f>IF(F$2,TREND(Annual!F69:F127,$AF69:$AG127,$AF11:$AG16,TRUE),0)</f>
        <v>0</v>
      </c>
      <c r="G11" s="131">
        <f>IF(G$2,TREND(Annual!G69:G127,$AF69:$AG127,$AF11:$AG16,TRUE),0)</f>
        <v>0</v>
      </c>
      <c r="H11" s="131">
        <f>IF(H$2,TREND(Annual!H69:H127,$AF69:$AG127,$AF11:$AG16,TRUE),0)</f>
        <v>0</v>
      </c>
      <c r="I11" s="131">
        <f>IF(I$2,TREND(Annual!I69:I127,$AF69:$AG127,$AF11:$AG16,TRUE),0)</f>
        <v>0</v>
      </c>
      <c r="J11" s="131">
        <f>IF(J$2,TREND(Annual!J69:J127,$AF69:$AG127,$AF11:$AG16,TRUE),0)</f>
        <v>0</v>
      </c>
      <c r="K11" s="131">
        <f>IF(K$2,TREND(Annual!K69:K127,$AF69:$AG127,$AF11:$AG16,TRUE),0)</f>
        <v>0</v>
      </c>
      <c r="L11" s="131">
        <f>IF(L$2,TREND(Annual!L69:L127,$AF69:$AG127,$AF11:$AG16,TRUE),0)</f>
        <v>0</v>
      </c>
      <c r="M11" s="131">
        <f>IF(M$2,TREND(Annual!M69:M127,$AF69:$AG127,$AF11:$AG16,TRUE),0)</f>
        <v>0</v>
      </c>
      <c r="N11" s="131">
        <f>IF(N$2,TREND(Annual!N69:N127,$AF69:$AG127,$AF11:$AG16,TRUE),0)</f>
        <v>0</v>
      </c>
      <c r="O11" s="131">
        <f>IF(O$2,TREND(Annual!O69:O127,$AF69:$AG127,$AF11:$AG16,TRUE),0)</f>
        <v>0</v>
      </c>
      <c r="P11" s="131">
        <f>IF(P$2,TREND(Annual!P69:P127,$AF69:$AG127,$AF11:$AG16,TRUE),0)</f>
        <v>0</v>
      </c>
      <c r="Q11" s="131">
        <f>IF(Q$2,TREND(Annual!Q69:Q127,$AF69:$AG127,$AF11:$AG16,TRUE),0)</f>
        <v>0</v>
      </c>
      <c r="R11" s="131">
        <f>IF(R$2,TREND(Annual!R69:R127,$AF69:$AG127,$AF11:$AG16,TRUE),0)</f>
        <v>0</v>
      </c>
      <c r="S11" s="131">
        <f>IF(S$2,TREND(Annual!S69:S127,$AF69:$AG127,$AF11:$AG16,TRUE),0)</f>
        <v>0</v>
      </c>
      <c r="T11" s="131">
        <f>IF(T$2,TREND(Annual!T69:T127,$AF69:$AG127,$AF11:$AG16,TRUE),0)</f>
        <v>0</v>
      </c>
      <c r="U11" s="131">
        <f>IF(U$2,TREND(Annual!U69:U127,$AF69:$AG127,$AF11:$AG16,TRUE),0)</f>
        <v>0</v>
      </c>
      <c r="V11" s="131">
        <f>IF(V$2,TREND(Annual!V69:V127,$AF69:$AG127,$AF11:$AG16,TRUE),0)</f>
        <v>0</v>
      </c>
      <c r="W11" s="131">
        <f>IF(W$2,TREND(Annual!W69:W127,$AF69:$AG127,$AF11:$AG16,TRUE),0)</f>
        <v>0</v>
      </c>
      <c r="X11" s="131">
        <f>IF(X$2,TREND(Annual!X69:X127,$AF69:$AG127,$AF11:$AG16,TRUE),0)</f>
        <v>0</v>
      </c>
      <c r="Y11" s="131">
        <f>IF(Y$2,TREND(Annual!Y69:Y127,$AF69:$AG127,$AF11:$AG16,TRUE),0)</f>
        <v>0</v>
      </c>
      <c r="Z11" s="131">
        <f>IF(Z$2,TREND(Annual!Z69:Z127,$AF69:$AG127,$AF11:$AG16,TRUE),0)</f>
        <v>0</v>
      </c>
      <c r="AA11" s="131">
        <f>IF(AA$2,TREND(Annual!AA69:AA127,$AF69:$AG127,$AF11:$AG16,TRUE),0)</f>
        <v>0</v>
      </c>
      <c r="AB11" s="131">
        <f>IF(AB$2,TREND(Annual!AB69:AB127,$AF69:$AG127,$AF11:$AG16,TRUE),0)</f>
        <v>0</v>
      </c>
      <c r="AC11" s="131">
        <f>IF(AC$2,TREND(Annual!AC69:AC127,$AF69:$AG127,$AF11:$AG16,TRUE),0)</f>
        <v>0</v>
      </c>
      <c r="AD11" s="131">
        <f>IF(AD$2,TREND(Annual!AD69:AD127,$AF69:$AG127,$AF11:$AG16,TRUE),0)</f>
        <v>0</v>
      </c>
      <c r="AE11" s="131"/>
      <c r="AF11">
        <f t="shared" si="0"/>
        <v>5</v>
      </c>
      <c r="AG11">
        <f t="shared" si="1"/>
        <v>25</v>
      </c>
    </row>
    <row r="12" spans="1:33">
      <c r="A12" t="s">
        <v>409</v>
      </c>
      <c r="B12" s="131">
        <f>IF(B$2,TREND(Annual!B70:B128,$AF70:$AG128,$AF12:$AG17,TRUE),0)</f>
        <v>0</v>
      </c>
      <c r="C12" s="131">
        <f>IF(C$2,TREND(Annual!C70:C128,$AF70:$AG128,$AF12:$AG17,TRUE),0)</f>
        <v>0</v>
      </c>
      <c r="D12" s="131">
        <f>IF(D$2,TREND(Annual!D70:D128,$AF70:$AG128,$AF12:$AG17,TRUE),0)</f>
        <v>0</v>
      </c>
      <c r="E12" s="131">
        <f>IF(E$2,TREND(Annual!E70:E128,$AF70:$AG128,$AF12:$AG17,TRUE),0)</f>
        <v>0</v>
      </c>
      <c r="F12" s="131">
        <f>IF(F$2,TREND(Annual!F70:F128,$AF70:$AG128,$AF12:$AG17,TRUE),0)</f>
        <v>0</v>
      </c>
      <c r="G12" s="131">
        <f>IF(G$2,TREND(Annual!G70:G128,$AF70:$AG128,$AF12:$AG17,TRUE),0)</f>
        <v>0</v>
      </c>
      <c r="H12" s="131">
        <f>IF(H$2,TREND(Annual!H70:H128,$AF70:$AG128,$AF12:$AG17,TRUE),0)</f>
        <v>0</v>
      </c>
      <c r="I12" s="131">
        <f>IF(I$2,TREND(Annual!I70:I128,$AF70:$AG128,$AF12:$AG17,TRUE),0)</f>
        <v>0</v>
      </c>
      <c r="J12" s="131">
        <f>IF(J$2,TREND(Annual!J70:J128,$AF70:$AG128,$AF12:$AG17,TRUE),0)</f>
        <v>0</v>
      </c>
      <c r="K12" s="131">
        <f>IF(K$2,TREND(Annual!K70:K128,$AF70:$AG128,$AF12:$AG17,TRUE),0)</f>
        <v>0</v>
      </c>
      <c r="L12" s="131">
        <f>IF(L$2,TREND(Annual!L70:L128,$AF70:$AG128,$AF12:$AG17,TRUE),0)</f>
        <v>0</v>
      </c>
      <c r="M12" s="131">
        <f>IF(M$2,TREND(Annual!M70:M128,$AF70:$AG128,$AF12:$AG17,TRUE),0)</f>
        <v>0</v>
      </c>
      <c r="N12" s="131">
        <f>IF(N$2,TREND(Annual!N70:N128,$AF70:$AG128,$AF12:$AG17,TRUE),0)</f>
        <v>0</v>
      </c>
      <c r="O12" s="131">
        <f>IF(O$2,TREND(Annual!O70:O128,$AF70:$AG128,$AF12:$AG17,TRUE),0)</f>
        <v>0</v>
      </c>
      <c r="P12" s="131">
        <f>IF(P$2,TREND(Annual!P70:P128,$AF70:$AG128,$AF12:$AG17,TRUE),0)</f>
        <v>0</v>
      </c>
      <c r="Q12" s="131">
        <f>IF(Q$2,TREND(Annual!Q70:Q128,$AF70:$AG128,$AF12:$AG17,TRUE),0)</f>
        <v>0</v>
      </c>
      <c r="R12" s="131">
        <f>IF(R$2,TREND(Annual!R70:R128,$AF70:$AG128,$AF12:$AG17,TRUE),0)</f>
        <v>0</v>
      </c>
      <c r="S12" s="131">
        <f>IF(S$2,TREND(Annual!S70:S128,$AF70:$AG128,$AF12:$AG17,TRUE),0)</f>
        <v>0</v>
      </c>
      <c r="T12" s="131">
        <f>IF(T$2,TREND(Annual!T70:T128,$AF70:$AG128,$AF12:$AG17,TRUE),0)</f>
        <v>0</v>
      </c>
      <c r="U12" s="131">
        <f>IF(U$2,TREND(Annual!U70:U128,$AF70:$AG128,$AF12:$AG17,TRUE),0)</f>
        <v>0</v>
      </c>
      <c r="V12" s="131">
        <f>IF(V$2,TREND(Annual!V70:V128,$AF70:$AG128,$AF12:$AG17,TRUE),0)</f>
        <v>0</v>
      </c>
      <c r="W12" s="131">
        <f>IF(W$2,TREND(Annual!W70:W128,$AF70:$AG128,$AF12:$AG17,TRUE),0)</f>
        <v>0</v>
      </c>
      <c r="X12" s="131">
        <f>IF(X$2,TREND(Annual!X70:X128,$AF70:$AG128,$AF12:$AG17,TRUE),0)</f>
        <v>0</v>
      </c>
      <c r="Y12" s="131">
        <f>IF(Y$2,TREND(Annual!Y70:Y128,$AF70:$AG128,$AF12:$AG17,TRUE),0)</f>
        <v>0</v>
      </c>
      <c r="Z12" s="131">
        <f>IF(Z$2,TREND(Annual!Z70:Z128,$AF70:$AG128,$AF12:$AG17,TRUE),0)</f>
        <v>0</v>
      </c>
      <c r="AA12" s="131">
        <f>IF(AA$2,TREND(Annual!AA70:AA128,$AF70:$AG128,$AF12:$AG17,TRUE),0)</f>
        <v>0</v>
      </c>
      <c r="AB12" s="131">
        <f>IF(AB$2,TREND(Annual!AB70:AB128,$AF70:$AG128,$AF12:$AG17,TRUE),0)</f>
        <v>0</v>
      </c>
      <c r="AC12" s="131">
        <f>IF(AC$2,TREND(Annual!AC70:AC128,$AF70:$AG128,$AF12:$AG17,TRUE),0)</f>
        <v>0</v>
      </c>
      <c r="AD12" s="131">
        <f>IF(AD$2,TREND(Annual!AD70:AD128,$AF70:$AG128,$AF12:$AG17,TRUE),0)</f>
        <v>0</v>
      </c>
      <c r="AE12" s="131"/>
      <c r="AF12">
        <f t="shared" si="0"/>
        <v>6</v>
      </c>
      <c r="AG12">
        <f t="shared" si="1"/>
        <v>36</v>
      </c>
    </row>
    <row r="13" spans="1:33">
      <c r="A13" t="s">
        <v>410</v>
      </c>
      <c r="B13" s="131">
        <f>IF(B$2,TREND(Annual!B71:B129,$AF71:$AG129,$AF13:$AG18,TRUE),0)</f>
        <v>0</v>
      </c>
      <c r="C13" s="131">
        <f>IF(C$2,TREND(Annual!C71:C129,$AF71:$AG129,$AF13:$AG18,TRUE),0)</f>
        <v>0</v>
      </c>
      <c r="D13" s="131">
        <f>IF(D$2,TREND(Annual!D71:D129,$AF71:$AG129,$AF13:$AG18,TRUE),0)</f>
        <v>0</v>
      </c>
      <c r="E13" s="131">
        <f>IF(E$2,TREND(Annual!E71:E129,$AF71:$AG129,$AF13:$AG18,TRUE),0)</f>
        <v>0</v>
      </c>
      <c r="F13" s="131">
        <f>IF(F$2,TREND(Annual!F71:F129,$AF71:$AG129,$AF13:$AG18,TRUE),0)</f>
        <v>0</v>
      </c>
      <c r="G13" s="131">
        <f>IF(G$2,TREND(Annual!G71:G129,$AF71:$AG129,$AF13:$AG18,TRUE),0)</f>
        <v>0</v>
      </c>
      <c r="H13" s="131">
        <f>IF(H$2,TREND(Annual!H71:H129,$AF71:$AG129,$AF13:$AG18,TRUE),0)</f>
        <v>0</v>
      </c>
      <c r="I13" s="131">
        <f>IF(I$2,TREND(Annual!I71:I129,$AF71:$AG129,$AF13:$AG18,TRUE),0)</f>
        <v>0</v>
      </c>
      <c r="J13" s="131">
        <f>IF(J$2,TREND(Annual!J71:J129,$AF71:$AG129,$AF13:$AG18,TRUE),0)</f>
        <v>0</v>
      </c>
      <c r="K13" s="131">
        <f>IF(K$2,TREND(Annual!K71:K129,$AF71:$AG129,$AF13:$AG18,TRUE),0)</f>
        <v>0</v>
      </c>
      <c r="L13" s="131">
        <f>IF(L$2,TREND(Annual!L71:L129,$AF71:$AG129,$AF13:$AG18,TRUE),0)</f>
        <v>0</v>
      </c>
      <c r="M13" s="131">
        <f>IF(M$2,TREND(Annual!M71:M129,$AF71:$AG129,$AF13:$AG18,TRUE),0)</f>
        <v>0</v>
      </c>
      <c r="N13" s="131">
        <f>IF(N$2,TREND(Annual!N71:N129,$AF71:$AG129,$AF13:$AG18,TRUE),0)</f>
        <v>0</v>
      </c>
      <c r="O13" s="131">
        <f>IF(O$2,TREND(Annual!O71:O129,$AF71:$AG129,$AF13:$AG18,TRUE),0)</f>
        <v>0</v>
      </c>
      <c r="P13" s="131">
        <f>IF(P$2,TREND(Annual!P71:P129,$AF71:$AG129,$AF13:$AG18,TRUE),0)</f>
        <v>0</v>
      </c>
      <c r="Q13" s="131">
        <f>IF(Q$2,TREND(Annual!Q71:Q129,$AF71:$AG129,$AF13:$AG18,TRUE),0)</f>
        <v>0</v>
      </c>
      <c r="R13" s="131">
        <f>IF(R$2,TREND(Annual!R71:R129,$AF71:$AG129,$AF13:$AG18,TRUE),0)</f>
        <v>0</v>
      </c>
      <c r="S13" s="131">
        <f>IF(S$2,TREND(Annual!S71:S129,$AF71:$AG129,$AF13:$AG18,TRUE),0)</f>
        <v>0</v>
      </c>
      <c r="T13" s="131">
        <f>IF(T$2,TREND(Annual!T71:T129,$AF71:$AG129,$AF13:$AG18,TRUE),0)</f>
        <v>0</v>
      </c>
      <c r="U13" s="131">
        <f>IF(U$2,TREND(Annual!U71:U129,$AF71:$AG129,$AF13:$AG18,TRUE),0)</f>
        <v>0</v>
      </c>
      <c r="V13" s="131">
        <f>IF(V$2,TREND(Annual!V71:V129,$AF71:$AG129,$AF13:$AG18,TRUE),0)</f>
        <v>0</v>
      </c>
      <c r="W13" s="131">
        <f>IF(W$2,TREND(Annual!W71:W129,$AF71:$AG129,$AF13:$AG18,TRUE),0)</f>
        <v>0</v>
      </c>
      <c r="X13" s="131">
        <f>IF(X$2,TREND(Annual!X71:X129,$AF71:$AG129,$AF13:$AG18,TRUE),0)</f>
        <v>0</v>
      </c>
      <c r="Y13" s="131">
        <f>IF(Y$2,TREND(Annual!Y71:Y129,$AF71:$AG129,$AF13:$AG18,TRUE),0)</f>
        <v>0</v>
      </c>
      <c r="Z13" s="131">
        <f>IF(Z$2,TREND(Annual!Z71:Z129,$AF71:$AG129,$AF13:$AG18,TRUE),0)</f>
        <v>0</v>
      </c>
      <c r="AA13" s="131">
        <f>IF(AA$2,TREND(Annual!AA71:AA129,$AF71:$AG129,$AF13:$AG18,TRUE),0)</f>
        <v>0</v>
      </c>
      <c r="AB13" s="131">
        <f>IF(AB$2,TREND(Annual!AB71:AB129,$AF71:$AG129,$AF13:$AG18,TRUE),0)</f>
        <v>0</v>
      </c>
      <c r="AC13" s="131">
        <f>IF(AC$2,TREND(Annual!AC71:AC129,$AF71:$AG129,$AF13:$AG18,TRUE),0)</f>
        <v>0</v>
      </c>
      <c r="AD13" s="131">
        <f>IF(AD$2,TREND(Annual!AD71:AD129,$AF71:$AG129,$AF13:$AG18,TRUE),0)</f>
        <v>0</v>
      </c>
      <c r="AE13" s="131"/>
      <c r="AF13">
        <f t="shared" si="0"/>
        <v>7</v>
      </c>
      <c r="AG13">
        <f t="shared" si="1"/>
        <v>49</v>
      </c>
    </row>
    <row r="14" spans="1:33">
      <c r="A14" t="s">
        <v>411</v>
      </c>
      <c r="B14" s="131">
        <f>IF(B$2,TREND(Annual!B72:B130,$AF72:$AG130,$AF14:$AG19,TRUE),0)</f>
        <v>0</v>
      </c>
      <c r="C14" s="131">
        <f>IF(C$2,TREND(Annual!C72:C130,$AF72:$AG130,$AF14:$AG19,TRUE),0)</f>
        <v>0</v>
      </c>
      <c r="D14" s="131">
        <f>IF(D$2,TREND(Annual!D72:D130,$AF72:$AG130,$AF14:$AG19,TRUE),0)</f>
        <v>0</v>
      </c>
      <c r="E14" s="131">
        <f>IF(E$2,TREND(Annual!E72:E130,$AF72:$AG130,$AF14:$AG19,TRUE),0)</f>
        <v>0</v>
      </c>
      <c r="F14" s="131">
        <f>IF(F$2,TREND(Annual!F72:F130,$AF72:$AG130,$AF14:$AG19,TRUE),0)</f>
        <v>0</v>
      </c>
      <c r="G14" s="131">
        <f>IF(G$2,TREND(Annual!G72:G130,$AF72:$AG130,$AF14:$AG19,TRUE),0)</f>
        <v>0</v>
      </c>
      <c r="H14" s="131">
        <f>IF(H$2,TREND(Annual!H72:H130,$AF72:$AG130,$AF14:$AG19,TRUE),0)</f>
        <v>0</v>
      </c>
      <c r="I14" s="131">
        <f>IF(I$2,TREND(Annual!I72:I130,$AF72:$AG130,$AF14:$AG19,TRUE),0)</f>
        <v>0</v>
      </c>
      <c r="J14" s="131">
        <f>IF(J$2,TREND(Annual!J72:J130,$AF72:$AG130,$AF14:$AG19,TRUE),0)</f>
        <v>0</v>
      </c>
      <c r="K14" s="131">
        <f>IF(K$2,TREND(Annual!K72:K130,$AF72:$AG130,$AF14:$AG19,TRUE),0)</f>
        <v>0</v>
      </c>
      <c r="L14" s="131">
        <f>IF(L$2,TREND(Annual!L72:L130,$AF72:$AG130,$AF14:$AG19,TRUE),0)</f>
        <v>0</v>
      </c>
      <c r="M14" s="131">
        <f>IF(M$2,TREND(Annual!M72:M130,$AF72:$AG130,$AF14:$AG19,TRUE),0)</f>
        <v>0</v>
      </c>
      <c r="N14" s="131">
        <f>IF(N$2,TREND(Annual!N72:N130,$AF72:$AG130,$AF14:$AG19,TRUE),0)</f>
        <v>0</v>
      </c>
      <c r="O14" s="131">
        <f>IF(O$2,TREND(Annual!O72:O130,$AF72:$AG130,$AF14:$AG19,TRUE),0)</f>
        <v>0</v>
      </c>
      <c r="P14" s="131">
        <f>IF(P$2,TREND(Annual!P72:P130,$AF72:$AG130,$AF14:$AG19,TRUE),0)</f>
        <v>0</v>
      </c>
      <c r="Q14" s="131">
        <f>IF(Q$2,TREND(Annual!Q72:Q130,$AF72:$AG130,$AF14:$AG19,TRUE),0)</f>
        <v>0</v>
      </c>
      <c r="R14" s="131">
        <f>IF(R$2,TREND(Annual!R72:R130,$AF72:$AG130,$AF14:$AG19,TRUE),0)</f>
        <v>0</v>
      </c>
      <c r="S14" s="131">
        <f>IF(S$2,TREND(Annual!S72:S130,$AF72:$AG130,$AF14:$AG19,TRUE),0)</f>
        <v>0</v>
      </c>
      <c r="T14" s="131">
        <f>IF(T$2,TREND(Annual!T72:T130,$AF72:$AG130,$AF14:$AG19,TRUE),0)</f>
        <v>0</v>
      </c>
      <c r="U14" s="131">
        <f>IF(U$2,TREND(Annual!U72:U130,$AF72:$AG130,$AF14:$AG19,TRUE),0)</f>
        <v>0</v>
      </c>
      <c r="V14" s="131">
        <f>IF(V$2,TREND(Annual!V72:V130,$AF72:$AG130,$AF14:$AG19,TRUE),0)</f>
        <v>0</v>
      </c>
      <c r="W14" s="131">
        <f>IF(W$2,TREND(Annual!W72:W130,$AF72:$AG130,$AF14:$AG19,TRUE),0)</f>
        <v>0</v>
      </c>
      <c r="X14" s="131">
        <f>IF(X$2,TREND(Annual!X72:X130,$AF72:$AG130,$AF14:$AG19,TRUE),0)</f>
        <v>0</v>
      </c>
      <c r="Y14" s="131">
        <f>IF(Y$2,TREND(Annual!Y72:Y130,$AF72:$AG130,$AF14:$AG19,TRUE),0)</f>
        <v>0</v>
      </c>
      <c r="Z14" s="131">
        <f>IF(Z$2,TREND(Annual!Z72:Z130,$AF72:$AG130,$AF14:$AG19,TRUE),0)</f>
        <v>0</v>
      </c>
      <c r="AA14" s="131">
        <f>IF(AA$2,TREND(Annual!AA72:AA130,$AF72:$AG130,$AF14:$AG19,TRUE),0)</f>
        <v>0</v>
      </c>
      <c r="AB14" s="131">
        <f>IF(AB$2,TREND(Annual!AB72:AB130,$AF72:$AG130,$AF14:$AG19,TRUE),0)</f>
        <v>0</v>
      </c>
      <c r="AC14" s="131">
        <f>IF(AC$2,TREND(Annual!AC72:AC130,$AF72:$AG130,$AF14:$AG19,TRUE),0)</f>
        <v>0</v>
      </c>
      <c r="AD14" s="131">
        <f>IF(AD$2,TREND(Annual!AD72:AD130,$AF72:$AG130,$AF14:$AG19,TRUE),0)</f>
        <v>0</v>
      </c>
      <c r="AE14" s="131"/>
      <c r="AF14">
        <f t="shared" si="0"/>
        <v>8</v>
      </c>
      <c r="AG14">
        <f t="shared" si="1"/>
        <v>64</v>
      </c>
    </row>
    <row r="15" spans="1:33">
      <c r="A15" t="s">
        <v>412</v>
      </c>
      <c r="B15" s="131">
        <f>IF(B$2,TREND(Annual!B73:B131,$AF73:$AG131,$AF15:$AG20,TRUE),0)</f>
        <v>0</v>
      </c>
      <c r="C15" s="131">
        <f>IF(C$2,TREND(Annual!C73:C131,$AF73:$AG131,$AF15:$AG20,TRUE),0)</f>
        <v>0</v>
      </c>
      <c r="D15" s="131">
        <f>IF(D$2,TREND(Annual!D73:D131,$AF73:$AG131,$AF15:$AG20,TRUE),0)</f>
        <v>0</v>
      </c>
      <c r="E15" s="131">
        <f>IF(E$2,TREND(Annual!E73:E131,$AF73:$AG131,$AF15:$AG20,TRUE),0)</f>
        <v>0</v>
      </c>
      <c r="F15" s="131">
        <f>IF(F$2,TREND(Annual!F73:F131,$AF73:$AG131,$AF15:$AG20,TRUE),0)</f>
        <v>0</v>
      </c>
      <c r="G15" s="131">
        <f>IF(G$2,TREND(Annual!G73:G131,$AF73:$AG131,$AF15:$AG20,TRUE),0)</f>
        <v>0</v>
      </c>
      <c r="H15" s="131">
        <f>IF(H$2,TREND(Annual!H73:H131,$AF73:$AG131,$AF15:$AG20,TRUE),0)</f>
        <v>0</v>
      </c>
      <c r="I15" s="131">
        <f>IF(I$2,TREND(Annual!I73:I131,$AF73:$AG131,$AF15:$AG20,TRUE),0)</f>
        <v>0</v>
      </c>
      <c r="J15" s="131">
        <f>IF(J$2,TREND(Annual!J73:J131,$AF73:$AG131,$AF15:$AG20,TRUE),0)</f>
        <v>0</v>
      </c>
      <c r="K15" s="131">
        <f>IF(K$2,TREND(Annual!K73:K131,$AF73:$AG131,$AF15:$AG20,TRUE),0)</f>
        <v>0</v>
      </c>
      <c r="L15" s="131">
        <f>IF(L$2,TREND(Annual!L73:L131,$AF73:$AG131,$AF15:$AG20,TRUE),0)</f>
        <v>0</v>
      </c>
      <c r="M15" s="131">
        <f>IF(M$2,TREND(Annual!M73:M131,$AF73:$AG131,$AF15:$AG20,TRUE),0)</f>
        <v>0</v>
      </c>
      <c r="N15" s="131">
        <f>IF(N$2,TREND(Annual!N73:N131,$AF73:$AG131,$AF15:$AG20,TRUE),0)</f>
        <v>0</v>
      </c>
      <c r="O15" s="131">
        <f>IF(O$2,TREND(Annual!O73:O131,$AF73:$AG131,$AF15:$AG20,TRUE),0)</f>
        <v>0</v>
      </c>
      <c r="P15" s="131">
        <f>IF(P$2,TREND(Annual!P73:P131,$AF73:$AG131,$AF15:$AG20,TRUE),0)</f>
        <v>0</v>
      </c>
      <c r="Q15" s="131">
        <f>IF(Q$2,TREND(Annual!Q73:Q131,$AF73:$AG131,$AF15:$AG20,TRUE),0)</f>
        <v>0</v>
      </c>
      <c r="R15" s="131">
        <f>IF(R$2,TREND(Annual!R73:R131,$AF73:$AG131,$AF15:$AG20,TRUE),0)</f>
        <v>0</v>
      </c>
      <c r="S15" s="131">
        <f>IF(S$2,TREND(Annual!S73:S131,$AF73:$AG131,$AF15:$AG20,TRUE),0)</f>
        <v>0</v>
      </c>
      <c r="T15" s="131">
        <f>IF(T$2,TREND(Annual!T73:T131,$AF73:$AG131,$AF15:$AG20,TRUE),0)</f>
        <v>0</v>
      </c>
      <c r="U15" s="131">
        <f>IF(U$2,TREND(Annual!U73:U131,$AF73:$AG131,$AF15:$AG20,TRUE),0)</f>
        <v>0</v>
      </c>
      <c r="V15" s="131">
        <f>IF(V$2,TREND(Annual!V73:V131,$AF73:$AG131,$AF15:$AG20,TRUE),0)</f>
        <v>0</v>
      </c>
      <c r="W15" s="131">
        <f>IF(W$2,TREND(Annual!W73:W131,$AF73:$AG131,$AF15:$AG20,TRUE),0)</f>
        <v>0</v>
      </c>
      <c r="X15" s="131">
        <f>IF(X$2,TREND(Annual!X73:X131,$AF73:$AG131,$AF15:$AG20,TRUE),0)</f>
        <v>0</v>
      </c>
      <c r="Y15" s="131">
        <f>IF(Y$2,TREND(Annual!Y73:Y131,$AF73:$AG131,$AF15:$AG20,TRUE),0)</f>
        <v>0</v>
      </c>
      <c r="Z15" s="131">
        <f>IF(Z$2,TREND(Annual!Z73:Z131,$AF73:$AG131,$AF15:$AG20,TRUE),0)</f>
        <v>0</v>
      </c>
      <c r="AA15" s="131">
        <f>IF(AA$2,TREND(Annual!AA73:AA131,$AF73:$AG131,$AF15:$AG20,TRUE),0)</f>
        <v>0</v>
      </c>
      <c r="AB15" s="131">
        <f>IF(AB$2,TREND(Annual!AB73:AB131,$AF73:$AG131,$AF15:$AG20,TRUE),0)</f>
        <v>0</v>
      </c>
      <c r="AC15" s="131">
        <f>IF(AC$2,TREND(Annual!AC73:AC131,$AF73:$AG131,$AF15:$AG20,TRUE),0)</f>
        <v>0</v>
      </c>
      <c r="AD15" s="131">
        <f>IF(AD$2,TREND(Annual!AD73:AD131,$AF73:$AG131,$AF15:$AG20,TRUE),0)</f>
        <v>0</v>
      </c>
      <c r="AE15" s="131"/>
      <c r="AF15">
        <f t="shared" si="0"/>
        <v>9</v>
      </c>
      <c r="AG15">
        <f t="shared" si="1"/>
        <v>81</v>
      </c>
    </row>
    <row r="16" spans="1:33">
      <c r="A16" t="s">
        <v>413</v>
      </c>
      <c r="B16" s="131">
        <f>IF(B$2,TREND(Annual!B74:B132,$AF74:$AG132,$AF16:$AG21,TRUE),0)</f>
        <v>0</v>
      </c>
      <c r="C16" s="131">
        <f>IF(C$2,TREND(Annual!C74:C132,$AF74:$AG132,$AF16:$AG21,TRUE),0)</f>
        <v>0</v>
      </c>
      <c r="D16" s="131">
        <f>IF(D$2,TREND(Annual!D74:D132,$AF74:$AG132,$AF16:$AG21,TRUE),0)</f>
        <v>0</v>
      </c>
      <c r="E16" s="131">
        <f>IF(E$2,TREND(Annual!E74:E132,$AF74:$AG132,$AF16:$AG21,TRUE),0)</f>
        <v>0</v>
      </c>
      <c r="F16" s="131">
        <f>IF(F$2,TREND(Annual!F74:F132,$AF74:$AG132,$AF16:$AG21,TRUE),0)</f>
        <v>0</v>
      </c>
      <c r="G16" s="131">
        <f>IF(G$2,TREND(Annual!G74:G132,$AF74:$AG132,$AF16:$AG21,TRUE),0)</f>
        <v>0</v>
      </c>
      <c r="H16" s="131">
        <f>IF(H$2,TREND(Annual!H74:H132,$AF74:$AG132,$AF16:$AG21,TRUE),0)</f>
        <v>0</v>
      </c>
      <c r="I16" s="131">
        <f>IF(I$2,TREND(Annual!I74:I132,$AF74:$AG132,$AF16:$AG21,TRUE),0)</f>
        <v>0</v>
      </c>
      <c r="J16" s="131">
        <f>IF(J$2,TREND(Annual!J74:J132,$AF74:$AG132,$AF16:$AG21,TRUE),0)</f>
        <v>0</v>
      </c>
      <c r="K16" s="131">
        <f>IF(K$2,TREND(Annual!K74:K132,$AF74:$AG132,$AF16:$AG21,TRUE),0)</f>
        <v>0</v>
      </c>
      <c r="L16" s="131">
        <f>IF(L$2,TREND(Annual!L74:L132,$AF74:$AG132,$AF16:$AG21,TRUE),0)</f>
        <v>0</v>
      </c>
      <c r="M16" s="131">
        <f>IF(M$2,TREND(Annual!M74:M132,$AF74:$AG132,$AF16:$AG21,TRUE),0)</f>
        <v>0</v>
      </c>
      <c r="N16" s="131">
        <f>IF(N$2,TREND(Annual!N74:N132,$AF74:$AG132,$AF16:$AG21,TRUE),0)</f>
        <v>0</v>
      </c>
      <c r="O16" s="131">
        <f>IF(O$2,TREND(Annual!O74:O132,$AF74:$AG132,$AF16:$AG21,TRUE),0)</f>
        <v>0</v>
      </c>
      <c r="P16" s="131">
        <f>IF(P$2,TREND(Annual!P74:P132,$AF74:$AG132,$AF16:$AG21,TRUE),0)</f>
        <v>0</v>
      </c>
      <c r="Q16" s="131">
        <f>IF(Q$2,TREND(Annual!Q74:Q132,$AF74:$AG132,$AF16:$AG21,TRUE),0)</f>
        <v>0</v>
      </c>
      <c r="R16" s="131">
        <f>IF(R$2,TREND(Annual!R74:R132,$AF74:$AG132,$AF16:$AG21,TRUE),0)</f>
        <v>0</v>
      </c>
      <c r="S16" s="131">
        <f>IF(S$2,TREND(Annual!S74:S132,$AF74:$AG132,$AF16:$AG21,TRUE),0)</f>
        <v>0</v>
      </c>
      <c r="T16" s="131">
        <f>IF(T$2,TREND(Annual!T74:T132,$AF74:$AG132,$AF16:$AG21,TRUE),0)</f>
        <v>0</v>
      </c>
      <c r="U16" s="131">
        <f>IF(U$2,TREND(Annual!U74:U132,$AF74:$AG132,$AF16:$AG21,TRUE),0)</f>
        <v>0</v>
      </c>
      <c r="V16" s="131">
        <f>IF(V$2,TREND(Annual!V74:V132,$AF74:$AG132,$AF16:$AG21,TRUE),0)</f>
        <v>0</v>
      </c>
      <c r="W16" s="131">
        <f>IF(W$2,TREND(Annual!W74:W132,$AF74:$AG132,$AF16:$AG21,TRUE),0)</f>
        <v>0</v>
      </c>
      <c r="X16" s="131">
        <f>IF(X$2,TREND(Annual!X74:X132,$AF74:$AG132,$AF16:$AG21,TRUE),0)</f>
        <v>0</v>
      </c>
      <c r="Y16" s="131">
        <f>IF(Y$2,TREND(Annual!Y74:Y132,$AF74:$AG132,$AF16:$AG21,TRUE),0)</f>
        <v>0</v>
      </c>
      <c r="Z16" s="131">
        <f>IF(Z$2,TREND(Annual!Z74:Z132,$AF74:$AG132,$AF16:$AG21,TRUE),0)</f>
        <v>0</v>
      </c>
      <c r="AA16" s="131">
        <f>IF(AA$2,TREND(Annual!AA74:AA132,$AF74:$AG132,$AF16:$AG21,TRUE),0)</f>
        <v>0</v>
      </c>
      <c r="AB16" s="131">
        <f>IF(AB$2,TREND(Annual!AB74:AB132,$AF74:$AG132,$AF16:$AG21,TRUE),0)</f>
        <v>0</v>
      </c>
      <c r="AC16" s="131">
        <f>IF(AC$2,TREND(Annual!AC74:AC132,$AF74:$AG132,$AF16:$AG21,TRUE),0)</f>
        <v>0</v>
      </c>
      <c r="AD16" s="131">
        <f>IF(AD$2,TREND(Annual!AD74:AD132,$AF74:$AG132,$AF16:$AG21,TRUE),0)</f>
        <v>0</v>
      </c>
      <c r="AE16" s="131"/>
      <c r="AF16">
        <f t="shared" si="0"/>
        <v>10</v>
      </c>
      <c r="AG16">
        <f t="shared" si="1"/>
        <v>100</v>
      </c>
    </row>
    <row r="17" spans="1:33">
      <c r="A17" t="s">
        <v>414</v>
      </c>
      <c r="B17" s="131">
        <f>IF(B$2,TREND(Annual!B75:B133,$AF75:$AG133,$AF17:$AG22,TRUE),0)</f>
        <v>0</v>
      </c>
      <c r="C17" s="131">
        <f>IF(C$2,TREND(Annual!C75:C133,$AF75:$AG133,$AF17:$AG22,TRUE),0)</f>
        <v>0</v>
      </c>
      <c r="D17" s="131">
        <f>IF(D$2,TREND(Annual!D75:D133,$AF75:$AG133,$AF17:$AG22,TRUE),0)</f>
        <v>0</v>
      </c>
      <c r="E17" s="131">
        <f>IF(E$2,TREND(Annual!E75:E133,$AF75:$AG133,$AF17:$AG22,TRUE),0)</f>
        <v>0</v>
      </c>
      <c r="F17" s="131">
        <f>IF(F$2,TREND(Annual!F75:F133,$AF75:$AG133,$AF17:$AG22,TRUE),0)</f>
        <v>0</v>
      </c>
      <c r="G17" s="131">
        <f>IF(G$2,TREND(Annual!G75:G133,$AF75:$AG133,$AF17:$AG22,TRUE),0)</f>
        <v>0</v>
      </c>
      <c r="H17" s="131">
        <f>IF(H$2,TREND(Annual!H75:H133,$AF75:$AG133,$AF17:$AG22,TRUE),0)</f>
        <v>0</v>
      </c>
      <c r="I17" s="131">
        <f>IF(I$2,TREND(Annual!I75:I133,$AF75:$AG133,$AF17:$AG22,TRUE),0)</f>
        <v>0</v>
      </c>
      <c r="J17" s="131">
        <f>IF(J$2,TREND(Annual!J75:J133,$AF75:$AG133,$AF17:$AG22,TRUE),0)</f>
        <v>0</v>
      </c>
      <c r="K17" s="131">
        <f>IF(K$2,TREND(Annual!K75:K133,$AF75:$AG133,$AF17:$AG22,TRUE),0)</f>
        <v>0</v>
      </c>
      <c r="L17" s="131">
        <f>IF(L$2,TREND(Annual!L75:L133,$AF75:$AG133,$AF17:$AG22,TRUE),0)</f>
        <v>0</v>
      </c>
      <c r="M17" s="131">
        <f>IF(M$2,TREND(Annual!M75:M133,$AF75:$AG133,$AF17:$AG22,TRUE),0)</f>
        <v>0</v>
      </c>
      <c r="N17" s="131">
        <f>IF(N$2,TREND(Annual!N75:N133,$AF75:$AG133,$AF17:$AG22,TRUE),0)</f>
        <v>0</v>
      </c>
      <c r="O17" s="131">
        <f>IF(O$2,TREND(Annual!O75:O133,$AF75:$AG133,$AF17:$AG22,TRUE),0)</f>
        <v>0</v>
      </c>
      <c r="P17" s="131">
        <f>IF(P$2,TREND(Annual!P75:P133,$AF75:$AG133,$AF17:$AG22,TRUE),0)</f>
        <v>0</v>
      </c>
      <c r="Q17" s="131">
        <f>IF(Q$2,TREND(Annual!Q75:Q133,$AF75:$AG133,$AF17:$AG22,TRUE),0)</f>
        <v>0</v>
      </c>
      <c r="R17" s="131">
        <f>IF(R$2,TREND(Annual!R75:R133,$AF75:$AG133,$AF17:$AG22,TRUE),0)</f>
        <v>0</v>
      </c>
      <c r="S17" s="131">
        <f>IF(S$2,TREND(Annual!S75:S133,$AF75:$AG133,$AF17:$AG22,TRUE),0)</f>
        <v>0</v>
      </c>
      <c r="T17" s="131">
        <f>IF(T$2,TREND(Annual!T75:T133,$AF75:$AG133,$AF17:$AG22,TRUE),0)</f>
        <v>0</v>
      </c>
      <c r="U17" s="131">
        <f>IF(U$2,TREND(Annual!U75:U133,$AF75:$AG133,$AF17:$AG22,TRUE),0)</f>
        <v>0</v>
      </c>
      <c r="V17" s="131">
        <f>IF(V$2,TREND(Annual!V75:V133,$AF75:$AG133,$AF17:$AG22,TRUE),0)</f>
        <v>0</v>
      </c>
      <c r="W17" s="131">
        <f>IF(W$2,TREND(Annual!W75:W133,$AF75:$AG133,$AF17:$AG22,TRUE),0)</f>
        <v>0</v>
      </c>
      <c r="X17" s="131">
        <f>IF(X$2,TREND(Annual!X75:X133,$AF75:$AG133,$AF17:$AG22,TRUE),0)</f>
        <v>0</v>
      </c>
      <c r="Y17" s="131">
        <f>IF(Y$2,TREND(Annual!Y75:Y133,$AF75:$AG133,$AF17:$AG22,TRUE),0)</f>
        <v>0</v>
      </c>
      <c r="Z17" s="131">
        <f>IF(Z$2,TREND(Annual!Z75:Z133,$AF75:$AG133,$AF17:$AG22,TRUE),0)</f>
        <v>0</v>
      </c>
      <c r="AA17" s="131">
        <f>IF(AA$2,TREND(Annual!AA75:AA133,$AF75:$AG133,$AF17:$AG22,TRUE),0)</f>
        <v>0</v>
      </c>
      <c r="AB17" s="131">
        <f>IF(AB$2,TREND(Annual!AB75:AB133,$AF75:$AG133,$AF17:$AG22,TRUE),0)</f>
        <v>0</v>
      </c>
      <c r="AC17" s="131">
        <f>IF(AC$2,TREND(Annual!AC75:AC133,$AF75:$AG133,$AF17:$AG22,TRUE),0)</f>
        <v>0</v>
      </c>
      <c r="AD17" s="131">
        <f>IF(AD$2,TREND(Annual!AD75:AD133,$AF75:$AG133,$AF17:$AG22,TRUE),0)</f>
        <v>0</v>
      </c>
      <c r="AE17" s="131"/>
      <c r="AF17">
        <f t="shared" si="0"/>
        <v>11</v>
      </c>
      <c r="AG17">
        <f t="shared" si="1"/>
        <v>121</v>
      </c>
    </row>
    <row r="18" spans="1:33">
      <c r="A18" t="s">
        <v>415</v>
      </c>
      <c r="B18" s="131">
        <f>IF(B$2,TREND(Annual!B76:B134,$AF76:$AG134,$AF18:$AG23,TRUE),0)</f>
        <v>0</v>
      </c>
      <c r="C18" s="131">
        <f>IF(C$2,TREND(Annual!C76:C134,$AF76:$AG134,$AF18:$AG23,TRUE),0)</f>
        <v>0</v>
      </c>
      <c r="D18" s="131">
        <f>IF(D$2,TREND(Annual!D76:D134,$AF76:$AG134,$AF18:$AG23,TRUE),0)</f>
        <v>0</v>
      </c>
      <c r="E18" s="131">
        <f>IF(E$2,TREND(Annual!E76:E134,$AF76:$AG134,$AF18:$AG23,TRUE),0)</f>
        <v>0</v>
      </c>
      <c r="F18" s="131">
        <f>IF(F$2,TREND(Annual!F76:F134,$AF76:$AG134,$AF18:$AG23,TRUE),0)</f>
        <v>0</v>
      </c>
      <c r="G18" s="131">
        <f>IF(G$2,TREND(Annual!G76:G134,$AF76:$AG134,$AF18:$AG23,TRUE),0)</f>
        <v>0</v>
      </c>
      <c r="H18" s="131">
        <f>IF(H$2,TREND(Annual!H76:H134,$AF76:$AG134,$AF18:$AG23,TRUE),0)</f>
        <v>0</v>
      </c>
      <c r="I18" s="131">
        <f>IF(I$2,TREND(Annual!I76:I134,$AF76:$AG134,$AF18:$AG23,TRUE),0)</f>
        <v>0</v>
      </c>
      <c r="J18" s="131">
        <f>IF(J$2,TREND(Annual!J76:J134,$AF76:$AG134,$AF18:$AG23,TRUE),0)</f>
        <v>0</v>
      </c>
      <c r="K18" s="131">
        <f>IF(K$2,TREND(Annual!K76:K134,$AF76:$AG134,$AF18:$AG23,TRUE),0)</f>
        <v>0</v>
      </c>
      <c r="L18" s="131">
        <f>IF(L$2,TREND(Annual!L76:L134,$AF76:$AG134,$AF18:$AG23,TRUE),0)</f>
        <v>0</v>
      </c>
      <c r="M18" s="131">
        <f>IF(M$2,TREND(Annual!M76:M134,$AF76:$AG134,$AF18:$AG23,TRUE),0)</f>
        <v>0</v>
      </c>
      <c r="N18" s="131">
        <f>IF(N$2,TREND(Annual!N76:N134,$AF76:$AG134,$AF18:$AG23,TRUE),0)</f>
        <v>0</v>
      </c>
      <c r="O18" s="131">
        <f>IF(O$2,TREND(Annual!O76:O134,$AF76:$AG134,$AF18:$AG23,TRUE),0)</f>
        <v>0</v>
      </c>
      <c r="P18" s="131">
        <f>IF(P$2,TREND(Annual!P76:P134,$AF76:$AG134,$AF18:$AG23,TRUE),0)</f>
        <v>0</v>
      </c>
      <c r="Q18" s="131">
        <f>IF(Q$2,TREND(Annual!Q76:Q134,$AF76:$AG134,$AF18:$AG23,TRUE),0)</f>
        <v>0</v>
      </c>
      <c r="R18" s="131">
        <f>IF(R$2,TREND(Annual!R76:R134,$AF76:$AG134,$AF18:$AG23,TRUE),0)</f>
        <v>0</v>
      </c>
      <c r="S18" s="131">
        <f>IF(S$2,TREND(Annual!S76:S134,$AF76:$AG134,$AF18:$AG23,TRUE),0)</f>
        <v>0</v>
      </c>
      <c r="T18" s="131">
        <f>IF(T$2,TREND(Annual!T76:T134,$AF76:$AG134,$AF18:$AG23,TRUE),0)</f>
        <v>0</v>
      </c>
      <c r="U18" s="131">
        <f>IF(U$2,TREND(Annual!U76:U134,$AF76:$AG134,$AF18:$AG23,TRUE),0)</f>
        <v>0</v>
      </c>
      <c r="V18" s="131">
        <f>IF(V$2,TREND(Annual!V76:V134,$AF76:$AG134,$AF18:$AG23,TRUE),0)</f>
        <v>0</v>
      </c>
      <c r="W18" s="131">
        <f>IF(W$2,TREND(Annual!W76:W134,$AF76:$AG134,$AF18:$AG23,TRUE),0)</f>
        <v>0</v>
      </c>
      <c r="X18" s="131">
        <f>IF(X$2,TREND(Annual!X76:X134,$AF76:$AG134,$AF18:$AG23,TRUE),0)</f>
        <v>0</v>
      </c>
      <c r="Y18" s="131">
        <f>IF(Y$2,TREND(Annual!Y76:Y134,$AF76:$AG134,$AF18:$AG23,TRUE),0)</f>
        <v>0</v>
      </c>
      <c r="Z18" s="131">
        <f>IF(Z$2,TREND(Annual!Z76:Z134,$AF76:$AG134,$AF18:$AG23,TRUE),0)</f>
        <v>0</v>
      </c>
      <c r="AA18" s="131">
        <f>IF(AA$2,TREND(Annual!AA76:AA134,$AF76:$AG134,$AF18:$AG23,TRUE),0)</f>
        <v>0</v>
      </c>
      <c r="AB18" s="131">
        <f>IF(AB$2,TREND(Annual!AB76:AB134,$AF76:$AG134,$AF18:$AG23,TRUE),0)</f>
        <v>0</v>
      </c>
      <c r="AC18" s="131">
        <f>IF(AC$2,TREND(Annual!AC76:AC134,$AF76:$AG134,$AF18:$AG23,TRUE),0)</f>
        <v>0</v>
      </c>
      <c r="AD18" s="131">
        <f>IF(AD$2,TREND(Annual!AD76:AD134,$AF76:$AG134,$AF18:$AG23,TRUE),0)</f>
        <v>0</v>
      </c>
      <c r="AE18" s="131"/>
      <c r="AF18">
        <f t="shared" si="0"/>
        <v>12</v>
      </c>
      <c r="AG18">
        <f t="shared" si="1"/>
        <v>144</v>
      </c>
    </row>
    <row r="19" spans="1:33">
      <c r="A19" t="s">
        <v>416</v>
      </c>
      <c r="B19" s="131">
        <f>IF(B$2,TREND(Annual!B77:B135,$AF77:$AG135,$AF19:$AG24,TRUE),0)</f>
        <v>0</v>
      </c>
      <c r="C19" s="131">
        <f>IF(C$2,TREND(Annual!C77:C135,$AF77:$AG135,$AF19:$AG24,TRUE),0)</f>
        <v>0</v>
      </c>
      <c r="D19" s="131">
        <f>IF(D$2,TREND(Annual!D77:D135,$AF77:$AG135,$AF19:$AG24,TRUE),0)</f>
        <v>0</v>
      </c>
      <c r="E19" s="131">
        <f>IF(E$2,TREND(Annual!E77:E135,$AF77:$AG135,$AF19:$AG24,TRUE),0)</f>
        <v>0</v>
      </c>
      <c r="F19" s="131">
        <f>IF(F$2,TREND(Annual!F77:F135,$AF77:$AG135,$AF19:$AG24,TRUE),0)</f>
        <v>0</v>
      </c>
      <c r="G19" s="131">
        <f>IF(G$2,TREND(Annual!G77:G135,$AF77:$AG135,$AF19:$AG24,TRUE),0)</f>
        <v>0</v>
      </c>
      <c r="H19" s="131">
        <f>IF(H$2,TREND(Annual!H77:H135,$AF77:$AG135,$AF19:$AG24,TRUE),0)</f>
        <v>0</v>
      </c>
      <c r="I19" s="131">
        <f>IF(I$2,TREND(Annual!I77:I135,$AF77:$AG135,$AF19:$AG24,TRUE),0)</f>
        <v>0</v>
      </c>
      <c r="J19" s="131">
        <f>IF(J$2,TREND(Annual!J77:J135,$AF77:$AG135,$AF19:$AG24,TRUE),0)</f>
        <v>0</v>
      </c>
      <c r="K19" s="131">
        <f>IF(K$2,TREND(Annual!K77:K135,$AF77:$AG135,$AF19:$AG24,TRUE),0)</f>
        <v>0</v>
      </c>
      <c r="L19" s="131">
        <f>IF(L$2,TREND(Annual!L77:L135,$AF77:$AG135,$AF19:$AG24,TRUE),0)</f>
        <v>0</v>
      </c>
      <c r="M19" s="131">
        <f>IF(M$2,TREND(Annual!M77:M135,$AF77:$AG135,$AF19:$AG24,TRUE),0)</f>
        <v>0</v>
      </c>
      <c r="N19" s="131">
        <f>IF(N$2,TREND(Annual!N77:N135,$AF77:$AG135,$AF19:$AG24,TRUE),0)</f>
        <v>0</v>
      </c>
      <c r="O19" s="131">
        <f>IF(O$2,TREND(Annual!O77:O135,$AF77:$AG135,$AF19:$AG24,TRUE),0)</f>
        <v>0</v>
      </c>
      <c r="P19" s="131">
        <f>IF(P$2,TREND(Annual!P77:P135,$AF77:$AG135,$AF19:$AG24,TRUE),0)</f>
        <v>0</v>
      </c>
      <c r="Q19" s="131">
        <f>IF(Q$2,TREND(Annual!Q77:Q135,$AF77:$AG135,$AF19:$AG24,TRUE),0)</f>
        <v>0</v>
      </c>
      <c r="R19" s="131">
        <f>IF(R$2,TREND(Annual!R77:R135,$AF77:$AG135,$AF19:$AG24,TRUE),0)</f>
        <v>0</v>
      </c>
      <c r="S19" s="131">
        <f>IF(S$2,TREND(Annual!S77:S135,$AF77:$AG135,$AF19:$AG24,TRUE),0)</f>
        <v>0</v>
      </c>
      <c r="T19" s="131">
        <f>IF(T$2,TREND(Annual!T77:T135,$AF77:$AG135,$AF19:$AG24,TRUE),0)</f>
        <v>0</v>
      </c>
      <c r="U19" s="131">
        <f>IF(U$2,TREND(Annual!U77:U135,$AF77:$AG135,$AF19:$AG24,TRUE),0)</f>
        <v>0</v>
      </c>
      <c r="V19" s="131">
        <f>IF(V$2,TREND(Annual!V77:V135,$AF77:$AG135,$AF19:$AG24,TRUE),0)</f>
        <v>0</v>
      </c>
      <c r="W19" s="131">
        <f>IF(W$2,TREND(Annual!W77:W135,$AF77:$AG135,$AF19:$AG24,TRUE),0)</f>
        <v>0</v>
      </c>
      <c r="X19" s="131">
        <f>IF(X$2,TREND(Annual!X77:X135,$AF77:$AG135,$AF19:$AG24,TRUE),0)</f>
        <v>0</v>
      </c>
      <c r="Y19" s="131">
        <f>IF(Y$2,TREND(Annual!Y77:Y135,$AF77:$AG135,$AF19:$AG24,TRUE),0)</f>
        <v>0</v>
      </c>
      <c r="Z19" s="131">
        <f>IF(Z$2,TREND(Annual!Z77:Z135,$AF77:$AG135,$AF19:$AG24,TRUE),0)</f>
        <v>0</v>
      </c>
      <c r="AA19" s="131">
        <f>IF(AA$2,TREND(Annual!AA77:AA135,$AF77:$AG135,$AF19:$AG24,TRUE),0)</f>
        <v>0</v>
      </c>
      <c r="AB19" s="131">
        <f>IF(AB$2,TREND(Annual!AB77:AB135,$AF77:$AG135,$AF19:$AG24,TRUE),0)</f>
        <v>0</v>
      </c>
      <c r="AC19" s="131">
        <f>IF(AC$2,TREND(Annual!AC77:AC135,$AF77:$AG135,$AF19:$AG24,TRUE),0)</f>
        <v>0</v>
      </c>
      <c r="AD19" s="131">
        <f>IF(AD$2,TREND(Annual!AD77:AD135,$AF77:$AG135,$AF19:$AG24,TRUE),0)</f>
        <v>0</v>
      </c>
      <c r="AE19" s="131"/>
      <c r="AF19">
        <f t="shared" si="0"/>
        <v>13</v>
      </c>
      <c r="AG19">
        <f t="shared" si="1"/>
        <v>169</v>
      </c>
    </row>
    <row r="20" spans="1:33">
      <c r="A20" t="s">
        <v>417</v>
      </c>
      <c r="B20" s="131">
        <f>IF(B$2,TREND(Annual!B78:B136,$AF78:$AG136,$AF20:$AG25,TRUE),0)</f>
        <v>0</v>
      </c>
      <c r="C20" s="131">
        <f>IF(C$2,TREND(Annual!C78:C136,$AF78:$AG136,$AF20:$AG25,TRUE),0)</f>
        <v>0</v>
      </c>
      <c r="D20" s="131">
        <f>IF(D$2,TREND(Annual!D78:D136,$AF78:$AG136,$AF20:$AG25,TRUE),0)</f>
        <v>0</v>
      </c>
      <c r="E20" s="131">
        <f>IF(E$2,TREND(Annual!E78:E136,$AF78:$AG136,$AF20:$AG25,TRUE),0)</f>
        <v>0</v>
      </c>
      <c r="F20" s="131">
        <f>IF(F$2,TREND(Annual!F78:F136,$AF78:$AG136,$AF20:$AG25,TRUE),0)</f>
        <v>0</v>
      </c>
      <c r="G20" s="131">
        <f>IF(G$2,TREND(Annual!G78:G136,$AF78:$AG136,$AF20:$AG25,TRUE),0)</f>
        <v>0</v>
      </c>
      <c r="H20" s="131">
        <f>IF(H$2,TREND(Annual!H78:H136,$AF78:$AG136,$AF20:$AG25,TRUE),0)</f>
        <v>0</v>
      </c>
      <c r="I20" s="131">
        <f>IF(I$2,TREND(Annual!I78:I136,$AF78:$AG136,$AF20:$AG25,TRUE),0)</f>
        <v>0</v>
      </c>
      <c r="J20" s="131">
        <f>IF(J$2,TREND(Annual!J78:J136,$AF78:$AG136,$AF20:$AG25,TRUE),0)</f>
        <v>0</v>
      </c>
      <c r="K20" s="131">
        <f>IF(K$2,TREND(Annual!K78:K136,$AF78:$AG136,$AF20:$AG25,TRUE),0)</f>
        <v>0</v>
      </c>
      <c r="L20" s="131">
        <f>IF(L$2,TREND(Annual!L78:L136,$AF78:$AG136,$AF20:$AG25,TRUE),0)</f>
        <v>0</v>
      </c>
      <c r="M20" s="131">
        <f>IF(M$2,TREND(Annual!M78:M136,$AF78:$AG136,$AF20:$AG25,TRUE),0)</f>
        <v>0</v>
      </c>
      <c r="N20" s="131">
        <f>IF(N$2,TREND(Annual!N78:N136,$AF78:$AG136,$AF20:$AG25,TRUE),0)</f>
        <v>0</v>
      </c>
      <c r="O20" s="131">
        <f>IF(O$2,TREND(Annual!O78:O136,$AF78:$AG136,$AF20:$AG25,TRUE),0)</f>
        <v>0</v>
      </c>
      <c r="P20" s="131">
        <f>IF(P$2,TREND(Annual!P78:P136,$AF78:$AG136,$AF20:$AG25,TRUE),0)</f>
        <v>0</v>
      </c>
      <c r="Q20" s="131">
        <f>IF(Q$2,TREND(Annual!Q78:Q136,$AF78:$AG136,$AF20:$AG25,TRUE),0)</f>
        <v>0</v>
      </c>
      <c r="R20" s="131">
        <f>IF(R$2,TREND(Annual!R78:R136,$AF78:$AG136,$AF20:$AG25,TRUE),0)</f>
        <v>0</v>
      </c>
      <c r="S20" s="131">
        <f>IF(S$2,TREND(Annual!S78:S136,$AF78:$AG136,$AF20:$AG25,TRUE),0)</f>
        <v>0</v>
      </c>
      <c r="T20" s="131">
        <f>IF(T$2,TREND(Annual!T78:T136,$AF78:$AG136,$AF20:$AG25,TRUE),0)</f>
        <v>0</v>
      </c>
      <c r="U20" s="131">
        <f>IF(U$2,TREND(Annual!U78:U136,$AF78:$AG136,$AF20:$AG25,TRUE),0)</f>
        <v>0</v>
      </c>
      <c r="V20" s="131">
        <f>IF(V$2,TREND(Annual!V78:V136,$AF78:$AG136,$AF20:$AG25,TRUE),0)</f>
        <v>0</v>
      </c>
      <c r="W20" s="131">
        <f>IF(W$2,TREND(Annual!W78:W136,$AF78:$AG136,$AF20:$AG25,TRUE),0)</f>
        <v>0</v>
      </c>
      <c r="X20" s="131">
        <f>IF(X$2,TREND(Annual!X78:X136,$AF78:$AG136,$AF20:$AG25,TRUE),0)</f>
        <v>0</v>
      </c>
      <c r="Y20" s="131">
        <f>IF(Y$2,TREND(Annual!Y78:Y136,$AF78:$AG136,$AF20:$AG25,TRUE),0)</f>
        <v>0</v>
      </c>
      <c r="Z20" s="131">
        <f>IF(Z$2,TREND(Annual!Z78:Z136,$AF78:$AG136,$AF20:$AG25,TRUE),0)</f>
        <v>0</v>
      </c>
      <c r="AA20" s="131">
        <f>IF(AA$2,TREND(Annual!AA78:AA136,$AF78:$AG136,$AF20:$AG25,TRUE),0)</f>
        <v>0</v>
      </c>
      <c r="AB20" s="131">
        <f>IF(AB$2,TREND(Annual!AB78:AB136,$AF78:$AG136,$AF20:$AG25,TRUE),0)</f>
        <v>0</v>
      </c>
      <c r="AC20" s="131">
        <f>IF(AC$2,TREND(Annual!AC78:AC136,$AF78:$AG136,$AF20:$AG25,TRUE),0)</f>
        <v>0</v>
      </c>
      <c r="AD20" s="131">
        <f>IF(AD$2,TREND(Annual!AD78:AD136,$AF78:$AG136,$AF20:$AG25,TRUE),0)</f>
        <v>0</v>
      </c>
      <c r="AE20" s="131"/>
      <c r="AF20">
        <f t="shared" si="0"/>
        <v>14</v>
      </c>
      <c r="AG20">
        <f t="shared" si="1"/>
        <v>196</v>
      </c>
    </row>
    <row r="21" spans="1:33">
      <c r="A21" t="s">
        <v>418</v>
      </c>
      <c r="B21" s="131">
        <f>IF(B$2,TREND(Annual!B79:B137,$AF79:$AG137,$AF21:$AG26,TRUE),0)</f>
        <v>0</v>
      </c>
      <c r="C21" s="131">
        <f>IF(C$2,TREND(Annual!C79:C137,$AF79:$AG137,$AF21:$AG26,TRUE),0)</f>
        <v>0</v>
      </c>
      <c r="D21" s="131">
        <f>IF(D$2,TREND(Annual!D79:D137,$AF79:$AG137,$AF21:$AG26,TRUE),0)</f>
        <v>0</v>
      </c>
      <c r="E21" s="131">
        <f>IF(E$2,TREND(Annual!E79:E137,$AF79:$AG137,$AF21:$AG26,TRUE),0)</f>
        <v>0</v>
      </c>
      <c r="F21" s="131">
        <f>IF(F$2,TREND(Annual!F79:F137,$AF79:$AG137,$AF21:$AG26,TRUE),0)</f>
        <v>0</v>
      </c>
      <c r="G21" s="131">
        <f>IF(G$2,TREND(Annual!G79:G137,$AF79:$AG137,$AF21:$AG26,TRUE),0)</f>
        <v>0</v>
      </c>
      <c r="H21" s="131">
        <f>IF(H$2,TREND(Annual!H79:H137,$AF79:$AG137,$AF21:$AG26,TRUE),0)</f>
        <v>0</v>
      </c>
      <c r="I21" s="131">
        <f>IF(I$2,TREND(Annual!I79:I137,$AF79:$AG137,$AF21:$AG26,TRUE),0)</f>
        <v>0</v>
      </c>
      <c r="J21" s="131">
        <f>IF(J$2,TREND(Annual!J79:J137,$AF79:$AG137,$AF21:$AG26,TRUE),0)</f>
        <v>0</v>
      </c>
      <c r="K21" s="131">
        <f>IF(K$2,TREND(Annual!K79:K137,$AF79:$AG137,$AF21:$AG26,TRUE),0)</f>
        <v>0</v>
      </c>
      <c r="L21" s="131">
        <f>IF(L$2,TREND(Annual!L79:L137,$AF79:$AG137,$AF21:$AG26,TRUE),0)</f>
        <v>0</v>
      </c>
      <c r="M21" s="131">
        <f>IF(M$2,TREND(Annual!M79:M137,$AF79:$AG137,$AF21:$AG26,TRUE),0)</f>
        <v>0</v>
      </c>
      <c r="N21" s="131">
        <f>IF(N$2,TREND(Annual!N79:N137,$AF79:$AG137,$AF21:$AG26,TRUE),0)</f>
        <v>0</v>
      </c>
      <c r="O21" s="131">
        <f>IF(O$2,TREND(Annual!O79:O137,$AF79:$AG137,$AF21:$AG26,TRUE),0)</f>
        <v>0</v>
      </c>
      <c r="P21" s="131">
        <f>IF(P$2,TREND(Annual!P79:P137,$AF79:$AG137,$AF21:$AG26,TRUE),0)</f>
        <v>0</v>
      </c>
      <c r="Q21" s="131">
        <f>IF(Q$2,TREND(Annual!Q79:Q137,$AF79:$AG137,$AF21:$AG26,TRUE),0)</f>
        <v>0</v>
      </c>
      <c r="R21" s="131">
        <f>IF(R$2,TREND(Annual!R79:R137,$AF79:$AG137,$AF21:$AG26,TRUE),0)</f>
        <v>0</v>
      </c>
      <c r="S21" s="131">
        <f>IF(S$2,TREND(Annual!S79:S137,$AF79:$AG137,$AF21:$AG26,TRUE),0)</f>
        <v>0</v>
      </c>
      <c r="T21" s="131">
        <f>IF(T$2,TREND(Annual!T79:T137,$AF79:$AG137,$AF21:$AG26,TRUE),0)</f>
        <v>0</v>
      </c>
      <c r="U21" s="131">
        <f>IF(U$2,TREND(Annual!U79:U137,$AF79:$AG137,$AF21:$AG26,TRUE),0)</f>
        <v>0</v>
      </c>
      <c r="V21" s="131">
        <f>IF(V$2,TREND(Annual!V79:V137,$AF79:$AG137,$AF21:$AG26,TRUE),0)</f>
        <v>0</v>
      </c>
      <c r="W21" s="131">
        <f>IF(W$2,TREND(Annual!W79:W137,$AF79:$AG137,$AF21:$AG26,TRUE),0)</f>
        <v>0</v>
      </c>
      <c r="X21" s="131">
        <f>IF(X$2,TREND(Annual!X79:X137,$AF79:$AG137,$AF21:$AG26,TRUE),0)</f>
        <v>0</v>
      </c>
      <c r="Y21" s="131">
        <f>IF(Y$2,TREND(Annual!Y79:Y137,$AF79:$AG137,$AF21:$AG26,TRUE),0)</f>
        <v>0</v>
      </c>
      <c r="Z21" s="131">
        <f>IF(Z$2,TREND(Annual!Z79:Z137,$AF79:$AG137,$AF21:$AG26,TRUE),0)</f>
        <v>0</v>
      </c>
      <c r="AA21" s="131">
        <f>IF(AA$2,TREND(Annual!AA79:AA137,$AF79:$AG137,$AF21:$AG26,TRUE),0)</f>
        <v>0</v>
      </c>
      <c r="AB21" s="131">
        <f>IF(AB$2,TREND(Annual!AB79:AB137,$AF79:$AG137,$AF21:$AG26,TRUE),0)</f>
        <v>0</v>
      </c>
      <c r="AC21" s="131">
        <f>IF(AC$2,TREND(Annual!AC79:AC137,$AF79:$AG137,$AF21:$AG26,TRUE),0)</f>
        <v>0</v>
      </c>
      <c r="AD21" s="131">
        <f>IF(AD$2,TREND(Annual!AD79:AD137,$AF79:$AG137,$AF21:$AG26,TRUE),0)</f>
        <v>0</v>
      </c>
      <c r="AE21" s="131"/>
      <c r="AF21">
        <f t="shared" si="0"/>
        <v>15</v>
      </c>
      <c r="AG21">
        <f t="shared" si="1"/>
        <v>225</v>
      </c>
    </row>
    <row r="22" spans="1:33">
      <c r="A22" t="s">
        <v>419</v>
      </c>
      <c r="B22" s="131">
        <f>IF(B$2,TREND(Annual!B80:B138,$AF80:$AG138,$AF22:$AG27,TRUE),0)</f>
        <v>0</v>
      </c>
      <c r="C22" s="131">
        <f>IF(C$2,TREND(Annual!C80:C138,$AF80:$AG138,$AF22:$AG27,TRUE),0)</f>
        <v>0</v>
      </c>
      <c r="D22" s="131">
        <f>IF(D$2,TREND(Annual!D80:D138,$AF80:$AG138,$AF22:$AG27,TRUE),0)</f>
        <v>0</v>
      </c>
      <c r="E22" s="131">
        <f>IF(E$2,TREND(Annual!E80:E138,$AF80:$AG138,$AF22:$AG27,TRUE),0)</f>
        <v>0</v>
      </c>
      <c r="F22" s="131">
        <f>IF(F$2,TREND(Annual!F80:F138,$AF80:$AG138,$AF22:$AG27,TRUE),0)</f>
        <v>0</v>
      </c>
      <c r="G22" s="131">
        <f>IF(G$2,TREND(Annual!G80:G138,$AF80:$AG138,$AF22:$AG27,TRUE),0)</f>
        <v>0</v>
      </c>
      <c r="H22" s="131">
        <f>IF(H$2,TREND(Annual!H80:H138,$AF80:$AG138,$AF22:$AG27,TRUE),0)</f>
        <v>0</v>
      </c>
      <c r="I22" s="131">
        <f>IF(I$2,TREND(Annual!I80:I138,$AF80:$AG138,$AF22:$AG27,TRUE),0)</f>
        <v>0</v>
      </c>
      <c r="J22" s="131">
        <f>IF(J$2,TREND(Annual!J80:J138,$AF80:$AG138,$AF22:$AG27,TRUE),0)</f>
        <v>0</v>
      </c>
      <c r="K22" s="131">
        <f>IF(K$2,TREND(Annual!K80:K138,$AF80:$AG138,$AF22:$AG27,TRUE),0)</f>
        <v>0</v>
      </c>
      <c r="L22" s="131">
        <f>IF(L$2,TREND(Annual!L80:L138,$AF80:$AG138,$AF22:$AG27,TRUE),0)</f>
        <v>0</v>
      </c>
      <c r="M22" s="131">
        <f>IF(M$2,TREND(Annual!M80:M138,$AF80:$AG138,$AF22:$AG27,TRUE),0)</f>
        <v>0</v>
      </c>
      <c r="N22" s="131">
        <f>IF(N$2,TREND(Annual!N80:N138,$AF80:$AG138,$AF22:$AG27,TRUE),0)</f>
        <v>0</v>
      </c>
      <c r="O22" s="131">
        <f>IF(O$2,TREND(Annual!O80:O138,$AF80:$AG138,$AF22:$AG27,TRUE),0)</f>
        <v>0</v>
      </c>
      <c r="P22" s="131">
        <f>IF(P$2,TREND(Annual!P80:P138,$AF80:$AG138,$AF22:$AG27,TRUE),0)</f>
        <v>0</v>
      </c>
      <c r="Q22" s="131">
        <f>IF(Q$2,TREND(Annual!Q80:Q138,$AF80:$AG138,$AF22:$AG27,TRUE),0)</f>
        <v>0</v>
      </c>
      <c r="R22" s="131">
        <f>IF(R$2,TREND(Annual!R80:R138,$AF80:$AG138,$AF22:$AG27,TRUE),0)</f>
        <v>0</v>
      </c>
      <c r="S22" s="131">
        <f>IF(S$2,TREND(Annual!S80:S138,$AF80:$AG138,$AF22:$AG27,TRUE),0)</f>
        <v>0</v>
      </c>
      <c r="T22" s="131">
        <f>IF(T$2,TREND(Annual!T80:T138,$AF80:$AG138,$AF22:$AG27,TRUE),0)</f>
        <v>0</v>
      </c>
      <c r="U22" s="131">
        <f>IF(U$2,TREND(Annual!U80:U138,$AF80:$AG138,$AF22:$AG27,TRUE),0)</f>
        <v>0</v>
      </c>
      <c r="V22" s="131">
        <f>IF(V$2,TREND(Annual!V80:V138,$AF80:$AG138,$AF22:$AG27,TRUE),0)</f>
        <v>0</v>
      </c>
      <c r="W22" s="131">
        <f>IF(W$2,TREND(Annual!W80:W138,$AF80:$AG138,$AF22:$AG27,TRUE),0)</f>
        <v>0</v>
      </c>
      <c r="X22" s="131">
        <f>IF(X$2,TREND(Annual!X80:X138,$AF80:$AG138,$AF22:$AG27,TRUE),0)</f>
        <v>0</v>
      </c>
      <c r="Y22" s="131">
        <f>IF(Y$2,TREND(Annual!Y80:Y138,$AF80:$AG138,$AF22:$AG27,TRUE),0)</f>
        <v>0</v>
      </c>
      <c r="Z22" s="131">
        <f>IF(Z$2,TREND(Annual!Z80:Z138,$AF80:$AG138,$AF22:$AG27,TRUE),0)</f>
        <v>0</v>
      </c>
      <c r="AA22" s="131">
        <f>IF(AA$2,TREND(Annual!AA80:AA138,$AF80:$AG138,$AF22:$AG27,TRUE),0)</f>
        <v>0</v>
      </c>
      <c r="AB22" s="131">
        <f>IF(AB$2,TREND(Annual!AB80:AB138,$AF80:$AG138,$AF22:$AG27,TRUE),0)</f>
        <v>0</v>
      </c>
      <c r="AC22" s="131">
        <f>IF(AC$2,TREND(Annual!AC80:AC138,$AF80:$AG138,$AF22:$AG27,TRUE),0)</f>
        <v>0</v>
      </c>
      <c r="AD22" s="131">
        <f>IF(AD$2,TREND(Annual!AD80:AD138,$AF80:$AG138,$AF22:$AG27,TRUE),0)</f>
        <v>0</v>
      </c>
      <c r="AE22" s="131"/>
      <c r="AF22">
        <f t="shared" si="0"/>
        <v>16</v>
      </c>
      <c r="AG22">
        <f t="shared" si="1"/>
        <v>256</v>
      </c>
    </row>
    <row r="23" spans="1:33">
      <c r="A23" t="s">
        <v>420</v>
      </c>
      <c r="B23" s="131">
        <f>IF(B$2,TREND(Annual!B81:B139,$AF81:$AG139,$AF23:$AG28,TRUE),0)</f>
        <v>0</v>
      </c>
      <c r="C23" s="131">
        <f>IF(C$2,TREND(Annual!C81:C139,$AF81:$AG139,$AF23:$AG28,TRUE),0)</f>
        <v>0</v>
      </c>
      <c r="D23" s="131">
        <f>IF(D$2,TREND(Annual!D81:D139,$AF81:$AG139,$AF23:$AG28,TRUE),0)</f>
        <v>0</v>
      </c>
      <c r="E23" s="131">
        <f>IF(E$2,TREND(Annual!E81:E139,$AF81:$AG139,$AF23:$AG28,TRUE),0)</f>
        <v>0</v>
      </c>
      <c r="F23" s="131">
        <f>IF(F$2,TREND(Annual!F81:F139,$AF81:$AG139,$AF23:$AG28,TRUE),0)</f>
        <v>0</v>
      </c>
      <c r="G23" s="131">
        <f>IF(G$2,TREND(Annual!G81:G139,$AF81:$AG139,$AF23:$AG28,TRUE),0)</f>
        <v>0</v>
      </c>
      <c r="H23" s="131">
        <f>IF(H$2,TREND(Annual!H81:H139,$AF81:$AG139,$AF23:$AG28,TRUE),0)</f>
        <v>0</v>
      </c>
      <c r="I23" s="131">
        <f>IF(I$2,TREND(Annual!I81:I139,$AF81:$AG139,$AF23:$AG28,TRUE),0)</f>
        <v>0</v>
      </c>
      <c r="J23" s="131">
        <f>IF(J$2,TREND(Annual!J81:J139,$AF81:$AG139,$AF23:$AG28,TRUE),0)</f>
        <v>0</v>
      </c>
      <c r="K23" s="131">
        <f>IF(K$2,TREND(Annual!K81:K139,$AF81:$AG139,$AF23:$AG28,TRUE),0)</f>
        <v>0</v>
      </c>
      <c r="L23" s="131">
        <f>IF(L$2,TREND(Annual!L81:L139,$AF81:$AG139,$AF23:$AG28,TRUE),0)</f>
        <v>0</v>
      </c>
      <c r="M23" s="131">
        <f>IF(M$2,TREND(Annual!M81:M139,$AF81:$AG139,$AF23:$AG28,TRUE),0)</f>
        <v>0</v>
      </c>
      <c r="N23" s="131">
        <f>IF(N$2,TREND(Annual!N81:N139,$AF81:$AG139,$AF23:$AG28,TRUE),0)</f>
        <v>0</v>
      </c>
      <c r="O23" s="131">
        <f>IF(O$2,TREND(Annual!O81:O139,$AF81:$AG139,$AF23:$AG28,TRUE),0)</f>
        <v>0</v>
      </c>
      <c r="P23" s="131">
        <f>IF(P$2,TREND(Annual!P81:P139,$AF81:$AG139,$AF23:$AG28,TRUE),0)</f>
        <v>0</v>
      </c>
      <c r="Q23" s="131">
        <f>IF(Q$2,TREND(Annual!Q81:Q139,$AF81:$AG139,$AF23:$AG28,TRUE),0)</f>
        <v>0</v>
      </c>
      <c r="R23" s="131">
        <f>IF(R$2,TREND(Annual!R81:R139,$AF81:$AG139,$AF23:$AG28,TRUE),0)</f>
        <v>0</v>
      </c>
      <c r="S23" s="131">
        <f>IF(S$2,TREND(Annual!S81:S139,$AF81:$AG139,$AF23:$AG28,TRUE),0)</f>
        <v>0</v>
      </c>
      <c r="T23" s="131">
        <f>IF(T$2,TREND(Annual!T81:T139,$AF81:$AG139,$AF23:$AG28,TRUE),0)</f>
        <v>0</v>
      </c>
      <c r="U23" s="131">
        <f>IF(U$2,TREND(Annual!U81:U139,$AF81:$AG139,$AF23:$AG28,TRUE),0)</f>
        <v>0</v>
      </c>
      <c r="V23" s="131">
        <f>IF(V$2,TREND(Annual!V81:V139,$AF81:$AG139,$AF23:$AG28,TRUE),0)</f>
        <v>0</v>
      </c>
      <c r="W23" s="131">
        <f>IF(W$2,TREND(Annual!W81:W139,$AF81:$AG139,$AF23:$AG28,TRUE),0)</f>
        <v>0</v>
      </c>
      <c r="X23" s="131">
        <f>IF(X$2,TREND(Annual!X81:X139,$AF81:$AG139,$AF23:$AG28,TRUE),0)</f>
        <v>0</v>
      </c>
      <c r="Y23" s="131">
        <f>IF(Y$2,TREND(Annual!Y81:Y139,$AF81:$AG139,$AF23:$AG28,TRUE),0)</f>
        <v>0</v>
      </c>
      <c r="Z23" s="131">
        <f>IF(Z$2,TREND(Annual!Z81:Z139,$AF81:$AG139,$AF23:$AG28,TRUE),0)</f>
        <v>0</v>
      </c>
      <c r="AA23" s="131">
        <f>IF(AA$2,TREND(Annual!AA81:AA139,$AF81:$AG139,$AF23:$AG28,TRUE),0)</f>
        <v>0</v>
      </c>
      <c r="AB23" s="131">
        <f>IF(AB$2,TREND(Annual!AB81:AB139,$AF81:$AG139,$AF23:$AG28,TRUE),0)</f>
        <v>0</v>
      </c>
      <c r="AC23" s="131">
        <f>IF(AC$2,TREND(Annual!AC81:AC139,$AF81:$AG139,$AF23:$AG28,TRUE),0)</f>
        <v>0</v>
      </c>
      <c r="AD23" s="131">
        <f>IF(AD$2,TREND(Annual!AD81:AD139,$AF81:$AG139,$AF23:$AG28,TRUE),0)</f>
        <v>0</v>
      </c>
      <c r="AE23" s="131"/>
      <c r="AF23">
        <f t="shared" si="0"/>
        <v>17</v>
      </c>
      <c r="AG23">
        <f t="shared" si="1"/>
        <v>289</v>
      </c>
    </row>
    <row r="24" spans="1:33">
      <c r="A24" t="s">
        <v>421</v>
      </c>
      <c r="B24" s="131">
        <f>IF(B$2,TREND(Annual!B82:B140,$AF82:$AG140,$AF24:$AG29,TRUE),0)</f>
        <v>0</v>
      </c>
      <c r="C24" s="131">
        <f>IF(C$2,TREND(Annual!C82:C140,$AF82:$AG140,$AF24:$AG29,TRUE),0)</f>
        <v>0</v>
      </c>
      <c r="D24" s="131">
        <f>IF(D$2,TREND(Annual!D82:D140,$AF82:$AG140,$AF24:$AG29,TRUE),0)</f>
        <v>0</v>
      </c>
      <c r="E24" s="131">
        <f>IF(E$2,TREND(Annual!E82:E140,$AF82:$AG140,$AF24:$AG29,TRUE),0)</f>
        <v>0</v>
      </c>
      <c r="F24" s="131">
        <f>IF(F$2,TREND(Annual!F82:F140,$AF82:$AG140,$AF24:$AG29,TRUE),0)</f>
        <v>0</v>
      </c>
      <c r="G24" s="131">
        <f>IF(G$2,TREND(Annual!G82:G140,$AF82:$AG140,$AF24:$AG29,TRUE),0)</f>
        <v>0</v>
      </c>
      <c r="H24" s="131">
        <f>IF(H$2,TREND(Annual!H82:H140,$AF82:$AG140,$AF24:$AG29,TRUE),0)</f>
        <v>0</v>
      </c>
      <c r="I24" s="131">
        <f>IF(I$2,TREND(Annual!I82:I140,$AF82:$AG140,$AF24:$AG29,TRUE),0)</f>
        <v>0</v>
      </c>
      <c r="J24" s="131">
        <f>IF(J$2,TREND(Annual!J82:J140,$AF82:$AG140,$AF24:$AG29,TRUE),0)</f>
        <v>0</v>
      </c>
      <c r="K24" s="131">
        <f>IF(K$2,TREND(Annual!K82:K140,$AF82:$AG140,$AF24:$AG29,TRUE),0)</f>
        <v>0</v>
      </c>
      <c r="L24" s="131">
        <f>IF(L$2,TREND(Annual!L82:L140,$AF82:$AG140,$AF24:$AG29,TRUE),0)</f>
        <v>0</v>
      </c>
      <c r="M24" s="131">
        <f>IF(M$2,TREND(Annual!M82:M140,$AF82:$AG140,$AF24:$AG29,TRUE),0)</f>
        <v>0</v>
      </c>
      <c r="N24" s="131">
        <f>IF(N$2,TREND(Annual!N82:N140,$AF82:$AG140,$AF24:$AG29,TRUE),0)</f>
        <v>0</v>
      </c>
      <c r="O24" s="131">
        <f>IF(O$2,TREND(Annual!O82:O140,$AF82:$AG140,$AF24:$AG29,TRUE),0)</f>
        <v>0</v>
      </c>
      <c r="P24" s="131">
        <f>IF(P$2,TREND(Annual!P82:P140,$AF82:$AG140,$AF24:$AG29,TRUE),0)</f>
        <v>0</v>
      </c>
      <c r="Q24" s="131">
        <f>IF(Q$2,TREND(Annual!Q82:Q140,$AF82:$AG140,$AF24:$AG29,TRUE),0)</f>
        <v>0</v>
      </c>
      <c r="R24" s="131">
        <f>IF(R$2,TREND(Annual!R82:R140,$AF82:$AG140,$AF24:$AG29,TRUE),0)</f>
        <v>0</v>
      </c>
      <c r="S24" s="131">
        <f>IF(S$2,TREND(Annual!S82:S140,$AF82:$AG140,$AF24:$AG29,TRUE),0)</f>
        <v>0</v>
      </c>
      <c r="T24" s="131">
        <f>IF(T$2,TREND(Annual!T82:T140,$AF82:$AG140,$AF24:$AG29,TRUE),0)</f>
        <v>0</v>
      </c>
      <c r="U24" s="131">
        <f>IF(U$2,TREND(Annual!U82:U140,$AF82:$AG140,$AF24:$AG29,TRUE),0)</f>
        <v>0</v>
      </c>
      <c r="V24" s="131">
        <f>IF(V$2,TREND(Annual!V82:V140,$AF82:$AG140,$AF24:$AG29,TRUE),0)</f>
        <v>0</v>
      </c>
      <c r="W24" s="131">
        <f>IF(W$2,TREND(Annual!W82:W140,$AF82:$AG140,$AF24:$AG29,TRUE),0)</f>
        <v>0</v>
      </c>
      <c r="X24" s="131">
        <f>IF(X$2,TREND(Annual!X82:X140,$AF82:$AG140,$AF24:$AG29,TRUE),0)</f>
        <v>0</v>
      </c>
      <c r="Y24" s="131">
        <f>IF(Y$2,TREND(Annual!Y82:Y140,$AF82:$AG140,$AF24:$AG29,TRUE),0)</f>
        <v>0</v>
      </c>
      <c r="Z24" s="131">
        <f>IF(Z$2,TREND(Annual!Z82:Z140,$AF82:$AG140,$AF24:$AG29,TRUE),0)</f>
        <v>0</v>
      </c>
      <c r="AA24" s="131">
        <f>IF(AA$2,TREND(Annual!AA82:AA140,$AF82:$AG140,$AF24:$AG29,TRUE),0)</f>
        <v>0</v>
      </c>
      <c r="AB24" s="131">
        <f>IF(AB$2,TREND(Annual!AB82:AB140,$AF82:$AG140,$AF24:$AG29,TRUE),0)</f>
        <v>0</v>
      </c>
      <c r="AC24" s="131">
        <f>IF(AC$2,TREND(Annual!AC82:AC140,$AF82:$AG140,$AF24:$AG29,TRUE),0)</f>
        <v>0</v>
      </c>
      <c r="AD24" s="131">
        <f>IF(AD$2,TREND(Annual!AD82:AD140,$AF82:$AG140,$AF24:$AG29,TRUE),0)</f>
        <v>0</v>
      </c>
      <c r="AE24" s="131"/>
      <c r="AF24">
        <f t="shared" si="0"/>
        <v>18</v>
      </c>
      <c r="AG24">
        <f t="shared" si="1"/>
        <v>324</v>
      </c>
    </row>
    <row r="25" spans="1:33">
      <c r="A25" t="s">
        <v>422</v>
      </c>
      <c r="B25" s="131">
        <f>IF(B$2,TREND(Annual!B83:B141,$AF83:$AG141,$AF25:$AG30,TRUE),0)</f>
        <v>0</v>
      </c>
      <c r="C25" s="131">
        <f>IF(C$2,TREND(Annual!C83:C141,$AF83:$AG141,$AF25:$AG30,TRUE),0)</f>
        <v>0</v>
      </c>
      <c r="D25" s="131">
        <f>IF(D$2,TREND(Annual!D83:D141,$AF83:$AG141,$AF25:$AG30,TRUE),0)</f>
        <v>0</v>
      </c>
      <c r="E25" s="131">
        <f>IF(E$2,TREND(Annual!E83:E141,$AF83:$AG141,$AF25:$AG30,TRUE),0)</f>
        <v>0</v>
      </c>
      <c r="F25" s="131">
        <f>IF(F$2,TREND(Annual!F83:F141,$AF83:$AG141,$AF25:$AG30,TRUE),0)</f>
        <v>0</v>
      </c>
      <c r="G25" s="131">
        <f>IF(G$2,TREND(Annual!G83:G141,$AF83:$AG141,$AF25:$AG30,TRUE),0)</f>
        <v>0</v>
      </c>
      <c r="H25" s="131">
        <f>IF(H$2,TREND(Annual!H83:H141,$AF83:$AG141,$AF25:$AG30,TRUE),0)</f>
        <v>0</v>
      </c>
      <c r="I25" s="131">
        <f>IF(I$2,TREND(Annual!I83:I141,$AF83:$AG141,$AF25:$AG30,TRUE),0)</f>
        <v>0</v>
      </c>
      <c r="J25" s="131">
        <f>IF(J$2,TREND(Annual!J83:J141,$AF83:$AG141,$AF25:$AG30,TRUE),0)</f>
        <v>0</v>
      </c>
      <c r="K25" s="131">
        <f>IF(K$2,TREND(Annual!K83:K141,$AF83:$AG141,$AF25:$AG30,TRUE),0)</f>
        <v>0</v>
      </c>
      <c r="L25" s="131">
        <f>IF(L$2,TREND(Annual!L83:L141,$AF83:$AG141,$AF25:$AG30,TRUE),0)</f>
        <v>0</v>
      </c>
      <c r="M25" s="131">
        <f>IF(M$2,TREND(Annual!M83:M141,$AF83:$AG141,$AF25:$AG30,TRUE),0)</f>
        <v>0</v>
      </c>
      <c r="N25" s="131">
        <f>IF(N$2,TREND(Annual!N83:N141,$AF83:$AG141,$AF25:$AG30,TRUE),0)</f>
        <v>0</v>
      </c>
      <c r="O25" s="131">
        <f>IF(O$2,TREND(Annual!O83:O141,$AF83:$AG141,$AF25:$AG30,TRUE),0)</f>
        <v>0</v>
      </c>
      <c r="P25" s="131">
        <f>IF(P$2,TREND(Annual!P83:P141,$AF83:$AG141,$AF25:$AG30,TRUE),0)</f>
        <v>0</v>
      </c>
      <c r="Q25" s="131">
        <f>IF(Q$2,TREND(Annual!Q83:Q141,$AF83:$AG141,$AF25:$AG30,TRUE),0)</f>
        <v>0</v>
      </c>
      <c r="R25" s="131">
        <f>IF(R$2,TREND(Annual!R83:R141,$AF83:$AG141,$AF25:$AG30,TRUE),0)</f>
        <v>0</v>
      </c>
      <c r="S25" s="131">
        <f>IF(S$2,TREND(Annual!S83:S141,$AF83:$AG141,$AF25:$AG30,TRUE),0)</f>
        <v>0</v>
      </c>
      <c r="T25" s="131">
        <f>IF(T$2,TREND(Annual!T83:T141,$AF83:$AG141,$AF25:$AG30,TRUE),0)</f>
        <v>0</v>
      </c>
      <c r="U25" s="131">
        <f>IF(U$2,TREND(Annual!U83:U141,$AF83:$AG141,$AF25:$AG30,TRUE),0)</f>
        <v>0</v>
      </c>
      <c r="V25" s="131">
        <f>IF(V$2,TREND(Annual!V83:V141,$AF83:$AG141,$AF25:$AG30,TRUE),0)</f>
        <v>0</v>
      </c>
      <c r="W25" s="131">
        <f>IF(W$2,TREND(Annual!W83:W141,$AF83:$AG141,$AF25:$AG30,TRUE),0)</f>
        <v>0</v>
      </c>
      <c r="X25" s="131">
        <f>IF(X$2,TREND(Annual!X83:X141,$AF83:$AG141,$AF25:$AG30,TRUE),0)</f>
        <v>0</v>
      </c>
      <c r="Y25" s="131">
        <f>IF(Y$2,TREND(Annual!Y83:Y141,$AF83:$AG141,$AF25:$AG30,TRUE),0)</f>
        <v>0</v>
      </c>
      <c r="Z25" s="131">
        <f>IF(Z$2,TREND(Annual!Z83:Z141,$AF83:$AG141,$AF25:$AG30,TRUE),0)</f>
        <v>0</v>
      </c>
      <c r="AA25" s="131">
        <f>IF(AA$2,TREND(Annual!AA83:AA141,$AF83:$AG141,$AF25:$AG30,TRUE),0)</f>
        <v>0</v>
      </c>
      <c r="AB25" s="131">
        <f>IF(AB$2,TREND(Annual!AB83:AB141,$AF83:$AG141,$AF25:$AG30,TRUE),0)</f>
        <v>0</v>
      </c>
      <c r="AC25" s="131">
        <f>IF(AC$2,TREND(Annual!AC83:AC141,$AF83:$AG141,$AF25:$AG30,TRUE),0)</f>
        <v>0</v>
      </c>
      <c r="AD25" s="131">
        <f>IF(AD$2,TREND(Annual!AD83:AD141,$AF83:$AG141,$AF25:$AG30,TRUE),0)</f>
        <v>0</v>
      </c>
      <c r="AE25" s="131"/>
      <c r="AF25">
        <f t="shared" si="0"/>
        <v>19</v>
      </c>
      <c r="AG25">
        <f t="shared" si="1"/>
        <v>361</v>
      </c>
    </row>
    <row r="26" spans="1:33">
      <c r="A26" t="s">
        <v>423</v>
      </c>
      <c r="B26" s="131">
        <f>IF(B$2,TREND(Annual!B84:B142,$AF84:$AG142,$AF26:$AG31,TRUE),0)</f>
        <v>0</v>
      </c>
      <c r="C26" s="131">
        <f>IF(C$2,TREND(Annual!C84:C142,$AF84:$AG142,$AF26:$AG31,TRUE),0)</f>
        <v>0</v>
      </c>
      <c r="D26" s="131">
        <f>IF(D$2,TREND(Annual!D84:D142,$AF84:$AG142,$AF26:$AG31,TRUE),0)</f>
        <v>0</v>
      </c>
      <c r="E26" s="131">
        <f>IF(E$2,TREND(Annual!E84:E142,$AF84:$AG142,$AF26:$AG31,TRUE),0)</f>
        <v>0</v>
      </c>
      <c r="F26" s="131">
        <f>IF(F$2,TREND(Annual!F84:F142,$AF84:$AG142,$AF26:$AG31,TRUE),0)</f>
        <v>0</v>
      </c>
      <c r="G26" s="131">
        <f>IF(G$2,TREND(Annual!G84:G142,$AF84:$AG142,$AF26:$AG31,TRUE),0)</f>
        <v>0</v>
      </c>
      <c r="H26" s="131">
        <f>IF(H$2,TREND(Annual!H84:H142,$AF84:$AG142,$AF26:$AG31,TRUE),0)</f>
        <v>0</v>
      </c>
      <c r="I26" s="131">
        <f>IF(I$2,TREND(Annual!I84:I142,$AF84:$AG142,$AF26:$AG31,TRUE),0)</f>
        <v>0</v>
      </c>
      <c r="J26" s="131">
        <f>IF(J$2,TREND(Annual!J84:J142,$AF84:$AG142,$AF26:$AG31,TRUE),0)</f>
        <v>0</v>
      </c>
      <c r="K26" s="131">
        <f>IF(K$2,TREND(Annual!K84:K142,$AF84:$AG142,$AF26:$AG31,TRUE),0)</f>
        <v>0</v>
      </c>
      <c r="L26" s="131">
        <f>IF(L$2,TREND(Annual!L84:L142,$AF84:$AG142,$AF26:$AG31,TRUE),0)</f>
        <v>0</v>
      </c>
      <c r="M26" s="131">
        <f>IF(M$2,TREND(Annual!M84:M142,$AF84:$AG142,$AF26:$AG31,TRUE),0)</f>
        <v>0</v>
      </c>
      <c r="N26" s="131">
        <f>IF(N$2,TREND(Annual!N84:N142,$AF84:$AG142,$AF26:$AG31,TRUE),0)</f>
        <v>0</v>
      </c>
      <c r="O26" s="131">
        <f>IF(O$2,TREND(Annual!O84:O142,$AF84:$AG142,$AF26:$AG31,TRUE),0)</f>
        <v>0</v>
      </c>
      <c r="P26" s="131">
        <f>IF(P$2,TREND(Annual!P84:P142,$AF84:$AG142,$AF26:$AG31,TRUE),0)</f>
        <v>0</v>
      </c>
      <c r="Q26" s="131">
        <f>IF(Q$2,TREND(Annual!Q84:Q142,$AF84:$AG142,$AF26:$AG31,TRUE),0)</f>
        <v>0</v>
      </c>
      <c r="R26" s="131">
        <f>IF(R$2,TREND(Annual!R84:R142,$AF84:$AG142,$AF26:$AG31,TRUE),0)</f>
        <v>0</v>
      </c>
      <c r="S26" s="131">
        <f>IF(S$2,TREND(Annual!S84:S142,$AF84:$AG142,$AF26:$AG31,TRUE),0)</f>
        <v>0</v>
      </c>
      <c r="T26" s="131">
        <f>IF(T$2,TREND(Annual!T84:T142,$AF84:$AG142,$AF26:$AG31,TRUE),0)</f>
        <v>0</v>
      </c>
      <c r="U26" s="131">
        <f>IF(U$2,TREND(Annual!U84:U142,$AF84:$AG142,$AF26:$AG31,TRUE),0)</f>
        <v>0</v>
      </c>
      <c r="V26" s="131">
        <f>IF(V$2,TREND(Annual!V84:V142,$AF84:$AG142,$AF26:$AG31,TRUE),0)</f>
        <v>0</v>
      </c>
      <c r="W26" s="131">
        <f>IF(W$2,TREND(Annual!W84:W142,$AF84:$AG142,$AF26:$AG31,TRUE),0)</f>
        <v>0</v>
      </c>
      <c r="X26" s="131">
        <f>IF(X$2,TREND(Annual!X84:X142,$AF84:$AG142,$AF26:$AG31,TRUE),0)</f>
        <v>0</v>
      </c>
      <c r="Y26" s="131">
        <f>IF(Y$2,TREND(Annual!Y84:Y142,$AF84:$AG142,$AF26:$AG31,TRUE),0)</f>
        <v>0</v>
      </c>
      <c r="Z26" s="131">
        <f>IF(Z$2,TREND(Annual!Z84:Z142,$AF84:$AG142,$AF26:$AG31,TRUE),0)</f>
        <v>0</v>
      </c>
      <c r="AA26" s="131">
        <f>IF(AA$2,TREND(Annual!AA84:AA142,$AF84:$AG142,$AF26:$AG31,TRUE),0)</f>
        <v>0</v>
      </c>
      <c r="AB26" s="131">
        <f>IF(AB$2,TREND(Annual!AB84:AB142,$AF84:$AG142,$AF26:$AG31,TRUE),0)</f>
        <v>0</v>
      </c>
      <c r="AC26" s="131">
        <f>IF(AC$2,TREND(Annual!AC84:AC142,$AF84:$AG142,$AF26:$AG31,TRUE),0)</f>
        <v>0</v>
      </c>
      <c r="AD26" s="131">
        <f>IF(AD$2,TREND(Annual!AD84:AD142,$AF84:$AG142,$AF26:$AG31,TRUE),0)</f>
        <v>0</v>
      </c>
      <c r="AE26" s="131"/>
      <c r="AF26">
        <f t="shared" si="0"/>
        <v>20</v>
      </c>
      <c r="AG26">
        <f t="shared" si="1"/>
        <v>400</v>
      </c>
    </row>
    <row r="27" spans="1:33">
      <c r="A27" t="s">
        <v>424</v>
      </c>
      <c r="B27" s="131">
        <f>IF(B$2,TREND(Annual!B85:B143,$AF85:$AG143,$AF27:$AG32,TRUE),0)</f>
        <v>0</v>
      </c>
      <c r="C27" s="131">
        <f>IF(C$2,TREND(Annual!C85:C143,$AF85:$AG143,$AF27:$AG32,TRUE),0)</f>
        <v>0</v>
      </c>
      <c r="D27" s="131">
        <f>IF(D$2,TREND(Annual!D85:D143,$AF85:$AG143,$AF27:$AG32,TRUE),0)</f>
        <v>0</v>
      </c>
      <c r="E27" s="131">
        <f>IF(E$2,TREND(Annual!E85:E143,$AF85:$AG143,$AF27:$AG32,TRUE),0)</f>
        <v>0</v>
      </c>
      <c r="F27" s="131">
        <f>IF(F$2,TREND(Annual!F85:F143,$AF85:$AG143,$AF27:$AG32,TRUE),0)</f>
        <v>0</v>
      </c>
      <c r="G27" s="131">
        <f>IF(G$2,TREND(Annual!G85:G143,$AF85:$AG143,$AF27:$AG32,TRUE),0)</f>
        <v>0</v>
      </c>
      <c r="H27" s="131">
        <f>IF(H$2,TREND(Annual!H85:H143,$AF85:$AG143,$AF27:$AG32,TRUE),0)</f>
        <v>0</v>
      </c>
      <c r="I27" s="131">
        <f>IF(I$2,TREND(Annual!I85:I143,$AF85:$AG143,$AF27:$AG32,TRUE),0)</f>
        <v>0</v>
      </c>
      <c r="J27" s="131">
        <f>IF(J$2,TREND(Annual!J85:J143,$AF85:$AG143,$AF27:$AG32,TRUE),0)</f>
        <v>0</v>
      </c>
      <c r="K27" s="131">
        <f>IF(K$2,TREND(Annual!K85:K143,$AF85:$AG143,$AF27:$AG32,TRUE),0)</f>
        <v>0</v>
      </c>
      <c r="L27" s="131">
        <f>IF(L$2,TREND(Annual!L85:L143,$AF85:$AG143,$AF27:$AG32,TRUE),0)</f>
        <v>0</v>
      </c>
      <c r="M27" s="131">
        <f>IF(M$2,TREND(Annual!M85:M143,$AF85:$AG143,$AF27:$AG32,TRUE),0)</f>
        <v>0</v>
      </c>
      <c r="N27" s="131">
        <f>IF(N$2,TREND(Annual!N85:N143,$AF85:$AG143,$AF27:$AG32,TRUE),0)</f>
        <v>0</v>
      </c>
      <c r="O27" s="131">
        <f>IF(O$2,TREND(Annual!O85:O143,$AF85:$AG143,$AF27:$AG32,TRUE),0)</f>
        <v>0</v>
      </c>
      <c r="P27" s="131">
        <f>IF(P$2,TREND(Annual!P85:P143,$AF85:$AG143,$AF27:$AG32,TRUE),0)</f>
        <v>0</v>
      </c>
      <c r="Q27" s="131">
        <f>IF(Q$2,TREND(Annual!Q85:Q143,$AF85:$AG143,$AF27:$AG32,TRUE),0)</f>
        <v>0</v>
      </c>
      <c r="R27" s="131">
        <f>IF(R$2,TREND(Annual!R85:R143,$AF85:$AG143,$AF27:$AG32,TRUE),0)</f>
        <v>0</v>
      </c>
      <c r="S27" s="131">
        <f>IF(S$2,TREND(Annual!S85:S143,$AF85:$AG143,$AF27:$AG32,TRUE),0)</f>
        <v>0</v>
      </c>
      <c r="T27" s="131">
        <f>IF(T$2,TREND(Annual!T85:T143,$AF85:$AG143,$AF27:$AG32,TRUE),0)</f>
        <v>0</v>
      </c>
      <c r="U27" s="131">
        <f>IF(U$2,TREND(Annual!U85:U143,$AF85:$AG143,$AF27:$AG32,TRUE),0)</f>
        <v>0</v>
      </c>
      <c r="V27" s="131">
        <f>IF(V$2,TREND(Annual!V85:V143,$AF85:$AG143,$AF27:$AG32,TRUE),0)</f>
        <v>0</v>
      </c>
      <c r="W27" s="131">
        <f>IF(W$2,TREND(Annual!W85:W143,$AF85:$AG143,$AF27:$AG32,TRUE),0)</f>
        <v>0</v>
      </c>
      <c r="X27" s="131">
        <f>IF(X$2,TREND(Annual!X85:X143,$AF85:$AG143,$AF27:$AG32,TRUE),0)</f>
        <v>0</v>
      </c>
      <c r="Y27" s="131">
        <f>IF(Y$2,TREND(Annual!Y85:Y143,$AF85:$AG143,$AF27:$AG32,TRUE),0)</f>
        <v>0</v>
      </c>
      <c r="Z27" s="131">
        <f>IF(Z$2,TREND(Annual!Z85:Z143,$AF85:$AG143,$AF27:$AG32,TRUE),0)</f>
        <v>0</v>
      </c>
      <c r="AA27" s="131">
        <f>IF(AA$2,TREND(Annual!AA85:AA143,$AF85:$AG143,$AF27:$AG32,TRUE),0)</f>
        <v>0</v>
      </c>
      <c r="AB27" s="131">
        <f>IF(AB$2,TREND(Annual!AB85:AB143,$AF85:$AG143,$AF27:$AG32,TRUE),0)</f>
        <v>0</v>
      </c>
      <c r="AC27" s="131">
        <f>IF(AC$2,TREND(Annual!AC85:AC143,$AF85:$AG143,$AF27:$AG32,TRUE),0)</f>
        <v>0</v>
      </c>
      <c r="AD27" s="131">
        <f>IF(AD$2,TREND(Annual!AD85:AD143,$AF85:$AG143,$AF27:$AG32,TRUE),0)</f>
        <v>0</v>
      </c>
      <c r="AE27" s="131"/>
      <c r="AF27">
        <f t="shared" si="0"/>
        <v>21</v>
      </c>
      <c r="AG27">
        <f t="shared" si="1"/>
        <v>441</v>
      </c>
    </row>
    <row r="28" spans="1:33">
      <c r="A28" t="s">
        <v>425</v>
      </c>
      <c r="B28" s="131">
        <f>IF(B$2,TREND(Annual!B86:B144,$AF86:$AG144,$AF28:$AG33,TRUE),0)</f>
        <v>0</v>
      </c>
      <c r="C28" s="131">
        <f>IF(C$2,TREND(Annual!C86:C144,$AF86:$AG144,$AF28:$AG33,TRUE),0)</f>
        <v>0</v>
      </c>
      <c r="D28" s="131">
        <f>IF(D$2,TREND(Annual!D86:D144,$AF86:$AG144,$AF28:$AG33,TRUE),0)</f>
        <v>0</v>
      </c>
      <c r="E28" s="131">
        <f>IF(E$2,TREND(Annual!E86:E144,$AF86:$AG144,$AF28:$AG33,TRUE),0)</f>
        <v>0</v>
      </c>
      <c r="F28" s="131">
        <f>IF(F$2,TREND(Annual!F86:F144,$AF86:$AG144,$AF28:$AG33,TRUE),0)</f>
        <v>0</v>
      </c>
      <c r="G28" s="131">
        <f>IF(G$2,TREND(Annual!G86:G144,$AF86:$AG144,$AF28:$AG33,TRUE),0)</f>
        <v>0</v>
      </c>
      <c r="H28" s="131">
        <f>IF(H$2,TREND(Annual!H86:H144,$AF86:$AG144,$AF28:$AG33,TRUE),0)</f>
        <v>0</v>
      </c>
      <c r="I28" s="131">
        <f>IF(I$2,TREND(Annual!I86:I144,$AF86:$AG144,$AF28:$AG33,TRUE),0)</f>
        <v>0</v>
      </c>
      <c r="J28" s="131">
        <f>IF(J$2,TREND(Annual!J86:J144,$AF86:$AG144,$AF28:$AG33,TRUE),0)</f>
        <v>0</v>
      </c>
      <c r="K28" s="131">
        <f>IF(K$2,TREND(Annual!K86:K144,$AF86:$AG144,$AF28:$AG33,TRUE),0)</f>
        <v>0</v>
      </c>
      <c r="L28" s="131">
        <f>IF(L$2,TREND(Annual!L86:L144,$AF86:$AG144,$AF28:$AG33,TRUE),0)</f>
        <v>0</v>
      </c>
      <c r="M28" s="131">
        <f>IF(M$2,TREND(Annual!M86:M144,$AF86:$AG144,$AF28:$AG33,TRUE),0)</f>
        <v>0</v>
      </c>
      <c r="N28" s="131">
        <f>IF(N$2,TREND(Annual!N86:N144,$AF86:$AG144,$AF28:$AG33,TRUE),0)</f>
        <v>0</v>
      </c>
      <c r="O28" s="131">
        <f>IF(O$2,TREND(Annual!O86:O144,$AF86:$AG144,$AF28:$AG33,TRUE),0)</f>
        <v>0</v>
      </c>
      <c r="P28" s="131">
        <f>IF(P$2,TREND(Annual!P86:P144,$AF86:$AG144,$AF28:$AG33,TRUE),0)</f>
        <v>0</v>
      </c>
      <c r="Q28" s="131">
        <f>IF(Q$2,TREND(Annual!Q86:Q144,$AF86:$AG144,$AF28:$AG33,TRUE),0)</f>
        <v>0</v>
      </c>
      <c r="R28" s="131">
        <f>IF(R$2,TREND(Annual!R86:R144,$AF86:$AG144,$AF28:$AG33,TRUE),0)</f>
        <v>0</v>
      </c>
      <c r="S28" s="131">
        <f>IF(S$2,TREND(Annual!S86:S144,$AF86:$AG144,$AF28:$AG33,TRUE),0)</f>
        <v>0</v>
      </c>
      <c r="T28" s="131">
        <f>IF(T$2,TREND(Annual!T86:T144,$AF86:$AG144,$AF28:$AG33,TRUE),0)</f>
        <v>0</v>
      </c>
      <c r="U28" s="131">
        <f>IF(U$2,TREND(Annual!U86:U144,$AF86:$AG144,$AF28:$AG33,TRUE),0)</f>
        <v>0</v>
      </c>
      <c r="V28" s="131">
        <f>IF(V$2,TREND(Annual!V86:V144,$AF86:$AG144,$AF28:$AG33,TRUE),0)</f>
        <v>0</v>
      </c>
      <c r="W28" s="131">
        <f>IF(W$2,TREND(Annual!W86:W144,$AF86:$AG144,$AF28:$AG33,TRUE),0)</f>
        <v>0</v>
      </c>
      <c r="X28" s="131">
        <f>IF(X$2,TREND(Annual!X86:X144,$AF86:$AG144,$AF28:$AG33,TRUE),0)</f>
        <v>0</v>
      </c>
      <c r="Y28" s="131">
        <f>IF(Y$2,TREND(Annual!Y86:Y144,$AF86:$AG144,$AF28:$AG33,TRUE),0)</f>
        <v>0</v>
      </c>
      <c r="Z28" s="131">
        <f>IF(Z$2,TREND(Annual!Z86:Z144,$AF86:$AG144,$AF28:$AG33,TRUE),0)</f>
        <v>0</v>
      </c>
      <c r="AA28" s="131">
        <f>IF(AA$2,TREND(Annual!AA86:AA144,$AF86:$AG144,$AF28:$AG33,TRUE),0)</f>
        <v>0</v>
      </c>
      <c r="AB28" s="131">
        <f>IF(AB$2,TREND(Annual!AB86:AB144,$AF86:$AG144,$AF28:$AG33,TRUE),0)</f>
        <v>0</v>
      </c>
      <c r="AC28" s="131">
        <f>IF(AC$2,TREND(Annual!AC86:AC144,$AF86:$AG144,$AF28:$AG33,TRUE),0)</f>
        <v>0</v>
      </c>
      <c r="AD28" s="131">
        <f>IF(AD$2,TREND(Annual!AD86:AD144,$AF86:$AG144,$AF28:$AG33,TRUE),0)</f>
        <v>0</v>
      </c>
      <c r="AE28" s="131"/>
      <c r="AF28">
        <f t="shared" si="0"/>
        <v>22</v>
      </c>
      <c r="AG28">
        <f t="shared" si="1"/>
        <v>484</v>
      </c>
    </row>
    <row r="29" spans="1:33">
      <c r="A29" t="s">
        <v>426</v>
      </c>
      <c r="B29" s="131">
        <f>IF(B$2,TREND(Annual!B87:B145,$AF87:$AG145,$AF29:$AG34,TRUE),0)</f>
        <v>0</v>
      </c>
      <c r="C29" s="131">
        <f>IF(C$2,TREND(Annual!C87:C145,$AF87:$AG145,$AF29:$AG34,TRUE),0)</f>
        <v>0</v>
      </c>
      <c r="D29" s="131">
        <f>IF(D$2,TREND(Annual!D87:D145,$AF87:$AG145,$AF29:$AG34,TRUE),0)</f>
        <v>0</v>
      </c>
      <c r="E29" s="131">
        <f>IF(E$2,TREND(Annual!E87:E145,$AF87:$AG145,$AF29:$AG34,TRUE),0)</f>
        <v>0</v>
      </c>
      <c r="F29" s="131">
        <f>IF(F$2,TREND(Annual!F87:F145,$AF87:$AG145,$AF29:$AG34,TRUE),0)</f>
        <v>0</v>
      </c>
      <c r="G29" s="131">
        <f>IF(G$2,TREND(Annual!G87:G145,$AF87:$AG145,$AF29:$AG34,TRUE),0)</f>
        <v>0</v>
      </c>
      <c r="H29" s="131">
        <f>IF(H$2,TREND(Annual!H87:H145,$AF87:$AG145,$AF29:$AG34,TRUE),0)</f>
        <v>0</v>
      </c>
      <c r="I29" s="131">
        <f>IF(I$2,TREND(Annual!I87:I145,$AF87:$AG145,$AF29:$AG34,TRUE),0)</f>
        <v>0</v>
      </c>
      <c r="J29" s="131">
        <f>IF(J$2,TREND(Annual!J87:J145,$AF87:$AG145,$AF29:$AG34,TRUE),0)</f>
        <v>0</v>
      </c>
      <c r="K29" s="131">
        <f>IF(K$2,TREND(Annual!K87:K145,$AF87:$AG145,$AF29:$AG34,TRUE),0)</f>
        <v>0</v>
      </c>
      <c r="L29" s="131">
        <f>IF(L$2,TREND(Annual!L87:L145,$AF87:$AG145,$AF29:$AG34,TRUE),0)</f>
        <v>0</v>
      </c>
      <c r="M29" s="131">
        <f>IF(M$2,TREND(Annual!M87:M145,$AF87:$AG145,$AF29:$AG34,TRUE),0)</f>
        <v>0</v>
      </c>
      <c r="N29" s="131">
        <f>IF(N$2,TREND(Annual!N87:N145,$AF87:$AG145,$AF29:$AG34,TRUE),0)</f>
        <v>0</v>
      </c>
      <c r="O29" s="131">
        <f>IF(O$2,TREND(Annual!O87:O145,$AF87:$AG145,$AF29:$AG34,TRUE),0)</f>
        <v>0</v>
      </c>
      <c r="P29" s="131">
        <f>IF(P$2,TREND(Annual!P87:P145,$AF87:$AG145,$AF29:$AG34,TRUE),0)</f>
        <v>0</v>
      </c>
      <c r="Q29" s="131">
        <f>IF(Q$2,TREND(Annual!Q87:Q145,$AF87:$AG145,$AF29:$AG34,TRUE),0)</f>
        <v>0</v>
      </c>
      <c r="R29" s="131">
        <f>IF(R$2,TREND(Annual!R87:R145,$AF87:$AG145,$AF29:$AG34,TRUE),0)</f>
        <v>0</v>
      </c>
      <c r="S29" s="131">
        <f>IF(S$2,TREND(Annual!S87:S145,$AF87:$AG145,$AF29:$AG34,TRUE),0)</f>
        <v>0</v>
      </c>
      <c r="T29" s="131">
        <f>IF(T$2,TREND(Annual!T87:T145,$AF87:$AG145,$AF29:$AG34,TRUE),0)</f>
        <v>0</v>
      </c>
      <c r="U29" s="131">
        <f>IF(U$2,TREND(Annual!U87:U145,$AF87:$AG145,$AF29:$AG34,TRUE),0)</f>
        <v>0</v>
      </c>
      <c r="V29" s="131">
        <f>IF(V$2,TREND(Annual!V87:V145,$AF87:$AG145,$AF29:$AG34,TRUE),0)</f>
        <v>0</v>
      </c>
      <c r="W29" s="131">
        <f>IF(W$2,TREND(Annual!W87:W145,$AF87:$AG145,$AF29:$AG34,TRUE),0)</f>
        <v>0</v>
      </c>
      <c r="X29" s="131">
        <f>IF(X$2,TREND(Annual!X87:X145,$AF87:$AG145,$AF29:$AG34,TRUE),0)</f>
        <v>0</v>
      </c>
      <c r="Y29" s="131">
        <f>IF(Y$2,TREND(Annual!Y87:Y145,$AF87:$AG145,$AF29:$AG34,TRUE),0)</f>
        <v>0</v>
      </c>
      <c r="Z29" s="131">
        <f>IF(Z$2,TREND(Annual!Z87:Z145,$AF87:$AG145,$AF29:$AG34,TRUE),0)</f>
        <v>0</v>
      </c>
      <c r="AA29" s="131">
        <f>IF(AA$2,TREND(Annual!AA87:AA145,$AF87:$AG145,$AF29:$AG34,TRUE),0)</f>
        <v>0</v>
      </c>
      <c r="AB29" s="131">
        <f>IF(AB$2,TREND(Annual!AB87:AB145,$AF87:$AG145,$AF29:$AG34,TRUE),0)</f>
        <v>0</v>
      </c>
      <c r="AC29" s="131">
        <f>IF(AC$2,TREND(Annual!AC87:AC145,$AF87:$AG145,$AF29:$AG34,TRUE),0)</f>
        <v>0</v>
      </c>
      <c r="AD29" s="131">
        <f>IF(AD$2,TREND(Annual!AD87:AD145,$AF87:$AG145,$AF29:$AG34,TRUE),0)</f>
        <v>0</v>
      </c>
      <c r="AE29" s="131"/>
      <c r="AF29">
        <f t="shared" si="0"/>
        <v>23</v>
      </c>
      <c r="AG29">
        <f t="shared" si="1"/>
        <v>529</v>
      </c>
    </row>
    <row r="30" spans="1:33">
      <c r="A30" t="s">
        <v>427</v>
      </c>
      <c r="B30" s="131">
        <f>IF(B$2,TREND(Annual!B88:B146,$AF88:$AG146,$AF30:$AG35,TRUE),0)</f>
        <v>0</v>
      </c>
      <c r="C30" s="131">
        <f>IF(C$2,TREND(Annual!C88:C146,$AF88:$AG146,$AF30:$AG35,TRUE),0)</f>
        <v>0</v>
      </c>
      <c r="D30" s="131">
        <f>IF(D$2,TREND(Annual!D88:D146,$AF88:$AG146,$AF30:$AG35,TRUE),0)</f>
        <v>0</v>
      </c>
      <c r="E30" s="131">
        <f>IF(E$2,TREND(Annual!E88:E146,$AF88:$AG146,$AF30:$AG35,TRUE),0)</f>
        <v>0</v>
      </c>
      <c r="F30" s="131">
        <f>IF(F$2,TREND(Annual!F88:F146,$AF88:$AG146,$AF30:$AG35,TRUE),0)</f>
        <v>0</v>
      </c>
      <c r="G30" s="131">
        <f>IF(G$2,TREND(Annual!G88:G146,$AF88:$AG146,$AF30:$AG35,TRUE),0)</f>
        <v>0</v>
      </c>
      <c r="H30" s="131">
        <f>IF(H$2,TREND(Annual!H88:H146,$AF88:$AG146,$AF30:$AG35,TRUE),0)</f>
        <v>0</v>
      </c>
      <c r="I30" s="131">
        <f>IF(I$2,TREND(Annual!I88:I146,$AF88:$AG146,$AF30:$AG35,TRUE),0)</f>
        <v>0</v>
      </c>
      <c r="J30" s="131">
        <f>IF(J$2,TREND(Annual!J88:J146,$AF88:$AG146,$AF30:$AG35,TRUE),0)</f>
        <v>0</v>
      </c>
      <c r="K30" s="131">
        <f>IF(K$2,TREND(Annual!K88:K146,$AF88:$AG146,$AF30:$AG35,TRUE),0)</f>
        <v>0</v>
      </c>
      <c r="L30" s="131">
        <f>IF(L$2,TREND(Annual!L88:L146,$AF88:$AG146,$AF30:$AG35,TRUE),0)</f>
        <v>0</v>
      </c>
      <c r="M30" s="131">
        <f>IF(M$2,TREND(Annual!M88:M146,$AF88:$AG146,$AF30:$AG35,TRUE),0)</f>
        <v>0</v>
      </c>
      <c r="N30" s="131">
        <f>IF(N$2,TREND(Annual!N88:N146,$AF88:$AG146,$AF30:$AG35,TRUE),0)</f>
        <v>0</v>
      </c>
      <c r="O30" s="131">
        <f>IF(O$2,TREND(Annual!O88:O146,$AF88:$AG146,$AF30:$AG35,TRUE),0)</f>
        <v>0</v>
      </c>
      <c r="P30" s="131">
        <f>IF(P$2,TREND(Annual!P88:P146,$AF88:$AG146,$AF30:$AG35,TRUE),0)</f>
        <v>0</v>
      </c>
      <c r="Q30" s="131">
        <f>IF(Q$2,TREND(Annual!Q88:Q146,$AF88:$AG146,$AF30:$AG35,TRUE),0)</f>
        <v>0</v>
      </c>
      <c r="R30" s="131">
        <f>IF(R$2,TREND(Annual!R88:R146,$AF88:$AG146,$AF30:$AG35,TRUE),0)</f>
        <v>0</v>
      </c>
      <c r="S30" s="131">
        <f>IF(S$2,TREND(Annual!S88:S146,$AF88:$AG146,$AF30:$AG35,TRUE),0)</f>
        <v>0</v>
      </c>
      <c r="T30" s="131">
        <f>IF(T$2,TREND(Annual!T88:T146,$AF88:$AG146,$AF30:$AG35,TRUE),0)</f>
        <v>0</v>
      </c>
      <c r="U30" s="131">
        <f>IF(U$2,TREND(Annual!U88:U146,$AF88:$AG146,$AF30:$AG35,TRUE),0)</f>
        <v>0</v>
      </c>
      <c r="V30" s="131">
        <f>IF(V$2,TREND(Annual!V88:V146,$AF88:$AG146,$AF30:$AG35,TRUE),0)</f>
        <v>0</v>
      </c>
      <c r="W30" s="131">
        <f>IF(W$2,TREND(Annual!W88:W146,$AF88:$AG146,$AF30:$AG35,TRUE),0)</f>
        <v>0</v>
      </c>
      <c r="X30" s="131">
        <f>IF(X$2,TREND(Annual!X88:X146,$AF88:$AG146,$AF30:$AG35,TRUE),0)</f>
        <v>0</v>
      </c>
      <c r="Y30" s="131">
        <f>IF(Y$2,TREND(Annual!Y88:Y146,$AF88:$AG146,$AF30:$AG35,TRUE),0)</f>
        <v>0</v>
      </c>
      <c r="Z30" s="131">
        <f>IF(Z$2,TREND(Annual!Z88:Z146,$AF88:$AG146,$AF30:$AG35,TRUE),0)</f>
        <v>0</v>
      </c>
      <c r="AA30" s="131">
        <f>IF(AA$2,TREND(Annual!AA88:AA146,$AF88:$AG146,$AF30:$AG35,TRUE),0)</f>
        <v>0</v>
      </c>
      <c r="AB30" s="131">
        <f>IF(AB$2,TREND(Annual!AB88:AB146,$AF88:$AG146,$AF30:$AG35,TRUE),0)</f>
        <v>0</v>
      </c>
      <c r="AC30" s="131">
        <f>IF(AC$2,TREND(Annual!AC88:AC146,$AF88:$AG146,$AF30:$AG35,TRUE),0)</f>
        <v>0</v>
      </c>
      <c r="AD30" s="131">
        <f>IF(AD$2,TREND(Annual!AD88:AD146,$AF88:$AG146,$AF30:$AG35,TRUE),0)</f>
        <v>0</v>
      </c>
      <c r="AE30" s="131"/>
      <c r="AF30">
        <f t="shared" si="0"/>
        <v>24</v>
      </c>
      <c r="AG30">
        <f t="shared" si="1"/>
        <v>576</v>
      </c>
    </row>
    <row r="31" spans="1:33">
      <c r="A31" t="s">
        <v>428</v>
      </c>
      <c r="B31" s="131">
        <f>IF(B$2,TREND(Annual!B89:B147,$AF89:$AG147,$AF31:$AG36,TRUE),0)</f>
        <v>0</v>
      </c>
      <c r="C31" s="131">
        <f>IF(C$2,TREND(Annual!C89:C147,$AF89:$AG147,$AF31:$AG36,TRUE),0)</f>
        <v>0</v>
      </c>
      <c r="D31" s="131">
        <f>IF(D$2,TREND(Annual!D89:D147,$AF89:$AG147,$AF31:$AG36,TRUE),0)</f>
        <v>0</v>
      </c>
      <c r="E31" s="131">
        <f>IF(E$2,TREND(Annual!E89:E147,$AF89:$AG147,$AF31:$AG36,TRUE),0)</f>
        <v>0</v>
      </c>
      <c r="F31" s="131">
        <f>IF(F$2,TREND(Annual!F89:F147,$AF89:$AG147,$AF31:$AG36,TRUE),0)</f>
        <v>0</v>
      </c>
      <c r="G31" s="131">
        <f>IF(G$2,TREND(Annual!G89:G147,$AF89:$AG147,$AF31:$AG36,TRUE),0)</f>
        <v>0</v>
      </c>
      <c r="H31" s="131">
        <f>IF(H$2,TREND(Annual!H89:H147,$AF89:$AG147,$AF31:$AG36,TRUE),0)</f>
        <v>0</v>
      </c>
      <c r="I31" s="131">
        <f>IF(I$2,TREND(Annual!I89:I147,$AF89:$AG147,$AF31:$AG36,TRUE),0)</f>
        <v>0</v>
      </c>
      <c r="J31" s="131">
        <f>IF(J$2,TREND(Annual!J89:J147,$AF89:$AG147,$AF31:$AG36,TRUE),0)</f>
        <v>0</v>
      </c>
      <c r="K31" s="131">
        <f>IF(K$2,TREND(Annual!K89:K147,$AF89:$AG147,$AF31:$AG36,TRUE),0)</f>
        <v>0</v>
      </c>
      <c r="L31" s="131">
        <f>IF(L$2,TREND(Annual!L89:L147,$AF89:$AG147,$AF31:$AG36,TRUE),0)</f>
        <v>0</v>
      </c>
      <c r="M31" s="131">
        <f>IF(M$2,TREND(Annual!M89:M147,$AF89:$AG147,$AF31:$AG36,TRUE),0)</f>
        <v>0</v>
      </c>
      <c r="N31" s="131">
        <f>IF(N$2,TREND(Annual!N89:N147,$AF89:$AG147,$AF31:$AG36,TRUE),0)</f>
        <v>0</v>
      </c>
      <c r="O31" s="131">
        <f>IF(O$2,TREND(Annual!O89:O147,$AF89:$AG147,$AF31:$AG36,TRUE),0)</f>
        <v>0</v>
      </c>
      <c r="P31" s="131">
        <f>IF(P$2,TREND(Annual!P89:P147,$AF89:$AG147,$AF31:$AG36,TRUE),0)</f>
        <v>0</v>
      </c>
      <c r="Q31" s="131">
        <f>IF(Q$2,TREND(Annual!Q89:Q147,$AF89:$AG147,$AF31:$AG36,TRUE),0)</f>
        <v>0</v>
      </c>
      <c r="R31" s="131">
        <f>IF(R$2,TREND(Annual!R89:R147,$AF89:$AG147,$AF31:$AG36,TRUE),0)</f>
        <v>0</v>
      </c>
      <c r="S31" s="131">
        <f>IF(S$2,TREND(Annual!S89:S147,$AF89:$AG147,$AF31:$AG36,TRUE),0)</f>
        <v>0</v>
      </c>
      <c r="T31" s="131">
        <f>IF(T$2,TREND(Annual!T89:T147,$AF89:$AG147,$AF31:$AG36,TRUE),0)</f>
        <v>0</v>
      </c>
      <c r="U31" s="131">
        <f>IF(U$2,TREND(Annual!U89:U147,$AF89:$AG147,$AF31:$AG36,TRUE),0)</f>
        <v>0</v>
      </c>
      <c r="V31" s="131">
        <f>IF(V$2,TREND(Annual!V89:V147,$AF89:$AG147,$AF31:$AG36,TRUE),0)</f>
        <v>0</v>
      </c>
      <c r="W31" s="131">
        <f>IF(W$2,TREND(Annual!W89:W147,$AF89:$AG147,$AF31:$AG36,TRUE),0)</f>
        <v>0</v>
      </c>
      <c r="X31" s="131">
        <f>IF(X$2,TREND(Annual!X89:X147,$AF89:$AG147,$AF31:$AG36,TRUE),0)</f>
        <v>0</v>
      </c>
      <c r="Y31" s="131">
        <f>IF(Y$2,TREND(Annual!Y89:Y147,$AF89:$AG147,$AF31:$AG36,TRUE),0)</f>
        <v>0</v>
      </c>
      <c r="Z31" s="131">
        <f>IF(Z$2,TREND(Annual!Z89:Z147,$AF89:$AG147,$AF31:$AG36,TRUE),0)</f>
        <v>0</v>
      </c>
      <c r="AA31" s="131">
        <f>IF(AA$2,TREND(Annual!AA89:AA147,$AF89:$AG147,$AF31:$AG36,TRUE),0)</f>
        <v>0</v>
      </c>
      <c r="AB31" s="131">
        <f>IF(AB$2,TREND(Annual!AB89:AB147,$AF89:$AG147,$AF31:$AG36,TRUE),0)</f>
        <v>0</v>
      </c>
      <c r="AC31" s="131">
        <f>IF(AC$2,TREND(Annual!AC89:AC147,$AF89:$AG147,$AF31:$AG36,TRUE),0)</f>
        <v>0</v>
      </c>
      <c r="AD31" s="131">
        <f>IF(AD$2,TREND(Annual!AD89:AD147,$AF89:$AG147,$AF31:$AG36,TRUE),0)</f>
        <v>0</v>
      </c>
      <c r="AE31" s="131"/>
      <c r="AF31">
        <f t="shared" si="0"/>
        <v>25</v>
      </c>
      <c r="AG31">
        <f t="shared" si="1"/>
        <v>625</v>
      </c>
    </row>
    <row r="32" spans="1:33">
      <c r="A32" t="s">
        <v>429</v>
      </c>
      <c r="B32" s="131">
        <f>IF(B$2,TREND(Annual!B90:B148,$AF90:$AG148,$AF32:$AG37,TRUE),0)</f>
        <v>0</v>
      </c>
      <c r="C32" s="131">
        <f>IF(C$2,TREND(Annual!C90:C148,$AF90:$AG148,$AF32:$AG37,TRUE),0)</f>
        <v>0</v>
      </c>
      <c r="D32" s="131">
        <f>IF(D$2,TREND(Annual!D90:D148,$AF90:$AG148,$AF32:$AG37,TRUE),0)</f>
        <v>0</v>
      </c>
      <c r="E32" s="131">
        <f>IF(E$2,TREND(Annual!E90:E148,$AF90:$AG148,$AF32:$AG37,TRUE),0)</f>
        <v>0</v>
      </c>
      <c r="F32" s="131">
        <f>IF(F$2,TREND(Annual!F90:F148,$AF90:$AG148,$AF32:$AG37,TRUE),0)</f>
        <v>0</v>
      </c>
      <c r="G32" s="131">
        <f>IF(G$2,TREND(Annual!G90:G148,$AF90:$AG148,$AF32:$AG37,TRUE),0)</f>
        <v>0</v>
      </c>
      <c r="H32" s="131">
        <f>IF(H$2,TREND(Annual!H90:H148,$AF90:$AG148,$AF32:$AG37,TRUE),0)</f>
        <v>0</v>
      </c>
      <c r="I32" s="131">
        <f>IF(I$2,TREND(Annual!I90:I148,$AF90:$AG148,$AF32:$AG37,TRUE),0)</f>
        <v>0</v>
      </c>
      <c r="J32" s="131">
        <f>IF(J$2,TREND(Annual!J90:J148,$AF90:$AG148,$AF32:$AG37,TRUE),0)</f>
        <v>0</v>
      </c>
      <c r="K32" s="131">
        <f>IF(K$2,TREND(Annual!K90:K148,$AF90:$AG148,$AF32:$AG37,TRUE),0)</f>
        <v>0</v>
      </c>
      <c r="L32" s="131">
        <f>IF(L$2,TREND(Annual!L90:L148,$AF90:$AG148,$AF32:$AG37,TRUE),0)</f>
        <v>0</v>
      </c>
      <c r="M32" s="131">
        <f>IF(M$2,TREND(Annual!M90:M148,$AF90:$AG148,$AF32:$AG37,TRUE),0)</f>
        <v>0</v>
      </c>
      <c r="N32" s="131">
        <f>IF(N$2,TREND(Annual!N90:N148,$AF90:$AG148,$AF32:$AG37,TRUE),0)</f>
        <v>0</v>
      </c>
      <c r="O32" s="131">
        <f>IF(O$2,TREND(Annual!O90:O148,$AF90:$AG148,$AF32:$AG37,TRUE),0)</f>
        <v>0</v>
      </c>
      <c r="P32" s="131">
        <f>IF(P$2,TREND(Annual!P90:P148,$AF90:$AG148,$AF32:$AG37,TRUE),0)</f>
        <v>0</v>
      </c>
      <c r="Q32" s="131">
        <f>IF(Q$2,TREND(Annual!Q90:Q148,$AF90:$AG148,$AF32:$AG37,TRUE),0)</f>
        <v>0</v>
      </c>
      <c r="R32" s="131">
        <f>IF(R$2,TREND(Annual!R90:R148,$AF90:$AG148,$AF32:$AG37,TRUE),0)</f>
        <v>0</v>
      </c>
      <c r="S32" s="131">
        <f>IF(S$2,TREND(Annual!S90:S148,$AF90:$AG148,$AF32:$AG37,TRUE),0)</f>
        <v>0</v>
      </c>
      <c r="T32" s="131">
        <f>IF(T$2,TREND(Annual!T90:T148,$AF90:$AG148,$AF32:$AG37,TRUE),0)</f>
        <v>0</v>
      </c>
      <c r="U32" s="131">
        <f>IF(U$2,TREND(Annual!U90:U148,$AF90:$AG148,$AF32:$AG37,TRUE),0)</f>
        <v>0</v>
      </c>
      <c r="V32" s="131">
        <f>IF(V$2,TREND(Annual!V90:V148,$AF90:$AG148,$AF32:$AG37,TRUE),0)</f>
        <v>0</v>
      </c>
      <c r="W32" s="131">
        <f>IF(W$2,TREND(Annual!W90:W148,$AF90:$AG148,$AF32:$AG37,TRUE),0)</f>
        <v>0</v>
      </c>
      <c r="X32" s="131">
        <f>IF(X$2,TREND(Annual!X90:X148,$AF90:$AG148,$AF32:$AG37,TRUE),0)</f>
        <v>0</v>
      </c>
      <c r="Y32" s="131">
        <f>IF(Y$2,TREND(Annual!Y90:Y148,$AF90:$AG148,$AF32:$AG37,TRUE),0)</f>
        <v>0</v>
      </c>
      <c r="Z32" s="131">
        <f>IF(Z$2,TREND(Annual!Z90:Z148,$AF90:$AG148,$AF32:$AG37,TRUE),0)</f>
        <v>0</v>
      </c>
      <c r="AA32" s="131">
        <f>IF(AA$2,TREND(Annual!AA90:AA148,$AF90:$AG148,$AF32:$AG37,TRUE),0)</f>
        <v>0</v>
      </c>
      <c r="AB32" s="131">
        <f>IF(AB$2,TREND(Annual!AB90:AB148,$AF90:$AG148,$AF32:$AG37,TRUE),0)</f>
        <v>0</v>
      </c>
      <c r="AC32" s="131">
        <f>IF(AC$2,TREND(Annual!AC90:AC148,$AF90:$AG148,$AF32:$AG37,TRUE),0)</f>
        <v>0</v>
      </c>
      <c r="AD32" s="131">
        <f>IF(AD$2,TREND(Annual!AD90:AD148,$AF90:$AG148,$AF32:$AG37,TRUE),0)</f>
        <v>0</v>
      </c>
      <c r="AE32" s="131"/>
      <c r="AF32">
        <f t="shared" si="0"/>
        <v>26</v>
      </c>
      <c r="AG32">
        <f t="shared" si="1"/>
        <v>676</v>
      </c>
    </row>
    <row r="33" spans="1:33">
      <c r="A33" t="s">
        <v>430</v>
      </c>
      <c r="B33" s="131">
        <f>IF(B$2,TREND(Annual!B91:B149,$AF91:$AG149,$AF33:$AG38,TRUE),0)</f>
        <v>0</v>
      </c>
      <c r="C33" s="131">
        <f>IF(C$2,TREND(Annual!C91:C149,$AF91:$AG149,$AF33:$AG38,TRUE),0)</f>
        <v>0</v>
      </c>
      <c r="D33" s="131">
        <f>IF(D$2,TREND(Annual!D91:D149,$AF91:$AG149,$AF33:$AG38,TRUE),0)</f>
        <v>0</v>
      </c>
      <c r="E33" s="131">
        <f>IF(E$2,TREND(Annual!E91:E149,$AF91:$AG149,$AF33:$AG38,TRUE),0)</f>
        <v>0</v>
      </c>
      <c r="F33" s="131">
        <f>IF(F$2,TREND(Annual!F91:F149,$AF91:$AG149,$AF33:$AG38,TRUE),0)</f>
        <v>0</v>
      </c>
      <c r="G33" s="131">
        <f>IF(G$2,TREND(Annual!G91:G149,$AF91:$AG149,$AF33:$AG38,TRUE),0)</f>
        <v>0</v>
      </c>
      <c r="H33" s="131">
        <f>IF(H$2,TREND(Annual!H91:H149,$AF91:$AG149,$AF33:$AG38,TRUE),0)</f>
        <v>0</v>
      </c>
      <c r="I33" s="131">
        <f>IF(I$2,TREND(Annual!I91:I149,$AF91:$AG149,$AF33:$AG38,TRUE),0)</f>
        <v>0</v>
      </c>
      <c r="J33" s="131">
        <f>IF(J$2,TREND(Annual!J91:J149,$AF91:$AG149,$AF33:$AG38,TRUE),0)</f>
        <v>0</v>
      </c>
      <c r="K33" s="131">
        <f>IF(K$2,TREND(Annual!K91:K149,$AF91:$AG149,$AF33:$AG38,TRUE),0)</f>
        <v>0</v>
      </c>
      <c r="L33" s="131">
        <f>IF(L$2,TREND(Annual!L91:L149,$AF91:$AG149,$AF33:$AG38,TRUE),0)</f>
        <v>0</v>
      </c>
      <c r="M33" s="131">
        <f>IF(M$2,TREND(Annual!M91:M149,$AF91:$AG149,$AF33:$AG38,TRUE),0)</f>
        <v>0</v>
      </c>
      <c r="N33" s="131">
        <f>IF(N$2,TREND(Annual!N91:N149,$AF91:$AG149,$AF33:$AG38,TRUE),0)</f>
        <v>0</v>
      </c>
      <c r="O33" s="131">
        <f>IF(O$2,TREND(Annual!O91:O149,$AF91:$AG149,$AF33:$AG38,TRUE),0)</f>
        <v>0</v>
      </c>
      <c r="P33" s="131">
        <f>IF(P$2,TREND(Annual!P91:P149,$AF91:$AG149,$AF33:$AG38,TRUE),0)</f>
        <v>0</v>
      </c>
      <c r="Q33" s="131">
        <f>IF(Q$2,TREND(Annual!Q91:Q149,$AF91:$AG149,$AF33:$AG38,TRUE),0)</f>
        <v>0</v>
      </c>
      <c r="R33" s="131">
        <f>IF(R$2,TREND(Annual!R91:R149,$AF91:$AG149,$AF33:$AG38,TRUE),0)</f>
        <v>0</v>
      </c>
      <c r="S33" s="131">
        <f>IF(S$2,TREND(Annual!S91:S149,$AF91:$AG149,$AF33:$AG38,TRUE),0)</f>
        <v>0</v>
      </c>
      <c r="T33" s="131">
        <f>IF(T$2,TREND(Annual!T91:T149,$AF91:$AG149,$AF33:$AG38,TRUE),0)</f>
        <v>0</v>
      </c>
      <c r="U33" s="131">
        <f>IF(U$2,TREND(Annual!U91:U149,$AF91:$AG149,$AF33:$AG38,TRUE),0)</f>
        <v>0</v>
      </c>
      <c r="V33" s="131">
        <f>IF(V$2,TREND(Annual!V91:V149,$AF91:$AG149,$AF33:$AG38,TRUE),0)</f>
        <v>0</v>
      </c>
      <c r="W33" s="131">
        <f>IF(W$2,TREND(Annual!W91:W149,$AF91:$AG149,$AF33:$AG38,TRUE),0)</f>
        <v>0</v>
      </c>
      <c r="X33" s="131">
        <f>IF(X$2,TREND(Annual!X91:X149,$AF91:$AG149,$AF33:$AG38,TRUE),0)</f>
        <v>0</v>
      </c>
      <c r="Y33" s="131">
        <f>IF(Y$2,TREND(Annual!Y91:Y149,$AF91:$AG149,$AF33:$AG38,TRUE),0)</f>
        <v>0</v>
      </c>
      <c r="Z33" s="131">
        <f>IF(Z$2,TREND(Annual!Z91:Z149,$AF91:$AG149,$AF33:$AG38,TRUE),0)</f>
        <v>0</v>
      </c>
      <c r="AA33" s="131">
        <f>IF(AA$2,TREND(Annual!AA91:AA149,$AF91:$AG149,$AF33:$AG38,TRUE),0)</f>
        <v>0</v>
      </c>
      <c r="AB33" s="131">
        <f>IF(AB$2,TREND(Annual!AB91:AB149,$AF91:$AG149,$AF33:$AG38,TRUE),0)</f>
        <v>0</v>
      </c>
      <c r="AC33" s="131">
        <f>IF(AC$2,TREND(Annual!AC91:AC149,$AF91:$AG149,$AF33:$AG38,TRUE),0)</f>
        <v>0</v>
      </c>
      <c r="AD33" s="131">
        <f>IF(AD$2,TREND(Annual!AD91:AD149,$AF91:$AG149,$AF33:$AG38,TRUE),0)</f>
        <v>0</v>
      </c>
      <c r="AE33" s="131"/>
      <c r="AF33">
        <f t="shared" si="0"/>
        <v>27</v>
      </c>
      <c r="AG33">
        <f t="shared" si="1"/>
        <v>729</v>
      </c>
    </row>
    <row r="34" spans="1:33">
      <c r="A34" t="s">
        <v>431</v>
      </c>
      <c r="B34" s="131">
        <f>IF(B$2,TREND(Annual!B92:B150,$AF92:$AG150,$AF34:$AG39,TRUE),0)</f>
        <v>0</v>
      </c>
      <c r="C34" s="131">
        <f>IF(C$2,TREND(Annual!C92:C150,$AF92:$AG150,$AF34:$AG39,TRUE),0)</f>
        <v>0</v>
      </c>
      <c r="D34" s="131">
        <f>IF(D$2,TREND(Annual!D92:D150,$AF92:$AG150,$AF34:$AG39,TRUE),0)</f>
        <v>0</v>
      </c>
      <c r="E34" s="131">
        <f>IF(E$2,TREND(Annual!E92:E150,$AF92:$AG150,$AF34:$AG39,TRUE),0)</f>
        <v>0</v>
      </c>
      <c r="F34" s="131">
        <f>IF(F$2,TREND(Annual!F92:F150,$AF92:$AG150,$AF34:$AG39,TRUE),0)</f>
        <v>0</v>
      </c>
      <c r="G34" s="131">
        <f>IF(G$2,TREND(Annual!G92:G150,$AF92:$AG150,$AF34:$AG39,TRUE),0)</f>
        <v>0</v>
      </c>
      <c r="H34" s="131">
        <f>IF(H$2,TREND(Annual!H92:H150,$AF92:$AG150,$AF34:$AG39,TRUE),0)</f>
        <v>0</v>
      </c>
      <c r="I34" s="131">
        <f>IF(I$2,TREND(Annual!I92:I150,$AF92:$AG150,$AF34:$AG39,TRUE),0)</f>
        <v>0</v>
      </c>
      <c r="J34" s="131">
        <f>IF(J$2,TREND(Annual!J92:J150,$AF92:$AG150,$AF34:$AG39,TRUE),0)</f>
        <v>0</v>
      </c>
      <c r="K34" s="131">
        <f>IF(K$2,TREND(Annual!K92:K150,$AF92:$AG150,$AF34:$AG39,TRUE),0)</f>
        <v>0</v>
      </c>
      <c r="L34" s="131">
        <f>IF(L$2,TREND(Annual!L92:L150,$AF92:$AG150,$AF34:$AG39,TRUE),0)</f>
        <v>0</v>
      </c>
      <c r="M34" s="131">
        <f>IF(M$2,TREND(Annual!M92:M150,$AF92:$AG150,$AF34:$AG39,TRUE),0)</f>
        <v>0</v>
      </c>
      <c r="N34" s="131">
        <f>IF(N$2,TREND(Annual!N92:N150,$AF92:$AG150,$AF34:$AG39,TRUE),0)</f>
        <v>0</v>
      </c>
      <c r="O34" s="131">
        <f>IF(O$2,TREND(Annual!O92:O150,$AF92:$AG150,$AF34:$AG39,TRUE),0)</f>
        <v>0</v>
      </c>
      <c r="P34" s="131">
        <f>IF(P$2,TREND(Annual!P92:P150,$AF92:$AG150,$AF34:$AG39,TRUE),0)</f>
        <v>0</v>
      </c>
      <c r="Q34" s="131">
        <f>IF(Q$2,TREND(Annual!Q92:Q150,$AF92:$AG150,$AF34:$AG39,TRUE),0)</f>
        <v>0</v>
      </c>
      <c r="R34" s="131">
        <f>IF(R$2,TREND(Annual!R92:R150,$AF92:$AG150,$AF34:$AG39,TRUE),0)</f>
        <v>0</v>
      </c>
      <c r="S34" s="131">
        <f>IF(S$2,TREND(Annual!S92:S150,$AF92:$AG150,$AF34:$AG39,TRUE),0)</f>
        <v>0</v>
      </c>
      <c r="T34" s="131">
        <f>IF(T$2,TREND(Annual!T92:T150,$AF92:$AG150,$AF34:$AG39,TRUE),0)</f>
        <v>0</v>
      </c>
      <c r="U34" s="131">
        <f>IF(U$2,TREND(Annual!U92:U150,$AF92:$AG150,$AF34:$AG39,TRUE),0)</f>
        <v>0</v>
      </c>
      <c r="V34" s="131">
        <f>IF(V$2,TREND(Annual!V92:V150,$AF92:$AG150,$AF34:$AG39,TRUE),0)</f>
        <v>0</v>
      </c>
      <c r="W34" s="131">
        <f>IF(W$2,TREND(Annual!W92:W150,$AF92:$AG150,$AF34:$AG39,TRUE),0)</f>
        <v>0</v>
      </c>
      <c r="X34" s="131">
        <f>IF(X$2,TREND(Annual!X92:X150,$AF92:$AG150,$AF34:$AG39,TRUE),0)</f>
        <v>0</v>
      </c>
      <c r="Y34" s="131">
        <f>IF(Y$2,TREND(Annual!Y92:Y150,$AF92:$AG150,$AF34:$AG39,TRUE),0)</f>
        <v>0</v>
      </c>
      <c r="Z34" s="131">
        <f>IF(Z$2,TREND(Annual!Z92:Z150,$AF92:$AG150,$AF34:$AG39,TRUE),0)</f>
        <v>0</v>
      </c>
      <c r="AA34" s="131">
        <f>IF(AA$2,TREND(Annual!AA92:AA150,$AF92:$AG150,$AF34:$AG39,TRUE),0)</f>
        <v>0</v>
      </c>
      <c r="AB34" s="131">
        <f>IF(AB$2,TREND(Annual!AB92:AB150,$AF92:$AG150,$AF34:$AG39,TRUE),0)</f>
        <v>0</v>
      </c>
      <c r="AC34" s="131">
        <f>IF(AC$2,TREND(Annual!AC92:AC150,$AF92:$AG150,$AF34:$AG39,TRUE),0)</f>
        <v>0</v>
      </c>
      <c r="AD34" s="131">
        <f>IF(AD$2,TREND(Annual!AD92:AD150,$AF92:$AG150,$AF34:$AG39,TRUE),0)</f>
        <v>0</v>
      </c>
      <c r="AE34" s="131"/>
      <c r="AF34">
        <f t="shared" si="0"/>
        <v>28</v>
      </c>
      <c r="AG34">
        <f t="shared" si="1"/>
        <v>784</v>
      </c>
    </row>
    <row r="35" spans="1:33">
      <c r="A35" t="s">
        <v>432</v>
      </c>
      <c r="B35" s="131">
        <f>IF(B$2,TREND(Annual!B93:B151,$AF93:$AG151,$AF35:$AG40,TRUE),0)</f>
        <v>0</v>
      </c>
      <c r="C35" s="131">
        <f>IF(C$2,TREND(Annual!C93:C151,$AF93:$AG151,$AF35:$AG40,TRUE),0)</f>
        <v>0</v>
      </c>
      <c r="D35" s="131">
        <f>IF(D$2,TREND(Annual!D93:D151,$AF93:$AG151,$AF35:$AG40,TRUE),0)</f>
        <v>0</v>
      </c>
      <c r="E35" s="131">
        <f>IF(E$2,TREND(Annual!E93:E151,$AF93:$AG151,$AF35:$AG40,TRUE),0)</f>
        <v>0</v>
      </c>
      <c r="F35" s="131">
        <f>IF(F$2,TREND(Annual!F93:F151,$AF93:$AG151,$AF35:$AG40,TRUE),0)</f>
        <v>0</v>
      </c>
      <c r="G35" s="131">
        <f>IF(G$2,TREND(Annual!G93:G151,$AF93:$AG151,$AF35:$AG40,TRUE),0)</f>
        <v>0</v>
      </c>
      <c r="H35" s="131">
        <f>IF(H$2,TREND(Annual!H93:H151,$AF93:$AG151,$AF35:$AG40,TRUE),0)</f>
        <v>0</v>
      </c>
      <c r="I35" s="131">
        <f>IF(I$2,TREND(Annual!I93:I151,$AF93:$AG151,$AF35:$AG40,TRUE),0)</f>
        <v>0</v>
      </c>
      <c r="J35" s="131">
        <f>IF(J$2,TREND(Annual!J93:J151,$AF93:$AG151,$AF35:$AG40,TRUE),0)</f>
        <v>0</v>
      </c>
      <c r="K35" s="131">
        <f>IF(K$2,TREND(Annual!K93:K151,$AF93:$AG151,$AF35:$AG40,TRUE),0)</f>
        <v>0</v>
      </c>
      <c r="L35" s="131">
        <f>IF(L$2,TREND(Annual!L93:L151,$AF93:$AG151,$AF35:$AG40,TRUE),0)</f>
        <v>0</v>
      </c>
      <c r="M35" s="131">
        <f>IF(M$2,TREND(Annual!M93:M151,$AF93:$AG151,$AF35:$AG40,TRUE),0)</f>
        <v>0</v>
      </c>
      <c r="N35" s="131">
        <f>IF(N$2,TREND(Annual!N93:N151,$AF93:$AG151,$AF35:$AG40,TRUE),0)</f>
        <v>0</v>
      </c>
      <c r="O35" s="131">
        <f>IF(O$2,TREND(Annual!O93:O151,$AF93:$AG151,$AF35:$AG40,TRUE),0)</f>
        <v>0</v>
      </c>
      <c r="P35" s="131">
        <f>IF(P$2,TREND(Annual!P93:P151,$AF93:$AG151,$AF35:$AG40,TRUE),0)</f>
        <v>0</v>
      </c>
      <c r="Q35" s="131">
        <f>IF(Q$2,TREND(Annual!Q93:Q151,$AF93:$AG151,$AF35:$AG40,TRUE),0)</f>
        <v>0</v>
      </c>
      <c r="R35" s="131">
        <f>IF(R$2,TREND(Annual!R93:R151,$AF93:$AG151,$AF35:$AG40,TRUE),0)</f>
        <v>0</v>
      </c>
      <c r="S35" s="131">
        <f>IF(S$2,TREND(Annual!S93:S151,$AF93:$AG151,$AF35:$AG40,TRUE),0)</f>
        <v>0</v>
      </c>
      <c r="T35" s="131">
        <f>IF(T$2,TREND(Annual!T93:T151,$AF93:$AG151,$AF35:$AG40,TRUE),0)</f>
        <v>0</v>
      </c>
      <c r="U35" s="131">
        <f>IF(U$2,TREND(Annual!U93:U151,$AF93:$AG151,$AF35:$AG40,TRUE),0)</f>
        <v>0</v>
      </c>
      <c r="V35" s="131">
        <f>IF(V$2,TREND(Annual!V93:V151,$AF93:$AG151,$AF35:$AG40,TRUE),0)</f>
        <v>0</v>
      </c>
      <c r="W35" s="131">
        <f>IF(W$2,TREND(Annual!W93:W151,$AF93:$AG151,$AF35:$AG40,TRUE),0)</f>
        <v>0</v>
      </c>
      <c r="X35" s="131">
        <f>IF(X$2,TREND(Annual!X93:X151,$AF93:$AG151,$AF35:$AG40,TRUE),0)</f>
        <v>0</v>
      </c>
      <c r="Y35" s="131">
        <f>IF(Y$2,TREND(Annual!Y93:Y151,$AF93:$AG151,$AF35:$AG40,TRUE),0)</f>
        <v>0</v>
      </c>
      <c r="Z35" s="131">
        <f>IF(Z$2,TREND(Annual!Z93:Z151,$AF93:$AG151,$AF35:$AG40,TRUE),0)</f>
        <v>0</v>
      </c>
      <c r="AA35" s="131">
        <f>IF(AA$2,TREND(Annual!AA93:AA151,$AF93:$AG151,$AF35:$AG40,TRUE),0)</f>
        <v>0</v>
      </c>
      <c r="AB35" s="131">
        <f>IF(AB$2,TREND(Annual!AB93:AB151,$AF93:$AG151,$AF35:$AG40,TRUE),0)</f>
        <v>0</v>
      </c>
      <c r="AC35" s="131">
        <f>IF(AC$2,TREND(Annual!AC93:AC151,$AF93:$AG151,$AF35:$AG40,TRUE),0)</f>
        <v>0</v>
      </c>
      <c r="AD35" s="131">
        <f>IF(AD$2,TREND(Annual!AD93:AD151,$AF93:$AG151,$AF35:$AG40,TRUE),0)</f>
        <v>0</v>
      </c>
      <c r="AE35" s="131"/>
      <c r="AF35">
        <f t="shared" si="0"/>
        <v>29</v>
      </c>
      <c r="AG35">
        <f t="shared" si="1"/>
        <v>841</v>
      </c>
    </row>
    <row r="36" spans="1:33">
      <c r="A36" t="s">
        <v>433</v>
      </c>
      <c r="B36" s="131">
        <f>IF(B$2,TREND(Annual!B94:B152,$AF94:$AG152,$AF36:$AG41,TRUE),0)</f>
        <v>0</v>
      </c>
      <c r="C36" s="131">
        <f>IF(C$2,TREND(Annual!C94:C152,$AF94:$AG152,$AF36:$AG41,TRUE),0)</f>
        <v>0</v>
      </c>
      <c r="D36" s="131">
        <f>IF(D$2,TREND(Annual!D94:D152,$AF94:$AG152,$AF36:$AG41,TRUE),0)</f>
        <v>0</v>
      </c>
      <c r="E36" s="131">
        <f>IF(E$2,TREND(Annual!E94:E152,$AF94:$AG152,$AF36:$AG41,TRUE),0)</f>
        <v>0</v>
      </c>
      <c r="F36" s="131">
        <f>IF(F$2,TREND(Annual!F94:F152,$AF94:$AG152,$AF36:$AG41,TRUE),0)</f>
        <v>0</v>
      </c>
      <c r="G36" s="131">
        <f>IF(G$2,TREND(Annual!G94:G152,$AF94:$AG152,$AF36:$AG41,TRUE),0)</f>
        <v>0</v>
      </c>
      <c r="H36" s="131">
        <f>IF(H$2,TREND(Annual!H94:H152,$AF94:$AG152,$AF36:$AG41,TRUE),0)</f>
        <v>0</v>
      </c>
      <c r="I36" s="131">
        <f>IF(I$2,TREND(Annual!I94:I152,$AF94:$AG152,$AF36:$AG41,TRUE),0)</f>
        <v>0</v>
      </c>
      <c r="J36" s="131">
        <f>IF(J$2,TREND(Annual!J94:J152,$AF94:$AG152,$AF36:$AG41,TRUE),0)</f>
        <v>0</v>
      </c>
      <c r="K36" s="131">
        <f>IF(K$2,TREND(Annual!K94:K152,$AF94:$AG152,$AF36:$AG41,TRUE),0)</f>
        <v>0</v>
      </c>
      <c r="L36" s="131">
        <f>IF(L$2,TREND(Annual!L94:L152,$AF94:$AG152,$AF36:$AG41,TRUE),0)</f>
        <v>0</v>
      </c>
      <c r="M36" s="131">
        <f>IF(M$2,TREND(Annual!M94:M152,$AF94:$AG152,$AF36:$AG41,TRUE),0)</f>
        <v>0</v>
      </c>
      <c r="N36" s="131">
        <f>IF(N$2,TREND(Annual!N94:N152,$AF94:$AG152,$AF36:$AG41,TRUE),0)</f>
        <v>0</v>
      </c>
      <c r="O36" s="131">
        <f>IF(O$2,TREND(Annual!O94:O152,$AF94:$AG152,$AF36:$AG41,TRUE),0)</f>
        <v>0</v>
      </c>
      <c r="P36" s="131">
        <f>IF(P$2,TREND(Annual!P94:P152,$AF94:$AG152,$AF36:$AG41,TRUE),0)</f>
        <v>0</v>
      </c>
      <c r="Q36" s="131">
        <f>IF(Q$2,TREND(Annual!Q94:Q152,$AF94:$AG152,$AF36:$AG41,TRUE),0)</f>
        <v>0</v>
      </c>
      <c r="R36" s="131">
        <f>IF(R$2,TREND(Annual!R94:R152,$AF94:$AG152,$AF36:$AG41,TRUE),0)</f>
        <v>0</v>
      </c>
      <c r="S36" s="131">
        <f>IF(S$2,TREND(Annual!S94:S152,$AF94:$AG152,$AF36:$AG41,TRUE),0)</f>
        <v>0</v>
      </c>
      <c r="T36" s="131">
        <f>IF(T$2,TREND(Annual!T94:T152,$AF94:$AG152,$AF36:$AG41,TRUE),0)</f>
        <v>0</v>
      </c>
      <c r="U36" s="131">
        <f>IF(U$2,TREND(Annual!U94:U152,$AF94:$AG152,$AF36:$AG41,TRUE),0)</f>
        <v>0</v>
      </c>
      <c r="V36" s="131">
        <f>IF(V$2,TREND(Annual!V94:V152,$AF94:$AG152,$AF36:$AG41,TRUE),0)</f>
        <v>0</v>
      </c>
      <c r="W36" s="131">
        <f>IF(W$2,TREND(Annual!W94:W152,$AF94:$AG152,$AF36:$AG41,TRUE),0)</f>
        <v>0</v>
      </c>
      <c r="X36" s="131">
        <f>IF(X$2,TREND(Annual!X94:X152,$AF94:$AG152,$AF36:$AG41,TRUE),0)</f>
        <v>0</v>
      </c>
      <c r="Y36" s="131">
        <f>IF(Y$2,TREND(Annual!Y94:Y152,$AF94:$AG152,$AF36:$AG41,TRUE),0)</f>
        <v>0</v>
      </c>
      <c r="Z36" s="131">
        <f>IF(Z$2,TREND(Annual!Z94:Z152,$AF94:$AG152,$AF36:$AG41,TRUE),0)</f>
        <v>0</v>
      </c>
      <c r="AA36" s="131">
        <f>IF(AA$2,TREND(Annual!AA94:AA152,$AF94:$AG152,$AF36:$AG41,TRUE),0)</f>
        <v>0</v>
      </c>
      <c r="AB36" s="131">
        <f>IF(AB$2,TREND(Annual!AB94:AB152,$AF94:$AG152,$AF36:$AG41,TRUE),0)</f>
        <v>0</v>
      </c>
      <c r="AC36" s="131">
        <f>IF(AC$2,TREND(Annual!AC94:AC152,$AF94:$AG152,$AF36:$AG41,TRUE),0)</f>
        <v>0</v>
      </c>
      <c r="AD36" s="131">
        <f>IF(AD$2,TREND(Annual!AD94:AD152,$AF94:$AG152,$AF36:$AG41,TRUE),0)</f>
        <v>0</v>
      </c>
      <c r="AE36" s="131"/>
      <c r="AF36">
        <f t="shared" si="0"/>
        <v>30</v>
      </c>
      <c r="AG36">
        <f t="shared" si="1"/>
        <v>900</v>
      </c>
    </row>
    <row r="37" spans="1:33">
      <c r="A37" t="s">
        <v>434</v>
      </c>
      <c r="B37" s="131">
        <f>IF(B$2,TREND(Annual!B95:B153,$AF95:$AG153,$AF37:$AG42,TRUE),0)</f>
        <v>0</v>
      </c>
      <c r="C37" s="131">
        <f>IF(C$2,TREND(Annual!C95:C153,$AF95:$AG153,$AF37:$AG42,TRUE),0)</f>
        <v>0</v>
      </c>
      <c r="D37" s="131">
        <f>IF(D$2,TREND(Annual!D95:D153,$AF95:$AG153,$AF37:$AG42,TRUE),0)</f>
        <v>0</v>
      </c>
      <c r="E37" s="131">
        <f>IF(E$2,TREND(Annual!E95:E153,$AF95:$AG153,$AF37:$AG42,TRUE),0)</f>
        <v>0</v>
      </c>
      <c r="F37" s="131">
        <f>IF(F$2,TREND(Annual!F95:F153,$AF95:$AG153,$AF37:$AG42,TRUE),0)</f>
        <v>0</v>
      </c>
      <c r="G37" s="131">
        <f>IF(G$2,TREND(Annual!G95:G153,$AF95:$AG153,$AF37:$AG42,TRUE),0)</f>
        <v>0</v>
      </c>
      <c r="H37" s="131">
        <f>IF(H$2,TREND(Annual!H95:H153,$AF95:$AG153,$AF37:$AG42,TRUE),0)</f>
        <v>0</v>
      </c>
      <c r="I37" s="131">
        <f>IF(I$2,TREND(Annual!I95:I153,$AF95:$AG153,$AF37:$AG42,TRUE),0)</f>
        <v>0</v>
      </c>
      <c r="J37" s="131">
        <f>IF(J$2,TREND(Annual!J95:J153,$AF95:$AG153,$AF37:$AG42,TRUE),0)</f>
        <v>0</v>
      </c>
      <c r="K37" s="131">
        <f>IF(K$2,TREND(Annual!K95:K153,$AF95:$AG153,$AF37:$AG42,TRUE),0)</f>
        <v>0</v>
      </c>
      <c r="L37" s="131">
        <f>IF(L$2,TREND(Annual!L95:L153,$AF95:$AG153,$AF37:$AG42,TRUE),0)</f>
        <v>0</v>
      </c>
      <c r="M37" s="131">
        <f>IF(M$2,TREND(Annual!M95:M153,$AF95:$AG153,$AF37:$AG42,TRUE),0)</f>
        <v>0</v>
      </c>
      <c r="N37" s="131">
        <f>IF(N$2,TREND(Annual!N95:N153,$AF95:$AG153,$AF37:$AG42,TRUE),0)</f>
        <v>0</v>
      </c>
      <c r="O37" s="131">
        <f>IF(O$2,TREND(Annual!O95:O153,$AF95:$AG153,$AF37:$AG42,TRUE),0)</f>
        <v>0</v>
      </c>
      <c r="P37" s="131">
        <f>IF(P$2,TREND(Annual!P95:P153,$AF95:$AG153,$AF37:$AG42,TRUE),0)</f>
        <v>0</v>
      </c>
      <c r="Q37" s="131">
        <f>IF(Q$2,TREND(Annual!Q95:Q153,$AF95:$AG153,$AF37:$AG42,TRUE),0)</f>
        <v>0</v>
      </c>
      <c r="R37" s="131">
        <f>IF(R$2,TREND(Annual!R95:R153,$AF95:$AG153,$AF37:$AG42,TRUE),0)</f>
        <v>0</v>
      </c>
      <c r="S37" s="131">
        <f>IF(S$2,TREND(Annual!S95:S153,$AF95:$AG153,$AF37:$AG42,TRUE),0)</f>
        <v>0</v>
      </c>
      <c r="T37" s="131">
        <f>IF(T$2,TREND(Annual!T95:T153,$AF95:$AG153,$AF37:$AG42,TRUE),0)</f>
        <v>0</v>
      </c>
      <c r="U37" s="131">
        <f>IF(U$2,TREND(Annual!U95:U153,$AF95:$AG153,$AF37:$AG42,TRUE),0)</f>
        <v>0</v>
      </c>
      <c r="V37" s="131">
        <f>IF(V$2,TREND(Annual!V95:V153,$AF95:$AG153,$AF37:$AG42,TRUE),0)</f>
        <v>0</v>
      </c>
      <c r="W37" s="131">
        <f>IF(W$2,TREND(Annual!W95:W153,$AF95:$AG153,$AF37:$AG42,TRUE),0)</f>
        <v>0</v>
      </c>
      <c r="X37" s="131">
        <f>IF(X$2,TREND(Annual!X95:X153,$AF95:$AG153,$AF37:$AG42,TRUE),0)</f>
        <v>0</v>
      </c>
      <c r="Y37" s="131">
        <f>IF(Y$2,TREND(Annual!Y95:Y153,$AF95:$AG153,$AF37:$AG42,TRUE),0)</f>
        <v>0</v>
      </c>
      <c r="Z37" s="131">
        <f>IF(Z$2,TREND(Annual!Z95:Z153,$AF95:$AG153,$AF37:$AG42,TRUE),0)</f>
        <v>0</v>
      </c>
      <c r="AA37" s="131">
        <f>IF(AA$2,TREND(Annual!AA95:AA153,$AF95:$AG153,$AF37:$AG42,TRUE),0)</f>
        <v>0</v>
      </c>
      <c r="AB37" s="131">
        <f>IF(AB$2,TREND(Annual!AB95:AB153,$AF95:$AG153,$AF37:$AG42,TRUE),0)</f>
        <v>0</v>
      </c>
      <c r="AC37" s="131">
        <f>IF(AC$2,TREND(Annual!AC95:AC153,$AF95:$AG153,$AF37:$AG42,TRUE),0)</f>
        <v>0</v>
      </c>
      <c r="AD37" s="131">
        <f>IF(AD$2,TREND(Annual!AD95:AD153,$AF95:$AG153,$AF37:$AG42,TRUE),0)</f>
        <v>0</v>
      </c>
      <c r="AE37" s="131"/>
      <c r="AF37">
        <f t="shared" si="0"/>
        <v>31</v>
      </c>
      <c r="AG37">
        <f t="shared" si="1"/>
        <v>961</v>
      </c>
    </row>
    <row r="38" spans="1:33">
      <c r="A38" t="s">
        <v>435</v>
      </c>
      <c r="B38" s="131">
        <f>IF(B$2,TREND(Annual!B96:B154,$AF96:$AG154,$AF38:$AG43,TRUE),0)</f>
        <v>0</v>
      </c>
      <c r="C38" s="131">
        <f>IF(C$2,TREND(Annual!C96:C154,$AF96:$AG154,$AF38:$AG43,TRUE),0)</f>
        <v>0</v>
      </c>
      <c r="D38" s="131">
        <f>IF(D$2,TREND(Annual!D96:D154,$AF96:$AG154,$AF38:$AG43,TRUE),0)</f>
        <v>0</v>
      </c>
      <c r="E38" s="131">
        <f>IF(E$2,TREND(Annual!E96:E154,$AF96:$AG154,$AF38:$AG43,TRUE),0)</f>
        <v>0</v>
      </c>
      <c r="F38" s="131">
        <f>IF(F$2,TREND(Annual!F96:F154,$AF96:$AG154,$AF38:$AG43,TRUE),0)</f>
        <v>0</v>
      </c>
      <c r="G38" s="131">
        <f>IF(G$2,TREND(Annual!G96:G154,$AF96:$AG154,$AF38:$AG43,TRUE),0)</f>
        <v>0</v>
      </c>
      <c r="H38" s="131">
        <f>IF(H$2,TREND(Annual!H96:H154,$AF96:$AG154,$AF38:$AG43,TRUE),0)</f>
        <v>0</v>
      </c>
      <c r="I38" s="131">
        <f>IF(I$2,TREND(Annual!I96:I154,$AF96:$AG154,$AF38:$AG43,TRUE),0)</f>
        <v>0</v>
      </c>
      <c r="J38" s="131">
        <f>IF(J$2,TREND(Annual!J96:J154,$AF96:$AG154,$AF38:$AG43,TRUE),0)</f>
        <v>0</v>
      </c>
      <c r="K38" s="131">
        <f>IF(K$2,TREND(Annual!K96:K154,$AF96:$AG154,$AF38:$AG43,TRUE),0)</f>
        <v>0</v>
      </c>
      <c r="L38" s="131">
        <f>IF(L$2,TREND(Annual!L96:L154,$AF96:$AG154,$AF38:$AG43,TRUE),0)</f>
        <v>0</v>
      </c>
      <c r="M38" s="131">
        <f>IF(M$2,TREND(Annual!M96:M154,$AF96:$AG154,$AF38:$AG43,TRUE),0)</f>
        <v>0</v>
      </c>
      <c r="N38" s="131">
        <f>IF(N$2,TREND(Annual!N96:N154,$AF96:$AG154,$AF38:$AG43,TRUE),0)</f>
        <v>0</v>
      </c>
      <c r="O38" s="131">
        <f>IF(O$2,TREND(Annual!O96:O154,$AF96:$AG154,$AF38:$AG43,TRUE),0)</f>
        <v>0</v>
      </c>
      <c r="P38" s="131">
        <f>IF(P$2,TREND(Annual!P96:P154,$AF96:$AG154,$AF38:$AG43,TRUE),0)</f>
        <v>0</v>
      </c>
      <c r="Q38" s="131">
        <f>IF(Q$2,TREND(Annual!Q96:Q154,$AF96:$AG154,$AF38:$AG43,TRUE),0)</f>
        <v>0</v>
      </c>
      <c r="R38" s="131">
        <f>IF(R$2,TREND(Annual!R96:R154,$AF96:$AG154,$AF38:$AG43,TRUE),0)</f>
        <v>0</v>
      </c>
      <c r="S38" s="131">
        <f>IF(S$2,TREND(Annual!S96:S154,$AF96:$AG154,$AF38:$AG43,TRUE),0)</f>
        <v>0</v>
      </c>
      <c r="T38" s="131">
        <f>IF(T$2,TREND(Annual!T96:T154,$AF96:$AG154,$AF38:$AG43,TRUE),0)</f>
        <v>0</v>
      </c>
      <c r="U38" s="131">
        <f>IF(U$2,TREND(Annual!U96:U154,$AF96:$AG154,$AF38:$AG43,TRUE),0)</f>
        <v>0</v>
      </c>
      <c r="V38" s="131">
        <f>IF(V$2,TREND(Annual!V96:V154,$AF96:$AG154,$AF38:$AG43,TRUE),0)</f>
        <v>0</v>
      </c>
      <c r="W38" s="131">
        <f>IF(W$2,TREND(Annual!W96:W154,$AF96:$AG154,$AF38:$AG43,TRUE),0)</f>
        <v>0</v>
      </c>
      <c r="X38" s="131">
        <f>IF(X$2,TREND(Annual!X96:X154,$AF96:$AG154,$AF38:$AG43,TRUE),0)</f>
        <v>0</v>
      </c>
      <c r="Y38" s="131">
        <f>IF(Y$2,TREND(Annual!Y96:Y154,$AF96:$AG154,$AF38:$AG43,TRUE),0)</f>
        <v>0</v>
      </c>
      <c r="Z38" s="131">
        <f>IF(Z$2,TREND(Annual!Z96:Z154,$AF96:$AG154,$AF38:$AG43,TRUE),0)</f>
        <v>0</v>
      </c>
      <c r="AA38" s="131">
        <f>IF(AA$2,TREND(Annual!AA96:AA154,$AF96:$AG154,$AF38:$AG43,TRUE),0)</f>
        <v>0</v>
      </c>
      <c r="AB38" s="131">
        <f>IF(AB$2,TREND(Annual!AB96:AB154,$AF96:$AG154,$AF38:$AG43,TRUE),0)</f>
        <v>0</v>
      </c>
      <c r="AC38" s="131">
        <f>IF(AC$2,TREND(Annual!AC96:AC154,$AF96:$AG154,$AF38:$AG43,TRUE),0)</f>
        <v>0</v>
      </c>
      <c r="AD38" s="131">
        <f>IF(AD$2,TREND(Annual!AD96:AD154,$AF96:$AG154,$AF38:$AG43,TRUE),0)</f>
        <v>0</v>
      </c>
      <c r="AE38" s="131"/>
      <c r="AF38">
        <f t="shared" si="0"/>
        <v>32</v>
      </c>
      <c r="AG38">
        <f t="shared" si="1"/>
        <v>1024</v>
      </c>
    </row>
    <row r="39" spans="1:33">
      <c r="A39" t="s">
        <v>436</v>
      </c>
      <c r="B39" s="131">
        <f>IF(B$2,TREND(Annual!B97:B155,$AF97:$AG155,$AF39:$AG44,TRUE),0)</f>
        <v>0</v>
      </c>
      <c r="C39" s="131">
        <f>IF(C$2,TREND(Annual!C97:C155,$AF97:$AG155,$AF39:$AG44,TRUE),0)</f>
        <v>0</v>
      </c>
      <c r="D39" s="131">
        <f>IF(D$2,TREND(Annual!D97:D155,$AF97:$AG155,$AF39:$AG44,TRUE),0)</f>
        <v>0</v>
      </c>
      <c r="E39" s="131">
        <f>IF(E$2,TREND(Annual!E97:E155,$AF97:$AG155,$AF39:$AG44,TRUE),0)</f>
        <v>0</v>
      </c>
      <c r="F39" s="131">
        <f>IF(F$2,TREND(Annual!F97:F155,$AF97:$AG155,$AF39:$AG44,TRUE),0)</f>
        <v>0</v>
      </c>
      <c r="G39" s="131">
        <f>IF(G$2,TREND(Annual!G97:G155,$AF97:$AG155,$AF39:$AG44,TRUE),0)</f>
        <v>0</v>
      </c>
      <c r="H39" s="131">
        <f>IF(H$2,TREND(Annual!H97:H155,$AF97:$AG155,$AF39:$AG44,TRUE),0)</f>
        <v>0</v>
      </c>
      <c r="I39" s="131">
        <f>IF(I$2,TREND(Annual!I97:I155,$AF97:$AG155,$AF39:$AG44,TRUE),0)</f>
        <v>0</v>
      </c>
      <c r="J39" s="131">
        <f>IF(J$2,TREND(Annual!J97:J155,$AF97:$AG155,$AF39:$AG44,TRUE),0)</f>
        <v>0</v>
      </c>
      <c r="K39" s="131">
        <f>IF(K$2,TREND(Annual!K97:K155,$AF97:$AG155,$AF39:$AG44,TRUE),0)</f>
        <v>0</v>
      </c>
      <c r="L39" s="131">
        <f>IF(L$2,TREND(Annual!L97:L155,$AF97:$AG155,$AF39:$AG44,TRUE),0)</f>
        <v>0</v>
      </c>
      <c r="M39" s="131">
        <f>IF(M$2,TREND(Annual!M97:M155,$AF97:$AG155,$AF39:$AG44,TRUE),0)</f>
        <v>0</v>
      </c>
      <c r="N39" s="131">
        <f>IF(N$2,TREND(Annual!N97:N155,$AF97:$AG155,$AF39:$AG44,TRUE),0)</f>
        <v>0</v>
      </c>
      <c r="O39" s="131">
        <f>IF(O$2,TREND(Annual!O97:O155,$AF97:$AG155,$AF39:$AG44,TRUE),0)</f>
        <v>0</v>
      </c>
      <c r="P39" s="131">
        <f>IF(P$2,TREND(Annual!P97:P155,$AF97:$AG155,$AF39:$AG44,TRUE),0)</f>
        <v>0</v>
      </c>
      <c r="Q39" s="131">
        <f>IF(Q$2,TREND(Annual!Q97:Q155,$AF97:$AG155,$AF39:$AG44,TRUE),0)</f>
        <v>0</v>
      </c>
      <c r="R39" s="131">
        <f>IF(R$2,TREND(Annual!R97:R155,$AF97:$AG155,$AF39:$AG44,TRUE),0)</f>
        <v>0</v>
      </c>
      <c r="S39" s="131">
        <f>IF(S$2,TREND(Annual!S97:S155,$AF97:$AG155,$AF39:$AG44,TRUE),0)</f>
        <v>0</v>
      </c>
      <c r="T39" s="131">
        <f>IF(T$2,TREND(Annual!T97:T155,$AF97:$AG155,$AF39:$AG44,TRUE),0)</f>
        <v>0</v>
      </c>
      <c r="U39" s="131">
        <f>IF(U$2,TREND(Annual!U97:U155,$AF97:$AG155,$AF39:$AG44,TRUE),0)</f>
        <v>0</v>
      </c>
      <c r="V39" s="131">
        <f>IF(V$2,TREND(Annual!V97:V155,$AF97:$AG155,$AF39:$AG44,TRUE),0)</f>
        <v>0</v>
      </c>
      <c r="W39" s="131">
        <f>IF(W$2,TREND(Annual!W97:W155,$AF97:$AG155,$AF39:$AG44,TRUE),0)</f>
        <v>0</v>
      </c>
      <c r="X39" s="131">
        <f>IF(X$2,TREND(Annual!X97:X155,$AF97:$AG155,$AF39:$AG44,TRUE),0)</f>
        <v>0</v>
      </c>
      <c r="Y39" s="131">
        <f>IF(Y$2,TREND(Annual!Y97:Y155,$AF97:$AG155,$AF39:$AG44,TRUE),0)</f>
        <v>0</v>
      </c>
      <c r="Z39" s="131">
        <f>IF(Z$2,TREND(Annual!Z97:Z155,$AF97:$AG155,$AF39:$AG44,TRUE),0)</f>
        <v>0</v>
      </c>
      <c r="AA39" s="131">
        <f>IF(AA$2,TREND(Annual!AA97:AA155,$AF97:$AG155,$AF39:$AG44,TRUE),0)</f>
        <v>0</v>
      </c>
      <c r="AB39" s="131">
        <f>IF(AB$2,TREND(Annual!AB97:AB155,$AF97:$AG155,$AF39:$AG44,TRUE),0)</f>
        <v>0</v>
      </c>
      <c r="AC39" s="131">
        <f>IF(AC$2,TREND(Annual!AC97:AC155,$AF97:$AG155,$AF39:$AG44,TRUE),0)</f>
        <v>0</v>
      </c>
      <c r="AD39" s="131">
        <f>IF(AD$2,TREND(Annual!AD97:AD155,$AF97:$AG155,$AF39:$AG44,TRUE),0)</f>
        <v>0</v>
      </c>
      <c r="AE39" s="131"/>
      <c r="AF39">
        <f t="shared" si="0"/>
        <v>33</v>
      </c>
      <c r="AG39">
        <f t="shared" si="1"/>
        <v>1089</v>
      </c>
    </row>
    <row r="40" spans="1:33">
      <c r="A40" t="s">
        <v>437</v>
      </c>
      <c r="B40" s="131">
        <f>IF(B$2,TREND(Annual!B98:B156,$AF98:$AG156,$AF40:$AG45,TRUE),0)</f>
        <v>0</v>
      </c>
      <c r="C40" s="131">
        <f>IF(C$2,TREND(Annual!C98:C156,$AF98:$AG156,$AF40:$AG45,TRUE),0)</f>
        <v>0</v>
      </c>
      <c r="D40" s="131">
        <f>IF(D$2,TREND(Annual!D98:D156,$AF98:$AG156,$AF40:$AG45,TRUE),0)</f>
        <v>0</v>
      </c>
      <c r="E40" s="131">
        <f>IF(E$2,TREND(Annual!E98:E156,$AF98:$AG156,$AF40:$AG45,TRUE),0)</f>
        <v>0</v>
      </c>
      <c r="F40" s="131">
        <f>IF(F$2,TREND(Annual!F98:F156,$AF98:$AG156,$AF40:$AG45,TRUE),0)</f>
        <v>0</v>
      </c>
      <c r="G40" s="131">
        <f>IF(G$2,TREND(Annual!G98:G156,$AF98:$AG156,$AF40:$AG45,TRUE),0)</f>
        <v>0</v>
      </c>
      <c r="H40" s="131">
        <f>IF(H$2,TREND(Annual!H98:H156,$AF98:$AG156,$AF40:$AG45,TRUE),0)</f>
        <v>0</v>
      </c>
      <c r="I40" s="131">
        <f>IF(I$2,TREND(Annual!I98:I156,$AF98:$AG156,$AF40:$AG45,TRUE),0)</f>
        <v>0</v>
      </c>
      <c r="J40" s="131">
        <f>IF(J$2,TREND(Annual!J98:J156,$AF98:$AG156,$AF40:$AG45,TRUE),0)</f>
        <v>0</v>
      </c>
      <c r="K40" s="131">
        <f>IF(K$2,TREND(Annual!K98:K156,$AF98:$AG156,$AF40:$AG45,TRUE),0)</f>
        <v>0</v>
      </c>
      <c r="L40" s="131">
        <f>IF(L$2,TREND(Annual!L98:L156,$AF98:$AG156,$AF40:$AG45,TRUE),0)</f>
        <v>0</v>
      </c>
      <c r="M40" s="131">
        <f>IF(M$2,TREND(Annual!M98:M156,$AF98:$AG156,$AF40:$AG45,TRUE),0)</f>
        <v>0</v>
      </c>
      <c r="N40" s="131">
        <f>IF(N$2,TREND(Annual!N98:N156,$AF98:$AG156,$AF40:$AG45,TRUE),0)</f>
        <v>0</v>
      </c>
      <c r="O40" s="131">
        <f>IF(O$2,TREND(Annual!O98:O156,$AF98:$AG156,$AF40:$AG45,TRUE),0)</f>
        <v>0</v>
      </c>
      <c r="P40" s="131">
        <f>IF(P$2,TREND(Annual!P98:P156,$AF98:$AG156,$AF40:$AG45,TRUE),0)</f>
        <v>0</v>
      </c>
      <c r="Q40" s="131">
        <f>IF(Q$2,TREND(Annual!Q98:Q156,$AF98:$AG156,$AF40:$AG45,TRUE),0)</f>
        <v>0</v>
      </c>
      <c r="R40" s="131">
        <f>IF(R$2,TREND(Annual!R98:R156,$AF98:$AG156,$AF40:$AG45,TRUE),0)</f>
        <v>0</v>
      </c>
      <c r="S40" s="131">
        <f>IF(S$2,TREND(Annual!S98:S156,$AF98:$AG156,$AF40:$AG45,TRUE),0)</f>
        <v>0</v>
      </c>
      <c r="T40" s="131">
        <f>IF(T$2,TREND(Annual!T98:T156,$AF98:$AG156,$AF40:$AG45,TRUE),0)</f>
        <v>0</v>
      </c>
      <c r="U40" s="131">
        <f>IF(U$2,TREND(Annual!U98:U156,$AF98:$AG156,$AF40:$AG45,TRUE),0)</f>
        <v>0</v>
      </c>
      <c r="V40" s="131">
        <f>IF(V$2,TREND(Annual!V98:V156,$AF98:$AG156,$AF40:$AG45,TRUE),0)</f>
        <v>0</v>
      </c>
      <c r="W40" s="131">
        <f>IF(W$2,TREND(Annual!W98:W156,$AF98:$AG156,$AF40:$AG45,TRUE),0)</f>
        <v>0</v>
      </c>
      <c r="X40" s="131">
        <f>IF(X$2,TREND(Annual!X98:X156,$AF98:$AG156,$AF40:$AG45,TRUE),0)</f>
        <v>0</v>
      </c>
      <c r="Y40" s="131">
        <f>IF(Y$2,TREND(Annual!Y98:Y156,$AF98:$AG156,$AF40:$AG45,TRUE),0)</f>
        <v>0</v>
      </c>
      <c r="Z40" s="131">
        <f>IF(Z$2,TREND(Annual!Z98:Z156,$AF98:$AG156,$AF40:$AG45,TRUE),0)</f>
        <v>0</v>
      </c>
      <c r="AA40" s="131">
        <f>IF(AA$2,TREND(Annual!AA98:AA156,$AF98:$AG156,$AF40:$AG45,TRUE),0)</f>
        <v>0</v>
      </c>
      <c r="AB40" s="131">
        <f>IF(AB$2,TREND(Annual!AB98:AB156,$AF98:$AG156,$AF40:$AG45,TRUE),0)</f>
        <v>0</v>
      </c>
      <c r="AC40" s="131">
        <f>IF(AC$2,TREND(Annual!AC98:AC156,$AF98:$AG156,$AF40:$AG45,TRUE),0)</f>
        <v>0</v>
      </c>
      <c r="AD40" s="131">
        <f>IF(AD$2,TREND(Annual!AD98:AD156,$AF98:$AG156,$AF40:$AG45,TRUE),0)</f>
        <v>0</v>
      </c>
      <c r="AE40" s="131"/>
      <c r="AF40">
        <f t="shared" si="0"/>
        <v>34</v>
      </c>
      <c r="AG40">
        <f t="shared" si="1"/>
        <v>1156</v>
      </c>
    </row>
    <row r="41" spans="1:33">
      <c r="A41" t="s">
        <v>438</v>
      </c>
      <c r="B41" s="131">
        <f>IF(B$2,TREND(Annual!B99:B157,$AF99:$AG157,$AF41:$AG46,TRUE),0)</f>
        <v>0</v>
      </c>
      <c r="C41" s="131">
        <f>IF(C$2,TREND(Annual!C99:C157,$AF99:$AG157,$AF41:$AG46,TRUE),0)</f>
        <v>0</v>
      </c>
      <c r="D41" s="131">
        <f>IF(D$2,TREND(Annual!D99:D157,$AF99:$AG157,$AF41:$AG46,TRUE),0)</f>
        <v>0</v>
      </c>
      <c r="E41" s="131">
        <f>IF(E$2,TREND(Annual!E99:E157,$AF99:$AG157,$AF41:$AG46,TRUE),0)</f>
        <v>0</v>
      </c>
      <c r="F41" s="131">
        <f>IF(F$2,TREND(Annual!F99:F157,$AF99:$AG157,$AF41:$AG46,TRUE),0)</f>
        <v>0</v>
      </c>
      <c r="G41" s="131">
        <f>IF(G$2,TREND(Annual!G99:G157,$AF99:$AG157,$AF41:$AG46,TRUE),0)</f>
        <v>0</v>
      </c>
      <c r="H41" s="131">
        <f>IF(H$2,TREND(Annual!H99:H157,$AF99:$AG157,$AF41:$AG46,TRUE),0)</f>
        <v>0</v>
      </c>
      <c r="I41" s="131">
        <f>IF(I$2,TREND(Annual!I99:I157,$AF99:$AG157,$AF41:$AG46,TRUE),0)</f>
        <v>0</v>
      </c>
      <c r="J41" s="131">
        <f>IF(J$2,TREND(Annual!J99:J157,$AF99:$AG157,$AF41:$AG46,TRUE),0)</f>
        <v>0</v>
      </c>
      <c r="K41" s="131">
        <f>IF(K$2,TREND(Annual!K99:K157,$AF99:$AG157,$AF41:$AG46,TRUE),0)</f>
        <v>0</v>
      </c>
      <c r="L41" s="131">
        <f>IF(L$2,TREND(Annual!L99:L157,$AF99:$AG157,$AF41:$AG46,TRUE),0)</f>
        <v>0</v>
      </c>
      <c r="M41" s="131">
        <f>IF(M$2,TREND(Annual!M99:M157,$AF99:$AG157,$AF41:$AG46,TRUE),0)</f>
        <v>0</v>
      </c>
      <c r="N41" s="131">
        <f>IF(N$2,TREND(Annual!N99:N157,$AF99:$AG157,$AF41:$AG46,TRUE),0)</f>
        <v>0</v>
      </c>
      <c r="O41" s="131">
        <f>IF(O$2,TREND(Annual!O99:O157,$AF99:$AG157,$AF41:$AG46,TRUE),0)</f>
        <v>0</v>
      </c>
      <c r="P41" s="131">
        <f>IF(P$2,TREND(Annual!P99:P157,$AF99:$AG157,$AF41:$AG46,TRUE),0)</f>
        <v>0</v>
      </c>
      <c r="Q41" s="131">
        <f>IF(Q$2,TREND(Annual!Q99:Q157,$AF99:$AG157,$AF41:$AG46,TRUE),0)</f>
        <v>0</v>
      </c>
      <c r="R41" s="131">
        <f>IF(R$2,TREND(Annual!R99:R157,$AF99:$AG157,$AF41:$AG46,TRUE),0)</f>
        <v>0</v>
      </c>
      <c r="S41" s="131">
        <f>IF(S$2,TREND(Annual!S99:S157,$AF99:$AG157,$AF41:$AG46,TRUE),0)</f>
        <v>0</v>
      </c>
      <c r="T41" s="131">
        <f>IF(T$2,TREND(Annual!T99:T157,$AF99:$AG157,$AF41:$AG46,TRUE),0)</f>
        <v>0</v>
      </c>
      <c r="U41" s="131">
        <f>IF(U$2,TREND(Annual!U99:U157,$AF99:$AG157,$AF41:$AG46,TRUE),0)</f>
        <v>0</v>
      </c>
      <c r="V41" s="131">
        <f>IF(V$2,TREND(Annual!V99:V157,$AF99:$AG157,$AF41:$AG46,TRUE),0)</f>
        <v>0</v>
      </c>
      <c r="W41" s="131">
        <f>IF(W$2,TREND(Annual!W99:W157,$AF99:$AG157,$AF41:$AG46,TRUE),0)</f>
        <v>0</v>
      </c>
      <c r="X41" s="131">
        <f>IF(X$2,TREND(Annual!X99:X157,$AF99:$AG157,$AF41:$AG46,TRUE),0)</f>
        <v>0</v>
      </c>
      <c r="Y41" s="131">
        <f>IF(Y$2,TREND(Annual!Y99:Y157,$AF99:$AG157,$AF41:$AG46,TRUE),0)</f>
        <v>0</v>
      </c>
      <c r="Z41" s="131">
        <f>IF(Z$2,TREND(Annual!Z99:Z157,$AF99:$AG157,$AF41:$AG46,TRUE),0)</f>
        <v>0</v>
      </c>
      <c r="AA41" s="131">
        <f>IF(AA$2,TREND(Annual!AA99:AA157,$AF99:$AG157,$AF41:$AG46,TRUE),0)</f>
        <v>0</v>
      </c>
      <c r="AB41" s="131">
        <f>IF(AB$2,TREND(Annual!AB99:AB157,$AF99:$AG157,$AF41:$AG46,TRUE),0)</f>
        <v>0</v>
      </c>
      <c r="AC41" s="131">
        <f>IF(AC$2,TREND(Annual!AC99:AC157,$AF99:$AG157,$AF41:$AG46,TRUE),0)</f>
        <v>0</v>
      </c>
      <c r="AD41" s="131">
        <f>IF(AD$2,TREND(Annual!AD99:AD157,$AF99:$AG157,$AF41:$AG46,TRUE),0)</f>
        <v>0</v>
      </c>
      <c r="AE41" s="131"/>
      <c r="AF41">
        <f t="shared" si="0"/>
        <v>35</v>
      </c>
      <c r="AG41">
        <f t="shared" si="1"/>
        <v>1225</v>
      </c>
    </row>
    <row r="42" spans="1:33">
      <c r="A42" t="s">
        <v>439</v>
      </c>
      <c r="B42" s="131">
        <f>IF(B$2,TREND(Annual!B100:B158,$AF100:$AG158,$AF42:$AG47,TRUE),0)</f>
        <v>0</v>
      </c>
      <c r="C42" s="131">
        <f>IF(C$2,TREND(Annual!C100:C158,$AF100:$AG158,$AF42:$AG47,TRUE),0)</f>
        <v>0</v>
      </c>
      <c r="D42" s="131">
        <f>IF(D$2,TREND(Annual!D100:D158,$AF100:$AG158,$AF42:$AG47,TRUE),0)</f>
        <v>0</v>
      </c>
      <c r="E42" s="131">
        <f>IF(E$2,TREND(Annual!E100:E158,$AF100:$AG158,$AF42:$AG47,TRUE),0)</f>
        <v>0</v>
      </c>
      <c r="F42" s="131">
        <f>IF(F$2,TREND(Annual!F100:F158,$AF100:$AG158,$AF42:$AG47,TRUE),0)</f>
        <v>0</v>
      </c>
      <c r="G42" s="131">
        <f>IF(G$2,TREND(Annual!G100:G158,$AF100:$AG158,$AF42:$AG47,TRUE),0)</f>
        <v>0</v>
      </c>
      <c r="H42" s="131">
        <f>IF(H$2,TREND(Annual!H100:H158,$AF100:$AG158,$AF42:$AG47,TRUE),0)</f>
        <v>0</v>
      </c>
      <c r="I42" s="131">
        <f>IF(I$2,TREND(Annual!I100:I158,$AF100:$AG158,$AF42:$AG47,TRUE),0)</f>
        <v>0</v>
      </c>
      <c r="J42" s="131">
        <f>IF(J$2,TREND(Annual!J100:J158,$AF100:$AG158,$AF42:$AG47,TRUE),0)</f>
        <v>0</v>
      </c>
      <c r="K42" s="131">
        <f>IF(K$2,TREND(Annual!K100:K158,$AF100:$AG158,$AF42:$AG47,TRUE),0)</f>
        <v>0</v>
      </c>
      <c r="L42" s="131">
        <f>IF(L$2,TREND(Annual!L100:L158,$AF100:$AG158,$AF42:$AG47,TRUE),0)</f>
        <v>0</v>
      </c>
      <c r="M42" s="131">
        <f>IF(M$2,TREND(Annual!M100:M158,$AF100:$AG158,$AF42:$AG47,TRUE),0)</f>
        <v>0</v>
      </c>
      <c r="N42" s="131">
        <f>IF(N$2,TREND(Annual!N100:N158,$AF100:$AG158,$AF42:$AG47,TRUE),0)</f>
        <v>0</v>
      </c>
      <c r="O42" s="131">
        <f>IF(O$2,TREND(Annual!O100:O158,$AF100:$AG158,$AF42:$AG47,TRUE),0)</f>
        <v>0</v>
      </c>
      <c r="P42" s="131">
        <f>IF(P$2,TREND(Annual!P100:P158,$AF100:$AG158,$AF42:$AG47,TRUE),0)</f>
        <v>0</v>
      </c>
      <c r="Q42" s="131">
        <f>IF(Q$2,TREND(Annual!Q100:Q158,$AF100:$AG158,$AF42:$AG47,TRUE),0)</f>
        <v>0</v>
      </c>
      <c r="R42" s="131">
        <f>IF(R$2,TREND(Annual!R100:R158,$AF100:$AG158,$AF42:$AG47,TRUE),0)</f>
        <v>0</v>
      </c>
      <c r="S42" s="131">
        <f>IF(S$2,TREND(Annual!S100:S158,$AF100:$AG158,$AF42:$AG47,TRUE),0)</f>
        <v>0</v>
      </c>
      <c r="T42" s="131">
        <f>IF(T$2,TREND(Annual!T100:T158,$AF100:$AG158,$AF42:$AG47,TRUE),0)</f>
        <v>0</v>
      </c>
      <c r="U42" s="131">
        <f>IF(U$2,TREND(Annual!U100:U158,$AF100:$AG158,$AF42:$AG47,TRUE),0)</f>
        <v>0</v>
      </c>
      <c r="V42" s="131">
        <f>IF(V$2,TREND(Annual!V100:V158,$AF100:$AG158,$AF42:$AG47,TRUE),0)</f>
        <v>0</v>
      </c>
      <c r="W42" s="131">
        <f>IF(W$2,TREND(Annual!W100:W158,$AF100:$AG158,$AF42:$AG47,TRUE),0)</f>
        <v>0</v>
      </c>
      <c r="X42" s="131">
        <f>IF(X$2,TREND(Annual!X100:X158,$AF100:$AG158,$AF42:$AG47,TRUE),0)</f>
        <v>0</v>
      </c>
      <c r="Y42" s="131">
        <f>IF(Y$2,TREND(Annual!Y100:Y158,$AF100:$AG158,$AF42:$AG47,TRUE),0)</f>
        <v>0</v>
      </c>
      <c r="Z42" s="131">
        <f>IF(Z$2,TREND(Annual!Z100:Z158,$AF100:$AG158,$AF42:$AG47,TRUE),0)</f>
        <v>0</v>
      </c>
      <c r="AA42" s="131">
        <f>IF(AA$2,TREND(Annual!AA100:AA158,$AF100:$AG158,$AF42:$AG47,TRUE),0)</f>
        <v>0</v>
      </c>
      <c r="AB42" s="131">
        <f>IF(AB$2,TREND(Annual!AB100:AB158,$AF100:$AG158,$AF42:$AG47,TRUE),0)</f>
        <v>0</v>
      </c>
      <c r="AC42" s="131">
        <f>IF(AC$2,TREND(Annual!AC100:AC158,$AF100:$AG158,$AF42:$AG47,TRUE),0)</f>
        <v>0</v>
      </c>
      <c r="AD42" s="131">
        <f>IF(AD$2,TREND(Annual!AD100:AD158,$AF100:$AG158,$AF42:$AG47,TRUE),0)</f>
        <v>0</v>
      </c>
      <c r="AE42" s="131"/>
      <c r="AF42">
        <f t="shared" si="0"/>
        <v>36</v>
      </c>
      <c r="AG42">
        <f t="shared" si="1"/>
        <v>1296</v>
      </c>
    </row>
    <row r="43" spans="1:33">
      <c r="A43" t="s">
        <v>440</v>
      </c>
      <c r="B43" s="131">
        <f>IF(B$2,TREND(Annual!B101:B159,$AF101:$AG159,$AF43:$AG48,TRUE),0)</f>
        <v>0</v>
      </c>
      <c r="C43" s="131">
        <f>IF(C$2,TREND(Annual!C101:C159,$AF101:$AG159,$AF43:$AG48,TRUE),0)</f>
        <v>0</v>
      </c>
      <c r="D43" s="131">
        <f>IF(D$2,TREND(Annual!D101:D159,$AF101:$AG159,$AF43:$AG48,TRUE),0)</f>
        <v>0</v>
      </c>
      <c r="E43" s="131">
        <f>IF(E$2,TREND(Annual!E101:E159,$AF101:$AG159,$AF43:$AG48,TRUE),0)</f>
        <v>0</v>
      </c>
      <c r="F43" s="131">
        <f>IF(F$2,TREND(Annual!F101:F159,$AF101:$AG159,$AF43:$AG48,TRUE),0)</f>
        <v>0</v>
      </c>
      <c r="G43" s="131">
        <f>IF(G$2,TREND(Annual!G101:G159,$AF101:$AG159,$AF43:$AG48,TRUE),0)</f>
        <v>0</v>
      </c>
      <c r="H43" s="131">
        <f>IF(H$2,TREND(Annual!H101:H159,$AF101:$AG159,$AF43:$AG48,TRUE),0)</f>
        <v>0</v>
      </c>
      <c r="I43" s="131">
        <f>IF(I$2,TREND(Annual!I101:I159,$AF101:$AG159,$AF43:$AG48,TRUE),0)</f>
        <v>0</v>
      </c>
      <c r="J43" s="131">
        <f>IF(J$2,TREND(Annual!J101:J159,$AF101:$AG159,$AF43:$AG48,TRUE),0)</f>
        <v>0</v>
      </c>
      <c r="K43" s="131">
        <f>IF(K$2,TREND(Annual!K101:K159,$AF101:$AG159,$AF43:$AG48,TRUE),0)</f>
        <v>0</v>
      </c>
      <c r="L43" s="131">
        <f>IF(L$2,TREND(Annual!L101:L159,$AF101:$AG159,$AF43:$AG48,TRUE),0)</f>
        <v>0</v>
      </c>
      <c r="M43" s="131">
        <f>IF(M$2,TREND(Annual!M101:M159,$AF101:$AG159,$AF43:$AG48,TRUE),0)</f>
        <v>0</v>
      </c>
      <c r="N43" s="131">
        <f>IF(N$2,TREND(Annual!N101:N159,$AF101:$AG159,$AF43:$AG48,TRUE),0)</f>
        <v>0</v>
      </c>
      <c r="O43" s="131">
        <f>IF(O$2,TREND(Annual!O101:O159,$AF101:$AG159,$AF43:$AG48,TRUE),0)</f>
        <v>0</v>
      </c>
      <c r="P43" s="131">
        <f>IF(P$2,TREND(Annual!P101:P159,$AF101:$AG159,$AF43:$AG48,TRUE),0)</f>
        <v>0</v>
      </c>
      <c r="Q43" s="131">
        <f>IF(Q$2,TREND(Annual!Q101:Q159,$AF101:$AG159,$AF43:$AG48,TRUE),0)</f>
        <v>0</v>
      </c>
      <c r="R43" s="131">
        <f>IF(R$2,TREND(Annual!R101:R159,$AF101:$AG159,$AF43:$AG48,TRUE),0)</f>
        <v>0</v>
      </c>
      <c r="S43" s="131">
        <f>IF(S$2,TREND(Annual!S101:S159,$AF101:$AG159,$AF43:$AG48,TRUE),0)</f>
        <v>0</v>
      </c>
      <c r="T43" s="131">
        <f>IF(T$2,TREND(Annual!T101:T159,$AF101:$AG159,$AF43:$AG48,TRUE),0)</f>
        <v>0</v>
      </c>
      <c r="U43" s="131">
        <f>IF(U$2,TREND(Annual!U101:U159,$AF101:$AG159,$AF43:$AG48,TRUE),0)</f>
        <v>0</v>
      </c>
      <c r="V43" s="131">
        <f>IF(V$2,TREND(Annual!V101:V159,$AF101:$AG159,$AF43:$AG48,TRUE),0)</f>
        <v>0</v>
      </c>
      <c r="W43" s="131">
        <f>IF(W$2,TREND(Annual!W101:W159,$AF101:$AG159,$AF43:$AG48,TRUE),0)</f>
        <v>0</v>
      </c>
      <c r="X43" s="131">
        <f>IF(X$2,TREND(Annual!X101:X159,$AF101:$AG159,$AF43:$AG48,TRUE),0)</f>
        <v>0</v>
      </c>
      <c r="Y43" s="131">
        <f>IF(Y$2,TREND(Annual!Y101:Y159,$AF101:$AG159,$AF43:$AG48,TRUE),0)</f>
        <v>0</v>
      </c>
      <c r="Z43" s="131">
        <f>IF(Z$2,TREND(Annual!Z101:Z159,$AF101:$AG159,$AF43:$AG48,TRUE),0)</f>
        <v>0</v>
      </c>
      <c r="AA43" s="131">
        <f>IF(AA$2,TREND(Annual!AA101:AA159,$AF101:$AG159,$AF43:$AG48,TRUE),0)</f>
        <v>0</v>
      </c>
      <c r="AB43" s="131">
        <f>IF(AB$2,TREND(Annual!AB101:AB159,$AF101:$AG159,$AF43:$AG48,TRUE),0)</f>
        <v>0</v>
      </c>
      <c r="AC43" s="131">
        <f>IF(AC$2,TREND(Annual!AC101:AC159,$AF101:$AG159,$AF43:$AG48,TRUE),0)</f>
        <v>0</v>
      </c>
      <c r="AD43" s="131">
        <f>IF(AD$2,TREND(Annual!AD101:AD159,$AF101:$AG159,$AF43:$AG48,TRUE),0)</f>
        <v>0</v>
      </c>
      <c r="AE43" s="131"/>
      <c r="AF43">
        <f t="shared" si="0"/>
        <v>37</v>
      </c>
      <c r="AG43">
        <f t="shared" si="1"/>
        <v>1369</v>
      </c>
    </row>
    <row r="44" spans="1:33">
      <c r="A44" t="s">
        <v>441</v>
      </c>
      <c r="B44" s="131">
        <f>IF(B$2,TREND(Annual!B102:B160,$AF102:$AG160,$AF44:$AG49,TRUE),0)</f>
        <v>0</v>
      </c>
      <c r="C44" s="131">
        <f>IF(C$2,TREND(Annual!C102:C160,$AF102:$AG160,$AF44:$AG49,TRUE),0)</f>
        <v>0</v>
      </c>
      <c r="D44" s="131">
        <f>IF(D$2,TREND(Annual!D102:D160,$AF102:$AG160,$AF44:$AG49,TRUE),0)</f>
        <v>0</v>
      </c>
      <c r="E44" s="131">
        <f>IF(E$2,TREND(Annual!E102:E160,$AF102:$AG160,$AF44:$AG49,TRUE),0)</f>
        <v>0</v>
      </c>
      <c r="F44" s="131">
        <f>IF(F$2,TREND(Annual!F102:F160,$AF102:$AG160,$AF44:$AG49,TRUE),0)</f>
        <v>0</v>
      </c>
      <c r="G44" s="131">
        <f>IF(G$2,TREND(Annual!G102:G160,$AF102:$AG160,$AF44:$AG49,TRUE),0)</f>
        <v>0</v>
      </c>
      <c r="H44" s="131">
        <f>IF(H$2,TREND(Annual!H102:H160,$AF102:$AG160,$AF44:$AG49,TRUE),0)</f>
        <v>0</v>
      </c>
      <c r="I44" s="131">
        <f>IF(I$2,TREND(Annual!I102:I160,$AF102:$AG160,$AF44:$AG49,TRUE),0)</f>
        <v>0</v>
      </c>
      <c r="J44" s="131">
        <f>IF(J$2,TREND(Annual!J102:J160,$AF102:$AG160,$AF44:$AG49,TRUE),0)</f>
        <v>0</v>
      </c>
      <c r="K44" s="131">
        <f>IF(K$2,TREND(Annual!K102:K160,$AF102:$AG160,$AF44:$AG49,TRUE),0)</f>
        <v>0</v>
      </c>
      <c r="L44" s="131">
        <f>IF(L$2,TREND(Annual!L102:L160,$AF102:$AG160,$AF44:$AG49,TRUE),0)</f>
        <v>0</v>
      </c>
      <c r="M44" s="131">
        <f>IF(M$2,TREND(Annual!M102:M160,$AF102:$AG160,$AF44:$AG49,TRUE),0)</f>
        <v>0</v>
      </c>
      <c r="N44" s="131">
        <f>IF(N$2,TREND(Annual!N102:N160,$AF102:$AG160,$AF44:$AG49,TRUE),0)</f>
        <v>0</v>
      </c>
      <c r="O44" s="131">
        <f>IF(O$2,TREND(Annual!O102:O160,$AF102:$AG160,$AF44:$AG49,TRUE),0)</f>
        <v>0</v>
      </c>
      <c r="P44" s="131">
        <f>IF(P$2,TREND(Annual!P102:P160,$AF102:$AG160,$AF44:$AG49,TRUE),0)</f>
        <v>0</v>
      </c>
      <c r="Q44" s="131">
        <f>IF(Q$2,TREND(Annual!Q102:Q160,$AF102:$AG160,$AF44:$AG49,TRUE),0)</f>
        <v>0</v>
      </c>
      <c r="R44" s="131">
        <f>IF(R$2,TREND(Annual!R102:R160,$AF102:$AG160,$AF44:$AG49,TRUE),0)</f>
        <v>0</v>
      </c>
      <c r="S44" s="131">
        <f>IF(S$2,TREND(Annual!S102:S160,$AF102:$AG160,$AF44:$AG49,TRUE),0)</f>
        <v>0</v>
      </c>
      <c r="T44" s="131">
        <f>IF(T$2,TREND(Annual!T102:T160,$AF102:$AG160,$AF44:$AG49,TRUE),0)</f>
        <v>0</v>
      </c>
      <c r="U44" s="131">
        <f>IF(U$2,TREND(Annual!U102:U160,$AF102:$AG160,$AF44:$AG49,TRUE),0)</f>
        <v>0</v>
      </c>
      <c r="V44" s="131">
        <f>IF(V$2,TREND(Annual!V102:V160,$AF102:$AG160,$AF44:$AG49,TRUE),0)</f>
        <v>0</v>
      </c>
      <c r="W44" s="131">
        <f>IF(W$2,TREND(Annual!W102:W160,$AF102:$AG160,$AF44:$AG49,TRUE),0)</f>
        <v>0</v>
      </c>
      <c r="X44" s="131">
        <f>IF(X$2,TREND(Annual!X102:X160,$AF102:$AG160,$AF44:$AG49,TRUE),0)</f>
        <v>0</v>
      </c>
      <c r="Y44" s="131">
        <f>IF(Y$2,TREND(Annual!Y102:Y160,$AF102:$AG160,$AF44:$AG49,TRUE),0)</f>
        <v>0</v>
      </c>
      <c r="Z44" s="131">
        <f>IF(Z$2,TREND(Annual!Z102:Z160,$AF102:$AG160,$AF44:$AG49,TRUE),0)</f>
        <v>0</v>
      </c>
      <c r="AA44" s="131">
        <f>IF(AA$2,TREND(Annual!AA102:AA160,$AF102:$AG160,$AF44:$AG49,TRUE),0)</f>
        <v>0</v>
      </c>
      <c r="AB44" s="131">
        <f>IF(AB$2,TREND(Annual!AB102:AB160,$AF102:$AG160,$AF44:$AG49,TRUE),0)</f>
        <v>0</v>
      </c>
      <c r="AC44" s="131">
        <f>IF(AC$2,TREND(Annual!AC102:AC160,$AF102:$AG160,$AF44:$AG49,TRUE),0)</f>
        <v>0</v>
      </c>
      <c r="AD44" s="131">
        <f>IF(AD$2,TREND(Annual!AD102:AD160,$AF102:$AG160,$AF44:$AG49,TRUE),0)</f>
        <v>0</v>
      </c>
      <c r="AE44" s="131"/>
      <c r="AF44">
        <f t="shared" si="0"/>
        <v>38</v>
      </c>
      <c r="AG44">
        <f t="shared" si="1"/>
        <v>1444</v>
      </c>
    </row>
    <row r="45" spans="1:33">
      <c r="A45" t="s">
        <v>442</v>
      </c>
      <c r="B45" s="131">
        <f>IF(B$2,TREND(Annual!B103:B161,$AF103:$AG161,$AF45:$AG50,TRUE),0)</f>
        <v>0</v>
      </c>
      <c r="C45" s="131">
        <f>IF(C$2,TREND(Annual!C103:C161,$AF103:$AG161,$AF45:$AG50,TRUE),0)</f>
        <v>0</v>
      </c>
      <c r="D45" s="131">
        <f>IF(D$2,TREND(Annual!D103:D161,$AF103:$AG161,$AF45:$AG50,TRUE),0)</f>
        <v>0</v>
      </c>
      <c r="E45" s="131">
        <f>IF(E$2,TREND(Annual!E103:E161,$AF103:$AG161,$AF45:$AG50,TRUE),0)</f>
        <v>0</v>
      </c>
      <c r="F45" s="131">
        <f>IF(F$2,TREND(Annual!F103:F161,$AF103:$AG161,$AF45:$AG50,TRUE),0)</f>
        <v>0</v>
      </c>
      <c r="G45" s="131">
        <f>IF(G$2,TREND(Annual!G103:G161,$AF103:$AG161,$AF45:$AG50,TRUE),0)</f>
        <v>0</v>
      </c>
      <c r="H45" s="131">
        <f>IF(H$2,TREND(Annual!H103:H161,$AF103:$AG161,$AF45:$AG50,TRUE),0)</f>
        <v>0</v>
      </c>
      <c r="I45" s="131">
        <f>IF(I$2,TREND(Annual!I103:I161,$AF103:$AG161,$AF45:$AG50,TRUE),0)</f>
        <v>0</v>
      </c>
      <c r="J45" s="131">
        <f>IF(J$2,TREND(Annual!J103:J161,$AF103:$AG161,$AF45:$AG50,TRUE),0)</f>
        <v>0</v>
      </c>
      <c r="K45" s="131">
        <f>IF(K$2,TREND(Annual!K103:K161,$AF103:$AG161,$AF45:$AG50,TRUE),0)</f>
        <v>0</v>
      </c>
      <c r="L45" s="131">
        <f>IF(L$2,TREND(Annual!L103:L161,$AF103:$AG161,$AF45:$AG50,TRUE),0)</f>
        <v>0</v>
      </c>
      <c r="M45" s="131">
        <f>IF(M$2,TREND(Annual!M103:M161,$AF103:$AG161,$AF45:$AG50,TRUE),0)</f>
        <v>0</v>
      </c>
      <c r="N45" s="131">
        <f>IF(N$2,TREND(Annual!N103:N161,$AF103:$AG161,$AF45:$AG50,TRUE),0)</f>
        <v>0</v>
      </c>
      <c r="O45" s="131">
        <f>IF(O$2,TREND(Annual!O103:O161,$AF103:$AG161,$AF45:$AG50,TRUE),0)</f>
        <v>0</v>
      </c>
      <c r="P45" s="131">
        <f>IF(P$2,TREND(Annual!P103:P161,$AF103:$AG161,$AF45:$AG50,TRUE),0)</f>
        <v>0</v>
      </c>
      <c r="Q45" s="131">
        <f>IF(Q$2,TREND(Annual!Q103:Q161,$AF103:$AG161,$AF45:$AG50,TRUE),0)</f>
        <v>0</v>
      </c>
      <c r="R45" s="131">
        <f>IF(R$2,TREND(Annual!R103:R161,$AF103:$AG161,$AF45:$AG50,TRUE),0)</f>
        <v>0</v>
      </c>
      <c r="S45" s="131">
        <f>IF(S$2,TREND(Annual!S103:S161,$AF103:$AG161,$AF45:$AG50,TRUE),0)</f>
        <v>0</v>
      </c>
      <c r="T45" s="131">
        <f>IF(T$2,TREND(Annual!T103:T161,$AF103:$AG161,$AF45:$AG50,TRUE),0)</f>
        <v>0</v>
      </c>
      <c r="U45" s="131">
        <f>IF(U$2,TREND(Annual!U103:U161,$AF103:$AG161,$AF45:$AG50,TRUE),0)</f>
        <v>0</v>
      </c>
      <c r="V45" s="131">
        <f>IF(V$2,TREND(Annual!V103:V161,$AF103:$AG161,$AF45:$AG50,TRUE),0)</f>
        <v>0</v>
      </c>
      <c r="W45" s="131">
        <f>IF(W$2,TREND(Annual!W103:W161,$AF103:$AG161,$AF45:$AG50,TRUE),0)</f>
        <v>0</v>
      </c>
      <c r="X45" s="131">
        <f>IF(X$2,TREND(Annual!X103:X161,$AF103:$AG161,$AF45:$AG50,TRUE),0)</f>
        <v>0</v>
      </c>
      <c r="Y45" s="131">
        <f>IF(Y$2,TREND(Annual!Y103:Y161,$AF103:$AG161,$AF45:$AG50,TRUE),0)</f>
        <v>0</v>
      </c>
      <c r="Z45" s="131">
        <f>IF(Z$2,TREND(Annual!Z103:Z161,$AF103:$AG161,$AF45:$AG50,TRUE),0)</f>
        <v>0</v>
      </c>
      <c r="AA45" s="131">
        <f>IF(AA$2,TREND(Annual!AA103:AA161,$AF103:$AG161,$AF45:$AG50,TRUE),0)</f>
        <v>0</v>
      </c>
      <c r="AB45" s="131">
        <f>IF(AB$2,TREND(Annual!AB103:AB161,$AF103:$AG161,$AF45:$AG50,TRUE),0)</f>
        <v>0</v>
      </c>
      <c r="AC45" s="131">
        <f>IF(AC$2,TREND(Annual!AC103:AC161,$AF103:$AG161,$AF45:$AG50,TRUE),0)</f>
        <v>0</v>
      </c>
      <c r="AD45" s="131">
        <f>IF(AD$2,TREND(Annual!AD103:AD161,$AF103:$AG161,$AF45:$AG50,TRUE),0)</f>
        <v>0</v>
      </c>
      <c r="AE45" s="131"/>
      <c r="AF45">
        <f t="shared" si="0"/>
        <v>39</v>
      </c>
      <c r="AG45">
        <f t="shared" si="1"/>
        <v>1521</v>
      </c>
    </row>
    <row r="46" spans="1:33">
      <c r="A46" t="s">
        <v>443</v>
      </c>
      <c r="B46" s="131">
        <f>IF(B$2,TREND(Annual!B104:B162,$AF104:$AG162,$AF46:$AG51,TRUE),0)</f>
        <v>0</v>
      </c>
      <c r="C46" s="131">
        <f>IF(C$2,TREND(Annual!C104:C162,$AF104:$AG162,$AF46:$AG51,TRUE),0)</f>
        <v>0</v>
      </c>
      <c r="D46" s="131">
        <f>IF(D$2,TREND(Annual!D104:D162,$AF104:$AG162,$AF46:$AG51,TRUE),0)</f>
        <v>0</v>
      </c>
      <c r="E46" s="131">
        <f>IF(E$2,TREND(Annual!E104:E162,$AF104:$AG162,$AF46:$AG51,TRUE),0)</f>
        <v>0</v>
      </c>
      <c r="F46" s="131">
        <f>IF(F$2,TREND(Annual!F104:F162,$AF104:$AG162,$AF46:$AG51,TRUE),0)</f>
        <v>0</v>
      </c>
      <c r="G46" s="131">
        <f>IF(G$2,TREND(Annual!G104:G162,$AF104:$AG162,$AF46:$AG51,TRUE),0)</f>
        <v>0</v>
      </c>
      <c r="H46" s="131">
        <f>IF(H$2,TREND(Annual!H104:H162,$AF104:$AG162,$AF46:$AG51,TRUE),0)</f>
        <v>0</v>
      </c>
      <c r="I46" s="131">
        <f>IF(I$2,TREND(Annual!I104:I162,$AF104:$AG162,$AF46:$AG51,TRUE),0)</f>
        <v>0</v>
      </c>
      <c r="J46" s="131">
        <f>IF(J$2,TREND(Annual!J104:J162,$AF104:$AG162,$AF46:$AG51,TRUE),0)</f>
        <v>0</v>
      </c>
      <c r="K46" s="131">
        <f>IF(K$2,TREND(Annual!K104:K162,$AF104:$AG162,$AF46:$AG51,TRUE),0)</f>
        <v>0</v>
      </c>
      <c r="L46" s="131">
        <f>IF(L$2,TREND(Annual!L104:L162,$AF104:$AG162,$AF46:$AG51,TRUE),0)</f>
        <v>0</v>
      </c>
      <c r="M46" s="131">
        <f>IF(M$2,TREND(Annual!M104:M162,$AF104:$AG162,$AF46:$AG51,TRUE),0)</f>
        <v>0</v>
      </c>
      <c r="N46" s="131">
        <f>IF(N$2,TREND(Annual!N104:N162,$AF104:$AG162,$AF46:$AG51,TRUE),0)</f>
        <v>0</v>
      </c>
      <c r="O46" s="131">
        <f>IF(O$2,TREND(Annual!O104:O162,$AF104:$AG162,$AF46:$AG51,TRUE),0)</f>
        <v>0</v>
      </c>
      <c r="P46" s="131">
        <f>IF(P$2,TREND(Annual!P104:P162,$AF104:$AG162,$AF46:$AG51,TRUE),0)</f>
        <v>0</v>
      </c>
      <c r="Q46" s="131">
        <f>IF(Q$2,TREND(Annual!Q104:Q162,$AF104:$AG162,$AF46:$AG51,TRUE),0)</f>
        <v>0</v>
      </c>
      <c r="R46" s="131">
        <f>IF(R$2,TREND(Annual!R104:R162,$AF104:$AG162,$AF46:$AG51,TRUE),0)</f>
        <v>0</v>
      </c>
      <c r="S46" s="131">
        <f>IF(S$2,TREND(Annual!S104:S162,$AF104:$AG162,$AF46:$AG51,TRUE),0)</f>
        <v>0</v>
      </c>
      <c r="T46" s="131">
        <f>IF(T$2,TREND(Annual!T104:T162,$AF104:$AG162,$AF46:$AG51,TRUE),0)</f>
        <v>0</v>
      </c>
      <c r="U46" s="131">
        <f>IF(U$2,TREND(Annual!U104:U162,$AF104:$AG162,$AF46:$AG51,TRUE),0)</f>
        <v>0</v>
      </c>
      <c r="V46" s="131">
        <f>IF(V$2,TREND(Annual!V104:V162,$AF104:$AG162,$AF46:$AG51,TRUE),0)</f>
        <v>0</v>
      </c>
      <c r="W46" s="131">
        <f>IF(W$2,TREND(Annual!W104:W162,$AF104:$AG162,$AF46:$AG51,TRUE),0)</f>
        <v>0</v>
      </c>
      <c r="X46" s="131">
        <f>IF(X$2,TREND(Annual!X104:X162,$AF104:$AG162,$AF46:$AG51,TRUE),0)</f>
        <v>0</v>
      </c>
      <c r="Y46" s="131">
        <f>IF(Y$2,TREND(Annual!Y104:Y162,$AF104:$AG162,$AF46:$AG51,TRUE),0)</f>
        <v>0</v>
      </c>
      <c r="Z46" s="131">
        <f>IF(Z$2,TREND(Annual!Z104:Z162,$AF104:$AG162,$AF46:$AG51,TRUE),0)</f>
        <v>0</v>
      </c>
      <c r="AA46" s="131">
        <f>IF(AA$2,TREND(Annual!AA104:AA162,$AF104:$AG162,$AF46:$AG51,TRUE),0)</f>
        <v>0</v>
      </c>
      <c r="AB46" s="131">
        <f>IF(AB$2,TREND(Annual!AB104:AB162,$AF104:$AG162,$AF46:$AG51,TRUE),0)</f>
        <v>0</v>
      </c>
      <c r="AC46" s="131">
        <f>IF(AC$2,TREND(Annual!AC104:AC162,$AF104:$AG162,$AF46:$AG51,TRUE),0)</f>
        <v>0</v>
      </c>
      <c r="AD46" s="131">
        <f>IF(AD$2,TREND(Annual!AD104:AD162,$AF104:$AG162,$AF46:$AG51,TRUE),0)</f>
        <v>0</v>
      </c>
      <c r="AE46" s="131"/>
      <c r="AF46">
        <f t="shared" si="0"/>
        <v>40</v>
      </c>
      <c r="AG46">
        <f t="shared" si="1"/>
        <v>1600</v>
      </c>
    </row>
    <row r="47" spans="1:33">
      <c r="A47" t="s">
        <v>444</v>
      </c>
      <c r="B47" s="131">
        <f>IF(B$2,TREND(Annual!B105:B163,$AF105:$AG163,$AF47:$AG52,TRUE),0)</f>
        <v>0</v>
      </c>
      <c r="C47" s="131">
        <f>IF(C$2,TREND(Annual!C105:C163,$AF105:$AG163,$AF47:$AG52,TRUE),0)</f>
        <v>0</v>
      </c>
      <c r="D47" s="131">
        <f>IF(D$2,TREND(Annual!D105:D163,$AF105:$AG163,$AF47:$AG52,TRUE),0)</f>
        <v>0</v>
      </c>
      <c r="E47" s="131">
        <f>IF(E$2,TREND(Annual!E105:E163,$AF105:$AG163,$AF47:$AG52,TRUE),0)</f>
        <v>0</v>
      </c>
      <c r="F47" s="131">
        <f>IF(F$2,TREND(Annual!F105:F163,$AF105:$AG163,$AF47:$AG52,TRUE),0)</f>
        <v>0</v>
      </c>
      <c r="G47" s="131">
        <f>IF(G$2,TREND(Annual!G105:G163,$AF105:$AG163,$AF47:$AG52,TRUE),0)</f>
        <v>0</v>
      </c>
      <c r="H47" s="131">
        <f>IF(H$2,TREND(Annual!H105:H163,$AF105:$AG163,$AF47:$AG52,TRUE),0)</f>
        <v>0</v>
      </c>
      <c r="I47" s="131">
        <f>IF(I$2,TREND(Annual!I105:I163,$AF105:$AG163,$AF47:$AG52,TRUE),0)</f>
        <v>0</v>
      </c>
      <c r="J47" s="131">
        <f>IF(J$2,TREND(Annual!J105:J163,$AF105:$AG163,$AF47:$AG52,TRUE),0)</f>
        <v>0</v>
      </c>
      <c r="K47" s="131">
        <f>IF(K$2,TREND(Annual!K105:K163,$AF105:$AG163,$AF47:$AG52,TRUE),0)</f>
        <v>0</v>
      </c>
      <c r="L47" s="131">
        <f>IF(L$2,TREND(Annual!L105:L163,$AF105:$AG163,$AF47:$AG52,TRUE),0)</f>
        <v>0</v>
      </c>
      <c r="M47" s="131">
        <f>IF(M$2,TREND(Annual!M105:M163,$AF105:$AG163,$AF47:$AG52,TRUE),0)</f>
        <v>0</v>
      </c>
      <c r="N47" s="131">
        <f>IF(N$2,TREND(Annual!N105:N163,$AF105:$AG163,$AF47:$AG52,TRUE),0)</f>
        <v>0</v>
      </c>
      <c r="O47" s="131">
        <f>IF(O$2,TREND(Annual!O105:O163,$AF105:$AG163,$AF47:$AG52,TRUE),0)</f>
        <v>0</v>
      </c>
      <c r="P47" s="131">
        <f>IF(P$2,TREND(Annual!P105:P163,$AF105:$AG163,$AF47:$AG52,TRUE),0)</f>
        <v>0</v>
      </c>
      <c r="Q47" s="131">
        <f>IF(Q$2,TREND(Annual!Q105:Q163,$AF105:$AG163,$AF47:$AG52,TRUE),0)</f>
        <v>0</v>
      </c>
      <c r="R47" s="131">
        <f>IF(R$2,TREND(Annual!R105:R163,$AF105:$AG163,$AF47:$AG52,TRUE),0)</f>
        <v>0</v>
      </c>
      <c r="S47" s="131">
        <f>IF(S$2,TREND(Annual!S105:S163,$AF105:$AG163,$AF47:$AG52,TRUE),0)</f>
        <v>0</v>
      </c>
      <c r="T47" s="131">
        <f>IF(T$2,TREND(Annual!T105:T163,$AF105:$AG163,$AF47:$AG52,TRUE),0)</f>
        <v>0</v>
      </c>
      <c r="U47" s="131">
        <f>IF(U$2,TREND(Annual!U105:U163,$AF105:$AG163,$AF47:$AG52,TRUE),0)</f>
        <v>0</v>
      </c>
      <c r="V47" s="131">
        <f>IF(V$2,TREND(Annual!V105:V163,$AF105:$AG163,$AF47:$AG52,TRUE),0)</f>
        <v>0</v>
      </c>
      <c r="W47" s="131">
        <f>IF(W$2,TREND(Annual!W105:W163,$AF105:$AG163,$AF47:$AG52,TRUE),0)</f>
        <v>0</v>
      </c>
      <c r="X47" s="131">
        <f>IF(X$2,TREND(Annual!X105:X163,$AF105:$AG163,$AF47:$AG52,TRUE),0)</f>
        <v>0</v>
      </c>
      <c r="Y47" s="131">
        <f>IF(Y$2,TREND(Annual!Y105:Y163,$AF105:$AG163,$AF47:$AG52,TRUE),0)</f>
        <v>0</v>
      </c>
      <c r="Z47" s="131">
        <f>IF(Z$2,TREND(Annual!Z105:Z163,$AF105:$AG163,$AF47:$AG52,TRUE),0)</f>
        <v>0</v>
      </c>
      <c r="AA47" s="131">
        <f>IF(AA$2,TREND(Annual!AA105:AA163,$AF105:$AG163,$AF47:$AG52,TRUE),0)</f>
        <v>0</v>
      </c>
      <c r="AB47" s="131">
        <f>IF(AB$2,TREND(Annual!AB105:AB163,$AF105:$AG163,$AF47:$AG52,TRUE),0)</f>
        <v>0</v>
      </c>
      <c r="AC47" s="131">
        <f>IF(AC$2,TREND(Annual!AC105:AC163,$AF105:$AG163,$AF47:$AG52,TRUE),0)</f>
        <v>0</v>
      </c>
      <c r="AD47" s="131">
        <f>IF(AD$2,TREND(Annual!AD105:AD163,$AF105:$AG163,$AF47:$AG52,TRUE),0)</f>
        <v>0</v>
      </c>
      <c r="AE47" s="131"/>
      <c r="AF47">
        <f t="shared" si="0"/>
        <v>41</v>
      </c>
      <c r="AG47">
        <f t="shared" si="1"/>
        <v>1681</v>
      </c>
    </row>
    <row r="48" spans="1:33">
      <c r="A48" t="s">
        <v>445</v>
      </c>
      <c r="B48" s="131">
        <f>IF(B$2,TREND(Annual!B106:B164,$AF106:$AG164,$AF48:$AG53,TRUE),0)</f>
        <v>0</v>
      </c>
      <c r="C48" s="131">
        <f>IF(C$2,TREND(Annual!C106:C164,$AF106:$AG164,$AF48:$AG53,TRUE),0)</f>
        <v>0</v>
      </c>
      <c r="D48" s="131">
        <f>IF(D$2,TREND(Annual!D106:D164,$AF106:$AG164,$AF48:$AG53,TRUE),0)</f>
        <v>0</v>
      </c>
      <c r="E48" s="131">
        <f>IF(E$2,TREND(Annual!E106:E164,$AF106:$AG164,$AF48:$AG53,TRUE),0)</f>
        <v>0</v>
      </c>
      <c r="F48" s="131">
        <f>IF(F$2,TREND(Annual!F106:F164,$AF106:$AG164,$AF48:$AG53,TRUE),0)</f>
        <v>0</v>
      </c>
      <c r="G48" s="131">
        <f>IF(G$2,TREND(Annual!G106:G164,$AF106:$AG164,$AF48:$AG53,TRUE),0)</f>
        <v>0</v>
      </c>
      <c r="H48" s="131">
        <f>IF(H$2,TREND(Annual!H106:H164,$AF106:$AG164,$AF48:$AG53,TRUE),0)</f>
        <v>0</v>
      </c>
      <c r="I48" s="131">
        <f>IF(I$2,TREND(Annual!I106:I164,$AF106:$AG164,$AF48:$AG53,TRUE),0)</f>
        <v>0</v>
      </c>
      <c r="J48" s="131">
        <f>IF(J$2,TREND(Annual!J106:J164,$AF106:$AG164,$AF48:$AG53,TRUE),0)</f>
        <v>0</v>
      </c>
      <c r="K48" s="131">
        <f>IF(K$2,TREND(Annual!K106:K164,$AF106:$AG164,$AF48:$AG53,TRUE),0)</f>
        <v>0</v>
      </c>
      <c r="L48" s="131">
        <f>IF(L$2,TREND(Annual!L106:L164,$AF106:$AG164,$AF48:$AG53,TRUE),0)</f>
        <v>0</v>
      </c>
      <c r="M48" s="131">
        <f>IF(M$2,TREND(Annual!M106:M164,$AF106:$AG164,$AF48:$AG53,TRUE),0)</f>
        <v>0</v>
      </c>
      <c r="N48" s="131">
        <f>IF(N$2,TREND(Annual!N106:N164,$AF106:$AG164,$AF48:$AG53,TRUE),0)</f>
        <v>0</v>
      </c>
      <c r="O48" s="131">
        <f>IF(O$2,TREND(Annual!O106:O164,$AF106:$AG164,$AF48:$AG53,TRUE),0)</f>
        <v>0</v>
      </c>
      <c r="P48" s="131">
        <f>IF(P$2,TREND(Annual!P106:P164,$AF106:$AG164,$AF48:$AG53,TRUE),0)</f>
        <v>0</v>
      </c>
      <c r="Q48" s="131">
        <f>IF(Q$2,TREND(Annual!Q106:Q164,$AF106:$AG164,$AF48:$AG53,TRUE),0)</f>
        <v>0</v>
      </c>
      <c r="R48" s="131">
        <f>IF(R$2,TREND(Annual!R106:R164,$AF106:$AG164,$AF48:$AG53,TRUE),0)</f>
        <v>0</v>
      </c>
      <c r="S48" s="131">
        <f>IF(S$2,TREND(Annual!S106:S164,$AF106:$AG164,$AF48:$AG53,TRUE),0)</f>
        <v>0</v>
      </c>
      <c r="T48" s="131">
        <f>IF(T$2,TREND(Annual!T106:T164,$AF106:$AG164,$AF48:$AG53,TRUE),0)</f>
        <v>0</v>
      </c>
      <c r="U48" s="131">
        <f>IF(U$2,TREND(Annual!U106:U164,$AF106:$AG164,$AF48:$AG53,TRUE),0)</f>
        <v>0</v>
      </c>
      <c r="V48" s="131">
        <f>IF(V$2,TREND(Annual!V106:V164,$AF106:$AG164,$AF48:$AG53,TRUE),0)</f>
        <v>0</v>
      </c>
      <c r="W48" s="131">
        <f>IF(W$2,TREND(Annual!W106:W164,$AF106:$AG164,$AF48:$AG53,TRUE),0)</f>
        <v>0</v>
      </c>
      <c r="X48" s="131">
        <f>IF(X$2,TREND(Annual!X106:X164,$AF106:$AG164,$AF48:$AG53,TRUE),0)</f>
        <v>0</v>
      </c>
      <c r="Y48" s="131">
        <f>IF(Y$2,TREND(Annual!Y106:Y164,$AF106:$AG164,$AF48:$AG53,TRUE),0)</f>
        <v>0</v>
      </c>
      <c r="Z48" s="131">
        <f>IF(Z$2,TREND(Annual!Z106:Z164,$AF106:$AG164,$AF48:$AG53,TRUE),0)</f>
        <v>0</v>
      </c>
      <c r="AA48" s="131">
        <f>IF(AA$2,TREND(Annual!AA106:AA164,$AF106:$AG164,$AF48:$AG53,TRUE),0)</f>
        <v>0</v>
      </c>
      <c r="AB48" s="131">
        <f>IF(AB$2,TREND(Annual!AB106:AB164,$AF106:$AG164,$AF48:$AG53,TRUE),0)</f>
        <v>0</v>
      </c>
      <c r="AC48" s="131">
        <f>IF(AC$2,TREND(Annual!AC106:AC164,$AF106:$AG164,$AF48:$AG53,TRUE),0)</f>
        <v>0</v>
      </c>
      <c r="AD48" s="131">
        <f>IF(AD$2,TREND(Annual!AD106:AD164,$AF106:$AG164,$AF48:$AG53,TRUE),0)</f>
        <v>0</v>
      </c>
      <c r="AE48" s="131"/>
      <c r="AF48">
        <f t="shared" si="0"/>
        <v>42</v>
      </c>
      <c r="AG48">
        <f t="shared" si="1"/>
        <v>1764</v>
      </c>
    </row>
    <row r="49" spans="1:33">
      <c r="A49" t="s">
        <v>446</v>
      </c>
      <c r="B49" s="131">
        <f>IF(B$2,TREND(Annual!B107:B165,$AF107:$AG165,$AF49:$AG54,TRUE),0)</f>
        <v>0</v>
      </c>
      <c r="C49" s="131">
        <f>IF(C$2,TREND(Annual!C107:C165,$AF107:$AG165,$AF49:$AG54,TRUE),0)</f>
        <v>0</v>
      </c>
      <c r="D49" s="131">
        <f>IF(D$2,TREND(Annual!D107:D165,$AF107:$AG165,$AF49:$AG54,TRUE),0)</f>
        <v>0</v>
      </c>
      <c r="E49" s="131">
        <f>IF(E$2,TREND(Annual!E107:E165,$AF107:$AG165,$AF49:$AG54,TRUE),0)</f>
        <v>0</v>
      </c>
      <c r="F49" s="131">
        <f>IF(F$2,TREND(Annual!F107:F165,$AF107:$AG165,$AF49:$AG54,TRUE),0)</f>
        <v>0</v>
      </c>
      <c r="G49" s="131">
        <f>IF(G$2,TREND(Annual!G107:G165,$AF107:$AG165,$AF49:$AG54,TRUE),0)</f>
        <v>0</v>
      </c>
      <c r="H49" s="131">
        <f>IF(H$2,TREND(Annual!H107:H165,$AF107:$AG165,$AF49:$AG54,TRUE),0)</f>
        <v>0</v>
      </c>
      <c r="I49" s="131">
        <f>IF(I$2,TREND(Annual!I107:I165,$AF107:$AG165,$AF49:$AG54,TRUE),0)</f>
        <v>0</v>
      </c>
      <c r="J49" s="131">
        <f>IF(J$2,TREND(Annual!J107:J165,$AF107:$AG165,$AF49:$AG54,TRUE),0)</f>
        <v>0</v>
      </c>
      <c r="K49" s="131">
        <f>IF(K$2,TREND(Annual!K107:K165,$AF107:$AG165,$AF49:$AG54,TRUE),0)</f>
        <v>0</v>
      </c>
      <c r="L49" s="131">
        <f>IF(L$2,TREND(Annual!L107:L165,$AF107:$AG165,$AF49:$AG54,TRUE),0)</f>
        <v>0</v>
      </c>
      <c r="M49" s="131">
        <f>IF(M$2,TREND(Annual!M107:M165,$AF107:$AG165,$AF49:$AG54,TRUE),0)</f>
        <v>0</v>
      </c>
      <c r="N49" s="131">
        <f>IF(N$2,TREND(Annual!N107:N165,$AF107:$AG165,$AF49:$AG54,TRUE),0)</f>
        <v>0</v>
      </c>
      <c r="O49" s="131">
        <f>IF(O$2,TREND(Annual!O107:O165,$AF107:$AG165,$AF49:$AG54,TRUE),0)</f>
        <v>0</v>
      </c>
      <c r="P49" s="131">
        <f>IF(P$2,TREND(Annual!P107:P165,$AF107:$AG165,$AF49:$AG54,TRUE),0)</f>
        <v>0</v>
      </c>
      <c r="Q49" s="131">
        <f>IF(Q$2,TREND(Annual!Q107:Q165,$AF107:$AG165,$AF49:$AG54,TRUE),0)</f>
        <v>0</v>
      </c>
      <c r="R49" s="131">
        <f>IF(R$2,TREND(Annual!R107:R165,$AF107:$AG165,$AF49:$AG54,TRUE),0)</f>
        <v>0</v>
      </c>
      <c r="S49" s="131">
        <f>IF(S$2,TREND(Annual!S107:S165,$AF107:$AG165,$AF49:$AG54,TRUE),0)</f>
        <v>0</v>
      </c>
      <c r="T49" s="131">
        <f>IF(T$2,TREND(Annual!T107:T165,$AF107:$AG165,$AF49:$AG54,TRUE),0)</f>
        <v>0</v>
      </c>
      <c r="U49" s="131">
        <f>IF(U$2,TREND(Annual!U107:U165,$AF107:$AG165,$AF49:$AG54,TRUE),0)</f>
        <v>0</v>
      </c>
      <c r="V49" s="131">
        <f>IF(V$2,TREND(Annual!V107:V165,$AF107:$AG165,$AF49:$AG54,TRUE),0)</f>
        <v>0</v>
      </c>
      <c r="W49" s="131">
        <f>IF(W$2,TREND(Annual!W107:W165,$AF107:$AG165,$AF49:$AG54,TRUE),0)</f>
        <v>0</v>
      </c>
      <c r="X49" s="131">
        <f>IF(X$2,TREND(Annual!X107:X165,$AF107:$AG165,$AF49:$AG54,TRUE),0)</f>
        <v>0</v>
      </c>
      <c r="Y49" s="131">
        <f>IF(Y$2,TREND(Annual!Y107:Y165,$AF107:$AG165,$AF49:$AG54,TRUE),0)</f>
        <v>0</v>
      </c>
      <c r="Z49" s="131">
        <f>IF(Z$2,TREND(Annual!Z107:Z165,$AF107:$AG165,$AF49:$AG54,TRUE),0)</f>
        <v>0</v>
      </c>
      <c r="AA49" s="131">
        <f>IF(AA$2,TREND(Annual!AA107:AA165,$AF107:$AG165,$AF49:$AG54,TRUE),0)</f>
        <v>0</v>
      </c>
      <c r="AB49" s="131">
        <f>IF(AB$2,TREND(Annual!AB107:AB165,$AF107:$AG165,$AF49:$AG54,TRUE),0)</f>
        <v>0</v>
      </c>
      <c r="AC49" s="131">
        <f>IF(AC$2,TREND(Annual!AC107:AC165,$AF107:$AG165,$AF49:$AG54,TRUE),0)</f>
        <v>0</v>
      </c>
      <c r="AD49" s="131">
        <f>IF(AD$2,TREND(Annual!AD107:AD165,$AF107:$AG165,$AF49:$AG54,TRUE),0)</f>
        <v>0</v>
      </c>
      <c r="AE49" s="131"/>
      <c r="AF49">
        <f t="shared" si="0"/>
        <v>43</v>
      </c>
      <c r="AG49">
        <f t="shared" si="1"/>
        <v>1849</v>
      </c>
    </row>
    <row r="50" spans="1:33">
      <c r="A50" t="s">
        <v>447</v>
      </c>
      <c r="B50" s="131">
        <f>IF(B$2,TREND(Annual!B108:B166,$AF108:$AG166,$AF50:$AG55,TRUE),0)</f>
        <v>0</v>
      </c>
      <c r="C50" s="131">
        <f>IF(C$2,TREND(Annual!C108:C166,$AF108:$AG166,$AF50:$AG55,TRUE),0)</f>
        <v>0</v>
      </c>
      <c r="D50" s="131">
        <f>IF(D$2,TREND(Annual!D108:D166,$AF108:$AG166,$AF50:$AG55,TRUE),0)</f>
        <v>0</v>
      </c>
      <c r="E50" s="131">
        <f>IF(E$2,TREND(Annual!E108:E166,$AF108:$AG166,$AF50:$AG55,TRUE),0)</f>
        <v>0</v>
      </c>
      <c r="F50" s="131">
        <f>IF(F$2,TREND(Annual!F108:F166,$AF108:$AG166,$AF50:$AG55,TRUE),0)</f>
        <v>0</v>
      </c>
      <c r="G50" s="131">
        <f>IF(G$2,TREND(Annual!G108:G166,$AF108:$AG166,$AF50:$AG55,TRUE),0)</f>
        <v>0</v>
      </c>
      <c r="H50" s="131">
        <f>IF(H$2,TREND(Annual!H108:H166,$AF108:$AG166,$AF50:$AG55,TRUE),0)</f>
        <v>0</v>
      </c>
      <c r="I50" s="131">
        <f>IF(I$2,TREND(Annual!I108:I166,$AF108:$AG166,$AF50:$AG55,TRUE),0)</f>
        <v>0</v>
      </c>
      <c r="J50" s="131">
        <f>IF(J$2,TREND(Annual!J108:J166,$AF108:$AG166,$AF50:$AG55,TRUE),0)</f>
        <v>0</v>
      </c>
      <c r="K50" s="131">
        <f>IF(K$2,TREND(Annual!K108:K166,$AF108:$AG166,$AF50:$AG55,TRUE),0)</f>
        <v>0</v>
      </c>
      <c r="L50" s="131">
        <f>IF(L$2,TREND(Annual!L108:L166,$AF108:$AG166,$AF50:$AG55,TRUE),0)</f>
        <v>0</v>
      </c>
      <c r="M50" s="131">
        <f>IF(M$2,TREND(Annual!M108:M166,$AF108:$AG166,$AF50:$AG55,TRUE),0)</f>
        <v>0</v>
      </c>
      <c r="N50" s="131">
        <f>IF(N$2,TREND(Annual!N108:N166,$AF108:$AG166,$AF50:$AG55,TRUE),0)</f>
        <v>0</v>
      </c>
      <c r="O50" s="131">
        <f>IF(O$2,TREND(Annual!O108:O166,$AF108:$AG166,$AF50:$AG55,TRUE),0)</f>
        <v>0</v>
      </c>
      <c r="P50" s="131">
        <f>IF(P$2,TREND(Annual!P108:P166,$AF108:$AG166,$AF50:$AG55,TRUE),0)</f>
        <v>0</v>
      </c>
      <c r="Q50" s="131">
        <f>IF(Q$2,TREND(Annual!Q108:Q166,$AF108:$AG166,$AF50:$AG55,TRUE),0)</f>
        <v>0</v>
      </c>
      <c r="R50" s="131">
        <f>IF(R$2,TREND(Annual!R108:R166,$AF108:$AG166,$AF50:$AG55,TRUE),0)</f>
        <v>0</v>
      </c>
      <c r="S50" s="131">
        <f>IF(S$2,TREND(Annual!S108:S166,$AF108:$AG166,$AF50:$AG55,TRUE),0)</f>
        <v>0</v>
      </c>
      <c r="T50" s="131">
        <f>IF(T$2,TREND(Annual!T108:T166,$AF108:$AG166,$AF50:$AG55,TRUE),0)</f>
        <v>0</v>
      </c>
      <c r="U50" s="131">
        <f>IF(U$2,TREND(Annual!U108:U166,$AF108:$AG166,$AF50:$AG55,TRUE),0)</f>
        <v>0</v>
      </c>
      <c r="V50" s="131">
        <f>IF(V$2,TREND(Annual!V108:V166,$AF108:$AG166,$AF50:$AG55,TRUE),0)</f>
        <v>0</v>
      </c>
      <c r="W50" s="131">
        <f>IF(W$2,TREND(Annual!W108:W166,$AF108:$AG166,$AF50:$AG55,TRUE),0)</f>
        <v>0</v>
      </c>
      <c r="X50" s="131">
        <f>IF(X$2,TREND(Annual!X108:X166,$AF108:$AG166,$AF50:$AG55,TRUE),0)</f>
        <v>0</v>
      </c>
      <c r="Y50" s="131">
        <f>IF(Y$2,TREND(Annual!Y108:Y166,$AF108:$AG166,$AF50:$AG55,TRUE),0)</f>
        <v>0</v>
      </c>
      <c r="Z50" s="131">
        <f>IF(Z$2,TREND(Annual!Z108:Z166,$AF108:$AG166,$AF50:$AG55,TRUE),0)</f>
        <v>0</v>
      </c>
      <c r="AA50" s="131">
        <f>IF(AA$2,TREND(Annual!AA108:AA166,$AF108:$AG166,$AF50:$AG55,TRUE),0)</f>
        <v>0</v>
      </c>
      <c r="AB50" s="131">
        <f>IF(AB$2,TREND(Annual!AB108:AB166,$AF108:$AG166,$AF50:$AG55,TRUE),0)</f>
        <v>0</v>
      </c>
      <c r="AC50" s="131">
        <f>IF(AC$2,TREND(Annual!AC108:AC166,$AF108:$AG166,$AF50:$AG55,TRUE),0)</f>
        <v>0</v>
      </c>
      <c r="AD50" s="131">
        <f>IF(AD$2,TREND(Annual!AD108:AD166,$AF108:$AG166,$AF50:$AG55,TRUE),0)</f>
        <v>0</v>
      </c>
      <c r="AE50" s="131"/>
      <c r="AF50">
        <f t="shared" si="0"/>
        <v>44</v>
      </c>
      <c r="AG50">
        <f t="shared" si="1"/>
        <v>1936</v>
      </c>
    </row>
    <row r="51" spans="1:33">
      <c r="A51" t="s">
        <v>448</v>
      </c>
      <c r="B51" s="131">
        <f>IF(B$2,TREND(Annual!B109:B167,$AF109:$AG167,$AF51:$AG56,TRUE),0)</f>
        <v>0</v>
      </c>
      <c r="C51" s="131">
        <f>IF(C$2,TREND(Annual!C109:C167,$AF109:$AG167,$AF51:$AG56,TRUE),0)</f>
        <v>0</v>
      </c>
      <c r="D51" s="131">
        <f>IF(D$2,TREND(Annual!D109:D167,$AF109:$AG167,$AF51:$AG56,TRUE),0)</f>
        <v>0</v>
      </c>
      <c r="E51" s="131">
        <f>IF(E$2,TREND(Annual!E109:E167,$AF109:$AG167,$AF51:$AG56,TRUE),0)</f>
        <v>0</v>
      </c>
      <c r="F51" s="131">
        <f>IF(F$2,TREND(Annual!F109:F167,$AF109:$AG167,$AF51:$AG56,TRUE),0)</f>
        <v>0</v>
      </c>
      <c r="G51" s="131">
        <f>IF(G$2,TREND(Annual!G109:G167,$AF109:$AG167,$AF51:$AG56,TRUE),0)</f>
        <v>0</v>
      </c>
      <c r="H51" s="131">
        <f>IF(H$2,TREND(Annual!H109:H167,$AF109:$AG167,$AF51:$AG56,TRUE),0)</f>
        <v>0</v>
      </c>
      <c r="I51" s="131">
        <f>IF(I$2,TREND(Annual!I109:I167,$AF109:$AG167,$AF51:$AG56,TRUE),0)</f>
        <v>0</v>
      </c>
      <c r="J51" s="131">
        <f>IF(J$2,TREND(Annual!J109:J167,$AF109:$AG167,$AF51:$AG56,TRUE),0)</f>
        <v>0</v>
      </c>
      <c r="K51" s="131">
        <f>IF(K$2,TREND(Annual!K109:K167,$AF109:$AG167,$AF51:$AG56,TRUE),0)</f>
        <v>0</v>
      </c>
      <c r="L51" s="131">
        <f>IF(L$2,TREND(Annual!L109:L167,$AF109:$AG167,$AF51:$AG56,TRUE),0)</f>
        <v>0</v>
      </c>
      <c r="M51" s="131">
        <f>IF(M$2,TREND(Annual!M109:M167,$AF109:$AG167,$AF51:$AG56,TRUE),0)</f>
        <v>0</v>
      </c>
      <c r="N51" s="131">
        <f>IF(N$2,TREND(Annual!N109:N167,$AF109:$AG167,$AF51:$AG56,TRUE),0)</f>
        <v>0</v>
      </c>
      <c r="O51" s="131">
        <f>IF(O$2,TREND(Annual!O109:O167,$AF109:$AG167,$AF51:$AG56,TRUE),0)</f>
        <v>0</v>
      </c>
      <c r="P51" s="131">
        <f>IF(P$2,TREND(Annual!P109:P167,$AF109:$AG167,$AF51:$AG56,TRUE),0)</f>
        <v>0</v>
      </c>
      <c r="Q51" s="131">
        <f>IF(Q$2,TREND(Annual!Q109:Q167,$AF109:$AG167,$AF51:$AG56,TRUE),0)</f>
        <v>0</v>
      </c>
      <c r="R51" s="131">
        <f>IF(R$2,TREND(Annual!R109:R167,$AF109:$AG167,$AF51:$AG56,TRUE),0)</f>
        <v>0</v>
      </c>
      <c r="S51" s="131">
        <f>IF(S$2,TREND(Annual!S109:S167,$AF109:$AG167,$AF51:$AG56,TRUE),0)</f>
        <v>0</v>
      </c>
      <c r="T51" s="131">
        <f>IF(T$2,TREND(Annual!T109:T167,$AF109:$AG167,$AF51:$AG56,TRUE),0)</f>
        <v>0</v>
      </c>
      <c r="U51" s="131">
        <f>IF(U$2,TREND(Annual!U109:U167,$AF109:$AG167,$AF51:$AG56,TRUE),0)</f>
        <v>0</v>
      </c>
      <c r="V51" s="131">
        <f>IF(V$2,TREND(Annual!V109:V167,$AF109:$AG167,$AF51:$AG56,TRUE),0)</f>
        <v>0</v>
      </c>
      <c r="W51" s="131">
        <f>IF(W$2,TREND(Annual!W109:W167,$AF109:$AG167,$AF51:$AG56,TRUE),0)</f>
        <v>0</v>
      </c>
      <c r="X51" s="131">
        <f>IF(X$2,TREND(Annual!X109:X167,$AF109:$AG167,$AF51:$AG56,TRUE),0)</f>
        <v>0</v>
      </c>
      <c r="Y51" s="131">
        <f>IF(Y$2,TREND(Annual!Y109:Y167,$AF109:$AG167,$AF51:$AG56,TRUE),0)</f>
        <v>0</v>
      </c>
      <c r="Z51" s="131">
        <f>IF(Z$2,TREND(Annual!Z109:Z167,$AF109:$AG167,$AF51:$AG56,TRUE),0)</f>
        <v>0</v>
      </c>
      <c r="AA51" s="131">
        <f>IF(AA$2,TREND(Annual!AA109:AA167,$AF109:$AG167,$AF51:$AG56,TRUE),0)</f>
        <v>0</v>
      </c>
      <c r="AB51" s="131">
        <f>IF(AB$2,TREND(Annual!AB109:AB167,$AF109:$AG167,$AF51:$AG56,TRUE),0)</f>
        <v>0</v>
      </c>
      <c r="AC51" s="131">
        <f>IF(AC$2,TREND(Annual!AC109:AC167,$AF109:$AG167,$AF51:$AG56,TRUE),0)</f>
        <v>0</v>
      </c>
      <c r="AD51" s="131">
        <f>IF(AD$2,TREND(Annual!AD109:AD167,$AF109:$AG167,$AF51:$AG56,TRUE),0)</f>
        <v>0</v>
      </c>
      <c r="AE51" s="131"/>
      <c r="AF51">
        <f t="shared" si="0"/>
        <v>45</v>
      </c>
      <c r="AG51">
        <f t="shared" si="1"/>
        <v>2025</v>
      </c>
    </row>
    <row r="52" spans="1:33">
      <c r="A52" t="s">
        <v>449</v>
      </c>
      <c r="B52" s="131">
        <f>IF(B$2,TREND(Annual!B110:B168,$AF110:$AG168,$AF52:$AG57,TRUE),0)</f>
        <v>0</v>
      </c>
      <c r="C52" s="131">
        <f>IF(C$2,TREND(Annual!C110:C168,$AF110:$AG168,$AF52:$AG57,TRUE),0)</f>
        <v>0</v>
      </c>
      <c r="D52" s="131">
        <f>IF(D$2,TREND(Annual!D110:D168,$AF110:$AG168,$AF52:$AG57,TRUE),0)</f>
        <v>0</v>
      </c>
      <c r="E52" s="131">
        <f>IF(E$2,TREND(Annual!E110:E168,$AF110:$AG168,$AF52:$AG57,TRUE),0)</f>
        <v>0</v>
      </c>
      <c r="F52" s="131">
        <f>IF(F$2,TREND(Annual!F110:F168,$AF110:$AG168,$AF52:$AG57,TRUE),0)</f>
        <v>0</v>
      </c>
      <c r="G52" s="131">
        <f>IF(G$2,TREND(Annual!G110:G168,$AF110:$AG168,$AF52:$AG57,TRUE),0)</f>
        <v>0</v>
      </c>
      <c r="H52" s="131">
        <f>IF(H$2,TREND(Annual!H110:H168,$AF110:$AG168,$AF52:$AG57,TRUE),0)</f>
        <v>0</v>
      </c>
      <c r="I52" s="131">
        <f>IF(I$2,TREND(Annual!I110:I168,$AF110:$AG168,$AF52:$AG57,TRUE),0)</f>
        <v>0</v>
      </c>
      <c r="J52" s="131">
        <f>IF(J$2,TREND(Annual!J110:J168,$AF110:$AG168,$AF52:$AG57,TRUE),0)</f>
        <v>0</v>
      </c>
      <c r="K52" s="131">
        <f>IF(K$2,TREND(Annual!K110:K168,$AF110:$AG168,$AF52:$AG57,TRUE),0)</f>
        <v>0</v>
      </c>
      <c r="L52" s="131">
        <f>IF(L$2,TREND(Annual!L110:L168,$AF110:$AG168,$AF52:$AG57,TRUE),0)</f>
        <v>0</v>
      </c>
      <c r="M52" s="131">
        <f>IF(M$2,TREND(Annual!M110:M168,$AF110:$AG168,$AF52:$AG57,TRUE),0)</f>
        <v>0</v>
      </c>
      <c r="N52" s="131">
        <f>IF(N$2,TREND(Annual!N110:N168,$AF110:$AG168,$AF52:$AG57,TRUE),0)</f>
        <v>0</v>
      </c>
      <c r="O52" s="131">
        <f>IF(O$2,TREND(Annual!O110:O168,$AF110:$AG168,$AF52:$AG57,TRUE),0)</f>
        <v>0</v>
      </c>
      <c r="P52" s="131">
        <f>IF(P$2,TREND(Annual!P110:P168,$AF110:$AG168,$AF52:$AG57,TRUE),0)</f>
        <v>0</v>
      </c>
      <c r="Q52" s="131">
        <f>IF(Q$2,TREND(Annual!Q110:Q168,$AF110:$AG168,$AF52:$AG57,TRUE),0)</f>
        <v>0</v>
      </c>
      <c r="R52" s="131">
        <f>IF(R$2,TREND(Annual!R110:R168,$AF110:$AG168,$AF52:$AG57,TRUE),0)</f>
        <v>0</v>
      </c>
      <c r="S52" s="131">
        <f>IF(S$2,TREND(Annual!S110:S168,$AF110:$AG168,$AF52:$AG57,TRUE),0)</f>
        <v>0</v>
      </c>
      <c r="T52" s="131">
        <f>IF(T$2,TREND(Annual!T110:T168,$AF110:$AG168,$AF52:$AG57,TRUE),0)</f>
        <v>0</v>
      </c>
      <c r="U52" s="131">
        <f>IF(U$2,TREND(Annual!U110:U168,$AF110:$AG168,$AF52:$AG57,TRUE),0)</f>
        <v>0</v>
      </c>
      <c r="V52" s="131">
        <f>IF(V$2,TREND(Annual!V110:V168,$AF110:$AG168,$AF52:$AG57,TRUE),0)</f>
        <v>0</v>
      </c>
      <c r="W52" s="131">
        <f>IF(W$2,TREND(Annual!W110:W168,$AF110:$AG168,$AF52:$AG57,TRUE),0)</f>
        <v>0</v>
      </c>
      <c r="X52" s="131">
        <f>IF(X$2,TREND(Annual!X110:X168,$AF110:$AG168,$AF52:$AG57,TRUE),0)</f>
        <v>0</v>
      </c>
      <c r="Y52" s="131">
        <f>IF(Y$2,TREND(Annual!Y110:Y168,$AF110:$AG168,$AF52:$AG57,TRUE),0)</f>
        <v>0</v>
      </c>
      <c r="Z52" s="131">
        <f>IF(Z$2,TREND(Annual!Z110:Z168,$AF110:$AG168,$AF52:$AG57,TRUE),0)</f>
        <v>0</v>
      </c>
      <c r="AA52" s="131">
        <f>IF(AA$2,TREND(Annual!AA110:AA168,$AF110:$AG168,$AF52:$AG57,TRUE),0)</f>
        <v>0</v>
      </c>
      <c r="AB52" s="131">
        <f>IF(AB$2,TREND(Annual!AB110:AB168,$AF110:$AG168,$AF52:$AG57,TRUE),0)</f>
        <v>0</v>
      </c>
      <c r="AC52" s="131">
        <f>IF(AC$2,TREND(Annual!AC110:AC168,$AF110:$AG168,$AF52:$AG57,TRUE),0)</f>
        <v>0</v>
      </c>
      <c r="AD52" s="131">
        <f>IF(AD$2,TREND(Annual!AD110:AD168,$AF110:$AG168,$AF52:$AG57,TRUE),0)</f>
        <v>0</v>
      </c>
      <c r="AE52" s="131"/>
      <c r="AF52">
        <f t="shared" si="0"/>
        <v>46</v>
      </c>
      <c r="AG52">
        <f t="shared" si="1"/>
        <v>2116</v>
      </c>
    </row>
    <row r="53" spans="1:33">
      <c r="A53" t="s">
        <v>450</v>
      </c>
      <c r="B53" s="131">
        <f>IF(B$2,TREND(Annual!B111:B169,$AF111:$AG169,$AF53:$AG58,TRUE),0)</f>
        <v>0</v>
      </c>
      <c r="C53" s="131">
        <f>IF(C$2,TREND(Annual!C111:C169,$AF111:$AG169,$AF53:$AG58,TRUE),0)</f>
        <v>0</v>
      </c>
      <c r="D53" s="131">
        <f>IF(D$2,TREND(Annual!D111:D169,$AF111:$AG169,$AF53:$AG58,TRUE),0)</f>
        <v>0</v>
      </c>
      <c r="E53" s="131">
        <f>IF(E$2,TREND(Annual!E111:E169,$AF111:$AG169,$AF53:$AG58,TRUE),0)</f>
        <v>0</v>
      </c>
      <c r="F53" s="131">
        <f>IF(F$2,TREND(Annual!F111:F169,$AF111:$AG169,$AF53:$AG58,TRUE),0)</f>
        <v>0</v>
      </c>
      <c r="G53" s="131">
        <f>IF(G$2,TREND(Annual!G111:G169,$AF111:$AG169,$AF53:$AG58,TRUE),0)</f>
        <v>0</v>
      </c>
      <c r="H53" s="131">
        <f>IF(H$2,TREND(Annual!H111:H169,$AF111:$AG169,$AF53:$AG58,TRUE),0)</f>
        <v>0</v>
      </c>
      <c r="I53" s="131">
        <f>IF(I$2,TREND(Annual!I111:I169,$AF111:$AG169,$AF53:$AG58,TRUE),0)</f>
        <v>0</v>
      </c>
      <c r="J53" s="131">
        <f>IF(J$2,TREND(Annual!J111:J169,$AF111:$AG169,$AF53:$AG58,TRUE),0)</f>
        <v>0</v>
      </c>
      <c r="K53" s="131">
        <f>IF(K$2,TREND(Annual!K111:K169,$AF111:$AG169,$AF53:$AG58,TRUE),0)</f>
        <v>0</v>
      </c>
      <c r="L53" s="131">
        <f>IF(L$2,TREND(Annual!L111:L169,$AF111:$AG169,$AF53:$AG58,TRUE),0)</f>
        <v>0</v>
      </c>
      <c r="M53" s="131">
        <f>IF(M$2,TREND(Annual!M111:M169,$AF111:$AG169,$AF53:$AG58,TRUE),0)</f>
        <v>0</v>
      </c>
      <c r="N53" s="131">
        <f>IF(N$2,TREND(Annual!N111:N169,$AF111:$AG169,$AF53:$AG58,TRUE),0)</f>
        <v>0</v>
      </c>
      <c r="O53" s="131">
        <f>IF(O$2,TREND(Annual!O111:O169,$AF111:$AG169,$AF53:$AG58,TRUE),0)</f>
        <v>0</v>
      </c>
      <c r="P53" s="131">
        <f>IF(P$2,TREND(Annual!P111:P169,$AF111:$AG169,$AF53:$AG58,TRUE),0)</f>
        <v>0</v>
      </c>
      <c r="Q53" s="131">
        <f>IF(Q$2,TREND(Annual!Q111:Q169,$AF111:$AG169,$AF53:$AG58,TRUE),0)</f>
        <v>0</v>
      </c>
      <c r="R53" s="131">
        <f>IF(R$2,TREND(Annual!R111:R169,$AF111:$AG169,$AF53:$AG58,TRUE),0)</f>
        <v>0</v>
      </c>
      <c r="S53" s="131">
        <f>IF(S$2,TREND(Annual!S111:S169,$AF111:$AG169,$AF53:$AG58,TRUE),0)</f>
        <v>0</v>
      </c>
      <c r="T53" s="131">
        <f>IF(T$2,TREND(Annual!T111:T169,$AF111:$AG169,$AF53:$AG58,TRUE),0)</f>
        <v>0</v>
      </c>
      <c r="U53" s="131">
        <f>IF(U$2,TREND(Annual!U111:U169,$AF111:$AG169,$AF53:$AG58,TRUE),0)</f>
        <v>0</v>
      </c>
      <c r="V53" s="131">
        <f>IF(V$2,TREND(Annual!V111:V169,$AF111:$AG169,$AF53:$AG58,TRUE),0)</f>
        <v>0</v>
      </c>
      <c r="W53" s="131">
        <f>IF(W$2,TREND(Annual!W111:W169,$AF111:$AG169,$AF53:$AG58,TRUE),0)</f>
        <v>0</v>
      </c>
      <c r="X53" s="131">
        <f>IF(X$2,TREND(Annual!X111:X169,$AF111:$AG169,$AF53:$AG58,TRUE),0)</f>
        <v>0</v>
      </c>
      <c r="Y53" s="131">
        <f>IF(Y$2,TREND(Annual!Y111:Y169,$AF111:$AG169,$AF53:$AG58,TRUE),0)</f>
        <v>0</v>
      </c>
      <c r="Z53" s="131">
        <f>IF(Z$2,TREND(Annual!Z111:Z169,$AF111:$AG169,$AF53:$AG58,TRUE),0)</f>
        <v>0</v>
      </c>
      <c r="AA53" s="131">
        <f>IF(AA$2,TREND(Annual!AA111:AA169,$AF111:$AG169,$AF53:$AG58,TRUE),0)</f>
        <v>0</v>
      </c>
      <c r="AB53" s="131">
        <f>IF(AB$2,TREND(Annual!AB111:AB169,$AF111:$AG169,$AF53:$AG58,TRUE),0)</f>
        <v>0</v>
      </c>
      <c r="AC53" s="131">
        <f>IF(AC$2,TREND(Annual!AC111:AC169,$AF111:$AG169,$AF53:$AG58,TRUE),0)</f>
        <v>0</v>
      </c>
      <c r="AD53" s="131">
        <f>IF(AD$2,TREND(Annual!AD111:AD169,$AF111:$AG169,$AF53:$AG58,TRUE),0)</f>
        <v>0</v>
      </c>
      <c r="AE53" s="131"/>
      <c r="AF53">
        <f t="shared" si="0"/>
        <v>47</v>
      </c>
      <c r="AG53">
        <f t="shared" si="1"/>
        <v>2209</v>
      </c>
    </row>
    <row r="54" spans="1:33">
      <c r="A54" t="s">
        <v>451</v>
      </c>
      <c r="B54" s="131">
        <f>IF(B$2,TREND(Annual!B112:B170,$AF112:$AG170,$AF54:$AG59,TRUE),0)</f>
        <v>0</v>
      </c>
      <c r="C54" s="131">
        <f>IF(C$2,TREND(Annual!C112:C170,$AF112:$AG170,$AF54:$AG59,TRUE),0)</f>
        <v>0</v>
      </c>
      <c r="D54" s="131">
        <f>IF(D$2,TREND(Annual!D112:D170,$AF112:$AG170,$AF54:$AG59,TRUE),0)</f>
        <v>0</v>
      </c>
      <c r="E54" s="131">
        <f>IF(E$2,TREND(Annual!E112:E170,$AF112:$AG170,$AF54:$AG59,TRUE),0)</f>
        <v>0</v>
      </c>
      <c r="F54" s="131">
        <f>IF(F$2,TREND(Annual!F112:F170,$AF112:$AG170,$AF54:$AG59,TRUE),0)</f>
        <v>0</v>
      </c>
      <c r="G54" s="131">
        <f>IF(G$2,TREND(Annual!G112:G170,$AF112:$AG170,$AF54:$AG59,TRUE),0)</f>
        <v>0</v>
      </c>
      <c r="H54" s="131">
        <f>IF(H$2,TREND(Annual!H112:H170,$AF112:$AG170,$AF54:$AG59,TRUE),0)</f>
        <v>0</v>
      </c>
      <c r="I54" s="131">
        <f>IF(I$2,TREND(Annual!I112:I170,$AF112:$AG170,$AF54:$AG59,TRUE),0)</f>
        <v>0</v>
      </c>
      <c r="J54" s="131">
        <f>IF(J$2,TREND(Annual!J112:J170,$AF112:$AG170,$AF54:$AG59,TRUE),0)</f>
        <v>0</v>
      </c>
      <c r="K54" s="131">
        <f>IF(K$2,TREND(Annual!K112:K170,$AF112:$AG170,$AF54:$AG59,TRUE),0)</f>
        <v>0</v>
      </c>
      <c r="L54" s="131">
        <f>IF(L$2,TREND(Annual!L112:L170,$AF112:$AG170,$AF54:$AG59,TRUE),0)</f>
        <v>0</v>
      </c>
      <c r="M54" s="131">
        <f>IF(M$2,TREND(Annual!M112:M170,$AF112:$AG170,$AF54:$AG59,TRUE),0)</f>
        <v>0</v>
      </c>
      <c r="N54" s="131">
        <f>IF(N$2,TREND(Annual!N112:N170,$AF112:$AG170,$AF54:$AG59,TRUE),0)</f>
        <v>0</v>
      </c>
      <c r="O54" s="131">
        <f>IF(O$2,TREND(Annual!O112:O170,$AF112:$AG170,$AF54:$AG59,TRUE),0)</f>
        <v>0</v>
      </c>
      <c r="P54" s="131">
        <f>IF(P$2,TREND(Annual!P112:P170,$AF112:$AG170,$AF54:$AG59,TRUE),0)</f>
        <v>0</v>
      </c>
      <c r="Q54" s="131">
        <f>IF(Q$2,TREND(Annual!Q112:Q170,$AF112:$AG170,$AF54:$AG59,TRUE),0)</f>
        <v>0</v>
      </c>
      <c r="R54" s="131">
        <f>IF(R$2,TREND(Annual!R112:R170,$AF112:$AG170,$AF54:$AG59,TRUE),0)</f>
        <v>0</v>
      </c>
      <c r="S54" s="131">
        <f>IF(S$2,TREND(Annual!S112:S170,$AF112:$AG170,$AF54:$AG59,TRUE),0)</f>
        <v>0</v>
      </c>
      <c r="T54" s="131">
        <f>IF(T$2,TREND(Annual!T112:T170,$AF112:$AG170,$AF54:$AG59,TRUE),0)</f>
        <v>0</v>
      </c>
      <c r="U54" s="131">
        <f>IF(U$2,TREND(Annual!U112:U170,$AF112:$AG170,$AF54:$AG59,TRUE),0)</f>
        <v>0</v>
      </c>
      <c r="V54" s="131">
        <f>IF(V$2,TREND(Annual!V112:V170,$AF112:$AG170,$AF54:$AG59,TRUE),0)</f>
        <v>0</v>
      </c>
      <c r="W54" s="131">
        <f>IF(W$2,TREND(Annual!W112:W170,$AF112:$AG170,$AF54:$AG59,TRUE),0)</f>
        <v>0</v>
      </c>
      <c r="X54" s="131">
        <f>IF(X$2,TREND(Annual!X112:X170,$AF112:$AG170,$AF54:$AG59,TRUE),0)</f>
        <v>0</v>
      </c>
      <c r="Y54" s="131">
        <f>IF(Y$2,TREND(Annual!Y112:Y170,$AF112:$AG170,$AF54:$AG59,TRUE),0)</f>
        <v>0</v>
      </c>
      <c r="Z54" s="131">
        <f>IF(Z$2,TREND(Annual!Z112:Z170,$AF112:$AG170,$AF54:$AG59,TRUE),0)</f>
        <v>0</v>
      </c>
      <c r="AA54" s="131">
        <f>IF(AA$2,TREND(Annual!AA112:AA170,$AF112:$AG170,$AF54:$AG59,TRUE),0)</f>
        <v>0</v>
      </c>
      <c r="AB54" s="131">
        <f>IF(AB$2,TREND(Annual!AB112:AB170,$AF112:$AG170,$AF54:$AG59,TRUE),0)</f>
        <v>0</v>
      </c>
      <c r="AC54" s="131">
        <f>IF(AC$2,TREND(Annual!AC112:AC170,$AF112:$AG170,$AF54:$AG59,TRUE),0)</f>
        <v>0</v>
      </c>
      <c r="AD54" s="131">
        <f>IF(AD$2,TREND(Annual!AD112:AD170,$AF112:$AG170,$AF54:$AG59,TRUE),0)</f>
        <v>0</v>
      </c>
      <c r="AE54" s="131"/>
      <c r="AF54">
        <f t="shared" si="0"/>
        <v>48</v>
      </c>
      <c r="AG54">
        <f t="shared" si="1"/>
        <v>2304</v>
      </c>
    </row>
    <row r="55" spans="1:33">
      <c r="A55" t="s">
        <v>452</v>
      </c>
      <c r="B55" s="131">
        <f>IF(B$2,TREND(Annual!B113:B171,$AF113:$AG171,$AF55:$AG60,TRUE),0)</f>
        <v>0</v>
      </c>
      <c r="C55" s="131">
        <f>IF(C$2,TREND(Annual!C113:C171,$AF113:$AG171,$AF55:$AG60,TRUE),0)</f>
        <v>0</v>
      </c>
      <c r="D55" s="131">
        <f>IF(D$2,TREND(Annual!D113:D171,$AF113:$AG171,$AF55:$AG60,TRUE),0)</f>
        <v>0</v>
      </c>
      <c r="E55" s="131">
        <f>IF(E$2,TREND(Annual!E113:E171,$AF113:$AG171,$AF55:$AG60,TRUE),0)</f>
        <v>0</v>
      </c>
      <c r="F55" s="131">
        <f>IF(F$2,TREND(Annual!F113:F171,$AF113:$AG171,$AF55:$AG60,TRUE),0)</f>
        <v>0</v>
      </c>
      <c r="G55" s="131">
        <f>IF(G$2,TREND(Annual!G113:G171,$AF113:$AG171,$AF55:$AG60,TRUE),0)</f>
        <v>0</v>
      </c>
      <c r="H55" s="131">
        <f>IF(H$2,TREND(Annual!H113:H171,$AF113:$AG171,$AF55:$AG60,TRUE),0)</f>
        <v>0</v>
      </c>
      <c r="I55" s="131">
        <f>IF(I$2,TREND(Annual!I113:I171,$AF113:$AG171,$AF55:$AG60,TRUE),0)</f>
        <v>0</v>
      </c>
      <c r="J55" s="131">
        <f>IF(J$2,TREND(Annual!J113:J171,$AF113:$AG171,$AF55:$AG60,TRUE),0)</f>
        <v>0</v>
      </c>
      <c r="K55" s="131">
        <f>IF(K$2,TREND(Annual!K113:K171,$AF113:$AG171,$AF55:$AG60,TRUE),0)</f>
        <v>0</v>
      </c>
      <c r="L55" s="131">
        <f>IF(L$2,TREND(Annual!L113:L171,$AF113:$AG171,$AF55:$AG60,TRUE),0)</f>
        <v>0</v>
      </c>
      <c r="M55" s="131">
        <f>IF(M$2,TREND(Annual!M113:M171,$AF113:$AG171,$AF55:$AG60,TRUE),0)</f>
        <v>0</v>
      </c>
      <c r="N55" s="131">
        <f>IF(N$2,TREND(Annual!N113:N171,$AF113:$AG171,$AF55:$AG60,TRUE),0)</f>
        <v>0</v>
      </c>
      <c r="O55" s="131">
        <f>IF(O$2,TREND(Annual!O113:O171,$AF113:$AG171,$AF55:$AG60,TRUE),0)</f>
        <v>0</v>
      </c>
      <c r="P55" s="131">
        <f>IF(P$2,TREND(Annual!P113:P171,$AF113:$AG171,$AF55:$AG60,TRUE),0)</f>
        <v>0</v>
      </c>
      <c r="Q55" s="131">
        <f>IF(Q$2,TREND(Annual!Q113:Q171,$AF113:$AG171,$AF55:$AG60,TRUE),0)</f>
        <v>0</v>
      </c>
      <c r="R55" s="131">
        <f>IF(R$2,TREND(Annual!R113:R171,$AF113:$AG171,$AF55:$AG60,TRUE),0)</f>
        <v>0</v>
      </c>
      <c r="S55" s="131">
        <f>IF(S$2,TREND(Annual!S113:S171,$AF113:$AG171,$AF55:$AG60,TRUE),0)</f>
        <v>0</v>
      </c>
      <c r="T55" s="131">
        <f>IF(T$2,TREND(Annual!T113:T171,$AF113:$AG171,$AF55:$AG60,TRUE),0)</f>
        <v>0</v>
      </c>
      <c r="U55" s="131">
        <f>IF(U$2,TREND(Annual!U113:U171,$AF113:$AG171,$AF55:$AG60,TRUE),0)</f>
        <v>0</v>
      </c>
      <c r="V55" s="131">
        <f>IF(V$2,TREND(Annual!V113:V171,$AF113:$AG171,$AF55:$AG60,TRUE),0)</f>
        <v>0</v>
      </c>
      <c r="W55" s="131">
        <f>IF(W$2,TREND(Annual!W113:W171,$AF113:$AG171,$AF55:$AG60,TRUE),0)</f>
        <v>0</v>
      </c>
      <c r="X55" s="131">
        <f>IF(X$2,TREND(Annual!X113:X171,$AF113:$AG171,$AF55:$AG60,TRUE),0)</f>
        <v>0</v>
      </c>
      <c r="Y55" s="131">
        <f>IF(Y$2,TREND(Annual!Y113:Y171,$AF113:$AG171,$AF55:$AG60,TRUE),0)</f>
        <v>0</v>
      </c>
      <c r="Z55" s="131">
        <f>IF(Z$2,TREND(Annual!Z113:Z171,$AF113:$AG171,$AF55:$AG60,TRUE),0)</f>
        <v>0</v>
      </c>
      <c r="AA55" s="131">
        <f>IF(AA$2,TREND(Annual!AA113:AA171,$AF113:$AG171,$AF55:$AG60,TRUE),0)</f>
        <v>0</v>
      </c>
      <c r="AB55" s="131">
        <f>IF(AB$2,TREND(Annual!AB113:AB171,$AF113:$AG171,$AF55:$AG60,TRUE),0)</f>
        <v>0</v>
      </c>
      <c r="AC55" s="131">
        <f>IF(AC$2,TREND(Annual!AC113:AC171,$AF113:$AG171,$AF55:$AG60,TRUE),0)</f>
        <v>0</v>
      </c>
      <c r="AD55" s="131">
        <f>IF(AD$2,TREND(Annual!AD113:AD171,$AF113:$AG171,$AF55:$AG60,TRUE),0)</f>
        <v>0</v>
      </c>
      <c r="AE55" s="131"/>
      <c r="AF55">
        <f t="shared" si="0"/>
        <v>49</v>
      </c>
      <c r="AG55">
        <f t="shared" si="1"/>
        <v>2401</v>
      </c>
    </row>
    <row r="56" spans="1:33">
      <c r="A56" t="s">
        <v>453</v>
      </c>
      <c r="B56" s="131">
        <f>IF(B$2,TREND(Annual!B114:B172,$AF114:$AG172,$AF56:$AG61,TRUE),0)</f>
        <v>0</v>
      </c>
      <c r="C56" s="131">
        <f>IF(C$2,TREND(Annual!C114:C172,$AF114:$AG172,$AF56:$AG61,TRUE),0)</f>
        <v>0</v>
      </c>
      <c r="D56" s="131">
        <f>IF(D$2,TREND(Annual!D114:D172,$AF114:$AG172,$AF56:$AG61,TRUE),0)</f>
        <v>0</v>
      </c>
      <c r="E56" s="131">
        <f>IF(E$2,TREND(Annual!E114:E172,$AF114:$AG172,$AF56:$AG61,TRUE),0)</f>
        <v>0</v>
      </c>
      <c r="F56" s="131">
        <f>IF(F$2,TREND(Annual!F114:F172,$AF114:$AG172,$AF56:$AG61,TRUE),0)</f>
        <v>0</v>
      </c>
      <c r="G56" s="131">
        <f>IF(G$2,TREND(Annual!G114:G172,$AF114:$AG172,$AF56:$AG61,TRUE),0)</f>
        <v>0</v>
      </c>
      <c r="H56" s="131">
        <f>IF(H$2,TREND(Annual!H114:H172,$AF114:$AG172,$AF56:$AG61,TRUE),0)</f>
        <v>0</v>
      </c>
      <c r="I56" s="131">
        <f>IF(I$2,TREND(Annual!I114:I172,$AF114:$AG172,$AF56:$AG61,TRUE),0)</f>
        <v>0</v>
      </c>
      <c r="J56" s="131">
        <f>IF(J$2,TREND(Annual!J114:J172,$AF114:$AG172,$AF56:$AG61,TRUE),0)</f>
        <v>0</v>
      </c>
      <c r="K56" s="131">
        <f>IF(K$2,TREND(Annual!K114:K172,$AF114:$AG172,$AF56:$AG61,TRUE),0)</f>
        <v>0</v>
      </c>
      <c r="L56" s="131">
        <f>IF(L$2,TREND(Annual!L114:L172,$AF114:$AG172,$AF56:$AG61,TRUE),0)</f>
        <v>0</v>
      </c>
      <c r="M56" s="131">
        <f>IF(M$2,TREND(Annual!M114:M172,$AF114:$AG172,$AF56:$AG61,TRUE),0)</f>
        <v>0</v>
      </c>
      <c r="N56" s="131">
        <f>IF(N$2,TREND(Annual!N114:N172,$AF114:$AG172,$AF56:$AG61,TRUE),0)</f>
        <v>0</v>
      </c>
      <c r="O56" s="131">
        <f>IF(O$2,TREND(Annual!O114:O172,$AF114:$AG172,$AF56:$AG61,TRUE),0)</f>
        <v>0</v>
      </c>
      <c r="P56" s="131">
        <f>IF(P$2,TREND(Annual!P114:P172,$AF114:$AG172,$AF56:$AG61,TRUE),0)</f>
        <v>0</v>
      </c>
      <c r="Q56" s="131">
        <f>IF(Q$2,TREND(Annual!Q114:Q172,$AF114:$AG172,$AF56:$AG61,TRUE),0)</f>
        <v>0</v>
      </c>
      <c r="R56" s="131">
        <f>IF(R$2,TREND(Annual!R114:R172,$AF114:$AG172,$AF56:$AG61,TRUE),0)</f>
        <v>0</v>
      </c>
      <c r="S56" s="131">
        <f>IF(S$2,TREND(Annual!S114:S172,$AF114:$AG172,$AF56:$AG61,TRUE),0)</f>
        <v>0</v>
      </c>
      <c r="T56" s="131">
        <f>IF(T$2,TREND(Annual!T114:T172,$AF114:$AG172,$AF56:$AG61,TRUE),0)</f>
        <v>0</v>
      </c>
      <c r="U56" s="131">
        <f>IF(U$2,TREND(Annual!U114:U172,$AF114:$AG172,$AF56:$AG61,TRUE),0)</f>
        <v>0</v>
      </c>
      <c r="V56" s="131">
        <f>IF(V$2,TREND(Annual!V114:V172,$AF114:$AG172,$AF56:$AG61,TRUE),0)</f>
        <v>0</v>
      </c>
      <c r="W56" s="131">
        <f>IF(W$2,TREND(Annual!W114:W172,$AF114:$AG172,$AF56:$AG61,TRUE),0)</f>
        <v>0</v>
      </c>
      <c r="X56" s="131">
        <f>IF(X$2,TREND(Annual!X114:X172,$AF114:$AG172,$AF56:$AG61,TRUE),0)</f>
        <v>0</v>
      </c>
      <c r="Y56" s="131">
        <f>IF(Y$2,TREND(Annual!Y114:Y172,$AF114:$AG172,$AF56:$AG61,TRUE),0)</f>
        <v>0</v>
      </c>
      <c r="Z56" s="131">
        <f>IF(Z$2,TREND(Annual!Z114:Z172,$AF114:$AG172,$AF56:$AG61,TRUE),0)</f>
        <v>0</v>
      </c>
      <c r="AA56" s="131">
        <f>IF(AA$2,TREND(Annual!AA114:AA172,$AF114:$AG172,$AF56:$AG61,TRUE),0)</f>
        <v>0</v>
      </c>
      <c r="AB56" s="131">
        <f>IF(AB$2,TREND(Annual!AB114:AB172,$AF114:$AG172,$AF56:$AG61,TRUE),0)</f>
        <v>0</v>
      </c>
      <c r="AC56" s="131">
        <f>IF(AC$2,TREND(Annual!AC114:AC172,$AF114:$AG172,$AF56:$AG61,TRUE),0)</f>
        <v>0</v>
      </c>
      <c r="AD56" s="131">
        <f>IF(AD$2,TREND(Annual!AD114:AD172,$AF114:$AG172,$AF56:$AG61,TRUE),0)</f>
        <v>0</v>
      </c>
      <c r="AE56" s="131"/>
      <c r="AF56">
        <f t="shared" si="0"/>
        <v>50</v>
      </c>
      <c r="AG56">
        <f t="shared" si="1"/>
        <v>2500</v>
      </c>
    </row>
    <row r="57" spans="1:33">
      <c r="A57" t="s">
        <v>454</v>
      </c>
      <c r="B57" s="131">
        <f>IF(B$2,TREND(Annual!B115:B173,$AF115:$AG173,$AF57:$AG62,TRUE),0)</f>
        <v>0</v>
      </c>
      <c r="C57" s="131">
        <f>IF(C$2,TREND(Annual!C115:C173,$AF115:$AG173,$AF57:$AG62,TRUE),0)</f>
        <v>0</v>
      </c>
      <c r="D57" s="131">
        <f>IF(D$2,TREND(Annual!D115:D173,$AF115:$AG173,$AF57:$AG62,TRUE),0)</f>
        <v>0</v>
      </c>
      <c r="E57" s="131">
        <f>IF(E$2,TREND(Annual!E115:E173,$AF115:$AG173,$AF57:$AG62,TRUE),0)</f>
        <v>0</v>
      </c>
      <c r="F57" s="131">
        <f>IF(F$2,TREND(Annual!F115:F173,$AF115:$AG173,$AF57:$AG62,TRUE),0)</f>
        <v>0</v>
      </c>
      <c r="G57" s="131">
        <f>IF(G$2,TREND(Annual!G115:G173,$AF115:$AG173,$AF57:$AG62,TRUE),0)</f>
        <v>0</v>
      </c>
      <c r="H57" s="131">
        <f>IF(H$2,TREND(Annual!H115:H173,$AF115:$AG173,$AF57:$AG62,TRUE),0)</f>
        <v>0</v>
      </c>
      <c r="I57" s="131">
        <f>IF(I$2,TREND(Annual!I115:I173,$AF115:$AG173,$AF57:$AG62,TRUE),0)</f>
        <v>0</v>
      </c>
      <c r="J57" s="131">
        <f>IF(J$2,TREND(Annual!J115:J173,$AF115:$AG173,$AF57:$AG62,TRUE),0)</f>
        <v>0</v>
      </c>
      <c r="K57" s="131">
        <f>IF(K$2,TREND(Annual!K115:K173,$AF115:$AG173,$AF57:$AG62,TRUE),0)</f>
        <v>0</v>
      </c>
      <c r="L57" s="131">
        <f>IF(L$2,TREND(Annual!L115:L173,$AF115:$AG173,$AF57:$AG62,TRUE),0)</f>
        <v>0</v>
      </c>
      <c r="M57" s="131">
        <f>IF(M$2,TREND(Annual!M115:M173,$AF115:$AG173,$AF57:$AG62,TRUE),0)</f>
        <v>0</v>
      </c>
      <c r="N57" s="131">
        <f>IF(N$2,TREND(Annual!N115:N173,$AF115:$AG173,$AF57:$AG62,TRUE),0)</f>
        <v>0</v>
      </c>
      <c r="O57" s="131">
        <f>IF(O$2,TREND(Annual!O115:O173,$AF115:$AG173,$AF57:$AG62,TRUE),0)</f>
        <v>0</v>
      </c>
      <c r="P57" s="131">
        <f>IF(P$2,TREND(Annual!P115:P173,$AF115:$AG173,$AF57:$AG62,TRUE),0)</f>
        <v>0</v>
      </c>
      <c r="Q57" s="131">
        <f>IF(Q$2,TREND(Annual!Q115:Q173,$AF115:$AG173,$AF57:$AG62,TRUE),0)</f>
        <v>0</v>
      </c>
      <c r="R57" s="131">
        <f>IF(R$2,TREND(Annual!R115:R173,$AF115:$AG173,$AF57:$AG62,TRUE),0)</f>
        <v>0</v>
      </c>
      <c r="S57" s="131">
        <f>IF(S$2,TREND(Annual!S115:S173,$AF115:$AG173,$AF57:$AG62,TRUE),0)</f>
        <v>0</v>
      </c>
      <c r="T57" s="131">
        <f>IF(T$2,TREND(Annual!T115:T173,$AF115:$AG173,$AF57:$AG62,TRUE),0)</f>
        <v>0</v>
      </c>
      <c r="U57" s="131">
        <f>IF(U$2,TREND(Annual!U115:U173,$AF115:$AG173,$AF57:$AG62,TRUE),0)</f>
        <v>0</v>
      </c>
      <c r="V57" s="131">
        <f>IF(V$2,TREND(Annual!V115:V173,$AF115:$AG173,$AF57:$AG62,TRUE),0)</f>
        <v>0</v>
      </c>
      <c r="W57" s="131">
        <f>IF(W$2,TREND(Annual!W115:W173,$AF115:$AG173,$AF57:$AG62,TRUE),0)</f>
        <v>0</v>
      </c>
      <c r="X57" s="131">
        <f>IF(X$2,TREND(Annual!X115:X173,$AF115:$AG173,$AF57:$AG62,TRUE),0)</f>
        <v>0</v>
      </c>
      <c r="Y57" s="131">
        <f>IF(Y$2,TREND(Annual!Y115:Y173,$AF115:$AG173,$AF57:$AG62,TRUE),0)</f>
        <v>0</v>
      </c>
      <c r="Z57" s="131">
        <f>IF(Z$2,TREND(Annual!Z115:Z173,$AF115:$AG173,$AF57:$AG62,TRUE),0)</f>
        <v>0</v>
      </c>
      <c r="AA57" s="131">
        <f>IF(AA$2,TREND(Annual!AA115:AA173,$AF115:$AG173,$AF57:$AG62,TRUE),0)</f>
        <v>0</v>
      </c>
      <c r="AB57" s="131">
        <f>IF(AB$2,TREND(Annual!AB115:AB173,$AF115:$AG173,$AF57:$AG62,TRUE),0)</f>
        <v>0</v>
      </c>
      <c r="AC57" s="131">
        <f>IF(AC$2,TREND(Annual!AC115:AC173,$AF115:$AG173,$AF57:$AG62,TRUE),0)</f>
        <v>0</v>
      </c>
      <c r="AD57" s="131">
        <f>IF(AD$2,TREND(Annual!AD115:AD173,$AF115:$AG173,$AF57:$AG62,TRUE),0)</f>
        <v>0</v>
      </c>
      <c r="AE57" s="131"/>
      <c r="AF57">
        <f t="shared" si="0"/>
        <v>51</v>
      </c>
      <c r="AG57">
        <f t="shared" si="1"/>
        <v>2601</v>
      </c>
    </row>
    <row r="58" spans="1:33">
      <c r="A58" t="s">
        <v>455</v>
      </c>
      <c r="B58" s="131">
        <f>IF(B$2,TREND(Annual!B116:B174,$AF116:$AG174,$AF58:$AG63,TRUE),0)</f>
        <v>0</v>
      </c>
      <c r="C58" s="131">
        <f>IF(C$2,TREND(Annual!C116:C174,$AF116:$AG174,$AF58:$AG63,TRUE),0)</f>
        <v>0</v>
      </c>
      <c r="D58" s="131">
        <f>IF(D$2,TREND(Annual!D116:D174,$AF116:$AG174,$AF58:$AG63,TRUE),0)</f>
        <v>0</v>
      </c>
      <c r="E58" s="131">
        <f>IF(E$2,TREND(Annual!E116:E174,$AF116:$AG174,$AF58:$AG63,TRUE),0)</f>
        <v>0</v>
      </c>
      <c r="F58" s="131">
        <f>IF(F$2,TREND(Annual!F116:F174,$AF116:$AG174,$AF58:$AG63,TRUE),0)</f>
        <v>0</v>
      </c>
      <c r="G58" s="131">
        <f>IF(G$2,TREND(Annual!G116:G174,$AF116:$AG174,$AF58:$AG63,TRUE),0)</f>
        <v>0</v>
      </c>
      <c r="H58" s="131">
        <f>IF(H$2,TREND(Annual!H116:H174,$AF116:$AG174,$AF58:$AG63,TRUE),0)</f>
        <v>0</v>
      </c>
      <c r="I58" s="131">
        <f>IF(I$2,TREND(Annual!I116:I174,$AF116:$AG174,$AF58:$AG63,TRUE),0)</f>
        <v>0</v>
      </c>
      <c r="J58" s="131">
        <f>IF(J$2,TREND(Annual!J116:J174,$AF116:$AG174,$AF58:$AG63,TRUE),0)</f>
        <v>0</v>
      </c>
      <c r="K58" s="131">
        <f>IF(K$2,TREND(Annual!K116:K174,$AF116:$AG174,$AF58:$AG63,TRUE),0)</f>
        <v>0</v>
      </c>
      <c r="L58" s="131">
        <f>IF(L$2,TREND(Annual!L116:L174,$AF116:$AG174,$AF58:$AG63,TRUE),0)</f>
        <v>0</v>
      </c>
      <c r="M58" s="131">
        <f>IF(M$2,TREND(Annual!M116:M174,$AF116:$AG174,$AF58:$AG63,TRUE),0)</f>
        <v>0</v>
      </c>
      <c r="N58" s="131">
        <f>IF(N$2,TREND(Annual!N116:N174,$AF116:$AG174,$AF58:$AG63,TRUE),0)</f>
        <v>0</v>
      </c>
      <c r="O58" s="131">
        <f>IF(O$2,TREND(Annual!O116:O174,$AF116:$AG174,$AF58:$AG63,TRUE),0)</f>
        <v>0</v>
      </c>
      <c r="P58" s="131">
        <f>IF(P$2,TREND(Annual!P116:P174,$AF116:$AG174,$AF58:$AG63,TRUE),0)</f>
        <v>0</v>
      </c>
      <c r="Q58" s="131">
        <f>IF(Q$2,TREND(Annual!Q116:Q174,$AF116:$AG174,$AF58:$AG63,TRUE),0)</f>
        <v>0</v>
      </c>
      <c r="R58" s="131">
        <f>IF(R$2,TREND(Annual!R116:R174,$AF116:$AG174,$AF58:$AG63,TRUE),0)</f>
        <v>0</v>
      </c>
      <c r="S58" s="131">
        <f>IF(S$2,TREND(Annual!S116:S174,$AF116:$AG174,$AF58:$AG63,TRUE),0)</f>
        <v>0</v>
      </c>
      <c r="T58" s="131">
        <f>IF(T$2,TREND(Annual!T116:T174,$AF116:$AG174,$AF58:$AG63,TRUE),0)</f>
        <v>0</v>
      </c>
      <c r="U58" s="131">
        <f>IF(U$2,TREND(Annual!U116:U174,$AF116:$AG174,$AF58:$AG63,TRUE),0)</f>
        <v>0</v>
      </c>
      <c r="V58" s="131">
        <f>IF(V$2,TREND(Annual!V116:V174,$AF116:$AG174,$AF58:$AG63,TRUE),0)</f>
        <v>0</v>
      </c>
      <c r="W58" s="131">
        <f>IF(W$2,TREND(Annual!W116:W174,$AF116:$AG174,$AF58:$AG63,TRUE),0)</f>
        <v>0</v>
      </c>
      <c r="X58" s="131">
        <f>IF(X$2,TREND(Annual!X116:X174,$AF116:$AG174,$AF58:$AG63,TRUE),0)</f>
        <v>0</v>
      </c>
      <c r="Y58" s="131">
        <f>IF(Y$2,TREND(Annual!Y116:Y174,$AF116:$AG174,$AF58:$AG63,TRUE),0)</f>
        <v>0</v>
      </c>
      <c r="Z58" s="131">
        <f>IF(Z$2,TREND(Annual!Z116:Z174,$AF116:$AG174,$AF58:$AG63,TRUE),0)</f>
        <v>0</v>
      </c>
      <c r="AA58" s="131">
        <f>IF(AA$2,TREND(Annual!AA116:AA174,$AF116:$AG174,$AF58:$AG63,TRUE),0)</f>
        <v>0</v>
      </c>
      <c r="AB58" s="131">
        <f>IF(AB$2,TREND(Annual!AB116:AB174,$AF116:$AG174,$AF58:$AG63,TRUE),0)</f>
        <v>0</v>
      </c>
      <c r="AC58" s="131">
        <f>IF(AC$2,TREND(Annual!AC116:AC174,$AF116:$AG174,$AF58:$AG63,TRUE),0)</f>
        <v>0</v>
      </c>
      <c r="AD58" s="131">
        <f>IF(AD$2,TREND(Annual!AD116:AD174,$AF116:$AG174,$AF58:$AG63,TRUE),0)</f>
        <v>0</v>
      </c>
      <c r="AE58" s="131"/>
      <c r="AF58">
        <f t="shared" si="0"/>
        <v>52</v>
      </c>
      <c r="AG58">
        <f t="shared" si="1"/>
        <v>2704</v>
      </c>
    </row>
    <row r="59" spans="1:33">
      <c r="A59" t="s">
        <v>456</v>
      </c>
      <c r="B59" s="131">
        <f>IF(B$2,TREND(Annual!B117:B175,$AF117:$AG175,$AF59:$AG64,TRUE),0)</f>
        <v>0</v>
      </c>
      <c r="C59" s="131">
        <f>IF(C$2,TREND(Annual!C117:C175,$AF117:$AG175,$AF59:$AG64,TRUE),0)</f>
        <v>0</v>
      </c>
      <c r="D59" s="131">
        <f>IF(D$2,TREND(Annual!D117:D175,$AF117:$AG175,$AF59:$AG64,TRUE),0)</f>
        <v>0</v>
      </c>
      <c r="E59" s="131">
        <f>IF(E$2,TREND(Annual!E117:E175,$AF117:$AG175,$AF59:$AG64,TRUE),0)</f>
        <v>0</v>
      </c>
      <c r="F59" s="131">
        <f>IF(F$2,TREND(Annual!F117:F175,$AF117:$AG175,$AF59:$AG64,TRUE),0)</f>
        <v>0</v>
      </c>
      <c r="G59" s="131">
        <f>IF(G$2,TREND(Annual!G117:G175,$AF117:$AG175,$AF59:$AG64,TRUE),0)</f>
        <v>0</v>
      </c>
      <c r="H59" s="131">
        <f>IF(H$2,TREND(Annual!H117:H175,$AF117:$AG175,$AF59:$AG64,TRUE),0)</f>
        <v>0</v>
      </c>
      <c r="I59" s="131">
        <f>IF(I$2,TREND(Annual!I117:I175,$AF117:$AG175,$AF59:$AG64,TRUE),0)</f>
        <v>0</v>
      </c>
      <c r="J59" s="131">
        <f>IF(J$2,TREND(Annual!J117:J175,$AF117:$AG175,$AF59:$AG64,TRUE),0)</f>
        <v>0</v>
      </c>
      <c r="K59" s="131">
        <f>IF(K$2,TREND(Annual!K117:K175,$AF117:$AG175,$AF59:$AG64,TRUE),0)</f>
        <v>0</v>
      </c>
      <c r="L59" s="131">
        <f>IF(L$2,TREND(Annual!L117:L175,$AF117:$AG175,$AF59:$AG64,TRUE),0)</f>
        <v>0</v>
      </c>
      <c r="M59" s="131">
        <f>IF(M$2,TREND(Annual!M117:M175,$AF117:$AG175,$AF59:$AG64,TRUE),0)</f>
        <v>0</v>
      </c>
      <c r="N59" s="131">
        <f>IF(N$2,TREND(Annual!N117:N175,$AF117:$AG175,$AF59:$AG64,TRUE),0)</f>
        <v>0</v>
      </c>
      <c r="O59" s="131">
        <f>IF(O$2,TREND(Annual!O117:O175,$AF117:$AG175,$AF59:$AG64,TRUE),0)</f>
        <v>0</v>
      </c>
      <c r="P59" s="131">
        <f>IF(P$2,TREND(Annual!P117:P175,$AF117:$AG175,$AF59:$AG64,TRUE),0)</f>
        <v>0</v>
      </c>
      <c r="Q59" s="131">
        <f>IF(Q$2,TREND(Annual!Q117:Q175,$AF117:$AG175,$AF59:$AG64,TRUE),0)</f>
        <v>0</v>
      </c>
      <c r="R59" s="131">
        <f>IF(R$2,TREND(Annual!R117:R175,$AF117:$AG175,$AF59:$AG64,TRUE),0)</f>
        <v>0</v>
      </c>
      <c r="S59" s="131">
        <f>IF(S$2,TREND(Annual!S117:S175,$AF117:$AG175,$AF59:$AG64,TRUE),0)</f>
        <v>0</v>
      </c>
      <c r="T59" s="131">
        <f>IF(T$2,TREND(Annual!T117:T175,$AF117:$AG175,$AF59:$AG64,TRUE),0)</f>
        <v>0</v>
      </c>
      <c r="U59" s="131">
        <f>IF(U$2,TREND(Annual!U117:U175,$AF117:$AG175,$AF59:$AG64,TRUE),0)</f>
        <v>0</v>
      </c>
      <c r="V59" s="131">
        <f>IF(V$2,TREND(Annual!V117:V175,$AF117:$AG175,$AF59:$AG64,TRUE),0)</f>
        <v>0</v>
      </c>
      <c r="W59" s="131">
        <f>IF(W$2,TREND(Annual!W117:W175,$AF117:$AG175,$AF59:$AG64,TRUE),0)</f>
        <v>0</v>
      </c>
      <c r="X59" s="131">
        <f>IF(X$2,TREND(Annual!X117:X175,$AF117:$AG175,$AF59:$AG64,TRUE),0)</f>
        <v>0</v>
      </c>
      <c r="Y59" s="131">
        <f>IF(Y$2,TREND(Annual!Y117:Y175,$AF117:$AG175,$AF59:$AG64,TRUE),0)</f>
        <v>0</v>
      </c>
      <c r="Z59" s="131">
        <f>IF(Z$2,TREND(Annual!Z117:Z175,$AF117:$AG175,$AF59:$AG64,TRUE),0)</f>
        <v>0</v>
      </c>
      <c r="AA59" s="131">
        <f>IF(AA$2,TREND(Annual!AA117:AA175,$AF117:$AG175,$AF59:$AG64,TRUE),0)</f>
        <v>0</v>
      </c>
      <c r="AB59" s="131">
        <f>IF(AB$2,TREND(Annual!AB117:AB175,$AF117:$AG175,$AF59:$AG64,TRUE),0)</f>
        <v>0</v>
      </c>
      <c r="AC59" s="131">
        <f>IF(AC$2,TREND(Annual!AC117:AC175,$AF117:$AG175,$AF59:$AG64,TRUE),0)</f>
        <v>0</v>
      </c>
      <c r="AD59" s="131">
        <f>IF(AD$2,TREND(Annual!AD117:AD175,$AF117:$AG175,$AF59:$AG64,TRUE),0)</f>
        <v>0</v>
      </c>
      <c r="AE59" s="131"/>
      <c r="AF59">
        <f t="shared" si="0"/>
        <v>53</v>
      </c>
      <c r="AG59">
        <f t="shared" si="1"/>
        <v>2809</v>
      </c>
    </row>
    <row r="60" spans="1:33">
      <c r="A60" t="s">
        <v>457</v>
      </c>
      <c r="B60" s="131">
        <f>IF(B$2,TREND(Annual!B118:B176,$AF118:$AG176,$AF60:$AG65,TRUE),0)</f>
        <v>0</v>
      </c>
      <c r="C60" s="131">
        <f>IF(C$2,TREND(Annual!C118:C176,$AF118:$AG176,$AF60:$AG65,TRUE),0)</f>
        <v>0</v>
      </c>
      <c r="D60" s="131">
        <f>IF(D$2,TREND(Annual!D118:D176,$AF118:$AG176,$AF60:$AG65,TRUE),0)</f>
        <v>0</v>
      </c>
      <c r="E60" s="131">
        <f>IF(E$2,TREND(Annual!E118:E176,$AF118:$AG176,$AF60:$AG65,TRUE),0)</f>
        <v>0</v>
      </c>
      <c r="F60" s="131">
        <f>IF(F$2,TREND(Annual!F118:F176,$AF118:$AG176,$AF60:$AG65,TRUE),0)</f>
        <v>0</v>
      </c>
      <c r="G60" s="131">
        <f>IF(G$2,TREND(Annual!G118:G176,$AF118:$AG176,$AF60:$AG65,TRUE),0)</f>
        <v>0</v>
      </c>
      <c r="H60" s="131">
        <f>IF(H$2,TREND(Annual!H118:H176,$AF118:$AG176,$AF60:$AG65,TRUE),0)</f>
        <v>0</v>
      </c>
      <c r="I60" s="131">
        <f>IF(I$2,TREND(Annual!I118:I176,$AF118:$AG176,$AF60:$AG65,TRUE),0)</f>
        <v>0</v>
      </c>
      <c r="J60" s="131">
        <f>IF(J$2,TREND(Annual!J118:J176,$AF118:$AG176,$AF60:$AG65,TRUE),0)</f>
        <v>0</v>
      </c>
      <c r="K60" s="131">
        <f>IF(K$2,TREND(Annual!K118:K176,$AF118:$AG176,$AF60:$AG65,TRUE),0)</f>
        <v>0</v>
      </c>
      <c r="L60" s="131">
        <f>IF(L$2,TREND(Annual!L118:L176,$AF118:$AG176,$AF60:$AG65,TRUE),0)</f>
        <v>0</v>
      </c>
      <c r="M60" s="131">
        <f>IF(M$2,TREND(Annual!M118:M176,$AF118:$AG176,$AF60:$AG65,TRUE),0)</f>
        <v>0</v>
      </c>
      <c r="N60" s="131">
        <f>IF(N$2,TREND(Annual!N118:N176,$AF118:$AG176,$AF60:$AG65,TRUE),0)</f>
        <v>0</v>
      </c>
      <c r="O60" s="131">
        <f>IF(O$2,TREND(Annual!O118:O176,$AF118:$AG176,$AF60:$AG65,TRUE),0)</f>
        <v>0</v>
      </c>
      <c r="P60" s="131">
        <f>IF(P$2,TREND(Annual!P118:P176,$AF118:$AG176,$AF60:$AG65,TRUE),0)</f>
        <v>0</v>
      </c>
      <c r="Q60" s="131">
        <f>IF(Q$2,TREND(Annual!Q118:Q176,$AF118:$AG176,$AF60:$AG65,TRUE),0)</f>
        <v>0</v>
      </c>
      <c r="R60" s="131">
        <f>IF(R$2,TREND(Annual!R118:R176,$AF118:$AG176,$AF60:$AG65,TRUE),0)</f>
        <v>0</v>
      </c>
      <c r="S60" s="131">
        <f>IF(S$2,TREND(Annual!S118:S176,$AF118:$AG176,$AF60:$AG65,TRUE),0)</f>
        <v>0</v>
      </c>
      <c r="T60" s="131">
        <f>IF(T$2,TREND(Annual!T118:T176,$AF118:$AG176,$AF60:$AG65,TRUE),0)</f>
        <v>0</v>
      </c>
      <c r="U60" s="131">
        <f>IF(U$2,TREND(Annual!U118:U176,$AF118:$AG176,$AF60:$AG65,TRUE),0)</f>
        <v>0</v>
      </c>
      <c r="V60" s="131">
        <f>IF(V$2,TREND(Annual!V118:V176,$AF118:$AG176,$AF60:$AG65,TRUE),0)</f>
        <v>0</v>
      </c>
      <c r="W60" s="131">
        <f>IF(W$2,TREND(Annual!W118:W176,$AF118:$AG176,$AF60:$AG65,TRUE),0)</f>
        <v>0</v>
      </c>
      <c r="X60" s="131">
        <f>IF(X$2,TREND(Annual!X118:X176,$AF118:$AG176,$AF60:$AG65,TRUE),0)</f>
        <v>0</v>
      </c>
      <c r="Y60" s="131">
        <f>IF(Y$2,TREND(Annual!Y118:Y176,$AF118:$AG176,$AF60:$AG65,TRUE),0)</f>
        <v>0</v>
      </c>
      <c r="Z60" s="131">
        <f>IF(Z$2,TREND(Annual!Z118:Z176,$AF118:$AG176,$AF60:$AG65,TRUE),0)</f>
        <v>0</v>
      </c>
      <c r="AA60" s="131">
        <f>IF(AA$2,TREND(Annual!AA118:AA176,$AF118:$AG176,$AF60:$AG65,TRUE),0)</f>
        <v>0</v>
      </c>
      <c r="AB60" s="131">
        <f>IF(AB$2,TREND(Annual!AB118:AB176,$AF118:$AG176,$AF60:$AG65,TRUE),0)</f>
        <v>0</v>
      </c>
      <c r="AC60" s="131">
        <f>IF(AC$2,TREND(Annual!AC118:AC176,$AF118:$AG176,$AF60:$AG65,TRUE),0)</f>
        <v>0</v>
      </c>
      <c r="AD60" s="131">
        <f>IF(AD$2,TREND(Annual!AD118:AD176,$AF118:$AG176,$AF60:$AG65,TRUE),0)</f>
        <v>0</v>
      </c>
      <c r="AE60" s="131"/>
      <c r="AF60">
        <f t="shared" si="0"/>
        <v>54</v>
      </c>
      <c r="AG60">
        <f t="shared" si="1"/>
        <v>2916</v>
      </c>
    </row>
    <row r="61" spans="1:33">
      <c r="A61" t="s">
        <v>458</v>
      </c>
      <c r="B61" s="131">
        <f>IF(B$2,TREND(Annual!B119:B177,$AF119:$AG177,$AF61:$AG66,TRUE),0)</f>
        <v>0</v>
      </c>
      <c r="C61" s="131">
        <f>IF(C$2,TREND(Annual!C119:C177,$AF119:$AG177,$AF61:$AG66,TRUE),0)</f>
        <v>0</v>
      </c>
      <c r="D61" s="131">
        <f>IF(D$2,TREND(Annual!D119:D177,$AF119:$AG177,$AF61:$AG66,TRUE),0)</f>
        <v>0</v>
      </c>
      <c r="E61" s="131">
        <f>IF(E$2,TREND(Annual!E119:E177,$AF119:$AG177,$AF61:$AG66,TRUE),0)</f>
        <v>0</v>
      </c>
      <c r="F61" s="131">
        <f>IF(F$2,TREND(Annual!F119:F177,$AF119:$AG177,$AF61:$AG66,TRUE),0)</f>
        <v>0</v>
      </c>
      <c r="G61" s="131">
        <f>IF(G$2,TREND(Annual!G119:G177,$AF119:$AG177,$AF61:$AG66,TRUE),0)</f>
        <v>0</v>
      </c>
      <c r="H61" s="131">
        <f>IF(H$2,TREND(Annual!H119:H177,$AF119:$AG177,$AF61:$AG66,TRUE),0)</f>
        <v>0</v>
      </c>
      <c r="I61" s="131">
        <f>IF(I$2,TREND(Annual!I119:I177,$AF119:$AG177,$AF61:$AG66,TRUE),0)</f>
        <v>0</v>
      </c>
      <c r="J61" s="131">
        <f>IF(J$2,TREND(Annual!J119:J177,$AF119:$AG177,$AF61:$AG66,TRUE),0)</f>
        <v>0</v>
      </c>
      <c r="K61" s="131">
        <f>IF(K$2,TREND(Annual!K119:K177,$AF119:$AG177,$AF61:$AG66,TRUE),0)</f>
        <v>0</v>
      </c>
      <c r="L61" s="131">
        <f>IF(L$2,TREND(Annual!L119:L177,$AF119:$AG177,$AF61:$AG66,TRUE),0)</f>
        <v>0</v>
      </c>
      <c r="M61" s="131">
        <f>IF(M$2,TREND(Annual!M119:M177,$AF119:$AG177,$AF61:$AG66,TRUE),0)</f>
        <v>0</v>
      </c>
      <c r="N61" s="131">
        <f>IF(N$2,TREND(Annual!N119:N177,$AF119:$AG177,$AF61:$AG66,TRUE),0)</f>
        <v>0</v>
      </c>
      <c r="O61" s="131">
        <f>IF(O$2,TREND(Annual!O119:O177,$AF119:$AG177,$AF61:$AG66,TRUE),0)</f>
        <v>0</v>
      </c>
      <c r="P61" s="131">
        <f>IF(P$2,TREND(Annual!P119:P177,$AF119:$AG177,$AF61:$AG66,TRUE),0)</f>
        <v>0</v>
      </c>
      <c r="Q61" s="131">
        <f>IF(Q$2,TREND(Annual!Q119:Q177,$AF119:$AG177,$AF61:$AG66,TRUE),0)</f>
        <v>0</v>
      </c>
      <c r="R61" s="131">
        <f>IF(R$2,TREND(Annual!R119:R177,$AF119:$AG177,$AF61:$AG66,TRUE),0)</f>
        <v>0</v>
      </c>
      <c r="S61" s="131">
        <f>IF(S$2,TREND(Annual!S119:S177,$AF119:$AG177,$AF61:$AG66,TRUE),0)</f>
        <v>0</v>
      </c>
      <c r="T61" s="131">
        <f>IF(T$2,TREND(Annual!T119:T177,$AF119:$AG177,$AF61:$AG66,TRUE),0)</f>
        <v>0</v>
      </c>
      <c r="U61" s="131">
        <f>IF(U$2,TREND(Annual!U119:U177,$AF119:$AG177,$AF61:$AG66,TRUE),0)</f>
        <v>0</v>
      </c>
      <c r="V61" s="131">
        <f>IF(V$2,TREND(Annual!V119:V177,$AF119:$AG177,$AF61:$AG66,TRUE),0)</f>
        <v>0</v>
      </c>
      <c r="W61" s="131">
        <f>IF(W$2,TREND(Annual!W119:W177,$AF119:$AG177,$AF61:$AG66,TRUE),0)</f>
        <v>0</v>
      </c>
      <c r="X61" s="131">
        <f>IF(X$2,TREND(Annual!X119:X177,$AF119:$AG177,$AF61:$AG66,TRUE),0)</f>
        <v>0</v>
      </c>
      <c r="Y61" s="131">
        <f>IF(Y$2,TREND(Annual!Y119:Y177,$AF119:$AG177,$AF61:$AG66,TRUE),0)</f>
        <v>0</v>
      </c>
      <c r="Z61" s="131">
        <f>IF(Z$2,TREND(Annual!Z119:Z177,$AF119:$AG177,$AF61:$AG66,TRUE),0)</f>
        <v>0</v>
      </c>
      <c r="AA61" s="131">
        <f>IF(AA$2,TREND(Annual!AA119:AA177,$AF119:$AG177,$AF61:$AG66,TRUE),0)</f>
        <v>0</v>
      </c>
      <c r="AB61" s="131">
        <f>IF(AB$2,TREND(Annual!AB119:AB177,$AF119:$AG177,$AF61:$AG66,TRUE),0)</f>
        <v>0</v>
      </c>
      <c r="AC61" s="131">
        <f>IF(AC$2,TREND(Annual!AC119:AC177,$AF119:$AG177,$AF61:$AG66,TRUE),0)</f>
        <v>0</v>
      </c>
      <c r="AD61" s="131">
        <f>IF(AD$2,TREND(Annual!AD119:AD177,$AF119:$AG177,$AF61:$AG66,TRUE),0)</f>
        <v>0</v>
      </c>
      <c r="AE61" s="131"/>
      <c r="AF61">
        <f t="shared" si="0"/>
        <v>55</v>
      </c>
      <c r="AG61">
        <f t="shared" si="1"/>
        <v>3025</v>
      </c>
    </row>
    <row r="62" spans="1:33">
      <c r="A62" t="s">
        <v>459</v>
      </c>
      <c r="B62" s="131">
        <f>IF(B$2,TREND(Annual!B120:B178,$AF120:$AG178,$AF62:$AG67,TRUE),0)</f>
        <v>0</v>
      </c>
      <c r="C62" s="131">
        <f>IF(C$2,TREND(Annual!C120:C178,$AF120:$AG178,$AF62:$AG67,TRUE),0)</f>
        <v>0</v>
      </c>
      <c r="D62" s="131">
        <f>IF(D$2,TREND(Annual!D120:D178,$AF120:$AG178,$AF62:$AG67,TRUE),0)</f>
        <v>0</v>
      </c>
      <c r="E62" s="131">
        <f>IF(E$2,TREND(Annual!E120:E178,$AF120:$AG178,$AF62:$AG67,TRUE),0)</f>
        <v>0</v>
      </c>
      <c r="F62" s="131">
        <f>IF(F$2,TREND(Annual!F120:F178,$AF120:$AG178,$AF62:$AG67,TRUE),0)</f>
        <v>0</v>
      </c>
      <c r="G62" s="131">
        <f>IF(G$2,TREND(Annual!G120:G178,$AF120:$AG178,$AF62:$AG67,TRUE),0)</f>
        <v>0</v>
      </c>
      <c r="H62" s="131">
        <f>IF(H$2,TREND(Annual!H120:H178,$AF120:$AG178,$AF62:$AG67,TRUE),0)</f>
        <v>0</v>
      </c>
      <c r="I62" s="131">
        <f>IF(I$2,TREND(Annual!I120:I178,$AF120:$AG178,$AF62:$AG67,TRUE),0)</f>
        <v>0</v>
      </c>
      <c r="J62" s="131">
        <f>IF(J$2,TREND(Annual!J120:J178,$AF120:$AG178,$AF62:$AG67,TRUE),0)</f>
        <v>0</v>
      </c>
      <c r="K62" s="131">
        <f>IF(K$2,TREND(Annual!K120:K178,$AF120:$AG178,$AF62:$AG67,TRUE),0)</f>
        <v>0</v>
      </c>
      <c r="L62" s="131">
        <f>IF(L$2,TREND(Annual!L120:L178,$AF120:$AG178,$AF62:$AG67,TRUE),0)</f>
        <v>0</v>
      </c>
      <c r="M62" s="131">
        <f>IF(M$2,TREND(Annual!M120:M178,$AF120:$AG178,$AF62:$AG67,TRUE),0)</f>
        <v>0</v>
      </c>
      <c r="N62" s="131">
        <f>IF(N$2,TREND(Annual!N120:N178,$AF120:$AG178,$AF62:$AG67,TRUE),0)</f>
        <v>0</v>
      </c>
      <c r="O62" s="131">
        <f>IF(O$2,TREND(Annual!O120:O178,$AF120:$AG178,$AF62:$AG67,TRUE),0)</f>
        <v>0</v>
      </c>
      <c r="P62" s="131">
        <f>IF(P$2,TREND(Annual!P120:P178,$AF120:$AG178,$AF62:$AG67,TRUE),0)</f>
        <v>0</v>
      </c>
      <c r="Q62" s="131">
        <f>IF(Q$2,TREND(Annual!Q120:Q178,$AF120:$AG178,$AF62:$AG67,TRUE),0)</f>
        <v>0</v>
      </c>
      <c r="R62" s="131">
        <f>IF(R$2,TREND(Annual!R120:R178,$AF120:$AG178,$AF62:$AG67,TRUE),0)</f>
        <v>0</v>
      </c>
      <c r="S62" s="131">
        <f>IF(S$2,TREND(Annual!S120:S178,$AF120:$AG178,$AF62:$AG67,TRUE),0)</f>
        <v>0</v>
      </c>
      <c r="T62" s="131">
        <f>IF(T$2,TREND(Annual!T120:T178,$AF120:$AG178,$AF62:$AG67,TRUE),0)</f>
        <v>0</v>
      </c>
      <c r="U62" s="131">
        <f>IF(U$2,TREND(Annual!U120:U178,$AF120:$AG178,$AF62:$AG67,TRUE),0)</f>
        <v>0</v>
      </c>
      <c r="V62" s="131">
        <f>IF(V$2,TREND(Annual!V120:V178,$AF120:$AG178,$AF62:$AG67,TRUE),0)</f>
        <v>0</v>
      </c>
      <c r="W62" s="131">
        <f>IF(W$2,TREND(Annual!W120:W178,$AF120:$AG178,$AF62:$AG67,TRUE),0)</f>
        <v>0</v>
      </c>
      <c r="X62" s="131">
        <f>IF(X$2,TREND(Annual!X120:X178,$AF120:$AG178,$AF62:$AG67,TRUE),0)</f>
        <v>0</v>
      </c>
      <c r="Y62" s="131">
        <f>IF(Y$2,TREND(Annual!Y120:Y178,$AF120:$AG178,$AF62:$AG67,TRUE),0)</f>
        <v>0</v>
      </c>
      <c r="Z62" s="131">
        <f>IF(Z$2,TREND(Annual!Z120:Z178,$AF120:$AG178,$AF62:$AG67,TRUE),0)</f>
        <v>0</v>
      </c>
      <c r="AA62" s="131">
        <f>IF(AA$2,TREND(Annual!AA120:AA178,$AF120:$AG178,$AF62:$AG67,TRUE),0)</f>
        <v>0</v>
      </c>
      <c r="AB62" s="131">
        <f>IF(AB$2,TREND(Annual!AB120:AB178,$AF120:$AG178,$AF62:$AG67,TRUE),0)</f>
        <v>0</v>
      </c>
      <c r="AC62" s="131">
        <f>IF(AC$2,TREND(Annual!AC120:AC178,$AF120:$AG178,$AF62:$AG67,TRUE),0)</f>
        <v>0</v>
      </c>
      <c r="AD62" s="131">
        <f>IF(AD$2,TREND(Annual!AD120:AD178,$AF120:$AG178,$AF62:$AG67,TRUE),0)</f>
        <v>0</v>
      </c>
      <c r="AE62" s="131"/>
      <c r="AF62">
        <f t="shared" si="0"/>
        <v>56</v>
      </c>
      <c r="AG62">
        <f t="shared" si="1"/>
        <v>3136</v>
      </c>
    </row>
    <row r="63" spans="1:33">
      <c r="A63" t="s">
        <v>460</v>
      </c>
      <c r="B63" s="131">
        <f>IF(B$2,TREND(Annual!B121:B179,$AF121:$AG179,$AF63:$AG68,TRUE),0)</f>
        <v>0</v>
      </c>
      <c r="C63" s="131">
        <f>IF(C$2,TREND(Annual!C121:C179,$AF121:$AG179,$AF63:$AG68,TRUE),0)</f>
        <v>0</v>
      </c>
      <c r="D63" s="131">
        <f>IF(D$2,TREND(Annual!D121:D179,$AF121:$AG179,$AF63:$AG68,TRUE),0)</f>
        <v>0</v>
      </c>
      <c r="E63" s="131">
        <f>IF(E$2,TREND(Annual!E121:E179,$AF121:$AG179,$AF63:$AG68,TRUE),0)</f>
        <v>0</v>
      </c>
      <c r="F63" s="131">
        <f>IF(F$2,TREND(Annual!F121:F179,$AF121:$AG179,$AF63:$AG68,TRUE),0)</f>
        <v>0</v>
      </c>
      <c r="G63" s="131">
        <f>IF(G$2,TREND(Annual!G121:G179,$AF121:$AG179,$AF63:$AG68,TRUE),0)</f>
        <v>0</v>
      </c>
      <c r="H63" s="131">
        <f>IF(H$2,TREND(Annual!H121:H179,$AF121:$AG179,$AF63:$AG68,TRUE),0)</f>
        <v>0</v>
      </c>
      <c r="I63" s="131">
        <f>IF(I$2,TREND(Annual!I121:I179,$AF121:$AG179,$AF63:$AG68,TRUE),0)</f>
        <v>0</v>
      </c>
      <c r="J63" s="131">
        <f>IF(J$2,TREND(Annual!J121:J179,$AF121:$AG179,$AF63:$AG68,TRUE),0)</f>
        <v>0</v>
      </c>
      <c r="K63" s="131">
        <f>IF(K$2,TREND(Annual!K121:K179,$AF121:$AG179,$AF63:$AG68,TRUE),0)</f>
        <v>0</v>
      </c>
      <c r="L63" s="131">
        <f>IF(L$2,TREND(Annual!L121:L179,$AF121:$AG179,$AF63:$AG68,TRUE),0)</f>
        <v>0</v>
      </c>
      <c r="M63" s="131">
        <f>IF(M$2,TREND(Annual!M121:M179,$AF121:$AG179,$AF63:$AG68,TRUE),0)</f>
        <v>0</v>
      </c>
      <c r="N63" s="131">
        <f>IF(N$2,TREND(Annual!N121:N179,$AF121:$AG179,$AF63:$AG68,TRUE),0)</f>
        <v>0</v>
      </c>
      <c r="O63" s="131">
        <f>IF(O$2,TREND(Annual!O121:O179,$AF121:$AG179,$AF63:$AG68,TRUE),0)</f>
        <v>0</v>
      </c>
      <c r="P63" s="131">
        <f>IF(P$2,TREND(Annual!P121:P179,$AF121:$AG179,$AF63:$AG68,TRUE),0)</f>
        <v>0</v>
      </c>
      <c r="Q63" s="131">
        <f>IF(Q$2,TREND(Annual!Q121:Q179,$AF121:$AG179,$AF63:$AG68,TRUE),0)</f>
        <v>0</v>
      </c>
      <c r="R63" s="131">
        <f>IF(R$2,TREND(Annual!R121:R179,$AF121:$AG179,$AF63:$AG68,TRUE),0)</f>
        <v>0</v>
      </c>
      <c r="S63" s="131">
        <f>IF(S$2,TREND(Annual!S121:S179,$AF121:$AG179,$AF63:$AG68,TRUE),0)</f>
        <v>0</v>
      </c>
      <c r="T63" s="131">
        <f>IF(T$2,TREND(Annual!T121:T179,$AF121:$AG179,$AF63:$AG68,TRUE),0)</f>
        <v>0</v>
      </c>
      <c r="U63" s="131">
        <f>IF(U$2,TREND(Annual!U121:U179,$AF121:$AG179,$AF63:$AG68,TRUE),0)</f>
        <v>0</v>
      </c>
      <c r="V63" s="131">
        <f>IF(V$2,TREND(Annual!V121:V179,$AF121:$AG179,$AF63:$AG68,TRUE),0)</f>
        <v>0</v>
      </c>
      <c r="W63" s="131">
        <f>IF(W$2,TREND(Annual!W121:W179,$AF121:$AG179,$AF63:$AG68,TRUE),0)</f>
        <v>0</v>
      </c>
      <c r="X63" s="131">
        <f>IF(X$2,TREND(Annual!X121:X179,$AF121:$AG179,$AF63:$AG68,TRUE),0)</f>
        <v>0</v>
      </c>
      <c r="Y63" s="131">
        <f>IF(Y$2,TREND(Annual!Y121:Y179,$AF121:$AG179,$AF63:$AG68,TRUE),0)</f>
        <v>0</v>
      </c>
      <c r="Z63" s="131">
        <f>IF(Z$2,TREND(Annual!Z121:Z179,$AF121:$AG179,$AF63:$AG68,TRUE),0)</f>
        <v>0</v>
      </c>
      <c r="AA63" s="131">
        <f>IF(AA$2,TREND(Annual!AA121:AA179,$AF121:$AG179,$AF63:$AG68,TRUE),0)</f>
        <v>0</v>
      </c>
      <c r="AB63" s="131">
        <f>IF(AB$2,TREND(Annual!AB121:AB179,$AF121:$AG179,$AF63:$AG68,TRUE),0)</f>
        <v>0</v>
      </c>
      <c r="AC63" s="131">
        <f>IF(AC$2,TREND(Annual!AC121:AC179,$AF121:$AG179,$AF63:$AG68,TRUE),0)</f>
        <v>0</v>
      </c>
      <c r="AD63" s="131">
        <f>IF(AD$2,TREND(Annual!AD121:AD179,$AF121:$AG179,$AF63:$AG68,TRUE),0)</f>
        <v>0</v>
      </c>
      <c r="AE63" s="131"/>
      <c r="AF63">
        <f t="shared" si="0"/>
        <v>57</v>
      </c>
      <c r="AG63">
        <f t="shared" si="1"/>
        <v>3249</v>
      </c>
    </row>
    <row r="64" spans="1:33">
      <c r="A64" t="s">
        <v>461</v>
      </c>
      <c r="B64" s="131">
        <f>IF(B$2,TREND(Annual!B122:B180,$AF122:$AG180,$AF64:$AG69,TRUE),0)</f>
        <v>0</v>
      </c>
      <c r="C64" s="131">
        <f>IF(C$2,TREND(Annual!C122:C180,$AF122:$AG180,$AF64:$AG69,TRUE),0)</f>
        <v>0</v>
      </c>
      <c r="D64" s="131">
        <f>IF(D$2,TREND(Annual!D122:D180,$AF122:$AG180,$AF64:$AG69,TRUE),0)</f>
        <v>0</v>
      </c>
      <c r="E64" s="131">
        <f>IF(E$2,TREND(Annual!E122:E180,$AF122:$AG180,$AF64:$AG69,TRUE),0)</f>
        <v>0</v>
      </c>
      <c r="F64" s="131">
        <f>IF(F$2,TREND(Annual!F122:F180,$AF122:$AG180,$AF64:$AG69,TRUE),0)</f>
        <v>0</v>
      </c>
      <c r="G64" s="131">
        <f>IF(G$2,TREND(Annual!G122:G180,$AF122:$AG180,$AF64:$AG69,TRUE),0)</f>
        <v>0</v>
      </c>
      <c r="H64" s="131">
        <f>IF(H$2,TREND(Annual!H122:H180,$AF122:$AG180,$AF64:$AG69,TRUE),0)</f>
        <v>0</v>
      </c>
      <c r="I64" s="131">
        <f>IF(I$2,TREND(Annual!I122:I180,$AF122:$AG180,$AF64:$AG69,TRUE),0)</f>
        <v>0</v>
      </c>
      <c r="J64" s="131">
        <f>IF(J$2,TREND(Annual!J122:J180,$AF122:$AG180,$AF64:$AG69,TRUE),0)</f>
        <v>0</v>
      </c>
      <c r="K64" s="131">
        <f>IF(K$2,TREND(Annual!K122:K180,$AF122:$AG180,$AF64:$AG69,TRUE),0)</f>
        <v>0</v>
      </c>
      <c r="L64" s="131">
        <f>IF(L$2,TREND(Annual!L122:L180,$AF122:$AG180,$AF64:$AG69,TRUE),0)</f>
        <v>0</v>
      </c>
      <c r="M64" s="131">
        <f>IF(M$2,TREND(Annual!M122:M180,$AF122:$AG180,$AF64:$AG69,TRUE),0)</f>
        <v>0</v>
      </c>
      <c r="N64" s="131">
        <f>IF(N$2,TREND(Annual!N122:N180,$AF122:$AG180,$AF64:$AG69,TRUE),0)</f>
        <v>0</v>
      </c>
      <c r="O64" s="131">
        <f>IF(O$2,TREND(Annual!O122:O180,$AF122:$AG180,$AF64:$AG69,TRUE),0)</f>
        <v>0</v>
      </c>
      <c r="P64" s="131">
        <f>IF(P$2,TREND(Annual!P122:P180,$AF122:$AG180,$AF64:$AG69,TRUE),0)</f>
        <v>0</v>
      </c>
      <c r="Q64" s="131">
        <f>IF(Q$2,TREND(Annual!Q122:Q180,$AF122:$AG180,$AF64:$AG69,TRUE),0)</f>
        <v>0</v>
      </c>
      <c r="R64" s="131">
        <f>IF(R$2,TREND(Annual!R122:R180,$AF122:$AG180,$AF64:$AG69,TRUE),0)</f>
        <v>0</v>
      </c>
      <c r="S64" s="131">
        <f>IF(S$2,TREND(Annual!S122:S180,$AF122:$AG180,$AF64:$AG69,TRUE),0)</f>
        <v>0</v>
      </c>
      <c r="T64" s="131">
        <f>IF(T$2,TREND(Annual!T122:T180,$AF122:$AG180,$AF64:$AG69,TRUE),0)</f>
        <v>0</v>
      </c>
      <c r="U64" s="131">
        <f>IF(U$2,TREND(Annual!U122:U180,$AF122:$AG180,$AF64:$AG69,TRUE),0)</f>
        <v>0</v>
      </c>
      <c r="V64" s="131">
        <f>IF(V$2,TREND(Annual!V122:V180,$AF122:$AG180,$AF64:$AG69,TRUE),0)</f>
        <v>0</v>
      </c>
      <c r="W64" s="131">
        <f>IF(W$2,TREND(Annual!W122:W180,$AF122:$AG180,$AF64:$AG69,TRUE),0)</f>
        <v>0</v>
      </c>
      <c r="X64" s="131">
        <f>IF(X$2,TREND(Annual!X122:X180,$AF122:$AG180,$AF64:$AG69,TRUE),0)</f>
        <v>0</v>
      </c>
      <c r="Y64" s="131">
        <f>IF(Y$2,TREND(Annual!Y122:Y180,$AF122:$AG180,$AF64:$AG69,TRUE),0)</f>
        <v>0</v>
      </c>
      <c r="Z64" s="131">
        <f>IF(Z$2,TREND(Annual!Z122:Z180,$AF122:$AG180,$AF64:$AG69,TRUE),0)</f>
        <v>0</v>
      </c>
      <c r="AA64" s="131">
        <f>IF(AA$2,TREND(Annual!AA122:AA180,$AF122:$AG180,$AF64:$AG69,TRUE),0)</f>
        <v>0</v>
      </c>
      <c r="AB64" s="131">
        <f>IF(AB$2,TREND(Annual!AB122:AB180,$AF122:$AG180,$AF64:$AG69,TRUE),0)</f>
        <v>0</v>
      </c>
      <c r="AC64" s="131">
        <f>IF(AC$2,TREND(Annual!AC122:AC180,$AF122:$AG180,$AF64:$AG69,TRUE),0)</f>
        <v>0</v>
      </c>
      <c r="AD64" s="131">
        <f>IF(AD$2,TREND(Annual!AD122:AD180,$AF122:$AG180,$AF64:$AG69,TRUE),0)</f>
        <v>0</v>
      </c>
      <c r="AE64" s="131"/>
      <c r="AF64">
        <f t="shared" si="0"/>
        <v>58</v>
      </c>
      <c r="AG64">
        <f t="shared" si="1"/>
        <v>3364</v>
      </c>
    </row>
    <row r="65" spans="1:33">
      <c r="A65" t="s">
        <v>326</v>
      </c>
      <c r="B65" s="131">
        <f>IF(B$2,TREND(Annual!B123:B181,$AF123:$AG181,$AF65:$AG70,TRUE),0)</f>
        <v>0</v>
      </c>
      <c r="C65" s="131">
        <f>IF(C$2,TREND(Annual!C123:C181,$AF123:$AG181,$AF65:$AG70,TRUE),0)</f>
        <v>0</v>
      </c>
      <c r="D65" s="131">
        <f>IF(D$2,TREND(Annual!D123:D181,$AF123:$AG181,$AF65:$AG70,TRUE),0)</f>
        <v>0</v>
      </c>
      <c r="E65" s="131">
        <f>IF(E$2,TREND(Annual!E123:E181,$AF123:$AG181,$AF65:$AG70,TRUE),0)</f>
        <v>0</v>
      </c>
      <c r="F65" s="131">
        <f>IF(F$2,TREND(Annual!F123:F181,$AF123:$AG181,$AF65:$AG70,TRUE),0)</f>
        <v>0</v>
      </c>
      <c r="G65" s="131">
        <f>IF(G$2,TREND(Annual!G123:G181,$AF123:$AG181,$AF65:$AG70,TRUE),0)</f>
        <v>0</v>
      </c>
      <c r="H65" s="131">
        <f>IF(H$2,TREND(Annual!H123:H181,$AF123:$AG181,$AF65:$AG70,TRUE),0)</f>
        <v>0</v>
      </c>
      <c r="I65" s="131">
        <f>IF(I$2,TREND(Annual!I123:I181,$AF123:$AG181,$AF65:$AG70,TRUE),0)</f>
        <v>0</v>
      </c>
      <c r="J65" s="131">
        <f>IF(J$2,TREND(Annual!J123:J181,$AF123:$AG181,$AF65:$AG70,TRUE),0)</f>
        <v>0</v>
      </c>
      <c r="K65" s="131">
        <f>IF(K$2,TREND(Annual!K123:K181,$AF123:$AG181,$AF65:$AG70,TRUE),0)</f>
        <v>0</v>
      </c>
      <c r="L65" s="131">
        <f>IF(L$2,TREND(Annual!L123:L181,$AF123:$AG181,$AF65:$AG70,TRUE),0)</f>
        <v>0</v>
      </c>
      <c r="M65" s="131">
        <f>IF(M$2,TREND(Annual!M123:M181,$AF123:$AG181,$AF65:$AG70,TRUE),0)</f>
        <v>0</v>
      </c>
      <c r="N65" s="131">
        <f>IF(N$2,TREND(Annual!N123:N181,$AF123:$AG181,$AF65:$AG70,TRUE),0)</f>
        <v>0</v>
      </c>
      <c r="O65" s="131">
        <f>IF(O$2,TREND(Annual!O123:O181,$AF123:$AG181,$AF65:$AG70,TRUE),0)</f>
        <v>0</v>
      </c>
      <c r="P65" s="131">
        <f>IF(P$2,TREND(Annual!P123:P181,$AF123:$AG181,$AF65:$AG70,TRUE),0)</f>
        <v>0</v>
      </c>
      <c r="Q65" s="131">
        <f>IF(Q$2,TREND(Annual!Q123:Q181,$AF123:$AG181,$AF65:$AG70,TRUE),0)</f>
        <v>0</v>
      </c>
      <c r="R65" s="131">
        <f>IF(R$2,TREND(Annual!R123:R181,$AF123:$AG181,$AF65:$AG70,TRUE),0)</f>
        <v>0</v>
      </c>
      <c r="S65" s="131">
        <f>IF(S$2,TREND(Annual!S123:S181,$AF123:$AG181,$AF65:$AG70,TRUE),0)</f>
        <v>0</v>
      </c>
      <c r="T65" s="131">
        <f>IF(T$2,TREND(Annual!T123:T181,$AF123:$AG181,$AF65:$AG70,TRUE),0)</f>
        <v>0</v>
      </c>
      <c r="U65" s="131">
        <f>IF(U$2,TREND(Annual!U123:U181,$AF123:$AG181,$AF65:$AG70,TRUE),0)</f>
        <v>0</v>
      </c>
      <c r="V65" s="131">
        <f>IF(V$2,TREND(Annual!V123:V181,$AF123:$AG181,$AF65:$AG70,TRUE),0)</f>
        <v>0</v>
      </c>
      <c r="W65" s="131">
        <f>IF(W$2,TREND(Annual!W123:W181,$AF123:$AG181,$AF65:$AG70,TRUE),0)</f>
        <v>0</v>
      </c>
      <c r="X65" s="131">
        <f>IF(X$2,TREND(Annual!X123:X181,$AF123:$AG181,$AF65:$AG70,TRUE),0)</f>
        <v>0</v>
      </c>
      <c r="Y65" s="131">
        <f>IF(Y$2,TREND(Annual!Y123:Y181,$AF123:$AG181,$AF65:$AG70,TRUE),0)</f>
        <v>0</v>
      </c>
      <c r="Z65" s="131">
        <f>IF(Z$2,TREND(Annual!Z123:Z181,$AF123:$AG181,$AF65:$AG70,TRUE),0)</f>
        <v>0</v>
      </c>
      <c r="AA65" s="131">
        <f>IF(AA$2,TREND(Annual!AA123:AA181,$AF123:$AG181,$AF65:$AG70,TRUE),0)</f>
        <v>0</v>
      </c>
      <c r="AB65" s="131">
        <f>IF(AB$2,TREND(Annual!AB123:AB181,$AF123:$AG181,$AF65:$AG70,TRUE),0)</f>
        <v>0</v>
      </c>
      <c r="AC65" s="131">
        <f>IF(AC$2,TREND(Annual!AC123:AC181,$AF123:$AG181,$AF65:$AG70,TRUE),0)</f>
        <v>0</v>
      </c>
      <c r="AD65" s="131">
        <f>IF(AD$2,TREND(Annual!AD123:AD181,$AF123:$AG181,$AF65:$AG70,TRUE),0)</f>
        <v>0</v>
      </c>
      <c r="AE65" s="126"/>
      <c r="AF65">
        <f t="shared" si="0"/>
        <v>59</v>
      </c>
      <c r="AG65">
        <f t="shared" si="1"/>
        <v>3481</v>
      </c>
    </row>
    <row r="66" spans="1:33">
      <c r="A66" t="s">
        <v>327</v>
      </c>
      <c r="B66" s="131">
        <f>IF(B$2,TREND(Annual!B124:B182,$AF124:$AG182,$AF66:$AG71,TRUE),0)</f>
        <v>0</v>
      </c>
      <c r="C66" s="131">
        <f>IF(C$2,TREND(Annual!C124:C182,$AF124:$AG182,$AF66:$AG71,TRUE),0)</f>
        <v>0</v>
      </c>
      <c r="D66" s="131">
        <f>IF(D$2,TREND(Annual!D124:D182,$AF124:$AG182,$AF66:$AG71,TRUE),0)</f>
        <v>0</v>
      </c>
      <c r="E66" s="131">
        <f>IF(E$2,TREND(Annual!E124:E182,$AF124:$AG182,$AF66:$AG71,TRUE),0)</f>
        <v>0</v>
      </c>
      <c r="F66" s="131">
        <f>IF(F$2,TREND(Annual!F124:F182,$AF124:$AG182,$AF66:$AG71,TRUE),0)</f>
        <v>0</v>
      </c>
      <c r="G66" s="131">
        <f>IF(G$2,TREND(Annual!G124:G182,$AF124:$AG182,$AF66:$AG71,TRUE),0)</f>
        <v>0</v>
      </c>
      <c r="H66" s="131">
        <f>IF(H$2,TREND(Annual!H124:H182,$AF124:$AG182,$AF66:$AG71,TRUE),0)</f>
        <v>0</v>
      </c>
      <c r="I66" s="131">
        <f>IF(I$2,TREND(Annual!I124:I182,$AF124:$AG182,$AF66:$AG71,TRUE),0)</f>
        <v>0</v>
      </c>
      <c r="J66" s="131">
        <f>IF(J$2,TREND(Annual!J124:J182,$AF124:$AG182,$AF66:$AG71,TRUE),0)</f>
        <v>0</v>
      </c>
      <c r="K66" s="131">
        <f>IF(K$2,TREND(Annual!K124:K182,$AF124:$AG182,$AF66:$AG71,TRUE),0)</f>
        <v>0</v>
      </c>
      <c r="L66" s="131">
        <f>IF(L$2,TREND(Annual!L124:L182,$AF124:$AG182,$AF66:$AG71,TRUE),0)</f>
        <v>0</v>
      </c>
      <c r="M66" s="131">
        <f>IF(M$2,TREND(Annual!M124:M182,$AF124:$AG182,$AF66:$AG71,TRUE),0)</f>
        <v>0</v>
      </c>
      <c r="N66" s="131">
        <f>IF(N$2,TREND(Annual!N124:N182,$AF124:$AG182,$AF66:$AG71,TRUE),0)</f>
        <v>0</v>
      </c>
      <c r="O66" s="131">
        <f>IF(O$2,TREND(Annual!O124:O182,$AF124:$AG182,$AF66:$AG71,TRUE),0)</f>
        <v>0</v>
      </c>
      <c r="P66" s="131">
        <f>IF(P$2,TREND(Annual!P124:P182,$AF124:$AG182,$AF66:$AG71,TRUE),0)</f>
        <v>0</v>
      </c>
      <c r="Q66" s="131">
        <f>IF(Q$2,TREND(Annual!Q124:Q182,$AF124:$AG182,$AF66:$AG71,TRUE),0)</f>
        <v>0</v>
      </c>
      <c r="R66" s="131">
        <f>IF(R$2,TREND(Annual!R124:R182,$AF124:$AG182,$AF66:$AG71,TRUE),0)</f>
        <v>0</v>
      </c>
      <c r="S66" s="131">
        <f>IF(S$2,TREND(Annual!S124:S182,$AF124:$AG182,$AF66:$AG71,TRUE),0)</f>
        <v>0</v>
      </c>
      <c r="T66" s="131">
        <f>IF(T$2,TREND(Annual!T124:T182,$AF124:$AG182,$AF66:$AG71,TRUE),0)</f>
        <v>0</v>
      </c>
      <c r="U66" s="131">
        <f>IF(U$2,TREND(Annual!U124:U182,$AF124:$AG182,$AF66:$AG71,TRUE),0)</f>
        <v>0</v>
      </c>
      <c r="V66" s="131">
        <f>IF(V$2,TREND(Annual!V124:V182,$AF124:$AG182,$AF66:$AG71,TRUE),0)</f>
        <v>0</v>
      </c>
      <c r="W66" s="131">
        <f>IF(W$2,TREND(Annual!W124:W182,$AF124:$AG182,$AF66:$AG71,TRUE),0)</f>
        <v>0</v>
      </c>
      <c r="X66" s="131">
        <f>IF(X$2,TREND(Annual!X124:X182,$AF124:$AG182,$AF66:$AG71,TRUE),0)</f>
        <v>0</v>
      </c>
      <c r="Y66" s="131">
        <f>IF(Y$2,TREND(Annual!Y124:Y182,$AF124:$AG182,$AF66:$AG71,TRUE),0)</f>
        <v>0</v>
      </c>
      <c r="Z66" s="131">
        <f>IF(Z$2,TREND(Annual!Z124:Z182,$AF124:$AG182,$AF66:$AG71,TRUE),0)</f>
        <v>0</v>
      </c>
      <c r="AA66" s="131">
        <f>IF(AA$2,TREND(Annual!AA124:AA182,$AF124:$AG182,$AF66:$AG71,TRUE),0)</f>
        <v>0</v>
      </c>
      <c r="AB66" s="131">
        <f>IF(AB$2,TREND(Annual!AB124:AB182,$AF124:$AG182,$AF66:$AG71,TRUE),0)</f>
        <v>0</v>
      </c>
      <c r="AC66" s="131">
        <f>IF(AC$2,TREND(Annual!AC124:AC182,$AF124:$AG182,$AF66:$AG71,TRUE),0)</f>
        <v>0</v>
      </c>
      <c r="AD66" s="131">
        <f>IF(AD$2,TREND(Annual!AD124:AD182,$AF124:$AG182,$AF66:$AG71,TRUE),0)</f>
        <v>0</v>
      </c>
      <c r="AE66" s="126"/>
      <c r="AF66">
        <f t="shared" si="0"/>
        <v>60</v>
      </c>
      <c r="AG66">
        <f t="shared" si="1"/>
        <v>3600</v>
      </c>
    </row>
    <row r="67" spans="1:33">
      <c r="A67" t="s">
        <v>328</v>
      </c>
      <c r="B67" s="131">
        <f>IF(B$2,TREND(Annual!B125:B183,$AF125:$AG183,$AF67:$AG72,TRUE),0)</f>
        <v>0</v>
      </c>
      <c r="C67" s="131">
        <f>IF(C$2,TREND(Annual!C125:C183,$AF125:$AG183,$AF67:$AG72,TRUE),0)</f>
        <v>0</v>
      </c>
      <c r="D67" s="131">
        <f>IF(D$2,TREND(Annual!D125:D183,$AF125:$AG183,$AF67:$AG72,TRUE),0)</f>
        <v>0</v>
      </c>
      <c r="E67" s="131">
        <f>IF(E$2,TREND(Annual!E125:E183,$AF125:$AG183,$AF67:$AG72,TRUE),0)</f>
        <v>0</v>
      </c>
      <c r="F67" s="131">
        <f>IF(F$2,TREND(Annual!F125:F183,$AF125:$AG183,$AF67:$AG72,TRUE),0)</f>
        <v>0</v>
      </c>
      <c r="G67" s="131">
        <f>IF(G$2,TREND(Annual!G125:G183,$AF125:$AG183,$AF67:$AG72,TRUE),0)</f>
        <v>0</v>
      </c>
      <c r="H67" s="131">
        <f>IF(H$2,TREND(Annual!H125:H183,$AF125:$AG183,$AF67:$AG72,TRUE),0)</f>
        <v>0</v>
      </c>
      <c r="I67" s="131">
        <f>IF(I$2,TREND(Annual!I125:I183,$AF125:$AG183,$AF67:$AG72,TRUE),0)</f>
        <v>0</v>
      </c>
      <c r="J67" s="131">
        <f>IF(J$2,TREND(Annual!J125:J183,$AF125:$AG183,$AF67:$AG72,TRUE),0)</f>
        <v>0</v>
      </c>
      <c r="K67" s="131">
        <f>IF(K$2,TREND(Annual!K125:K183,$AF125:$AG183,$AF67:$AG72,TRUE),0)</f>
        <v>0</v>
      </c>
      <c r="L67" s="131">
        <f>IF(L$2,TREND(Annual!L125:L183,$AF125:$AG183,$AF67:$AG72,TRUE),0)</f>
        <v>0</v>
      </c>
      <c r="M67" s="131">
        <f>IF(M$2,TREND(Annual!M125:M183,$AF125:$AG183,$AF67:$AG72,TRUE),0)</f>
        <v>0</v>
      </c>
      <c r="N67" s="131">
        <f>IF(N$2,TREND(Annual!N125:N183,$AF125:$AG183,$AF67:$AG72,TRUE),0)</f>
        <v>0</v>
      </c>
      <c r="O67" s="131">
        <f>IF(O$2,TREND(Annual!O125:O183,$AF125:$AG183,$AF67:$AG72,TRUE),0)</f>
        <v>0</v>
      </c>
      <c r="P67" s="131">
        <f>IF(P$2,TREND(Annual!P125:P183,$AF125:$AG183,$AF67:$AG72,TRUE),0)</f>
        <v>0</v>
      </c>
      <c r="Q67" s="131">
        <f>IF(Q$2,TREND(Annual!Q125:Q183,$AF125:$AG183,$AF67:$AG72,TRUE),0)</f>
        <v>0</v>
      </c>
      <c r="R67" s="131">
        <f>IF(R$2,TREND(Annual!R125:R183,$AF125:$AG183,$AF67:$AG72,TRUE),0)</f>
        <v>0</v>
      </c>
      <c r="S67" s="131">
        <f>IF(S$2,TREND(Annual!S125:S183,$AF125:$AG183,$AF67:$AG72,TRUE),0)</f>
        <v>0</v>
      </c>
      <c r="T67" s="131">
        <f>IF(T$2,TREND(Annual!T125:T183,$AF125:$AG183,$AF67:$AG72,TRUE),0)</f>
        <v>0</v>
      </c>
      <c r="U67" s="131">
        <f>IF(U$2,TREND(Annual!U125:U183,$AF125:$AG183,$AF67:$AG72,TRUE),0)</f>
        <v>0</v>
      </c>
      <c r="V67" s="131">
        <f>IF(V$2,TREND(Annual!V125:V183,$AF125:$AG183,$AF67:$AG72,TRUE),0)</f>
        <v>0</v>
      </c>
      <c r="W67" s="131">
        <f>IF(W$2,TREND(Annual!W125:W183,$AF125:$AG183,$AF67:$AG72,TRUE),0)</f>
        <v>0</v>
      </c>
      <c r="X67" s="131">
        <f>IF(X$2,TREND(Annual!X125:X183,$AF125:$AG183,$AF67:$AG72,TRUE),0)</f>
        <v>0</v>
      </c>
      <c r="Y67" s="131">
        <f>IF(Y$2,TREND(Annual!Y125:Y183,$AF125:$AG183,$AF67:$AG72,TRUE),0)</f>
        <v>0</v>
      </c>
      <c r="Z67" s="131">
        <f>IF(Z$2,TREND(Annual!Z125:Z183,$AF125:$AG183,$AF67:$AG72,TRUE),0)</f>
        <v>0</v>
      </c>
      <c r="AA67" s="131">
        <f>IF(AA$2,TREND(Annual!AA125:AA183,$AF125:$AG183,$AF67:$AG72,TRUE),0)</f>
        <v>0</v>
      </c>
      <c r="AB67" s="131">
        <f>IF(AB$2,TREND(Annual!AB125:AB183,$AF125:$AG183,$AF67:$AG72,TRUE),0)</f>
        <v>0</v>
      </c>
      <c r="AC67" s="131">
        <f>IF(AC$2,TREND(Annual!AC125:AC183,$AF125:$AG183,$AF67:$AG72,TRUE),0)</f>
        <v>0</v>
      </c>
      <c r="AD67" s="131">
        <f>IF(AD$2,TREND(Annual!AD125:AD183,$AF125:$AG183,$AF67:$AG72,TRUE),0)</f>
        <v>0</v>
      </c>
      <c r="AE67" s="126"/>
      <c r="AF67">
        <f t="shared" si="0"/>
        <v>61</v>
      </c>
      <c r="AG67">
        <f t="shared" si="1"/>
        <v>3721</v>
      </c>
    </row>
    <row r="68" spans="1:33">
      <c r="A68" t="s">
        <v>329</v>
      </c>
      <c r="B68" s="131">
        <f>IF(B$2,TREND(Annual!B126:B184,$AF126:$AG184,$AF68:$AG73,TRUE),0)</f>
        <v>0</v>
      </c>
      <c r="C68" s="131">
        <f>IF(C$2,TREND(Annual!C126:C184,$AF126:$AG184,$AF68:$AG73,TRUE),0)</f>
        <v>0</v>
      </c>
      <c r="D68" s="131">
        <f>IF(D$2,TREND(Annual!D126:D184,$AF126:$AG184,$AF68:$AG73,TRUE),0)</f>
        <v>0</v>
      </c>
      <c r="E68" s="131">
        <f>IF(E$2,TREND(Annual!E126:E184,$AF126:$AG184,$AF68:$AG73,TRUE),0)</f>
        <v>0</v>
      </c>
      <c r="F68" s="131">
        <f>IF(F$2,TREND(Annual!F126:F184,$AF126:$AG184,$AF68:$AG73,TRUE),0)</f>
        <v>0</v>
      </c>
      <c r="G68" s="131">
        <f>IF(G$2,TREND(Annual!G126:G184,$AF126:$AG184,$AF68:$AG73,TRUE),0)</f>
        <v>0</v>
      </c>
      <c r="H68" s="131">
        <f>IF(H$2,TREND(Annual!H126:H184,$AF126:$AG184,$AF68:$AG73,TRUE),0)</f>
        <v>0</v>
      </c>
      <c r="I68" s="131">
        <f>IF(I$2,TREND(Annual!I126:I184,$AF126:$AG184,$AF68:$AG73,TRUE),0)</f>
        <v>0</v>
      </c>
      <c r="J68" s="131">
        <f>IF(J$2,TREND(Annual!J126:J184,$AF126:$AG184,$AF68:$AG73,TRUE),0)</f>
        <v>0</v>
      </c>
      <c r="K68" s="131">
        <f>IF(K$2,TREND(Annual!K126:K184,$AF126:$AG184,$AF68:$AG73,TRUE),0)</f>
        <v>0</v>
      </c>
      <c r="L68" s="131">
        <f>IF(L$2,TREND(Annual!L126:L184,$AF126:$AG184,$AF68:$AG73,TRUE),0)</f>
        <v>0</v>
      </c>
      <c r="M68" s="131">
        <f>IF(M$2,TREND(Annual!M126:M184,$AF126:$AG184,$AF68:$AG73,TRUE),0)</f>
        <v>0</v>
      </c>
      <c r="N68" s="131">
        <f>IF(N$2,TREND(Annual!N126:N184,$AF126:$AG184,$AF68:$AG73,TRUE),0)</f>
        <v>0</v>
      </c>
      <c r="O68" s="131">
        <f>IF(O$2,TREND(Annual!O126:O184,$AF126:$AG184,$AF68:$AG73,TRUE),0)</f>
        <v>0</v>
      </c>
      <c r="P68" s="131">
        <f>IF(P$2,TREND(Annual!P126:P184,$AF126:$AG184,$AF68:$AG73,TRUE),0)</f>
        <v>0</v>
      </c>
      <c r="Q68" s="131">
        <f>IF(Q$2,TREND(Annual!Q126:Q184,$AF126:$AG184,$AF68:$AG73,TRUE),0)</f>
        <v>0</v>
      </c>
      <c r="R68" s="131">
        <f>IF(R$2,TREND(Annual!R126:R184,$AF126:$AG184,$AF68:$AG73,TRUE),0)</f>
        <v>0</v>
      </c>
      <c r="S68" s="131">
        <f>IF(S$2,TREND(Annual!S126:S184,$AF126:$AG184,$AF68:$AG73,TRUE),0)</f>
        <v>0</v>
      </c>
      <c r="T68" s="131">
        <f>IF(T$2,TREND(Annual!T126:T184,$AF126:$AG184,$AF68:$AG73,TRUE),0)</f>
        <v>0</v>
      </c>
      <c r="U68" s="131">
        <f>IF(U$2,TREND(Annual!U126:U184,$AF126:$AG184,$AF68:$AG73,TRUE),0)</f>
        <v>0</v>
      </c>
      <c r="V68" s="131">
        <f>IF(V$2,TREND(Annual!V126:V184,$AF126:$AG184,$AF68:$AG73,TRUE),0)</f>
        <v>0</v>
      </c>
      <c r="W68" s="131">
        <f>IF(W$2,TREND(Annual!W126:W184,$AF126:$AG184,$AF68:$AG73,TRUE),0)</f>
        <v>0</v>
      </c>
      <c r="X68" s="131">
        <f>IF(X$2,TREND(Annual!X126:X184,$AF126:$AG184,$AF68:$AG73,TRUE),0)</f>
        <v>0</v>
      </c>
      <c r="Y68" s="131">
        <f>IF(Y$2,TREND(Annual!Y126:Y184,$AF126:$AG184,$AF68:$AG73,TRUE),0)</f>
        <v>0</v>
      </c>
      <c r="Z68" s="131">
        <f>IF(Z$2,TREND(Annual!Z126:Z184,$AF126:$AG184,$AF68:$AG73,TRUE),0)</f>
        <v>0</v>
      </c>
      <c r="AA68" s="131">
        <f>IF(AA$2,TREND(Annual!AA126:AA184,$AF126:$AG184,$AF68:$AG73,TRUE),0)</f>
        <v>0</v>
      </c>
      <c r="AB68" s="131">
        <f>IF(AB$2,TREND(Annual!AB126:AB184,$AF126:$AG184,$AF68:$AG73,TRUE),0)</f>
        <v>0</v>
      </c>
      <c r="AC68" s="131">
        <f>IF(AC$2,TREND(Annual!AC126:AC184,$AF126:$AG184,$AF68:$AG73,TRUE),0)</f>
        <v>0</v>
      </c>
      <c r="AD68" s="131">
        <f>IF(AD$2,TREND(Annual!AD126:AD184,$AF126:$AG184,$AF68:$AG73,TRUE),0)</f>
        <v>0</v>
      </c>
      <c r="AE68" s="126"/>
      <c r="AF68">
        <f t="shared" si="0"/>
        <v>62</v>
      </c>
      <c r="AG68">
        <f t="shared" si="1"/>
        <v>3844</v>
      </c>
    </row>
    <row r="69" spans="1:33">
      <c r="A69" t="s">
        <v>330</v>
      </c>
      <c r="B69" s="131">
        <f>IF(B$2,TREND(Annual!B127:B185,$AF127:$AG185,$AF69:$AG74,TRUE),0)</f>
        <v>0</v>
      </c>
      <c r="C69" s="131">
        <f>IF(C$2,TREND(Annual!C127:C185,$AF127:$AG185,$AF69:$AG74,TRUE),0)</f>
        <v>0</v>
      </c>
      <c r="D69" s="131">
        <f>IF(D$2,TREND(Annual!D127:D185,$AF127:$AG185,$AF69:$AG74,TRUE),0)</f>
        <v>0</v>
      </c>
      <c r="E69" s="131">
        <f>IF(E$2,TREND(Annual!E127:E185,$AF127:$AG185,$AF69:$AG74,TRUE),0)</f>
        <v>0</v>
      </c>
      <c r="F69" s="131">
        <f>IF(F$2,TREND(Annual!F127:F185,$AF127:$AG185,$AF69:$AG74,TRUE),0)</f>
        <v>0</v>
      </c>
      <c r="G69" s="131">
        <f>IF(G$2,TREND(Annual!G127:G185,$AF127:$AG185,$AF69:$AG74,TRUE),0)</f>
        <v>0</v>
      </c>
      <c r="H69" s="131">
        <f>IF(H$2,TREND(Annual!H127:H185,$AF127:$AG185,$AF69:$AG74,TRUE),0)</f>
        <v>0</v>
      </c>
      <c r="I69" s="131">
        <f>IF(I$2,TREND(Annual!I127:I185,$AF127:$AG185,$AF69:$AG74,TRUE),0)</f>
        <v>0</v>
      </c>
      <c r="J69" s="131">
        <f>IF(J$2,TREND(Annual!J127:J185,$AF127:$AG185,$AF69:$AG74,TRUE),0)</f>
        <v>0</v>
      </c>
      <c r="K69" s="131">
        <f>IF(K$2,TREND(Annual!K127:K185,$AF127:$AG185,$AF69:$AG74,TRUE),0)</f>
        <v>0</v>
      </c>
      <c r="L69" s="131">
        <f>IF(L$2,TREND(Annual!L127:L185,$AF127:$AG185,$AF69:$AG74,TRUE),0)</f>
        <v>0</v>
      </c>
      <c r="M69" s="131">
        <f>IF(M$2,TREND(Annual!M127:M185,$AF127:$AG185,$AF69:$AG74,TRUE),0)</f>
        <v>0</v>
      </c>
      <c r="N69" s="131">
        <f>IF(N$2,TREND(Annual!N127:N185,$AF127:$AG185,$AF69:$AG74,TRUE),0)</f>
        <v>0</v>
      </c>
      <c r="O69" s="131">
        <f>IF(O$2,TREND(Annual!O127:O185,$AF127:$AG185,$AF69:$AG74,TRUE),0)</f>
        <v>0</v>
      </c>
      <c r="P69" s="131">
        <f>IF(P$2,TREND(Annual!P127:P185,$AF127:$AG185,$AF69:$AG74,TRUE),0)</f>
        <v>0</v>
      </c>
      <c r="Q69" s="131">
        <f>IF(Q$2,TREND(Annual!Q127:Q185,$AF127:$AG185,$AF69:$AG74,TRUE),0)</f>
        <v>0</v>
      </c>
      <c r="R69" s="131">
        <f>IF(R$2,TREND(Annual!R127:R185,$AF127:$AG185,$AF69:$AG74,TRUE),0)</f>
        <v>0</v>
      </c>
      <c r="S69" s="131">
        <f>IF(S$2,TREND(Annual!S127:S185,$AF127:$AG185,$AF69:$AG74,TRUE),0)</f>
        <v>0</v>
      </c>
      <c r="T69" s="131">
        <f>IF(T$2,TREND(Annual!T127:T185,$AF127:$AG185,$AF69:$AG74,TRUE),0)</f>
        <v>0</v>
      </c>
      <c r="U69" s="131">
        <f>IF(U$2,TREND(Annual!U127:U185,$AF127:$AG185,$AF69:$AG74,TRUE),0)</f>
        <v>0</v>
      </c>
      <c r="V69" s="131">
        <f>IF(V$2,TREND(Annual!V127:V185,$AF127:$AG185,$AF69:$AG74,TRUE),0)</f>
        <v>0</v>
      </c>
      <c r="W69" s="131">
        <f>IF(W$2,TREND(Annual!W127:W185,$AF127:$AG185,$AF69:$AG74,TRUE),0)</f>
        <v>0</v>
      </c>
      <c r="X69" s="131">
        <f>IF(X$2,TREND(Annual!X127:X185,$AF127:$AG185,$AF69:$AG74,TRUE),0)</f>
        <v>0</v>
      </c>
      <c r="Y69" s="131">
        <f>IF(Y$2,TREND(Annual!Y127:Y185,$AF127:$AG185,$AF69:$AG74,TRUE),0)</f>
        <v>0</v>
      </c>
      <c r="Z69" s="131">
        <f>IF(Z$2,TREND(Annual!Z127:Z185,$AF127:$AG185,$AF69:$AG74,TRUE),0)</f>
        <v>0</v>
      </c>
      <c r="AA69" s="131">
        <f>IF(AA$2,TREND(Annual!AA127:AA185,$AF127:$AG185,$AF69:$AG74,TRUE),0)</f>
        <v>0</v>
      </c>
      <c r="AB69" s="131">
        <f>IF(AB$2,TREND(Annual!AB127:AB185,$AF127:$AG185,$AF69:$AG74,TRUE),0)</f>
        <v>0</v>
      </c>
      <c r="AC69" s="131">
        <f>IF(AC$2,TREND(Annual!AC127:AC185,$AF127:$AG185,$AF69:$AG74,TRUE),0)</f>
        <v>0</v>
      </c>
      <c r="AD69" s="131">
        <f>IF(AD$2,TREND(Annual!AD127:AD185,$AF127:$AG185,$AF69:$AG74,TRUE),0)</f>
        <v>0</v>
      </c>
      <c r="AE69" s="126"/>
      <c r="AF69">
        <f t="shared" si="0"/>
        <v>63</v>
      </c>
      <c r="AG69">
        <f t="shared" si="1"/>
        <v>3969</v>
      </c>
    </row>
    <row r="70" spans="1:33">
      <c r="A70" t="s">
        <v>331</v>
      </c>
      <c r="B70" s="131">
        <f>IF(B$2,TREND(Annual!B128:B186,$AF128:$AG186,$AF70:$AG75,TRUE),0)</f>
        <v>0</v>
      </c>
      <c r="C70" s="131">
        <f>IF(C$2,TREND(Annual!C128:C186,$AF128:$AG186,$AF70:$AG75,TRUE),0)</f>
        <v>0</v>
      </c>
      <c r="D70" s="131">
        <f>IF(D$2,TREND(Annual!D128:D186,$AF128:$AG186,$AF70:$AG75,TRUE),0)</f>
        <v>0</v>
      </c>
      <c r="E70" s="131">
        <f>IF(E$2,TREND(Annual!E128:E186,$AF128:$AG186,$AF70:$AG75,TRUE),0)</f>
        <v>0</v>
      </c>
      <c r="F70" s="131">
        <f>IF(F$2,TREND(Annual!F128:F186,$AF128:$AG186,$AF70:$AG75,TRUE),0)</f>
        <v>0</v>
      </c>
      <c r="G70" s="131">
        <f>IF(G$2,TREND(Annual!G128:G186,$AF128:$AG186,$AF70:$AG75,TRUE),0)</f>
        <v>0</v>
      </c>
      <c r="H70" s="131">
        <f>IF(H$2,TREND(Annual!H128:H186,$AF128:$AG186,$AF70:$AG75,TRUE),0)</f>
        <v>0</v>
      </c>
      <c r="I70" s="131">
        <f>IF(I$2,TREND(Annual!I128:I186,$AF128:$AG186,$AF70:$AG75,TRUE),0)</f>
        <v>0</v>
      </c>
      <c r="J70" s="131">
        <f>IF(J$2,TREND(Annual!J128:J186,$AF128:$AG186,$AF70:$AG75,TRUE),0)</f>
        <v>0</v>
      </c>
      <c r="K70" s="131">
        <f>IF(K$2,TREND(Annual!K128:K186,$AF128:$AG186,$AF70:$AG75,TRUE),0)</f>
        <v>0</v>
      </c>
      <c r="L70" s="131">
        <f>IF(L$2,TREND(Annual!L128:L186,$AF128:$AG186,$AF70:$AG75,TRUE),0)</f>
        <v>0</v>
      </c>
      <c r="M70" s="131">
        <f>IF(M$2,TREND(Annual!M128:M186,$AF128:$AG186,$AF70:$AG75,TRUE),0)</f>
        <v>0</v>
      </c>
      <c r="N70" s="131">
        <f>IF(N$2,TREND(Annual!N128:N186,$AF128:$AG186,$AF70:$AG75,TRUE),0)</f>
        <v>0</v>
      </c>
      <c r="O70" s="131">
        <f>IF(O$2,TREND(Annual!O128:O186,$AF128:$AG186,$AF70:$AG75,TRUE),0)</f>
        <v>0</v>
      </c>
      <c r="P70" s="131">
        <f>IF(P$2,TREND(Annual!P128:P186,$AF128:$AG186,$AF70:$AG75,TRUE),0)</f>
        <v>0</v>
      </c>
      <c r="Q70" s="131">
        <f>IF(Q$2,TREND(Annual!Q128:Q186,$AF128:$AG186,$AF70:$AG75,TRUE),0)</f>
        <v>0</v>
      </c>
      <c r="R70" s="131">
        <f>IF(R$2,TREND(Annual!R128:R186,$AF128:$AG186,$AF70:$AG75,TRUE),0)</f>
        <v>0</v>
      </c>
      <c r="S70" s="131">
        <f>IF(S$2,TREND(Annual!S128:S186,$AF128:$AG186,$AF70:$AG75,TRUE),0)</f>
        <v>0</v>
      </c>
      <c r="T70" s="131">
        <f>IF(T$2,TREND(Annual!T128:T186,$AF128:$AG186,$AF70:$AG75,TRUE),0)</f>
        <v>0</v>
      </c>
      <c r="U70" s="131">
        <f>IF(U$2,TREND(Annual!U128:U186,$AF128:$AG186,$AF70:$AG75,TRUE),0)</f>
        <v>0</v>
      </c>
      <c r="V70" s="131">
        <f>IF(V$2,TREND(Annual!V128:V186,$AF128:$AG186,$AF70:$AG75,TRUE),0)</f>
        <v>0</v>
      </c>
      <c r="W70" s="131">
        <f>IF(W$2,TREND(Annual!W128:W186,$AF128:$AG186,$AF70:$AG75,TRUE),0)</f>
        <v>0</v>
      </c>
      <c r="X70" s="131">
        <f>IF(X$2,TREND(Annual!X128:X186,$AF128:$AG186,$AF70:$AG75,TRUE),0)</f>
        <v>0</v>
      </c>
      <c r="Y70" s="131">
        <f>IF(Y$2,TREND(Annual!Y128:Y186,$AF128:$AG186,$AF70:$AG75,TRUE),0)</f>
        <v>0</v>
      </c>
      <c r="Z70" s="131">
        <f>IF(Z$2,TREND(Annual!Z128:Z186,$AF128:$AG186,$AF70:$AG75,TRUE),0)</f>
        <v>0</v>
      </c>
      <c r="AA70" s="131">
        <f>IF(AA$2,TREND(Annual!AA128:AA186,$AF128:$AG186,$AF70:$AG75,TRUE),0)</f>
        <v>0</v>
      </c>
      <c r="AB70" s="131">
        <f>IF(AB$2,TREND(Annual!AB128:AB186,$AF128:$AG186,$AF70:$AG75,TRUE),0)</f>
        <v>0</v>
      </c>
      <c r="AC70" s="131">
        <f>IF(AC$2,TREND(Annual!AC128:AC186,$AF128:$AG186,$AF70:$AG75,TRUE),0)</f>
        <v>0</v>
      </c>
      <c r="AD70" s="131">
        <f>IF(AD$2,TREND(Annual!AD128:AD186,$AF128:$AG186,$AF70:$AG75,TRUE),0)</f>
        <v>0</v>
      </c>
      <c r="AE70" s="126"/>
      <c r="AF70">
        <f t="shared" si="0"/>
        <v>64</v>
      </c>
      <c r="AG70">
        <f t="shared" si="1"/>
        <v>4096</v>
      </c>
    </row>
    <row r="71" spans="1:33">
      <c r="A71" t="s">
        <v>332</v>
      </c>
      <c r="B71" s="131">
        <f>IF(B$2,TREND(Annual!B129:B187,$AF129:$AG187,$AF71:$AG76,TRUE),0)</f>
        <v>0</v>
      </c>
      <c r="C71" s="131">
        <f>IF(C$2,TREND(Annual!C129:C187,$AF129:$AG187,$AF71:$AG76,TRUE),0)</f>
        <v>0</v>
      </c>
      <c r="D71" s="131">
        <f>IF(D$2,TREND(Annual!D129:D187,$AF129:$AG187,$AF71:$AG76,TRUE),0)</f>
        <v>0</v>
      </c>
      <c r="E71" s="131">
        <f>IF(E$2,TREND(Annual!E129:E187,$AF129:$AG187,$AF71:$AG76,TRUE),0)</f>
        <v>0</v>
      </c>
      <c r="F71" s="131">
        <f>IF(F$2,TREND(Annual!F129:F187,$AF129:$AG187,$AF71:$AG76,TRUE),0)</f>
        <v>0</v>
      </c>
      <c r="G71" s="131">
        <f>IF(G$2,TREND(Annual!G129:G187,$AF129:$AG187,$AF71:$AG76,TRUE),0)</f>
        <v>0</v>
      </c>
      <c r="H71" s="131">
        <f>IF(H$2,TREND(Annual!H129:H187,$AF129:$AG187,$AF71:$AG76,TRUE),0)</f>
        <v>0</v>
      </c>
      <c r="I71" s="131">
        <f>IF(I$2,TREND(Annual!I129:I187,$AF129:$AG187,$AF71:$AG76,TRUE),0)</f>
        <v>0</v>
      </c>
      <c r="J71" s="131">
        <f>IF(J$2,TREND(Annual!J129:J187,$AF129:$AG187,$AF71:$AG76,TRUE),0)</f>
        <v>0</v>
      </c>
      <c r="K71" s="131">
        <f>IF(K$2,TREND(Annual!K129:K187,$AF129:$AG187,$AF71:$AG76,TRUE),0)</f>
        <v>0</v>
      </c>
      <c r="L71" s="131">
        <f>IF(L$2,TREND(Annual!L129:L187,$AF129:$AG187,$AF71:$AG76,TRUE),0)</f>
        <v>0</v>
      </c>
      <c r="M71" s="131">
        <f>IF(M$2,TREND(Annual!M129:M187,$AF129:$AG187,$AF71:$AG76,TRUE),0)</f>
        <v>0</v>
      </c>
      <c r="N71" s="131">
        <f>IF(N$2,TREND(Annual!N129:N187,$AF129:$AG187,$AF71:$AG76,TRUE),0)</f>
        <v>0</v>
      </c>
      <c r="O71" s="131">
        <f>IF(O$2,TREND(Annual!O129:O187,$AF129:$AG187,$AF71:$AG76,TRUE),0)</f>
        <v>0</v>
      </c>
      <c r="P71" s="131">
        <f>IF(P$2,TREND(Annual!P129:P187,$AF129:$AG187,$AF71:$AG76,TRUE),0)</f>
        <v>0</v>
      </c>
      <c r="Q71" s="131">
        <f>IF(Q$2,TREND(Annual!Q129:Q187,$AF129:$AG187,$AF71:$AG76,TRUE),0)</f>
        <v>0</v>
      </c>
      <c r="R71" s="131">
        <f>IF(R$2,TREND(Annual!R129:R187,$AF129:$AG187,$AF71:$AG76,TRUE),0)</f>
        <v>0</v>
      </c>
      <c r="S71" s="131">
        <f>IF(S$2,TREND(Annual!S129:S187,$AF129:$AG187,$AF71:$AG76,TRUE),0)</f>
        <v>0</v>
      </c>
      <c r="T71" s="131">
        <f>IF(T$2,TREND(Annual!T129:T187,$AF129:$AG187,$AF71:$AG76,TRUE),0)</f>
        <v>0</v>
      </c>
      <c r="U71" s="131">
        <f>IF(U$2,TREND(Annual!U129:U187,$AF129:$AG187,$AF71:$AG76,TRUE),0)</f>
        <v>0</v>
      </c>
      <c r="V71" s="131">
        <f>IF(V$2,TREND(Annual!V129:V187,$AF129:$AG187,$AF71:$AG76,TRUE),0)</f>
        <v>0</v>
      </c>
      <c r="W71" s="131">
        <f>IF(W$2,TREND(Annual!W129:W187,$AF129:$AG187,$AF71:$AG76,TRUE),0)</f>
        <v>0</v>
      </c>
      <c r="X71" s="131">
        <f>IF(X$2,TREND(Annual!X129:X187,$AF129:$AG187,$AF71:$AG76,TRUE),0)</f>
        <v>0</v>
      </c>
      <c r="Y71" s="131">
        <f>IF(Y$2,TREND(Annual!Y129:Y187,$AF129:$AG187,$AF71:$AG76,TRUE),0)</f>
        <v>0</v>
      </c>
      <c r="Z71" s="131">
        <f>IF(Z$2,TREND(Annual!Z129:Z187,$AF129:$AG187,$AF71:$AG76,TRUE),0)</f>
        <v>0</v>
      </c>
      <c r="AA71" s="131">
        <f>IF(AA$2,TREND(Annual!AA129:AA187,$AF129:$AG187,$AF71:$AG76,TRUE),0)</f>
        <v>0</v>
      </c>
      <c r="AB71" s="131">
        <f>IF(AB$2,TREND(Annual!AB129:AB187,$AF129:$AG187,$AF71:$AG76,TRUE),0)</f>
        <v>0</v>
      </c>
      <c r="AC71" s="131">
        <f>IF(AC$2,TREND(Annual!AC129:AC187,$AF129:$AG187,$AF71:$AG76,TRUE),0)</f>
        <v>0</v>
      </c>
      <c r="AD71" s="131">
        <f>IF(AD$2,TREND(Annual!AD129:AD187,$AF129:$AG187,$AF71:$AG76,TRUE),0)</f>
        <v>0</v>
      </c>
      <c r="AE71" s="126"/>
      <c r="AF71">
        <f t="shared" si="0"/>
        <v>65</v>
      </c>
      <c r="AG71">
        <f t="shared" si="1"/>
        <v>4225</v>
      </c>
    </row>
    <row r="72" spans="1:33">
      <c r="A72" t="s">
        <v>333</v>
      </c>
      <c r="B72" s="131">
        <f>IF(B$2,TREND(Annual!B130:B188,$AF130:$AG188,$AF72:$AG77,TRUE),0)</f>
        <v>0</v>
      </c>
      <c r="C72" s="131">
        <f>IF(C$2,TREND(Annual!C130:C188,$AF130:$AG188,$AF72:$AG77,TRUE),0)</f>
        <v>0</v>
      </c>
      <c r="D72" s="131">
        <f>IF(D$2,TREND(Annual!D130:D188,$AF130:$AG188,$AF72:$AG77,TRUE),0)</f>
        <v>0</v>
      </c>
      <c r="E72" s="131">
        <f>IF(E$2,TREND(Annual!E130:E188,$AF130:$AG188,$AF72:$AG77,TRUE),0)</f>
        <v>0</v>
      </c>
      <c r="F72" s="131">
        <f>IF(F$2,TREND(Annual!F130:F188,$AF130:$AG188,$AF72:$AG77,TRUE),0)</f>
        <v>0</v>
      </c>
      <c r="G72" s="131">
        <f>IF(G$2,TREND(Annual!G130:G188,$AF130:$AG188,$AF72:$AG77,TRUE),0)</f>
        <v>0</v>
      </c>
      <c r="H72" s="131">
        <f>IF(H$2,TREND(Annual!H130:H188,$AF130:$AG188,$AF72:$AG77,TRUE),0)</f>
        <v>0</v>
      </c>
      <c r="I72" s="131">
        <f>IF(I$2,TREND(Annual!I130:I188,$AF130:$AG188,$AF72:$AG77,TRUE),0)</f>
        <v>0</v>
      </c>
      <c r="J72" s="131">
        <f>IF(J$2,TREND(Annual!J130:J188,$AF130:$AG188,$AF72:$AG77,TRUE),0)</f>
        <v>0</v>
      </c>
      <c r="K72" s="131">
        <f>IF(K$2,TREND(Annual!K130:K188,$AF130:$AG188,$AF72:$AG77,TRUE),0)</f>
        <v>0</v>
      </c>
      <c r="L72" s="131">
        <f>IF(L$2,TREND(Annual!L130:L188,$AF130:$AG188,$AF72:$AG77,TRUE),0)</f>
        <v>0</v>
      </c>
      <c r="M72" s="131">
        <f>IF(M$2,TREND(Annual!M130:M188,$AF130:$AG188,$AF72:$AG77,TRUE),0)</f>
        <v>0</v>
      </c>
      <c r="N72" s="131">
        <f>IF(N$2,TREND(Annual!N130:N188,$AF130:$AG188,$AF72:$AG77,TRUE),0)</f>
        <v>0</v>
      </c>
      <c r="O72" s="131">
        <f>IF(O$2,TREND(Annual!O130:O188,$AF130:$AG188,$AF72:$AG77,TRUE),0)</f>
        <v>0</v>
      </c>
      <c r="P72" s="131">
        <f>IF(P$2,TREND(Annual!P130:P188,$AF130:$AG188,$AF72:$AG77,TRUE),0)</f>
        <v>0</v>
      </c>
      <c r="Q72" s="131">
        <f>IF(Q$2,TREND(Annual!Q130:Q188,$AF130:$AG188,$AF72:$AG77,TRUE),0)</f>
        <v>0</v>
      </c>
      <c r="R72" s="131">
        <f>IF(R$2,TREND(Annual!R130:R188,$AF130:$AG188,$AF72:$AG77,TRUE),0)</f>
        <v>0</v>
      </c>
      <c r="S72" s="131">
        <f>IF(S$2,TREND(Annual!S130:S188,$AF130:$AG188,$AF72:$AG77,TRUE),0)</f>
        <v>0</v>
      </c>
      <c r="T72" s="131">
        <f>IF(T$2,TREND(Annual!T130:T188,$AF130:$AG188,$AF72:$AG77,TRUE),0)</f>
        <v>0</v>
      </c>
      <c r="U72" s="131">
        <f>IF(U$2,TREND(Annual!U130:U188,$AF130:$AG188,$AF72:$AG77,TRUE),0)</f>
        <v>0</v>
      </c>
      <c r="V72" s="131">
        <f>IF(V$2,TREND(Annual!V130:V188,$AF130:$AG188,$AF72:$AG77,TRUE),0)</f>
        <v>0</v>
      </c>
      <c r="W72" s="131">
        <f>IF(W$2,TREND(Annual!W130:W188,$AF130:$AG188,$AF72:$AG77,TRUE),0)</f>
        <v>0</v>
      </c>
      <c r="X72" s="131">
        <f>IF(X$2,TREND(Annual!X130:X188,$AF130:$AG188,$AF72:$AG77,TRUE),0)</f>
        <v>0</v>
      </c>
      <c r="Y72" s="131">
        <f>IF(Y$2,TREND(Annual!Y130:Y188,$AF130:$AG188,$AF72:$AG77,TRUE),0)</f>
        <v>0</v>
      </c>
      <c r="Z72" s="131">
        <f>IF(Z$2,TREND(Annual!Z130:Z188,$AF130:$AG188,$AF72:$AG77,TRUE),0)</f>
        <v>0</v>
      </c>
      <c r="AA72" s="131">
        <f>IF(AA$2,TREND(Annual!AA130:AA188,$AF130:$AG188,$AF72:$AG77,TRUE),0)</f>
        <v>0</v>
      </c>
      <c r="AB72" s="131">
        <f>IF(AB$2,TREND(Annual!AB130:AB188,$AF130:$AG188,$AF72:$AG77,TRUE),0)</f>
        <v>0</v>
      </c>
      <c r="AC72" s="131">
        <f>IF(AC$2,TREND(Annual!AC130:AC188,$AF130:$AG188,$AF72:$AG77,TRUE),0)</f>
        <v>0</v>
      </c>
      <c r="AD72" s="131">
        <f>IF(AD$2,TREND(Annual!AD130:AD188,$AF130:$AG188,$AF72:$AG77,TRUE),0)</f>
        <v>0</v>
      </c>
      <c r="AE72" s="126"/>
      <c r="AF72">
        <f t="shared" si="0"/>
        <v>66</v>
      </c>
      <c r="AG72">
        <f t="shared" si="1"/>
        <v>4356</v>
      </c>
    </row>
    <row r="73" spans="1:33">
      <c r="A73" t="s">
        <v>334</v>
      </c>
      <c r="B73" s="131">
        <f>IF(B$2,TREND(Annual!B131:B189,$AF131:$AG189,$AF73:$AG78,TRUE),0)</f>
        <v>0</v>
      </c>
      <c r="C73" s="131">
        <f>IF(C$2,TREND(Annual!C131:C189,$AF131:$AG189,$AF73:$AG78,TRUE),0)</f>
        <v>0</v>
      </c>
      <c r="D73" s="131">
        <f>IF(D$2,TREND(Annual!D131:D189,$AF131:$AG189,$AF73:$AG78,TRUE),0)</f>
        <v>0</v>
      </c>
      <c r="E73" s="131">
        <f>IF(E$2,TREND(Annual!E131:E189,$AF131:$AG189,$AF73:$AG78,TRUE),0)</f>
        <v>0</v>
      </c>
      <c r="F73" s="131">
        <f>IF(F$2,TREND(Annual!F131:F189,$AF131:$AG189,$AF73:$AG78,TRUE),0)</f>
        <v>0</v>
      </c>
      <c r="G73" s="131">
        <f>IF(G$2,TREND(Annual!G131:G189,$AF131:$AG189,$AF73:$AG78,TRUE),0)</f>
        <v>0</v>
      </c>
      <c r="H73" s="131">
        <f>IF(H$2,TREND(Annual!H131:H189,$AF131:$AG189,$AF73:$AG78,TRUE),0)</f>
        <v>0</v>
      </c>
      <c r="I73" s="131">
        <f>IF(I$2,TREND(Annual!I131:I189,$AF131:$AG189,$AF73:$AG78,TRUE),0)</f>
        <v>0</v>
      </c>
      <c r="J73" s="131">
        <f>IF(J$2,TREND(Annual!J131:J189,$AF131:$AG189,$AF73:$AG78,TRUE),0)</f>
        <v>0</v>
      </c>
      <c r="K73" s="131">
        <f>IF(K$2,TREND(Annual!K131:K189,$AF131:$AG189,$AF73:$AG78,TRUE),0)</f>
        <v>0</v>
      </c>
      <c r="L73" s="131">
        <f>IF(L$2,TREND(Annual!L131:L189,$AF131:$AG189,$AF73:$AG78,TRUE),0)</f>
        <v>0</v>
      </c>
      <c r="M73" s="131">
        <f>IF(M$2,TREND(Annual!M131:M189,$AF131:$AG189,$AF73:$AG78,TRUE),0)</f>
        <v>0</v>
      </c>
      <c r="N73" s="131">
        <f>IF(N$2,TREND(Annual!N131:N189,$AF131:$AG189,$AF73:$AG78,TRUE),0)</f>
        <v>0</v>
      </c>
      <c r="O73" s="131">
        <f>IF(O$2,TREND(Annual!O131:O189,$AF131:$AG189,$AF73:$AG78,TRUE),0)</f>
        <v>0</v>
      </c>
      <c r="P73" s="131">
        <f>IF(P$2,TREND(Annual!P131:P189,$AF131:$AG189,$AF73:$AG78,TRUE),0)</f>
        <v>0</v>
      </c>
      <c r="Q73" s="131">
        <f>IF(Q$2,TREND(Annual!Q131:Q189,$AF131:$AG189,$AF73:$AG78,TRUE),0)</f>
        <v>0</v>
      </c>
      <c r="R73" s="131">
        <f>IF(R$2,TREND(Annual!R131:R189,$AF131:$AG189,$AF73:$AG78,TRUE),0)</f>
        <v>0</v>
      </c>
      <c r="S73" s="131">
        <f>IF(S$2,TREND(Annual!S131:S189,$AF131:$AG189,$AF73:$AG78,TRUE),0)</f>
        <v>0</v>
      </c>
      <c r="T73" s="131">
        <f>IF(T$2,TREND(Annual!T131:T189,$AF131:$AG189,$AF73:$AG78,TRUE),0)</f>
        <v>0</v>
      </c>
      <c r="U73" s="131">
        <f>IF(U$2,TREND(Annual!U131:U189,$AF131:$AG189,$AF73:$AG78,TRUE),0)</f>
        <v>0</v>
      </c>
      <c r="V73" s="131">
        <f>IF(V$2,TREND(Annual!V131:V189,$AF131:$AG189,$AF73:$AG78,TRUE),0)</f>
        <v>0</v>
      </c>
      <c r="W73" s="131">
        <f>IF(W$2,TREND(Annual!W131:W189,$AF131:$AG189,$AF73:$AG78,TRUE),0)</f>
        <v>0</v>
      </c>
      <c r="X73" s="131">
        <f>IF(X$2,TREND(Annual!X131:X189,$AF131:$AG189,$AF73:$AG78,TRUE),0)</f>
        <v>0</v>
      </c>
      <c r="Y73" s="131">
        <f>IF(Y$2,TREND(Annual!Y131:Y189,$AF131:$AG189,$AF73:$AG78,TRUE),0)</f>
        <v>0</v>
      </c>
      <c r="Z73" s="131">
        <f>IF(Z$2,TREND(Annual!Z131:Z189,$AF131:$AG189,$AF73:$AG78,TRUE),0)</f>
        <v>0</v>
      </c>
      <c r="AA73" s="131">
        <f>IF(AA$2,TREND(Annual!AA131:AA189,$AF131:$AG189,$AF73:$AG78,TRUE),0)</f>
        <v>0</v>
      </c>
      <c r="AB73" s="131">
        <f>IF(AB$2,TREND(Annual!AB131:AB189,$AF131:$AG189,$AF73:$AG78,TRUE),0)</f>
        <v>0</v>
      </c>
      <c r="AC73" s="131">
        <f>IF(AC$2,TREND(Annual!AC131:AC189,$AF131:$AG189,$AF73:$AG78,TRUE),0)</f>
        <v>0</v>
      </c>
      <c r="AD73" s="131">
        <f>IF(AD$2,TREND(Annual!AD131:AD189,$AF131:$AG189,$AF73:$AG78,TRUE),0)</f>
        <v>0</v>
      </c>
      <c r="AE73" s="126"/>
      <c r="AF73">
        <f t="shared" ref="AF73:AF123" si="2">AF72+$AF$2</f>
        <v>67</v>
      </c>
      <c r="AG73">
        <f t="shared" ref="AG73:AG110" si="3">AF73^$AG$2</f>
        <v>4489</v>
      </c>
    </row>
    <row r="74" spans="1:33">
      <c r="A74" t="s">
        <v>335</v>
      </c>
      <c r="B74" s="131">
        <f>IF(B$2,TREND(Annual!B132:B190,$AF132:$AG190,$AF74:$AG79,TRUE),0)</f>
        <v>0</v>
      </c>
      <c r="C74" s="131">
        <f>IF(C$2,TREND(Annual!C132:C190,$AF132:$AG190,$AF74:$AG79,TRUE),0)</f>
        <v>0</v>
      </c>
      <c r="D74" s="131">
        <f>IF(D$2,TREND(Annual!D132:D190,$AF132:$AG190,$AF74:$AG79,TRUE),0)</f>
        <v>0</v>
      </c>
      <c r="E74" s="131">
        <f>IF(E$2,TREND(Annual!E132:E190,$AF132:$AG190,$AF74:$AG79,TRUE),0)</f>
        <v>0</v>
      </c>
      <c r="F74" s="131">
        <f>IF(F$2,TREND(Annual!F132:F190,$AF132:$AG190,$AF74:$AG79,TRUE),0)</f>
        <v>0</v>
      </c>
      <c r="G74" s="131">
        <f>IF(G$2,TREND(Annual!G132:G190,$AF132:$AG190,$AF74:$AG79,TRUE),0)</f>
        <v>0</v>
      </c>
      <c r="H74" s="131">
        <f>IF(H$2,TREND(Annual!H132:H190,$AF132:$AG190,$AF74:$AG79,TRUE),0)</f>
        <v>0</v>
      </c>
      <c r="I74" s="131">
        <f>IF(I$2,TREND(Annual!I132:I190,$AF132:$AG190,$AF74:$AG79,TRUE),0)</f>
        <v>0</v>
      </c>
      <c r="J74" s="131">
        <f>IF(J$2,TREND(Annual!J132:J190,$AF132:$AG190,$AF74:$AG79,TRUE),0)</f>
        <v>0</v>
      </c>
      <c r="K74" s="131">
        <f>IF(K$2,TREND(Annual!K132:K190,$AF132:$AG190,$AF74:$AG79,TRUE),0)</f>
        <v>0</v>
      </c>
      <c r="L74" s="131">
        <f>IF(L$2,TREND(Annual!L132:L190,$AF132:$AG190,$AF74:$AG79,TRUE),0)</f>
        <v>0</v>
      </c>
      <c r="M74" s="131">
        <f>IF(M$2,TREND(Annual!M132:M190,$AF132:$AG190,$AF74:$AG79,TRUE),0)</f>
        <v>0</v>
      </c>
      <c r="N74" s="131">
        <f>IF(N$2,TREND(Annual!N132:N190,$AF132:$AG190,$AF74:$AG79,TRUE),0)</f>
        <v>0</v>
      </c>
      <c r="O74" s="131">
        <f>IF(O$2,TREND(Annual!O132:O190,$AF132:$AG190,$AF74:$AG79,TRUE),0)</f>
        <v>0</v>
      </c>
      <c r="P74" s="131">
        <f>IF(P$2,TREND(Annual!P132:P190,$AF132:$AG190,$AF74:$AG79,TRUE),0)</f>
        <v>0</v>
      </c>
      <c r="Q74" s="131">
        <f>IF(Q$2,TREND(Annual!Q132:Q190,$AF132:$AG190,$AF74:$AG79,TRUE),0)</f>
        <v>0</v>
      </c>
      <c r="R74" s="131">
        <f>IF(R$2,TREND(Annual!R132:R190,$AF132:$AG190,$AF74:$AG79,TRUE),0)</f>
        <v>0</v>
      </c>
      <c r="S74" s="131">
        <f>IF(S$2,TREND(Annual!S132:S190,$AF132:$AG190,$AF74:$AG79,TRUE),0)</f>
        <v>0</v>
      </c>
      <c r="T74" s="131">
        <f>IF(T$2,TREND(Annual!T132:T190,$AF132:$AG190,$AF74:$AG79,TRUE),0)</f>
        <v>0</v>
      </c>
      <c r="U74" s="131">
        <f>IF(U$2,TREND(Annual!U132:U190,$AF132:$AG190,$AF74:$AG79,TRUE),0)</f>
        <v>0</v>
      </c>
      <c r="V74" s="131">
        <f>IF(V$2,TREND(Annual!V132:V190,$AF132:$AG190,$AF74:$AG79,TRUE),0)</f>
        <v>0</v>
      </c>
      <c r="W74" s="131">
        <f>IF(W$2,TREND(Annual!W132:W190,$AF132:$AG190,$AF74:$AG79,TRUE),0)</f>
        <v>0</v>
      </c>
      <c r="X74" s="131">
        <f>IF(X$2,TREND(Annual!X132:X190,$AF132:$AG190,$AF74:$AG79,TRUE),0)</f>
        <v>0</v>
      </c>
      <c r="Y74" s="131">
        <f>IF(Y$2,TREND(Annual!Y132:Y190,$AF132:$AG190,$AF74:$AG79,TRUE),0)</f>
        <v>0</v>
      </c>
      <c r="Z74" s="131">
        <f>IF(Z$2,TREND(Annual!Z132:Z190,$AF132:$AG190,$AF74:$AG79,TRUE),0)</f>
        <v>0</v>
      </c>
      <c r="AA74" s="131">
        <f>IF(AA$2,TREND(Annual!AA132:AA190,$AF132:$AG190,$AF74:$AG79,TRUE),0)</f>
        <v>0</v>
      </c>
      <c r="AB74" s="131">
        <f>IF(AB$2,TREND(Annual!AB132:AB190,$AF132:$AG190,$AF74:$AG79,TRUE),0)</f>
        <v>0</v>
      </c>
      <c r="AC74" s="131">
        <f>IF(AC$2,TREND(Annual!AC132:AC190,$AF132:$AG190,$AF74:$AG79,TRUE),0)</f>
        <v>0</v>
      </c>
      <c r="AD74" s="131">
        <f>IF(AD$2,TREND(Annual!AD132:AD190,$AF132:$AG190,$AF74:$AG79,TRUE),0)</f>
        <v>0</v>
      </c>
      <c r="AE74" s="126"/>
      <c r="AF74">
        <f t="shared" si="2"/>
        <v>68</v>
      </c>
      <c r="AG74">
        <f t="shared" si="3"/>
        <v>4624</v>
      </c>
    </row>
    <row r="75" spans="1:33">
      <c r="A75" t="s">
        <v>336</v>
      </c>
      <c r="B75" s="131">
        <f>IF(B$2,TREND(Annual!B133:B191,$AF133:$AG191,$AF75:$AG80,TRUE),0)</f>
        <v>0</v>
      </c>
      <c r="C75" s="131">
        <f>IF(C$2,TREND(Annual!C133:C191,$AF133:$AG191,$AF75:$AG80,TRUE),0)</f>
        <v>0</v>
      </c>
      <c r="D75" s="131">
        <f>IF(D$2,TREND(Annual!D133:D191,$AF133:$AG191,$AF75:$AG80,TRUE),0)</f>
        <v>0</v>
      </c>
      <c r="E75" s="131">
        <f>IF(E$2,TREND(Annual!E133:E191,$AF133:$AG191,$AF75:$AG80,TRUE),0)</f>
        <v>0</v>
      </c>
      <c r="F75" s="131">
        <f>IF(F$2,TREND(Annual!F133:F191,$AF133:$AG191,$AF75:$AG80,TRUE),0)</f>
        <v>0</v>
      </c>
      <c r="G75" s="131">
        <f>IF(G$2,TREND(Annual!G133:G191,$AF133:$AG191,$AF75:$AG80,TRUE),0)</f>
        <v>0</v>
      </c>
      <c r="H75" s="131">
        <f>IF(H$2,TREND(Annual!H133:H191,$AF133:$AG191,$AF75:$AG80,TRUE),0)</f>
        <v>0</v>
      </c>
      <c r="I75" s="131">
        <f>IF(I$2,TREND(Annual!I133:I191,$AF133:$AG191,$AF75:$AG80,TRUE),0)</f>
        <v>0</v>
      </c>
      <c r="J75" s="131">
        <f>IF(J$2,TREND(Annual!J133:J191,$AF133:$AG191,$AF75:$AG80,TRUE),0)</f>
        <v>0</v>
      </c>
      <c r="K75" s="131">
        <f>IF(K$2,TREND(Annual!K133:K191,$AF133:$AG191,$AF75:$AG80,TRUE),0)</f>
        <v>0</v>
      </c>
      <c r="L75" s="131">
        <f>IF(L$2,TREND(Annual!L133:L191,$AF133:$AG191,$AF75:$AG80,TRUE),0)</f>
        <v>0</v>
      </c>
      <c r="M75" s="131">
        <f>IF(M$2,TREND(Annual!M133:M191,$AF133:$AG191,$AF75:$AG80,TRUE),0)</f>
        <v>0</v>
      </c>
      <c r="N75" s="131">
        <f>IF(N$2,TREND(Annual!N133:N191,$AF133:$AG191,$AF75:$AG80,TRUE),0)</f>
        <v>0</v>
      </c>
      <c r="O75" s="131">
        <f>IF(O$2,TREND(Annual!O133:O191,$AF133:$AG191,$AF75:$AG80,TRUE),0)</f>
        <v>0</v>
      </c>
      <c r="P75" s="131">
        <f>IF(P$2,TREND(Annual!P133:P191,$AF133:$AG191,$AF75:$AG80,TRUE),0)</f>
        <v>0</v>
      </c>
      <c r="Q75" s="131">
        <f>IF(Q$2,TREND(Annual!Q133:Q191,$AF133:$AG191,$AF75:$AG80,TRUE),0)</f>
        <v>0</v>
      </c>
      <c r="R75" s="131">
        <f>IF(R$2,TREND(Annual!R133:R191,$AF133:$AG191,$AF75:$AG80,TRUE),0)</f>
        <v>0</v>
      </c>
      <c r="S75" s="131">
        <f>IF(S$2,TREND(Annual!S133:S191,$AF133:$AG191,$AF75:$AG80,TRUE),0)</f>
        <v>0</v>
      </c>
      <c r="T75" s="131">
        <f>IF(T$2,TREND(Annual!T133:T191,$AF133:$AG191,$AF75:$AG80,TRUE),0)</f>
        <v>0</v>
      </c>
      <c r="U75" s="131">
        <f>IF(U$2,TREND(Annual!U133:U191,$AF133:$AG191,$AF75:$AG80,TRUE),0)</f>
        <v>0</v>
      </c>
      <c r="V75" s="131">
        <f>IF(V$2,TREND(Annual!V133:V191,$AF133:$AG191,$AF75:$AG80,TRUE),0)</f>
        <v>0</v>
      </c>
      <c r="W75" s="131">
        <f>IF(W$2,TREND(Annual!W133:W191,$AF133:$AG191,$AF75:$AG80,TRUE),0)</f>
        <v>0</v>
      </c>
      <c r="X75" s="131">
        <f>IF(X$2,TREND(Annual!X133:X191,$AF133:$AG191,$AF75:$AG80,TRUE),0)</f>
        <v>0</v>
      </c>
      <c r="Y75" s="131">
        <f>IF(Y$2,TREND(Annual!Y133:Y191,$AF133:$AG191,$AF75:$AG80,TRUE),0)</f>
        <v>0</v>
      </c>
      <c r="Z75" s="131">
        <f>IF(Z$2,TREND(Annual!Z133:Z191,$AF133:$AG191,$AF75:$AG80,TRUE),0)</f>
        <v>0</v>
      </c>
      <c r="AA75" s="131">
        <f>IF(AA$2,TREND(Annual!AA133:AA191,$AF133:$AG191,$AF75:$AG80,TRUE),0)</f>
        <v>0</v>
      </c>
      <c r="AB75" s="131">
        <f>IF(AB$2,TREND(Annual!AB133:AB191,$AF133:$AG191,$AF75:$AG80,TRUE),0)</f>
        <v>0</v>
      </c>
      <c r="AC75" s="131">
        <f>IF(AC$2,TREND(Annual!AC133:AC191,$AF133:$AG191,$AF75:$AG80,TRUE),0)</f>
        <v>0</v>
      </c>
      <c r="AD75" s="131">
        <f>IF(AD$2,TREND(Annual!AD133:AD191,$AF133:$AG191,$AF75:$AG80,TRUE),0)</f>
        <v>0</v>
      </c>
      <c r="AE75" s="126"/>
      <c r="AF75">
        <f t="shared" si="2"/>
        <v>69</v>
      </c>
      <c r="AG75">
        <f t="shared" si="3"/>
        <v>4761</v>
      </c>
    </row>
    <row r="76" spans="1:33">
      <c r="A76" t="s">
        <v>337</v>
      </c>
      <c r="B76" s="131">
        <f>IF(B$2,TREND(Annual!B134:B192,$AF134:$AG192,$AF76:$AG81,TRUE),0)</f>
        <v>0</v>
      </c>
      <c r="C76" s="131">
        <f>IF(C$2,TREND(Annual!C134:C192,$AF134:$AG192,$AF76:$AG81,TRUE),0)</f>
        <v>0</v>
      </c>
      <c r="D76" s="131">
        <f>IF(D$2,TREND(Annual!D134:D192,$AF134:$AG192,$AF76:$AG81,TRUE),0)</f>
        <v>0</v>
      </c>
      <c r="E76" s="131">
        <f>IF(E$2,TREND(Annual!E134:E192,$AF134:$AG192,$AF76:$AG81,TRUE),0)</f>
        <v>0</v>
      </c>
      <c r="F76" s="131">
        <f>IF(F$2,TREND(Annual!F134:F192,$AF134:$AG192,$AF76:$AG81,TRUE),0)</f>
        <v>0</v>
      </c>
      <c r="G76" s="131">
        <f>IF(G$2,TREND(Annual!G134:G192,$AF134:$AG192,$AF76:$AG81,TRUE),0)</f>
        <v>0</v>
      </c>
      <c r="H76" s="131">
        <f>IF(H$2,TREND(Annual!H134:H192,$AF134:$AG192,$AF76:$AG81,TRUE),0)</f>
        <v>0</v>
      </c>
      <c r="I76" s="131">
        <f>IF(I$2,TREND(Annual!I134:I192,$AF134:$AG192,$AF76:$AG81,TRUE),0)</f>
        <v>0</v>
      </c>
      <c r="J76" s="131">
        <f>IF(J$2,TREND(Annual!J134:J192,$AF134:$AG192,$AF76:$AG81,TRUE),0)</f>
        <v>0</v>
      </c>
      <c r="K76" s="131">
        <f>IF(K$2,TREND(Annual!K134:K192,$AF134:$AG192,$AF76:$AG81,TRUE),0)</f>
        <v>0</v>
      </c>
      <c r="L76" s="131">
        <f>IF(L$2,TREND(Annual!L134:L192,$AF134:$AG192,$AF76:$AG81,TRUE),0)</f>
        <v>0</v>
      </c>
      <c r="M76" s="131">
        <f>IF(M$2,TREND(Annual!M134:M192,$AF134:$AG192,$AF76:$AG81,TRUE),0)</f>
        <v>0</v>
      </c>
      <c r="N76" s="131">
        <f>IF(N$2,TREND(Annual!N134:N192,$AF134:$AG192,$AF76:$AG81,TRUE),0)</f>
        <v>0</v>
      </c>
      <c r="O76" s="131">
        <f>IF(O$2,TREND(Annual!O134:O192,$AF134:$AG192,$AF76:$AG81,TRUE),0)</f>
        <v>0</v>
      </c>
      <c r="P76" s="131">
        <f>IF(P$2,TREND(Annual!P134:P192,$AF134:$AG192,$AF76:$AG81,TRUE),0)</f>
        <v>0</v>
      </c>
      <c r="Q76" s="131">
        <f>IF(Q$2,TREND(Annual!Q134:Q192,$AF134:$AG192,$AF76:$AG81,TRUE),0)</f>
        <v>0</v>
      </c>
      <c r="R76" s="131">
        <f>IF(R$2,TREND(Annual!R134:R192,$AF134:$AG192,$AF76:$AG81,TRUE),0)</f>
        <v>0</v>
      </c>
      <c r="S76" s="131">
        <f>IF(S$2,TREND(Annual!S134:S192,$AF134:$AG192,$AF76:$AG81,TRUE),0)</f>
        <v>0</v>
      </c>
      <c r="T76" s="131">
        <f>IF(T$2,TREND(Annual!T134:T192,$AF134:$AG192,$AF76:$AG81,TRUE),0)</f>
        <v>0</v>
      </c>
      <c r="U76" s="131">
        <f>IF(U$2,TREND(Annual!U134:U192,$AF134:$AG192,$AF76:$AG81,TRUE),0)</f>
        <v>0</v>
      </c>
      <c r="V76" s="131">
        <f>IF(V$2,TREND(Annual!V134:V192,$AF134:$AG192,$AF76:$AG81,TRUE),0)</f>
        <v>0</v>
      </c>
      <c r="W76" s="131">
        <f>IF(W$2,TREND(Annual!W134:W192,$AF134:$AG192,$AF76:$AG81,TRUE),0)</f>
        <v>0</v>
      </c>
      <c r="X76" s="131">
        <f>IF(X$2,TREND(Annual!X134:X192,$AF134:$AG192,$AF76:$AG81,TRUE),0)</f>
        <v>0</v>
      </c>
      <c r="Y76" s="131">
        <f>IF(Y$2,TREND(Annual!Y134:Y192,$AF134:$AG192,$AF76:$AG81,TRUE),0)</f>
        <v>0</v>
      </c>
      <c r="Z76" s="131">
        <f>IF(Z$2,TREND(Annual!Z134:Z192,$AF134:$AG192,$AF76:$AG81,TRUE),0)</f>
        <v>0</v>
      </c>
      <c r="AA76" s="131">
        <f>IF(AA$2,TREND(Annual!AA134:AA192,$AF134:$AG192,$AF76:$AG81,TRUE),0)</f>
        <v>0</v>
      </c>
      <c r="AB76" s="131">
        <f>IF(AB$2,TREND(Annual!AB134:AB192,$AF134:$AG192,$AF76:$AG81,TRUE),0)</f>
        <v>0</v>
      </c>
      <c r="AC76" s="131">
        <f>IF(AC$2,TREND(Annual!AC134:AC192,$AF134:$AG192,$AF76:$AG81,TRUE),0)</f>
        <v>0</v>
      </c>
      <c r="AD76" s="131">
        <f>IF(AD$2,TREND(Annual!AD134:AD192,$AF134:$AG192,$AF76:$AG81,TRUE),0)</f>
        <v>0</v>
      </c>
      <c r="AE76" s="126"/>
      <c r="AF76">
        <f t="shared" si="2"/>
        <v>70</v>
      </c>
      <c r="AG76">
        <f t="shared" si="3"/>
        <v>4900</v>
      </c>
    </row>
    <row r="77" spans="1:33">
      <c r="A77" t="s">
        <v>338</v>
      </c>
      <c r="B77" s="131">
        <f>IF(B$2,TREND(Annual!B135:B193,$AF135:$AG193,$AF77:$AG82,TRUE),0)</f>
        <v>0</v>
      </c>
      <c r="C77" s="131">
        <f>IF(C$2,TREND(Annual!C135:C193,$AF135:$AG193,$AF77:$AG82,TRUE),0)</f>
        <v>0</v>
      </c>
      <c r="D77" s="131">
        <f>IF(D$2,TREND(Annual!D135:D193,$AF135:$AG193,$AF77:$AG82,TRUE),0)</f>
        <v>0</v>
      </c>
      <c r="E77" s="131">
        <f>IF(E$2,TREND(Annual!E135:E193,$AF135:$AG193,$AF77:$AG82,TRUE),0)</f>
        <v>0</v>
      </c>
      <c r="F77" s="131">
        <f>IF(F$2,TREND(Annual!F135:F193,$AF135:$AG193,$AF77:$AG82,TRUE),0)</f>
        <v>0</v>
      </c>
      <c r="G77" s="131">
        <f>IF(G$2,TREND(Annual!G135:G193,$AF135:$AG193,$AF77:$AG82,TRUE),0)</f>
        <v>0</v>
      </c>
      <c r="H77" s="131">
        <f>IF(H$2,TREND(Annual!H135:H193,$AF135:$AG193,$AF77:$AG82,TRUE),0)</f>
        <v>0</v>
      </c>
      <c r="I77" s="131">
        <f>IF(I$2,TREND(Annual!I135:I193,$AF135:$AG193,$AF77:$AG82,TRUE),0)</f>
        <v>0</v>
      </c>
      <c r="J77" s="131">
        <f>IF(J$2,TREND(Annual!J135:J193,$AF135:$AG193,$AF77:$AG82,TRUE),0)</f>
        <v>0</v>
      </c>
      <c r="K77" s="131">
        <f>IF(K$2,TREND(Annual!K135:K193,$AF135:$AG193,$AF77:$AG82,TRUE),0)</f>
        <v>0</v>
      </c>
      <c r="L77" s="131">
        <f>IF(L$2,TREND(Annual!L135:L193,$AF135:$AG193,$AF77:$AG82,TRUE),0)</f>
        <v>0</v>
      </c>
      <c r="M77" s="131">
        <f>IF(M$2,TREND(Annual!M135:M193,$AF135:$AG193,$AF77:$AG82,TRUE),0)</f>
        <v>0</v>
      </c>
      <c r="N77" s="131">
        <f>IF(N$2,TREND(Annual!N135:N193,$AF135:$AG193,$AF77:$AG82,TRUE),0)</f>
        <v>0</v>
      </c>
      <c r="O77" s="131">
        <f>IF(O$2,TREND(Annual!O135:O193,$AF135:$AG193,$AF77:$AG82,TRUE),0)</f>
        <v>0</v>
      </c>
      <c r="P77" s="131">
        <f>IF(P$2,TREND(Annual!P135:P193,$AF135:$AG193,$AF77:$AG82,TRUE),0)</f>
        <v>0</v>
      </c>
      <c r="Q77" s="131">
        <f>IF(Q$2,TREND(Annual!Q135:Q193,$AF135:$AG193,$AF77:$AG82,TRUE),0)</f>
        <v>0</v>
      </c>
      <c r="R77" s="131">
        <f>IF(R$2,TREND(Annual!R135:R193,$AF135:$AG193,$AF77:$AG82,TRUE),0)</f>
        <v>0</v>
      </c>
      <c r="S77" s="131">
        <f>IF(S$2,TREND(Annual!S135:S193,$AF135:$AG193,$AF77:$AG82,TRUE),0)</f>
        <v>0</v>
      </c>
      <c r="T77" s="131">
        <f>IF(T$2,TREND(Annual!T135:T193,$AF135:$AG193,$AF77:$AG82,TRUE),0)</f>
        <v>0</v>
      </c>
      <c r="U77" s="131">
        <f>IF(U$2,TREND(Annual!U135:U193,$AF135:$AG193,$AF77:$AG82,TRUE),0)</f>
        <v>0</v>
      </c>
      <c r="V77" s="131">
        <f>IF(V$2,TREND(Annual!V135:V193,$AF135:$AG193,$AF77:$AG82,TRUE),0)</f>
        <v>0</v>
      </c>
      <c r="W77" s="131">
        <f>IF(W$2,TREND(Annual!W135:W193,$AF135:$AG193,$AF77:$AG82,TRUE),0)</f>
        <v>0</v>
      </c>
      <c r="X77" s="131">
        <f>IF(X$2,TREND(Annual!X135:X193,$AF135:$AG193,$AF77:$AG82,TRUE),0)</f>
        <v>0</v>
      </c>
      <c r="Y77" s="131">
        <f>IF(Y$2,TREND(Annual!Y135:Y193,$AF135:$AG193,$AF77:$AG82,TRUE),0)</f>
        <v>0</v>
      </c>
      <c r="Z77" s="131">
        <f>IF(Z$2,TREND(Annual!Z135:Z193,$AF135:$AG193,$AF77:$AG82,TRUE),0)</f>
        <v>0</v>
      </c>
      <c r="AA77" s="131">
        <f>IF(AA$2,TREND(Annual!AA135:AA193,$AF135:$AG193,$AF77:$AG82,TRUE),0)</f>
        <v>0</v>
      </c>
      <c r="AB77" s="131">
        <f>IF(AB$2,TREND(Annual!AB135:AB193,$AF135:$AG193,$AF77:$AG82,TRUE),0)</f>
        <v>0</v>
      </c>
      <c r="AC77" s="131">
        <f>IF(AC$2,TREND(Annual!AC135:AC193,$AF135:$AG193,$AF77:$AG82,TRUE),0)</f>
        <v>0</v>
      </c>
      <c r="AD77" s="131">
        <f>IF(AD$2,TREND(Annual!AD135:AD193,$AF135:$AG193,$AF77:$AG82,TRUE),0)</f>
        <v>0</v>
      </c>
      <c r="AE77" s="126"/>
      <c r="AF77">
        <f t="shared" si="2"/>
        <v>71</v>
      </c>
      <c r="AG77">
        <f t="shared" si="3"/>
        <v>5041</v>
      </c>
    </row>
    <row r="78" spans="1:33">
      <c r="A78" t="s">
        <v>339</v>
      </c>
      <c r="B78" s="131">
        <f>IF(B$2,TREND(Annual!B136:B194,$AF136:$AG194,$AF78:$AG83,TRUE),0)</f>
        <v>0</v>
      </c>
      <c r="C78" s="131">
        <f>IF(C$2,TREND(Annual!C136:C194,$AF136:$AG194,$AF78:$AG83,TRUE),0)</f>
        <v>0</v>
      </c>
      <c r="D78" s="131">
        <f>IF(D$2,TREND(Annual!D136:D194,$AF136:$AG194,$AF78:$AG83,TRUE),0)</f>
        <v>0</v>
      </c>
      <c r="E78" s="131">
        <f>IF(E$2,TREND(Annual!E136:E194,$AF136:$AG194,$AF78:$AG83,TRUE),0)</f>
        <v>0</v>
      </c>
      <c r="F78" s="131">
        <f>IF(F$2,TREND(Annual!F136:F194,$AF136:$AG194,$AF78:$AG83,TRUE),0)</f>
        <v>0</v>
      </c>
      <c r="G78" s="131">
        <f>IF(G$2,TREND(Annual!G136:G194,$AF136:$AG194,$AF78:$AG83,TRUE),0)</f>
        <v>0</v>
      </c>
      <c r="H78" s="131">
        <f>IF(H$2,TREND(Annual!H136:H194,$AF136:$AG194,$AF78:$AG83,TRUE),0)</f>
        <v>0</v>
      </c>
      <c r="I78" s="131">
        <f>IF(I$2,TREND(Annual!I136:I194,$AF136:$AG194,$AF78:$AG83,TRUE),0)</f>
        <v>0</v>
      </c>
      <c r="J78" s="131">
        <f>IF(J$2,TREND(Annual!J136:J194,$AF136:$AG194,$AF78:$AG83,TRUE),0)</f>
        <v>0</v>
      </c>
      <c r="K78" s="131">
        <f>IF(K$2,TREND(Annual!K136:K194,$AF136:$AG194,$AF78:$AG83,TRUE),0)</f>
        <v>0</v>
      </c>
      <c r="L78" s="131">
        <f>IF(L$2,TREND(Annual!L136:L194,$AF136:$AG194,$AF78:$AG83,TRUE),0)</f>
        <v>0</v>
      </c>
      <c r="M78" s="131">
        <f>IF(M$2,TREND(Annual!M136:M194,$AF136:$AG194,$AF78:$AG83,TRUE),0)</f>
        <v>0</v>
      </c>
      <c r="N78" s="131">
        <f>IF(N$2,TREND(Annual!N136:N194,$AF136:$AG194,$AF78:$AG83,TRUE),0)</f>
        <v>0</v>
      </c>
      <c r="O78" s="131">
        <f>IF(O$2,TREND(Annual!O136:O194,$AF136:$AG194,$AF78:$AG83,TRUE),0)</f>
        <v>0</v>
      </c>
      <c r="P78" s="131">
        <f>IF(P$2,TREND(Annual!P136:P194,$AF136:$AG194,$AF78:$AG83,TRUE),0)</f>
        <v>0</v>
      </c>
      <c r="Q78" s="131">
        <f>IF(Q$2,TREND(Annual!Q136:Q194,$AF136:$AG194,$AF78:$AG83,TRUE),0)</f>
        <v>0</v>
      </c>
      <c r="R78" s="131">
        <f>IF(R$2,TREND(Annual!R136:R194,$AF136:$AG194,$AF78:$AG83,TRUE),0)</f>
        <v>0</v>
      </c>
      <c r="S78" s="131">
        <f>IF(S$2,TREND(Annual!S136:S194,$AF136:$AG194,$AF78:$AG83,TRUE),0)</f>
        <v>0</v>
      </c>
      <c r="T78" s="131">
        <f>IF(T$2,TREND(Annual!T136:T194,$AF136:$AG194,$AF78:$AG83,TRUE),0)</f>
        <v>0</v>
      </c>
      <c r="U78" s="131">
        <f>IF(U$2,TREND(Annual!U136:U194,$AF136:$AG194,$AF78:$AG83,TRUE),0)</f>
        <v>0</v>
      </c>
      <c r="V78" s="131">
        <f>IF(V$2,TREND(Annual!V136:V194,$AF136:$AG194,$AF78:$AG83,TRUE),0)</f>
        <v>0</v>
      </c>
      <c r="W78" s="131">
        <f>IF(W$2,TREND(Annual!W136:W194,$AF136:$AG194,$AF78:$AG83,TRUE),0)</f>
        <v>0</v>
      </c>
      <c r="X78" s="131">
        <f>IF(X$2,TREND(Annual!X136:X194,$AF136:$AG194,$AF78:$AG83,TRUE),0)</f>
        <v>0</v>
      </c>
      <c r="Y78" s="131">
        <f>IF(Y$2,TREND(Annual!Y136:Y194,$AF136:$AG194,$AF78:$AG83,TRUE),0)</f>
        <v>0</v>
      </c>
      <c r="Z78" s="131">
        <f>IF(Z$2,TREND(Annual!Z136:Z194,$AF136:$AG194,$AF78:$AG83,TRUE),0)</f>
        <v>0</v>
      </c>
      <c r="AA78" s="131">
        <f>IF(AA$2,TREND(Annual!AA136:AA194,$AF136:$AG194,$AF78:$AG83,TRUE),0)</f>
        <v>0</v>
      </c>
      <c r="AB78" s="131">
        <f>IF(AB$2,TREND(Annual!AB136:AB194,$AF136:$AG194,$AF78:$AG83,TRUE),0)</f>
        <v>0</v>
      </c>
      <c r="AC78" s="131">
        <f>IF(AC$2,TREND(Annual!AC136:AC194,$AF136:$AG194,$AF78:$AG83,TRUE),0)</f>
        <v>0</v>
      </c>
      <c r="AD78" s="131">
        <f>IF(AD$2,TREND(Annual!AD136:AD194,$AF136:$AG194,$AF78:$AG83,TRUE),0)</f>
        <v>0</v>
      </c>
      <c r="AE78" s="126"/>
      <c r="AF78">
        <f t="shared" si="2"/>
        <v>72</v>
      </c>
      <c r="AG78">
        <f t="shared" si="3"/>
        <v>5184</v>
      </c>
    </row>
    <row r="79" spans="1:33">
      <c r="A79" t="s">
        <v>340</v>
      </c>
      <c r="B79" s="131">
        <f>IF(B$2,TREND(Annual!B137:B195,$AF137:$AG195,$AF79:$AG84,TRUE),0)</f>
        <v>0</v>
      </c>
      <c r="C79" s="131">
        <f>IF(C$2,TREND(Annual!C137:C195,$AF137:$AG195,$AF79:$AG84,TRUE),0)</f>
        <v>0</v>
      </c>
      <c r="D79" s="131">
        <f>IF(D$2,TREND(Annual!D137:D195,$AF137:$AG195,$AF79:$AG84,TRUE),0)</f>
        <v>0</v>
      </c>
      <c r="E79" s="131">
        <f>IF(E$2,TREND(Annual!E137:E195,$AF137:$AG195,$AF79:$AG84,TRUE),0)</f>
        <v>0</v>
      </c>
      <c r="F79" s="131">
        <f>IF(F$2,TREND(Annual!F137:F195,$AF137:$AG195,$AF79:$AG84,TRUE),0)</f>
        <v>0</v>
      </c>
      <c r="G79" s="131">
        <f>IF(G$2,TREND(Annual!G137:G195,$AF137:$AG195,$AF79:$AG84,TRUE),0)</f>
        <v>0</v>
      </c>
      <c r="H79" s="131">
        <f>IF(H$2,TREND(Annual!H137:H195,$AF137:$AG195,$AF79:$AG84,TRUE),0)</f>
        <v>0</v>
      </c>
      <c r="I79" s="131">
        <f>IF(I$2,TREND(Annual!I137:I195,$AF137:$AG195,$AF79:$AG84,TRUE),0)</f>
        <v>0</v>
      </c>
      <c r="J79" s="131">
        <f>IF(J$2,TREND(Annual!J137:J195,$AF137:$AG195,$AF79:$AG84,TRUE),0)</f>
        <v>0</v>
      </c>
      <c r="K79" s="131">
        <f>IF(K$2,TREND(Annual!K137:K195,$AF137:$AG195,$AF79:$AG84,TRUE),0)</f>
        <v>0</v>
      </c>
      <c r="L79" s="131">
        <f>IF(L$2,TREND(Annual!L137:L195,$AF137:$AG195,$AF79:$AG84,TRUE),0)</f>
        <v>0</v>
      </c>
      <c r="M79" s="131">
        <f>IF(M$2,TREND(Annual!M137:M195,$AF137:$AG195,$AF79:$AG84,TRUE),0)</f>
        <v>0</v>
      </c>
      <c r="N79" s="131">
        <f>IF(N$2,TREND(Annual!N137:N195,$AF137:$AG195,$AF79:$AG84,TRUE),0)</f>
        <v>0</v>
      </c>
      <c r="O79" s="131">
        <f>IF(O$2,TREND(Annual!O137:O195,$AF137:$AG195,$AF79:$AG84,TRUE),0)</f>
        <v>0</v>
      </c>
      <c r="P79" s="131">
        <f>IF(P$2,TREND(Annual!P137:P195,$AF137:$AG195,$AF79:$AG84,TRUE),0)</f>
        <v>0</v>
      </c>
      <c r="Q79" s="131">
        <f>IF(Q$2,TREND(Annual!Q137:Q195,$AF137:$AG195,$AF79:$AG84,TRUE),0)</f>
        <v>0</v>
      </c>
      <c r="R79" s="131">
        <f>IF(R$2,TREND(Annual!R137:R195,$AF137:$AG195,$AF79:$AG84,TRUE),0)</f>
        <v>0</v>
      </c>
      <c r="S79" s="131">
        <f>IF(S$2,TREND(Annual!S137:S195,$AF137:$AG195,$AF79:$AG84,TRUE),0)</f>
        <v>0</v>
      </c>
      <c r="T79" s="131">
        <f>IF(T$2,TREND(Annual!T137:T195,$AF137:$AG195,$AF79:$AG84,TRUE),0)</f>
        <v>0</v>
      </c>
      <c r="U79" s="131">
        <f>IF(U$2,TREND(Annual!U137:U195,$AF137:$AG195,$AF79:$AG84,TRUE),0)</f>
        <v>0</v>
      </c>
      <c r="V79" s="131">
        <f>IF(V$2,TREND(Annual!V137:V195,$AF137:$AG195,$AF79:$AG84,TRUE),0)</f>
        <v>0</v>
      </c>
      <c r="W79" s="131">
        <f>IF(W$2,TREND(Annual!W137:W195,$AF137:$AG195,$AF79:$AG84,TRUE),0)</f>
        <v>0</v>
      </c>
      <c r="X79" s="131">
        <f>IF(X$2,TREND(Annual!X137:X195,$AF137:$AG195,$AF79:$AG84,TRUE),0)</f>
        <v>0</v>
      </c>
      <c r="Y79" s="131">
        <f>IF(Y$2,TREND(Annual!Y137:Y195,$AF137:$AG195,$AF79:$AG84,TRUE),0)</f>
        <v>0</v>
      </c>
      <c r="Z79" s="131">
        <f>IF(Z$2,TREND(Annual!Z137:Z195,$AF137:$AG195,$AF79:$AG84,TRUE),0)</f>
        <v>0</v>
      </c>
      <c r="AA79" s="131">
        <f>IF(AA$2,TREND(Annual!AA137:AA195,$AF137:$AG195,$AF79:$AG84,TRUE),0)</f>
        <v>0</v>
      </c>
      <c r="AB79" s="131">
        <f>IF(AB$2,TREND(Annual!AB137:AB195,$AF137:$AG195,$AF79:$AG84,TRUE),0)</f>
        <v>0</v>
      </c>
      <c r="AC79" s="131">
        <f>IF(AC$2,TREND(Annual!AC137:AC195,$AF137:$AG195,$AF79:$AG84,TRUE),0)</f>
        <v>0</v>
      </c>
      <c r="AD79" s="131">
        <f>IF(AD$2,TREND(Annual!AD137:AD195,$AF137:$AG195,$AF79:$AG84,TRUE),0)</f>
        <v>0</v>
      </c>
      <c r="AE79" s="126"/>
      <c r="AF79">
        <f t="shared" si="2"/>
        <v>73</v>
      </c>
      <c r="AG79">
        <f t="shared" si="3"/>
        <v>5329</v>
      </c>
    </row>
    <row r="80" spans="1:33">
      <c r="A80" t="s">
        <v>341</v>
      </c>
      <c r="B80" s="131">
        <f>IF(B$2,TREND(Annual!B138:B196,$AF138:$AG196,$AF80:$AG85,TRUE),0)</f>
        <v>0</v>
      </c>
      <c r="C80" s="131">
        <f>IF(C$2,TREND(Annual!C138:C196,$AF138:$AG196,$AF80:$AG85,TRUE),0)</f>
        <v>0</v>
      </c>
      <c r="D80" s="131">
        <f>IF(D$2,TREND(Annual!D138:D196,$AF138:$AG196,$AF80:$AG85,TRUE),0)</f>
        <v>0</v>
      </c>
      <c r="E80" s="131">
        <f>IF(E$2,TREND(Annual!E138:E196,$AF138:$AG196,$AF80:$AG85,TRUE),0)</f>
        <v>0</v>
      </c>
      <c r="F80" s="131">
        <f>IF(F$2,TREND(Annual!F138:F196,$AF138:$AG196,$AF80:$AG85,TRUE),0)</f>
        <v>0</v>
      </c>
      <c r="G80" s="131">
        <f>IF(G$2,TREND(Annual!G138:G196,$AF138:$AG196,$AF80:$AG85,TRUE),0)</f>
        <v>0</v>
      </c>
      <c r="H80" s="131">
        <f>IF(H$2,TREND(Annual!H138:H196,$AF138:$AG196,$AF80:$AG85,TRUE),0)</f>
        <v>0</v>
      </c>
      <c r="I80" s="131">
        <f>IF(I$2,TREND(Annual!I138:I196,$AF138:$AG196,$AF80:$AG85,TRUE),0)</f>
        <v>0</v>
      </c>
      <c r="J80" s="131">
        <f>IF(J$2,TREND(Annual!J138:J196,$AF138:$AG196,$AF80:$AG85,TRUE),0)</f>
        <v>0</v>
      </c>
      <c r="K80" s="131">
        <f>IF(K$2,TREND(Annual!K138:K196,$AF138:$AG196,$AF80:$AG85,TRUE),0)</f>
        <v>0</v>
      </c>
      <c r="L80" s="131">
        <f>IF(L$2,TREND(Annual!L138:L196,$AF138:$AG196,$AF80:$AG85,TRUE),0)</f>
        <v>0</v>
      </c>
      <c r="M80" s="131">
        <f>IF(M$2,TREND(Annual!M138:M196,$AF138:$AG196,$AF80:$AG85,TRUE),0)</f>
        <v>0</v>
      </c>
      <c r="N80" s="131">
        <f>IF(N$2,TREND(Annual!N138:N196,$AF138:$AG196,$AF80:$AG85,TRUE),0)</f>
        <v>0</v>
      </c>
      <c r="O80" s="131">
        <f>IF(O$2,TREND(Annual!O138:O196,$AF138:$AG196,$AF80:$AG85,TRUE),0)</f>
        <v>0</v>
      </c>
      <c r="P80" s="131">
        <f>IF(P$2,TREND(Annual!P138:P196,$AF138:$AG196,$AF80:$AG85,TRUE),0)</f>
        <v>0</v>
      </c>
      <c r="Q80" s="131">
        <f>IF(Q$2,TREND(Annual!Q138:Q196,$AF138:$AG196,$AF80:$AG85,TRUE),0)</f>
        <v>0</v>
      </c>
      <c r="R80" s="131">
        <f>IF(R$2,TREND(Annual!R138:R196,$AF138:$AG196,$AF80:$AG85,TRUE),0)</f>
        <v>0</v>
      </c>
      <c r="S80" s="131">
        <f>IF(S$2,TREND(Annual!S138:S196,$AF138:$AG196,$AF80:$AG85,TRUE),0)</f>
        <v>0</v>
      </c>
      <c r="T80" s="131">
        <f>IF(T$2,TREND(Annual!T138:T196,$AF138:$AG196,$AF80:$AG85,TRUE),0)</f>
        <v>0</v>
      </c>
      <c r="U80" s="131">
        <f>IF(U$2,TREND(Annual!U138:U196,$AF138:$AG196,$AF80:$AG85,TRUE),0)</f>
        <v>0</v>
      </c>
      <c r="V80" s="131">
        <f>IF(V$2,TREND(Annual!V138:V196,$AF138:$AG196,$AF80:$AG85,TRUE),0)</f>
        <v>0</v>
      </c>
      <c r="W80" s="131">
        <f>IF(W$2,TREND(Annual!W138:W196,$AF138:$AG196,$AF80:$AG85,TRUE),0)</f>
        <v>0</v>
      </c>
      <c r="X80" s="131">
        <f>IF(X$2,TREND(Annual!X138:X196,$AF138:$AG196,$AF80:$AG85,TRUE),0)</f>
        <v>0</v>
      </c>
      <c r="Y80" s="131">
        <f>IF(Y$2,TREND(Annual!Y138:Y196,$AF138:$AG196,$AF80:$AG85,TRUE),0)</f>
        <v>0</v>
      </c>
      <c r="Z80" s="131">
        <f>IF(Z$2,TREND(Annual!Z138:Z196,$AF138:$AG196,$AF80:$AG85,TRUE),0)</f>
        <v>0</v>
      </c>
      <c r="AA80" s="131">
        <f>IF(AA$2,TREND(Annual!AA138:AA196,$AF138:$AG196,$AF80:$AG85,TRUE),0)</f>
        <v>0</v>
      </c>
      <c r="AB80" s="131">
        <f>IF(AB$2,TREND(Annual!AB138:AB196,$AF138:$AG196,$AF80:$AG85,TRUE),0)</f>
        <v>0</v>
      </c>
      <c r="AC80" s="131">
        <f>IF(AC$2,TREND(Annual!AC138:AC196,$AF138:$AG196,$AF80:$AG85,TRUE),0)</f>
        <v>0</v>
      </c>
      <c r="AD80" s="131">
        <f>IF(AD$2,TREND(Annual!AD138:AD196,$AF138:$AG196,$AF80:$AG85,TRUE),0)</f>
        <v>0</v>
      </c>
      <c r="AE80" s="126"/>
      <c r="AF80">
        <f t="shared" si="2"/>
        <v>74</v>
      </c>
      <c r="AG80">
        <f t="shared" si="3"/>
        <v>5476</v>
      </c>
    </row>
    <row r="81" spans="1:33">
      <c r="A81" t="s">
        <v>342</v>
      </c>
      <c r="B81" s="131">
        <f>IF(B$2,TREND(Annual!B139:B197,$AF139:$AG197,$AF81:$AG86,TRUE),0)</f>
        <v>0</v>
      </c>
      <c r="C81" s="131">
        <f>IF(C$2,TREND(Annual!C139:C197,$AF139:$AG197,$AF81:$AG86,TRUE),0)</f>
        <v>0</v>
      </c>
      <c r="D81" s="131">
        <f>IF(D$2,TREND(Annual!D139:D197,$AF139:$AG197,$AF81:$AG86,TRUE),0)</f>
        <v>0</v>
      </c>
      <c r="E81" s="131">
        <f>IF(E$2,TREND(Annual!E139:E197,$AF139:$AG197,$AF81:$AG86,TRUE),0)</f>
        <v>0</v>
      </c>
      <c r="F81" s="131">
        <f>IF(F$2,TREND(Annual!F139:F197,$AF139:$AG197,$AF81:$AG86,TRUE),0)</f>
        <v>0</v>
      </c>
      <c r="G81" s="131">
        <f>IF(G$2,TREND(Annual!G139:G197,$AF139:$AG197,$AF81:$AG86,TRUE),0)</f>
        <v>0</v>
      </c>
      <c r="H81" s="131">
        <f>IF(H$2,TREND(Annual!H139:H197,$AF139:$AG197,$AF81:$AG86,TRUE),0)</f>
        <v>0</v>
      </c>
      <c r="I81" s="131">
        <f>IF(I$2,TREND(Annual!I139:I197,$AF139:$AG197,$AF81:$AG86,TRUE),0)</f>
        <v>0</v>
      </c>
      <c r="J81" s="131">
        <f>IF(J$2,TREND(Annual!J139:J197,$AF139:$AG197,$AF81:$AG86,TRUE),0)</f>
        <v>0</v>
      </c>
      <c r="K81" s="131">
        <f>IF(K$2,TREND(Annual!K139:K197,$AF139:$AG197,$AF81:$AG86,TRUE),0)</f>
        <v>0</v>
      </c>
      <c r="L81" s="131">
        <f>IF(L$2,TREND(Annual!L139:L197,$AF139:$AG197,$AF81:$AG86,TRUE),0)</f>
        <v>0</v>
      </c>
      <c r="M81" s="131">
        <f>IF(M$2,TREND(Annual!M139:M197,$AF139:$AG197,$AF81:$AG86,TRUE),0)</f>
        <v>0</v>
      </c>
      <c r="N81" s="131">
        <f>IF(N$2,TREND(Annual!N139:N197,$AF139:$AG197,$AF81:$AG86,TRUE),0)</f>
        <v>0</v>
      </c>
      <c r="O81" s="131">
        <f>IF(O$2,TREND(Annual!O139:O197,$AF139:$AG197,$AF81:$AG86,TRUE),0)</f>
        <v>0</v>
      </c>
      <c r="P81" s="131">
        <f>IF(P$2,TREND(Annual!P139:P197,$AF139:$AG197,$AF81:$AG86,TRUE),0)</f>
        <v>0</v>
      </c>
      <c r="Q81" s="131">
        <f>IF(Q$2,TREND(Annual!Q139:Q197,$AF139:$AG197,$AF81:$AG86,TRUE),0)</f>
        <v>0</v>
      </c>
      <c r="R81" s="131">
        <f>IF(R$2,TREND(Annual!R139:R197,$AF139:$AG197,$AF81:$AG86,TRUE),0)</f>
        <v>0</v>
      </c>
      <c r="S81" s="131">
        <f>IF(S$2,TREND(Annual!S139:S197,$AF139:$AG197,$AF81:$AG86,TRUE),0)</f>
        <v>0</v>
      </c>
      <c r="T81" s="131">
        <f>IF(T$2,TREND(Annual!T139:T197,$AF139:$AG197,$AF81:$AG86,TRUE),0)</f>
        <v>0</v>
      </c>
      <c r="U81" s="131">
        <f>IF(U$2,TREND(Annual!U139:U197,$AF139:$AG197,$AF81:$AG86,TRUE),0)</f>
        <v>0</v>
      </c>
      <c r="V81" s="131">
        <f>IF(V$2,TREND(Annual!V139:V197,$AF139:$AG197,$AF81:$AG86,TRUE),0)</f>
        <v>0</v>
      </c>
      <c r="W81" s="131">
        <f>IF(W$2,TREND(Annual!W139:W197,$AF139:$AG197,$AF81:$AG86,TRUE),0)</f>
        <v>0</v>
      </c>
      <c r="X81" s="131">
        <f>IF(X$2,TREND(Annual!X139:X197,$AF139:$AG197,$AF81:$AG86,TRUE),0)</f>
        <v>0</v>
      </c>
      <c r="Y81" s="131">
        <f>IF(Y$2,TREND(Annual!Y139:Y197,$AF139:$AG197,$AF81:$AG86,TRUE),0)</f>
        <v>0</v>
      </c>
      <c r="Z81" s="131">
        <f>IF(Z$2,TREND(Annual!Z139:Z197,$AF139:$AG197,$AF81:$AG86,TRUE),0)</f>
        <v>0</v>
      </c>
      <c r="AA81" s="131">
        <f>IF(AA$2,TREND(Annual!AA139:AA197,$AF139:$AG197,$AF81:$AG86,TRUE),0)</f>
        <v>0</v>
      </c>
      <c r="AB81" s="131">
        <f>IF(AB$2,TREND(Annual!AB139:AB197,$AF139:$AG197,$AF81:$AG86,TRUE),0)</f>
        <v>0</v>
      </c>
      <c r="AC81" s="131">
        <f>IF(AC$2,TREND(Annual!AC139:AC197,$AF139:$AG197,$AF81:$AG86,TRUE),0)</f>
        <v>0</v>
      </c>
      <c r="AD81" s="131">
        <f>IF(AD$2,TREND(Annual!AD139:AD197,$AF139:$AG197,$AF81:$AG86,TRUE),0)</f>
        <v>0</v>
      </c>
      <c r="AE81" s="126"/>
      <c r="AF81">
        <f t="shared" si="2"/>
        <v>75</v>
      </c>
      <c r="AG81">
        <f t="shared" si="3"/>
        <v>5625</v>
      </c>
    </row>
    <row r="82" spans="1:33">
      <c r="A82" t="s">
        <v>343</v>
      </c>
      <c r="B82" s="131">
        <f>IF(B$2,TREND(Annual!B140:B198,$AF140:$AG198,$AF82:$AG87,TRUE),0)</f>
        <v>0</v>
      </c>
      <c r="C82" s="131">
        <f>IF(C$2,TREND(Annual!C140:C198,$AF140:$AG198,$AF82:$AG87,TRUE),0)</f>
        <v>0</v>
      </c>
      <c r="D82" s="131">
        <f>IF(D$2,TREND(Annual!D140:D198,$AF140:$AG198,$AF82:$AG87,TRUE),0)</f>
        <v>0</v>
      </c>
      <c r="E82" s="131">
        <f>IF(E$2,TREND(Annual!E140:E198,$AF140:$AG198,$AF82:$AG87,TRUE),0)</f>
        <v>0</v>
      </c>
      <c r="F82" s="131">
        <f>IF(F$2,TREND(Annual!F140:F198,$AF140:$AG198,$AF82:$AG87,TRUE),0)</f>
        <v>0</v>
      </c>
      <c r="G82" s="131">
        <f>IF(G$2,TREND(Annual!G140:G198,$AF140:$AG198,$AF82:$AG87,TRUE),0)</f>
        <v>0</v>
      </c>
      <c r="H82" s="131">
        <f>IF(H$2,TREND(Annual!H140:H198,$AF140:$AG198,$AF82:$AG87,TRUE),0)</f>
        <v>0</v>
      </c>
      <c r="I82" s="131">
        <f>IF(I$2,TREND(Annual!I140:I198,$AF140:$AG198,$AF82:$AG87,TRUE),0)</f>
        <v>0</v>
      </c>
      <c r="J82" s="131">
        <f>IF(J$2,TREND(Annual!J140:J198,$AF140:$AG198,$AF82:$AG87,TRUE),0)</f>
        <v>0</v>
      </c>
      <c r="K82" s="131">
        <f>IF(K$2,TREND(Annual!K140:K198,$AF140:$AG198,$AF82:$AG87,TRUE),0)</f>
        <v>0</v>
      </c>
      <c r="L82" s="131">
        <f>IF(L$2,TREND(Annual!L140:L198,$AF140:$AG198,$AF82:$AG87,TRUE),0)</f>
        <v>0</v>
      </c>
      <c r="M82" s="131">
        <f>IF(M$2,TREND(Annual!M140:M198,$AF140:$AG198,$AF82:$AG87,TRUE),0)</f>
        <v>0</v>
      </c>
      <c r="N82" s="131">
        <f>IF(N$2,TREND(Annual!N140:N198,$AF140:$AG198,$AF82:$AG87,TRUE),0)</f>
        <v>0</v>
      </c>
      <c r="O82" s="131">
        <f>IF(O$2,TREND(Annual!O140:O198,$AF140:$AG198,$AF82:$AG87,TRUE),0)</f>
        <v>0</v>
      </c>
      <c r="P82" s="131">
        <f>IF(P$2,TREND(Annual!P140:P198,$AF140:$AG198,$AF82:$AG87,TRUE),0)</f>
        <v>0</v>
      </c>
      <c r="Q82" s="131">
        <f>IF(Q$2,TREND(Annual!Q140:Q198,$AF140:$AG198,$AF82:$AG87,TRUE),0)</f>
        <v>0</v>
      </c>
      <c r="R82" s="131">
        <f>IF(R$2,TREND(Annual!R140:R198,$AF140:$AG198,$AF82:$AG87,TRUE),0)</f>
        <v>0</v>
      </c>
      <c r="S82" s="131">
        <f>IF(S$2,TREND(Annual!S140:S198,$AF140:$AG198,$AF82:$AG87,TRUE),0)</f>
        <v>0</v>
      </c>
      <c r="T82" s="131">
        <f>IF(T$2,TREND(Annual!T140:T198,$AF140:$AG198,$AF82:$AG87,TRUE),0)</f>
        <v>0</v>
      </c>
      <c r="U82" s="131">
        <f>IF(U$2,TREND(Annual!U140:U198,$AF140:$AG198,$AF82:$AG87,TRUE),0)</f>
        <v>0</v>
      </c>
      <c r="V82" s="131">
        <f>IF(V$2,TREND(Annual!V140:V198,$AF140:$AG198,$AF82:$AG87,TRUE),0)</f>
        <v>0</v>
      </c>
      <c r="W82" s="131">
        <f>IF(W$2,TREND(Annual!W140:W198,$AF140:$AG198,$AF82:$AG87,TRUE),0)</f>
        <v>0</v>
      </c>
      <c r="X82" s="131">
        <f>IF(X$2,TREND(Annual!X140:X198,$AF140:$AG198,$AF82:$AG87,TRUE),0)</f>
        <v>0</v>
      </c>
      <c r="Y82" s="131">
        <f>IF(Y$2,TREND(Annual!Y140:Y198,$AF140:$AG198,$AF82:$AG87,TRUE),0)</f>
        <v>0</v>
      </c>
      <c r="Z82" s="131">
        <f>IF(Z$2,TREND(Annual!Z140:Z198,$AF140:$AG198,$AF82:$AG87,TRUE),0)</f>
        <v>0</v>
      </c>
      <c r="AA82" s="131">
        <f>IF(AA$2,TREND(Annual!AA140:AA198,$AF140:$AG198,$AF82:$AG87,TRUE),0)</f>
        <v>0</v>
      </c>
      <c r="AB82" s="131">
        <f>IF(AB$2,TREND(Annual!AB140:AB198,$AF140:$AG198,$AF82:$AG87,TRUE),0)</f>
        <v>0</v>
      </c>
      <c r="AC82" s="131">
        <f>IF(AC$2,TREND(Annual!AC140:AC198,$AF140:$AG198,$AF82:$AG87,TRUE),0)</f>
        <v>0</v>
      </c>
      <c r="AD82" s="131">
        <f>IF(AD$2,TREND(Annual!AD140:AD198,$AF140:$AG198,$AF82:$AG87,TRUE),0)</f>
        <v>0</v>
      </c>
      <c r="AE82" s="126"/>
      <c r="AF82">
        <f t="shared" si="2"/>
        <v>76</v>
      </c>
      <c r="AG82">
        <f t="shared" si="3"/>
        <v>5776</v>
      </c>
    </row>
    <row r="83" spans="1:33">
      <c r="A83" t="s">
        <v>344</v>
      </c>
      <c r="B83" s="131">
        <f>IF(B$2,TREND(Annual!B141:B199,$AF141:$AG199,$AF83:$AG88,TRUE),0)</f>
        <v>0</v>
      </c>
      <c r="C83" s="131">
        <f>IF(C$2,TREND(Annual!C141:C199,$AF141:$AG199,$AF83:$AG88,TRUE),0)</f>
        <v>0</v>
      </c>
      <c r="D83" s="131">
        <f>IF(D$2,TREND(Annual!D141:D199,$AF141:$AG199,$AF83:$AG88,TRUE),0)</f>
        <v>0</v>
      </c>
      <c r="E83" s="131">
        <f>IF(E$2,TREND(Annual!E141:E199,$AF141:$AG199,$AF83:$AG88,TRUE),0)</f>
        <v>0</v>
      </c>
      <c r="F83" s="131">
        <f>IF(F$2,TREND(Annual!F141:F199,$AF141:$AG199,$AF83:$AG88,TRUE),0)</f>
        <v>0</v>
      </c>
      <c r="G83" s="131">
        <f>IF(G$2,TREND(Annual!G141:G199,$AF141:$AG199,$AF83:$AG88,TRUE),0)</f>
        <v>0</v>
      </c>
      <c r="H83" s="131">
        <f>IF(H$2,TREND(Annual!H141:H199,$AF141:$AG199,$AF83:$AG88,TRUE),0)</f>
        <v>0</v>
      </c>
      <c r="I83" s="131">
        <f>IF(I$2,TREND(Annual!I141:I199,$AF141:$AG199,$AF83:$AG88,TRUE),0)</f>
        <v>0</v>
      </c>
      <c r="J83" s="131">
        <f>IF(J$2,TREND(Annual!J141:J199,$AF141:$AG199,$AF83:$AG88,TRUE),0)</f>
        <v>0</v>
      </c>
      <c r="K83" s="131">
        <f>IF(K$2,TREND(Annual!K141:K199,$AF141:$AG199,$AF83:$AG88,TRUE),0)</f>
        <v>0</v>
      </c>
      <c r="L83" s="131">
        <f>IF(L$2,TREND(Annual!L141:L199,$AF141:$AG199,$AF83:$AG88,TRUE),0)</f>
        <v>0</v>
      </c>
      <c r="M83" s="131">
        <f>IF(M$2,TREND(Annual!M141:M199,$AF141:$AG199,$AF83:$AG88,TRUE),0)</f>
        <v>0</v>
      </c>
      <c r="N83" s="131">
        <f>IF(N$2,TREND(Annual!N141:N199,$AF141:$AG199,$AF83:$AG88,TRUE),0)</f>
        <v>0</v>
      </c>
      <c r="O83" s="131">
        <f>IF(O$2,TREND(Annual!O141:O199,$AF141:$AG199,$AF83:$AG88,TRUE),0)</f>
        <v>0</v>
      </c>
      <c r="P83" s="131">
        <f>IF(P$2,TREND(Annual!P141:P199,$AF141:$AG199,$AF83:$AG88,TRUE),0)</f>
        <v>0</v>
      </c>
      <c r="Q83" s="131">
        <f>IF(Q$2,TREND(Annual!Q141:Q199,$AF141:$AG199,$AF83:$AG88,TRUE),0)</f>
        <v>0</v>
      </c>
      <c r="R83" s="131">
        <f>IF(R$2,TREND(Annual!R141:R199,$AF141:$AG199,$AF83:$AG88,TRUE),0)</f>
        <v>0</v>
      </c>
      <c r="S83" s="131">
        <f>IF(S$2,TREND(Annual!S141:S199,$AF141:$AG199,$AF83:$AG88,TRUE),0)</f>
        <v>0</v>
      </c>
      <c r="T83" s="131">
        <f>IF(T$2,TREND(Annual!T141:T199,$AF141:$AG199,$AF83:$AG88,TRUE),0)</f>
        <v>0</v>
      </c>
      <c r="U83" s="131">
        <f>IF(U$2,TREND(Annual!U141:U199,$AF141:$AG199,$AF83:$AG88,TRUE),0)</f>
        <v>0</v>
      </c>
      <c r="V83" s="131">
        <f>IF(V$2,TREND(Annual!V141:V199,$AF141:$AG199,$AF83:$AG88,TRUE),0)</f>
        <v>0</v>
      </c>
      <c r="W83" s="131">
        <f>IF(W$2,TREND(Annual!W141:W199,$AF141:$AG199,$AF83:$AG88,TRUE),0)</f>
        <v>0</v>
      </c>
      <c r="X83" s="131">
        <f>IF(X$2,TREND(Annual!X141:X199,$AF141:$AG199,$AF83:$AG88,TRUE),0)</f>
        <v>0</v>
      </c>
      <c r="Y83" s="131">
        <f>IF(Y$2,TREND(Annual!Y141:Y199,$AF141:$AG199,$AF83:$AG88,TRUE),0)</f>
        <v>0</v>
      </c>
      <c r="Z83" s="131">
        <f>IF(Z$2,TREND(Annual!Z141:Z199,$AF141:$AG199,$AF83:$AG88,TRUE),0)</f>
        <v>0</v>
      </c>
      <c r="AA83" s="131">
        <f>IF(AA$2,TREND(Annual!AA141:AA199,$AF141:$AG199,$AF83:$AG88,TRUE),0)</f>
        <v>0</v>
      </c>
      <c r="AB83" s="131">
        <f>IF(AB$2,TREND(Annual!AB141:AB199,$AF141:$AG199,$AF83:$AG88,TRUE),0)</f>
        <v>0</v>
      </c>
      <c r="AC83" s="131">
        <f>IF(AC$2,TREND(Annual!AC141:AC199,$AF141:$AG199,$AF83:$AG88,TRUE),0)</f>
        <v>0</v>
      </c>
      <c r="AD83" s="131">
        <f>IF(AD$2,TREND(Annual!AD141:AD199,$AF141:$AG199,$AF83:$AG88,TRUE),0)</f>
        <v>0</v>
      </c>
      <c r="AE83" s="126"/>
      <c r="AF83">
        <f t="shared" si="2"/>
        <v>77</v>
      </c>
      <c r="AG83">
        <f t="shared" si="3"/>
        <v>5929</v>
      </c>
    </row>
    <row r="84" spans="1:33">
      <c r="A84" t="s">
        <v>345</v>
      </c>
      <c r="B84" s="131">
        <f>IF(B$2,TREND(Annual!B142:B200,$AF142:$AG200,$AF84:$AG89,TRUE),0)</f>
        <v>0</v>
      </c>
      <c r="C84" s="131">
        <f>IF(C$2,TREND(Annual!C142:C200,$AF142:$AG200,$AF84:$AG89,TRUE),0)</f>
        <v>0</v>
      </c>
      <c r="D84" s="131">
        <f>IF(D$2,TREND(Annual!D142:D200,$AF142:$AG200,$AF84:$AG89,TRUE),0)</f>
        <v>0</v>
      </c>
      <c r="E84" s="131">
        <f>IF(E$2,TREND(Annual!E142:E200,$AF142:$AG200,$AF84:$AG89,TRUE),0)</f>
        <v>0</v>
      </c>
      <c r="F84" s="131">
        <f>IF(F$2,TREND(Annual!F142:F200,$AF142:$AG200,$AF84:$AG89,TRUE),0)</f>
        <v>0</v>
      </c>
      <c r="G84" s="131">
        <f>IF(G$2,TREND(Annual!G142:G200,$AF142:$AG200,$AF84:$AG89,TRUE),0)</f>
        <v>0</v>
      </c>
      <c r="H84" s="131">
        <f>IF(H$2,TREND(Annual!H142:H200,$AF142:$AG200,$AF84:$AG89,TRUE),0)</f>
        <v>0</v>
      </c>
      <c r="I84" s="131">
        <f>IF(I$2,TREND(Annual!I142:I200,$AF142:$AG200,$AF84:$AG89,TRUE),0)</f>
        <v>0</v>
      </c>
      <c r="J84" s="131">
        <f>IF(J$2,TREND(Annual!J142:J200,$AF142:$AG200,$AF84:$AG89,TRUE),0)</f>
        <v>0</v>
      </c>
      <c r="K84" s="131">
        <f>IF(K$2,TREND(Annual!K142:K200,$AF142:$AG200,$AF84:$AG89,TRUE),0)</f>
        <v>0</v>
      </c>
      <c r="L84" s="131">
        <f>IF(L$2,TREND(Annual!L142:L200,$AF142:$AG200,$AF84:$AG89,TRUE),0)</f>
        <v>0</v>
      </c>
      <c r="M84" s="131">
        <f>IF(M$2,TREND(Annual!M142:M200,$AF142:$AG200,$AF84:$AG89,TRUE),0)</f>
        <v>0</v>
      </c>
      <c r="N84" s="131">
        <f>IF(N$2,TREND(Annual!N142:N200,$AF142:$AG200,$AF84:$AG89,TRUE),0)</f>
        <v>0</v>
      </c>
      <c r="O84" s="131">
        <f>IF(O$2,TREND(Annual!O142:O200,$AF142:$AG200,$AF84:$AG89,TRUE),0)</f>
        <v>0</v>
      </c>
      <c r="P84" s="131">
        <f>IF(P$2,TREND(Annual!P142:P200,$AF142:$AG200,$AF84:$AG89,TRUE),0)</f>
        <v>0</v>
      </c>
      <c r="Q84" s="131">
        <f>IF(Q$2,TREND(Annual!Q142:Q200,$AF142:$AG200,$AF84:$AG89,TRUE),0)</f>
        <v>0</v>
      </c>
      <c r="R84" s="131">
        <f>IF(R$2,TREND(Annual!R142:R200,$AF142:$AG200,$AF84:$AG89,TRUE),0)</f>
        <v>0</v>
      </c>
      <c r="S84" s="131">
        <f>IF(S$2,TREND(Annual!S142:S200,$AF142:$AG200,$AF84:$AG89,TRUE),0)</f>
        <v>0</v>
      </c>
      <c r="T84" s="131">
        <f>IF(T$2,TREND(Annual!T142:T200,$AF142:$AG200,$AF84:$AG89,TRUE),0)</f>
        <v>0</v>
      </c>
      <c r="U84" s="131">
        <f>IF(U$2,TREND(Annual!U142:U200,$AF142:$AG200,$AF84:$AG89,TRUE),0)</f>
        <v>0</v>
      </c>
      <c r="V84" s="131">
        <f>IF(V$2,TREND(Annual!V142:V200,$AF142:$AG200,$AF84:$AG89,TRUE),0)</f>
        <v>0</v>
      </c>
      <c r="W84" s="131">
        <f>IF(W$2,TREND(Annual!W142:W200,$AF142:$AG200,$AF84:$AG89,TRUE),0)</f>
        <v>0</v>
      </c>
      <c r="X84" s="131">
        <f>IF(X$2,TREND(Annual!X142:X200,$AF142:$AG200,$AF84:$AG89,TRUE),0)</f>
        <v>0</v>
      </c>
      <c r="Y84" s="131">
        <f>IF(Y$2,TREND(Annual!Y142:Y200,$AF142:$AG200,$AF84:$AG89,TRUE),0)</f>
        <v>0</v>
      </c>
      <c r="Z84" s="131">
        <f>IF(Z$2,TREND(Annual!Z142:Z200,$AF142:$AG200,$AF84:$AG89,TRUE),0)</f>
        <v>0</v>
      </c>
      <c r="AA84" s="131">
        <f>IF(AA$2,TREND(Annual!AA142:AA200,$AF142:$AG200,$AF84:$AG89,TRUE),0)</f>
        <v>0</v>
      </c>
      <c r="AB84" s="131">
        <f>IF(AB$2,TREND(Annual!AB142:AB200,$AF142:$AG200,$AF84:$AG89,TRUE),0)</f>
        <v>0</v>
      </c>
      <c r="AC84" s="131">
        <f>IF(AC$2,TREND(Annual!AC142:AC200,$AF142:$AG200,$AF84:$AG89,TRUE),0)</f>
        <v>0</v>
      </c>
      <c r="AD84" s="131">
        <f>IF(AD$2,TREND(Annual!AD142:AD200,$AF142:$AG200,$AF84:$AG89,TRUE),0)</f>
        <v>0</v>
      </c>
      <c r="AE84" s="126"/>
      <c r="AF84">
        <f t="shared" si="2"/>
        <v>78</v>
      </c>
      <c r="AG84">
        <f t="shared" si="3"/>
        <v>6084</v>
      </c>
    </row>
    <row r="85" spans="1:33">
      <c r="A85" t="s">
        <v>346</v>
      </c>
      <c r="B85" s="131">
        <f>IF(B$2,TREND(Annual!B143:B201,$AF143:$AG201,$AF85:$AG90,TRUE),0)</f>
        <v>0</v>
      </c>
      <c r="C85" s="131">
        <f>IF(C$2,TREND(Annual!C143:C201,$AF143:$AG201,$AF85:$AG90,TRUE),0)</f>
        <v>0</v>
      </c>
      <c r="D85" s="131">
        <f>IF(D$2,TREND(Annual!D143:D201,$AF143:$AG201,$AF85:$AG90,TRUE),0)</f>
        <v>0</v>
      </c>
      <c r="E85" s="131">
        <f>IF(E$2,TREND(Annual!E143:E201,$AF143:$AG201,$AF85:$AG90,TRUE),0)</f>
        <v>0</v>
      </c>
      <c r="F85" s="131">
        <f>IF(F$2,TREND(Annual!F143:F201,$AF143:$AG201,$AF85:$AG90,TRUE),0)</f>
        <v>0</v>
      </c>
      <c r="G85" s="131">
        <f>IF(G$2,TREND(Annual!G143:G201,$AF143:$AG201,$AF85:$AG90,TRUE),0)</f>
        <v>0</v>
      </c>
      <c r="H85" s="131">
        <f>IF(H$2,TREND(Annual!H143:H201,$AF143:$AG201,$AF85:$AG90,TRUE),0)</f>
        <v>0</v>
      </c>
      <c r="I85" s="131">
        <f>IF(I$2,TREND(Annual!I143:I201,$AF143:$AG201,$AF85:$AG90,TRUE),0)</f>
        <v>0</v>
      </c>
      <c r="J85" s="131">
        <f>IF(J$2,TREND(Annual!J143:J201,$AF143:$AG201,$AF85:$AG90,TRUE),0)</f>
        <v>0</v>
      </c>
      <c r="K85" s="131">
        <f>IF(K$2,TREND(Annual!K143:K201,$AF143:$AG201,$AF85:$AG90,TRUE),0)</f>
        <v>0</v>
      </c>
      <c r="L85" s="131">
        <f>IF(L$2,TREND(Annual!L143:L201,$AF143:$AG201,$AF85:$AG90,TRUE),0)</f>
        <v>0</v>
      </c>
      <c r="M85" s="131">
        <f>IF(M$2,TREND(Annual!M143:M201,$AF143:$AG201,$AF85:$AG90,TRUE),0)</f>
        <v>0</v>
      </c>
      <c r="N85" s="131">
        <f>IF(N$2,TREND(Annual!N143:N201,$AF143:$AG201,$AF85:$AG90,TRUE),0)</f>
        <v>0</v>
      </c>
      <c r="O85" s="131">
        <f>IF(O$2,TREND(Annual!O143:O201,$AF143:$AG201,$AF85:$AG90,TRUE),0)</f>
        <v>0</v>
      </c>
      <c r="P85" s="131">
        <f>IF(P$2,TREND(Annual!P143:P201,$AF143:$AG201,$AF85:$AG90,TRUE),0)</f>
        <v>0</v>
      </c>
      <c r="Q85" s="131">
        <f>IF(Q$2,TREND(Annual!Q143:Q201,$AF143:$AG201,$AF85:$AG90,TRUE),0)</f>
        <v>0</v>
      </c>
      <c r="R85" s="131">
        <f>IF(R$2,TREND(Annual!R143:R201,$AF143:$AG201,$AF85:$AG90,TRUE),0)</f>
        <v>0</v>
      </c>
      <c r="S85" s="131">
        <f>IF(S$2,TREND(Annual!S143:S201,$AF143:$AG201,$AF85:$AG90,TRUE),0)</f>
        <v>0</v>
      </c>
      <c r="T85" s="131">
        <f>IF(T$2,TREND(Annual!T143:T201,$AF143:$AG201,$AF85:$AG90,TRUE),0)</f>
        <v>0</v>
      </c>
      <c r="U85" s="131">
        <f>IF(U$2,TREND(Annual!U143:U201,$AF143:$AG201,$AF85:$AG90,TRUE),0)</f>
        <v>0</v>
      </c>
      <c r="V85" s="131">
        <f>IF(V$2,TREND(Annual!V143:V201,$AF143:$AG201,$AF85:$AG90,TRUE),0)</f>
        <v>0</v>
      </c>
      <c r="W85" s="131">
        <f>IF(W$2,TREND(Annual!W143:W201,$AF143:$AG201,$AF85:$AG90,TRUE),0)</f>
        <v>0</v>
      </c>
      <c r="X85" s="131">
        <f>IF(X$2,TREND(Annual!X143:X201,$AF143:$AG201,$AF85:$AG90,TRUE),0)</f>
        <v>0</v>
      </c>
      <c r="Y85" s="131">
        <f>IF(Y$2,TREND(Annual!Y143:Y201,$AF143:$AG201,$AF85:$AG90,TRUE),0)</f>
        <v>0</v>
      </c>
      <c r="Z85" s="131">
        <f>IF(Z$2,TREND(Annual!Z143:Z201,$AF143:$AG201,$AF85:$AG90,TRUE),0)</f>
        <v>0</v>
      </c>
      <c r="AA85" s="131">
        <f>IF(AA$2,TREND(Annual!AA143:AA201,$AF143:$AG201,$AF85:$AG90,TRUE),0)</f>
        <v>0</v>
      </c>
      <c r="AB85" s="131">
        <f>IF(AB$2,TREND(Annual!AB143:AB201,$AF143:$AG201,$AF85:$AG90,TRUE),0)</f>
        <v>0</v>
      </c>
      <c r="AC85" s="131">
        <f>IF(AC$2,TREND(Annual!AC143:AC201,$AF143:$AG201,$AF85:$AG90,TRUE),0)</f>
        <v>0</v>
      </c>
      <c r="AD85" s="131">
        <f>IF(AD$2,TREND(Annual!AD143:AD201,$AF143:$AG201,$AF85:$AG90,TRUE),0)</f>
        <v>0</v>
      </c>
      <c r="AE85" s="126"/>
      <c r="AF85">
        <f t="shared" si="2"/>
        <v>79</v>
      </c>
      <c r="AG85">
        <f t="shared" si="3"/>
        <v>6241</v>
      </c>
    </row>
    <row r="86" spans="1:33">
      <c r="A86" t="s">
        <v>347</v>
      </c>
      <c r="B86" s="131">
        <f>IF(B$2,TREND(Annual!B144:B202,$AF144:$AG202,$AF86:$AG91,TRUE),0)</f>
        <v>0</v>
      </c>
      <c r="C86" s="131">
        <f>IF(C$2,TREND(Annual!C144:C202,$AF144:$AG202,$AF86:$AG91,TRUE),0)</f>
        <v>0</v>
      </c>
      <c r="D86" s="131">
        <f>IF(D$2,TREND(Annual!D144:D202,$AF144:$AG202,$AF86:$AG91,TRUE),0)</f>
        <v>0</v>
      </c>
      <c r="E86" s="131">
        <f>IF(E$2,TREND(Annual!E144:E202,$AF144:$AG202,$AF86:$AG91,TRUE),0)</f>
        <v>0</v>
      </c>
      <c r="F86" s="131">
        <f>IF(F$2,TREND(Annual!F144:F202,$AF144:$AG202,$AF86:$AG91,TRUE),0)</f>
        <v>0</v>
      </c>
      <c r="G86" s="131">
        <f>IF(G$2,TREND(Annual!G144:G202,$AF144:$AG202,$AF86:$AG91,TRUE),0)</f>
        <v>0</v>
      </c>
      <c r="H86" s="131">
        <f>IF(H$2,TREND(Annual!H144:H202,$AF144:$AG202,$AF86:$AG91,TRUE),0)</f>
        <v>0</v>
      </c>
      <c r="I86" s="131">
        <f>IF(I$2,TREND(Annual!I144:I202,$AF144:$AG202,$AF86:$AG91,TRUE),0)</f>
        <v>0</v>
      </c>
      <c r="J86" s="131">
        <f>IF(J$2,TREND(Annual!J144:J202,$AF144:$AG202,$AF86:$AG91,TRUE),0)</f>
        <v>0</v>
      </c>
      <c r="K86" s="131">
        <f>IF(K$2,TREND(Annual!K144:K202,$AF144:$AG202,$AF86:$AG91,TRUE),0)</f>
        <v>0</v>
      </c>
      <c r="L86" s="131">
        <f>IF(L$2,TREND(Annual!L144:L202,$AF144:$AG202,$AF86:$AG91,TRUE),0)</f>
        <v>0</v>
      </c>
      <c r="M86" s="131">
        <f>IF(M$2,TREND(Annual!M144:M202,$AF144:$AG202,$AF86:$AG91,TRUE),0)</f>
        <v>0</v>
      </c>
      <c r="N86" s="131">
        <f>IF(N$2,TREND(Annual!N144:N202,$AF144:$AG202,$AF86:$AG91,TRUE),0)</f>
        <v>0</v>
      </c>
      <c r="O86" s="131">
        <f>IF(O$2,TREND(Annual!O144:O202,$AF144:$AG202,$AF86:$AG91,TRUE),0)</f>
        <v>0</v>
      </c>
      <c r="P86" s="131">
        <f>IF(P$2,TREND(Annual!P144:P202,$AF144:$AG202,$AF86:$AG91,TRUE),0)</f>
        <v>0</v>
      </c>
      <c r="Q86" s="131">
        <f>IF(Q$2,TREND(Annual!Q144:Q202,$AF144:$AG202,$AF86:$AG91,TRUE),0)</f>
        <v>0</v>
      </c>
      <c r="R86" s="131">
        <f>IF(R$2,TREND(Annual!R144:R202,$AF144:$AG202,$AF86:$AG91,TRUE),0)</f>
        <v>0</v>
      </c>
      <c r="S86" s="131">
        <f>IF(S$2,TREND(Annual!S144:S202,$AF144:$AG202,$AF86:$AG91,TRUE),0)</f>
        <v>0</v>
      </c>
      <c r="T86" s="131">
        <f>IF(T$2,TREND(Annual!T144:T202,$AF144:$AG202,$AF86:$AG91,TRUE),0)</f>
        <v>0</v>
      </c>
      <c r="U86" s="131">
        <f>IF(U$2,TREND(Annual!U144:U202,$AF144:$AG202,$AF86:$AG91,TRUE),0)</f>
        <v>0</v>
      </c>
      <c r="V86" s="131">
        <f>IF(V$2,TREND(Annual!V144:V202,$AF144:$AG202,$AF86:$AG91,TRUE),0)</f>
        <v>0</v>
      </c>
      <c r="W86" s="131">
        <f>IF(W$2,TREND(Annual!W144:W202,$AF144:$AG202,$AF86:$AG91,TRUE),0)</f>
        <v>0</v>
      </c>
      <c r="X86" s="131">
        <f>IF(X$2,TREND(Annual!X144:X202,$AF144:$AG202,$AF86:$AG91,TRUE),0)</f>
        <v>0</v>
      </c>
      <c r="Y86" s="131">
        <f>IF(Y$2,TREND(Annual!Y144:Y202,$AF144:$AG202,$AF86:$AG91,TRUE),0)</f>
        <v>0</v>
      </c>
      <c r="Z86" s="131">
        <f>IF(Z$2,TREND(Annual!Z144:Z202,$AF144:$AG202,$AF86:$AG91,TRUE),0)</f>
        <v>0</v>
      </c>
      <c r="AA86" s="131">
        <f>IF(AA$2,TREND(Annual!AA144:AA202,$AF144:$AG202,$AF86:$AG91,TRUE),0)</f>
        <v>0</v>
      </c>
      <c r="AB86" s="131">
        <f>IF(AB$2,TREND(Annual!AB144:AB202,$AF144:$AG202,$AF86:$AG91,TRUE),0)</f>
        <v>0</v>
      </c>
      <c r="AC86" s="131">
        <f>IF(AC$2,TREND(Annual!AC144:AC202,$AF144:$AG202,$AF86:$AG91,TRUE),0)</f>
        <v>0</v>
      </c>
      <c r="AD86" s="131">
        <f>IF(AD$2,TREND(Annual!AD144:AD202,$AF144:$AG202,$AF86:$AG91,TRUE),0)</f>
        <v>0</v>
      </c>
      <c r="AE86" s="126"/>
      <c r="AF86">
        <f t="shared" si="2"/>
        <v>80</v>
      </c>
      <c r="AG86">
        <f t="shared" si="3"/>
        <v>6400</v>
      </c>
    </row>
    <row r="87" spans="1:33">
      <c r="A87" t="s">
        <v>348</v>
      </c>
      <c r="B87" s="131">
        <f>IF(B$2,TREND(Annual!B145:B203,$AF145:$AG203,$AF87:$AG92,TRUE),0)</f>
        <v>0</v>
      </c>
      <c r="C87" s="131">
        <f>IF(C$2,TREND(Annual!C145:C203,$AF145:$AG203,$AF87:$AG92,TRUE),0)</f>
        <v>0</v>
      </c>
      <c r="D87" s="131">
        <f>IF(D$2,TREND(Annual!D145:D203,$AF145:$AG203,$AF87:$AG92,TRUE),0)</f>
        <v>0</v>
      </c>
      <c r="E87" s="131">
        <f>IF(E$2,TREND(Annual!E145:E203,$AF145:$AG203,$AF87:$AG92,TRUE),0)</f>
        <v>0</v>
      </c>
      <c r="F87" s="131">
        <f>IF(F$2,TREND(Annual!F145:F203,$AF145:$AG203,$AF87:$AG92,TRUE),0)</f>
        <v>0</v>
      </c>
      <c r="G87" s="131">
        <f>IF(G$2,TREND(Annual!G145:G203,$AF145:$AG203,$AF87:$AG92,TRUE),0)</f>
        <v>0</v>
      </c>
      <c r="H87" s="131">
        <f>IF(H$2,TREND(Annual!H145:H203,$AF145:$AG203,$AF87:$AG92,TRUE),0)</f>
        <v>0</v>
      </c>
      <c r="I87" s="131">
        <f>IF(I$2,TREND(Annual!I145:I203,$AF145:$AG203,$AF87:$AG92,TRUE),0)</f>
        <v>0</v>
      </c>
      <c r="J87" s="131">
        <f>IF(J$2,TREND(Annual!J145:J203,$AF145:$AG203,$AF87:$AG92,TRUE),0)</f>
        <v>0</v>
      </c>
      <c r="K87" s="131">
        <f>IF(K$2,TREND(Annual!K145:K203,$AF145:$AG203,$AF87:$AG92,TRUE),0)</f>
        <v>0</v>
      </c>
      <c r="L87" s="131">
        <f>IF(L$2,TREND(Annual!L145:L203,$AF145:$AG203,$AF87:$AG92,TRUE),0)</f>
        <v>0</v>
      </c>
      <c r="M87" s="131">
        <f>IF(M$2,TREND(Annual!M145:M203,$AF145:$AG203,$AF87:$AG92,TRUE),0)</f>
        <v>0</v>
      </c>
      <c r="N87" s="131">
        <f>IF(N$2,TREND(Annual!N145:N203,$AF145:$AG203,$AF87:$AG92,TRUE),0)</f>
        <v>0</v>
      </c>
      <c r="O87" s="131">
        <f>IF(O$2,TREND(Annual!O145:O203,$AF145:$AG203,$AF87:$AG92,TRUE),0)</f>
        <v>0</v>
      </c>
      <c r="P87" s="131">
        <f>IF(P$2,TREND(Annual!P145:P203,$AF145:$AG203,$AF87:$AG92,TRUE),0)</f>
        <v>0</v>
      </c>
      <c r="Q87" s="131">
        <f>IF(Q$2,TREND(Annual!Q145:Q203,$AF145:$AG203,$AF87:$AG92,TRUE),0)</f>
        <v>0</v>
      </c>
      <c r="R87" s="131">
        <f>IF(R$2,TREND(Annual!R145:R203,$AF145:$AG203,$AF87:$AG92,TRUE),0)</f>
        <v>0</v>
      </c>
      <c r="S87" s="131">
        <f>IF(S$2,TREND(Annual!S145:S203,$AF145:$AG203,$AF87:$AG92,TRUE),0)</f>
        <v>0</v>
      </c>
      <c r="T87" s="131">
        <f>IF(T$2,TREND(Annual!T145:T203,$AF145:$AG203,$AF87:$AG92,TRUE),0)</f>
        <v>0</v>
      </c>
      <c r="U87" s="131">
        <f>IF(U$2,TREND(Annual!U145:U203,$AF145:$AG203,$AF87:$AG92,TRUE),0)</f>
        <v>0</v>
      </c>
      <c r="V87" s="131">
        <f>IF(V$2,TREND(Annual!V145:V203,$AF145:$AG203,$AF87:$AG92,TRUE),0)</f>
        <v>0</v>
      </c>
      <c r="W87" s="131">
        <f>IF(W$2,TREND(Annual!W145:W203,$AF145:$AG203,$AF87:$AG92,TRUE),0)</f>
        <v>0</v>
      </c>
      <c r="X87" s="131">
        <f>IF(X$2,TREND(Annual!X145:X203,$AF145:$AG203,$AF87:$AG92,TRUE),0)</f>
        <v>0</v>
      </c>
      <c r="Y87" s="131">
        <f>IF(Y$2,TREND(Annual!Y145:Y203,$AF145:$AG203,$AF87:$AG92,TRUE),0)</f>
        <v>0</v>
      </c>
      <c r="Z87" s="131">
        <f>IF(Z$2,TREND(Annual!Z145:Z203,$AF145:$AG203,$AF87:$AG92,TRUE),0)</f>
        <v>0</v>
      </c>
      <c r="AA87" s="131">
        <f>IF(AA$2,TREND(Annual!AA145:AA203,$AF145:$AG203,$AF87:$AG92,TRUE),0)</f>
        <v>0</v>
      </c>
      <c r="AB87" s="131">
        <f>IF(AB$2,TREND(Annual!AB145:AB203,$AF145:$AG203,$AF87:$AG92,TRUE),0)</f>
        <v>0</v>
      </c>
      <c r="AC87" s="131">
        <f>IF(AC$2,TREND(Annual!AC145:AC203,$AF145:$AG203,$AF87:$AG92,TRUE),0)</f>
        <v>0</v>
      </c>
      <c r="AD87" s="131">
        <f>IF(AD$2,TREND(Annual!AD145:AD203,$AF145:$AG203,$AF87:$AG92,TRUE),0)</f>
        <v>0</v>
      </c>
      <c r="AE87" s="126"/>
      <c r="AF87">
        <f t="shared" si="2"/>
        <v>81</v>
      </c>
      <c r="AG87">
        <f t="shared" si="3"/>
        <v>6561</v>
      </c>
    </row>
    <row r="88" spans="1:33">
      <c r="A88" t="s">
        <v>349</v>
      </c>
      <c r="B88" s="131">
        <f>IF(B$2,TREND(Annual!B146:B204,$AF146:$AG204,$AF88:$AG93,TRUE),0)</f>
        <v>0</v>
      </c>
      <c r="C88" s="131">
        <f>IF(C$2,TREND(Annual!C146:C204,$AF146:$AG204,$AF88:$AG93,TRUE),0)</f>
        <v>0</v>
      </c>
      <c r="D88" s="131">
        <f>IF(D$2,TREND(Annual!D146:D204,$AF146:$AG204,$AF88:$AG93,TRUE),0)</f>
        <v>0</v>
      </c>
      <c r="E88" s="131">
        <f>IF(E$2,TREND(Annual!E146:E204,$AF146:$AG204,$AF88:$AG93,TRUE),0)</f>
        <v>0</v>
      </c>
      <c r="F88" s="131">
        <f>IF(F$2,TREND(Annual!F146:F204,$AF146:$AG204,$AF88:$AG93,TRUE),0)</f>
        <v>0</v>
      </c>
      <c r="G88" s="131">
        <f>IF(G$2,TREND(Annual!G146:G204,$AF146:$AG204,$AF88:$AG93,TRUE),0)</f>
        <v>0</v>
      </c>
      <c r="H88" s="131">
        <f>IF(H$2,TREND(Annual!H146:H204,$AF146:$AG204,$AF88:$AG93,TRUE),0)</f>
        <v>0</v>
      </c>
      <c r="I88" s="131">
        <f>IF(I$2,TREND(Annual!I146:I204,$AF146:$AG204,$AF88:$AG93,TRUE),0)</f>
        <v>0</v>
      </c>
      <c r="J88" s="131">
        <f>IF(J$2,TREND(Annual!J146:J204,$AF146:$AG204,$AF88:$AG93,TRUE),0)</f>
        <v>0</v>
      </c>
      <c r="K88" s="131">
        <f>IF(K$2,TREND(Annual!K146:K204,$AF146:$AG204,$AF88:$AG93,TRUE),0)</f>
        <v>0</v>
      </c>
      <c r="L88" s="131">
        <f>IF(L$2,TREND(Annual!L146:L204,$AF146:$AG204,$AF88:$AG93,TRUE),0)</f>
        <v>0</v>
      </c>
      <c r="M88" s="131">
        <f>IF(M$2,TREND(Annual!M146:M204,$AF146:$AG204,$AF88:$AG93,TRUE),0)</f>
        <v>0</v>
      </c>
      <c r="N88" s="131">
        <f>IF(N$2,TREND(Annual!N146:N204,$AF146:$AG204,$AF88:$AG93,TRUE),0)</f>
        <v>0</v>
      </c>
      <c r="O88" s="131">
        <f>IF(O$2,TREND(Annual!O146:O204,$AF146:$AG204,$AF88:$AG93,TRUE),0)</f>
        <v>0</v>
      </c>
      <c r="P88" s="131">
        <f>IF(P$2,TREND(Annual!P146:P204,$AF146:$AG204,$AF88:$AG93,TRUE),0)</f>
        <v>0</v>
      </c>
      <c r="Q88" s="131">
        <f>IF(Q$2,TREND(Annual!Q146:Q204,$AF146:$AG204,$AF88:$AG93,TRUE),0)</f>
        <v>0</v>
      </c>
      <c r="R88" s="131">
        <f>IF(R$2,TREND(Annual!R146:R204,$AF146:$AG204,$AF88:$AG93,TRUE),0)</f>
        <v>0</v>
      </c>
      <c r="S88" s="131">
        <f>IF(S$2,TREND(Annual!S146:S204,$AF146:$AG204,$AF88:$AG93,TRUE),0)</f>
        <v>0</v>
      </c>
      <c r="T88" s="131">
        <f>IF(T$2,TREND(Annual!T146:T204,$AF146:$AG204,$AF88:$AG93,TRUE),0)</f>
        <v>0</v>
      </c>
      <c r="U88" s="131">
        <f>IF(U$2,TREND(Annual!U146:U204,$AF146:$AG204,$AF88:$AG93,TRUE),0)</f>
        <v>0</v>
      </c>
      <c r="V88" s="131">
        <f>IF(V$2,TREND(Annual!V146:V204,$AF146:$AG204,$AF88:$AG93,TRUE),0)</f>
        <v>0</v>
      </c>
      <c r="W88" s="131">
        <f>IF(W$2,TREND(Annual!W146:W204,$AF146:$AG204,$AF88:$AG93,TRUE),0)</f>
        <v>0</v>
      </c>
      <c r="X88" s="131">
        <f>IF(X$2,TREND(Annual!X146:X204,$AF146:$AG204,$AF88:$AG93,TRUE),0)</f>
        <v>0</v>
      </c>
      <c r="Y88" s="131">
        <f>IF(Y$2,TREND(Annual!Y146:Y204,$AF146:$AG204,$AF88:$AG93,TRUE),0)</f>
        <v>0</v>
      </c>
      <c r="Z88" s="131">
        <f>IF(Z$2,TREND(Annual!Z146:Z204,$AF146:$AG204,$AF88:$AG93,TRUE),0)</f>
        <v>0</v>
      </c>
      <c r="AA88" s="131">
        <f>IF(AA$2,TREND(Annual!AA146:AA204,$AF146:$AG204,$AF88:$AG93,TRUE),0)</f>
        <v>0</v>
      </c>
      <c r="AB88" s="131">
        <f>IF(AB$2,TREND(Annual!AB146:AB204,$AF146:$AG204,$AF88:$AG93,TRUE),0)</f>
        <v>0</v>
      </c>
      <c r="AC88" s="131">
        <f>IF(AC$2,TREND(Annual!AC146:AC204,$AF146:$AG204,$AF88:$AG93,TRUE),0)</f>
        <v>0</v>
      </c>
      <c r="AD88" s="131">
        <f>IF(AD$2,TREND(Annual!AD146:AD204,$AF146:$AG204,$AF88:$AG93,TRUE),0)</f>
        <v>0</v>
      </c>
      <c r="AE88" s="126"/>
      <c r="AF88">
        <f t="shared" si="2"/>
        <v>82</v>
      </c>
      <c r="AG88">
        <f t="shared" si="3"/>
        <v>6724</v>
      </c>
    </row>
    <row r="89" spans="1:33">
      <c r="A89" t="s">
        <v>350</v>
      </c>
      <c r="B89" s="131">
        <f>IF(B$2,TREND(Annual!B147:B205,$AF147:$AG205,$AF89:$AG94,TRUE),0)</f>
        <v>0</v>
      </c>
      <c r="C89" s="131">
        <f>IF(C$2,TREND(Annual!C147:C205,$AF147:$AG205,$AF89:$AG94,TRUE),0)</f>
        <v>0</v>
      </c>
      <c r="D89" s="131">
        <f>IF(D$2,TREND(Annual!D147:D205,$AF147:$AG205,$AF89:$AG94,TRUE),0)</f>
        <v>0</v>
      </c>
      <c r="E89" s="131">
        <f>IF(E$2,TREND(Annual!E147:E205,$AF147:$AG205,$AF89:$AG94,TRUE),0)</f>
        <v>0</v>
      </c>
      <c r="F89" s="131">
        <f>IF(F$2,TREND(Annual!F147:F205,$AF147:$AG205,$AF89:$AG94,TRUE),0)</f>
        <v>0</v>
      </c>
      <c r="G89" s="131">
        <f>IF(G$2,TREND(Annual!G147:G205,$AF147:$AG205,$AF89:$AG94,TRUE),0)</f>
        <v>0</v>
      </c>
      <c r="H89" s="131">
        <f>IF(H$2,TREND(Annual!H147:H205,$AF147:$AG205,$AF89:$AG94,TRUE),0)</f>
        <v>0</v>
      </c>
      <c r="I89" s="131">
        <f>IF(I$2,TREND(Annual!I147:I205,$AF147:$AG205,$AF89:$AG94,TRUE),0)</f>
        <v>0</v>
      </c>
      <c r="J89" s="131">
        <f>IF(J$2,TREND(Annual!J147:J205,$AF147:$AG205,$AF89:$AG94,TRUE),0)</f>
        <v>0</v>
      </c>
      <c r="K89" s="131">
        <f>IF(K$2,TREND(Annual!K147:K205,$AF147:$AG205,$AF89:$AG94,TRUE),0)</f>
        <v>0</v>
      </c>
      <c r="L89" s="131">
        <f>IF(L$2,TREND(Annual!L147:L205,$AF147:$AG205,$AF89:$AG94,TRUE),0)</f>
        <v>0</v>
      </c>
      <c r="M89" s="131">
        <f>IF(M$2,TREND(Annual!M147:M205,$AF147:$AG205,$AF89:$AG94,TRUE),0)</f>
        <v>0</v>
      </c>
      <c r="N89" s="131">
        <f>IF(N$2,TREND(Annual!N147:N205,$AF147:$AG205,$AF89:$AG94,TRUE),0)</f>
        <v>0</v>
      </c>
      <c r="O89" s="131">
        <f>IF(O$2,TREND(Annual!O147:O205,$AF147:$AG205,$AF89:$AG94,TRUE),0)</f>
        <v>0</v>
      </c>
      <c r="P89" s="131">
        <f>IF(P$2,TREND(Annual!P147:P205,$AF147:$AG205,$AF89:$AG94,TRUE),0)</f>
        <v>0</v>
      </c>
      <c r="Q89" s="131">
        <f>IF(Q$2,TREND(Annual!Q147:Q205,$AF147:$AG205,$AF89:$AG94,TRUE),0)</f>
        <v>0</v>
      </c>
      <c r="R89" s="131">
        <f>IF(R$2,TREND(Annual!R147:R205,$AF147:$AG205,$AF89:$AG94,TRUE),0)</f>
        <v>0</v>
      </c>
      <c r="S89" s="131">
        <f>IF(S$2,TREND(Annual!S147:S205,$AF147:$AG205,$AF89:$AG94,TRUE),0)</f>
        <v>0</v>
      </c>
      <c r="T89" s="131">
        <f>IF(T$2,TREND(Annual!T147:T205,$AF147:$AG205,$AF89:$AG94,TRUE),0)</f>
        <v>0</v>
      </c>
      <c r="U89" s="131">
        <f>IF(U$2,TREND(Annual!U147:U205,$AF147:$AG205,$AF89:$AG94,TRUE),0)</f>
        <v>0</v>
      </c>
      <c r="V89" s="131">
        <f>IF(V$2,TREND(Annual!V147:V205,$AF147:$AG205,$AF89:$AG94,TRUE),0)</f>
        <v>0</v>
      </c>
      <c r="W89" s="131">
        <f>IF(W$2,TREND(Annual!W147:W205,$AF147:$AG205,$AF89:$AG94,TRUE),0)</f>
        <v>0</v>
      </c>
      <c r="X89" s="131">
        <f>IF(X$2,TREND(Annual!X147:X205,$AF147:$AG205,$AF89:$AG94,TRUE),0)</f>
        <v>0</v>
      </c>
      <c r="Y89" s="131">
        <f>IF(Y$2,TREND(Annual!Y147:Y205,$AF147:$AG205,$AF89:$AG94,TRUE),0)</f>
        <v>0</v>
      </c>
      <c r="Z89" s="131">
        <f>IF(Z$2,TREND(Annual!Z147:Z205,$AF147:$AG205,$AF89:$AG94,TRUE),0)</f>
        <v>0</v>
      </c>
      <c r="AA89" s="131">
        <f>IF(AA$2,TREND(Annual!AA147:AA205,$AF147:$AG205,$AF89:$AG94,TRUE),0)</f>
        <v>0</v>
      </c>
      <c r="AB89" s="131">
        <f>IF(AB$2,TREND(Annual!AB147:AB205,$AF147:$AG205,$AF89:$AG94,TRUE),0)</f>
        <v>0</v>
      </c>
      <c r="AC89" s="131">
        <f>IF(AC$2,TREND(Annual!AC147:AC205,$AF147:$AG205,$AF89:$AG94,TRUE),0)</f>
        <v>0</v>
      </c>
      <c r="AD89" s="131">
        <f>IF(AD$2,TREND(Annual!AD147:AD205,$AF147:$AG205,$AF89:$AG94,TRUE),0)</f>
        <v>0</v>
      </c>
      <c r="AE89" s="126"/>
      <c r="AF89">
        <f t="shared" si="2"/>
        <v>83</v>
      </c>
      <c r="AG89">
        <f t="shared" si="3"/>
        <v>6889</v>
      </c>
    </row>
    <row r="90" spans="1:33">
      <c r="A90" t="s">
        <v>351</v>
      </c>
      <c r="B90" s="131">
        <f>IF(B$2,TREND(Annual!B148:B206,$AF148:$AG206,$AF90:$AG95,TRUE),0)</f>
        <v>0</v>
      </c>
      <c r="C90" s="131">
        <f>IF(C$2,TREND(Annual!C148:C206,$AF148:$AG206,$AF90:$AG95,TRUE),0)</f>
        <v>0</v>
      </c>
      <c r="D90" s="131">
        <f>IF(D$2,TREND(Annual!D148:D206,$AF148:$AG206,$AF90:$AG95,TRUE),0)</f>
        <v>0</v>
      </c>
      <c r="E90" s="131">
        <f>IF(E$2,TREND(Annual!E148:E206,$AF148:$AG206,$AF90:$AG95,TRUE),0)</f>
        <v>0</v>
      </c>
      <c r="F90" s="131">
        <f>IF(F$2,TREND(Annual!F148:F206,$AF148:$AG206,$AF90:$AG95,TRUE),0)</f>
        <v>0</v>
      </c>
      <c r="G90" s="131">
        <f>IF(G$2,TREND(Annual!G148:G206,$AF148:$AG206,$AF90:$AG95,TRUE),0)</f>
        <v>0</v>
      </c>
      <c r="H90" s="131">
        <f>IF(H$2,TREND(Annual!H148:H206,$AF148:$AG206,$AF90:$AG95,TRUE),0)</f>
        <v>0</v>
      </c>
      <c r="I90" s="131">
        <f>IF(I$2,TREND(Annual!I148:I206,$AF148:$AG206,$AF90:$AG95,TRUE),0)</f>
        <v>0</v>
      </c>
      <c r="J90" s="131">
        <f>IF(J$2,TREND(Annual!J148:J206,$AF148:$AG206,$AF90:$AG95,TRUE),0)</f>
        <v>0</v>
      </c>
      <c r="K90" s="131">
        <f>IF(K$2,TREND(Annual!K148:K206,$AF148:$AG206,$AF90:$AG95,TRUE),0)</f>
        <v>0</v>
      </c>
      <c r="L90" s="131">
        <f>IF(L$2,TREND(Annual!L148:L206,$AF148:$AG206,$AF90:$AG95,TRUE),0)</f>
        <v>0</v>
      </c>
      <c r="M90" s="131">
        <f>IF(M$2,TREND(Annual!M148:M206,$AF148:$AG206,$AF90:$AG95,TRUE),0)</f>
        <v>0</v>
      </c>
      <c r="N90" s="131">
        <f>IF(N$2,TREND(Annual!N148:N206,$AF148:$AG206,$AF90:$AG95,TRUE),0)</f>
        <v>0</v>
      </c>
      <c r="O90" s="131">
        <f>IF(O$2,TREND(Annual!O148:O206,$AF148:$AG206,$AF90:$AG95,TRUE),0)</f>
        <v>0</v>
      </c>
      <c r="P90" s="131">
        <f>IF(P$2,TREND(Annual!P148:P206,$AF148:$AG206,$AF90:$AG95,TRUE),0)</f>
        <v>0</v>
      </c>
      <c r="Q90" s="131">
        <f>IF(Q$2,TREND(Annual!Q148:Q206,$AF148:$AG206,$AF90:$AG95,TRUE),0)</f>
        <v>0</v>
      </c>
      <c r="R90" s="131">
        <f>IF(R$2,TREND(Annual!R148:R206,$AF148:$AG206,$AF90:$AG95,TRUE),0)</f>
        <v>0</v>
      </c>
      <c r="S90" s="131">
        <f>IF(S$2,TREND(Annual!S148:S206,$AF148:$AG206,$AF90:$AG95,TRUE),0)</f>
        <v>0</v>
      </c>
      <c r="T90" s="131">
        <f>IF(T$2,TREND(Annual!T148:T206,$AF148:$AG206,$AF90:$AG95,TRUE),0)</f>
        <v>0</v>
      </c>
      <c r="U90" s="131">
        <f>IF(U$2,TREND(Annual!U148:U206,$AF148:$AG206,$AF90:$AG95,TRUE),0)</f>
        <v>0</v>
      </c>
      <c r="V90" s="131">
        <f>IF(V$2,TREND(Annual!V148:V206,$AF148:$AG206,$AF90:$AG95,TRUE),0)</f>
        <v>0</v>
      </c>
      <c r="W90" s="131">
        <f>IF(W$2,TREND(Annual!W148:W206,$AF148:$AG206,$AF90:$AG95,TRUE),0)</f>
        <v>0</v>
      </c>
      <c r="X90" s="131">
        <f>IF(X$2,TREND(Annual!X148:X206,$AF148:$AG206,$AF90:$AG95,TRUE),0)</f>
        <v>0</v>
      </c>
      <c r="Y90" s="131">
        <f>IF(Y$2,TREND(Annual!Y148:Y206,$AF148:$AG206,$AF90:$AG95,TRUE),0)</f>
        <v>0</v>
      </c>
      <c r="Z90" s="131">
        <f>IF(Z$2,TREND(Annual!Z148:Z206,$AF148:$AG206,$AF90:$AG95,TRUE),0)</f>
        <v>0</v>
      </c>
      <c r="AA90" s="131">
        <f>IF(AA$2,TREND(Annual!AA148:AA206,$AF148:$AG206,$AF90:$AG95,TRUE),0)</f>
        <v>0</v>
      </c>
      <c r="AB90" s="131">
        <f>IF(AB$2,TREND(Annual!AB148:AB206,$AF148:$AG206,$AF90:$AG95,TRUE),0)</f>
        <v>0</v>
      </c>
      <c r="AC90" s="131">
        <f>IF(AC$2,TREND(Annual!AC148:AC206,$AF148:$AG206,$AF90:$AG95,TRUE),0)</f>
        <v>0</v>
      </c>
      <c r="AD90" s="131">
        <f>IF(AD$2,TREND(Annual!AD148:AD206,$AF148:$AG206,$AF90:$AG95,TRUE),0)</f>
        <v>0</v>
      </c>
      <c r="AE90" s="126"/>
      <c r="AF90">
        <f t="shared" si="2"/>
        <v>84</v>
      </c>
      <c r="AG90">
        <f t="shared" si="3"/>
        <v>7056</v>
      </c>
    </row>
    <row r="91" spans="1:33">
      <c r="A91" t="s">
        <v>352</v>
      </c>
      <c r="B91" s="131">
        <f>IF(B$2,TREND(Annual!B149:B207,$AF149:$AG207,$AF91:$AG96,TRUE),0)</f>
        <v>0</v>
      </c>
      <c r="C91" s="131">
        <f>IF(C$2,TREND(Annual!C149:C207,$AF149:$AG207,$AF91:$AG96,TRUE),0)</f>
        <v>0</v>
      </c>
      <c r="D91" s="131">
        <f>IF(D$2,TREND(Annual!D149:D207,$AF149:$AG207,$AF91:$AG96,TRUE),0)</f>
        <v>0</v>
      </c>
      <c r="E91" s="131">
        <f>IF(E$2,TREND(Annual!E149:E207,$AF149:$AG207,$AF91:$AG96,TRUE),0)</f>
        <v>0</v>
      </c>
      <c r="F91" s="131">
        <f>IF(F$2,TREND(Annual!F149:F207,$AF149:$AG207,$AF91:$AG96,TRUE),0)</f>
        <v>0</v>
      </c>
      <c r="G91" s="131">
        <f>IF(G$2,TREND(Annual!G149:G207,$AF149:$AG207,$AF91:$AG96,TRUE),0)</f>
        <v>0</v>
      </c>
      <c r="H91" s="131">
        <f>IF(H$2,TREND(Annual!H149:H207,$AF149:$AG207,$AF91:$AG96,TRUE),0)</f>
        <v>0</v>
      </c>
      <c r="I91" s="131">
        <f>IF(I$2,TREND(Annual!I149:I207,$AF149:$AG207,$AF91:$AG96,TRUE),0)</f>
        <v>0</v>
      </c>
      <c r="J91" s="131">
        <f>IF(J$2,TREND(Annual!J149:J207,$AF149:$AG207,$AF91:$AG96,TRUE),0)</f>
        <v>0</v>
      </c>
      <c r="K91" s="131">
        <f>IF(K$2,TREND(Annual!K149:K207,$AF149:$AG207,$AF91:$AG96,TRUE),0)</f>
        <v>0</v>
      </c>
      <c r="L91" s="131">
        <f>IF(L$2,TREND(Annual!L149:L207,$AF149:$AG207,$AF91:$AG96,TRUE),0)</f>
        <v>0</v>
      </c>
      <c r="M91" s="131">
        <f>IF(M$2,TREND(Annual!M149:M207,$AF149:$AG207,$AF91:$AG96,TRUE),0)</f>
        <v>0</v>
      </c>
      <c r="N91" s="131">
        <f>IF(N$2,TREND(Annual!N149:N207,$AF149:$AG207,$AF91:$AG96,TRUE),0)</f>
        <v>0</v>
      </c>
      <c r="O91" s="131">
        <f>IF(O$2,TREND(Annual!O149:O207,$AF149:$AG207,$AF91:$AG96,TRUE),0)</f>
        <v>0</v>
      </c>
      <c r="P91" s="131">
        <f>IF(P$2,TREND(Annual!P149:P207,$AF149:$AG207,$AF91:$AG96,TRUE),0)</f>
        <v>0</v>
      </c>
      <c r="Q91" s="131">
        <f>IF(Q$2,TREND(Annual!Q149:Q207,$AF149:$AG207,$AF91:$AG96,TRUE),0)</f>
        <v>0</v>
      </c>
      <c r="R91" s="131">
        <f>IF(R$2,TREND(Annual!R149:R207,$AF149:$AG207,$AF91:$AG96,TRUE),0)</f>
        <v>0</v>
      </c>
      <c r="S91" s="131">
        <f>IF(S$2,TREND(Annual!S149:S207,$AF149:$AG207,$AF91:$AG96,TRUE),0)</f>
        <v>0</v>
      </c>
      <c r="T91" s="131">
        <f>IF(T$2,TREND(Annual!T149:T207,$AF149:$AG207,$AF91:$AG96,TRUE),0)</f>
        <v>0</v>
      </c>
      <c r="U91" s="131">
        <f>IF(U$2,TREND(Annual!U149:U207,$AF149:$AG207,$AF91:$AG96,TRUE),0)</f>
        <v>0</v>
      </c>
      <c r="V91" s="131">
        <f>IF(V$2,TREND(Annual!V149:V207,$AF149:$AG207,$AF91:$AG96,TRUE),0)</f>
        <v>0</v>
      </c>
      <c r="W91" s="131">
        <f>IF(W$2,TREND(Annual!W149:W207,$AF149:$AG207,$AF91:$AG96,TRUE),0)</f>
        <v>0</v>
      </c>
      <c r="X91" s="131">
        <f>IF(X$2,TREND(Annual!X149:X207,$AF149:$AG207,$AF91:$AG96,TRUE),0)</f>
        <v>0</v>
      </c>
      <c r="Y91" s="131">
        <f>IF(Y$2,TREND(Annual!Y149:Y207,$AF149:$AG207,$AF91:$AG96,TRUE),0)</f>
        <v>0</v>
      </c>
      <c r="Z91" s="131">
        <f>IF(Z$2,TREND(Annual!Z149:Z207,$AF149:$AG207,$AF91:$AG96,TRUE),0)</f>
        <v>0</v>
      </c>
      <c r="AA91" s="131">
        <f>IF(AA$2,TREND(Annual!AA149:AA207,$AF149:$AG207,$AF91:$AG96,TRUE),0)</f>
        <v>0</v>
      </c>
      <c r="AB91" s="131">
        <f>IF(AB$2,TREND(Annual!AB149:AB207,$AF149:$AG207,$AF91:$AG96,TRUE),0)</f>
        <v>0</v>
      </c>
      <c r="AC91" s="131">
        <f>IF(AC$2,TREND(Annual!AC149:AC207,$AF149:$AG207,$AF91:$AG96,TRUE),0)</f>
        <v>0</v>
      </c>
      <c r="AD91" s="131">
        <f>IF(AD$2,TREND(Annual!AD149:AD207,$AF149:$AG207,$AF91:$AG96,TRUE),0)</f>
        <v>0</v>
      </c>
      <c r="AE91" s="126"/>
      <c r="AF91">
        <f t="shared" si="2"/>
        <v>85</v>
      </c>
      <c r="AG91">
        <f t="shared" si="3"/>
        <v>7225</v>
      </c>
    </row>
    <row r="92" spans="1:33">
      <c r="A92" t="s">
        <v>353</v>
      </c>
      <c r="B92" s="131">
        <f>IF(B$2,TREND(Annual!B150:B208,$AF150:$AG208,$AF92:$AG97,TRUE),0)</f>
        <v>0</v>
      </c>
      <c r="C92" s="131">
        <f>IF(C$2,TREND(Annual!C150:C208,$AF150:$AG208,$AF92:$AG97,TRUE),0)</f>
        <v>0</v>
      </c>
      <c r="D92" s="131">
        <f>IF(D$2,TREND(Annual!D150:D208,$AF150:$AG208,$AF92:$AG97,TRUE),0)</f>
        <v>0</v>
      </c>
      <c r="E92" s="131">
        <f>IF(E$2,TREND(Annual!E150:E208,$AF150:$AG208,$AF92:$AG97,TRUE),0)</f>
        <v>0</v>
      </c>
      <c r="F92" s="131">
        <f>IF(F$2,TREND(Annual!F150:F208,$AF150:$AG208,$AF92:$AG97,TRUE),0)</f>
        <v>0</v>
      </c>
      <c r="G92" s="131">
        <f>IF(G$2,TREND(Annual!G150:G208,$AF150:$AG208,$AF92:$AG97,TRUE),0)</f>
        <v>0</v>
      </c>
      <c r="H92" s="131">
        <f>IF(H$2,TREND(Annual!H150:H208,$AF150:$AG208,$AF92:$AG97,TRUE),0)</f>
        <v>0</v>
      </c>
      <c r="I92" s="131">
        <f>IF(I$2,TREND(Annual!I150:I208,$AF150:$AG208,$AF92:$AG97,TRUE),0)</f>
        <v>0</v>
      </c>
      <c r="J92" s="131">
        <f>IF(J$2,TREND(Annual!J150:J208,$AF150:$AG208,$AF92:$AG97,TRUE),0)</f>
        <v>0</v>
      </c>
      <c r="K92" s="131">
        <f>IF(K$2,TREND(Annual!K150:K208,$AF150:$AG208,$AF92:$AG97,TRUE),0)</f>
        <v>0</v>
      </c>
      <c r="L92" s="131">
        <f>IF(L$2,TREND(Annual!L150:L208,$AF150:$AG208,$AF92:$AG97,TRUE),0)</f>
        <v>0</v>
      </c>
      <c r="M92" s="131">
        <f>IF(M$2,TREND(Annual!M150:M208,$AF150:$AG208,$AF92:$AG97,TRUE),0)</f>
        <v>0</v>
      </c>
      <c r="N92" s="131">
        <f>IF(N$2,TREND(Annual!N150:N208,$AF150:$AG208,$AF92:$AG97,TRUE),0)</f>
        <v>0</v>
      </c>
      <c r="O92" s="131">
        <f>IF(O$2,TREND(Annual!O150:O208,$AF150:$AG208,$AF92:$AG97,TRUE),0)</f>
        <v>0</v>
      </c>
      <c r="P92" s="131">
        <f>IF(P$2,TREND(Annual!P150:P208,$AF150:$AG208,$AF92:$AG97,TRUE),0)</f>
        <v>0</v>
      </c>
      <c r="Q92" s="131">
        <f>IF(Q$2,TREND(Annual!Q150:Q208,$AF150:$AG208,$AF92:$AG97,TRUE),0)</f>
        <v>0</v>
      </c>
      <c r="R92" s="131">
        <f>IF(R$2,TREND(Annual!R150:R208,$AF150:$AG208,$AF92:$AG97,TRUE),0)</f>
        <v>0</v>
      </c>
      <c r="S92" s="131">
        <f>IF(S$2,TREND(Annual!S150:S208,$AF150:$AG208,$AF92:$AG97,TRUE),0)</f>
        <v>0</v>
      </c>
      <c r="T92" s="131">
        <f>IF(T$2,TREND(Annual!T150:T208,$AF150:$AG208,$AF92:$AG97,TRUE),0)</f>
        <v>0</v>
      </c>
      <c r="U92" s="131">
        <f>IF(U$2,TREND(Annual!U150:U208,$AF150:$AG208,$AF92:$AG97,TRUE),0)</f>
        <v>0</v>
      </c>
      <c r="V92" s="131">
        <f>IF(V$2,TREND(Annual!V150:V208,$AF150:$AG208,$AF92:$AG97,TRUE),0)</f>
        <v>0</v>
      </c>
      <c r="W92" s="131">
        <f>IF(W$2,TREND(Annual!W150:W208,$AF150:$AG208,$AF92:$AG97,TRUE),0)</f>
        <v>0</v>
      </c>
      <c r="X92" s="131">
        <f>IF(X$2,TREND(Annual!X150:X208,$AF150:$AG208,$AF92:$AG97,TRUE),0)</f>
        <v>0</v>
      </c>
      <c r="Y92" s="131">
        <f>IF(Y$2,TREND(Annual!Y150:Y208,$AF150:$AG208,$AF92:$AG97,TRUE),0)</f>
        <v>0</v>
      </c>
      <c r="Z92" s="131">
        <f>IF(Z$2,TREND(Annual!Z150:Z208,$AF150:$AG208,$AF92:$AG97,TRUE),0)</f>
        <v>0</v>
      </c>
      <c r="AA92" s="131">
        <f>IF(AA$2,TREND(Annual!AA150:AA208,$AF150:$AG208,$AF92:$AG97,TRUE),0)</f>
        <v>0</v>
      </c>
      <c r="AB92" s="131">
        <f>IF(AB$2,TREND(Annual!AB150:AB208,$AF150:$AG208,$AF92:$AG97,TRUE),0)</f>
        <v>0</v>
      </c>
      <c r="AC92" s="131">
        <f>IF(AC$2,TREND(Annual!AC150:AC208,$AF150:$AG208,$AF92:$AG97,TRUE),0)</f>
        <v>0</v>
      </c>
      <c r="AD92" s="131">
        <f>IF(AD$2,TREND(Annual!AD150:AD208,$AF150:$AG208,$AF92:$AG97,TRUE),0)</f>
        <v>0</v>
      </c>
      <c r="AE92" s="126"/>
      <c r="AF92">
        <f t="shared" si="2"/>
        <v>86</v>
      </c>
      <c r="AG92">
        <f t="shared" si="3"/>
        <v>7396</v>
      </c>
    </row>
    <row r="93" spans="1:33">
      <c r="A93" t="s">
        <v>354</v>
      </c>
      <c r="B93" s="131">
        <f>IF(B$2,TREND(Annual!B151:B209,$AF151:$AG209,$AF93:$AG98,TRUE),0)</f>
        <v>0</v>
      </c>
      <c r="C93" s="131">
        <f>IF(C$2,TREND(Annual!C151:C209,$AF151:$AG209,$AF93:$AG98,TRUE),0)</f>
        <v>0</v>
      </c>
      <c r="D93" s="131">
        <f>IF(D$2,TREND(Annual!D151:D209,$AF151:$AG209,$AF93:$AG98,TRUE),0)</f>
        <v>0</v>
      </c>
      <c r="E93" s="131">
        <f>IF(E$2,TREND(Annual!E151:E209,$AF151:$AG209,$AF93:$AG98,TRUE),0)</f>
        <v>0</v>
      </c>
      <c r="F93" s="131">
        <f>IF(F$2,TREND(Annual!F151:F209,$AF151:$AG209,$AF93:$AG98,TRUE),0)</f>
        <v>0</v>
      </c>
      <c r="G93" s="131">
        <f>IF(G$2,TREND(Annual!G151:G209,$AF151:$AG209,$AF93:$AG98,TRUE),0)</f>
        <v>0</v>
      </c>
      <c r="H93" s="131">
        <f>IF(H$2,TREND(Annual!H151:H209,$AF151:$AG209,$AF93:$AG98,TRUE),0)</f>
        <v>0</v>
      </c>
      <c r="I93" s="131">
        <f>IF(I$2,TREND(Annual!I151:I209,$AF151:$AG209,$AF93:$AG98,TRUE),0)</f>
        <v>0</v>
      </c>
      <c r="J93" s="131">
        <f>IF(J$2,TREND(Annual!J151:J209,$AF151:$AG209,$AF93:$AG98,TRUE),0)</f>
        <v>0</v>
      </c>
      <c r="K93" s="131">
        <f>IF(K$2,TREND(Annual!K151:K209,$AF151:$AG209,$AF93:$AG98,TRUE),0)</f>
        <v>0</v>
      </c>
      <c r="L93" s="131">
        <f>IF(L$2,TREND(Annual!L151:L209,$AF151:$AG209,$AF93:$AG98,TRUE),0)</f>
        <v>0</v>
      </c>
      <c r="M93" s="131">
        <f>IF(M$2,TREND(Annual!M151:M209,$AF151:$AG209,$AF93:$AG98,TRUE),0)</f>
        <v>0</v>
      </c>
      <c r="N93" s="131">
        <f>IF(N$2,TREND(Annual!N151:N209,$AF151:$AG209,$AF93:$AG98,TRUE),0)</f>
        <v>0</v>
      </c>
      <c r="O93" s="131">
        <f>IF(O$2,TREND(Annual!O151:O209,$AF151:$AG209,$AF93:$AG98,TRUE),0)</f>
        <v>0</v>
      </c>
      <c r="P93" s="131">
        <f>IF(P$2,TREND(Annual!P151:P209,$AF151:$AG209,$AF93:$AG98,TRUE),0)</f>
        <v>0</v>
      </c>
      <c r="Q93" s="131">
        <f>IF(Q$2,TREND(Annual!Q151:Q209,$AF151:$AG209,$AF93:$AG98,TRUE),0)</f>
        <v>0</v>
      </c>
      <c r="R93" s="131">
        <f>IF(R$2,TREND(Annual!R151:R209,$AF151:$AG209,$AF93:$AG98,TRUE),0)</f>
        <v>0</v>
      </c>
      <c r="S93" s="131">
        <f>IF(S$2,TREND(Annual!S151:S209,$AF151:$AG209,$AF93:$AG98,TRUE),0)</f>
        <v>0</v>
      </c>
      <c r="T93" s="131">
        <f>IF(T$2,TREND(Annual!T151:T209,$AF151:$AG209,$AF93:$AG98,TRUE),0)</f>
        <v>0</v>
      </c>
      <c r="U93" s="131">
        <f>IF(U$2,TREND(Annual!U151:U209,$AF151:$AG209,$AF93:$AG98,TRUE),0)</f>
        <v>0</v>
      </c>
      <c r="V93" s="131">
        <f>IF(V$2,TREND(Annual!V151:V209,$AF151:$AG209,$AF93:$AG98,TRUE),0)</f>
        <v>0</v>
      </c>
      <c r="W93" s="131">
        <f>IF(W$2,TREND(Annual!W151:W209,$AF151:$AG209,$AF93:$AG98,TRUE),0)</f>
        <v>0</v>
      </c>
      <c r="X93" s="131">
        <f>IF(X$2,TREND(Annual!X151:X209,$AF151:$AG209,$AF93:$AG98,TRUE),0)</f>
        <v>0</v>
      </c>
      <c r="Y93" s="131">
        <f>IF(Y$2,TREND(Annual!Y151:Y209,$AF151:$AG209,$AF93:$AG98,TRUE),0)</f>
        <v>0</v>
      </c>
      <c r="Z93" s="131">
        <f>IF(Z$2,TREND(Annual!Z151:Z209,$AF151:$AG209,$AF93:$AG98,TRUE),0)</f>
        <v>0</v>
      </c>
      <c r="AA93" s="131">
        <f>IF(AA$2,TREND(Annual!AA151:AA209,$AF151:$AG209,$AF93:$AG98,TRUE),0)</f>
        <v>0</v>
      </c>
      <c r="AB93" s="131">
        <f>IF(AB$2,TREND(Annual!AB151:AB209,$AF151:$AG209,$AF93:$AG98,TRUE),0)</f>
        <v>0</v>
      </c>
      <c r="AC93" s="131">
        <f>IF(AC$2,TREND(Annual!AC151:AC209,$AF151:$AG209,$AF93:$AG98,TRUE),0)</f>
        <v>0</v>
      </c>
      <c r="AD93" s="131">
        <f>IF(AD$2,TREND(Annual!AD151:AD209,$AF151:$AG209,$AF93:$AG98,TRUE),0)</f>
        <v>0</v>
      </c>
      <c r="AE93" s="126"/>
      <c r="AF93">
        <f t="shared" si="2"/>
        <v>87</v>
      </c>
      <c r="AG93">
        <f t="shared" si="3"/>
        <v>7569</v>
      </c>
    </row>
    <row r="94" spans="1:33">
      <c r="A94" t="s">
        <v>355</v>
      </c>
      <c r="B94" s="131">
        <f>IF(B$2,TREND(Annual!B152:B210,$AF152:$AG210,$AF94:$AG99,TRUE),0)</f>
        <v>0</v>
      </c>
      <c r="C94" s="131">
        <f>IF(C$2,TREND(Annual!C152:C210,$AF152:$AG210,$AF94:$AG99,TRUE),0)</f>
        <v>0</v>
      </c>
      <c r="D94" s="131">
        <f>IF(D$2,TREND(Annual!D152:D210,$AF152:$AG210,$AF94:$AG99,TRUE),0)</f>
        <v>0</v>
      </c>
      <c r="E94" s="131">
        <f>IF(E$2,TREND(Annual!E152:E210,$AF152:$AG210,$AF94:$AG99,TRUE),0)</f>
        <v>0</v>
      </c>
      <c r="F94" s="131">
        <f>IF(F$2,TREND(Annual!F152:F210,$AF152:$AG210,$AF94:$AG99,TRUE),0)</f>
        <v>0</v>
      </c>
      <c r="G94" s="131">
        <f>IF(G$2,TREND(Annual!G152:G210,$AF152:$AG210,$AF94:$AG99,TRUE),0)</f>
        <v>0</v>
      </c>
      <c r="H94" s="131">
        <f>IF(H$2,TREND(Annual!H152:H210,$AF152:$AG210,$AF94:$AG99,TRUE),0)</f>
        <v>0</v>
      </c>
      <c r="I94" s="131">
        <f>IF(I$2,TREND(Annual!I152:I210,$AF152:$AG210,$AF94:$AG99,TRUE),0)</f>
        <v>0</v>
      </c>
      <c r="J94" s="131">
        <f>IF(J$2,TREND(Annual!J152:J210,$AF152:$AG210,$AF94:$AG99,TRUE),0)</f>
        <v>0</v>
      </c>
      <c r="K94" s="131">
        <f>IF(K$2,TREND(Annual!K152:K210,$AF152:$AG210,$AF94:$AG99,TRUE),0)</f>
        <v>0</v>
      </c>
      <c r="L94" s="131">
        <f>IF(L$2,TREND(Annual!L152:L210,$AF152:$AG210,$AF94:$AG99,TRUE),0)</f>
        <v>0</v>
      </c>
      <c r="M94" s="131">
        <f>IF(M$2,TREND(Annual!M152:M210,$AF152:$AG210,$AF94:$AG99,TRUE),0)</f>
        <v>0</v>
      </c>
      <c r="N94" s="131">
        <f>IF(N$2,TREND(Annual!N152:N210,$AF152:$AG210,$AF94:$AG99,TRUE),0)</f>
        <v>0</v>
      </c>
      <c r="O94" s="131">
        <f>IF(O$2,TREND(Annual!O152:O210,$AF152:$AG210,$AF94:$AG99,TRUE),0)</f>
        <v>0</v>
      </c>
      <c r="P94" s="131">
        <f>IF(P$2,TREND(Annual!P152:P210,$AF152:$AG210,$AF94:$AG99,TRUE),0)</f>
        <v>0</v>
      </c>
      <c r="Q94" s="131">
        <f>IF(Q$2,TREND(Annual!Q152:Q210,$AF152:$AG210,$AF94:$AG99,TRUE),0)</f>
        <v>0</v>
      </c>
      <c r="R94" s="131">
        <f>IF(R$2,TREND(Annual!R152:R210,$AF152:$AG210,$AF94:$AG99,TRUE),0)</f>
        <v>0</v>
      </c>
      <c r="S94" s="131">
        <f>IF(S$2,TREND(Annual!S152:S210,$AF152:$AG210,$AF94:$AG99,TRUE),0)</f>
        <v>0</v>
      </c>
      <c r="T94" s="131">
        <f>IF(T$2,TREND(Annual!T152:T210,$AF152:$AG210,$AF94:$AG99,TRUE),0)</f>
        <v>0</v>
      </c>
      <c r="U94" s="131">
        <f>IF(U$2,TREND(Annual!U152:U210,$AF152:$AG210,$AF94:$AG99,TRUE),0)</f>
        <v>0</v>
      </c>
      <c r="V94" s="131">
        <f>IF(V$2,TREND(Annual!V152:V210,$AF152:$AG210,$AF94:$AG99,TRUE),0)</f>
        <v>0</v>
      </c>
      <c r="W94" s="131">
        <f>IF(W$2,TREND(Annual!W152:W210,$AF152:$AG210,$AF94:$AG99,TRUE),0)</f>
        <v>0</v>
      </c>
      <c r="X94" s="131">
        <f>IF(X$2,TREND(Annual!X152:X210,$AF152:$AG210,$AF94:$AG99,TRUE),0)</f>
        <v>0</v>
      </c>
      <c r="Y94" s="131">
        <f>IF(Y$2,TREND(Annual!Y152:Y210,$AF152:$AG210,$AF94:$AG99,TRUE),0)</f>
        <v>0</v>
      </c>
      <c r="Z94" s="131">
        <f>IF(Z$2,TREND(Annual!Z152:Z210,$AF152:$AG210,$AF94:$AG99,TRUE),0)</f>
        <v>0</v>
      </c>
      <c r="AA94" s="131">
        <f>IF(AA$2,TREND(Annual!AA152:AA210,$AF152:$AG210,$AF94:$AG99,TRUE),0)</f>
        <v>0</v>
      </c>
      <c r="AB94" s="131">
        <f>IF(AB$2,TREND(Annual!AB152:AB210,$AF152:$AG210,$AF94:$AG99,TRUE),0)</f>
        <v>0</v>
      </c>
      <c r="AC94" s="131">
        <f>IF(AC$2,TREND(Annual!AC152:AC210,$AF152:$AG210,$AF94:$AG99,TRUE),0)</f>
        <v>0</v>
      </c>
      <c r="AD94" s="131">
        <f>IF(AD$2,TREND(Annual!AD152:AD210,$AF152:$AG210,$AF94:$AG99,TRUE),0)</f>
        <v>0</v>
      </c>
      <c r="AE94" s="126"/>
      <c r="AF94">
        <f t="shared" si="2"/>
        <v>88</v>
      </c>
      <c r="AG94">
        <f t="shared" si="3"/>
        <v>7744</v>
      </c>
    </row>
    <row r="95" spans="1:33">
      <c r="A95" t="s">
        <v>356</v>
      </c>
      <c r="B95" s="131">
        <f>IF(B$2,TREND(Annual!B153:B211,$AF153:$AG211,$AF95:$AG100,TRUE),0)</f>
        <v>0</v>
      </c>
      <c r="C95" s="131">
        <f>IF(C$2,TREND(Annual!C153:C211,$AF153:$AG211,$AF95:$AG100,TRUE),0)</f>
        <v>0</v>
      </c>
      <c r="D95" s="131">
        <f>IF(D$2,TREND(Annual!D153:D211,$AF153:$AG211,$AF95:$AG100,TRUE),0)</f>
        <v>0</v>
      </c>
      <c r="E95" s="131">
        <f>IF(E$2,TREND(Annual!E153:E211,$AF153:$AG211,$AF95:$AG100,TRUE),0)</f>
        <v>0</v>
      </c>
      <c r="F95" s="131">
        <f>IF(F$2,TREND(Annual!F153:F211,$AF153:$AG211,$AF95:$AG100,TRUE),0)</f>
        <v>0</v>
      </c>
      <c r="G95" s="131">
        <f>IF(G$2,TREND(Annual!G153:G211,$AF153:$AG211,$AF95:$AG100,TRUE),0)</f>
        <v>0</v>
      </c>
      <c r="H95" s="131">
        <f>IF(H$2,TREND(Annual!H153:H211,$AF153:$AG211,$AF95:$AG100,TRUE),0)</f>
        <v>0</v>
      </c>
      <c r="I95" s="131">
        <f>IF(I$2,TREND(Annual!I153:I211,$AF153:$AG211,$AF95:$AG100,TRUE),0)</f>
        <v>0</v>
      </c>
      <c r="J95" s="131">
        <f>IF(J$2,TREND(Annual!J153:J211,$AF153:$AG211,$AF95:$AG100,TRUE),0)</f>
        <v>0</v>
      </c>
      <c r="K95" s="131">
        <f>IF(K$2,TREND(Annual!K153:K211,$AF153:$AG211,$AF95:$AG100,TRUE),0)</f>
        <v>0</v>
      </c>
      <c r="L95" s="131">
        <f>IF(L$2,TREND(Annual!L153:L211,$AF153:$AG211,$AF95:$AG100,TRUE),0)</f>
        <v>0</v>
      </c>
      <c r="M95" s="131">
        <f>IF(M$2,TREND(Annual!M153:M211,$AF153:$AG211,$AF95:$AG100,TRUE),0)</f>
        <v>0</v>
      </c>
      <c r="N95" s="131">
        <f>IF(N$2,TREND(Annual!N153:N211,$AF153:$AG211,$AF95:$AG100,TRUE),0)</f>
        <v>0</v>
      </c>
      <c r="O95" s="131">
        <f>IF(O$2,TREND(Annual!O153:O211,$AF153:$AG211,$AF95:$AG100,TRUE),0)</f>
        <v>0</v>
      </c>
      <c r="P95" s="131">
        <f>IF(P$2,TREND(Annual!P153:P211,$AF153:$AG211,$AF95:$AG100,TRUE),0)</f>
        <v>0</v>
      </c>
      <c r="Q95" s="131">
        <f>IF(Q$2,TREND(Annual!Q153:Q211,$AF153:$AG211,$AF95:$AG100,TRUE),0)</f>
        <v>0</v>
      </c>
      <c r="R95" s="131">
        <f>IF(R$2,TREND(Annual!R153:R211,$AF153:$AG211,$AF95:$AG100,TRUE),0)</f>
        <v>0</v>
      </c>
      <c r="S95" s="131">
        <f>IF(S$2,TREND(Annual!S153:S211,$AF153:$AG211,$AF95:$AG100,TRUE),0)</f>
        <v>0</v>
      </c>
      <c r="T95" s="131">
        <f>IF(T$2,TREND(Annual!T153:T211,$AF153:$AG211,$AF95:$AG100,TRUE),0)</f>
        <v>0</v>
      </c>
      <c r="U95" s="131">
        <f>IF(U$2,TREND(Annual!U153:U211,$AF153:$AG211,$AF95:$AG100,TRUE),0)</f>
        <v>0</v>
      </c>
      <c r="V95" s="131">
        <f>IF(V$2,TREND(Annual!V153:V211,$AF153:$AG211,$AF95:$AG100,TRUE),0)</f>
        <v>0</v>
      </c>
      <c r="W95" s="131">
        <f>IF(W$2,TREND(Annual!W153:W211,$AF153:$AG211,$AF95:$AG100,TRUE),0)</f>
        <v>0</v>
      </c>
      <c r="X95" s="131">
        <f>IF(X$2,TREND(Annual!X153:X211,$AF153:$AG211,$AF95:$AG100,TRUE),0)</f>
        <v>0</v>
      </c>
      <c r="Y95" s="131">
        <f>IF(Y$2,TREND(Annual!Y153:Y211,$AF153:$AG211,$AF95:$AG100,TRUE),0)</f>
        <v>0</v>
      </c>
      <c r="Z95" s="131">
        <f>IF(Z$2,TREND(Annual!Z153:Z211,$AF153:$AG211,$AF95:$AG100,TRUE),0)</f>
        <v>0</v>
      </c>
      <c r="AA95" s="131">
        <f>IF(AA$2,TREND(Annual!AA153:AA211,$AF153:$AG211,$AF95:$AG100,TRUE),0)</f>
        <v>0</v>
      </c>
      <c r="AB95" s="131">
        <f>IF(AB$2,TREND(Annual!AB153:AB211,$AF153:$AG211,$AF95:$AG100,TRUE),0)</f>
        <v>0</v>
      </c>
      <c r="AC95" s="131">
        <f>IF(AC$2,TREND(Annual!AC153:AC211,$AF153:$AG211,$AF95:$AG100,TRUE),0)</f>
        <v>0</v>
      </c>
      <c r="AD95" s="131">
        <f>IF(AD$2,TREND(Annual!AD153:AD211,$AF153:$AG211,$AF95:$AG100,TRUE),0)</f>
        <v>0</v>
      </c>
      <c r="AE95" s="126"/>
      <c r="AF95">
        <f t="shared" si="2"/>
        <v>89</v>
      </c>
      <c r="AG95">
        <f t="shared" si="3"/>
        <v>7921</v>
      </c>
    </row>
    <row r="96" spans="1:33">
      <c r="A96" t="s">
        <v>357</v>
      </c>
      <c r="B96" s="131">
        <f>IF(B$2,TREND(Annual!B154:B212,$AF154:$AG212,$AF96:$AG101,TRUE),0)</f>
        <v>0</v>
      </c>
      <c r="C96" s="131">
        <f>IF(C$2,TREND(Annual!C154:C212,$AF154:$AG212,$AF96:$AG101,TRUE),0)</f>
        <v>0</v>
      </c>
      <c r="D96" s="131">
        <f>IF(D$2,TREND(Annual!D154:D212,$AF154:$AG212,$AF96:$AG101,TRUE),0)</f>
        <v>0</v>
      </c>
      <c r="E96" s="131">
        <f>IF(E$2,TREND(Annual!E154:E212,$AF154:$AG212,$AF96:$AG101,TRUE),0)</f>
        <v>0</v>
      </c>
      <c r="F96" s="131">
        <f>IF(F$2,TREND(Annual!F154:F212,$AF154:$AG212,$AF96:$AG101,TRUE),0)</f>
        <v>0</v>
      </c>
      <c r="G96" s="131">
        <f>IF(G$2,TREND(Annual!G154:G212,$AF154:$AG212,$AF96:$AG101,TRUE),0)</f>
        <v>0</v>
      </c>
      <c r="H96" s="131">
        <f>IF(H$2,TREND(Annual!H154:H212,$AF154:$AG212,$AF96:$AG101,TRUE),0)</f>
        <v>0</v>
      </c>
      <c r="I96" s="131">
        <f>IF(I$2,TREND(Annual!I154:I212,$AF154:$AG212,$AF96:$AG101,TRUE),0)</f>
        <v>0</v>
      </c>
      <c r="J96" s="131">
        <f>IF(J$2,TREND(Annual!J154:J212,$AF154:$AG212,$AF96:$AG101,TRUE),0)</f>
        <v>0</v>
      </c>
      <c r="K96" s="131">
        <f>IF(K$2,TREND(Annual!K154:K212,$AF154:$AG212,$AF96:$AG101,TRUE),0)</f>
        <v>0</v>
      </c>
      <c r="L96" s="131">
        <f>IF(L$2,TREND(Annual!L154:L212,$AF154:$AG212,$AF96:$AG101,TRUE),0)</f>
        <v>0</v>
      </c>
      <c r="M96" s="131">
        <f>IF(M$2,TREND(Annual!M154:M212,$AF154:$AG212,$AF96:$AG101,TRUE),0)</f>
        <v>0</v>
      </c>
      <c r="N96" s="131">
        <f>IF(N$2,TREND(Annual!N154:N212,$AF154:$AG212,$AF96:$AG101,TRUE),0)</f>
        <v>0</v>
      </c>
      <c r="O96" s="131">
        <f>IF(O$2,TREND(Annual!O154:O212,$AF154:$AG212,$AF96:$AG101,TRUE),0)</f>
        <v>0</v>
      </c>
      <c r="P96" s="131">
        <f>IF(P$2,TREND(Annual!P154:P212,$AF154:$AG212,$AF96:$AG101,TRUE),0)</f>
        <v>0</v>
      </c>
      <c r="Q96" s="131">
        <f>IF(Q$2,TREND(Annual!Q154:Q212,$AF154:$AG212,$AF96:$AG101,TRUE),0)</f>
        <v>0</v>
      </c>
      <c r="R96" s="131">
        <f>IF(R$2,TREND(Annual!R154:R212,$AF154:$AG212,$AF96:$AG101,TRUE),0)</f>
        <v>0</v>
      </c>
      <c r="S96" s="131">
        <f>IF(S$2,TREND(Annual!S154:S212,$AF154:$AG212,$AF96:$AG101,TRUE),0)</f>
        <v>0</v>
      </c>
      <c r="T96" s="131">
        <f>IF(T$2,TREND(Annual!T154:T212,$AF154:$AG212,$AF96:$AG101,TRUE),0)</f>
        <v>0</v>
      </c>
      <c r="U96" s="131">
        <f>IF(U$2,TREND(Annual!U154:U212,$AF154:$AG212,$AF96:$AG101,TRUE),0)</f>
        <v>0</v>
      </c>
      <c r="V96" s="131">
        <f>IF(V$2,TREND(Annual!V154:V212,$AF154:$AG212,$AF96:$AG101,TRUE),0)</f>
        <v>0</v>
      </c>
      <c r="W96" s="131">
        <f>IF(W$2,TREND(Annual!W154:W212,$AF154:$AG212,$AF96:$AG101,TRUE),0)</f>
        <v>0</v>
      </c>
      <c r="X96" s="131">
        <f>IF(X$2,TREND(Annual!X154:X212,$AF154:$AG212,$AF96:$AG101,TRUE),0)</f>
        <v>0</v>
      </c>
      <c r="Y96" s="131">
        <f>IF(Y$2,TREND(Annual!Y154:Y212,$AF154:$AG212,$AF96:$AG101,TRUE),0)</f>
        <v>0</v>
      </c>
      <c r="Z96" s="131">
        <f>IF(Z$2,TREND(Annual!Z154:Z212,$AF154:$AG212,$AF96:$AG101,TRUE),0)</f>
        <v>0</v>
      </c>
      <c r="AA96" s="131">
        <f>IF(AA$2,TREND(Annual!AA154:AA212,$AF154:$AG212,$AF96:$AG101,TRUE),0)</f>
        <v>0</v>
      </c>
      <c r="AB96" s="131">
        <f>IF(AB$2,TREND(Annual!AB154:AB212,$AF154:$AG212,$AF96:$AG101,TRUE),0)</f>
        <v>0</v>
      </c>
      <c r="AC96" s="131">
        <f>IF(AC$2,TREND(Annual!AC154:AC212,$AF154:$AG212,$AF96:$AG101,TRUE),0)</f>
        <v>0</v>
      </c>
      <c r="AD96" s="131">
        <f>IF(AD$2,TREND(Annual!AD154:AD212,$AF154:$AG212,$AF96:$AG101,TRUE),0)</f>
        <v>0</v>
      </c>
      <c r="AE96" s="126"/>
      <c r="AF96">
        <f t="shared" si="2"/>
        <v>90</v>
      </c>
      <c r="AG96">
        <f t="shared" si="3"/>
        <v>8100</v>
      </c>
    </row>
    <row r="97" spans="1:33">
      <c r="A97" t="s">
        <v>358</v>
      </c>
      <c r="B97" s="131">
        <f>IF(B$2,TREND(Annual!B155:B213,$AF155:$AG213,$AF97:$AG102,TRUE),0)</f>
        <v>0</v>
      </c>
      <c r="C97" s="131">
        <f>IF(C$2,TREND(Annual!C155:C213,$AF155:$AG213,$AF97:$AG102,TRUE),0)</f>
        <v>0</v>
      </c>
      <c r="D97" s="131">
        <f>IF(D$2,TREND(Annual!D155:D213,$AF155:$AG213,$AF97:$AG102,TRUE),0)</f>
        <v>0</v>
      </c>
      <c r="E97" s="131">
        <f>IF(E$2,TREND(Annual!E155:E213,$AF155:$AG213,$AF97:$AG102,TRUE),0)</f>
        <v>0</v>
      </c>
      <c r="F97" s="131">
        <f>IF(F$2,TREND(Annual!F155:F213,$AF155:$AG213,$AF97:$AG102,TRUE),0)</f>
        <v>0</v>
      </c>
      <c r="G97" s="131">
        <f>IF(G$2,TREND(Annual!G155:G213,$AF155:$AG213,$AF97:$AG102,TRUE),0)</f>
        <v>0</v>
      </c>
      <c r="H97" s="131">
        <f>IF(H$2,TREND(Annual!H155:H213,$AF155:$AG213,$AF97:$AG102,TRUE),0)</f>
        <v>0</v>
      </c>
      <c r="I97" s="131">
        <f>IF(I$2,TREND(Annual!I155:I213,$AF155:$AG213,$AF97:$AG102,TRUE),0)</f>
        <v>0</v>
      </c>
      <c r="J97" s="131">
        <f>IF(J$2,TREND(Annual!J155:J213,$AF155:$AG213,$AF97:$AG102,TRUE),0)</f>
        <v>0</v>
      </c>
      <c r="K97" s="131">
        <f>IF(K$2,TREND(Annual!K155:K213,$AF155:$AG213,$AF97:$AG102,TRUE),0)</f>
        <v>0</v>
      </c>
      <c r="L97" s="131">
        <f>IF(L$2,TREND(Annual!L155:L213,$AF155:$AG213,$AF97:$AG102,TRUE),0)</f>
        <v>0</v>
      </c>
      <c r="M97" s="131">
        <f>IF(M$2,TREND(Annual!M155:M213,$AF155:$AG213,$AF97:$AG102,TRUE),0)</f>
        <v>0</v>
      </c>
      <c r="N97" s="131">
        <f>IF(N$2,TREND(Annual!N155:N213,$AF155:$AG213,$AF97:$AG102,TRUE),0)</f>
        <v>0</v>
      </c>
      <c r="O97" s="131">
        <f>IF(O$2,TREND(Annual!O155:O213,$AF155:$AG213,$AF97:$AG102,TRUE),0)</f>
        <v>0</v>
      </c>
      <c r="P97" s="131">
        <f>IF(P$2,TREND(Annual!P155:P213,$AF155:$AG213,$AF97:$AG102,TRUE),0)</f>
        <v>0</v>
      </c>
      <c r="Q97" s="131">
        <f>IF(Q$2,TREND(Annual!Q155:Q213,$AF155:$AG213,$AF97:$AG102,TRUE),0)</f>
        <v>0</v>
      </c>
      <c r="R97" s="131">
        <f>IF(R$2,TREND(Annual!R155:R213,$AF155:$AG213,$AF97:$AG102,TRUE),0)</f>
        <v>0</v>
      </c>
      <c r="S97" s="131">
        <f>IF(S$2,TREND(Annual!S155:S213,$AF155:$AG213,$AF97:$AG102,TRUE),0)</f>
        <v>0</v>
      </c>
      <c r="T97" s="131">
        <f>IF(T$2,TREND(Annual!T155:T213,$AF155:$AG213,$AF97:$AG102,TRUE),0)</f>
        <v>0</v>
      </c>
      <c r="U97" s="131">
        <f>IF(U$2,TREND(Annual!U155:U213,$AF155:$AG213,$AF97:$AG102,TRUE),0)</f>
        <v>0</v>
      </c>
      <c r="V97" s="131">
        <f>IF(V$2,TREND(Annual!V155:V213,$AF155:$AG213,$AF97:$AG102,TRUE),0)</f>
        <v>0</v>
      </c>
      <c r="W97" s="131">
        <f>IF(W$2,TREND(Annual!W155:W213,$AF155:$AG213,$AF97:$AG102,TRUE),0)</f>
        <v>0</v>
      </c>
      <c r="X97" s="131">
        <f>IF(X$2,TREND(Annual!X155:X213,$AF155:$AG213,$AF97:$AG102,TRUE),0)</f>
        <v>0</v>
      </c>
      <c r="Y97" s="131">
        <f>IF(Y$2,TREND(Annual!Y155:Y213,$AF155:$AG213,$AF97:$AG102,TRUE),0)</f>
        <v>0</v>
      </c>
      <c r="Z97" s="131">
        <f>IF(Z$2,TREND(Annual!Z155:Z213,$AF155:$AG213,$AF97:$AG102,TRUE),0)</f>
        <v>0</v>
      </c>
      <c r="AA97" s="131">
        <f>IF(AA$2,TREND(Annual!AA155:AA213,$AF155:$AG213,$AF97:$AG102,TRUE),0)</f>
        <v>0</v>
      </c>
      <c r="AB97" s="131">
        <f>IF(AB$2,TREND(Annual!AB155:AB213,$AF155:$AG213,$AF97:$AG102,TRUE),0)</f>
        <v>0</v>
      </c>
      <c r="AC97" s="131">
        <f>IF(AC$2,TREND(Annual!AC155:AC213,$AF155:$AG213,$AF97:$AG102,TRUE),0)</f>
        <v>0</v>
      </c>
      <c r="AD97" s="131">
        <f>IF(AD$2,TREND(Annual!AD155:AD213,$AF155:$AG213,$AF97:$AG102,TRUE),0)</f>
        <v>0</v>
      </c>
      <c r="AE97" s="126"/>
      <c r="AF97">
        <f t="shared" si="2"/>
        <v>91</v>
      </c>
      <c r="AG97">
        <f t="shared" si="3"/>
        <v>8281</v>
      </c>
    </row>
    <row r="98" spans="1:33">
      <c r="A98" t="s">
        <v>359</v>
      </c>
      <c r="B98" s="131">
        <f>IF(B$2,TREND(Annual!B156:B214,$AF156:$AG214,$AF98:$AG103,TRUE),0)</f>
        <v>0</v>
      </c>
      <c r="C98" s="131">
        <f>IF(C$2,TREND(Annual!C156:C214,$AF156:$AG214,$AF98:$AG103,TRUE),0)</f>
        <v>0</v>
      </c>
      <c r="D98" s="131">
        <f>IF(D$2,TREND(Annual!D156:D214,$AF156:$AG214,$AF98:$AG103,TRUE),0)</f>
        <v>0</v>
      </c>
      <c r="E98" s="131">
        <f>IF(E$2,TREND(Annual!E156:E214,$AF156:$AG214,$AF98:$AG103,TRUE),0)</f>
        <v>0</v>
      </c>
      <c r="F98" s="131">
        <f>IF(F$2,TREND(Annual!F156:F214,$AF156:$AG214,$AF98:$AG103,TRUE),0)</f>
        <v>0</v>
      </c>
      <c r="G98" s="131">
        <f>IF(G$2,TREND(Annual!G156:G214,$AF156:$AG214,$AF98:$AG103,TRUE),0)</f>
        <v>0</v>
      </c>
      <c r="H98" s="131">
        <f>IF(H$2,TREND(Annual!H156:H214,$AF156:$AG214,$AF98:$AG103,TRUE),0)</f>
        <v>0</v>
      </c>
      <c r="I98" s="131">
        <f>IF(I$2,TREND(Annual!I156:I214,$AF156:$AG214,$AF98:$AG103,TRUE),0)</f>
        <v>0</v>
      </c>
      <c r="J98" s="131">
        <f>IF(J$2,TREND(Annual!J156:J214,$AF156:$AG214,$AF98:$AG103,TRUE),0)</f>
        <v>0</v>
      </c>
      <c r="K98" s="131">
        <f>IF(K$2,TREND(Annual!K156:K214,$AF156:$AG214,$AF98:$AG103,TRUE),0)</f>
        <v>0</v>
      </c>
      <c r="L98" s="131">
        <f>IF(L$2,TREND(Annual!L156:L214,$AF156:$AG214,$AF98:$AG103,TRUE),0)</f>
        <v>0</v>
      </c>
      <c r="M98" s="131">
        <f>IF(M$2,TREND(Annual!M156:M214,$AF156:$AG214,$AF98:$AG103,TRUE),0)</f>
        <v>0</v>
      </c>
      <c r="N98" s="131">
        <f>IF(N$2,TREND(Annual!N156:N214,$AF156:$AG214,$AF98:$AG103,TRUE),0)</f>
        <v>0</v>
      </c>
      <c r="O98" s="131">
        <f>IF(O$2,TREND(Annual!O156:O214,$AF156:$AG214,$AF98:$AG103,TRUE),0)</f>
        <v>0</v>
      </c>
      <c r="P98" s="131">
        <f>IF(P$2,TREND(Annual!P156:P214,$AF156:$AG214,$AF98:$AG103,TRUE),0)</f>
        <v>0</v>
      </c>
      <c r="Q98" s="131">
        <f>IF(Q$2,TREND(Annual!Q156:Q214,$AF156:$AG214,$AF98:$AG103,TRUE),0)</f>
        <v>0</v>
      </c>
      <c r="R98" s="131">
        <f>IF(R$2,TREND(Annual!R156:R214,$AF156:$AG214,$AF98:$AG103,TRUE),0)</f>
        <v>0</v>
      </c>
      <c r="S98" s="131">
        <f>IF(S$2,TREND(Annual!S156:S214,$AF156:$AG214,$AF98:$AG103,TRUE),0)</f>
        <v>0</v>
      </c>
      <c r="T98" s="131">
        <f>IF(T$2,TREND(Annual!T156:T214,$AF156:$AG214,$AF98:$AG103,TRUE),0)</f>
        <v>0</v>
      </c>
      <c r="U98" s="131">
        <f>IF(U$2,TREND(Annual!U156:U214,$AF156:$AG214,$AF98:$AG103,TRUE),0)</f>
        <v>0</v>
      </c>
      <c r="V98" s="131">
        <f>IF(V$2,TREND(Annual!V156:V214,$AF156:$AG214,$AF98:$AG103,TRUE),0)</f>
        <v>0</v>
      </c>
      <c r="W98" s="131">
        <f>IF(W$2,TREND(Annual!W156:W214,$AF156:$AG214,$AF98:$AG103,TRUE),0)</f>
        <v>0</v>
      </c>
      <c r="X98" s="131">
        <f>IF(X$2,TREND(Annual!X156:X214,$AF156:$AG214,$AF98:$AG103,TRUE),0)</f>
        <v>0</v>
      </c>
      <c r="Y98" s="131">
        <f>IF(Y$2,TREND(Annual!Y156:Y214,$AF156:$AG214,$AF98:$AG103,TRUE),0)</f>
        <v>0</v>
      </c>
      <c r="Z98" s="131">
        <f>IF(Z$2,TREND(Annual!Z156:Z214,$AF156:$AG214,$AF98:$AG103,TRUE),0)</f>
        <v>0</v>
      </c>
      <c r="AA98" s="131">
        <f>IF(AA$2,TREND(Annual!AA156:AA214,$AF156:$AG214,$AF98:$AG103,TRUE),0)</f>
        <v>0</v>
      </c>
      <c r="AB98" s="131">
        <f>IF(AB$2,TREND(Annual!AB156:AB214,$AF156:$AG214,$AF98:$AG103,TRUE),0)</f>
        <v>0</v>
      </c>
      <c r="AC98" s="131">
        <f>IF(AC$2,TREND(Annual!AC156:AC214,$AF156:$AG214,$AF98:$AG103,TRUE),0)</f>
        <v>0</v>
      </c>
      <c r="AD98" s="131">
        <f>IF(AD$2,TREND(Annual!AD156:AD214,$AF156:$AG214,$AF98:$AG103,TRUE),0)</f>
        <v>0</v>
      </c>
      <c r="AE98" s="126"/>
      <c r="AF98">
        <f t="shared" si="2"/>
        <v>92</v>
      </c>
      <c r="AG98">
        <f t="shared" si="3"/>
        <v>8464</v>
      </c>
    </row>
    <row r="99" spans="1:33">
      <c r="A99" t="s">
        <v>360</v>
      </c>
      <c r="B99" s="131">
        <f>IF(B$2,TREND(Annual!B157:B215,$AF157:$AG215,$AF99:$AG104,TRUE),0)</f>
        <v>0</v>
      </c>
      <c r="C99" s="131">
        <f>IF(C$2,TREND(Annual!C157:C215,$AF157:$AG215,$AF99:$AG104,TRUE),0)</f>
        <v>0</v>
      </c>
      <c r="D99" s="131">
        <f>IF(D$2,TREND(Annual!D157:D215,$AF157:$AG215,$AF99:$AG104,TRUE),0)</f>
        <v>0</v>
      </c>
      <c r="E99" s="131">
        <f>IF(E$2,TREND(Annual!E157:E215,$AF157:$AG215,$AF99:$AG104,TRUE),0)</f>
        <v>0</v>
      </c>
      <c r="F99" s="131">
        <f>IF(F$2,TREND(Annual!F157:F215,$AF157:$AG215,$AF99:$AG104,TRUE),0)</f>
        <v>0</v>
      </c>
      <c r="G99" s="131">
        <f>IF(G$2,TREND(Annual!G157:G215,$AF157:$AG215,$AF99:$AG104,TRUE),0)</f>
        <v>0</v>
      </c>
      <c r="H99" s="131">
        <f>IF(H$2,TREND(Annual!H157:H215,$AF157:$AG215,$AF99:$AG104,TRUE),0)</f>
        <v>0</v>
      </c>
      <c r="I99" s="131">
        <f>IF(I$2,TREND(Annual!I157:I215,$AF157:$AG215,$AF99:$AG104,TRUE),0)</f>
        <v>0</v>
      </c>
      <c r="J99" s="131">
        <f>IF(J$2,TREND(Annual!J157:J215,$AF157:$AG215,$AF99:$AG104,TRUE),0)</f>
        <v>0</v>
      </c>
      <c r="K99" s="131">
        <f>IF(K$2,TREND(Annual!K157:K215,$AF157:$AG215,$AF99:$AG104,TRUE),0)</f>
        <v>0</v>
      </c>
      <c r="L99" s="131">
        <f>IF(L$2,TREND(Annual!L157:L215,$AF157:$AG215,$AF99:$AG104,TRUE),0)</f>
        <v>0</v>
      </c>
      <c r="M99" s="131">
        <f>IF(M$2,TREND(Annual!M157:M215,$AF157:$AG215,$AF99:$AG104,TRUE),0)</f>
        <v>0</v>
      </c>
      <c r="N99" s="131">
        <f>IF(N$2,TREND(Annual!N157:N215,$AF157:$AG215,$AF99:$AG104,TRUE),0)</f>
        <v>0</v>
      </c>
      <c r="O99" s="131">
        <f>IF(O$2,TREND(Annual!O157:O215,$AF157:$AG215,$AF99:$AG104,TRUE),0)</f>
        <v>0</v>
      </c>
      <c r="P99" s="131">
        <f>IF(P$2,TREND(Annual!P157:P215,$AF157:$AG215,$AF99:$AG104,TRUE),0)</f>
        <v>0</v>
      </c>
      <c r="Q99" s="131">
        <f>IF(Q$2,TREND(Annual!Q157:Q215,$AF157:$AG215,$AF99:$AG104,TRUE),0)</f>
        <v>0</v>
      </c>
      <c r="R99" s="131">
        <f>IF(R$2,TREND(Annual!R157:R215,$AF157:$AG215,$AF99:$AG104,TRUE),0)</f>
        <v>0</v>
      </c>
      <c r="S99" s="131">
        <f>IF(S$2,TREND(Annual!S157:S215,$AF157:$AG215,$AF99:$AG104,TRUE),0)</f>
        <v>0</v>
      </c>
      <c r="T99" s="131">
        <f>IF(T$2,TREND(Annual!T157:T215,$AF157:$AG215,$AF99:$AG104,TRUE),0)</f>
        <v>0</v>
      </c>
      <c r="U99" s="131">
        <f>IF(U$2,TREND(Annual!U157:U215,$AF157:$AG215,$AF99:$AG104,TRUE),0)</f>
        <v>0</v>
      </c>
      <c r="V99" s="131">
        <f>IF(V$2,TREND(Annual!V157:V215,$AF157:$AG215,$AF99:$AG104,TRUE),0)</f>
        <v>0</v>
      </c>
      <c r="W99" s="131">
        <f>IF(W$2,TREND(Annual!W157:W215,$AF157:$AG215,$AF99:$AG104,TRUE),0)</f>
        <v>0</v>
      </c>
      <c r="X99" s="131">
        <f>IF(X$2,TREND(Annual!X157:X215,$AF157:$AG215,$AF99:$AG104,TRUE),0)</f>
        <v>0</v>
      </c>
      <c r="Y99" s="131">
        <f>IF(Y$2,TREND(Annual!Y157:Y215,$AF157:$AG215,$AF99:$AG104,TRUE),0)</f>
        <v>0</v>
      </c>
      <c r="Z99" s="131">
        <f>IF(Z$2,TREND(Annual!Z157:Z215,$AF157:$AG215,$AF99:$AG104,TRUE),0)</f>
        <v>0</v>
      </c>
      <c r="AA99" s="131">
        <f>IF(AA$2,TREND(Annual!AA157:AA215,$AF157:$AG215,$AF99:$AG104,TRUE),0)</f>
        <v>0</v>
      </c>
      <c r="AB99" s="131">
        <f>IF(AB$2,TREND(Annual!AB157:AB215,$AF157:$AG215,$AF99:$AG104,TRUE),0)</f>
        <v>0</v>
      </c>
      <c r="AC99" s="131">
        <f>IF(AC$2,TREND(Annual!AC157:AC215,$AF157:$AG215,$AF99:$AG104,TRUE),0)</f>
        <v>0</v>
      </c>
      <c r="AD99" s="131">
        <f>IF(AD$2,TREND(Annual!AD157:AD215,$AF157:$AG215,$AF99:$AG104,TRUE),0)</f>
        <v>0</v>
      </c>
      <c r="AE99" s="126"/>
      <c r="AF99">
        <f t="shared" si="2"/>
        <v>93</v>
      </c>
      <c r="AG99">
        <f t="shared" si="3"/>
        <v>8649</v>
      </c>
    </row>
    <row r="100" spans="1:33">
      <c r="A100" t="s">
        <v>361</v>
      </c>
      <c r="B100" s="131">
        <f>IF(B$2,TREND(Annual!B158:B216,$AF158:$AG216,$AF100:$AG105,TRUE),0)</f>
        <v>0</v>
      </c>
      <c r="C100" s="131">
        <f>IF(C$2,TREND(Annual!C158:C216,$AF158:$AG216,$AF100:$AG105,TRUE),0)</f>
        <v>0</v>
      </c>
      <c r="D100" s="131">
        <f>IF(D$2,TREND(Annual!D158:D216,$AF158:$AG216,$AF100:$AG105,TRUE),0)</f>
        <v>0</v>
      </c>
      <c r="E100" s="131">
        <f>IF(E$2,TREND(Annual!E158:E216,$AF158:$AG216,$AF100:$AG105,TRUE),0)</f>
        <v>0</v>
      </c>
      <c r="F100" s="131">
        <f>IF(F$2,TREND(Annual!F158:F216,$AF158:$AG216,$AF100:$AG105,TRUE),0)</f>
        <v>0</v>
      </c>
      <c r="G100" s="131">
        <f>IF(G$2,TREND(Annual!G158:G216,$AF158:$AG216,$AF100:$AG105,TRUE),0)</f>
        <v>0</v>
      </c>
      <c r="H100" s="131">
        <f>IF(H$2,TREND(Annual!H158:H216,$AF158:$AG216,$AF100:$AG105,TRUE),0)</f>
        <v>0</v>
      </c>
      <c r="I100" s="131">
        <f>IF(I$2,TREND(Annual!I158:I216,$AF158:$AG216,$AF100:$AG105,TRUE),0)</f>
        <v>0</v>
      </c>
      <c r="J100" s="131">
        <f>IF(J$2,TREND(Annual!J158:J216,$AF158:$AG216,$AF100:$AG105,TRUE),0)</f>
        <v>0</v>
      </c>
      <c r="K100" s="131">
        <f>IF(K$2,TREND(Annual!K158:K216,$AF158:$AG216,$AF100:$AG105,TRUE),0)</f>
        <v>0</v>
      </c>
      <c r="L100" s="131">
        <f>IF(L$2,TREND(Annual!L158:L216,$AF158:$AG216,$AF100:$AG105,TRUE),0)</f>
        <v>0</v>
      </c>
      <c r="M100" s="131">
        <f>IF(M$2,TREND(Annual!M158:M216,$AF158:$AG216,$AF100:$AG105,TRUE),0)</f>
        <v>0</v>
      </c>
      <c r="N100" s="131">
        <f>IF(N$2,TREND(Annual!N158:N216,$AF158:$AG216,$AF100:$AG105,TRUE),0)</f>
        <v>0</v>
      </c>
      <c r="O100" s="131">
        <f>IF(O$2,TREND(Annual!O158:O216,$AF158:$AG216,$AF100:$AG105,TRUE),0)</f>
        <v>0</v>
      </c>
      <c r="P100" s="131">
        <f>IF(P$2,TREND(Annual!P158:P216,$AF158:$AG216,$AF100:$AG105,TRUE),0)</f>
        <v>0</v>
      </c>
      <c r="Q100" s="131">
        <f>IF(Q$2,TREND(Annual!Q158:Q216,$AF158:$AG216,$AF100:$AG105,TRUE),0)</f>
        <v>0</v>
      </c>
      <c r="R100" s="131">
        <f>IF(R$2,TREND(Annual!R158:R216,$AF158:$AG216,$AF100:$AG105,TRUE),0)</f>
        <v>0</v>
      </c>
      <c r="S100" s="131">
        <f>IF(S$2,TREND(Annual!S158:S216,$AF158:$AG216,$AF100:$AG105,TRUE),0)</f>
        <v>0</v>
      </c>
      <c r="T100" s="131">
        <f>IF(T$2,TREND(Annual!T158:T216,$AF158:$AG216,$AF100:$AG105,TRUE),0)</f>
        <v>0</v>
      </c>
      <c r="U100" s="131">
        <f>IF(U$2,TREND(Annual!U158:U216,$AF158:$AG216,$AF100:$AG105,TRUE),0)</f>
        <v>0</v>
      </c>
      <c r="V100" s="131">
        <f>IF(V$2,TREND(Annual!V158:V216,$AF158:$AG216,$AF100:$AG105,TRUE),0)</f>
        <v>0</v>
      </c>
      <c r="W100" s="131">
        <f>IF(W$2,TREND(Annual!W158:W216,$AF158:$AG216,$AF100:$AG105,TRUE),0)</f>
        <v>0</v>
      </c>
      <c r="X100" s="131">
        <f>IF(X$2,TREND(Annual!X158:X216,$AF158:$AG216,$AF100:$AG105,TRUE),0)</f>
        <v>0</v>
      </c>
      <c r="Y100" s="131">
        <f>IF(Y$2,TREND(Annual!Y158:Y216,$AF158:$AG216,$AF100:$AG105,TRUE),0)</f>
        <v>0</v>
      </c>
      <c r="Z100" s="131">
        <f>IF(Z$2,TREND(Annual!Z158:Z216,$AF158:$AG216,$AF100:$AG105,TRUE),0)</f>
        <v>0</v>
      </c>
      <c r="AA100" s="131">
        <f>IF(AA$2,TREND(Annual!AA158:AA216,$AF158:$AG216,$AF100:$AG105,TRUE),0)</f>
        <v>0</v>
      </c>
      <c r="AB100" s="131">
        <f>IF(AB$2,TREND(Annual!AB158:AB216,$AF158:$AG216,$AF100:$AG105,TRUE),0)</f>
        <v>0</v>
      </c>
      <c r="AC100" s="131">
        <f>IF(AC$2,TREND(Annual!AC158:AC216,$AF158:$AG216,$AF100:$AG105,TRUE),0)</f>
        <v>0</v>
      </c>
      <c r="AD100" s="131">
        <f>IF(AD$2,TREND(Annual!AD158:AD216,$AF158:$AG216,$AF100:$AG105,TRUE),0)</f>
        <v>0</v>
      </c>
      <c r="AE100" s="126"/>
      <c r="AF100">
        <f t="shared" si="2"/>
        <v>94</v>
      </c>
      <c r="AG100">
        <f t="shared" si="3"/>
        <v>8836</v>
      </c>
    </row>
    <row r="101" spans="1:33">
      <c r="A101" t="s">
        <v>362</v>
      </c>
      <c r="B101" s="131">
        <f>IF(B$2,TREND(Annual!B159:B217,$AF159:$AG217,$AF101:$AG106,TRUE),0)</f>
        <v>0</v>
      </c>
      <c r="C101" s="131">
        <f>IF(C$2,TREND(Annual!C159:C217,$AF159:$AG217,$AF101:$AG106,TRUE),0)</f>
        <v>0</v>
      </c>
      <c r="D101" s="131">
        <f>IF(D$2,TREND(Annual!D159:D217,$AF159:$AG217,$AF101:$AG106,TRUE),0)</f>
        <v>0</v>
      </c>
      <c r="E101" s="131">
        <f>IF(E$2,TREND(Annual!E159:E217,$AF159:$AG217,$AF101:$AG106,TRUE),0)</f>
        <v>0</v>
      </c>
      <c r="F101" s="131">
        <f>IF(F$2,TREND(Annual!F159:F217,$AF159:$AG217,$AF101:$AG106,TRUE),0)</f>
        <v>0</v>
      </c>
      <c r="G101" s="131">
        <f>IF(G$2,TREND(Annual!G159:G217,$AF159:$AG217,$AF101:$AG106,TRUE),0)</f>
        <v>0</v>
      </c>
      <c r="H101" s="131">
        <f>IF(H$2,TREND(Annual!H159:H217,$AF159:$AG217,$AF101:$AG106,TRUE),0)</f>
        <v>0</v>
      </c>
      <c r="I101" s="131">
        <f>IF(I$2,TREND(Annual!I159:I217,$AF159:$AG217,$AF101:$AG106,TRUE),0)</f>
        <v>0</v>
      </c>
      <c r="J101" s="131">
        <f>IF(J$2,TREND(Annual!J159:J217,$AF159:$AG217,$AF101:$AG106,TRUE),0)</f>
        <v>0</v>
      </c>
      <c r="K101" s="131">
        <f>IF(K$2,TREND(Annual!K159:K217,$AF159:$AG217,$AF101:$AG106,TRUE),0)</f>
        <v>0</v>
      </c>
      <c r="L101" s="131">
        <f>IF(L$2,TREND(Annual!L159:L217,$AF159:$AG217,$AF101:$AG106,TRUE),0)</f>
        <v>0</v>
      </c>
      <c r="M101" s="131">
        <f>IF(M$2,TREND(Annual!M159:M217,$AF159:$AG217,$AF101:$AG106,TRUE),0)</f>
        <v>0</v>
      </c>
      <c r="N101" s="131">
        <f>IF(N$2,TREND(Annual!N159:N217,$AF159:$AG217,$AF101:$AG106,TRUE),0)</f>
        <v>0</v>
      </c>
      <c r="O101" s="131">
        <f>IF(O$2,TREND(Annual!O159:O217,$AF159:$AG217,$AF101:$AG106,TRUE),0)</f>
        <v>0</v>
      </c>
      <c r="P101" s="131">
        <f>IF(P$2,TREND(Annual!P159:P217,$AF159:$AG217,$AF101:$AG106,TRUE),0)</f>
        <v>0</v>
      </c>
      <c r="Q101" s="131">
        <f>IF(Q$2,TREND(Annual!Q159:Q217,$AF159:$AG217,$AF101:$AG106,TRUE),0)</f>
        <v>0</v>
      </c>
      <c r="R101" s="131">
        <f>IF(R$2,TREND(Annual!R159:R217,$AF159:$AG217,$AF101:$AG106,TRUE),0)</f>
        <v>0</v>
      </c>
      <c r="S101" s="131">
        <f>IF(S$2,TREND(Annual!S159:S217,$AF159:$AG217,$AF101:$AG106,TRUE),0)</f>
        <v>0</v>
      </c>
      <c r="T101" s="131">
        <f>IF(T$2,TREND(Annual!T159:T217,$AF159:$AG217,$AF101:$AG106,TRUE),0)</f>
        <v>0</v>
      </c>
      <c r="U101" s="131">
        <f>IF(U$2,TREND(Annual!U159:U217,$AF159:$AG217,$AF101:$AG106,TRUE),0)</f>
        <v>0</v>
      </c>
      <c r="V101" s="131">
        <f>IF(V$2,TREND(Annual!V159:V217,$AF159:$AG217,$AF101:$AG106,TRUE),0)</f>
        <v>0</v>
      </c>
      <c r="W101" s="131">
        <f>IF(W$2,TREND(Annual!W159:W217,$AF159:$AG217,$AF101:$AG106,TRUE),0)</f>
        <v>0</v>
      </c>
      <c r="X101" s="131">
        <f>IF(X$2,TREND(Annual!X159:X217,$AF159:$AG217,$AF101:$AG106,TRUE),0)</f>
        <v>0</v>
      </c>
      <c r="Y101" s="131">
        <f>IF(Y$2,TREND(Annual!Y159:Y217,$AF159:$AG217,$AF101:$AG106,TRUE),0)</f>
        <v>0</v>
      </c>
      <c r="Z101" s="131">
        <f>IF(Z$2,TREND(Annual!Z159:Z217,$AF159:$AG217,$AF101:$AG106,TRUE),0)</f>
        <v>0</v>
      </c>
      <c r="AA101" s="131">
        <f>IF(AA$2,TREND(Annual!AA159:AA217,$AF159:$AG217,$AF101:$AG106,TRUE),0)</f>
        <v>0</v>
      </c>
      <c r="AB101" s="131">
        <f>IF(AB$2,TREND(Annual!AB159:AB217,$AF159:$AG217,$AF101:$AG106,TRUE),0)</f>
        <v>0</v>
      </c>
      <c r="AC101" s="131">
        <f>IF(AC$2,TREND(Annual!AC159:AC217,$AF159:$AG217,$AF101:$AG106,TRUE),0)</f>
        <v>0</v>
      </c>
      <c r="AD101" s="131">
        <f>IF(AD$2,TREND(Annual!AD159:AD217,$AF159:$AG217,$AF101:$AG106,TRUE),0)</f>
        <v>0</v>
      </c>
      <c r="AE101" s="126"/>
      <c r="AF101">
        <f t="shared" si="2"/>
        <v>95</v>
      </c>
      <c r="AG101">
        <f t="shared" si="3"/>
        <v>9025</v>
      </c>
    </row>
    <row r="102" spans="1:33">
      <c r="A102" t="s">
        <v>363</v>
      </c>
      <c r="B102" s="131">
        <f>IF(B$2,TREND(Annual!B160:B218,$AF160:$AG218,$AF102:$AG107,TRUE),0)</f>
        <v>0</v>
      </c>
      <c r="C102" s="131">
        <f>IF(C$2,TREND(Annual!C160:C218,$AF160:$AG218,$AF102:$AG107,TRUE),0)</f>
        <v>0</v>
      </c>
      <c r="D102" s="131">
        <f>IF(D$2,TREND(Annual!D160:D218,$AF160:$AG218,$AF102:$AG107,TRUE),0)</f>
        <v>0</v>
      </c>
      <c r="E102" s="131">
        <f>IF(E$2,TREND(Annual!E160:E218,$AF160:$AG218,$AF102:$AG107,TRUE),0)</f>
        <v>0</v>
      </c>
      <c r="F102" s="131">
        <f>IF(F$2,TREND(Annual!F160:F218,$AF160:$AG218,$AF102:$AG107,TRUE),0)</f>
        <v>0</v>
      </c>
      <c r="G102" s="131">
        <f>IF(G$2,TREND(Annual!G160:G218,$AF160:$AG218,$AF102:$AG107,TRUE),0)</f>
        <v>0</v>
      </c>
      <c r="H102" s="131">
        <f>IF(H$2,TREND(Annual!H160:H218,$AF160:$AG218,$AF102:$AG107,TRUE),0)</f>
        <v>0</v>
      </c>
      <c r="I102" s="131">
        <f>IF(I$2,TREND(Annual!I160:I218,$AF160:$AG218,$AF102:$AG107,TRUE),0)</f>
        <v>0</v>
      </c>
      <c r="J102" s="131">
        <f>IF(J$2,TREND(Annual!J160:J218,$AF160:$AG218,$AF102:$AG107,TRUE),0)</f>
        <v>0</v>
      </c>
      <c r="K102" s="131">
        <f>IF(K$2,TREND(Annual!K160:K218,$AF160:$AG218,$AF102:$AG107,TRUE),0)</f>
        <v>0</v>
      </c>
      <c r="L102" s="131">
        <f>IF(L$2,TREND(Annual!L160:L218,$AF160:$AG218,$AF102:$AG107,TRUE),0)</f>
        <v>0</v>
      </c>
      <c r="M102" s="131">
        <f>IF(M$2,TREND(Annual!M160:M218,$AF160:$AG218,$AF102:$AG107,TRUE),0)</f>
        <v>0</v>
      </c>
      <c r="N102" s="131">
        <f>IF(N$2,TREND(Annual!N160:N218,$AF160:$AG218,$AF102:$AG107,TRUE),0)</f>
        <v>0</v>
      </c>
      <c r="O102" s="131">
        <f>IF(O$2,TREND(Annual!O160:O218,$AF160:$AG218,$AF102:$AG107,TRUE),0)</f>
        <v>0</v>
      </c>
      <c r="P102" s="131">
        <f>IF(P$2,TREND(Annual!P160:P218,$AF160:$AG218,$AF102:$AG107,TRUE),0)</f>
        <v>0</v>
      </c>
      <c r="Q102" s="131">
        <f>IF(Q$2,TREND(Annual!Q160:Q218,$AF160:$AG218,$AF102:$AG107,TRUE),0)</f>
        <v>0</v>
      </c>
      <c r="R102" s="131">
        <f>IF(R$2,TREND(Annual!R160:R218,$AF160:$AG218,$AF102:$AG107,TRUE),0)</f>
        <v>0</v>
      </c>
      <c r="S102" s="131">
        <f>IF(S$2,TREND(Annual!S160:S218,$AF160:$AG218,$AF102:$AG107,TRUE),0)</f>
        <v>0</v>
      </c>
      <c r="T102" s="131">
        <f>IF(T$2,TREND(Annual!T160:T218,$AF160:$AG218,$AF102:$AG107,TRUE),0)</f>
        <v>0</v>
      </c>
      <c r="U102" s="131">
        <f>IF(U$2,TREND(Annual!U160:U218,$AF160:$AG218,$AF102:$AG107,TRUE),0)</f>
        <v>0</v>
      </c>
      <c r="V102" s="131">
        <f>IF(V$2,TREND(Annual!V160:V218,$AF160:$AG218,$AF102:$AG107,TRUE),0)</f>
        <v>0</v>
      </c>
      <c r="W102" s="131">
        <f>IF(W$2,TREND(Annual!W160:W218,$AF160:$AG218,$AF102:$AG107,TRUE),0)</f>
        <v>0</v>
      </c>
      <c r="X102" s="131">
        <f>IF(X$2,TREND(Annual!X160:X218,$AF160:$AG218,$AF102:$AG107,TRUE),0)</f>
        <v>0</v>
      </c>
      <c r="Y102" s="131">
        <f>IF(Y$2,TREND(Annual!Y160:Y218,$AF160:$AG218,$AF102:$AG107,TRUE),0)</f>
        <v>0</v>
      </c>
      <c r="Z102" s="131">
        <f>IF(Z$2,TREND(Annual!Z160:Z218,$AF160:$AG218,$AF102:$AG107,TRUE),0)</f>
        <v>0</v>
      </c>
      <c r="AA102" s="131">
        <f>IF(AA$2,TREND(Annual!AA160:AA218,$AF160:$AG218,$AF102:$AG107,TRUE),0)</f>
        <v>0</v>
      </c>
      <c r="AB102" s="131">
        <f>IF(AB$2,TREND(Annual!AB160:AB218,$AF160:$AG218,$AF102:$AG107,TRUE),0)</f>
        <v>0</v>
      </c>
      <c r="AC102" s="131">
        <f>IF(AC$2,TREND(Annual!AC160:AC218,$AF160:$AG218,$AF102:$AG107,TRUE),0)</f>
        <v>0</v>
      </c>
      <c r="AD102" s="131">
        <f>IF(AD$2,TREND(Annual!AD160:AD218,$AF160:$AG218,$AF102:$AG107,TRUE),0)</f>
        <v>0</v>
      </c>
      <c r="AE102" s="126"/>
      <c r="AF102">
        <f t="shared" si="2"/>
        <v>96</v>
      </c>
      <c r="AG102">
        <f t="shared" si="3"/>
        <v>9216</v>
      </c>
    </row>
    <row r="103" spans="1:33">
      <c r="A103" t="s">
        <v>364</v>
      </c>
      <c r="B103" s="131">
        <f>IF(B$2,TREND(Annual!B161:B219,$AF161:$AG219,$AF103:$AG108,TRUE),0)</f>
        <v>0</v>
      </c>
      <c r="C103" s="131">
        <f>IF(C$2,TREND(Annual!C161:C219,$AF161:$AG219,$AF103:$AG108,TRUE),0)</f>
        <v>0</v>
      </c>
      <c r="D103" s="131">
        <f>IF(D$2,TREND(Annual!D161:D219,$AF161:$AG219,$AF103:$AG108,TRUE),0)</f>
        <v>0</v>
      </c>
      <c r="E103" s="131">
        <f>IF(E$2,TREND(Annual!E161:E219,$AF161:$AG219,$AF103:$AG108,TRUE),0)</f>
        <v>0</v>
      </c>
      <c r="F103" s="131">
        <f>IF(F$2,TREND(Annual!F161:F219,$AF161:$AG219,$AF103:$AG108,TRUE),0)</f>
        <v>0</v>
      </c>
      <c r="G103" s="131">
        <f>IF(G$2,TREND(Annual!G161:G219,$AF161:$AG219,$AF103:$AG108,TRUE),0)</f>
        <v>0</v>
      </c>
      <c r="H103" s="131">
        <f>IF(H$2,TREND(Annual!H161:H219,$AF161:$AG219,$AF103:$AG108,TRUE),0)</f>
        <v>0</v>
      </c>
      <c r="I103" s="131">
        <f>IF(I$2,TREND(Annual!I161:I219,$AF161:$AG219,$AF103:$AG108,TRUE),0)</f>
        <v>0</v>
      </c>
      <c r="J103" s="131">
        <f>IF(J$2,TREND(Annual!J161:J219,$AF161:$AG219,$AF103:$AG108,TRUE),0)</f>
        <v>0</v>
      </c>
      <c r="K103" s="131">
        <f>IF(K$2,TREND(Annual!K161:K219,$AF161:$AG219,$AF103:$AG108,TRUE),0)</f>
        <v>0</v>
      </c>
      <c r="L103" s="131">
        <f>IF(L$2,TREND(Annual!L161:L219,$AF161:$AG219,$AF103:$AG108,TRUE),0)</f>
        <v>0</v>
      </c>
      <c r="M103" s="131">
        <f>IF(M$2,TREND(Annual!M161:M219,$AF161:$AG219,$AF103:$AG108,TRUE),0)</f>
        <v>0</v>
      </c>
      <c r="N103" s="131">
        <f>IF(N$2,TREND(Annual!N161:N219,$AF161:$AG219,$AF103:$AG108,TRUE),0)</f>
        <v>0</v>
      </c>
      <c r="O103" s="131">
        <f>IF(O$2,TREND(Annual!O161:O219,$AF161:$AG219,$AF103:$AG108,TRUE),0)</f>
        <v>0</v>
      </c>
      <c r="P103" s="131">
        <f>IF(P$2,TREND(Annual!P161:P219,$AF161:$AG219,$AF103:$AG108,TRUE),0)</f>
        <v>0</v>
      </c>
      <c r="Q103" s="131">
        <f>IF(Q$2,TREND(Annual!Q161:Q219,$AF161:$AG219,$AF103:$AG108,TRUE),0)</f>
        <v>0</v>
      </c>
      <c r="R103" s="131">
        <f>IF(R$2,TREND(Annual!R161:R219,$AF161:$AG219,$AF103:$AG108,TRUE),0)</f>
        <v>0</v>
      </c>
      <c r="S103" s="131">
        <f>IF(S$2,TREND(Annual!S161:S219,$AF161:$AG219,$AF103:$AG108,TRUE),0)</f>
        <v>0</v>
      </c>
      <c r="T103" s="131">
        <f>IF(T$2,TREND(Annual!T161:T219,$AF161:$AG219,$AF103:$AG108,TRUE),0)</f>
        <v>0</v>
      </c>
      <c r="U103" s="131">
        <f>IF(U$2,TREND(Annual!U161:U219,$AF161:$AG219,$AF103:$AG108,TRUE),0)</f>
        <v>0</v>
      </c>
      <c r="V103" s="131">
        <f>IF(V$2,TREND(Annual!V161:V219,$AF161:$AG219,$AF103:$AG108,TRUE),0)</f>
        <v>0</v>
      </c>
      <c r="W103" s="131">
        <f>IF(W$2,TREND(Annual!W161:W219,$AF161:$AG219,$AF103:$AG108,TRUE),0)</f>
        <v>0</v>
      </c>
      <c r="X103" s="131">
        <f>IF(X$2,TREND(Annual!X161:X219,$AF161:$AG219,$AF103:$AG108,TRUE),0)</f>
        <v>0</v>
      </c>
      <c r="Y103" s="131">
        <f>IF(Y$2,TREND(Annual!Y161:Y219,$AF161:$AG219,$AF103:$AG108,TRUE),0)</f>
        <v>0</v>
      </c>
      <c r="Z103" s="131">
        <f>IF(Z$2,TREND(Annual!Z161:Z219,$AF161:$AG219,$AF103:$AG108,TRUE),0)</f>
        <v>0</v>
      </c>
      <c r="AA103" s="131">
        <f>IF(AA$2,TREND(Annual!AA161:AA219,$AF161:$AG219,$AF103:$AG108,TRUE),0)</f>
        <v>0</v>
      </c>
      <c r="AB103" s="131">
        <f>IF(AB$2,TREND(Annual!AB161:AB219,$AF161:$AG219,$AF103:$AG108,TRUE),0)</f>
        <v>0</v>
      </c>
      <c r="AC103" s="131">
        <f>IF(AC$2,TREND(Annual!AC161:AC219,$AF161:$AG219,$AF103:$AG108,TRUE),0)</f>
        <v>0</v>
      </c>
      <c r="AD103" s="131">
        <f>IF(AD$2,TREND(Annual!AD161:AD219,$AF161:$AG219,$AF103:$AG108,TRUE),0)</f>
        <v>0</v>
      </c>
      <c r="AE103" s="126"/>
      <c r="AF103">
        <f t="shared" si="2"/>
        <v>97</v>
      </c>
      <c r="AG103">
        <f t="shared" si="3"/>
        <v>9409</v>
      </c>
    </row>
    <row r="104" spans="1:33">
      <c r="A104" t="s">
        <v>365</v>
      </c>
      <c r="B104" s="131">
        <f>IF(B$2,TREND(Annual!B162:B220,$AF162:$AG220,$AF104:$AG109,TRUE),0)</f>
        <v>0</v>
      </c>
      <c r="C104" s="131">
        <f>IF(C$2,TREND(Annual!C162:C220,$AF162:$AG220,$AF104:$AG109,TRUE),0)</f>
        <v>0</v>
      </c>
      <c r="D104" s="131">
        <f>IF(D$2,TREND(Annual!D162:D220,$AF162:$AG220,$AF104:$AG109,TRUE),0)</f>
        <v>0</v>
      </c>
      <c r="E104" s="131">
        <f>IF(E$2,TREND(Annual!E162:E220,$AF162:$AG220,$AF104:$AG109,TRUE),0)</f>
        <v>0</v>
      </c>
      <c r="F104" s="131">
        <f>IF(F$2,TREND(Annual!F162:F220,$AF162:$AG220,$AF104:$AG109,TRUE),0)</f>
        <v>0</v>
      </c>
      <c r="G104" s="131">
        <f>IF(G$2,TREND(Annual!G162:G220,$AF162:$AG220,$AF104:$AG109,TRUE),0)</f>
        <v>0</v>
      </c>
      <c r="H104" s="131">
        <f>IF(H$2,TREND(Annual!H162:H220,$AF162:$AG220,$AF104:$AG109,TRUE),0)</f>
        <v>0</v>
      </c>
      <c r="I104" s="131">
        <f>IF(I$2,TREND(Annual!I162:I220,$AF162:$AG220,$AF104:$AG109,TRUE),0)</f>
        <v>0</v>
      </c>
      <c r="J104" s="131">
        <f>IF(J$2,TREND(Annual!J162:J220,$AF162:$AG220,$AF104:$AG109,TRUE),0)</f>
        <v>0</v>
      </c>
      <c r="K104" s="131">
        <f>IF(K$2,TREND(Annual!K162:K220,$AF162:$AG220,$AF104:$AG109,TRUE),0)</f>
        <v>0</v>
      </c>
      <c r="L104" s="131">
        <f>IF(L$2,TREND(Annual!L162:L220,$AF162:$AG220,$AF104:$AG109,TRUE),0)</f>
        <v>0</v>
      </c>
      <c r="M104" s="131">
        <f>IF(M$2,TREND(Annual!M162:M220,$AF162:$AG220,$AF104:$AG109,TRUE),0)</f>
        <v>0</v>
      </c>
      <c r="N104" s="131">
        <f>IF(N$2,TREND(Annual!N162:N220,$AF162:$AG220,$AF104:$AG109,TRUE),0)</f>
        <v>0</v>
      </c>
      <c r="O104" s="131">
        <f>IF(O$2,TREND(Annual!O162:O220,$AF162:$AG220,$AF104:$AG109,TRUE),0)</f>
        <v>0</v>
      </c>
      <c r="P104" s="131">
        <f>IF(P$2,TREND(Annual!P162:P220,$AF162:$AG220,$AF104:$AG109,TRUE),0)</f>
        <v>0</v>
      </c>
      <c r="Q104" s="131">
        <f>IF(Q$2,TREND(Annual!Q162:Q220,$AF162:$AG220,$AF104:$AG109,TRUE),0)</f>
        <v>0</v>
      </c>
      <c r="R104" s="131">
        <f>IF(R$2,TREND(Annual!R162:R220,$AF162:$AG220,$AF104:$AG109,TRUE),0)</f>
        <v>0</v>
      </c>
      <c r="S104" s="131">
        <f>IF(S$2,TREND(Annual!S162:S220,$AF162:$AG220,$AF104:$AG109,TRUE),0)</f>
        <v>0</v>
      </c>
      <c r="T104" s="131">
        <f>IF(T$2,TREND(Annual!T162:T220,$AF162:$AG220,$AF104:$AG109,TRUE),0)</f>
        <v>0</v>
      </c>
      <c r="U104" s="131">
        <f>IF(U$2,TREND(Annual!U162:U220,$AF162:$AG220,$AF104:$AG109,TRUE),0)</f>
        <v>0</v>
      </c>
      <c r="V104" s="131">
        <f>IF(V$2,TREND(Annual!V162:V220,$AF162:$AG220,$AF104:$AG109,TRUE),0)</f>
        <v>0</v>
      </c>
      <c r="W104" s="131">
        <f>IF(W$2,TREND(Annual!W162:W220,$AF162:$AG220,$AF104:$AG109,TRUE),0)</f>
        <v>0</v>
      </c>
      <c r="X104" s="131">
        <f>IF(X$2,TREND(Annual!X162:X220,$AF162:$AG220,$AF104:$AG109,TRUE),0)</f>
        <v>0</v>
      </c>
      <c r="Y104" s="131">
        <f>IF(Y$2,TREND(Annual!Y162:Y220,$AF162:$AG220,$AF104:$AG109,TRUE),0)</f>
        <v>0</v>
      </c>
      <c r="Z104" s="131">
        <f>IF(Z$2,TREND(Annual!Z162:Z220,$AF162:$AG220,$AF104:$AG109,TRUE),0)</f>
        <v>0</v>
      </c>
      <c r="AA104" s="131">
        <f>IF(AA$2,TREND(Annual!AA162:AA220,$AF162:$AG220,$AF104:$AG109,TRUE),0)</f>
        <v>0</v>
      </c>
      <c r="AB104" s="131">
        <f>IF(AB$2,TREND(Annual!AB162:AB220,$AF162:$AG220,$AF104:$AG109,TRUE),0)</f>
        <v>0</v>
      </c>
      <c r="AC104" s="131">
        <f>IF(AC$2,TREND(Annual!AC162:AC220,$AF162:$AG220,$AF104:$AG109,TRUE),0)</f>
        <v>0</v>
      </c>
      <c r="AD104" s="131">
        <f>IF(AD$2,TREND(Annual!AD162:AD220,$AF162:$AG220,$AF104:$AG109,TRUE),0)</f>
        <v>0</v>
      </c>
      <c r="AE104" s="126"/>
      <c r="AF104">
        <f t="shared" si="2"/>
        <v>98</v>
      </c>
      <c r="AG104">
        <f t="shared" si="3"/>
        <v>9604</v>
      </c>
    </row>
    <row r="105" spans="1:33">
      <c r="A105" t="s">
        <v>366</v>
      </c>
      <c r="B105" s="131">
        <f>IF(B$2,TREND(Annual!B163:B221,$AF163:$AG221,$AF105:$AG110,TRUE),0)</f>
        <v>0</v>
      </c>
      <c r="C105" s="131">
        <f>IF(C$2,TREND(Annual!C163:C221,$AF163:$AG221,$AF105:$AG110,TRUE),0)</f>
        <v>0</v>
      </c>
      <c r="D105" s="131">
        <f>IF(D$2,TREND(Annual!D163:D221,$AF163:$AG221,$AF105:$AG110,TRUE),0)</f>
        <v>0</v>
      </c>
      <c r="E105" s="131">
        <f>IF(E$2,TREND(Annual!E163:E221,$AF163:$AG221,$AF105:$AG110,TRUE),0)</f>
        <v>0</v>
      </c>
      <c r="F105" s="131">
        <f>IF(F$2,TREND(Annual!F163:F221,$AF163:$AG221,$AF105:$AG110,TRUE),0)</f>
        <v>0</v>
      </c>
      <c r="G105" s="131">
        <f>IF(G$2,TREND(Annual!G163:G221,$AF163:$AG221,$AF105:$AG110,TRUE),0)</f>
        <v>0</v>
      </c>
      <c r="H105" s="131">
        <f>IF(H$2,TREND(Annual!H163:H221,$AF163:$AG221,$AF105:$AG110,TRUE),0)</f>
        <v>0</v>
      </c>
      <c r="I105" s="131">
        <f>IF(I$2,TREND(Annual!I163:I221,$AF163:$AG221,$AF105:$AG110,TRUE),0)</f>
        <v>0</v>
      </c>
      <c r="J105" s="131">
        <f>IF(J$2,TREND(Annual!J163:J221,$AF163:$AG221,$AF105:$AG110,TRUE),0)</f>
        <v>0</v>
      </c>
      <c r="K105" s="131">
        <f>IF(K$2,TREND(Annual!K163:K221,$AF163:$AG221,$AF105:$AG110,TRUE),0)</f>
        <v>0</v>
      </c>
      <c r="L105" s="131">
        <f>IF(L$2,TREND(Annual!L163:L221,$AF163:$AG221,$AF105:$AG110,TRUE),0)</f>
        <v>0</v>
      </c>
      <c r="M105" s="131">
        <f>IF(M$2,TREND(Annual!M163:M221,$AF163:$AG221,$AF105:$AG110,TRUE),0)</f>
        <v>0</v>
      </c>
      <c r="N105" s="131">
        <f>IF(N$2,TREND(Annual!N163:N221,$AF163:$AG221,$AF105:$AG110,TRUE),0)</f>
        <v>0</v>
      </c>
      <c r="O105" s="131">
        <f>IF(O$2,TREND(Annual!O163:O221,$AF163:$AG221,$AF105:$AG110,TRUE),0)</f>
        <v>0</v>
      </c>
      <c r="P105" s="131">
        <f>IF(P$2,TREND(Annual!P163:P221,$AF163:$AG221,$AF105:$AG110,TRUE),0)</f>
        <v>0</v>
      </c>
      <c r="Q105" s="131">
        <f>IF(Q$2,TREND(Annual!Q163:Q221,$AF163:$AG221,$AF105:$AG110,TRUE),0)</f>
        <v>0</v>
      </c>
      <c r="R105" s="131">
        <f>IF(R$2,TREND(Annual!R163:R221,$AF163:$AG221,$AF105:$AG110,TRUE),0)</f>
        <v>0</v>
      </c>
      <c r="S105" s="131">
        <f>IF(S$2,TREND(Annual!S163:S221,$AF163:$AG221,$AF105:$AG110,TRUE),0)</f>
        <v>0</v>
      </c>
      <c r="T105" s="131">
        <f>IF(T$2,TREND(Annual!T163:T221,$AF163:$AG221,$AF105:$AG110,TRUE),0)</f>
        <v>0</v>
      </c>
      <c r="U105" s="131">
        <f>IF(U$2,TREND(Annual!U163:U221,$AF163:$AG221,$AF105:$AG110,TRUE),0)</f>
        <v>0</v>
      </c>
      <c r="V105" s="131">
        <f>IF(V$2,TREND(Annual!V163:V221,$AF163:$AG221,$AF105:$AG110,TRUE),0)</f>
        <v>0</v>
      </c>
      <c r="W105" s="131">
        <f>IF(W$2,TREND(Annual!W163:W221,$AF163:$AG221,$AF105:$AG110,TRUE),0)</f>
        <v>0</v>
      </c>
      <c r="X105" s="131">
        <f>IF(X$2,TREND(Annual!X163:X221,$AF163:$AG221,$AF105:$AG110,TRUE),0)</f>
        <v>0</v>
      </c>
      <c r="Y105" s="131">
        <f>IF(Y$2,TREND(Annual!Y163:Y221,$AF163:$AG221,$AF105:$AG110,TRUE),0)</f>
        <v>0</v>
      </c>
      <c r="Z105" s="131">
        <f>IF(Z$2,TREND(Annual!Z163:Z221,$AF163:$AG221,$AF105:$AG110,TRUE),0)</f>
        <v>0</v>
      </c>
      <c r="AA105" s="131">
        <f>IF(AA$2,TREND(Annual!AA163:AA221,$AF163:$AG221,$AF105:$AG110,TRUE),0)</f>
        <v>0</v>
      </c>
      <c r="AB105" s="131">
        <f>IF(AB$2,TREND(Annual!AB163:AB221,$AF163:$AG221,$AF105:$AG110,TRUE),0)</f>
        <v>0</v>
      </c>
      <c r="AC105" s="131">
        <f>IF(AC$2,TREND(Annual!AC163:AC221,$AF163:$AG221,$AF105:$AG110,TRUE),0)</f>
        <v>0</v>
      </c>
      <c r="AD105" s="131">
        <f>IF(AD$2,TREND(Annual!AD163:AD221,$AF163:$AG221,$AF105:$AG110,TRUE),0)</f>
        <v>0</v>
      </c>
      <c r="AE105" s="126"/>
      <c r="AF105">
        <f t="shared" si="2"/>
        <v>99</v>
      </c>
      <c r="AG105">
        <f t="shared" si="3"/>
        <v>9801</v>
      </c>
    </row>
    <row r="106" spans="1:33">
      <c r="A106" t="s">
        <v>367</v>
      </c>
      <c r="B106" s="131">
        <f>IF(B$2,TREND(Annual!B164:B222,$AF164:$AG222,$AF106:$AG111,TRUE),0)</f>
        <v>0</v>
      </c>
      <c r="C106" s="131">
        <f>IF(C$2,TREND(Annual!C164:C222,$AF164:$AG222,$AF106:$AG111,TRUE),0)</f>
        <v>0</v>
      </c>
      <c r="D106" s="131">
        <f>IF(D$2,TREND(Annual!D164:D222,$AF164:$AG222,$AF106:$AG111,TRUE),0)</f>
        <v>0</v>
      </c>
      <c r="E106" s="131">
        <f>IF(E$2,TREND(Annual!E164:E222,$AF164:$AG222,$AF106:$AG111,TRUE),0)</f>
        <v>0</v>
      </c>
      <c r="F106" s="131">
        <f>IF(F$2,TREND(Annual!F164:F222,$AF164:$AG222,$AF106:$AG111,TRUE),0)</f>
        <v>0</v>
      </c>
      <c r="G106" s="131">
        <f>IF(G$2,TREND(Annual!G164:G222,$AF164:$AG222,$AF106:$AG111,TRUE),0)</f>
        <v>0</v>
      </c>
      <c r="H106" s="131">
        <f>IF(H$2,TREND(Annual!H164:H222,$AF164:$AG222,$AF106:$AG111,TRUE),0)</f>
        <v>0</v>
      </c>
      <c r="I106" s="131">
        <f>IF(I$2,TREND(Annual!I164:I222,$AF164:$AG222,$AF106:$AG111,TRUE),0)</f>
        <v>0</v>
      </c>
      <c r="J106" s="131">
        <f>IF(J$2,TREND(Annual!J164:J222,$AF164:$AG222,$AF106:$AG111,TRUE),0)</f>
        <v>0</v>
      </c>
      <c r="K106" s="131">
        <f>IF(K$2,TREND(Annual!K164:K222,$AF164:$AG222,$AF106:$AG111,TRUE),0)</f>
        <v>0</v>
      </c>
      <c r="L106" s="131">
        <f>IF(L$2,TREND(Annual!L164:L222,$AF164:$AG222,$AF106:$AG111,TRUE),0)</f>
        <v>0</v>
      </c>
      <c r="M106" s="131">
        <f>IF(M$2,TREND(Annual!M164:M222,$AF164:$AG222,$AF106:$AG111,TRUE),0)</f>
        <v>0</v>
      </c>
      <c r="N106" s="131">
        <f>IF(N$2,TREND(Annual!N164:N222,$AF164:$AG222,$AF106:$AG111,TRUE),0)</f>
        <v>0</v>
      </c>
      <c r="O106" s="131">
        <f>IF(O$2,TREND(Annual!O164:O222,$AF164:$AG222,$AF106:$AG111,TRUE),0)</f>
        <v>0</v>
      </c>
      <c r="P106" s="131">
        <f>IF(P$2,TREND(Annual!P164:P222,$AF164:$AG222,$AF106:$AG111,TRUE),0)</f>
        <v>0</v>
      </c>
      <c r="Q106" s="131">
        <f>IF(Q$2,TREND(Annual!Q164:Q222,$AF164:$AG222,$AF106:$AG111,TRUE),0)</f>
        <v>0</v>
      </c>
      <c r="R106" s="131">
        <f>IF(R$2,TREND(Annual!R164:R222,$AF164:$AG222,$AF106:$AG111,TRUE),0)</f>
        <v>0</v>
      </c>
      <c r="S106" s="131">
        <f>IF(S$2,TREND(Annual!S164:S222,$AF164:$AG222,$AF106:$AG111,TRUE),0)</f>
        <v>0</v>
      </c>
      <c r="T106" s="131">
        <f>IF(T$2,TREND(Annual!T164:T222,$AF164:$AG222,$AF106:$AG111,TRUE),0)</f>
        <v>0</v>
      </c>
      <c r="U106" s="131">
        <f>IF(U$2,TREND(Annual!U164:U222,$AF164:$AG222,$AF106:$AG111,TRUE),0)</f>
        <v>0</v>
      </c>
      <c r="V106" s="131">
        <f>IF(V$2,TREND(Annual!V164:V222,$AF164:$AG222,$AF106:$AG111,TRUE),0)</f>
        <v>0</v>
      </c>
      <c r="W106" s="131">
        <f>IF(W$2,TREND(Annual!W164:W222,$AF164:$AG222,$AF106:$AG111,TRUE),0)</f>
        <v>0</v>
      </c>
      <c r="X106" s="131">
        <f>IF(X$2,TREND(Annual!X164:X222,$AF164:$AG222,$AF106:$AG111,TRUE),0)</f>
        <v>0</v>
      </c>
      <c r="Y106" s="131">
        <f>IF(Y$2,TREND(Annual!Y164:Y222,$AF164:$AG222,$AF106:$AG111,TRUE),0)</f>
        <v>0</v>
      </c>
      <c r="Z106" s="131">
        <f>IF(Z$2,TREND(Annual!Z164:Z222,$AF164:$AG222,$AF106:$AG111,TRUE),0)</f>
        <v>0</v>
      </c>
      <c r="AA106" s="131">
        <f>IF(AA$2,TREND(Annual!AA164:AA222,$AF164:$AG222,$AF106:$AG111,TRUE),0)</f>
        <v>0</v>
      </c>
      <c r="AB106" s="131">
        <f>IF(AB$2,TREND(Annual!AB164:AB222,$AF164:$AG222,$AF106:$AG111,TRUE),0)</f>
        <v>0</v>
      </c>
      <c r="AC106" s="131">
        <f>IF(AC$2,TREND(Annual!AC164:AC222,$AF164:$AG222,$AF106:$AG111,TRUE),0)</f>
        <v>0</v>
      </c>
      <c r="AD106" s="131">
        <f>IF(AD$2,TREND(Annual!AD164:AD222,$AF164:$AG222,$AF106:$AG111,TRUE),0)</f>
        <v>0</v>
      </c>
      <c r="AE106" s="126"/>
      <c r="AF106">
        <f t="shared" si="2"/>
        <v>100</v>
      </c>
      <c r="AG106">
        <f t="shared" si="3"/>
        <v>10000</v>
      </c>
    </row>
    <row r="107" spans="1:33">
      <c r="A107" t="s">
        <v>368</v>
      </c>
      <c r="B107" s="131">
        <f>IF(B$2,TREND(Annual!B165:B223,$AF165:$AG223,$AF107:$AG112,TRUE),0)</f>
        <v>0</v>
      </c>
      <c r="C107" s="131">
        <f>IF(C$2,TREND(Annual!C165:C223,$AF165:$AG223,$AF107:$AG112,TRUE),0)</f>
        <v>0</v>
      </c>
      <c r="D107" s="131">
        <f>IF(D$2,TREND(Annual!D165:D223,$AF165:$AG223,$AF107:$AG112,TRUE),0)</f>
        <v>0</v>
      </c>
      <c r="E107" s="131">
        <f>IF(E$2,TREND(Annual!E165:E223,$AF165:$AG223,$AF107:$AG112,TRUE),0)</f>
        <v>0</v>
      </c>
      <c r="F107" s="131">
        <f>IF(F$2,TREND(Annual!F165:F223,$AF165:$AG223,$AF107:$AG112,TRUE),0)</f>
        <v>0</v>
      </c>
      <c r="G107" s="131">
        <f>IF(G$2,TREND(Annual!G165:G223,$AF165:$AG223,$AF107:$AG112,TRUE),0)</f>
        <v>0</v>
      </c>
      <c r="H107" s="131">
        <f>IF(H$2,TREND(Annual!H165:H223,$AF165:$AG223,$AF107:$AG112,TRUE),0)</f>
        <v>0</v>
      </c>
      <c r="I107" s="131">
        <f>IF(I$2,TREND(Annual!I165:I223,$AF165:$AG223,$AF107:$AG112,TRUE),0)</f>
        <v>0</v>
      </c>
      <c r="J107" s="131">
        <f>IF(J$2,TREND(Annual!J165:J223,$AF165:$AG223,$AF107:$AG112,TRUE),0)</f>
        <v>0</v>
      </c>
      <c r="K107" s="131">
        <f>IF(K$2,TREND(Annual!K165:K223,$AF165:$AG223,$AF107:$AG112,TRUE),0)</f>
        <v>0</v>
      </c>
      <c r="L107" s="131">
        <f>IF(L$2,TREND(Annual!L165:L223,$AF165:$AG223,$AF107:$AG112,TRUE),0)</f>
        <v>0</v>
      </c>
      <c r="M107" s="131">
        <f>IF(M$2,TREND(Annual!M165:M223,$AF165:$AG223,$AF107:$AG112,TRUE),0)</f>
        <v>0</v>
      </c>
      <c r="N107" s="131">
        <f>IF(N$2,TREND(Annual!N165:N223,$AF165:$AG223,$AF107:$AG112,TRUE),0)</f>
        <v>0</v>
      </c>
      <c r="O107" s="131">
        <f>IF(O$2,TREND(Annual!O165:O223,$AF165:$AG223,$AF107:$AG112,TRUE),0)</f>
        <v>0</v>
      </c>
      <c r="P107" s="131">
        <f>IF(P$2,TREND(Annual!P165:P223,$AF165:$AG223,$AF107:$AG112,TRUE),0)</f>
        <v>0</v>
      </c>
      <c r="Q107" s="131">
        <f>IF(Q$2,TREND(Annual!Q165:Q223,$AF165:$AG223,$AF107:$AG112,TRUE),0)</f>
        <v>0</v>
      </c>
      <c r="R107" s="131">
        <f>IF(R$2,TREND(Annual!R165:R223,$AF165:$AG223,$AF107:$AG112,TRUE),0)</f>
        <v>0</v>
      </c>
      <c r="S107" s="131">
        <f>IF(S$2,TREND(Annual!S165:S223,$AF165:$AG223,$AF107:$AG112,TRUE),0)</f>
        <v>0</v>
      </c>
      <c r="T107" s="131">
        <f>IF(T$2,TREND(Annual!T165:T223,$AF165:$AG223,$AF107:$AG112,TRUE),0)</f>
        <v>0</v>
      </c>
      <c r="U107" s="131">
        <f>IF(U$2,TREND(Annual!U165:U223,$AF165:$AG223,$AF107:$AG112,TRUE),0)</f>
        <v>0</v>
      </c>
      <c r="V107" s="131">
        <f>IF(V$2,TREND(Annual!V165:V223,$AF165:$AG223,$AF107:$AG112,TRUE),0)</f>
        <v>0</v>
      </c>
      <c r="W107" s="131">
        <f>IF(W$2,TREND(Annual!W165:W223,$AF165:$AG223,$AF107:$AG112,TRUE),0)</f>
        <v>0</v>
      </c>
      <c r="X107" s="131">
        <f>IF(X$2,TREND(Annual!X165:X223,$AF165:$AG223,$AF107:$AG112,TRUE),0)</f>
        <v>0</v>
      </c>
      <c r="Y107" s="131">
        <f>IF(Y$2,TREND(Annual!Y165:Y223,$AF165:$AG223,$AF107:$AG112,TRUE),0)</f>
        <v>0</v>
      </c>
      <c r="Z107" s="131">
        <f>IF(Z$2,TREND(Annual!Z165:Z223,$AF165:$AG223,$AF107:$AG112,TRUE),0)</f>
        <v>0</v>
      </c>
      <c r="AA107" s="131">
        <f>IF(AA$2,TREND(Annual!AA165:AA223,$AF165:$AG223,$AF107:$AG112,TRUE),0)</f>
        <v>0</v>
      </c>
      <c r="AB107" s="131">
        <f>IF(AB$2,TREND(Annual!AB165:AB223,$AF165:$AG223,$AF107:$AG112,TRUE),0)</f>
        <v>0</v>
      </c>
      <c r="AC107" s="131">
        <f>IF(AC$2,TREND(Annual!AC165:AC223,$AF165:$AG223,$AF107:$AG112,TRUE),0)</f>
        <v>0</v>
      </c>
      <c r="AD107" s="131">
        <f>IF(AD$2,TREND(Annual!AD165:AD223,$AF165:$AG223,$AF107:$AG112,TRUE),0)</f>
        <v>0</v>
      </c>
      <c r="AE107" s="126"/>
      <c r="AF107">
        <f t="shared" si="2"/>
        <v>101</v>
      </c>
      <c r="AG107">
        <f t="shared" si="3"/>
        <v>10201</v>
      </c>
    </row>
    <row r="108" spans="1:33">
      <c r="A108" t="s">
        <v>369</v>
      </c>
      <c r="B108" s="131">
        <f>IF(B$2,TREND(Annual!B166:B224,$AF166:$AG224,$AF108:$AG113,TRUE),0)</f>
        <v>0</v>
      </c>
      <c r="C108" s="131">
        <f>IF(C$2,TREND(Annual!C166:C224,$AF166:$AG224,$AF108:$AG113,TRUE),0)</f>
        <v>0</v>
      </c>
      <c r="D108" s="131">
        <f>IF(D$2,TREND(Annual!D166:D224,$AF166:$AG224,$AF108:$AG113,TRUE),0)</f>
        <v>0</v>
      </c>
      <c r="E108" s="131">
        <f>IF(E$2,TREND(Annual!E166:E224,$AF166:$AG224,$AF108:$AG113,TRUE),0)</f>
        <v>0</v>
      </c>
      <c r="F108" s="131">
        <f>IF(F$2,TREND(Annual!F166:F224,$AF166:$AG224,$AF108:$AG113,TRUE),0)</f>
        <v>0</v>
      </c>
      <c r="G108" s="131">
        <f>IF(G$2,TREND(Annual!G166:G224,$AF166:$AG224,$AF108:$AG113,TRUE),0)</f>
        <v>0</v>
      </c>
      <c r="H108" s="131">
        <f>IF(H$2,TREND(Annual!H166:H224,$AF166:$AG224,$AF108:$AG113,TRUE),0)</f>
        <v>0</v>
      </c>
      <c r="I108" s="131">
        <f>IF(I$2,TREND(Annual!I166:I224,$AF166:$AG224,$AF108:$AG113,TRUE),0)</f>
        <v>0</v>
      </c>
      <c r="J108" s="131">
        <f>IF(J$2,TREND(Annual!J166:J224,$AF166:$AG224,$AF108:$AG113,TRUE),0)</f>
        <v>0</v>
      </c>
      <c r="K108" s="131">
        <f>IF(K$2,TREND(Annual!K166:K224,$AF166:$AG224,$AF108:$AG113,TRUE),0)</f>
        <v>0</v>
      </c>
      <c r="L108" s="131">
        <f>IF(L$2,TREND(Annual!L166:L224,$AF166:$AG224,$AF108:$AG113,TRUE),0)</f>
        <v>0</v>
      </c>
      <c r="M108" s="131">
        <f>IF(M$2,TREND(Annual!M166:M224,$AF166:$AG224,$AF108:$AG113,TRUE),0)</f>
        <v>0</v>
      </c>
      <c r="N108" s="131">
        <f>IF(N$2,TREND(Annual!N166:N224,$AF166:$AG224,$AF108:$AG113,TRUE),0)</f>
        <v>0</v>
      </c>
      <c r="O108" s="131">
        <f>IF(O$2,TREND(Annual!O166:O224,$AF166:$AG224,$AF108:$AG113,TRUE),0)</f>
        <v>0</v>
      </c>
      <c r="P108" s="131">
        <f>IF(P$2,TREND(Annual!P166:P224,$AF166:$AG224,$AF108:$AG113,TRUE),0)</f>
        <v>0</v>
      </c>
      <c r="Q108" s="131">
        <f>IF(Q$2,TREND(Annual!Q166:Q224,$AF166:$AG224,$AF108:$AG113,TRUE),0)</f>
        <v>0</v>
      </c>
      <c r="R108" s="131">
        <f>IF(R$2,TREND(Annual!R166:R224,$AF166:$AG224,$AF108:$AG113,TRUE),0)</f>
        <v>0</v>
      </c>
      <c r="S108" s="131">
        <f>IF(S$2,TREND(Annual!S166:S224,$AF166:$AG224,$AF108:$AG113,TRUE),0)</f>
        <v>0</v>
      </c>
      <c r="T108" s="131">
        <f>IF(T$2,TREND(Annual!T166:T224,$AF166:$AG224,$AF108:$AG113,TRUE),0)</f>
        <v>0</v>
      </c>
      <c r="U108" s="131">
        <f>IF(U$2,TREND(Annual!U166:U224,$AF166:$AG224,$AF108:$AG113,TRUE),0)</f>
        <v>0</v>
      </c>
      <c r="V108" s="131">
        <f>IF(V$2,TREND(Annual!V166:V224,$AF166:$AG224,$AF108:$AG113,TRUE),0)</f>
        <v>0</v>
      </c>
      <c r="W108" s="131">
        <f>IF(W$2,TREND(Annual!W166:W224,$AF166:$AG224,$AF108:$AG113,TRUE),0)</f>
        <v>0</v>
      </c>
      <c r="X108" s="131">
        <f>IF(X$2,TREND(Annual!X166:X224,$AF166:$AG224,$AF108:$AG113,TRUE),0)</f>
        <v>0</v>
      </c>
      <c r="Y108" s="131">
        <f>IF(Y$2,TREND(Annual!Y166:Y224,$AF166:$AG224,$AF108:$AG113,TRUE),0)</f>
        <v>0</v>
      </c>
      <c r="Z108" s="131">
        <f>IF(Z$2,TREND(Annual!Z166:Z224,$AF166:$AG224,$AF108:$AG113,TRUE),0)</f>
        <v>0</v>
      </c>
      <c r="AA108" s="131">
        <f>IF(AA$2,TREND(Annual!AA166:AA224,$AF166:$AG224,$AF108:$AG113,TRUE),0)</f>
        <v>0</v>
      </c>
      <c r="AB108" s="131">
        <f>IF(AB$2,TREND(Annual!AB166:AB224,$AF166:$AG224,$AF108:$AG113,TRUE),0)</f>
        <v>0</v>
      </c>
      <c r="AC108" s="131">
        <f>IF(AC$2,TREND(Annual!AC166:AC224,$AF166:$AG224,$AF108:$AG113,TRUE),0)</f>
        <v>0</v>
      </c>
      <c r="AD108" s="131">
        <f>IF(AD$2,TREND(Annual!AD166:AD224,$AF166:$AG224,$AF108:$AG113,TRUE),0)</f>
        <v>0</v>
      </c>
      <c r="AE108" s="126"/>
      <c r="AF108">
        <f t="shared" si="2"/>
        <v>102</v>
      </c>
      <c r="AG108">
        <f t="shared" si="3"/>
        <v>10404</v>
      </c>
    </row>
    <row r="109" spans="1:33">
      <c r="A109" t="s">
        <v>370</v>
      </c>
      <c r="B109" s="131">
        <f>IF(B$2,TREND(Annual!B167:B225,$AF167:$AG225,$AF109:$AG114,TRUE),0)</f>
        <v>0</v>
      </c>
      <c r="C109" s="131">
        <f>IF(C$2,TREND(Annual!C167:C225,$AF167:$AG225,$AF109:$AG114,TRUE),0)</f>
        <v>0</v>
      </c>
      <c r="D109" s="131">
        <f>IF(D$2,TREND(Annual!D167:D225,$AF167:$AG225,$AF109:$AG114,TRUE),0)</f>
        <v>0</v>
      </c>
      <c r="E109" s="131">
        <f>IF(E$2,TREND(Annual!E167:E225,$AF167:$AG225,$AF109:$AG114,TRUE),0)</f>
        <v>0</v>
      </c>
      <c r="F109" s="131">
        <f>IF(F$2,TREND(Annual!F167:F225,$AF167:$AG225,$AF109:$AG114,TRUE),0)</f>
        <v>0</v>
      </c>
      <c r="G109" s="131">
        <f>IF(G$2,TREND(Annual!G167:G225,$AF167:$AG225,$AF109:$AG114,TRUE),0)</f>
        <v>0</v>
      </c>
      <c r="H109" s="131">
        <f>IF(H$2,TREND(Annual!H167:H225,$AF167:$AG225,$AF109:$AG114,TRUE),0)</f>
        <v>0</v>
      </c>
      <c r="I109" s="131">
        <f>IF(I$2,TREND(Annual!I167:I225,$AF167:$AG225,$AF109:$AG114,TRUE),0)</f>
        <v>0</v>
      </c>
      <c r="J109" s="131">
        <f>IF(J$2,TREND(Annual!J167:J225,$AF167:$AG225,$AF109:$AG114,TRUE),0)</f>
        <v>0</v>
      </c>
      <c r="K109" s="131">
        <f>IF(K$2,TREND(Annual!K167:K225,$AF167:$AG225,$AF109:$AG114,TRUE),0)</f>
        <v>0</v>
      </c>
      <c r="L109" s="131">
        <f>IF(L$2,TREND(Annual!L167:L225,$AF167:$AG225,$AF109:$AG114,TRUE),0)</f>
        <v>0</v>
      </c>
      <c r="M109" s="131">
        <f>IF(M$2,TREND(Annual!M167:M225,$AF167:$AG225,$AF109:$AG114,TRUE),0)</f>
        <v>0</v>
      </c>
      <c r="N109" s="131">
        <f>IF(N$2,TREND(Annual!N167:N225,$AF167:$AG225,$AF109:$AG114,TRUE),0)</f>
        <v>0</v>
      </c>
      <c r="O109" s="131">
        <f>IF(O$2,TREND(Annual!O167:O225,$AF167:$AG225,$AF109:$AG114,TRUE),0)</f>
        <v>0</v>
      </c>
      <c r="P109" s="131">
        <f>IF(P$2,TREND(Annual!P167:P225,$AF167:$AG225,$AF109:$AG114,TRUE),0)</f>
        <v>0</v>
      </c>
      <c r="Q109" s="131">
        <f>IF(Q$2,TREND(Annual!Q167:Q225,$AF167:$AG225,$AF109:$AG114,TRUE),0)</f>
        <v>0</v>
      </c>
      <c r="R109" s="131">
        <f>IF(R$2,TREND(Annual!R167:R225,$AF167:$AG225,$AF109:$AG114,TRUE),0)</f>
        <v>0</v>
      </c>
      <c r="S109" s="131">
        <f>IF(S$2,TREND(Annual!S167:S225,$AF167:$AG225,$AF109:$AG114,TRUE),0)</f>
        <v>0</v>
      </c>
      <c r="T109" s="131">
        <f>IF(T$2,TREND(Annual!T167:T225,$AF167:$AG225,$AF109:$AG114,TRUE),0)</f>
        <v>0</v>
      </c>
      <c r="U109" s="131">
        <f>IF(U$2,TREND(Annual!U167:U225,$AF167:$AG225,$AF109:$AG114,TRUE),0)</f>
        <v>0</v>
      </c>
      <c r="V109" s="131">
        <f>IF(V$2,TREND(Annual!V167:V225,$AF167:$AG225,$AF109:$AG114,TRUE),0)</f>
        <v>0</v>
      </c>
      <c r="W109" s="131">
        <f>IF(W$2,TREND(Annual!W167:W225,$AF167:$AG225,$AF109:$AG114,TRUE),0)</f>
        <v>0</v>
      </c>
      <c r="X109" s="131">
        <f>IF(X$2,TREND(Annual!X167:X225,$AF167:$AG225,$AF109:$AG114,TRUE),0)</f>
        <v>0</v>
      </c>
      <c r="Y109" s="131">
        <f>IF(Y$2,TREND(Annual!Y167:Y225,$AF167:$AG225,$AF109:$AG114,TRUE),0)</f>
        <v>0</v>
      </c>
      <c r="Z109" s="131">
        <f>IF(Z$2,TREND(Annual!Z167:Z225,$AF167:$AG225,$AF109:$AG114,TRUE),0)</f>
        <v>0</v>
      </c>
      <c r="AA109" s="131">
        <f>IF(AA$2,TREND(Annual!AA167:AA225,$AF167:$AG225,$AF109:$AG114,TRUE),0)</f>
        <v>0</v>
      </c>
      <c r="AB109" s="131">
        <f>IF(AB$2,TREND(Annual!AB167:AB225,$AF167:$AG225,$AF109:$AG114,TRUE),0)</f>
        <v>0</v>
      </c>
      <c r="AC109" s="131">
        <f>IF(AC$2,TREND(Annual!AC167:AC225,$AF167:$AG225,$AF109:$AG114,TRUE),0)</f>
        <v>0</v>
      </c>
      <c r="AD109" s="131">
        <f>IF(AD$2,TREND(Annual!AD167:AD225,$AF167:$AG225,$AF109:$AG114,TRUE),0)</f>
        <v>0</v>
      </c>
      <c r="AE109" s="126"/>
      <c r="AF109">
        <f t="shared" si="2"/>
        <v>103</v>
      </c>
      <c r="AG109">
        <f t="shared" si="3"/>
        <v>10609</v>
      </c>
    </row>
    <row r="110" spans="1:33">
      <c r="A110" t="s">
        <v>462</v>
      </c>
      <c r="B110" s="131">
        <f>IF(B$2,TREND(Annual!B168:B226,$AF168:$AG226,$AF110:$AG115,TRUE),0)</f>
        <v>0</v>
      </c>
      <c r="C110" s="131">
        <f>IF(C$2,TREND(Annual!C168:C226,$AF168:$AG226,$AF110:$AG115,TRUE),0)</f>
        <v>0</v>
      </c>
      <c r="D110" s="131">
        <f>IF(D$2,TREND(Annual!D168:D226,$AF168:$AG226,$AF110:$AG115,TRUE),0)</f>
        <v>0</v>
      </c>
      <c r="E110" s="131">
        <f>IF(E$2,TREND(Annual!E168:E226,$AF168:$AG226,$AF110:$AG115,TRUE),0)</f>
        <v>0</v>
      </c>
      <c r="F110" s="131">
        <f>IF(F$2,TREND(Annual!F168:F226,$AF168:$AG226,$AF110:$AG115,TRUE),0)</f>
        <v>0</v>
      </c>
      <c r="G110" s="131">
        <f>IF(G$2,TREND(Annual!G168:G226,$AF168:$AG226,$AF110:$AG115,TRUE),0)</f>
        <v>0</v>
      </c>
      <c r="H110" s="131">
        <f>IF(H$2,TREND(Annual!H168:H226,$AF168:$AG226,$AF110:$AG115,TRUE),0)</f>
        <v>0</v>
      </c>
      <c r="I110" s="131">
        <f>IF(I$2,TREND(Annual!I168:I226,$AF168:$AG226,$AF110:$AG115,TRUE),0)</f>
        <v>0</v>
      </c>
      <c r="J110" s="131">
        <f>IF(J$2,TREND(Annual!J168:J226,$AF168:$AG226,$AF110:$AG115,TRUE),0)</f>
        <v>0</v>
      </c>
      <c r="K110" s="131">
        <f>IF(K$2,TREND(Annual!K168:K226,$AF168:$AG226,$AF110:$AG115,TRUE),0)</f>
        <v>0</v>
      </c>
      <c r="L110" s="131">
        <f>IF(L$2,TREND(Annual!L168:L226,$AF168:$AG226,$AF110:$AG115,TRUE),0)</f>
        <v>0</v>
      </c>
      <c r="M110" s="131">
        <f>IF(M$2,TREND(Annual!M168:M226,$AF168:$AG226,$AF110:$AG115,TRUE),0)</f>
        <v>0</v>
      </c>
      <c r="N110" s="131">
        <f>IF(N$2,TREND(Annual!N168:N226,$AF168:$AG226,$AF110:$AG115,TRUE),0)</f>
        <v>0</v>
      </c>
      <c r="O110" s="131">
        <f>IF(O$2,TREND(Annual!O168:O226,$AF168:$AG226,$AF110:$AG115,TRUE),0)</f>
        <v>0</v>
      </c>
      <c r="P110" s="131">
        <f>IF(P$2,TREND(Annual!P168:P226,$AF168:$AG226,$AF110:$AG115,TRUE),0)</f>
        <v>0</v>
      </c>
      <c r="Q110" s="131">
        <f>IF(Q$2,TREND(Annual!Q168:Q226,$AF168:$AG226,$AF110:$AG115,TRUE),0)</f>
        <v>0</v>
      </c>
      <c r="R110" s="131">
        <f>IF(R$2,TREND(Annual!R168:R226,$AF168:$AG226,$AF110:$AG115,TRUE),0)</f>
        <v>0</v>
      </c>
      <c r="S110" s="131">
        <f>IF(S$2,TREND(Annual!S168:S226,$AF168:$AG226,$AF110:$AG115,TRUE),0)</f>
        <v>0</v>
      </c>
      <c r="T110" s="131">
        <f>IF(T$2,TREND(Annual!T168:T226,$AF168:$AG226,$AF110:$AG115,TRUE),0)</f>
        <v>0</v>
      </c>
      <c r="U110" s="131">
        <f>IF(U$2,TREND(Annual!U168:U226,$AF168:$AG226,$AF110:$AG115,TRUE),0)</f>
        <v>0</v>
      </c>
      <c r="V110" s="131">
        <f>IF(V$2,TREND(Annual!V168:V226,$AF168:$AG226,$AF110:$AG115,TRUE),0)</f>
        <v>0</v>
      </c>
      <c r="W110" s="131">
        <f>IF(W$2,TREND(Annual!W168:W226,$AF168:$AG226,$AF110:$AG115,TRUE),0)</f>
        <v>0</v>
      </c>
      <c r="X110" s="131">
        <f>IF(X$2,TREND(Annual!X168:X226,$AF168:$AG226,$AF110:$AG115,TRUE),0)</f>
        <v>0</v>
      </c>
      <c r="Y110" s="131">
        <f>IF(Y$2,TREND(Annual!Y168:Y226,$AF168:$AG226,$AF110:$AG115,TRUE),0)</f>
        <v>0</v>
      </c>
      <c r="Z110" s="131">
        <f>IF(Z$2,TREND(Annual!Z168:Z226,$AF168:$AG226,$AF110:$AG115,TRUE),0)</f>
        <v>0</v>
      </c>
      <c r="AA110" s="131">
        <f>IF(AA$2,TREND(Annual!AA168:AA226,$AF168:$AG226,$AF110:$AG115,TRUE),0)</f>
        <v>0</v>
      </c>
      <c r="AB110" s="131">
        <f>IF(AB$2,TREND(Annual!AB168:AB226,$AF168:$AG226,$AF110:$AG115,TRUE),0)</f>
        <v>0</v>
      </c>
      <c r="AC110" s="131">
        <f>IF(AC$2,TREND(Annual!AC168:AC226,$AF168:$AG226,$AF110:$AG115,TRUE),0)</f>
        <v>0</v>
      </c>
      <c r="AD110" s="131">
        <f>IF(AD$2,TREND(Annual!AD168:AD226,$AF168:$AG226,$AF110:$AG115,TRUE),0)</f>
        <v>0</v>
      </c>
      <c r="AE110" s="126"/>
      <c r="AF110">
        <f t="shared" si="2"/>
        <v>104</v>
      </c>
      <c r="AG110">
        <f t="shared" si="3"/>
        <v>10816</v>
      </c>
    </row>
    <row r="111" spans="1:33">
      <c r="A111" t="s">
        <v>652</v>
      </c>
      <c r="B111" s="131">
        <f>IF(B$2,TREND(Annual!B169:B227,$AF169:$AG227,$AF111:$AG116,TRUE),0)</f>
        <v>0</v>
      </c>
      <c r="C111" s="131">
        <f>IF(C$2,TREND(Annual!C169:C227,$AF169:$AG227,$AF111:$AG116,TRUE),0)</f>
        <v>0</v>
      </c>
      <c r="D111" s="131">
        <f>IF(D$2,TREND(Annual!D169:D227,$AF169:$AG227,$AF111:$AG116,TRUE),0)</f>
        <v>0</v>
      </c>
      <c r="E111" s="131">
        <f>IF(E$2,TREND(Annual!E169:E227,$AF169:$AG227,$AF111:$AG116,TRUE),0)</f>
        <v>0</v>
      </c>
      <c r="F111" s="131">
        <f>IF(F$2,TREND(Annual!F169:F227,$AF169:$AG227,$AF111:$AG116,TRUE),0)</f>
        <v>0</v>
      </c>
      <c r="G111" s="131">
        <f>IF(G$2,TREND(Annual!G169:G227,$AF169:$AG227,$AF111:$AG116,TRUE),0)</f>
        <v>0</v>
      </c>
      <c r="H111" s="131">
        <f>IF(H$2,TREND(Annual!H169:H227,$AF169:$AG227,$AF111:$AG116,TRUE),0)</f>
        <v>0</v>
      </c>
      <c r="I111" s="131">
        <f>IF(I$2,TREND(Annual!I169:I227,$AF169:$AG227,$AF111:$AG116,TRUE),0)</f>
        <v>0</v>
      </c>
      <c r="J111" s="131">
        <f>IF(J$2,TREND(Annual!J169:J227,$AF169:$AG227,$AF111:$AG116,TRUE),0)</f>
        <v>0</v>
      </c>
      <c r="K111" s="131">
        <f>IF(K$2,TREND(Annual!K169:K227,$AF169:$AG227,$AF111:$AG116,TRUE),0)</f>
        <v>0</v>
      </c>
      <c r="L111" s="131">
        <f>IF(L$2,TREND(Annual!L169:L227,$AF169:$AG227,$AF111:$AG116,TRUE),0)</f>
        <v>0</v>
      </c>
      <c r="M111" s="131">
        <f>IF(M$2,TREND(Annual!M169:M227,$AF169:$AG227,$AF111:$AG116,TRUE),0)</f>
        <v>0</v>
      </c>
      <c r="N111" s="131">
        <f>IF(N$2,TREND(Annual!N169:N227,$AF169:$AG227,$AF111:$AG116,TRUE),0)</f>
        <v>0</v>
      </c>
      <c r="O111" s="131">
        <f>IF(O$2,TREND(Annual!O169:O227,$AF169:$AG227,$AF111:$AG116,TRUE),0)</f>
        <v>0</v>
      </c>
      <c r="P111" s="131">
        <f>IF(P$2,TREND(Annual!P169:P227,$AF169:$AG227,$AF111:$AG116,TRUE),0)</f>
        <v>0</v>
      </c>
      <c r="Q111" s="131">
        <f>IF(Q$2,TREND(Annual!Q169:Q227,$AF169:$AG227,$AF111:$AG116,TRUE),0)</f>
        <v>0</v>
      </c>
      <c r="R111" s="131">
        <f>IF(R$2,TREND(Annual!R169:R227,$AF169:$AG227,$AF111:$AG116,TRUE),0)</f>
        <v>0</v>
      </c>
      <c r="S111" s="131">
        <f>IF(S$2,TREND(Annual!S169:S227,$AF169:$AG227,$AF111:$AG116,TRUE),0)</f>
        <v>0</v>
      </c>
      <c r="T111" s="131">
        <f>IF(T$2,TREND(Annual!T169:T227,$AF169:$AG227,$AF111:$AG116,TRUE),0)</f>
        <v>0</v>
      </c>
      <c r="U111" s="131">
        <f>IF(U$2,TREND(Annual!U169:U227,$AF169:$AG227,$AF111:$AG116,TRUE),0)</f>
        <v>0</v>
      </c>
      <c r="V111" s="131">
        <f>IF(V$2,TREND(Annual!V169:V227,$AF169:$AG227,$AF111:$AG116,TRUE),0)</f>
        <v>0</v>
      </c>
      <c r="W111" s="131">
        <f>IF(W$2,TREND(Annual!W169:W227,$AF169:$AG227,$AF111:$AG116,TRUE),0)</f>
        <v>0</v>
      </c>
      <c r="X111" s="131">
        <f>IF(X$2,TREND(Annual!X169:X227,$AF169:$AG227,$AF111:$AG116,TRUE),0)</f>
        <v>0</v>
      </c>
      <c r="Y111" s="131">
        <f>IF(Y$2,TREND(Annual!Y169:Y227,$AF169:$AG227,$AF111:$AG116,TRUE),0)</f>
        <v>0</v>
      </c>
      <c r="Z111" s="131">
        <f>IF(Z$2,TREND(Annual!Z169:Z227,$AF169:$AG227,$AF111:$AG116,TRUE),0)</f>
        <v>0</v>
      </c>
      <c r="AA111" s="131">
        <f>IF(AA$2,TREND(Annual!AA169:AA227,$AF169:$AG227,$AF111:$AG116,TRUE),0)</f>
        <v>0</v>
      </c>
      <c r="AB111" s="131">
        <f>IF(AB$2,TREND(Annual!AB169:AB227,$AF169:$AG227,$AF111:$AG116,TRUE),0)</f>
        <v>0</v>
      </c>
      <c r="AC111" s="131">
        <f>IF(AC$2,TREND(Annual!AC169:AC227,$AF169:$AG227,$AF111:$AG116,TRUE),0)</f>
        <v>0</v>
      </c>
      <c r="AD111" s="131">
        <f>IF(AD$2,TREND(Annual!AD169:AD227,$AF169:$AG227,$AF111:$AG116,TRUE),0)</f>
        <v>0</v>
      </c>
      <c r="AF111">
        <f t="shared" si="2"/>
        <v>105</v>
      </c>
      <c r="AG111">
        <f t="shared" ref="AG111:AG118" si="4">AF111^$AG$2</f>
        <v>11025</v>
      </c>
    </row>
    <row r="112" spans="1:33">
      <c r="A112" t="s">
        <v>653</v>
      </c>
      <c r="B112" s="131">
        <f>IF(B$2,TREND(Annual!B170:B228,$AF170:$AG228,$AF112:$AG117,TRUE),0)</f>
        <v>0</v>
      </c>
      <c r="C112" s="131">
        <f>IF(C$2,TREND(Annual!C170:C228,$AF170:$AG228,$AF112:$AG117,TRUE),0)</f>
        <v>0</v>
      </c>
      <c r="D112" s="131">
        <f>IF(D$2,TREND(Annual!D170:D228,$AF170:$AG228,$AF112:$AG117,TRUE),0)</f>
        <v>0</v>
      </c>
      <c r="E112" s="131">
        <f>IF(E$2,TREND(Annual!E170:E228,$AF170:$AG228,$AF112:$AG117,TRUE),0)</f>
        <v>0</v>
      </c>
      <c r="F112" s="131">
        <f>IF(F$2,TREND(Annual!F170:F228,$AF170:$AG228,$AF112:$AG117,TRUE),0)</f>
        <v>0</v>
      </c>
      <c r="G112" s="131">
        <f>IF(G$2,TREND(Annual!G170:G228,$AF170:$AG228,$AF112:$AG117,TRUE),0)</f>
        <v>0</v>
      </c>
      <c r="H112" s="131">
        <f>IF(H$2,TREND(Annual!H170:H228,$AF170:$AG228,$AF112:$AG117,TRUE),0)</f>
        <v>0</v>
      </c>
      <c r="I112" s="131">
        <f>IF(I$2,TREND(Annual!I170:I228,$AF170:$AG228,$AF112:$AG117,TRUE),0)</f>
        <v>0</v>
      </c>
      <c r="J112" s="131">
        <f>IF(J$2,TREND(Annual!J170:J228,$AF170:$AG228,$AF112:$AG117,TRUE),0)</f>
        <v>0</v>
      </c>
      <c r="K112" s="131">
        <f>IF(K$2,TREND(Annual!K170:K228,$AF170:$AG228,$AF112:$AG117,TRUE),0)</f>
        <v>0</v>
      </c>
      <c r="L112" s="131">
        <f>IF(L$2,TREND(Annual!L170:L228,$AF170:$AG228,$AF112:$AG117,TRUE),0)</f>
        <v>0</v>
      </c>
      <c r="M112" s="131">
        <f>IF(M$2,TREND(Annual!M170:M228,$AF170:$AG228,$AF112:$AG117,TRUE),0)</f>
        <v>0</v>
      </c>
      <c r="N112" s="131">
        <f>IF(N$2,TREND(Annual!N170:N228,$AF170:$AG228,$AF112:$AG117,TRUE),0)</f>
        <v>0</v>
      </c>
      <c r="O112" s="131">
        <f>IF(O$2,TREND(Annual!O170:O228,$AF170:$AG228,$AF112:$AG117,TRUE),0)</f>
        <v>0</v>
      </c>
      <c r="P112" s="131">
        <f>IF(P$2,TREND(Annual!P170:P228,$AF170:$AG228,$AF112:$AG117,TRUE),0)</f>
        <v>0</v>
      </c>
      <c r="Q112" s="131">
        <f>IF(Q$2,TREND(Annual!Q170:Q228,$AF170:$AG228,$AF112:$AG117,TRUE),0)</f>
        <v>0</v>
      </c>
      <c r="R112" s="131">
        <f>IF(R$2,TREND(Annual!R170:R228,$AF170:$AG228,$AF112:$AG117,TRUE),0)</f>
        <v>0</v>
      </c>
      <c r="S112" s="131">
        <f>IF(S$2,TREND(Annual!S170:S228,$AF170:$AG228,$AF112:$AG117,TRUE),0)</f>
        <v>0</v>
      </c>
      <c r="T112" s="131">
        <f>IF(T$2,TREND(Annual!T170:T228,$AF170:$AG228,$AF112:$AG117,TRUE),0)</f>
        <v>0</v>
      </c>
      <c r="U112" s="131">
        <f>IF(U$2,TREND(Annual!U170:U228,$AF170:$AG228,$AF112:$AG117,TRUE),0)</f>
        <v>0</v>
      </c>
      <c r="V112" s="131">
        <f>IF(V$2,TREND(Annual!V170:V228,$AF170:$AG228,$AF112:$AG117,TRUE),0)</f>
        <v>0</v>
      </c>
      <c r="W112" s="131">
        <f>IF(W$2,TREND(Annual!W170:W228,$AF170:$AG228,$AF112:$AG117,TRUE),0)</f>
        <v>0</v>
      </c>
      <c r="X112" s="131">
        <f>IF(X$2,TREND(Annual!X170:X228,$AF170:$AG228,$AF112:$AG117,TRUE),0)</f>
        <v>0</v>
      </c>
      <c r="Y112" s="131">
        <f>IF(Y$2,TREND(Annual!Y170:Y228,$AF170:$AG228,$AF112:$AG117,TRUE),0)</f>
        <v>0</v>
      </c>
      <c r="Z112" s="131">
        <f>IF(Z$2,TREND(Annual!Z170:Z228,$AF170:$AG228,$AF112:$AG117,TRUE),0)</f>
        <v>0</v>
      </c>
      <c r="AA112" s="131">
        <f>IF(AA$2,TREND(Annual!AA170:AA228,$AF170:$AG228,$AF112:$AG117,TRUE),0)</f>
        <v>0</v>
      </c>
      <c r="AB112" s="131">
        <f>IF(AB$2,TREND(Annual!AB170:AB228,$AF170:$AG228,$AF112:$AG117,TRUE),0)</f>
        <v>0</v>
      </c>
      <c r="AC112" s="131">
        <f>IF(AC$2,TREND(Annual!AC170:AC228,$AF170:$AG228,$AF112:$AG117,TRUE),0)</f>
        <v>0</v>
      </c>
      <c r="AD112" s="131">
        <f>IF(AD$2,TREND(Annual!AD170:AD228,$AF170:$AG228,$AF112:$AG117,TRUE),0)</f>
        <v>0</v>
      </c>
      <c r="AF112">
        <f t="shared" si="2"/>
        <v>106</v>
      </c>
      <c r="AG112">
        <f t="shared" si="4"/>
        <v>11236</v>
      </c>
    </row>
    <row r="113" spans="1:33">
      <c r="A113" t="s">
        <v>654</v>
      </c>
      <c r="B113" s="131">
        <f>IF(B$2,TREND(Annual!B171:B229,$AF171:$AG229,$AF113:$AG118,TRUE),0)</f>
        <v>0</v>
      </c>
      <c r="C113" s="131">
        <f>IF(C$2,TREND(Annual!C171:C229,$AF171:$AG229,$AF113:$AG118,TRUE),0)</f>
        <v>0</v>
      </c>
      <c r="D113" s="131">
        <f>IF(D$2,TREND(Annual!D171:D229,$AF171:$AG229,$AF113:$AG118,TRUE),0)</f>
        <v>0</v>
      </c>
      <c r="E113" s="131">
        <f>IF(E$2,TREND(Annual!E171:E229,$AF171:$AG229,$AF113:$AG118,TRUE),0)</f>
        <v>0</v>
      </c>
      <c r="F113" s="131">
        <f>IF(F$2,TREND(Annual!F171:F229,$AF171:$AG229,$AF113:$AG118,TRUE),0)</f>
        <v>0</v>
      </c>
      <c r="G113" s="131">
        <f>IF(G$2,TREND(Annual!G171:G229,$AF171:$AG229,$AF113:$AG118,TRUE),0)</f>
        <v>0</v>
      </c>
      <c r="H113" s="131">
        <f>IF(H$2,TREND(Annual!H171:H229,$AF171:$AG229,$AF113:$AG118,TRUE),0)</f>
        <v>0</v>
      </c>
      <c r="I113" s="131">
        <f>IF(I$2,TREND(Annual!I171:I229,$AF171:$AG229,$AF113:$AG118,TRUE),0)</f>
        <v>0</v>
      </c>
      <c r="J113" s="131">
        <f>IF(J$2,TREND(Annual!J171:J229,$AF171:$AG229,$AF113:$AG118,TRUE),0)</f>
        <v>0</v>
      </c>
      <c r="K113" s="131">
        <f>IF(K$2,TREND(Annual!K171:K229,$AF171:$AG229,$AF113:$AG118,TRUE),0)</f>
        <v>0</v>
      </c>
      <c r="L113" s="131">
        <f>IF(L$2,TREND(Annual!L171:L229,$AF171:$AG229,$AF113:$AG118,TRUE),0)</f>
        <v>0</v>
      </c>
      <c r="M113" s="131">
        <f>IF(M$2,TREND(Annual!M171:M229,$AF171:$AG229,$AF113:$AG118,TRUE),0)</f>
        <v>0</v>
      </c>
      <c r="N113" s="131">
        <f>IF(N$2,TREND(Annual!N171:N229,$AF171:$AG229,$AF113:$AG118,TRUE),0)</f>
        <v>0</v>
      </c>
      <c r="O113" s="131">
        <f>IF(O$2,TREND(Annual!O171:O229,$AF171:$AG229,$AF113:$AG118,TRUE),0)</f>
        <v>0</v>
      </c>
      <c r="P113" s="131">
        <f>IF(P$2,TREND(Annual!P171:P229,$AF171:$AG229,$AF113:$AG118,TRUE),0)</f>
        <v>0</v>
      </c>
      <c r="Q113" s="131">
        <f>IF(Q$2,TREND(Annual!Q171:Q229,$AF171:$AG229,$AF113:$AG118,TRUE),0)</f>
        <v>0</v>
      </c>
      <c r="R113" s="131">
        <f>IF(R$2,TREND(Annual!R171:R229,$AF171:$AG229,$AF113:$AG118,TRUE),0)</f>
        <v>0</v>
      </c>
      <c r="S113" s="131">
        <f>IF(S$2,TREND(Annual!S171:S229,$AF171:$AG229,$AF113:$AG118,TRUE),0)</f>
        <v>0</v>
      </c>
      <c r="T113" s="131">
        <f>IF(T$2,TREND(Annual!T171:T229,$AF171:$AG229,$AF113:$AG118,TRUE),0)</f>
        <v>0</v>
      </c>
      <c r="U113" s="131">
        <f>IF(U$2,TREND(Annual!U171:U229,$AF171:$AG229,$AF113:$AG118,TRUE),0)</f>
        <v>0</v>
      </c>
      <c r="V113" s="131">
        <f>IF(V$2,TREND(Annual!V171:V229,$AF171:$AG229,$AF113:$AG118,TRUE),0)</f>
        <v>0</v>
      </c>
      <c r="W113" s="131">
        <f>IF(W$2,TREND(Annual!W171:W229,$AF171:$AG229,$AF113:$AG118,TRUE),0)</f>
        <v>0</v>
      </c>
      <c r="X113" s="131">
        <f>IF(X$2,TREND(Annual!X171:X229,$AF171:$AG229,$AF113:$AG118,TRUE),0)</f>
        <v>0</v>
      </c>
      <c r="Y113" s="131">
        <f>IF(Y$2,TREND(Annual!Y171:Y229,$AF171:$AG229,$AF113:$AG118,TRUE),0)</f>
        <v>0</v>
      </c>
      <c r="Z113" s="131">
        <f>IF(Z$2,TREND(Annual!Z171:Z229,$AF171:$AG229,$AF113:$AG118,TRUE),0)</f>
        <v>0</v>
      </c>
      <c r="AA113" s="131">
        <f>IF(AA$2,TREND(Annual!AA171:AA229,$AF171:$AG229,$AF113:$AG118,TRUE),0)</f>
        <v>0</v>
      </c>
      <c r="AB113" s="131">
        <f>IF(AB$2,TREND(Annual!AB171:AB229,$AF171:$AG229,$AF113:$AG118,TRUE),0)</f>
        <v>0</v>
      </c>
      <c r="AC113" s="131">
        <f>IF(AC$2,TREND(Annual!AC171:AC229,$AF171:$AG229,$AF113:$AG118,TRUE),0)</f>
        <v>0</v>
      </c>
      <c r="AD113" s="131">
        <f>IF(AD$2,TREND(Annual!AD171:AD229,$AF171:$AG229,$AF113:$AG118,TRUE),0)</f>
        <v>0</v>
      </c>
      <c r="AF113">
        <f t="shared" si="2"/>
        <v>107</v>
      </c>
      <c r="AG113">
        <f t="shared" si="4"/>
        <v>11449</v>
      </c>
    </row>
    <row r="114" spans="1:33">
      <c r="A114" t="s">
        <v>655</v>
      </c>
      <c r="B114" s="131">
        <f>IF(B$2,TREND(Annual!B172:B230,$AF172:$AG230,$AF114:$AG119,TRUE),0)</f>
        <v>0</v>
      </c>
      <c r="C114" s="131">
        <f>IF(C$2,TREND(Annual!C172:C230,$AF172:$AG230,$AF114:$AG119,TRUE),0)</f>
        <v>0</v>
      </c>
      <c r="D114" s="131">
        <f>IF(D$2,TREND(Annual!D172:D230,$AF172:$AG230,$AF114:$AG119,TRUE),0)</f>
        <v>0</v>
      </c>
      <c r="E114" s="131">
        <f>IF(E$2,TREND(Annual!E172:E230,$AF172:$AG230,$AF114:$AG119,TRUE),0)</f>
        <v>0</v>
      </c>
      <c r="F114" s="131">
        <f>IF(F$2,TREND(Annual!F172:F230,$AF172:$AG230,$AF114:$AG119,TRUE),0)</f>
        <v>0</v>
      </c>
      <c r="G114" s="131">
        <f>IF(G$2,TREND(Annual!G172:G230,$AF172:$AG230,$AF114:$AG119,TRUE),0)</f>
        <v>0</v>
      </c>
      <c r="H114" s="131">
        <f>IF(H$2,TREND(Annual!H172:H230,$AF172:$AG230,$AF114:$AG119,TRUE),0)</f>
        <v>0</v>
      </c>
      <c r="I114" s="131">
        <f>IF(I$2,TREND(Annual!I172:I230,$AF172:$AG230,$AF114:$AG119,TRUE),0)</f>
        <v>0</v>
      </c>
      <c r="J114" s="131">
        <f>IF(J$2,TREND(Annual!J172:J230,$AF172:$AG230,$AF114:$AG119,TRUE),0)</f>
        <v>0</v>
      </c>
      <c r="K114" s="131">
        <f>IF(K$2,TREND(Annual!K172:K230,$AF172:$AG230,$AF114:$AG119,TRUE),0)</f>
        <v>0</v>
      </c>
      <c r="L114" s="131">
        <f>IF(L$2,TREND(Annual!L172:L230,$AF172:$AG230,$AF114:$AG119,TRUE),0)</f>
        <v>0</v>
      </c>
      <c r="M114" s="131">
        <f>IF(M$2,TREND(Annual!M172:M230,$AF172:$AG230,$AF114:$AG119,TRUE),0)</f>
        <v>0</v>
      </c>
      <c r="N114" s="131">
        <f>IF(N$2,TREND(Annual!N172:N230,$AF172:$AG230,$AF114:$AG119,TRUE),0)</f>
        <v>0</v>
      </c>
      <c r="O114" s="131">
        <f>IF(O$2,TREND(Annual!O172:O230,$AF172:$AG230,$AF114:$AG119,TRUE),0)</f>
        <v>0</v>
      </c>
      <c r="P114" s="131">
        <f>IF(P$2,TREND(Annual!P172:P230,$AF172:$AG230,$AF114:$AG119,TRUE),0)</f>
        <v>0</v>
      </c>
      <c r="Q114" s="131">
        <f>IF(Q$2,TREND(Annual!Q172:Q230,$AF172:$AG230,$AF114:$AG119,TRUE),0)</f>
        <v>0</v>
      </c>
      <c r="R114" s="131">
        <f>IF(R$2,TREND(Annual!R172:R230,$AF172:$AG230,$AF114:$AG119,TRUE),0)</f>
        <v>0</v>
      </c>
      <c r="S114" s="131">
        <f>IF(S$2,TREND(Annual!S172:S230,$AF172:$AG230,$AF114:$AG119,TRUE),0)</f>
        <v>0</v>
      </c>
      <c r="T114" s="131">
        <f>IF(T$2,TREND(Annual!T172:T230,$AF172:$AG230,$AF114:$AG119,TRUE),0)</f>
        <v>0</v>
      </c>
      <c r="U114" s="131">
        <f>IF(U$2,TREND(Annual!U172:U230,$AF172:$AG230,$AF114:$AG119,TRUE),0)</f>
        <v>0</v>
      </c>
      <c r="V114" s="131">
        <f>IF(V$2,TREND(Annual!V172:V230,$AF172:$AG230,$AF114:$AG119,TRUE),0)</f>
        <v>0</v>
      </c>
      <c r="W114" s="131">
        <f>IF(W$2,TREND(Annual!W172:W230,$AF172:$AG230,$AF114:$AG119,TRUE),0)</f>
        <v>0</v>
      </c>
      <c r="X114" s="131">
        <f>IF(X$2,TREND(Annual!X172:X230,$AF172:$AG230,$AF114:$AG119,TRUE),0)</f>
        <v>0</v>
      </c>
      <c r="Y114" s="131">
        <f>IF(Y$2,TREND(Annual!Y172:Y230,$AF172:$AG230,$AF114:$AG119,TRUE),0)</f>
        <v>0</v>
      </c>
      <c r="Z114" s="131">
        <f>IF(Z$2,TREND(Annual!Z172:Z230,$AF172:$AG230,$AF114:$AG119,TRUE),0)</f>
        <v>0</v>
      </c>
      <c r="AA114" s="131">
        <f>IF(AA$2,TREND(Annual!AA172:AA230,$AF172:$AG230,$AF114:$AG119,TRUE),0)</f>
        <v>0</v>
      </c>
      <c r="AB114" s="131">
        <f>IF(AB$2,TREND(Annual!AB172:AB230,$AF172:$AG230,$AF114:$AG119,TRUE),0)</f>
        <v>0</v>
      </c>
      <c r="AC114" s="131">
        <f>IF(AC$2,TREND(Annual!AC172:AC230,$AF172:$AG230,$AF114:$AG119,TRUE),0)</f>
        <v>0</v>
      </c>
      <c r="AD114" s="131">
        <f>IF(AD$2,TREND(Annual!AD172:AD230,$AF172:$AG230,$AF114:$AG119,TRUE),0)</f>
        <v>0</v>
      </c>
      <c r="AF114">
        <f t="shared" si="2"/>
        <v>108</v>
      </c>
      <c r="AG114">
        <f t="shared" si="4"/>
        <v>11664</v>
      </c>
    </row>
    <row r="115" spans="1:33">
      <c r="A115" t="s">
        <v>656</v>
      </c>
      <c r="B115" s="131">
        <f>IF(B$2,TREND(Annual!B173:B231,$AF173:$AG231,$AF115:$AG120,TRUE),0)</f>
        <v>0</v>
      </c>
      <c r="C115" s="131">
        <f>IF(C$2,TREND(Annual!C173:C231,$AF173:$AG231,$AF115:$AG120,TRUE),0)</f>
        <v>0</v>
      </c>
      <c r="D115" s="131">
        <f>IF(D$2,TREND(Annual!D173:D231,$AF173:$AG231,$AF115:$AG120,TRUE),0)</f>
        <v>0</v>
      </c>
      <c r="E115" s="131">
        <f>IF(E$2,TREND(Annual!E173:E231,$AF173:$AG231,$AF115:$AG120,TRUE),0)</f>
        <v>0</v>
      </c>
      <c r="F115" s="131">
        <f>IF(F$2,TREND(Annual!F173:F231,$AF173:$AG231,$AF115:$AG120,TRUE),0)</f>
        <v>0</v>
      </c>
      <c r="G115" s="131">
        <f>IF(G$2,TREND(Annual!G173:G231,$AF173:$AG231,$AF115:$AG120,TRUE),0)</f>
        <v>0</v>
      </c>
      <c r="H115" s="131">
        <f>IF(H$2,TREND(Annual!H173:H231,$AF173:$AG231,$AF115:$AG120,TRUE),0)</f>
        <v>0</v>
      </c>
      <c r="I115" s="131">
        <f>IF(I$2,TREND(Annual!I173:I231,$AF173:$AG231,$AF115:$AG120,TRUE),0)</f>
        <v>0</v>
      </c>
      <c r="J115" s="131">
        <f>IF(J$2,TREND(Annual!J173:J231,$AF173:$AG231,$AF115:$AG120,TRUE),0)</f>
        <v>0</v>
      </c>
      <c r="K115" s="131">
        <f>IF(K$2,TREND(Annual!K173:K231,$AF173:$AG231,$AF115:$AG120,TRUE),0)</f>
        <v>0</v>
      </c>
      <c r="L115" s="131">
        <f>IF(L$2,TREND(Annual!L173:L231,$AF173:$AG231,$AF115:$AG120,TRUE),0)</f>
        <v>0</v>
      </c>
      <c r="M115" s="131">
        <f>IF(M$2,TREND(Annual!M173:M231,$AF173:$AG231,$AF115:$AG120,TRUE),0)</f>
        <v>0</v>
      </c>
      <c r="N115" s="131">
        <f>IF(N$2,TREND(Annual!N173:N231,$AF173:$AG231,$AF115:$AG120,TRUE),0)</f>
        <v>0</v>
      </c>
      <c r="O115" s="131">
        <f>IF(O$2,TREND(Annual!O173:O231,$AF173:$AG231,$AF115:$AG120,TRUE),0)</f>
        <v>0</v>
      </c>
      <c r="P115" s="131">
        <f>IF(P$2,TREND(Annual!P173:P231,$AF173:$AG231,$AF115:$AG120,TRUE),0)</f>
        <v>0</v>
      </c>
      <c r="Q115" s="131">
        <f>IF(Q$2,TREND(Annual!Q173:Q231,$AF173:$AG231,$AF115:$AG120,TRUE),0)</f>
        <v>0</v>
      </c>
      <c r="R115" s="131">
        <f>IF(R$2,TREND(Annual!R173:R231,$AF173:$AG231,$AF115:$AG120,TRUE),0)</f>
        <v>0</v>
      </c>
      <c r="S115" s="131">
        <f>IF(S$2,TREND(Annual!S173:S231,$AF173:$AG231,$AF115:$AG120,TRUE),0)</f>
        <v>0</v>
      </c>
      <c r="T115" s="131">
        <f>IF(T$2,TREND(Annual!T173:T231,$AF173:$AG231,$AF115:$AG120,TRUE),0)</f>
        <v>0</v>
      </c>
      <c r="U115" s="131">
        <f>IF(U$2,TREND(Annual!U173:U231,$AF173:$AG231,$AF115:$AG120,TRUE),0)</f>
        <v>0</v>
      </c>
      <c r="V115" s="131">
        <f>IF(V$2,TREND(Annual!V173:V231,$AF173:$AG231,$AF115:$AG120,TRUE),0)</f>
        <v>0</v>
      </c>
      <c r="W115" s="131">
        <f>IF(W$2,TREND(Annual!W173:W231,$AF173:$AG231,$AF115:$AG120,TRUE),0)</f>
        <v>0</v>
      </c>
      <c r="X115" s="131">
        <f>IF(X$2,TREND(Annual!X173:X231,$AF173:$AG231,$AF115:$AG120,TRUE),0)</f>
        <v>0</v>
      </c>
      <c r="Y115" s="131">
        <f>IF(Y$2,TREND(Annual!Y173:Y231,$AF173:$AG231,$AF115:$AG120,TRUE),0)</f>
        <v>0</v>
      </c>
      <c r="Z115" s="131">
        <f>IF(Z$2,TREND(Annual!Z173:Z231,$AF173:$AG231,$AF115:$AG120,TRUE),0)</f>
        <v>0</v>
      </c>
      <c r="AA115" s="131">
        <f>IF(AA$2,TREND(Annual!AA173:AA231,$AF173:$AG231,$AF115:$AG120,TRUE),0)</f>
        <v>0</v>
      </c>
      <c r="AB115" s="131">
        <f>IF(AB$2,TREND(Annual!AB173:AB231,$AF173:$AG231,$AF115:$AG120,TRUE),0)</f>
        <v>0</v>
      </c>
      <c r="AC115" s="131">
        <f>IF(AC$2,TREND(Annual!AC173:AC231,$AF173:$AG231,$AF115:$AG120,TRUE),0)</f>
        <v>0</v>
      </c>
      <c r="AD115" s="131">
        <f>IF(AD$2,TREND(Annual!AD173:AD231,$AF173:$AG231,$AF115:$AG120,TRUE),0)</f>
        <v>0</v>
      </c>
      <c r="AF115">
        <f t="shared" si="2"/>
        <v>109</v>
      </c>
      <c r="AG115">
        <f t="shared" si="4"/>
        <v>11881</v>
      </c>
    </row>
    <row r="116" spans="1:33">
      <c r="A116" t="s">
        <v>657</v>
      </c>
      <c r="B116" s="131">
        <f>IF(B$2,TREND(Annual!B174:B232,$AF174:$AG232,$AF116:$AG121,TRUE),0)</f>
        <v>0</v>
      </c>
      <c r="C116" s="131">
        <f>IF(C$2,TREND(Annual!C174:C232,$AF174:$AG232,$AF116:$AG121,TRUE),0)</f>
        <v>0</v>
      </c>
      <c r="D116" s="131">
        <f>IF(D$2,TREND(Annual!D174:D232,$AF174:$AG232,$AF116:$AG121,TRUE),0)</f>
        <v>0</v>
      </c>
      <c r="E116" s="131">
        <f>IF(E$2,TREND(Annual!E174:E232,$AF174:$AG232,$AF116:$AG121,TRUE),0)</f>
        <v>0</v>
      </c>
      <c r="F116" s="131">
        <f>IF(F$2,TREND(Annual!F174:F232,$AF174:$AG232,$AF116:$AG121,TRUE),0)</f>
        <v>0</v>
      </c>
      <c r="G116" s="131">
        <f>IF(G$2,TREND(Annual!G174:G232,$AF174:$AG232,$AF116:$AG121,TRUE),0)</f>
        <v>0</v>
      </c>
      <c r="H116" s="131">
        <f>IF(H$2,TREND(Annual!H174:H232,$AF174:$AG232,$AF116:$AG121,TRUE),0)</f>
        <v>0</v>
      </c>
      <c r="I116" s="131">
        <f>IF(I$2,TREND(Annual!I174:I232,$AF174:$AG232,$AF116:$AG121,TRUE),0)</f>
        <v>0</v>
      </c>
      <c r="J116" s="131">
        <f>IF(J$2,TREND(Annual!J174:J232,$AF174:$AG232,$AF116:$AG121,TRUE),0)</f>
        <v>0</v>
      </c>
      <c r="K116" s="131">
        <f>IF(K$2,TREND(Annual!K174:K232,$AF174:$AG232,$AF116:$AG121,TRUE),0)</f>
        <v>0</v>
      </c>
      <c r="L116" s="131">
        <f>IF(L$2,TREND(Annual!L174:L232,$AF174:$AG232,$AF116:$AG121,TRUE),0)</f>
        <v>0</v>
      </c>
      <c r="M116" s="131">
        <f>IF(M$2,TREND(Annual!M174:M232,$AF174:$AG232,$AF116:$AG121,TRUE),0)</f>
        <v>0</v>
      </c>
      <c r="N116" s="131">
        <f>IF(N$2,TREND(Annual!N174:N232,$AF174:$AG232,$AF116:$AG121,TRUE),0)</f>
        <v>0</v>
      </c>
      <c r="O116" s="131">
        <f>IF(O$2,TREND(Annual!O174:O232,$AF174:$AG232,$AF116:$AG121,TRUE),0)</f>
        <v>0</v>
      </c>
      <c r="P116" s="131">
        <f>IF(P$2,TREND(Annual!P174:P232,$AF174:$AG232,$AF116:$AG121,TRUE),0)</f>
        <v>0</v>
      </c>
      <c r="Q116" s="131">
        <f>IF(Q$2,TREND(Annual!Q174:Q232,$AF174:$AG232,$AF116:$AG121,TRUE),0)</f>
        <v>0</v>
      </c>
      <c r="R116" s="131">
        <f>IF(R$2,TREND(Annual!R174:R232,$AF174:$AG232,$AF116:$AG121,TRUE),0)</f>
        <v>0</v>
      </c>
      <c r="S116" s="131">
        <f>IF(S$2,TREND(Annual!S174:S232,$AF174:$AG232,$AF116:$AG121,TRUE),0)</f>
        <v>0</v>
      </c>
      <c r="T116" s="131">
        <f>IF(T$2,TREND(Annual!T174:T232,$AF174:$AG232,$AF116:$AG121,TRUE),0)</f>
        <v>0</v>
      </c>
      <c r="U116" s="131">
        <f>IF(U$2,TREND(Annual!U174:U232,$AF174:$AG232,$AF116:$AG121,TRUE),0)</f>
        <v>0</v>
      </c>
      <c r="V116" s="131">
        <f>IF(V$2,TREND(Annual!V174:V232,$AF174:$AG232,$AF116:$AG121,TRUE),0)</f>
        <v>0</v>
      </c>
      <c r="W116" s="131">
        <f>IF(W$2,TREND(Annual!W174:W232,$AF174:$AG232,$AF116:$AG121,TRUE),0)</f>
        <v>0</v>
      </c>
      <c r="X116" s="131">
        <f>IF(X$2,TREND(Annual!X174:X232,$AF174:$AG232,$AF116:$AG121,TRUE),0)</f>
        <v>0</v>
      </c>
      <c r="Y116" s="131">
        <f>IF(Y$2,TREND(Annual!Y174:Y232,$AF174:$AG232,$AF116:$AG121,TRUE),0)</f>
        <v>0</v>
      </c>
      <c r="Z116" s="131">
        <f>IF(Z$2,TREND(Annual!Z174:Z232,$AF174:$AG232,$AF116:$AG121,TRUE),0)</f>
        <v>0</v>
      </c>
      <c r="AA116" s="131">
        <f>IF(AA$2,TREND(Annual!AA174:AA232,$AF174:$AG232,$AF116:$AG121,TRUE),0)</f>
        <v>0</v>
      </c>
      <c r="AB116" s="131">
        <f>IF(AB$2,TREND(Annual!AB174:AB232,$AF174:$AG232,$AF116:$AG121,TRUE),0)</f>
        <v>0</v>
      </c>
      <c r="AC116" s="131">
        <f>IF(AC$2,TREND(Annual!AC174:AC232,$AF174:$AG232,$AF116:$AG121,TRUE),0)</f>
        <v>0</v>
      </c>
      <c r="AD116" s="131">
        <f>IF(AD$2,TREND(Annual!AD174:AD232,$AF174:$AG232,$AF116:$AG121,TRUE),0)</f>
        <v>0</v>
      </c>
      <c r="AF116">
        <f t="shared" si="2"/>
        <v>110</v>
      </c>
      <c r="AG116">
        <f t="shared" si="4"/>
        <v>12100</v>
      </c>
    </row>
    <row r="117" spans="1:33">
      <c r="A117" t="s">
        <v>658</v>
      </c>
      <c r="B117" s="131">
        <f>IF(B$2,TREND(Annual!B175:B233,$AF175:$AG233,$AF117:$AG122,TRUE),0)</f>
        <v>0</v>
      </c>
      <c r="C117" s="131">
        <f>IF(C$2,TREND(Annual!C175:C233,$AF175:$AG233,$AF117:$AG122,TRUE),0)</f>
        <v>0</v>
      </c>
      <c r="D117" s="131">
        <f>IF(D$2,TREND(Annual!D175:D233,$AF175:$AG233,$AF117:$AG122,TRUE),0)</f>
        <v>0</v>
      </c>
      <c r="E117" s="131">
        <f>IF(E$2,TREND(Annual!E175:E233,$AF175:$AG233,$AF117:$AG122,TRUE),0)</f>
        <v>0</v>
      </c>
      <c r="F117" s="131">
        <f>IF(F$2,TREND(Annual!F175:F233,$AF175:$AG233,$AF117:$AG122,TRUE),0)</f>
        <v>0</v>
      </c>
      <c r="G117" s="131">
        <f>IF(G$2,TREND(Annual!G175:G233,$AF175:$AG233,$AF117:$AG122,TRUE),0)</f>
        <v>0</v>
      </c>
      <c r="H117" s="131">
        <f>IF(H$2,TREND(Annual!H175:H233,$AF175:$AG233,$AF117:$AG122,TRUE),0)</f>
        <v>0</v>
      </c>
      <c r="I117" s="131">
        <f>IF(I$2,TREND(Annual!I175:I233,$AF175:$AG233,$AF117:$AG122,TRUE),0)</f>
        <v>0</v>
      </c>
      <c r="J117" s="131">
        <f>IF(J$2,TREND(Annual!J175:J233,$AF175:$AG233,$AF117:$AG122,TRUE),0)</f>
        <v>0</v>
      </c>
      <c r="K117" s="131">
        <f>IF(K$2,TREND(Annual!K175:K233,$AF175:$AG233,$AF117:$AG122,TRUE),0)</f>
        <v>0</v>
      </c>
      <c r="L117" s="131">
        <f>IF(L$2,TREND(Annual!L175:L233,$AF175:$AG233,$AF117:$AG122,TRUE),0)</f>
        <v>0</v>
      </c>
      <c r="M117" s="131">
        <f>IF(M$2,TREND(Annual!M175:M233,$AF175:$AG233,$AF117:$AG122,TRUE),0)</f>
        <v>0</v>
      </c>
      <c r="N117" s="131">
        <f>IF(N$2,TREND(Annual!N175:N233,$AF175:$AG233,$AF117:$AG122,TRUE),0)</f>
        <v>0</v>
      </c>
      <c r="O117" s="131">
        <f>IF(O$2,TREND(Annual!O175:O233,$AF175:$AG233,$AF117:$AG122,TRUE),0)</f>
        <v>0</v>
      </c>
      <c r="P117" s="131">
        <f>IF(P$2,TREND(Annual!P175:P233,$AF175:$AG233,$AF117:$AG122,TRUE),0)</f>
        <v>0</v>
      </c>
      <c r="Q117" s="131">
        <f>IF(Q$2,TREND(Annual!Q175:Q233,$AF175:$AG233,$AF117:$AG122,TRUE),0)</f>
        <v>0</v>
      </c>
      <c r="R117" s="131">
        <f>IF(R$2,TREND(Annual!R175:R233,$AF175:$AG233,$AF117:$AG122,TRUE),0)</f>
        <v>0</v>
      </c>
      <c r="S117" s="131">
        <f>IF(S$2,TREND(Annual!S175:S233,$AF175:$AG233,$AF117:$AG122,TRUE),0)</f>
        <v>0</v>
      </c>
      <c r="T117" s="131">
        <f>IF(T$2,TREND(Annual!T175:T233,$AF175:$AG233,$AF117:$AG122,TRUE),0)</f>
        <v>0</v>
      </c>
      <c r="U117" s="131">
        <f>IF(U$2,TREND(Annual!U175:U233,$AF175:$AG233,$AF117:$AG122,TRUE),0)</f>
        <v>0</v>
      </c>
      <c r="V117" s="131">
        <f>IF(V$2,TREND(Annual!V175:V233,$AF175:$AG233,$AF117:$AG122,TRUE),0)</f>
        <v>0</v>
      </c>
      <c r="W117" s="131">
        <f>IF(W$2,TREND(Annual!W175:W233,$AF175:$AG233,$AF117:$AG122,TRUE),0)</f>
        <v>0</v>
      </c>
      <c r="X117" s="131">
        <f>IF(X$2,TREND(Annual!X175:X233,$AF175:$AG233,$AF117:$AG122,TRUE),0)</f>
        <v>0</v>
      </c>
      <c r="Y117" s="131">
        <f>IF(Y$2,TREND(Annual!Y175:Y233,$AF175:$AG233,$AF117:$AG122,TRUE),0)</f>
        <v>0</v>
      </c>
      <c r="Z117" s="131">
        <f>IF(Z$2,TREND(Annual!Z175:Z233,$AF175:$AG233,$AF117:$AG122,TRUE),0)</f>
        <v>0</v>
      </c>
      <c r="AA117" s="131">
        <f>IF(AA$2,TREND(Annual!AA175:AA233,$AF175:$AG233,$AF117:$AG122,TRUE),0)</f>
        <v>0</v>
      </c>
      <c r="AB117" s="131">
        <f>IF(AB$2,TREND(Annual!AB175:AB233,$AF175:$AG233,$AF117:$AG122,TRUE),0)</f>
        <v>0</v>
      </c>
      <c r="AC117" s="131">
        <f>IF(AC$2,TREND(Annual!AC175:AC233,$AF175:$AG233,$AF117:$AG122,TRUE),0)</f>
        <v>0</v>
      </c>
      <c r="AD117" s="131">
        <f>IF(AD$2,TREND(Annual!AD175:AD233,$AF175:$AG233,$AF117:$AG122,TRUE),0)</f>
        <v>0</v>
      </c>
      <c r="AF117">
        <f t="shared" si="2"/>
        <v>111</v>
      </c>
      <c r="AG117">
        <f t="shared" si="4"/>
        <v>12321</v>
      </c>
    </row>
    <row r="118" spans="1:33">
      <c r="A118" t="s">
        <v>659</v>
      </c>
      <c r="B118" s="131">
        <f>IF(B$2,TREND(Annual!B176:B234,$AF176:$AG234,$AF118:$AG123,TRUE),0)</f>
        <v>0</v>
      </c>
      <c r="C118" s="131">
        <f>IF(C$2,TREND(Annual!C176:C234,$AF176:$AG234,$AF118:$AG123,TRUE),0)</f>
        <v>0</v>
      </c>
      <c r="D118" s="131">
        <f>IF(D$2,TREND(Annual!D176:D234,$AF176:$AG234,$AF118:$AG123,TRUE),0)</f>
        <v>0</v>
      </c>
      <c r="E118" s="131">
        <f>IF(E$2,TREND(Annual!E176:E234,$AF176:$AG234,$AF118:$AG123,TRUE),0)</f>
        <v>0</v>
      </c>
      <c r="F118" s="131">
        <f>IF(F$2,TREND(Annual!F176:F234,$AF176:$AG234,$AF118:$AG123,TRUE),0)</f>
        <v>0</v>
      </c>
      <c r="G118" s="131">
        <f>IF(G$2,TREND(Annual!G176:G234,$AF176:$AG234,$AF118:$AG123,TRUE),0)</f>
        <v>0</v>
      </c>
      <c r="H118" s="131">
        <f>IF(H$2,TREND(Annual!H176:H234,$AF176:$AG234,$AF118:$AG123,TRUE),0)</f>
        <v>0</v>
      </c>
      <c r="I118" s="131">
        <f>IF(I$2,TREND(Annual!I176:I234,$AF176:$AG234,$AF118:$AG123,TRUE),0)</f>
        <v>0</v>
      </c>
      <c r="J118" s="131">
        <f>IF(J$2,TREND(Annual!J176:J234,$AF176:$AG234,$AF118:$AG123,TRUE),0)</f>
        <v>0</v>
      </c>
      <c r="K118" s="131">
        <f>IF(K$2,TREND(Annual!K176:K234,$AF176:$AG234,$AF118:$AG123,TRUE),0)</f>
        <v>0</v>
      </c>
      <c r="L118" s="131">
        <f>IF(L$2,TREND(Annual!L176:L234,$AF176:$AG234,$AF118:$AG123,TRUE),0)</f>
        <v>0</v>
      </c>
      <c r="M118" s="131">
        <f>IF(M$2,TREND(Annual!M176:M234,$AF176:$AG234,$AF118:$AG123,TRUE),0)</f>
        <v>0</v>
      </c>
      <c r="N118" s="131">
        <f>IF(N$2,TREND(Annual!N176:N234,$AF176:$AG234,$AF118:$AG123,TRUE),0)</f>
        <v>0</v>
      </c>
      <c r="O118" s="131">
        <f>IF(O$2,TREND(Annual!O176:O234,$AF176:$AG234,$AF118:$AG123,TRUE),0)</f>
        <v>0</v>
      </c>
      <c r="P118" s="131">
        <f>IF(P$2,TREND(Annual!P176:P234,$AF176:$AG234,$AF118:$AG123,TRUE),0)</f>
        <v>0</v>
      </c>
      <c r="Q118" s="131">
        <f>IF(Q$2,TREND(Annual!Q176:Q234,$AF176:$AG234,$AF118:$AG123,TRUE),0)</f>
        <v>0</v>
      </c>
      <c r="R118" s="131">
        <f>IF(R$2,TREND(Annual!R176:R234,$AF176:$AG234,$AF118:$AG123,TRUE),0)</f>
        <v>0</v>
      </c>
      <c r="S118" s="131">
        <f>IF(S$2,TREND(Annual!S176:S234,$AF176:$AG234,$AF118:$AG123,TRUE),0)</f>
        <v>0</v>
      </c>
      <c r="T118" s="131">
        <f>IF(T$2,TREND(Annual!T176:T234,$AF176:$AG234,$AF118:$AG123,TRUE),0)</f>
        <v>0</v>
      </c>
      <c r="U118" s="131">
        <f>IF(U$2,TREND(Annual!U176:U234,$AF176:$AG234,$AF118:$AG123,TRUE),0)</f>
        <v>0</v>
      </c>
      <c r="V118" s="131">
        <f>IF(V$2,TREND(Annual!V176:V234,$AF176:$AG234,$AF118:$AG123,TRUE),0)</f>
        <v>0</v>
      </c>
      <c r="W118" s="131">
        <f>IF(W$2,TREND(Annual!W176:W234,$AF176:$AG234,$AF118:$AG123,TRUE),0)</f>
        <v>0</v>
      </c>
      <c r="X118" s="131">
        <f>IF(X$2,TREND(Annual!X176:X234,$AF176:$AG234,$AF118:$AG123,TRUE),0)</f>
        <v>0</v>
      </c>
      <c r="Y118" s="131">
        <f>IF(Y$2,TREND(Annual!Y176:Y234,$AF176:$AG234,$AF118:$AG123,TRUE),0)</f>
        <v>0</v>
      </c>
      <c r="Z118" s="131">
        <f>IF(Z$2,TREND(Annual!Z176:Z234,$AF176:$AG234,$AF118:$AG123,TRUE),0)</f>
        <v>0</v>
      </c>
      <c r="AA118" s="131">
        <f>IF(AA$2,TREND(Annual!AA176:AA234,$AF176:$AG234,$AF118:$AG123,TRUE),0)</f>
        <v>0</v>
      </c>
      <c r="AB118" s="131">
        <f>IF(AB$2,TREND(Annual!AB176:AB234,$AF176:$AG234,$AF118:$AG123,TRUE),0)</f>
        <v>0</v>
      </c>
      <c r="AC118" s="131">
        <f>IF(AC$2,TREND(Annual!AC176:AC234,$AF176:$AG234,$AF118:$AG123,TRUE),0)</f>
        <v>0</v>
      </c>
      <c r="AD118" s="131">
        <f>IF(AD$2,TREND(Annual!AD176:AD234,$AF176:$AG234,$AF118:$AG123,TRUE),0)</f>
        <v>0</v>
      </c>
      <c r="AF118">
        <f t="shared" si="2"/>
        <v>112</v>
      </c>
      <c r="AG118">
        <f t="shared" si="4"/>
        <v>12544</v>
      </c>
    </row>
    <row r="119" spans="1:33">
      <c r="A119" t="s">
        <v>665</v>
      </c>
      <c r="B119" s="131">
        <f>IF(B$2,TREND(Annual!B177:B235,$AF177:$AG235,$AF119:$AG124,TRUE),0)</f>
        <v>0</v>
      </c>
      <c r="C119" s="131">
        <f>IF(C$2,TREND(Annual!C177:C235,$AF177:$AG235,$AF119:$AG124,TRUE),0)</f>
        <v>0</v>
      </c>
      <c r="D119" s="131">
        <f>IF(D$2,TREND(Annual!D177:D235,$AF177:$AG235,$AF119:$AG124,TRUE),0)</f>
        <v>0</v>
      </c>
      <c r="E119" s="131">
        <f>IF(E$2,TREND(Annual!E177:E235,$AF177:$AG235,$AF119:$AG124,TRUE),0)</f>
        <v>0</v>
      </c>
      <c r="F119" s="131">
        <f>IF(F$2,TREND(Annual!F177:F235,$AF177:$AG235,$AF119:$AG124,TRUE),0)</f>
        <v>0</v>
      </c>
      <c r="G119" s="131">
        <f>IF(G$2,TREND(Annual!G177:G235,$AF177:$AG235,$AF119:$AG124,TRUE),0)</f>
        <v>0</v>
      </c>
      <c r="H119" s="131">
        <f>IF(H$2,TREND(Annual!H177:H235,$AF177:$AG235,$AF119:$AG124,TRUE),0)</f>
        <v>0</v>
      </c>
      <c r="I119" s="131">
        <f>IF(I$2,TREND(Annual!I177:I235,$AF177:$AG235,$AF119:$AG124,TRUE),0)</f>
        <v>0</v>
      </c>
      <c r="J119" s="131">
        <f>IF(J$2,TREND(Annual!J177:J235,$AF177:$AG235,$AF119:$AG124,TRUE),0)</f>
        <v>0</v>
      </c>
      <c r="K119" s="131">
        <f>IF(K$2,TREND(Annual!K177:K235,$AF177:$AG235,$AF119:$AG124,TRUE),0)</f>
        <v>0</v>
      </c>
      <c r="L119" s="131">
        <f>IF(L$2,TREND(Annual!L177:L235,$AF177:$AG235,$AF119:$AG124,TRUE),0)</f>
        <v>0</v>
      </c>
      <c r="M119" s="131">
        <f>IF(M$2,TREND(Annual!M177:M235,$AF177:$AG235,$AF119:$AG124,TRUE),0)</f>
        <v>0</v>
      </c>
      <c r="N119" s="131">
        <f>IF(N$2,TREND(Annual!N177:N235,$AF177:$AG235,$AF119:$AG124,TRUE),0)</f>
        <v>0</v>
      </c>
      <c r="O119" s="131">
        <f>IF(O$2,TREND(Annual!O177:O235,$AF177:$AG235,$AF119:$AG124,TRUE),0)</f>
        <v>0</v>
      </c>
      <c r="P119" s="131">
        <f>IF(P$2,TREND(Annual!P177:P235,$AF177:$AG235,$AF119:$AG124,TRUE),0)</f>
        <v>0</v>
      </c>
      <c r="Q119" s="131">
        <f>IF(Q$2,TREND(Annual!Q177:Q235,$AF177:$AG235,$AF119:$AG124,TRUE),0)</f>
        <v>0</v>
      </c>
      <c r="R119" s="131">
        <f>IF(R$2,TREND(Annual!R177:R235,$AF177:$AG235,$AF119:$AG124,TRUE),0)</f>
        <v>0</v>
      </c>
      <c r="S119" s="131">
        <f>IF(S$2,TREND(Annual!S177:S235,$AF177:$AG235,$AF119:$AG124,TRUE),0)</f>
        <v>0</v>
      </c>
      <c r="T119" s="131">
        <f>IF(T$2,TREND(Annual!T177:T235,$AF177:$AG235,$AF119:$AG124,TRUE),0)</f>
        <v>0</v>
      </c>
      <c r="U119" s="131">
        <f>IF(U$2,TREND(Annual!U177:U235,$AF177:$AG235,$AF119:$AG124,TRUE),0)</f>
        <v>0</v>
      </c>
      <c r="V119" s="131">
        <f>IF(V$2,TREND(Annual!V177:V235,$AF177:$AG235,$AF119:$AG124,TRUE),0)</f>
        <v>0</v>
      </c>
      <c r="W119" s="131">
        <f>IF(W$2,TREND(Annual!W177:W235,$AF177:$AG235,$AF119:$AG124,TRUE),0)</f>
        <v>0</v>
      </c>
      <c r="X119" s="131">
        <f>IF(X$2,TREND(Annual!X177:X235,$AF177:$AG235,$AF119:$AG124,TRUE),0)</f>
        <v>0</v>
      </c>
      <c r="Y119" s="131">
        <f>IF(Y$2,TREND(Annual!Y177:Y235,$AF177:$AG235,$AF119:$AG124,TRUE),0)</f>
        <v>0</v>
      </c>
      <c r="Z119" s="131">
        <f>IF(Z$2,TREND(Annual!Z177:Z235,$AF177:$AG235,$AF119:$AG124,TRUE),0)</f>
        <v>0</v>
      </c>
      <c r="AA119" s="131">
        <f>IF(AA$2,TREND(Annual!AA177:AA235,$AF177:$AG235,$AF119:$AG124,TRUE),0)</f>
        <v>0</v>
      </c>
      <c r="AB119" s="131">
        <f>IF(AB$2,TREND(Annual!AB177:AB235,$AF177:$AG235,$AF119:$AG124,TRUE),0)</f>
        <v>0</v>
      </c>
      <c r="AC119" s="131">
        <f>IF(AC$2,TREND(Annual!AC177:AC235,$AF177:$AG235,$AF119:$AG124,TRUE),0)</f>
        <v>0</v>
      </c>
      <c r="AD119" s="131">
        <f>IF(AD$2,TREND(Annual!AD177:AD235,$AF177:$AG235,$AF119:$AG124,TRUE),0)</f>
        <v>0</v>
      </c>
      <c r="AF119">
        <f t="shared" si="2"/>
        <v>113</v>
      </c>
      <c r="AG119">
        <f t="shared" ref="AG119:AG120" si="5">AF119^$AG$2</f>
        <v>12769</v>
      </c>
    </row>
    <row r="120" spans="1:33">
      <c r="A120" t="s">
        <v>666</v>
      </c>
      <c r="B120" s="131">
        <f>IF(B$2,TREND(Annual!B178:B236,$AF178:$AG236,$AF120:$AG125,TRUE),0)</f>
        <v>0</v>
      </c>
      <c r="C120" s="131">
        <f>IF(C$2,TREND(Annual!C178:C236,$AF178:$AG236,$AF120:$AG125,TRUE),0)</f>
        <v>0</v>
      </c>
      <c r="D120" s="131">
        <f>IF(D$2,TREND(Annual!D178:D236,$AF178:$AG236,$AF120:$AG125,TRUE),0)</f>
        <v>0</v>
      </c>
      <c r="E120" s="131">
        <f>IF(E$2,TREND(Annual!E178:E236,$AF178:$AG236,$AF120:$AG125,TRUE),0)</f>
        <v>0</v>
      </c>
      <c r="F120" s="131">
        <f>IF(F$2,TREND(Annual!F178:F236,$AF178:$AG236,$AF120:$AG125,TRUE),0)</f>
        <v>0</v>
      </c>
      <c r="G120" s="131">
        <f>IF(G$2,TREND(Annual!G178:G236,$AF178:$AG236,$AF120:$AG125,TRUE),0)</f>
        <v>0</v>
      </c>
      <c r="H120" s="131">
        <f>IF(H$2,TREND(Annual!H178:H236,$AF178:$AG236,$AF120:$AG125,TRUE),0)</f>
        <v>0</v>
      </c>
      <c r="I120" s="131">
        <f>IF(I$2,TREND(Annual!I178:I236,$AF178:$AG236,$AF120:$AG125,TRUE),0)</f>
        <v>0</v>
      </c>
      <c r="J120" s="131">
        <f>IF(J$2,TREND(Annual!J178:J236,$AF178:$AG236,$AF120:$AG125,TRUE),0)</f>
        <v>0</v>
      </c>
      <c r="K120" s="131">
        <f>IF(K$2,TREND(Annual!K178:K236,$AF178:$AG236,$AF120:$AG125,TRUE),0)</f>
        <v>0</v>
      </c>
      <c r="L120" s="131">
        <f>IF(L$2,TREND(Annual!L178:L236,$AF178:$AG236,$AF120:$AG125,TRUE),0)</f>
        <v>0</v>
      </c>
      <c r="M120" s="131">
        <f>IF(M$2,TREND(Annual!M178:M236,$AF178:$AG236,$AF120:$AG125,TRUE),0)</f>
        <v>0</v>
      </c>
      <c r="N120" s="131">
        <f>IF(N$2,TREND(Annual!N178:N236,$AF178:$AG236,$AF120:$AG125,TRUE),0)</f>
        <v>0</v>
      </c>
      <c r="O120" s="131">
        <f>IF(O$2,TREND(Annual!O178:O236,$AF178:$AG236,$AF120:$AG125,TRUE),0)</f>
        <v>0</v>
      </c>
      <c r="P120" s="131">
        <f>IF(P$2,TREND(Annual!P178:P236,$AF178:$AG236,$AF120:$AG125,TRUE),0)</f>
        <v>0</v>
      </c>
      <c r="Q120" s="131">
        <f>IF(Q$2,TREND(Annual!Q178:Q236,$AF178:$AG236,$AF120:$AG125,TRUE),0)</f>
        <v>0</v>
      </c>
      <c r="R120" s="131">
        <f>IF(R$2,TREND(Annual!R178:R236,$AF178:$AG236,$AF120:$AG125,TRUE),0)</f>
        <v>0</v>
      </c>
      <c r="S120" s="131">
        <f>IF(S$2,TREND(Annual!S178:S236,$AF178:$AG236,$AF120:$AG125,TRUE),0)</f>
        <v>0</v>
      </c>
      <c r="T120" s="131">
        <f>IF(T$2,TREND(Annual!T178:T236,$AF178:$AG236,$AF120:$AG125,TRUE),0)</f>
        <v>0</v>
      </c>
      <c r="U120" s="131">
        <f>IF(U$2,TREND(Annual!U178:U236,$AF178:$AG236,$AF120:$AG125,TRUE),0)</f>
        <v>0</v>
      </c>
      <c r="V120" s="131">
        <f>IF(V$2,TREND(Annual!V178:V236,$AF178:$AG236,$AF120:$AG125,TRUE),0)</f>
        <v>0</v>
      </c>
      <c r="W120" s="131">
        <f>IF(W$2,TREND(Annual!W178:W236,$AF178:$AG236,$AF120:$AG125,TRUE),0)</f>
        <v>0</v>
      </c>
      <c r="X120" s="131">
        <f>IF(X$2,TREND(Annual!X178:X236,$AF178:$AG236,$AF120:$AG125,TRUE),0)</f>
        <v>0</v>
      </c>
      <c r="Y120" s="131">
        <f>IF(Y$2,TREND(Annual!Y178:Y236,$AF178:$AG236,$AF120:$AG125,TRUE),0)</f>
        <v>0</v>
      </c>
      <c r="Z120" s="131">
        <f>IF(Z$2,TREND(Annual!Z178:Z236,$AF178:$AG236,$AF120:$AG125,TRUE),0)</f>
        <v>0</v>
      </c>
      <c r="AA120" s="131">
        <f>IF(AA$2,TREND(Annual!AA178:AA236,$AF178:$AG236,$AF120:$AG125,TRUE),0)</f>
        <v>0</v>
      </c>
      <c r="AB120" s="131">
        <f>IF(AB$2,TREND(Annual!AB178:AB236,$AF178:$AG236,$AF120:$AG125,TRUE),0)</f>
        <v>0</v>
      </c>
      <c r="AC120" s="131">
        <f>IF(AC$2,TREND(Annual!AC178:AC236,$AF178:$AG236,$AF120:$AG125,TRUE),0)</f>
        <v>0</v>
      </c>
      <c r="AD120" s="131">
        <f>IF(AD$2,TREND(Annual!AD178:AD236,$AF178:$AG236,$AF120:$AG125,TRUE),0)</f>
        <v>0</v>
      </c>
      <c r="AF120">
        <f t="shared" si="2"/>
        <v>114</v>
      </c>
      <c r="AG120">
        <f t="shared" si="5"/>
        <v>12996</v>
      </c>
    </row>
    <row r="121" spans="1:33">
      <c r="A121" t="s">
        <v>682</v>
      </c>
      <c r="B121" s="131">
        <f>IF(B$2,TREND(Annual!B179:B237,$AF179:$AG237,$AF121:$AG126,TRUE),0)</f>
        <v>0</v>
      </c>
      <c r="C121" s="131">
        <f>IF(C$2,TREND(Annual!C179:C237,$AF179:$AG237,$AF121:$AG126,TRUE),0)</f>
        <v>0</v>
      </c>
      <c r="D121" s="131">
        <f>IF(D$2,TREND(Annual!D179:D237,$AF179:$AG237,$AF121:$AG126,TRUE),0)</f>
        <v>0</v>
      </c>
      <c r="E121" s="131">
        <f>IF(E$2,TREND(Annual!E179:E237,$AF179:$AG237,$AF121:$AG126,TRUE),0)</f>
        <v>0</v>
      </c>
      <c r="F121" s="131">
        <f>IF(F$2,TREND(Annual!F179:F237,$AF179:$AG237,$AF121:$AG126,TRUE),0)</f>
        <v>0</v>
      </c>
      <c r="G121" s="131">
        <f>IF(G$2,TREND(Annual!G179:G237,$AF179:$AG237,$AF121:$AG126,TRUE),0)</f>
        <v>0</v>
      </c>
      <c r="H121" s="131">
        <f>IF(H$2,TREND(Annual!H179:H237,$AF179:$AG237,$AF121:$AG126,TRUE),0)</f>
        <v>0</v>
      </c>
      <c r="I121" s="131">
        <f>IF(I$2,TREND(Annual!I179:I237,$AF179:$AG237,$AF121:$AG126,TRUE),0)</f>
        <v>0</v>
      </c>
      <c r="J121" s="131">
        <f>IF(J$2,TREND(Annual!J179:J237,$AF179:$AG237,$AF121:$AG126,TRUE),0)</f>
        <v>0</v>
      </c>
      <c r="K121" s="131">
        <f>IF(K$2,TREND(Annual!K179:K237,$AF179:$AG237,$AF121:$AG126,TRUE),0)</f>
        <v>0</v>
      </c>
      <c r="L121" s="131">
        <f>IF(L$2,TREND(Annual!L179:L237,$AF179:$AG237,$AF121:$AG126,TRUE),0)</f>
        <v>0</v>
      </c>
      <c r="M121" s="131">
        <f>IF(M$2,TREND(Annual!M179:M237,$AF179:$AG237,$AF121:$AG126,TRUE),0)</f>
        <v>0</v>
      </c>
      <c r="N121" s="131">
        <f>IF(N$2,TREND(Annual!N179:N237,$AF179:$AG237,$AF121:$AG126,TRUE),0)</f>
        <v>0</v>
      </c>
      <c r="O121" s="131">
        <f>IF(O$2,TREND(Annual!O179:O237,$AF179:$AG237,$AF121:$AG126,TRUE),0)</f>
        <v>0</v>
      </c>
      <c r="P121" s="131">
        <f>IF(P$2,TREND(Annual!P179:P237,$AF179:$AG237,$AF121:$AG126,TRUE),0)</f>
        <v>0</v>
      </c>
      <c r="Q121" s="131">
        <f>IF(Q$2,TREND(Annual!Q179:Q237,$AF179:$AG237,$AF121:$AG126,TRUE),0)</f>
        <v>0</v>
      </c>
      <c r="R121" s="131">
        <f>IF(R$2,TREND(Annual!R179:R237,$AF179:$AG237,$AF121:$AG126,TRUE),0)</f>
        <v>0</v>
      </c>
      <c r="S121" s="131">
        <f>IF(S$2,TREND(Annual!S179:S237,$AF179:$AG237,$AF121:$AG126,TRUE),0)</f>
        <v>0</v>
      </c>
      <c r="T121" s="131">
        <f>IF(T$2,TREND(Annual!T179:T237,$AF179:$AG237,$AF121:$AG126,TRUE),0)</f>
        <v>0</v>
      </c>
      <c r="U121" s="131">
        <f>IF(U$2,TREND(Annual!U179:U237,$AF179:$AG237,$AF121:$AG126,TRUE),0)</f>
        <v>0</v>
      </c>
      <c r="V121" s="131">
        <f>IF(V$2,TREND(Annual!V179:V237,$AF179:$AG237,$AF121:$AG126,TRUE),0)</f>
        <v>0</v>
      </c>
      <c r="W121" s="131">
        <f>IF(W$2,TREND(Annual!W179:W237,$AF179:$AG237,$AF121:$AG126,TRUE),0)</f>
        <v>0</v>
      </c>
      <c r="X121" s="131">
        <f>IF(X$2,TREND(Annual!X179:X237,$AF179:$AG237,$AF121:$AG126,TRUE),0)</f>
        <v>0</v>
      </c>
      <c r="Y121" s="131">
        <f>IF(Y$2,TREND(Annual!Y179:Y237,$AF179:$AG237,$AF121:$AG126,TRUE),0)</f>
        <v>0</v>
      </c>
      <c r="Z121" s="131">
        <f>IF(Z$2,TREND(Annual!Z179:Z237,$AF179:$AG237,$AF121:$AG126,TRUE),0)</f>
        <v>0</v>
      </c>
      <c r="AA121" s="131">
        <f>IF(AA$2,TREND(Annual!AA179:AA237,$AF179:$AG237,$AF121:$AG126,TRUE),0)</f>
        <v>0</v>
      </c>
      <c r="AB121" s="131">
        <f>IF(AB$2,TREND(Annual!AB179:AB237,$AF179:$AG237,$AF121:$AG126,TRUE),0)</f>
        <v>0</v>
      </c>
      <c r="AC121" s="131">
        <f>IF(AC$2,TREND(Annual!AC179:AC237,$AF179:$AG237,$AF121:$AG126,TRUE),0)</f>
        <v>0</v>
      </c>
      <c r="AD121" s="131">
        <f>IF(AD$2,TREND(Annual!AD179:AD237,$AF179:$AG237,$AF121:$AG126,TRUE),0)</f>
        <v>0</v>
      </c>
      <c r="AF121">
        <f t="shared" si="2"/>
        <v>115</v>
      </c>
      <c r="AG121">
        <f t="shared" ref="AG121:AG123" si="6">AF121^$AG$2</f>
        <v>13225</v>
      </c>
    </row>
    <row r="122" spans="1:33">
      <c r="A122" t="s">
        <v>683</v>
      </c>
      <c r="B122" s="131">
        <f>IF(B$2,TREND(Annual!B180:B238,$AF180:$AG238,$AF122:$AG127,TRUE),0)</f>
        <v>0</v>
      </c>
      <c r="C122" s="131">
        <f>IF(C$2,TREND(Annual!C180:C238,$AF180:$AG238,$AF122:$AG127,TRUE),0)</f>
        <v>0</v>
      </c>
      <c r="D122" s="131">
        <f>IF(D$2,TREND(Annual!D180:D238,$AF180:$AG238,$AF122:$AG127,TRUE),0)</f>
        <v>0</v>
      </c>
      <c r="E122" s="131">
        <f>IF(E$2,TREND(Annual!E180:E238,$AF180:$AG238,$AF122:$AG127,TRUE),0)</f>
        <v>0</v>
      </c>
      <c r="F122" s="131">
        <f>IF(F$2,TREND(Annual!F180:F238,$AF180:$AG238,$AF122:$AG127,TRUE),0)</f>
        <v>0</v>
      </c>
      <c r="G122" s="131">
        <f>IF(G$2,TREND(Annual!G180:G238,$AF180:$AG238,$AF122:$AG127,TRUE),0)</f>
        <v>0</v>
      </c>
      <c r="H122" s="131">
        <f>IF(H$2,TREND(Annual!H180:H238,$AF180:$AG238,$AF122:$AG127,TRUE),0)</f>
        <v>0</v>
      </c>
      <c r="I122" s="131">
        <f>IF(I$2,TREND(Annual!I180:I238,$AF180:$AG238,$AF122:$AG127,TRUE),0)</f>
        <v>0</v>
      </c>
      <c r="J122" s="131">
        <f>IF(J$2,TREND(Annual!J180:J238,$AF180:$AG238,$AF122:$AG127,TRUE),0)</f>
        <v>0</v>
      </c>
      <c r="K122" s="131">
        <f>IF(K$2,TREND(Annual!K180:K238,$AF180:$AG238,$AF122:$AG127,TRUE),0)</f>
        <v>0</v>
      </c>
      <c r="L122" s="131">
        <f>IF(L$2,TREND(Annual!L180:L238,$AF180:$AG238,$AF122:$AG127,TRUE),0)</f>
        <v>0</v>
      </c>
      <c r="M122" s="131">
        <f>IF(M$2,TREND(Annual!M180:M238,$AF180:$AG238,$AF122:$AG127,TRUE),0)</f>
        <v>0</v>
      </c>
      <c r="N122" s="131">
        <f>IF(N$2,TREND(Annual!N180:N238,$AF180:$AG238,$AF122:$AG127,TRUE),0)</f>
        <v>0</v>
      </c>
      <c r="O122" s="131">
        <f>IF(O$2,TREND(Annual!O180:O238,$AF180:$AG238,$AF122:$AG127,TRUE),0)</f>
        <v>0</v>
      </c>
      <c r="P122" s="131">
        <f>IF(P$2,TREND(Annual!P180:P238,$AF180:$AG238,$AF122:$AG127,TRUE),0)</f>
        <v>0</v>
      </c>
      <c r="Q122" s="131">
        <f>IF(Q$2,TREND(Annual!Q180:Q238,$AF180:$AG238,$AF122:$AG127,TRUE),0)</f>
        <v>0</v>
      </c>
      <c r="R122" s="131">
        <f>IF(R$2,TREND(Annual!R180:R238,$AF180:$AG238,$AF122:$AG127,TRUE),0)</f>
        <v>0</v>
      </c>
      <c r="S122" s="131">
        <f>IF(S$2,TREND(Annual!S180:S238,$AF180:$AG238,$AF122:$AG127,TRUE),0)</f>
        <v>0</v>
      </c>
      <c r="T122" s="131">
        <f>IF(T$2,TREND(Annual!T180:T238,$AF180:$AG238,$AF122:$AG127,TRUE),0)</f>
        <v>0</v>
      </c>
      <c r="U122" s="131">
        <f>IF(U$2,TREND(Annual!U180:U238,$AF180:$AG238,$AF122:$AG127,TRUE),0)</f>
        <v>0</v>
      </c>
      <c r="V122" s="131">
        <f>IF(V$2,TREND(Annual!V180:V238,$AF180:$AG238,$AF122:$AG127,TRUE),0)</f>
        <v>0</v>
      </c>
      <c r="W122" s="131">
        <f>IF(W$2,TREND(Annual!W180:W238,$AF180:$AG238,$AF122:$AG127,TRUE),0)</f>
        <v>0</v>
      </c>
      <c r="X122" s="131">
        <f>IF(X$2,TREND(Annual!X180:X238,$AF180:$AG238,$AF122:$AG127,TRUE),0)</f>
        <v>0</v>
      </c>
      <c r="Y122" s="131">
        <f>IF(Y$2,TREND(Annual!Y180:Y238,$AF180:$AG238,$AF122:$AG127,TRUE),0)</f>
        <v>0</v>
      </c>
      <c r="Z122" s="131">
        <f>IF(Z$2,TREND(Annual!Z180:Z238,$AF180:$AG238,$AF122:$AG127,TRUE),0)</f>
        <v>0</v>
      </c>
      <c r="AA122" s="131">
        <f>IF(AA$2,TREND(Annual!AA180:AA238,$AF180:$AG238,$AF122:$AG127,TRUE),0)</f>
        <v>0</v>
      </c>
      <c r="AB122" s="131">
        <f>IF(AB$2,TREND(Annual!AB180:AB238,$AF180:$AG238,$AF122:$AG127,TRUE),0)</f>
        <v>0</v>
      </c>
      <c r="AC122" s="131">
        <f>IF(AC$2,TREND(Annual!AC180:AC238,$AF180:$AG238,$AF122:$AG127,TRUE),0)</f>
        <v>0</v>
      </c>
      <c r="AD122" s="131">
        <f>IF(AD$2,TREND(Annual!AD180:AD238,$AF180:$AG238,$AF122:$AG127,TRUE),0)</f>
        <v>0</v>
      </c>
      <c r="AF122">
        <f t="shared" si="2"/>
        <v>116</v>
      </c>
      <c r="AG122">
        <f t="shared" si="6"/>
        <v>13456</v>
      </c>
    </row>
    <row r="123" spans="1:33">
      <c r="A123" t="s">
        <v>684</v>
      </c>
      <c r="B123" s="131">
        <f>IF(B$2,TREND(Annual!B181:B239,$AF181:$AG239,$AF123:$AG128,TRUE),0)</f>
        <v>0</v>
      </c>
      <c r="C123" s="131">
        <f>IF(C$2,TREND(Annual!C181:C239,$AF181:$AG239,$AF123:$AG128,TRUE),0)</f>
        <v>0</v>
      </c>
      <c r="D123" s="131">
        <f>IF(D$2,TREND(Annual!D181:D239,$AF181:$AG239,$AF123:$AG128,TRUE),0)</f>
        <v>0</v>
      </c>
      <c r="E123" s="131">
        <f>IF(E$2,TREND(Annual!E181:E239,$AF181:$AG239,$AF123:$AG128,TRUE),0)</f>
        <v>0</v>
      </c>
      <c r="F123" s="131">
        <f>IF(F$2,TREND(Annual!F181:F239,$AF181:$AG239,$AF123:$AG128,TRUE),0)</f>
        <v>0</v>
      </c>
      <c r="G123" s="131">
        <f>IF(G$2,TREND(Annual!G181:G239,$AF181:$AG239,$AF123:$AG128,TRUE),0)</f>
        <v>0</v>
      </c>
      <c r="H123" s="131">
        <f>IF(H$2,TREND(Annual!H181:H239,$AF181:$AG239,$AF123:$AG128,TRUE),0)</f>
        <v>0</v>
      </c>
      <c r="I123" s="131">
        <f>IF(I$2,TREND(Annual!I181:I239,$AF181:$AG239,$AF123:$AG128,TRUE),0)</f>
        <v>0</v>
      </c>
      <c r="J123" s="131">
        <f>IF(J$2,TREND(Annual!J181:J239,$AF181:$AG239,$AF123:$AG128,TRUE),0)</f>
        <v>0</v>
      </c>
      <c r="K123" s="131">
        <f>IF(K$2,TREND(Annual!K181:K239,$AF181:$AG239,$AF123:$AG128,TRUE),0)</f>
        <v>0</v>
      </c>
      <c r="L123" s="131">
        <f>IF(L$2,TREND(Annual!L181:L239,$AF181:$AG239,$AF123:$AG128,TRUE),0)</f>
        <v>0</v>
      </c>
      <c r="M123" s="131">
        <f>IF(M$2,TREND(Annual!M181:M239,$AF181:$AG239,$AF123:$AG128,TRUE),0)</f>
        <v>0</v>
      </c>
      <c r="N123" s="131">
        <f>IF(N$2,TREND(Annual!N181:N239,$AF181:$AG239,$AF123:$AG128,TRUE),0)</f>
        <v>0</v>
      </c>
      <c r="O123" s="131">
        <f>IF(O$2,TREND(Annual!O181:O239,$AF181:$AG239,$AF123:$AG128,TRUE),0)</f>
        <v>0</v>
      </c>
      <c r="P123" s="131">
        <f>IF(P$2,TREND(Annual!P181:P239,$AF181:$AG239,$AF123:$AG128,TRUE),0)</f>
        <v>0</v>
      </c>
      <c r="Q123" s="131">
        <f>IF(Q$2,TREND(Annual!Q181:Q239,$AF181:$AG239,$AF123:$AG128,TRUE),0)</f>
        <v>0</v>
      </c>
      <c r="R123" s="131">
        <f>IF(R$2,TREND(Annual!R181:R239,$AF181:$AG239,$AF123:$AG128,TRUE),0)</f>
        <v>0</v>
      </c>
      <c r="S123" s="131">
        <f>IF(S$2,TREND(Annual!S181:S239,$AF181:$AG239,$AF123:$AG128,TRUE),0)</f>
        <v>0</v>
      </c>
      <c r="T123" s="131">
        <f>IF(T$2,TREND(Annual!T181:T239,$AF181:$AG239,$AF123:$AG128,TRUE),0)</f>
        <v>0</v>
      </c>
      <c r="U123" s="131">
        <f>IF(U$2,TREND(Annual!U181:U239,$AF181:$AG239,$AF123:$AG128,TRUE),0)</f>
        <v>0</v>
      </c>
      <c r="V123" s="131">
        <f>IF(V$2,TREND(Annual!V181:V239,$AF181:$AG239,$AF123:$AG128,TRUE),0)</f>
        <v>0</v>
      </c>
      <c r="W123" s="131">
        <f>IF(W$2,TREND(Annual!W181:W239,$AF181:$AG239,$AF123:$AG128,TRUE),0)</f>
        <v>0</v>
      </c>
      <c r="X123" s="131">
        <f>IF(X$2,TREND(Annual!X181:X239,$AF181:$AG239,$AF123:$AG128,TRUE),0)</f>
        <v>0</v>
      </c>
      <c r="Y123" s="131">
        <f>IF(Y$2,TREND(Annual!Y181:Y239,$AF181:$AG239,$AF123:$AG128,TRUE),0)</f>
        <v>0</v>
      </c>
      <c r="Z123" s="131">
        <f>IF(Z$2,TREND(Annual!Z181:Z239,$AF181:$AG239,$AF123:$AG128,TRUE),0)</f>
        <v>0</v>
      </c>
      <c r="AA123" s="131">
        <f>IF(AA$2,TREND(Annual!AA181:AA239,$AF181:$AG239,$AF123:$AG128,TRUE),0)</f>
        <v>0</v>
      </c>
      <c r="AB123" s="131">
        <f>IF(AB$2,TREND(Annual!AB181:AB239,$AF181:$AG239,$AF123:$AG128,TRUE),0)</f>
        <v>0</v>
      </c>
      <c r="AC123" s="131">
        <f>IF(AC$2,TREND(Annual!AC181:AC239,$AF181:$AG239,$AF123:$AG128,TRUE),0)</f>
        <v>0</v>
      </c>
      <c r="AD123" s="131">
        <f>IF(AD$2,TREND(Annual!AD181:AD239,$AF181:$AG239,$AF123:$AG128,TRUE),0)</f>
        <v>0</v>
      </c>
      <c r="AF123">
        <f t="shared" si="2"/>
        <v>117</v>
      </c>
      <c r="AG123">
        <f t="shared" si="6"/>
        <v>13689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6" tint="0.39997558519241921"/>
  </sheetPr>
  <dimension ref="A1:AE123"/>
  <sheetViews>
    <sheetView zoomScale="80" zoomScaleNormal="80" workbookViewId="0">
      <pane xSplit="1" ySplit="2" topLeftCell="W7" activePane="bottomRight" state="frozen"/>
      <selection activeCell="B7" sqref="B7"/>
      <selection pane="topRight" activeCell="B7" sqref="B7"/>
      <selection pane="bottomLeft" activeCell="B7" sqref="B7"/>
      <selection pane="bottomRight" activeCell="AD2" sqref="AD2"/>
    </sheetView>
  </sheetViews>
  <sheetFormatPr baseColWidth="10" defaultColWidth="12.7109375" defaultRowHeight="15"/>
  <cols>
    <col min="1" max="1" width="15.7109375" customWidth="1"/>
  </cols>
  <sheetData>
    <row r="1" spans="1:31" ht="14.25" customHeight="1">
      <c r="A1" s="142">
        <v>1600</v>
      </c>
      <c r="B1" t="s">
        <v>375</v>
      </c>
      <c r="C1" t="s">
        <v>510</v>
      </c>
      <c r="D1" s="128" t="s">
        <v>471</v>
      </c>
      <c r="E1" s="128" t="s">
        <v>470</v>
      </c>
      <c r="F1" s="128" t="s">
        <v>473</v>
      </c>
      <c r="G1" t="s">
        <v>379</v>
      </c>
      <c r="H1" t="s">
        <v>556</v>
      </c>
      <c r="I1" t="s">
        <v>124</v>
      </c>
      <c r="J1" t="s">
        <v>208</v>
      </c>
      <c r="K1" t="s">
        <v>381</v>
      </c>
      <c r="L1" t="s">
        <v>382</v>
      </c>
      <c r="M1" t="s">
        <v>371</v>
      </c>
      <c r="N1" t="s">
        <v>385</v>
      </c>
      <c r="O1" t="s">
        <v>374</v>
      </c>
      <c r="P1" t="s">
        <v>387</v>
      </c>
      <c r="Q1" t="s">
        <v>372</v>
      </c>
      <c r="R1" t="s">
        <v>479</v>
      </c>
      <c r="S1" t="s">
        <v>388</v>
      </c>
      <c r="T1" t="s">
        <v>586</v>
      </c>
      <c r="U1" t="s">
        <v>380</v>
      </c>
      <c r="V1" t="s">
        <v>131</v>
      </c>
      <c r="W1" t="s">
        <v>373</v>
      </c>
      <c r="X1" t="s">
        <v>526</v>
      </c>
      <c r="Y1" t="s">
        <v>527</v>
      </c>
      <c r="Z1" s="158" t="s">
        <v>663</v>
      </c>
      <c r="AA1" t="s">
        <v>679</v>
      </c>
      <c r="AB1" t="s">
        <v>680</v>
      </c>
      <c r="AC1" s="158" t="s">
        <v>664</v>
      </c>
      <c r="AD1" s="158" t="s">
        <v>676</v>
      </c>
    </row>
    <row r="2" spans="1:31">
      <c r="A2" s="132" t="s">
        <v>575</v>
      </c>
      <c r="B2" s="128">
        <v>0</v>
      </c>
      <c r="C2" s="128">
        <v>0</v>
      </c>
      <c r="D2" s="128">
        <v>0</v>
      </c>
      <c r="E2" s="128">
        <v>0</v>
      </c>
      <c r="F2" s="128">
        <v>0</v>
      </c>
      <c r="G2" s="128">
        <v>0</v>
      </c>
      <c r="H2" s="128">
        <v>0</v>
      </c>
      <c r="I2" s="128">
        <v>0</v>
      </c>
      <c r="J2" s="128">
        <v>0</v>
      </c>
      <c r="K2" s="128">
        <v>0</v>
      </c>
      <c r="L2" s="128">
        <v>0</v>
      </c>
      <c r="M2" s="128">
        <v>0</v>
      </c>
      <c r="N2" s="128">
        <v>0</v>
      </c>
      <c r="O2" s="128">
        <v>0</v>
      </c>
      <c r="P2" s="128">
        <v>0</v>
      </c>
      <c r="Q2" s="128">
        <v>0</v>
      </c>
      <c r="R2" s="128">
        <v>0</v>
      </c>
      <c r="S2" s="128">
        <v>0</v>
      </c>
      <c r="T2" s="128">
        <v>0</v>
      </c>
      <c r="U2" s="128">
        <v>0</v>
      </c>
      <c r="V2" s="128">
        <v>0</v>
      </c>
      <c r="W2" s="128">
        <v>0</v>
      </c>
      <c r="X2" s="128">
        <v>0</v>
      </c>
      <c r="Y2" s="128">
        <v>0</v>
      </c>
      <c r="Z2" s="128">
        <v>0</v>
      </c>
      <c r="AA2" s="128">
        <v>0</v>
      </c>
      <c r="AB2" s="128">
        <v>0</v>
      </c>
      <c r="AC2" s="128">
        <v>0</v>
      </c>
      <c r="AD2" s="128">
        <v>0</v>
      </c>
      <c r="AE2" s="128"/>
    </row>
    <row r="3" spans="1:31">
      <c r="A3" t="s">
        <v>400</v>
      </c>
      <c r="B3" s="131"/>
      <c r="C3" s="131"/>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row>
    <row r="4" spans="1:31">
      <c r="A4" t="s">
        <v>401</v>
      </c>
      <c r="B4" s="126"/>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row>
    <row r="5" spans="1:31">
      <c r="A5" t="s">
        <v>402</v>
      </c>
      <c r="B5" s="126"/>
      <c r="C5" s="126"/>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row>
    <row r="6" spans="1:31">
      <c r="A6" t="s">
        <v>403</v>
      </c>
      <c r="B6" s="126"/>
      <c r="C6" s="126"/>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row>
    <row r="7" spans="1:31">
      <c r="A7" t="s">
        <v>404</v>
      </c>
      <c r="B7" s="126">
        <f>IF(B$2,[6]!hp(Annual!B7:B123,$A$1),0)</f>
        <v>0</v>
      </c>
      <c r="C7" s="126">
        <f>IF(C$2,[6]!hp(Annual!C7:C123,$A$1),0)</f>
        <v>0</v>
      </c>
      <c r="D7" s="126">
        <f>IF(D$2,[6]!hp(Annual!D7:D123,$A$1),0)</f>
        <v>0</v>
      </c>
      <c r="E7" s="126">
        <f>IF(E$2,[6]!hp(Annual!E7:E123,$A$1),0)</f>
        <v>0</v>
      </c>
      <c r="F7" s="126">
        <f>IF(F$2,[6]!hp(Annual!F7:F123,$A$1),0)</f>
        <v>0</v>
      </c>
      <c r="G7" s="126">
        <f>IF(G$2,[6]!hp(Annual!G7:G123,$A$1),0)</f>
        <v>0</v>
      </c>
      <c r="H7" s="126">
        <f>IF(H$2,[6]!hp(Annual!H7:H123,$A$1),0)</f>
        <v>0</v>
      </c>
      <c r="I7" s="126">
        <f>IF(I$2,[6]!hp(Annual!I7:I123,$A$1),0)</f>
        <v>0</v>
      </c>
      <c r="J7" s="126">
        <f>IF(J$2,[6]!hp(Annual!J7:J123,$A$1),0)</f>
        <v>0</v>
      </c>
      <c r="K7" s="126">
        <f>IF(K$2,[6]!hp(Annual!K7:K123,$A$1),0)</f>
        <v>0</v>
      </c>
      <c r="L7" s="126">
        <f>IF(L$2,[6]!hp(Annual!L7:L123,$A$1),0)</f>
        <v>0</v>
      </c>
      <c r="M7" s="126">
        <f>IF(M$2,[6]!hp(Annual!M7:M123,$A$1),0)</f>
        <v>0</v>
      </c>
      <c r="N7" s="126">
        <f>IF(N$2,[6]!hp(Annual!N7:N123,$A$1),0)</f>
        <v>0</v>
      </c>
      <c r="O7" s="126">
        <f>IF(O$2,[6]!hp(Annual!O7:O123,$A$1),0)</f>
        <v>0</v>
      </c>
      <c r="P7" s="126">
        <f>IF(P$2,[6]!hp(Annual!P7:P123,$A$1),0)</f>
        <v>0</v>
      </c>
      <c r="Q7" s="126">
        <f>IF(Q$2,[6]!hp(Annual!Q7:Q123,$A$1),0)</f>
        <v>0</v>
      </c>
      <c r="R7" s="126">
        <f>IF(R$2,[6]!hp(Annual!R7:R123,$A$1),0)</f>
        <v>0</v>
      </c>
      <c r="S7" s="126">
        <f>IF(S$2,[6]!hp(Annual!S7:S123,$A$1),0)</f>
        <v>0</v>
      </c>
      <c r="T7" s="126">
        <f>IF(T$2,[6]!hp(Annual!T7:T123,$A$1),0)</f>
        <v>0</v>
      </c>
      <c r="U7" s="126">
        <f>IF(U$2,[6]!hp(Annual!U7:U123,$A$1),0)</f>
        <v>0</v>
      </c>
      <c r="V7" s="126">
        <f>IF(V$2,[6]!hp(Annual!V7:V123,$A$1),0)</f>
        <v>0</v>
      </c>
      <c r="W7" s="126">
        <f>IF(W$2,[6]!hp(Annual!W7:W123,$A$1),0)</f>
        <v>0</v>
      </c>
      <c r="X7" s="126">
        <f>IF(X$2,[6]!hp(Annual!X7:X123,$A$1),0)</f>
        <v>0</v>
      </c>
      <c r="Y7" s="126">
        <f>IF(Y$2,[6]!hp(Annual!Y7:Y123,$A$1),0)</f>
        <v>0</v>
      </c>
      <c r="Z7" s="126">
        <f>IF(Z$2,[6]!hp(Annual!Z7:Z123,$A$1),0)</f>
        <v>0</v>
      </c>
      <c r="AA7" s="126">
        <f>IF(AA$2,[6]!hp(Annual!AA7:AA123,$A$1),0)</f>
        <v>0</v>
      </c>
      <c r="AB7" s="126">
        <f>IF(AB$2,[6]!hp(Annual!AB7:AB123,$A$1),0)</f>
        <v>0</v>
      </c>
      <c r="AC7" s="126">
        <f>IF(AC$2,[6]!hp(Annual!AC7:AC123,$A$1),0)</f>
        <v>0</v>
      </c>
      <c r="AD7" s="126">
        <f t="array" ref="AD7:AD123">IF(AD$2,[6]!hp(Annual!AD7:AD123,$A$1),0)</f>
        <v>0</v>
      </c>
      <c r="AE7" s="126"/>
    </row>
    <row r="8" spans="1:31">
      <c r="A8" t="s">
        <v>405</v>
      </c>
      <c r="B8" s="126">
        <f>IF(B$2,[6]!hp(Annual!B8:B124,$A$1),0)</f>
        <v>0</v>
      </c>
      <c r="C8" s="126">
        <f>IF(C$2,[6]!hp(Annual!C8:C124,$A$1),0)</f>
        <v>0</v>
      </c>
      <c r="D8" s="126">
        <f>IF(D$2,[6]!hp(Annual!D8:D124,$A$1),0)</f>
        <v>0</v>
      </c>
      <c r="E8" s="126">
        <f>IF(E$2,[6]!hp(Annual!E8:E124,$A$1),0)</f>
        <v>0</v>
      </c>
      <c r="F8" s="126">
        <f>IF(F$2,[6]!hp(Annual!F8:F124,$A$1),0)</f>
        <v>0</v>
      </c>
      <c r="G8" s="126">
        <f>IF(G$2,[6]!hp(Annual!G8:G124,$A$1),0)</f>
        <v>0</v>
      </c>
      <c r="H8" s="126">
        <f>IF(H$2,[6]!hp(Annual!H8:H124,$A$1),0)</f>
        <v>0</v>
      </c>
      <c r="I8" s="126">
        <f>IF(I$2,[6]!hp(Annual!I8:I124,$A$1),0)</f>
        <v>0</v>
      </c>
      <c r="J8" s="126">
        <f>IF(J$2,[6]!hp(Annual!J8:J124,$A$1),0)</f>
        <v>0</v>
      </c>
      <c r="K8" s="126">
        <f>IF(K$2,[6]!hp(Annual!K8:K124,$A$1),0)</f>
        <v>0</v>
      </c>
      <c r="L8" s="126">
        <f>IF(L$2,[6]!hp(Annual!L8:L124,$A$1),0)</f>
        <v>0</v>
      </c>
      <c r="M8" s="126">
        <f>IF(M$2,[6]!hp(Annual!M8:M124,$A$1),0)</f>
        <v>0</v>
      </c>
      <c r="N8" s="126">
        <f>IF(N$2,[6]!hp(Annual!N8:N124,$A$1),0)</f>
        <v>0</v>
      </c>
      <c r="O8" s="126">
        <f>IF(O$2,[6]!hp(Annual!O8:O124,$A$1),0)</f>
        <v>0</v>
      </c>
      <c r="P8" s="126">
        <f>IF(P$2,[6]!hp(Annual!P8:P124,$A$1),0)</f>
        <v>0</v>
      </c>
      <c r="Q8" s="126">
        <f>IF(Q$2,[6]!hp(Annual!Q8:Q124,$A$1),0)</f>
        <v>0</v>
      </c>
      <c r="R8" s="126">
        <f>IF(R$2,[6]!hp(Annual!R8:R124,$A$1),0)</f>
        <v>0</v>
      </c>
      <c r="S8" s="126">
        <f>IF(S$2,[6]!hp(Annual!S8:S124,$A$1),0)</f>
        <v>0</v>
      </c>
      <c r="T8" s="126">
        <f>IF(T$2,[6]!hp(Annual!T8:T124,$A$1),0)</f>
        <v>0</v>
      </c>
      <c r="U8" s="126">
        <f>IF(U$2,[6]!hp(Annual!U8:U124,$A$1),0)</f>
        <v>0</v>
      </c>
      <c r="V8" s="126">
        <f>IF(V$2,[6]!hp(Annual!V8:V124,$A$1),0)</f>
        <v>0</v>
      </c>
      <c r="W8" s="126">
        <f>IF(W$2,[6]!hp(Annual!W8:W124,$A$1),0)</f>
        <v>0</v>
      </c>
      <c r="X8" s="126">
        <f>IF(X$2,[6]!hp(Annual!X8:X124,$A$1),0)</f>
        <v>0</v>
      </c>
      <c r="Y8" s="126">
        <f>IF(Y$2,[6]!hp(Annual!Y8:Y124,$A$1),0)</f>
        <v>0</v>
      </c>
      <c r="Z8" s="126">
        <f>IF(Z$2,[6]!hp(Annual!Z8:Z124,$A$1),0)</f>
        <v>0</v>
      </c>
      <c r="AA8" s="126">
        <f>IF(AA$2,[6]!hp(Annual!AA8:AA124,$A$1),0)</f>
        <v>0</v>
      </c>
      <c r="AB8" s="126">
        <f>IF(AB$2,[6]!hp(Annual!AB8:AB124,$A$1),0)</f>
        <v>0</v>
      </c>
      <c r="AC8" s="126">
        <f>IF(AC$2,[6]!hp(Annual!AC8:AC124,$A$1),0)</f>
        <v>0</v>
      </c>
      <c r="AD8" s="126">
        <v>0</v>
      </c>
      <c r="AE8" s="126"/>
    </row>
    <row r="9" spans="1:31">
      <c r="A9" t="s">
        <v>406</v>
      </c>
      <c r="B9" s="126">
        <f>IF(B$2,[6]!hp(Annual!B9:B125,$A$1),0)</f>
        <v>0</v>
      </c>
      <c r="C9" s="126">
        <f>IF(C$2,[6]!hp(Annual!C9:C125,$A$1),0)</f>
        <v>0</v>
      </c>
      <c r="D9" s="126">
        <f>IF(D$2,[6]!hp(Annual!D9:D125,$A$1),0)</f>
        <v>0</v>
      </c>
      <c r="E9" s="126">
        <f>IF(E$2,[6]!hp(Annual!E9:E125,$A$1),0)</f>
        <v>0</v>
      </c>
      <c r="F9" s="126">
        <f>IF(F$2,[6]!hp(Annual!F9:F125,$A$1),0)</f>
        <v>0</v>
      </c>
      <c r="G9" s="126">
        <f>IF(G$2,[6]!hp(Annual!G9:G125,$A$1),0)</f>
        <v>0</v>
      </c>
      <c r="H9" s="126">
        <f>IF(H$2,[6]!hp(Annual!H9:H125,$A$1),0)</f>
        <v>0</v>
      </c>
      <c r="I9" s="126">
        <f>IF(I$2,[6]!hp(Annual!I9:I125,$A$1),0)</f>
        <v>0</v>
      </c>
      <c r="J9" s="126">
        <f>IF(J$2,[6]!hp(Annual!J9:J125,$A$1),0)</f>
        <v>0</v>
      </c>
      <c r="K9" s="126">
        <f>IF(K$2,[6]!hp(Annual!K9:K125,$A$1),0)</f>
        <v>0</v>
      </c>
      <c r="L9" s="126">
        <f>IF(L$2,[6]!hp(Annual!L9:L125,$A$1),0)</f>
        <v>0</v>
      </c>
      <c r="M9" s="126">
        <f>IF(M$2,[6]!hp(Annual!M9:M125,$A$1),0)</f>
        <v>0</v>
      </c>
      <c r="N9" s="126">
        <f>IF(N$2,[6]!hp(Annual!N9:N125,$A$1),0)</f>
        <v>0</v>
      </c>
      <c r="O9" s="126">
        <f>IF(O$2,[6]!hp(Annual!O9:O125,$A$1),0)</f>
        <v>0</v>
      </c>
      <c r="P9" s="126">
        <f>IF(P$2,[6]!hp(Annual!P9:P125,$A$1),0)</f>
        <v>0</v>
      </c>
      <c r="Q9" s="126">
        <f>IF(Q$2,[6]!hp(Annual!Q9:Q125,$A$1),0)</f>
        <v>0</v>
      </c>
      <c r="R9" s="126">
        <f>IF(R$2,[6]!hp(Annual!R9:R125,$A$1),0)</f>
        <v>0</v>
      </c>
      <c r="S9" s="126">
        <f>IF(S$2,[6]!hp(Annual!S9:S125,$A$1),0)</f>
        <v>0</v>
      </c>
      <c r="T9" s="126">
        <f>IF(T$2,[6]!hp(Annual!T9:T125,$A$1),0)</f>
        <v>0</v>
      </c>
      <c r="U9" s="126">
        <f>IF(U$2,[6]!hp(Annual!U9:U125,$A$1),0)</f>
        <v>0</v>
      </c>
      <c r="V9" s="126">
        <f>IF(V$2,[6]!hp(Annual!V9:V125,$A$1),0)</f>
        <v>0</v>
      </c>
      <c r="W9" s="126">
        <f>IF(W$2,[6]!hp(Annual!W9:W125,$A$1),0)</f>
        <v>0</v>
      </c>
      <c r="X9" s="126">
        <f>IF(X$2,[6]!hp(Annual!X9:X125,$A$1),0)</f>
        <v>0</v>
      </c>
      <c r="Y9" s="126">
        <f>IF(Y$2,[6]!hp(Annual!Y9:Y125,$A$1),0)</f>
        <v>0</v>
      </c>
      <c r="Z9" s="126">
        <f>IF(Z$2,[6]!hp(Annual!Z9:Z125,$A$1),0)</f>
        <v>0</v>
      </c>
      <c r="AA9" s="126">
        <f>IF(AA$2,[6]!hp(Annual!AA9:AA125,$A$1),0)</f>
        <v>0</v>
      </c>
      <c r="AB9" s="126">
        <f>IF(AB$2,[6]!hp(Annual!AB9:AB125,$A$1),0)</f>
        <v>0</v>
      </c>
      <c r="AC9" s="126">
        <f>IF(AC$2,[6]!hp(Annual!AC9:AC125,$A$1),0)</f>
        <v>0</v>
      </c>
      <c r="AD9" s="126">
        <v>0</v>
      </c>
      <c r="AE9" s="126"/>
    </row>
    <row r="10" spans="1:31">
      <c r="A10" t="s">
        <v>407</v>
      </c>
      <c r="B10" s="126">
        <f>IF(B$2,[6]!hp(Annual!B10:B126,$A$1),0)</f>
        <v>0</v>
      </c>
      <c r="C10" s="126">
        <f>IF(C$2,[6]!hp(Annual!C10:C126,$A$1),0)</f>
        <v>0</v>
      </c>
      <c r="D10" s="126">
        <f>IF(D$2,[6]!hp(Annual!D10:D126,$A$1),0)</f>
        <v>0</v>
      </c>
      <c r="E10" s="126">
        <f>IF(E$2,[6]!hp(Annual!E10:E126,$A$1),0)</f>
        <v>0</v>
      </c>
      <c r="F10" s="126">
        <f>IF(F$2,[6]!hp(Annual!F10:F126,$A$1),0)</f>
        <v>0</v>
      </c>
      <c r="G10" s="126">
        <f>IF(G$2,[6]!hp(Annual!G10:G126,$A$1),0)</f>
        <v>0</v>
      </c>
      <c r="H10" s="126">
        <f>IF(H$2,[6]!hp(Annual!H10:H126,$A$1),0)</f>
        <v>0</v>
      </c>
      <c r="I10" s="126">
        <f>IF(I$2,[6]!hp(Annual!I10:I126,$A$1),0)</f>
        <v>0</v>
      </c>
      <c r="J10" s="126">
        <f>IF(J$2,[6]!hp(Annual!J10:J126,$A$1),0)</f>
        <v>0</v>
      </c>
      <c r="K10" s="126">
        <f>IF(K$2,[6]!hp(Annual!K10:K126,$A$1),0)</f>
        <v>0</v>
      </c>
      <c r="L10" s="126">
        <f>IF(L$2,[6]!hp(Annual!L10:L126,$A$1),0)</f>
        <v>0</v>
      </c>
      <c r="M10" s="126">
        <f>IF(M$2,[6]!hp(Annual!M10:M126,$A$1),0)</f>
        <v>0</v>
      </c>
      <c r="N10" s="126">
        <f>IF(N$2,[6]!hp(Annual!N10:N126,$A$1),0)</f>
        <v>0</v>
      </c>
      <c r="O10" s="126">
        <f>IF(O$2,[6]!hp(Annual!O10:O126,$A$1),0)</f>
        <v>0</v>
      </c>
      <c r="P10" s="126">
        <f>IF(P$2,[6]!hp(Annual!P10:P126,$A$1),0)</f>
        <v>0</v>
      </c>
      <c r="Q10" s="126">
        <f>IF(Q$2,[6]!hp(Annual!Q10:Q126,$A$1),0)</f>
        <v>0</v>
      </c>
      <c r="R10" s="126">
        <f>IF(R$2,[6]!hp(Annual!R10:R126,$A$1),0)</f>
        <v>0</v>
      </c>
      <c r="S10" s="126">
        <f>IF(S$2,[6]!hp(Annual!S10:S126,$A$1),0)</f>
        <v>0</v>
      </c>
      <c r="T10" s="126">
        <f>IF(T$2,[6]!hp(Annual!T10:T126,$A$1),0)</f>
        <v>0</v>
      </c>
      <c r="U10" s="126">
        <f>IF(U$2,[6]!hp(Annual!U10:U126,$A$1),0)</f>
        <v>0</v>
      </c>
      <c r="V10" s="126">
        <f>IF(V$2,[6]!hp(Annual!V10:V126,$A$1),0)</f>
        <v>0</v>
      </c>
      <c r="W10" s="126">
        <f>IF(W$2,[6]!hp(Annual!W10:W126,$A$1),0)</f>
        <v>0</v>
      </c>
      <c r="X10" s="126">
        <f>IF(X$2,[6]!hp(Annual!X10:X126,$A$1),0)</f>
        <v>0</v>
      </c>
      <c r="Y10" s="126">
        <f>IF(Y$2,[6]!hp(Annual!Y10:Y126,$A$1),0)</f>
        <v>0</v>
      </c>
      <c r="Z10" s="126">
        <f>IF(Z$2,[6]!hp(Annual!Z10:Z126,$A$1),0)</f>
        <v>0</v>
      </c>
      <c r="AA10" s="126">
        <f>IF(AA$2,[6]!hp(Annual!AA10:AA126,$A$1),0)</f>
        <v>0</v>
      </c>
      <c r="AB10" s="126">
        <f>IF(AB$2,[6]!hp(Annual!AB10:AB126,$A$1),0)</f>
        <v>0</v>
      </c>
      <c r="AC10" s="126">
        <f>IF(AC$2,[6]!hp(Annual!AC10:AC126,$A$1),0)</f>
        <v>0</v>
      </c>
      <c r="AD10" s="126">
        <v>0</v>
      </c>
      <c r="AE10" s="126"/>
    </row>
    <row r="11" spans="1:31">
      <c r="A11" t="s">
        <v>408</v>
      </c>
      <c r="B11" s="126">
        <f>IF(B$2,[6]!hp(Annual!B11:B127,$A$1),0)</f>
        <v>0</v>
      </c>
      <c r="C11" s="126">
        <f>IF(C$2,[6]!hp(Annual!C11:C127,$A$1),0)</f>
        <v>0</v>
      </c>
      <c r="D11" s="126">
        <f>IF(D$2,[6]!hp(Annual!D11:D127,$A$1),0)</f>
        <v>0</v>
      </c>
      <c r="E11" s="126">
        <f>IF(E$2,[6]!hp(Annual!E11:E127,$A$1),0)</f>
        <v>0</v>
      </c>
      <c r="F11" s="126">
        <f>IF(F$2,[6]!hp(Annual!F11:F127,$A$1),0)</f>
        <v>0</v>
      </c>
      <c r="G11" s="126">
        <f>IF(G$2,[6]!hp(Annual!G11:G127,$A$1),0)</f>
        <v>0</v>
      </c>
      <c r="H11" s="126">
        <f>IF(H$2,[6]!hp(Annual!H11:H127,$A$1),0)</f>
        <v>0</v>
      </c>
      <c r="I11" s="126">
        <f>IF(I$2,[6]!hp(Annual!I11:I127,$A$1),0)</f>
        <v>0</v>
      </c>
      <c r="J11" s="126">
        <f>IF(J$2,[6]!hp(Annual!J11:J127,$A$1),0)</f>
        <v>0</v>
      </c>
      <c r="K11" s="126">
        <f>IF(K$2,[6]!hp(Annual!K11:K127,$A$1),0)</f>
        <v>0</v>
      </c>
      <c r="L11" s="126">
        <f>IF(L$2,[6]!hp(Annual!L11:L127,$A$1),0)</f>
        <v>0</v>
      </c>
      <c r="M11" s="126">
        <f>IF(M$2,[6]!hp(Annual!M11:M127,$A$1),0)</f>
        <v>0</v>
      </c>
      <c r="N11" s="126">
        <f>IF(N$2,[6]!hp(Annual!N11:N127,$A$1),0)</f>
        <v>0</v>
      </c>
      <c r="O11" s="126">
        <f>IF(O$2,[6]!hp(Annual!O11:O127,$A$1),0)</f>
        <v>0</v>
      </c>
      <c r="P11" s="126">
        <f>IF(P$2,[6]!hp(Annual!P11:P127,$A$1),0)</f>
        <v>0</v>
      </c>
      <c r="Q11" s="126">
        <f>IF(Q$2,[6]!hp(Annual!Q11:Q127,$A$1),0)</f>
        <v>0</v>
      </c>
      <c r="R11" s="126">
        <f>IF(R$2,[6]!hp(Annual!R11:R127,$A$1),0)</f>
        <v>0</v>
      </c>
      <c r="S11" s="126">
        <f>IF(S$2,[6]!hp(Annual!S11:S127,$A$1),0)</f>
        <v>0</v>
      </c>
      <c r="T11" s="126">
        <f>IF(T$2,[6]!hp(Annual!T11:T127,$A$1),0)</f>
        <v>0</v>
      </c>
      <c r="U11" s="126">
        <f>IF(U$2,[6]!hp(Annual!U11:U127,$A$1),0)</f>
        <v>0</v>
      </c>
      <c r="V11" s="126">
        <f>IF(V$2,[6]!hp(Annual!V11:V127,$A$1),0)</f>
        <v>0</v>
      </c>
      <c r="W11" s="126">
        <f>IF(W$2,[6]!hp(Annual!W11:W127,$A$1),0)</f>
        <v>0</v>
      </c>
      <c r="X11" s="126">
        <f>IF(X$2,[6]!hp(Annual!X11:X127,$A$1),0)</f>
        <v>0</v>
      </c>
      <c r="Y11" s="126">
        <f>IF(Y$2,[6]!hp(Annual!Y11:Y127,$A$1),0)</f>
        <v>0</v>
      </c>
      <c r="Z11" s="126">
        <f>IF(Z$2,[6]!hp(Annual!Z11:Z127,$A$1),0)</f>
        <v>0</v>
      </c>
      <c r="AA11" s="126">
        <f>IF(AA$2,[6]!hp(Annual!AA11:AA127,$A$1),0)</f>
        <v>0</v>
      </c>
      <c r="AB11" s="126">
        <f>IF(AB$2,[6]!hp(Annual!AB11:AB127,$A$1),0)</f>
        <v>0</v>
      </c>
      <c r="AC11" s="126">
        <f>IF(AC$2,[6]!hp(Annual!AC11:AC127,$A$1),0)</f>
        <v>0</v>
      </c>
      <c r="AD11" s="126">
        <v>0</v>
      </c>
      <c r="AE11" s="126"/>
    </row>
    <row r="12" spans="1:31">
      <c r="A12" t="s">
        <v>409</v>
      </c>
      <c r="B12" s="126">
        <f>IF(B$2,[6]!hp(Annual!B12:B128,$A$1),0)</f>
        <v>0</v>
      </c>
      <c r="C12" s="126">
        <f>IF(C$2,[6]!hp(Annual!C12:C128,$A$1),0)</f>
        <v>0</v>
      </c>
      <c r="D12" s="126">
        <f>IF(D$2,[6]!hp(Annual!D12:D128,$A$1),0)</f>
        <v>0</v>
      </c>
      <c r="E12" s="126">
        <f>IF(E$2,[6]!hp(Annual!E12:E128,$A$1),0)</f>
        <v>0</v>
      </c>
      <c r="F12" s="126">
        <f>IF(F$2,[6]!hp(Annual!F12:F128,$A$1),0)</f>
        <v>0</v>
      </c>
      <c r="G12" s="126">
        <f>IF(G$2,[6]!hp(Annual!G12:G128,$A$1),0)</f>
        <v>0</v>
      </c>
      <c r="H12" s="126">
        <f>IF(H$2,[6]!hp(Annual!H12:H128,$A$1),0)</f>
        <v>0</v>
      </c>
      <c r="I12" s="126">
        <f>IF(I$2,[6]!hp(Annual!I12:I128,$A$1),0)</f>
        <v>0</v>
      </c>
      <c r="J12" s="126">
        <f>IF(J$2,[6]!hp(Annual!J12:J128,$A$1),0)</f>
        <v>0</v>
      </c>
      <c r="K12" s="126">
        <f>IF(K$2,[6]!hp(Annual!K12:K128,$A$1),0)</f>
        <v>0</v>
      </c>
      <c r="L12" s="126">
        <f>IF(L$2,[6]!hp(Annual!L12:L128,$A$1),0)</f>
        <v>0</v>
      </c>
      <c r="M12" s="126">
        <f>IF(M$2,[6]!hp(Annual!M12:M128,$A$1),0)</f>
        <v>0</v>
      </c>
      <c r="N12" s="126">
        <f>IF(N$2,[6]!hp(Annual!N12:N128,$A$1),0)</f>
        <v>0</v>
      </c>
      <c r="O12" s="126">
        <f>IF(O$2,[6]!hp(Annual!O12:O128,$A$1),0)</f>
        <v>0</v>
      </c>
      <c r="P12" s="126">
        <f>IF(P$2,[6]!hp(Annual!P12:P128,$A$1),0)</f>
        <v>0</v>
      </c>
      <c r="Q12" s="126">
        <f>IF(Q$2,[6]!hp(Annual!Q12:Q128,$A$1),0)</f>
        <v>0</v>
      </c>
      <c r="R12" s="126">
        <f>IF(R$2,[6]!hp(Annual!R12:R128,$A$1),0)</f>
        <v>0</v>
      </c>
      <c r="S12" s="126">
        <f>IF(S$2,[6]!hp(Annual!S12:S128,$A$1),0)</f>
        <v>0</v>
      </c>
      <c r="T12" s="126">
        <f>IF(T$2,[6]!hp(Annual!T12:T128,$A$1),0)</f>
        <v>0</v>
      </c>
      <c r="U12" s="126">
        <f>IF(U$2,[6]!hp(Annual!U12:U128,$A$1),0)</f>
        <v>0</v>
      </c>
      <c r="V12" s="126">
        <f>IF(V$2,[6]!hp(Annual!V12:V128,$A$1),0)</f>
        <v>0</v>
      </c>
      <c r="W12" s="126">
        <f>IF(W$2,[6]!hp(Annual!W12:W128,$A$1),0)</f>
        <v>0</v>
      </c>
      <c r="X12" s="126">
        <f>IF(X$2,[6]!hp(Annual!X12:X128,$A$1),0)</f>
        <v>0</v>
      </c>
      <c r="Y12" s="126">
        <f>IF(Y$2,[6]!hp(Annual!Y12:Y128,$A$1),0)</f>
        <v>0</v>
      </c>
      <c r="Z12" s="126">
        <f>IF(Z$2,[6]!hp(Annual!Z12:Z128,$A$1),0)</f>
        <v>0</v>
      </c>
      <c r="AA12" s="126">
        <f>IF(AA$2,[6]!hp(Annual!AA12:AA128,$A$1),0)</f>
        <v>0</v>
      </c>
      <c r="AB12" s="126">
        <f>IF(AB$2,[6]!hp(Annual!AB12:AB128,$A$1),0)</f>
        <v>0</v>
      </c>
      <c r="AC12" s="126">
        <f>IF(AC$2,[6]!hp(Annual!AC12:AC128,$A$1),0)</f>
        <v>0</v>
      </c>
      <c r="AD12" s="126">
        <v>0</v>
      </c>
      <c r="AE12" s="126"/>
    </row>
    <row r="13" spans="1:31">
      <c r="A13" t="s">
        <v>410</v>
      </c>
      <c r="B13" s="126">
        <f>IF(B$2,[6]!hp(Annual!B13:B129,$A$1),0)</f>
        <v>0</v>
      </c>
      <c r="C13" s="126">
        <f>IF(C$2,[6]!hp(Annual!C13:C129,$A$1),0)</f>
        <v>0</v>
      </c>
      <c r="D13" s="126">
        <f>IF(D$2,[6]!hp(Annual!D13:D129,$A$1),0)</f>
        <v>0</v>
      </c>
      <c r="E13" s="126">
        <f>IF(E$2,[6]!hp(Annual!E13:E129,$A$1),0)</f>
        <v>0</v>
      </c>
      <c r="F13" s="126">
        <f>IF(F$2,[6]!hp(Annual!F13:F129,$A$1),0)</f>
        <v>0</v>
      </c>
      <c r="G13" s="126">
        <f>IF(G$2,[6]!hp(Annual!G13:G129,$A$1),0)</f>
        <v>0</v>
      </c>
      <c r="H13" s="126">
        <f>IF(H$2,[6]!hp(Annual!H13:H129,$A$1),0)</f>
        <v>0</v>
      </c>
      <c r="I13" s="126">
        <f>IF(I$2,[6]!hp(Annual!I13:I129,$A$1),0)</f>
        <v>0</v>
      </c>
      <c r="J13" s="126">
        <f>IF(J$2,[6]!hp(Annual!J13:J129,$A$1),0)</f>
        <v>0</v>
      </c>
      <c r="K13" s="126">
        <f>IF(K$2,[6]!hp(Annual!K13:K129,$A$1),0)</f>
        <v>0</v>
      </c>
      <c r="L13" s="126">
        <f>IF(L$2,[6]!hp(Annual!L13:L129,$A$1),0)</f>
        <v>0</v>
      </c>
      <c r="M13" s="126">
        <f>IF(M$2,[6]!hp(Annual!M13:M129,$A$1),0)</f>
        <v>0</v>
      </c>
      <c r="N13" s="126">
        <f>IF(N$2,[6]!hp(Annual!N13:N129,$A$1),0)</f>
        <v>0</v>
      </c>
      <c r="O13" s="126">
        <f>IF(O$2,[6]!hp(Annual!O13:O129,$A$1),0)</f>
        <v>0</v>
      </c>
      <c r="P13" s="126">
        <f>IF(P$2,[6]!hp(Annual!P13:P129,$A$1),0)</f>
        <v>0</v>
      </c>
      <c r="Q13" s="126">
        <f>IF(Q$2,[6]!hp(Annual!Q13:Q129,$A$1),0)</f>
        <v>0</v>
      </c>
      <c r="R13" s="126">
        <f>IF(R$2,[6]!hp(Annual!R13:R129,$A$1),0)</f>
        <v>0</v>
      </c>
      <c r="S13" s="126">
        <f>IF(S$2,[6]!hp(Annual!S13:S129,$A$1),0)</f>
        <v>0</v>
      </c>
      <c r="T13" s="126">
        <f>IF(T$2,[6]!hp(Annual!T13:T129,$A$1),0)</f>
        <v>0</v>
      </c>
      <c r="U13" s="126">
        <f>IF(U$2,[6]!hp(Annual!U13:U129,$A$1),0)</f>
        <v>0</v>
      </c>
      <c r="V13" s="126">
        <f>IF(V$2,[6]!hp(Annual!V13:V129,$A$1),0)</f>
        <v>0</v>
      </c>
      <c r="W13" s="126">
        <f>IF(W$2,[6]!hp(Annual!W13:W129,$A$1),0)</f>
        <v>0</v>
      </c>
      <c r="X13" s="126">
        <f>IF(X$2,[6]!hp(Annual!X13:X129,$A$1),0)</f>
        <v>0</v>
      </c>
      <c r="Y13" s="126">
        <f>IF(Y$2,[6]!hp(Annual!Y13:Y129,$A$1),0)</f>
        <v>0</v>
      </c>
      <c r="Z13" s="126">
        <f>IF(Z$2,[6]!hp(Annual!Z13:Z129,$A$1),0)</f>
        <v>0</v>
      </c>
      <c r="AA13" s="126">
        <f>IF(AA$2,[6]!hp(Annual!AA13:AA129,$A$1),0)</f>
        <v>0</v>
      </c>
      <c r="AB13" s="126">
        <f>IF(AB$2,[6]!hp(Annual!AB13:AB129,$A$1),0)</f>
        <v>0</v>
      </c>
      <c r="AC13" s="126">
        <f>IF(AC$2,[6]!hp(Annual!AC13:AC129,$A$1),0)</f>
        <v>0</v>
      </c>
      <c r="AD13" s="126">
        <v>0</v>
      </c>
      <c r="AE13" s="126"/>
    </row>
    <row r="14" spans="1:31">
      <c r="A14" t="s">
        <v>411</v>
      </c>
      <c r="B14" s="126">
        <f>IF(B$2,[6]!hp(Annual!B14:B130,$A$1),0)</f>
        <v>0</v>
      </c>
      <c r="C14" s="126">
        <f>IF(C$2,[6]!hp(Annual!C14:C130,$A$1),0)</f>
        <v>0</v>
      </c>
      <c r="D14" s="126">
        <f>IF(D$2,[6]!hp(Annual!D14:D130,$A$1),0)</f>
        <v>0</v>
      </c>
      <c r="E14" s="126">
        <f>IF(E$2,[6]!hp(Annual!E14:E130,$A$1),0)</f>
        <v>0</v>
      </c>
      <c r="F14" s="126">
        <f>IF(F$2,[6]!hp(Annual!F14:F130,$A$1),0)</f>
        <v>0</v>
      </c>
      <c r="G14" s="126">
        <f>IF(G$2,[6]!hp(Annual!G14:G130,$A$1),0)</f>
        <v>0</v>
      </c>
      <c r="H14" s="126">
        <f>IF(H$2,[6]!hp(Annual!H14:H130,$A$1),0)</f>
        <v>0</v>
      </c>
      <c r="I14" s="126">
        <f>IF(I$2,[6]!hp(Annual!I14:I130,$A$1),0)</f>
        <v>0</v>
      </c>
      <c r="J14" s="126">
        <f>IF(J$2,[6]!hp(Annual!J14:J130,$A$1),0)</f>
        <v>0</v>
      </c>
      <c r="K14" s="126">
        <f>IF(K$2,[6]!hp(Annual!K14:K130,$A$1),0)</f>
        <v>0</v>
      </c>
      <c r="L14" s="126">
        <f>IF(L$2,[6]!hp(Annual!L14:L130,$A$1),0)</f>
        <v>0</v>
      </c>
      <c r="M14" s="126">
        <f>IF(M$2,[6]!hp(Annual!M14:M130,$A$1),0)</f>
        <v>0</v>
      </c>
      <c r="N14" s="126">
        <f>IF(N$2,[6]!hp(Annual!N14:N130,$A$1),0)</f>
        <v>0</v>
      </c>
      <c r="O14" s="126">
        <f>IF(O$2,[6]!hp(Annual!O14:O130,$A$1),0)</f>
        <v>0</v>
      </c>
      <c r="P14" s="126">
        <f>IF(P$2,[6]!hp(Annual!P14:P130,$A$1),0)</f>
        <v>0</v>
      </c>
      <c r="Q14" s="126">
        <f>IF(Q$2,[6]!hp(Annual!Q14:Q130,$A$1),0)</f>
        <v>0</v>
      </c>
      <c r="R14" s="126">
        <f>IF(R$2,[6]!hp(Annual!R14:R130,$A$1),0)</f>
        <v>0</v>
      </c>
      <c r="S14" s="126">
        <f>IF(S$2,[6]!hp(Annual!S14:S130,$A$1),0)</f>
        <v>0</v>
      </c>
      <c r="T14" s="126">
        <f>IF(T$2,[6]!hp(Annual!T14:T130,$A$1),0)</f>
        <v>0</v>
      </c>
      <c r="U14" s="126">
        <f>IF(U$2,[6]!hp(Annual!U14:U130,$A$1),0)</f>
        <v>0</v>
      </c>
      <c r="V14" s="126">
        <f>IF(V$2,[6]!hp(Annual!V14:V130,$A$1),0)</f>
        <v>0</v>
      </c>
      <c r="W14" s="126">
        <f>IF(W$2,[6]!hp(Annual!W14:W130,$A$1),0)</f>
        <v>0</v>
      </c>
      <c r="X14" s="126">
        <f>IF(X$2,[6]!hp(Annual!X14:X130,$A$1),0)</f>
        <v>0</v>
      </c>
      <c r="Y14" s="126">
        <f>IF(Y$2,[6]!hp(Annual!Y14:Y130,$A$1),0)</f>
        <v>0</v>
      </c>
      <c r="Z14" s="126">
        <f>IF(Z$2,[6]!hp(Annual!Z14:Z130,$A$1),0)</f>
        <v>0</v>
      </c>
      <c r="AA14" s="126">
        <f>IF(AA$2,[6]!hp(Annual!AA14:AA130,$A$1),0)</f>
        <v>0</v>
      </c>
      <c r="AB14" s="126">
        <f>IF(AB$2,[6]!hp(Annual!AB14:AB130,$A$1),0)</f>
        <v>0</v>
      </c>
      <c r="AC14" s="126">
        <f>IF(AC$2,[6]!hp(Annual!AC14:AC130,$A$1),0)</f>
        <v>0</v>
      </c>
      <c r="AD14" s="126">
        <v>0</v>
      </c>
      <c r="AE14" s="126"/>
    </row>
    <row r="15" spans="1:31">
      <c r="A15" t="s">
        <v>412</v>
      </c>
      <c r="B15" s="126">
        <f>IF(B$2,[6]!hp(Annual!B15:B131,$A$1),0)</f>
        <v>0</v>
      </c>
      <c r="C15" s="126">
        <f>IF(C$2,[6]!hp(Annual!C15:C131,$A$1),0)</f>
        <v>0</v>
      </c>
      <c r="D15" s="126">
        <f>IF(D$2,[6]!hp(Annual!D15:D131,$A$1),0)</f>
        <v>0</v>
      </c>
      <c r="E15" s="126">
        <f>IF(E$2,[6]!hp(Annual!E15:E131,$A$1),0)</f>
        <v>0</v>
      </c>
      <c r="F15" s="126">
        <f>IF(F$2,[6]!hp(Annual!F15:F131,$A$1),0)</f>
        <v>0</v>
      </c>
      <c r="G15" s="126">
        <f>IF(G$2,[6]!hp(Annual!G15:G131,$A$1),0)</f>
        <v>0</v>
      </c>
      <c r="H15" s="126">
        <f>IF(H$2,[6]!hp(Annual!H15:H131,$A$1),0)</f>
        <v>0</v>
      </c>
      <c r="I15" s="126">
        <f>IF(I$2,[6]!hp(Annual!I15:I131,$A$1),0)</f>
        <v>0</v>
      </c>
      <c r="J15" s="126">
        <f>IF(J$2,[6]!hp(Annual!J15:J131,$A$1),0)</f>
        <v>0</v>
      </c>
      <c r="K15" s="126">
        <f>IF(K$2,[6]!hp(Annual!K15:K131,$A$1),0)</f>
        <v>0</v>
      </c>
      <c r="L15" s="126">
        <f>IF(L$2,[6]!hp(Annual!L15:L131,$A$1),0)</f>
        <v>0</v>
      </c>
      <c r="M15" s="126">
        <f>IF(M$2,[6]!hp(Annual!M15:M131,$A$1),0)</f>
        <v>0</v>
      </c>
      <c r="N15" s="126">
        <f>IF(N$2,[6]!hp(Annual!N15:N131,$A$1),0)</f>
        <v>0</v>
      </c>
      <c r="O15" s="126">
        <f>IF(O$2,[6]!hp(Annual!O15:O131,$A$1),0)</f>
        <v>0</v>
      </c>
      <c r="P15" s="126">
        <f>IF(P$2,[6]!hp(Annual!P15:P131,$A$1),0)</f>
        <v>0</v>
      </c>
      <c r="Q15" s="126">
        <f>IF(Q$2,[6]!hp(Annual!Q15:Q131,$A$1),0)</f>
        <v>0</v>
      </c>
      <c r="R15" s="126">
        <f>IF(R$2,[6]!hp(Annual!R15:R131,$A$1),0)</f>
        <v>0</v>
      </c>
      <c r="S15" s="126">
        <f>IF(S$2,[6]!hp(Annual!S15:S131,$A$1),0)</f>
        <v>0</v>
      </c>
      <c r="T15" s="126">
        <f>IF(T$2,[6]!hp(Annual!T15:T131,$A$1),0)</f>
        <v>0</v>
      </c>
      <c r="U15" s="126">
        <f>IF(U$2,[6]!hp(Annual!U15:U131,$A$1),0)</f>
        <v>0</v>
      </c>
      <c r="V15" s="126">
        <f>IF(V$2,[6]!hp(Annual!V15:V131,$A$1),0)</f>
        <v>0</v>
      </c>
      <c r="W15" s="126">
        <f>IF(W$2,[6]!hp(Annual!W15:W131,$A$1),0)</f>
        <v>0</v>
      </c>
      <c r="X15" s="126">
        <f>IF(X$2,[6]!hp(Annual!X15:X131,$A$1),0)</f>
        <v>0</v>
      </c>
      <c r="Y15" s="126">
        <f>IF(Y$2,[6]!hp(Annual!Y15:Y131,$A$1),0)</f>
        <v>0</v>
      </c>
      <c r="Z15" s="126">
        <f>IF(Z$2,[6]!hp(Annual!Z15:Z131,$A$1),0)</f>
        <v>0</v>
      </c>
      <c r="AA15" s="126">
        <f>IF(AA$2,[6]!hp(Annual!AA15:AA131,$A$1),0)</f>
        <v>0</v>
      </c>
      <c r="AB15" s="126">
        <f>IF(AB$2,[6]!hp(Annual!AB15:AB131,$A$1),0)</f>
        <v>0</v>
      </c>
      <c r="AC15" s="126">
        <f>IF(AC$2,[6]!hp(Annual!AC15:AC131,$A$1),0)</f>
        <v>0</v>
      </c>
      <c r="AD15" s="126">
        <v>0</v>
      </c>
      <c r="AE15" s="126"/>
    </row>
    <row r="16" spans="1:31">
      <c r="A16" t="s">
        <v>413</v>
      </c>
      <c r="B16" s="126">
        <f>IF(B$2,[6]!hp(Annual!B16:B132,$A$1),0)</f>
        <v>0</v>
      </c>
      <c r="C16" s="126">
        <f>IF(C$2,[6]!hp(Annual!C16:C132,$A$1),0)</f>
        <v>0</v>
      </c>
      <c r="D16" s="126">
        <f>IF(D$2,[6]!hp(Annual!D16:D132,$A$1),0)</f>
        <v>0</v>
      </c>
      <c r="E16" s="126">
        <f>IF(E$2,[6]!hp(Annual!E16:E132,$A$1),0)</f>
        <v>0</v>
      </c>
      <c r="F16" s="126">
        <f>IF(F$2,[6]!hp(Annual!F16:F132,$A$1),0)</f>
        <v>0</v>
      </c>
      <c r="G16" s="126">
        <f>IF(G$2,[6]!hp(Annual!G16:G132,$A$1),0)</f>
        <v>0</v>
      </c>
      <c r="H16" s="126">
        <f>IF(H$2,[6]!hp(Annual!H16:H132,$A$1),0)</f>
        <v>0</v>
      </c>
      <c r="I16" s="126">
        <f>IF(I$2,[6]!hp(Annual!I16:I132,$A$1),0)</f>
        <v>0</v>
      </c>
      <c r="J16" s="126">
        <f>IF(J$2,[6]!hp(Annual!J16:J132,$A$1),0)</f>
        <v>0</v>
      </c>
      <c r="K16" s="126">
        <f>IF(K$2,[6]!hp(Annual!K16:K132,$A$1),0)</f>
        <v>0</v>
      </c>
      <c r="L16" s="126">
        <f>IF(L$2,[6]!hp(Annual!L16:L132,$A$1),0)</f>
        <v>0</v>
      </c>
      <c r="M16" s="126">
        <f>IF(M$2,[6]!hp(Annual!M16:M132,$A$1),0)</f>
        <v>0</v>
      </c>
      <c r="N16" s="126">
        <f>IF(N$2,[6]!hp(Annual!N16:N132,$A$1),0)</f>
        <v>0</v>
      </c>
      <c r="O16" s="126">
        <f>IF(O$2,[6]!hp(Annual!O16:O132,$A$1),0)</f>
        <v>0</v>
      </c>
      <c r="P16" s="126">
        <f>IF(P$2,[6]!hp(Annual!P16:P132,$A$1),0)</f>
        <v>0</v>
      </c>
      <c r="Q16" s="126">
        <f>IF(Q$2,[6]!hp(Annual!Q16:Q132,$A$1),0)</f>
        <v>0</v>
      </c>
      <c r="R16" s="126">
        <f>IF(R$2,[6]!hp(Annual!R16:R132,$A$1),0)</f>
        <v>0</v>
      </c>
      <c r="S16" s="126">
        <f>IF(S$2,[6]!hp(Annual!S16:S132,$A$1),0)</f>
        <v>0</v>
      </c>
      <c r="T16" s="126">
        <f>IF(T$2,[6]!hp(Annual!T16:T132,$A$1),0)</f>
        <v>0</v>
      </c>
      <c r="U16" s="126">
        <f>IF(U$2,[6]!hp(Annual!U16:U132,$A$1),0)</f>
        <v>0</v>
      </c>
      <c r="V16" s="126">
        <f>IF(V$2,[6]!hp(Annual!V16:V132,$A$1),0)</f>
        <v>0</v>
      </c>
      <c r="W16" s="126">
        <f>IF(W$2,[6]!hp(Annual!W16:W132,$A$1),0)</f>
        <v>0</v>
      </c>
      <c r="X16" s="126">
        <f>IF(X$2,[6]!hp(Annual!X16:X132,$A$1),0)</f>
        <v>0</v>
      </c>
      <c r="Y16" s="126">
        <f>IF(Y$2,[6]!hp(Annual!Y16:Y132,$A$1),0)</f>
        <v>0</v>
      </c>
      <c r="Z16" s="126">
        <f>IF(Z$2,[6]!hp(Annual!Z16:Z132,$A$1),0)</f>
        <v>0</v>
      </c>
      <c r="AA16" s="126">
        <f>IF(AA$2,[6]!hp(Annual!AA16:AA132,$A$1),0)</f>
        <v>0</v>
      </c>
      <c r="AB16" s="126">
        <f>IF(AB$2,[6]!hp(Annual!AB16:AB132,$A$1),0)</f>
        <v>0</v>
      </c>
      <c r="AC16" s="126">
        <f>IF(AC$2,[6]!hp(Annual!AC16:AC132,$A$1),0)</f>
        <v>0</v>
      </c>
      <c r="AD16" s="126">
        <v>0</v>
      </c>
      <c r="AE16" s="126"/>
    </row>
    <row r="17" spans="1:31">
      <c r="A17" t="s">
        <v>414</v>
      </c>
      <c r="B17" s="126">
        <f>IF(B$2,[6]!hp(Annual!B17:B133,$A$1),0)</f>
        <v>0</v>
      </c>
      <c r="C17" s="126">
        <f>IF(C$2,[6]!hp(Annual!C17:C133,$A$1),0)</f>
        <v>0</v>
      </c>
      <c r="D17" s="126">
        <f>IF(D$2,[6]!hp(Annual!D17:D133,$A$1),0)</f>
        <v>0</v>
      </c>
      <c r="E17" s="126">
        <f>IF(E$2,[6]!hp(Annual!E17:E133,$A$1),0)</f>
        <v>0</v>
      </c>
      <c r="F17" s="126">
        <f>IF(F$2,[6]!hp(Annual!F17:F133,$A$1),0)</f>
        <v>0</v>
      </c>
      <c r="G17" s="126">
        <f>IF(G$2,[6]!hp(Annual!G17:G133,$A$1),0)</f>
        <v>0</v>
      </c>
      <c r="H17" s="126">
        <f>IF(H$2,[6]!hp(Annual!H17:H133,$A$1),0)</f>
        <v>0</v>
      </c>
      <c r="I17" s="126">
        <f>IF(I$2,[6]!hp(Annual!I17:I133,$A$1),0)</f>
        <v>0</v>
      </c>
      <c r="J17" s="126">
        <f>IF(J$2,[6]!hp(Annual!J17:J133,$A$1),0)</f>
        <v>0</v>
      </c>
      <c r="K17" s="126">
        <f>IF(K$2,[6]!hp(Annual!K17:K133,$A$1),0)</f>
        <v>0</v>
      </c>
      <c r="L17" s="126">
        <f>IF(L$2,[6]!hp(Annual!L17:L133,$A$1),0)</f>
        <v>0</v>
      </c>
      <c r="M17" s="126">
        <f>IF(M$2,[6]!hp(Annual!M17:M133,$A$1),0)</f>
        <v>0</v>
      </c>
      <c r="N17" s="126">
        <f>IF(N$2,[6]!hp(Annual!N17:N133,$A$1),0)</f>
        <v>0</v>
      </c>
      <c r="O17" s="126">
        <f>IF(O$2,[6]!hp(Annual!O17:O133,$A$1),0)</f>
        <v>0</v>
      </c>
      <c r="P17" s="126">
        <f>IF(P$2,[6]!hp(Annual!P17:P133,$A$1),0)</f>
        <v>0</v>
      </c>
      <c r="Q17" s="126">
        <f>IF(Q$2,[6]!hp(Annual!Q17:Q133,$A$1),0)</f>
        <v>0</v>
      </c>
      <c r="R17" s="126">
        <f>IF(R$2,[6]!hp(Annual!R17:R133,$A$1),0)</f>
        <v>0</v>
      </c>
      <c r="S17" s="126">
        <f>IF(S$2,[6]!hp(Annual!S17:S133,$A$1),0)</f>
        <v>0</v>
      </c>
      <c r="T17" s="126">
        <f>IF(T$2,[6]!hp(Annual!T17:T133,$A$1),0)</f>
        <v>0</v>
      </c>
      <c r="U17" s="126">
        <f>IF(U$2,[6]!hp(Annual!U17:U133,$A$1),0)</f>
        <v>0</v>
      </c>
      <c r="V17" s="126">
        <f>IF(V$2,[6]!hp(Annual!V17:V133,$A$1),0)</f>
        <v>0</v>
      </c>
      <c r="W17" s="126">
        <f>IF(W$2,[6]!hp(Annual!W17:W133,$A$1),0)</f>
        <v>0</v>
      </c>
      <c r="X17" s="126">
        <f>IF(X$2,[6]!hp(Annual!X17:X133,$A$1),0)</f>
        <v>0</v>
      </c>
      <c r="Y17" s="126">
        <f>IF(Y$2,[6]!hp(Annual!Y17:Y133,$A$1),0)</f>
        <v>0</v>
      </c>
      <c r="Z17" s="126">
        <f>IF(Z$2,[6]!hp(Annual!Z17:Z133,$A$1),0)</f>
        <v>0</v>
      </c>
      <c r="AA17" s="126">
        <f>IF(AA$2,[6]!hp(Annual!AA17:AA133,$A$1),0)</f>
        <v>0</v>
      </c>
      <c r="AB17" s="126">
        <f>IF(AB$2,[6]!hp(Annual!AB17:AB133,$A$1),0)</f>
        <v>0</v>
      </c>
      <c r="AC17" s="126">
        <f>IF(AC$2,[6]!hp(Annual!AC17:AC133,$A$1),0)</f>
        <v>0</v>
      </c>
      <c r="AD17" s="126">
        <v>0</v>
      </c>
      <c r="AE17" s="126"/>
    </row>
    <row r="18" spans="1:31">
      <c r="A18" t="s">
        <v>415</v>
      </c>
      <c r="B18" s="126">
        <f>IF(B$2,[6]!hp(Annual!B18:B134,$A$1),0)</f>
        <v>0</v>
      </c>
      <c r="C18" s="126">
        <f>IF(C$2,[6]!hp(Annual!C18:C134,$A$1),0)</f>
        <v>0</v>
      </c>
      <c r="D18" s="126">
        <f>IF(D$2,[6]!hp(Annual!D18:D134,$A$1),0)</f>
        <v>0</v>
      </c>
      <c r="E18" s="126">
        <f>IF(E$2,[6]!hp(Annual!E18:E134,$A$1),0)</f>
        <v>0</v>
      </c>
      <c r="F18" s="126">
        <f>IF(F$2,[6]!hp(Annual!F18:F134,$A$1),0)</f>
        <v>0</v>
      </c>
      <c r="G18" s="126">
        <f>IF(G$2,[6]!hp(Annual!G18:G134,$A$1),0)</f>
        <v>0</v>
      </c>
      <c r="H18" s="126">
        <f>IF(H$2,[6]!hp(Annual!H18:H134,$A$1),0)</f>
        <v>0</v>
      </c>
      <c r="I18" s="126">
        <f>IF(I$2,[6]!hp(Annual!I18:I134,$A$1),0)</f>
        <v>0</v>
      </c>
      <c r="J18" s="126">
        <f>IF(J$2,[6]!hp(Annual!J18:J134,$A$1),0)</f>
        <v>0</v>
      </c>
      <c r="K18" s="126">
        <f>IF(K$2,[6]!hp(Annual!K18:K134,$A$1),0)</f>
        <v>0</v>
      </c>
      <c r="L18" s="126">
        <f>IF(L$2,[6]!hp(Annual!L18:L134,$A$1),0)</f>
        <v>0</v>
      </c>
      <c r="M18" s="126">
        <f>IF(M$2,[6]!hp(Annual!M18:M134,$A$1),0)</f>
        <v>0</v>
      </c>
      <c r="N18" s="126">
        <f>IF(N$2,[6]!hp(Annual!N18:N134,$A$1),0)</f>
        <v>0</v>
      </c>
      <c r="O18" s="126">
        <f>IF(O$2,[6]!hp(Annual!O18:O134,$A$1),0)</f>
        <v>0</v>
      </c>
      <c r="P18" s="126">
        <f>IF(P$2,[6]!hp(Annual!P18:P134,$A$1),0)</f>
        <v>0</v>
      </c>
      <c r="Q18" s="126">
        <f>IF(Q$2,[6]!hp(Annual!Q18:Q134,$A$1),0)</f>
        <v>0</v>
      </c>
      <c r="R18" s="126">
        <f>IF(R$2,[6]!hp(Annual!R18:R134,$A$1),0)</f>
        <v>0</v>
      </c>
      <c r="S18" s="126">
        <f>IF(S$2,[6]!hp(Annual!S18:S134,$A$1),0)</f>
        <v>0</v>
      </c>
      <c r="T18" s="126">
        <f>IF(T$2,[6]!hp(Annual!T18:T134,$A$1),0)</f>
        <v>0</v>
      </c>
      <c r="U18" s="126">
        <f>IF(U$2,[6]!hp(Annual!U18:U134,$A$1),0)</f>
        <v>0</v>
      </c>
      <c r="V18" s="126">
        <f>IF(V$2,[6]!hp(Annual!V18:V134,$A$1),0)</f>
        <v>0</v>
      </c>
      <c r="W18" s="126">
        <f>IF(W$2,[6]!hp(Annual!W18:W134,$A$1),0)</f>
        <v>0</v>
      </c>
      <c r="X18" s="126">
        <f>IF(X$2,[6]!hp(Annual!X18:X134,$A$1),0)</f>
        <v>0</v>
      </c>
      <c r="Y18" s="126">
        <f>IF(Y$2,[6]!hp(Annual!Y18:Y134,$A$1),0)</f>
        <v>0</v>
      </c>
      <c r="Z18" s="126">
        <f>IF(Z$2,[6]!hp(Annual!Z18:Z134,$A$1),0)</f>
        <v>0</v>
      </c>
      <c r="AA18" s="126">
        <f>IF(AA$2,[6]!hp(Annual!AA18:AA134,$A$1),0)</f>
        <v>0</v>
      </c>
      <c r="AB18" s="126">
        <f>IF(AB$2,[6]!hp(Annual!AB18:AB134,$A$1),0)</f>
        <v>0</v>
      </c>
      <c r="AC18" s="126">
        <f>IF(AC$2,[6]!hp(Annual!AC18:AC134,$A$1),0)</f>
        <v>0</v>
      </c>
      <c r="AD18" s="126">
        <v>0</v>
      </c>
      <c r="AE18" s="126"/>
    </row>
    <row r="19" spans="1:31">
      <c r="A19" t="s">
        <v>416</v>
      </c>
      <c r="B19" s="126">
        <f>IF(B$2,[6]!hp(Annual!B19:B135,$A$1),0)</f>
        <v>0</v>
      </c>
      <c r="C19" s="126">
        <f>IF(C$2,[6]!hp(Annual!C19:C135,$A$1),0)</f>
        <v>0</v>
      </c>
      <c r="D19" s="126">
        <f>IF(D$2,[6]!hp(Annual!D19:D135,$A$1),0)</f>
        <v>0</v>
      </c>
      <c r="E19" s="126">
        <f>IF(E$2,[6]!hp(Annual!E19:E135,$A$1),0)</f>
        <v>0</v>
      </c>
      <c r="F19" s="126">
        <f>IF(F$2,[6]!hp(Annual!F19:F135,$A$1),0)</f>
        <v>0</v>
      </c>
      <c r="G19" s="126">
        <f>IF(G$2,[6]!hp(Annual!G19:G135,$A$1),0)</f>
        <v>0</v>
      </c>
      <c r="H19" s="126">
        <f>IF(H$2,[6]!hp(Annual!H19:H135,$A$1),0)</f>
        <v>0</v>
      </c>
      <c r="I19" s="126">
        <f>IF(I$2,[6]!hp(Annual!I19:I135,$A$1),0)</f>
        <v>0</v>
      </c>
      <c r="J19" s="126">
        <f>IF(J$2,[6]!hp(Annual!J19:J135,$A$1),0)</f>
        <v>0</v>
      </c>
      <c r="K19" s="126">
        <f>IF(K$2,[6]!hp(Annual!K19:K135,$A$1),0)</f>
        <v>0</v>
      </c>
      <c r="L19" s="126">
        <f>IF(L$2,[6]!hp(Annual!L19:L135,$A$1),0)</f>
        <v>0</v>
      </c>
      <c r="M19" s="126">
        <f>IF(M$2,[6]!hp(Annual!M19:M135,$A$1),0)</f>
        <v>0</v>
      </c>
      <c r="N19" s="126">
        <f>IF(N$2,[6]!hp(Annual!N19:N135,$A$1),0)</f>
        <v>0</v>
      </c>
      <c r="O19" s="126">
        <f>IF(O$2,[6]!hp(Annual!O19:O135,$A$1),0)</f>
        <v>0</v>
      </c>
      <c r="P19" s="126">
        <f>IF(P$2,[6]!hp(Annual!P19:P135,$A$1),0)</f>
        <v>0</v>
      </c>
      <c r="Q19" s="126">
        <f>IF(Q$2,[6]!hp(Annual!Q19:Q135,$A$1),0)</f>
        <v>0</v>
      </c>
      <c r="R19" s="126">
        <f>IF(R$2,[6]!hp(Annual!R19:R135,$A$1),0)</f>
        <v>0</v>
      </c>
      <c r="S19" s="126">
        <f>IF(S$2,[6]!hp(Annual!S19:S135,$A$1),0)</f>
        <v>0</v>
      </c>
      <c r="T19" s="126">
        <f>IF(T$2,[6]!hp(Annual!T19:T135,$A$1),0)</f>
        <v>0</v>
      </c>
      <c r="U19" s="126">
        <f>IF(U$2,[6]!hp(Annual!U19:U135,$A$1),0)</f>
        <v>0</v>
      </c>
      <c r="V19" s="126">
        <f>IF(V$2,[6]!hp(Annual!V19:V135,$A$1),0)</f>
        <v>0</v>
      </c>
      <c r="W19" s="126">
        <f>IF(W$2,[6]!hp(Annual!W19:W135,$A$1),0)</f>
        <v>0</v>
      </c>
      <c r="X19" s="126">
        <f>IF(X$2,[6]!hp(Annual!X19:X135,$A$1),0)</f>
        <v>0</v>
      </c>
      <c r="Y19" s="126">
        <f>IF(Y$2,[6]!hp(Annual!Y19:Y135,$A$1),0)</f>
        <v>0</v>
      </c>
      <c r="Z19" s="126">
        <f>IF(Z$2,[6]!hp(Annual!Z19:Z135,$A$1),0)</f>
        <v>0</v>
      </c>
      <c r="AA19" s="126">
        <f>IF(AA$2,[6]!hp(Annual!AA19:AA135,$A$1),0)</f>
        <v>0</v>
      </c>
      <c r="AB19" s="126">
        <f>IF(AB$2,[6]!hp(Annual!AB19:AB135,$A$1),0)</f>
        <v>0</v>
      </c>
      <c r="AC19" s="126">
        <f>IF(AC$2,[6]!hp(Annual!AC19:AC135,$A$1),0)</f>
        <v>0</v>
      </c>
      <c r="AD19" s="126">
        <v>0</v>
      </c>
      <c r="AE19" s="126"/>
    </row>
    <row r="20" spans="1:31">
      <c r="A20" t="s">
        <v>417</v>
      </c>
      <c r="B20" s="126">
        <f>IF(B$2,[6]!hp(Annual!B20:B136,$A$1),0)</f>
        <v>0</v>
      </c>
      <c r="C20" s="126">
        <f>IF(C$2,[6]!hp(Annual!C20:C136,$A$1),0)</f>
        <v>0</v>
      </c>
      <c r="D20" s="126">
        <f>IF(D$2,[6]!hp(Annual!D20:D136,$A$1),0)</f>
        <v>0</v>
      </c>
      <c r="E20" s="126">
        <f>IF(E$2,[6]!hp(Annual!E20:E136,$A$1),0)</f>
        <v>0</v>
      </c>
      <c r="F20" s="126">
        <f>IF(F$2,[6]!hp(Annual!F20:F136,$A$1),0)</f>
        <v>0</v>
      </c>
      <c r="G20" s="126">
        <f>IF(G$2,[6]!hp(Annual!G20:G136,$A$1),0)</f>
        <v>0</v>
      </c>
      <c r="H20" s="126">
        <f>IF(H$2,[6]!hp(Annual!H20:H136,$A$1),0)</f>
        <v>0</v>
      </c>
      <c r="I20" s="126">
        <f>IF(I$2,[6]!hp(Annual!I20:I136,$A$1),0)</f>
        <v>0</v>
      </c>
      <c r="J20" s="126">
        <f>IF(J$2,[6]!hp(Annual!J20:J136,$A$1),0)</f>
        <v>0</v>
      </c>
      <c r="K20" s="126">
        <f>IF(K$2,[6]!hp(Annual!K20:K136,$A$1),0)</f>
        <v>0</v>
      </c>
      <c r="L20" s="126">
        <f>IF(L$2,[6]!hp(Annual!L20:L136,$A$1),0)</f>
        <v>0</v>
      </c>
      <c r="M20" s="126">
        <f>IF(M$2,[6]!hp(Annual!M20:M136,$A$1),0)</f>
        <v>0</v>
      </c>
      <c r="N20" s="126">
        <f>IF(N$2,[6]!hp(Annual!N20:N136,$A$1),0)</f>
        <v>0</v>
      </c>
      <c r="O20" s="126">
        <f>IF(O$2,[6]!hp(Annual!O20:O136,$A$1),0)</f>
        <v>0</v>
      </c>
      <c r="P20" s="126">
        <f>IF(P$2,[6]!hp(Annual!P20:P136,$A$1),0)</f>
        <v>0</v>
      </c>
      <c r="Q20" s="126">
        <f>IF(Q$2,[6]!hp(Annual!Q20:Q136,$A$1),0)</f>
        <v>0</v>
      </c>
      <c r="R20" s="126">
        <f>IF(R$2,[6]!hp(Annual!R20:R136,$A$1),0)</f>
        <v>0</v>
      </c>
      <c r="S20" s="126">
        <f>IF(S$2,[6]!hp(Annual!S20:S136,$A$1),0)</f>
        <v>0</v>
      </c>
      <c r="T20" s="126">
        <f>IF(T$2,[6]!hp(Annual!T20:T136,$A$1),0)</f>
        <v>0</v>
      </c>
      <c r="U20" s="126">
        <f>IF(U$2,[6]!hp(Annual!U20:U136,$A$1),0)</f>
        <v>0</v>
      </c>
      <c r="V20" s="126">
        <f>IF(V$2,[6]!hp(Annual!V20:V136,$A$1),0)</f>
        <v>0</v>
      </c>
      <c r="W20" s="126">
        <f>IF(W$2,[6]!hp(Annual!W20:W136,$A$1),0)</f>
        <v>0</v>
      </c>
      <c r="X20" s="126">
        <f>IF(X$2,[6]!hp(Annual!X20:X136,$A$1),0)</f>
        <v>0</v>
      </c>
      <c r="Y20" s="126">
        <f>IF(Y$2,[6]!hp(Annual!Y20:Y136,$A$1),0)</f>
        <v>0</v>
      </c>
      <c r="Z20" s="126">
        <f>IF(Z$2,[6]!hp(Annual!Z20:Z136,$A$1),0)</f>
        <v>0</v>
      </c>
      <c r="AA20" s="126">
        <f>IF(AA$2,[6]!hp(Annual!AA20:AA136,$A$1),0)</f>
        <v>0</v>
      </c>
      <c r="AB20" s="126">
        <f>IF(AB$2,[6]!hp(Annual!AB20:AB136,$A$1),0)</f>
        <v>0</v>
      </c>
      <c r="AC20" s="126">
        <f>IF(AC$2,[6]!hp(Annual!AC20:AC136,$A$1),0)</f>
        <v>0</v>
      </c>
      <c r="AD20" s="126">
        <v>0</v>
      </c>
      <c r="AE20" s="126"/>
    </row>
    <row r="21" spans="1:31">
      <c r="A21" t="s">
        <v>418</v>
      </c>
      <c r="B21" s="126">
        <f>IF(B$2,[6]!hp(Annual!B21:B137,$A$1),0)</f>
        <v>0</v>
      </c>
      <c r="C21" s="126">
        <f>IF(C$2,[6]!hp(Annual!C21:C137,$A$1),0)</f>
        <v>0</v>
      </c>
      <c r="D21" s="126">
        <f>IF(D$2,[6]!hp(Annual!D21:D137,$A$1),0)</f>
        <v>0</v>
      </c>
      <c r="E21" s="126">
        <f>IF(E$2,[6]!hp(Annual!E21:E137,$A$1),0)</f>
        <v>0</v>
      </c>
      <c r="F21" s="126">
        <f>IF(F$2,[6]!hp(Annual!F21:F137,$A$1),0)</f>
        <v>0</v>
      </c>
      <c r="G21" s="126">
        <f>IF(G$2,[6]!hp(Annual!G21:G137,$A$1),0)</f>
        <v>0</v>
      </c>
      <c r="H21" s="126">
        <f>IF(H$2,[6]!hp(Annual!H21:H137,$A$1),0)</f>
        <v>0</v>
      </c>
      <c r="I21" s="126">
        <f>IF(I$2,[6]!hp(Annual!I21:I137,$A$1),0)</f>
        <v>0</v>
      </c>
      <c r="J21" s="126">
        <f>IF(J$2,[6]!hp(Annual!J21:J137,$A$1),0)</f>
        <v>0</v>
      </c>
      <c r="K21" s="126">
        <f>IF(K$2,[6]!hp(Annual!K21:K137,$A$1),0)</f>
        <v>0</v>
      </c>
      <c r="L21" s="126">
        <f>IF(L$2,[6]!hp(Annual!L21:L137,$A$1),0)</f>
        <v>0</v>
      </c>
      <c r="M21" s="126">
        <f>IF(M$2,[6]!hp(Annual!M21:M137,$A$1),0)</f>
        <v>0</v>
      </c>
      <c r="N21" s="126">
        <f>IF(N$2,[6]!hp(Annual!N21:N137,$A$1),0)</f>
        <v>0</v>
      </c>
      <c r="O21" s="126">
        <f>IF(O$2,[6]!hp(Annual!O21:O137,$A$1),0)</f>
        <v>0</v>
      </c>
      <c r="P21" s="126">
        <f>IF(P$2,[6]!hp(Annual!P21:P137,$A$1),0)</f>
        <v>0</v>
      </c>
      <c r="Q21" s="126">
        <f>IF(Q$2,[6]!hp(Annual!Q21:Q137,$A$1),0)</f>
        <v>0</v>
      </c>
      <c r="R21" s="126">
        <f>IF(R$2,[6]!hp(Annual!R21:R137,$A$1),0)</f>
        <v>0</v>
      </c>
      <c r="S21" s="126">
        <f>IF(S$2,[6]!hp(Annual!S21:S137,$A$1),0)</f>
        <v>0</v>
      </c>
      <c r="T21" s="126">
        <f>IF(T$2,[6]!hp(Annual!T21:T137,$A$1),0)</f>
        <v>0</v>
      </c>
      <c r="U21" s="126">
        <f>IF(U$2,[6]!hp(Annual!U21:U137,$A$1),0)</f>
        <v>0</v>
      </c>
      <c r="V21" s="126">
        <f>IF(V$2,[6]!hp(Annual!V21:V137,$A$1),0)</f>
        <v>0</v>
      </c>
      <c r="W21" s="126">
        <f>IF(W$2,[6]!hp(Annual!W21:W137,$A$1),0)</f>
        <v>0</v>
      </c>
      <c r="X21" s="126">
        <f>IF(X$2,[6]!hp(Annual!X21:X137,$A$1),0)</f>
        <v>0</v>
      </c>
      <c r="Y21" s="126">
        <f>IF(Y$2,[6]!hp(Annual!Y21:Y137,$A$1),0)</f>
        <v>0</v>
      </c>
      <c r="Z21" s="126">
        <f>IF(Z$2,[6]!hp(Annual!Z21:Z137,$A$1),0)</f>
        <v>0</v>
      </c>
      <c r="AA21" s="126">
        <f>IF(AA$2,[6]!hp(Annual!AA21:AA137,$A$1),0)</f>
        <v>0</v>
      </c>
      <c r="AB21" s="126">
        <f>IF(AB$2,[6]!hp(Annual!AB21:AB137,$A$1),0)</f>
        <v>0</v>
      </c>
      <c r="AC21" s="126">
        <f>IF(AC$2,[6]!hp(Annual!AC21:AC137,$A$1),0)</f>
        <v>0</v>
      </c>
      <c r="AD21" s="126">
        <v>0</v>
      </c>
      <c r="AE21" s="126"/>
    </row>
    <row r="22" spans="1:31">
      <c r="A22" t="s">
        <v>419</v>
      </c>
      <c r="B22" s="126">
        <f>IF(B$2,[6]!hp(Annual!B22:B138,$A$1),0)</f>
        <v>0</v>
      </c>
      <c r="C22" s="126">
        <f>IF(C$2,[6]!hp(Annual!C22:C138,$A$1),0)</f>
        <v>0</v>
      </c>
      <c r="D22" s="126">
        <f>IF(D$2,[6]!hp(Annual!D22:D138,$A$1),0)</f>
        <v>0</v>
      </c>
      <c r="E22" s="126">
        <f>IF(E$2,[6]!hp(Annual!E22:E138,$A$1),0)</f>
        <v>0</v>
      </c>
      <c r="F22" s="126">
        <f>IF(F$2,[6]!hp(Annual!F22:F138,$A$1),0)</f>
        <v>0</v>
      </c>
      <c r="G22" s="126">
        <f>IF(G$2,[6]!hp(Annual!G22:G138,$A$1),0)</f>
        <v>0</v>
      </c>
      <c r="H22" s="126">
        <f>IF(H$2,[6]!hp(Annual!H22:H138,$A$1),0)</f>
        <v>0</v>
      </c>
      <c r="I22" s="126">
        <f>IF(I$2,[6]!hp(Annual!I22:I138,$A$1),0)</f>
        <v>0</v>
      </c>
      <c r="J22" s="126">
        <f>IF(J$2,[6]!hp(Annual!J22:J138,$A$1),0)</f>
        <v>0</v>
      </c>
      <c r="K22" s="126">
        <f>IF(K$2,[6]!hp(Annual!K22:K138,$A$1),0)</f>
        <v>0</v>
      </c>
      <c r="L22" s="126">
        <f>IF(L$2,[6]!hp(Annual!L22:L138,$A$1),0)</f>
        <v>0</v>
      </c>
      <c r="M22" s="126">
        <f>IF(M$2,[6]!hp(Annual!M22:M138,$A$1),0)</f>
        <v>0</v>
      </c>
      <c r="N22" s="126">
        <f>IF(N$2,[6]!hp(Annual!N22:N138,$A$1),0)</f>
        <v>0</v>
      </c>
      <c r="O22" s="126">
        <f>IF(O$2,[6]!hp(Annual!O22:O138,$A$1),0)</f>
        <v>0</v>
      </c>
      <c r="P22" s="126">
        <f>IF(P$2,[6]!hp(Annual!P22:P138,$A$1),0)</f>
        <v>0</v>
      </c>
      <c r="Q22" s="126">
        <f>IF(Q$2,[6]!hp(Annual!Q22:Q138,$A$1),0)</f>
        <v>0</v>
      </c>
      <c r="R22" s="126">
        <f>IF(R$2,[6]!hp(Annual!R22:R138,$A$1),0)</f>
        <v>0</v>
      </c>
      <c r="S22" s="126">
        <f>IF(S$2,[6]!hp(Annual!S22:S138,$A$1),0)</f>
        <v>0</v>
      </c>
      <c r="T22" s="126">
        <f>IF(T$2,[6]!hp(Annual!T22:T138,$A$1),0)</f>
        <v>0</v>
      </c>
      <c r="U22" s="126">
        <f>IF(U$2,[6]!hp(Annual!U22:U138,$A$1),0)</f>
        <v>0</v>
      </c>
      <c r="V22" s="126">
        <f>IF(V$2,[6]!hp(Annual!V22:V138,$A$1),0)</f>
        <v>0</v>
      </c>
      <c r="W22" s="126">
        <f>IF(W$2,[6]!hp(Annual!W22:W138,$A$1),0)</f>
        <v>0</v>
      </c>
      <c r="X22" s="126">
        <f>IF(X$2,[6]!hp(Annual!X22:X138,$A$1),0)</f>
        <v>0</v>
      </c>
      <c r="Y22" s="126">
        <f>IF(Y$2,[6]!hp(Annual!Y22:Y138,$A$1),0)</f>
        <v>0</v>
      </c>
      <c r="Z22" s="126">
        <f>IF(Z$2,[6]!hp(Annual!Z22:Z138,$A$1),0)</f>
        <v>0</v>
      </c>
      <c r="AA22" s="126">
        <f>IF(AA$2,[6]!hp(Annual!AA22:AA138,$A$1),0)</f>
        <v>0</v>
      </c>
      <c r="AB22" s="126">
        <f>IF(AB$2,[6]!hp(Annual!AB22:AB138,$A$1),0)</f>
        <v>0</v>
      </c>
      <c r="AC22" s="126">
        <f>IF(AC$2,[6]!hp(Annual!AC22:AC138,$A$1),0)</f>
        <v>0</v>
      </c>
      <c r="AD22" s="126">
        <v>0</v>
      </c>
      <c r="AE22" s="126"/>
    </row>
    <row r="23" spans="1:31">
      <c r="A23" t="s">
        <v>420</v>
      </c>
      <c r="B23" s="126">
        <f>IF(B$2,[6]!hp(Annual!B23:B139,$A$1),0)</f>
        <v>0</v>
      </c>
      <c r="C23" s="126">
        <f>IF(C$2,[6]!hp(Annual!C23:C139,$A$1),0)</f>
        <v>0</v>
      </c>
      <c r="D23" s="126">
        <f>IF(D$2,[6]!hp(Annual!D23:D139,$A$1),0)</f>
        <v>0</v>
      </c>
      <c r="E23" s="126">
        <f>IF(E$2,[6]!hp(Annual!E23:E139,$A$1),0)</f>
        <v>0</v>
      </c>
      <c r="F23" s="126">
        <f>IF(F$2,[6]!hp(Annual!F23:F139,$A$1),0)</f>
        <v>0</v>
      </c>
      <c r="G23" s="126">
        <f>IF(G$2,[6]!hp(Annual!G23:G139,$A$1),0)</f>
        <v>0</v>
      </c>
      <c r="H23" s="126">
        <f>IF(H$2,[6]!hp(Annual!H23:H139,$A$1),0)</f>
        <v>0</v>
      </c>
      <c r="I23" s="126">
        <f>IF(I$2,[6]!hp(Annual!I23:I139,$A$1),0)</f>
        <v>0</v>
      </c>
      <c r="J23" s="126">
        <f>IF(J$2,[6]!hp(Annual!J23:J139,$A$1),0)</f>
        <v>0</v>
      </c>
      <c r="K23" s="126">
        <f>IF(K$2,[6]!hp(Annual!K23:K139,$A$1),0)</f>
        <v>0</v>
      </c>
      <c r="L23" s="126">
        <f>IF(L$2,[6]!hp(Annual!L23:L139,$A$1),0)</f>
        <v>0</v>
      </c>
      <c r="M23" s="126">
        <f>IF(M$2,[6]!hp(Annual!M23:M139,$A$1),0)</f>
        <v>0</v>
      </c>
      <c r="N23" s="126">
        <f>IF(N$2,[6]!hp(Annual!N23:N139,$A$1),0)</f>
        <v>0</v>
      </c>
      <c r="O23" s="126">
        <f>IF(O$2,[6]!hp(Annual!O23:O139,$A$1),0)</f>
        <v>0</v>
      </c>
      <c r="P23" s="126">
        <f>IF(P$2,[6]!hp(Annual!P23:P139,$A$1),0)</f>
        <v>0</v>
      </c>
      <c r="Q23" s="126">
        <f>IF(Q$2,[6]!hp(Annual!Q23:Q139,$A$1),0)</f>
        <v>0</v>
      </c>
      <c r="R23" s="126">
        <f>IF(R$2,[6]!hp(Annual!R23:R139,$A$1),0)</f>
        <v>0</v>
      </c>
      <c r="S23" s="126">
        <f>IF(S$2,[6]!hp(Annual!S23:S139,$A$1),0)</f>
        <v>0</v>
      </c>
      <c r="T23" s="126">
        <f>IF(T$2,[6]!hp(Annual!T23:T139,$A$1),0)</f>
        <v>0</v>
      </c>
      <c r="U23" s="126">
        <f>IF(U$2,[6]!hp(Annual!U23:U139,$A$1),0)</f>
        <v>0</v>
      </c>
      <c r="V23" s="126">
        <f>IF(V$2,[6]!hp(Annual!V23:V139,$A$1),0)</f>
        <v>0</v>
      </c>
      <c r="W23" s="126">
        <f>IF(W$2,[6]!hp(Annual!W23:W139,$A$1),0)</f>
        <v>0</v>
      </c>
      <c r="X23" s="126">
        <f>IF(X$2,[6]!hp(Annual!X23:X139,$A$1),0)</f>
        <v>0</v>
      </c>
      <c r="Y23" s="126">
        <f>IF(Y$2,[6]!hp(Annual!Y23:Y139,$A$1),0)</f>
        <v>0</v>
      </c>
      <c r="Z23" s="126">
        <f>IF(Z$2,[6]!hp(Annual!Z23:Z139,$A$1),0)</f>
        <v>0</v>
      </c>
      <c r="AA23" s="126">
        <f>IF(AA$2,[6]!hp(Annual!AA23:AA139,$A$1),0)</f>
        <v>0</v>
      </c>
      <c r="AB23" s="126">
        <f>IF(AB$2,[6]!hp(Annual!AB23:AB139,$A$1),0)</f>
        <v>0</v>
      </c>
      <c r="AC23" s="126">
        <f>IF(AC$2,[6]!hp(Annual!AC23:AC139,$A$1),0)</f>
        <v>0</v>
      </c>
      <c r="AD23" s="126">
        <v>0</v>
      </c>
      <c r="AE23" s="126"/>
    </row>
    <row r="24" spans="1:31">
      <c r="A24" t="s">
        <v>421</v>
      </c>
      <c r="B24" s="126">
        <f>IF(B$2,[6]!hp(Annual!B24:B140,$A$1),0)</f>
        <v>0</v>
      </c>
      <c r="C24" s="126">
        <f>IF(C$2,[6]!hp(Annual!C24:C140,$A$1),0)</f>
        <v>0</v>
      </c>
      <c r="D24" s="126">
        <f>IF(D$2,[6]!hp(Annual!D24:D140,$A$1),0)</f>
        <v>0</v>
      </c>
      <c r="E24" s="126">
        <f>IF(E$2,[6]!hp(Annual!E24:E140,$A$1),0)</f>
        <v>0</v>
      </c>
      <c r="F24" s="126">
        <f>IF(F$2,[6]!hp(Annual!F24:F140,$A$1),0)</f>
        <v>0</v>
      </c>
      <c r="G24" s="126">
        <f>IF(G$2,[6]!hp(Annual!G24:G140,$A$1),0)</f>
        <v>0</v>
      </c>
      <c r="H24" s="126">
        <f>IF(H$2,[6]!hp(Annual!H24:H140,$A$1),0)</f>
        <v>0</v>
      </c>
      <c r="I24" s="126">
        <f>IF(I$2,[6]!hp(Annual!I24:I140,$A$1),0)</f>
        <v>0</v>
      </c>
      <c r="J24" s="126">
        <f>IF(J$2,[6]!hp(Annual!J24:J140,$A$1),0)</f>
        <v>0</v>
      </c>
      <c r="K24" s="126">
        <f>IF(K$2,[6]!hp(Annual!K24:K140,$A$1),0)</f>
        <v>0</v>
      </c>
      <c r="L24" s="126">
        <f>IF(L$2,[6]!hp(Annual!L24:L140,$A$1),0)</f>
        <v>0</v>
      </c>
      <c r="M24" s="126">
        <f>IF(M$2,[6]!hp(Annual!M24:M140,$A$1),0)</f>
        <v>0</v>
      </c>
      <c r="N24" s="126">
        <f>IF(N$2,[6]!hp(Annual!N24:N140,$A$1),0)</f>
        <v>0</v>
      </c>
      <c r="O24" s="126">
        <f>IF(O$2,[6]!hp(Annual!O24:O140,$A$1),0)</f>
        <v>0</v>
      </c>
      <c r="P24" s="126">
        <f>IF(P$2,[6]!hp(Annual!P24:P140,$A$1),0)</f>
        <v>0</v>
      </c>
      <c r="Q24" s="126">
        <f>IF(Q$2,[6]!hp(Annual!Q24:Q140,$A$1),0)</f>
        <v>0</v>
      </c>
      <c r="R24" s="126">
        <f>IF(R$2,[6]!hp(Annual!R24:R140,$A$1),0)</f>
        <v>0</v>
      </c>
      <c r="S24" s="126">
        <f>IF(S$2,[6]!hp(Annual!S24:S140,$A$1),0)</f>
        <v>0</v>
      </c>
      <c r="T24" s="126">
        <f>IF(T$2,[6]!hp(Annual!T24:T140,$A$1),0)</f>
        <v>0</v>
      </c>
      <c r="U24" s="126">
        <f>IF(U$2,[6]!hp(Annual!U24:U140,$A$1),0)</f>
        <v>0</v>
      </c>
      <c r="V24" s="126">
        <f>IF(V$2,[6]!hp(Annual!V24:V140,$A$1),0)</f>
        <v>0</v>
      </c>
      <c r="W24" s="126">
        <f>IF(W$2,[6]!hp(Annual!W24:W140,$A$1),0)</f>
        <v>0</v>
      </c>
      <c r="X24" s="126">
        <f>IF(X$2,[6]!hp(Annual!X24:X140,$A$1),0)</f>
        <v>0</v>
      </c>
      <c r="Y24" s="126">
        <f>IF(Y$2,[6]!hp(Annual!Y24:Y140,$A$1),0)</f>
        <v>0</v>
      </c>
      <c r="Z24" s="126">
        <f>IF(Z$2,[6]!hp(Annual!Z24:Z140,$A$1),0)</f>
        <v>0</v>
      </c>
      <c r="AA24" s="126">
        <f>IF(AA$2,[6]!hp(Annual!AA24:AA140,$A$1),0)</f>
        <v>0</v>
      </c>
      <c r="AB24" s="126">
        <f>IF(AB$2,[6]!hp(Annual!AB24:AB140,$A$1),0)</f>
        <v>0</v>
      </c>
      <c r="AC24" s="126">
        <f>IF(AC$2,[6]!hp(Annual!AC24:AC140,$A$1),0)</f>
        <v>0</v>
      </c>
      <c r="AD24" s="126">
        <v>0</v>
      </c>
      <c r="AE24" s="126"/>
    </row>
    <row r="25" spans="1:31">
      <c r="A25" t="s">
        <v>422</v>
      </c>
      <c r="B25" s="126">
        <f>IF(B$2,[6]!hp(Annual!B25:B141,$A$1),0)</f>
        <v>0</v>
      </c>
      <c r="C25" s="126">
        <f>IF(C$2,[6]!hp(Annual!C25:C141,$A$1),0)</f>
        <v>0</v>
      </c>
      <c r="D25" s="126">
        <f>IF(D$2,[6]!hp(Annual!D25:D141,$A$1),0)</f>
        <v>0</v>
      </c>
      <c r="E25" s="126">
        <f>IF(E$2,[6]!hp(Annual!E25:E141,$A$1),0)</f>
        <v>0</v>
      </c>
      <c r="F25" s="126">
        <f>IF(F$2,[6]!hp(Annual!F25:F141,$A$1),0)</f>
        <v>0</v>
      </c>
      <c r="G25" s="126">
        <f>IF(G$2,[6]!hp(Annual!G25:G141,$A$1),0)</f>
        <v>0</v>
      </c>
      <c r="H25" s="126">
        <f>IF(H$2,[6]!hp(Annual!H25:H141,$A$1),0)</f>
        <v>0</v>
      </c>
      <c r="I25" s="126">
        <f>IF(I$2,[6]!hp(Annual!I25:I141,$A$1),0)</f>
        <v>0</v>
      </c>
      <c r="J25" s="126">
        <f>IF(J$2,[6]!hp(Annual!J25:J141,$A$1),0)</f>
        <v>0</v>
      </c>
      <c r="K25" s="126">
        <f>IF(K$2,[6]!hp(Annual!K25:K141,$A$1),0)</f>
        <v>0</v>
      </c>
      <c r="L25" s="126">
        <f>IF(L$2,[6]!hp(Annual!L25:L141,$A$1),0)</f>
        <v>0</v>
      </c>
      <c r="M25" s="126">
        <f>IF(M$2,[6]!hp(Annual!M25:M141,$A$1),0)</f>
        <v>0</v>
      </c>
      <c r="N25" s="126">
        <f>IF(N$2,[6]!hp(Annual!N25:N141,$A$1),0)</f>
        <v>0</v>
      </c>
      <c r="O25" s="126">
        <f>IF(O$2,[6]!hp(Annual!O25:O141,$A$1),0)</f>
        <v>0</v>
      </c>
      <c r="P25" s="126">
        <f>IF(P$2,[6]!hp(Annual!P25:P141,$A$1),0)</f>
        <v>0</v>
      </c>
      <c r="Q25" s="126">
        <f>IF(Q$2,[6]!hp(Annual!Q25:Q141,$A$1),0)</f>
        <v>0</v>
      </c>
      <c r="R25" s="126">
        <f>IF(R$2,[6]!hp(Annual!R25:R141,$A$1),0)</f>
        <v>0</v>
      </c>
      <c r="S25" s="126">
        <f>IF(S$2,[6]!hp(Annual!S25:S141,$A$1),0)</f>
        <v>0</v>
      </c>
      <c r="T25" s="126">
        <f>IF(T$2,[6]!hp(Annual!T25:T141,$A$1),0)</f>
        <v>0</v>
      </c>
      <c r="U25" s="126">
        <f>IF(U$2,[6]!hp(Annual!U25:U141,$A$1),0)</f>
        <v>0</v>
      </c>
      <c r="V25" s="126">
        <f>IF(V$2,[6]!hp(Annual!V25:V141,$A$1),0)</f>
        <v>0</v>
      </c>
      <c r="W25" s="126">
        <f>IF(W$2,[6]!hp(Annual!W25:W141,$A$1),0)</f>
        <v>0</v>
      </c>
      <c r="X25" s="126">
        <f>IF(X$2,[6]!hp(Annual!X25:X141,$A$1),0)</f>
        <v>0</v>
      </c>
      <c r="Y25" s="126">
        <f>IF(Y$2,[6]!hp(Annual!Y25:Y141,$A$1),0)</f>
        <v>0</v>
      </c>
      <c r="Z25" s="126">
        <f>IF(Z$2,[6]!hp(Annual!Z25:Z141,$A$1),0)</f>
        <v>0</v>
      </c>
      <c r="AA25" s="126">
        <f>IF(AA$2,[6]!hp(Annual!AA25:AA141,$A$1),0)</f>
        <v>0</v>
      </c>
      <c r="AB25" s="126">
        <f>IF(AB$2,[6]!hp(Annual!AB25:AB141,$A$1),0)</f>
        <v>0</v>
      </c>
      <c r="AC25" s="126">
        <f>IF(AC$2,[6]!hp(Annual!AC25:AC141,$A$1),0)</f>
        <v>0</v>
      </c>
      <c r="AD25" s="126">
        <v>0</v>
      </c>
      <c r="AE25" s="126"/>
    </row>
    <row r="26" spans="1:31">
      <c r="A26" t="s">
        <v>423</v>
      </c>
      <c r="B26" s="126">
        <f>IF(B$2,[6]!hp(Annual!B26:B142,$A$1),0)</f>
        <v>0</v>
      </c>
      <c r="C26" s="126">
        <f>IF(C$2,[6]!hp(Annual!C26:C142,$A$1),0)</f>
        <v>0</v>
      </c>
      <c r="D26" s="126">
        <f>IF(D$2,[6]!hp(Annual!D26:D142,$A$1),0)</f>
        <v>0</v>
      </c>
      <c r="E26" s="126">
        <f>IF(E$2,[6]!hp(Annual!E26:E142,$A$1),0)</f>
        <v>0</v>
      </c>
      <c r="F26" s="126">
        <f>IF(F$2,[6]!hp(Annual!F26:F142,$A$1),0)</f>
        <v>0</v>
      </c>
      <c r="G26" s="126">
        <f>IF(G$2,[6]!hp(Annual!G26:G142,$A$1),0)</f>
        <v>0</v>
      </c>
      <c r="H26" s="126">
        <f>IF(H$2,[6]!hp(Annual!H26:H142,$A$1),0)</f>
        <v>0</v>
      </c>
      <c r="I26" s="126">
        <f>IF(I$2,[6]!hp(Annual!I26:I142,$A$1),0)</f>
        <v>0</v>
      </c>
      <c r="J26" s="126">
        <f>IF(J$2,[6]!hp(Annual!J26:J142,$A$1),0)</f>
        <v>0</v>
      </c>
      <c r="K26" s="126">
        <f>IF(K$2,[6]!hp(Annual!K26:K142,$A$1),0)</f>
        <v>0</v>
      </c>
      <c r="L26" s="126">
        <f>IF(L$2,[6]!hp(Annual!L26:L142,$A$1),0)</f>
        <v>0</v>
      </c>
      <c r="M26" s="126">
        <f>IF(M$2,[6]!hp(Annual!M26:M142,$A$1),0)</f>
        <v>0</v>
      </c>
      <c r="N26" s="126">
        <f>IF(N$2,[6]!hp(Annual!N26:N142,$A$1),0)</f>
        <v>0</v>
      </c>
      <c r="O26" s="126">
        <f>IF(O$2,[6]!hp(Annual!O26:O142,$A$1),0)</f>
        <v>0</v>
      </c>
      <c r="P26" s="126">
        <f>IF(P$2,[6]!hp(Annual!P26:P142,$A$1),0)</f>
        <v>0</v>
      </c>
      <c r="Q26" s="126">
        <f>IF(Q$2,[6]!hp(Annual!Q26:Q142,$A$1),0)</f>
        <v>0</v>
      </c>
      <c r="R26" s="126">
        <f>IF(R$2,[6]!hp(Annual!R26:R142,$A$1),0)</f>
        <v>0</v>
      </c>
      <c r="S26" s="126">
        <f>IF(S$2,[6]!hp(Annual!S26:S142,$A$1),0)</f>
        <v>0</v>
      </c>
      <c r="T26" s="126">
        <f>IF(T$2,[6]!hp(Annual!T26:T142,$A$1),0)</f>
        <v>0</v>
      </c>
      <c r="U26" s="126">
        <f>IF(U$2,[6]!hp(Annual!U26:U142,$A$1),0)</f>
        <v>0</v>
      </c>
      <c r="V26" s="126">
        <f>IF(V$2,[6]!hp(Annual!V26:V142,$A$1),0)</f>
        <v>0</v>
      </c>
      <c r="W26" s="126">
        <f>IF(W$2,[6]!hp(Annual!W26:W142,$A$1),0)</f>
        <v>0</v>
      </c>
      <c r="X26" s="126">
        <f>IF(X$2,[6]!hp(Annual!X26:X142,$A$1),0)</f>
        <v>0</v>
      </c>
      <c r="Y26" s="126">
        <f>IF(Y$2,[6]!hp(Annual!Y26:Y142,$A$1),0)</f>
        <v>0</v>
      </c>
      <c r="Z26" s="126">
        <f>IF(Z$2,[6]!hp(Annual!Z26:Z142,$A$1),0)</f>
        <v>0</v>
      </c>
      <c r="AA26" s="126">
        <f>IF(AA$2,[6]!hp(Annual!AA26:AA142,$A$1),0)</f>
        <v>0</v>
      </c>
      <c r="AB26" s="126">
        <f>IF(AB$2,[6]!hp(Annual!AB26:AB142,$A$1),0)</f>
        <v>0</v>
      </c>
      <c r="AC26" s="126">
        <f>IF(AC$2,[6]!hp(Annual!AC26:AC142,$A$1),0)</f>
        <v>0</v>
      </c>
      <c r="AD26" s="126">
        <v>0</v>
      </c>
      <c r="AE26" s="126"/>
    </row>
    <row r="27" spans="1:31">
      <c r="A27" t="s">
        <v>424</v>
      </c>
      <c r="B27" s="126">
        <f>IF(B$2,[6]!hp(Annual!B27:B143,$A$1),0)</f>
        <v>0</v>
      </c>
      <c r="C27" s="126">
        <f>IF(C$2,[6]!hp(Annual!C27:C143,$A$1),0)</f>
        <v>0</v>
      </c>
      <c r="D27" s="126">
        <f>IF(D$2,[6]!hp(Annual!D27:D143,$A$1),0)</f>
        <v>0</v>
      </c>
      <c r="E27" s="126">
        <f>IF(E$2,[6]!hp(Annual!E27:E143,$A$1),0)</f>
        <v>0</v>
      </c>
      <c r="F27" s="126">
        <f>IF(F$2,[6]!hp(Annual!F27:F143,$A$1),0)</f>
        <v>0</v>
      </c>
      <c r="G27" s="126">
        <f>IF(G$2,[6]!hp(Annual!G27:G143,$A$1),0)</f>
        <v>0</v>
      </c>
      <c r="H27" s="126">
        <f>IF(H$2,[6]!hp(Annual!H27:H143,$A$1),0)</f>
        <v>0</v>
      </c>
      <c r="I27" s="126">
        <f>IF(I$2,[6]!hp(Annual!I27:I143,$A$1),0)</f>
        <v>0</v>
      </c>
      <c r="J27" s="126">
        <f>IF(J$2,[6]!hp(Annual!J27:J143,$A$1),0)</f>
        <v>0</v>
      </c>
      <c r="K27" s="126">
        <f>IF(K$2,[6]!hp(Annual!K27:K143,$A$1),0)</f>
        <v>0</v>
      </c>
      <c r="L27" s="126">
        <f>IF(L$2,[6]!hp(Annual!L27:L143,$A$1),0)</f>
        <v>0</v>
      </c>
      <c r="M27" s="126">
        <f>IF(M$2,[6]!hp(Annual!M27:M143,$A$1),0)</f>
        <v>0</v>
      </c>
      <c r="N27" s="126">
        <f>IF(N$2,[6]!hp(Annual!N27:N143,$A$1),0)</f>
        <v>0</v>
      </c>
      <c r="O27" s="126">
        <f>IF(O$2,[6]!hp(Annual!O27:O143,$A$1),0)</f>
        <v>0</v>
      </c>
      <c r="P27" s="126">
        <f>IF(P$2,[6]!hp(Annual!P27:P143,$A$1),0)</f>
        <v>0</v>
      </c>
      <c r="Q27" s="126">
        <f>IF(Q$2,[6]!hp(Annual!Q27:Q143,$A$1),0)</f>
        <v>0</v>
      </c>
      <c r="R27" s="126">
        <f>IF(R$2,[6]!hp(Annual!R27:R143,$A$1),0)</f>
        <v>0</v>
      </c>
      <c r="S27" s="126">
        <f>IF(S$2,[6]!hp(Annual!S27:S143,$A$1),0)</f>
        <v>0</v>
      </c>
      <c r="T27" s="126">
        <f>IF(T$2,[6]!hp(Annual!T27:T143,$A$1),0)</f>
        <v>0</v>
      </c>
      <c r="U27" s="126">
        <f>IF(U$2,[6]!hp(Annual!U27:U143,$A$1),0)</f>
        <v>0</v>
      </c>
      <c r="V27" s="126">
        <f>IF(V$2,[6]!hp(Annual!V27:V143,$A$1),0)</f>
        <v>0</v>
      </c>
      <c r="W27" s="126">
        <f>IF(W$2,[6]!hp(Annual!W27:W143,$A$1),0)</f>
        <v>0</v>
      </c>
      <c r="X27" s="126">
        <f>IF(X$2,[6]!hp(Annual!X27:X143,$A$1),0)</f>
        <v>0</v>
      </c>
      <c r="Y27" s="126">
        <f>IF(Y$2,[6]!hp(Annual!Y27:Y143,$A$1),0)</f>
        <v>0</v>
      </c>
      <c r="Z27" s="126">
        <f>IF(Z$2,[6]!hp(Annual!Z27:Z143,$A$1),0)</f>
        <v>0</v>
      </c>
      <c r="AA27" s="126">
        <f>IF(AA$2,[6]!hp(Annual!AA27:AA143,$A$1),0)</f>
        <v>0</v>
      </c>
      <c r="AB27" s="126">
        <f>IF(AB$2,[6]!hp(Annual!AB27:AB143,$A$1),0)</f>
        <v>0</v>
      </c>
      <c r="AC27" s="126">
        <f>IF(AC$2,[6]!hp(Annual!AC27:AC143,$A$1),0)</f>
        <v>0</v>
      </c>
      <c r="AD27" s="126">
        <v>0</v>
      </c>
      <c r="AE27" s="126"/>
    </row>
    <row r="28" spans="1:31">
      <c r="A28" t="s">
        <v>425</v>
      </c>
      <c r="B28" s="126">
        <f>IF(B$2,[6]!hp(Annual!B28:B144,$A$1),0)</f>
        <v>0</v>
      </c>
      <c r="C28" s="126">
        <f>IF(C$2,[6]!hp(Annual!C28:C144,$A$1),0)</f>
        <v>0</v>
      </c>
      <c r="D28" s="126">
        <f>IF(D$2,[6]!hp(Annual!D28:D144,$A$1),0)</f>
        <v>0</v>
      </c>
      <c r="E28" s="126">
        <f>IF(E$2,[6]!hp(Annual!E28:E144,$A$1),0)</f>
        <v>0</v>
      </c>
      <c r="F28" s="126">
        <f>IF(F$2,[6]!hp(Annual!F28:F144,$A$1),0)</f>
        <v>0</v>
      </c>
      <c r="G28" s="126">
        <f>IF(G$2,[6]!hp(Annual!G28:G144,$A$1),0)</f>
        <v>0</v>
      </c>
      <c r="H28" s="126">
        <f>IF(H$2,[6]!hp(Annual!H28:H144,$A$1),0)</f>
        <v>0</v>
      </c>
      <c r="I28" s="126">
        <f>IF(I$2,[6]!hp(Annual!I28:I144,$A$1),0)</f>
        <v>0</v>
      </c>
      <c r="J28" s="126">
        <f>IF(J$2,[6]!hp(Annual!J28:J144,$A$1),0)</f>
        <v>0</v>
      </c>
      <c r="K28" s="126">
        <f>IF(K$2,[6]!hp(Annual!K28:K144,$A$1),0)</f>
        <v>0</v>
      </c>
      <c r="L28" s="126">
        <f>IF(L$2,[6]!hp(Annual!L28:L144,$A$1),0)</f>
        <v>0</v>
      </c>
      <c r="M28" s="126">
        <f>IF(M$2,[6]!hp(Annual!M28:M144,$A$1),0)</f>
        <v>0</v>
      </c>
      <c r="N28" s="126">
        <f>IF(N$2,[6]!hp(Annual!N28:N144,$A$1),0)</f>
        <v>0</v>
      </c>
      <c r="O28" s="126">
        <f>IF(O$2,[6]!hp(Annual!O28:O144,$A$1),0)</f>
        <v>0</v>
      </c>
      <c r="P28" s="126">
        <f>IF(P$2,[6]!hp(Annual!P28:P144,$A$1),0)</f>
        <v>0</v>
      </c>
      <c r="Q28" s="126">
        <f>IF(Q$2,[6]!hp(Annual!Q28:Q144,$A$1),0)</f>
        <v>0</v>
      </c>
      <c r="R28" s="126">
        <f>IF(R$2,[6]!hp(Annual!R28:R144,$A$1),0)</f>
        <v>0</v>
      </c>
      <c r="S28" s="126">
        <f>IF(S$2,[6]!hp(Annual!S28:S144,$A$1),0)</f>
        <v>0</v>
      </c>
      <c r="T28" s="126">
        <f>IF(T$2,[6]!hp(Annual!T28:T144,$A$1),0)</f>
        <v>0</v>
      </c>
      <c r="U28" s="126">
        <f>IF(U$2,[6]!hp(Annual!U28:U144,$A$1),0)</f>
        <v>0</v>
      </c>
      <c r="V28" s="126">
        <f>IF(V$2,[6]!hp(Annual!V28:V144,$A$1),0)</f>
        <v>0</v>
      </c>
      <c r="W28" s="126">
        <f>IF(W$2,[6]!hp(Annual!W28:W144,$A$1),0)</f>
        <v>0</v>
      </c>
      <c r="X28" s="126">
        <f>IF(X$2,[6]!hp(Annual!X28:X144,$A$1),0)</f>
        <v>0</v>
      </c>
      <c r="Y28" s="126">
        <f>IF(Y$2,[6]!hp(Annual!Y28:Y144,$A$1),0)</f>
        <v>0</v>
      </c>
      <c r="Z28" s="126">
        <f>IF(Z$2,[6]!hp(Annual!Z28:Z144,$A$1),0)</f>
        <v>0</v>
      </c>
      <c r="AA28" s="126">
        <f>IF(AA$2,[6]!hp(Annual!AA28:AA144,$A$1),0)</f>
        <v>0</v>
      </c>
      <c r="AB28" s="126">
        <f>IF(AB$2,[6]!hp(Annual!AB28:AB144,$A$1),0)</f>
        <v>0</v>
      </c>
      <c r="AC28" s="126">
        <f>IF(AC$2,[6]!hp(Annual!AC28:AC144,$A$1),0)</f>
        <v>0</v>
      </c>
      <c r="AD28" s="126">
        <v>0</v>
      </c>
      <c r="AE28" s="126"/>
    </row>
    <row r="29" spans="1:31">
      <c r="A29" t="s">
        <v>426</v>
      </c>
      <c r="B29" s="126">
        <f>IF(B$2,[6]!hp(Annual!B29:B145,$A$1),0)</f>
        <v>0</v>
      </c>
      <c r="C29" s="126">
        <f>IF(C$2,[6]!hp(Annual!C29:C145,$A$1),0)</f>
        <v>0</v>
      </c>
      <c r="D29" s="126">
        <f>IF(D$2,[6]!hp(Annual!D29:D145,$A$1),0)</f>
        <v>0</v>
      </c>
      <c r="E29" s="126">
        <f>IF(E$2,[6]!hp(Annual!E29:E145,$A$1),0)</f>
        <v>0</v>
      </c>
      <c r="F29" s="126">
        <f>IF(F$2,[6]!hp(Annual!F29:F145,$A$1),0)</f>
        <v>0</v>
      </c>
      <c r="G29" s="126">
        <f>IF(G$2,[6]!hp(Annual!G29:G145,$A$1),0)</f>
        <v>0</v>
      </c>
      <c r="H29" s="126">
        <f>IF(H$2,[6]!hp(Annual!H29:H145,$A$1),0)</f>
        <v>0</v>
      </c>
      <c r="I29" s="126">
        <f>IF(I$2,[6]!hp(Annual!I29:I145,$A$1),0)</f>
        <v>0</v>
      </c>
      <c r="J29" s="126">
        <f>IF(J$2,[6]!hp(Annual!J29:J145,$A$1),0)</f>
        <v>0</v>
      </c>
      <c r="K29" s="126">
        <f>IF(K$2,[6]!hp(Annual!K29:K145,$A$1),0)</f>
        <v>0</v>
      </c>
      <c r="L29" s="126">
        <f>IF(L$2,[6]!hp(Annual!L29:L145,$A$1),0)</f>
        <v>0</v>
      </c>
      <c r="M29" s="126">
        <f>IF(M$2,[6]!hp(Annual!M29:M145,$A$1),0)</f>
        <v>0</v>
      </c>
      <c r="N29" s="126">
        <f>IF(N$2,[6]!hp(Annual!N29:N145,$A$1),0)</f>
        <v>0</v>
      </c>
      <c r="O29" s="126">
        <f>IF(O$2,[6]!hp(Annual!O29:O145,$A$1),0)</f>
        <v>0</v>
      </c>
      <c r="P29" s="126">
        <f>IF(P$2,[6]!hp(Annual!P29:P145,$A$1),0)</f>
        <v>0</v>
      </c>
      <c r="Q29" s="126">
        <f>IF(Q$2,[6]!hp(Annual!Q29:Q145,$A$1),0)</f>
        <v>0</v>
      </c>
      <c r="R29" s="126">
        <f>IF(R$2,[6]!hp(Annual!R29:R145,$A$1),0)</f>
        <v>0</v>
      </c>
      <c r="S29" s="126">
        <f>IF(S$2,[6]!hp(Annual!S29:S145,$A$1),0)</f>
        <v>0</v>
      </c>
      <c r="T29" s="126">
        <f>IF(T$2,[6]!hp(Annual!T29:T145,$A$1),0)</f>
        <v>0</v>
      </c>
      <c r="U29" s="126">
        <f>IF(U$2,[6]!hp(Annual!U29:U145,$A$1),0)</f>
        <v>0</v>
      </c>
      <c r="V29" s="126">
        <f>IF(V$2,[6]!hp(Annual!V29:V145,$A$1),0)</f>
        <v>0</v>
      </c>
      <c r="W29" s="126">
        <f>IF(W$2,[6]!hp(Annual!W29:W145,$A$1),0)</f>
        <v>0</v>
      </c>
      <c r="X29" s="126">
        <f>IF(X$2,[6]!hp(Annual!X29:X145,$A$1),0)</f>
        <v>0</v>
      </c>
      <c r="Y29" s="126">
        <f>IF(Y$2,[6]!hp(Annual!Y29:Y145,$A$1),0)</f>
        <v>0</v>
      </c>
      <c r="Z29" s="126">
        <f>IF(Z$2,[6]!hp(Annual!Z29:Z145,$A$1),0)</f>
        <v>0</v>
      </c>
      <c r="AA29" s="126">
        <f>IF(AA$2,[6]!hp(Annual!AA29:AA145,$A$1),0)</f>
        <v>0</v>
      </c>
      <c r="AB29" s="126">
        <f>IF(AB$2,[6]!hp(Annual!AB29:AB145,$A$1),0)</f>
        <v>0</v>
      </c>
      <c r="AC29" s="126">
        <f>IF(AC$2,[6]!hp(Annual!AC29:AC145,$A$1),0)</f>
        <v>0</v>
      </c>
      <c r="AD29" s="126">
        <v>0</v>
      </c>
      <c r="AE29" s="126"/>
    </row>
    <row r="30" spans="1:31">
      <c r="A30" t="s">
        <v>427</v>
      </c>
      <c r="B30" s="126">
        <f>IF(B$2,[6]!hp(Annual!B30:B146,$A$1),0)</f>
        <v>0</v>
      </c>
      <c r="C30" s="126">
        <f>IF(C$2,[6]!hp(Annual!C30:C146,$A$1),0)</f>
        <v>0</v>
      </c>
      <c r="D30" s="126">
        <f>IF(D$2,[6]!hp(Annual!D30:D146,$A$1),0)</f>
        <v>0</v>
      </c>
      <c r="E30" s="126">
        <f>IF(E$2,[6]!hp(Annual!E30:E146,$A$1),0)</f>
        <v>0</v>
      </c>
      <c r="F30" s="126">
        <f>IF(F$2,[6]!hp(Annual!F30:F146,$A$1),0)</f>
        <v>0</v>
      </c>
      <c r="G30" s="126">
        <f>IF(G$2,[6]!hp(Annual!G30:G146,$A$1),0)</f>
        <v>0</v>
      </c>
      <c r="H30" s="126">
        <f>IF(H$2,[6]!hp(Annual!H30:H146,$A$1),0)</f>
        <v>0</v>
      </c>
      <c r="I30" s="126">
        <f>IF(I$2,[6]!hp(Annual!I30:I146,$A$1),0)</f>
        <v>0</v>
      </c>
      <c r="J30" s="126">
        <f>IF(J$2,[6]!hp(Annual!J30:J146,$A$1),0)</f>
        <v>0</v>
      </c>
      <c r="K30" s="126">
        <f>IF(K$2,[6]!hp(Annual!K30:K146,$A$1),0)</f>
        <v>0</v>
      </c>
      <c r="L30" s="126">
        <f>IF(L$2,[6]!hp(Annual!L30:L146,$A$1),0)</f>
        <v>0</v>
      </c>
      <c r="M30" s="126">
        <f>IF(M$2,[6]!hp(Annual!M30:M146,$A$1),0)</f>
        <v>0</v>
      </c>
      <c r="N30" s="126">
        <f>IF(N$2,[6]!hp(Annual!N30:N146,$A$1),0)</f>
        <v>0</v>
      </c>
      <c r="O30" s="126">
        <f>IF(O$2,[6]!hp(Annual!O30:O146,$A$1),0)</f>
        <v>0</v>
      </c>
      <c r="P30" s="126">
        <f>IF(P$2,[6]!hp(Annual!P30:P146,$A$1),0)</f>
        <v>0</v>
      </c>
      <c r="Q30" s="126">
        <f>IF(Q$2,[6]!hp(Annual!Q30:Q146,$A$1),0)</f>
        <v>0</v>
      </c>
      <c r="R30" s="126">
        <f>IF(R$2,[6]!hp(Annual!R30:R146,$A$1),0)</f>
        <v>0</v>
      </c>
      <c r="S30" s="126">
        <f>IF(S$2,[6]!hp(Annual!S30:S146,$A$1),0)</f>
        <v>0</v>
      </c>
      <c r="T30" s="126">
        <f>IF(T$2,[6]!hp(Annual!T30:T146,$A$1),0)</f>
        <v>0</v>
      </c>
      <c r="U30" s="126">
        <f>IF(U$2,[6]!hp(Annual!U30:U146,$A$1),0)</f>
        <v>0</v>
      </c>
      <c r="V30" s="126">
        <f>IF(V$2,[6]!hp(Annual!V30:V146,$A$1),0)</f>
        <v>0</v>
      </c>
      <c r="W30" s="126">
        <f>IF(W$2,[6]!hp(Annual!W30:W146,$A$1),0)</f>
        <v>0</v>
      </c>
      <c r="X30" s="126">
        <f>IF(X$2,[6]!hp(Annual!X30:X146,$A$1),0)</f>
        <v>0</v>
      </c>
      <c r="Y30" s="126">
        <f>IF(Y$2,[6]!hp(Annual!Y30:Y146,$A$1),0)</f>
        <v>0</v>
      </c>
      <c r="Z30" s="126">
        <f>IF(Z$2,[6]!hp(Annual!Z30:Z146,$A$1),0)</f>
        <v>0</v>
      </c>
      <c r="AA30" s="126">
        <f>IF(AA$2,[6]!hp(Annual!AA30:AA146,$A$1),0)</f>
        <v>0</v>
      </c>
      <c r="AB30" s="126">
        <f>IF(AB$2,[6]!hp(Annual!AB30:AB146,$A$1),0)</f>
        <v>0</v>
      </c>
      <c r="AC30" s="126">
        <f>IF(AC$2,[6]!hp(Annual!AC30:AC146,$A$1),0)</f>
        <v>0</v>
      </c>
      <c r="AD30" s="126">
        <v>0</v>
      </c>
      <c r="AE30" s="126"/>
    </row>
    <row r="31" spans="1:31">
      <c r="A31" t="s">
        <v>428</v>
      </c>
      <c r="B31" s="126">
        <f>IF(B$2,[6]!hp(Annual!B31:B147,$A$1),0)</f>
        <v>0</v>
      </c>
      <c r="C31" s="126">
        <f>IF(C$2,[6]!hp(Annual!C31:C147,$A$1),0)</f>
        <v>0</v>
      </c>
      <c r="D31" s="126">
        <f>IF(D$2,[6]!hp(Annual!D31:D147,$A$1),0)</f>
        <v>0</v>
      </c>
      <c r="E31" s="126">
        <f>IF(E$2,[6]!hp(Annual!E31:E147,$A$1),0)</f>
        <v>0</v>
      </c>
      <c r="F31" s="126">
        <f>IF(F$2,[6]!hp(Annual!F31:F147,$A$1),0)</f>
        <v>0</v>
      </c>
      <c r="G31" s="126">
        <f>IF(G$2,[6]!hp(Annual!G31:G147,$A$1),0)</f>
        <v>0</v>
      </c>
      <c r="H31" s="126">
        <f>IF(H$2,[6]!hp(Annual!H31:H147,$A$1),0)</f>
        <v>0</v>
      </c>
      <c r="I31" s="126">
        <f>IF(I$2,[6]!hp(Annual!I31:I147,$A$1),0)</f>
        <v>0</v>
      </c>
      <c r="J31" s="126">
        <f>IF(J$2,[6]!hp(Annual!J31:J147,$A$1),0)</f>
        <v>0</v>
      </c>
      <c r="K31" s="126">
        <f>IF(K$2,[6]!hp(Annual!K31:K147,$A$1),0)</f>
        <v>0</v>
      </c>
      <c r="L31" s="126">
        <f>IF(L$2,[6]!hp(Annual!L31:L147,$A$1),0)</f>
        <v>0</v>
      </c>
      <c r="M31" s="126">
        <f>IF(M$2,[6]!hp(Annual!M31:M147,$A$1),0)</f>
        <v>0</v>
      </c>
      <c r="N31" s="126">
        <f>IF(N$2,[6]!hp(Annual!N31:N147,$A$1),0)</f>
        <v>0</v>
      </c>
      <c r="O31" s="126">
        <f>IF(O$2,[6]!hp(Annual!O31:O147,$A$1),0)</f>
        <v>0</v>
      </c>
      <c r="P31" s="126">
        <f>IF(P$2,[6]!hp(Annual!P31:P147,$A$1),0)</f>
        <v>0</v>
      </c>
      <c r="Q31" s="126">
        <f>IF(Q$2,[6]!hp(Annual!Q31:Q147,$A$1),0)</f>
        <v>0</v>
      </c>
      <c r="R31" s="126">
        <f>IF(R$2,[6]!hp(Annual!R31:R147,$A$1),0)</f>
        <v>0</v>
      </c>
      <c r="S31" s="126">
        <f>IF(S$2,[6]!hp(Annual!S31:S147,$A$1),0)</f>
        <v>0</v>
      </c>
      <c r="T31" s="126">
        <f>IF(T$2,[6]!hp(Annual!T31:T147,$A$1),0)</f>
        <v>0</v>
      </c>
      <c r="U31" s="126">
        <f>IF(U$2,[6]!hp(Annual!U31:U147,$A$1),0)</f>
        <v>0</v>
      </c>
      <c r="V31" s="126">
        <f>IF(V$2,[6]!hp(Annual!V31:V147,$A$1),0)</f>
        <v>0</v>
      </c>
      <c r="W31" s="126">
        <f>IF(W$2,[6]!hp(Annual!W31:W147,$A$1),0)</f>
        <v>0</v>
      </c>
      <c r="X31" s="126">
        <f>IF(X$2,[6]!hp(Annual!X31:X147,$A$1),0)</f>
        <v>0</v>
      </c>
      <c r="Y31" s="126">
        <f>IF(Y$2,[6]!hp(Annual!Y31:Y147,$A$1),0)</f>
        <v>0</v>
      </c>
      <c r="Z31" s="126">
        <f>IF(Z$2,[6]!hp(Annual!Z31:Z147,$A$1),0)</f>
        <v>0</v>
      </c>
      <c r="AA31" s="126">
        <f>IF(AA$2,[6]!hp(Annual!AA31:AA147,$A$1),0)</f>
        <v>0</v>
      </c>
      <c r="AB31" s="126">
        <f>IF(AB$2,[6]!hp(Annual!AB31:AB147,$A$1),0)</f>
        <v>0</v>
      </c>
      <c r="AC31" s="126">
        <f>IF(AC$2,[6]!hp(Annual!AC31:AC147,$A$1),0)</f>
        <v>0</v>
      </c>
      <c r="AD31" s="126">
        <v>0</v>
      </c>
      <c r="AE31" s="126"/>
    </row>
    <row r="32" spans="1:31">
      <c r="A32" t="s">
        <v>429</v>
      </c>
      <c r="B32" s="126">
        <f>IF(B$2,[6]!hp(Annual!B32:B148,$A$1),0)</f>
        <v>0</v>
      </c>
      <c r="C32" s="126">
        <f>IF(C$2,[6]!hp(Annual!C32:C148,$A$1),0)</f>
        <v>0</v>
      </c>
      <c r="D32" s="126">
        <f>IF(D$2,[6]!hp(Annual!D32:D148,$A$1),0)</f>
        <v>0</v>
      </c>
      <c r="E32" s="126">
        <f>IF(E$2,[6]!hp(Annual!E32:E148,$A$1),0)</f>
        <v>0</v>
      </c>
      <c r="F32" s="126">
        <f>IF(F$2,[6]!hp(Annual!F32:F148,$A$1),0)</f>
        <v>0</v>
      </c>
      <c r="G32" s="126">
        <f>IF(G$2,[6]!hp(Annual!G32:G148,$A$1),0)</f>
        <v>0</v>
      </c>
      <c r="H32" s="126">
        <f>IF(H$2,[6]!hp(Annual!H32:H148,$A$1),0)</f>
        <v>0</v>
      </c>
      <c r="I32" s="126">
        <f>IF(I$2,[6]!hp(Annual!I32:I148,$A$1),0)</f>
        <v>0</v>
      </c>
      <c r="J32" s="126">
        <f>IF(J$2,[6]!hp(Annual!J32:J148,$A$1),0)</f>
        <v>0</v>
      </c>
      <c r="K32" s="126">
        <f>IF(K$2,[6]!hp(Annual!K32:K148,$A$1),0)</f>
        <v>0</v>
      </c>
      <c r="L32" s="126">
        <f>IF(L$2,[6]!hp(Annual!L32:L148,$A$1),0)</f>
        <v>0</v>
      </c>
      <c r="M32" s="126">
        <f>IF(M$2,[6]!hp(Annual!M32:M148,$A$1),0)</f>
        <v>0</v>
      </c>
      <c r="N32" s="126">
        <f>IF(N$2,[6]!hp(Annual!N32:N148,$A$1),0)</f>
        <v>0</v>
      </c>
      <c r="O32" s="126">
        <f>IF(O$2,[6]!hp(Annual!O32:O148,$A$1),0)</f>
        <v>0</v>
      </c>
      <c r="P32" s="126">
        <f>IF(P$2,[6]!hp(Annual!P32:P148,$A$1),0)</f>
        <v>0</v>
      </c>
      <c r="Q32" s="126">
        <f>IF(Q$2,[6]!hp(Annual!Q32:Q148,$A$1),0)</f>
        <v>0</v>
      </c>
      <c r="R32" s="126">
        <f>IF(R$2,[6]!hp(Annual!R32:R148,$A$1),0)</f>
        <v>0</v>
      </c>
      <c r="S32" s="126">
        <f>IF(S$2,[6]!hp(Annual!S32:S148,$A$1),0)</f>
        <v>0</v>
      </c>
      <c r="T32" s="126">
        <f>IF(T$2,[6]!hp(Annual!T32:T148,$A$1),0)</f>
        <v>0</v>
      </c>
      <c r="U32" s="126">
        <f>IF(U$2,[6]!hp(Annual!U32:U148,$A$1),0)</f>
        <v>0</v>
      </c>
      <c r="V32" s="126">
        <f>IF(V$2,[6]!hp(Annual!V32:V148,$A$1),0)</f>
        <v>0</v>
      </c>
      <c r="W32" s="126">
        <f>IF(W$2,[6]!hp(Annual!W32:W148,$A$1),0)</f>
        <v>0</v>
      </c>
      <c r="X32" s="126">
        <f>IF(X$2,[6]!hp(Annual!X32:X148,$A$1),0)</f>
        <v>0</v>
      </c>
      <c r="Y32" s="126">
        <f>IF(Y$2,[6]!hp(Annual!Y32:Y148,$A$1),0)</f>
        <v>0</v>
      </c>
      <c r="Z32" s="126">
        <f>IF(Z$2,[6]!hp(Annual!Z32:Z148,$A$1),0)</f>
        <v>0</v>
      </c>
      <c r="AA32" s="126">
        <f>IF(AA$2,[6]!hp(Annual!AA32:AA148,$A$1),0)</f>
        <v>0</v>
      </c>
      <c r="AB32" s="126">
        <f>IF(AB$2,[6]!hp(Annual!AB32:AB148,$A$1),0)</f>
        <v>0</v>
      </c>
      <c r="AC32" s="126">
        <f>IF(AC$2,[6]!hp(Annual!AC32:AC148,$A$1),0)</f>
        <v>0</v>
      </c>
      <c r="AD32" s="126">
        <v>0</v>
      </c>
      <c r="AE32" s="126"/>
    </row>
    <row r="33" spans="1:31">
      <c r="A33" t="s">
        <v>430</v>
      </c>
      <c r="B33" s="126">
        <f>IF(B$2,[6]!hp(Annual!B33:B149,$A$1),0)</f>
        <v>0</v>
      </c>
      <c r="C33" s="126">
        <f>IF(C$2,[6]!hp(Annual!C33:C149,$A$1),0)</f>
        <v>0</v>
      </c>
      <c r="D33" s="126">
        <f>IF(D$2,[6]!hp(Annual!D33:D149,$A$1),0)</f>
        <v>0</v>
      </c>
      <c r="E33" s="126">
        <f>IF(E$2,[6]!hp(Annual!E33:E149,$A$1),0)</f>
        <v>0</v>
      </c>
      <c r="F33" s="126">
        <f>IF(F$2,[6]!hp(Annual!F33:F149,$A$1),0)</f>
        <v>0</v>
      </c>
      <c r="G33" s="126">
        <f>IF(G$2,[6]!hp(Annual!G33:G149,$A$1),0)</f>
        <v>0</v>
      </c>
      <c r="H33" s="126">
        <f>IF(H$2,[6]!hp(Annual!H33:H149,$A$1),0)</f>
        <v>0</v>
      </c>
      <c r="I33" s="126">
        <f>IF(I$2,[6]!hp(Annual!I33:I149,$A$1),0)</f>
        <v>0</v>
      </c>
      <c r="J33" s="126">
        <f>IF(J$2,[6]!hp(Annual!J33:J149,$A$1),0)</f>
        <v>0</v>
      </c>
      <c r="K33" s="126">
        <f>IF(K$2,[6]!hp(Annual!K33:K149,$A$1),0)</f>
        <v>0</v>
      </c>
      <c r="L33" s="126">
        <f>IF(L$2,[6]!hp(Annual!L33:L149,$A$1),0)</f>
        <v>0</v>
      </c>
      <c r="M33" s="126">
        <f>IF(M$2,[6]!hp(Annual!M33:M149,$A$1),0)</f>
        <v>0</v>
      </c>
      <c r="N33" s="126">
        <f>IF(N$2,[6]!hp(Annual!N33:N149,$A$1),0)</f>
        <v>0</v>
      </c>
      <c r="O33" s="126">
        <f>IF(O$2,[6]!hp(Annual!O33:O149,$A$1),0)</f>
        <v>0</v>
      </c>
      <c r="P33" s="126">
        <f>IF(P$2,[6]!hp(Annual!P33:P149,$A$1),0)</f>
        <v>0</v>
      </c>
      <c r="Q33" s="126">
        <f>IF(Q$2,[6]!hp(Annual!Q33:Q149,$A$1),0)</f>
        <v>0</v>
      </c>
      <c r="R33" s="126">
        <f>IF(R$2,[6]!hp(Annual!R33:R149,$A$1),0)</f>
        <v>0</v>
      </c>
      <c r="S33" s="126">
        <f>IF(S$2,[6]!hp(Annual!S33:S149,$A$1),0)</f>
        <v>0</v>
      </c>
      <c r="T33" s="126">
        <f>IF(T$2,[6]!hp(Annual!T33:T149,$A$1),0)</f>
        <v>0</v>
      </c>
      <c r="U33" s="126">
        <f>IF(U$2,[6]!hp(Annual!U33:U149,$A$1),0)</f>
        <v>0</v>
      </c>
      <c r="V33" s="126">
        <f>IF(V$2,[6]!hp(Annual!V33:V149,$A$1),0)</f>
        <v>0</v>
      </c>
      <c r="W33" s="126">
        <f>IF(W$2,[6]!hp(Annual!W33:W149,$A$1),0)</f>
        <v>0</v>
      </c>
      <c r="X33" s="126">
        <f>IF(X$2,[6]!hp(Annual!X33:X149,$A$1),0)</f>
        <v>0</v>
      </c>
      <c r="Y33" s="126">
        <f>IF(Y$2,[6]!hp(Annual!Y33:Y149,$A$1),0)</f>
        <v>0</v>
      </c>
      <c r="Z33" s="126">
        <f>IF(Z$2,[6]!hp(Annual!Z33:Z149,$A$1),0)</f>
        <v>0</v>
      </c>
      <c r="AA33" s="126">
        <f>IF(AA$2,[6]!hp(Annual!AA33:AA149,$A$1),0)</f>
        <v>0</v>
      </c>
      <c r="AB33" s="126">
        <f>IF(AB$2,[6]!hp(Annual!AB33:AB149,$A$1),0)</f>
        <v>0</v>
      </c>
      <c r="AC33" s="126">
        <f>IF(AC$2,[6]!hp(Annual!AC33:AC149,$A$1),0)</f>
        <v>0</v>
      </c>
      <c r="AD33" s="126">
        <v>0</v>
      </c>
      <c r="AE33" s="126"/>
    </row>
    <row r="34" spans="1:31">
      <c r="A34" t="s">
        <v>431</v>
      </c>
      <c r="B34" s="126">
        <f>IF(B$2,[6]!hp(Annual!B34:B150,$A$1),0)</f>
        <v>0</v>
      </c>
      <c r="C34" s="126">
        <f>IF(C$2,[6]!hp(Annual!C34:C150,$A$1),0)</f>
        <v>0</v>
      </c>
      <c r="D34" s="126">
        <f>IF(D$2,[6]!hp(Annual!D34:D150,$A$1),0)</f>
        <v>0</v>
      </c>
      <c r="E34" s="126">
        <f>IF(E$2,[6]!hp(Annual!E34:E150,$A$1),0)</f>
        <v>0</v>
      </c>
      <c r="F34" s="126">
        <f>IF(F$2,[6]!hp(Annual!F34:F150,$A$1),0)</f>
        <v>0</v>
      </c>
      <c r="G34" s="126">
        <f>IF(G$2,[6]!hp(Annual!G34:G150,$A$1),0)</f>
        <v>0</v>
      </c>
      <c r="H34" s="126">
        <f>IF(H$2,[6]!hp(Annual!H34:H150,$A$1),0)</f>
        <v>0</v>
      </c>
      <c r="I34" s="126">
        <f>IF(I$2,[6]!hp(Annual!I34:I150,$A$1),0)</f>
        <v>0</v>
      </c>
      <c r="J34" s="126">
        <f>IF(J$2,[6]!hp(Annual!J34:J150,$A$1),0)</f>
        <v>0</v>
      </c>
      <c r="K34" s="126">
        <f>IF(K$2,[6]!hp(Annual!K34:K150,$A$1),0)</f>
        <v>0</v>
      </c>
      <c r="L34" s="126">
        <f>IF(L$2,[6]!hp(Annual!L34:L150,$A$1),0)</f>
        <v>0</v>
      </c>
      <c r="M34" s="126">
        <f>IF(M$2,[6]!hp(Annual!M34:M150,$A$1),0)</f>
        <v>0</v>
      </c>
      <c r="N34" s="126">
        <f>IF(N$2,[6]!hp(Annual!N34:N150,$A$1),0)</f>
        <v>0</v>
      </c>
      <c r="O34" s="126">
        <f>IF(O$2,[6]!hp(Annual!O34:O150,$A$1),0)</f>
        <v>0</v>
      </c>
      <c r="P34" s="126">
        <f>IF(P$2,[6]!hp(Annual!P34:P150,$A$1),0)</f>
        <v>0</v>
      </c>
      <c r="Q34" s="126">
        <f>IF(Q$2,[6]!hp(Annual!Q34:Q150,$A$1),0)</f>
        <v>0</v>
      </c>
      <c r="R34" s="126">
        <f>IF(R$2,[6]!hp(Annual!R34:R150,$A$1),0)</f>
        <v>0</v>
      </c>
      <c r="S34" s="126">
        <f>IF(S$2,[6]!hp(Annual!S34:S150,$A$1),0)</f>
        <v>0</v>
      </c>
      <c r="T34" s="126">
        <f>IF(T$2,[6]!hp(Annual!T34:T150,$A$1),0)</f>
        <v>0</v>
      </c>
      <c r="U34" s="126">
        <f>IF(U$2,[6]!hp(Annual!U34:U150,$A$1),0)</f>
        <v>0</v>
      </c>
      <c r="V34" s="126">
        <f>IF(V$2,[6]!hp(Annual!V34:V150,$A$1),0)</f>
        <v>0</v>
      </c>
      <c r="W34" s="126">
        <f>IF(W$2,[6]!hp(Annual!W34:W150,$A$1),0)</f>
        <v>0</v>
      </c>
      <c r="X34" s="126">
        <f>IF(X$2,[6]!hp(Annual!X34:X150,$A$1),0)</f>
        <v>0</v>
      </c>
      <c r="Y34" s="126">
        <f>IF(Y$2,[6]!hp(Annual!Y34:Y150,$A$1),0)</f>
        <v>0</v>
      </c>
      <c r="Z34" s="126">
        <f>IF(Z$2,[6]!hp(Annual!Z34:Z150,$A$1),0)</f>
        <v>0</v>
      </c>
      <c r="AA34" s="126">
        <f>IF(AA$2,[6]!hp(Annual!AA34:AA150,$A$1),0)</f>
        <v>0</v>
      </c>
      <c r="AB34" s="126">
        <f>IF(AB$2,[6]!hp(Annual!AB34:AB150,$A$1),0)</f>
        <v>0</v>
      </c>
      <c r="AC34" s="126">
        <f>IF(AC$2,[6]!hp(Annual!AC34:AC150,$A$1),0)</f>
        <v>0</v>
      </c>
      <c r="AD34" s="126">
        <v>0</v>
      </c>
      <c r="AE34" s="126"/>
    </row>
    <row r="35" spans="1:31">
      <c r="A35" t="s">
        <v>432</v>
      </c>
      <c r="B35" s="126">
        <f>IF(B$2,[6]!hp(Annual!B35:B151,$A$1),0)</f>
        <v>0</v>
      </c>
      <c r="C35" s="126">
        <f>IF(C$2,[6]!hp(Annual!C35:C151,$A$1),0)</f>
        <v>0</v>
      </c>
      <c r="D35" s="126">
        <f>IF(D$2,[6]!hp(Annual!D35:D151,$A$1),0)</f>
        <v>0</v>
      </c>
      <c r="E35" s="126">
        <f>IF(E$2,[6]!hp(Annual!E35:E151,$A$1),0)</f>
        <v>0</v>
      </c>
      <c r="F35" s="126">
        <f>IF(F$2,[6]!hp(Annual!F35:F151,$A$1),0)</f>
        <v>0</v>
      </c>
      <c r="G35" s="126">
        <f>IF(G$2,[6]!hp(Annual!G35:G151,$A$1),0)</f>
        <v>0</v>
      </c>
      <c r="H35" s="126">
        <f>IF(H$2,[6]!hp(Annual!H35:H151,$A$1),0)</f>
        <v>0</v>
      </c>
      <c r="I35" s="126">
        <f>IF(I$2,[6]!hp(Annual!I35:I151,$A$1),0)</f>
        <v>0</v>
      </c>
      <c r="J35" s="126">
        <f>IF(J$2,[6]!hp(Annual!J35:J151,$A$1),0)</f>
        <v>0</v>
      </c>
      <c r="K35" s="126">
        <f>IF(K$2,[6]!hp(Annual!K35:K151,$A$1),0)</f>
        <v>0</v>
      </c>
      <c r="L35" s="126">
        <f>IF(L$2,[6]!hp(Annual!L35:L151,$A$1),0)</f>
        <v>0</v>
      </c>
      <c r="M35" s="126">
        <f>IF(M$2,[6]!hp(Annual!M35:M151,$A$1),0)</f>
        <v>0</v>
      </c>
      <c r="N35" s="126">
        <f>IF(N$2,[6]!hp(Annual!N35:N151,$A$1),0)</f>
        <v>0</v>
      </c>
      <c r="O35" s="126">
        <f>IF(O$2,[6]!hp(Annual!O35:O151,$A$1),0)</f>
        <v>0</v>
      </c>
      <c r="P35" s="126">
        <f>IF(P$2,[6]!hp(Annual!P35:P151,$A$1),0)</f>
        <v>0</v>
      </c>
      <c r="Q35" s="126">
        <f>IF(Q$2,[6]!hp(Annual!Q35:Q151,$A$1),0)</f>
        <v>0</v>
      </c>
      <c r="R35" s="126">
        <f>IF(R$2,[6]!hp(Annual!R35:R151,$A$1),0)</f>
        <v>0</v>
      </c>
      <c r="S35" s="126">
        <f>IF(S$2,[6]!hp(Annual!S35:S151,$A$1),0)</f>
        <v>0</v>
      </c>
      <c r="T35" s="126">
        <f>IF(T$2,[6]!hp(Annual!T35:T151,$A$1),0)</f>
        <v>0</v>
      </c>
      <c r="U35" s="126">
        <f>IF(U$2,[6]!hp(Annual!U35:U151,$A$1),0)</f>
        <v>0</v>
      </c>
      <c r="V35" s="126">
        <f>IF(V$2,[6]!hp(Annual!V35:V151,$A$1),0)</f>
        <v>0</v>
      </c>
      <c r="W35" s="126">
        <f>IF(W$2,[6]!hp(Annual!W35:W151,$A$1),0)</f>
        <v>0</v>
      </c>
      <c r="X35" s="126">
        <f>IF(X$2,[6]!hp(Annual!X35:X151,$A$1),0)</f>
        <v>0</v>
      </c>
      <c r="Y35" s="126">
        <f>IF(Y$2,[6]!hp(Annual!Y35:Y151,$A$1),0)</f>
        <v>0</v>
      </c>
      <c r="Z35" s="126">
        <f>IF(Z$2,[6]!hp(Annual!Z35:Z151,$A$1),0)</f>
        <v>0</v>
      </c>
      <c r="AA35" s="126">
        <f>IF(AA$2,[6]!hp(Annual!AA35:AA151,$A$1),0)</f>
        <v>0</v>
      </c>
      <c r="AB35" s="126">
        <f>IF(AB$2,[6]!hp(Annual!AB35:AB151,$A$1),0)</f>
        <v>0</v>
      </c>
      <c r="AC35" s="126">
        <f>IF(AC$2,[6]!hp(Annual!AC35:AC151,$A$1),0)</f>
        <v>0</v>
      </c>
      <c r="AD35" s="126">
        <v>0</v>
      </c>
      <c r="AE35" s="126"/>
    </row>
    <row r="36" spans="1:31">
      <c r="A36" t="s">
        <v>433</v>
      </c>
      <c r="B36" s="126">
        <f>IF(B$2,[6]!hp(Annual!B36:B152,$A$1),0)</f>
        <v>0</v>
      </c>
      <c r="C36" s="126">
        <f>IF(C$2,[6]!hp(Annual!C36:C152,$A$1),0)</f>
        <v>0</v>
      </c>
      <c r="D36" s="126">
        <f>IF(D$2,[6]!hp(Annual!D36:D152,$A$1),0)</f>
        <v>0</v>
      </c>
      <c r="E36" s="126">
        <f>IF(E$2,[6]!hp(Annual!E36:E152,$A$1),0)</f>
        <v>0</v>
      </c>
      <c r="F36" s="126">
        <f>IF(F$2,[6]!hp(Annual!F36:F152,$A$1),0)</f>
        <v>0</v>
      </c>
      <c r="G36" s="126">
        <f>IF(G$2,[6]!hp(Annual!G36:G152,$A$1),0)</f>
        <v>0</v>
      </c>
      <c r="H36" s="126">
        <f>IF(H$2,[6]!hp(Annual!H36:H152,$A$1),0)</f>
        <v>0</v>
      </c>
      <c r="I36" s="126">
        <f>IF(I$2,[6]!hp(Annual!I36:I152,$A$1),0)</f>
        <v>0</v>
      </c>
      <c r="J36" s="126">
        <f>IF(J$2,[6]!hp(Annual!J36:J152,$A$1),0)</f>
        <v>0</v>
      </c>
      <c r="K36" s="126">
        <f>IF(K$2,[6]!hp(Annual!K36:K152,$A$1),0)</f>
        <v>0</v>
      </c>
      <c r="L36" s="126">
        <f>IF(L$2,[6]!hp(Annual!L36:L152,$A$1),0)</f>
        <v>0</v>
      </c>
      <c r="M36" s="126">
        <f>IF(M$2,[6]!hp(Annual!M36:M152,$A$1),0)</f>
        <v>0</v>
      </c>
      <c r="N36" s="126">
        <f>IF(N$2,[6]!hp(Annual!N36:N152,$A$1),0)</f>
        <v>0</v>
      </c>
      <c r="O36" s="126">
        <f>IF(O$2,[6]!hp(Annual!O36:O152,$A$1),0)</f>
        <v>0</v>
      </c>
      <c r="P36" s="126">
        <f>IF(P$2,[6]!hp(Annual!P36:P152,$A$1),0)</f>
        <v>0</v>
      </c>
      <c r="Q36" s="126">
        <f>IF(Q$2,[6]!hp(Annual!Q36:Q152,$A$1),0)</f>
        <v>0</v>
      </c>
      <c r="R36" s="126">
        <f>IF(R$2,[6]!hp(Annual!R36:R152,$A$1),0)</f>
        <v>0</v>
      </c>
      <c r="S36" s="126">
        <f>IF(S$2,[6]!hp(Annual!S36:S152,$A$1),0)</f>
        <v>0</v>
      </c>
      <c r="T36" s="126">
        <f>IF(T$2,[6]!hp(Annual!T36:T152,$A$1),0)</f>
        <v>0</v>
      </c>
      <c r="U36" s="126">
        <f>IF(U$2,[6]!hp(Annual!U36:U152,$A$1),0)</f>
        <v>0</v>
      </c>
      <c r="V36" s="126">
        <f>IF(V$2,[6]!hp(Annual!V36:V152,$A$1),0)</f>
        <v>0</v>
      </c>
      <c r="W36" s="126">
        <f>IF(W$2,[6]!hp(Annual!W36:W152,$A$1),0)</f>
        <v>0</v>
      </c>
      <c r="X36" s="126">
        <f>IF(X$2,[6]!hp(Annual!X36:X152,$A$1),0)</f>
        <v>0</v>
      </c>
      <c r="Y36" s="126">
        <f>IF(Y$2,[6]!hp(Annual!Y36:Y152,$A$1),0)</f>
        <v>0</v>
      </c>
      <c r="Z36" s="126">
        <f>IF(Z$2,[6]!hp(Annual!Z36:Z152,$A$1),0)</f>
        <v>0</v>
      </c>
      <c r="AA36" s="126">
        <f>IF(AA$2,[6]!hp(Annual!AA36:AA152,$A$1),0)</f>
        <v>0</v>
      </c>
      <c r="AB36" s="126">
        <f>IF(AB$2,[6]!hp(Annual!AB36:AB152,$A$1),0)</f>
        <v>0</v>
      </c>
      <c r="AC36" s="126">
        <f>IF(AC$2,[6]!hp(Annual!AC36:AC152,$A$1),0)</f>
        <v>0</v>
      </c>
      <c r="AD36" s="126">
        <v>0</v>
      </c>
      <c r="AE36" s="126"/>
    </row>
    <row r="37" spans="1:31">
      <c r="A37" t="s">
        <v>434</v>
      </c>
      <c r="B37" s="126">
        <f>IF(B$2,[6]!hp(Annual!B37:B153,$A$1),0)</f>
        <v>0</v>
      </c>
      <c r="C37" s="126">
        <f>IF(C$2,[6]!hp(Annual!C37:C153,$A$1),0)</f>
        <v>0</v>
      </c>
      <c r="D37" s="126">
        <f>IF(D$2,[6]!hp(Annual!D37:D153,$A$1),0)</f>
        <v>0</v>
      </c>
      <c r="E37" s="126">
        <f>IF(E$2,[6]!hp(Annual!E37:E153,$A$1),0)</f>
        <v>0</v>
      </c>
      <c r="F37" s="126">
        <f>IF(F$2,[6]!hp(Annual!F37:F153,$A$1),0)</f>
        <v>0</v>
      </c>
      <c r="G37" s="126">
        <f>IF(G$2,[6]!hp(Annual!G37:G153,$A$1),0)</f>
        <v>0</v>
      </c>
      <c r="H37" s="126">
        <f>IF(H$2,[6]!hp(Annual!H37:H153,$A$1),0)</f>
        <v>0</v>
      </c>
      <c r="I37" s="126">
        <f>IF(I$2,[6]!hp(Annual!I37:I153,$A$1),0)</f>
        <v>0</v>
      </c>
      <c r="J37" s="126">
        <f>IF(J$2,[6]!hp(Annual!J37:J153,$A$1),0)</f>
        <v>0</v>
      </c>
      <c r="K37" s="126">
        <f>IF(K$2,[6]!hp(Annual!K37:K153,$A$1),0)</f>
        <v>0</v>
      </c>
      <c r="L37" s="126">
        <f>IF(L$2,[6]!hp(Annual!L37:L153,$A$1),0)</f>
        <v>0</v>
      </c>
      <c r="M37" s="126">
        <f>IF(M$2,[6]!hp(Annual!M37:M153,$A$1),0)</f>
        <v>0</v>
      </c>
      <c r="N37" s="126">
        <f>IF(N$2,[6]!hp(Annual!N37:N153,$A$1),0)</f>
        <v>0</v>
      </c>
      <c r="O37" s="126">
        <f>IF(O$2,[6]!hp(Annual!O37:O153,$A$1),0)</f>
        <v>0</v>
      </c>
      <c r="P37" s="126">
        <f>IF(P$2,[6]!hp(Annual!P37:P153,$A$1),0)</f>
        <v>0</v>
      </c>
      <c r="Q37" s="126">
        <f>IF(Q$2,[6]!hp(Annual!Q37:Q153,$A$1),0)</f>
        <v>0</v>
      </c>
      <c r="R37" s="126">
        <f>IF(R$2,[6]!hp(Annual!R37:R153,$A$1),0)</f>
        <v>0</v>
      </c>
      <c r="S37" s="126">
        <f>IF(S$2,[6]!hp(Annual!S37:S153,$A$1),0)</f>
        <v>0</v>
      </c>
      <c r="T37" s="126">
        <f>IF(T$2,[6]!hp(Annual!T37:T153,$A$1),0)</f>
        <v>0</v>
      </c>
      <c r="U37" s="126">
        <f>IF(U$2,[6]!hp(Annual!U37:U153,$A$1),0)</f>
        <v>0</v>
      </c>
      <c r="V37" s="126">
        <f>IF(V$2,[6]!hp(Annual!V37:V153,$A$1),0)</f>
        <v>0</v>
      </c>
      <c r="W37" s="126">
        <f>IF(W$2,[6]!hp(Annual!W37:W153,$A$1),0)</f>
        <v>0</v>
      </c>
      <c r="X37" s="126">
        <f>IF(X$2,[6]!hp(Annual!X37:X153,$A$1),0)</f>
        <v>0</v>
      </c>
      <c r="Y37" s="126">
        <f>IF(Y$2,[6]!hp(Annual!Y37:Y153,$A$1),0)</f>
        <v>0</v>
      </c>
      <c r="Z37" s="126">
        <f>IF(Z$2,[6]!hp(Annual!Z37:Z153,$A$1),0)</f>
        <v>0</v>
      </c>
      <c r="AA37" s="126">
        <f>IF(AA$2,[6]!hp(Annual!AA37:AA153,$A$1),0)</f>
        <v>0</v>
      </c>
      <c r="AB37" s="126">
        <f>IF(AB$2,[6]!hp(Annual!AB37:AB153,$A$1),0)</f>
        <v>0</v>
      </c>
      <c r="AC37" s="126">
        <f>IF(AC$2,[6]!hp(Annual!AC37:AC153,$A$1),0)</f>
        <v>0</v>
      </c>
      <c r="AD37" s="126">
        <v>0</v>
      </c>
      <c r="AE37" s="126"/>
    </row>
    <row r="38" spans="1:31">
      <c r="A38" t="s">
        <v>435</v>
      </c>
      <c r="B38" s="126">
        <f>IF(B$2,[6]!hp(Annual!B38:B154,$A$1),0)</f>
        <v>0</v>
      </c>
      <c r="C38" s="126">
        <f>IF(C$2,[6]!hp(Annual!C38:C154,$A$1),0)</f>
        <v>0</v>
      </c>
      <c r="D38" s="126">
        <f>IF(D$2,[6]!hp(Annual!D38:D154,$A$1),0)</f>
        <v>0</v>
      </c>
      <c r="E38" s="126">
        <f>IF(E$2,[6]!hp(Annual!E38:E154,$A$1),0)</f>
        <v>0</v>
      </c>
      <c r="F38" s="126">
        <f>IF(F$2,[6]!hp(Annual!F38:F154,$A$1),0)</f>
        <v>0</v>
      </c>
      <c r="G38" s="126">
        <f>IF(G$2,[6]!hp(Annual!G38:G154,$A$1),0)</f>
        <v>0</v>
      </c>
      <c r="H38" s="126">
        <f>IF(H$2,[6]!hp(Annual!H38:H154,$A$1),0)</f>
        <v>0</v>
      </c>
      <c r="I38" s="126">
        <f>IF(I$2,[6]!hp(Annual!I38:I154,$A$1),0)</f>
        <v>0</v>
      </c>
      <c r="J38" s="126">
        <f>IF(J$2,[6]!hp(Annual!J38:J154,$A$1),0)</f>
        <v>0</v>
      </c>
      <c r="K38" s="126">
        <f>IF(K$2,[6]!hp(Annual!K38:K154,$A$1),0)</f>
        <v>0</v>
      </c>
      <c r="L38" s="126">
        <f>IF(L$2,[6]!hp(Annual!L38:L154,$A$1),0)</f>
        <v>0</v>
      </c>
      <c r="M38" s="126">
        <f>IF(M$2,[6]!hp(Annual!M38:M154,$A$1),0)</f>
        <v>0</v>
      </c>
      <c r="N38" s="126">
        <f>IF(N$2,[6]!hp(Annual!N38:N154,$A$1),0)</f>
        <v>0</v>
      </c>
      <c r="O38" s="126">
        <f>IF(O$2,[6]!hp(Annual!O38:O154,$A$1),0)</f>
        <v>0</v>
      </c>
      <c r="P38" s="126">
        <f>IF(P$2,[6]!hp(Annual!P38:P154,$A$1),0)</f>
        <v>0</v>
      </c>
      <c r="Q38" s="126">
        <f>IF(Q$2,[6]!hp(Annual!Q38:Q154,$A$1),0)</f>
        <v>0</v>
      </c>
      <c r="R38" s="126">
        <f>IF(R$2,[6]!hp(Annual!R38:R154,$A$1),0)</f>
        <v>0</v>
      </c>
      <c r="S38" s="126">
        <f>IF(S$2,[6]!hp(Annual!S38:S154,$A$1),0)</f>
        <v>0</v>
      </c>
      <c r="T38" s="126">
        <f>IF(T$2,[6]!hp(Annual!T38:T154,$A$1),0)</f>
        <v>0</v>
      </c>
      <c r="U38" s="126">
        <f>IF(U$2,[6]!hp(Annual!U38:U154,$A$1),0)</f>
        <v>0</v>
      </c>
      <c r="V38" s="126">
        <f>IF(V$2,[6]!hp(Annual!V38:V154,$A$1),0)</f>
        <v>0</v>
      </c>
      <c r="W38" s="126">
        <f>IF(W$2,[6]!hp(Annual!W38:W154,$A$1),0)</f>
        <v>0</v>
      </c>
      <c r="X38" s="126">
        <f>IF(X$2,[6]!hp(Annual!X38:X154,$A$1),0)</f>
        <v>0</v>
      </c>
      <c r="Y38" s="126">
        <f>IF(Y$2,[6]!hp(Annual!Y38:Y154,$A$1),0)</f>
        <v>0</v>
      </c>
      <c r="Z38" s="126">
        <f>IF(Z$2,[6]!hp(Annual!Z38:Z154,$A$1),0)</f>
        <v>0</v>
      </c>
      <c r="AA38" s="126">
        <f>IF(AA$2,[6]!hp(Annual!AA38:AA154,$A$1),0)</f>
        <v>0</v>
      </c>
      <c r="AB38" s="126">
        <f>IF(AB$2,[6]!hp(Annual!AB38:AB154,$A$1),0)</f>
        <v>0</v>
      </c>
      <c r="AC38" s="126">
        <f>IF(AC$2,[6]!hp(Annual!AC38:AC154,$A$1),0)</f>
        <v>0</v>
      </c>
      <c r="AD38" s="126">
        <v>0</v>
      </c>
      <c r="AE38" s="126"/>
    </row>
    <row r="39" spans="1:31">
      <c r="A39" t="s">
        <v>436</v>
      </c>
      <c r="B39" s="126">
        <f>IF(B$2,[6]!hp(Annual!B39:B155,$A$1),0)</f>
        <v>0</v>
      </c>
      <c r="C39" s="126">
        <f>IF(C$2,[6]!hp(Annual!C39:C155,$A$1),0)</f>
        <v>0</v>
      </c>
      <c r="D39" s="126">
        <f>IF(D$2,[6]!hp(Annual!D39:D155,$A$1),0)</f>
        <v>0</v>
      </c>
      <c r="E39" s="126">
        <f>IF(E$2,[6]!hp(Annual!E39:E155,$A$1),0)</f>
        <v>0</v>
      </c>
      <c r="F39" s="126">
        <f>IF(F$2,[6]!hp(Annual!F39:F155,$A$1),0)</f>
        <v>0</v>
      </c>
      <c r="G39" s="126">
        <f>IF(G$2,[6]!hp(Annual!G39:G155,$A$1),0)</f>
        <v>0</v>
      </c>
      <c r="H39" s="126">
        <f>IF(H$2,[6]!hp(Annual!H39:H155,$A$1),0)</f>
        <v>0</v>
      </c>
      <c r="I39" s="126">
        <f>IF(I$2,[6]!hp(Annual!I39:I155,$A$1),0)</f>
        <v>0</v>
      </c>
      <c r="J39" s="126">
        <f>IF(J$2,[6]!hp(Annual!J39:J155,$A$1),0)</f>
        <v>0</v>
      </c>
      <c r="K39" s="126">
        <f>IF(K$2,[6]!hp(Annual!K39:K155,$A$1),0)</f>
        <v>0</v>
      </c>
      <c r="L39" s="126">
        <f>IF(L$2,[6]!hp(Annual!L39:L155,$A$1),0)</f>
        <v>0</v>
      </c>
      <c r="M39" s="126">
        <f>IF(M$2,[6]!hp(Annual!M39:M155,$A$1),0)</f>
        <v>0</v>
      </c>
      <c r="N39" s="126">
        <f>IF(N$2,[6]!hp(Annual!N39:N155,$A$1),0)</f>
        <v>0</v>
      </c>
      <c r="O39" s="126">
        <f>IF(O$2,[6]!hp(Annual!O39:O155,$A$1),0)</f>
        <v>0</v>
      </c>
      <c r="P39" s="126">
        <f>IF(P$2,[6]!hp(Annual!P39:P155,$A$1),0)</f>
        <v>0</v>
      </c>
      <c r="Q39" s="126">
        <f>IF(Q$2,[6]!hp(Annual!Q39:Q155,$A$1),0)</f>
        <v>0</v>
      </c>
      <c r="R39" s="126">
        <f>IF(R$2,[6]!hp(Annual!R39:R155,$A$1),0)</f>
        <v>0</v>
      </c>
      <c r="S39" s="126">
        <f>IF(S$2,[6]!hp(Annual!S39:S155,$A$1),0)</f>
        <v>0</v>
      </c>
      <c r="T39" s="126">
        <f>IF(T$2,[6]!hp(Annual!T39:T155,$A$1),0)</f>
        <v>0</v>
      </c>
      <c r="U39" s="126">
        <f>IF(U$2,[6]!hp(Annual!U39:U155,$A$1),0)</f>
        <v>0</v>
      </c>
      <c r="V39" s="126">
        <f>IF(V$2,[6]!hp(Annual!V39:V155,$A$1),0)</f>
        <v>0</v>
      </c>
      <c r="W39" s="126">
        <f>IF(W$2,[6]!hp(Annual!W39:W155,$A$1),0)</f>
        <v>0</v>
      </c>
      <c r="X39" s="126">
        <f>IF(X$2,[6]!hp(Annual!X39:X155,$A$1),0)</f>
        <v>0</v>
      </c>
      <c r="Y39" s="126">
        <f>IF(Y$2,[6]!hp(Annual!Y39:Y155,$A$1),0)</f>
        <v>0</v>
      </c>
      <c r="Z39" s="126">
        <f>IF(Z$2,[6]!hp(Annual!Z39:Z155,$A$1),0)</f>
        <v>0</v>
      </c>
      <c r="AA39" s="126">
        <f>IF(AA$2,[6]!hp(Annual!AA39:AA155,$A$1),0)</f>
        <v>0</v>
      </c>
      <c r="AB39" s="126">
        <f>IF(AB$2,[6]!hp(Annual!AB39:AB155,$A$1),0)</f>
        <v>0</v>
      </c>
      <c r="AC39" s="126">
        <f>IF(AC$2,[6]!hp(Annual!AC39:AC155,$A$1),0)</f>
        <v>0</v>
      </c>
      <c r="AD39" s="126">
        <v>0</v>
      </c>
      <c r="AE39" s="126"/>
    </row>
    <row r="40" spans="1:31">
      <c r="A40" t="s">
        <v>437</v>
      </c>
      <c r="B40" s="126">
        <f>IF(B$2,[6]!hp(Annual!B40:B156,$A$1),0)</f>
        <v>0</v>
      </c>
      <c r="C40" s="126">
        <f>IF(C$2,[6]!hp(Annual!C40:C156,$A$1),0)</f>
        <v>0</v>
      </c>
      <c r="D40" s="126">
        <f>IF(D$2,[6]!hp(Annual!D40:D156,$A$1),0)</f>
        <v>0</v>
      </c>
      <c r="E40" s="126">
        <f>IF(E$2,[6]!hp(Annual!E40:E156,$A$1),0)</f>
        <v>0</v>
      </c>
      <c r="F40" s="126">
        <f>IF(F$2,[6]!hp(Annual!F40:F156,$A$1),0)</f>
        <v>0</v>
      </c>
      <c r="G40" s="126">
        <f>IF(G$2,[6]!hp(Annual!G40:G156,$A$1),0)</f>
        <v>0</v>
      </c>
      <c r="H40" s="126">
        <f>IF(H$2,[6]!hp(Annual!H40:H156,$A$1),0)</f>
        <v>0</v>
      </c>
      <c r="I40" s="126">
        <f>IF(I$2,[6]!hp(Annual!I40:I156,$A$1),0)</f>
        <v>0</v>
      </c>
      <c r="J40" s="126">
        <f>IF(J$2,[6]!hp(Annual!J40:J156,$A$1),0)</f>
        <v>0</v>
      </c>
      <c r="K40" s="126">
        <f>IF(K$2,[6]!hp(Annual!K40:K156,$A$1),0)</f>
        <v>0</v>
      </c>
      <c r="L40" s="126">
        <f>IF(L$2,[6]!hp(Annual!L40:L156,$A$1),0)</f>
        <v>0</v>
      </c>
      <c r="M40" s="126">
        <f>IF(M$2,[6]!hp(Annual!M40:M156,$A$1),0)</f>
        <v>0</v>
      </c>
      <c r="N40" s="126">
        <f>IF(N$2,[6]!hp(Annual!N40:N156,$A$1),0)</f>
        <v>0</v>
      </c>
      <c r="O40" s="126">
        <f>IF(O$2,[6]!hp(Annual!O40:O156,$A$1),0)</f>
        <v>0</v>
      </c>
      <c r="P40" s="126">
        <f>IF(P$2,[6]!hp(Annual!P40:P156,$A$1),0)</f>
        <v>0</v>
      </c>
      <c r="Q40" s="126">
        <f>IF(Q$2,[6]!hp(Annual!Q40:Q156,$A$1),0)</f>
        <v>0</v>
      </c>
      <c r="R40" s="126">
        <f>IF(R$2,[6]!hp(Annual!R40:R156,$A$1),0)</f>
        <v>0</v>
      </c>
      <c r="S40" s="126">
        <f>IF(S$2,[6]!hp(Annual!S40:S156,$A$1),0)</f>
        <v>0</v>
      </c>
      <c r="T40" s="126">
        <f>IF(T$2,[6]!hp(Annual!T40:T156,$A$1),0)</f>
        <v>0</v>
      </c>
      <c r="U40" s="126">
        <f>IF(U$2,[6]!hp(Annual!U40:U156,$A$1),0)</f>
        <v>0</v>
      </c>
      <c r="V40" s="126">
        <f>IF(V$2,[6]!hp(Annual!V40:V156,$A$1),0)</f>
        <v>0</v>
      </c>
      <c r="W40" s="126">
        <f>IF(W$2,[6]!hp(Annual!W40:W156,$A$1),0)</f>
        <v>0</v>
      </c>
      <c r="X40" s="126">
        <f>IF(X$2,[6]!hp(Annual!X40:X156,$A$1),0)</f>
        <v>0</v>
      </c>
      <c r="Y40" s="126">
        <f>IF(Y$2,[6]!hp(Annual!Y40:Y156,$A$1),0)</f>
        <v>0</v>
      </c>
      <c r="Z40" s="126">
        <f>IF(Z$2,[6]!hp(Annual!Z40:Z156,$A$1),0)</f>
        <v>0</v>
      </c>
      <c r="AA40" s="126">
        <f>IF(AA$2,[6]!hp(Annual!AA40:AA156,$A$1),0)</f>
        <v>0</v>
      </c>
      <c r="AB40" s="126">
        <f>IF(AB$2,[6]!hp(Annual!AB40:AB156,$A$1),0)</f>
        <v>0</v>
      </c>
      <c r="AC40" s="126">
        <f>IF(AC$2,[6]!hp(Annual!AC40:AC156,$A$1),0)</f>
        <v>0</v>
      </c>
      <c r="AD40" s="126">
        <v>0</v>
      </c>
      <c r="AE40" s="126"/>
    </row>
    <row r="41" spans="1:31">
      <c r="A41" t="s">
        <v>438</v>
      </c>
      <c r="B41" s="126">
        <f>IF(B$2,[6]!hp(Annual!B41:B157,$A$1),0)</f>
        <v>0</v>
      </c>
      <c r="C41" s="126">
        <f>IF(C$2,[6]!hp(Annual!C41:C157,$A$1),0)</f>
        <v>0</v>
      </c>
      <c r="D41" s="126">
        <f>IF(D$2,[6]!hp(Annual!D41:D157,$A$1),0)</f>
        <v>0</v>
      </c>
      <c r="E41" s="126">
        <f>IF(E$2,[6]!hp(Annual!E41:E157,$A$1),0)</f>
        <v>0</v>
      </c>
      <c r="F41" s="126">
        <f>IF(F$2,[6]!hp(Annual!F41:F157,$A$1),0)</f>
        <v>0</v>
      </c>
      <c r="G41" s="126">
        <f>IF(G$2,[6]!hp(Annual!G41:G157,$A$1),0)</f>
        <v>0</v>
      </c>
      <c r="H41" s="126">
        <f>IF(H$2,[6]!hp(Annual!H41:H157,$A$1),0)</f>
        <v>0</v>
      </c>
      <c r="I41" s="126">
        <f>IF(I$2,[6]!hp(Annual!I41:I157,$A$1),0)</f>
        <v>0</v>
      </c>
      <c r="J41" s="126">
        <f>IF(J$2,[6]!hp(Annual!J41:J157,$A$1),0)</f>
        <v>0</v>
      </c>
      <c r="K41" s="126">
        <f>IF(K$2,[6]!hp(Annual!K41:K157,$A$1),0)</f>
        <v>0</v>
      </c>
      <c r="L41" s="126">
        <f>IF(L$2,[6]!hp(Annual!L41:L157,$A$1),0)</f>
        <v>0</v>
      </c>
      <c r="M41" s="126">
        <f>IF(M$2,[6]!hp(Annual!M41:M157,$A$1),0)</f>
        <v>0</v>
      </c>
      <c r="N41" s="126">
        <f>IF(N$2,[6]!hp(Annual!N41:N157,$A$1),0)</f>
        <v>0</v>
      </c>
      <c r="O41" s="126">
        <f>IF(O$2,[6]!hp(Annual!O41:O157,$A$1),0)</f>
        <v>0</v>
      </c>
      <c r="P41" s="126">
        <f>IF(P$2,[6]!hp(Annual!P41:P157,$A$1),0)</f>
        <v>0</v>
      </c>
      <c r="Q41" s="126">
        <f>IF(Q$2,[6]!hp(Annual!Q41:Q157,$A$1),0)</f>
        <v>0</v>
      </c>
      <c r="R41" s="126">
        <f>IF(R$2,[6]!hp(Annual!R41:R157,$A$1),0)</f>
        <v>0</v>
      </c>
      <c r="S41" s="126">
        <f>IF(S$2,[6]!hp(Annual!S41:S157,$A$1),0)</f>
        <v>0</v>
      </c>
      <c r="T41" s="126">
        <f>IF(T$2,[6]!hp(Annual!T41:T157,$A$1),0)</f>
        <v>0</v>
      </c>
      <c r="U41" s="126">
        <f>IF(U$2,[6]!hp(Annual!U41:U157,$A$1),0)</f>
        <v>0</v>
      </c>
      <c r="V41" s="126">
        <f>IF(V$2,[6]!hp(Annual!V41:V157,$A$1),0)</f>
        <v>0</v>
      </c>
      <c r="W41" s="126">
        <f>IF(W$2,[6]!hp(Annual!W41:W157,$A$1),0)</f>
        <v>0</v>
      </c>
      <c r="X41" s="126">
        <f>IF(X$2,[6]!hp(Annual!X41:X157,$A$1),0)</f>
        <v>0</v>
      </c>
      <c r="Y41" s="126">
        <f>IF(Y$2,[6]!hp(Annual!Y41:Y157,$A$1),0)</f>
        <v>0</v>
      </c>
      <c r="Z41" s="126">
        <f>IF(Z$2,[6]!hp(Annual!Z41:Z157,$A$1),0)</f>
        <v>0</v>
      </c>
      <c r="AA41" s="126">
        <f>IF(AA$2,[6]!hp(Annual!AA41:AA157,$A$1),0)</f>
        <v>0</v>
      </c>
      <c r="AB41" s="126">
        <f>IF(AB$2,[6]!hp(Annual!AB41:AB157,$A$1),0)</f>
        <v>0</v>
      </c>
      <c r="AC41" s="126">
        <f>IF(AC$2,[6]!hp(Annual!AC41:AC157,$A$1),0)</f>
        <v>0</v>
      </c>
      <c r="AD41" s="126">
        <v>0</v>
      </c>
      <c r="AE41" s="126"/>
    </row>
    <row r="42" spans="1:31">
      <c r="A42" t="s">
        <v>439</v>
      </c>
      <c r="B42" s="126">
        <f>IF(B$2,[6]!hp(Annual!B42:B158,$A$1),0)</f>
        <v>0</v>
      </c>
      <c r="C42" s="126">
        <f>IF(C$2,[6]!hp(Annual!C42:C158,$A$1),0)</f>
        <v>0</v>
      </c>
      <c r="D42" s="126">
        <f>IF(D$2,[6]!hp(Annual!D42:D158,$A$1),0)</f>
        <v>0</v>
      </c>
      <c r="E42" s="126">
        <f>IF(E$2,[6]!hp(Annual!E42:E158,$A$1),0)</f>
        <v>0</v>
      </c>
      <c r="F42" s="126">
        <f>IF(F$2,[6]!hp(Annual!F42:F158,$A$1),0)</f>
        <v>0</v>
      </c>
      <c r="G42" s="126">
        <f>IF(G$2,[6]!hp(Annual!G42:G158,$A$1),0)</f>
        <v>0</v>
      </c>
      <c r="H42" s="126">
        <f>IF(H$2,[6]!hp(Annual!H42:H158,$A$1),0)</f>
        <v>0</v>
      </c>
      <c r="I42" s="126">
        <f>IF(I$2,[6]!hp(Annual!I42:I158,$A$1),0)</f>
        <v>0</v>
      </c>
      <c r="J42" s="126">
        <f>IF(J$2,[6]!hp(Annual!J42:J158,$A$1),0)</f>
        <v>0</v>
      </c>
      <c r="K42" s="126">
        <f>IF(K$2,[6]!hp(Annual!K42:K158,$A$1),0)</f>
        <v>0</v>
      </c>
      <c r="L42" s="126">
        <f>IF(L$2,[6]!hp(Annual!L42:L158,$A$1),0)</f>
        <v>0</v>
      </c>
      <c r="M42" s="126">
        <f>IF(M$2,[6]!hp(Annual!M42:M158,$A$1),0)</f>
        <v>0</v>
      </c>
      <c r="N42" s="126">
        <f>IF(N$2,[6]!hp(Annual!N42:N158,$A$1),0)</f>
        <v>0</v>
      </c>
      <c r="O42" s="126">
        <f>IF(O$2,[6]!hp(Annual!O42:O158,$A$1),0)</f>
        <v>0</v>
      </c>
      <c r="P42" s="126">
        <f>IF(P$2,[6]!hp(Annual!P42:P158,$A$1),0)</f>
        <v>0</v>
      </c>
      <c r="Q42" s="126">
        <f>IF(Q$2,[6]!hp(Annual!Q42:Q158,$A$1),0)</f>
        <v>0</v>
      </c>
      <c r="R42" s="126">
        <f>IF(R$2,[6]!hp(Annual!R42:R158,$A$1),0)</f>
        <v>0</v>
      </c>
      <c r="S42" s="126">
        <f>IF(S$2,[6]!hp(Annual!S42:S158,$A$1),0)</f>
        <v>0</v>
      </c>
      <c r="T42" s="126">
        <f>IF(T$2,[6]!hp(Annual!T42:T158,$A$1),0)</f>
        <v>0</v>
      </c>
      <c r="U42" s="126">
        <f>IF(U$2,[6]!hp(Annual!U42:U158,$A$1),0)</f>
        <v>0</v>
      </c>
      <c r="V42" s="126">
        <f>IF(V$2,[6]!hp(Annual!V42:V158,$A$1),0)</f>
        <v>0</v>
      </c>
      <c r="W42" s="126">
        <f>IF(W$2,[6]!hp(Annual!W42:W158,$A$1),0)</f>
        <v>0</v>
      </c>
      <c r="X42" s="126">
        <f>IF(X$2,[6]!hp(Annual!X42:X158,$A$1),0)</f>
        <v>0</v>
      </c>
      <c r="Y42" s="126">
        <f>IF(Y$2,[6]!hp(Annual!Y42:Y158,$A$1),0)</f>
        <v>0</v>
      </c>
      <c r="Z42" s="126">
        <f>IF(Z$2,[6]!hp(Annual!Z42:Z158,$A$1),0)</f>
        <v>0</v>
      </c>
      <c r="AA42" s="126">
        <f>IF(AA$2,[6]!hp(Annual!AA42:AA158,$A$1),0)</f>
        <v>0</v>
      </c>
      <c r="AB42" s="126">
        <f>IF(AB$2,[6]!hp(Annual!AB42:AB158,$A$1),0)</f>
        <v>0</v>
      </c>
      <c r="AC42" s="126">
        <f>IF(AC$2,[6]!hp(Annual!AC42:AC158,$A$1),0)</f>
        <v>0</v>
      </c>
      <c r="AD42" s="126">
        <v>0</v>
      </c>
      <c r="AE42" s="126"/>
    </row>
    <row r="43" spans="1:31">
      <c r="A43" t="s">
        <v>440</v>
      </c>
      <c r="B43" s="126">
        <f>IF(B$2,[6]!hp(Annual!B43:B159,$A$1),0)</f>
        <v>0</v>
      </c>
      <c r="C43" s="126">
        <f>IF(C$2,[6]!hp(Annual!C43:C159,$A$1),0)</f>
        <v>0</v>
      </c>
      <c r="D43" s="126">
        <f>IF(D$2,[6]!hp(Annual!D43:D159,$A$1),0)</f>
        <v>0</v>
      </c>
      <c r="E43" s="126">
        <f>IF(E$2,[6]!hp(Annual!E43:E159,$A$1),0)</f>
        <v>0</v>
      </c>
      <c r="F43" s="126">
        <f>IF(F$2,[6]!hp(Annual!F43:F159,$A$1),0)</f>
        <v>0</v>
      </c>
      <c r="G43" s="126">
        <f>IF(G$2,[6]!hp(Annual!G43:G159,$A$1),0)</f>
        <v>0</v>
      </c>
      <c r="H43" s="126">
        <f>IF(H$2,[6]!hp(Annual!H43:H159,$A$1),0)</f>
        <v>0</v>
      </c>
      <c r="I43" s="126">
        <f>IF(I$2,[6]!hp(Annual!I43:I159,$A$1),0)</f>
        <v>0</v>
      </c>
      <c r="J43" s="126">
        <f>IF(J$2,[6]!hp(Annual!J43:J159,$A$1),0)</f>
        <v>0</v>
      </c>
      <c r="K43" s="126">
        <f>IF(K$2,[6]!hp(Annual!K43:K159,$A$1),0)</f>
        <v>0</v>
      </c>
      <c r="L43" s="126">
        <f>IF(L$2,[6]!hp(Annual!L43:L159,$A$1),0)</f>
        <v>0</v>
      </c>
      <c r="M43" s="126">
        <f>IF(M$2,[6]!hp(Annual!M43:M159,$A$1),0)</f>
        <v>0</v>
      </c>
      <c r="N43" s="126">
        <f>IF(N$2,[6]!hp(Annual!N43:N159,$A$1),0)</f>
        <v>0</v>
      </c>
      <c r="O43" s="126">
        <f>IF(O$2,[6]!hp(Annual!O43:O159,$A$1),0)</f>
        <v>0</v>
      </c>
      <c r="P43" s="126">
        <f>IF(P$2,[6]!hp(Annual!P43:P159,$A$1),0)</f>
        <v>0</v>
      </c>
      <c r="Q43" s="126">
        <f>IF(Q$2,[6]!hp(Annual!Q43:Q159,$A$1),0)</f>
        <v>0</v>
      </c>
      <c r="R43" s="126">
        <f>IF(R$2,[6]!hp(Annual!R43:R159,$A$1),0)</f>
        <v>0</v>
      </c>
      <c r="S43" s="126">
        <f>IF(S$2,[6]!hp(Annual!S43:S159,$A$1),0)</f>
        <v>0</v>
      </c>
      <c r="T43" s="126">
        <f>IF(T$2,[6]!hp(Annual!T43:T159,$A$1),0)</f>
        <v>0</v>
      </c>
      <c r="U43" s="126">
        <f>IF(U$2,[6]!hp(Annual!U43:U159,$A$1),0)</f>
        <v>0</v>
      </c>
      <c r="V43" s="126">
        <f>IF(V$2,[6]!hp(Annual!V43:V159,$A$1),0)</f>
        <v>0</v>
      </c>
      <c r="W43" s="126">
        <f>IF(W$2,[6]!hp(Annual!W43:W159,$A$1),0)</f>
        <v>0</v>
      </c>
      <c r="X43" s="126">
        <f>IF(X$2,[6]!hp(Annual!X43:X159,$A$1),0)</f>
        <v>0</v>
      </c>
      <c r="Y43" s="126">
        <f>IF(Y$2,[6]!hp(Annual!Y43:Y159,$A$1),0)</f>
        <v>0</v>
      </c>
      <c r="Z43" s="126">
        <f>IF(Z$2,[6]!hp(Annual!Z43:Z159,$A$1),0)</f>
        <v>0</v>
      </c>
      <c r="AA43" s="126">
        <f>IF(AA$2,[6]!hp(Annual!AA43:AA159,$A$1),0)</f>
        <v>0</v>
      </c>
      <c r="AB43" s="126">
        <f>IF(AB$2,[6]!hp(Annual!AB43:AB159,$A$1),0)</f>
        <v>0</v>
      </c>
      <c r="AC43" s="126">
        <f>IF(AC$2,[6]!hp(Annual!AC43:AC159,$A$1),0)</f>
        <v>0</v>
      </c>
      <c r="AD43" s="126">
        <v>0</v>
      </c>
      <c r="AE43" s="126"/>
    </row>
    <row r="44" spans="1:31">
      <c r="A44" t="s">
        <v>441</v>
      </c>
      <c r="B44" s="126">
        <f>IF(B$2,[6]!hp(Annual!B44:B160,$A$1),0)</f>
        <v>0</v>
      </c>
      <c r="C44" s="126">
        <f>IF(C$2,[6]!hp(Annual!C44:C160,$A$1),0)</f>
        <v>0</v>
      </c>
      <c r="D44" s="126">
        <f>IF(D$2,[6]!hp(Annual!D44:D160,$A$1),0)</f>
        <v>0</v>
      </c>
      <c r="E44" s="126">
        <f>IF(E$2,[6]!hp(Annual!E44:E160,$A$1),0)</f>
        <v>0</v>
      </c>
      <c r="F44" s="126">
        <f>IF(F$2,[6]!hp(Annual!F44:F160,$A$1),0)</f>
        <v>0</v>
      </c>
      <c r="G44" s="126">
        <f>IF(G$2,[6]!hp(Annual!G44:G160,$A$1),0)</f>
        <v>0</v>
      </c>
      <c r="H44" s="126">
        <f>IF(H$2,[6]!hp(Annual!H44:H160,$A$1),0)</f>
        <v>0</v>
      </c>
      <c r="I44" s="126">
        <f>IF(I$2,[6]!hp(Annual!I44:I160,$A$1),0)</f>
        <v>0</v>
      </c>
      <c r="J44" s="126">
        <f>IF(J$2,[6]!hp(Annual!J44:J160,$A$1),0)</f>
        <v>0</v>
      </c>
      <c r="K44" s="126">
        <f>IF(K$2,[6]!hp(Annual!K44:K160,$A$1),0)</f>
        <v>0</v>
      </c>
      <c r="L44" s="126">
        <f>IF(L$2,[6]!hp(Annual!L44:L160,$A$1),0)</f>
        <v>0</v>
      </c>
      <c r="M44" s="126">
        <f>IF(M$2,[6]!hp(Annual!M44:M160,$A$1),0)</f>
        <v>0</v>
      </c>
      <c r="N44" s="126">
        <f>IF(N$2,[6]!hp(Annual!N44:N160,$A$1),0)</f>
        <v>0</v>
      </c>
      <c r="O44" s="126">
        <f>IF(O$2,[6]!hp(Annual!O44:O160,$A$1),0)</f>
        <v>0</v>
      </c>
      <c r="P44" s="126">
        <f>IF(P$2,[6]!hp(Annual!P44:P160,$A$1),0)</f>
        <v>0</v>
      </c>
      <c r="Q44" s="126">
        <f>IF(Q$2,[6]!hp(Annual!Q44:Q160,$A$1),0)</f>
        <v>0</v>
      </c>
      <c r="R44" s="126">
        <f>IF(R$2,[6]!hp(Annual!R44:R160,$A$1),0)</f>
        <v>0</v>
      </c>
      <c r="S44" s="126">
        <f>IF(S$2,[6]!hp(Annual!S44:S160,$A$1),0)</f>
        <v>0</v>
      </c>
      <c r="T44" s="126">
        <f>IF(T$2,[6]!hp(Annual!T44:T160,$A$1),0)</f>
        <v>0</v>
      </c>
      <c r="U44" s="126">
        <f>IF(U$2,[6]!hp(Annual!U44:U160,$A$1),0)</f>
        <v>0</v>
      </c>
      <c r="V44" s="126">
        <f>IF(V$2,[6]!hp(Annual!V44:V160,$A$1),0)</f>
        <v>0</v>
      </c>
      <c r="W44" s="126">
        <f>IF(W$2,[6]!hp(Annual!W44:W160,$A$1),0)</f>
        <v>0</v>
      </c>
      <c r="X44" s="126">
        <f>IF(X$2,[6]!hp(Annual!X44:X160,$A$1),0)</f>
        <v>0</v>
      </c>
      <c r="Y44" s="126">
        <f>IF(Y$2,[6]!hp(Annual!Y44:Y160,$A$1),0)</f>
        <v>0</v>
      </c>
      <c r="Z44" s="126">
        <f>IF(Z$2,[6]!hp(Annual!Z44:Z160,$A$1),0)</f>
        <v>0</v>
      </c>
      <c r="AA44" s="126">
        <f>IF(AA$2,[6]!hp(Annual!AA44:AA160,$A$1),0)</f>
        <v>0</v>
      </c>
      <c r="AB44" s="126">
        <f>IF(AB$2,[6]!hp(Annual!AB44:AB160,$A$1),0)</f>
        <v>0</v>
      </c>
      <c r="AC44" s="126">
        <f>IF(AC$2,[6]!hp(Annual!AC44:AC160,$A$1),0)</f>
        <v>0</v>
      </c>
      <c r="AD44" s="126">
        <v>0</v>
      </c>
      <c r="AE44" s="126"/>
    </row>
    <row r="45" spans="1:31">
      <c r="A45" t="s">
        <v>442</v>
      </c>
      <c r="B45" s="126">
        <f>IF(B$2,[6]!hp(Annual!B45:B161,$A$1),0)</f>
        <v>0</v>
      </c>
      <c r="C45" s="126">
        <f>IF(C$2,[6]!hp(Annual!C45:C161,$A$1),0)</f>
        <v>0</v>
      </c>
      <c r="D45" s="126">
        <f>IF(D$2,[6]!hp(Annual!D45:D161,$A$1),0)</f>
        <v>0</v>
      </c>
      <c r="E45" s="126">
        <f>IF(E$2,[6]!hp(Annual!E45:E161,$A$1),0)</f>
        <v>0</v>
      </c>
      <c r="F45" s="126">
        <f>IF(F$2,[6]!hp(Annual!F45:F161,$A$1),0)</f>
        <v>0</v>
      </c>
      <c r="G45" s="126">
        <f>IF(G$2,[6]!hp(Annual!G45:G161,$A$1),0)</f>
        <v>0</v>
      </c>
      <c r="H45" s="126">
        <f>IF(H$2,[6]!hp(Annual!H45:H161,$A$1),0)</f>
        <v>0</v>
      </c>
      <c r="I45" s="126">
        <f>IF(I$2,[6]!hp(Annual!I45:I161,$A$1),0)</f>
        <v>0</v>
      </c>
      <c r="J45" s="126">
        <f>IF(J$2,[6]!hp(Annual!J45:J161,$A$1),0)</f>
        <v>0</v>
      </c>
      <c r="K45" s="126">
        <f>IF(K$2,[6]!hp(Annual!K45:K161,$A$1),0)</f>
        <v>0</v>
      </c>
      <c r="L45" s="126">
        <f>IF(L$2,[6]!hp(Annual!L45:L161,$A$1),0)</f>
        <v>0</v>
      </c>
      <c r="M45" s="126">
        <f>IF(M$2,[6]!hp(Annual!M45:M161,$A$1),0)</f>
        <v>0</v>
      </c>
      <c r="N45" s="126">
        <f>IF(N$2,[6]!hp(Annual!N45:N161,$A$1),0)</f>
        <v>0</v>
      </c>
      <c r="O45" s="126">
        <f>IF(O$2,[6]!hp(Annual!O45:O161,$A$1),0)</f>
        <v>0</v>
      </c>
      <c r="P45" s="126">
        <f>IF(P$2,[6]!hp(Annual!P45:P161,$A$1),0)</f>
        <v>0</v>
      </c>
      <c r="Q45" s="126">
        <f>IF(Q$2,[6]!hp(Annual!Q45:Q161,$A$1),0)</f>
        <v>0</v>
      </c>
      <c r="R45" s="126">
        <f>IF(R$2,[6]!hp(Annual!R45:R161,$A$1),0)</f>
        <v>0</v>
      </c>
      <c r="S45" s="126">
        <f>IF(S$2,[6]!hp(Annual!S45:S161,$A$1),0)</f>
        <v>0</v>
      </c>
      <c r="T45" s="126">
        <f>IF(T$2,[6]!hp(Annual!T45:T161,$A$1),0)</f>
        <v>0</v>
      </c>
      <c r="U45" s="126">
        <f>IF(U$2,[6]!hp(Annual!U45:U161,$A$1),0)</f>
        <v>0</v>
      </c>
      <c r="V45" s="126">
        <f>IF(V$2,[6]!hp(Annual!V45:V161,$A$1),0)</f>
        <v>0</v>
      </c>
      <c r="W45" s="126">
        <f>IF(W$2,[6]!hp(Annual!W45:W161,$A$1),0)</f>
        <v>0</v>
      </c>
      <c r="X45" s="126">
        <f>IF(X$2,[6]!hp(Annual!X45:X161,$A$1),0)</f>
        <v>0</v>
      </c>
      <c r="Y45" s="126">
        <f>IF(Y$2,[6]!hp(Annual!Y45:Y161,$A$1),0)</f>
        <v>0</v>
      </c>
      <c r="Z45" s="126">
        <f>IF(Z$2,[6]!hp(Annual!Z45:Z161,$A$1),0)</f>
        <v>0</v>
      </c>
      <c r="AA45" s="126">
        <f>IF(AA$2,[6]!hp(Annual!AA45:AA161,$A$1),0)</f>
        <v>0</v>
      </c>
      <c r="AB45" s="126">
        <f>IF(AB$2,[6]!hp(Annual!AB45:AB161,$A$1),0)</f>
        <v>0</v>
      </c>
      <c r="AC45" s="126">
        <f>IF(AC$2,[6]!hp(Annual!AC45:AC161,$A$1),0)</f>
        <v>0</v>
      </c>
      <c r="AD45" s="126">
        <v>0</v>
      </c>
      <c r="AE45" s="126"/>
    </row>
    <row r="46" spans="1:31">
      <c r="A46" t="s">
        <v>443</v>
      </c>
      <c r="B46" s="126">
        <f>IF(B$2,[6]!hp(Annual!B46:B162,$A$1),0)</f>
        <v>0</v>
      </c>
      <c r="C46" s="126">
        <f>IF(C$2,[6]!hp(Annual!C46:C162,$A$1),0)</f>
        <v>0</v>
      </c>
      <c r="D46" s="126">
        <f>IF(D$2,[6]!hp(Annual!D46:D162,$A$1),0)</f>
        <v>0</v>
      </c>
      <c r="E46" s="126">
        <f>IF(E$2,[6]!hp(Annual!E46:E162,$A$1),0)</f>
        <v>0</v>
      </c>
      <c r="F46" s="126">
        <f>IF(F$2,[6]!hp(Annual!F46:F162,$A$1),0)</f>
        <v>0</v>
      </c>
      <c r="G46" s="126">
        <f>IF(G$2,[6]!hp(Annual!G46:G162,$A$1),0)</f>
        <v>0</v>
      </c>
      <c r="H46" s="126">
        <f>IF(H$2,[6]!hp(Annual!H46:H162,$A$1),0)</f>
        <v>0</v>
      </c>
      <c r="I46" s="126">
        <f>IF(I$2,[6]!hp(Annual!I46:I162,$A$1),0)</f>
        <v>0</v>
      </c>
      <c r="J46" s="126">
        <f>IF(J$2,[6]!hp(Annual!J46:J162,$A$1),0)</f>
        <v>0</v>
      </c>
      <c r="K46" s="126">
        <f>IF(K$2,[6]!hp(Annual!K46:K162,$A$1),0)</f>
        <v>0</v>
      </c>
      <c r="L46" s="126">
        <f>IF(L$2,[6]!hp(Annual!L46:L162,$A$1),0)</f>
        <v>0</v>
      </c>
      <c r="M46" s="126">
        <f>IF(M$2,[6]!hp(Annual!M46:M162,$A$1),0)</f>
        <v>0</v>
      </c>
      <c r="N46" s="126">
        <f>IF(N$2,[6]!hp(Annual!N46:N162,$A$1),0)</f>
        <v>0</v>
      </c>
      <c r="O46" s="126">
        <f>IF(O$2,[6]!hp(Annual!O46:O162,$A$1),0)</f>
        <v>0</v>
      </c>
      <c r="P46" s="126">
        <f>IF(P$2,[6]!hp(Annual!P46:P162,$A$1),0)</f>
        <v>0</v>
      </c>
      <c r="Q46" s="126">
        <f>IF(Q$2,[6]!hp(Annual!Q46:Q162,$A$1),0)</f>
        <v>0</v>
      </c>
      <c r="R46" s="126">
        <f>IF(R$2,[6]!hp(Annual!R46:R162,$A$1),0)</f>
        <v>0</v>
      </c>
      <c r="S46" s="126">
        <f>IF(S$2,[6]!hp(Annual!S46:S162,$A$1),0)</f>
        <v>0</v>
      </c>
      <c r="T46" s="126">
        <f>IF(T$2,[6]!hp(Annual!T46:T162,$A$1),0)</f>
        <v>0</v>
      </c>
      <c r="U46" s="126">
        <f>IF(U$2,[6]!hp(Annual!U46:U162,$A$1),0)</f>
        <v>0</v>
      </c>
      <c r="V46" s="126">
        <f>IF(V$2,[6]!hp(Annual!V46:V162,$A$1),0)</f>
        <v>0</v>
      </c>
      <c r="W46" s="126">
        <f>IF(W$2,[6]!hp(Annual!W46:W162,$A$1),0)</f>
        <v>0</v>
      </c>
      <c r="X46" s="126">
        <f>IF(X$2,[6]!hp(Annual!X46:X162,$A$1),0)</f>
        <v>0</v>
      </c>
      <c r="Y46" s="126">
        <f>IF(Y$2,[6]!hp(Annual!Y46:Y162,$A$1),0)</f>
        <v>0</v>
      </c>
      <c r="Z46" s="126">
        <f>IF(Z$2,[6]!hp(Annual!Z46:Z162,$A$1),0)</f>
        <v>0</v>
      </c>
      <c r="AA46" s="126">
        <f>IF(AA$2,[6]!hp(Annual!AA46:AA162,$A$1),0)</f>
        <v>0</v>
      </c>
      <c r="AB46" s="126">
        <f>IF(AB$2,[6]!hp(Annual!AB46:AB162,$A$1),0)</f>
        <v>0</v>
      </c>
      <c r="AC46" s="126">
        <f>IF(AC$2,[6]!hp(Annual!AC46:AC162,$A$1),0)</f>
        <v>0</v>
      </c>
      <c r="AD46" s="126">
        <v>0</v>
      </c>
      <c r="AE46" s="126"/>
    </row>
    <row r="47" spans="1:31">
      <c r="A47" t="s">
        <v>444</v>
      </c>
      <c r="B47" s="126">
        <f>IF(B$2,[6]!hp(Annual!B47:B163,$A$1),0)</f>
        <v>0</v>
      </c>
      <c r="C47" s="126">
        <f>IF(C$2,[6]!hp(Annual!C47:C163,$A$1),0)</f>
        <v>0</v>
      </c>
      <c r="D47" s="126">
        <f>IF(D$2,[6]!hp(Annual!D47:D163,$A$1),0)</f>
        <v>0</v>
      </c>
      <c r="E47" s="126">
        <f>IF(E$2,[6]!hp(Annual!E47:E163,$A$1),0)</f>
        <v>0</v>
      </c>
      <c r="F47" s="126">
        <f>IF(F$2,[6]!hp(Annual!F47:F163,$A$1),0)</f>
        <v>0</v>
      </c>
      <c r="G47" s="126">
        <f>IF(G$2,[6]!hp(Annual!G47:G163,$A$1),0)</f>
        <v>0</v>
      </c>
      <c r="H47" s="126">
        <f>IF(H$2,[6]!hp(Annual!H47:H163,$A$1),0)</f>
        <v>0</v>
      </c>
      <c r="I47" s="126">
        <f>IF(I$2,[6]!hp(Annual!I47:I163,$A$1),0)</f>
        <v>0</v>
      </c>
      <c r="J47" s="126">
        <f>IF(J$2,[6]!hp(Annual!J47:J163,$A$1),0)</f>
        <v>0</v>
      </c>
      <c r="K47" s="126">
        <f>IF(K$2,[6]!hp(Annual!K47:K163,$A$1),0)</f>
        <v>0</v>
      </c>
      <c r="L47" s="126">
        <f>IF(L$2,[6]!hp(Annual!L47:L163,$A$1),0)</f>
        <v>0</v>
      </c>
      <c r="M47" s="126">
        <f>IF(M$2,[6]!hp(Annual!M47:M163,$A$1),0)</f>
        <v>0</v>
      </c>
      <c r="N47" s="126">
        <f>IF(N$2,[6]!hp(Annual!N47:N163,$A$1),0)</f>
        <v>0</v>
      </c>
      <c r="O47" s="126">
        <f>IF(O$2,[6]!hp(Annual!O47:O163,$A$1),0)</f>
        <v>0</v>
      </c>
      <c r="P47" s="126">
        <f>IF(P$2,[6]!hp(Annual!P47:P163,$A$1),0)</f>
        <v>0</v>
      </c>
      <c r="Q47" s="126">
        <f>IF(Q$2,[6]!hp(Annual!Q47:Q163,$A$1),0)</f>
        <v>0</v>
      </c>
      <c r="R47" s="126">
        <f>IF(R$2,[6]!hp(Annual!R47:R163,$A$1),0)</f>
        <v>0</v>
      </c>
      <c r="S47" s="126">
        <f>IF(S$2,[6]!hp(Annual!S47:S163,$A$1),0)</f>
        <v>0</v>
      </c>
      <c r="T47" s="126">
        <f>IF(T$2,[6]!hp(Annual!T47:T163,$A$1),0)</f>
        <v>0</v>
      </c>
      <c r="U47" s="126">
        <f>IF(U$2,[6]!hp(Annual!U47:U163,$A$1),0)</f>
        <v>0</v>
      </c>
      <c r="V47" s="126">
        <f>IF(V$2,[6]!hp(Annual!V47:V163,$A$1),0)</f>
        <v>0</v>
      </c>
      <c r="W47" s="126">
        <f>IF(W$2,[6]!hp(Annual!W47:W163,$A$1),0)</f>
        <v>0</v>
      </c>
      <c r="X47" s="126">
        <f>IF(X$2,[6]!hp(Annual!X47:X163,$A$1),0)</f>
        <v>0</v>
      </c>
      <c r="Y47" s="126">
        <f>IF(Y$2,[6]!hp(Annual!Y47:Y163,$A$1),0)</f>
        <v>0</v>
      </c>
      <c r="Z47" s="126">
        <f>IF(Z$2,[6]!hp(Annual!Z47:Z163,$A$1),0)</f>
        <v>0</v>
      </c>
      <c r="AA47" s="126">
        <f>IF(AA$2,[6]!hp(Annual!AA47:AA163,$A$1),0)</f>
        <v>0</v>
      </c>
      <c r="AB47" s="126">
        <f>IF(AB$2,[6]!hp(Annual!AB47:AB163,$A$1),0)</f>
        <v>0</v>
      </c>
      <c r="AC47" s="126">
        <f>IF(AC$2,[6]!hp(Annual!AC47:AC163,$A$1),0)</f>
        <v>0</v>
      </c>
      <c r="AD47" s="126">
        <v>0</v>
      </c>
      <c r="AE47" s="126"/>
    </row>
    <row r="48" spans="1:31">
      <c r="A48" t="s">
        <v>445</v>
      </c>
      <c r="B48" s="126">
        <f>IF(B$2,[6]!hp(Annual!B48:B164,$A$1),0)</f>
        <v>0</v>
      </c>
      <c r="C48" s="126">
        <f>IF(C$2,[6]!hp(Annual!C48:C164,$A$1),0)</f>
        <v>0</v>
      </c>
      <c r="D48" s="126">
        <f>IF(D$2,[6]!hp(Annual!D48:D164,$A$1),0)</f>
        <v>0</v>
      </c>
      <c r="E48" s="126">
        <f>IF(E$2,[6]!hp(Annual!E48:E164,$A$1),0)</f>
        <v>0</v>
      </c>
      <c r="F48" s="126">
        <f>IF(F$2,[6]!hp(Annual!F48:F164,$A$1),0)</f>
        <v>0</v>
      </c>
      <c r="G48" s="126">
        <f>IF(G$2,[6]!hp(Annual!G48:G164,$A$1),0)</f>
        <v>0</v>
      </c>
      <c r="H48" s="126">
        <f>IF(H$2,[6]!hp(Annual!H48:H164,$A$1),0)</f>
        <v>0</v>
      </c>
      <c r="I48" s="126">
        <f>IF(I$2,[6]!hp(Annual!I48:I164,$A$1),0)</f>
        <v>0</v>
      </c>
      <c r="J48" s="126">
        <f>IF(J$2,[6]!hp(Annual!J48:J164,$A$1),0)</f>
        <v>0</v>
      </c>
      <c r="K48" s="126">
        <f>IF(K$2,[6]!hp(Annual!K48:K164,$A$1),0)</f>
        <v>0</v>
      </c>
      <c r="L48" s="126">
        <f>IF(L$2,[6]!hp(Annual!L48:L164,$A$1),0)</f>
        <v>0</v>
      </c>
      <c r="M48" s="126">
        <f>IF(M$2,[6]!hp(Annual!M48:M164,$A$1),0)</f>
        <v>0</v>
      </c>
      <c r="N48" s="126">
        <f>IF(N$2,[6]!hp(Annual!N48:N164,$A$1),0)</f>
        <v>0</v>
      </c>
      <c r="O48" s="126">
        <f>IF(O$2,[6]!hp(Annual!O48:O164,$A$1),0)</f>
        <v>0</v>
      </c>
      <c r="P48" s="126">
        <f>IF(P$2,[6]!hp(Annual!P48:P164,$A$1),0)</f>
        <v>0</v>
      </c>
      <c r="Q48" s="126">
        <f>IF(Q$2,[6]!hp(Annual!Q48:Q164,$A$1),0)</f>
        <v>0</v>
      </c>
      <c r="R48" s="126">
        <f>IF(R$2,[6]!hp(Annual!R48:R164,$A$1),0)</f>
        <v>0</v>
      </c>
      <c r="S48" s="126">
        <f>IF(S$2,[6]!hp(Annual!S48:S164,$A$1),0)</f>
        <v>0</v>
      </c>
      <c r="T48" s="126">
        <f>IF(T$2,[6]!hp(Annual!T48:T164,$A$1),0)</f>
        <v>0</v>
      </c>
      <c r="U48" s="126">
        <f>IF(U$2,[6]!hp(Annual!U48:U164,$A$1),0)</f>
        <v>0</v>
      </c>
      <c r="V48" s="126">
        <f>IF(V$2,[6]!hp(Annual!V48:V164,$A$1),0)</f>
        <v>0</v>
      </c>
      <c r="W48" s="126">
        <f>IF(W$2,[6]!hp(Annual!W48:W164,$A$1),0)</f>
        <v>0</v>
      </c>
      <c r="X48" s="126">
        <f>IF(X$2,[6]!hp(Annual!X48:X164,$A$1),0)</f>
        <v>0</v>
      </c>
      <c r="Y48" s="126">
        <f>IF(Y$2,[6]!hp(Annual!Y48:Y164,$A$1),0)</f>
        <v>0</v>
      </c>
      <c r="Z48" s="126">
        <f>IF(Z$2,[6]!hp(Annual!Z48:Z164,$A$1),0)</f>
        <v>0</v>
      </c>
      <c r="AA48" s="126">
        <f>IF(AA$2,[6]!hp(Annual!AA48:AA164,$A$1),0)</f>
        <v>0</v>
      </c>
      <c r="AB48" s="126">
        <f>IF(AB$2,[6]!hp(Annual!AB48:AB164,$A$1),0)</f>
        <v>0</v>
      </c>
      <c r="AC48" s="126">
        <f>IF(AC$2,[6]!hp(Annual!AC48:AC164,$A$1),0)</f>
        <v>0</v>
      </c>
      <c r="AD48" s="126">
        <v>0</v>
      </c>
      <c r="AE48" s="126"/>
    </row>
    <row r="49" spans="1:31">
      <c r="A49" t="s">
        <v>446</v>
      </c>
      <c r="B49" s="126">
        <f>IF(B$2,[6]!hp(Annual!B49:B165,$A$1),0)</f>
        <v>0</v>
      </c>
      <c r="C49" s="126">
        <f>IF(C$2,[6]!hp(Annual!C49:C165,$A$1),0)</f>
        <v>0</v>
      </c>
      <c r="D49" s="126">
        <f>IF(D$2,[6]!hp(Annual!D49:D165,$A$1),0)</f>
        <v>0</v>
      </c>
      <c r="E49" s="126">
        <f>IF(E$2,[6]!hp(Annual!E49:E165,$A$1),0)</f>
        <v>0</v>
      </c>
      <c r="F49" s="126">
        <f>IF(F$2,[6]!hp(Annual!F49:F165,$A$1),0)</f>
        <v>0</v>
      </c>
      <c r="G49" s="126">
        <f>IF(G$2,[6]!hp(Annual!G49:G165,$A$1),0)</f>
        <v>0</v>
      </c>
      <c r="H49" s="126">
        <f>IF(H$2,[6]!hp(Annual!H49:H165,$A$1),0)</f>
        <v>0</v>
      </c>
      <c r="I49" s="126">
        <f>IF(I$2,[6]!hp(Annual!I49:I165,$A$1),0)</f>
        <v>0</v>
      </c>
      <c r="J49" s="126">
        <f>IF(J$2,[6]!hp(Annual!J49:J165,$A$1),0)</f>
        <v>0</v>
      </c>
      <c r="K49" s="126">
        <f>IF(K$2,[6]!hp(Annual!K49:K165,$A$1),0)</f>
        <v>0</v>
      </c>
      <c r="L49" s="126">
        <f>IF(L$2,[6]!hp(Annual!L49:L165,$A$1),0)</f>
        <v>0</v>
      </c>
      <c r="M49" s="126">
        <f>IF(M$2,[6]!hp(Annual!M49:M165,$A$1),0)</f>
        <v>0</v>
      </c>
      <c r="N49" s="126">
        <f>IF(N$2,[6]!hp(Annual!N49:N165,$A$1),0)</f>
        <v>0</v>
      </c>
      <c r="O49" s="126">
        <f>IF(O$2,[6]!hp(Annual!O49:O165,$A$1),0)</f>
        <v>0</v>
      </c>
      <c r="P49" s="126">
        <f>IF(P$2,[6]!hp(Annual!P49:P165,$A$1),0)</f>
        <v>0</v>
      </c>
      <c r="Q49" s="126">
        <f>IF(Q$2,[6]!hp(Annual!Q49:Q165,$A$1),0)</f>
        <v>0</v>
      </c>
      <c r="R49" s="126">
        <f>IF(R$2,[6]!hp(Annual!R49:R165,$A$1),0)</f>
        <v>0</v>
      </c>
      <c r="S49" s="126">
        <f>IF(S$2,[6]!hp(Annual!S49:S165,$A$1),0)</f>
        <v>0</v>
      </c>
      <c r="T49" s="126">
        <f>IF(T$2,[6]!hp(Annual!T49:T165,$A$1),0)</f>
        <v>0</v>
      </c>
      <c r="U49" s="126">
        <f>IF(U$2,[6]!hp(Annual!U49:U165,$A$1),0)</f>
        <v>0</v>
      </c>
      <c r="V49" s="126">
        <f>IF(V$2,[6]!hp(Annual!V49:V165,$A$1),0)</f>
        <v>0</v>
      </c>
      <c r="W49" s="126">
        <f>IF(W$2,[6]!hp(Annual!W49:W165,$A$1),0)</f>
        <v>0</v>
      </c>
      <c r="X49" s="126">
        <f>IF(X$2,[6]!hp(Annual!X49:X165,$A$1),0)</f>
        <v>0</v>
      </c>
      <c r="Y49" s="126">
        <f>IF(Y$2,[6]!hp(Annual!Y49:Y165,$A$1),0)</f>
        <v>0</v>
      </c>
      <c r="Z49" s="126">
        <f>IF(Z$2,[6]!hp(Annual!Z49:Z165,$A$1),0)</f>
        <v>0</v>
      </c>
      <c r="AA49" s="126">
        <f>IF(AA$2,[6]!hp(Annual!AA49:AA165,$A$1),0)</f>
        <v>0</v>
      </c>
      <c r="AB49" s="126">
        <f>IF(AB$2,[6]!hp(Annual!AB49:AB165,$A$1),0)</f>
        <v>0</v>
      </c>
      <c r="AC49" s="126">
        <f>IF(AC$2,[6]!hp(Annual!AC49:AC165,$A$1),0)</f>
        <v>0</v>
      </c>
      <c r="AD49" s="126">
        <v>0</v>
      </c>
      <c r="AE49" s="126"/>
    </row>
    <row r="50" spans="1:31">
      <c r="A50" t="s">
        <v>447</v>
      </c>
      <c r="B50" s="126">
        <f>IF(B$2,[6]!hp(Annual!B50:B166,$A$1),0)</f>
        <v>0</v>
      </c>
      <c r="C50" s="126">
        <f>IF(C$2,[6]!hp(Annual!C50:C166,$A$1),0)</f>
        <v>0</v>
      </c>
      <c r="D50" s="126">
        <f>IF(D$2,[6]!hp(Annual!D50:D166,$A$1),0)</f>
        <v>0</v>
      </c>
      <c r="E50" s="126">
        <f>IF(E$2,[6]!hp(Annual!E50:E166,$A$1),0)</f>
        <v>0</v>
      </c>
      <c r="F50" s="126">
        <f>IF(F$2,[6]!hp(Annual!F50:F166,$A$1),0)</f>
        <v>0</v>
      </c>
      <c r="G50" s="126">
        <f>IF(G$2,[6]!hp(Annual!G50:G166,$A$1),0)</f>
        <v>0</v>
      </c>
      <c r="H50" s="126">
        <f>IF(H$2,[6]!hp(Annual!H50:H166,$A$1),0)</f>
        <v>0</v>
      </c>
      <c r="I50" s="126">
        <f>IF(I$2,[6]!hp(Annual!I50:I166,$A$1),0)</f>
        <v>0</v>
      </c>
      <c r="J50" s="126">
        <f>IF(J$2,[6]!hp(Annual!J50:J166,$A$1),0)</f>
        <v>0</v>
      </c>
      <c r="K50" s="126">
        <f>IF(K$2,[6]!hp(Annual!K50:K166,$A$1),0)</f>
        <v>0</v>
      </c>
      <c r="L50" s="126">
        <f>IF(L$2,[6]!hp(Annual!L50:L166,$A$1),0)</f>
        <v>0</v>
      </c>
      <c r="M50" s="126">
        <f>IF(M$2,[6]!hp(Annual!M50:M166,$A$1),0)</f>
        <v>0</v>
      </c>
      <c r="N50" s="126">
        <f>IF(N$2,[6]!hp(Annual!N50:N166,$A$1),0)</f>
        <v>0</v>
      </c>
      <c r="O50" s="126">
        <f>IF(O$2,[6]!hp(Annual!O50:O166,$A$1),0)</f>
        <v>0</v>
      </c>
      <c r="P50" s="126">
        <f>IF(P$2,[6]!hp(Annual!P50:P166,$A$1),0)</f>
        <v>0</v>
      </c>
      <c r="Q50" s="126">
        <f>IF(Q$2,[6]!hp(Annual!Q50:Q166,$A$1),0)</f>
        <v>0</v>
      </c>
      <c r="R50" s="126">
        <f>IF(R$2,[6]!hp(Annual!R50:R166,$A$1),0)</f>
        <v>0</v>
      </c>
      <c r="S50" s="126">
        <f>IF(S$2,[6]!hp(Annual!S50:S166,$A$1),0)</f>
        <v>0</v>
      </c>
      <c r="T50" s="126">
        <f>IF(T$2,[6]!hp(Annual!T50:T166,$A$1),0)</f>
        <v>0</v>
      </c>
      <c r="U50" s="126">
        <f>IF(U$2,[6]!hp(Annual!U50:U166,$A$1),0)</f>
        <v>0</v>
      </c>
      <c r="V50" s="126">
        <f>IF(V$2,[6]!hp(Annual!V50:V166,$A$1),0)</f>
        <v>0</v>
      </c>
      <c r="W50" s="126">
        <f>IF(W$2,[6]!hp(Annual!W50:W166,$A$1),0)</f>
        <v>0</v>
      </c>
      <c r="X50" s="126">
        <f>IF(X$2,[6]!hp(Annual!X50:X166,$A$1),0)</f>
        <v>0</v>
      </c>
      <c r="Y50" s="126">
        <f>IF(Y$2,[6]!hp(Annual!Y50:Y166,$A$1),0)</f>
        <v>0</v>
      </c>
      <c r="Z50" s="126">
        <f>IF(Z$2,[6]!hp(Annual!Z50:Z166,$A$1),0)</f>
        <v>0</v>
      </c>
      <c r="AA50" s="126">
        <f>IF(AA$2,[6]!hp(Annual!AA50:AA166,$A$1),0)</f>
        <v>0</v>
      </c>
      <c r="AB50" s="126">
        <f>IF(AB$2,[6]!hp(Annual!AB50:AB166,$A$1),0)</f>
        <v>0</v>
      </c>
      <c r="AC50" s="126">
        <f>IF(AC$2,[6]!hp(Annual!AC50:AC166,$A$1),0)</f>
        <v>0</v>
      </c>
      <c r="AD50" s="126">
        <v>0</v>
      </c>
      <c r="AE50" s="126"/>
    </row>
    <row r="51" spans="1:31">
      <c r="A51" t="s">
        <v>448</v>
      </c>
      <c r="B51" s="126">
        <f>IF(B$2,[6]!hp(Annual!B51:B167,$A$1),0)</f>
        <v>0</v>
      </c>
      <c r="C51" s="126">
        <f>IF(C$2,[6]!hp(Annual!C51:C167,$A$1),0)</f>
        <v>0</v>
      </c>
      <c r="D51" s="126">
        <f>IF(D$2,[6]!hp(Annual!D51:D167,$A$1),0)</f>
        <v>0</v>
      </c>
      <c r="E51" s="126">
        <f>IF(E$2,[6]!hp(Annual!E51:E167,$A$1),0)</f>
        <v>0</v>
      </c>
      <c r="F51" s="126">
        <f>IF(F$2,[6]!hp(Annual!F51:F167,$A$1),0)</f>
        <v>0</v>
      </c>
      <c r="G51" s="126">
        <f>IF(G$2,[6]!hp(Annual!G51:G167,$A$1),0)</f>
        <v>0</v>
      </c>
      <c r="H51" s="126">
        <f>IF(H$2,[6]!hp(Annual!H51:H167,$A$1),0)</f>
        <v>0</v>
      </c>
      <c r="I51" s="126">
        <f>IF(I$2,[6]!hp(Annual!I51:I167,$A$1),0)</f>
        <v>0</v>
      </c>
      <c r="J51" s="126">
        <f>IF(J$2,[6]!hp(Annual!J51:J167,$A$1),0)</f>
        <v>0</v>
      </c>
      <c r="K51" s="126">
        <f>IF(K$2,[6]!hp(Annual!K51:K167,$A$1),0)</f>
        <v>0</v>
      </c>
      <c r="L51" s="126">
        <f>IF(L$2,[6]!hp(Annual!L51:L167,$A$1),0)</f>
        <v>0</v>
      </c>
      <c r="M51" s="126">
        <f>IF(M$2,[6]!hp(Annual!M51:M167,$A$1),0)</f>
        <v>0</v>
      </c>
      <c r="N51" s="126">
        <f>IF(N$2,[6]!hp(Annual!N51:N167,$A$1),0)</f>
        <v>0</v>
      </c>
      <c r="O51" s="126">
        <f>IF(O$2,[6]!hp(Annual!O51:O167,$A$1),0)</f>
        <v>0</v>
      </c>
      <c r="P51" s="126">
        <f>IF(P$2,[6]!hp(Annual!P51:P167,$A$1),0)</f>
        <v>0</v>
      </c>
      <c r="Q51" s="126">
        <f>IF(Q$2,[6]!hp(Annual!Q51:Q167,$A$1),0)</f>
        <v>0</v>
      </c>
      <c r="R51" s="126">
        <f>IF(R$2,[6]!hp(Annual!R51:R167,$A$1),0)</f>
        <v>0</v>
      </c>
      <c r="S51" s="126">
        <f>IF(S$2,[6]!hp(Annual!S51:S167,$A$1),0)</f>
        <v>0</v>
      </c>
      <c r="T51" s="126">
        <f>IF(T$2,[6]!hp(Annual!T51:T167,$A$1),0)</f>
        <v>0</v>
      </c>
      <c r="U51" s="126">
        <f>IF(U$2,[6]!hp(Annual!U51:U167,$A$1),0)</f>
        <v>0</v>
      </c>
      <c r="V51" s="126">
        <f>IF(V$2,[6]!hp(Annual!V51:V167,$A$1),0)</f>
        <v>0</v>
      </c>
      <c r="W51" s="126">
        <f>IF(W$2,[6]!hp(Annual!W51:W167,$A$1),0)</f>
        <v>0</v>
      </c>
      <c r="X51" s="126">
        <f>IF(X$2,[6]!hp(Annual!X51:X167,$A$1),0)</f>
        <v>0</v>
      </c>
      <c r="Y51" s="126">
        <f>IF(Y$2,[6]!hp(Annual!Y51:Y167,$A$1),0)</f>
        <v>0</v>
      </c>
      <c r="Z51" s="126">
        <f>IF(Z$2,[6]!hp(Annual!Z51:Z167,$A$1),0)</f>
        <v>0</v>
      </c>
      <c r="AA51" s="126">
        <f>IF(AA$2,[6]!hp(Annual!AA51:AA167,$A$1),0)</f>
        <v>0</v>
      </c>
      <c r="AB51" s="126">
        <f>IF(AB$2,[6]!hp(Annual!AB51:AB167,$A$1),0)</f>
        <v>0</v>
      </c>
      <c r="AC51" s="126">
        <f>IF(AC$2,[6]!hp(Annual!AC51:AC167,$A$1),0)</f>
        <v>0</v>
      </c>
      <c r="AD51" s="126">
        <v>0</v>
      </c>
      <c r="AE51" s="126"/>
    </row>
    <row r="52" spans="1:31">
      <c r="A52" t="s">
        <v>449</v>
      </c>
      <c r="B52" s="126">
        <f>IF(B$2,[6]!hp(Annual!B52:B168,$A$1),0)</f>
        <v>0</v>
      </c>
      <c r="C52" s="126">
        <f>IF(C$2,[6]!hp(Annual!C52:C168,$A$1),0)</f>
        <v>0</v>
      </c>
      <c r="D52" s="126">
        <f>IF(D$2,[6]!hp(Annual!D52:D168,$A$1),0)</f>
        <v>0</v>
      </c>
      <c r="E52" s="126">
        <f>IF(E$2,[6]!hp(Annual!E52:E168,$A$1),0)</f>
        <v>0</v>
      </c>
      <c r="F52" s="126">
        <f>IF(F$2,[6]!hp(Annual!F52:F168,$A$1),0)</f>
        <v>0</v>
      </c>
      <c r="G52" s="126">
        <f>IF(G$2,[6]!hp(Annual!G52:G168,$A$1),0)</f>
        <v>0</v>
      </c>
      <c r="H52" s="126">
        <f>IF(H$2,[6]!hp(Annual!H52:H168,$A$1),0)</f>
        <v>0</v>
      </c>
      <c r="I52" s="126">
        <f>IF(I$2,[6]!hp(Annual!I52:I168,$A$1),0)</f>
        <v>0</v>
      </c>
      <c r="J52" s="126">
        <f>IF(J$2,[6]!hp(Annual!J52:J168,$A$1),0)</f>
        <v>0</v>
      </c>
      <c r="K52" s="126">
        <f>IF(K$2,[6]!hp(Annual!K52:K168,$A$1),0)</f>
        <v>0</v>
      </c>
      <c r="L52" s="126">
        <f>IF(L$2,[6]!hp(Annual!L52:L168,$A$1),0)</f>
        <v>0</v>
      </c>
      <c r="M52" s="126">
        <f>IF(M$2,[6]!hp(Annual!M52:M168,$A$1),0)</f>
        <v>0</v>
      </c>
      <c r="N52" s="126">
        <f>IF(N$2,[6]!hp(Annual!N52:N168,$A$1),0)</f>
        <v>0</v>
      </c>
      <c r="O52" s="126">
        <f>IF(O$2,[6]!hp(Annual!O52:O168,$A$1),0)</f>
        <v>0</v>
      </c>
      <c r="P52" s="126">
        <f>IF(P$2,[6]!hp(Annual!P52:P168,$A$1),0)</f>
        <v>0</v>
      </c>
      <c r="Q52" s="126">
        <f>IF(Q$2,[6]!hp(Annual!Q52:Q168,$A$1),0)</f>
        <v>0</v>
      </c>
      <c r="R52" s="126">
        <f>IF(R$2,[6]!hp(Annual!R52:R168,$A$1),0)</f>
        <v>0</v>
      </c>
      <c r="S52" s="126">
        <f>IF(S$2,[6]!hp(Annual!S52:S168,$A$1),0)</f>
        <v>0</v>
      </c>
      <c r="T52" s="126">
        <f>IF(T$2,[6]!hp(Annual!T52:T168,$A$1),0)</f>
        <v>0</v>
      </c>
      <c r="U52" s="126">
        <f>IF(U$2,[6]!hp(Annual!U52:U168,$A$1),0)</f>
        <v>0</v>
      </c>
      <c r="V52" s="126">
        <f>IF(V$2,[6]!hp(Annual!V52:V168,$A$1),0)</f>
        <v>0</v>
      </c>
      <c r="W52" s="126">
        <f>IF(W$2,[6]!hp(Annual!W52:W168,$A$1),0)</f>
        <v>0</v>
      </c>
      <c r="X52" s="126">
        <f>IF(X$2,[6]!hp(Annual!X52:X168,$A$1),0)</f>
        <v>0</v>
      </c>
      <c r="Y52" s="126">
        <f>IF(Y$2,[6]!hp(Annual!Y52:Y168,$A$1),0)</f>
        <v>0</v>
      </c>
      <c r="Z52" s="126">
        <f>IF(Z$2,[6]!hp(Annual!Z52:Z168,$A$1),0)</f>
        <v>0</v>
      </c>
      <c r="AA52" s="126">
        <f>IF(AA$2,[6]!hp(Annual!AA52:AA168,$A$1),0)</f>
        <v>0</v>
      </c>
      <c r="AB52" s="126">
        <f>IF(AB$2,[6]!hp(Annual!AB52:AB168,$A$1),0)</f>
        <v>0</v>
      </c>
      <c r="AC52" s="126">
        <f>IF(AC$2,[6]!hp(Annual!AC52:AC168,$A$1),0)</f>
        <v>0</v>
      </c>
      <c r="AD52" s="126">
        <v>0</v>
      </c>
      <c r="AE52" s="126"/>
    </row>
    <row r="53" spans="1:31">
      <c r="A53" t="s">
        <v>450</v>
      </c>
      <c r="B53" s="126">
        <f>IF(B$2,[6]!hp(Annual!B53:B169,$A$1),0)</f>
        <v>0</v>
      </c>
      <c r="C53" s="126">
        <f>IF(C$2,[6]!hp(Annual!C53:C169,$A$1),0)</f>
        <v>0</v>
      </c>
      <c r="D53" s="126">
        <f>IF(D$2,[6]!hp(Annual!D53:D169,$A$1),0)</f>
        <v>0</v>
      </c>
      <c r="E53" s="126">
        <f>IF(E$2,[6]!hp(Annual!E53:E169,$A$1),0)</f>
        <v>0</v>
      </c>
      <c r="F53" s="126">
        <f>IF(F$2,[6]!hp(Annual!F53:F169,$A$1),0)</f>
        <v>0</v>
      </c>
      <c r="G53" s="126">
        <f>IF(G$2,[6]!hp(Annual!G53:G169,$A$1),0)</f>
        <v>0</v>
      </c>
      <c r="H53" s="126">
        <f>IF(H$2,[6]!hp(Annual!H53:H169,$A$1),0)</f>
        <v>0</v>
      </c>
      <c r="I53" s="126">
        <f>IF(I$2,[6]!hp(Annual!I53:I169,$A$1),0)</f>
        <v>0</v>
      </c>
      <c r="J53" s="126">
        <f>IF(J$2,[6]!hp(Annual!J53:J169,$A$1),0)</f>
        <v>0</v>
      </c>
      <c r="K53" s="126">
        <f>IF(K$2,[6]!hp(Annual!K53:K169,$A$1),0)</f>
        <v>0</v>
      </c>
      <c r="L53" s="126">
        <f>IF(L$2,[6]!hp(Annual!L53:L169,$A$1),0)</f>
        <v>0</v>
      </c>
      <c r="M53" s="126">
        <f>IF(M$2,[6]!hp(Annual!M53:M169,$A$1),0)</f>
        <v>0</v>
      </c>
      <c r="N53" s="126">
        <f>IF(N$2,[6]!hp(Annual!N53:N169,$A$1),0)</f>
        <v>0</v>
      </c>
      <c r="O53" s="126">
        <f>IF(O$2,[6]!hp(Annual!O53:O169,$A$1),0)</f>
        <v>0</v>
      </c>
      <c r="P53" s="126">
        <f>IF(P$2,[6]!hp(Annual!P53:P169,$A$1),0)</f>
        <v>0</v>
      </c>
      <c r="Q53" s="126">
        <f>IF(Q$2,[6]!hp(Annual!Q53:Q169,$A$1),0)</f>
        <v>0</v>
      </c>
      <c r="R53" s="126">
        <f>IF(R$2,[6]!hp(Annual!R53:R169,$A$1),0)</f>
        <v>0</v>
      </c>
      <c r="S53" s="126">
        <f>IF(S$2,[6]!hp(Annual!S53:S169,$A$1),0)</f>
        <v>0</v>
      </c>
      <c r="T53" s="126">
        <f>IF(T$2,[6]!hp(Annual!T53:T169,$A$1),0)</f>
        <v>0</v>
      </c>
      <c r="U53" s="126">
        <f>IF(U$2,[6]!hp(Annual!U53:U169,$A$1),0)</f>
        <v>0</v>
      </c>
      <c r="V53" s="126">
        <f>IF(V$2,[6]!hp(Annual!V53:V169,$A$1),0)</f>
        <v>0</v>
      </c>
      <c r="W53" s="126">
        <f>IF(W$2,[6]!hp(Annual!W53:W169,$A$1),0)</f>
        <v>0</v>
      </c>
      <c r="X53" s="126">
        <f>IF(X$2,[6]!hp(Annual!X53:X169,$A$1),0)</f>
        <v>0</v>
      </c>
      <c r="Y53" s="126">
        <f>IF(Y$2,[6]!hp(Annual!Y53:Y169,$A$1),0)</f>
        <v>0</v>
      </c>
      <c r="Z53" s="126">
        <f>IF(Z$2,[6]!hp(Annual!Z53:Z169,$A$1),0)</f>
        <v>0</v>
      </c>
      <c r="AA53" s="126">
        <f>IF(AA$2,[6]!hp(Annual!AA53:AA169,$A$1),0)</f>
        <v>0</v>
      </c>
      <c r="AB53" s="126">
        <f>IF(AB$2,[6]!hp(Annual!AB53:AB169,$A$1),0)</f>
        <v>0</v>
      </c>
      <c r="AC53" s="126">
        <f>IF(AC$2,[6]!hp(Annual!AC53:AC169,$A$1),0)</f>
        <v>0</v>
      </c>
      <c r="AD53" s="126">
        <v>0</v>
      </c>
      <c r="AE53" s="126"/>
    </row>
    <row r="54" spans="1:31">
      <c r="A54" t="s">
        <v>451</v>
      </c>
      <c r="B54" s="126">
        <f>IF(B$2,[6]!hp(Annual!B54:B170,$A$1),0)</f>
        <v>0</v>
      </c>
      <c r="C54" s="126">
        <f>IF(C$2,[6]!hp(Annual!C54:C170,$A$1),0)</f>
        <v>0</v>
      </c>
      <c r="D54" s="126">
        <f>IF(D$2,[6]!hp(Annual!D54:D170,$A$1),0)</f>
        <v>0</v>
      </c>
      <c r="E54" s="126">
        <f>IF(E$2,[6]!hp(Annual!E54:E170,$A$1),0)</f>
        <v>0</v>
      </c>
      <c r="F54" s="126">
        <f>IF(F$2,[6]!hp(Annual!F54:F170,$A$1),0)</f>
        <v>0</v>
      </c>
      <c r="G54" s="126">
        <f>IF(G$2,[6]!hp(Annual!G54:G170,$A$1),0)</f>
        <v>0</v>
      </c>
      <c r="H54" s="126">
        <f>IF(H$2,[6]!hp(Annual!H54:H170,$A$1),0)</f>
        <v>0</v>
      </c>
      <c r="I54" s="126">
        <f>IF(I$2,[6]!hp(Annual!I54:I170,$A$1),0)</f>
        <v>0</v>
      </c>
      <c r="J54" s="126">
        <f>IF(J$2,[6]!hp(Annual!J54:J170,$A$1),0)</f>
        <v>0</v>
      </c>
      <c r="K54" s="126">
        <f>IF(K$2,[6]!hp(Annual!K54:K170,$A$1),0)</f>
        <v>0</v>
      </c>
      <c r="L54" s="126">
        <f>IF(L$2,[6]!hp(Annual!L54:L170,$A$1),0)</f>
        <v>0</v>
      </c>
      <c r="M54" s="126">
        <f>IF(M$2,[6]!hp(Annual!M54:M170,$A$1),0)</f>
        <v>0</v>
      </c>
      <c r="N54" s="126">
        <f>IF(N$2,[6]!hp(Annual!N54:N170,$A$1),0)</f>
        <v>0</v>
      </c>
      <c r="O54" s="126">
        <f>IF(O$2,[6]!hp(Annual!O54:O170,$A$1),0)</f>
        <v>0</v>
      </c>
      <c r="P54" s="126">
        <f>IF(P$2,[6]!hp(Annual!P54:P170,$A$1),0)</f>
        <v>0</v>
      </c>
      <c r="Q54" s="126">
        <f>IF(Q$2,[6]!hp(Annual!Q54:Q170,$A$1),0)</f>
        <v>0</v>
      </c>
      <c r="R54" s="126">
        <f>IF(R$2,[6]!hp(Annual!R54:R170,$A$1),0)</f>
        <v>0</v>
      </c>
      <c r="S54" s="126">
        <f>IF(S$2,[6]!hp(Annual!S54:S170,$A$1),0)</f>
        <v>0</v>
      </c>
      <c r="T54" s="126">
        <f>IF(T$2,[6]!hp(Annual!T54:T170,$A$1),0)</f>
        <v>0</v>
      </c>
      <c r="U54" s="126">
        <f>IF(U$2,[6]!hp(Annual!U54:U170,$A$1),0)</f>
        <v>0</v>
      </c>
      <c r="V54" s="126">
        <f>IF(V$2,[6]!hp(Annual!V54:V170,$A$1),0)</f>
        <v>0</v>
      </c>
      <c r="W54" s="126">
        <f>IF(W$2,[6]!hp(Annual!W54:W170,$A$1),0)</f>
        <v>0</v>
      </c>
      <c r="X54" s="126">
        <f>IF(X$2,[6]!hp(Annual!X54:X170,$A$1),0)</f>
        <v>0</v>
      </c>
      <c r="Y54" s="126">
        <f>IF(Y$2,[6]!hp(Annual!Y54:Y170,$A$1),0)</f>
        <v>0</v>
      </c>
      <c r="Z54" s="126">
        <f>IF(Z$2,[6]!hp(Annual!Z54:Z170,$A$1),0)</f>
        <v>0</v>
      </c>
      <c r="AA54" s="126">
        <f>IF(AA$2,[6]!hp(Annual!AA54:AA170,$A$1),0)</f>
        <v>0</v>
      </c>
      <c r="AB54" s="126">
        <f>IF(AB$2,[6]!hp(Annual!AB54:AB170,$A$1),0)</f>
        <v>0</v>
      </c>
      <c r="AC54" s="126">
        <f>IF(AC$2,[6]!hp(Annual!AC54:AC170,$A$1),0)</f>
        <v>0</v>
      </c>
      <c r="AD54" s="126">
        <v>0</v>
      </c>
      <c r="AE54" s="126"/>
    </row>
    <row r="55" spans="1:31">
      <c r="A55" t="s">
        <v>452</v>
      </c>
      <c r="B55" s="126">
        <f>IF(B$2,[6]!hp(Annual!B55:B171,$A$1),0)</f>
        <v>0</v>
      </c>
      <c r="C55" s="126">
        <f>IF(C$2,[6]!hp(Annual!C55:C171,$A$1),0)</f>
        <v>0</v>
      </c>
      <c r="D55" s="126">
        <f>IF(D$2,[6]!hp(Annual!D55:D171,$A$1),0)</f>
        <v>0</v>
      </c>
      <c r="E55" s="126">
        <f>IF(E$2,[6]!hp(Annual!E55:E171,$A$1),0)</f>
        <v>0</v>
      </c>
      <c r="F55" s="126">
        <f>IF(F$2,[6]!hp(Annual!F55:F171,$A$1),0)</f>
        <v>0</v>
      </c>
      <c r="G55" s="126">
        <f>IF(G$2,[6]!hp(Annual!G55:G171,$A$1),0)</f>
        <v>0</v>
      </c>
      <c r="H55" s="126">
        <f>IF(H$2,[6]!hp(Annual!H55:H171,$A$1),0)</f>
        <v>0</v>
      </c>
      <c r="I55" s="126">
        <f>IF(I$2,[6]!hp(Annual!I55:I171,$A$1),0)</f>
        <v>0</v>
      </c>
      <c r="J55" s="126">
        <f>IF(J$2,[6]!hp(Annual!J55:J171,$A$1),0)</f>
        <v>0</v>
      </c>
      <c r="K55" s="126">
        <f>IF(K$2,[6]!hp(Annual!K55:K171,$A$1),0)</f>
        <v>0</v>
      </c>
      <c r="L55" s="126">
        <f>IF(L$2,[6]!hp(Annual!L55:L171,$A$1),0)</f>
        <v>0</v>
      </c>
      <c r="M55" s="126">
        <f>IF(M$2,[6]!hp(Annual!M55:M171,$A$1),0)</f>
        <v>0</v>
      </c>
      <c r="N55" s="126">
        <f>IF(N$2,[6]!hp(Annual!N55:N171,$A$1),0)</f>
        <v>0</v>
      </c>
      <c r="O55" s="126">
        <f>IF(O$2,[6]!hp(Annual!O55:O171,$A$1),0)</f>
        <v>0</v>
      </c>
      <c r="P55" s="126">
        <f>IF(P$2,[6]!hp(Annual!P55:P171,$A$1),0)</f>
        <v>0</v>
      </c>
      <c r="Q55" s="126">
        <f>IF(Q$2,[6]!hp(Annual!Q55:Q171,$A$1),0)</f>
        <v>0</v>
      </c>
      <c r="R55" s="126">
        <f>IF(R$2,[6]!hp(Annual!R55:R171,$A$1),0)</f>
        <v>0</v>
      </c>
      <c r="S55" s="126">
        <f>IF(S$2,[6]!hp(Annual!S55:S171,$A$1),0)</f>
        <v>0</v>
      </c>
      <c r="T55" s="126">
        <f>IF(T$2,[6]!hp(Annual!T55:T171,$A$1),0)</f>
        <v>0</v>
      </c>
      <c r="U55" s="126">
        <f>IF(U$2,[6]!hp(Annual!U55:U171,$A$1),0)</f>
        <v>0</v>
      </c>
      <c r="V55" s="126">
        <f>IF(V$2,[6]!hp(Annual!V55:V171,$A$1),0)</f>
        <v>0</v>
      </c>
      <c r="W55" s="126">
        <f>IF(W$2,[6]!hp(Annual!W55:W171,$A$1),0)</f>
        <v>0</v>
      </c>
      <c r="X55" s="126">
        <f>IF(X$2,[6]!hp(Annual!X55:X171,$A$1),0)</f>
        <v>0</v>
      </c>
      <c r="Y55" s="126">
        <f>IF(Y$2,[6]!hp(Annual!Y55:Y171,$A$1),0)</f>
        <v>0</v>
      </c>
      <c r="Z55" s="126">
        <f>IF(Z$2,[6]!hp(Annual!Z55:Z171,$A$1),0)</f>
        <v>0</v>
      </c>
      <c r="AA55" s="126">
        <f>IF(AA$2,[6]!hp(Annual!AA55:AA171,$A$1),0)</f>
        <v>0</v>
      </c>
      <c r="AB55" s="126">
        <f>IF(AB$2,[6]!hp(Annual!AB55:AB171,$A$1),0)</f>
        <v>0</v>
      </c>
      <c r="AC55" s="126">
        <f>IF(AC$2,[6]!hp(Annual!AC55:AC171,$A$1),0)</f>
        <v>0</v>
      </c>
      <c r="AD55" s="126">
        <v>0</v>
      </c>
      <c r="AE55" s="126"/>
    </row>
    <row r="56" spans="1:31">
      <c r="A56" t="s">
        <v>453</v>
      </c>
      <c r="B56" s="126">
        <f>IF(B$2,[6]!hp(Annual!B56:B172,$A$1),0)</f>
        <v>0</v>
      </c>
      <c r="C56" s="126">
        <f>IF(C$2,[6]!hp(Annual!C56:C172,$A$1),0)</f>
        <v>0</v>
      </c>
      <c r="D56" s="126">
        <f>IF(D$2,[6]!hp(Annual!D56:D172,$A$1),0)</f>
        <v>0</v>
      </c>
      <c r="E56" s="126">
        <f>IF(E$2,[6]!hp(Annual!E56:E172,$A$1),0)</f>
        <v>0</v>
      </c>
      <c r="F56" s="126">
        <f>IF(F$2,[6]!hp(Annual!F56:F172,$A$1),0)</f>
        <v>0</v>
      </c>
      <c r="G56" s="126">
        <f>IF(G$2,[6]!hp(Annual!G56:G172,$A$1),0)</f>
        <v>0</v>
      </c>
      <c r="H56" s="126">
        <f>IF(H$2,[6]!hp(Annual!H56:H172,$A$1),0)</f>
        <v>0</v>
      </c>
      <c r="I56" s="126">
        <f>IF(I$2,[6]!hp(Annual!I56:I172,$A$1),0)</f>
        <v>0</v>
      </c>
      <c r="J56" s="126">
        <f>IF(J$2,[6]!hp(Annual!J56:J172,$A$1),0)</f>
        <v>0</v>
      </c>
      <c r="K56" s="126">
        <f>IF(K$2,[6]!hp(Annual!K56:K172,$A$1),0)</f>
        <v>0</v>
      </c>
      <c r="L56" s="126">
        <f>IF(L$2,[6]!hp(Annual!L56:L172,$A$1),0)</f>
        <v>0</v>
      </c>
      <c r="M56" s="126">
        <f>IF(M$2,[6]!hp(Annual!M56:M172,$A$1),0)</f>
        <v>0</v>
      </c>
      <c r="N56" s="126">
        <f>IF(N$2,[6]!hp(Annual!N56:N172,$A$1),0)</f>
        <v>0</v>
      </c>
      <c r="O56" s="126">
        <f>IF(O$2,[6]!hp(Annual!O56:O172,$A$1),0)</f>
        <v>0</v>
      </c>
      <c r="P56" s="126">
        <f>IF(P$2,[6]!hp(Annual!P56:P172,$A$1),0)</f>
        <v>0</v>
      </c>
      <c r="Q56" s="126">
        <f>IF(Q$2,[6]!hp(Annual!Q56:Q172,$A$1),0)</f>
        <v>0</v>
      </c>
      <c r="R56" s="126">
        <f>IF(R$2,[6]!hp(Annual!R56:R172,$A$1),0)</f>
        <v>0</v>
      </c>
      <c r="S56" s="126">
        <f>IF(S$2,[6]!hp(Annual!S56:S172,$A$1),0)</f>
        <v>0</v>
      </c>
      <c r="T56" s="126">
        <f>IF(T$2,[6]!hp(Annual!T56:T172,$A$1),0)</f>
        <v>0</v>
      </c>
      <c r="U56" s="126">
        <f>IF(U$2,[6]!hp(Annual!U56:U172,$A$1),0)</f>
        <v>0</v>
      </c>
      <c r="V56" s="126">
        <f>IF(V$2,[6]!hp(Annual!V56:V172,$A$1),0)</f>
        <v>0</v>
      </c>
      <c r="W56" s="126">
        <f>IF(W$2,[6]!hp(Annual!W56:W172,$A$1),0)</f>
        <v>0</v>
      </c>
      <c r="X56" s="126">
        <f>IF(X$2,[6]!hp(Annual!X56:X172,$A$1),0)</f>
        <v>0</v>
      </c>
      <c r="Y56" s="126">
        <f>IF(Y$2,[6]!hp(Annual!Y56:Y172,$A$1),0)</f>
        <v>0</v>
      </c>
      <c r="Z56" s="126">
        <f>IF(Z$2,[6]!hp(Annual!Z56:Z172,$A$1),0)</f>
        <v>0</v>
      </c>
      <c r="AA56" s="126">
        <f>IF(AA$2,[6]!hp(Annual!AA56:AA172,$A$1),0)</f>
        <v>0</v>
      </c>
      <c r="AB56" s="126">
        <f>IF(AB$2,[6]!hp(Annual!AB56:AB172,$A$1),0)</f>
        <v>0</v>
      </c>
      <c r="AC56" s="126">
        <f>IF(AC$2,[6]!hp(Annual!AC56:AC172,$A$1),0)</f>
        <v>0</v>
      </c>
      <c r="AD56" s="126">
        <v>0</v>
      </c>
      <c r="AE56" s="126"/>
    </row>
    <row r="57" spans="1:31">
      <c r="A57" t="s">
        <v>454</v>
      </c>
      <c r="B57" s="126">
        <f>IF(B$2,[6]!hp(Annual!B57:B173,$A$1),0)</f>
        <v>0</v>
      </c>
      <c r="C57" s="126">
        <f>IF(C$2,[6]!hp(Annual!C57:C173,$A$1),0)</f>
        <v>0</v>
      </c>
      <c r="D57" s="126">
        <f>IF(D$2,[6]!hp(Annual!D57:D173,$A$1),0)</f>
        <v>0</v>
      </c>
      <c r="E57" s="126">
        <f>IF(E$2,[6]!hp(Annual!E57:E173,$A$1),0)</f>
        <v>0</v>
      </c>
      <c r="F57" s="126">
        <f>IF(F$2,[6]!hp(Annual!F57:F173,$A$1),0)</f>
        <v>0</v>
      </c>
      <c r="G57" s="126">
        <f>IF(G$2,[6]!hp(Annual!G57:G173,$A$1),0)</f>
        <v>0</v>
      </c>
      <c r="H57" s="126">
        <f>IF(H$2,[6]!hp(Annual!H57:H173,$A$1),0)</f>
        <v>0</v>
      </c>
      <c r="I57" s="126">
        <f>IF(I$2,[6]!hp(Annual!I57:I173,$A$1),0)</f>
        <v>0</v>
      </c>
      <c r="J57" s="126">
        <f>IF(J$2,[6]!hp(Annual!J57:J173,$A$1),0)</f>
        <v>0</v>
      </c>
      <c r="K57" s="126">
        <f>IF(K$2,[6]!hp(Annual!K57:K173,$A$1),0)</f>
        <v>0</v>
      </c>
      <c r="L57" s="126">
        <f>IF(L$2,[6]!hp(Annual!L57:L173,$A$1),0)</f>
        <v>0</v>
      </c>
      <c r="M57" s="126">
        <f>IF(M$2,[6]!hp(Annual!M57:M173,$A$1),0)</f>
        <v>0</v>
      </c>
      <c r="N57" s="126">
        <f>IF(N$2,[6]!hp(Annual!N57:N173,$A$1),0)</f>
        <v>0</v>
      </c>
      <c r="O57" s="126">
        <f>IF(O$2,[6]!hp(Annual!O57:O173,$A$1),0)</f>
        <v>0</v>
      </c>
      <c r="P57" s="126">
        <f>IF(P$2,[6]!hp(Annual!P57:P173,$A$1),0)</f>
        <v>0</v>
      </c>
      <c r="Q57" s="126">
        <f>IF(Q$2,[6]!hp(Annual!Q57:Q173,$A$1),0)</f>
        <v>0</v>
      </c>
      <c r="R57" s="126">
        <f>IF(R$2,[6]!hp(Annual!R57:R173,$A$1),0)</f>
        <v>0</v>
      </c>
      <c r="S57" s="126">
        <f>IF(S$2,[6]!hp(Annual!S57:S173,$A$1),0)</f>
        <v>0</v>
      </c>
      <c r="T57" s="126">
        <f>IF(T$2,[6]!hp(Annual!T57:T173,$A$1),0)</f>
        <v>0</v>
      </c>
      <c r="U57" s="126">
        <f>IF(U$2,[6]!hp(Annual!U57:U173,$A$1),0)</f>
        <v>0</v>
      </c>
      <c r="V57" s="126">
        <f>IF(V$2,[6]!hp(Annual!V57:V173,$A$1),0)</f>
        <v>0</v>
      </c>
      <c r="W57" s="126">
        <f>IF(W$2,[6]!hp(Annual!W57:W173,$A$1),0)</f>
        <v>0</v>
      </c>
      <c r="X57" s="126">
        <f>IF(X$2,[6]!hp(Annual!X57:X173,$A$1),0)</f>
        <v>0</v>
      </c>
      <c r="Y57" s="126">
        <f>IF(Y$2,[6]!hp(Annual!Y57:Y173,$A$1),0)</f>
        <v>0</v>
      </c>
      <c r="Z57" s="126">
        <f>IF(Z$2,[6]!hp(Annual!Z57:Z173,$A$1),0)</f>
        <v>0</v>
      </c>
      <c r="AA57" s="126">
        <f>IF(AA$2,[6]!hp(Annual!AA57:AA173,$A$1),0)</f>
        <v>0</v>
      </c>
      <c r="AB57" s="126">
        <f>IF(AB$2,[6]!hp(Annual!AB57:AB173,$A$1),0)</f>
        <v>0</v>
      </c>
      <c r="AC57" s="126">
        <f>IF(AC$2,[6]!hp(Annual!AC57:AC173,$A$1),0)</f>
        <v>0</v>
      </c>
      <c r="AD57" s="126">
        <v>0</v>
      </c>
      <c r="AE57" s="126"/>
    </row>
    <row r="58" spans="1:31">
      <c r="A58" t="s">
        <v>455</v>
      </c>
      <c r="B58" s="126">
        <f>IF(B$2,[6]!hp(Annual!B58:B174,$A$1),0)</f>
        <v>0</v>
      </c>
      <c r="C58" s="126">
        <f>IF(C$2,[6]!hp(Annual!C58:C174,$A$1),0)</f>
        <v>0</v>
      </c>
      <c r="D58" s="126">
        <f>IF(D$2,[6]!hp(Annual!D58:D174,$A$1),0)</f>
        <v>0</v>
      </c>
      <c r="E58" s="126">
        <f>IF(E$2,[6]!hp(Annual!E58:E174,$A$1),0)</f>
        <v>0</v>
      </c>
      <c r="F58" s="126">
        <f>IF(F$2,[6]!hp(Annual!F58:F174,$A$1),0)</f>
        <v>0</v>
      </c>
      <c r="G58" s="126">
        <f>IF(G$2,[6]!hp(Annual!G58:G174,$A$1),0)</f>
        <v>0</v>
      </c>
      <c r="H58" s="126">
        <f>IF(H$2,[6]!hp(Annual!H58:H174,$A$1),0)</f>
        <v>0</v>
      </c>
      <c r="I58" s="126">
        <f>IF(I$2,[6]!hp(Annual!I58:I174,$A$1),0)</f>
        <v>0</v>
      </c>
      <c r="J58" s="126">
        <f>IF(J$2,[6]!hp(Annual!J58:J174,$A$1),0)</f>
        <v>0</v>
      </c>
      <c r="K58" s="126">
        <f>IF(K$2,[6]!hp(Annual!K58:K174,$A$1),0)</f>
        <v>0</v>
      </c>
      <c r="L58" s="126">
        <f>IF(L$2,[6]!hp(Annual!L58:L174,$A$1),0)</f>
        <v>0</v>
      </c>
      <c r="M58" s="126">
        <f>IF(M$2,[6]!hp(Annual!M58:M174,$A$1),0)</f>
        <v>0</v>
      </c>
      <c r="N58" s="126">
        <f>IF(N$2,[6]!hp(Annual!N58:N174,$A$1),0)</f>
        <v>0</v>
      </c>
      <c r="O58" s="126">
        <f>IF(O$2,[6]!hp(Annual!O58:O174,$A$1),0)</f>
        <v>0</v>
      </c>
      <c r="P58" s="126">
        <f>IF(P$2,[6]!hp(Annual!P58:P174,$A$1),0)</f>
        <v>0</v>
      </c>
      <c r="Q58" s="126">
        <f>IF(Q$2,[6]!hp(Annual!Q58:Q174,$A$1),0)</f>
        <v>0</v>
      </c>
      <c r="R58" s="126">
        <f>IF(R$2,[6]!hp(Annual!R58:R174,$A$1),0)</f>
        <v>0</v>
      </c>
      <c r="S58" s="126">
        <f>IF(S$2,[6]!hp(Annual!S58:S174,$A$1),0)</f>
        <v>0</v>
      </c>
      <c r="T58" s="126">
        <f>IF(T$2,[6]!hp(Annual!T58:T174,$A$1),0)</f>
        <v>0</v>
      </c>
      <c r="U58" s="126">
        <f>IF(U$2,[6]!hp(Annual!U58:U174,$A$1),0)</f>
        <v>0</v>
      </c>
      <c r="V58" s="126">
        <f>IF(V$2,[6]!hp(Annual!V58:V174,$A$1),0)</f>
        <v>0</v>
      </c>
      <c r="W58" s="126">
        <f>IF(W$2,[6]!hp(Annual!W58:W174,$A$1),0)</f>
        <v>0</v>
      </c>
      <c r="X58" s="126">
        <f>IF(X$2,[6]!hp(Annual!X58:X174,$A$1),0)</f>
        <v>0</v>
      </c>
      <c r="Y58" s="126">
        <f>IF(Y$2,[6]!hp(Annual!Y58:Y174,$A$1),0)</f>
        <v>0</v>
      </c>
      <c r="Z58" s="126">
        <f>IF(Z$2,[6]!hp(Annual!Z58:Z174,$A$1),0)</f>
        <v>0</v>
      </c>
      <c r="AA58" s="126">
        <f>IF(AA$2,[6]!hp(Annual!AA58:AA174,$A$1),0)</f>
        <v>0</v>
      </c>
      <c r="AB58" s="126">
        <f>IF(AB$2,[6]!hp(Annual!AB58:AB174,$A$1),0)</f>
        <v>0</v>
      </c>
      <c r="AC58" s="126">
        <f>IF(AC$2,[6]!hp(Annual!AC58:AC174,$A$1),0)</f>
        <v>0</v>
      </c>
      <c r="AD58" s="126">
        <v>0</v>
      </c>
      <c r="AE58" s="126"/>
    </row>
    <row r="59" spans="1:31">
      <c r="A59" t="s">
        <v>456</v>
      </c>
      <c r="B59" s="126">
        <f>IF(B$2,[6]!hp(Annual!B59:B175,$A$1),0)</f>
        <v>0</v>
      </c>
      <c r="C59" s="126">
        <f>IF(C$2,[6]!hp(Annual!C59:C175,$A$1),0)</f>
        <v>0</v>
      </c>
      <c r="D59" s="126">
        <f>IF(D$2,[6]!hp(Annual!D59:D175,$A$1),0)</f>
        <v>0</v>
      </c>
      <c r="E59" s="126">
        <f>IF(E$2,[6]!hp(Annual!E59:E175,$A$1),0)</f>
        <v>0</v>
      </c>
      <c r="F59" s="126">
        <f>IF(F$2,[6]!hp(Annual!F59:F175,$A$1),0)</f>
        <v>0</v>
      </c>
      <c r="G59" s="126">
        <f>IF(G$2,[6]!hp(Annual!G59:G175,$A$1),0)</f>
        <v>0</v>
      </c>
      <c r="H59" s="126">
        <f>IF(H$2,[6]!hp(Annual!H59:H175,$A$1),0)</f>
        <v>0</v>
      </c>
      <c r="I59" s="126">
        <f>IF(I$2,[6]!hp(Annual!I59:I175,$A$1),0)</f>
        <v>0</v>
      </c>
      <c r="J59" s="126">
        <f>IF(J$2,[6]!hp(Annual!J59:J175,$A$1),0)</f>
        <v>0</v>
      </c>
      <c r="K59" s="126">
        <f>IF(K$2,[6]!hp(Annual!K59:K175,$A$1),0)</f>
        <v>0</v>
      </c>
      <c r="L59" s="126">
        <f>IF(L$2,[6]!hp(Annual!L59:L175,$A$1),0)</f>
        <v>0</v>
      </c>
      <c r="M59" s="126">
        <f>IF(M$2,[6]!hp(Annual!M59:M175,$A$1),0)</f>
        <v>0</v>
      </c>
      <c r="N59" s="126">
        <f>IF(N$2,[6]!hp(Annual!N59:N175,$A$1),0)</f>
        <v>0</v>
      </c>
      <c r="O59" s="126">
        <f>IF(O$2,[6]!hp(Annual!O59:O175,$A$1),0)</f>
        <v>0</v>
      </c>
      <c r="P59" s="126">
        <f>IF(P$2,[6]!hp(Annual!P59:P175,$A$1),0)</f>
        <v>0</v>
      </c>
      <c r="Q59" s="126">
        <f>IF(Q$2,[6]!hp(Annual!Q59:Q175,$A$1),0)</f>
        <v>0</v>
      </c>
      <c r="R59" s="126">
        <f>IF(R$2,[6]!hp(Annual!R59:R175,$A$1),0)</f>
        <v>0</v>
      </c>
      <c r="S59" s="126">
        <f>IF(S$2,[6]!hp(Annual!S59:S175,$A$1),0)</f>
        <v>0</v>
      </c>
      <c r="T59" s="126">
        <f>IF(T$2,[6]!hp(Annual!T59:T175,$A$1),0)</f>
        <v>0</v>
      </c>
      <c r="U59" s="126">
        <f>IF(U$2,[6]!hp(Annual!U59:U175,$A$1),0)</f>
        <v>0</v>
      </c>
      <c r="V59" s="126">
        <f>IF(V$2,[6]!hp(Annual!V59:V175,$A$1),0)</f>
        <v>0</v>
      </c>
      <c r="W59" s="126">
        <f>IF(W$2,[6]!hp(Annual!W59:W175,$A$1),0)</f>
        <v>0</v>
      </c>
      <c r="X59" s="126">
        <f>IF(X$2,[6]!hp(Annual!X59:X175,$A$1),0)</f>
        <v>0</v>
      </c>
      <c r="Y59" s="126">
        <f>IF(Y$2,[6]!hp(Annual!Y59:Y175,$A$1),0)</f>
        <v>0</v>
      </c>
      <c r="Z59" s="126">
        <f>IF(Z$2,[6]!hp(Annual!Z59:Z175,$A$1),0)</f>
        <v>0</v>
      </c>
      <c r="AA59" s="126">
        <f>IF(AA$2,[6]!hp(Annual!AA59:AA175,$A$1),0)</f>
        <v>0</v>
      </c>
      <c r="AB59" s="126">
        <f>IF(AB$2,[6]!hp(Annual!AB59:AB175,$A$1),0)</f>
        <v>0</v>
      </c>
      <c r="AC59" s="126">
        <f>IF(AC$2,[6]!hp(Annual!AC59:AC175,$A$1),0)</f>
        <v>0</v>
      </c>
      <c r="AD59" s="126">
        <v>0</v>
      </c>
      <c r="AE59" s="126"/>
    </row>
    <row r="60" spans="1:31">
      <c r="A60" t="s">
        <v>457</v>
      </c>
      <c r="B60" s="126">
        <f>IF(B$2,[6]!hp(Annual!B60:B176,$A$1),0)</f>
        <v>0</v>
      </c>
      <c r="C60" s="126">
        <f>IF(C$2,[6]!hp(Annual!C60:C176,$A$1),0)</f>
        <v>0</v>
      </c>
      <c r="D60" s="126">
        <f>IF(D$2,[6]!hp(Annual!D60:D176,$A$1),0)</f>
        <v>0</v>
      </c>
      <c r="E60" s="126">
        <f>IF(E$2,[6]!hp(Annual!E60:E176,$A$1),0)</f>
        <v>0</v>
      </c>
      <c r="F60" s="126">
        <f>IF(F$2,[6]!hp(Annual!F60:F176,$A$1),0)</f>
        <v>0</v>
      </c>
      <c r="G60" s="126">
        <f>IF(G$2,[6]!hp(Annual!G60:G176,$A$1),0)</f>
        <v>0</v>
      </c>
      <c r="H60" s="126">
        <f>IF(H$2,[6]!hp(Annual!H60:H176,$A$1),0)</f>
        <v>0</v>
      </c>
      <c r="I60" s="126">
        <f>IF(I$2,[6]!hp(Annual!I60:I176,$A$1),0)</f>
        <v>0</v>
      </c>
      <c r="J60" s="126">
        <f>IF(J$2,[6]!hp(Annual!J60:J176,$A$1),0)</f>
        <v>0</v>
      </c>
      <c r="K60" s="126">
        <f>IF(K$2,[6]!hp(Annual!K60:K176,$A$1),0)</f>
        <v>0</v>
      </c>
      <c r="L60" s="126">
        <f>IF(L$2,[6]!hp(Annual!L60:L176,$A$1),0)</f>
        <v>0</v>
      </c>
      <c r="M60" s="126">
        <f>IF(M$2,[6]!hp(Annual!M60:M176,$A$1),0)</f>
        <v>0</v>
      </c>
      <c r="N60" s="126">
        <f>IF(N$2,[6]!hp(Annual!N60:N176,$A$1),0)</f>
        <v>0</v>
      </c>
      <c r="O60" s="126">
        <f>IF(O$2,[6]!hp(Annual!O60:O176,$A$1),0)</f>
        <v>0</v>
      </c>
      <c r="P60" s="126">
        <f>IF(P$2,[6]!hp(Annual!P60:P176,$A$1),0)</f>
        <v>0</v>
      </c>
      <c r="Q60" s="126">
        <f>IF(Q$2,[6]!hp(Annual!Q60:Q176,$A$1),0)</f>
        <v>0</v>
      </c>
      <c r="R60" s="126">
        <f>IF(R$2,[6]!hp(Annual!R60:R176,$A$1),0)</f>
        <v>0</v>
      </c>
      <c r="S60" s="126">
        <f>IF(S$2,[6]!hp(Annual!S60:S176,$A$1),0)</f>
        <v>0</v>
      </c>
      <c r="T60" s="126">
        <f>IF(T$2,[6]!hp(Annual!T60:T176,$A$1),0)</f>
        <v>0</v>
      </c>
      <c r="U60" s="126">
        <f>IF(U$2,[6]!hp(Annual!U60:U176,$A$1),0)</f>
        <v>0</v>
      </c>
      <c r="V60" s="126">
        <f>IF(V$2,[6]!hp(Annual!V60:V176,$A$1),0)</f>
        <v>0</v>
      </c>
      <c r="W60" s="126">
        <f>IF(W$2,[6]!hp(Annual!W60:W176,$A$1),0)</f>
        <v>0</v>
      </c>
      <c r="X60" s="126">
        <f>IF(X$2,[6]!hp(Annual!X60:X176,$A$1),0)</f>
        <v>0</v>
      </c>
      <c r="Y60" s="126">
        <f>IF(Y$2,[6]!hp(Annual!Y60:Y176,$A$1),0)</f>
        <v>0</v>
      </c>
      <c r="Z60" s="126">
        <f>IF(Z$2,[6]!hp(Annual!Z60:Z176,$A$1),0)</f>
        <v>0</v>
      </c>
      <c r="AA60" s="126">
        <f>IF(AA$2,[6]!hp(Annual!AA60:AA176,$A$1),0)</f>
        <v>0</v>
      </c>
      <c r="AB60" s="126">
        <f>IF(AB$2,[6]!hp(Annual!AB60:AB176,$A$1),0)</f>
        <v>0</v>
      </c>
      <c r="AC60" s="126">
        <f>IF(AC$2,[6]!hp(Annual!AC60:AC176,$A$1),0)</f>
        <v>0</v>
      </c>
      <c r="AD60" s="126">
        <v>0</v>
      </c>
      <c r="AE60" s="126"/>
    </row>
    <row r="61" spans="1:31">
      <c r="A61" t="s">
        <v>458</v>
      </c>
      <c r="B61" s="126">
        <f>IF(B$2,[6]!hp(Annual!B61:B177,$A$1),0)</f>
        <v>0</v>
      </c>
      <c r="C61" s="126">
        <f>IF(C$2,[6]!hp(Annual!C61:C177,$A$1),0)</f>
        <v>0</v>
      </c>
      <c r="D61" s="126">
        <f>IF(D$2,[6]!hp(Annual!D61:D177,$A$1),0)</f>
        <v>0</v>
      </c>
      <c r="E61" s="126">
        <f>IF(E$2,[6]!hp(Annual!E61:E177,$A$1),0)</f>
        <v>0</v>
      </c>
      <c r="F61" s="126">
        <f>IF(F$2,[6]!hp(Annual!F61:F177,$A$1),0)</f>
        <v>0</v>
      </c>
      <c r="G61" s="126">
        <f>IF(G$2,[6]!hp(Annual!G61:G177,$A$1),0)</f>
        <v>0</v>
      </c>
      <c r="H61" s="126">
        <f>IF(H$2,[6]!hp(Annual!H61:H177,$A$1),0)</f>
        <v>0</v>
      </c>
      <c r="I61" s="126">
        <f>IF(I$2,[6]!hp(Annual!I61:I177,$A$1),0)</f>
        <v>0</v>
      </c>
      <c r="J61" s="126">
        <f>IF(J$2,[6]!hp(Annual!J61:J177,$A$1),0)</f>
        <v>0</v>
      </c>
      <c r="K61" s="126">
        <f>IF(K$2,[6]!hp(Annual!K61:K177,$A$1),0)</f>
        <v>0</v>
      </c>
      <c r="L61" s="126">
        <f>IF(L$2,[6]!hp(Annual!L61:L177,$A$1),0)</f>
        <v>0</v>
      </c>
      <c r="M61" s="126">
        <f>IF(M$2,[6]!hp(Annual!M61:M177,$A$1),0)</f>
        <v>0</v>
      </c>
      <c r="N61" s="126">
        <f>IF(N$2,[6]!hp(Annual!N61:N177,$A$1),0)</f>
        <v>0</v>
      </c>
      <c r="O61" s="126">
        <f>IF(O$2,[6]!hp(Annual!O61:O177,$A$1),0)</f>
        <v>0</v>
      </c>
      <c r="P61" s="126">
        <f>IF(P$2,[6]!hp(Annual!P61:P177,$A$1),0)</f>
        <v>0</v>
      </c>
      <c r="Q61" s="126">
        <f>IF(Q$2,[6]!hp(Annual!Q61:Q177,$A$1),0)</f>
        <v>0</v>
      </c>
      <c r="R61" s="126">
        <f>IF(R$2,[6]!hp(Annual!R61:R177,$A$1),0)</f>
        <v>0</v>
      </c>
      <c r="S61" s="126">
        <f>IF(S$2,[6]!hp(Annual!S61:S177,$A$1),0)</f>
        <v>0</v>
      </c>
      <c r="T61" s="126">
        <f>IF(T$2,[6]!hp(Annual!T61:T177,$A$1),0)</f>
        <v>0</v>
      </c>
      <c r="U61" s="126">
        <f>IF(U$2,[6]!hp(Annual!U61:U177,$A$1),0)</f>
        <v>0</v>
      </c>
      <c r="V61" s="126">
        <f>IF(V$2,[6]!hp(Annual!V61:V177,$A$1),0)</f>
        <v>0</v>
      </c>
      <c r="W61" s="126">
        <f>IF(W$2,[6]!hp(Annual!W61:W177,$A$1),0)</f>
        <v>0</v>
      </c>
      <c r="X61" s="126">
        <f>IF(X$2,[6]!hp(Annual!X61:X177,$A$1),0)</f>
        <v>0</v>
      </c>
      <c r="Y61" s="126">
        <f>IF(Y$2,[6]!hp(Annual!Y61:Y177,$A$1),0)</f>
        <v>0</v>
      </c>
      <c r="Z61" s="126">
        <f>IF(Z$2,[6]!hp(Annual!Z61:Z177,$A$1),0)</f>
        <v>0</v>
      </c>
      <c r="AA61" s="126">
        <f>IF(AA$2,[6]!hp(Annual!AA61:AA177,$A$1),0)</f>
        <v>0</v>
      </c>
      <c r="AB61" s="126">
        <f>IF(AB$2,[6]!hp(Annual!AB61:AB177,$A$1),0)</f>
        <v>0</v>
      </c>
      <c r="AC61" s="126">
        <f>IF(AC$2,[6]!hp(Annual!AC61:AC177,$A$1),0)</f>
        <v>0</v>
      </c>
      <c r="AD61" s="126">
        <v>0</v>
      </c>
      <c r="AE61" s="126"/>
    </row>
    <row r="62" spans="1:31">
      <c r="A62" t="s">
        <v>459</v>
      </c>
      <c r="B62" s="126">
        <f>IF(B$2,[6]!hp(Annual!B62:B178,$A$1),0)</f>
        <v>0</v>
      </c>
      <c r="C62" s="126">
        <f>IF(C$2,[6]!hp(Annual!C62:C178,$A$1),0)</f>
        <v>0</v>
      </c>
      <c r="D62" s="126">
        <f>IF(D$2,[6]!hp(Annual!D62:D178,$A$1),0)</f>
        <v>0</v>
      </c>
      <c r="E62" s="126">
        <f>IF(E$2,[6]!hp(Annual!E62:E178,$A$1),0)</f>
        <v>0</v>
      </c>
      <c r="F62" s="126">
        <f>IF(F$2,[6]!hp(Annual!F62:F178,$A$1),0)</f>
        <v>0</v>
      </c>
      <c r="G62" s="126">
        <f>IF(G$2,[6]!hp(Annual!G62:G178,$A$1),0)</f>
        <v>0</v>
      </c>
      <c r="H62" s="126">
        <f>IF(H$2,[6]!hp(Annual!H62:H178,$A$1),0)</f>
        <v>0</v>
      </c>
      <c r="I62" s="126">
        <f>IF(I$2,[6]!hp(Annual!I62:I178,$A$1),0)</f>
        <v>0</v>
      </c>
      <c r="J62" s="126">
        <f>IF(J$2,[6]!hp(Annual!J62:J178,$A$1),0)</f>
        <v>0</v>
      </c>
      <c r="K62" s="126">
        <f>IF(K$2,[6]!hp(Annual!K62:K178,$A$1),0)</f>
        <v>0</v>
      </c>
      <c r="L62" s="126">
        <f>IF(L$2,[6]!hp(Annual!L62:L178,$A$1),0)</f>
        <v>0</v>
      </c>
      <c r="M62" s="126">
        <f>IF(M$2,[6]!hp(Annual!M62:M178,$A$1),0)</f>
        <v>0</v>
      </c>
      <c r="N62" s="126">
        <f>IF(N$2,[6]!hp(Annual!N62:N178,$A$1),0)</f>
        <v>0</v>
      </c>
      <c r="O62" s="126">
        <f>IF(O$2,[6]!hp(Annual!O62:O178,$A$1),0)</f>
        <v>0</v>
      </c>
      <c r="P62" s="126">
        <f>IF(P$2,[6]!hp(Annual!P62:P178,$A$1),0)</f>
        <v>0</v>
      </c>
      <c r="Q62" s="126">
        <f>IF(Q$2,[6]!hp(Annual!Q62:Q178,$A$1),0)</f>
        <v>0</v>
      </c>
      <c r="R62" s="126">
        <f>IF(R$2,[6]!hp(Annual!R62:R178,$A$1),0)</f>
        <v>0</v>
      </c>
      <c r="S62" s="126">
        <f>IF(S$2,[6]!hp(Annual!S62:S178,$A$1),0)</f>
        <v>0</v>
      </c>
      <c r="T62" s="126">
        <f>IF(T$2,[6]!hp(Annual!T62:T178,$A$1),0)</f>
        <v>0</v>
      </c>
      <c r="U62" s="126">
        <f>IF(U$2,[6]!hp(Annual!U62:U178,$A$1),0)</f>
        <v>0</v>
      </c>
      <c r="V62" s="126">
        <f>IF(V$2,[6]!hp(Annual!V62:V178,$A$1),0)</f>
        <v>0</v>
      </c>
      <c r="W62" s="126">
        <f>IF(W$2,[6]!hp(Annual!W62:W178,$A$1),0)</f>
        <v>0</v>
      </c>
      <c r="X62" s="126">
        <f>IF(X$2,[6]!hp(Annual!X62:X178,$A$1),0)</f>
        <v>0</v>
      </c>
      <c r="Y62" s="126">
        <f>IF(Y$2,[6]!hp(Annual!Y62:Y178,$A$1),0)</f>
        <v>0</v>
      </c>
      <c r="Z62" s="126">
        <f>IF(Z$2,[6]!hp(Annual!Z62:Z178,$A$1),0)</f>
        <v>0</v>
      </c>
      <c r="AA62" s="126">
        <f>IF(AA$2,[6]!hp(Annual!AA62:AA178,$A$1),0)</f>
        <v>0</v>
      </c>
      <c r="AB62" s="126">
        <f>IF(AB$2,[6]!hp(Annual!AB62:AB178,$A$1),0)</f>
        <v>0</v>
      </c>
      <c r="AC62" s="126">
        <f>IF(AC$2,[6]!hp(Annual!AC62:AC178,$A$1),0)</f>
        <v>0</v>
      </c>
      <c r="AD62" s="126">
        <v>0</v>
      </c>
      <c r="AE62" s="126"/>
    </row>
    <row r="63" spans="1:31">
      <c r="A63" t="s">
        <v>460</v>
      </c>
      <c r="B63" s="126">
        <f>IF(B$2,[6]!hp(Annual!B63:B179,$A$1),0)</f>
        <v>0</v>
      </c>
      <c r="C63" s="126">
        <f>IF(C$2,[6]!hp(Annual!C63:C179,$A$1),0)</f>
        <v>0</v>
      </c>
      <c r="D63" s="126">
        <f>IF(D$2,[6]!hp(Annual!D63:D179,$A$1),0)</f>
        <v>0</v>
      </c>
      <c r="E63" s="126">
        <f>IF(E$2,[6]!hp(Annual!E63:E179,$A$1),0)</f>
        <v>0</v>
      </c>
      <c r="F63" s="126">
        <f>IF(F$2,[6]!hp(Annual!F63:F179,$A$1),0)</f>
        <v>0</v>
      </c>
      <c r="G63" s="126">
        <f>IF(G$2,[6]!hp(Annual!G63:G179,$A$1),0)</f>
        <v>0</v>
      </c>
      <c r="H63" s="126">
        <f>IF(H$2,[6]!hp(Annual!H63:H179,$A$1),0)</f>
        <v>0</v>
      </c>
      <c r="I63" s="126">
        <f>IF(I$2,[6]!hp(Annual!I63:I179,$A$1),0)</f>
        <v>0</v>
      </c>
      <c r="J63" s="126">
        <f>IF(J$2,[6]!hp(Annual!J63:J179,$A$1),0)</f>
        <v>0</v>
      </c>
      <c r="K63" s="126">
        <f>IF(K$2,[6]!hp(Annual!K63:K179,$A$1),0)</f>
        <v>0</v>
      </c>
      <c r="L63" s="126">
        <f>IF(L$2,[6]!hp(Annual!L63:L179,$A$1),0)</f>
        <v>0</v>
      </c>
      <c r="M63" s="126">
        <f>IF(M$2,[6]!hp(Annual!M63:M179,$A$1),0)</f>
        <v>0</v>
      </c>
      <c r="N63" s="126">
        <f>IF(N$2,[6]!hp(Annual!N63:N179,$A$1),0)</f>
        <v>0</v>
      </c>
      <c r="O63" s="126">
        <f>IF(O$2,[6]!hp(Annual!O63:O179,$A$1),0)</f>
        <v>0</v>
      </c>
      <c r="P63" s="126">
        <f>IF(P$2,[6]!hp(Annual!P63:P179,$A$1),0)</f>
        <v>0</v>
      </c>
      <c r="Q63" s="126">
        <f>IF(Q$2,[6]!hp(Annual!Q63:Q179,$A$1),0)</f>
        <v>0</v>
      </c>
      <c r="R63" s="126">
        <f>IF(R$2,[6]!hp(Annual!R63:R179,$A$1),0)</f>
        <v>0</v>
      </c>
      <c r="S63" s="126">
        <f>IF(S$2,[6]!hp(Annual!S63:S179,$A$1),0)</f>
        <v>0</v>
      </c>
      <c r="T63" s="126">
        <f>IF(T$2,[6]!hp(Annual!T63:T179,$A$1),0)</f>
        <v>0</v>
      </c>
      <c r="U63" s="126">
        <f>IF(U$2,[6]!hp(Annual!U63:U179,$A$1),0)</f>
        <v>0</v>
      </c>
      <c r="V63" s="126">
        <f>IF(V$2,[6]!hp(Annual!V63:V179,$A$1),0)</f>
        <v>0</v>
      </c>
      <c r="W63" s="126">
        <f>IF(W$2,[6]!hp(Annual!W63:W179,$A$1),0)</f>
        <v>0</v>
      </c>
      <c r="X63" s="126">
        <f>IF(X$2,[6]!hp(Annual!X63:X179,$A$1),0)</f>
        <v>0</v>
      </c>
      <c r="Y63" s="126">
        <f>IF(Y$2,[6]!hp(Annual!Y63:Y179,$A$1),0)</f>
        <v>0</v>
      </c>
      <c r="Z63" s="126">
        <f>IF(Z$2,[6]!hp(Annual!Z63:Z179,$A$1),0)</f>
        <v>0</v>
      </c>
      <c r="AA63" s="126">
        <f>IF(AA$2,[6]!hp(Annual!AA63:AA179,$A$1),0)</f>
        <v>0</v>
      </c>
      <c r="AB63" s="126">
        <f>IF(AB$2,[6]!hp(Annual!AB63:AB179,$A$1),0)</f>
        <v>0</v>
      </c>
      <c r="AC63" s="126">
        <f>IF(AC$2,[6]!hp(Annual!AC63:AC179,$A$1),0)</f>
        <v>0</v>
      </c>
      <c r="AD63" s="126">
        <v>0</v>
      </c>
      <c r="AE63" s="126"/>
    </row>
    <row r="64" spans="1:31">
      <c r="A64" t="s">
        <v>461</v>
      </c>
      <c r="B64" s="126">
        <f>IF(B$2,[6]!hp(Annual!B64:B180,$A$1),0)</f>
        <v>0</v>
      </c>
      <c r="C64" s="126">
        <f>IF(C$2,[6]!hp(Annual!C64:C180,$A$1),0)</f>
        <v>0</v>
      </c>
      <c r="D64" s="126">
        <f>IF(D$2,[6]!hp(Annual!D64:D180,$A$1),0)</f>
        <v>0</v>
      </c>
      <c r="E64" s="126">
        <f>IF(E$2,[6]!hp(Annual!E64:E180,$A$1),0)</f>
        <v>0</v>
      </c>
      <c r="F64" s="126">
        <f>IF(F$2,[6]!hp(Annual!F64:F180,$A$1),0)</f>
        <v>0</v>
      </c>
      <c r="G64" s="126">
        <f>IF(G$2,[6]!hp(Annual!G64:G180,$A$1),0)</f>
        <v>0</v>
      </c>
      <c r="H64" s="126">
        <f>IF(H$2,[6]!hp(Annual!H64:H180,$A$1),0)</f>
        <v>0</v>
      </c>
      <c r="I64" s="126">
        <f>IF(I$2,[6]!hp(Annual!I64:I180,$A$1),0)</f>
        <v>0</v>
      </c>
      <c r="J64" s="126">
        <f>IF(J$2,[6]!hp(Annual!J64:J180,$A$1),0)</f>
        <v>0</v>
      </c>
      <c r="K64" s="126">
        <f>IF(K$2,[6]!hp(Annual!K64:K180,$A$1),0)</f>
        <v>0</v>
      </c>
      <c r="L64" s="126">
        <f>IF(L$2,[6]!hp(Annual!L64:L180,$A$1),0)</f>
        <v>0</v>
      </c>
      <c r="M64" s="126">
        <f>IF(M$2,[6]!hp(Annual!M64:M180,$A$1),0)</f>
        <v>0</v>
      </c>
      <c r="N64" s="126">
        <f>IF(N$2,[6]!hp(Annual!N64:N180,$A$1),0)</f>
        <v>0</v>
      </c>
      <c r="O64" s="126">
        <f>IF(O$2,[6]!hp(Annual!O64:O180,$A$1),0)</f>
        <v>0</v>
      </c>
      <c r="P64" s="126">
        <f>IF(P$2,[6]!hp(Annual!P64:P180,$A$1),0)</f>
        <v>0</v>
      </c>
      <c r="Q64" s="126">
        <f>IF(Q$2,[6]!hp(Annual!Q64:Q180,$A$1),0)</f>
        <v>0</v>
      </c>
      <c r="R64" s="126">
        <f>IF(R$2,[6]!hp(Annual!R64:R180,$A$1),0)</f>
        <v>0</v>
      </c>
      <c r="S64" s="126">
        <f>IF(S$2,[6]!hp(Annual!S64:S180,$A$1),0)</f>
        <v>0</v>
      </c>
      <c r="T64" s="126">
        <f>IF(T$2,[6]!hp(Annual!T64:T180,$A$1),0)</f>
        <v>0</v>
      </c>
      <c r="U64" s="126">
        <f>IF(U$2,[6]!hp(Annual!U64:U180,$A$1),0)</f>
        <v>0</v>
      </c>
      <c r="V64" s="126">
        <f>IF(V$2,[6]!hp(Annual!V64:V180,$A$1),0)</f>
        <v>0</v>
      </c>
      <c r="W64" s="126">
        <f>IF(W$2,[6]!hp(Annual!W64:W180,$A$1),0)</f>
        <v>0</v>
      </c>
      <c r="X64" s="126">
        <f>IF(X$2,[6]!hp(Annual!X64:X180,$A$1),0)</f>
        <v>0</v>
      </c>
      <c r="Y64" s="126">
        <f>IF(Y$2,[6]!hp(Annual!Y64:Y180,$A$1),0)</f>
        <v>0</v>
      </c>
      <c r="Z64" s="126">
        <f>IF(Z$2,[6]!hp(Annual!Z64:Z180,$A$1),0)</f>
        <v>0</v>
      </c>
      <c r="AA64" s="126">
        <f>IF(AA$2,[6]!hp(Annual!AA64:AA180,$A$1),0)</f>
        <v>0</v>
      </c>
      <c r="AB64" s="126">
        <f>IF(AB$2,[6]!hp(Annual!AB64:AB180,$A$1),0)</f>
        <v>0</v>
      </c>
      <c r="AC64" s="126">
        <f>IF(AC$2,[6]!hp(Annual!AC64:AC180,$A$1),0)</f>
        <v>0</v>
      </c>
      <c r="AD64" s="126">
        <v>0</v>
      </c>
      <c r="AE64" s="126"/>
    </row>
    <row r="65" spans="1:31">
      <c r="A65" t="s">
        <v>326</v>
      </c>
      <c r="B65" s="126">
        <f>IF(B$2,[6]!hp(Annual!B65:B181,$A$1),0)</f>
        <v>0</v>
      </c>
      <c r="C65" s="126">
        <f>IF(C$2,[6]!hp(Annual!C65:C181,$A$1),0)</f>
        <v>0</v>
      </c>
      <c r="D65" s="126">
        <f>IF(D$2,[6]!hp(Annual!D65:D181,$A$1),0)</f>
        <v>0</v>
      </c>
      <c r="E65" s="126">
        <f>IF(E$2,[6]!hp(Annual!E65:E181,$A$1),0)</f>
        <v>0</v>
      </c>
      <c r="F65" s="126">
        <f>IF(F$2,[6]!hp(Annual!F65:F181,$A$1),0)</f>
        <v>0</v>
      </c>
      <c r="G65" s="126">
        <f>IF(G$2,[6]!hp(Annual!G65:G181,$A$1),0)</f>
        <v>0</v>
      </c>
      <c r="H65" s="126">
        <f>IF(H$2,[6]!hp(Annual!H65:H181,$A$1),0)</f>
        <v>0</v>
      </c>
      <c r="I65" s="126">
        <f>IF(I$2,[6]!hp(Annual!I65:I181,$A$1),0)</f>
        <v>0</v>
      </c>
      <c r="J65" s="126">
        <f>IF(J$2,[6]!hp(Annual!J65:J181,$A$1),0)</f>
        <v>0</v>
      </c>
      <c r="K65" s="126">
        <f>IF(K$2,[6]!hp(Annual!K65:K181,$A$1),0)</f>
        <v>0</v>
      </c>
      <c r="L65" s="126">
        <f>IF(L$2,[6]!hp(Annual!L65:L181,$A$1),0)</f>
        <v>0</v>
      </c>
      <c r="M65" s="126">
        <f>IF(M$2,[6]!hp(Annual!M65:M181,$A$1),0)</f>
        <v>0</v>
      </c>
      <c r="N65" s="126">
        <f>IF(N$2,[6]!hp(Annual!N65:N181,$A$1),0)</f>
        <v>0</v>
      </c>
      <c r="O65" s="126">
        <f>IF(O$2,[6]!hp(Annual!O65:O181,$A$1),0)</f>
        <v>0</v>
      </c>
      <c r="P65" s="126">
        <f>IF(P$2,[6]!hp(Annual!P65:P181,$A$1),0)</f>
        <v>0</v>
      </c>
      <c r="Q65" s="126">
        <f>IF(Q$2,[6]!hp(Annual!Q65:Q181,$A$1),0)</f>
        <v>0</v>
      </c>
      <c r="R65" s="126">
        <f>IF(R$2,[6]!hp(Annual!R65:R181,$A$1),0)</f>
        <v>0</v>
      </c>
      <c r="S65" s="126">
        <f>IF(S$2,[6]!hp(Annual!S65:S181,$A$1),0)</f>
        <v>0</v>
      </c>
      <c r="T65" s="126">
        <f>IF(T$2,[6]!hp(Annual!T65:T181,$A$1),0)</f>
        <v>0</v>
      </c>
      <c r="U65" s="126">
        <f>IF(U$2,[6]!hp(Annual!U65:U181,$A$1),0)</f>
        <v>0</v>
      </c>
      <c r="V65" s="126">
        <f>IF(V$2,[6]!hp(Annual!V65:V181,$A$1),0)</f>
        <v>0</v>
      </c>
      <c r="W65" s="126">
        <f>IF(W$2,[6]!hp(Annual!W65:W181,$A$1),0)</f>
        <v>0</v>
      </c>
      <c r="X65" s="126">
        <f>IF(X$2,[6]!hp(Annual!X65:X181,$A$1),0)</f>
        <v>0</v>
      </c>
      <c r="Y65" s="126">
        <f>IF(Y$2,[6]!hp(Annual!Y65:Y181,$A$1),0)</f>
        <v>0</v>
      </c>
      <c r="Z65" s="126">
        <f>IF(Z$2,[6]!hp(Annual!Z65:Z181,$A$1),0)</f>
        <v>0</v>
      </c>
      <c r="AA65" s="126">
        <f>IF(AA$2,[6]!hp(Annual!AA65:AA181,$A$1),0)</f>
        <v>0</v>
      </c>
      <c r="AB65" s="126">
        <f>IF(AB$2,[6]!hp(Annual!AB65:AB181,$A$1),0)</f>
        <v>0</v>
      </c>
      <c r="AC65" s="126">
        <f>IF(AC$2,[6]!hp(Annual!AC65:AC181,$A$1),0)</f>
        <v>0</v>
      </c>
      <c r="AD65" s="126">
        <v>0</v>
      </c>
      <c r="AE65" s="126"/>
    </row>
    <row r="66" spans="1:31">
      <c r="A66" t="s">
        <v>327</v>
      </c>
      <c r="B66" s="126">
        <f>IF(B$2,[6]!hp(Annual!B66:B182,$A$1),0)</f>
        <v>0</v>
      </c>
      <c r="C66" s="126">
        <f>IF(C$2,[6]!hp(Annual!C66:C182,$A$1),0)</f>
        <v>0</v>
      </c>
      <c r="D66" s="126">
        <f>IF(D$2,[6]!hp(Annual!D66:D182,$A$1),0)</f>
        <v>0</v>
      </c>
      <c r="E66" s="126">
        <f>IF(E$2,[6]!hp(Annual!E66:E182,$A$1),0)</f>
        <v>0</v>
      </c>
      <c r="F66" s="126">
        <f>IF(F$2,[6]!hp(Annual!F66:F182,$A$1),0)</f>
        <v>0</v>
      </c>
      <c r="G66" s="126">
        <f>IF(G$2,[6]!hp(Annual!G66:G182,$A$1),0)</f>
        <v>0</v>
      </c>
      <c r="H66" s="126">
        <f>IF(H$2,[6]!hp(Annual!H66:H182,$A$1),0)</f>
        <v>0</v>
      </c>
      <c r="I66" s="126">
        <f>IF(I$2,[6]!hp(Annual!I66:I182,$A$1),0)</f>
        <v>0</v>
      </c>
      <c r="J66" s="126">
        <f>IF(J$2,[6]!hp(Annual!J66:J182,$A$1),0)</f>
        <v>0</v>
      </c>
      <c r="K66" s="126">
        <f>IF(K$2,[6]!hp(Annual!K66:K182,$A$1),0)</f>
        <v>0</v>
      </c>
      <c r="L66" s="126">
        <f>IF(L$2,[6]!hp(Annual!L66:L182,$A$1),0)</f>
        <v>0</v>
      </c>
      <c r="M66" s="126">
        <f>IF(M$2,[6]!hp(Annual!M66:M182,$A$1),0)</f>
        <v>0</v>
      </c>
      <c r="N66" s="126">
        <f>IF(N$2,[6]!hp(Annual!N66:N182,$A$1),0)</f>
        <v>0</v>
      </c>
      <c r="O66" s="126">
        <f>IF(O$2,[6]!hp(Annual!O66:O182,$A$1),0)</f>
        <v>0</v>
      </c>
      <c r="P66" s="126">
        <f>IF(P$2,[6]!hp(Annual!P66:P182,$A$1),0)</f>
        <v>0</v>
      </c>
      <c r="Q66" s="126">
        <f>IF(Q$2,[6]!hp(Annual!Q66:Q182,$A$1),0)</f>
        <v>0</v>
      </c>
      <c r="R66" s="126">
        <f>IF(R$2,[6]!hp(Annual!R66:R182,$A$1),0)</f>
        <v>0</v>
      </c>
      <c r="S66" s="126">
        <f>IF(S$2,[6]!hp(Annual!S66:S182,$A$1),0)</f>
        <v>0</v>
      </c>
      <c r="T66" s="126">
        <f>IF(T$2,[6]!hp(Annual!T66:T182,$A$1),0)</f>
        <v>0</v>
      </c>
      <c r="U66" s="126">
        <f>IF(U$2,[6]!hp(Annual!U66:U182,$A$1),0)</f>
        <v>0</v>
      </c>
      <c r="V66" s="126">
        <f>IF(V$2,[6]!hp(Annual!V66:V182,$A$1),0)</f>
        <v>0</v>
      </c>
      <c r="W66" s="126">
        <f>IF(W$2,[6]!hp(Annual!W66:W182,$A$1),0)</f>
        <v>0</v>
      </c>
      <c r="X66" s="126">
        <f>IF(X$2,[6]!hp(Annual!X66:X182,$A$1),0)</f>
        <v>0</v>
      </c>
      <c r="Y66" s="126">
        <f>IF(Y$2,[6]!hp(Annual!Y66:Y182,$A$1),0)</f>
        <v>0</v>
      </c>
      <c r="Z66" s="126">
        <f>IF(Z$2,[6]!hp(Annual!Z66:Z182,$A$1),0)</f>
        <v>0</v>
      </c>
      <c r="AA66" s="126">
        <f>IF(AA$2,[6]!hp(Annual!AA66:AA182,$A$1),0)</f>
        <v>0</v>
      </c>
      <c r="AB66" s="126">
        <f>IF(AB$2,[6]!hp(Annual!AB66:AB182,$A$1),0)</f>
        <v>0</v>
      </c>
      <c r="AC66" s="126">
        <f>IF(AC$2,[6]!hp(Annual!AC66:AC182,$A$1),0)</f>
        <v>0</v>
      </c>
      <c r="AD66" s="126">
        <v>0</v>
      </c>
      <c r="AE66" s="126"/>
    </row>
    <row r="67" spans="1:31">
      <c r="A67" t="s">
        <v>328</v>
      </c>
      <c r="B67" s="126">
        <f>IF(B$2,[6]!hp(Annual!B67:B183,$A$1),0)</f>
        <v>0</v>
      </c>
      <c r="C67" s="126">
        <f>IF(C$2,[6]!hp(Annual!C67:C183,$A$1),0)</f>
        <v>0</v>
      </c>
      <c r="D67" s="126">
        <f>IF(D$2,[6]!hp(Annual!D67:D183,$A$1),0)</f>
        <v>0</v>
      </c>
      <c r="E67" s="126">
        <f>IF(E$2,[6]!hp(Annual!E67:E183,$A$1),0)</f>
        <v>0</v>
      </c>
      <c r="F67" s="126">
        <f>IF(F$2,[6]!hp(Annual!F67:F183,$A$1),0)</f>
        <v>0</v>
      </c>
      <c r="G67" s="126">
        <f>IF(G$2,[6]!hp(Annual!G67:G183,$A$1),0)</f>
        <v>0</v>
      </c>
      <c r="H67" s="126">
        <f>IF(H$2,[6]!hp(Annual!H67:H183,$A$1),0)</f>
        <v>0</v>
      </c>
      <c r="I67" s="126">
        <f>IF(I$2,[6]!hp(Annual!I67:I183,$A$1),0)</f>
        <v>0</v>
      </c>
      <c r="J67" s="126">
        <f>IF(J$2,[6]!hp(Annual!J67:J183,$A$1),0)</f>
        <v>0</v>
      </c>
      <c r="K67" s="126">
        <f>IF(K$2,[6]!hp(Annual!K67:K183,$A$1),0)</f>
        <v>0</v>
      </c>
      <c r="L67" s="126">
        <f>IF(L$2,[6]!hp(Annual!L67:L183,$A$1),0)</f>
        <v>0</v>
      </c>
      <c r="M67" s="126">
        <f>IF(M$2,[6]!hp(Annual!M67:M183,$A$1),0)</f>
        <v>0</v>
      </c>
      <c r="N67" s="126">
        <f>IF(N$2,[6]!hp(Annual!N67:N183,$A$1),0)</f>
        <v>0</v>
      </c>
      <c r="O67" s="126">
        <f>IF(O$2,[6]!hp(Annual!O67:O183,$A$1),0)</f>
        <v>0</v>
      </c>
      <c r="P67" s="126">
        <f>IF(P$2,[6]!hp(Annual!P67:P183,$A$1),0)</f>
        <v>0</v>
      </c>
      <c r="Q67" s="126">
        <f>IF(Q$2,[6]!hp(Annual!Q67:Q183,$A$1),0)</f>
        <v>0</v>
      </c>
      <c r="R67" s="126">
        <f>IF(R$2,[6]!hp(Annual!R67:R183,$A$1),0)</f>
        <v>0</v>
      </c>
      <c r="S67" s="126">
        <f>IF(S$2,[6]!hp(Annual!S67:S183,$A$1),0)</f>
        <v>0</v>
      </c>
      <c r="T67" s="126">
        <f>IF(T$2,[6]!hp(Annual!T67:T183,$A$1),0)</f>
        <v>0</v>
      </c>
      <c r="U67" s="126">
        <f>IF(U$2,[6]!hp(Annual!U67:U183,$A$1),0)</f>
        <v>0</v>
      </c>
      <c r="V67" s="126">
        <f>IF(V$2,[6]!hp(Annual!V67:V183,$A$1),0)</f>
        <v>0</v>
      </c>
      <c r="W67" s="126">
        <f>IF(W$2,[6]!hp(Annual!W67:W183,$A$1),0)</f>
        <v>0</v>
      </c>
      <c r="X67" s="126">
        <f>IF(X$2,[6]!hp(Annual!X67:X183,$A$1),0)</f>
        <v>0</v>
      </c>
      <c r="Y67" s="126">
        <f>IF(Y$2,[6]!hp(Annual!Y67:Y183,$A$1),0)</f>
        <v>0</v>
      </c>
      <c r="Z67" s="126">
        <f>IF(Z$2,[6]!hp(Annual!Z67:Z183,$A$1),0)</f>
        <v>0</v>
      </c>
      <c r="AA67" s="126">
        <f>IF(AA$2,[6]!hp(Annual!AA67:AA183,$A$1),0)</f>
        <v>0</v>
      </c>
      <c r="AB67" s="126">
        <f>IF(AB$2,[6]!hp(Annual!AB67:AB183,$A$1),0)</f>
        <v>0</v>
      </c>
      <c r="AC67" s="126">
        <f>IF(AC$2,[6]!hp(Annual!AC67:AC183,$A$1),0)</f>
        <v>0</v>
      </c>
      <c r="AD67" s="126">
        <v>0</v>
      </c>
      <c r="AE67" s="126"/>
    </row>
    <row r="68" spans="1:31">
      <c r="A68" t="s">
        <v>329</v>
      </c>
      <c r="B68" s="126">
        <f>IF(B$2,[6]!hp(Annual!B68:B184,$A$1),0)</f>
        <v>0</v>
      </c>
      <c r="C68" s="126">
        <f>IF(C$2,[6]!hp(Annual!C68:C184,$A$1),0)</f>
        <v>0</v>
      </c>
      <c r="D68" s="126">
        <f>IF(D$2,[6]!hp(Annual!D68:D184,$A$1),0)</f>
        <v>0</v>
      </c>
      <c r="E68" s="126">
        <f>IF(E$2,[6]!hp(Annual!E68:E184,$A$1),0)</f>
        <v>0</v>
      </c>
      <c r="F68" s="126">
        <f>IF(F$2,[6]!hp(Annual!F68:F184,$A$1),0)</f>
        <v>0</v>
      </c>
      <c r="G68" s="126">
        <f>IF(G$2,[6]!hp(Annual!G68:G184,$A$1),0)</f>
        <v>0</v>
      </c>
      <c r="H68" s="126">
        <f>IF(H$2,[6]!hp(Annual!H68:H184,$A$1),0)</f>
        <v>0</v>
      </c>
      <c r="I68" s="126">
        <f>IF(I$2,[6]!hp(Annual!I68:I184,$A$1),0)</f>
        <v>0</v>
      </c>
      <c r="J68" s="126">
        <f>IF(J$2,[6]!hp(Annual!J68:J184,$A$1),0)</f>
        <v>0</v>
      </c>
      <c r="K68" s="126">
        <f>IF(K$2,[6]!hp(Annual!K68:K184,$A$1),0)</f>
        <v>0</v>
      </c>
      <c r="L68" s="126">
        <f>IF(L$2,[6]!hp(Annual!L68:L184,$A$1),0)</f>
        <v>0</v>
      </c>
      <c r="M68" s="126">
        <f>IF(M$2,[6]!hp(Annual!M68:M184,$A$1),0)</f>
        <v>0</v>
      </c>
      <c r="N68" s="126">
        <f>IF(N$2,[6]!hp(Annual!N68:N184,$A$1),0)</f>
        <v>0</v>
      </c>
      <c r="O68" s="126">
        <f>IF(O$2,[6]!hp(Annual!O68:O184,$A$1),0)</f>
        <v>0</v>
      </c>
      <c r="P68" s="126">
        <f>IF(P$2,[6]!hp(Annual!P68:P184,$A$1),0)</f>
        <v>0</v>
      </c>
      <c r="Q68" s="126">
        <f>IF(Q$2,[6]!hp(Annual!Q68:Q184,$A$1),0)</f>
        <v>0</v>
      </c>
      <c r="R68" s="126">
        <f>IF(R$2,[6]!hp(Annual!R68:R184,$A$1),0)</f>
        <v>0</v>
      </c>
      <c r="S68" s="126">
        <f>IF(S$2,[6]!hp(Annual!S68:S184,$A$1),0)</f>
        <v>0</v>
      </c>
      <c r="T68" s="126">
        <f>IF(T$2,[6]!hp(Annual!T68:T184,$A$1),0)</f>
        <v>0</v>
      </c>
      <c r="U68" s="126">
        <f>IF(U$2,[6]!hp(Annual!U68:U184,$A$1),0)</f>
        <v>0</v>
      </c>
      <c r="V68" s="126">
        <f>IF(V$2,[6]!hp(Annual!V68:V184,$A$1),0)</f>
        <v>0</v>
      </c>
      <c r="W68" s="126">
        <f>IF(W$2,[6]!hp(Annual!W68:W184,$A$1),0)</f>
        <v>0</v>
      </c>
      <c r="X68" s="126">
        <f>IF(X$2,[6]!hp(Annual!X68:X184,$A$1),0)</f>
        <v>0</v>
      </c>
      <c r="Y68" s="126">
        <f>IF(Y$2,[6]!hp(Annual!Y68:Y184,$A$1),0)</f>
        <v>0</v>
      </c>
      <c r="Z68" s="126">
        <f>IF(Z$2,[6]!hp(Annual!Z68:Z184,$A$1),0)</f>
        <v>0</v>
      </c>
      <c r="AA68" s="126">
        <f>IF(AA$2,[6]!hp(Annual!AA68:AA184,$A$1),0)</f>
        <v>0</v>
      </c>
      <c r="AB68" s="126">
        <f>IF(AB$2,[6]!hp(Annual!AB68:AB184,$A$1),0)</f>
        <v>0</v>
      </c>
      <c r="AC68" s="126">
        <f>IF(AC$2,[6]!hp(Annual!AC68:AC184,$A$1),0)</f>
        <v>0</v>
      </c>
      <c r="AD68" s="126">
        <v>0</v>
      </c>
      <c r="AE68" s="126"/>
    </row>
    <row r="69" spans="1:31">
      <c r="A69" t="s">
        <v>330</v>
      </c>
      <c r="B69" s="126">
        <f>IF(B$2,[6]!hp(Annual!B69:B185,$A$1),0)</f>
        <v>0</v>
      </c>
      <c r="C69" s="126">
        <f>IF(C$2,[6]!hp(Annual!C69:C185,$A$1),0)</f>
        <v>0</v>
      </c>
      <c r="D69" s="126">
        <f>IF(D$2,[6]!hp(Annual!D69:D185,$A$1),0)</f>
        <v>0</v>
      </c>
      <c r="E69" s="126">
        <f>IF(E$2,[6]!hp(Annual!E69:E185,$A$1),0)</f>
        <v>0</v>
      </c>
      <c r="F69" s="126">
        <f>IF(F$2,[6]!hp(Annual!F69:F185,$A$1),0)</f>
        <v>0</v>
      </c>
      <c r="G69" s="126">
        <f>IF(G$2,[6]!hp(Annual!G69:G185,$A$1),0)</f>
        <v>0</v>
      </c>
      <c r="H69" s="126">
        <f>IF(H$2,[6]!hp(Annual!H69:H185,$A$1),0)</f>
        <v>0</v>
      </c>
      <c r="I69" s="126">
        <f>IF(I$2,[6]!hp(Annual!I69:I185,$A$1),0)</f>
        <v>0</v>
      </c>
      <c r="J69" s="126">
        <f>IF(J$2,[6]!hp(Annual!J69:J185,$A$1),0)</f>
        <v>0</v>
      </c>
      <c r="K69" s="126">
        <f>IF(K$2,[6]!hp(Annual!K69:K185,$A$1),0)</f>
        <v>0</v>
      </c>
      <c r="L69" s="126">
        <f>IF(L$2,[6]!hp(Annual!L69:L185,$A$1),0)</f>
        <v>0</v>
      </c>
      <c r="M69" s="126">
        <f>IF(M$2,[6]!hp(Annual!M69:M185,$A$1),0)</f>
        <v>0</v>
      </c>
      <c r="N69" s="126">
        <f>IF(N$2,[6]!hp(Annual!N69:N185,$A$1),0)</f>
        <v>0</v>
      </c>
      <c r="O69" s="126">
        <f>IF(O$2,[6]!hp(Annual!O69:O185,$A$1),0)</f>
        <v>0</v>
      </c>
      <c r="P69" s="126">
        <f>IF(P$2,[6]!hp(Annual!P69:P185,$A$1),0)</f>
        <v>0</v>
      </c>
      <c r="Q69" s="126">
        <f>IF(Q$2,[6]!hp(Annual!Q69:Q185,$A$1),0)</f>
        <v>0</v>
      </c>
      <c r="R69" s="126">
        <f>IF(R$2,[6]!hp(Annual!R69:R185,$A$1),0)</f>
        <v>0</v>
      </c>
      <c r="S69" s="126">
        <f>IF(S$2,[6]!hp(Annual!S69:S185,$A$1),0)</f>
        <v>0</v>
      </c>
      <c r="T69" s="126">
        <f>IF(T$2,[6]!hp(Annual!T69:T185,$A$1),0)</f>
        <v>0</v>
      </c>
      <c r="U69" s="126">
        <f>IF(U$2,[6]!hp(Annual!U69:U185,$A$1),0)</f>
        <v>0</v>
      </c>
      <c r="V69" s="126">
        <f>IF(V$2,[6]!hp(Annual!V69:V185,$A$1),0)</f>
        <v>0</v>
      </c>
      <c r="W69" s="126">
        <f>IF(W$2,[6]!hp(Annual!W69:W185,$A$1),0)</f>
        <v>0</v>
      </c>
      <c r="X69" s="126">
        <f>IF(X$2,[6]!hp(Annual!X69:X185,$A$1),0)</f>
        <v>0</v>
      </c>
      <c r="Y69" s="126">
        <f>IF(Y$2,[6]!hp(Annual!Y69:Y185,$A$1),0)</f>
        <v>0</v>
      </c>
      <c r="Z69" s="126">
        <f>IF(Z$2,[6]!hp(Annual!Z69:Z185,$A$1),0)</f>
        <v>0</v>
      </c>
      <c r="AA69" s="126">
        <f>IF(AA$2,[6]!hp(Annual!AA69:AA185,$A$1),0)</f>
        <v>0</v>
      </c>
      <c r="AB69" s="126">
        <f>IF(AB$2,[6]!hp(Annual!AB69:AB185,$A$1),0)</f>
        <v>0</v>
      </c>
      <c r="AC69" s="126">
        <f>IF(AC$2,[6]!hp(Annual!AC69:AC185,$A$1),0)</f>
        <v>0</v>
      </c>
      <c r="AD69" s="126">
        <v>0</v>
      </c>
      <c r="AE69" s="126"/>
    </row>
    <row r="70" spans="1:31">
      <c r="A70" t="s">
        <v>331</v>
      </c>
      <c r="B70" s="126">
        <f>IF(B$2,[6]!hp(Annual!B70:B186,$A$1),0)</f>
        <v>0</v>
      </c>
      <c r="C70" s="126">
        <f>IF(C$2,[6]!hp(Annual!C70:C186,$A$1),0)</f>
        <v>0</v>
      </c>
      <c r="D70" s="126">
        <f>IF(D$2,[6]!hp(Annual!D70:D186,$A$1),0)</f>
        <v>0</v>
      </c>
      <c r="E70" s="126">
        <f>IF(E$2,[6]!hp(Annual!E70:E186,$A$1),0)</f>
        <v>0</v>
      </c>
      <c r="F70" s="126">
        <f>IF(F$2,[6]!hp(Annual!F70:F186,$A$1),0)</f>
        <v>0</v>
      </c>
      <c r="G70" s="126">
        <f>IF(G$2,[6]!hp(Annual!G70:G186,$A$1),0)</f>
        <v>0</v>
      </c>
      <c r="H70" s="126">
        <f>IF(H$2,[6]!hp(Annual!H70:H186,$A$1),0)</f>
        <v>0</v>
      </c>
      <c r="I70" s="126">
        <f>IF(I$2,[6]!hp(Annual!I70:I186,$A$1),0)</f>
        <v>0</v>
      </c>
      <c r="J70" s="126">
        <f>IF(J$2,[6]!hp(Annual!J70:J186,$A$1),0)</f>
        <v>0</v>
      </c>
      <c r="K70" s="126">
        <f>IF(K$2,[6]!hp(Annual!K70:K186,$A$1),0)</f>
        <v>0</v>
      </c>
      <c r="L70" s="126">
        <f>IF(L$2,[6]!hp(Annual!L70:L186,$A$1),0)</f>
        <v>0</v>
      </c>
      <c r="M70" s="126">
        <f>IF(M$2,[6]!hp(Annual!M70:M186,$A$1),0)</f>
        <v>0</v>
      </c>
      <c r="N70" s="126">
        <f>IF(N$2,[6]!hp(Annual!N70:N186,$A$1),0)</f>
        <v>0</v>
      </c>
      <c r="O70" s="126">
        <f>IF(O$2,[6]!hp(Annual!O70:O186,$A$1),0)</f>
        <v>0</v>
      </c>
      <c r="P70" s="126">
        <f>IF(P$2,[6]!hp(Annual!P70:P186,$A$1),0)</f>
        <v>0</v>
      </c>
      <c r="Q70" s="126">
        <f>IF(Q$2,[6]!hp(Annual!Q70:Q186,$A$1),0)</f>
        <v>0</v>
      </c>
      <c r="R70" s="126">
        <f>IF(R$2,[6]!hp(Annual!R70:R186,$A$1),0)</f>
        <v>0</v>
      </c>
      <c r="S70" s="126">
        <f>IF(S$2,[6]!hp(Annual!S70:S186,$A$1),0)</f>
        <v>0</v>
      </c>
      <c r="T70" s="126">
        <f>IF(T$2,[6]!hp(Annual!T70:T186,$A$1),0)</f>
        <v>0</v>
      </c>
      <c r="U70" s="126">
        <f>IF(U$2,[6]!hp(Annual!U70:U186,$A$1),0)</f>
        <v>0</v>
      </c>
      <c r="V70" s="126">
        <f>IF(V$2,[6]!hp(Annual!V70:V186,$A$1),0)</f>
        <v>0</v>
      </c>
      <c r="W70" s="126">
        <f>IF(W$2,[6]!hp(Annual!W70:W186,$A$1),0)</f>
        <v>0</v>
      </c>
      <c r="X70" s="126">
        <f>IF(X$2,[6]!hp(Annual!X70:X186,$A$1),0)</f>
        <v>0</v>
      </c>
      <c r="Y70" s="126">
        <f>IF(Y$2,[6]!hp(Annual!Y70:Y186,$A$1),0)</f>
        <v>0</v>
      </c>
      <c r="Z70" s="126">
        <f>IF(Z$2,[6]!hp(Annual!Z70:Z186,$A$1),0)</f>
        <v>0</v>
      </c>
      <c r="AA70" s="126">
        <f>IF(AA$2,[6]!hp(Annual!AA70:AA186,$A$1),0)</f>
        <v>0</v>
      </c>
      <c r="AB70" s="126">
        <f>IF(AB$2,[6]!hp(Annual!AB70:AB186,$A$1),0)</f>
        <v>0</v>
      </c>
      <c r="AC70" s="126">
        <f>IF(AC$2,[6]!hp(Annual!AC70:AC186,$A$1),0)</f>
        <v>0</v>
      </c>
      <c r="AD70" s="126">
        <v>0</v>
      </c>
      <c r="AE70" s="126"/>
    </row>
    <row r="71" spans="1:31">
      <c r="A71" t="s">
        <v>332</v>
      </c>
      <c r="B71" s="126">
        <f>IF(B$2,[6]!hp(Annual!B71:B187,$A$1),0)</f>
        <v>0</v>
      </c>
      <c r="C71" s="126">
        <f>IF(C$2,[6]!hp(Annual!C71:C187,$A$1),0)</f>
        <v>0</v>
      </c>
      <c r="D71" s="126">
        <f>IF(D$2,[6]!hp(Annual!D71:D187,$A$1),0)</f>
        <v>0</v>
      </c>
      <c r="E71" s="126">
        <f>IF(E$2,[6]!hp(Annual!E71:E187,$A$1),0)</f>
        <v>0</v>
      </c>
      <c r="F71" s="126">
        <f>IF(F$2,[6]!hp(Annual!F71:F187,$A$1),0)</f>
        <v>0</v>
      </c>
      <c r="G71" s="126">
        <f>IF(G$2,[6]!hp(Annual!G71:G187,$A$1),0)</f>
        <v>0</v>
      </c>
      <c r="H71" s="126">
        <f>IF(H$2,[6]!hp(Annual!H71:H187,$A$1),0)</f>
        <v>0</v>
      </c>
      <c r="I71" s="126">
        <f>IF(I$2,[6]!hp(Annual!I71:I187,$A$1),0)</f>
        <v>0</v>
      </c>
      <c r="J71" s="126">
        <f>IF(J$2,[6]!hp(Annual!J71:J187,$A$1),0)</f>
        <v>0</v>
      </c>
      <c r="K71" s="126">
        <f>IF(K$2,[6]!hp(Annual!K71:K187,$A$1),0)</f>
        <v>0</v>
      </c>
      <c r="L71" s="126">
        <f>IF(L$2,[6]!hp(Annual!L71:L187,$A$1),0)</f>
        <v>0</v>
      </c>
      <c r="M71" s="126">
        <f>IF(M$2,[6]!hp(Annual!M71:M187,$A$1),0)</f>
        <v>0</v>
      </c>
      <c r="N71" s="126">
        <f>IF(N$2,[6]!hp(Annual!N71:N187,$A$1),0)</f>
        <v>0</v>
      </c>
      <c r="O71" s="126">
        <f>IF(O$2,[6]!hp(Annual!O71:O187,$A$1),0)</f>
        <v>0</v>
      </c>
      <c r="P71" s="126">
        <f>IF(P$2,[6]!hp(Annual!P71:P187,$A$1),0)</f>
        <v>0</v>
      </c>
      <c r="Q71" s="126">
        <f>IF(Q$2,[6]!hp(Annual!Q71:Q187,$A$1),0)</f>
        <v>0</v>
      </c>
      <c r="R71" s="126">
        <f>IF(R$2,[6]!hp(Annual!R71:R187,$A$1),0)</f>
        <v>0</v>
      </c>
      <c r="S71" s="126">
        <f>IF(S$2,[6]!hp(Annual!S71:S187,$A$1),0)</f>
        <v>0</v>
      </c>
      <c r="T71" s="126">
        <f>IF(T$2,[6]!hp(Annual!T71:T187,$A$1),0)</f>
        <v>0</v>
      </c>
      <c r="U71" s="126">
        <f>IF(U$2,[6]!hp(Annual!U71:U187,$A$1),0)</f>
        <v>0</v>
      </c>
      <c r="V71" s="126">
        <f>IF(V$2,[6]!hp(Annual!V71:V187,$A$1),0)</f>
        <v>0</v>
      </c>
      <c r="W71" s="126">
        <f>IF(W$2,[6]!hp(Annual!W71:W187,$A$1),0)</f>
        <v>0</v>
      </c>
      <c r="X71" s="126">
        <f>IF(X$2,[6]!hp(Annual!X71:X187,$A$1),0)</f>
        <v>0</v>
      </c>
      <c r="Y71" s="126">
        <f>IF(Y$2,[6]!hp(Annual!Y71:Y187,$A$1),0)</f>
        <v>0</v>
      </c>
      <c r="Z71" s="126">
        <f>IF(Z$2,[6]!hp(Annual!Z71:Z187,$A$1),0)</f>
        <v>0</v>
      </c>
      <c r="AA71" s="126">
        <f>IF(AA$2,[6]!hp(Annual!AA71:AA187,$A$1),0)</f>
        <v>0</v>
      </c>
      <c r="AB71" s="126">
        <f>IF(AB$2,[6]!hp(Annual!AB71:AB187,$A$1),0)</f>
        <v>0</v>
      </c>
      <c r="AC71" s="126">
        <f>IF(AC$2,[6]!hp(Annual!AC71:AC187,$A$1),0)</f>
        <v>0</v>
      </c>
      <c r="AD71" s="126">
        <v>0</v>
      </c>
      <c r="AE71" s="126"/>
    </row>
    <row r="72" spans="1:31">
      <c r="A72" t="s">
        <v>333</v>
      </c>
      <c r="B72" s="126">
        <f>IF(B$2,[6]!hp(Annual!B72:B188,$A$1),0)</f>
        <v>0</v>
      </c>
      <c r="C72" s="126">
        <f>IF(C$2,[6]!hp(Annual!C72:C188,$A$1),0)</f>
        <v>0</v>
      </c>
      <c r="D72" s="126">
        <f>IF(D$2,[6]!hp(Annual!D72:D188,$A$1),0)</f>
        <v>0</v>
      </c>
      <c r="E72" s="126">
        <f>IF(E$2,[6]!hp(Annual!E72:E188,$A$1),0)</f>
        <v>0</v>
      </c>
      <c r="F72" s="126">
        <f>IF(F$2,[6]!hp(Annual!F72:F188,$A$1),0)</f>
        <v>0</v>
      </c>
      <c r="G72" s="126">
        <f>IF(G$2,[6]!hp(Annual!G72:G188,$A$1),0)</f>
        <v>0</v>
      </c>
      <c r="H72" s="126">
        <f>IF(H$2,[6]!hp(Annual!H72:H188,$A$1),0)</f>
        <v>0</v>
      </c>
      <c r="I72" s="126">
        <f>IF(I$2,[6]!hp(Annual!I72:I188,$A$1),0)</f>
        <v>0</v>
      </c>
      <c r="J72" s="126">
        <f>IF(J$2,[6]!hp(Annual!J72:J188,$A$1),0)</f>
        <v>0</v>
      </c>
      <c r="K72" s="126">
        <f>IF(K$2,[6]!hp(Annual!K72:K188,$A$1),0)</f>
        <v>0</v>
      </c>
      <c r="L72" s="126">
        <f>IF(L$2,[6]!hp(Annual!L72:L188,$A$1),0)</f>
        <v>0</v>
      </c>
      <c r="M72" s="126">
        <f>IF(M$2,[6]!hp(Annual!M72:M188,$A$1),0)</f>
        <v>0</v>
      </c>
      <c r="N72" s="126">
        <f>IF(N$2,[6]!hp(Annual!N72:N188,$A$1),0)</f>
        <v>0</v>
      </c>
      <c r="O72" s="126">
        <f>IF(O$2,[6]!hp(Annual!O72:O188,$A$1),0)</f>
        <v>0</v>
      </c>
      <c r="P72" s="126">
        <f>IF(P$2,[6]!hp(Annual!P72:P188,$A$1),0)</f>
        <v>0</v>
      </c>
      <c r="Q72" s="126">
        <f>IF(Q$2,[6]!hp(Annual!Q72:Q188,$A$1),0)</f>
        <v>0</v>
      </c>
      <c r="R72" s="126">
        <f>IF(R$2,[6]!hp(Annual!R72:R188,$A$1),0)</f>
        <v>0</v>
      </c>
      <c r="S72" s="126">
        <f>IF(S$2,[6]!hp(Annual!S72:S188,$A$1),0)</f>
        <v>0</v>
      </c>
      <c r="T72" s="126">
        <f>IF(T$2,[6]!hp(Annual!T72:T188,$A$1),0)</f>
        <v>0</v>
      </c>
      <c r="U72" s="126">
        <f>IF(U$2,[6]!hp(Annual!U72:U188,$A$1),0)</f>
        <v>0</v>
      </c>
      <c r="V72" s="126">
        <f>IF(V$2,[6]!hp(Annual!V72:V188,$A$1),0)</f>
        <v>0</v>
      </c>
      <c r="W72" s="126">
        <f>IF(W$2,[6]!hp(Annual!W72:W188,$A$1),0)</f>
        <v>0</v>
      </c>
      <c r="X72" s="126">
        <f>IF(X$2,[6]!hp(Annual!X72:X188,$A$1),0)</f>
        <v>0</v>
      </c>
      <c r="Y72" s="126">
        <f>IF(Y$2,[6]!hp(Annual!Y72:Y188,$A$1),0)</f>
        <v>0</v>
      </c>
      <c r="Z72" s="126">
        <f>IF(Z$2,[6]!hp(Annual!Z72:Z188,$A$1),0)</f>
        <v>0</v>
      </c>
      <c r="AA72" s="126">
        <f>IF(AA$2,[6]!hp(Annual!AA72:AA188,$A$1),0)</f>
        <v>0</v>
      </c>
      <c r="AB72" s="126">
        <f>IF(AB$2,[6]!hp(Annual!AB72:AB188,$A$1),0)</f>
        <v>0</v>
      </c>
      <c r="AC72" s="126">
        <f>IF(AC$2,[6]!hp(Annual!AC72:AC188,$A$1),0)</f>
        <v>0</v>
      </c>
      <c r="AD72" s="126">
        <v>0</v>
      </c>
      <c r="AE72" s="126"/>
    </row>
    <row r="73" spans="1:31">
      <c r="A73" t="s">
        <v>334</v>
      </c>
      <c r="B73" s="126">
        <f>IF(B$2,[6]!hp(Annual!B73:B189,$A$1),0)</f>
        <v>0</v>
      </c>
      <c r="C73" s="126">
        <f>IF(C$2,[6]!hp(Annual!C73:C189,$A$1),0)</f>
        <v>0</v>
      </c>
      <c r="D73" s="126">
        <f>IF(D$2,[6]!hp(Annual!D73:D189,$A$1),0)</f>
        <v>0</v>
      </c>
      <c r="E73" s="126">
        <f>IF(E$2,[6]!hp(Annual!E73:E189,$A$1),0)</f>
        <v>0</v>
      </c>
      <c r="F73" s="126">
        <f>IF(F$2,[6]!hp(Annual!F73:F189,$A$1),0)</f>
        <v>0</v>
      </c>
      <c r="G73" s="126">
        <f>IF(G$2,[6]!hp(Annual!G73:G189,$A$1),0)</f>
        <v>0</v>
      </c>
      <c r="H73" s="126">
        <f>IF(H$2,[6]!hp(Annual!H73:H189,$A$1),0)</f>
        <v>0</v>
      </c>
      <c r="I73" s="126">
        <f>IF(I$2,[6]!hp(Annual!I73:I189,$A$1),0)</f>
        <v>0</v>
      </c>
      <c r="J73" s="126">
        <f>IF(J$2,[6]!hp(Annual!J73:J189,$A$1),0)</f>
        <v>0</v>
      </c>
      <c r="K73" s="126">
        <f>IF(K$2,[6]!hp(Annual!K73:K189,$A$1),0)</f>
        <v>0</v>
      </c>
      <c r="L73" s="126">
        <f>IF(L$2,[6]!hp(Annual!L73:L189,$A$1),0)</f>
        <v>0</v>
      </c>
      <c r="M73" s="126">
        <f>IF(M$2,[6]!hp(Annual!M73:M189,$A$1),0)</f>
        <v>0</v>
      </c>
      <c r="N73" s="126">
        <f>IF(N$2,[6]!hp(Annual!N73:N189,$A$1),0)</f>
        <v>0</v>
      </c>
      <c r="O73" s="126">
        <f>IF(O$2,[6]!hp(Annual!O73:O189,$A$1),0)</f>
        <v>0</v>
      </c>
      <c r="P73" s="126">
        <f>IF(P$2,[6]!hp(Annual!P73:P189,$A$1),0)</f>
        <v>0</v>
      </c>
      <c r="Q73" s="126">
        <f>IF(Q$2,[6]!hp(Annual!Q73:Q189,$A$1),0)</f>
        <v>0</v>
      </c>
      <c r="R73" s="126">
        <f>IF(R$2,[6]!hp(Annual!R73:R189,$A$1),0)</f>
        <v>0</v>
      </c>
      <c r="S73" s="126">
        <f>IF(S$2,[6]!hp(Annual!S73:S189,$A$1),0)</f>
        <v>0</v>
      </c>
      <c r="T73" s="126">
        <f>IF(T$2,[6]!hp(Annual!T73:T189,$A$1),0)</f>
        <v>0</v>
      </c>
      <c r="U73" s="126">
        <f>IF(U$2,[6]!hp(Annual!U73:U189,$A$1),0)</f>
        <v>0</v>
      </c>
      <c r="V73" s="126">
        <f>IF(V$2,[6]!hp(Annual!V73:V189,$A$1),0)</f>
        <v>0</v>
      </c>
      <c r="W73" s="126">
        <f>IF(W$2,[6]!hp(Annual!W73:W189,$A$1),0)</f>
        <v>0</v>
      </c>
      <c r="X73" s="126">
        <f>IF(X$2,[6]!hp(Annual!X73:X189,$A$1),0)</f>
        <v>0</v>
      </c>
      <c r="Y73" s="126">
        <f>IF(Y$2,[6]!hp(Annual!Y73:Y189,$A$1),0)</f>
        <v>0</v>
      </c>
      <c r="Z73" s="126">
        <f>IF(Z$2,[6]!hp(Annual!Z73:Z189,$A$1),0)</f>
        <v>0</v>
      </c>
      <c r="AA73" s="126">
        <f>IF(AA$2,[6]!hp(Annual!AA73:AA189,$A$1),0)</f>
        <v>0</v>
      </c>
      <c r="AB73" s="126">
        <f>IF(AB$2,[6]!hp(Annual!AB73:AB189,$A$1),0)</f>
        <v>0</v>
      </c>
      <c r="AC73" s="126">
        <f>IF(AC$2,[6]!hp(Annual!AC73:AC189,$A$1),0)</f>
        <v>0</v>
      </c>
      <c r="AD73" s="126">
        <v>0</v>
      </c>
      <c r="AE73" s="126"/>
    </row>
    <row r="74" spans="1:31">
      <c r="A74" t="s">
        <v>335</v>
      </c>
      <c r="B74" s="126">
        <f>IF(B$2,[6]!hp(Annual!B74:B190,$A$1),0)</f>
        <v>0</v>
      </c>
      <c r="C74" s="126">
        <f>IF(C$2,[6]!hp(Annual!C74:C190,$A$1),0)</f>
        <v>0</v>
      </c>
      <c r="D74" s="126">
        <f>IF(D$2,[6]!hp(Annual!D74:D190,$A$1),0)</f>
        <v>0</v>
      </c>
      <c r="E74" s="126">
        <f>IF(E$2,[6]!hp(Annual!E74:E190,$A$1),0)</f>
        <v>0</v>
      </c>
      <c r="F74" s="126">
        <f>IF(F$2,[6]!hp(Annual!F74:F190,$A$1),0)</f>
        <v>0</v>
      </c>
      <c r="G74" s="126">
        <f>IF(G$2,[6]!hp(Annual!G74:G190,$A$1),0)</f>
        <v>0</v>
      </c>
      <c r="H74" s="126">
        <f>IF(H$2,[6]!hp(Annual!H74:H190,$A$1),0)</f>
        <v>0</v>
      </c>
      <c r="I74" s="126">
        <f>IF(I$2,[6]!hp(Annual!I74:I190,$A$1),0)</f>
        <v>0</v>
      </c>
      <c r="J74" s="126">
        <f>IF(J$2,[6]!hp(Annual!J74:J190,$A$1),0)</f>
        <v>0</v>
      </c>
      <c r="K74" s="126">
        <f>IF(K$2,[6]!hp(Annual!K74:K190,$A$1),0)</f>
        <v>0</v>
      </c>
      <c r="L74" s="126">
        <f>IF(L$2,[6]!hp(Annual!L74:L190,$A$1),0)</f>
        <v>0</v>
      </c>
      <c r="M74" s="126">
        <f>IF(M$2,[6]!hp(Annual!M74:M190,$A$1),0)</f>
        <v>0</v>
      </c>
      <c r="N74" s="126">
        <f>IF(N$2,[6]!hp(Annual!N74:N190,$A$1),0)</f>
        <v>0</v>
      </c>
      <c r="O74" s="126">
        <f>IF(O$2,[6]!hp(Annual!O74:O190,$A$1),0)</f>
        <v>0</v>
      </c>
      <c r="P74" s="126">
        <f>IF(P$2,[6]!hp(Annual!P74:P190,$A$1),0)</f>
        <v>0</v>
      </c>
      <c r="Q74" s="126">
        <f>IF(Q$2,[6]!hp(Annual!Q74:Q190,$A$1),0)</f>
        <v>0</v>
      </c>
      <c r="R74" s="126">
        <f>IF(R$2,[6]!hp(Annual!R74:R190,$A$1),0)</f>
        <v>0</v>
      </c>
      <c r="S74" s="126">
        <f>IF(S$2,[6]!hp(Annual!S74:S190,$A$1),0)</f>
        <v>0</v>
      </c>
      <c r="T74" s="126">
        <f>IF(T$2,[6]!hp(Annual!T74:T190,$A$1),0)</f>
        <v>0</v>
      </c>
      <c r="U74" s="126">
        <f>IF(U$2,[6]!hp(Annual!U74:U190,$A$1),0)</f>
        <v>0</v>
      </c>
      <c r="V74" s="126">
        <f>IF(V$2,[6]!hp(Annual!V74:V190,$A$1),0)</f>
        <v>0</v>
      </c>
      <c r="W74" s="126">
        <f>IF(W$2,[6]!hp(Annual!W74:W190,$A$1),0)</f>
        <v>0</v>
      </c>
      <c r="X74" s="126">
        <f>IF(X$2,[6]!hp(Annual!X74:X190,$A$1),0)</f>
        <v>0</v>
      </c>
      <c r="Y74" s="126">
        <f>IF(Y$2,[6]!hp(Annual!Y74:Y190,$A$1),0)</f>
        <v>0</v>
      </c>
      <c r="Z74" s="126">
        <f>IF(Z$2,[6]!hp(Annual!Z74:Z190,$A$1),0)</f>
        <v>0</v>
      </c>
      <c r="AA74" s="126">
        <f>IF(AA$2,[6]!hp(Annual!AA74:AA190,$A$1),0)</f>
        <v>0</v>
      </c>
      <c r="AB74" s="126">
        <f>IF(AB$2,[6]!hp(Annual!AB74:AB190,$A$1),0)</f>
        <v>0</v>
      </c>
      <c r="AC74" s="126">
        <f>IF(AC$2,[6]!hp(Annual!AC74:AC190,$A$1),0)</f>
        <v>0</v>
      </c>
      <c r="AD74" s="126">
        <v>0</v>
      </c>
      <c r="AE74" s="126"/>
    </row>
    <row r="75" spans="1:31">
      <c r="A75" t="s">
        <v>336</v>
      </c>
      <c r="B75" s="126">
        <f>IF(B$2,[6]!hp(Annual!B75:B191,$A$1),0)</f>
        <v>0</v>
      </c>
      <c r="C75" s="126">
        <f>IF(C$2,[6]!hp(Annual!C75:C191,$A$1),0)</f>
        <v>0</v>
      </c>
      <c r="D75" s="126">
        <f>IF(D$2,[6]!hp(Annual!D75:D191,$A$1),0)</f>
        <v>0</v>
      </c>
      <c r="E75" s="126">
        <f>IF(E$2,[6]!hp(Annual!E75:E191,$A$1),0)</f>
        <v>0</v>
      </c>
      <c r="F75" s="126">
        <f>IF(F$2,[6]!hp(Annual!F75:F191,$A$1),0)</f>
        <v>0</v>
      </c>
      <c r="G75" s="126">
        <f>IF(G$2,[6]!hp(Annual!G75:G191,$A$1),0)</f>
        <v>0</v>
      </c>
      <c r="H75" s="126">
        <f>IF(H$2,[6]!hp(Annual!H75:H191,$A$1),0)</f>
        <v>0</v>
      </c>
      <c r="I75" s="126">
        <f>IF(I$2,[6]!hp(Annual!I75:I191,$A$1),0)</f>
        <v>0</v>
      </c>
      <c r="J75" s="126">
        <f>IF(J$2,[6]!hp(Annual!J75:J191,$A$1),0)</f>
        <v>0</v>
      </c>
      <c r="K75" s="126">
        <f>IF(K$2,[6]!hp(Annual!K75:K191,$A$1),0)</f>
        <v>0</v>
      </c>
      <c r="L75" s="126">
        <f>IF(L$2,[6]!hp(Annual!L75:L191,$A$1),0)</f>
        <v>0</v>
      </c>
      <c r="M75" s="126">
        <f>IF(M$2,[6]!hp(Annual!M75:M191,$A$1),0)</f>
        <v>0</v>
      </c>
      <c r="N75" s="126">
        <f>IF(N$2,[6]!hp(Annual!N75:N191,$A$1),0)</f>
        <v>0</v>
      </c>
      <c r="O75" s="126">
        <f>IF(O$2,[6]!hp(Annual!O75:O191,$A$1),0)</f>
        <v>0</v>
      </c>
      <c r="P75" s="126">
        <f>IF(P$2,[6]!hp(Annual!P75:P191,$A$1),0)</f>
        <v>0</v>
      </c>
      <c r="Q75" s="126">
        <f>IF(Q$2,[6]!hp(Annual!Q75:Q191,$A$1),0)</f>
        <v>0</v>
      </c>
      <c r="R75" s="126">
        <f>IF(R$2,[6]!hp(Annual!R75:R191,$A$1),0)</f>
        <v>0</v>
      </c>
      <c r="S75" s="126">
        <f>IF(S$2,[6]!hp(Annual!S75:S191,$A$1),0)</f>
        <v>0</v>
      </c>
      <c r="T75" s="126">
        <f>IF(T$2,[6]!hp(Annual!T75:T191,$A$1),0)</f>
        <v>0</v>
      </c>
      <c r="U75" s="126">
        <f>IF(U$2,[6]!hp(Annual!U75:U191,$A$1),0)</f>
        <v>0</v>
      </c>
      <c r="V75" s="126">
        <f>IF(V$2,[6]!hp(Annual!V75:V191,$A$1),0)</f>
        <v>0</v>
      </c>
      <c r="W75" s="126">
        <f>IF(W$2,[6]!hp(Annual!W75:W191,$A$1),0)</f>
        <v>0</v>
      </c>
      <c r="X75" s="126">
        <f>IF(X$2,[6]!hp(Annual!X75:X191,$A$1),0)</f>
        <v>0</v>
      </c>
      <c r="Y75" s="126">
        <f>IF(Y$2,[6]!hp(Annual!Y75:Y191,$A$1),0)</f>
        <v>0</v>
      </c>
      <c r="Z75" s="126">
        <f>IF(Z$2,[6]!hp(Annual!Z75:Z191,$A$1),0)</f>
        <v>0</v>
      </c>
      <c r="AA75" s="126">
        <f>IF(AA$2,[6]!hp(Annual!AA75:AA191,$A$1),0)</f>
        <v>0</v>
      </c>
      <c r="AB75" s="126">
        <f>IF(AB$2,[6]!hp(Annual!AB75:AB191,$A$1),0)</f>
        <v>0</v>
      </c>
      <c r="AC75" s="126">
        <f>IF(AC$2,[6]!hp(Annual!AC75:AC191,$A$1),0)</f>
        <v>0</v>
      </c>
      <c r="AD75" s="126">
        <v>0</v>
      </c>
      <c r="AE75" s="126"/>
    </row>
    <row r="76" spans="1:31">
      <c r="A76" t="s">
        <v>337</v>
      </c>
      <c r="B76" s="126">
        <f>IF(B$2,[6]!hp(Annual!B76:B192,$A$1),0)</f>
        <v>0</v>
      </c>
      <c r="C76" s="126">
        <f>IF(C$2,[6]!hp(Annual!C76:C192,$A$1),0)</f>
        <v>0</v>
      </c>
      <c r="D76" s="126">
        <f>IF(D$2,[6]!hp(Annual!D76:D192,$A$1),0)</f>
        <v>0</v>
      </c>
      <c r="E76" s="126">
        <f>IF(E$2,[6]!hp(Annual!E76:E192,$A$1),0)</f>
        <v>0</v>
      </c>
      <c r="F76" s="126">
        <f>IF(F$2,[6]!hp(Annual!F76:F192,$A$1),0)</f>
        <v>0</v>
      </c>
      <c r="G76" s="126">
        <f>IF(G$2,[6]!hp(Annual!G76:G192,$A$1),0)</f>
        <v>0</v>
      </c>
      <c r="H76" s="126">
        <f>IF(H$2,[6]!hp(Annual!H76:H192,$A$1),0)</f>
        <v>0</v>
      </c>
      <c r="I76" s="126">
        <f>IF(I$2,[6]!hp(Annual!I76:I192,$A$1),0)</f>
        <v>0</v>
      </c>
      <c r="J76" s="126">
        <f>IF(J$2,[6]!hp(Annual!J76:J192,$A$1),0)</f>
        <v>0</v>
      </c>
      <c r="K76" s="126">
        <f>IF(K$2,[6]!hp(Annual!K76:K192,$A$1),0)</f>
        <v>0</v>
      </c>
      <c r="L76" s="126">
        <f>IF(L$2,[6]!hp(Annual!L76:L192,$A$1),0)</f>
        <v>0</v>
      </c>
      <c r="M76" s="126">
        <f>IF(M$2,[6]!hp(Annual!M76:M192,$A$1),0)</f>
        <v>0</v>
      </c>
      <c r="N76" s="126">
        <f>IF(N$2,[6]!hp(Annual!N76:N192,$A$1),0)</f>
        <v>0</v>
      </c>
      <c r="O76" s="126">
        <f>IF(O$2,[6]!hp(Annual!O76:O192,$A$1),0)</f>
        <v>0</v>
      </c>
      <c r="P76" s="126">
        <f>IF(P$2,[6]!hp(Annual!P76:P192,$A$1),0)</f>
        <v>0</v>
      </c>
      <c r="Q76" s="126">
        <f>IF(Q$2,[6]!hp(Annual!Q76:Q192,$A$1),0)</f>
        <v>0</v>
      </c>
      <c r="R76" s="126">
        <f>IF(R$2,[6]!hp(Annual!R76:R192,$A$1),0)</f>
        <v>0</v>
      </c>
      <c r="S76" s="126">
        <f>IF(S$2,[6]!hp(Annual!S76:S192,$A$1),0)</f>
        <v>0</v>
      </c>
      <c r="T76" s="126">
        <f>IF(T$2,[6]!hp(Annual!T76:T192,$A$1),0)</f>
        <v>0</v>
      </c>
      <c r="U76" s="126">
        <f>IF(U$2,[6]!hp(Annual!U76:U192,$A$1),0)</f>
        <v>0</v>
      </c>
      <c r="V76" s="126">
        <f>IF(V$2,[6]!hp(Annual!V76:V192,$A$1),0)</f>
        <v>0</v>
      </c>
      <c r="W76" s="126">
        <f>IF(W$2,[6]!hp(Annual!W76:W192,$A$1),0)</f>
        <v>0</v>
      </c>
      <c r="X76" s="126">
        <f>IF(X$2,[6]!hp(Annual!X76:X192,$A$1),0)</f>
        <v>0</v>
      </c>
      <c r="Y76" s="126">
        <f>IF(Y$2,[6]!hp(Annual!Y76:Y192,$A$1),0)</f>
        <v>0</v>
      </c>
      <c r="Z76" s="126">
        <f>IF(Z$2,[6]!hp(Annual!Z76:Z192,$A$1),0)</f>
        <v>0</v>
      </c>
      <c r="AA76" s="126">
        <f>IF(AA$2,[6]!hp(Annual!AA76:AA192,$A$1),0)</f>
        <v>0</v>
      </c>
      <c r="AB76" s="126">
        <f>IF(AB$2,[6]!hp(Annual!AB76:AB192,$A$1),0)</f>
        <v>0</v>
      </c>
      <c r="AC76" s="126">
        <f>IF(AC$2,[6]!hp(Annual!AC76:AC192,$A$1),0)</f>
        <v>0</v>
      </c>
      <c r="AD76" s="126">
        <v>0</v>
      </c>
      <c r="AE76" s="126"/>
    </row>
    <row r="77" spans="1:31">
      <c r="A77" t="s">
        <v>338</v>
      </c>
      <c r="B77" s="126">
        <f>IF(B$2,[6]!hp(Annual!B77:B193,$A$1),0)</f>
        <v>0</v>
      </c>
      <c r="C77" s="126">
        <f>IF(C$2,[6]!hp(Annual!C77:C193,$A$1),0)</f>
        <v>0</v>
      </c>
      <c r="D77" s="126">
        <f>IF(D$2,[6]!hp(Annual!D77:D193,$A$1),0)</f>
        <v>0</v>
      </c>
      <c r="E77" s="126">
        <f>IF(E$2,[6]!hp(Annual!E77:E193,$A$1),0)</f>
        <v>0</v>
      </c>
      <c r="F77" s="126">
        <f>IF(F$2,[6]!hp(Annual!F77:F193,$A$1),0)</f>
        <v>0</v>
      </c>
      <c r="G77" s="126">
        <f>IF(G$2,[6]!hp(Annual!G77:G193,$A$1),0)</f>
        <v>0</v>
      </c>
      <c r="H77" s="126">
        <f>IF(H$2,[6]!hp(Annual!H77:H193,$A$1),0)</f>
        <v>0</v>
      </c>
      <c r="I77" s="126">
        <f>IF(I$2,[6]!hp(Annual!I77:I193,$A$1),0)</f>
        <v>0</v>
      </c>
      <c r="J77" s="126">
        <f>IF(J$2,[6]!hp(Annual!J77:J193,$A$1),0)</f>
        <v>0</v>
      </c>
      <c r="K77" s="126">
        <f>IF(K$2,[6]!hp(Annual!K77:K193,$A$1),0)</f>
        <v>0</v>
      </c>
      <c r="L77" s="126">
        <f>IF(L$2,[6]!hp(Annual!L77:L193,$A$1),0)</f>
        <v>0</v>
      </c>
      <c r="M77" s="126">
        <f>IF(M$2,[6]!hp(Annual!M77:M193,$A$1),0)</f>
        <v>0</v>
      </c>
      <c r="N77" s="126">
        <f>IF(N$2,[6]!hp(Annual!N77:N193,$A$1),0)</f>
        <v>0</v>
      </c>
      <c r="O77" s="126">
        <f>IF(O$2,[6]!hp(Annual!O77:O193,$A$1),0)</f>
        <v>0</v>
      </c>
      <c r="P77" s="126">
        <f>IF(P$2,[6]!hp(Annual!P77:P193,$A$1),0)</f>
        <v>0</v>
      </c>
      <c r="Q77" s="126">
        <f>IF(Q$2,[6]!hp(Annual!Q77:Q193,$A$1),0)</f>
        <v>0</v>
      </c>
      <c r="R77" s="126">
        <f>IF(R$2,[6]!hp(Annual!R77:R193,$A$1),0)</f>
        <v>0</v>
      </c>
      <c r="S77" s="126">
        <f>IF(S$2,[6]!hp(Annual!S77:S193,$A$1),0)</f>
        <v>0</v>
      </c>
      <c r="T77" s="126">
        <f>IF(T$2,[6]!hp(Annual!T77:T193,$A$1),0)</f>
        <v>0</v>
      </c>
      <c r="U77" s="126">
        <f>IF(U$2,[6]!hp(Annual!U77:U193,$A$1),0)</f>
        <v>0</v>
      </c>
      <c r="V77" s="126">
        <f>IF(V$2,[6]!hp(Annual!V77:V193,$A$1),0)</f>
        <v>0</v>
      </c>
      <c r="W77" s="126">
        <f>IF(W$2,[6]!hp(Annual!W77:W193,$A$1),0)</f>
        <v>0</v>
      </c>
      <c r="X77" s="126">
        <f>IF(X$2,[6]!hp(Annual!X77:X193,$A$1),0)</f>
        <v>0</v>
      </c>
      <c r="Y77" s="126">
        <f>IF(Y$2,[6]!hp(Annual!Y77:Y193,$A$1),0)</f>
        <v>0</v>
      </c>
      <c r="Z77" s="126">
        <f>IF(Z$2,[6]!hp(Annual!Z77:Z193,$A$1),0)</f>
        <v>0</v>
      </c>
      <c r="AA77" s="126">
        <f>IF(AA$2,[6]!hp(Annual!AA77:AA193,$A$1),0)</f>
        <v>0</v>
      </c>
      <c r="AB77" s="126">
        <f>IF(AB$2,[6]!hp(Annual!AB77:AB193,$A$1),0)</f>
        <v>0</v>
      </c>
      <c r="AC77" s="126">
        <f>IF(AC$2,[6]!hp(Annual!AC77:AC193,$A$1),0)</f>
        <v>0</v>
      </c>
      <c r="AD77" s="126">
        <v>0</v>
      </c>
      <c r="AE77" s="126"/>
    </row>
    <row r="78" spans="1:31">
      <c r="A78" t="s">
        <v>339</v>
      </c>
      <c r="B78" s="126">
        <f>IF(B$2,[6]!hp(Annual!B78:B194,$A$1),0)</f>
        <v>0</v>
      </c>
      <c r="C78" s="126">
        <f>IF(C$2,[6]!hp(Annual!C78:C194,$A$1),0)</f>
        <v>0</v>
      </c>
      <c r="D78" s="126">
        <f>IF(D$2,[6]!hp(Annual!D78:D194,$A$1),0)</f>
        <v>0</v>
      </c>
      <c r="E78" s="126">
        <f>IF(E$2,[6]!hp(Annual!E78:E194,$A$1),0)</f>
        <v>0</v>
      </c>
      <c r="F78" s="126">
        <f>IF(F$2,[6]!hp(Annual!F78:F194,$A$1),0)</f>
        <v>0</v>
      </c>
      <c r="G78" s="126">
        <f>IF(G$2,[6]!hp(Annual!G78:G194,$A$1),0)</f>
        <v>0</v>
      </c>
      <c r="H78" s="126">
        <f>IF(H$2,[6]!hp(Annual!H78:H194,$A$1),0)</f>
        <v>0</v>
      </c>
      <c r="I78" s="126">
        <f>IF(I$2,[6]!hp(Annual!I78:I194,$A$1),0)</f>
        <v>0</v>
      </c>
      <c r="J78" s="126">
        <f>IF(J$2,[6]!hp(Annual!J78:J194,$A$1),0)</f>
        <v>0</v>
      </c>
      <c r="K78" s="126">
        <f>IF(K$2,[6]!hp(Annual!K78:K194,$A$1),0)</f>
        <v>0</v>
      </c>
      <c r="L78" s="126">
        <f>IF(L$2,[6]!hp(Annual!L78:L194,$A$1),0)</f>
        <v>0</v>
      </c>
      <c r="M78" s="126">
        <f>IF(M$2,[6]!hp(Annual!M78:M194,$A$1),0)</f>
        <v>0</v>
      </c>
      <c r="N78" s="126">
        <f>IF(N$2,[6]!hp(Annual!N78:N194,$A$1),0)</f>
        <v>0</v>
      </c>
      <c r="O78" s="126">
        <f>IF(O$2,[6]!hp(Annual!O78:O194,$A$1),0)</f>
        <v>0</v>
      </c>
      <c r="P78" s="126">
        <f>IF(P$2,[6]!hp(Annual!P78:P194,$A$1),0)</f>
        <v>0</v>
      </c>
      <c r="Q78" s="126">
        <f>IF(Q$2,[6]!hp(Annual!Q78:Q194,$A$1),0)</f>
        <v>0</v>
      </c>
      <c r="R78" s="126">
        <f>IF(R$2,[6]!hp(Annual!R78:R194,$A$1),0)</f>
        <v>0</v>
      </c>
      <c r="S78" s="126">
        <f>IF(S$2,[6]!hp(Annual!S78:S194,$A$1),0)</f>
        <v>0</v>
      </c>
      <c r="T78" s="126">
        <f>IF(T$2,[6]!hp(Annual!T78:T194,$A$1),0)</f>
        <v>0</v>
      </c>
      <c r="U78" s="126">
        <f>IF(U$2,[6]!hp(Annual!U78:U194,$A$1),0)</f>
        <v>0</v>
      </c>
      <c r="V78" s="126">
        <f>IF(V$2,[6]!hp(Annual!V78:V194,$A$1),0)</f>
        <v>0</v>
      </c>
      <c r="W78" s="126">
        <f>IF(W$2,[6]!hp(Annual!W78:W194,$A$1),0)</f>
        <v>0</v>
      </c>
      <c r="X78" s="126">
        <f>IF(X$2,[6]!hp(Annual!X78:X194,$A$1),0)</f>
        <v>0</v>
      </c>
      <c r="Y78" s="126">
        <f>IF(Y$2,[6]!hp(Annual!Y78:Y194,$A$1),0)</f>
        <v>0</v>
      </c>
      <c r="Z78" s="126">
        <f>IF(Z$2,[6]!hp(Annual!Z78:Z194,$A$1),0)</f>
        <v>0</v>
      </c>
      <c r="AA78" s="126">
        <f>IF(AA$2,[6]!hp(Annual!AA78:AA194,$A$1),0)</f>
        <v>0</v>
      </c>
      <c r="AB78" s="126">
        <f>IF(AB$2,[6]!hp(Annual!AB78:AB194,$A$1),0)</f>
        <v>0</v>
      </c>
      <c r="AC78" s="126">
        <f>IF(AC$2,[6]!hp(Annual!AC78:AC194,$A$1),0)</f>
        <v>0</v>
      </c>
      <c r="AD78" s="126">
        <v>0</v>
      </c>
      <c r="AE78" s="126"/>
    </row>
    <row r="79" spans="1:31">
      <c r="A79" t="s">
        <v>340</v>
      </c>
      <c r="B79" s="126">
        <f>IF(B$2,[6]!hp(Annual!B79:B195,$A$1),0)</f>
        <v>0</v>
      </c>
      <c r="C79" s="126">
        <f>IF(C$2,[6]!hp(Annual!C79:C195,$A$1),0)</f>
        <v>0</v>
      </c>
      <c r="D79" s="126">
        <f>IF(D$2,[6]!hp(Annual!D79:D195,$A$1),0)</f>
        <v>0</v>
      </c>
      <c r="E79" s="126">
        <f>IF(E$2,[6]!hp(Annual!E79:E195,$A$1),0)</f>
        <v>0</v>
      </c>
      <c r="F79" s="126">
        <f>IF(F$2,[6]!hp(Annual!F79:F195,$A$1),0)</f>
        <v>0</v>
      </c>
      <c r="G79" s="126">
        <f>IF(G$2,[6]!hp(Annual!G79:G195,$A$1),0)</f>
        <v>0</v>
      </c>
      <c r="H79" s="126">
        <f>IF(H$2,[6]!hp(Annual!H79:H195,$A$1),0)</f>
        <v>0</v>
      </c>
      <c r="I79" s="126">
        <f>IF(I$2,[6]!hp(Annual!I79:I195,$A$1),0)</f>
        <v>0</v>
      </c>
      <c r="J79" s="126">
        <f>IF(J$2,[6]!hp(Annual!J79:J195,$A$1),0)</f>
        <v>0</v>
      </c>
      <c r="K79" s="126">
        <f>IF(K$2,[6]!hp(Annual!K79:K195,$A$1),0)</f>
        <v>0</v>
      </c>
      <c r="L79" s="126">
        <f>IF(L$2,[6]!hp(Annual!L79:L195,$A$1),0)</f>
        <v>0</v>
      </c>
      <c r="M79" s="126">
        <f>IF(M$2,[6]!hp(Annual!M79:M195,$A$1),0)</f>
        <v>0</v>
      </c>
      <c r="N79" s="126">
        <f>IF(N$2,[6]!hp(Annual!N79:N195,$A$1),0)</f>
        <v>0</v>
      </c>
      <c r="O79" s="126">
        <f>IF(O$2,[6]!hp(Annual!O79:O195,$A$1),0)</f>
        <v>0</v>
      </c>
      <c r="P79" s="126">
        <f>IF(P$2,[6]!hp(Annual!P79:P195,$A$1),0)</f>
        <v>0</v>
      </c>
      <c r="Q79" s="126">
        <f>IF(Q$2,[6]!hp(Annual!Q79:Q195,$A$1),0)</f>
        <v>0</v>
      </c>
      <c r="R79" s="126">
        <f>IF(R$2,[6]!hp(Annual!R79:R195,$A$1),0)</f>
        <v>0</v>
      </c>
      <c r="S79" s="126">
        <f>IF(S$2,[6]!hp(Annual!S79:S195,$A$1),0)</f>
        <v>0</v>
      </c>
      <c r="T79" s="126">
        <f>IF(T$2,[6]!hp(Annual!T79:T195,$A$1),0)</f>
        <v>0</v>
      </c>
      <c r="U79" s="126">
        <f>IF(U$2,[6]!hp(Annual!U79:U195,$A$1),0)</f>
        <v>0</v>
      </c>
      <c r="V79" s="126">
        <f>IF(V$2,[6]!hp(Annual!V79:V195,$A$1),0)</f>
        <v>0</v>
      </c>
      <c r="W79" s="126">
        <f>IF(W$2,[6]!hp(Annual!W79:W195,$A$1),0)</f>
        <v>0</v>
      </c>
      <c r="X79" s="126">
        <f>IF(X$2,[6]!hp(Annual!X79:X195,$A$1),0)</f>
        <v>0</v>
      </c>
      <c r="Y79" s="126">
        <f>IF(Y$2,[6]!hp(Annual!Y79:Y195,$A$1),0)</f>
        <v>0</v>
      </c>
      <c r="Z79" s="126">
        <f>IF(Z$2,[6]!hp(Annual!Z79:Z195,$A$1),0)</f>
        <v>0</v>
      </c>
      <c r="AA79" s="126">
        <f>IF(AA$2,[6]!hp(Annual!AA79:AA195,$A$1),0)</f>
        <v>0</v>
      </c>
      <c r="AB79" s="126">
        <f>IF(AB$2,[6]!hp(Annual!AB79:AB195,$A$1),0)</f>
        <v>0</v>
      </c>
      <c r="AC79" s="126">
        <f>IF(AC$2,[6]!hp(Annual!AC79:AC195,$A$1),0)</f>
        <v>0</v>
      </c>
      <c r="AD79" s="126">
        <v>0</v>
      </c>
      <c r="AE79" s="126"/>
    </row>
    <row r="80" spans="1:31">
      <c r="A80" t="s">
        <v>341</v>
      </c>
      <c r="B80" s="126">
        <f>IF(B$2,[6]!hp(Annual!B80:B196,$A$1),0)</f>
        <v>0</v>
      </c>
      <c r="C80" s="126">
        <f>IF(C$2,[6]!hp(Annual!C80:C196,$A$1),0)</f>
        <v>0</v>
      </c>
      <c r="D80" s="126">
        <f>IF(D$2,[6]!hp(Annual!D80:D196,$A$1),0)</f>
        <v>0</v>
      </c>
      <c r="E80" s="126">
        <f>IF(E$2,[6]!hp(Annual!E80:E196,$A$1),0)</f>
        <v>0</v>
      </c>
      <c r="F80" s="126">
        <f>IF(F$2,[6]!hp(Annual!F80:F196,$A$1),0)</f>
        <v>0</v>
      </c>
      <c r="G80" s="126">
        <f>IF(G$2,[6]!hp(Annual!G80:G196,$A$1),0)</f>
        <v>0</v>
      </c>
      <c r="H80" s="126">
        <f>IF(H$2,[6]!hp(Annual!H80:H196,$A$1),0)</f>
        <v>0</v>
      </c>
      <c r="I80" s="126">
        <f>IF(I$2,[6]!hp(Annual!I80:I196,$A$1),0)</f>
        <v>0</v>
      </c>
      <c r="J80" s="126">
        <f>IF(J$2,[6]!hp(Annual!J80:J196,$A$1),0)</f>
        <v>0</v>
      </c>
      <c r="K80" s="126">
        <f>IF(K$2,[6]!hp(Annual!K80:K196,$A$1),0)</f>
        <v>0</v>
      </c>
      <c r="L80" s="126">
        <f>IF(L$2,[6]!hp(Annual!L80:L196,$A$1),0)</f>
        <v>0</v>
      </c>
      <c r="M80" s="126">
        <f>IF(M$2,[6]!hp(Annual!M80:M196,$A$1),0)</f>
        <v>0</v>
      </c>
      <c r="N80" s="126">
        <f>IF(N$2,[6]!hp(Annual!N80:N196,$A$1),0)</f>
        <v>0</v>
      </c>
      <c r="O80" s="126">
        <f>IF(O$2,[6]!hp(Annual!O80:O196,$A$1),0)</f>
        <v>0</v>
      </c>
      <c r="P80" s="126">
        <f>IF(P$2,[6]!hp(Annual!P80:P196,$A$1),0)</f>
        <v>0</v>
      </c>
      <c r="Q80" s="126">
        <f>IF(Q$2,[6]!hp(Annual!Q80:Q196,$A$1),0)</f>
        <v>0</v>
      </c>
      <c r="R80" s="126">
        <f>IF(R$2,[6]!hp(Annual!R80:R196,$A$1),0)</f>
        <v>0</v>
      </c>
      <c r="S80" s="126">
        <f>IF(S$2,[6]!hp(Annual!S80:S196,$A$1),0)</f>
        <v>0</v>
      </c>
      <c r="T80" s="126">
        <f>IF(T$2,[6]!hp(Annual!T80:T196,$A$1),0)</f>
        <v>0</v>
      </c>
      <c r="U80" s="126">
        <f>IF(U$2,[6]!hp(Annual!U80:U196,$A$1),0)</f>
        <v>0</v>
      </c>
      <c r="V80" s="126">
        <f>IF(V$2,[6]!hp(Annual!V80:V196,$A$1),0)</f>
        <v>0</v>
      </c>
      <c r="W80" s="126">
        <f>IF(W$2,[6]!hp(Annual!W80:W196,$A$1),0)</f>
        <v>0</v>
      </c>
      <c r="X80" s="126">
        <f>IF(X$2,[6]!hp(Annual!X80:X196,$A$1),0)</f>
        <v>0</v>
      </c>
      <c r="Y80" s="126">
        <f>IF(Y$2,[6]!hp(Annual!Y80:Y196,$A$1),0)</f>
        <v>0</v>
      </c>
      <c r="Z80" s="126">
        <f>IF(Z$2,[6]!hp(Annual!Z80:Z196,$A$1),0)</f>
        <v>0</v>
      </c>
      <c r="AA80" s="126">
        <f>IF(AA$2,[6]!hp(Annual!AA80:AA196,$A$1),0)</f>
        <v>0</v>
      </c>
      <c r="AB80" s="126">
        <f>IF(AB$2,[6]!hp(Annual!AB80:AB196,$A$1),0)</f>
        <v>0</v>
      </c>
      <c r="AC80" s="126">
        <f>IF(AC$2,[6]!hp(Annual!AC80:AC196,$A$1),0)</f>
        <v>0</v>
      </c>
      <c r="AD80" s="126">
        <v>0</v>
      </c>
      <c r="AE80" s="126"/>
    </row>
    <row r="81" spans="1:31">
      <c r="A81" t="s">
        <v>342</v>
      </c>
      <c r="B81" s="126">
        <f>IF(B$2,[6]!hp(Annual!B81:B197,$A$1),0)</f>
        <v>0</v>
      </c>
      <c r="C81" s="126">
        <f>IF(C$2,[6]!hp(Annual!C81:C197,$A$1),0)</f>
        <v>0</v>
      </c>
      <c r="D81" s="126">
        <f>IF(D$2,[6]!hp(Annual!D81:D197,$A$1),0)</f>
        <v>0</v>
      </c>
      <c r="E81" s="126">
        <f>IF(E$2,[6]!hp(Annual!E81:E197,$A$1),0)</f>
        <v>0</v>
      </c>
      <c r="F81" s="126">
        <f>IF(F$2,[6]!hp(Annual!F81:F197,$A$1),0)</f>
        <v>0</v>
      </c>
      <c r="G81" s="126">
        <f>IF(G$2,[6]!hp(Annual!G81:G197,$A$1),0)</f>
        <v>0</v>
      </c>
      <c r="H81" s="126">
        <f>IF(H$2,[6]!hp(Annual!H81:H197,$A$1),0)</f>
        <v>0</v>
      </c>
      <c r="I81" s="126">
        <f>IF(I$2,[6]!hp(Annual!I81:I197,$A$1),0)</f>
        <v>0</v>
      </c>
      <c r="J81" s="126">
        <f>IF(J$2,[6]!hp(Annual!J81:J197,$A$1),0)</f>
        <v>0</v>
      </c>
      <c r="K81" s="126">
        <f>IF(K$2,[6]!hp(Annual!K81:K197,$A$1),0)</f>
        <v>0</v>
      </c>
      <c r="L81" s="126">
        <f>IF(L$2,[6]!hp(Annual!L81:L197,$A$1),0)</f>
        <v>0</v>
      </c>
      <c r="M81" s="126">
        <f>IF(M$2,[6]!hp(Annual!M81:M197,$A$1),0)</f>
        <v>0</v>
      </c>
      <c r="N81" s="126">
        <f>IF(N$2,[6]!hp(Annual!N81:N197,$A$1),0)</f>
        <v>0</v>
      </c>
      <c r="O81" s="126">
        <f>IF(O$2,[6]!hp(Annual!O81:O197,$A$1),0)</f>
        <v>0</v>
      </c>
      <c r="P81" s="126">
        <f>IF(P$2,[6]!hp(Annual!P81:P197,$A$1),0)</f>
        <v>0</v>
      </c>
      <c r="Q81" s="126">
        <f>IF(Q$2,[6]!hp(Annual!Q81:Q197,$A$1),0)</f>
        <v>0</v>
      </c>
      <c r="R81" s="126">
        <f>IF(R$2,[6]!hp(Annual!R81:R197,$A$1),0)</f>
        <v>0</v>
      </c>
      <c r="S81" s="126">
        <f>IF(S$2,[6]!hp(Annual!S81:S197,$A$1),0)</f>
        <v>0</v>
      </c>
      <c r="T81" s="126">
        <f>IF(T$2,[6]!hp(Annual!T81:T197,$A$1),0)</f>
        <v>0</v>
      </c>
      <c r="U81" s="126">
        <f>IF(U$2,[6]!hp(Annual!U81:U197,$A$1),0)</f>
        <v>0</v>
      </c>
      <c r="V81" s="126">
        <f>IF(V$2,[6]!hp(Annual!V81:V197,$A$1),0)</f>
        <v>0</v>
      </c>
      <c r="W81" s="126">
        <f>IF(W$2,[6]!hp(Annual!W81:W197,$A$1),0)</f>
        <v>0</v>
      </c>
      <c r="X81" s="126">
        <f>IF(X$2,[6]!hp(Annual!X81:X197,$A$1),0)</f>
        <v>0</v>
      </c>
      <c r="Y81" s="126">
        <f>IF(Y$2,[6]!hp(Annual!Y81:Y197,$A$1),0)</f>
        <v>0</v>
      </c>
      <c r="Z81" s="126">
        <f>IF(Z$2,[6]!hp(Annual!Z81:Z197,$A$1),0)</f>
        <v>0</v>
      </c>
      <c r="AA81" s="126">
        <f>IF(AA$2,[6]!hp(Annual!AA81:AA197,$A$1),0)</f>
        <v>0</v>
      </c>
      <c r="AB81" s="126">
        <f>IF(AB$2,[6]!hp(Annual!AB81:AB197,$A$1),0)</f>
        <v>0</v>
      </c>
      <c r="AC81" s="126">
        <f>IF(AC$2,[6]!hp(Annual!AC81:AC197,$A$1),0)</f>
        <v>0</v>
      </c>
      <c r="AD81" s="126">
        <v>0</v>
      </c>
      <c r="AE81" s="126"/>
    </row>
    <row r="82" spans="1:31">
      <c r="A82" t="s">
        <v>343</v>
      </c>
      <c r="B82" s="126">
        <f>IF(B$2,[6]!hp(Annual!B82:B198,$A$1),0)</f>
        <v>0</v>
      </c>
      <c r="C82" s="126">
        <f>IF(C$2,[6]!hp(Annual!C82:C198,$A$1),0)</f>
        <v>0</v>
      </c>
      <c r="D82" s="126">
        <f>IF(D$2,[6]!hp(Annual!D82:D198,$A$1),0)</f>
        <v>0</v>
      </c>
      <c r="E82" s="126">
        <f>IF(E$2,[6]!hp(Annual!E82:E198,$A$1),0)</f>
        <v>0</v>
      </c>
      <c r="F82" s="126">
        <f>IF(F$2,[6]!hp(Annual!F82:F198,$A$1),0)</f>
        <v>0</v>
      </c>
      <c r="G82" s="126">
        <f>IF(G$2,[6]!hp(Annual!G82:G198,$A$1),0)</f>
        <v>0</v>
      </c>
      <c r="H82" s="126">
        <f>IF(H$2,[6]!hp(Annual!H82:H198,$A$1),0)</f>
        <v>0</v>
      </c>
      <c r="I82" s="126">
        <f>IF(I$2,[6]!hp(Annual!I82:I198,$A$1),0)</f>
        <v>0</v>
      </c>
      <c r="J82" s="126">
        <f>IF(J$2,[6]!hp(Annual!J82:J198,$A$1),0)</f>
        <v>0</v>
      </c>
      <c r="K82" s="126">
        <f>IF(K$2,[6]!hp(Annual!K82:K198,$A$1),0)</f>
        <v>0</v>
      </c>
      <c r="L82" s="126">
        <f>IF(L$2,[6]!hp(Annual!L82:L198,$A$1),0)</f>
        <v>0</v>
      </c>
      <c r="M82" s="126">
        <f>IF(M$2,[6]!hp(Annual!M82:M198,$A$1),0)</f>
        <v>0</v>
      </c>
      <c r="N82" s="126">
        <f>IF(N$2,[6]!hp(Annual!N82:N198,$A$1),0)</f>
        <v>0</v>
      </c>
      <c r="O82" s="126">
        <f>IF(O$2,[6]!hp(Annual!O82:O198,$A$1),0)</f>
        <v>0</v>
      </c>
      <c r="P82" s="126">
        <f>IF(P$2,[6]!hp(Annual!P82:P198,$A$1),0)</f>
        <v>0</v>
      </c>
      <c r="Q82" s="126">
        <f>IF(Q$2,[6]!hp(Annual!Q82:Q198,$A$1),0)</f>
        <v>0</v>
      </c>
      <c r="R82" s="126">
        <f>IF(R$2,[6]!hp(Annual!R82:R198,$A$1),0)</f>
        <v>0</v>
      </c>
      <c r="S82" s="126">
        <f>IF(S$2,[6]!hp(Annual!S82:S198,$A$1),0)</f>
        <v>0</v>
      </c>
      <c r="T82" s="126">
        <f>IF(T$2,[6]!hp(Annual!T82:T198,$A$1),0)</f>
        <v>0</v>
      </c>
      <c r="U82" s="126">
        <f>IF(U$2,[6]!hp(Annual!U82:U198,$A$1),0)</f>
        <v>0</v>
      </c>
      <c r="V82" s="126">
        <f>IF(V$2,[6]!hp(Annual!V82:V198,$A$1),0)</f>
        <v>0</v>
      </c>
      <c r="W82" s="126">
        <f>IF(W$2,[6]!hp(Annual!W82:W198,$A$1),0)</f>
        <v>0</v>
      </c>
      <c r="X82" s="126">
        <f>IF(X$2,[6]!hp(Annual!X82:X198,$A$1),0)</f>
        <v>0</v>
      </c>
      <c r="Y82" s="126">
        <f>IF(Y$2,[6]!hp(Annual!Y82:Y198,$A$1),0)</f>
        <v>0</v>
      </c>
      <c r="Z82" s="126">
        <f>IF(Z$2,[6]!hp(Annual!Z82:Z198,$A$1),0)</f>
        <v>0</v>
      </c>
      <c r="AA82" s="126">
        <f>IF(AA$2,[6]!hp(Annual!AA82:AA198,$A$1),0)</f>
        <v>0</v>
      </c>
      <c r="AB82" s="126">
        <f>IF(AB$2,[6]!hp(Annual!AB82:AB198,$A$1),0)</f>
        <v>0</v>
      </c>
      <c r="AC82" s="126">
        <f>IF(AC$2,[6]!hp(Annual!AC82:AC198,$A$1),0)</f>
        <v>0</v>
      </c>
      <c r="AD82" s="126">
        <v>0</v>
      </c>
      <c r="AE82" s="126"/>
    </row>
    <row r="83" spans="1:31">
      <c r="A83" t="s">
        <v>344</v>
      </c>
      <c r="B83" s="126">
        <f>IF(B$2,[6]!hp(Annual!B83:B199,$A$1),0)</f>
        <v>0</v>
      </c>
      <c r="C83" s="126">
        <f>IF(C$2,[6]!hp(Annual!C83:C199,$A$1),0)</f>
        <v>0</v>
      </c>
      <c r="D83" s="126">
        <f>IF(D$2,[6]!hp(Annual!D83:D199,$A$1),0)</f>
        <v>0</v>
      </c>
      <c r="E83" s="126">
        <f>IF(E$2,[6]!hp(Annual!E83:E199,$A$1),0)</f>
        <v>0</v>
      </c>
      <c r="F83" s="126">
        <f>IF(F$2,[6]!hp(Annual!F83:F199,$A$1),0)</f>
        <v>0</v>
      </c>
      <c r="G83" s="126">
        <f>IF(G$2,[6]!hp(Annual!G83:G199,$A$1),0)</f>
        <v>0</v>
      </c>
      <c r="H83" s="126">
        <f>IF(H$2,[6]!hp(Annual!H83:H199,$A$1),0)</f>
        <v>0</v>
      </c>
      <c r="I83" s="126">
        <f>IF(I$2,[6]!hp(Annual!I83:I199,$A$1),0)</f>
        <v>0</v>
      </c>
      <c r="J83" s="126">
        <f>IF(J$2,[6]!hp(Annual!J83:J199,$A$1),0)</f>
        <v>0</v>
      </c>
      <c r="K83" s="126">
        <f>IF(K$2,[6]!hp(Annual!K83:K199,$A$1),0)</f>
        <v>0</v>
      </c>
      <c r="L83" s="126">
        <f>IF(L$2,[6]!hp(Annual!L83:L199,$A$1),0)</f>
        <v>0</v>
      </c>
      <c r="M83" s="126">
        <f>IF(M$2,[6]!hp(Annual!M83:M199,$A$1),0)</f>
        <v>0</v>
      </c>
      <c r="N83" s="126">
        <f>IF(N$2,[6]!hp(Annual!N83:N199,$A$1),0)</f>
        <v>0</v>
      </c>
      <c r="O83" s="126">
        <f>IF(O$2,[6]!hp(Annual!O83:O199,$A$1),0)</f>
        <v>0</v>
      </c>
      <c r="P83" s="126">
        <f>IF(P$2,[6]!hp(Annual!P83:P199,$A$1),0)</f>
        <v>0</v>
      </c>
      <c r="Q83" s="126">
        <f>IF(Q$2,[6]!hp(Annual!Q83:Q199,$A$1),0)</f>
        <v>0</v>
      </c>
      <c r="R83" s="126">
        <f>IF(R$2,[6]!hp(Annual!R83:R199,$A$1),0)</f>
        <v>0</v>
      </c>
      <c r="S83" s="126">
        <f>IF(S$2,[6]!hp(Annual!S83:S199,$A$1),0)</f>
        <v>0</v>
      </c>
      <c r="T83" s="126">
        <f>IF(T$2,[6]!hp(Annual!T83:T199,$A$1),0)</f>
        <v>0</v>
      </c>
      <c r="U83" s="126">
        <f>IF(U$2,[6]!hp(Annual!U83:U199,$A$1),0)</f>
        <v>0</v>
      </c>
      <c r="V83" s="126">
        <f>IF(V$2,[6]!hp(Annual!V83:V199,$A$1),0)</f>
        <v>0</v>
      </c>
      <c r="W83" s="126">
        <f>IF(W$2,[6]!hp(Annual!W83:W199,$A$1),0)</f>
        <v>0</v>
      </c>
      <c r="X83" s="126">
        <f>IF(X$2,[6]!hp(Annual!X83:X199,$A$1),0)</f>
        <v>0</v>
      </c>
      <c r="Y83" s="126">
        <f>IF(Y$2,[6]!hp(Annual!Y83:Y199,$A$1),0)</f>
        <v>0</v>
      </c>
      <c r="Z83" s="126">
        <f>IF(Z$2,[6]!hp(Annual!Z83:Z199,$A$1),0)</f>
        <v>0</v>
      </c>
      <c r="AA83" s="126">
        <f>IF(AA$2,[6]!hp(Annual!AA83:AA199,$A$1),0)</f>
        <v>0</v>
      </c>
      <c r="AB83" s="126">
        <f>IF(AB$2,[6]!hp(Annual!AB83:AB199,$A$1),0)</f>
        <v>0</v>
      </c>
      <c r="AC83" s="126">
        <f>IF(AC$2,[6]!hp(Annual!AC83:AC199,$A$1),0)</f>
        <v>0</v>
      </c>
      <c r="AD83" s="126">
        <v>0</v>
      </c>
      <c r="AE83" s="126"/>
    </row>
    <row r="84" spans="1:31">
      <c r="A84" t="s">
        <v>345</v>
      </c>
      <c r="B84" s="126">
        <f>IF(B$2,[6]!hp(Annual!B84:B200,$A$1),0)</f>
        <v>0</v>
      </c>
      <c r="C84" s="126">
        <f>IF(C$2,[6]!hp(Annual!C84:C200,$A$1),0)</f>
        <v>0</v>
      </c>
      <c r="D84" s="126">
        <f>IF(D$2,[6]!hp(Annual!D84:D200,$A$1),0)</f>
        <v>0</v>
      </c>
      <c r="E84" s="126">
        <f>IF(E$2,[6]!hp(Annual!E84:E200,$A$1),0)</f>
        <v>0</v>
      </c>
      <c r="F84" s="126">
        <f>IF(F$2,[6]!hp(Annual!F84:F200,$A$1),0)</f>
        <v>0</v>
      </c>
      <c r="G84" s="126">
        <f>IF(G$2,[6]!hp(Annual!G84:G200,$A$1),0)</f>
        <v>0</v>
      </c>
      <c r="H84" s="126">
        <f>IF(H$2,[6]!hp(Annual!H84:H200,$A$1),0)</f>
        <v>0</v>
      </c>
      <c r="I84" s="126">
        <f>IF(I$2,[6]!hp(Annual!I84:I200,$A$1),0)</f>
        <v>0</v>
      </c>
      <c r="J84" s="126">
        <f>IF(J$2,[6]!hp(Annual!J84:J200,$A$1),0)</f>
        <v>0</v>
      </c>
      <c r="K84" s="126">
        <f>IF(K$2,[6]!hp(Annual!K84:K200,$A$1),0)</f>
        <v>0</v>
      </c>
      <c r="L84" s="126">
        <f>IF(L$2,[6]!hp(Annual!L84:L200,$A$1),0)</f>
        <v>0</v>
      </c>
      <c r="M84" s="126">
        <f>IF(M$2,[6]!hp(Annual!M84:M200,$A$1),0)</f>
        <v>0</v>
      </c>
      <c r="N84" s="126">
        <f>IF(N$2,[6]!hp(Annual!N84:N200,$A$1),0)</f>
        <v>0</v>
      </c>
      <c r="O84" s="126">
        <f>IF(O$2,[6]!hp(Annual!O84:O200,$A$1),0)</f>
        <v>0</v>
      </c>
      <c r="P84" s="126">
        <f>IF(P$2,[6]!hp(Annual!P84:P200,$A$1),0)</f>
        <v>0</v>
      </c>
      <c r="Q84" s="126">
        <f>IF(Q$2,[6]!hp(Annual!Q84:Q200,$A$1),0)</f>
        <v>0</v>
      </c>
      <c r="R84" s="126">
        <f>IF(R$2,[6]!hp(Annual!R84:R200,$A$1),0)</f>
        <v>0</v>
      </c>
      <c r="S84" s="126">
        <f>IF(S$2,[6]!hp(Annual!S84:S200,$A$1),0)</f>
        <v>0</v>
      </c>
      <c r="T84" s="126">
        <f>IF(T$2,[6]!hp(Annual!T84:T200,$A$1),0)</f>
        <v>0</v>
      </c>
      <c r="U84" s="126">
        <f>IF(U$2,[6]!hp(Annual!U84:U200,$A$1),0)</f>
        <v>0</v>
      </c>
      <c r="V84" s="126">
        <f>IF(V$2,[6]!hp(Annual!V84:V200,$A$1),0)</f>
        <v>0</v>
      </c>
      <c r="W84" s="126">
        <f>IF(W$2,[6]!hp(Annual!W84:W200,$A$1),0)</f>
        <v>0</v>
      </c>
      <c r="X84" s="126">
        <f>IF(X$2,[6]!hp(Annual!X84:X200,$A$1),0)</f>
        <v>0</v>
      </c>
      <c r="Y84" s="126">
        <f>IF(Y$2,[6]!hp(Annual!Y84:Y200,$A$1),0)</f>
        <v>0</v>
      </c>
      <c r="Z84" s="126">
        <f>IF(Z$2,[6]!hp(Annual!Z84:Z200,$A$1),0)</f>
        <v>0</v>
      </c>
      <c r="AA84" s="126">
        <f>IF(AA$2,[6]!hp(Annual!AA84:AA200,$A$1),0)</f>
        <v>0</v>
      </c>
      <c r="AB84" s="126">
        <f>IF(AB$2,[6]!hp(Annual!AB84:AB200,$A$1),0)</f>
        <v>0</v>
      </c>
      <c r="AC84" s="126">
        <f>IF(AC$2,[6]!hp(Annual!AC84:AC200,$A$1),0)</f>
        <v>0</v>
      </c>
      <c r="AD84" s="126">
        <v>0</v>
      </c>
      <c r="AE84" s="126"/>
    </row>
    <row r="85" spans="1:31">
      <c r="A85" t="s">
        <v>346</v>
      </c>
      <c r="B85" s="126">
        <f>IF(B$2,[6]!hp(Annual!B85:B201,$A$1),0)</f>
        <v>0</v>
      </c>
      <c r="C85" s="126">
        <f>IF(C$2,[6]!hp(Annual!C85:C201,$A$1),0)</f>
        <v>0</v>
      </c>
      <c r="D85" s="126">
        <f>IF(D$2,[6]!hp(Annual!D85:D201,$A$1),0)</f>
        <v>0</v>
      </c>
      <c r="E85" s="126">
        <f>IF(E$2,[6]!hp(Annual!E85:E201,$A$1),0)</f>
        <v>0</v>
      </c>
      <c r="F85" s="126">
        <f>IF(F$2,[6]!hp(Annual!F85:F201,$A$1),0)</f>
        <v>0</v>
      </c>
      <c r="G85" s="126">
        <f>IF(G$2,[6]!hp(Annual!G85:G201,$A$1),0)</f>
        <v>0</v>
      </c>
      <c r="H85" s="126">
        <f>IF(H$2,[6]!hp(Annual!H85:H201,$A$1),0)</f>
        <v>0</v>
      </c>
      <c r="I85" s="126">
        <f>IF(I$2,[6]!hp(Annual!I85:I201,$A$1),0)</f>
        <v>0</v>
      </c>
      <c r="J85" s="126">
        <f>IF(J$2,[6]!hp(Annual!J85:J201,$A$1),0)</f>
        <v>0</v>
      </c>
      <c r="K85" s="126">
        <f>IF(K$2,[6]!hp(Annual!K85:K201,$A$1),0)</f>
        <v>0</v>
      </c>
      <c r="L85" s="126">
        <f>IF(L$2,[6]!hp(Annual!L85:L201,$A$1),0)</f>
        <v>0</v>
      </c>
      <c r="M85" s="126">
        <f>IF(M$2,[6]!hp(Annual!M85:M201,$A$1),0)</f>
        <v>0</v>
      </c>
      <c r="N85" s="126">
        <f>IF(N$2,[6]!hp(Annual!N85:N201,$A$1),0)</f>
        <v>0</v>
      </c>
      <c r="O85" s="126">
        <f>IF(O$2,[6]!hp(Annual!O85:O201,$A$1),0)</f>
        <v>0</v>
      </c>
      <c r="P85" s="126">
        <f>IF(P$2,[6]!hp(Annual!P85:P201,$A$1),0)</f>
        <v>0</v>
      </c>
      <c r="Q85" s="126">
        <f>IF(Q$2,[6]!hp(Annual!Q85:Q201,$A$1),0)</f>
        <v>0</v>
      </c>
      <c r="R85" s="126">
        <f>IF(R$2,[6]!hp(Annual!R85:R201,$A$1),0)</f>
        <v>0</v>
      </c>
      <c r="S85" s="126">
        <f>IF(S$2,[6]!hp(Annual!S85:S201,$A$1),0)</f>
        <v>0</v>
      </c>
      <c r="T85" s="126">
        <f>IF(T$2,[6]!hp(Annual!T85:T201,$A$1),0)</f>
        <v>0</v>
      </c>
      <c r="U85" s="126">
        <f>IF(U$2,[6]!hp(Annual!U85:U201,$A$1),0)</f>
        <v>0</v>
      </c>
      <c r="V85" s="126">
        <f>IF(V$2,[6]!hp(Annual!V85:V201,$A$1),0)</f>
        <v>0</v>
      </c>
      <c r="W85" s="126">
        <f>IF(W$2,[6]!hp(Annual!W85:W201,$A$1),0)</f>
        <v>0</v>
      </c>
      <c r="X85" s="126">
        <f>IF(X$2,[6]!hp(Annual!X85:X201,$A$1),0)</f>
        <v>0</v>
      </c>
      <c r="Y85" s="126">
        <f>IF(Y$2,[6]!hp(Annual!Y85:Y201,$A$1),0)</f>
        <v>0</v>
      </c>
      <c r="Z85" s="126">
        <f>IF(Z$2,[6]!hp(Annual!Z85:Z201,$A$1),0)</f>
        <v>0</v>
      </c>
      <c r="AA85" s="126">
        <f>IF(AA$2,[6]!hp(Annual!AA85:AA201,$A$1),0)</f>
        <v>0</v>
      </c>
      <c r="AB85" s="126">
        <f>IF(AB$2,[6]!hp(Annual!AB85:AB201,$A$1),0)</f>
        <v>0</v>
      </c>
      <c r="AC85" s="126">
        <f>IF(AC$2,[6]!hp(Annual!AC85:AC201,$A$1),0)</f>
        <v>0</v>
      </c>
      <c r="AD85" s="126">
        <v>0</v>
      </c>
      <c r="AE85" s="126"/>
    </row>
    <row r="86" spans="1:31">
      <c r="A86" t="s">
        <v>347</v>
      </c>
      <c r="B86" s="126">
        <f>IF(B$2,[6]!hp(Annual!B86:B202,$A$1),0)</f>
        <v>0</v>
      </c>
      <c r="C86" s="126">
        <f>IF(C$2,[6]!hp(Annual!C86:C202,$A$1),0)</f>
        <v>0</v>
      </c>
      <c r="D86" s="126">
        <f>IF(D$2,[6]!hp(Annual!D86:D202,$A$1),0)</f>
        <v>0</v>
      </c>
      <c r="E86" s="126">
        <f>IF(E$2,[6]!hp(Annual!E86:E202,$A$1),0)</f>
        <v>0</v>
      </c>
      <c r="F86" s="126">
        <f>IF(F$2,[6]!hp(Annual!F86:F202,$A$1),0)</f>
        <v>0</v>
      </c>
      <c r="G86" s="126">
        <f>IF(G$2,[6]!hp(Annual!G86:G202,$A$1),0)</f>
        <v>0</v>
      </c>
      <c r="H86" s="126">
        <f>IF(H$2,[6]!hp(Annual!H86:H202,$A$1),0)</f>
        <v>0</v>
      </c>
      <c r="I86" s="126">
        <f>IF(I$2,[6]!hp(Annual!I86:I202,$A$1),0)</f>
        <v>0</v>
      </c>
      <c r="J86" s="126">
        <f>IF(J$2,[6]!hp(Annual!J86:J202,$A$1),0)</f>
        <v>0</v>
      </c>
      <c r="K86" s="126">
        <f>IF(K$2,[6]!hp(Annual!K86:K202,$A$1),0)</f>
        <v>0</v>
      </c>
      <c r="L86" s="126">
        <f>IF(L$2,[6]!hp(Annual!L86:L202,$A$1),0)</f>
        <v>0</v>
      </c>
      <c r="M86" s="126">
        <f>IF(M$2,[6]!hp(Annual!M86:M202,$A$1),0)</f>
        <v>0</v>
      </c>
      <c r="N86" s="126">
        <f>IF(N$2,[6]!hp(Annual!N86:N202,$A$1),0)</f>
        <v>0</v>
      </c>
      <c r="O86" s="126">
        <f>IF(O$2,[6]!hp(Annual!O86:O202,$A$1),0)</f>
        <v>0</v>
      </c>
      <c r="P86" s="126">
        <f>IF(P$2,[6]!hp(Annual!P86:P202,$A$1),0)</f>
        <v>0</v>
      </c>
      <c r="Q86" s="126">
        <f>IF(Q$2,[6]!hp(Annual!Q86:Q202,$A$1),0)</f>
        <v>0</v>
      </c>
      <c r="R86" s="126">
        <f>IF(R$2,[6]!hp(Annual!R86:R202,$A$1),0)</f>
        <v>0</v>
      </c>
      <c r="S86" s="126">
        <f>IF(S$2,[6]!hp(Annual!S86:S202,$A$1),0)</f>
        <v>0</v>
      </c>
      <c r="T86" s="126">
        <f>IF(T$2,[6]!hp(Annual!T86:T202,$A$1),0)</f>
        <v>0</v>
      </c>
      <c r="U86" s="126">
        <f>IF(U$2,[6]!hp(Annual!U86:U202,$A$1),0)</f>
        <v>0</v>
      </c>
      <c r="V86" s="126">
        <f>IF(V$2,[6]!hp(Annual!V86:V202,$A$1),0)</f>
        <v>0</v>
      </c>
      <c r="W86" s="126">
        <f>IF(W$2,[6]!hp(Annual!W86:W202,$A$1),0)</f>
        <v>0</v>
      </c>
      <c r="X86" s="126">
        <f>IF(X$2,[6]!hp(Annual!X86:X202,$A$1),0)</f>
        <v>0</v>
      </c>
      <c r="Y86" s="126">
        <f>IF(Y$2,[6]!hp(Annual!Y86:Y202,$A$1),0)</f>
        <v>0</v>
      </c>
      <c r="Z86" s="126">
        <f>IF(Z$2,[6]!hp(Annual!Z86:Z202,$A$1),0)</f>
        <v>0</v>
      </c>
      <c r="AA86" s="126">
        <f>IF(AA$2,[6]!hp(Annual!AA86:AA202,$A$1),0)</f>
        <v>0</v>
      </c>
      <c r="AB86" s="126">
        <f>IF(AB$2,[6]!hp(Annual!AB86:AB202,$A$1),0)</f>
        <v>0</v>
      </c>
      <c r="AC86" s="126">
        <f>IF(AC$2,[6]!hp(Annual!AC86:AC202,$A$1),0)</f>
        <v>0</v>
      </c>
      <c r="AD86" s="126">
        <v>0</v>
      </c>
      <c r="AE86" s="126"/>
    </row>
    <row r="87" spans="1:31">
      <c r="A87" t="s">
        <v>348</v>
      </c>
      <c r="B87" s="126">
        <f>IF(B$2,[6]!hp(Annual!B87:B203,$A$1),0)</f>
        <v>0</v>
      </c>
      <c r="C87" s="126">
        <f>IF(C$2,[6]!hp(Annual!C87:C203,$A$1),0)</f>
        <v>0</v>
      </c>
      <c r="D87" s="126">
        <f>IF(D$2,[6]!hp(Annual!D87:D203,$A$1),0)</f>
        <v>0</v>
      </c>
      <c r="E87" s="126">
        <f>IF(E$2,[6]!hp(Annual!E87:E203,$A$1),0)</f>
        <v>0</v>
      </c>
      <c r="F87" s="126">
        <f>IF(F$2,[6]!hp(Annual!F87:F203,$A$1),0)</f>
        <v>0</v>
      </c>
      <c r="G87" s="126">
        <f>IF(G$2,[6]!hp(Annual!G87:G203,$A$1),0)</f>
        <v>0</v>
      </c>
      <c r="H87" s="126">
        <f>IF(H$2,[6]!hp(Annual!H87:H203,$A$1),0)</f>
        <v>0</v>
      </c>
      <c r="I87" s="126">
        <f>IF(I$2,[6]!hp(Annual!I87:I203,$A$1),0)</f>
        <v>0</v>
      </c>
      <c r="J87" s="126">
        <f>IF(J$2,[6]!hp(Annual!J87:J203,$A$1),0)</f>
        <v>0</v>
      </c>
      <c r="K87" s="126">
        <f>IF(K$2,[6]!hp(Annual!K87:K203,$A$1),0)</f>
        <v>0</v>
      </c>
      <c r="L87" s="126">
        <f>IF(L$2,[6]!hp(Annual!L87:L203,$A$1),0)</f>
        <v>0</v>
      </c>
      <c r="M87" s="126">
        <f>IF(M$2,[6]!hp(Annual!M87:M203,$A$1),0)</f>
        <v>0</v>
      </c>
      <c r="N87" s="126">
        <f>IF(N$2,[6]!hp(Annual!N87:N203,$A$1),0)</f>
        <v>0</v>
      </c>
      <c r="O87" s="126">
        <f>IF(O$2,[6]!hp(Annual!O87:O203,$A$1),0)</f>
        <v>0</v>
      </c>
      <c r="P87" s="126">
        <f>IF(P$2,[6]!hp(Annual!P87:P203,$A$1),0)</f>
        <v>0</v>
      </c>
      <c r="Q87" s="126">
        <f>IF(Q$2,[6]!hp(Annual!Q87:Q203,$A$1),0)</f>
        <v>0</v>
      </c>
      <c r="R87" s="126">
        <f>IF(R$2,[6]!hp(Annual!R87:R203,$A$1),0)</f>
        <v>0</v>
      </c>
      <c r="S87" s="126">
        <f>IF(S$2,[6]!hp(Annual!S87:S203,$A$1),0)</f>
        <v>0</v>
      </c>
      <c r="T87" s="126">
        <f>IF(T$2,[6]!hp(Annual!T87:T203,$A$1),0)</f>
        <v>0</v>
      </c>
      <c r="U87" s="126">
        <f>IF(U$2,[6]!hp(Annual!U87:U203,$A$1),0)</f>
        <v>0</v>
      </c>
      <c r="V87" s="126">
        <f>IF(V$2,[6]!hp(Annual!V87:V203,$A$1),0)</f>
        <v>0</v>
      </c>
      <c r="W87" s="126">
        <f>IF(W$2,[6]!hp(Annual!W87:W203,$A$1),0)</f>
        <v>0</v>
      </c>
      <c r="X87" s="126">
        <f>IF(X$2,[6]!hp(Annual!X87:X203,$A$1),0)</f>
        <v>0</v>
      </c>
      <c r="Y87" s="126">
        <f>IF(Y$2,[6]!hp(Annual!Y87:Y203,$A$1),0)</f>
        <v>0</v>
      </c>
      <c r="Z87" s="126">
        <f>IF(Z$2,[6]!hp(Annual!Z87:Z203,$A$1),0)</f>
        <v>0</v>
      </c>
      <c r="AA87" s="126">
        <f>IF(AA$2,[6]!hp(Annual!AA87:AA203,$A$1),0)</f>
        <v>0</v>
      </c>
      <c r="AB87" s="126">
        <f>IF(AB$2,[6]!hp(Annual!AB87:AB203,$A$1),0)</f>
        <v>0</v>
      </c>
      <c r="AC87" s="126">
        <f>IF(AC$2,[6]!hp(Annual!AC87:AC203,$A$1),0)</f>
        <v>0</v>
      </c>
      <c r="AD87" s="126">
        <v>0</v>
      </c>
      <c r="AE87" s="126"/>
    </row>
    <row r="88" spans="1:31">
      <c r="A88" t="s">
        <v>349</v>
      </c>
      <c r="B88" s="126">
        <f>IF(B$2,[6]!hp(Annual!B88:B204,$A$1),0)</f>
        <v>0</v>
      </c>
      <c r="C88" s="126">
        <f>IF(C$2,[6]!hp(Annual!C88:C204,$A$1),0)</f>
        <v>0</v>
      </c>
      <c r="D88" s="126">
        <f>IF(D$2,[6]!hp(Annual!D88:D204,$A$1),0)</f>
        <v>0</v>
      </c>
      <c r="E88" s="126">
        <f>IF(E$2,[6]!hp(Annual!E88:E204,$A$1),0)</f>
        <v>0</v>
      </c>
      <c r="F88" s="126">
        <f>IF(F$2,[6]!hp(Annual!F88:F204,$A$1),0)</f>
        <v>0</v>
      </c>
      <c r="G88" s="126">
        <f>IF(G$2,[6]!hp(Annual!G88:G204,$A$1),0)</f>
        <v>0</v>
      </c>
      <c r="H88" s="126">
        <f>IF(H$2,[6]!hp(Annual!H88:H204,$A$1),0)</f>
        <v>0</v>
      </c>
      <c r="I88" s="126">
        <f>IF(I$2,[6]!hp(Annual!I88:I204,$A$1),0)</f>
        <v>0</v>
      </c>
      <c r="J88" s="126">
        <f>IF(J$2,[6]!hp(Annual!J88:J204,$A$1),0)</f>
        <v>0</v>
      </c>
      <c r="K88" s="126">
        <f>IF(K$2,[6]!hp(Annual!K88:K204,$A$1),0)</f>
        <v>0</v>
      </c>
      <c r="L88" s="126">
        <f>IF(L$2,[6]!hp(Annual!L88:L204,$A$1),0)</f>
        <v>0</v>
      </c>
      <c r="M88" s="126">
        <f>IF(M$2,[6]!hp(Annual!M88:M204,$A$1),0)</f>
        <v>0</v>
      </c>
      <c r="N88" s="126">
        <f>IF(N$2,[6]!hp(Annual!N88:N204,$A$1),0)</f>
        <v>0</v>
      </c>
      <c r="O88" s="126">
        <f>IF(O$2,[6]!hp(Annual!O88:O204,$A$1),0)</f>
        <v>0</v>
      </c>
      <c r="P88" s="126">
        <f>IF(P$2,[6]!hp(Annual!P88:P204,$A$1),0)</f>
        <v>0</v>
      </c>
      <c r="Q88" s="126">
        <f>IF(Q$2,[6]!hp(Annual!Q88:Q204,$A$1),0)</f>
        <v>0</v>
      </c>
      <c r="R88" s="126">
        <f>IF(R$2,[6]!hp(Annual!R88:R204,$A$1),0)</f>
        <v>0</v>
      </c>
      <c r="S88" s="126">
        <f>IF(S$2,[6]!hp(Annual!S88:S204,$A$1),0)</f>
        <v>0</v>
      </c>
      <c r="T88" s="126">
        <f>IF(T$2,[6]!hp(Annual!T88:T204,$A$1),0)</f>
        <v>0</v>
      </c>
      <c r="U88" s="126">
        <f>IF(U$2,[6]!hp(Annual!U88:U204,$A$1),0)</f>
        <v>0</v>
      </c>
      <c r="V88" s="126">
        <f>IF(V$2,[6]!hp(Annual!V88:V204,$A$1),0)</f>
        <v>0</v>
      </c>
      <c r="W88" s="126">
        <f>IF(W$2,[6]!hp(Annual!W88:W204,$A$1),0)</f>
        <v>0</v>
      </c>
      <c r="X88" s="126">
        <f>IF(X$2,[6]!hp(Annual!X88:X204,$A$1),0)</f>
        <v>0</v>
      </c>
      <c r="Y88" s="126">
        <f>IF(Y$2,[6]!hp(Annual!Y88:Y204,$A$1),0)</f>
        <v>0</v>
      </c>
      <c r="Z88" s="126">
        <f>IF(Z$2,[6]!hp(Annual!Z88:Z204,$A$1),0)</f>
        <v>0</v>
      </c>
      <c r="AA88" s="126">
        <f>IF(AA$2,[6]!hp(Annual!AA88:AA204,$A$1),0)</f>
        <v>0</v>
      </c>
      <c r="AB88" s="126">
        <f>IF(AB$2,[6]!hp(Annual!AB88:AB204,$A$1),0)</f>
        <v>0</v>
      </c>
      <c r="AC88" s="126">
        <f>IF(AC$2,[6]!hp(Annual!AC88:AC204,$A$1),0)</f>
        <v>0</v>
      </c>
      <c r="AD88" s="126">
        <v>0</v>
      </c>
      <c r="AE88" s="126"/>
    </row>
    <row r="89" spans="1:31">
      <c r="A89" t="s">
        <v>350</v>
      </c>
      <c r="B89" s="126">
        <f>IF(B$2,[6]!hp(Annual!B89:B205,$A$1),0)</f>
        <v>0</v>
      </c>
      <c r="C89" s="126">
        <f>IF(C$2,[6]!hp(Annual!C89:C205,$A$1),0)</f>
        <v>0</v>
      </c>
      <c r="D89" s="126">
        <f>IF(D$2,[6]!hp(Annual!D89:D205,$A$1),0)</f>
        <v>0</v>
      </c>
      <c r="E89" s="126">
        <f>IF(E$2,[6]!hp(Annual!E89:E205,$A$1),0)</f>
        <v>0</v>
      </c>
      <c r="F89" s="126">
        <f>IF(F$2,[6]!hp(Annual!F89:F205,$A$1),0)</f>
        <v>0</v>
      </c>
      <c r="G89" s="126">
        <f>IF(G$2,[6]!hp(Annual!G89:G205,$A$1),0)</f>
        <v>0</v>
      </c>
      <c r="H89" s="126">
        <f>IF(H$2,[6]!hp(Annual!H89:H205,$A$1),0)</f>
        <v>0</v>
      </c>
      <c r="I89" s="126">
        <f>IF(I$2,[6]!hp(Annual!I89:I205,$A$1),0)</f>
        <v>0</v>
      </c>
      <c r="J89" s="126">
        <f>IF(J$2,[6]!hp(Annual!J89:J205,$A$1),0)</f>
        <v>0</v>
      </c>
      <c r="K89" s="126">
        <f>IF(K$2,[6]!hp(Annual!K89:K205,$A$1),0)</f>
        <v>0</v>
      </c>
      <c r="L89" s="126">
        <f>IF(L$2,[6]!hp(Annual!L89:L205,$A$1),0)</f>
        <v>0</v>
      </c>
      <c r="M89" s="126">
        <f>IF(M$2,[6]!hp(Annual!M89:M205,$A$1),0)</f>
        <v>0</v>
      </c>
      <c r="N89" s="126">
        <f>IF(N$2,[6]!hp(Annual!N89:N205,$A$1),0)</f>
        <v>0</v>
      </c>
      <c r="O89" s="126">
        <f>IF(O$2,[6]!hp(Annual!O89:O205,$A$1),0)</f>
        <v>0</v>
      </c>
      <c r="P89" s="126">
        <f>IF(P$2,[6]!hp(Annual!P89:P205,$A$1),0)</f>
        <v>0</v>
      </c>
      <c r="Q89" s="126">
        <f>IF(Q$2,[6]!hp(Annual!Q89:Q205,$A$1),0)</f>
        <v>0</v>
      </c>
      <c r="R89" s="126">
        <f>IF(R$2,[6]!hp(Annual!R89:R205,$A$1),0)</f>
        <v>0</v>
      </c>
      <c r="S89" s="126">
        <f>IF(S$2,[6]!hp(Annual!S89:S205,$A$1),0)</f>
        <v>0</v>
      </c>
      <c r="T89" s="126">
        <f>IF(T$2,[6]!hp(Annual!T89:T205,$A$1),0)</f>
        <v>0</v>
      </c>
      <c r="U89" s="126">
        <f>IF(U$2,[6]!hp(Annual!U89:U205,$A$1),0)</f>
        <v>0</v>
      </c>
      <c r="V89" s="126">
        <f>IF(V$2,[6]!hp(Annual!V89:V205,$A$1),0)</f>
        <v>0</v>
      </c>
      <c r="W89" s="126">
        <f>IF(W$2,[6]!hp(Annual!W89:W205,$A$1),0)</f>
        <v>0</v>
      </c>
      <c r="X89" s="126">
        <f>IF(X$2,[6]!hp(Annual!X89:X205,$A$1),0)</f>
        <v>0</v>
      </c>
      <c r="Y89" s="126">
        <f>IF(Y$2,[6]!hp(Annual!Y89:Y205,$A$1),0)</f>
        <v>0</v>
      </c>
      <c r="Z89" s="126">
        <f>IF(Z$2,[6]!hp(Annual!Z89:Z205,$A$1),0)</f>
        <v>0</v>
      </c>
      <c r="AA89" s="126">
        <f>IF(AA$2,[6]!hp(Annual!AA89:AA205,$A$1),0)</f>
        <v>0</v>
      </c>
      <c r="AB89" s="126">
        <f>IF(AB$2,[6]!hp(Annual!AB89:AB205,$A$1),0)</f>
        <v>0</v>
      </c>
      <c r="AC89" s="126">
        <f>IF(AC$2,[6]!hp(Annual!AC89:AC205,$A$1),0)</f>
        <v>0</v>
      </c>
      <c r="AD89" s="126">
        <v>0</v>
      </c>
      <c r="AE89" s="126"/>
    </row>
    <row r="90" spans="1:31">
      <c r="A90" t="s">
        <v>351</v>
      </c>
      <c r="B90" s="126">
        <f>IF(B$2,[6]!hp(Annual!B90:B206,$A$1),0)</f>
        <v>0</v>
      </c>
      <c r="C90" s="126">
        <f>IF(C$2,[6]!hp(Annual!C90:C206,$A$1),0)</f>
        <v>0</v>
      </c>
      <c r="D90" s="126">
        <f>IF(D$2,[6]!hp(Annual!D90:D206,$A$1),0)</f>
        <v>0</v>
      </c>
      <c r="E90" s="126">
        <f>IF(E$2,[6]!hp(Annual!E90:E206,$A$1),0)</f>
        <v>0</v>
      </c>
      <c r="F90" s="126">
        <f>IF(F$2,[6]!hp(Annual!F90:F206,$A$1),0)</f>
        <v>0</v>
      </c>
      <c r="G90" s="126">
        <f>IF(G$2,[6]!hp(Annual!G90:G206,$A$1),0)</f>
        <v>0</v>
      </c>
      <c r="H90" s="126">
        <f>IF(H$2,[6]!hp(Annual!H90:H206,$A$1),0)</f>
        <v>0</v>
      </c>
      <c r="I90" s="126">
        <f>IF(I$2,[6]!hp(Annual!I90:I206,$A$1),0)</f>
        <v>0</v>
      </c>
      <c r="J90" s="126">
        <f>IF(J$2,[6]!hp(Annual!J90:J206,$A$1),0)</f>
        <v>0</v>
      </c>
      <c r="K90" s="126">
        <f>IF(K$2,[6]!hp(Annual!K90:K206,$A$1),0)</f>
        <v>0</v>
      </c>
      <c r="L90" s="126">
        <f>IF(L$2,[6]!hp(Annual!L90:L206,$A$1),0)</f>
        <v>0</v>
      </c>
      <c r="M90" s="126">
        <f>IF(M$2,[6]!hp(Annual!M90:M206,$A$1),0)</f>
        <v>0</v>
      </c>
      <c r="N90" s="126">
        <f>IF(N$2,[6]!hp(Annual!N90:N206,$A$1),0)</f>
        <v>0</v>
      </c>
      <c r="O90" s="126">
        <f>IF(O$2,[6]!hp(Annual!O90:O206,$A$1),0)</f>
        <v>0</v>
      </c>
      <c r="P90" s="126">
        <f>IF(P$2,[6]!hp(Annual!P90:P206,$A$1),0)</f>
        <v>0</v>
      </c>
      <c r="Q90" s="126">
        <f>IF(Q$2,[6]!hp(Annual!Q90:Q206,$A$1),0)</f>
        <v>0</v>
      </c>
      <c r="R90" s="126">
        <f>IF(R$2,[6]!hp(Annual!R90:R206,$A$1),0)</f>
        <v>0</v>
      </c>
      <c r="S90" s="126">
        <f>IF(S$2,[6]!hp(Annual!S90:S206,$A$1),0)</f>
        <v>0</v>
      </c>
      <c r="T90" s="126">
        <f>IF(T$2,[6]!hp(Annual!T90:T206,$A$1),0)</f>
        <v>0</v>
      </c>
      <c r="U90" s="126">
        <f>IF(U$2,[6]!hp(Annual!U90:U206,$A$1),0)</f>
        <v>0</v>
      </c>
      <c r="V90" s="126">
        <f>IF(V$2,[6]!hp(Annual!V90:V206,$A$1),0)</f>
        <v>0</v>
      </c>
      <c r="W90" s="126">
        <f>IF(W$2,[6]!hp(Annual!W90:W206,$A$1),0)</f>
        <v>0</v>
      </c>
      <c r="X90" s="126">
        <f>IF(X$2,[6]!hp(Annual!X90:X206,$A$1),0)</f>
        <v>0</v>
      </c>
      <c r="Y90" s="126">
        <f>IF(Y$2,[6]!hp(Annual!Y90:Y206,$A$1),0)</f>
        <v>0</v>
      </c>
      <c r="Z90" s="126">
        <f>IF(Z$2,[6]!hp(Annual!Z90:Z206,$A$1),0)</f>
        <v>0</v>
      </c>
      <c r="AA90" s="126">
        <f>IF(AA$2,[6]!hp(Annual!AA90:AA206,$A$1),0)</f>
        <v>0</v>
      </c>
      <c r="AB90" s="126">
        <f>IF(AB$2,[6]!hp(Annual!AB90:AB206,$A$1),0)</f>
        <v>0</v>
      </c>
      <c r="AC90" s="126">
        <f>IF(AC$2,[6]!hp(Annual!AC90:AC206,$A$1),0)</f>
        <v>0</v>
      </c>
      <c r="AD90" s="126">
        <v>0</v>
      </c>
      <c r="AE90" s="126"/>
    </row>
    <row r="91" spans="1:31">
      <c r="A91" t="s">
        <v>352</v>
      </c>
      <c r="B91" s="126">
        <f>IF(B$2,[6]!hp(Annual!B91:B207,$A$1),0)</f>
        <v>0</v>
      </c>
      <c r="C91" s="126">
        <f>IF(C$2,[6]!hp(Annual!C91:C207,$A$1),0)</f>
        <v>0</v>
      </c>
      <c r="D91" s="126">
        <f>IF(D$2,[6]!hp(Annual!D91:D207,$A$1),0)</f>
        <v>0</v>
      </c>
      <c r="E91" s="126">
        <f>IF(E$2,[6]!hp(Annual!E91:E207,$A$1),0)</f>
        <v>0</v>
      </c>
      <c r="F91" s="126">
        <f>IF(F$2,[6]!hp(Annual!F91:F207,$A$1),0)</f>
        <v>0</v>
      </c>
      <c r="G91" s="126">
        <f>IF(G$2,[6]!hp(Annual!G91:G207,$A$1),0)</f>
        <v>0</v>
      </c>
      <c r="H91" s="126">
        <f>IF(H$2,[6]!hp(Annual!H91:H207,$A$1),0)</f>
        <v>0</v>
      </c>
      <c r="I91" s="126">
        <f>IF(I$2,[6]!hp(Annual!I91:I207,$A$1),0)</f>
        <v>0</v>
      </c>
      <c r="J91" s="126">
        <f>IF(J$2,[6]!hp(Annual!J91:J207,$A$1),0)</f>
        <v>0</v>
      </c>
      <c r="K91" s="126">
        <f>IF(K$2,[6]!hp(Annual!K91:K207,$A$1),0)</f>
        <v>0</v>
      </c>
      <c r="L91" s="126">
        <f>IF(L$2,[6]!hp(Annual!L91:L207,$A$1),0)</f>
        <v>0</v>
      </c>
      <c r="M91" s="126">
        <f>IF(M$2,[6]!hp(Annual!M91:M207,$A$1),0)</f>
        <v>0</v>
      </c>
      <c r="N91" s="126">
        <f>IF(N$2,[6]!hp(Annual!N91:N207,$A$1),0)</f>
        <v>0</v>
      </c>
      <c r="O91" s="126">
        <f>IF(O$2,[6]!hp(Annual!O91:O207,$A$1),0)</f>
        <v>0</v>
      </c>
      <c r="P91" s="126">
        <f>IF(P$2,[6]!hp(Annual!P91:P207,$A$1),0)</f>
        <v>0</v>
      </c>
      <c r="Q91" s="126">
        <f>IF(Q$2,[6]!hp(Annual!Q91:Q207,$A$1),0)</f>
        <v>0</v>
      </c>
      <c r="R91" s="126">
        <f>IF(R$2,[6]!hp(Annual!R91:R207,$A$1),0)</f>
        <v>0</v>
      </c>
      <c r="S91" s="126">
        <f>IF(S$2,[6]!hp(Annual!S91:S207,$A$1),0)</f>
        <v>0</v>
      </c>
      <c r="T91" s="126">
        <f>IF(T$2,[6]!hp(Annual!T91:T207,$A$1),0)</f>
        <v>0</v>
      </c>
      <c r="U91" s="126">
        <f>IF(U$2,[6]!hp(Annual!U91:U207,$A$1),0)</f>
        <v>0</v>
      </c>
      <c r="V91" s="126">
        <f>IF(V$2,[6]!hp(Annual!V91:V207,$A$1),0)</f>
        <v>0</v>
      </c>
      <c r="W91" s="126">
        <f>IF(W$2,[6]!hp(Annual!W91:W207,$A$1),0)</f>
        <v>0</v>
      </c>
      <c r="X91" s="126">
        <f>IF(X$2,[6]!hp(Annual!X91:X207,$A$1),0)</f>
        <v>0</v>
      </c>
      <c r="Y91" s="126">
        <f>IF(Y$2,[6]!hp(Annual!Y91:Y207,$A$1),0)</f>
        <v>0</v>
      </c>
      <c r="Z91" s="126">
        <f>IF(Z$2,[6]!hp(Annual!Z91:Z207,$A$1),0)</f>
        <v>0</v>
      </c>
      <c r="AA91" s="126">
        <f>IF(AA$2,[6]!hp(Annual!AA91:AA207,$A$1),0)</f>
        <v>0</v>
      </c>
      <c r="AB91" s="126">
        <f>IF(AB$2,[6]!hp(Annual!AB91:AB207,$A$1),0)</f>
        <v>0</v>
      </c>
      <c r="AC91" s="126">
        <f>IF(AC$2,[6]!hp(Annual!AC91:AC207,$A$1),0)</f>
        <v>0</v>
      </c>
      <c r="AD91" s="126">
        <v>0</v>
      </c>
      <c r="AE91" s="126"/>
    </row>
    <row r="92" spans="1:31">
      <c r="A92" t="s">
        <v>353</v>
      </c>
      <c r="B92" s="126">
        <f>IF(B$2,[6]!hp(Annual!B92:B208,$A$1),0)</f>
        <v>0</v>
      </c>
      <c r="C92" s="126">
        <f>IF(C$2,[6]!hp(Annual!C92:C208,$A$1),0)</f>
        <v>0</v>
      </c>
      <c r="D92" s="126">
        <f>IF(D$2,[6]!hp(Annual!D92:D208,$A$1),0)</f>
        <v>0</v>
      </c>
      <c r="E92" s="126">
        <f>IF(E$2,[6]!hp(Annual!E92:E208,$A$1),0)</f>
        <v>0</v>
      </c>
      <c r="F92" s="126">
        <f>IF(F$2,[6]!hp(Annual!F92:F208,$A$1),0)</f>
        <v>0</v>
      </c>
      <c r="G92" s="126">
        <f>IF(G$2,[6]!hp(Annual!G92:G208,$A$1),0)</f>
        <v>0</v>
      </c>
      <c r="H92" s="126">
        <f>IF(H$2,[6]!hp(Annual!H92:H208,$A$1),0)</f>
        <v>0</v>
      </c>
      <c r="I92" s="126">
        <f>IF(I$2,[6]!hp(Annual!I92:I208,$A$1),0)</f>
        <v>0</v>
      </c>
      <c r="J92" s="126">
        <f>IF(J$2,[6]!hp(Annual!J92:J208,$A$1),0)</f>
        <v>0</v>
      </c>
      <c r="K92" s="126">
        <f>IF(K$2,[6]!hp(Annual!K92:K208,$A$1),0)</f>
        <v>0</v>
      </c>
      <c r="L92" s="126">
        <f>IF(L$2,[6]!hp(Annual!L92:L208,$A$1),0)</f>
        <v>0</v>
      </c>
      <c r="M92" s="126">
        <f>IF(M$2,[6]!hp(Annual!M92:M208,$A$1),0)</f>
        <v>0</v>
      </c>
      <c r="N92" s="126">
        <f>IF(N$2,[6]!hp(Annual!N92:N208,$A$1),0)</f>
        <v>0</v>
      </c>
      <c r="O92" s="126">
        <f>IF(O$2,[6]!hp(Annual!O92:O208,$A$1),0)</f>
        <v>0</v>
      </c>
      <c r="P92" s="126">
        <f>IF(P$2,[6]!hp(Annual!P92:P208,$A$1),0)</f>
        <v>0</v>
      </c>
      <c r="Q92" s="126">
        <f>IF(Q$2,[6]!hp(Annual!Q92:Q208,$A$1),0)</f>
        <v>0</v>
      </c>
      <c r="R92" s="126">
        <f>IF(R$2,[6]!hp(Annual!R92:R208,$A$1),0)</f>
        <v>0</v>
      </c>
      <c r="S92" s="126">
        <f>IF(S$2,[6]!hp(Annual!S92:S208,$A$1),0)</f>
        <v>0</v>
      </c>
      <c r="T92" s="126">
        <f>IF(T$2,[6]!hp(Annual!T92:T208,$A$1),0)</f>
        <v>0</v>
      </c>
      <c r="U92" s="126">
        <f>IF(U$2,[6]!hp(Annual!U92:U208,$A$1),0)</f>
        <v>0</v>
      </c>
      <c r="V92" s="126">
        <f>IF(V$2,[6]!hp(Annual!V92:V208,$A$1),0)</f>
        <v>0</v>
      </c>
      <c r="W92" s="126">
        <f>IF(W$2,[6]!hp(Annual!W92:W208,$A$1),0)</f>
        <v>0</v>
      </c>
      <c r="X92" s="126">
        <f>IF(X$2,[6]!hp(Annual!X92:X208,$A$1),0)</f>
        <v>0</v>
      </c>
      <c r="Y92" s="126">
        <f>IF(Y$2,[6]!hp(Annual!Y92:Y208,$A$1),0)</f>
        <v>0</v>
      </c>
      <c r="Z92" s="126">
        <f>IF(Z$2,[6]!hp(Annual!Z92:Z208,$A$1),0)</f>
        <v>0</v>
      </c>
      <c r="AA92" s="126">
        <f>IF(AA$2,[6]!hp(Annual!AA92:AA208,$A$1),0)</f>
        <v>0</v>
      </c>
      <c r="AB92" s="126">
        <f>IF(AB$2,[6]!hp(Annual!AB92:AB208,$A$1),0)</f>
        <v>0</v>
      </c>
      <c r="AC92" s="126">
        <f>IF(AC$2,[6]!hp(Annual!AC92:AC208,$A$1),0)</f>
        <v>0</v>
      </c>
      <c r="AD92" s="126">
        <v>0</v>
      </c>
      <c r="AE92" s="126"/>
    </row>
    <row r="93" spans="1:31">
      <c r="A93" t="s">
        <v>354</v>
      </c>
      <c r="B93" s="126">
        <f>IF(B$2,[6]!hp(Annual!B93:B209,$A$1),0)</f>
        <v>0</v>
      </c>
      <c r="C93" s="126">
        <f>IF(C$2,[6]!hp(Annual!C93:C209,$A$1),0)</f>
        <v>0</v>
      </c>
      <c r="D93" s="126">
        <f>IF(D$2,[6]!hp(Annual!D93:D209,$A$1),0)</f>
        <v>0</v>
      </c>
      <c r="E93" s="126">
        <f>IF(E$2,[6]!hp(Annual!E93:E209,$A$1),0)</f>
        <v>0</v>
      </c>
      <c r="F93" s="126">
        <f>IF(F$2,[6]!hp(Annual!F93:F209,$A$1),0)</f>
        <v>0</v>
      </c>
      <c r="G93" s="126">
        <f>IF(G$2,[6]!hp(Annual!G93:G209,$A$1),0)</f>
        <v>0</v>
      </c>
      <c r="H93" s="126">
        <f>IF(H$2,[6]!hp(Annual!H93:H209,$A$1),0)</f>
        <v>0</v>
      </c>
      <c r="I93" s="126">
        <f>IF(I$2,[6]!hp(Annual!I93:I209,$A$1),0)</f>
        <v>0</v>
      </c>
      <c r="J93" s="126">
        <f>IF(J$2,[6]!hp(Annual!J93:J209,$A$1),0)</f>
        <v>0</v>
      </c>
      <c r="K93" s="126">
        <f>IF(K$2,[6]!hp(Annual!K93:K209,$A$1),0)</f>
        <v>0</v>
      </c>
      <c r="L93" s="126">
        <f>IF(L$2,[6]!hp(Annual!L93:L209,$A$1),0)</f>
        <v>0</v>
      </c>
      <c r="M93" s="126">
        <f>IF(M$2,[6]!hp(Annual!M93:M209,$A$1),0)</f>
        <v>0</v>
      </c>
      <c r="N93" s="126">
        <f>IF(N$2,[6]!hp(Annual!N93:N209,$A$1),0)</f>
        <v>0</v>
      </c>
      <c r="O93" s="126">
        <f>IF(O$2,[6]!hp(Annual!O93:O209,$A$1),0)</f>
        <v>0</v>
      </c>
      <c r="P93" s="126">
        <f>IF(P$2,[6]!hp(Annual!P93:P209,$A$1),0)</f>
        <v>0</v>
      </c>
      <c r="Q93" s="126">
        <f>IF(Q$2,[6]!hp(Annual!Q93:Q209,$A$1),0)</f>
        <v>0</v>
      </c>
      <c r="R93" s="126">
        <f>IF(R$2,[6]!hp(Annual!R93:R209,$A$1),0)</f>
        <v>0</v>
      </c>
      <c r="S93" s="126">
        <f>IF(S$2,[6]!hp(Annual!S93:S209,$A$1),0)</f>
        <v>0</v>
      </c>
      <c r="T93" s="126">
        <f>IF(T$2,[6]!hp(Annual!T93:T209,$A$1),0)</f>
        <v>0</v>
      </c>
      <c r="U93" s="126">
        <f>IF(U$2,[6]!hp(Annual!U93:U209,$A$1),0)</f>
        <v>0</v>
      </c>
      <c r="V93" s="126">
        <f>IF(V$2,[6]!hp(Annual!V93:V209,$A$1),0)</f>
        <v>0</v>
      </c>
      <c r="W93" s="126">
        <f>IF(W$2,[6]!hp(Annual!W93:W209,$A$1),0)</f>
        <v>0</v>
      </c>
      <c r="X93" s="126">
        <f>IF(X$2,[6]!hp(Annual!X93:X209,$A$1),0)</f>
        <v>0</v>
      </c>
      <c r="Y93" s="126">
        <f>IF(Y$2,[6]!hp(Annual!Y93:Y209,$A$1),0)</f>
        <v>0</v>
      </c>
      <c r="Z93" s="126">
        <f>IF(Z$2,[6]!hp(Annual!Z93:Z209,$A$1),0)</f>
        <v>0</v>
      </c>
      <c r="AA93" s="126">
        <f>IF(AA$2,[6]!hp(Annual!AA93:AA209,$A$1),0)</f>
        <v>0</v>
      </c>
      <c r="AB93" s="126">
        <f>IF(AB$2,[6]!hp(Annual!AB93:AB209,$A$1),0)</f>
        <v>0</v>
      </c>
      <c r="AC93" s="126">
        <f>IF(AC$2,[6]!hp(Annual!AC93:AC209,$A$1),0)</f>
        <v>0</v>
      </c>
      <c r="AD93" s="126">
        <v>0</v>
      </c>
      <c r="AE93" s="126"/>
    </row>
    <row r="94" spans="1:31">
      <c r="A94" t="s">
        <v>355</v>
      </c>
      <c r="B94" s="126">
        <f>IF(B$2,[6]!hp(Annual!B94:B210,$A$1),0)</f>
        <v>0</v>
      </c>
      <c r="C94" s="126">
        <f>IF(C$2,[6]!hp(Annual!C94:C210,$A$1),0)</f>
        <v>0</v>
      </c>
      <c r="D94" s="126">
        <f>IF(D$2,[6]!hp(Annual!D94:D210,$A$1),0)</f>
        <v>0</v>
      </c>
      <c r="E94" s="126">
        <f>IF(E$2,[6]!hp(Annual!E94:E210,$A$1),0)</f>
        <v>0</v>
      </c>
      <c r="F94" s="126">
        <f>IF(F$2,[6]!hp(Annual!F94:F210,$A$1),0)</f>
        <v>0</v>
      </c>
      <c r="G94" s="126">
        <f>IF(G$2,[6]!hp(Annual!G94:G210,$A$1),0)</f>
        <v>0</v>
      </c>
      <c r="H94" s="126">
        <f>IF(H$2,[6]!hp(Annual!H94:H210,$A$1),0)</f>
        <v>0</v>
      </c>
      <c r="I94" s="126">
        <f>IF(I$2,[6]!hp(Annual!I94:I210,$A$1),0)</f>
        <v>0</v>
      </c>
      <c r="J94" s="126">
        <f>IF(J$2,[6]!hp(Annual!J94:J210,$A$1),0)</f>
        <v>0</v>
      </c>
      <c r="K94" s="126">
        <f>IF(K$2,[6]!hp(Annual!K94:K210,$A$1),0)</f>
        <v>0</v>
      </c>
      <c r="L94" s="126">
        <f>IF(L$2,[6]!hp(Annual!L94:L210,$A$1),0)</f>
        <v>0</v>
      </c>
      <c r="M94" s="126">
        <f>IF(M$2,[6]!hp(Annual!M94:M210,$A$1),0)</f>
        <v>0</v>
      </c>
      <c r="N94" s="126">
        <f>IF(N$2,[6]!hp(Annual!N94:N210,$A$1),0)</f>
        <v>0</v>
      </c>
      <c r="O94" s="126">
        <f>IF(O$2,[6]!hp(Annual!O94:O210,$A$1),0)</f>
        <v>0</v>
      </c>
      <c r="P94" s="126">
        <f>IF(P$2,[6]!hp(Annual!P94:P210,$A$1),0)</f>
        <v>0</v>
      </c>
      <c r="Q94" s="126">
        <f>IF(Q$2,[6]!hp(Annual!Q94:Q210,$A$1),0)</f>
        <v>0</v>
      </c>
      <c r="R94" s="126">
        <f>IF(R$2,[6]!hp(Annual!R94:R210,$A$1),0)</f>
        <v>0</v>
      </c>
      <c r="S94" s="126">
        <f>IF(S$2,[6]!hp(Annual!S94:S210,$A$1),0)</f>
        <v>0</v>
      </c>
      <c r="T94" s="126">
        <f>IF(T$2,[6]!hp(Annual!T94:T210,$A$1),0)</f>
        <v>0</v>
      </c>
      <c r="U94" s="126">
        <f>IF(U$2,[6]!hp(Annual!U94:U210,$A$1),0)</f>
        <v>0</v>
      </c>
      <c r="V94" s="126">
        <f>IF(V$2,[6]!hp(Annual!V94:V210,$A$1),0)</f>
        <v>0</v>
      </c>
      <c r="W94" s="126">
        <f>IF(W$2,[6]!hp(Annual!W94:W210,$A$1),0)</f>
        <v>0</v>
      </c>
      <c r="X94" s="126">
        <f>IF(X$2,[6]!hp(Annual!X94:X210,$A$1),0)</f>
        <v>0</v>
      </c>
      <c r="Y94" s="126">
        <f>IF(Y$2,[6]!hp(Annual!Y94:Y210,$A$1),0)</f>
        <v>0</v>
      </c>
      <c r="Z94" s="126">
        <f>IF(Z$2,[6]!hp(Annual!Z94:Z210,$A$1),0)</f>
        <v>0</v>
      </c>
      <c r="AA94" s="126">
        <f>IF(AA$2,[6]!hp(Annual!AA94:AA210,$A$1),0)</f>
        <v>0</v>
      </c>
      <c r="AB94" s="126">
        <f>IF(AB$2,[6]!hp(Annual!AB94:AB210,$A$1),0)</f>
        <v>0</v>
      </c>
      <c r="AC94" s="126">
        <f>IF(AC$2,[6]!hp(Annual!AC94:AC210,$A$1),0)</f>
        <v>0</v>
      </c>
      <c r="AD94" s="126">
        <v>0</v>
      </c>
      <c r="AE94" s="126"/>
    </row>
    <row r="95" spans="1:31">
      <c r="A95" t="s">
        <v>356</v>
      </c>
      <c r="B95" s="126">
        <f>IF(B$2,[6]!hp(Annual!B95:B211,$A$1),0)</f>
        <v>0</v>
      </c>
      <c r="C95" s="126">
        <f>IF(C$2,[6]!hp(Annual!C95:C211,$A$1),0)</f>
        <v>0</v>
      </c>
      <c r="D95" s="126">
        <f>IF(D$2,[6]!hp(Annual!D95:D211,$A$1),0)</f>
        <v>0</v>
      </c>
      <c r="E95" s="126">
        <f>IF(E$2,[6]!hp(Annual!E95:E211,$A$1),0)</f>
        <v>0</v>
      </c>
      <c r="F95" s="126">
        <f>IF(F$2,[6]!hp(Annual!F95:F211,$A$1),0)</f>
        <v>0</v>
      </c>
      <c r="G95" s="126">
        <f>IF(G$2,[6]!hp(Annual!G95:G211,$A$1),0)</f>
        <v>0</v>
      </c>
      <c r="H95" s="126">
        <f>IF(H$2,[6]!hp(Annual!H95:H211,$A$1),0)</f>
        <v>0</v>
      </c>
      <c r="I95" s="126">
        <f>IF(I$2,[6]!hp(Annual!I95:I211,$A$1),0)</f>
        <v>0</v>
      </c>
      <c r="J95" s="126">
        <f>IF(J$2,[6]!hp(Annual!J95:J211,$A$1),0)</f>
        <v>0</v>
      </c>
      <c r="K95" s="126">
        <f>IF(K$2,[6]!hp(Annual!K95:K211,$A$1),0)</f>
        <v>0</v>
      </c>
      <c r="L95" s="126">
        <f>IF(L$2,[6]!hp(Annual!L95:L211,$A$1),0)</f>
        <v>0</v>
      </c>
      <c r="M95" s="126">
        <f>IF(M$2,[6]!hp(Annual!M95:M211,$A$1),0)</f>
        <v>0</v>
      </c>
      <c r="N95" s="126">
        <f>IF(N$2,[6]!hp(Annual!N95:N211,$A$1),0)</f>
        <v>0</v>
      </c>
      <c r="O95" s="126">
        <f>IF(O$2,[6]!hp(Annual!O95:O211,$A$1),0)</f>
        <v>0</v>
      </c>
      <c r="P95" s="126">
        <f>IF(P$2,[6]!hp(Annual!P95:P211,$A$1),0)</f>
        <v>0</v>
      </c>
      <c r="Q95" s="126">
        <f>IF(Q$2,[6]!hp(Annual!Q95:Q211,$A$1),0)</f>
        <v>0</v>
      </c>
      <c r="R95" s="126">
        <f>IF(R$2,[6]!hp(Annual!R95:R211,$A$1),0)</f>
        <v>0</v>
      </c>
      <c r="S95" s="126">
        <f>IF(S$2,[6]!hp(Annual!S95:S211,$A$1),0)</f>
        <v>0</v>
      </c>
      <c r="T95" s="126">
        <f>IF(T$2,[6]!hp(Annual!T95:T211,$A$1),0)</f>
        <v>0</v>
      </c>
      <c r="U95" s="126">
        <f>IF(U$2,[6]!hp(Annual!U95:U211,$A$1),0)</f>
        <v>0</v>
      </c>
      <c r="V95" s="126">
        <f>IF(V$2,[6]!hp(Annual!V95:V211,$A$1),0)</f>
        <v>0</v>
      </c>
      <c r="W95" s="126">
        <f>IF(W$2,[6]!hp(Annual!W95:W211,$A$1),0)</f>
        <v>0</v>
      </c>
      <c r="X95" s="126">
        <f>IF(X$2,[6]!hp(Annual!X95:X211,$A$1),0)</f>
        <v>0</v>
      </c>
      <c r="Y95" s="126">
        <f>IF(Y$2,[6]!hp(Annual!Y95:Y211,$A$1),0)</f>
        <v>0</v>
      </c>
      <c r="Z95" s="126">
        <f>IF(Z$2,[6]!hp(Annual!Z95:Z211,$A$1),0)</f>
        <v>0</v>
      </c>
      <c r="AA95" s="126">
        <f>IF(AA$2,[6]!hp(Annual!AA95:AA211,$A$1),0)</f>
        <v>0</v>
      </c>
      <c r="AB95" s="126">
        <f>IF(AB$2,[6]!hp(Annual!AB95:AB211,$A$1),0)</f>
        <v>0</v>
      </c>
      <c r="AC95" s="126">
        <f>IF(AC$2,[6]!hp(Annual!AC95:AC211,$A$1),0)</f>
        <v>0</v>
      </c>
      <c r="AD95" s="126">
        <v>0</v>
      </c>
      <c r="AE95" s="126"/>
    </row>
    <row r="96" spans="1:31">
      <c r="A96" t="s">
        <v>357</v>
      </c>
      <c r="B96" s="126">
        <f>IF(B$2,[6]!hp(Annual!B96:B212,$A$1),0)</f>
        <v>0</v>
      </c>
      <c r="C96" s="126">
        <f>IF(C$2,[6]!hp(Annual!C96:C212,$A$1),0)</f>
        <v>0</v>
      </c>
      <c r="D96" s="126">
        <f>IF(D$2,[6]!hp(Annual!D96:D212,$A$1),0)</f>
        <v>0</v>
      </c>
      <c r="E96" s="126">
        <f>IF(E$2,[6]!hp(Annual!E96:E212,$A$1),0)</f>
        <v>0</v>
      </c>
      <c r="F96" s="126">
        <f>IF(F$2,[6]!hp(Annual!F96:F212,$A$1),0)</f>
        <v>0</v>
      </c>
      <c r="G96" s="126">
        <f>IF(G$2,[6]!hp(Annual!G96:G212,$A$1),0)</f>
        <v>0</v>
      </c>
      <c r="H96" s="126">
        <f>IF(H$2,[6]!hp(Annual!H96:H212,$A$1),0)</f>
        <v>0</v>
      </c>
      <c r="I96" s="126">
        <f>IF(I$2,[6]!hp(Annual!I96:I212,$A$1),0)</f>
        <v>0</v>
      </c>
      <c r="J96" s="126">
        <f>IF(J$2,[6]!hp(Annual!J96:J212,$A$1),0)</f>
        <v>0</v>
      </c>
      <c r="K96" s="126">
        <f>IF(K$2,[6]!hp(Annual!K96:K212,$A$1),0)</f>
        <v>0</v>
      </c>
      <c r="L96" s="126">
        <f>IF(L$2,[6]!hp(Annual!L96:L212,$A$1),0)</f>
        <v>0</v>
      </c>
      <c r="M96" s="126">
        <f>IF(M$2,[6]!hp(Annual!M96:M212,$A$1),0)</f>
        <v>0</v>
      </c>
      <c r="N96" s="126">
        <f>IF(N$2,[6]!hp(Annual!N96:N212,$A$1),0)</f>
        <v>0</v>
      </c>
      <c r="O96" s="126">
        <f>IF(O$2,[6]!hp(Annual!O96:O212,$A$1),0)</f>
        <v>0</v>
      </c>
      <c r="P96" s="126">
        <f>IF(P$2,[6]!hp(Annual!P96:P212,$A$1),0)</f>
        <v>0</v>
      </c>
      <c r="Q96" s="126">
        <f>IF(Q$2,[6]!hp(Annual!Q96:Q212,$A$1),0)</f>
        <v>0</v>
      </c>
      <c r="R96" s="126">
        <f>IF(R$2,[6]!hp(Annual!R96:R212,$A$1),0)</f>
        <v>0</v>
      </c>
      <c r="S96" s="126">
        <f>IF(S$2,[6]!hp(Annual!S96:S212,$A$1),0)</f>
        <v>0</v>
      </c>
      <c r="T96" s="126">
        <f>IF(T$2,[6]!hp(Annual!T96:T212,$A$1),0)</f>
        <v>0</v>
      </c>
      <c r="U96" s="126">
        <f>IF(U$2,[6]!hp(Annual!U96:U212,$A$1),0)</f>
        <v>0</v>
      </c>
      <c r="V96" s="126">
        <f>IF(V$2,[6]!hp(Annual!V96:V212,$A$1),0)</f>
        <v>0</v>
      </c>
      <c r="W96" s="126">
        <f>IF(W$2,[6]!hp(Annual!W96:W212,$A$1),0)</f>
        <v>0</v>
      </c>
      <c r="X96" s="126">
        <f>IF(X$2,[6]!hp(Annual!X96:X212,$A$1),0)</f>
        <v>0</v>
      </c>
      <c r="Y96" s="126">
        <f>IF(Y$2,[6]!hp(Annual!Y96:Y212,$A$1),0)</f>
        <v>0</v>
      </c>
      <c r="Z96" s="126">
        <f>IF(Z$2,[6]!hp(Annual!Z96:Z212,$A$1),0)</f>
        <v>0</v>
      </c>
      <c r="AA96" s="126">
        <f>IF(AA$2,[6]!hp(Annual!AA96:AA212,$A$1),0)</f>
        <v>0</v>
      </c>
      <c r="AB96" s="126">
        <f>IF(AB$2,[6]!hp(Annual!AB96:AB212,$A$1),0)</f>
        <v>0</v>
      </c>
      <c r="AC96" s="126">
        <f>IF(AC$2,[6]!hp(Annual!AC96:AC212,$A$1),0)</f>
        <v>0</v>
      </c>
      <c r="AD96" s="126">
        <v>0</v>
      </c>
      <c r="AE96" s="126"/>
    </row>
    <row r="97" spans="1:31">
      <c r="A97" t="s">
        <v>358</v>
      </c>
      <c r="B97" s="126">
        <f>IF(B$2,[6]!hp(Annual!B97:B213,$A$1),0)</f>
        <v>0</v>
      </c>
      <c r="C97" s="126">
        <f>IF(C$2,[6]!hp(Annual!C97:C213,$A$1),0)</f>
        <v>0</v>
      </c>
      <c r="D97" s="126">
        <f>IF(D$2,[6]!hp(Annual!D97:D213,$A$1),0)</f>
        <v>0</v>
      </c>
      <c r="E97" s="126">
        <f>IF(E$2,[6]!hp(Annual!E97:E213,$A$1),0)</f>
        <v>0</v>
      </c>
      <c r="F97" s="126">
        <f>IF(F$2,[6]!hp(Annual!F97:F213,$A$1),0)</f>
        <v>0</v>
      </c>
      <c r="G97" s="126">
        <f>IF(G$2,[6]!hp(Annual!G97:G213,$A$1),0)</f>
        <v>0</v>
      </c>
      <c r="H97" s="126">
        <f>IF(H$2,[6]!hp(Annual!H97:H213,$A$1),0)</f>
        <v>0</v>
      </c>
      <c r="I97" s="126">
        <f>IF(I$2,[6]!hp(Annual!I97:I213,$A$1),0)</f>
        <v>0</v>
      </c>
      <c r="J97" s="126">
        <f>IF(J$2,[6]!hp(Annual!J97:J213,$A$1),0)</f>
        <v>0</v>
      </c>
      <c r="K97" s="126">
        <f>IF(K$2,[6]!hp(Annual!K97:K213,$A$1),0)</f>
        <v>0</v>
      </c>
      <c r="L97" s="126">
        <f>IF(L$2,[6]!hp(Annual!L97:L213,$A$1),0)</f>
        <v>0</v>
      </c>
      <c r="M97" s="126">
        <f>IF(M$2,[6]!hp(Annual!M97:M213,$A$1),0)</f>
        <v>0</v>
      </c>
      <c r="N97" s="126">
        <f>IF(N$2,[6]!hp(Annual!N97:N213,$A$1),0)</f>
        <v>0</v>
      </c>
      <c r="O97" s="126">
        <f>IF(O$2,[6]!hp(Annual!O97:O213,$A$1),0)</f>
        <v>0</v>
      </c>
      <c r="P97" s="126">
        <f>IF(P$2,[6]!hp(Annual!P97:P213,$A$1),0)</f>
        <v>0</v>
      </c>
      <c r="Q97" s="126">
        <f>IF(Q$2,[6]!hp(Annual!Q97:Q213,$A$1),0)</f>
        <v>0</v>
      </c>
      <c r="R97" s="126">
        <f>IF(R$2,[6]!hp(Annual!R97:R213,$A$1),0)</f>
        <v>0</v>
      </c>
      <c r="S97" s="126">
        <f>IF(S$2,[6]!hp(Annual!S97:S213,$A$1),0)</f>
        <v>0</v>
      </c>
      <c r="T97" s="126">
        <f>IF(T$2,[6]!hp(Annual!T97:T213,$A$1),0)</f>
        <v>0</v>
      </c>
      <c r="U97" s="126">
        <f>IF(U$2,[6]!hp(Annual!U97:U213,$A$1),0)</f>
        <v>0</v>
      </c>
      <c r="V97" s="126">
        <f>IF(V$2,[6]!hp(Annual!V97:V213,$A$1),0)</f>
        <v>0</v>
      </c>
      <c r="W97" s="126">
        <f>IF(W$2,[6]!hp(Annual!W97:W213,$A$1),0)</f>
        <v>0</v>
      </c>
      <c r="X97" s="126">
        <f>IF(X$2,[6]!hp(Annual!X97:X213,$A$1),0)</f>
        <v>0</v>
      </c>
      <c r="Y97" s="126">
        <f>IF(Y$2,[6]!hp(Annual!Y97:Y213,$A$1),0)</f>
        <v>0</v>
      </c>
      <c r="Z97" s="126">
        <f>IF(Z$2,[6]!hp(Annual!Z97:Z213,$A$1),0)</f>
        <v>0</v>
      </c>
      <c r="AA97" s="126">
        <f>IF(AA$2,[6]!hp(Annual!AA97:AA213,$A$1),0)</f>
        <v>0</v>
      </c>
      <c r="AB97" s="126">
        <f>IF(AB$2,[6]!hp(Annual!AB97:AB213,$A$1),0)</f>
        <v>0</v>
      </c>
      <c r="AC97" s="126">
        <f>IF(AC$2,[6]!hp(Annual!AC97:AC213,$A$1),0)</f>
        <v>0</v>
      </c>
      <c r="AD97" s="126">
        <v>0</v>
      </c>
      <c r="AE97" s="126"/>
    </row>
    <row r="98" spans="1:31">
      <c r="A98" t="s">
        <v>359</v>
      </c>
      <c r="B98" s="126">
        <f>IF(B$2,[6]!hp(Annual!B98:B214,$A$1),0)</f>
        <v>0</v>
      </c>
      <c r="C98" s="126">
        <f>IF(C$2,[6]!hp(Annual!C98:C214,$A$1),0)</f>
        <v>0</v>
      </c>
      <c r="D98" s="126">
        <f>IF(D$2,[6]!hp(Annual!D98:D214,$A$1),0)</f>
        <v>0</v>
      </c>
      <c r="E98" s="126">
        <f>IF(E$2,[6]!hp(Annual!E98:E214,$A$1),0)</f>
        <v>0</v>
      </c>
      <c r="F98" s="126">
        <f>IF(F$2,[6]!hp(Annual!F98:F214,$A$1),0)</f>
        <v>0</v>
      </c>
      <c r="G98" s="126">
        <f>IF(G$2,[6]!hp(Annual!G98:G214,$A$1),0)</f>
        <v>0</v>
      </c>
      <c r="H98" s="126">
        <f>IF(H$2,[6]!hp(Annual!H98:H214,$A$1),0)</f>
        <v>0</v>
      </c>
      <c r="I98" s="126">
        <f>IF(I$2,[6]!hp(Annual!I98:I214,$A$1),0)</f>
        <v>0</v>
      </c>
      <c r="J98" s="126">
        <f>IF(J$2,[6]!hp(Annual!J98:J214,$A$1),0)</f>
        <v>0</v>
      </c>
      <c r="K98" s="126">
        <f>IF(K$2,[6]!hp(Annual!K98:K214,$A$1),0)</f>
        <v>0</v>
      </c>
      <c r="L98" s="126">
        <f>IF(L$2,[6]!hp(Annual!L98:L214,$A$1),0)</f>
        <v>0</v>
      </c>
      <c r="M98" s="126">
        <f>IF(M$2,[6]!hp(Annual!M98:M214,$A$1),0)</f>
        <v>0</v>
      </c>
      <c r="N98" s="126">
        <f>IF(N$2,[6]!hp(Annual!N98:N214,$A$1),0)</f>
        <v>0</v>
      </c>
      <c r="O98" s="126">
        <f>IF(O$2,[6]!hp(Annual!O98:O214,$A$1),0)</f>
        <v>0</v>
      </c>
      <c r="P98" s="126">
        <f>IF(P$2,[6]!hp(Annual!P98:P214,$A$1),0)</f>
        <v>0</v>
      </c>
      <c r="Q98" s="126">
        <f>IF(Q$2,[6]!hp(Annual!Q98:Q214,$A$1),0)</f>
        <v>0</v>
      </c>
      <c r="R98" s="126">
        <f>IF(R$2,[6]!hp(Annual!R98:R214,$A$1),0)</f>
        <v>0</v>
      </c>
      <c r="S98" s="126">
        <f>IF(S$2,[6]!hp(Annual!S98:S214,$A$1),0)</f>
        <v>0</v>
      </c>
      <c r="T98" s="126">
        <f>IF(T$2,[6]!hp(Annual!T98:T214,$A$1),0)</f>
        <v>0</v>
      </c>
      <c r="U98" s="126">
        <f>IF(U$2,[6]!hp(Annual!U98:U214,$A$1),0)</f>
        <v>0</v>
      </c>
      <c r="V98" s="126">
        <f>IF(V$2,[6]!hp(Annual!V98:V214,$A$1),0)</f>
        <v>0</v>
      </c>
      <c r="W98" s="126">
        <f>IF(W$2,[6]!hp(Annual!W98:W214,$A$1),0)</f>
        <v>0</v>
      </c>
      <c r="X98" s="126">
        <f>IF(X$2,[6]!hp(Annual!X98:X214,$A$1),0)</f>
        <v>0</v>
      </c>
      <c r="Y98" s="126">
        <f>IF(Y$2,[6]!hp(Annual!Y98:Y214,$A$1),0)</f>
        <v>0</v>
      </c>
      <c r="Z98" s="126">
        <f>IF(Z$2,[6]!hp(Annual!Z98:Z214,$A$1),0)</f>
        <v>0</v>
      </c>
      <c r="AA98" s="126">
        <f>IF(AA$2,[6]!hp(Annual!AA98:AA214,$A$1),0)</f>
        <v>0</v>
      </c>
      <c r="AB98" s="126">
        <f>IF(AB$2,[6]!hp(Annual!AB98:AB214,$A$1),0)</f>
        <v>0</v>
      </c>
      <c r="AC98" s="126">
        <f>IF(AC$2,[6]!hp(Annual!AC98:AC214,$A$1),0)</f>
        <v>0</v>
      </c>
      <c r="AD98" s="126">
        <v>0</v>
      </c>
      <c r="AE98" s="126"/>
    </row>
    <row r="99" spans="1:31">
      <c r="A99" t="s">
        <v>360</v>
      </c>
      <c r="B99" s="126">
        <f>IF(B$2,[6]!hp(Annual!B99:B215,$A$1),0)</f>
        <v>0</v>
      </c>
      <c r="C99" s="126">
        <f>IF(C$2,[6]!hp(Annual!C99:C215,$A$1),0)</f>
        <v>0</v>
      </c>
      <c r="D99" s="126">
        <f>IF(D$2,[6]!hp(Annual!D99:D215,$A$1),0)</f>
        <v>0</v>
      </c>
      <c r="E99" s="126">
        <f>IF(E$2,[6]!hp(Annual!E99:E215,$A$1),0)</f>
        <v>0</v>
      </c>
      <c r="F99" s="126">
        <f>IF(F$2,[6]!hp(Annual!F99:F215,$A$1),0)</f>
        <v>0</v>
      </c>
      <c r="G99" s="126">
        <f>IF(G$2,[6]!hp(Annual!G99:G215,$A$1),0)</f>
        <v>0</v>
      </c>
      <c r="H99" s="126">
        <f>IF(H$2,[6]!hp(Annual!H99:H215,$A$1),0)</f>
        <v>0</v>
      </c>
      <c r="I99" s="126">
        <f>IF(I$2,[6]!hp(Annual!I99:I215,$A$1),0)</f>
        <v>0</v>
      </c>
      <c r="J99" s="126">
        <f>IF(J$2,[6]!hp(Annual!J99:J215,$A$1),0)</f>
        <v>0</v>
      </c>
      <c r="K99" s="126">
        <f>IF(K$2,[6]!hp(Annual!K99:K215,$A$1),0)</f>
        <v>0</v>
      </c>
      <c r="L99" s="126">
        <f>IF(L$2,[6]!hp(Annual!L99:L215,$A$1),0)</f>
        <v>0</v>
      </c>
      <c r="M99" s="126">
        <f>IF(M$2,[6]!hp(Annual!M99:M215,$A$1),0)</f>
        <v>0</v>
      </c>
      <c r="N99" s="126">
        <f>IF(N$2,[6]!hp(Annual!N99:N215,$A$1),0)</f>
        <v>0</v>
      </c>
      <c r="O99" s="126">
        <f>IF(O$2,[6]!hp(Annual!O99:O215,$A$1),0)</f>
        <v>0</v>
      </c>
      <c r="P99" s="126">
        <f>IF(P$2,[6]!hp(Annual!P99:P215,$A$1),0)</f>
        <v>0</v>
      </c>
      <c r="Q99" s="126">
        <f>IF(Q$2,[6]!hp(Annual!Q99:Q215,$A$1),0)</f>
        <v>0</v>
      </c>
      <c r="R99" s="126">
        <f>IF(R$2,[6]!hp(Annual!R99:R215,$A$1),0)</f>
        <v>0</v>
      </c>
      <c r="S99" s="126">
        <f>IF(S$2,[6]!hp(Annual!S99:S215,$A$1),0)</f>
        <v>0</v>
      </c>
      <c r="T99" s="126">
        <f>IF(T$2,[6]!hp(Annual!T99:T215,$A$1),0)</f>
        <v>0</v>
      </c>
      <c r="U99" s="126">
        <f>IF(U$2,[6]!hp(Annual!U99:U215,$A$1),0)</f>
        <v>0</v>
      </c>
      <c r="V99" s="126">
        <f>IF(V$2,[6]!hp(Annual!V99:V215,$A$1),0)</f>
        <v>0</v>
      </c>
      <c r="W99" s="126">
        <f>IF(W$2,[6]!hp(Annual!W99:W215,$A$1),0)</f>
        <v>0</v>
      </c>
      <c r="X99" s="126">
        <f>IF(X$2,[6]!hp(Annual!X99:X215,$A$1),0)</f>
        <v>0</v>
      </c>
      <c r="Y99" s="126">
        <f>IF(Y$2,[6]!hp(Annual!Y99:Y215,$A$1),0)</f>
        <v>0</v>
      </c>
      <c r="Z99" s="126">
        <f>IF(Z$2,[6]!hp(Annual!Z99:Z215,$A$1),0)</f>
        <v>0</v>
      </c>
      <c r="AA99" s="126">
        <f>IF(AA$2,[6]!hp(Annual!AA99:AA215,$A$1),0)</f>
        <v>0</v>
      </c>
      <c r="AB99" s="126">
        <f>IF(AB$2,[6]!hp(Annual!AB99:AB215,$A$1),0)</f>
        <v>0</v>
      </c>
      <c r="AC99" s="126">
        <f>IF(AC$2,[6]!hp(Annual!AC99:AC215,$A$1),0)</f>
        <v>0</v>
      </c>
      <c r="AD99" s="126">
        <v>0</v>
      </c>
      <c r="AE99" s="126"/>
    </row>
    <row r="100" spans="1:31">
      <c r="A100" t="s">
        <v>361</v>
      </c>
      <c r="B100" s="126">
        <f>IF(B$2,[6]!hp(Annual!B100:B216,$A$1),0)</f>
        <v>0</v>
      </c>
      <c r="C100" s="126">
        <f>IF(C$2,[6]!hp(Annual!C100:C216,$A$1),0)</f>
        <v>0</v>
      </c>
      <c r="D100" s="126">
        <f>IF(D$2,[6]!hp(Annual!D100:D216,$A$1),0)</f>
        <v>0</v>
      </c>
      <c r="E100" s="126">
        <f>IF(E$2,[6]!hp(Annual!E100:E216,$A$1),0)</f>
        <v>0</v>
      </c>
      <c r="F100" s="126">
        <f>IF(F$2,[6]!hp(Annual!F100:F216,$A$1),0)</f>
        <v>0</v>
      </c>
      <c r="G100" s="126">
        <f>IF(G$2,[6]!hp(Annual!G100:G216,$A$1),0)</f>
        <v>0</v>
      </c>
      <c r="H100" s="126">
        <f>IF(H$2,[6]!hp(Annual!H100:H216,$A$1),0)</f>
        <v>0</v>
      </c>
      <c r="I100" s="126">
        <f>IF(I$2,[6]!hp(Annual!I100:I216,$A$1),0)</f>
        <v>0</v>
      </c>
      <c r="J100" s="126">
        <f>IF(J$2,[6]!hp(Annual!J100:J216,$A$1),0)</f>
        <v>0</v>
      </c>
      <c r="K100" s="126">
        <f>IF(K$2,[6]!hp(Annual!K100:K216,$A$1),0)</f>
        <v>0</v>
      </c>
      <c r="L100" s="126">
        <f>IF(L$2,[6]!hp(Annual!L100:L216,$A$1),0)</f>
        <v>0</v>
      </c>
      <c r="M100" s="126">
        <f>IF(M$2,[6]!hp(Annual!M100:M216,$A$1),0)</f>
        <v>0</v>
      </c>
      <c r="N100" s="126">
        <f>IF(N$2,[6]!hp(Annual!N100:N216,$A$1),0)</f>
        <v>0</v>
      </c>
      <c r="O100" s="126">
        <f>IF(O$2,[6]!hp(Annual!O100:O216,$A$1),0)</f>
        <v>0</v>
      </c>
      <c r="P100" s="126">
        <f>IF(P$2,[6]!hp(Annual!P100:P216,$A$1),0)</f>
        <v>0</v>
      </c>
      <c r="Q100" s="126">
        <f>IF(Q$2,[6]!hp(Annual!Q100:Q216,$A$1),0)</f>
        <v>0</v>
      </c>
      <c r="R100" s="126">
        <f>IF(R$2,[6]!hp(Annual!R100:R216,$A$1),0)</f>
        <v>0</v>
      </c>
      <c r="S100" s="126">
        <f>IF(S$2,[6]!hp(Annual!S100:S216,$A$1),0)</f>
        <v>0</v>
      </c>
      <c r="T100" s="126">
        <f>IF(T$2,[6]!hp(Annual!T100:T216,$A$1),0)</f>
        <v>0</v>
      </c>
      <c r="U100" s="126">
        <f>IF(U$2,[6]!hp(Annual!U100:U216,$A$1),0)</f>
        <v>0</v>
      </c>
      <c r="V100" s="126">
        <f>IF(V$2,[6]!hp(Annual!V100:V216,$A$1),0)</f>
        <v>0</v>
      </c>
      <c r="W100" s="126">
        <f>IF(W$2,[6]!hp(Annual!W100:W216,$A$1),0)</f>
        <v>0</v>
      </c>
      <c r="X100" s="126">
        <f>IF(X$2,[6]!hp(Annual!X100:X216,$A$1),0)</f>
        <v>0</v>
      </c>
      <c r="Y100" s="126">
        <f>IF(Y$2,[6]!hp(Annual!Y100:Y216,$A$1),0)</f>
        <v>0</v>
      </c>
      <c r="Z100" s="126">
        <f>IF(Z$2,[6]!hp(Annual!Z100:Z216,$A$1),0)</f>
        <v>0</v>
      </c>
      <c r="AA100" s="126">
        <f>IF(AA$2,[6]!hp(Annual!AA100:AA216,$A$1),0)</f>
        <v>0</v>
      </c>
      <c r="AB100" s="126">
        <f>IF(AB$2,[6]!hp(Annual!AB100:AB216,$A$1),0)</f>
        <v>0</v>
      </c>
      <c r="AC100" s="126">
        <f>IF(AC$2,[6]!hp(Annual!AC100:AC216,$A$1),0)</f>
        <v>0</v>
      </c>
      <c r="AD100" s="126">
        <v>0</v>
      </c>
      <c r="AE100" s="126"/>
    </row>
    <row r="101" spans="1:31">
      <c r="A101" t="s">
        <v>362</v>
      </c>
      <c r="B101" s="126">
        <f>IF(B$2,[6]!hp(Annual!B101:B217,$A$1),0)</f>
        <v>0</v>
      </c>
      <c r="C101" s="126">
        <f>IF(C$2,[6]!hp(Annual!C101:C217,$A$1),0)</f>
        <v>0</v>
      </c>
      <c r="D101" s="126">
        <f>IF(D$2,[6]!hp(Annual!D101:D217,$A$1),0)</f>
        <v>0</v>
      </c>
      <c r="E101" s="126">
        <f>IF(E$2,[6]!hp(Annual!E101:E217,$A$1),0)</f>
        <v>0</v>
      </c>
      <c r="F101" s="126">
        <f>IF(F$2,[6]!hp(Annual!F101:F217,$A$1),0)</f>
        <v>0</v>
      </c>
      <c r="G101" s="126">
        <f>IF(G$2,[6]!hp(Annual!G101:G217,$A$1),0)</f>
        <v>0</v>
      </c>
      <c r="H101" s="126">
        <f>IF(H$2,[6]!hp(Annual!H101:H217,$A$1),0)</f>
        <v>0</v>
      </c>
      <c r="I101" s="126">
        <f>IF(I$2,[6]!hp(Annual!I101:I217,$A$1),0)</f>
        <v>0</v>
      </c>
      <c r="J101" s="126">
        <f>IF(J$2,[6]!hp(Annual!J101:J217,$A$1),0)</f>
        <v>0</v>
      </c>
      <c r="K101" s="126">
        <f>IF(K$2,[6]!hp(Annual!K101:K217,$A$1),0)</f>
        <v>0</v>
      </c>
      <c r="L101" s="126">
        <f>IF(L$2,[6]!hp(Annual!L101:L217,$A$1),0)</f>
        <v>0</v>
      </c>
      <c r="M101" s="126">
        <f>IF(M$2,[6]!hp(Annual!M101:M217,$A$1),0)</f>
        <v>0</v>
      </c>
      <c r="N101" s="126">
        <f>IF(N$2,[6]!hp(Annual!N101:N217,$A$1),0)</f>
        <v>0</v>
      </c>
      <c r="O101" s="126">
        <f>IF(O$2,[6]!hp(Annual!O101:O217,$A$1),0)</f>
        <v>0</v>
      </c>
      <c r="P101" s="126">
        <f>IF(P$2,[6]!hp(Annual!P101:P217,$A$1),0)</f>
        <v>0</v>
      </c>
      <c r="Q101" s="126">
        <f>IF(Q$2,[6]!hp(Annual!Q101:Q217,$A$1),0)</f>
        <v>0</v>
      </c>
      <c r="R101" s="126">
        <f>IF(R$2,[6]!hp(Annual!R101:R217,$A$1),0)</f>
        <v>0</v>
      </c>
      <c r="S101" s="126">
        <f>IF(S$2,[6]!hp(Annual!S101:S217,$A$1),0)</f>
        <v>0</v>
      </c>
      <c r="T101" s="126">
        <f>IF(T$2,[6]!hp(Annual!T101:T217,$A$1),0)</f>
        <v>0</v>
      </c>
      <c r="U101" s="126">
        <f>IF(U$2,[6]!hp(Annual!U101:U217,$A$1),0)</f>
        <v>0</v>
      </c>
      <c r="V101" s="126">
        <f>IF(V$2,[6]!hp(Annual!V101:V217,$A$1),0)</f>
        <v>0</v>
      </c>
      <c r="W101" s="126">
        <f>IF(W$2,[6]!hp(Annual!W101:W217,$A$1),0)</f>
        <v>0</v>
      </c>
      <c r="X101" s="126">
        <f>IF(X$2,[6]!hp(Annual!X101:X217,$A$1),0)</f>
        <v>0</v>
      </c>
      <c r="Y101" s="126">
        <f>IF(Y$2,[6]!hp(Annual!Y101:Y217,$A$1),0)</f>
        <v>0</v>
      </c>
      <c r="Z101" s="126">
        <f>IF(Z$2,[6]!hp(Annual!Z101:Z217,$A$1),0)</f>
        <v>0</v>
      </c>
      <c r="AA101" s="126">
        <f>IF(AA$2,[6]!hp(Annual!AA101:AA217,$A$1),0)</f>
        <v>0</v>
      </c>
      <c r="AB101" s="126">
        <f>IF(AB$2,[6]!hp(Annual!AB101:AB217,$A$1),0)</f>
        <v>0</v>
      </c>
      <c r="AC101" s="126">
        <f>IF(AC$2,[6]!hp(Annual!AC101:AC217,$A$1),0)</f>
        <v>0</v>
      </c>
      <c r="AD101" s="126">
        <v>0</v>
      </c>
      <c r="AE101" s="126"/>
    </row>
    <row r="102" spans="1:31">
      <c r="A102" t="s">
        <v>363</v>
      </c>
      <c r="B102" s="126">
        <f>IF(B$2,[6]!hp(Annual!B102:B218,$A$1),0)</f>
        <v>0</v>
      </c>
      <c r="C102" s="126">
        <f>IF(C$2,[6]!hp(Annual!C102:C218,$A$1),0)</f>
        <v>0</v>
      </c>
      <c r="D102" s="126">
        <f>IF(D$2,[6]!hp(Annual!D102:D218,$A$1),0)</f>
        <v>0</v>
      </c>
      <c r="E102" s="126">
        <f>IF(E$2,[6]!hp(Annual!E102:E218,$A$1),0)</f>
        <v>0</v>
      </c>
      <c r="F102" s="126">
        <f>IF(F$2,[6]!hp(Annual!F102:F218,$A$1),0)</f>
        <v>0</v>
      </c>
      <c r="G102" s="126">
        <f>IF(G$2,[6]!hp(Annual!G102:G218,$A$1),0)</f>
        <v>0</v>
      </c>
      <c r="H102" s="126">
        <f>IF(H$2,[6]!hp(Annual!H102:H218,$A$1),0)</f>
        <v>0</v>
      </c>
      <c r="I102" s="126">
        <f>IF(I$2,[6]!hp(Annual!I102:I218,$A$1),0)</f>
        <v>0</v>
      </c>
      <c r="J102" s="126">
        <f>IF(J$2,[6]!hp(Annual!J102:J218,$A$1),0)</f>
        <v>0</v>
      </c>
      <c r="K102" s="126">
        <f>IF(K$2,[6]!hp(Annual!K102:K218,$A$1),0)</f>
        <v>0</v>
      </c>
      <c r="L102" s="126">
        <f>IF(L$2,[6]!hp(Annual!L102:L218,$A$1),0)</f>
        <v>0</v>
      </c>
      <c r="M102" s="126">
        <f>IF(M$2,[6]!hp(Annual!M102:M218,$A$1),0)</f>
        <v>0</v>
      </c>
      <c r="N102" s="126">
        <f>IF(N$2,[6]!hp(Annual!N102:N218,$A$1),0)</f>
        <v>0</v>
      </c>
      <c r="O102" s="126">
        <f>IF(O$2,[6]!hp(Annual!O102:O218,$A$1),0)</f>
        <v>0</v>
      </c>
      <c r="P102" s="126">
        <f>IF(P$2,[6]!hp(Annual!P102:P218,$A$1),0)</f>
        <v>0</v>
      </c>
      <c r="Q102" s="126">
        <f>IF(Q$2,[6]!hp(Annual!Q102:Q218,$A$1),0)</f>
        <v>0</v>
      </c>
      <c r="R102" s="126">
        <f>IF(R$2,[6]!hp(Annual!R102:R218,$A$1),0)</f>
        <v>0</v>
      </c>
      <c r="S102" s="126">
        <f>IF(S$2,[6]!hp(Annual!S102:S218,$A$1),0)</f>
        <v>0</v>
      </c>
      <c r="T102" s="126">
        <f>IF(T$2,[6]!hp(Annual!T102:T218,$A$1),0)</f>
        <v>0</v>
      </c>
      <c r="U102" s="126">
        <f>IF(U$2,[6]!hp(Annual!U102:U218,$A$1),0)</f>
        <v>0</v>
      </c>
      <c r="V102" s="126">
        <f>IF(V$2,[6]!hp(Annual!V102:V218,$A$1),0)</f>
        <v>0</v>
      </c>
      <c r="W102" s="126">
        <f>IF(W$2,[6]!hp(Annual!W102:W218,$A$1),0)</f>
        <v>0</v>
      </c>
      <c r="X102" s="126">
        <f>IF(X$2,[6]!hp(Annual!X102:X218,$A$1),0)</f>
        <v>0</v>
      </c>
      <c r="Y102" s="126">
        <f>IF(Y$2,[6]!hp(Annual!Y102:Y218,$A$1),0)</f>
        <v>0</v>
      </c>
      <c r="Z102" s="126">
        <f>IF(Z$2,[6]!hp(Annual!Z102:Z218,$A$1),0)</f>
        <v>0</v>
      </c>
      <c r="AA102" s="126">
        <f>IF(AA$2,[6]!hp(Annual!AA102:AA218,$A$1),0)</f>
        <v>0</v>
      </c>
      <c r="AB102" s="126">
        <f>IF(AB$2,[6]!hp(Annual!AB102:AB218,$A$1),0)</f>
        <v>0</v>
      </c>
      <c r="AC102" s="126">
        <f>IF(AC$2,[6]!hp(Annual!AC102:AC218,$A$1),0)</f>
        <v>0</v>
      </c>
      <c r="AD102" s="126">
        <v>0</v>
      </c>
      <c r="AE102" s="126"/>
    </row>
    <row r="103" spans="1:31">
      <c r="A103" t="s">
        <v>364</v>
      </c>
      <c r="B103" s="126">
        <f>IF(B$2,[6]!hp(Annual!B103:B219,$A$1),0)</f>
        <v>0</v>
      </c>
      <c r="C103" s="126">
        <f>IF(C$2,[6]!hp(Annual!C103:C219,$A$1),0)</f>
        <v>0</v>
      </c>
      <c r="D103" s="126">
        <f>IF(D$2,[6]!hp(Annual!D103:D219,$A$1),0)</f>
        <v>0</v>
      </c>
      <c r="E103" s="126">
        <f>IF(E$2,[6]!hp(Annual!E103:E219,$A$1),0)</f>
        <v>0</v>
      </c>
      <c r="F103" s="126">
        <f>IF(F$2,[6]!hp(Annual!F103:F219,$A$1),0)</f>
        <v>0</v>
      </c>
      <c r="G103" s="126">
        <f>IF(G$2,[6]!hp(Annual!G103:G219,$A$1),0)</f>
        <v>0</v>
      </c>
      <c r="H103" s="126">
        <f>IF(H$2,[6]!hp(Annual!H103:H219,$A$1),0)</f>
        <v>0</v>
      </c>
      <c r="I103" s="126">
        <f>IF(I$2,[6]!hp(Annual!I103:I219,$A$1),0)</f>
        <v>0</v>
      </c>
      <c r="J103" s="126">
        <f>IF(J$2,[6]!hp(Annual!J103:J219,$A$1),0)</f>
        <v>0</v>
      </c>
      <c r="K103" s="126">
        <f>IF(K$2,[6]!hp(Annual!K103:K219,$A$1),0)</f>
        <v>0</v>
      </c>
      <c r="L103" s="126">
        <f>IF(L$2,[6]!hp(Annual!L103:L219,$A$1),0)</f>
        <v>0</v>
      </c>
      <c r="M103" s="126">
        <f>IF(M$2,[6]!hp(Annual!M103:M219,$A$1),0)</f>
        <v>0</v>
      </c>
      <c r="N103" s="126">
        <f>IF(N$2,[6]!hp(Annual!N103:N219,$A$1),0)</f>
        <v>0</v>
      </c>
      <c r="O103" s="126">
        <f>IF(O$2,[6]!hp(Annual!O103:O219,$A$1),0)</f>
        <v>0</v>
      </c>
      <c r="P103" s="126">
        <f>IF(P$2,[6]!hp(Annual!P103:P219,$A$1),0)</f>
        <v>0</v>
      </c>
      <c r="Q103" s="126">
        <f>IF(Q$2,[6]!hp(Annual!Q103:Q219,$A$1),0)</f>
        <v>0</v>
      </c>
      <c r="R103" s="126">
        <f>IF(R$2,[6]!hp(Annual!R103:R219,$A$1),0)</f>
        <v>0</v>
      </c>
      <c r="S103" s="126">
        <f>IF(S$2,[6]!hp(Annual!S103:S219,$A$1),0)</f>
        <v>0</v>
      </c>
      <c r="T103" s="126">
        <f>IF(T$2,[6]!hp(Annual!T103:T219,$A$1),0)</f>
        <v>0</v>
      </c>
      <c r="U103" s="126">
        <f>IF(U$2,[6]!hp(Annual!U103:U219,$A$1),0)</f>
        <v>0</v>
      </c>
      <c r="V103" s="126">
        <f>IF(V$2,[6]!hp(Annual!V103:V219,$A$1),0)</f>
        <v>0</v>
      </c>
      <c r="W103" s="126">
        <f>IF(W$2,[6]!hp(Annual!W103:W219,$A$1),0)</f>
        <v>0</v>
      </c>
      <c r="X103" s="126">
        <f>IF(X$2,[6]!hp(Annual!X103:X219,$A$1),0)</f>
        <v>0</v>
      </c>
      <c r="Y103" s="126">
        <f>IF(Y$2,[6]!hp(Annual!Y103:Y219,$A$1),0)</f>
        <v>0</v>
      </c>
      <c r="Z103" s="126">
        <f>IF(Z$2,[6]!hp(Annual!Z103:Z219,$A$1),0)</f>
        <v>0</v>
      </c>
      <c r="AA103" s="126">
        <f>IF(AA$2,[6]!hp(Annual!AA103:AA219,$A$1),0)</f>
        <v>0</v>
      </c>
      <c r="AB103" s="126">
        <f>IF(AB$2,[6]!hp(Annual!AB103:AB219,$A$1),0)</f>
        <v>0</v>
      </c>
      <c r="AC103" s="126">
        <f>IF(AC$2,[6]!hp(Annual!AC103:AC219,$A$1),0)</f>
        <v>0</v>
      </c>
      <c r="AD103" s="126">
        <v>0</v>
      </c>
      <c r="AE103" s="126"/>
    </row>
    <row r="104" spans="1:31">
      <c r="A104" t="s">
        <v>365</v>
      </c>
      <c r="B104" s="126">
        <f>IF(B$2,[6]!hp(Annual!B104:B220,$A$1),0)</f>
        <v>0</v>
      </c>
      <c r="C104" s="126">
        <f>IF(C$2,[6]!hp(Annual!C104:C220,$A$1),0)</f>
        <v>0</v>
      </c>
      <c r="D104" s="126">
        <f>IF(D$2,[6]!hp(Annual!D104:D220,$A$1),0)</f>
        <v>0</v>
      </c>
      <c r="E104" s="126">
        <f>IF(E$2,[6]!hp(Annual!E104:E220,$A$1),0)</f>
        <v>0</v>
      </c>
      <c r="F104" s="126">
        <f>IF(F$2,[6]!hp(Annual!F104:F220,$A$1),0)</f>
        <v>0</v>
      </c>
      <c r="G104" s="126">
        <f>IF(G$2,[6]!hp(Annual!G104:G220,$A$1),0)</f>
        <v>0</v>
      </c>
      <c r="H104" s="126">
        <f>IF(H$2,[6]!hp(Annual!H104:H220,$A$1),0)</f>
        <v>0</v>
      </c>
      <c r="I104" s="126">
        <f>IF(I$2,[6]!hp(Annual!I104:I220,$A$1),0)</f>
        <v>0</v>
      </c>
      <c r="J104" s="126">
        <f>IF(J$2,[6]!hp(Annual!J104:J220,$A$1),0)</f>
        <v>0</v>
      </c>
      <c r="K104" s="126">
        <f>IF(K$2,[6]!hp(Annual!K104:K220,$A$1),0)</f>
        <v>0</v>
      </c>
      <c r="L104" s="126">
        <f>IF(L$2,[6]!hp(Annual!L104:L220,$A$1),0)</f>
        <v>0</v>
      </c>
      <c r="M104" s="126">
        <f>IF(M$2,[6]!hp(Annual!M104:M220,$A$1),0)</f>
        <v>0</v>
      </c>
      <c r="N104" s="126">
        <f>IF(N$2,[6]!hp(Annual!N104:N220,$A$1),0)</f>
        <v>0</v>
      </c>
      <c r="O104" s="126">
        <f>IF(O$2,[6]!hp(Annual!O104:O220,$A$1),0)</f>
        <v>0</v>
      </c>
      <c r="P104" s="126">
        <f>IF(P$2,[6]!hp(Annual!P104:P220,$A$1),0)</f>
        <v>0</v>
      </c>
      <c r="Q104" s="126">
        <f>IF(Q$2,[6]!hp(Annual!Q104:Q220,$A$1),0)</f>
        <v>0</v>
      </c>
      <c r="R104" s="126">
        <f>IF(R$2,[6]!hp(Annual!R104:R220,$A$1),0)</f>
        <v>0</v>
      </c>
      <c r="S104" s="126">
        <f>IF(S$2,[6]!hp(Annual!S104:S220,$A$1),0)</f>
        <v>0</v>
      </c>
      <c r="T104" s="126">
        <f>IF(T$2,[6]!hp(Annual!T104:T220,$A$1),0)</f>
        <v>0</v>
      </c>
      <c r="U104" s="126">
        <f>IF(U$2,[6]!hp(Annual!U104:U220,$A$1),0)</f>
        <v>0</v>
      </c>
      <c r="V104" s="126">
        <f>IF(V$2,[6]!hp(Annual!V104:V220,$A$1),0)</f>
        <v>0</v>
      </c>
      <c r="W104" s="126">
        <f>IF(W$2,[6]!hp(Annual!W104:W220,$A$1),0)</f>
        <v>0</v>
      </c>
      <c r="X104" s="126">
        <f>IF(X$2,[6]!hp(Annual!X104:X220,$A$1),0)</f>
        <v>0</v>
      </c>
      <c r="Y104" s="126">
        <f>IF(Y$2,[6]!hp(Annual!Y104:Y220,$A$1),0)</f>
        <v>0</v>
      </c>
      <c r="Z104" s="126">
        <f>IF(Z$2,[6]!hp(Annual!Z104:Z220,$A$1),0)</f>
        <v>0</v>
      </c>
      <c r="AA104" s="126">
        <f>IF(AA$2,[6]!hp(Annual!AA104:AA220,$A$1),0)</f>
        <v>0</v>
      </c>
      <c r="AB104" s="126">
        <f>IF(AB$2,[6]!hp(Annual!AB104:AB220,$A$1),0)</f>
        <v>0</v>
      </c>
      <c r="AC104" s="126">
        <f>IF(AC$2,[6]!hp(Annual!AC104:AC220,$A$1),0)</f>
        <v>0</v>
      </c>
      <c r="AD104" s="126">
        <v>0</v>
      </c>
      <c r="AE104" s="126"/>
    </row>
    <row r="105" spans="1:31">
      <c r="A105" t="s">
        <v>366</v>
      </c>
      <c r="B105" s="126">
        <f>IF(B$2,[6]!hp(Annual!B105:B221,$A$1),0)</f>
        <v>0</v>
      </c>
      <c r="C105" s="126">
        <f>IF(C$2,[6]!hp(Annual!C105:C221,$A$1),0)</f>
        <v>0</v>
      </c>
      <c r="D105" s="126">
        <f>IF(D$2,[6]!hp(Annual!D105:D221,$A$1),0)</f>
        <v>0</v>
      </c>
      <c r="E105" s="126">
        <f>IF(E$2,[6]!hp(Annual!E105:E221,$A$1),0)</f>
        <v>0</v>
      </c>
      <c r="F105" s="126">
        <f>IF(F$2,[6]!hp(Annual!F105:F221,$A$1),0)</f>
        <v>0</v>
      </c>
      <c r="G105" s="126">
        <f>IF(G$2,[6]!hp(Annual!G105:G221,$A$1),0)</f>
        <v>0</v>
      </c>
      <c r="H105" s="126">
        <f>IF(H$2,[6]!hp(Annual!H105:H221,$A$1),0)</f>
        <v>0</v>
      </c>
      <c r="I105" s="126">
        <f>IF(I$2,[6]!hp(Annual!I105:I221,$A$1),0)</f>
        <v>0</v>
      </c>
      <c r="J105" s="126">
        <f>IF(J$2,[6]!hp(Annual!J105:J221,$A$1),0)</f>
        <v>0</v>
      </c>
      <c r="K105" s="126">
        <f>IF(K$2,[6]!hp(Annual!K105:K221,$A$1),0)</f>
        <v>0</v>
      </c>
      <c r="L105" s="126">
        <f>IF(L$2,[6]!hp(Annual!L105:L221,$A$1),0)</f>
        <v>0</v>
      </c>
      <c r="M105" s="126">
        <f>IF(M$2,[6]!hp(Annual!M105:M221,$A$1),0)</f>
        <v>0</v>
      </c>
      <c r="N105" s="126">
        <f>IF(N$2,[6]!hp(Annual!N105:N221,$A$1),0)</f>
        <v>0</v>
      </c>
      <c r="O105" s="126">
        <f>IF(O$2,[6]!hp(Annual!O105:O221,$A$1),0)</f>
        <v>0</v>
      </c>
      <c r="P105" s="126">
        <f>IF(P$2,[6]!hp(Annual!P105:P221,$A$1),0)</f>
        <v>0</v>
      </c>
      <c r="Q105" s="126">
        <f>IF(Q$2,[6]!hp(Annual!Q105:Q221,$A$1),0)</f>
        <v>0</v>
      </c>
      <c r="R105" s="126">
        <f>IF(R$2,[6]!hp(Annual!R105:R221,$A$1),0)</f>
        <v>0</v>
      </c>
      <c r="S105" s="126">
        <f>IF(S$2,[6]!hp(Annual!S105:S221,$A$1),0)</f>
        <v>0</v>
      </c>
      <c r="T105" s="126">
        <f>IF(T$2,[6]!hp(Annual!T105:T221,$A$1),0)</f>
        <v>0</v>
      </c>
      <c r="U105" s="126">
        <f>IF(U$2,[6]!hp(Annual!U105:U221,$A$1),0)</f>
        <v>0</v>
      </c>
      <c r="V105" s="126">
        <f>IF(V$2,[6]!hp(Annual!V105:V221,$A$1),0)</f>
        <v>0</v>
      </c>
      <c r="W105" s="126">
        <f>IF(W$2,[6]!hp(Annual!W105:W221,$A$1),0)</f>
        <v>0</v>
      </c>
      <c r="X105" s="126">
        <f>IF(X$2,[6]!hp(Annual!X105:X221,$A$1),0)</f>
        <v>0</v>
      </c>
      <c r="Y105" s="126">
        <f>IF(Y$2,[6]!hp(Annual!Y105:Y221,$A$1),0)</f>
        <v>0</v>
      </c>
      <c r="Z105" s="126">
        <f>IF(Z$2,[6]!hp(Annual!Z105:Z221,$A$1),0)</f>
        <v>0</v>
      </c>
      <c r="AA105" s="126">
        <f>IF(AA$2,[6]!hp(Annual!AA105:AA221,$A$1),0)</f>
        <v>0</v>
      </c>
      <c r="AB105" s="126">
        <f>IF(AB$2,[6]!hp(Annual!AB105:AB221,$A$1),0)</f>
        <v>0</v>
      </c>
      <c r="AC105" s="126">
        <f>IF(AC$2,[6]!hp(Annual!AC105:AC221,$A$1),0)</f>
        <v>0</v>
      </c>
      <c r="AD105" s="126">
        <v>0</v>
      </c>
      <c r="AE105" s="126"/>
    </row>
    <row r="106" spans="1:31">
      <c r="A106" t="s">
        <v>367</v>
      </c>
      <c r="B106" s="126">
        <f>IF(B$2,[6]!hp(Annual!B106:B222,$A$1),0)</f>
        <v>0</v>
      </c>
      <c r="C106" s="126">
        <f>IF(C$2,[6]!hp(Annual!C106:C222,$A$1),0)</f>
        <v>0</v>
      </c>
      <c r="D106" s="126">
        <f>IF(D$2,[6]!hp(Annual!D106:D222,$A$1),0)</f>
        <v>0</v>
      </c>
      <c r="E106" s="126">
        <f>IF(E$2,[6]!hp(Annual!E106:E222,$A$1),0)</f>
        <v>0</v>
      </c>
      <c r="F106" s="126">
        <f>IF(F$2,[6]!hp(Annual!F106:F222,$A$1),0)</f>
        <v>0</v>
      </c>
      <c r="G106" s="126">
        <f>IF(G$2,[6]!hp(Annual!G106:G222,$A$1),0)</f>
        <v>0</v>
      </c>
      <c r="H106" s="126">
        <f>IF(H$2,[6]!hp(Annual!H106:H222,$A$1),0)</f>
        <v>0</v>
      </c>
      <c r="I106" s="126">
        <f>IF(I$2,[6]!hp(Annual!I106:I222,$A$1),0)</f>
        <v>0</v>
      </c>
      <c r="J106" s="126">
        <f>IF(J$2,[6]!hp(Annual!J106:J222,$A$1),0)</f>
        <v>0</v>
      </c>
      <c r="K106" s="126">
        <f>IF(K$2,[6]!hp(Annual!K106:K222,$A$1),0)</f>
        <v>0</v>
      </c>
      <c r="L106" s="126">
        <f>IF(L$2,[6]!hp(Annual!L106:L222,$A$1),0)</f>
        <v>0</v>
      </c>
      <c r="M106" s="126">
        <f>IF(M$2,[6]!hp(Annual!M106:M222,$A$1),0)</f>
        <v>0</v>
      </c>
      <c r="N106" s="126">
        <f>IF(N$2,[6]!hp(Annual!N106:N222,$A$1),0)</f>
        <v>0</v>
      </c>
      <c r="O106" s="126">
        <f>IF(O$2,[6]!hp(Annual!O106:O222,$A$1),0)</f>
        <v>0</v>
      </c>
      <c r="P106" s="126">
        <f>IF(P$2,[6]!hp(Annual!P106:P222,$A$1),0)</f>
        <v>0</v>
      </c>
      <c r="Q106" s="126">
        <f>IF(Q$2,[6]!hp(Annual!Q106:Q222,$A$1),0)</f>
        <v>0</v>
      </c>
      <c r="R106" s="126">
        <f>IF(R$2,[6]!hp(Annual!R106:R222,$A$1),0)</f>
        <v>0</v>
      </c>
      <c r="S106" s="126">
        <f>IF(S$2,[6]!hp(Annual!S106:S222,$A$1),0)</f>
        <v>0</v>
      </c>
      <c r="T106" s="126">
        <f>IF(T$2,[6]!hp(Annual!T106:T222,$A$1),0)</f>
        <v>0</v>
      </c>
      <c r="U106" s="126">
        <f>IF(U$2,[6]!hp(Annual!U106:U222,$A$1),0)</f>
        <v>0</v>
      </c>
      <c r="V106" s="126">
        <f>IF(V$2,[6]!hp(Annual!V106:V222,$A$1),0)</f>
        <v>0</v>
      </c>
      <c r="W106" s="126">
        <f>IF(W$2,[6]!hp(Annual!W106:W222,$A$1),0)</f>
        <v>0</v>
      </c>
      <c r="X106" s="126">
        <f>IF(X$2,[6]!hp(Annual!X106:X222,$A$1),0)</f>
        <v>0</v>
      </c>
      <c r="Y106" s="126">
        <f>IF(Y$2,[6]!hp(Annual!Y106:Y222,$A$1),0)</f>
        <v>0</v>
      </c>
      <c r="Z106" s="126">
        <f>IF(Z$2,[6]!hp(Annual!Z106:Z222,$A$1),0)</f>
        <v>0</v>
      </c>
      <c r="AA106" s="126">
        <f>IF(AA$2,[6]!hp(Annual!AA106:AA222,$A$1),0)</f>
        <v>0</v>
      </c>
      <c r="AB106" s="126">
        <f>IF(AB$2,[6]!hp(Annual!AB106:AB222,$A$1),0)</f>
        <v>0</v>
      </c>
      <c r="AC106" s="126">
        <f>IF(AC$2,[6]!hp(Annual!AC106:AC222,$A$1),0)</f>
        <v>0</v>
      </c>
      <c r="AD106" s="126">
        <v>0</v>
      </c>
      <c r="AE106" s="126"/>
    </row>
    <row r="107" spans="1:31">
      <c r="A107" t="s">
        <v>368</v>
      </c>
      <c r="B107" s="126">
        <f>IF(B$2,[6]!hp(Annual!B107:B223,$A$1),0)</f>
        <v>0</v>
      </c>
      <c r="C107" s="126">
        <f>IF(C$2,[6]!hp(Annual!C107:C223,$A$1),0)</f>
        <v>0</v>
      </c>
      <c r="D107" s="126">
        <f>IF(D$2,[6]!hp(Annual!D107:D223,$A$1),0)</f>
        <v>0</v>
      </c>
      <c r="E107" s="126">
        <f>IF(E$2,[6]!hp(Annual!E107:E223,$A$1),0)</f>
        <v>0</v>
      </c>
      <c r="F107" s="126">
        <f>IF(F$2,[6]!hp(Annual!F107:F223,$A$1),0)</f>
        <v>0</v>
      </c>
      <c r="G107" s="126">
        <f>IF(G$2,[6]!hp(Annual!G107:G223,$A$1),0)</f>
        <v>0</v>
      </c>
      <c r="H107" s="126">
        <f>IF(H$2,[6]!hp(Annual!H107:H223,$A$1),0)</f>
        <v>0</v>
      </c>
      <c r="I107" s="126">
        <f>IF(I$2,[6]!hp(Annual!I107:I223,$A$1),0)</f>
        <v>0</v>
      </c>
      <c r="J107" s="126">
        <f>IF(J$2,[6]!hp(Annual!J107:J223,$A$1),0)</f>
        <v>0</v>
      </c>
      <c r="K107" s="126">
        <f>IF(K$2,[6]!hp(Annual!K107:K223,$A$1),0)</f>
        <v>0</v>
      </c>
      <c r="L107" s="126">
        <f>IF(L$2,[6]!hp(Annual!L107:L223,$A$1),0)</f>
        <v>0</v>
      </c>
      <c r="M107" s="126">
        <f>IF(M$2,[6]!hp(Annual!M107:M223,$A$1),0)</f>
        <v>0</v>
      </c>
      <c r="N107" s="126">
        <f>IF(N$2,[6]!hp(Annual!N107:N223,$A$1),0)</f>
        <v>0</v>
      </c>
      <c r="O107" s="126">
        <f>IF(O$2,[6]!hp(Annual!O107:O223,$A$1),0)</f>
        <v>0</v>
      </c>
      <c r="P107" s="126">
        <f>IF(P$2,[6]!hp(Annual!P107:P223,$A$1),0)</f>
        <v>0</v>
      </c>
      <c r="Q107" s="126">
        <f>IF(Q$2,[6]!hp(Annual!Q107:Q223,$A$1),0)</f>
        <v>0</v>
      </c>
      <c r="R107" s="126">
        <f>IF(R$2,[6]!hp(Annual!R107:R223,$A$1),0)</f>
        <v>0</v>
      </c>
      <c r="S107" s="126">
        <f>IF(S$2,[6]!hp(Annual!S107:S223,$A$1),0)</f>
        <v>0</v>
      </c>
      <c r="T107" s="126">
        <f>IF(T$2,[6]!hp(Annual!T107:T223,$A$1),0)</f>
        <v>0</v>
      </c>
      <c r="U107" s="126">
        <f>IF(U$2,[6]!hp(Annual!U107:U223,$A$1),0)</f>
        <v>0</v>
      </c>
      <c r="V107" s="126">
        <f>IF(V$2,[6]!hp(Annual!V107:V223,$A$1),0)</f>
        <v>0</v>
      </c>
      <c r="W107" s="126">
        <f>IF(W$2,[6]!hp(Annual!W107:W223,$A$1),0)</f>
        <v>0</v>
      </c>
      <c r="X107" s="126">
        <f>IF(X$2,[6]!hp(Annual!X107:X223,$A$1),0)</f>
        <v>0</v>
      </c>
      <c r="Y107" s="126">
        <f>IF(Y$2,[6]!hp(Annual!Y107:Y223,$A$1),0)</f>
        <v>0</v>
      </c>
      <c r="Z107" s="126">
        <f>IF(Z$2,[6]!hp(Annual!Z107:Z223,$A$1),0)</f>
        <v>0</v>
      </c>
      <c r="AA107" s="126">
        <f>IF(AA$2,[6]!hp(Annual!AA107:AA223,$A$1),0)</f>
        <v>0</v>
      </c>
      <c r="AB107" s="126">
        <f>IF(AB$2,[6]!hp(Annual!AB107:AB223,$A$1),0)</f>
        <v>0</v>
      </c>
      <c r="AC107" s="126">
        <f>IF(AC$2,[6]!hp(Annual!AC107:AC223,$A$1),0)</f>
        <v>0</v>
      </c>
      <c r="AD107" s="126">
        <v>0</v>
      </c>
      <c r="AE107" s="126"/>
    </row>
    <row r="108" spans="1:31">
      <c r="A108" t="s">
        <v>369</v>
      </c>
      <c r="B108" s="126">
        <f>IF(B$2,[6]!hp(Annual!B108:B224,$A$1),0)</f>
        <v>0</v>
      </c>
      <c r="C108" s="126">
        <f>IF(C$2,[6]!hp(Annual!C108:C224,$A$1),0)</f>
        <v>0</v>
      </c>
      <c r="D108" s="126">
        <f>IF(D$2,[6]!hp(Annual!D108:D224,$A$1),0)</f>
        <v>0</v>
      </c>
      <c r="E108" s="126">
        <f>IF(E$2,[6]!hp(Annual!E108:E224,$A$1),0)</f>
        <v>0</v>
      </c>
      <c r="F108" s="126">
        <f>IF(F$2,[6]!hp(Annual!F108:F224,$A$1),0)</f>
        <v>0</v>
      </c>
      <c r="G108" s="126">
        <f>IF(G$2,[6]!hp(Annual!G108:G224,$A$1),0)</f>
        <v>0</v>
      </c>
      <c r="H108" s="126">
        <f>IF(H$2,[6]!hp(Annual!H108:H224,$A$1),0)</f>
        <v>0</v>
      </c>
      <c r="I108" s="126">
        <f>IF(I$2,[6]!hp(Annual!I108:I224,$A$1),0)</f>
        <v>0</v>
      </c>
      <c r="J108" s="126">
        <f>IF(J$2,[6]!hp(Annual!J108:J224,$A$1),0)</f>
        <v>0</v>
      </c>
      <c r="K108" s="126">
        <f>IF(K$2,[6]!hp(Annual!K108:K224,$A$1),0)</f>
        <v>0</v>
      </c>
      <c r="L108" s="126">
        <f>IF(L$2,[6]!hp(Annual!L108:L224,$A$1),0)</f>
        <v>0</v>
      </c>
      <c r="M108" s="126">
        <f>IF(M$2,[6]!hp(Annual!M108:M224,$A$1),0)</f>
        <v>0</v>
      </c>
      <c r="N108" s="126">
        <f>IF(N$2,[6]!hp(Annual!N108:N224,$A$1),0)</f>
        <v>0</v>
      </c>
      <c r="O108" s="126">
        <f>IF(O$2,[6]!hp(Annual!O108:O224,$A$1),0)</f>
        <v>0</v>
      </c>
      <c r="P108" s="126">
        <f>IF(P$2,[6]!hp(Annual!P108:P224,$A$1),0)</f>
        <v>0</v>
      </c>
      <c r="Q108" s="126">
        <f>IF(Q$2,[6]!hp(Annual!Q108:Q224,$A$1),0)</f>
        <v>0</v>
      </c>
      <c r="R108" s="126">
        <f>IF(R$2,[6]!hp(Annual!R108:R224,$A$1),0)</f>
        <v>0</v>
      </c>
      <c r="S108" s="126">
        <f>IF(S$2,[6]!hp(Annual!S108:S224,$A$1),0)</f>
        <v>0</v>
      </c>
      <c r="T108" s="126">
        <f>IF(T$2,[6]!hp(Annual!T108:T224,$A$1),0)</f>
        <v>0</v>
      </c>
      <c r="U108" s="126">
        <f>IF(U$2,[6]!hp(Annual!U108:U224,$A$1),0)</f>
        <v>0</v>
      </c>
      <c r="V108" s="126">
        <f>IF(V$2,[6]!hp(Annual!V108:V224,$A$1),0)</f>
        <v>0</v>
      </c>
      <c r="W108" s="126">
        <f>IF(W$2,[6]!hp(Annual!W108:W224,$A$1),0)</f>
        <v>0</v>
      </c>
      <c r="X108" s="126">
        <f>IF(X$2,[6]!hp(Annual!X108:X224,$A$1),0)</f>
        <v>0</v>
      </c>
      <c r="Y108" s="126">
        <f>IF(Y$2,[6]!hp(Annual!Y108:Y224,$A$1),0)</f>
        <v>0</v>
      </c>
      <c r="Z108" s="126">
        <f>IF(Z$2,[6]!hp(Annual!Z108:Z224,$A$1),0)</f>
        <v>0</v>
      </c>
      <c r="AA108" s="126">
        <f>IF(AA$2,[6]!hp(Annual!AA108:AA224,$A$1),0)</f>
        <v>0</v>
      </c>
      <c r="AB108" s="126">
        <f>IF(AB$2,[6]!hp(Annual!AB108:AB224,$A$1),0)</f>
        <v>0</v>
      </c>
      <c r="AC108" s="126">
        <f>IF(AC$2,[6]!hp(Annual!AC108:AC224,$A$1),0)</f>
        <v>0</v>
      </c>
      <c r="AD108" s="126">
        <v>0</v>
      </c>
      <c r="AE108" s="126"/>
    </row>
    <row r="109" spans="1:31">
      <c r="A109" t="s">
        <v>370</v>
      </c>
      <c r="B109" s="126">
        <f>IF(B$2,[6]!hp(Annual!B109:B225,$A$1),0)</f>
        <v>0</v>
      </c>
      <c r="C109" s="126">
        <f>IF(C$2,[6]!hp(Annual!C109:C225,$A$1),0)</f>
        <v>0</v>
      </c>
      <c r="D109" s="126">
        <f>IF(D$2,[6]!hp(Annual!D109:D225,$A$1),0)</f>
        <v>0</v>
      </c>
      <c r="E109" s="126">
        <f>IF(E$2,[6]!hp(Annual!E109:E225,$A$1),0)</f>
        <v>0</v>
      </c>
      <c r="F109" s="126">
        <f>IF(F$2,[6]!hp(Annual!F109:F225,$A$1),0)</f>
        <v>0</v>
      </c>
      <c r="G109" s="126">
        <f>IF(G$2,[6]!hp(Annual!G109:G225,$A$1),0)</f>
        <v>0</v>
      </c>
      <c r="H109" s="126">
        <f>IF(H$2,[6]!hp(Annual!H109:H225,$A$1),0)</f>
        <v>0</v>
      </c>
      <c r="I109" s="126">
        <f>IF(I$2,[6]!hp(Annual!I109:I225,$A$1),0)</f>
        <v>0</v>
      </c>
      <c r="J109" s="126">
        <f>IF(J$2,[6]!hp(Annual!J109:J225,$A$1),0)</f>
        <v>0</v>
      </c>
      <c r="K109" s="126">
        <f>IF(K$2,[6]!hp(Annual!K109:K225,$A$1),0)</f>
        <v>0</v>
      </c>
      <c r="L109" s="126">
        <f>IF(L$2,[6]!hp(Annual!L109:L225,$A$1),0)</f>
        <v>0</v>
      </c>
      <c r="M109" s="126">
        <f>IF(M$2,[6]!hp(Annual!M109:M225,$A$1),0)</f>
        <v>0</v>
      </c>
      <c r="N109" s="126">
        <f>IF(N$2,[6]!hp(Annual!N109:N225,$A$1),0)</f>
        <v>0</v>
      </c>
      <c r="O109" s="126">
        <f>IF(O$2,[6]!hp(Annual!O109:O225,$A$1),0)</f>
        <v>0</v>
      </c>
      <c r="P109" s="126">
        <f>IF(P$2,[6]!hp(Annual!P109:P225,$A$1),0)</f>
        <v>0</v>
      </c>
      <c r="Q109" s="126">
        <f>IF(Q$2,[6]!hp(Annual!Q109:Q225,$A$1),0)</f>
        <v>0</v>
      </c>
      <c r="R109" s="126">
        <f>IF(R$2,[6]!hp(Annual!R109:R225,$A$1),0)</f>
        <v>0</v>
      </c>
      <c r="S109" s="126">
        <f>IF(S$2,[6]!hp(Annual!S109:S225,$A$1),0)</f>
        <v>0</v>
      </c>
      <c r="T109" s="126">
        <f>IF(T$2,[6]!hp(Annual!T109:T225,$A$1),0)</f>
        <v>0</v>
      </c>
      <c r="U109" s="126">
        <f>IF(U$2,[6]!hp(Annual!U109:U225,$A$1),0)</f>
        <v>0</v>
      </c>
      <c r="V109" s="126">
        <f>IF(V$2,[6]!hp(Annual!V109:V225,$A$1),0)</f>
        <v>0</v>
      </c>
      <c r="W109" s="126">
        <f>IF(W$2,[6]!hp(Annual!W109:W225,$A$1),0)</f>
        <v>0</v>
      </c>
      <c r="X109" s="126">
        <f>IF(X$2,[6]!hp(Annual!X109:X225,$A$1),0)</f>
        <v>0</v>
      </c>
      <c r="Y109" s="126">
        <f>IF(Y$2,[6]!hp(Annual!Y109:Y225,$A$1),0)</f>
        <v>0</v>
      </c>
      <c r="Z109" s="126">
        <f>IF(Z$2,[6]!hp(Annual!Z109:Z225,$A$1),0)</f>
        <v>0</v>
      </c>
      <c r="AA109" s="126">
        <f>IF(AA$2,[6]!hp(Annual!AA109:AA225,$A$1),0)</f>
        <v>0</v>
      </c>
      <c r="AB109" s="126">
        <f>IF(AB$2,[6]!hp(Annual!AB109:AB225,$A$1),0)</f>
        <v>0</v>
      </c>
      <c r="AC109" s="126">
        <f>IF(AC$2,[6]!hp(Annual!AC109:AC225,$A$1),0)</f>
        <v>0</v>
      </c>
      <c r="AD109" s="126">
        <v>0</v>
      </c>
      <c r="AE109" s="126"/>
    </row>
    <row r="110" spans="1:31">
      <c r="A110" t="s">
        <v>462</v>
      </c>
      <c r="B110" s="126">
        <f>IF(B$2,[6]!hp(Annual!B110:B226,$A$1),0)</f>
        <v>0</v>
      </c>
      <c r="C110" s="126">
        <f>IF(C$2,[6]!hp(Annual!C110:C226,$A$1),0)</f>
        <v>0</v>
      </c>
      <c r="D110" s="126">
        <f>IF(D$2,[6]!hp(Annual!D110:D226,$A$1),0)</f>
        <v>0</v>
      </c>
      <c r="E110" s="126">
        <f>IF(E$2,[6]!hp(Annual!E110:E226,$A$1),0)</f>
        <v>0</v>
      </c>
      <c r="F110" s="126">
        <f>IF(F$2,[6]!hp(Annual!F110:F226,$A$1),0)</f>
        <v>0</v>
      </c>
      <c r="G110" s="126">
        <f>IF(G$2,[6]!hp(Annual!G110:G226,$A$1),0)</f>
        <v>0</v>
      </c>
      <c r="H110" s="126">
        <f>IF(H$2,[6]!hp(Annual!H110:H226,$A$1),0)</f>
        <v>0</v>
      </c>
      <c r="I110" s="126">
        <f>IF(I$2,[6]!hp(Annual!I110:I226,$A$1),0)</f>
        <v>0</v>
      </c>
      <c r="J110" s="126">
        <f>IF(J$2,[6]!hp(Annual!J110:J226,$A$1),0)</f>
        <v>0</v>
      </c>
      <c r="K110" s="126">
        <f>IF(K$2,[6]!hp(Annual!K110:K226,$A$1),0)</f>
        <v>0</v>
      </c>
      <c r="L110" s="126">
        <f>IF(L$2,[6]!hp(Annual!L110:L226,$A$1),0)</f>
        <v>0</v>
      </c>
      <c r="M110" s="126">
        <f>IF(M$2,[6]!hp(Annual!M110:M226,$A$1),0)</f>
        <v>0</v>
      </c>
      <c r="N110" s="126">
        <f>IF(N$2,[6]!hp(Annual!N110:N226,$A$1),0)</f>
        <v>0</v>
      </c>
      <c r="O110" s="126">
        <f>IF(O$2,[6]!hp(Annual!O110:O226,$A$1),0)</f>
        <v>0</v>
      </c>
      <c r="P110" s="126">
        <f>IF(P$2,[6]!hp(Annual!P110:P226,$A$1),0)</f>
        <v>0</v>
      </c>
      <c r="Q110" s="126">
        <f>IF(Q$2,[6]!hp(Annual!Q110:Q226,$A$1),0)</f>
        <v>0</v>
      </c>
      <c r="R110" s="126">
        <f>IF(R$2,[6]!hp(Annual!R110:R226,$A$1),0)</f>
        <v>0</v>
      </c>
      <c r="S110" s="126">
        <f>IF(S$2,[6]!hp(Annual!S110:S226,$A$1),0)</f>
        <v>0</v>
      </c>
      <c r="T110" s="126">
        <f>IF(T$2,[6]!hp(Annual!T110:T226,$A$1),0)</f>
        <v>0</v>
      </c>
      <c r="U110" s="126">
        <f>IF(U$2,[6]!hp(Annual!U110:U226,$A$1),0)</f>
        <v>0</v>
      </c>
      <c r="V110" s="126">
        <f>IF(V$2,[6]!hp(Annual!V110:V226,$A$1),0)</f>
        <v>0</v>
      </c>
      <c r="W110" s="126">
        <f>IF(W$2,[6]!hp(Annual!W110:W226,$A$1),0)</f>
        <v>0</v>
      </c>
      <c r="X110" s="126">
        <f>IF(X$2,[6]!hp(Annual!X110:X226,$A$1),0)</f>
        <v>0</v>
      </c>
      <c r="Y110" s="126">
        <f>IF(Y$2,[6]!hp(Annual!Y110:Y226,$A$1),0)</f>
        <v>0</v>
      </c>
      <c r="Z110" s="126">
        <f>IF(Z$2,[6]!hp(Annual!Z110:Z226,$A$1),0)</f>
        <v>0</v>
      </c>
      <c r="AA110" s="126">
        <f>IF(AA$2,[6]!hp(Annual!AA110:AA226,$A$1),0)</f>
        <v>0</v>
      </c>
      <c r="AB110" s="126">
        <f>IF(AB$2,[6]!hp(Annual!AB110:AB226,$A$1),0)</f>
        <v>0</v>
      </c>
      <c r="AC110" s="126">
        <f>IF(AC$2,[6]!hp(Annual!AC110:AC226,$A$1),0)</f>
        <v>0</v>
      </c>
      <c r="AD110" s="126">
        <v>0</v>
      </c>
      <c r="AE110" s="126"/>
    </row>
    <row r="111" spans="1:31">
      <c r="A111" t="s">
        <v>652</v>
      </c>
      <c r="B111" s="126">
        <f>IF(B$2,[6]!hp(Annual!B111:B227,$A$1),0)</f>
        <v>0</v>
      </c>
      <c r="C111" s="126">
        <f>IF(C$2,[6]!hp(Annual!C111:C227,$A$1),0)</f>
        <v>0</v>
      </c>
      <c r="D111" s="126">
        <f>IF(D$2,[6]!hp(Annual!D111:D227,$A$1),0)</f>
        <v>0</v>
      </c>
      <c r="E111" s="126">
        <f>IF(E$2,[6]!hp(Annual!E111:E227,$A$1),0)</f>
        <v>0</v>
      </c>
      <c r="F111" s="126">
        <f>IF(F$2,[6]!hp(Annual!F111:F227,$A$1),0)</f>
        <v>0</v>
      </c>
      <c r="G111" s="126">
        <f>IF(G$2,[6]!hp(Annual!G111:G227,$A$1),0)</f>
        <v>0</v>
      </c>
      <c r="H111" s="126">
        <f>IF(H$2,[6]!hp(Annual!H111:H227,$A$1),0)</f>
        <v>0</v>
      </c>
      <c r="I111" s="126">
        <f>IF(I$2,[6]!hp(Annual!I111:I227,$A$1),0)</f>
        <v>0</v>
      </c>
      <c r="J111" s="126">
        <f>IF(J$2,[6]!hp(Annual!J111:J227,$A$1),0)</f>
        <v>0</v>
      </c>
      <c r="K111" s="126">
        <f>IF(K$2,[6]!hp(Annual!K111:K227,$A$1),0)</f>
        <v>0</v>
      </c>
      <c r="L111" s="126">
        <f>IF(L$2,[6]!hp(Annual!L111:L227,$A$1),0)</f>
        <v>0</v>
      </c>
      <c r="M111" s="126">
        <f>IF(M$2,[6]!hp(Annual!M111:M227,$A$1),0)</f>
        <v>0</v>
      </c>
      <c r="N111" s="126">
        <f>IF(N$2,[6]!hp(Annual!N111:N227,$A$1),0)</f>
        <v>0</v>
      </c>
      <c r="O111" s="126">
        <f>IF(O$2,[6]!hp(Annual!O111:O227,$A$1),0)</f>
        <v>0</v>
      </c>
      <c r="P111" s="126">
        <f>IF(P$2,[6]!hp(Annual!P111:P227,$A$1),0)</f>
        <v>0</v>
      </c>
      <c r="Q111" s="126">
        <f>IF(Q$2,[6]!hp(Annual!Q111:Q227,$A$1),0)</f>
        <v>0</v>
      </c>
      <c r="R111" s="126">
        <f>IF(R$2,[6]!hp(Annual!R111:R227,$A$1),0)</f>
        <v>0</v>
      </c>
      <c r="S111" s="126">
        <f>IF(S$2,[6]!hp(Annual!S111:S227,$A$1),0)</f>
        <v>0</v>
      </c>
      <c r="T111" s="126">
        <f>IF(T$2,[6]!hp(Annual!T111:T227,$A$1),0)</f>
        <v>0</v>
      </c>
      <c r="U111" s="126">
        <f>IF(U$2,[6]!hp(Annual!U111:U227,$A$1),0)</f>
        <v>0</v>
      </c>
      <c r="V111" s="126">
        <f>IF(V$2,[6]!hp(Annual!V111:V227,$A$1),0)</f>
        <v>0</v>
      </c>
      <c r="W111" s="126">
        <f>IF(W$2,[6]!hp(Annual!W111:W227,$A$1),0)</f>
        <v>0</v>
      </c>
      <c r="X111" s="126">
        <f>IF(X$2,[6]!hp(Annual!X111:X227,$A$1),0)</f>
        <v>0</v>
      </c>
      <c r="Y111" s="126">
        <f>IF(Y$2,[6]!hp(Annual!Y111:Y227,$A$1),0)</f>
        <v>0</v>
      </c>
      <c r="Z111" s="126">
        <f>IF(Z$2,[6]!hp(Annual!Z111:Z227,$A$1),0)</f>
        <v>0</v>
      </c>
      <c r="AA111" s="126">
        <f>IF(AA$2,[6]!hp(Annual!AA111:AA227,$A$1),0)</f>
        <v>0</v>
      </c>
      <c r="AB111" s="126">
        <f>IF(AB$2,[6]!hp(Annual!AB111:AB227,$A$1),0)</f>
        <v>0</v>
      </c>
      <c r="AC111" s="126">
        <f>IF(AC$2,[6]!hp(Annual!AC111:AC227,$A$1),0)</f>
        <v>0</v>
      </c>
      <c r="AD111" s="126">
        <v>0</v>
      </c>
    </row>
    <row r="112" spans="1:31">
      <c r="A112" t="s">
        <v>653</v>
      </c>
      <c r="B112" s="126">
        <f>IF(B$2,[6]!hp(Annual!B112:B228,$A$1),0)</f>
        <v>0</v>
      </c>
      <c r="C112" s="126">
        <f>IF(C$2,[6]!hp(Annual!C112:C228,$A$1),0)</f>
        <v>0</v>
      </c>
      <c r="D112" s="126">
        <f>IF(D$2,[6]!hp(Annual!D112:D228,$A$1),0)</f>
        <v>0</v>
      </c>
      <c r="E112" s="126">
        <f>IF(E$2,[6]!hp(Annual!E112:E228,$A$1),0)</f>
        <v>0</v>
      </c>
      <c r="F112" s="126">
        <f>IF(F$2,[6]!hp(Annual!F112:F228,$A$1),0)</f>
        <v>0</v>
      </c>
      <c r="G112" s="126">
        <f>IF(G$2,[6]!hp(Annual!G112:G228,$A$1),0)</f>
        <v>0</v>
      </c>
      <c r="H112" s="126">
        <f>IF(H$2,[6]!hp(Annual!H112:H228,$A$1),0)</f>
        <v>0</v>
      </c>
      <c r="I112" s="126">
        <f>IF(I$2,[6]!hp(Annual!I112:I228,$A$1),0)</f>
        <v>0</v>
      </c>
      <c r="J112" s="126">
        <f>IF(J$2,[6]!hp(Annual!J112:J228,$A$1),0)</f>
        <v>0</v>
      </c>
      <c r="K112" s="126">
        <f>IF(K$2,[6]!hp(Annual!K112:K228,$A$1),0)</f>
        <v>0</v>
      </c>
      <c r="L112" s="126">
        <f>IF(L$2,[6]!hp(Annual!L112:L228,$A$1),0)</f>
        <v>0</v>
      </c>
      <c r="M112" s="126">
        <f>IF(M$2,[6]!hp(Annual!M112:M228,$A$1),0)</f>
        <v>0</v>
      </c>
      <c r="N112" s="126">
        <f>IF(N$2,[6]!hp(Annual!N112:N228,$A$1),0)</f>
        <v>0</v>
      </c>
      <c r="O112" s="126">
        <f>IF(O$2,[6]!hp(Annual!O112:O228,$A$1),0)</f>
        <v>0</v>
      </c>
      <c r="P112" s="126">
        <f>IF(P$2,[6]!hp(Annual!P112:P228,$A$1),0)</f>
        <v>0</v>
      </c>
      <c r="Q112" s="126">
        <f>IF(Q$2,[6]!hp(Annual!Q112:Q228,$A$1),0)</f>
        <v>0</v>
      </c>
      <c r="R112" s="126">
        <f>IF(R$2,[6]!hp(Annual!R112:R228,$A$1),0)</f>
        <v>0</v>
      </c>
      <c r="S112" s="126">
        <f>IF(S$2,[6]!hp(Annual!S112:S228,$A$1),0)</f>
        <v>0</v>
      </c>
      <c r="T112" s="126">
        <f>IF(T$2,[6]!hp(Annual!T112:T228,$A$1),0)</f>
        <v>0</v>
      </c>
      <c r="U112" s="126">
        <f>IF(U$2,[6]!hp(Annual!U112:U228,$A$1),0)</f>
        <v>0</v>
      </c>
      <c r="V112" s="126">
        <f>IF(V$2,[6]!hp(Annual!V112:V228,$A$1),0)</f>
        <v>0</v>
      </c>
      <c r="W112" s="126">
        <f>IF(W$2,[6]!hp(Annual!W112:W228,$A$1),0)</f>
        <v>0</v>
      </c>
      <c r="X112" s="126">
        <f>IF(X$2,[6]!hp(Annual!X112:X228,$A$1),0)</f>
        <v>0</v>
      </c>
      <c r="Y112" s="126">
        <f>IF(Y$2,[6]!hp(Annual!Y112:Y228,$A$1),0)</f>
        <v>0</v>
      </c>
      <c r="Z112" s="126">
        <f>IF(Z$2,[6]!hp(Annual!Z112:Z228,$A$1),0)</f>
        <v>0</v>
      </c>
      <c r="AA112" s="126">
        <f>IF(AA$2,[6]!hp(Annual!AA112:AA228,$A$1),0)</f>
        <v>0</v>
      </c>
      <c r="AB112" s="126">
        <f>IF(AB$2,[6]!hp(Annual!AB112:AB228,$A$1),0)</f>
        <v>0</v>
      </c>
      <c r="AC112" s="126">
        <f>IF(AC$2,[6]!hp(Annual!AC112:AC228,$A$1),0)</f>
        <v>0</v>
      </c>
      <c r="AD112" s="126">
        <v>0</v>
      </c>
    </row>
    <row r="113" spans="1:30">
      <c r="A113" t="s">
        <v>654</v>
      </c>
      <c r="B113" s="126">
        <f>IF(B$2,[6]!hp(Annual!B113:B229,$A$1),0)</f>
        <v>0</v>
      </c>
      <c r="C113" s="126">
        <f>IF(C$2,[6]!hp(Annual!C113:C229,$A$1),0)</f>
        <v>0</v>
      </c>
      <c r="D113" s="126">
        <f>IF(D$2,[6]!hp(Annual!D113:D229,$A$1),0)</f>
        <v>0</v>
      </c>
      <c r="E113" s="126">
        <f>IF(E$2,[6]!hp(Annual!E113:E229,$A$1),0)</f>
        <v>0</v>
      </c>
      <c r="F113" s="126">
        <f>IF(F$2,[6]!hp(Annual!F113:F229,$A$1),0)</f>
        <v>0</v>
      </c>
      <c r="G113" s="126">
        <f>IF(G$2,[6]!hp(Annual!G113:G229,$A$1),0)</f>
        <v>0</v>
      </c>
      <c r="H113" s="126">
        <f>IF(H$2,[6]!hp(Annual!H113:H229,$A$1),0)</f>
        <v>0</v>
      </c>
      <c r="I113" s="126">
        <f>IF(I$2,[6]!hp(Annual!I113:I229,$A$1),0)</f>
        <v>0</v>
      </c>
      <c r="J113" s="126">
        <f>IF(J$2,[6]!hp(Annual!J113:J229,$A$1),0)</f>
        <v>0</v>
      </c>
      <c r="K113" s="126">
        <f>IF(K$2,[6]!hp(Annual!K113:K229,$A$1),0)</f>
        <v>0</v>
      </c>
      <c r="L113" s="126">
        <f>IF(L$2,[6]!hp(Annual!L113:L229,$A$1),0)</f>
        <v>0</v>
      </c>
      <c r="M113" s="126">
        <f>IF(M$2,[6]!hp(Annual!M113:M229,$A$1),0)</f>
        <v>0</v>
      </c>
      <c r="N113" s="126">
        <f>IF(N$2,[6]!hp(Annual!N113:N229,$A$1),0)</f>
        <v>0</v>
      </c>
      <c r="O113" s="126">
        <f>IF(O$2,[6]!hp(Annual!O113:O229,$A$1),0)</f>
        <v>0</v>
      </c>
      <c r="P113" s="126">
        <f>IF(P$2,[6]!hp(Annual!P113:P229,$A$1),0)</f>
        <v>0</v>
      </c>
      <c r="Q113" s="126">
        <f>IF(Q$2,[6]!hp(Annual!Q113:Q229,$A$1),0)</f>
        <v>0</v>
      </c>
      <c r="R113" s="126">
        <f>IF(R$2,[6]!hp(Annual!R113:R229,$A$1),0)</f>
        <v>0</v>
      </c>
      <c r="S113" s="126">
        <f>IF(S$2,[6]!hp(Annual!S113:S229,$A$1),0)</f>
        <v>0</v>
      </c>
      <c r="T113" s="126">
        <f>IF(T$2,[6]!hp(Annual!T113:T229,$A$1),0)</f>
        <v>0</v>
      </c>
      <c r="U113" s="126">
        <f>IF(U$2,[6]!hp(Annual!U113:U229,$A$1),0)</f>
        <v>0</v>
      </c>
      <c r="V113" s="126">
        <f>IF(V$2,[6]!hp(Annual!V113:V229,$A$1),0)</f>
        <v>0</v>
      </c>
      <c r="W113" s="126">
        <f>IF(W$2,[6]!hp(Annual!W113:W229,$A$1),0)</f>
        <v>0</v>
      </c>
      <c r="X113" s="126">
        <f>IF(X$2,[6]!hp(Annual!X113:X229,$A$1),0)</f>
        <v>0</v>
      </c>
      <c r="Y113" s="126">
        <f>IF(Y$2,[6]!hp(Annual!Y113:Y229,$A$1),0)</f>
        <v>0</v>
      </c>
      <c r="Z113" s="126">
        <f>IF(Z$2,[6]!hp(Annual!Z113:Z229,$A$1),0)</f>
        <v>0</v>
      </c>
      <c r="AA113" s="126">
        <f>IF(AA$2,[6]!hp(Annual!AA113:AA229,$A$1),0)</f>
        <v>0</v>
      </c>
      <c r="AB113" s="126">
        <f>IF(AB$2,[6]!hp(Annual!AB113:AB229,$A$1),0)</f>
        <v>0</v>
      </c>
      <c r="AC113" s="126">
        <f>IF(AC$2,[6]!hp(Annual!AC113:AC229,$A$1),0)</f>
        <v>0</v>
      </c>
      <c r="AD113" s="126">
        <v>0</v>
      </c>
    </row>
    <row r="114" spans="1:30">
      <c r="A114" t="s">
        <v>655</v>
      </c>
      <c r="B114" s="126">
        <f>IF(B$2,[6]!hp(Annual!B114:B230,$A$1),0)</f>
        <v>0</v>
      </c>
      <c r="C114" s="126">
        <f>IF(C$2,[6]!hp(Annual!C114:C230,$A$1),0)</f>
        <v>0</v>
      </c>
      <c r="D114" s="126">
        <f>IF(D$2,[6]!hp(Annual!D114:D230,$A$1),0)</f>
        <v>0</v>
      </c>
      <c r="E114" s="126">
        <f>IF(E$2,[6]!hp(Annual!E114:E230,$A$1),0)</f>
        <v>0</v>
      </c>
      <c r="F114" s="126">
        <f>IF(F$2,[6]!hp(Annual!F114:F230,$A$1),0)</f>
        <v>0</v>
      </c>
      <c r="G114" s="126">
        <f>IF(G$2,[6]!hp(Annual!G114:G230,$A$1),0)</f>
        <v>0</v>
      </c>
      <c r="H114" s="126">
        <f>IF(H$2,[6]!hp(Annual!H114:H230,$A$1),0)</f>
        <v>0</v>
      </c>
      <c r="I114" s="126">
        <f>IF(I$2,[6]!hp(Annual!I114:I230,$A$1),0)</f>
        <v>0</v>
      </c>
      <c r="J114" s="126">
        <f>IF(J$2,[6]!hp(Annual!J114:J230,$A$1),0)</f>
        <v>0</v>
      </c>
      <c r="K114" s="126">
        <f>IF(K$2,[6]!hp(Annual!K114:K230,$A$1),0)</f>
        <v>0</v>
      </c>
      <c r="L114" s="126">
        <f>IF(L$2,[6]!hp(Annual!L114:L230,$A$1),0)</f>
        <v>0</v>
      </c>
      <c r="M114" s="126">
        <f>IF(M$2,[6]!hp(Annual!M114:M230,$A$1),0)</f>
        <v>0</v>
      </c>
      <c r="N114" s="126">
        <f>IF(N$2,[6]!hp(Annual!N114:N230,$A$1),0)</f>
        <v>0</v>
      </c>
      <c r="O114" s="126">
        <f>IF(O$2,[6]!hp(Annual!O114:O230,$A$1),0)</f>
        <v>0</v>
      </c>
      <c r="P114" s="126">
        <f>IF(P$2,[6]!hp(Annual!P114:P230,$A$1),0)</f>
        <v>0</v>
      </c>
      <c r="Q114" s="126">
        <f>IF(Q$2,[6]!hp(Annual!Q114:Q230,$A$1),0)</f>
        <v>0</v>
      </c>
      <c r="R114" s="126">
        <f>IF(R$2,[6]!hp(Annual!R114:R230,$A$1),0)</f>
        <v>0</v>
      </c>
      <c r="S114" s="126">
        <f>IF(S$2,[6]!hp(Annual!S114:S230,$A$1),0)</f>
        <v>0</v>
      </c>
      <c r="T114" s="126">
        <f>IF(T$2,[6]!hp(Annual!T114:T230,$A$1),0)</f>
        <v>0</v>
      </c>
      <c r="U114" s="126">
        <f>IF(U$2,[6]!hp(Annual!U114:U230,$A$1),0)</f>
        <v>0</v>
      </c>
      <c r="V114" s="126">
        <f>IF(V$2,[6]!hp(Annual!V114:V230,$A$1),0)</f>
        <v>0</v>
      </c>
      <c r="W114" s="126">
        <f>IF(W$2,[6]!hp(Annual!W114:W230,$A$1),0)</f>
        <v>0</v>
      </c>
      <c r="X114" s="126">
        <f>IF(X$2,[6]!hp(Annual!X114:X230,$A$1),0)</f>
        <v>0</v>
      </c>
      <c r="Y114" s="126">
        <f>IF(Y$2,[6]!hp(Annual!Y114:Y230,$A$1),0)</f>
        <v>0</v>
      </c>
      <c r="Z114" s="126">
        <f>IF(Z$2,[6]!hp(Annual!Z114:Z230,$A$1),0)</f>
        <v>0</v>
      </c>
      <c r="AA114" s="126">
        <f>IF(AA$2,[6]!hp(Annual!AA114:AA230,$A$1),0)</f>
        <v>0</v>
      </c>
      <c r="AB114" s="126">
        <f>IF(AB$2,[6]!hp(Annual!AB114:AB230,$A$1),0)</f>
        <v>0</v>
      </c>
      <c r="AC114" s="126">
        <f>IF(AC$2,[6]!hp(Annual!AC114:AC230,$A$1),0)</f>
        <v>0</v>
      </c>
      <c r="AD114" s="126">
        <v>0</v>
      </c>
    </row>
    <row r="115" spans="1:30">
      <c r="A115" t="s">
        <v>656</v>
      </c>
      <c r="B115" s="126">
        <f>IF(B$2,[6]!hp(Annual!B115:B231,$A$1),0)</f>
        <v>0</v>
      </c>
      <c r="C115" s="126">
        <f>IF(C$2,[6]!hp(Annual!C115:C231,$A$1),0)</f>
        <v>0</v>
      </c>
      <c r="D115" s="126">
        <f>IF(D$2,[6]!hp(Annual!D115:D231,$A$1),0)</f>
        <v>0</v>
      </c>
      <c r="E115" s="126">
        <f>IF(E$2,[6]!hp(Annual!E115:E231,$A$1),0)</f>
        <v>0</v>
      </c>
      <c r="F115" s="126">
        <f>IF(F$2,[6]!hp(Annual!F115:F231,$A$1),0)</f>
        <v>0</v>
      </c>
      <c r="G115" s="126">
        <f>IF(G$2,[6]!hp(Annual!G115:G231,$A$1),0)</f>
        <v>0</v>
      </c>
      <c r="H115" s="126">
        <f>IF(H$2,[6]!hp(Annual!H115:H231,$A$1),0)</f>
        <v>0</v>
      </c>
      <c r="I115" s="126">
        <f>IF(I$2,[6]!hp(Annual!I115:I231,$A$1),0)</f>
        <v>0</v>
      </c>
      <c r="J115" s="126">
        <f>IF(J$2,[6]!hp(Annual!J115:J231,$A$1),0)</f>
        <v>0</v>
      </c>
      <c r="K115" s="126">
        <f>IF(K$2,[6]!hp(Annual!K115:K231,$A$1),0)</f>
        <v>0</v>
      </c>
      <c r="L115" s="126">
        <f>IF(L$2,[6]!hp(Annual!L115:L231,$A$1),0)</f>
        <v>0</v>
      </c>
      <c r="M115" s="126">
        <f>IF(M$2,[6]!hp(Annual!M115:M231,$A$1),0)</f>
        <v>0</v>
      </c>
      <c r="N115" s="126">
        <f>IF(N$2,[6]!hp(Annual!N115:N231,$A$1),0)</f>
        <v>0</v>
      </c>
      <c r="O115" s="126">
        <f>IF(O$2,[6]!hp(Annual!O115:O231,$A$1),0)</f>
        <v>0</v>
      </c>
      <c r="P115" s="126">
        <f>IF(P$2,[6]!hp(Annual!P115:P231,$A$1),0)</f>
        <v>0</v>
      </c>
      <c r="Q115" s="126">
        <f>IF(Q$2,[6]!hp(Annual!Q115:Q231,$A$1),0)</f>
        <v>0</v>
      </c>
      <c r="R115" s="126">
        <f>IF(R$2,[6]!hp(Annual!R115:R231,$A$1),0)</f>
        <v>0</v>
      </c>
      <c r="S115" s="126">
        <f>IF(S$2,[6]!hp(Annual!S115:S231,$A$1),0)</f>
        <v>0</v>
      </c>
      <c r="T115" s="126">
        <f>IF(T$2,[6]!hp(Annual!T115:T231,$A$1),0)</f>
        <v>0</v>
      </c>
      <c r="U115" s="126">
        <f>IF(U$2,[6]!hp(Annual!U115:U231,$A$1),0)</f>
        <v>0</v>
      </c>
      <c r="V115" s="126">
        <f>IF(V$2,[6]!hp(Annual!V115:V231,$A$1),0)</f>
        <v>0</v>
      </c>
      <c r="W115" s="126">
        <f>IF(W$2,[6]!hp(Annual!W115:W231,$A$1),0)</f>
        <v>0</v>
      </c>
      <c r="X115" s="126">
        <f>IF(X$2,[6]!hp(Annual!X115:X231,$A$1),0)</f>
        <v>0</v>
      </c>
      <c r="Y115" s="126">
        <f>IF(Y$2,[6]!hp(Annual!Y115:Y231,$A$1),0)</f>
        <v>0</v>
      </c>
      <c r="Z115" s="126">
        <f>IF(Z$2,[6]!hp(Annual!Z115:Z231,$A$1),0)</f>
        <v>0</v>
      </c>
      <c r="AA115" s="126">
        <f>IF(AA$2,[6]!hp(Annual!AA115:AA231,$A$1),0)</f>
        <v>0</v>
      </c>
      <c r="AB115" s="126">
        <f>IF(AB$2,[6]!hp(Annual!AB115:AB231,$A$1),0)</f>
        <v>0</v>
      </c>
      <c r="AC115" s="126">
        <f>IF(AC$2,[6]!hp(Annual!AC115:AC231,$A$1),0)</f>
        <v>0</v>
      </c>
      <c r="AD115" s="126">
        <v>0</v>
      </c>
    </row>
    <row r="116" spans="1:30">
      <c r="A116" t="s">
        <v>657</v>
      </c>
      <c r="B116" s="126">
        <f>IF(B$2,[6]!hp(Annual!B116:B232,$A$1),0)</f>
        <v>0</v>
      </c>
      <c r="C116" s="126">
        <f>IF(C$2,[6]!hp(Annual!C116:C232,$A$1),0)</f>
        <v>0</v>
      </c>
      <c r="D116" s="126">
        <f>IF(D$2,[6]!hp(Annual!D116:D232,$A$1),0)</f>
        <v>0</v>
      </c>
      <c r="E116" s="126">
        <f>IF(E$2,[6]!hp(Annual!E116:E232,$A$1),0)</f>
        <v>0</v>
      </c>
      <c r="F116" s="126">
        <f>IF(F$2,[6]!hp(Annual!F116:F232,$A$1),0)</f>
        <v>0</v>
      </c>
      <c r="G116" s="126">
        <f>IF(G$2,[6]!hp(Annual!G116:G232,$A$1),0)</f>
        <v>0</v>
      </c>
      <c r="H116" s="126">
        <f>IF(H$2,[6]!hp(Annual!H116:H232,$A$1),0)</f>
        <v>0</v>
      </c>
      <c r="I116" s="126">
        <f>IF(I$2,[6]!hp(Annual!I116:I232,$A$1),0)</f>
        <v>0</v>
      </c>
      <c r="J116" s="126">
        <f>IF(J$2,[6]!hp(Annual!J116:J232,$A$1),0)</f>
        <v>0</v>
      </c>
      <c r="K116" s="126">
        <f>IF(K$2,[6]!hp(Annual!K116:K232,$A$1),0)</f>
        <v>0</v>
      </c>
      <c r="L116" s="126">
        <f>IF(L$2,[6]!hp(Annual!L116:L232,$A$1),0)</f>
        <v>0</v>
      </c>
      <c r="M116" s="126">
        <f>IF(M$2,[6]!hp(Annual!M116:M232,$A$1),0)</f>
        <v>0</v>
      </c>
      <c r="N116" s="126">
        <f>IF(N$2,[6]!hp(Annual!N116:N232,$A$1),0)</f>
        <v>0</v>
      </c>
      <c r="O116" s="126">
        <f>IF(O$2,[6]!hp(Annual!O116:O232,$A$1),0)</f>
        <v>0</v>
      </c>
      <c r="P116" s="126">
        <f>IF(P$2,[6]!hp(Annual!P116:P232,$A$1),0)</f>
        <v>0</v>
      </c>
      <c r="Q116" s="126">
        <f>IF(Q$2,[6]!hp(Annual!Q116:Q232,$A$1),0)</f>
        <v>0</v>
      </c>
      <c r="R116" s="126">
        <f>IF(R$2,[6]!hp(Annual!R116:R232,$A$1),0)</f>
        <v>0</v>
      </c>
      <c r="S116" s="126">
        <f>IF(S$2,[6]!hp(Annual!S116:S232,$A$1),0)</f>
        <v>0</v>
      </c>
      <c r="T116" s="126">
        <f>IF(T$2,[6]!hp(Annual!T116:T232,$A$1),0)</f>
        <v>0</v>
      </c>
      <c r="U116" s="126">
        <f>IF(U$2,[6]!hp(Annual!U116:U232,$A$1),0)</f>
        <v>0</v>
      </c>
      <c r="V116" s="126">
        <f>IF(V$2,[6]!hp(Annual!V116:V232,$A$1),0)</f>
        <v>0</v>
      </c>
      <c r="W116" s="126">
        <f>IF(W$2,[6]!hp(Annual!W116:W232,$A$1),0)</f>
        <v>0</v>
      </c>
      <c r="X116" s="126">
        <f>IF(X$2,[6]!hp(Annual!X116:X232,$A$1),0)</f>
        <v>0</v>
      </c>
      <c r="Y116" s="126">
        <f>IF(Y$2,[6]!hp(Annual!Y116:Y232,$A$1),0)</f>
        <v>0</v>
      </c>
      <c r="Z116" s="126">
        <f>IF(Z$2,[6]!hp(Annual!Z116:Z232,$A$1),0)</f>
        <v>0</v>
      </c>
      <c r="AA116" s="126">
        <f>IF(AA$2,[6]!hp(Annual!AA116:AA232,$A$1),0)</f>
        <v>0</v>
      </c>
      <c r="AB116" s="126">
        <f>IF(AB$2,[6]!hp(Annual!AB116:AB232,$A$1),0)</f>
        <v>0</v>
      </c>
      <c r="AC116" s="126">
        <f>IF(AC$2,[6]!hp(Annual!AC116:AC232,$A$1),0)</f>
        <v>0</v>
      </c>
      <c r="AD116" s="126">
        <v>0</v>
      </c>
    </row>
    <row r="117" spans="1:30">
      <c r="A117" t="s">
        <v>658</v>
      </c>
      <c r="B117" s="126">
        <f>IF(B$2,[6]!hp(Annual!B117:B233,$A$1),0)</f>
        <v>0</v>
      </c>
      <c r="C117" s="126">
        <f>IF(C$2,[6]!hp(Annual!C117:C233,$A$1),0)</f>
        <v>0</v>
      </c>
      <c r="D117" s="126">
        <f>IF(D$2,[6]!hp(Annual!D117:D233,$A$1),0)</f>
        <v>0</v>
      </c>
      <c r="E117" s="126">
        <f>IF(E$2,[6]!hp(Annual!E117:E233,$A$1),0)</f>
        <v>0</v>
      </c>
      <c r="F117" s="126">
        <f>IF(F$2,[6]!hp(Annual!F117:F233,$A$1),0)</f>
        <v>0</v>
      </c>
      <c r="G117" s="126">
        <f>IF(G$2,[6]!hp(Annual!G117:G233,$A$1),0)</f>
        <v>0</v>
      </c>
      <c r="H117" s="126">
        <f>IF(H$2,[6]!hp(Annual!H117:H233,$A$1),0)</f>
        <v>0</v>
      </c>
      <c r="I117" s="126">
        <f>IF(I$2,[6]!hp(Annual!I117:I233,$A$1),0)</f>
        <v>0</v>
      </c>
      <c r="J117" s="126">
        <f>IF(J$2,[6]!hp(Annual!J117:J233,$A$1),0)</f>
        <v>0</v>
      </c>
      <c r="K117" s="126">
        <f>IF(K$2,[6]!hp(Annual!K117:K233,$A$1),0)</f>
        <v>0</v>
      </c>
      <c r="L117" s="126">
        <f>IF(L$2,[6]!hp(Annual!L117:L233,$A$1),0)</f>
        <v>0</v>
      </c>
      <c r="M117" s="126">
        <f>IF(M$2,[6]!hp(Annual!M117:M233,$A$1),0)</f>
        <v>0</v>
      </c>
      <c r="N117" s="126">
        <f>IF(N$2,[6]!hp(Annual!N117:N233,$A$1),0)</f>
        <v>0</v>
      </c>
      <c r="O117" s="126">
        <f>IF(O$2,[6]!hp(Annual!O117:O233,$A$1),0)</f>
        <v>0</v>
      </c>
      <c r="P117" s="126">
        <f>IF(P$2,[6]!hp(Annual!P117:P233,$A$1),0)</f>
        <v>0</v>
      </c>
      <c r="Q117" s="126">
        <f>IF(Q$2,[6]!hp(Annual!Q117:Q233,$A$1),0)</f>
        <v>0</v>
      </c>
      <c r="R117" s="126">
        <f>IF(R$2,[6]!hp(Annual!R117:R233,$A$1),0)</f>
        <v>0</v>
      </c>
      <c r="S117" s="126">
        <f>IF(S$2,[6]!hp(Annual!S117:S233,$A$1),0)</f>
        <v>0</v>
      </c>
      <c r="T117" s="126">
        <f>IF(T$2,[6]!hp(Annual!T117:T233,$A$1),0)</f>
        <v>0</v>
      </c>
      <c r="U117" s="126">
        <f>IF(U$2,[6]!hp(Annual!U117:U233,$A$1),0)</f>
        <v>0</v>
      </c>
      <c r="V117" s="126">
        <f>IF(V$2,[6]!hp(Annual!V117:V233,$A$1),0)</f>
        <v>0</v>
      </c>
      <c r="W117" s="126">
        <f>IF(W$2,[6]!hp(Annual!W117:W233,$A$1),0)</f>
        <v>0</v>
      </c>
      <c r="X117" s="126">
        <f>IF(X$2,[6]!hp(Annual!X117:X233,$A$1),0)</f>
        <v>0</v>
      </c>
      <c r="Y117" s="126">
        <f>IF(Y$2,[6]!hp(Annual!Y117:Y233,$A$1),0)</f>
        <v>0</v>
      </c>
      <c r="Z117" s="126">
        <f>IF(Z$2,[6]!hp(Annual!Z117:Z233,$A$1),0)</f>
        <v>0</v>
      </c>
      <c r="AA117" s="126">
        <f>IF(AA$2,[6]!hp(Annual!AA117:AA233,$A$1),0)</f>
        <v>0</v>
      </c>
      <c r="AB117" s="126">
        <f>IF(AB$2,[6]!hp(Annual!AB117:AB233,$A$1),0)</f>
        <v>0</v>
      </c>
      <c r="AC117" s="126">
        <f>IF(AC$2,[6]!hp(Annual!AC117:AC233,$A$1),0)</f>
        <v>0</v>
      </c>
      <c r="AD117" s="126">
        <v>0</v>
      </c>
    </row>
    <row r="118" spans="1:30">
      <c r="A118" t="s">
        <v>659</v>
      </c>
      <c r="B118" s="126">
        <f>IF(B$2,[6]!hp(Annual!B118:B234,$A$1),0)</f>
        <v>0</v>
      </c>
      <c r="C118" s="126">
        <f>IF(C$2,[6]!hp(Annual!C118:C234,$A$1),0)</f>
        <v>0</v>
      </c>
      <c r="D118" s="126">
        <f>IF(D$2,[6]!hp(Annual!D118:D234,$A$1),0)</f>
        <v>0</v>
      </c>
      <c r="E118" s="126">
        <f>IF(E$2,[6]!hp(Annual!E118:E234,$A$1),0)</f>
        <v>0</v>
      </c>
      <c r="F118" s="126">
        <f>IF(F$2,[6]!hp(Annual!F118:F234,$A$1),0)</f>
        <v>0</v>
      </c>
      <c r="G118" s="126">
        <f>IF(G$2,[6]!hp(Annual!G118:G234,$A$1),0)</f>
        <v>0</v>
      </c>
      <c r="H118" s="126">
        <f>IF(H$2,[6]!hp(Annual!H118:H234,$A$1),0)</f>
        <v>0</v>
      </c>
      <c r="I118" s="126">
        <f>IF(I$2,[6]!hp(Annual!I118:I234,$A$1),0)</f>
        <v>0</v>
      </c>
      <c r="J118" s="126">
        <f>IF(J$2,[6]!hp(Annual!J118:J234,$A$1),0)</f>
        <v>0</v>
      </c>
      <c r="K118" s="126">
        <f>IF(K$2,[6]!hp(Annual!K118:K234,$A$1),0)</f>
        <v>0</v>
      </c>
      <c r="L118" s="126">
        <f>IF(L$2,[6]!hp(Annual!L118:L234,$A$1),0)</f>
        <v>0</v>
      </c>
      <c r="M118" s="126">
        <f>IF(M$2,[6]!hp(Annual!M118:M234,$A$1),0)</f>
        <v>0</v>
      </c>
      <c r="N118" s="126">
        <f>IF(N$2,[6]!hp(Annual!N118:N234,$A$1),0)</f>
        <v>0</v>
      </c>
      <c r="O118" s="126">
        <f>IF(O$2,[6]!hp(Annual!O118:O234,$A$1),0)</f>
        <v>0</v>
      </c>
      <c r="P118" s="126">
        <f>IF(P$2,[6]!hp(Annual!P118:P234,$A$1),0)</f>
        <v>0</v>
      </c>
      <c r="Q118" s="126">
        <f>IF(Q$2,[6]!hp(Annual!Q118:Q234,$A$1),0)</f>
        <v>0</v>
      </c>
      <c r="R118" s="126">
        <f>IF(R$2,[6]!hp(Annual!R118:R234,$A$1),0)</f>
        <v>0</v>
      </c>
      <c r="S118" s="126">
        <f>IF(S$2,[6]!hp(Annual!S118:S234,$A$1),0)</f>
        <v>0</v>
      </c>
      <c r="T118" s="126">
        <f>IF(T$2,[6]!hp(Annual!T118:T234,$A$1),0)</f>
        <v>0</v>
      </c>
      <c r="U118" s="126">
        <f>IF(U$2,[6]!hp(Annual!U118:U234,$A$1),0)</f>
        <v>0</v>
      </c>
      <c r="V118" s="126">
        <f>IF(V$2,[6]!hp(Annual!V118:V234,$A$1),0)</f>
        <v>0</v>
      </c>
      <c r="W118" s="126">
        <f>IF(W$2,[6]!hp(Annual!W118:W234,$A$1),0)</f>
        <v>0</v>
      </c>
      <c r="X118" s="126">
        <f>IF(X$2,[6]!hp(Annual!X118:X234,$A$1),0)</f>
        <v>0</v>
      </c>
      <c r="Y118" s="126">
        <f>IF(Y$2,[6]!hp(Annual!Y118:Y234,$A$1),0)</f>
        <v>0</v>
      </c>
      <c r="Z118" s="126">
        <f>IF(Z$2,[6]!hp(Annual!Z118:Z234,$A$1),0)</f>
        <v>0</v>
      </c>
      <c r="AA118" s="126">
        <f>IF(AA$2,[6]!hp(Annual!AA118:AA234,$A$1),0)</f>
        <v>0</v>
      </c>
      <c r="AB118" s="126">
        <f>IF(AB$2,[6]!hp(Annual!AB118:AB234,$A$1),0)</f>
        <v>0</v>
      </c>
      <c r="AC118" s="126">
        <f>IF(AC$2,[6]!hp(Annual!AC118:AC234,$A$1),0)</f>
        <v>0</v>
      </c>
      <c r="AD118" s="126">
        <v>0</v>
      </c>
    </row>
    <row r="119" spans="1:30">
      <c r="A119" t="s">
        <v>665</v>
      </c>
      <c r="B119" s="126">
        <f>IF(B$2,[6]!hp(Annual!B119:B235,$A$1),0)</f>
        <v>0</v>
      </c>
      <c r="C119" s="126">
        <f>IF(C$2,[6]!hp(Annual!C119:C235,$A$1),0)</f>
        <v>0</v>
      </c>
      <c r="D119" s="126">
        <f>IF(D$2,[6]!hp(Annual!D119:D235,$A$1),0)</f>
        <v>0</v>
      </c>
      <c r="E119" s="126">
        <f>IF(E$2,[6]!hp(Annual!E119:E235,$A$1),0)</f>
        <v>0</v>
      </c>
      <c r="F119" s="126">
        <f>IF(F$2,[6]!hp(Annual!F119:F235,$A$1),0)</f>
        <v>0</v>
      </c>
      <c r="G119" s="126">
        <f>IF(G$2,[6]!hp(Annual!G119:G235,$A$1),0)</f>
        <v>0</v>
      </c>
      <c r="H119" s="126">
        <f>IF(H$2,[6]!hp(Annual!H119:H235,$A$1),0)</f>
        <v>0</v>
      </c>
      <c r="I119" s="126">
        <f>IF(I$2,[6]!hp(Annual!I119:I235,$A$1),0)</f>
        <v>0</v>
      </c>
      <c r="J119" s="126">
        <f>IF(J$2,[6]!hp(Annual!J119:J235,$A$1),0)</f>
        <v>0</v>
      </c>
      <c r="K119" s="126">
        <f>IF(K$2,[6]!hp(Annual!K119:K235,$A$1),0)</f>
        <v>0</v>
      </c>
      <c r="L119" s="126">
        <f>IF(L$2,[6]!hp(Annual!L119:L235,$A$1),0)</f>
        <v>0</v>
      </c>
      <c r="M119" s="126">
        <f>IF(M$2,[6]!hp(Annual!M119:M235,$A$1),0)</f>
        <v>0</v>
      </c>
      <c r="N119" s="126">
        <f>IF(N$2,[6]!hp(Annual!N119:N235,$A$1),0)</f>
        <v>0</v>
      </c>
      <c r="O119" s="126">
        <f>IF(O$2,[6]!hp(Annual!O119:O235,$A$1),0)</f>
        <v>0</v>
      </c>
      <c r="P119" s="126">
        <f>IF(P$2,[6]!hp(Annual!P119:P235,$A$1),0)</f>
        <v>0</v>
      </c>
      <c r="Q119" s="126">
        <f>IF(Q$2,[6]!hp(Annual!Q119:Q235,$A$1),0)</f>
        <v>0</v>
      </c>
      <c r="R119" s="126">
        <f>IF(R$2,[6]!hp(Annual!R119:R235,$A$1),0)</f>
        <v>0</v>
      </c>
      <c r="S119" s="126">
        <f>IF(S$2,[6]!hp(Annual!S119:S235,$A$1),0)</f>
        <v>0</v>
      </c>
      <c r="T119" s="126">
        <f>IF(T$2,[6]!hp(Annual!T119:T235,$A$1),0)</f>
        <v>0</v>
      </c>
      <c r="U119" s="126">
        <f>IF(U$2,[6]!hp(Annual!U119:U235,$A$1),0)</f>
        <v>0</v>
      </c>
      <c r="V119" s="126">
        <f>IF(V$2,[6]!hp(Annual!V119:V235,$A$1),0)</f>
        <v>0</v>
      </c>
      <c r="W119" s="126">
        <f>IF(W$2,[6]!hp(Annual!W119:W235,$A$1),0)</f>
        <v>0</v>
      </c>
      <c r="X119" s="126">
        <f>IF(X$2,[6]!hp(Annual!X119:X235,$A$1),0)</f>
        <v>0</v>
      </c>
      <c r="Y119" s="126">
        <f>IF(Y$2,[6]!hp(Annual!Y119:Y235,$A$1),0)</f>
        <v>0</v>
      </c>
      <c r="Z119" s="126">
        <f>IF(Z$2,[6]!hp(Annual!Z119:Z235,$A$1),0)</f>
        <v>0</v>
      </c>
      <c r="AA119" s="126">
        <f>IF(AA$2,[6]!hp(Annual!AA119:AA235,$A$1),0)</f>
        <v>0</v>
      </c>
      <c r="AB119" s="126">
        <f>IF(AB$2,[6]!hp(Annual!AB119:AB235,$A$1),0)</f>
        <v>0</v>
      </c>
      <c r="AC119" s="126">
        <f>IF(AC$2,[6]!hp(Annual!AC119:AC235,$A$1),0)</f>
        <v>0</v>
      </c>
      <c r="AD119" s="126">
        <v>0</v>
      </c>
    </row>
    <row r="120" spans="1:30">
      <c r="A120" t="s">
        <v>666</v>
      </c>
      <c r="B120" s="126">
        <f>IF(B$2,[6]!hp(Annual!B120:B236,$A$1),0)</f>
        <v>0</v>
      </c>
      <c r="C120" s="126">
        <f>IF(C$2,[6]!hp(Annual!C120:C236,$A$1),0)</f>
        <v>0</v>
      </c>
      <c r="D120" s="126">
        <f>IF(D$2,[6]!hp(Annual!D120:D236,$A$1),0)</f>
        <v>0</v>
      </c>
      <c r="E120" s="126">
        <f>IF(E$2,[6]!hp(Annual!E120:E236,$A$1),0)</f>
        <v>0</v>
      </c>
      <c r="F120" s="126">
        <f>IF(F$2,[6]!hp(Annual!F120:F236,$A$1),0)</f>
        <v>0</v>
      </c>
      <c r="G120" s="126">
        <f>IF(G$2,[6]!hp(Annual!G120:G236,$A$1),0)</f>
        <v>0</v>
      </c>
      <c r="H120" s="126">
        <f>IF(H$2,[6]!hp(Annual!H120:H236,$A$1),0)</f>
        <v>0</v>
      </c>
      <c r="I120" s="126">
        <f>IF(I$2,[6]!hp(Annual!I120:I236,$A$1),0)</f>
        <v>0</v>
      </c>
      <c r="J120" s="126">
        <f>IF(J$2,[6]!hp(Annual!J120:J236,$A$1),0)</f>
        <v>0</v>
      </c>
      <c r="K120" s="126">
        <f>IF(K$2,[6]!hp(Annual!K120:K236,$A$1),0)</f>
        <v>0</v>
      </c>
      <c r="L120" s="126">
        <f>IF(L$2,[6]!hp(Annual!L120:L236,$A$1),0)</f>
        <v>0</v>
      </c>
      <c r="M120" s="126">
        <f>IF(M$2,[6]!hp(Annual!M120:M236,$A$1),0)</f>
        <v>0</v>
      </c>
      <c r="N120" s="126">
        <f>IF(N$2,[6]!hp(Annual!N120:N236,$A$1),0)</f>
        <v>0</v>
      </c>
      <c r="O120" s="126">
        <f>IF(O$2,[6]!hp(Annual!O120:O236,$A$1),0)</f>
        <v>0</v>
      </c>
      <c r="P120" s="126">
        <f>IF(P$2,[6]!hp(Annual!P120:P236,$A$1),0)</f>
        <v>0</v>
      </c>
      <c r="Q120" s="126">
        <f>IF(Q$2,[6]!hp(Annual!Q120:Q236,$A$1),0)</f>
        <v>0</v>
      </c>
      <c r="R120" s="126">
        <f>IF(R$2,[6]!hp(Annual!R120:R236,$A$1),0)</f>
        <v>0</v>
      </c>
      <c r="S120" s="126">
        <f>IF(S$2,[6]!hp(Annual!S120:S236,$A$1),0)</f>
        <v>0</v>
      </c>
      <c r="T120" s="126">
        <f>IF(T$2,[6]!hp(Annual!T120:T236,$A$1),0)</f>
        <v>0</v>
      </c>
      <c r="U120" s="126">
        <f>IF(U$2,[6]!hp(Annual!U120:U236,$A$1),0)</f>
        <v>0</v>
      </c>
      <c r="V120" s="126">
        <f>IF(V$2,[6]!hp(Annual!V120:V236,$A$1),0)</f>
        <v>0</v>
      </c>
      <c r="W120" s="126">
        <f>IF(W$2,[6]!hp(Annual!W120:W236,$A$1),0)</f>
        <v>0</v>
      </c>
      <c r="X120" s="126">
        <f>IF(X$2,[6]!hp(Annual!X120:X236,$A$1),0)</f>
        <v>0</v>
      </c>
      <c r="Y120" s="126">
        <f>IF(Y$2,[6]!hp(Annual!Y120:Y236,$A$1),0)</f>
        <v>0</v>
      </c>
      <c r="Z120" s="126">
        <f>IF(Z$2,[6]!hp(Annual!Z120:Z236,$A$1),0)</f>
        <v>0</v>
      </c>
      <c r="AA120" s="126">
        <f>IF(AA$2,[6]!hp(Annual!AA120:AA236,$A$1),0)</f>
        <v>0</v>
      </c>
      <c r="AB120" s="126">
        <f>IF(AB$2,[6]!hp(Annual!AB120:AB236,$A$1),0)</f>
        <v>0</v>
      </c>
      <c r="AC120" s="126">
        <f>IF(AC$2,[6]!hp(Annual!AC120:AC236,$A$1),0)</f>
        <v>0</v>
      </c>
      <c r="AD120" s="126">
        <v>0</v>
      </c>
    </row>
    <row r="121" spans="1:30">
      <c r="A121" t="s">
        <v>682</v>
      </c>
      <c r="B121" s="126">
        <f>IF(B$2,[6]!hp(Annual!B121:B237,$A$1),0)</f>
        <v>0</v>
      </c>
      <c r="C121" s="126">
        <f>IF(C$2,[6]!hp(Annual!C121:C237,$A$1),0)</f>
        <v>0</v>
      </c>
      <c r="D121" s="126">
        <f>IF(D$2,[6]!hp(Annual!D121:D237,$A$1),0)</f>
        <v>0</v>
      </c>
      <c r="E121" s="126">
        <f>IF(E$2,[6]!hp(Annual!E121:E237,$A$1),0)</f>
        <v>0</v>
      </c>
      <c r="F121" s="126">
        <f>IF(F$2,[6]!hp(Annual!F121:F237,$A$1),0)</f>
        <v>0</v>
      </c>
      <c r="G121" s="126">
        <f>IF(G$2,[6]!hp(Annual!G121:G237,$A$1),0)</f>
        <v>0</v>
      </c>
      <c r="H121" s="126">
        <f>IF(H$2,[6]!hp(Annual!H121:H237,$A$1),0)</f>
        <v>0</v>
      </c>
      <c r="I121" s="126">
        <f>IF(I$2,[6]!hp(Annual!I121:I237,$A$1),0)</f>
        <v>0</v>
      </c>
      <c r="J121" s="126">
        <f>IF(J$2,[6]!hp(Annual!J121:J237,$A$1),0)</f>
        <v>0</v>
      </c>
      <c r="K121" s="126">
        <f>IF(K$2,[6]!hp(Annual!K121:K237,$A$1),0)</f>
        <v>0</v>
      </c>
      <c r="L121" s="126">
        <f>IF(L$2,[6]!hp(Annual!L121:L237,$A$1),0)</f>
        <v>0</v>
      </c>
      <c r="M121" s="126">
        <f>IF(M$2,[6]!hp(Annual!M121:M237,$A$1),0)</f>
        <v>0</v>
      </c>
      <c r="N121" s="126">
        <f>IF(N$2,[6]!hp(Annual!N121:N237,$A$1),0)</f>
        <v>0</v>
      </c>
      <c r="O121" s="126">
        <f>IF(O$2,[6]!hp(Annual!O121:O237,$A$1),0)</f>
        <v>0</v>
      </c>
      <c r="P121" s="126">
        <f>IF(P$2,[6]!hp(Annual!P121:P237,$A$1),0)</f>
        <v>0</v>
      </c>
      <c r="Q121" s="126">
        <f>IF(Q$2,[6]!hp(Annual!Q121:Q237,$A$1),0)</f>
        <v>0</v>
      </c>
      <c r="R121" s="126">
        <f>IF(R$2,[6]!hp(Annual!R121:R237,$A$1),0)</f>
        <v>0</v>
      </c>
      <c r="S121" s="126">
        <f>IF(S$2,[6]!hp(Annual!S121:S237,$A$1),0)</f>
        <v>0</v>
      </c>
      <c r="T121" s="126">
        <f>IF(T$2,[6]!hp(Annual!T121:T237,$A$1),0)</f>
        <v>0</v>
      </c>
      <c r="U121" s="126">
        <f>IF(U$2,[6]!hp(Annual!U121:U237,$A$1),0)</f>
        <v>0</v>
      </c>
      <c r="V121" s="126">
        <f>IF(V$2,[6]!hp(Annual!V121:V237,$A$1),0)</f>
        <v>0</v>
      </c>
      <c r="W121" s="126">
        <f>IF(W$2,[6]!hp(Annual!W121:W237,$A$1),0)</f>
        <v>0</v>
      </c>
      <c r="X121" s="126">
        <f>IF(X$2,[6]!hp(Annual!X121:X237,$A$1),0)</f>
        <v>0</v>
      </c>
      <c r="Y121" s="126">
        <f>IF(Y$2,[6]!hp(Annual!Y121:Y237,$A$1),0)</f>
        <v>0</v>
      </c>
      <c r="Z121" s="126">
        <f>IF(Z$2,[6]!hp(Annual!Z121:Z237,$A$1),0)</f>
        <v>0</v>
      </c>
      <c r="AA121" s="126">
        <f>IF(AA$2,[6]!hp(Annual!AA121:AA237,$A$1),0)</f>
        <v>0</v>
      </c>
      <c r="AB121" s="126">
        <f>IF(AB$2,[6]!hp(Annual!AB121:AB237,$A$1),0)</f>
        <v>0</v>
      </c>
      <c r="AC121" s="126">
        <f>IF(AC$2,[6]!hp(Annual!AC121:AC237,$A$1),0)</f>
        <v>0</v>
      </c>
      <c r="AD121" s="126">
        <v>0</v>
      </c>
    </row>
    <row r="122" spans="1:30">
      <c r="A122" t="s">
        <v>683</v>
      </c>
      <c r="B122" s="126">
        <f>IF(B$2,[6]!hp(Annual!B122:B238,$A$1),0)</f>
        <v>0</v>
      </c>
      <c r="C122" s="126">
        <f>IF(C$2,[6]!hp(Annual!C122:C238,$A$1),0)</f>
        <v>0</v>
      </c>
      <c r="D122" s="126">
        <f>IF(D$2,[6]!hp(Annual!D122:D238,$A$1),0)</f>
        <v>0</v>
      </c>
      <c r="E122" s="126">
        <f>IF(E$2,[6]!hp(Annual!E122:E238,$A$1),0)</f>
        <v>0</v>
      </c>
      <c r="F122" s="126">
        <f>IF(F$2,[6]!hp(Annual!F122:F238,$A$1),0)</f>
        <v>0</v>
      </c>
      <c r="G122" s="126">
        <f>IF(G$2,[6]!hp(Annual!G122:G238,$A$1),0)</f>
        <v>0</v>
      </c>
      <c r="H122" s="126">
        <f>IF(H$2,[6]!hp(Annual!H122:H238,$A$1),0)</f>
        <v>0</v>
      </c>
      <c r="I122" s="126">
        <f>IF(I$2,[6]!hp(Annual!I122:I238,$A$1),0)</f>
        <v>0</v>
      </c>
      <c r="J122" s="126">
        <f>IF(J$2,[6]!hp(Annual!J122:J238,$A$1),0)</f>
        <v>0</v>
      </c>
      <c r="K122" s="126">
        <f>IF(K$2,[6]!hp(Annual!K122:K238,$A$1),0)</f>
        <v>0</v>
      </c>
      <c r="L122" s="126">
        <f>IF(L$2,[6]!hp(Annual!L122:L238,$A$1),0)</f>
        <v>0</v>
      </c>
      <c r="M122" s="126">
        <f>IF(M$2,[6]!hp(Annual!M122:M238,$A$1),0)</f>
        <v>0</v>
      </c>
      <c r="N122" s="126">
        <f>IF(N$2,[6]!hp(Annual!N122:N238,$A$1),0)</f>
        <v>0</v>
      </c>
      <c r="O122" s="126">
        <f>IF(O$2,[6]!hp(Annual!O122:O238,$A$1),0)</f>
        <v>0</v>
      </c>
      <c r="P122" s="126">
        <f>IF(P$2,[6]!hp(Annual!P122:P238,$A$1),0)</f>
        <v>0</v>
      </c>
      <c r="Q122" s="126">
        <f>IF(Q$2,[6]!hp(Annual!Q122:Q238,$A$1),0)</f>
        <v>0</v>
      </c>
      <c r="R122" s="126">
        <f>IF(R$2,[6]!hp(Annual!R122:R238,$A$1),0)</f>
        <v>0</v>
      </c>
      <c r="S122" s="126">
        <f>IF(S$2,[6]!hp(Annual!S122:S238,$A$1),0)</f>
        <v>0</v>
      </c>
      <c r="T122" s="126">
        <f>IF(T$2,[6]!hp(Annual!T122:T238,$A$1),0)</f>
        <v>0</v>
      </c>
      <c r="U122" s="126">
        <f>IF(U$2,[6]!hp(Annual!U122:U238,$A$1),0)</f>
        <v>0</v>
      </c>
      <c r="V122" s="126">
        <f>IF(V$2,[6]!hp(Annual!V122:V238,$A$1),0)</f>
        <v>0</v>
      </c>
      <c r="W122" s="126">
        <f>IF(W$2,[6]!hp(Annual!W122:W238,$A$1),0)</f>
        <v>0</v>
      </c>
      <c r="X122" s="126">
        <f>IF(X$2,[6]!hp(Annual!X122:X238,$A$1),0)</f>
        <v>0</v>
      </c>
      <c r="Y122" s="126">
        <f>IF(Y$2,[6]!hp(Annual!Y122:Y238,$A$1),0)</f>
        <v>0</v>
      </c>
      <c r="Z122" s="126">
        <f>IF(Z$2,[6]!hp(Annual!Z122:Z238,$A$1),0)</f>
        <v>0</v>
      </c>
      <c r="AA122" s="126">
        <f>IF(AA$2,[6]!hp(Annual!AA122:AA238,$A$1),0)</f>
        <v>0</v>
      </c>
      <c r="AB122" s="126">
        <f>IF(AB$2,[6]!hp(Annual!AB122:AB238,$A$1),0)</f>
        <v>0</v>
      </c>
      <c r="AC122" s="126">
        <f>IF(AC$2,[6]!hp(Annual!AC122:AC238,$A$1),0)</f>
        <v>0</v>
      </c>
      <c r="AD122" s="126">
        <v>0</v>
      </c>
    </row>
    <row r="123" spans="1:30">
      <c r="A123" t="s">
        <v>684</v>
      </c>
      <c r="B123" s="126">
        <f>IF(B$2,[6]!hp(Annual!B123:B239,$A$1),0)</f>
        <v>0</v>
      </c>
      <c r="C123" s="126">
        <f>IF(C$2,[6]!hp(Annual!C123:C239,$A$1),0)</f>
        <v>0</v>
      </c>
      <c r="D123" s="126">
        <f>IF(D$2,[6]!hp(Annual!D123:D239,$A$1),0)</f>
        <v>0</v>
      </c>
      <c r="E123" s="126">
        <f>IF(E$2,[6]!hp(Annual!E123:E239,$A$1),0)</f>
        <v>0</v>
      </c>
      <c r="F123" s="126">
        <f>IF(F$2,[6]!hp(Annual!F123:F239,$A$1),0)</f>
        <v>0</v>
      </c>
      <c r="G123" s="126">
        <f>IF(G$2,[6]!hp(Annual!G123:G239,$A$1),0)</f>
        <v>0</v>
      </c>
      <c r="H123" s="126">
        <f>IF(H$2,[6]!hp(Annual!H123:H239,$A$1),0)</f>
        <v>0</v>
      </c>
      <c r="I123" s="126">
        <f>IF(I$2,[6]!hp(Annual!I123:I239,$A$1),0)</f>
        <v>0</v>
      </c>
      <c r="J123" s="126">
        <f>IF(J$2,[6]!hp(Annual!J123:J239,$A$1),0)</f>
        <v>0</v>
      </c>
      <c r="K123" s="126">
        <f>IF(K$2,[6]!hp(Annual!K123:K239,$A$1),0)</f>
        <v>0</v>
      </c>
      <c r="L123" s="126">
        <f>IF(L$2,[6]!hp(Annual!L123:L239,$A$1),0)</f>
        <v>0</v>
      </c>
      <c r="M123" s="126">
        <f>IF(M$2,[6]!hp(Annual!M123:M239,$A$1),0)</f>
        <v>0</v>
      </c>
      <c r="N123" s="126">
        <f>IF(N$2,[6]!hp(Annual!N123:N239,$A$1),0)</f>
        <v>0</v>
      </c>
      <c r="O123" s="126">
        <f>IF(O$2,[6]!hp(Annual!O123:O239,$A$1),0)</f>
        <v>0</v>
      </c>
      <c r="P123" s="126">
        <f>IF(P$2,[6]!hp(Annual!P123:P239,$A$1),0)</f>
        <v>0</v>
      </c>
      <c r="Q123" s="126">
        <f>IF(Q$2,[6]!hp(Annual!Q123:Q239,$A$1),0)</f>
        <v>0</v>
      </c>
      <c r="R123" s="126">
        <f>IF(R$2,[6]!hp(Annual!R123:R239,$A$1),0)</f>
        <v>0</v>
      </c>
      <c r="S123" s="126">
        <f>IF(S$2,[6]!hp(Annual!S123:S239,$A$1),0)</f>
        <v>0</v>
      </c>
      <c r="T123" s="126">
        <f>IF(T$2,[6]!hp(Annual!T123:T239,$A$1),0)</f>
        <v>0</v>
      </c>
      <c r="U123" s="126">
        <f>IF(U$2,[6]!hp(Annual!U123:U239,$A$1),0)</f>
        <v>0</v>
      </c>
      <c r="V123" s="126">
        <f>IF(V$2,[6]!hp(Annual!V123:V239,$A$1),0)</f>
        <v>0</v>
      </c>
      <c r="W123" s="126">
        <f>IF(W$2,[6]!hp(Annual!W123:W239,$A$1),0)</f>
        <v>0</v>
      </c>
      <c r="X123" s="126">
        <f>IF(X$2,[6]!hp(Annual!X123:X239,$A$1),0)</f>
        <v>0</v>
      </c>
      <c r="Y123" s="126">
        <f>IF(Y$2,[6]!hp(Annual!Y123:Y239,$A$1),0)</f>
        <v>0</v>
      </c>
      <c r="Z123" s="126">
        <f>IF(Z$2,[6]!hp(Annual!Z123:Z239,$A$1),0)</f>
        <v>0</v>
      </c>
      <c r="AA123" s="126">
        <f>IF(AA$2,[6]!hp(Annual!AA123:AA239,$A$1),0)</f>
        <v>0</v>
      </c>
      <c r="AB123" s="126">
        <f>IF(AB$2,[6]!hp(Annual!AB123:AB239,$A$1),0)</f>
        <v>0</v>
      </c>
      <c r="AC123" s="126">
        <f>IF(AC$2,[6]!hp(Annual!AC123:AC239,$A$1),0)</f>
        <v>0</v>
      </c>
      <c r="AD123" s="126">
        <v>0</v>
      </c>
    </row>
  </sheetData>
  <pageMargins left="0.7" right="0.7" top="0.75" bottom="0.75" header="0.3" footer="0.3"/>
  <pageSetup orientation="portrait"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6" tint="0.39997558519241921"/>
  </sheetPr>
  <dimension ref="A1:AD123"/>
  <sheetViews>
    <sheetView zoomScale="80" zoomScaleNormal="80" workbookViewId="0">
      <pane xSplit="1" ySplit="2" topLeftCell="O113" activePane="bottomRight" state="frozen"/>
      <selection activeCell="B7" sqref="B7"/>
      <selection pane="topRight" activeCell="B7" sqref="B7"/>
      <selection pane="bottomLeft" activeCell="B7" sqref="B7"/>
      <selection pane="bottomRight" activeCell="AD2" sqref="AD2"/>
    </sheetView>
  </sheetViews>
  <sheetFormatPr baseColWidth="10" defaultColWidth="12.7109375" defaultRowHeight="15"/>
  <cols>
    <col min="1" max="1" width="15.7109375" customWidth="1"/>
  </cols>
  <sheetData>
    <row r="1" spans="1:30" ht="14.25" customHeight="1">
      <c r="A1" s="142">
        <v>1600</v>
      </c>
      <c r="B1" t="s">
        <v>375</v>
      </c>
      <c r="C1" t="s">
        <v>510</v>
      </c>
      <c r="D1" s="128" t="s">
        <v>471</v>
      </c>
      <c r="E1" s="128" t="s">
        <v>470</v>
      </c>
      <c r="F1" s="128" t="s">
        <v>473</v>
      </c>
      <c r="G1" t="s">
        <v>379</v>
      </c>
      <c r="H1" t="s">
        <v>556</v>
      </c>
      <c r="I1" t="s">
        <v>124</v>
      </c>
      <c r="J1" t="s">
        <v>208</v>
      </c>
      <c r="K1" t="s">
        <v>381</v>
      </c>
      <c r="L1" t="s">
        <v>382</v>
      </c>
      <c r="M1" t="s">
        <v>371</v>
      </c>
      <c r="N1" t="s">
        <v>385</v>
      </c>
      <c r="O1" t="s">
        <v>374</v>
      </c>
      <c r="P1" t="s">
        <v>387</v>
      </c>
      <c r="Q1" t="s">
        <v>372</v>
      </c>
      <c r="R1" t="s">
        <v>479</v>
      </c>
      <c r="S1" t="s">
        <v>388</v>
      </c>
      <c r="T1" t="s">
        <v>586</v>
      </c>
      <c r="U1" t="s">
        <v>380</v>
      </c>
      <c r="V1" t="s">
        <v>131</v>
      </c>
      <c r="W1" t="s">
        <v>373</v>
      </c>
      <c r="X1" t="s">
        <v>526</v>
      </c>
      <c r="Y1" t="s">
        <v>527</v>
      </c>
      <c r="Z1" s="158" t="s">
        <v>663</v>
      </c>
      <c r="AA1" t="s">
        <v>679</v>
      </c>
      <c r="AB1" t="s">
        <v>680</v>
      </c>
      <c r="AC1" s="158" t="s">
        <v>664</v>
      </c>
      <c r="AD1" s="158" t="s">
        <v>676</v>
      </c>
    </row>
    <row r="2" spans="1:30">
      <c r="A2" s="132" t="s">
        <v>468</v>
      </c>
      <c r="B2" s="128">
        <v>0</v>
      </c>
      <c r="C2" s="128">
        <v>0</v>
      </c>
      <c r="D2" s="128">
        <v>0</v>
      </c>
      <c r="E2" s="128">
        <v>0</v>
      </c>
      <c r="F2" s="128">
        <v>0</v>
      </c>
      <c r="G2" s="128">
        <v>0</v>
      </c>
      <c r="H2" s="128">
        <v>0</v>
      </c>
      <c r="I2" s="128">
        <v>0</v>
      </c>
      <c r="J2" s="128">
        <v>0</v>
      </c>
      <c r="K2" s="128">
        <v>0</v>
      </c>
      <c r="L2" s="128">
        <v>0</v>
      </c>
      <c r="M2" s="128">
        <v>0</v>
      </c>
      <c r="N2" s="128">
        <v>0</v>
      </c>
      <c r="O2" s="128">
        <v>0</v>
      </c>
      <c r="P2" s="128">
        <v>0</v>
      </c>
      <c r="Q2" s="128">
        <v>0</v>
      </c>
      <c r="R2" s="128">
        <v>0</v>
      </c>
      <c r="S2" s="128">
        <v>0</v>
      </c>
      <c r="T2" s="128">
        <v>0</v>
      </c>
      <c r="U2" s="128">
        <v>0</v>
      </c>
      <c r="V2" s="128">
        <v>0</v>
      </c>
      <c r="W2" s="128">
        <v>0</v>
      </c>
      <c r="X2" s="128">
        <v>0</v>
      </c>
      <c r="Y2" s="128">
        <v>0</v>
      </c>
      <c r="Z2" s="128">
        <v>0</v>
      </c>
      <c r="AA2" s="128">
        <v>0</v>
      </c>
      <c r="AB2" s="128">
        <v>0</v>
      </c>
      <c r="AC2" s="128">
        <v>0</v>
      </c>
      <c r="AD2" s="128">
        <v>0</v>
      </c>
    </row>
    <row r="3" spans="1:30">
      <c r="A3" t="s">
        <v>400</v>
      </c>
      <c r="B3" s="131"/>
      <c r="C3" s="131"/>
      <c r="D3" s="131"/>
      <c r="E3" s="131"/>
      <c r="F3" s="131"/>
      <c r="G3" s="131"/>
      <c r="H3" s="131"/>
      <c r="I3" s="131"/>
      <c r="J3" s="131"/>
      <c r="K3" s="131"/>
      <c r="L3" s="131"/>
      <c r="M3" s="131"/>
      <c r="N3" s="131"/>
      <c r="O3" s="131"/>
      <c r="P3" s="131"/>
      <c r="Q3" s="131"/>
      <c r="R3" s="131"/>
      <c r="S3" s="131"/>
      <c r="T3" s="131"/>
      <c r="U3" s="131"/>
      <c r="V3" s="131"/>
      <c r="W3" s="131"/>
    </row>
    <row r="4" spans="1:30">
      <c r="A4" t="s">
        <v>401</v>
      </c>
      <c r="B4" s="131"/>
      <c r="C4" s="131"/>
      <c r="D4" s="131"/>
      <c r="E4" s="131"/>
      <c r="F4" s="131"/>
      <c r="G4" s="131"/>
      <c r="H4" s="131"/>
      <c r="I4" s="131"/>
      <c r="J4" s="131"/>
      <c r="K4" s="131"/>
      <c r="L4" s="131"/>
      <c r="M4" s="131"/>
      <c r="N4" s="131"/>
      <c r="O4" s="131"/>
      <c r="P4" s="131"/>
      <c r="Q4" s="131"/>
      <c r="R4" s="131"/>
      <c r="S4" s="131"/>
      <c r="T4" s="131"/>
      <c r="U4" s="131"/>
      <c r="V4" s="131"/>
      <c r="W4" s="131"/>
    </row>
    <row r="5" spans="1:30">
      <c r="A5" t="s">
        <v>402</v>
      </c>
      <c r="B5" s="131"/>
      <c r="C5" s="131"/>
      <c r="D5" s="131"/>
      <c r="E5" s="131"/>
      <c r="F5" s="131"/>
      <c r="G5" s="131"/>
      <c r="H5" s="131"/>
      <c r="I5" s="131"/>
      <c r="J5" s="131"/>
      <c r="K5" s="131"/>
      <c r="L5" s="131"/>
      <c r="M5" s="131"/>
      <c r="N5" s="131"/>
      <c r="O5" s="131"/>
      <c r="P5" s="131"/>
      <c r="Q5" s="131"/>
      <c r="R5" s="131"/>
      <c r="S5" s="131"/>
      <c r="T5" s="131"/>
      <c r="U5" s="131"/>
      <c r="V5" s="131"/>
      <c r="W5" s="131"/>
    </row>
    <row r="6" spans="1:30">
      <c r="A6" t="s">
        <v>403</v>
      </c>
      <c r="B6" s="131"/>
      <c r="C6" s="131"/>
      <c r="D6" s="131"/>
      <c r="E6" s="131"/>
      <c r="F6" s="131"/>
      <c r="G6" s="131"/>
      <c r="H6" s="131"/>
      <c r="I6" s="131"/>
      <c r="J6" s="131"/>
      <c r="K6" s="131"/>
      <c r="L6" s="131"/>
      <c r="M6" s="131"/>
      <c r="N6" s="131"/>
      <c r="O6" s="131"/>
      <c r="P6" s="131"/>
      <c r="Q6" s="131"/>
      <c r="R6" s="131"/>
      <c r="S6" s="131"/>
      <c r="T6" s="131"/>
      <c r="U6" s="131"/>
      <c r="V6" s="131"/>
      <c r="W6" s="131"/>
    </row>
    <row r="7" spans="1:30">
      <c r="A7" t="s">
        <v>404</v>
      </c>
      <c r="B7" s="131"/>
      <c r="C7" s="131"/>
      <c r="D7" s="131"/>
      <c r="E7" s="131"/>
      <c r="F7" s="131"/>
      <c r="G7" s="131"/>
      <c r="H7" s="131"/>
      <c r="I7" s="131"/>
      <c r="J7" s="131"/>
      <c r="K7" s="131"/>
      <c r="L7" s="131"/>
      <c r="M7" s="131"/>
      <c r="N7" s="131"/>
      <c r="O7" s="131"/>
      <c r="P7" s="131"/>
      <c r="Q7" s="131"/>
      <c r="R7" s="131"/>
      <c r="S7" s="131"/>
      <c r="T7" s="131"/>
      <c r="U7" s="131"/>
      <c r="V7" s="131"/>
      <c r="W7" s="131"/>
    </row>
    <row r="8" spans="1:30">
      <c r="A8" t="s">
        <v>405</v>
      </c>
      <c r="B8" s="131"/>
      <c r="C8" s="131"/>
      <c r="D8" s="131"/>
      <c r="E8" s="131"/>
      <c r="F8" s="131"/>
      <c r="G8" s="131"/>
      <c r="H8" s="131"/>
      <c r="I8" s="131"/>
      <c r="J8" s="131"/>
      <c r="K8" s="131"/>
      <c r="L8" s="131"/>
      <c r="M8" s="131"/>
      <c r="N8" s="131"/>
      <c r="O8" s="131"/>
      <c r="P8" s="131"/>
      <c r="Q8" s="131"/>
      <c r="R8" s="131"/>
      <c r="S8" s="131"/>
      <c r="T8" s="131"/>
      <c r="U8" s="131"/>
      <c r="V8" s="131"/>
      <c r="W8" s="131"/>
    </row>
    <row r="9" spans="1:30">
      <c r="A9" t="s">
        <v>406</v>
      </c>
      <c r="B9" s="131"/>
      <c r="C9" s="131"/>
      <c r="D9" s="131"/>
      <c r="E9" s="131"/>
      <c r="F9" s="131"/>
      <c r="G9" s="131"/>
      <c r="H9" s="131"/>
      <c r="I9" s="131"/>
      <c r="J9" s="131"/>
      <c r="K9" s="131"/>
      <c r="L9" s="131"/>
      <c r="M9" s="131"/>
      <c r="N9" s="131"/>
      <c r="O9" s="131"/>
      <c r="P9" s="131"/>
      <c r="Q9" s="131"/>
      <c r="R9" s="131"/>
      <c r="S9" s="131"/>
      <c r="T9" s="131"/>
      <c r="U9" s="131"/>
      <c r="V9" s="131"/>
      <c r="W9" s="131"/>
    </row>
    <row r="10" spans="1:30">
      <c r="A10" t="s">
        <v>407</v>
      </c>
      <c r="B10" s="131"/>
      <c r="C10" s="131"/>
      <c r="D10" s="131"/>
      <c r="E10" s="131"/>
      <c r="F10" s="131"/>
      <c r="G10" s="131"/>
      <c r="H10" s="131"/>
      <c r="I10" s="131"/>
      <c r="J10" s="131"/>
      <c r="K10" s="131"/>
      <c r="L10" s="131"/>
      <c r="M10" s="131"/>
      <c r="N10" s="131"/>
      <c r="O10" s="131"/>
      <c r="P10" s="131"/>
      <c r="Q10" s="131"/>
      <c r="R10" s="131"/>
      <c r="S10" s="131"/>
      <c r="T10" s="131"/>
      <c r="U10" s="131"/>
      <c r="V10" s="131"/>
      <c r="W10" s="131"/>
    </row>
    <row r="11" spans="1:30">
      <c r="A11" t="s">
        <v>408</v>
      </c>
      <c r="B11" s="131"/>
      <c r="C11" s="131"/>
      <c r="D11" s="131"/>
      <c r="E11" s="131"/>
      <c r="F11" s="131"/>
      <c r="G11" s="131"/>
      <c r="H11" s="131"/>
      <c r="I11" s="131"/>
      <c r="J11" s="131"/>
      <c r="K11" s="131"/>
      <c r="L11" s="131"/>
      <c r="M11" s="131"/>
      <c r="N11" s="131"/>
      <c r="O11" s="131"/>
      <c r="P11" s="131"/>
      <c r="Q11" s="131"/>
      <c r="R11" s="131"/>
      <c r="S11" s="131"/>
      <c r="T11" s="131"/>
      <c r="U11" s="131"/>
      <c r="V11" s="131"/>
      <c r="W11" s="131"/>
    </row>
    <row r="12" spans="1:30">
      <c r="A12" t="s">
        <v>409</v>
      </c>
      <c r="B12" s="131"/>
      <c r="C12" s="131"/>
      <c r="D12" s="131"/>
      <c r="E12" s="131"/>
      <c r="F12" s="131"/>
      <c r="G12" s="131"/>
      <c r="H12" s="131"/>
      <c r="I12" s="131"/>
      <c r="J12" s="131"/>
      <c r="K12" s="131"/>
      <c r="L12" s="131"/>
      <c r="M12" s="131"/>
      <c r="N12" s="131"/>
      <c r="O12" s="131"/>
      <c r="P12" s="131"/>
      <c r="Q12" s="131"/>
      <c r="R12" s="131"/>
      <c r="S12" s="131"/>
      <c r="T12" s="131"/>
      <c r="U12" s="131"/>
      <c r="V12" s="131"/>
      <c r="W12" s="131"/>
    </row>
    <row r="13" spans="1:30">
      <c r="A13" t="s">
        <v>410</v>
      </c>
      <c r="B13" s="131"/>
      <c r="C13" s="131"/>
      <c r="D13" s="131"/>
      <c r="E13" s="131"/>
      <c r="F13" s="131"/>
      <c r="G13" s="131"/>
      <c r="H13" s="131"/>
      <c r="I13" s="131"/>
      <c r="J13" s="131"/>
      <c r="K13" s="131"/>
      <c r="L13" s="131"/>
      <c r="M13" s="131"/>
      <c r="N13" s="131"/>
      <c r="O13" s="131"/>
      <c r="P13" s="131"/>
      <c r="Q13" s="131"/>
      <c r="R13" s="131"/>
      <c r="S13" s="131"/>
      <c r="T13" s="131"/>
      <c r="U13" s="131"/>
      <c r="V13" s="131"/>
      <c r="W13" s="131"/>
    </row>
    <row r="14" spans="1:30">
      <c r="A14" t="s">
        <v>411</v>
      </c>
      <c r="B14" s="131"/>
      <c r="C14" s="131"/>
      <c r="D14" s="131"/>
      <c r="E14" s="131"/>
      <c r="F14" s="131"/>
      <c r="G14" s="131"/>
      <c r="H14" s="131"/>
      <c r="I14" s="131"/>
      <c r="J14" s="131"/>
      <c r="K14" s="131"/>
      <c r="L14" s="131"/>
      <c r="M14" s="131"/>
      <c r="N14" s="131"/>
      <c r="O14" s="131"/>
      <c r="P14" s="131"/>
      <c r="Q14" s="131"/>
      <c r="R14" s="131"/>
      <c r="S14" s="131"/>
      <c r="T14" s="131"/>
      <c r="U14" s="131"/>
      <c r="V14" s="131"/>
      <c r="W14" s="131"/>
    </row>
    <row r="15" spans="1:30">
      <c r="A15" t="s">
        <v>412</v>
      </c>
      <c r="B15" s="131"/>
      <c r="C15" s="131"/>
      <c r="D15" s="131"/>
      <c r="E15" s="131"/>
      <c r="F15" s="131"/>
      <c r="G15" s="131"/>
      <c r="H15" s="131"/>
      <c r="I15" s="131"/>
      <c r="J15" s="131"/>
      <c r="K15" s="131"/>
      <c r="L15" s="131"/>
      <c r="M15" s="131"/>
      <c r="N15" s="131"/>
      <c r="O15" s="131"/>
      <c r="P15" s="131"/>
      <c r="Q15" s="131"/>
      <c r="R15" s="131"/>
      <c r="S15" s="131"/>
      <c r="T15" s="131"/>
      <c r="U15" s="131"/>
      <c r="V15" s="131"/>
      <c r="W15" s="131"/>
    </row>
    <row r="16" spans="1:30">
      <c r="A16" t="s">
        <v>413</v>
      </c>
      <c r="B16" s="131"/>
      <c r="C16" s="131"/>
      <c r="D16" s="131"/>
      <c r="E16" s="131"/>
      <c r="F16" s="131"/>
      <c r="G16" s="131"/>
      <c r="H16" s="131"/>
      <c r="I16" s="131"/>
      <c r="J16" s="131"/>
      <c r="K16" s="131"/>
      <c r="L16" s="131"/>
      <c r="M16" s="131"/>
      <c r="N16" s="131"/>
      <c r="O16" s="131"/>
      <c r="P16" s="131"/>
      <c r="Q16" s="131"/>
      <c r="R16" s="131"/>
      <c r="S16" s="131"/>
      <c r="T16" s="131"/>
      <c r="U16" s="131"/>
      <c r="V16" s="131"/>
      <c r="W16" s="131"/>
    </row>
    <row r="17" spans="1:30">
      <c r="A17" t="s">
        <v>414</v>
      </c>
      <c r="B17" s="131"/>
      <c r="C17" s="131"/>
      <c r="D17" s="131"/>
      <c r="E17" s="131"/>
      <c r="F17" s="131"/>
      <c r="G17" s="131"/>
      <c r="H17" s="131"/>
      <c r="I17" s="131"/>
      <c r="J17" s="131"/>
      <c r="K17" s="131"/>
      <c r="L17" s="131"/>
      <c r="M17" s="131"/>
      <c r="N17" s="131"/>
      <c r="O17" s="131"/>
      <c r="P17" s="131"/>
      <c r="Q17" s="131"/>
      <c r="R17" s="131"/>
      <c r="S17" s="131"/>
      <c r="T17" s="131"/>
      <c r="U17" s="131"/>
      <c r="V17" s="131"/>
      <c r="W17" s="131"/>
    </row>
    <row r="18" spans="1:30">
      <c r="A18" t="s">
        <v>415</v>
      </c>
      <c r="B18" s="131"/>
      <c r="C18" s="131"/>
      <c r="D18" s="131"/>
      <c r="E18" s="131"/>
      <c r="F18" s="131"/>
      <c r="G18" s="131"/>
      <c r="H18" s="131"/>
      <c r="I18" s="131"/>
      <c r="J18" s="131"/>
      <c r="K18" s="131"/>
      <c r="L18" s="131"/>
      <c r="M18" s="131"/>
      <c r="N18" s="131"/>
      <c r="O18" s="131"/>
      <c r="P18" s="131"/>
      <c r="Q18" s="131"/>
      <c r="R18" s="131"/>
      <c r="S18" s="131"/>
      <c r="T18" s="131"/>
      <c r="U18" s="131"/>
      <c r="V18" s="131"/>
      <c r="W18" s="131"/>
    </row>
    <row r="19" spans="1:30">
      <c r="A19" t="s">
        <v>416</v>
      </c>
      <c r="B19" s="131"/>
      <c r="C19" s="131"/>
      <c r="D19" s="131"/>
      <c r="E19" s="131"/>
      <c r="F19" s="131"/>
      <c r="G19" s="131"/>
      <c r="H19" s="131"/>
      <c r="I19" s="131"/>
      <c r="J19" s="131"/>
      <c r="K19" s="131"/>
      <c r="L19" s="131"/>
      <c r="M19" s="131"/>
      <c r="N19" s="131"/>
      <c r="O19" s="131"/>
      <c r="P19" s="131"/>
      <c r="Q19" s="131"/>
      <c r="R19" s="131"/>
      <c r="S19" s="131"/>
      <c r="T19" s="131"/>
      <c r="U19" s="131"/>
      <c r="V19" s="131"/>
      <c r="W19" s="131"/>
    </row>
    <row r="20" spans="1:30">
      <c r="A20" t="s">
        <v>417</v>
      </c>
      <c r="B20" s="131"/>
      <c r="C20" s="131"/>
      <c r="D20" s="131"/>
      <c r="E20" s="131"/>
      <c r="F20" s="131"/>
      <c r="G20" s="131"/>
      <c r="H20" s="131"/>
      <c r="I20" s="131"/>
      <c r="J20" s="131"/>
      <c r="K20" s="131"/>
      <c r="L20" s="131"/>
      <c r="M20" s="131"/>
      <c r="N20" s="131"/>
      <c r="O20" s="131"/>
      <c r="P20" s="131"/>
      <c r="Q20" s="131"/>
      <c r="R20" s="131"/>
      <c r="S20" s="131"/>
      <c r="T20" s="131"/>
      <c r="U20" s="131"/>
      <c r="V20" s="131"/>
      <c r="W20" s="131"/>
    </row>
    <row r="21" spans="1:30">
      <c r="A21" t="s">
        <v>418</v>
      </c>
      <c r="B21" s="131"/>
      <c r="C21" s="131"/>
      <c r="D21" s="131"/>
      <c r="E21" s="131"/>
      <c r="F21" s="131"/>
      <c r="G21" s="131"/>
      <c r="H21" s="131"/>
      <c r="I21" s="131"/>
      <c r="J21" s="131"/>
      <c r="K21" s="131"/>
      <c r="L21" s="131"/>
      <c r="M21" s="131"/>
      <c r="N21" s="131"/>
      <c r="O21" s="131"/>
      <c r="P21" s="131"/>
      <c r="Q21" s="131"/>
      <c r="R21" s="131"/>
      <c r="S21" s="131"/>
      <c r="T21" s="131"/>
      <c r="U21" s="131"/>
      <c r="V21" s="131"/>
      <c r="W21" s="131"/>
    </row>
    <row r="22" spans="1:30">
      <c r="A22" t="s">
        <v>419</v>
      </c>
      <c r="B22" s="131"/>
      <c r="C22" s="131"/>
      <c r="D22" s="131"/>
      <c r="E22" s="131"/>
      <c r="F22" s="131"/>
      <c r="G22" s="131"/>
      <c r="H22" s="131"/>
      <c r="I22" s="131"/>
      <c r="J22" s="131"/>
      <c r="K22" s="131"/>
      <c r="L22" s="131"/>
      <c r="M22" s="131"/>
      <c r="N22" s="131"/>
      <c r="O22" s="131"/>
      <c r="P22" s="131"/>
      <c r="Q22" s="131"/>
      <c r="R22" s="131"/>
      <c r="S22" s="131"/>
      <c r="T22" s="131"/>
      <c r="U22" s="131"/>
      <c r="V22" s="131"/>
      <c r="W22" s="131"/>
    </row>
    <row r="23" spans="1:30">
      <c r="A23" t="s">
        <v>420</v>
      </c>
      <c r="B23" s="126">
        <f t="array" ref="B23:B123">IF(B$2,[6]!hp(Annual!B23:B123,$A$1),0)</f>
        <v>0</v>
      </c>
      <c r="C23" s="126">
        <f t="array" ref="C23:C123">IF(C$2,[6]!hp(Annual!C23:C123,$A$1),0)</f>
        <v>0</v>
      </c>
      <c r="D23" s="126">
        <f t="array" ref="D23:D123">IF(D$2,[6]!hp(Annual!D23:D123,$A$1),0)</f>
        <v>0</v>
      </c>
      <c r="E23" s="126">
        <f t="array" ref="E23:E123">IF(E$2,[6]!hp(Annual!E23:E123,$A$1),0)</f>
        <v>0</v>
      </c>
      <c r="F23" s="126">
        <f t="array" ref="F23:F123">IF(F$2,[6]!hp(Annual!F23:F123,$A$1),0)</f>
        <v>0</v>
      </c>
      <c r="G23" s="126">
        <f t="array" ref="G23:G123">IF(G$2,[6]!hp(Annual!G23:G123,$A$1),0)</f>
        <v>0</v>
      </c>
      <c r="H23" s="126">
        <f t="array" ref="H23:H123">IF(H$2,[6]!hp(Annual!H23:H123,$A$1),0)</f>
        <v>0</v>
      </c>
      <c r="I23" s="126">
        <f t="array" ref="I23:I123">IF(I$2,[6]!hp(Annual!I23:I123,$A$1),0)</f>
        <v>0</v>
      </c>
      <c r="J23" s="126">
        <f t="array" ref="J23:J123">IF(J$2,[6]!hp(Annual!J23:J123,$A$1),0)</f>
        <v>0</v>
      </c>
      <c r="K23" s="126">
        <f t="array" ref="K23:K123">IF(K$2,[6]!hp(Annual!K23:K123,$A$1),0)</f>
        <v>0</v>
      </c>
      <c r="L23" s="126">
        <f t="array" ref="L23:L123">IF(L$2,[6]!hp(Annual!L23:L123,$A$1),0)</f>
        <v>0</v>
      </c>
      <c r="M23" s="126">
        <f t="array" ref="M23:M123">IF(M$2,[6]!hp(Annual!M23:M123,$A$1),0)</f>
        <v>0</v>
      </c>
      <c r="N23" s="126">
        <f t="array" ref="N23:N123">IF(N$2,[6]!hp(Annual!N23:N123,$A$1),0)</f>
        <v>0</v>
      </c>
      <c r="O23" s="126">
        <f t="array" ref="O23:O123">IF(O$2,[6]!hp(Annual!O23:O123,$A$1),0)</f>
        <v>0</v>
      </c>
      <c r="P23" s="126">
        <f t="array" ref="P23:P123">IF(P$2,[6]!hp(Annual!P23:P123,$A$1),0)</f>
        <v>0</v>
      </c>
      <c r="Q23" s="126">
        <f t="array" ref="Q23:Q123">IF(Q$2,[6]!hp(Annual!Q23:Q123,$A$1),0)</f>
        <v>0</v>
      </c>
      <c r="R23" s="126">
        <f t="array" ref="R23:R123">IF(R$2,[6]!hp(Annual!R23:R123,$A$1),0)</f>
        <v>0</v>
      </c>
      <c r="S23" s="126">
        <f t="array" ref="S23:S123">IF(S$2,[6]!hp(Annual!S23:S123,$A$1),0)</f>
        <v>0</v>
      </c>
      <c r="T23" s="126">
        <f t="array" ref="T23:T123">IF(T$2,[6]!hp(Annual!T23:T123,$A$1),0)</f>
        <v>0</v>
      </c>
      <c r="U23" s="126">
        <f t="array" ref="U23:U123">IF(U$2,[6]!hp(Annual!U23:U123,$A$1),0)</f>
        <v>0</v>
      </c>
      <c r="V23" s="126">
        <f t="array" ref="V23:V123">IF(V$2,[6]!hp(Annual!V23:V123,$A$1),0)</f>
        <v>0</v>
      </c>
      <c r="W23" s="126">
        <f t="array" ref="W23:W123">IF(W$2,[6]!hp(Annual!W23:W123,$A$1),0)</f>
        <v>0</v>
      </c>
      <c r="X23" s="126">
        <f t="array" ref="X23:X123">IF(X$2,[6]!hp(Annual!X23:X123,$A$1),0)</f>
        <v>0</v>
      </c>
      <c r="Y23" s="126">
        <f t="array" ref="Y23:Y123">IF(Y$2,[6]!hp(Annual!Y23:Y123,$A$1),0)</f>
        <v>0</v>
      </c>
      <c r="Z23" s="126">
        <f t="array" ref="Z23:Z123">IF(Z$2,[6]!hp(Annual!Z23:Z123,$A$1),0)</f>
        <v>0</v>
      </c>
      <c r="AA23" s="126">
        <f t="array" ref="AA23:AA123">IF(AA$2,[6]!hp(Annual!AA23:AA123,$A$1),0)</f>
        <v>0</v>
      </c>
      <c r="AB23" s="126">
        <f t="array" ref="AB23:AB123">IF(AB$2,[6]!hp(Annual!AB23:AB123,$A$1),0)</f>
        <v>0</v>
      </c>
      <c r="AC23" s="126">
        <f t="array" ref="AC23:AC123">IF(AC$2,[6]!hp(Annual!AC23:AC123,$A$1),0)</f>
        <v>0</v>
      </c>
      <c r="AD23" s="126">
        <f t="array" ref="AD23:AD123">IF(AD$2,[6]!hp(Annual!AD23:AD123,$A$1),0)</f>
        <v>0</v>
      </c>
    </row>
    <row r="24" spans="1:30">
      <c r="A24" t="s">
        <v>421</v>
      </c>
      <c r="B24" s="126">
        <v>0</v>
      </c>
      <c r="C24" s="126">
        <v>0</v>
      </c>
      <c r="D24" s="126">
        <v>0</v>
      </c>
      <c r="E24" s="126">
        <v>0</v>
      </c>
      <c r="F24" s="126">
        <v>0</v>
      </c>
      <c r="G24" s="126">
        <v>0</v>
      </c>
      <c r="H24" s="126">
        <v>0</v>
      </c>
      <c r="I24" s="126">
        <v>0</v>
      </c>
      <c r="J24" s="126">
        <v>0</v>
      </c>
      <c r="K24" s="126">
        <v>0</v>
      </c>
      <c r="L24" s="126">
        <v>0</v>
      </c>
      <c r="M24" s="126">
        <v>0</v>
      </c>
      <c r="N24" s="126">
        <v>0</v>
      </c>
      <c r="O24" s="126">
        <v>0</v>
      </c>
      <c r="P24" s="126">
        <v>0</v>
      </c>
      <c r="Q24" s="126">
        <v>0</v>
      </c>
      <c r="R24" s="126">
        <v>0</v>
      </c>
      <c r="S24" s="126">
        <v>0</v>
      </c>
      <c r="T24" s="126">
        <v>0</v>
      </c>
      <c r="U24" s="126">
        <v>0</v>
      </c>
      <c r="V24" s="126">
        <v>0</v>
      </c>
      <c r="W24" s="126">
        <v>0</v>
      </c>
      <c r="X24" s="126">
        <v>0</v>
      </c>
      <c r="Y24" s="126">
        <v>0</v>
      </c>
      <c r="Z24" s="126">
        <v>0</v>
      </c>
      <c r="AA24" s="126">
        <v>0</v>
      </c>
      <c r="AB24" s="126">
        <v>0</v>
      </c>
      <c r="AC24" s="126">
        <v>0</v>
      </c>
      <c r="AD24" s="126">
        <v>0</v>
      </c>
    </row>
    <row r="25" spans="1:30">
      <c r="A25" t="s">
        <v>422</v>
      </c>
      <c r="B25" s="126">
        <v>0</v>
      </c>
      <c r="C25" s="126">
        <v>0</v>
      </c>
      <c r="D25" s="126">
        <v>0</v>
      </c>
      <c r="E25" s="126">
        <v>0</v>
      </c>
      <c r="F25" s="126">
        <v>0</v>
      </c>
      <c r="G25" s="126">
        <v>0</v>
      </c>
      <c r="H25" s="126">
        <v>0</v>
      </c>
      <c r="I25" s="126">
        <v>0</v>
      </c>
      <c r="J25" s="126">
        <v>0</v>
      </c>
      <c r="K25" s="126">
        <v>0</v>
      </c>
      <c r="L25" s="126">
        <v>0</v>
      </c>
      <c r="M25" s="126">
        <v>0</v>
      </c>
      <c r="N25" s="126">
        <v>0</v>
      </c>
      <c r="O25" s="126">
        <v>0</v>
      </c>
      <c r="P25" s="126">
        <v>0</v>
      </c>
      <c r="Q25" s="126">
        <v>0</v>
      </c>
      <c r="R25" s="126">
        <v>0</v>
      </c>
      <c r="S25" s="126">
        <v>0</v>
      </c>
      <c r="T25" s="126">
        <v>0</v>
      </c>
      <c r="U25" s="126">
        <v>0</v>
      </c>
      <c r="V25" s="126">
        <v>0</v>
      </c>
      <c r="W25" s="126">
        <v>0</v>
      </c>
      <c r="X25" s="126">
        <v>0</v>
      </c>
      <c r="Y25" s="126">
        <v>0</v>
      </c>
      <c r="Z25" s="126">
        <v>0</v>
      </c>
      <c r="AA25" s="126">
        <v>0</v>
      </c>
      <c r="AB25" s="126">
        <v>0</v>
      </c>
      <c r="AC25" s="126">
        <v>0</v>
      </c>
      <c r="AD25" s="126">
        <v>0</v>
      </c>
    </row>
    <row r="26" spans="1:30">
      <c r="A26" t="s">
        <v>423</v>
      </c>
      <c r="B26" s="126">
        <v>0</v>
      </c>
      <c r="C26" s="126">
        <v>0</v>
      </c>
      <c r="D26" s="126">
        <v>0</v>
      </c>
      <c r="E26" s="126">
        <v>0</v>
      </c>
      <c r="F26" s="126">
        <v>0</v>
      </c>
      <c r="G26" s="126">
        <v>0</v>
      </c>
      <c r="H26" s="126">
        <v>0</v>
      </c>
      <c r="I26" s="126">
        <v>0</v>
      </c>
      <c r="J26" s="126">
        <v>0</v>
      </c>
      <c r="K26" s="126">
        <v>0</v>
      </c>
      <c r="L26" s="126">
        <v>0</v>
      </c>
      <c r="M26" s="126">
        <v>0</v>
      </c>
      <c r="N26" s="126">
        <v>0</v>
      </c>
      <c r="O26" s="126">
        <v>0</v>
      </c>
      <c r="P26" s="126">
        <v>0</v>
      </c>
      <c r="Q26" s="126">
        <v>0</v>
      </c>
      <c r="R26" s="126">
        <v>0</v>
      </c>
      <c r="S26" s="126">
        <v>0</v>
      </c>
      <c r="T26" s="126">
        <v>0</v>
      </c>
      <c r="U26" s="126">
        <v>0</v>
      </c>
      <c r="V26" s="126">
        <v>0</v>
      </c>
      <c r="W26" s="126">
        <v>0</v>
      </c>
      <c r="X26" s="126">
        <v>0</v>
      </c>
      <c r="Y26" s="126">
        <v>0</v>
      </c>
      <c r="Z26" s="126">
        <v>0</v>
      </c>
      <c r="AA26" s="126">
        <v>0</v>
      </c>
      <c r="AB26" s="126">
        <v>0</v>
      </c>
      <c r="AC26" s="126">
        <v>0</v>
      </c>
      <c r="AD26" s="126">
        <v>0</v>
      </c>
    </row>
    <row r="27" spans="1:30">
      <c r="A27" t="s">
        <v>424</v>
      </c>
      <c r="B27" s="126">
        <v>0</v>
      </c>
      <c r="C27" s="126">
        <v>0</v>
      </c>
      <c r="D27" s="126">
        <v>0</v>
      </c>
      <c r="E27" s="126">
        <v>0</v>
      </c>
      <c r="F27" s="126">
        <v>0</v>
      </c>
      <c r="G27" s="126">
        <v>0</v>
      </c>
      <c r="H27" s="126">
        <v>0</v>
      </c>
      <c r="I27" s="126">
        <v>0</v>
      </c>
      <c r="J27" s="126">
        <v>0</v>
      </c>
      <c r="K27" s="126">
        <v>0</v>
      </c>
      <c r="L27" s="126">
        <v>0</v>
      </c>
      <c r="M27" s="126">
        <v>0</v>
      </c>
      <c r="N27" s="126">
        <v>0</v>
      </c>
      <c r="O27" s="126">
        <v>0</v>
      </c>
      <c r="P27" s="126">
        <v>0</v>
      </c>
      <c r="Q27" s="126">
        <v>0</v>
      </c>
      <c r="R27" s="126">
        <v>0</v>
      </c>
      <c r="S27" s="126">
        <v>0</v>
      </c>
      <c r="T27" s="126">
        <v>0</v>
      </c>
      <c r="U27" s="126">
        <v>0</v>
      </c>
      <c r="V27" s="126">
        <v>0</v>
      </c>
      <c r="W27" s="126">
        <v>0</v>
      </c>
      <c r="X27" s="126">
        <v>0</v>
      </c>
      <c r="Y27" s="126">
        <v>0</v>
      </c>
      <c r="Z27" s="126">
        <v>0</v>
      </c>
      <c r="AA27" s="126">
        <v>0</v>
      </c>
      <c r="AB27" s="126">
        <v>0</v>
      </c>
      <c r="AC27" s="126">
        <v>0</v>
      </c>
      <c r="AD27" s="126">
        <v>0</v>
      </c>
    </row>
    <row r="28" spans="1:30">
      <c r="A28" t="s">
        <v>425</v>
      </c>
      <c r="B28" s="126">
        <v>0</v>
      </c>
      <c r="C28" s="126">
        <v>0</v>
      </c>
      <c r="D28" s="126">
        <v>0</v>
      </c>
      <c r="E28" s="126">
        <v>0</v>
      </c>
      <c r="F28" s="126">
        <v>0</v>
      </c>
      <c r="G28" s="126">
        <v>0</v>
      </c>
      <c r="H28" s="126">
        <v>0</v>
      </c>
      <c r="I28" s="126">
        <v>0</v>
      </c>
      <c r="J28" s="126">
        <v>0</v>
      </c>
      <c r="K28" s="126">
        <v>0</v>
      </c>
      <c r="L28" s="126">
        <v>0</v>
      </c>
      <c r="M28" s="126">
        <v>0</v>
      </c>
      <c r="N28" s="126">
        <v>0</v>
      </c>
      <c r="O28" s="126">
        <v>0</v>
      </c>
      <c r="P28" s="126">
        <v>0</v>
      </c>
      <c r="Q28" s="126">
        <v>0</v>
      </c>
      <c r="R28" s="126">
        <v>0</v>
      </c>
      <c r="S28" s="126">
        <v>0</v>
      </c>
      <c r="T28" s="126">
        <v>0</v>
      </c>
      <c r="U28" s="126">
        <v>0</v>
      </c>
      <c r="V28" s="126">
        <v>0</v>
      </c>
      <c r="W28" s="126">
        <v>0</v>
      </c>
      <c r="X28" s="126">
        <v>0</v>
      </c>
      <c r="Y28" s="126">
        <v>0</v>
      </c>
      <c r="Z28" s="126">
        <v>0</v>
      </c>
      <c r="AA28" s="126">
        <v>0</v>
      </c>
      <c r="AB28" s="126">
        <v>0</v>
      </c>
      <c r="AC28" s="126">
        <v>0</v>
      </c>
      <c r="AD28" s="126">
        <v>0</v>
      </c>
    </row>
    <row r="29" spans="1:30">
      <c r="A29" t="s">
        <v>426</v>
      </c>
      <c r="B29" s="126">
        <v>0</v>
      </c>
      <c r="C29" s="126">
        <v>0</v>
      </c>
      <c r="D29" s="126">
        <v>0</v>
      </c>
      <c r="E29" s="126">
        <v>0</v>
      </c>
      <c r="F29" s="126">
        <v>0</v>
      </c>
      <c r="G29" s="126">
        <v>0</v>
      </c>
      <c r="H29" s="126">
        <v>0</v>
      </c>
      <c r="I29" s="126">
        <v>0</v>
      </c>
      <c r="J29" s="126">
        <v>0</v>
      </c>
      <c r="K29" s="126">
        <v>0</v>
      </c>
      <c r="L29" s="126">
        <v>0</v>
      </c>
      <c r="M29" s="126">
        <v>0</v>
      </c>
      <c r="N29" s="126">
        <v>0</v>
      </c>
      <c r="O29" s="126">
        <v>0</v>
      </c>
      <c r="P29" s="126">
        <v>0</v>
      </c>
      <c r="Q29" s="126">
        <v>0</v>
      </c>
      <c r="R29" s="126">
        <v>0</v>
      </c>
      <c r="S29" s="126">
        <v>0</v>
      </c>
      <c r="T29" s="126">
        <v>0</v>
      </c>
      <c r="U29" s="126">
        <v>0</v>
      </c>
      <c r="V29" s="126">
        <v>0</v>
      </c>
      <c r="W29" s="126">
        <v>0</v>
      </c>
      <c r="X29" s="126">
        <v>0</v>
      </c>
      <c r="Y29" s="126">
        <v>0</v>
      </c>
      <c r="Z29" s="126">
        <v>0</v>
      </c>
      <c r="AA29" s="126">
        <v>0</v>
      </c>
      <c r="AB29" s="126">
        <v>0</v>
      </c>
      <c r="AC29" s="126">
        <v>0</v>
      </c>
      <c r="AD29" s="126">
        <v>0</v>
      </c>
    </row>
    <row r="30" spans="1:30">
      <c r="A30" t="s">
        <v>427</v>
      </c>
      <c r="B30" s="126">
        <v>0</v>
      </c>
      <c r="C30" s="126">
        <v>0</v>
      </c>
      <c r="D30" s="126">
        <v>0</v>
      </c>
      <c r="E30" s="126">
        <v>0</v>
      </c>
      <c r="F30" s="126">
        <v>0</v>
      </c>
      <c r="G30" s="126">
        <v>0</v>
      </c>
      <c r="H30" s="126">
        <v>0</v>
      </c>
      <c r="I30" s="126">
        <v>0</v>
      </c>
      <c r="J30" s="126">
        <v>0</v>
      </c>
      <c r="K30" s="126">
        <v>0</v>
      </c>
      <c r="L30" s="126">
        <v>0</v>
      </c>
      <c r="M30" s="126">
        <v>0</v>
      </c>
      <c r="N30" s="126">
        <v>0</v>
      </c>
      <c r="O30" s="126">
        <v>0</v>
      </c>
      <c r="P30" s="126">
        <v>0</v>
      </c>
      <c r="Q30" s="126">
        <v>0</v>
      </c>
      <c r="R30" s="126">
        <v>0</v>
      </c>
      <c r="S30" s="126">
        <v>0</v>
      </c>
      <c r="T30" s="126">
        <v>0</v>
      </c>
      <c r="U30" s="126">
        <v>0</v>
      </c>
      <c r="V30" s="126">
        <v>0</v>
      </c>
      <c r="W30" s="126">
        <v>0</v>
      </c>
      <c r="X30" s="126">
        <v>0</v>
      </c>
      <c r="Y30" s="126">
        <v>0</v>
      </c>
      <c r="Z30" s="126">
        <v>0</v>
      </c>
      <c r="AA30" s="126">
        <v>0</v>
      </c>
      <c r="AB30" s="126">
        <v>0</v>
      </c>
      <c r="AC30" s="126">
        <v>0</v>
      </c>
      <c r="AD30" s="126">
        <v>0</v>
      </c>
    </row>
    <row r="31" spans="1:30">
      <c r="A31" t="s">
        <v>428</v>
      </c>
      <c r="B31" s="126">
        <v>0</v>
      </c>
      <c r="C31" s="126">
        <v>0</v>
      </c>
      <c r="D31" s="126">
        <v>0</v>
      </c>
      <c r="E31" s="126">
        <v>0</v>
      </c>
      <c r="F31" s="126">
        <v>0</v>
      </c>
      <c r="G31" s="126">
        <v>0</v>
      </c>
      <c r="H31" s="126">
        <v>0</v>
      </c>
      <c r="I31" s="126">
        <v>0</v>
      </c>
      <c r="J31" s="126">
        <v>0</v>
      </c>
      <c r="K31" s="126">
        <v>0</v>
      </c>
      <c r="L31" s="126">
        <v>0</v>
      </c>
      <c r="M31" s="126">
        <v>0</v>
      </c>
      <c r="N31" s="126">
        <v>0</v>
      </c>
      <c r="O31" s="126">
        <v>0</v>
      </c>
      <c r="P31" s="126">
        <v>0</v>
      </c>
      <c r="Q31" s="126">
        <v>0</v>
      </c>
      <c r="R31" s="126">
        <v>0</v>
      </c>
      <c r="S31" s="126">
        <v>0</v>
      </c>
      <c r="T31" s="126">
        <v>0</v>
      </c>
      <c r="U31" s="126">
        <v>0</v>
      </c>
      <c r="V31" s="126">
        <v>0</v>
      </c>
      <c r="W31" s="126">
        <v>0</v>
      </c>
      <c r="X31" s="126">
        <v>0</v>
      </c>
      <c r="Y31" s="126">
        <v>0</v>
      </c>
      <c r="Z31" s="126">
        <v>0</v>
      </c>
      <c r="AA31" s="126">
        <v>0</v>
      </c>
      <c r="AB31" s="126">
        <v>0</v>
      </c>
      <c r="AC31" s="126">
        <v>0</v>
      </c>
      <c r="AD31" s="126">
        <v>0</v>
      </c>
    </row>
    <row r="32" spans="1:30">
      <c r="A32" t="s">
        <v>429</v>
      </c>
      <c r="B32" s="126">
        <v>0</v>
      </c>
      <c r="C32" s="126">
        <v>0</v>
      </c>
      <c r="D32" s="126">
        <v>0</v>
      </c>
      <c r="E32" s="126">
        <v>0</v>
      </c>
      <c r="F32" s="126">
        <v>0</v>
      </c>
      <c r="G32" s="126">
        <v>0</v>
      </c>
      <c r="H32" s="126">
        <v>0</v>
      </c>
      <c r="I32" s="126">
        <v>0</v>
      </c>
      <c r="J32" s="126">
        <v>0</v>
      </c>
      <c r="K32" s="126">
        <v>0</v>
      </c>
      <c r="L32" s="126">
        <v>0</v>
      </c>
      <c r="M32" s="126">
        <v>0</v>
      </c>
      <c r="N32" s="126">
        <v>0</v>
      </c>
      <c r="O32" s="126">
        <v>0</v>
      </c>
      <c r="P32" s="126">
        <v>0</v>
      </c>
      <c r="Q32" s="126">
        <v>0</v>
      </c>
      <c r="R32" s="126">
        <v>0</v>
      </c>
      <c r="S32" s="126">
        <v>0</v>
      </c>
      <c r="T32" s="126">
        <v>0</v>
      </c>
      <c r="U32" s="126">
        <v>0</v>
      </c>
      <c r="V32" s="126">
        <v>0</v>
      </c>
      <c r="W32" s="126">
        <v>0</v>
      </c>
      <c r="X32" s="126">
        <v>0</v>
      </c>
      <c r="Y32" s="126">
        <v>0</v>
      </c>
      <c r="Z32" s="126">
        <v>0</v>
      </c>
      <c r="AA32" s="126">
        <v>0</v>
      </c>
      <c r="AB32" s="126">
        <v>0</v>
      </c>
      <c r="AC32" s="126">
        <v>0</v>
      </c>
      <c r="AD32" s="126">
        <v>0</v>
      </c>
    </row>
    <row r="33" spans="1:30">
      <c r="A33" t="s">
        <v>430</v>
      </c>
      <c r="B33" s="126">
        <v>0</v>
      </c>
      <c r="C33" s="126">
        <v>0</v>
      </c>
      <c r="D33" s="126">
        <v>0</v>
      </c>
      <c r="E33" s="126">
        <v>0</v>
      </c>
      <c r="F33" s="126">
        <v>0</v>
      </c>
      <c r="G33" s="126">
        <v>0</v>
      </c>
      <c r="H33" s="126">
        <v>0</v>
      </c>
      <c r="I33" s="126">
        <v>0</v>
      </c>
      <c r="J33" s="126">
        <v>0</v>
      </c>
      <c r="K33" s="126">
        <v>0</v>
      </c>
      <c r="L33" s="126">
        <v>0</v>
      </c>
      <c r="M33" s="126">
        <v>0</v>
      </c>
      <c r="N33" s="126">
        <v>0</v>
      </c>
      <c r="O33" s="126">
        <v>0</v>
      </c>
      <c r="P33" s="126">
        <v>0</v>
      </c>
      <c r="Q33" s="126">
        <v>0</v>
      </c>
      <c r="R33" s="126">
        <v>0</v>
      </c>
      <c r="S33" s="126">
        <v>0</v>
      </c>
      <c r="T33" s="126">
        <v>0</v>
      </c>
      <c r="U33" s="126">
        <v>0</v>
      </c>
      <c r="V33" s="126">
        <v>0</v>
      </c>
      <c r="W33" s="126">
        <v>0</v>
      </c>
      <c r="X33" s="126">
        <v>0</v>
      </c>
      <c r="Y33" s="126">
        <v>0</v>
      </c>
      <c r="Z33" s="126">
        <v>0</v>
      </c>
      <c r="AA33" s="126">
        <v>0</v>
      </c>
      <c r="AB33" s="126">
        <v>0</v>
      </c>
      <c r="AC33" s="126">
        <v>0</v>
      </c>
      <c r="AD33" s="126">
        <v>0</v>
      </c>
    </row>
    <row r="34" spans="1:30">
      <c r="A34" t="s">
        <v>431</v>
      </c>
      <c r="B34" s="126">
        <v>0</v>
      </c>
      <c r="C34" s="126">
        <v>0</v>
      </c>
      <c r="D34" s="126">
        <v>0</v>
      </c>
      <c r="E34" s="126">
        <v>0</v>
      </c>
      <c r="F34" s="126">
        <v>0</v>
      </c>
      <c r="G34" s="126">
        <v>0</v>
      </c>
      <c r="H34" s="126">
        <v>0</v>
      </c>
      <c r="I34" s="126">
        <v>0</v>
      </c>
      <c r="J34" s="126">
        <v>0</v>
      </c>
      <c r="K34" s="126">
        <v>0</v>
      </c>
      <c r="L34" s="126">
        <v>0</v>
      </c>
      <c r="M34" s="126">
        <v>0</v>
      </c>
      <c r="N34" s="126">
        <v>0</v>
      </c>
      <c r="O34" s="126">
        <v>0</v>
      </c>
      <c r="P34" s="126">
        <v>0</v>
      </c>
      <c r="Q34" s="126">
        <v>0</v>
      </c>
      <c r="R34" s="126">
        <v>0</v>
      </c>
      <c r="S34" s="126">
        <v>0</v>
      </c>
      <c r="T34" s="126">
        <v>0</v>
      </c>
      <c r="U34" s="126">
        <v>0</v>
      </c>
      <c r="V34" s="126">
        <v>0</v>
      </c>
      <c r="W34" s="126">
        <v>0</v>
      </c>
      <c r="X34" s="126">
        <v>0</v>
      </c>
      <c r="Y34" s="126">
        <v>0</v>
      </c>
      <c r="Z34" s="126">
        <v>0</v>
      </c>
      <c r="AA34" s="126">
        <v>0</v>
      </c>
      <c r="AB34" s="126">
        <v>0</v>
      </c>
      <c r="AC34" s="126">
        <v>0</v>
      </c>
      <c r="AD34" s="126">
        <v>0</v>
      </c>
    </row>
    <row r="35" spans="1:30">
      <c r="A35" t="s">
        <v>432</v>
      </c>
      <c r="B35" s="126">
        <v>0</v>
      </c>
      <c r="C35" s="126">
        <v>0</v>
      </c>
      <c r="D35" s="126">
        <v>0</v>
      </c>
      <c r="E35" s="126">
        <v>0</v>
      </c>
      <c r="F35" s="126">
        <v>0</v>
      </c>
      <c r="G35" s="126">
        <v>0</v>
      </c>
      <c r="H35" s="126">
        <v>0</v>
      </c>
      <c r="I35" s="126">
        <v>0</v>
      </c>
      <c r="J35" s="126">
        <v>0</v>
      </c>
      <c r="K35" s="126">
        <v>0</v>
      </c>
      <c r="L35" s="126">
        <v>0</v>
      </c>
      <c r="M35" s="126">
        <v>0</v>
      </c>
      <c r="N35" s="126">
        <v>0</v>
      </c>
      <c r="O35" s="126">
        <v>0</v>
      </c>
      <c r="P35" s="126">
        <v>0</v>
      </c>
      <c r="Q35" s="126">
        <v>0</v>
      </c>
      <c r="R35" s="126">
        <v>0</v>
      </c>
      <c r="S35" s="126">
        <v>0</v>
      </c>
      <c r="T35" s="126">
        <v>0</v>
      </c>
      <c r="U35" s="126">
        <v>0</v>
      </c>
      <c r="V35" s="126">
        <v>0</v>
      </c>
      <c r="W35" s="126">
        <v>0</v>
      </c>
      <c r="X35" s="126">
        <v>0</v>
      </c>
      <c r="Y35" s="126">
        <v>0</v>
      </c>
      <c r="Z35" s="126">
        <v>0</v>
      </c>
      <c r="AA35" s="126">
        <v>0</v>
      </c>
      <c r="AB35" s="126">
        <v>0</v>
      </c>
      <c r="AC35" s="126">
        <v>0</v>
      </c>
      <c r="AD35" s="126">
        <v>0</v>
      </c>
    </row>
    <row r="36" spans="1:30">
      <c r="A36" t="s">
        <v>433</v>
      </c>
      <c r="B36" s="126">
        <v>0</v>
      </c>
      <c r="C36" s="126">
        <v>0</v>
      </c>
      <c r="D36" s="126">
        <v>0</v>
      </c>
      <c r="E36" s="126">
        <v>0</v>
      </c>
      <c r="F36" s="126">
        <v>0</v>
      </c>
      <c r="G36" s="126">
        <v>0</v>
      </c>
      <c r="H36" s="126">
        <v>0</v>
      </c>
      <c r="I36" s="126">
        <v>0</v>
      </c>
      <c r="J36" s="126">
        <v>0</v>
      </c>
      <c r="K36" s="126">
        <v>0</v>
      </c>
      <c r="L36" s="126">
        <v>0</v>
      </c>
      <c r="M36" s="126">
        <v>0</v>
      </c>
      <c r="N36" s="126">
        <v>0</v>
      </c>
      <c r="O36" s="126">
        <v>0</v>
      </c>
      <c r="P36" s="126">
        <v>0</v>
      </c>
      <c r="Q36" s="126">
        <v>0</v>
      </c>
      <c r="R36" s="126">
        <v>0</v>
      </c>
      <c r="S36" s="126">
        <v>0</v>
      </c>
      <c r="T36" s="126">
        <v>0</v>
      </c>
      <c r="U36" s="126">
        <v>0</v>
      </c>
      <c r="V36" s="126">
        <v>0</v>
      </c>
      <c r="W36" s="126">
        <v>0</v>
      </c>
      <c r="X36" s="126">
        <v>0</v>
      </c>
      <c r="Y36" s="126">
        <v>0</v>
      </c>
      <c r="Z36" s="126">
        <v>0</v>
      </c>
      <c r="AA36" s="126">
        <v>0</v>
      </c>
      <c r="AB36" s="126">
        <v>0</v>
      </c>
      <c r="AC36" s="126">
        <v>0</v>
      </c>
      <c r="AD36" s="126">
        <v>0</v>
      </c>
    </row>
    <row r="37" spans="1:30">
      <c r="A37" t="s">
        <v>434</v>
      </c>
      <c r="B37" s="126">
        <v>0</v>
      </c>
      <c r="C37" s="126">
        <v>0</v>
      </c>
      <c r="D37" s="126">
        <v>0</v>
      </c>
      <c r="E37" s="126">
        <v>0</v>
      </c>
      <c r="F37" s="126">
        <v>0</v>
      </c>
      <c r="G37" s="126">
        <v>0</v>
      </c>
      <c r="H37" s="126">
        <v>0</v>
      </c>
      <c r="I37" s="126">
        <v>0</v>
      </c>
      <c r="J37" s="126">
        <v>0</v>
      </c>
      <c r="K37" s="126">
        <v>0</v>
      </c>
      <c r="L37" s="126">
        <v>0</v>
      </c>
      <c r="M37" s="126">
        <v>0</v>
      </c>
      <c r="N37" s="126">
        <v>0</v>
      </c>
      <c r="O37" s="126">
        <v>0</v>
      </c>
      <c r="P37" s="126">
        <v>0</v>
      </c>
      <c r="Q37" s="126">
        <v>0</v>
      </c>
      <c r="R37" s="126">
        <v>0</v>
      </c>
      <c r="S37" s="126">
        <v>0</v>
      </c>
      <c r="T37" s="126">
        <v>0</v>
      </c>
      <c r="U37" s="126">
        <v>0</v>
      </c>
      <c r="V37" s="126">
        <v>0</v>
      </c>
      <c r="W37" s="126">
        <v>0</v>
      </c>
      <c r="X37" s="126">
        <v>0</v>
      </c>
      <c r="Y37" s="126">
        <v>0</v>
      </c>
      <c r="Z37" s="126">
        <v>0</v>
      </c>
      <c r="AA37" s="126">
        <v>0</v>
      </c>
      <c r="AB37" s="126">
        <v>0</v>
      </c>
      <c r="AC37" s="126">
        <v>0</v>
      </c>
      <c r="AD37" s="126">
        <v>0</v>
      </c>
    </row>
    <row r="38" spans="1:30">
      <c r="A38" t="s">
        <v>435</v>
      </c>
      <c r="B38" s="126">
        <v>0</v>
      </c>
      <c r="C38" s="126">
        <v>0</v>
      </c>
      <c r="D38" s="126">
        <v>0</v>
      </c>
      <c r="E38" s="126">
        <v>0</v>
      </c>
      <c r="F38" s="126">
        <v>0</v>
      </c>
      <c r="G38" s="126">
        <v>0</v>
      </c>
      <c r="H38" s="126">
        <v>0</v>
      </c>
      <c r="I38" s="126">
        <v>0</v>
      </c>
      <c r="J38" s="126">
        <v>0</v>
      </c>
      <c r="K38" s="126">
        <v>0</v>
      </c>
      <c r="L38" s="126">
        <v>0</v>
      </c>
      <c r="M38" s="126">
        <v>0</v>
      </c>
      <c r="N38" s="126">
        <v>0</v>
      </c>
      <c r="O38" s="126">
        <v>0</v>
      </c>
      <c r="P38" s="126">
        <v>0</v>
      </c>
      <c r="Q38" s="126">
        <v>0</v>
      </c>
      <c r="R38" s="126">
        <v>0</v>
      </c>
      <c r="S38" s="126">
        <v>0</v>
      </c>
      <c r="T38" s="126">
        <v>0</v>
      </c>
      <c r="U38" s="126">
        <v>0</v>
      </c>
      <c r="V38" s="126">
        <v>0</v>
      </c>
      <c r="W38" s="126">
        <v>0</v>
      </c>
      <c r="X38" s="126">
        <v>0</v>
      </c>
      <c r="Y38" s="126">
        <v>0</v>
      </c>
      <c r="Z38" s="126">
        <v>0</v>
      </c>
      <c r="AA38" s="126">
        <v>0</v>
      </c>
      <c r="AB38" s="126">
        <v>0</v>
      </c>
      <c r="AC38" s="126">
        <v>0</v>
      </c>
      <c r="AD38" s="126">
        <v>0</v>
      </c>
    </row>
    <row r="39" spans="1:30">
      <c r="A39" t="s">
        <v>436</v>
      </c>
      <c r="B39" s="126">
        <v>0</v>
      </c>
      <c r="C39" s="126">
        <v>0</v>
      </c>
      <c r="D39" s="126">
        <v>0</v>
      </c>
      <c r="E39" s="126">
        <v>0</v>
      </c>
      <c r="F39" s="126">
        <v>0</v>
      </c>
      <c r="G39" s="126">
        <v>0</v>
      </c>
      <c r="H39" s="126">
        <v>0</v>
      </c>
      <c r="I39" s="126">
        <v>0</v>
      </c>
      <c r="J39" s="126">
        <v>0</v>
      </c>
      <c r="K39" s="126">
        <v>0</v>
      </c>
      <c r="L39" s="126">
        <v>0</v>
      </c>
      <c r="M39" s="126">
        <v>0</v>
      </c>
      <c r="N39" s="126">
        <v>0</v>
      </c>
      <c r="O39" s="126">
        <v>0</v>
      </c>
      <c r="P39" s="126">
        <v>0</v>
      </c>
      <c r="Q39" s="126">
        <v>0</v>
      </c>
      <c r="R39" s="126">
        <v>0</v>
      </c>
      <c r="S39" s="126">
        <v>0</v>
      </c>
      <c r="T39" s="126">
        <v>0</v>
      </c>
      <c r="U39" s="126">
        <v>0</v>
      </c>
      <c r="V39" s="126">
        <v>0</v>
      </c>
      <c r="W39" s="126">
        <v>0</v>
      </c>
      <c r="X39" s="126">
        <v>0</v>
      </c>
      <c r="Y39" s="126">
        <v>0</v>
      </c>
      <c r="Z39" s="126">
        <v>0</v>
      </c>
      <c r="AA39" s="126">
        <v>0</v>
      </c>
      <c r="AB39" s="126">
        <v>0</v>
      </c>
      <c r="AC39" s="126">
        <v>0</v>
      </c>
      <c r="AD39" s="126">
        <v>0</v>
      </c>
    </row>
    <row r="40" spans="1:30">
      <c r="A40" t="s">
        <v>437</v>
      </c>
      <c r="B40" s="126">
        <v>0</v>
      </c>
      <c r="C40" s="126">
        <v>0</v>
      </c>
      <c r="D40" s="126">
        <v>0</v>
      </c>
      <c r="E40" s="126">
        <v>0</v>
      </c>
      <c r="F40" s="126">
        <v>0</v>
      </c>
      <c r="G40" s="126">
        <v>0</v>
      </c>
      <c r="H40" s="126">
        <v>0</v>
      </c>
      <c r="I40" s="126">
        <v>0</v>
      </c>
      <c r="J40" s="126">
        <v>0</v>
      </c>
      <c r="K40" s="126">
        <v>0</v>
      </c>
      <c r="L40" s="126">
        <v>0</v>
      </c>
      <c r="M40" s="126">
        <v>0</v>
      </c>
      <c r="N40" s="126">
        <v>0</v>
      </c>
      <c r="O40" s="126">
        <v>0</v>
      </c>
      <c r="P40" s="126">
        <v>0</v>
      </c>
      <c r="Q40" s="126">
        <v>0</v>
      </c>
      <c r="R40" s="126">
        <v>0</v>
      </c>
      <c r="S40" s="126">
        <v>0</v>
      </c>
      <c r="T40" s="126">
        <v>0</v>
      </c>
      <c r="U40" s="126">
        <v>0</v>
      </c>
      <c r="V40" s="126">
        <v>0</v>
      </c>
      <c r="W40" s="126">
        <v>0</v>
      </c>
      <c r="X40" s="126">
        <v>0</v>
      </c>
      <c r="Y40" s="126">
        <v>0</v>
      </c>
      <c r="Z40" s="126">
        <v>0</v>
      </c>
      <c r="AA40" s="126">
        <v>0</v>
      </c>
      <c r="AB40" s="126">
        <v>0</v>
      </c>
      <c r="AC40" s="126">
        <v>0</v>
      </c>
      <c r="AD40" s="126">
        <v>0</v>
      </c>
    </row>
    <row r="41" spans="1:30">
      <c r="A41" t="s">
        <v>438</v>
      </c>
      <c r="B41" s="126">
        <v>0</v>
      </c>
      <c r="C41" s="126">
        <v>0</v>
      </c>
      <c r="D41" s="126">
        <v>0</v>
      </c>
      <c r="E41" s="126">
        <v>0</v>
      </c>
      <c r="F41" s="126">
        <v>0</v>
      </c>
      <c r="G41" s="126">
        <v>0</v>
      </c>
      <c r="H41" s="126">
        <v>0</v>
      </c>
      <c r="I41" s="126">
        <v>0</v>
      </c>
      <c r="J41" s="126">
        <v>0</v>
      </c>
      <c r="K41" s="126">
        <v>0</v>
      </c>
      <c r="L41" s="126">
        <v>0</v>
      </c>
      <c r="M41" s="126">
        <v>0</v>
      </c>
      <c r="N41" s="126">
        <v>0</v>
      </c>
      <c r="O41" s="126">
        <v>0</v>
      </c>
      <c r="P41" s="126">
        <v>0</v>
      </c>
      <c r="Q41" s="126">
        <v>0</v>
      </c>
      <c r="R41" s="126">
        <v>0</v>
      </c>
      <c r="S41" s="126">
        <v>0</v>
      </c>
      <c r="T41" s="126">
        <v>0</v>
      </c>
      <c r="U41" s="126">
        <v>0</v>
      </c>
      <c r="V41" s="126">
        <v>0</v>
      </c>
      <c r="W41" s="126">
        <v>0</v>
      </c>
      <c r="X41" s="126">
        <v>0</v>
      </c>
      <c r="Y41" s="126">
        <v>0</v>
      </c>
      <c r="Z41" s="126">
        <v>0</v>
      </c>
      <c r="AA41" s="126">
        <v>0</v>
      </c>
      <c r="AB41" s="126">
        <v>0</v>
      </c>
      <c r="AC41" s="126">
        <v>0</v>
      </c>
      <c r="AD41" s="126">
        <v>0</v>
      </c>
    </row>
    <row r="42" spans="1:30">
      <c r="A42" t="s">
        <v>439</v>
      </c>
      <c r="B42" s="126">
        <v>0</v>
      </c>
      <c r="C42" s="126">
        <v>0</v>
      </c>
      <c r="D42" s="126">
        <v>0</v>
      </c>
      <c r="E42" s="126">
        <v>0</v>
      </c>
      <c r="F42" s="126">
        <v>0</v>
      </c>
      <c r="G42" s="126">
        <v>0</v>
      </c>
      <c r="H42" s="126">
        <v>0</v>
      </c>
      <c r="I42" s="126">
        <v>0</v>
      </c>
      <c r="J42" s="126">
        <v>0</v>
      </c>
      <c r="K42" s="126">
        <v>0</v>
      </c>
      <c r="L42" s="126">
        <v>0</v>
      </c>
      <c r="M42" s="126">
        <v>0</v>
      </c>
      <c r="N42" s="126">
        <v>0</v>
      </c>
      <c r="O42" s="126">
        <v>0</v>
      </c>
      <c r="P42" s="126">
        <v>0</v>
      </c>
      <c r="Q42" s="126">
        <v>0</v>
      </c>
      <c r="R42" s="126">
        <v>0</v>
      </c>
      <c r="S42" s="126">
        <v>0</v>
      </c>
      <c r="T42" s="126">
        <v>0</v>
      </c>
      <c r="U42" s="126">
        <v>0</v>
      </c>
      <c r="V42" s="126">
        <v>0</v>
      </c>
      <c r="W42" s="126">
        <v>0</v>
      </c>
      <c r="X42" s="126">
        <v>0</v>
      </c>
      <c r="Y42" s="126">
        <v>0</v>
      </c>
      <c r="Z42" s="126">
        <v>0</v>
      </c>
      <c r="AA42" s="126">
        <v>0</v>
      </c>
      <c r="AB42" s="126">
        <v>0</v>
      </c>
      <c r="AC42" s="126">
        <v>0</v>
      </c>
      <c r="AD42" s="126">
        <v>0</v>
      </c>
    </row>
    <row r="43" spans="1:30">
      <c r="A43" t="s">
        <v>440</v>
      </c>
      <c r="B43" s="126">
        <v>0</v>
      </c>
      <c r="C43" s="126">
        <v>0</v>
      </c>
      <c r="D43" s="126">
        <v>0</v>
      </c>
      <c r="E43" s="126">
        <v>0</v>
      </c>
      <c r="F43" s="126">
        <v>0</v>
      </c>
      <c r="G43" s="126">
        <v>0</v>
      </c>
      <c r="H43" s="126">
        <v>0</v>
      </c>
      <c r="I43" s="126">
        <v>0</v>
      </c>
      <c r="J43" s="126">
        <v>0</v>
      </c>
      <c r="K43" s="126">
        <v>0</v>
      </c>
      <c r="L43" s="126">
        <v>0</v>
      </c>
      <c r="M43" s="126">
        <v>0</v>
      </c>
      <c r="N43" s="126">
        <v>0</v>
      </c>
      <c r="O43" s="126">
        <v>0</v>
      </c>
      <c r="P43" s="126">
        <v>0</v>
      </c>
      <c r="Q43" s="126">
        <v>0</v>
      </c>
      <c r="R43" s="126">
        <v>0</v>
      </c>
      <c r="S43" s="126">
        <v>0</v>
      </c>
      <c r="T43" s="126">
        <v>0</v>
      </c>
      <c r="U43" s="126">
        <v>0</v>
      </c>
      <c r="V43" s="126">
        <v>0</v>
      </c>
      <c r="W43" s="126">
        <v>0</v>
      </c>
      <c r="X43" s="126">
        <v>0</v>
      </c>
      <c r="Y43" s="126">
        <v>0</v>
      </c>
      <c r="Z43" s="126">
        <v>0</v>
      </c>
      <c r="AA43" s="126">
        <v>0</v>
      </c>
      <c r="AB43" s="126">
        <v>0</v>
      </c>
      <c r="AC43" s="126">
        <v>0</v>
      </c>
      <c r="AD43" s="126">
        <v>0</v>
      </c>
    </row>
    <row r="44" spans="1:30">
      <c r="A44" t="s">
        <v>441</v>
      </c>
      <c r="B44" s="126">
        <v>0</v>
      </c>
      <c r="C44" s="126">
        <v>0</v>
      </c>
      <c r="D44" s="126">
        <v>0</v>
      </c>
      <c r="E44" s="126">
        <v>0</v>
      </c>
      <c r="F44" s="126">
        <v>0</v>
      </c>
      <c r="G44" s="126">
        <v>0</v>
      </c>
      <c r="H44" s="126">
        <v>0</v>
      </c>
      <c r="I44" s="126">
        <v>0</v>
      </c>
      <c r="J44" s="126">
        <v>0</v>
      </c>
      <c r="K44" s="126">
        <v>0</v>
      </c>
      <c r="L44" s="126">
        <v>0</v>
      </c>
      <c r="M44" s="126">
        <v>0</v>
      </c>
      <c r="N44" s="126">
        <v>0</v>
      </c>
      <c r="O44" s="126">
        <v>0</v>
      </c>
      <c r="P44" s="126">
        <v>0</v>
      </c>
      <c r="Q44" s="126">
        <v>0</v>
      </c>
      <c r="R44" s="126">
        <v>0</v>
      </c>
      <c r="S44" s="126">
        <v>0</v>
      </c>
      <c r="T44" s="126">
        <v>0</v>
      </c>
      <c r="U44" s="126">
        <v>0</v>
      </c>
      <c r="V44" s="126">
        <v>0</v>
      </c>
      <c r="W44" s="126">
        <v>0</v>
      </c>
      <c r="X44" s="126">
        <v>0</v>
      </c>
      <c r="Y44" s="126">
        <v>0</v>
      </c>
      <c r="Z44" s="126">
        <v>0</v>
      </c>
      <c r="AA44" s="126">
        <v>0</v>
      </c>
      <c r="AB44" s="126">
        <v>0</v>
      </c>
      <c r="AC44" s="126">
        <v>0</v>
      </c>
      <c r="AD44" s="126">
        <v>0</v>
      </c>
    </row>
    <row r="45" spans="1:30">
      <c r="A45" t="s">
        <v>442</v>
      </c>
      <c r="B45" s="126">
        <v>0</v>
      </c>
      <c r="C45" s="126">
        <v>0</v>
      </c>
      <c r="D45" s="126">
        <v>0</v>
      </c>
      <c r="E45" s="126">
        <v>0</v>
      </c>
      <c r="F45" s="126">
        <v>0</v>
      </c>
      <c r="G45" s="126">
        <v>0</v>
      </c>
      <c r="H45" s="126">
        <v>0</v>
      </c>
      <c r="I45" s="126">
        <v>0</v>
      </c>
      <c r="J45" s="126">
        <v>0</v>
      </c>
      <c r="K45" s="126">
        <v>0</v>
      </c>
      <c r="L45" s="126">
        <v>0</v>
      </c>
      <c r="M45" s="126">
        <v>0</v>
      </c>
      <c r="N45" s="126">
        <v>0</v>
      </c>
      <c r="O45" s="126">
        <v>0</v>
      </c>
      <c r="P45" s="126">
        <v>0</v>
      </c>
      <c r="Q45" s="126">
        <v>0</v>
      </c>
      <c r="R45" s="126">
        <v>0</v>
      </c>
      <c r="S45" s="126">
        <v>0</v>
      </c>
      <c r="T45" s="126">
        <v>0</v>
      </c>
      <c r="U45" s="126">
        <v>0</v>
      </c>
      <c r="V45" s="126">
        <v>0</v>
      </c>
      <c r="W45" s="126">
        <v>0</v>
      </c>
      <c r="X45" s="126">
        <v>0</v>
      </c>
      <c r="Y45" s="126">
        <v>0</v>
      </c>
      <c r="Z45" s="126">
        <v>0</v>
      </c>
      <c r="AA45" s="126">
        <v>0</v>
      </c>
      <c r="AB45" s="126">
        <v>0</v>
      </c>
      <c r="AC45" s="126">
        <v>0</v>
      </c>
      <c r="AD45" s="126">
        <v>0</v>
      </c>
    </row>
    <row r="46" spans="1:30">
      <c r="A46" t="s">
        <v>443</v>
      </c>
      <c r="B46" s="126">
        <v>0</v>
      </c>
      <c r="C46" s="126">
        <v>0</v>
      </c>
      <c r="D46" s="126">
        <v>0</v>
      </c>
      <c r="E46" s="126">
        <v>0</v>
      </c>
      <c r="F46" s="126">
        <v>0</v>
      </c>
      <c r="G46" s="126">
        <v>0</v>
      </c>
      <c r="H46" s="126">
        <v>0</v>
      </c>
      <c r="I46" s="126">
        <v>0</v>
      </c>
      <c r="J46" s="126">
        <v>0</v>
      </c>
      <c r="K46" s="126">
        <v>0</v>
      </c>
      <c r="L46" s="126">
        <v>0</v>
      </c>
      <c r="M46" s="126">
        <v>0</v>
      </c>
      <c r="N46" s="126">
        <v>0</v>
      </c>
      <c r="O46" s="126">
        <v>0</v>
      </c>
      <c r="P46" s="126">
        <v>0</v>
      </c>
      <c r="Q46" s="126">
        <v>0</v>
      </c>
      <c r="R46" s="126">
        <v>0</v>
      </c>
      <c r="S46" s="126">
        <v>0</v>
      </c>
      <c r="T46" s="126">
        <v>0</v>
      </c>
      <c r="U46" s="126">
        <v>0</v>
      </c>
      <c r="V46" s="126">
        <v>0</v>
      </c>
      <c r="W46" s="126">
        <v>0</v>
      </c>
      <c r="X46" s="126">
        <v>0</v>
      </c>
      <c r="Y46" s="126">
        <v>0</v>
      </c>
      <c r="Z46" s="126">
        <v>0</v>
      </c>
      <c r="AA46" s="126">
        <v>0</v>
      </c>
      <c r="AB46" s="126">
        <v>0</v>
      </c>
      <c r="AC46" s="126">
        <v>0</v>
      </c>
      <c r="AD46" s="126">
        <v>0</v>
      </c>
    </row>
    <row r="47" spans="1:30">
      <c r="A47" t="s">
        <v>444</v>
      </c>
      <c r="B47" s="126">
        <v>0</v>
      </c>
      <c r="C47" s="126">
        <v>0</v>
      </c>
      <c r="D47" s="126">
        <v>0</v>
      </c>
      <c r="E47" s="126">
        <v>0</v>
      </c>
      <c r="F47" s="126">
        <v>0</v>
      </c>
      <c r="G47" s="126">
        <v>0</v>
      </c>
      <c r="H47" s="126">
        <v>0</v>
      </c>
      <c r="I47" s="126">
        <v>0</v>
      </c>
      <c r="J47" s="126">
        <v>0</v>
      </c>
      <c r="K47" s="126">
        <v>0</v>
      </c>
      <c r="L47" s="126">
        <v>0</v>
      </c>
      <c r="M47" s="126">
        <v>0</v>
      </c>
      <c r="N47" s="126">
        <v>0</v>
      </c>
      <c r="O47" s="126">
        <v>0</v>
      </c>
      <c r="P47" s="126">
        <v>0</v>
      </c>
      <c r="Q47" s="126">
        <v>0</v>
      </c>
      <c r="R47" s="126">
        <v>0</v>
      </c>
      <c r="S47" s="126">
        <v>0</v>
      </c>
      <c r="T47" s="126">
        <v>0</v>
      </c>
      <c r="U47" s="126">
        <v>0</v>
      </c>
      <c r="V47" s="126">
        <v>0</v>
      </c>
      <c r="W47" s="126">
        <v>0</v>
      </c>
      <c r="X47" s="126">
        <v>0</v>
      </c>
      <c r="Y47" s="126">
        <v>0</v>
      </c>
      <c r="Z47" s="126">
        <v>0</v>
      </c>
      <c r="AA47" s="126">
        <v>0</v>
      </c>
      <c r="AB47" s="126">
        <v>0</v>
      </c>
      <c r="AC47" s="126">
        <v>0</v>
      </c>
      <c r="AD47" s="126">
        <v>0</v>
      </c>
    </row>
    <row r="48" spans="1:30">
      <c r="A48" t="s">
        <v>445</v>
      </c>
      <c r="B48" s="126">
        <v>0</v>
      </c>
      <c r="C48" s="126">
        <v>0</v>
      </c>
      <c r="D48" s="126">
        <v>0</v>
      </c>
      <c r="E48" s="126">
        <v>0</v>
      </c>
      <c r="F48" s="126">
        <v>0</v>
      </c>
      <c r="G48" s="126">
        <v>0</v>
      </c>
      <c r="H48" s="126">
        <v>0</v>
      </c>
      <c r="I48" s="126">
        <v>0</v>
      </c>
      <c r="J48" s="126">
        <v>0</v>
      </c>
      <c r="K48" s="126">
        <v>0</v>
      </c>
      <c r="L48" s="126">
        <v>0</v>
      </c>
      <c r="M48" s="126">
        <v>0</v>
      </c>
      <c r="N48" s="126">
        <v>0</v>
      </c>
      <c r="O48" s="126">
        <v>0</v>
      </c>
      <c r="P48" s="126">
        <v>0</v>
      </c>
      <c r="Q48" s="126">
        <v>0</v>
      </c>
      <c r="R48" s="126">
        <v>0</v>
      </c>
      <c r="S48" s="126">
        <v>0</v>
      </c>
      <c r="T48" s="126">
        <v>0</v>
      </c>
      <c r="U48" s="126">
        <v>0</v>
      </c>
      <c r="V48" s="126">
        <v>0</v>
      </c>
      <c r="W48" s="126">
        <v>0</v>
      </c>
      <c r="X48" s="126">
        <v>0</v>
      </c>
      <c r="Y48" s="126">
        <v>0</v>
      </c>
      <c r="Z48" s="126">
        <v>0</v>
      </c>
      <c r="AA48" s="126">
        <v>0</v>
      </c>
      <c r="AB48" s="126">
        <v>0</v>
      </c>
      <c r="AC48" s="126">
        <v>0</v>
      </c>
      <c r="AD48" s="126">
        <v>0</v>
      </c>
    </row>
    <row r="49" spans="1:30">
      <c r="A49" t="s">
        <v>446</v>
      </c>
      <c r="B49" s="126">
        <v>0</v>
      </c>
      <c r="C49" s="126">
        <v>0</v>
      </c>
      <c r="D49" s="126">
        <v>0</v>
      </c>
      <c r="E49" s="126">
        <v>0</v>
      </c>
      <c r="F49" s="126">
        <v>0</v>
      </c>
      <c r="G49" s="126">
        <v>0</v>
      </c>
      <c r="H49" s="126">
        <v>0</v>
      </c>
      <c r="I49" s="126">
        <v>0</v>
      </c>
      <c r="J49" s="126">
        <v>0</v>
      </c>
      <c r="K49" s="126">
        <v>0</v>
      </c>
      <c r="L49" s="126">
        <v>0</v>
      </c>
      <c r="M49" s="126">
        <v>0</v>
      </c>
      <c r="N49" s="126">
        <v>0</v>
      </c>
      <c r="O49" s="126">
        <v>0</v>
      </c>
      <c r="P49" s="126">
        <v>0</v>
      </c>
      <c r="Q49" s="126">
        <v>0</v>
      </c>
      <c r="R49" s="126">
        <v>0</v>
      </c>
      <c r="S49" s="126">
        <v>0</v>
      </c>
      <c r="T49" s="126">
        <v>0</v>
      </c>
      <c r="U49" s="126">
        <v>0</v>
      </c>
      <c r="V49" s="126">
        <v>0</v>
      </c>
      <c r="W49" s="126">
        <v>0</v>
      </c>
      <c r="X49" s="126">
        <v>0</v>
      </c>
      <c r="Y49" s="126">
        <v>0</v>
      </c>
      <c r="Z49" s="126">
        <v>0</v>
      </c>
      <c r="AA49" s="126">
        <v>0</v>
      </c>
      <c r="AB49" s="126">
        <v>0</v>
      </c>
      <c r="AC49" s="126">
        <v>0</v>
      </c>
      <c r="AD49" s="126">
        <v>0</v>
      </c>
    </row>
    <row r="50" spans="1:30">
      <c r="A50" t="s">
        <v>447</v>
      </c>
      <c r="B50" s="126">
        <v>0</v>
      </c>
      <c r="C50" s="126">
        <v>0</v>
      </c>
      <c r="D50" s="126">
        <v>0</v>
      </c>
      <c r="E50" s="126">
        <v>0</v>
      </c>
      <c r="F50" s="126">
        <v>0</v>
      </c>
      <c r="G50" s="126">
        <v>0</v>
      </c>
      <c r="H50" s="126">
        <v>0</v>
      </c>
      <c r="I50" s="126">
        <v>0</v>
      </c>
      <c r="J50" s="126">
        <v>0</v>
      </c>
      <c r="K50" s="126">
        <v>0</v>
      </c>
      <c r="L50" s="126">
        <v>0</v>
      </c>
      <c r="M50" s="126">
        <v>0</v>
      </c>
      <c r="N50" s="126">
        <v>0</v>
      </c>
      <c r="O50" s="126">
        <v>0</v>
      </c>
      <c r="P50" s="126">
        <v>0</v>
      </c>
      <c r="Q50" s="126">
        <v>0</v>
      </c>
      <c r="R50" s="126">
        <v>0</v>
      </c>
      <c r="S50" s="126">
        <v>0</v>
      </c>
      <c r="T50" s="126">
        <v>0</v>
      </c>
      <c r="U50" s="126">
        <v>0</v>
      </c>
      <c r="V50" s="126">
        <v>0</v>
      </c>
      <c r="W50" s="126">
        <v>0</v>
      </c>
      <c r="X50" s="126">
        <v>0</v>
      </c>
      <c r="Y50" s="126">
        <v>0</v>
      </c>
      <c r="Z50" s="126">
        <v>0</v>
      </c>
      <c r="AA50" s="126">
        <v>0</v>
      </c>
      <c r="AB50" s="126">
        <v>0</v>
      </c>
      <c r="AC50" s="126">
        <v>0</v>
      </c>
      <c r="AD50" s="126">
        <v>0</v>
      </c>
    </row>
    <row r="51" spans="1:30">
      <c r="A51" t="s">
        <v>448</v>
      </c>
      <c r="B51" s="126">
        <v>0</v>
      </c>
      <c r="C51" s="126">
        <v>0</v>
      </c>
      <c r="D51" s="126">
        <v>0</v>
      </c>
      <c r="E51" s="126">
        <v>0</v>
      </c>
      <c r="F51" s="126">
        <v>0</v>
      </c>
      <c r="G51" s="126">
        <v>0</v>
      </c>
      <c r="H51" s="126">
        <v>0</v>
      </c>
      <c r="I51" s="126">
        <v>0</v>
      </c>
      <c r="J51" s="126">
        <v>0</v>
      </c>
      <c r="K51" s="126">
        <v>0</v>
      </c>
      <c r="L51" s="126">
        <v>0</v>
      </c>
      <c r="M51" s="126">
        <v>0</v>
      </c>
      <c r="N51" s="126">
        <v>0</v>
      </c>
      <c r="O51" s="126">
        <v>0</v>
      </c>
      <c r="P51" s="126">
        <v>0</v>
      </c>
      <c r="Q51" s="126">
        <v>0</v>
      </c>
      <c r="R51" s="126">
        <v>0</v>
      </c>
      <c r="S51" s="126">
        <v>0</v>
      </c>
      <c r="T51" s="126">
        <v>0</v>
      </c>
      <c r="U51" s="126">
        <v>0</v>
      </c>
      <c r="V51" s="126">
        <v>0</v>
      </c>
      <c r="W51" s="126">
        <v>0</v>
      </c>
      <c r="X51" s="126">
        <v>0</v>
      </c>
      <c r="Y51" s="126">
        <v>0</v>
      </c>
      <c r="Z51" s="126">
        <v>0</v>
      </c>
      <c r="AA51" s="126">
        <v>0</v>
      </c>
      <c r="AB51" s="126">
        <v>0</v>
      </c>
      <c r="AC51" s="126">
        <v>0</v>
      </c>
      <c r="AD51" s="126">
        <v>0</v>
      </c>
    </row>
    <row r="52" spans="1:30">
      <c r="A52" t="s">
        <v>449</v>
      </c>
      <c r="B52" s="126">
        <v>0</v>
      </c>
      <c r="C52" s="126">
        <v>0</v>
      </c>
      <c r="D52" s="126">
        <v>0</v>
      </c>
      <c r="E52" s="126">
        <v>0</v>
      </c>
      <c r="F52" s="126">
        <v>0</v>
      </c>
      <c r="G52" s="126">
        <v>0</v>
      </c>
      <c r="H52" s="126">
        <v>0</v>
      </c>
      <c r="I52" s="126">
        <v>0</v>
      </c>
      <c r="J52" s="126">
        <v>0</v>
      </c>
      <c r="K52" s="126">
        <v>0</v>
      </c>
      <c r="L52" s="126">
        <v>0</v>
      </c>
      <c r="M52" s="126">
        <v>0</v>
      </c>
      <c r="N52" s="126">
        <v>0</v>
      </c>
      <c r="O52" s="126">
        <v>0</v>
      </c>
      <c r="P52" s="126">
        <v>0</v>
      </c>
      <c r="Q52" s="126">
        <v>0</v>
      </c>
      <c r="R52" s="126">
        <v>0</v>
      </c>
      <c r="S52" s="126">
        <v>0</v>
      </c>
      <c r="T52" s="126">
        <v>0</v>
      </c>
      <c r="U52" s="126">
        <v>0</v>
      </c>
      <c r="V52" s="126">
        <v>0</v>
      </c>
      <c r="W52" s="126">
        <v>0</v>
      </c>
      <c r="X52" s="126">
        <v>0</v>
      </c>
      <c r="Y52" s="126">
        <v>0</v>
      </c>
      <c r="Z52" s="126">
        <v>0</v>
      </c>
      <c r="AA52" s="126">
        <v>0</v>
      </c>
      <c r="AB52" s="126">
        <v>0</v>
      </c>
      <c r="AC52" s="126">
        <v>0</v>
      </c>
      <c r="AD52" s="126">
        <v>0</v>
      </c>
    </row>
    <row r="53" spans="1:30">
      <c r="A53" t="s">
        <v>450</v>
      </c>
      <c r="B53" s="126">
        <v>0</v>
      </c>
      <c r="C53" s="126">
        <v>0</v>
      </c>
      <c r="D53" s="126">
        <v>0</v>
      </c>
      <c r="E53" s="126">
        <v>0</v>
      </c>
      <c r="F53" s="126">
        <v>0</v>
      </c>
      <c r="G53" s="126">
        <v>0</v>
      </c>
      <c r="H53" s="126">
        <v>0</v>
      </c>
      <c r="I53" s="126">
        <v>0</v>
      </c>
      <c r="J53" s="126">
        <v>0</v>
      </c>
      <c r="K53" s="126">
        <v>0</v>
      </c>
      <c r="L53" s="126">
        <v>0</v>
      </c>
      <c r="M53" s="126">
        <v>0</v>
      </c>
      <c r="N53" s="126">
        <v>0</v>
      </c>
      <c r="O53" s="126">
        <v>0</v>
      </c>
      <c r="P53" s="126">
        <v>0</v>
      </c>
      <c r="Q53" s="126">
        <v>0</v>
      </c>
      <c r="R53" s="126">
        <v>0</v>
      </c>
      <c r="S53" s="126">
        <v>0</v>
      </c>
      <c r="T53" s="126">
        <v>0</v>
      </c>
      <c r="U53" s="126">
        <v>0</v>
      </c>
      <c r="V53" s="126">
        <v>0</v>
      </c>
      <c r="W53" s="126">
        <v>0</v>
      </c>
      <c r="X53" s="126">
        <v>0</v>
      </c>
      <c r="Y53" s="126">
        <v>0</v>
      </c>
      <c r="Z53" s="126">
        <v>0</v>
      </c>
      <c r="AA53" s="126">
        <v>0</v>
      </c>
      <c r="AB53" s="126">
        <v>0</v>
      </c>
      <c r="AC53" s="126">
        <v>0</v>
      </c>
      <c r="AD53" s="126">
        <v>0</v>
      </c>
    </row>
    <row r="54" spans="1:30">
      <c r="A54" t="s">
        <v>451</v>
      </c>
      <c r="B54" s="126">
        <v>0</v>
      </c>
      <c r="C54" s="126">
        <v>0</v>
      </c>
      <c r="D54" s="126">
        <v>0</v>
      </c>
      <c r="E54" s="126">
        <v>0</v>
      </c>
      <c r="F54" s="126">
        <v>0</v>
      </c>
      <c r="G54" s="126">
        <v>0</v>
      </c>
      <c r="H54" s="126">
        <v>0</v>
      </c>
      <c r="I54" s="126">
        <v>0</v>
      </c>
      <c r="J54" s="126">
        <v>0</v>
      </c>
      <c r="K54" s="126">
        <v>0</v>
      </c>
      <c r="L54" s="126">
        <v>0</v>
      </c>
      <c r="M54" s="126">
        <v>0</v>
      </c>
      <c r="N54" s="126">
        <v>0</v>
      </c>
      <c r="O54" s="126">
        <v>0</v>
      </c>
      <c r="P54" s="126">
        <v>0</v>
      </c>
      <c r="Q54" s="126">
        <v>0</v>
      </c>
      <c r="R54" s="126">
        <v>0</v>
      </c>
      <c r="S54" s="126">
        <v>0</v>
      </c>
      <c r="T54" s="126">
        <v>0</v>
      </c>
      <c r="U54" s="126">
        <v>0</v>
      </c>
      <c r="V54" s="126">
        <v>0</v>
      </c>
      <c r="W54" s="126">
        <v>0</v>
      </c>
      <c r="X54" s="126">
        <v>0</v>
      </c>
      <c r="Y54" s="126">
        <v>0</v>
      </c>
      <c r="Z54" s="126">
        <v>0</v>
      </c>
      <c r="AA54" s="126">
        <v>0</v>
      </c>
      <c r="AB54" s="126">
        <v>0</v>
      </c>
      <c r="AC54" s="126">
        <v>0</v>
      </c>
      <c r="AD54" s="126">
        <v>0</v>
      </c>
    </row>
    <row r="55" spans="1:30">
      <c r="A55" t="s">
        <v>452</v>
      </c>
      <c r="B55" s="126">
        <v>0</v>
      </c>
      <c r="C55" s="126">
        <v>0</v>
      </c>
      <c r="D55" s="126">
        <v>0</v>
      </c>
      <c r="E55" s="126">
        <v>0</v>
      </c>
      <c r="F55" s="126">
        <v>0</v>
      </c>
      <c r="G55" s="126">
        <v>0</v>
      </c>
      <c r="H55" s="126">
        <v>0</v>
      </c>
      <c r="I55" s="126">
        <v>0</v>
      </c>
      <c r="J55" s="126">
        <v>0</v>
      </c>
      <c r="K55" s="126">
        <v>0</v>
      </c>
      <c r="L55" s="126">
        <v>0</v>
      </c>
      <c r="M55" s="126">
        <v>0</v>
      </c>
      <c r="N55" s="126">
        <v>0</v>
      </c>
      <c r="O55" s="126">
        <v>0</v>
      </c>
      <c r="P55" s="126">
        <v>0</v>
      </c>
      <c r="Q55" s="126">
        <v>0</v>
      </c>
      <c r="R55" s="126">
        <v>0</v>
      </c>
      <c r="S55" s="126">
        <v>0</v>
      </c>
      <c r="T55" s="126">
        <v>0</v>
      </c>
      <c r="U55" s="126">
        <v>0</v>
      </c>
      <c r="V55" s="126">
        <v>0</v>
      </c>
      <c r="W55" s="126">
        <v>0</v>
      </c>
      <c r="X55" s="126">
        <v>0</v>
      </c>
      <c r="Y55" s="126">
        <v>0</v>
      </c>
      <c r="Z55" s="126">
        <v>0</v>
      </c>
      <c r="AA55" s="126">
        <v>0</v>
      </c>
      <c r="AB55" s="126">
        <v>0</v>
      </c>
      <c r="AC55" s="126">
        <v>0</v>
      </c>
      <c r="AD55" s="126">
        <v>0</v>
      </c>
    </row>
    <row r="56" spans="1:30">
      <c r="A56" t="s">
        <v>453</v>
      </c>
      <c r="B56" s="126">
        <v>0</v>
      </c>
      <c r="C56" s="126">
        <v>0</v>
      </c>
      <c r="D56" s="126">
        <v>0</v>
      </c>
      <c r="E56" s="126">
        <v>0</v>
      </c>
      <c r="F56" s="126">
        <v>0</v>
      </c>
      <c r="G56" s="126">
        <v>0</v>
      </c>
      <c r="H56" s="126">
        <v>0</v>
      </c>
      <c r="I56" s="126">
        <v>0</v>
      </c>
      <c r="J56" s="126">
        <v>0</v>
      </c>
      <c r="K56" s="126">
        <v>0</v>
      </c>
      <c r="L56" s="126">
        <v>0</v>
      </c>
      <c r="M56" s="126">
        <v>0</v>
      </c>
      <c r="N56" s="126">
        <v>0</v>
      </c>
      <c r="O56" s="126">
        <v>0</v>
      </c>
      <c r="P56" s="126">
        <v>0</v>
      </c>
      <c r="Q56" s="126">
        <v>0</v>
      </c>
      <c r="R56" s="126">
        <v>0</v>
      </c>
      <c r="S56" s="126">
        <v>0</v>
      </c>
      <c r="T56" s="126">
        <v>0</v>
      </c>
      <c r="U56" s="126">
        <v>0</v>
      </c>
      <c r="V56" s="126">
        <v>0</v>
      </c>
      <c r="W56" s="126">
        <v>0</v>
      </c>
      <c r="X56" s="126">
        <v>0</v>
      </c>
      <c r="Y56" s="126">
        <v>0</v>
      </c>
      <c r="Z56" s="126">
        <v>0</v>
      </c>
      <c r="AA56" s="126">
        <v>0</v>
      </c>
      <c r="AB56" s="126">
        <v>0</v>
      </c>
      <c r="AC56" s="126">
        <v>0</v>
      </c>
      <c r="AD56" s="126">
        <v>0</v>
      </c>
    </row>
    <row r="57" spans="1:30">
      <c r="A57" t="s">
        <v>454</v>
      </c>
      <c r="B57" s="126">
        <v>0</v>
      </c>
      <c r="C57" s="126">
        <v>0</v>
      </c>
      <c r="D57" s="126">
        <v>0</v>
      </c>
      <c r="E57" s="126">
        <v>0</v>
      </c>
      <c r="F57" s="126">
        <v>0</v>
      </c>
      <c r="G57" s="126">
        <v>0</v>
      </c>
      <c r="H57" s="126">
        <v>0</v>
      </c>
      <c r="I57" s="126">
        <v>0</v>
      </c>
      <c r="J57" s="126">
        <v>0</v>
      </c>
      <c r="K57" s="126">
        <v>0</v>
      </c>
      <c r="L57" s="126">
        <v>0</v>
      </c>
      <c r="M57" s="126">
        <v>0</v>
      </c>
      <c r="N57" s="126">
        <v>0</v>
      </c>
      <c r="O57" s="126">
        <v>0</v>
      </c>
      <c r="P57" s="126">
        <v>0</v>
      </c>
      <c r="Q57" s="126">
        <v>0</v>
      </c>
      <c r="R57" s="126">
        <v>0</v>
      </c>
      <c r="S57" s="126">
        <v>0</v>
      </c>
      <c r="T57" s="126">
        <v>0</v>
      </c>
      <c r="U57" s="126">
        <v>0</v>
      </c>
      <c r="V57" s="126">
        <v>0</v>
      </c>
      <c r="W57" s="126">
        <v>0</v>
      </c>
      <c r="X57" s="126">
        <v>0</v>
      </c>
      <c r="Y57" s="126">
        <v>0</v>
      </c>
      <c r="Z57" s="126">
        <v>0</v>
      </c>
      <c r="AA57" s="126">
        <v>0</v>
      </c>
      <c r="AB57" s="126">
        <v>0</v>
      </c>
      <c r="AC57" s="126">
        <v>0</v>
      </c>
      <c r="AD57" s="126">
        <v>0</v>
      </c>
    </row>
    <row r="58" spans="1:30">
      <c r="A58" t="s">
        <v>455</v>
      </c>
      <c r="B58" s="126">
        <v>0</v>
      </c>
      <c r="C58" s="126">
        <v>0</v>
      </c>
      <c r="D58" s="126">
        <v>0</v>
      </c>
      <c r="E58" s="126">
        <v>0</v>
      </c>
      <c r="F58" s="126">
        <v>0</v>
      </c>
      <c r="G58" s="126">
        <v>0</v>
      </c>
      <c r="H58" s="126">
        <v>0</v>
      </c>
      <c r="I58" s="126">
        <v>0</v>
      </c>
      <c r="J58" s="126">
        <v>0</v>
      </c>
      <c r="K58" s="126">
        <v>0</v>
      </c>
      <c r="L58" s="126">
        <v>0</v>
      </c>
      <c r="M58" s="126">
        <v>0</v>
      </c>
      <c r="N58" s="126">
        <v>0</v>
      </c>
      <c r="O58" s="126">
        <v>0</v>
      </c>
      <c r="P58" s="126">
        <v>0</v>
      </c>
      <c r="Q58" s="126">
        <v>0</v>
      </c>
      <c r="R58" s="126">
        <v>0</v>
      </c>
      <c r="S58" s="126">
        <v>0</v>
      </c>
      <c r="T58" s="126">
        <v>0</v>
      </c>
      <c r="U58" s="126">
        <v>0</v>
      </c>
      <c r="V58" s="126">
        <v>0</v>
      </c>
      <c r="W58" s="126">
        <v>0</v>
      </c>
      <c r="X58" s="126">
        <v>0</v>
      </c>
      <c r="Y58" s="126">
        <v>0</v>
      </c>
      <c r="Z58" s="126">
        <v>0</v>
      </c>
      <c r="AA58" s="126">
        <v>0</v>
      </c>
      <c r="AB58" s="126">
        <v>0</v>
      </c>
      <c r="AC58" s="126">
        <v>0</v>
      </c>
      <c r="AD58" s="126">
        <v>0</v>
      </c>
    </row>
    <row r="59" spans="1:30">
      <c r="A59" t="s">
        <v>456</v>
      </c>
      <c r="B59" s="126">
        <v>0</v>
      </c>
      <c r="C59" s="126">
        <v>0</v>
      </c>
      <c r="D59" s="126">
        <v>0</v>
      </c>
      <c r="E59" s="126">
        <v>0</v>
      </c>
      <c r="F59" s="126">
        <v>0</v>
      </c>
      <c r="G59" s="126">
        <v>0</v>
      </c>
      <c r="H59" s="126">
        <v>0</v>
      </c>
      <c r="I59" s="126">
        <v>0</v>
      </c>
      <c r="J59" s="126">
        <v>0</v>
      </c>
      <c r="K59" s="126">
        <v>0</v>
      </c>
      <c r="L59" s="126">
        <v>0</v>
      </c>
      <c r="M59" s="126">
        <v>0</v>
      </c>
      <c r="N59" s="126">
        <v>0</v>
      </c>
      <c r="O59" s="126">
        <v>0</v>
      </c>
      <c r="P59" s="126">
        <v>0</v>
      </c>
      <c r="Q59" s="126">
        <v>0</v>
      </c>
      <c r="R59" s="126">
        <v>0</v>
      </c>
      <c r="S59" s="126">
        <v>0</v>
      </c>
      <c r="T59" s="126">
        <v>0</v>
      </c>
      <c r="U59" s="126">
        <v>0</v>
      </c>
      <c r="V59" s="126">
        <v>0</v>
      </c>
      <c r="W59" s="126">
        <v>0</v>
      </c>
      <c r="X59" s="126">
        <v>0</v>
      </c>
      <c r="Y59" s="126">
        <v>0</v>
      </c>
      <c r="Z59" s="126">
        <v>0</v>
      </c>
      <c r="AA59" s="126">
        <v>0</v>
      </c>
      <c r="AB59" s="126">
        <v>0</v>
      </c>
      <c r="AC59" s="126">
        <v>0</v>
      </c>
      <c r="AD59" s="126">
        <v>0</v>
      </c>
    </row>
    <row r="60" spans="1:30">
      <c r="A60" t="s">
        <v>457</v>
      </c>
      <c r="B60" s="126">
        <v>0</v>
      </c>
      <c r="C60" s="126">
        <v>0</v>
      </c>
      <c r="D60" s="126">
        <v>0</v>
      </c>
      <c r="E60" s="126">
        <v>0</v>
      </c>
      <c r="F60" s="126">
        <v>0</v>
      </c>
      <c r="G60" s="126">
        <v>0</v>
      </c>
      <c r="H60" s="126">
        <v>0</v>
      </c>
      <c r="I60" s="126">
        <v>0</v>
      </c>
      <c r="J60" s="126">
        <v>0</v>
      </c>
      <c r="K60" s="126">
        <v>0</v>
      </c>
      <c r="L60" s="126">
        <v>0</v>
      </c>
      <c r="M60" s="126">
        <v>0</v>
      </c>
      <c r="N60" s="126">
        <v>0</v>
      </c>
      <c r="O60" s="126">
        <v>0</v>
      </c>
      <c r="P60" s="126">
        <v>0</v>
      </c>
      <c r="Q60" s="126">
        <v>0</v>
      </c>
      <c r="R60" s="126">
        <v>0</v>
      </c>
      <c r="S60" s="126">
        <v>0</v>
      </c>
      <c r="T60" s="126">
        <v>0</v>
      </c>
      <c r="U60" s="126">
        <v>0</v>
      </c>
      <c r="V60" s="126">
        <v>0</v>
      </c>
      <c r="W60" s="126">
        <v>0</v>
      </c>
      <c r="X60" s="126">
        <v>0</v>
      </c>
      <c r="Y60" s="126">
        <v>0</v>
      </c>
      <c r="Z60" s="126">
        <v>0</v>
      </c>
      <c r="AA60" s="126">
        <v>0</v>
      </c>
      <c r="AB60" s="126">
        <v>0</v>
      </c>
      <c r="AC60" s="126">
        <v>0</v>
      </c>
      <c r="AD60" s="126">
        <v>0</v>
      </c>
    </row>
    <row r="61" spans="1:30">
      <c r="A61" t="s">
        <v>458</v>
      </c>
      <c r="B61" s="126">
        <v>0</v>
      </c>
      <c r="C61" s="126">
        <v>0</v>
      </c>
      <c r="D61" s="126">
        <v>0</v>
      </c>
      <c r="E61" s="126">
        <v>0</v>
      </c>
      <c r="F61" s="126">
        <v>0</v>
      </c>
      <c r="G61" s="126">
        <v>0</v>
      </c>
      <c r="H61" s="126">
        <v>0</v>
      </c>
      <c r="I61" s="126">
        <v>0</v>
      </c>
      <c r="J61" s="126">
        <v>0</v>
      </c>
      <c r="K61" s="126">
        <v>0</v>
      </c>
      <c r="L61" s="126">
        <v>0</v>
      </c>
      <c r="M61" s="126">
        <v>0</v>
      </c>
      <c r="N61" s="126">
        <v>0</v>
      </c>
      <c r="O61" s="126">
        <v>0</v>
      </c>
      <c r="P61" s="126">
        <v>0</v>
      </c>
      <c r="Q61" s="126">
        <v>0</v>
      </c>
      <c r="R61" s="126">
        <v>0</v>
      </c>
      <c r="S61" s="126">
        <v>0</v>
      </c>
      <c r="T61" s="126">
        <v>0</v>
      </c>
      <c r="U61" s="126">
        <v>0</v>
      </c>
      <c r="V61" s="126">
        <v>0</v>
      </c>
      <c r="W61" s="126">
        <v>0</v>
      </c>
      <c r="X61" s="126">
        <v>0</v>
      </c>
      <c r="Y61" s="126">
        <v>0</v>
      </c>
      <c r="Z61" s="126">
        <v>0</v>
      </c>
      <c r="AA61" s="126">
        <v>0</v>
      </c>
      <c r="AB61" s="126">
        <v>0</v>
      </c>
      <c r="AC61" s="126">
        <v>0</v>
      </c>
      <c r="AD61" s="126">
        <v>0</v>
      </c>
    </row>
    <row r="62" spans="1:30">
      <c r="A62" t="s">
        <v>459</v>
      </c>
      <c r="B62" s="126">
        <v>0</v>
      </c>
      <c r="C62" s="126">
        <v>0</v>
      </c>
      <c r="D62" s="126">
        <v>0</v>
      </c>
      <c r="E62" s="126">
        <v>0</v>
      </c>
      <c r="F62" s="126">
        <v>0</v>
      </c>
      <c r="G62" s="126">
        <v>0</v>
      </c>
      <c r="H62" s="126">
        <v>0</v>
      </c>
      <c r="I62" s="126">
        <v>0</v>
      </c>
      <c r="J62" s="126">
        <v>0</v>
      </c>
      <c r="K62" s="126">
        <v>0</v>
      </c>
      <c r="L62" s="126">
        <v>0</v>
      </c>
      <c r="M62" s="126">
        <v>0</v>
      </c>
      <c r="N62" s="126">
        <v>0</v>
      </c>
      <c r="O62" s="126">
        <v>0</v>
      </c>
      <c r="P62" s="126">
        <v>0</v>
      </c>
      <c r="Q62" s="126">
        <v>0</v>
      </c>
      <c r="R62" s="126">
        <v>0</v>
      </c>
      <c r="S62" s="126">
        <v>0</v>
      </c>
      <c r="T62" s="126">
        <v>0</v>
      </c>
      <c r="U62" s="126">
        <v>0</v>
      </c>
      <c r="V62" s="126">
        <v>0</v>
      </c>
      <c r="W62" s="126">
        <v>0</v>
      </c>
      <c r="X62" s="126">
        <v>0</v>
      </c>
      <c r="Y62" s="126">
        <v>0</v>
      </c>
      <c r="Z62" s="126">
        <v>0</v>
      </c>
      <c r="AA62" s="126">
        <v>0</v>
      </c>
      <c r="AB62" s="126">
        <v>0</v>
      </c>
      <c r="AC62" s="126">
        <v>0</v>
      </c>
      <c r="AD62" s="126">
        <v>0</v>
      </c>
    </row>
    <row r="63" spans="1:30">
      <c r="A63" t="s">
        <v>460</v>
      </c>
      <c r="B63" s="126">
        <v>0</v>
      </c>
      <c r="C63" s="126">
        <v>0</v>
      </c>
      <c r="D63" s="126">
        <v>0</v>
      </c>
      <c r="E63" s="126">
        <v>0</v>
      </c>
      <c r="F63" s="126">
        <v>0</v>
      </c>
      <c r="G63" s="126">
        <v>0</v>
      </c>
      <c r="H63" s="126">
        <v>0</v>
      </c>
      <c r="I63" s="126">
        <v>0</v>
      </c>
      <c r="J63" s="126">
        <v>0</v>
      </c>
      <c r="K63" s="126">
        <v>0</v>
      </c>
      <c r="L63" s="126">
        <v>0</v>
      </c>
      <c r="M63" s="126">
        <v>0</v>
      </c>
      <c r="N63" s="126">
        <v>0</v>
      </c>
      <c r="O63" s="126">
        <v>0</v>
      </c>
      <c r="P63" s="126">
        <v>0</v>
      </c>
      <c r="Q63" s="126">
        <v>0</v>
      </c>
      <c r="R63" s="126">
        <v>0</v>
      </c>
      <c r="S63" s="126">
        <v>0</v>
      </c>
      <c r="T63" s="126">
        <v>0</v>
      </c>
      <c r="U63" s="126">
        <v>0</v>
      </c>
      <c r="V63" s="126">
        <v>0</v>
      </c>
      <c r="W63" s="126">
        <v>0</v>
      </c>
      <c r="X63" s="126">
        <v>0</v>
      </c>
      <c r="Y63" s="126">
        <v>0</v>
      </c>
      <c r="Z63" s="126">
        <v>0</v>
      </c>
      <c r="AA63" s="126">
        <v>0</v>
      </c>
      <c r="AB63" s="126">
        <v>0</v>
      </c>
      <c r="AC63" s="126">
        <v>0</v>
      </c>
      <c r="AD63" s="126">
        <v>0</v>
      </c>
    </row>
    <row r="64" spans="1:30">
      <c r="A64" t="s">
        <v>461</v>
      </c>
      <c r="B64" s="126">
        <v>0</v>
      </c>
      <c r="C64" s="126">
        <v>0</v>
      </c>
      <c r="D64" s="126">
        <v>0</v>
      </c>
      <c r="E64" s="126">
        <v>0</v>
      </c>
      <c r="F64" s="126">
        <v>0</v>
      </c>
      <c r="G64" s="126">
        <v>0</v>
      </c>
      <c r="H64" s="126">
        <v>0</v>
      </c>
      <c r="I64" s="126">
        <v>0</v>
      </c>
      <c r="J64" s="126">
        <v>0</v>
      </c>
      <c r="K64" s="126">
        <v>0</v>
      </c>
      <c r="L64" s="126">
        <v>0</v>
      </c>
      <c r="M64" s="126">
        <v>0</v>
      </c>
      <c r="N64" s="126">
        <v>0</v>
      </c>
      <c r="O64" s="126">
        <v>0</v>
      </c>
      <c r="P64" s="126">
        <v>0</v>
      </c>
      <c r="Q64" s="126">
        <v>0</v>
      </c>
      <c r="R64" s="126">
        <v>0</v>
      </c>
      <c r="S64" s="126">
        <v>0</v>
      </c>
      <c r="T64" s="126">
        <v>0</v>
      </c>
      <c r="U64" s="126">
        <v>0</v>
      </c>
      <c r="V64" s="126">
        <v>0</v>
      </c>
      <c r="W64" s="126">
        <v>0</v>
      </c>
      <c r="X64" s="126">
        <v>0</v>
      </c>
      <c r="Y64" s="126">
        <v>0</v>
      </c>
      <c r="Z64" s="126">
        <v>0</v>
      </c>
      <c r="AA64" s="126">
        <v>0</v>
      </c>
      <c r="AB64" s="126">
        <v>0</v>
      </c>
      <c r="AC64" s="126">
        <v>0</v>
      </c>
      <c r="AD64" s="126">
        <v>0</v>
      </c>
    </row>
    <row r="65" spans="1:30">
      <c r="A65" t="s">
        <v>326</v>
      </c>
      <c r="B65" s="126">
        <v>0</v>
      </c>
      <c r="C65" s="126">
        <v>0</v>
      </c>
      <c r="D65" s="126">
        <v>0</v>
      </c>
      <c r="E65" s="126">
        <v>0</v>
      </c>
      <c r="F65" s="126">
        <v>0</v>
      </c>
      <c r="G65" s="126">
        <v>0</v>
      </c>
      <c r="H65" s="126">
        <v>0</v>
      </c>
      <c r="I65" s="126">
        <v>0</v>
      </c>
      <c r="J65" s="126">
        <v>0</v>
      </c>
      <c r="K65" s="126">
        <v>0</v>
      </c>
      <c r="L65" s="126">
        <v>0</v>
      </c>
      <c r="M65" s="126">
        <v>0</v>
      </c>
      <c r="N65" s="126">
        <v>0</v>
      </c>
      <c r="O65" s="126">
        <v>0</v>
      </c>
      <c r="P65" s="126">
        <v>0</v>
      </c>
      <c r="Q65" s="126">
        <v>0</v>
      </c>
      <c r="R65" s="126">
        <v>0</v>
      </c>
      <c r="S65" s="126">
        <v>0</v>
      </c>
      <c r="T65" s="126">
        <v>0</v>
      </c>
      <c r="U65" s="126">
        <v>0</v>
      </c>
      <c r="V65" s="126">
        <v>0</v>
      </c>
      <c r="W65" s="126">
        <v>0</v>
      </c>
      <c r="X65" s="126">
        <v>0</v>
      </c>
      <c r="Y65" s="126">
        <v>0</v>
      </c>
      <c r="Z65" s="126">
        <v>0</v>
      </c>
      <c r="AA65" s="126">
        <v>0</v>
      </c>
      <c r="AB65" s="126">
        <v>0</v>
      </c>
      <c r="AC65" s="126">
        <v>0</v>
      </c>
      <c r="AD65" s="126">
        <v>0</v>
      </c>
    </row>
    <row r="66" spans="1:30">
      <c r="A66" t="s">
        <v>327</v>
      </c>
      <c r="B66" s="126">
        <v>0</v>
      </c>
      <c r="C66" s="126">
        <v>0</v>
      </c>
      <c r="D66" s="126">
        <v>0</v>
      </c>
      <c r="E66" s="126">
        <v>0</v>
      </c>
      <c r="F66" s="126">
        <v>0</v>
      </c>
      <c r="G66" s="126">
        <v>0</v>
      </c>
      <c r="H66" s="126">
        <v>0</v>
      </c>
      <c r="I66" s="126">
        <v>0</v>
      </c>
      <c r="J66" s="126">
        <v>0</v>
      </c>
      <c r="K66" s="126">
        <v>0</v>
      </c>
      <c r="L66" s="126">
        <v>0</v>
      </c>
      <c r="M66" s="126">
        <v>0</v>
      </c>
      <c r="N66" s="126">
        <v>0</v>
      </c>
      <c r="O66" s="126">
        <v>0</v>
      </c>
      <c r="P66" s="126">
        <v>0</v>
      </c>
      <c r="Q66" s="126">
        <v>0</v>
      </c>
      <c r="R66" s="126">
        <v>0</v>
      </c>
      <c r="S66" s="126">
        <v>0</v>
      </c>
      <c r="T66" s="126">
        <v>0</v>
      </c>
      <c r="U66" s="126">
        <v>0</v>
      </c>
      <c r="V66" s="126">
        <v>0</v>
      </c>
      <c r="W66" s="126">
        <v>0</v>
      </c>
      <c r="X66" s="126">
        <v>0</v>
      </c>
      <c r="Y66" s="126">
        <v>0</v>
      </c>
      <c r="Z66" s="126">
        <v>0</v>
      </c>
      <c r="AA66" s="126">
        <v>0</v>
      </c>
      <c r="AB66" s="126">
        <v>0</v>
      </c>
      <c r="AC66" s="126">
        <v>0</v>
      </c>
      <c r="AD66" s="126">
        <v>0</v>
      </c>
    </row>
    <row r="67" spans="1:30">
      <c r="A67" t="s">
        <v>328</v>
      </c>
      <c r="B67" s="126">
        <v>0</v>
      </c>
      <c r="C67" s="126">
        <v>0</v>
      </c>
      <c r="D67" s="126">
        <v>0</v>
      </c>
      <c r="E67" s="126">
        <v>0</v>
      </c>
      <c r="F67" s="126">
        <v>0</v>
      </c>
      <c r="G67" s="126">
        <v>0</v>
      </c>
      <c r="H67" s="126">
        <v>0</v>
      </c>
      <c r="I67" s="126">
        <v>0</v>
      </c>
      <c r="J67" s="126">
        <v>0</v>
      </c>
      <c r="K67" s="126">
        <v>0</v>
      </c>
      <c r="L67" s="126">
        <v>0</v>
      </c>
      <c r="M67" s="126">
        <v>0</v>
      </c>
      <c r="N67" s="126">
        <v>0</v>
      </c>
      <c r="O67" s="126">
        <v>0</v>
      </c>
      <c r="P67" s="126">
        <v>0</v>
      </c>
      <c r="Q67" s="126">
        <v>0</v>
      </c>
      <c r="R67" s="126">
        <v>0</v>
      </c>
      <c r="S67" s="126">
        <v>0</v>
      </c>
      <c r="T67" s="126">
        <v>0</v>
      </c>
      <c r="U67" s="126">
        <v>0</v>
      </c>
      <c r="V67" s="126">
        <v>0</v>
      </c>
      <c r="W67" s="126">
        <v>0</v>
      </c>
      <c r="X67" s="126">
        <v>0</v>
      </c>
      <c r="Y67" s="126">
        <v>0</v>
      </c>
      <c r="Z67" s="126">
        <v>0</v>
      </c>
      <c r="AA67" s="126">
        <v>0</v>
      </c>
      <c r="AB67" s="126">
        <v>0</v>
      </c>
      <c r="AC67" s="126">
        <v>0</v>
      </c>
      <c r="AD67" s="126">
        <v>0</v>
      </c>
    </row>
    <row r="68" spans="1:30">
      <c r="A68" t="s">
        <v>329</v>
      </c>
      <c r="B68" s="126">
        <v>0</v>
      </c>
      <c r="C68" s="126">
        <v>0</v>
      </c>
      <c r="D68" s="126">
        <v>0</v>
      </c>
      <c r="E68" s="126">
        <v>0</v>
      </c>
      <c r="F68" s="126">
        <v>0</v>
      </c>
      <c r="G68" s="126">
        <v>0</v>
      </c>
      <c r="H68" s="126">
        <v>0</v>
      </c>
      <c r="I68" s="126">
        <v>0</v>
      </c>
      <c r="J68" s="126">
        <v>0</v>
      </c>
      <c r="K68" s="126">
        <v>0</v>
      </c>
      <c r="L68" s="126">
        <v>0</v>
      </c>
      <c r="M68" s="126">
        <v>0</v>
      </c>
      <c r="N68" s="126">
        <v>0</v>
      </c>
      <c r="O68" s="126">
        <v>0</v>
      </c>
      <c r="P68" s="126">
        <v>0</v>
      </c>
      <c r="Q68" s="126">
        <v>0</v>
      </c>
      <c r="R68" s="126">
        <v>0</v>
      </c>
      <c r="S68" s="126">
        <v>0</v>
      </c>
      <c r="T68" s="126">
        <v>0</v>
      </c>
      <c r="U68" s="126">
        <v>0</v>
      </c>
      <c r="V68" s="126">
        <v>0</v>
      </c>
      <c r="W68" s="126">
        <v>0</v>
      </c>
      <c r="X68" s="126">
        <v>0</v>
      </c>
      <c r="Y68" s="126">
        <v>0</v>
      </c>
      <c r="Z68" s="126">
        <v>0</v>
      </c>
      <c r="AA68" s="126">
        <v>0</v>
      </c>
      <c r="AB68" s="126">
        <v>0</v>
      </c>
      <c r="AC68" s="126">
        <v>0</v>
      </c>
      <c r="AD68" s="126">
        <v>0</v>
      </c>
    </row>
    <row r="69" spans="1:30">
      <c r="A69" t="s">
        <v>330</v>
      </c>
      <c r="B69" s="126">
        <v>0</v>
      </c>
      <c r="C69" s="126">
        <v>0</v>
      </c>
      <c r="D69" s="126">
        <v>0</v>
      </c>
      <c r="E69" s="126">
        <v>0</v>
      </c>
      <c r="F69" s="126">
        <v>0</v>
      </c>
      <c r="G69" s="126">
        <v>0</v>
      </c>
      <c r="H69" s="126">
        <v>0</v>
      </c>
      <c r="I69" s="126">
        <v>0</v>
      </c>
      <c r="J69" s="126">
        <v>0</v>
      </c>
      <c r="K69" s="126">
        <v>0</v>
      </c>
      <c r="L69" s="126">
        <v>0</v>
      </c>
      <c r="M69" s="126">
        <v>0</v>
      </c>
      <c r="N69" s="126">
        <v>0</v>
      </c>
      <c r="O69" s="126">
        <v>0</v>
      </c>
      <c r="P69" s="126">
        <v>0</v>
      </c>
      <c r="Q69" s="126">
        <v>0</v>
      </c>
      <c r="R69" s="126">
        <v>0</v>
      </c>
      <c r="S69" s="126">
        <v>0</v>
      </c>
      <c r="T69" s="126">
        <v>0</v>
      </c>
      <c r="U69" s="126">
        <v>0</v>
      </c>
      <c r="V69" s="126">
        <v>0</v>
      </c>
      <c r="W69" s="126">
        <v>0</v>
      </c>
      <c r="X69" s="126">
        <v>0</v>
      </c>
      <c r="Y69" s="126">
        <v>0</v>
      </c>
      <c r="Z69" s="126">
        <v>0</v>
      </c>
      <c r="AA69" s="126">
        <v>0</v>
      </c>
      <c r="AB69" s="126">
        <v>0</v>
      </c>
      <c r="AC69" s="126">
        <v>0</v>
      </c>
      <c r="AD69" s="126">
        <v>0</v>
      </c>
    </row>
    <row r="70" spans="1:30">
      <c r="A70" t="s">
        <v>331</v>
      </c>
      <c r="B70" s="126">
        <v>0</v>
      </c>
      <c r="C70" s="126">
        <v>0</v>
      </c>
      <c r="D70" s="126">
        <v>0</v>
      </c>
      <c r="E70" s="126">
        <v>0</v>
      </c>
      <c r="F70" s="126">
        <v>0</v>
      </c>
      <c r="G70" s="126">
        <v>0</v>
      </c>
      <c r="H70" s="126">
        <v>0</v>
      </c>
      <c r="I70" s="126">
        <v>0</v>
      </c>
      <c r="J70" s="126">
        <v>0</v>
      </c>
      <c r="K70" s="126">
        <v>0</v>
      </c>
      <c r="L70" s="126">
        <v>0</v>
      </c>
      <c r="M70" s="126">
        <v>0</v>
      </c>
      <c r="N70" s="126">
        <v>0</v>
      </c>
      <c r="O70" s="126">
        <v>0</v>
      </c>
      <c r="P70" s="126">
        <v>0</v>
      </c>
      <c r="Q70" s="126">
        <v>0</v>
      </c>
      <c r="R70" s="126">
        <v>0</v>
      </c>
      <c r="S70" s="126">
        <v>0</v>
      </c>
      <c r="T70" s="126">
        <v>0</v>
      </c>
      <c r="U70" s="126">
        <v>0</v>
      </c>
      <c r="V70" s="126">
        <v>0</v>
      </c>
      <c r="W70" s="126">
        <v>0</v>
      </c>
      <c r="X70" s="126">
        <v>0</v>
      </c>
      <c r="Y70" s="126">
        <v>0</v>
      </c>
      <c r="Z70" s="126">
        <v>0</v>
      </c>
      <c r="AA70" s="126">
        <v>0</v>
      </c>
      <c r="AB70" s="126">
        <v>0</v>
      </c>
      <c r="AC70" s="126">
        <v>0</v>
      </c>
      <c r="AD70" s="126">
        <v>0</v>
      </c>
    </row>
    <row r="71" spans="1:30">
      <c r="A71" t="s">
        <v>332</v>
      </c>
      <c r="B71" s="126">
        <v>0</v>
      </c>
      <c r="C71" s="126">
        <v>0</v>
      </c>
      <c r="D71" s="126">
        <v>0</v>
      </c>
      <c r="E71" s="126">
        <v>0</v>
      </c>
      <c r="F71" s="126">
        <v>0</v>
      </c>
      <c r="G71" s="126">
        <v>0</v>
      </c>
      <c r="H71" s="126">
        <v>0</v>
      </c>
      <c r="I71" s="126">
        <v>0</v>
      </c>
      <c r="J71" s="126">
        <v>0</v>
      </c>
      <c r="K71" s="126">
        <v>0</v>
      </c>
      <c r="L71" s="126">
        <v>0</v>
      </c>
      <c r="M71" s="126">
        <v>0</v>
      </c>
      <c r="N71" s="126">
        <v>0</v>
      </c>
      <c r="O71" s="126">
        <v>0</v>
      </c>
      <c r="P71" s="126">
        <v>0</v>
      </c>
      <c r="Q71" s="126">
        <v>0</v>
      </c>
      <c r="R71" s="126">
        <v>0</v>
      </c>
      <c r="S71" s="126">
        <v>0</v>
      </c>
      <c r="T71" s="126">
        <v>0</v>
      </c>
      <c r="U71" s="126">
        <v>0</v>
      </c>
      <c r="V71" s="126">
        <v>0</v>
      </c>
      <c r="W71" s="126">
        <v>0</v>
      </c>
      <c r="X71" s="126">
        <v>0</v>
      </c>
      <c r="Y71" s="126">
        <v>0</v>
      </c>
      <c r="Z71" s="126">
        <v>0</v>
      </c>
      <c r="AA71" s="126">
        <v>0</v>
      </c>
      <c r="AB71" s="126">
        <v>0</v>
      </c>
      <c r="AC71" s="126">
        <v>0</v>
      </c>
      <c r="AD71" s="126">
        <v>0</v>
      </c>
    </row>
    <row r="72" spans="1:30">
      <c r="A72" t="s">
        <v>333</v>
      </c>
      <c r="B72" s="126">
        <v>0</v>
      </c>
      <c r="C72" s="126">
        <v>0</v>
      </c>
      <c r="D72" s="126">
        <v>0</v>
      </c>
      <c r="E72" s="126">
        <v>0</v>
      </c>
      <c r="F72" s="126">
        <v>0</v>
      </c>
      <c r="G72" s="126">
        <v>0</v>
      </c>
      <c r="H72" s="126">
        <v>0</v>
      </c>
      <c r="I72" s="126">
        <v>0</v>
      </c>
      <c r="J72" s="126">
        <v>0</v>
      </c>
      <c r="K72" s="126">
        <v>0</v>
      </c>
      <c r="L72" s="126">
        <v>0</v>
      </c>
      <c r="M72" s="126">
        <v>0</v>
      </c>
      <c r="N72" s="126">
        <v>0</v>
      </c>
      <c r="O72" s="126">
        <v>0</v>
      </c>
      <c r="P72" s="126">
        <v>0</v>
      </c>
      <c r="Q72" s="126">
        <v>0</v>
      </c>
      <c r="R72" s="126">
        <v>0</v>
      </c>
      <c r="S72" s="126">
        <v>0</v>
      </c>
      <c r="T72" s="126">
        <v>0</v>
      </c>
      <c r="U72" s="126">
        <v>0</v>
      </c>
      <c r="V72" s="126">
        <v>0</v>
      </c>
      <c r="W72" s="126">
        <v>0</v>
      </c>
      <c r="X72" s="126">
        <v>0</v>
      </c>
      <c r="Y72" s="126">
        <v>0</v>
      </c>
      <c r="Z72" s="126">
        <v>0</v>
      </c>
      <c r="AA72" s="126">
        <v>0</v>
      </c>
      <c r="AB72" s="126">
        <v>0</v>
      </c>
      <c r="AC72" s="126">
        <v>0</v>
      </c>
      <c r="AD72" s="126">
        <v>0</v>
      </c>
    </row>
    <row r="73" spans="1:30">
      <c r="A73" t="s">
        <v>334</v>
      </c>
      <c r="B73" s="126">
        <v>0</v>
      </c>
      <c r="C73" s="126">
        <v>0</v>
      </c>
      <c r="D73" s="126">
        <v>0</v>
      </c>
      <c r="E73" s="126">
        <v>0</v>
      </c>
      <c r="F73" s="126">
        <v>0</v>
      </c>
      <c r="G73" s="126">
        <v>0</v>
      </c>
      <c r="H73" s="126">
        <v>0</v>
      </c>
      <c r="I73" s="126">
        <v>0</v>
      </c>
      <c r="J73" s="126">
        <v>0</v>
      </c>
      <c r="K73" s="126">
        <v>0</v>
      </c>
      <c r="L73" s="126">
        <v>0</v>
      </c>
      <c r="M73" s="126">
        <v>0</v>
      </c>
      <c r="N73" s="126">
        <v>0</v>
      </c>
      <c r="O73" s="126">
        <v>0</v>
      </c>
      <c r="P73" s="126">
        <v>0</v>
      </c>
      <c r="Q73" s="126">
        <v>0</v>
      </c>
      <c r="R73" s="126">
        <v>0</v>
      </c>
      <c r="S73" s="126">
        <v>0</v>
      </c>
      <c r="T73" s="126">
        <v>0</v>
      </c>
      <c r="U73" s="126">
        <v>0</v>
      </c>
      <c r="V73" s="126">
        <v>0</v>
      </c>
      <c r="W73" s="126">
        <v>0</v>
      </c>
      <c r="X73" s="126">
        <v>0</v>
      </c>
      <c r="Y73" s="126">
        <v>0</v>
      </c>
      <c r="Z73" s="126">
        <v>0</v>
      </c>
      <c r="AA73" s="126">
        <v>0</v>
      </c>
      <c r="AB73" s="126">
        <v>0</v>
      </c>
      <c r="AC73" s="126">
        <v>0</v>
      </c>
      <c r="AD73" s="126">
        <v>0</v>
      </c>
    </row>
    <row r="74" spans="1:30">
      <c r="A74" t="s">
        <v>335</v>
      </c>
      <c r="B74" s="126">
        <v>0</v>
      </c>
      <c r="C74" s="126">
        <v>0</v>
      </c>
      <c r="D74" s="126">
        <v>0</v>
      </c>
      <c r="E74" s="126">
        <v>0</v>
      </c>
      <c r="F74" s="126">
        <v>0</v>
      </c>
      <c r="G74" s="126">
        <v>0</v>
      </c>
      <c r="H74" s="126">
        <v>0</v>
      </c>
      <c r="I74" s="126">
        <v>0</v>
      </c>
      <c r="J74" s="126">
        <v>0</v>
      </c>
      <c r="K74" s="126">
        <v>0</v>
      </c>
      <c r="L74" s="126">
        <v>0</v>
      </c>
      <c r="M74" s="126">
        <v>0</v>
      </c>
      <c r="N74" s="126">
        <v>0</v>
      </c>
      <c r="O74" s="126">
        <v>0</v>
      </c>
      <c r="P74" s="126">
        <v>0</v>
      </c>
      <c r="Q74" s="126">
        <v>0</v>
      </c>
      <c r="R74" s="126">
        <v>0</v>
      </c>
      <c r="S74" s="126">
        <v>0</v>
      </c>
      <c r="T74" s="126">
        <v>0</v>
      </c>
      <c r="U74" s="126">
        <v>0</v>
      </c>
      <c r="V74" s="126">
        <v>0</v>
      </c>
      <c r="W74" s="126">
        <v>0</v>
      </c>
      <c r="X74" s="126">
        <v>0</v>
      </c>
      <c r="Y74" s="126">
        <v>0</v>
      </c>
      <c r="Z74" s="126">
        <v>0</v>
      </c>
      <c r="AA74" s="126">
        <v>0</v>
      </c>
      <c r="AB74" s="126">
        <v>0</v>
      </c>
      <c r="AC74" s="126">
        <v>0</v>
      </c>
      <c r="AD74" s="126">
        <v>0</v>
      </c>
    </row>
    <row r="75" spans="1:30">
      <c r="A75" t="s">
        <v>336</v>
      </c>
      <c r="B75" s="126">
        <v>0</v>
      </c>
      <c r="C75" s="126">
        <v>0</v>
      </c>
      <c r="D75" s="126">
        <v>0</v>
      </c>
      <c r="E75" s="126">
        <v>0</v>
      </c>
      <c r="F75" s="126">
        <v>0</v>
      </c>
      <c r="G75" s="126">
        <v>0</v>
      </c>
      <c r="H75" s="126">
        <v>0</v>
      </c>
      <c r="I75" s="126">
        <v>0</v>
      </c>
      <c r="J75" s="126">
        <v>0</v>
      </c>
      <c r="K75" s="126">
        <v>0</v>
      </c>
      <c r="L75" s="126">
        <v>0</v>
      </c>
      <c r="M75" s="126">
        <v>0</v>
      </c>
      <c r="N75" s="126">
        <v>0</v>
      </c>
      <c r="O75" s="126">
        <v>0</v>
      </c>
      <c r="P75" s="126">
        <v>0</v>
      </c>
      <c r="Q75" s="126">
        <v>0</v>
      </c>
      <c r="R75" s="126">
        <v>0</v>
      </c>
      <c r="S75" s="126">
        <v>0</v>
      </c>
      <c r="T75" s="126">
        <v>0</v>
      </c>
      <c r="U75" s="126">
        <v>0</v>
      </c>
      <c r="V75" s="126">
        <v>0</v>
      </c>
      <c r="W75" s="126">
        <v>0</v>
      </c>
      <c r="X75" s="126">
        <v>0</v>
      </c>
      <c r="Y75" s="126">
        <v>0</v>
      </c>
      <c r="Z75" s="126">
        <v>0</v>
      </c>
      <c r="AA75" s="126">
        <v>0</v>
      </c>
      <c r="AB75" s="126">
        <v>0</v>
      </c>
      <c r="AC75" s="126">
        <v>0</v>
      </c>
      <c r="AD75" s="126">
        <v>0</v>
      </c>
    </row>
    <row r="76" spans="1:30">
      <c r="A76" t="s">
        <v>337</v>
      </c>
      <c r="B76" s="126">
        <v>0</v>
      </c>
      <c r="C76" s="126">
        <v>0</v>
      </c>
      <c r="D76" s="126">
        <v>0</v>
      </c>
      <c r="E76" s="126">
        <v>0</v>
      </c>
      <c r="F76" s="126">
        <v>0</v>
      </c>
      <c r="G76" s="126">
        <v>0</v>
      </c>
      <c r="H76" s="126">
        <v>0</v>
      </c>
      <c r="I76" s="126">
        <v>0</v>
      </c>
      <c r="J76" s="126">
        <v>0</v>
      </c>
      <c r="K76" s="126">
        <v>0</v>
      </c>
      <c r="L76" s="126">
        <v>0</v>
      </c>
      <c r="M76" s="126">
        <v>0</v>
      </c>
      <c r="N76" s="126">
        <v>0</v>
      </c>
      <c r="O76" s="126">
        <v>0</v>
      </c>
      <c r="P76" s="126">
        <v>0</v>
      </c>
      <c r="Q76" s="126">
        <v>0</v>
      </c>
      <c r="R76" s="126">
        <v>0</v>
      </c>
      <c r="S76" s="126">
        <v>0</v>
      </c>
      <c r="T76" s="126">
        <v>0</v>
      </c>
      <c r="U76" s="126">
        <v>0</v>
      </c>
      <c r="V76" s="126">
        <v>0</v>
      </c>
      <c r="W76" s="126">
        <v>0</v>
      </c>
      <c r="X76" s="126">
        <v>0</v>
      </c>
      <c r="Y76" s="126">
        <v>0</v>
      </c>
      <c r="Z76" s="126">
        <v>0</v>
      </c>
      <c r="AA76" s="126">
        <v>0</v>
      </c>
      <c r="AB76" s="126">
        <v>0</v>
      </c>
      <c r="AC76" s="126">
        <v>0</v>
      </c>
      <c r="AD76" s="126">
        <v>0</v>
      </c>
    </row>
    <row r="77" spans="1:30">
      <c r="A77" t="s">
        <v>338</v>
      </c>
      <c r="B77" s="126">
        <v>0</v>
      </c>
      <c r="C77" s="126">
        <v>0</v>
      </c>
      <c r="D77" s="126">
        <v>0</v>
      </c>
      <c r="E77" s="126">
        <v>0</v>
      </c>
      <c r="F77" s="126">
        <v>0</v>
      </c>
      <c r="G77" s="126">
        <v>0</v>
      </c>
      <c r="H77" s="126">
        <v>0</v>
      </c>
      <c r="I77" s="126">
        <v>0</v>
      </c>
      <c r="J77" s="126">
        <v>0</v>
      </c>
      <c r="K77" s="126">
        <v>0</v>
      </c>
      <c r="L77" s="126">
        <v>0</v>
      </c>
      <c r="M77" s="126">
        <v>0</v>
      </c>
      <c r="N77" s="126">
        <v>0</v>
      </c>
      <c r="O77" s="126">
        <v>0</v>
      </c>
      <c r="P77" s="126">
        <v>0</v>
      </c>
      <c r="Q77" s="126">
        <v>0</v>
      </c>
      <c r="R77" s="126">
        <v>0</v>
      </c>
      <c r="S77" s="126">
        <v>0</v>
      </c>
      <c r="T77" s="126">
        <v>0</v>
      </c>
      <c r="U77" s="126">
        <v>0</v>
      </c>
      <c r="V77" s="126">
        <v>0</v>
      </c>
      <c r="W77" s="126">
        <v>0</v>
      </c>
      <c r="X77" s="126">
        <v>0</v>
      </c>
      <c r="Y77" s="126">
        <v>0</v>
      </c>
      <c r="Z77" s="126">
        <v>0</v>
      </c>
      <c r="AA77" s="126">
        <v>0</v>
      </c>
      <c r="AB77" s="126">
        <v>0</v>
      </c>
      <c r="AC77" s="126">
        <v>0</v>
      </c>
      <c r="AD77" s="126">
        <v>0</v>
      </c>
    </row>
    <row r="78" spans="1:30">
      <c r="A78" t="s">
        <v>339</v>
      </c>
      <c r="B78" s="126">
        <v>0</v>
      </c>
      <c r="C78" s="126">
        <v>0</v>
      </c>
      <c r="D78" s="126">
        <v>0</v>
      </c>
      <c r="E78" s="126">
        <v>0</v>
      </c>
      <c r="F78" s="126">
        <v>0</v>
      </c>
      <c r="G78" s="126">
        <v>0</v>
      </c>
      <c r="H78" s="126">
        <v>0</v>
      </c>
      <c r="I78" s="126">
        <v>0</v>
      </c>
      <c r="J78" s="126">
        <v>0</v>
      </c>
      <c r="K78" s="126">
        <v>0</v>
      </c>
      <c r="L78" s="126">
        <v>0</v>
      </c>
      <c r="M78" s="126">
        <v>0</v>
      </c>
      <c r="N78" s="126">
        <v>0</v>
      </c>
      <c r="O78" s="126">
        <v>0</v>
      </c>
      <c r="P78" s="126">
        <v>0</v>
      </c>
      <c r="Q78" s="126">
        <v>0</v>
      </c>
      <c r="R78" s="126">
        <v>0</v>
      </c>
      <c r="S78" s="126">
        <v>0</v>
      </c>
      <c r="T78" s="126">
        <v>0</v>
      </c>
      <c r="U78" s="126">
        <v>0</v>
      </c>
      <c r="V78" s="126">
        <v>0</v>
      </c>
      <c r="W78" s="126">
        <v>0</v>
      </c>
      <c r="X78" s="126">
        <v>0</v>
      </c>
      <c r="Y78" s="126">
        <v>0</v>
      </c>
      <c r="Z78" s="126">
        <v>0</v>
      </c>
      <c r="AA78" s="126">
        <v>0</v>
      </c>
      <c r="AB78" s="126">
        <v>0</v>
      </c>
      <c r="AC78" s="126">
        <v>0</v>
      </c>
      <c r="AD78" s="126">
        <v>0</v>
      </c>
    </row>
    <row r="79" spans="1:30">
      <c r="A79" t="s">
        <v>340</v>
      </c>
      <c r="B79" s="126">
        <v>0</v>
      </c>
      <c r="C79" s="126">
        <v>0</v>
      </c>
      <c r="D79" s="126">
        <v>0</v>
      </c>
      <c r="E79" s="126">
        <v>0</v>
      </c>
      <c r="F79" s="126">
        <v>0</v>
      </c>
      <c r="G79" s="126">
        <v>0</v>
      </c>
      <c r="H79" s="126">
        <v>0</v>
      </c>
      <c r="I79" s="126">
        <v>0</v>
      </c>
      <c r="J79" s="126">
        <v>0</v>
      </c>
      <c r="K79" s="126">
        <v>0</v>
      </c>
      <c r="L79" s="126">
        <v>0</v>
      </c>
      <c r="M79" s="126">
        <v>0</v>
      </c>
      <c r="N79" s="126">
        <v>0</v>
      </c>
      <c r="O79" s="126">
        <v>0</v>
      </c>
      <c r="P79" s="126">
        <v>0</v>
      </c>
      <c r="Q79" s="126">
        <v>0</v>
      </c>
      <c r="R79" s="126">
        <v>0</v>
      </c>
      <c r="S79" s="126">
        <v>0</v>
      </c>
      <c r="T79" s="126">
        <v>0</v>
      </c>
      <c r="U79" s="126">
        <v>0</v>
      </c>
      <c r="V79" s="126">
        <v>0</v>
      </c>
      <c r="W79" s="126">
        <v>0</v>
      </c>
      <c r="X79" s="126">
        <v>0</v>
      </c>
      <c r="Y79" s="126">
        <v>0</v>
      </c>
      <c r="Z79" s="126">
        <v>0</v>
      </c>
      <c r="AA79" s="126">
        <v>0</v>
      </c>
      <c r="AB79" s="126">
        <v>0</v>
      </c>
      <c r="AC79" s="126">
        <v>0</v>
      </c>
      <c r="AD79" s="126">
        <v>0</v>
      </c>
    </row>
    <row r="80" spans="1:30">
      <c r="A80" t="s">
        <v>341</v>
      </c>
      <c r="B80" s="126">
        <v>0</v>
      </c>
      <c r="C80" s="126">
        <v>0</v>
      </c>
      <c r="D80" s="126">
        <v>0</v>
      </c>
      <c r="E80" s="126">
        <v>0</v>
      </c>
      <c r="F80" s="126">
        <v>0</v>
      </c>
      <c r="G80" s="126">
        <v>0</v>
      </c>
      <c r="H80" s="126">
        <v>0</v>
      </c>
      <c r="I80" s="126">
        <v>0</v>
      </c>
      <c r="J80" s="126">
        <v>0</v>
      </c>
      <c r="K80" s="126">
        <v>0</v>
      </c>
      <c r="L80" s="126">
        <v>0</v>
      </c>
      <c r="M80" s="126">
        <v>0</v>
      </c>
      <c r="N80" s="126">
        <v>0</v>
      </c>
      <c r="O80" s="126">
        <v>0</v>
      </c>
      <c r="P80" s="126">
        <v>0</v>
      </c>
      <c r="Q80" s="126">
        <v>0</v>
      </c>
      <c r="R80" s="126">
        <v>0</v>
      </c>
      <c r="S80" s="126">
        <v>0</v>
      </c>
      <c r="T80" s="126">
        <v>0</v>
      </c>
      <c r="U80" s="126">
        <v>0</v>
      </c>
      <c r="V80" s="126">
        <v>0</v>
      </c>
      <c r="W80" s="126">
        <v>0</v>
      </c>
      <c r="X80" s="126">
        <v>0</v>
      </c>
      <c r="Y80" s="126">
        <v>0</v>
      </c>
      <c r="Z80" s="126">
        <v>0</v>
      </c>
      <c r="AA80" s="126">
        <v>0</v>
      </c>
      <c r="AB80" s="126">
        <v>0</v>
      </c>
      <c r="AC80" s="126">
        <v>0</v>
      </c>
      <c r="AD80" s="126">
        <v>0</v>
      </c>
    </row>
    <row r="81" spans="1:30">
      <c r="A81" t="s">
        <v>342</v>
      </c>
      <c r="B81" s="126">
        <v>0</v>
      </c>
      <c r="C81" s="126">
        <v>0</v>
      </c>
      <c r="D81" s="126">
        <v>0</v>
      </c>
      <c r="E81" s="126">
        <v>0</v>
      </c>
      <c r="F81" s="126">
        <v>0</v>
      </c>
      <c r="G81" s="126">
        <v>0</v>
      </c>
      <c r="H81" s="126">
        <v>0</v>
      </c>
      <c r="I81" s="126">
        <v>0</v>
      </c>
      <c r="J81" s="126">
        <v>0</v>
      </c>
      <c r="K81" s="126">
        <v>0</v>
      </c>
      <c r="L81" s="126">
        <v>0</v>
      </c>
      <c r="M81" s="126">
        <v>0</v>
      </c>
      <c r="N81" s="126">
        <v>0</v>
      </c>
      <c r="O81" s="126">
        <v>0</v>
      </c>
      <c r="P81" s="126">
        <v>0</v>
      </c>
      <c r="Q81" s="126">
        <v>0</v>
      </c>
      <c r="R81" s="126">
        <v>0</v>
      </c>
      <c r="S81" s="126">
        <v>0</v>
      </c>
      <c r="T81" s="126">
        <v>0</v>
      </c>
      <c r="U81" s="126">
        <v>0</v>
      </c>
      <c r="V81" s="126">
        <v>0</v>
      </c>
      <c r="W81" s="126">
        <v>0</v>
      </c>
      <c r="X81" s="126">
        <v>0</v>
      </c>
      <c r="Y81" s="126">
        <v>0</v>
      </c>
      <c r="Z81" s="126">
        <v>0</v>
      </c>
      <c r="AA81" s="126">
        <v>0</v>
      </c>
      <c r="AB81" s="126">
        <v>0</v>
      </c>
      <c r="AC81" s="126">
        <v>0</v>
      </c>
      <c r="AD81" s="126">
        <v>0</v>
      </c>
    </row>
    <row r="82" spans="1:30">
      <c r="A82" t="s">
        <v>343</v>
      </c>
      <c r="B82" s="126">
        <v>0</v>
      </c>
      <c r="C82" s="126">
        <v>0</v>
      </c>
      <c r="D82" s="126">
        <v>0</v>
      </c>
      <c r="E82" s="126">
        <v>0</v>
      </c>
      <c r="F82" s="126">
        <v>0</v>
      </c>
      <c r="G82" s="126">
        <v>0</v>
      </c>
      <c r="H82" s="126">
        <v>0</v>
      </c>
      <c r="I82" s="126">
        <v>0</v>
      </c>
      <c r="J82" s="126">
        <v>0</v>
      </c>
      <c r="K82" s="126">
        <v>0</v>
      </c>
      <c r="L82" s="126">
        <v>0</v>
      </c>
      <c r="M82" s="126">
        <v>0</v>
      </c>
      <c r="N82" s="126">
        <v>0</v>
      </c>
      <c r="O82" s="126">
        <v>0</v>
      </c>
      <c r="P82" s="126">
        <v>0</v>
      </c>
      <c r="Q82" s="126">
        <v>0</v>
      </c>
      <c r="R82" s="126">
        <v>0</v>
      </c>
      <c r="S82" s="126">
        <v>0</v>
      </c>
      <c r="T82" s="126">
        <v>0</v>
      </c>
      <c r="U82" s="126">
        <v>0</v>
      </c>
      <c r="V82" s="126">
        <v>0</v>
      </c>
      <c r="W82" s="126">
        <v>0</v>
      </c>
      <c r="X82" s="126">
        <v>0</v>
      </c>
      <c r="Y82" s="126">
        <v>0</v>
      </c>
      <c r="Z82" s="126">
        <v>0</v>
      </c>
      <c r="AA82" s="126">
        <v>0</v>
      </c>
      <c r="AB82" s="126">
        <v>0</v>
      </c>
      <c r="AC82" s="126">
        <v>0</v>
      </c>
      <c r="AD82" s="126">
        <v>0</v>
      </c>
    </row>
    <row r="83" spans="1:30">
      <c r="A83" t="s">
        <v>344</v>
      </c>
      <c r="B83" s="126">
        <v>0</v>
      </c>
      <c r="C83" s="126">
        <v>0</v>
      </c>
      <c r="D83" s="126">
        <v>0</v>
      </c>
      <c r="E83" s="126">
        <v>0</v>
      </c>
      <c r="F83" s="126">
        <v>0</v>
      </c>
      <c r="G83" s="126">
        <v>0</v>
      </c>
      <c r="H83" s="126">
        <v>0</v>
      </c>
      <c r="I83" s="126">
        <v>0</v>
      </c>
      <c r="J83" s="126">
        <v>0</v>
      </c>
      <c r="K83" s="126">
        <v>0</v>
      </c>
      <c r="L83" s="126">
        <v>0</v>
      </c>
      <c r="M83" s="126">
        <v>0</v>
      </c>
      <c r="N83" s="126">
        <v>0</v>
      </c>
      <c r="O83" s="126">
        <v>0</v>
      </c>
      <c r="P83" s="126">
        <v>0</v>
      </c>
      <c r="Q83" s="126">
        <v>0</v>
      </c>
      <c r="R83" s="126">
        <v>0</v>
      </c>
      <c r="S83" s="126">
        <v>0</v>
      </c>
      <c r="T83" s="126">
        <v>0</v>
      </c>
      <c r="U83" s="126">
        <v>0</v>
      </c>
      <c r="V83" s="126">
        <v>0</v>
      </c>
      <c r="W83" s="126">
        <v>0</v>
      </c>
      <c r="X83" s="126">
        <v>0</v>
      </c>
      <c r="Y83" s="126">
        <v>0</v>
      </c>
      <c r="Z83" s="126">
        <v>0</v>
      </c>
      <c r="AA83" s="126">
        <v>0</v>
      </c>
      <c r="AB83" s="126">
        <v>0</v>
      </c>
      <c r="AC83" s="126">
        <v>0</v>
      </c>
      <c r="AD83" s="126">
        <v>0</v>
      </c>
    </row>
    <row r="84" spans="1:30">
      <c r="A84" t="s">
        <v>345</v>
      </c>
      <c r="B84" s="126">
        <v>0</v>
      </c>
      <c r="C84" s="126">
        <v>0</v>
      </c>
      <c r="D84" s="126">
        <v>0</v>
      </c>
      <c r="E84" s="126">
        <v>0</v>
      </c>
      <c r="F84" s="126">
        <v>0</v>
      </c>
      <c r="G84" s="126">
        <v>0</v>
      </c>
      <c r="H84" s="126">
        <v>0</v>
      </c>
      <c r="I84" s="126">
        <v>0</v>
      </c>
      <c r="J84" s="126">
        <v>0</v>
      </c>
      <c r="K84" s="126">
        <v>0</v>
      </c>
      <c r="L84" s="126">
        <v>0</v>
      </c>
      <c r="M84" s="126">
        <v>0</v>
      </c>
      <c r="N84" s="126">
        <v>0</v>
      </c>
      <c r="O84" s="126">
        <v>0</v>
      </c>
      <c r="P84" s="126">
        <v>0</v>
      </c>
      <c r="Q84" s="126">
        <v>0</v>
      </c>
      <c r="R84" s="126">
        <v>0</v>
      </c>
      <c r="S84" s="126">
        <v>0</v>
      </c>
      <c r="T84" s="126">
        <v>0</v>
      </c>
      <c r="U84" s="126">
        <v>0</v>
      </c>
      <c r="V84" s="126">
        <v>0</v>
      </c>
      <c r="W84" s="126">
        <v>0</v>
      </c>
      <c r="X84" s="126">
        <v>0</v>
      </c>
      <c r="Y84" s="126">
        <v>0</v>
      </c>
      <c r="Z84" s="126">
        <v>0</v>
      </c>
      <c r="AA84" s="126">
        <v>0</v>
      </c>
      <c r="AB84" s="126">
        <v>0</v>
      </c>
      <c r="AC84" s="126">
        <v>0</v>
      </c>
      <c r="AD84" s="126">
        <v>0</v>
      </c>
    </row>
    <row r="85" spans="1:30">
      <c r="A85" t="s">
        <v>346</v>
      </c>
      <c r="B85" s="126">
        <v>0</v>
      </c>
      <c r="C85" s="126">
        <v>0</v>
      </c>
      <c r="D85" s="126">
        <v>0</v>
      </c>
      <c r="E85" s="126">
        <v>0</v>
      </c>
      <c r="F85" s="126">
        <v>0</v>
      </c>
      <c r="G85" s="126">
        <v>0</v>
      </c>
      <c r="H85" s="126">
        <v>0</v>
      </c>
      <c r="I85" s="126">
        <v>0</v>
      </c>
      <c r="J85" s="126">
        <v>0</v>
      </c>
      <c r="K85" s="126">
        <v>0</v>
      </c>
      <c r="L85" s="126">
        <v>0</v>
      </c>
      <c r="M85" s="126">
        <v>0</v>
      </c>
      <c r="N85" s="126">
        <v>0</v>
      </c>
      <c r="O85" s="126">
        <v>0</v>
      </c>
      <c r="P85" s="126">
        <v>0</v>
      </c>
      <c r="Q85" s="126">
        <v>0</v>
      </c>
      <c r="R85" s="126">
        <v>0</v>
      </c>
      <c r="S85" s="126">
        <v>0</v>
      </c>
      <c r="T85" s="126">
        <v>0</v>
      </c>
      <c r="U85" s="126">
        <v>0</v>
      </c>
      <c r="V85" s="126">
        <v>0</v>
      </c>
      <c r="W85" s="126">
        <v>0</v>
      </c>
      <c r="X85" s="126">
        <v>0</v>
      </c>
      <c r="Y85" s="126">
        <v>0</v>
      </c>
      <c r="Z85" s="126">
        <v>0</v>
      </c>
      <c r="AA85" s="126">
        <v>0</v>
      </c>
      <c r="AB85" s="126">
        <v>0</v>
      </c>
      <c r="AC85" s="126">
        <v>0</v>
      </c>
      <c r="AD85" s="126">
        <v>0</v>
      </c>
    </row>
    <row r="86" spans="1:30">
      <c r="A86" t="s">
        <v>347</v>
      </c>
      <c r="B86" s="126">
        <v>0</v>
      </c>
      <c r="C86" s="126">
        <v>0</v>
      </c>
      <c r="D86" s="126">
        <v>0</v>
      </c>
      <c r="E86" s="126">
        <v>0</v>
      </c>
      <c r="F86" s="126">
        <v>0</v>
      </c>
      <c r="G86" s="126">
        <v>0</v>
      </c>
      <c r="H86" s="126">
        <v>0</v>
      </c>
      <c r="I86" s="126">
        <v>0</v>
      </c>
      <c r="J86" s="126">
        <v>0</v>
      </c>
      <c r="K86" s="126">
        <v>0</v>
      </c>
      <c r="L86" s="126">
        <v>0</v>
      </c>
      <c r="M86" s="126">
        <v>0</v>
      </c>
      <c r="N86" s="126">
        <v>0</v>
      </c>
      <c r="O86" s="126">
        <v>0</v>
      </c>
      <c r="P86" s="126">
        <v>0</v>
      </c>
      <c r="Q86" s="126">
        <v>0</v>
      </c>
      <c r="R86" s="126">
        <v>0</v>
      </c>
      <c r="S86" s="126">
        <v>0</v>
      </c>
      <c r="T86" s="126">
        <v>0</v>
      </c>
      <c r="U86" s="126">
        <v>0</v>
      </c>
      <c r="V86" s="126">
        <v>0</v>
      </c>
      <c r="W86" s="126">
        <v>0</v>
      </c>
      <c r="X86" s="126">
        <v>0</v>
      </c>
      <c r="Y86" s="126">
        <v>0</v>
      </c>
      <c r="Z86" s="126">
        <v>0</v>
      </c>
      <c r="AA86" s="126">
        <v>0</v>
      </c>
      <c r="AB86" s="126">
        <v>0</v>
      </c>
      <c r="AC86" s="126">
        <v>0</v>
      </c>
      <c r="AD86" s="126">
        <v>0</v>
      </c>
    </row>
    <row r="87" spans="1:30">
      <c r="A87" t="s">
        <v>348</v>
      </c>
      <c r="B87" s="126">
        <v>0</v>
      </c>
      <c r="C87" s="126">
        <v>0</v>
      </c>
      <c r="D87" s="126">
        <v>0</v>
      </c>
      <c r="E87" s="126">
        <v>0</v>
      </c>
      <c r="F87" s="126">
        <v>0</v>
      </c>
      <c r="G87" s="126">
        <v>0</v>
      </c>
      <c r="H87" s="126">
        <v>0</v>
      </c>
      <c r="I87" s="126">
        <v>0</v>
      </c>
      <c r="J87" s="126">
        <v>0</v>
      </c>
      <c r="K87" s="126">
        <v>0</v>
      </c>
      <c r="L87" s="126">
        <v>0</v>
      </c>
      <c r="M87" s="126">
        <v>0</v>
      </c>
      <c r="N87" s="126">
        <v>0</v>
      </c>
      <c r="O87" s="126">
        <v>0</v>
      </c>
      <c r="P87" s="126">
        <v>0</v>
      </c>
      <c r="Q87" s="126">
        <v>0</v>
      </c>
      <c r="R87" s="126">
        <v>0</v>
      </c>
      <c r="S87" s="126">
        <v>0</v>
      </c>
      <c r="T87" s="126">
        <v>0</v>
      </c>
      <c r="U87" s="126">
        <v>0</v>
      </c>
      <c r="V87" s="126">
        <v>0</v>
      </c>
      <c r="W87" s="126">
        <v>0</v>
      </c>
      <c r="X87" s="126">
        <v>0</v>
      </c>
      <c r="Y87" s="126">
        <v>0</v>
      </c>
      <c r="Z87" s="126">
        <v>0</v>
      </c>
      <c r="AA87" s="126">
        <v>0</v>
      </c>
      <c r="AB87" s="126">
        <v>0</v>
      </c>
      <c r="AC87" s="126">
        <v>0</v>
      </c>
      <c r="AD87" s="126">
        <v>0</v>
      </c>
    </row>
    <row r="88" spans="1:30">
      <c r="A88" t="s">
        <v>349</v>
      </c>
      <c r="B88" s="126">
        <v>0</v>
      </c>
      <c r="C88" s="126">
        <v>0</v>
      </c>
      <c r="D88" s="126">
        <v>0</v>
      </c>
      <c r="E88" s="126">
        <v>0</v>
      </c>
      <c r="F88" s="126">
        <v>0</v>
      </c>
      <c r="G88" s="126">
        <v>0</v>
      </c>
      <c r="H88" s="126">
        <v>0</v>
      </c>
      <c r="I88" s="126">
        <v>0</v>
      </c>
      <c r="J88" s="126">
        <v>0</v>
      </c>
      <c r="K88" s="126">
        <v>0</v>
      </c>
      <c r="L88" s="126">
        <v>0</v>
      </c>
      <c r="M88" s="126">
        <v>0</v>
      </c>
      <c r="N88" s="126">
        <v>0</v>
      </c>
      <c r="O88" s="126">
        <v>0</v>
      </c>
      <c r="P88" s="126">
        <v>0</v>
      </c>
      <c r="Q88" s="126">
        <v>0</v>
      </c>
      <c r="R88" s="126">
        <v>0</v>
      </c>
      <c r="S88" s="126">
        <v>0</v>
      </c>
      <c r="T88" s="126">
        <v>0</v>
      </c>
      <c r="U88" s="126">
        <v>0</v>
      </c>
      <c r="V88" s="126">
        <v>0</v>
      </c>
      <c r="W88" s="126">
        <v>0</v>
      </c>
      <c r="X88" s="126">
        <v>0</v>
      </c>
      <c r="Y88" s="126">
        <v>0</v>
      </c>
      <c r="Z88" s="126">
        <v>0</v>
      </c>
      <c r="AA88" s="126">
        <v>0</v>
      </c>
      <c r="AB88" s="126">
        <v>0</v>
      </c>
      <c r="AC88" s="126">
        <v>0</v>
      </c>
      <c r="AD88" s="126">
        <v>0</v>
      </c>
    </row>
    <row r="89" spans="1:30">
      <c r="A89" t="s">
        <v>350</v>
      </c>
      <c r="B89" s="126">
        <v>0</v>
      </c>
      <c r="C89" s="126">
        <v>0</v>
      </c>
      <c r="D89" s="126">
        <v>0</v>
      </c>
      <c r="E89" s="126">
        <v>0</v>
      </c>
      <c r="F89" s="126">
        <v>0</v>
      </c>
      <c r="G89" s="126">
        <v>0</v>
      </c>
      <c r="H89" s="126">
        <v>0</v>
      </c>
      <c r="I89" s="126">
        <v>0</v>
      </c>
      <c r="J89" s="126">
        <v>0</v>
      </c>
      <c r="K89" s="126">
        <v>0</v>
      </c>
      <c r="L89" s="126">
        <v>0</v>
      </c>
      <c r="M89" s="126">
        <v>0</v>
      </c>
      <c r="N89" s="126">
        <v>0</v>
      </c>
      <c r="O89" s="126">
        <v>0</v>
      </c>
      <c r="P89" s="126">
        <v>0</v>
      </c>
      <c r="Q89" s="126">
        <v>0</v>
      </c>
      <c r="R89" s="126">
        <v>0</v>
      </c>
      <c r="S89" s="126">
        <v>0</v>
      </c>
      <c r="T89" s="126">
        <v>0</v>
      </c>
      <c r="U89" s="126">
        <v>0</v>
      </c>
      <c r="V89" s="126">
        <v>0</v>
      </c>
      <c r="W89" s="126">
        <v>0</v>
      </c>
      <c r="X89" s="126">
        <v>0</v>
      </c>
      <c r="Y89" s="126">
        <v>0</v>
      </c>
      <c r="Z89" s="126">
        <v>0</v>
      </c>
      <c r="AA89" s="126">
        <v>0</v>
      </c>
      <c r="AB89" s="126">
        <v>0</v>
      </c>
      <c r="AC89" s="126">
        <v>0</v>
      </c>
      <c r="AD89" s="126">
        <v>0</v>
      </c>
    </row>
    <row r="90" spans="1:30">
      <c r="A90" t="s">
        <v>351</v>
      </c>
      <c r="B90" s="126">
        <v>0</v>
      </c>
      <c r="C90" s="126">
        <v>0</v>
      </c>
      <c r="D90" s="126">
        <v>0</v>
      </c>
      <c r="E90" s="126">
        <v>0</v>
      </c>
      <c r="F90" s="126">
        <v>0</v>
      </c>
      <c r="G90" s="126">
        <v>0</v>
      </c>
      <c r="H90" s="126">
        <v>0</v>
      </c>
      <c r="I90" s="126">
        <v>0</v>
      </c>
      <c r="J90" s="126">
        <v>0</v>
      </c>
      <c r="K90" s="126">
        <v>0</v>
      </c>
      <c r="L90" s="126">
        <v>0</v>
      </c>
      <c r="M90" s="126">
        <v>0</v>
      </c>
      <c r="N90" s="126">
        <v>0</v>
      </c>
      <c r="O90" s="126">
        <v>0</v>
      </c>
      <c r="P90" s="126">
        <v>0</v>
      </c>
      <c r="Q90" s="126">
        <v>0</v>
      </c>
      <c r="R90" s="126">
        <v>0</v>
      </c>
      <c r="S90" s="126">
        <v>0</v>
      </c>
      <c r="T90" s="126">
        <v>0</v>
      </c>
      <c r="U90" s="126">
        <v>0</v>
      </c>
      <c r="V90" s="126">
        <v>0</v>
      </c>
      <c r="W90" s="126">
        <v>0</v>
      </c>
      <c r="X90" s="126">
        <v>0</v>
      </c>
      <c r="Y90" s="126">
        <v>0</v>
      </c>
      <c r="Z90" s="126">
        <v>0</v>
      </c>
      <c r="AA90" s="126">
        <v>0</v>
      </c>
      <c r="AB90" s="126">
        <v>0</v>
      </c>
      <c r="AC90" s="126">
        <v>0</v>
      </c>
      <c r="AD90" s="126">
        <v>0</v>
      </c>
    </row>
    <row r="91" spans="1:30">
      <c r="A91" t="s">
        <v>352</v>
      </c>
      <c r="B91" s="126">
        <v>0</v>
      </c>
      <c r="C91" s="126">
        <v>0</v>
      </c>
      <c r="D91" s="126">
        <v>0</v>
      </c>
      <c r="E91" s="126">
        <v>0</v>
      </c>
      <c r="F91" s="126">
        <v>0</v>
      </c>
      <c r="G91" s="126">
        <v>0</v>
      </c>
      <c r="H91" s="126">
        <v>0</v>
      </c>
      <c r="I91" s="126">
        <v>0</v>
      </c>
      <c r="J91" s="126">
        <v>0</v>
      </c>
      <c r="K91" s="126">
        <v>0</v>
      </c>
      <c r="L91" s="126">
        <v>0</v>
      </c>
      <c r="M91" s="126">
        <v>0</v>
      </c>
      <c r="N91" s="126">
        <v>0</v>
      </c>
      <c r="O91" s="126">
        <v>0</v>
      </c>
      <c r="P91" s="126">
        <v>0</v>
      </c>
      <c r="Q91" s="126">
        <v>0</v>
      </c>
      <c r="R91" s="126">
        <v>0</v>
      </c>
      <c r="S91" s="126">
        <v>0</v>
      </c>
      <c r="T91" s="126">
        <v>0</v>
      </c>
      <c r="U91" s="126">
        <v>0</v>
      </c>
      <c r="V91" s="126">
        <v>0</v>
      </c>
      <c r="W91" s="126">
        <v>0</v>
      </c>
      <c r="X91" s="126">
        <v>0</v>
      </c>
      <c r="Y91" s="126">
        <v>0</v>
      </c>
      <c r="Z91" s="126">
        <v>0</v>
      </c>
      <c r="AA91" s="126">
        <v>0</v>
      </c>
      <c r="AB91" s="126">
        <v>0</v>
      </c>
      <c r="AC91" s="126">
        <v>0</v>
      </c>
      <c r="AD91" s="126">
        <v>0</v>
      </c>
    </row>
    <row r="92" spans="1:30">
      <c r="A92" t="s">
        <v>353</v>
      </c>
      <c r="B92" s="126">
        <v>0</v>
      </c>
      <c r="C92" s="126">
        <v>0</v>
      </c>
      <c r="D92" s="126">
        <v>0</v>
      </c>
      <c r="E92" s="126">
        <v>0</v>
      </c>
      <c r="F92" s="126">
        <v>0</v>
      </c>
      <c r="G92" s="126">
        <v>0</v>
      </c>
      <c r="H92" s="126">
        <v>0</v>
      </c>
      <c r="I92" s="126">
        <v>0</v>
      </c>
      <c r="J92" s="126">
        <v>0</v>
      </c>
      <c r="K92" s="126">
        <v>0</v>
      </c>
      <c r="L92" s="126">
        <v>0</v>
      </c>
      <c r="M92" s="126">
        <v>0</v>
      </c>
      <c r="N92" s="126">
        <v>0</v>
      </c>
      <c r="O92" s="126">
        <v>0</v>
      </c>
      <c r="P92" s="126">
        <v>0</v>
      </c>
      <c r="Q92" s="126">
        <v>0</v>
      </c>
      <c r="R92" s="126">
        <v>0</v>
      </c>
      <c r="S92" s="126">
        <v>0</v>
      </c>
      <c r="T92" s="126">
        <v>0</v>
      </c>
      <c r="U92" s="126">
        <v>0</v>
      </c>
      <c r="V92" s="126">
        <v>0</v>
      </c>
      <c r="W92" s="126">
        <v>0</v>
      </c>
      <c r="X92" s="126">
        <v>0</v>
      </c>
      <c r="Y92" s="126">
        <v>0</v>
      </c>
      <c r="Z92" s="126">
        <v>0</v>
      </c>
      <c r="AA92" s="126">
        <v>0</v>
      </c>
      <c r="AB92" s="126">
        <v>0</v>
      </c>
      <c r="AC92" s="126">
        <v>0</v>
      </c>
      <c r="AD92" s="126">
        <v>0</v>
      </c>
    </row>
    <row r="93" spans="1:30">
      <c r="A93" t="s">
        <v>354</v>
      </c>
      <c r="B93" s="126">
        <v>0</v>
      </c>
      <c r="C93" s="126">
        <v>0</v>
      </c>
      <c r="D93" s="126">
        <v>0</v>
      </c>
      <c r="E93" s="126">
        <v>0</v>
      </c>
      <c r="F93" s="126">
        <v>0</v>
      </c>
      <c r="G93" s="126">
        <v>0</v>
      </c>
      <c r="H93" s="126">
        <v>0</v>
      </c>
      <c r="I93" s="126">
        <v>0</v>
      </c>
      <c r="J93" s="126">
        <v>0</v>
      </c>
      <c r="K93" s="126">
        <v>0</v>
      </c>
      <c r="L93" s="126">
        <v>0</v>
      </c>
      <c r="M93" s="126">
        <v>0</v>
      </c>
      <c r="N93" s="126">
        <v>0</v>
      </c>
      <c r="O93" s="126">
        <v>0</v>
      </c>
      <c r="P93" s="126">
        <v>0</v>
      </c>
      <c r="Q93" s="126">
        <v>0</v>
      </c>
      <c r="R93" s="126">
        <v>0</v>
      </c>
      <c r="S93" s="126">
        <v>0</v>
      </c>
      <c r="T93" s="126">
        <v>0</v>
      </c>
      <c r="U93" s="126">
        <v>0</v>
      </c>
      <c r="V93" s="126">
        <v>0</v>
      </c>
      <c r="W93" s="126">
        <v>0</v>
      </c>
      <c r="X93" s="126">
        <v>0</v>
      </c>
      <c r="Y93" s="126">
        <v>0</v>
      </c>
      <c r="Z93" s="126">
        <v>0</v>
      </c>
      <c r="AA93" s="126">
        <v>0</v>
      </c>
      <c r="AB93" s="126">
        <v>0</v>
      </c>
      <c r="AC93" s="126">
        <v>0</v>
      </c>
      <c r="AD93" s="126">
        <v>0</v>
      </c>
    </row>
    <row r="94" spans="1:30">
      <c r="A94" t="s">
        <v>355</v>
      </c>
      <c r="B94" s="126">
        <v>0</v>
      </c>
      <c r="C94" s="126">
        <v>0</v>
      </c>
      <c r="D94" s="126">
        <v>0</v>
      </c>
      <c r="E94" s="126">
        <v>0</v>
      </c>
      <c r="F94" s="126">
        <v>0</v>
      </c>
      <c r="G94" s="126">
        <v>0</v>
      </c>
      <c r="H94" s="126">
        <v>0</v>
      </c>
      <c r="I94" s="126">
        <v>0</v>
      </c>
      <c r="J94" s="126">
        <v>0</v>
      </c>
      <c r="K94" s="126">
        <v>0</v>
      </c>
      <c r="L94" s="126">
        <v>0</v>
      </c>
      <c r="M94" s="126">
        <v>0</v>
      </c>
      <c r="N94" s="126">
        <v>0</v>
      </c>
      <c r="O94" s="126">
        <v>0</v>
      </c>
      <c r="P94" s="126">
        <v>0</v>
      </c>
      <c r="Q94" s="126">
        <v>0</v>
      </c>
      <c r="R94" s="126">
        <v>0</v>
      </c>
      <c r="S94" s="126">
        <v>0</v>
      </c>
      <c r="T94" s="126">
        <v>0</v>
      </c>
      <c r="U94" s="126">
        <v>0</v>
      </c>
      <c r="V94" s="126">
        <v>0</v>
      </c>
      <c r="W94" s="126">
        <v>0</v>
      </c>
      <c r="X94" s="126">
        <v>0</v>
      </c>
      <c r="Y94" s="126">
        <v>0</v>
      </c>
      <c r="Z94" s="126">
        <v>0</v>
      </c>
      <c r="AA94" s="126">
        <v>0</v>
      </c>
      <c r="AB94" s="126">
        <v>0</v>
      </c>
      <c r="AC94" s="126">
        <v>0</v>
      </c>
      <c r="AD94" s="126">
        <v>0</v>
      </c>
    </row>
    <row r="95" spans="1:30">
      <c r="A95" t="s">
        <v>356</v>
      </c>
      <c r="B95" s="126">
        <v>0</v>
      </c>
      <c r="C95" s="126">
        <v>0</v>
      </c>
      <c r="D95" s="126">
        <v>0</v>
      </c>
      <c r="E95" s="126">
        <v>0</v>
      </c>
      <c r="F95" s="126">
        <v>0</v>
      </c>
      <c r="G95" s="126">
        <v>0</v>
      </c>
      <c r="H95" s="126">
        <v>0</v>
      </c>
      <c r="I95" s="126">
        <v>0</v>
      </c>
      <c r="J95" s="126">
        <v>0</v>
      </c>
      <c r="K95" s="126">
        <v>0</v>
      </c>
      <c r="L95" s="126">
        <v>0</v>
      </c>
      <c r="M95" s="126">
        <v>0</v>
      </c>
      <c r="N95" s="126">
        <v>0</v>
      </c>
      <c r="O95" s="126">
        <v>0</v>
      </c>
      <c r="P95" s="126">
        <v>0</v>
      </c>
      <c r="Q95" s="126">
        <v>0</v>
      </c>
      <c r="R95" s="126">
        <v>0</v>
      </c>
      <c r="S95" s="126">
        <v>0</v>
      </c>
      <c r="T95" s="126">
        <v>0</v>
      </c>
      <c r="U95" s="126">
        <v>0</v>
      </c>
      <c r="V95" s="126">
        <v>0</v>
      </c>
      <c r="W95" s="126">
        <v>0</v>
      </c>
      <c r="X95" s="126">
        <v>0</v>
      </c>
      <c r="Y95" s="126">
        <v>0</v>
      </c>
      <c r="Z95" s="126">
        <v>0</v>
      </c>
      <c r="AA95" s="126">
        <v>0</v>
      </c>
      <c r="AB95" s="126">
        <v>0</v>
      </c>
      <c r="AC95" s="126">
        <v>0</v>
      </c>
      <c r="AD95" s="126">
        <v>0</v>
      </c>
    </row>
    <row r="96" spans="1:30">
      <c r="A96" t="s">
        <v>357</v>
      </c>
      <c r="B96" s="126">
        <v>0</v>
      </c>
      <c r="C96" s="126">
        <v>0</v>
      </c>
      <c r="D96" s="126">
        <v>0</v>
      </c>
      <c r="E96" s="126">
        <v>0</v>
      </c>
      <c r="F96" s="126">
        <v>0</v>
      </c>
      <c r="G96" s="126">
        <v>0</v>
      </c>
      <c r="H96" s="126">
        <v>0</v>
      </c>
      <c r="I96" s="126">
        <v>0</v>
      </c>
      <c r="J96" s="126">
        <v>0</v>
      </c>
      <c r="K96" s="126">
        <v>0</v>
      </c>
      <c r="L96" s="126">
        <v>0</v>
      </c>
      <c r="M96" s="126">
        <v>0</v>
      </c>
      <c r="N96" s="126">
        <v>0</v>
      </c>
      <c r="O96" s="126">
        <v>0</v>
      </c>
      <c r="P96" s="126">
        <v>0</v>
      </c>
      <c r="Q96" s="126">
        <v>0</v>
      </c>
      <c r="R96" s="126">
        <v>0</v>
      </c>
      <c r="S96" s="126">
        <v>0</v>
      </c>
      <c r="T96" s="126">
        <v>0</v>
      </c>
      <c r="U96" s="126">
        <v>0</v>
      </c>
      <c r="V96" s="126">
        <v>0</v>
      </c>
      <c r="W96" s="126">
        <v>0</v>
      </c>
      <c r="X96" s="126">
        <v>0</v>
      </c>
      <c r="Y96" s="126">
        <v>0</v>
      </c>
      <c r="Z96" s="126">
        <v>0</v>
      </c>
      <c r="AA96" s="126">
        <v>0</v>
      </c>
      <c r="AB96" s="126">
        <v>0</v>
      </c>
      <c r="AC96" s="126">
        <v>0</v>
      </c>
      <c r="AD96" s="126">
        <v>0</v>
      </c>
    </row>
    <row r="97" spans="1:30">
      <c r="A97" t="s">
        <v>358</v>
      </c>
      <c r="B97" s="126">
        <v>0</v>
      </c>
      <c r="C97" s="126">
        <v>0</v>
      </c>
      <c r="D97" s="126">
        <v>0</v>
      </c>
      <c r="E97" s="126">
        <v>0</v>
      </c>
      <c r="F97" s="126">
        <v>0</v>
      </c>
      <c r="G97" s="126">
        <v>0</v>
      </c>
      <c r="H97" s="126">
        <v>0</v>
      </c>
      <c r="I97" s="126">
        <v>0</v>
      </c>
      <c r="J97" s="126">
        <v>0</v>
      </c>
      <c r="K97" s="126">
        <v>0</v>
      </c>
      <c r="L97" s="126">
        <v>0</v>
      </c>
      <c r="M97" s="126">
        <v>0</v>
      </c>
      <c r="N97" s="126">
        <v>0</v>
      </c>
      <c r="O97" s="126">
        <v>0</v>
      </c>
      <c r="P97" s="126">
        <v>0</v>
      </c>
      <c r="Q97" s="126">
        <v>0</v>
      </c>
      <c r="R97" s="126">
        <v>0</v>
      </c>
      <c r="S97" s="126">
        <v>0</v>
      </c>
      <c r="T97" s="126">
        <v>0</v>
      </c>
      <c r="U97" s="126">
        <v>0</v>
      </c>
      <c r="V97" s="126">
        <v>0</v>
      </c>
      <c r="W97" s="126">
        <v>0</v>
      </c>
      <c r="X97" s="126">
        <v>0</v>
      </c>
      <c r="Y97" s="126">
        <v>0</v>
      </c>
      <c r="Z97" s="126">
        <v>0</v>
      </c>
      <c r="AA97" s="126">
        <v>0</v>
      </c>
      <c r="AB97" s="126">
        <v>0</v>
      </c>
      <c r="AC97" s="126">
        <v>0</v>
      </c>
      <c r="AD97" s="126">
        <v>0</v>
      </c>
    </row>
    <row r="98" spans="1:30">
      <c r="A98" t="s">
        <v>359</v>
      </c>
      <c r="B98" s="126">
        <v>0</v>
      </c>
      <c r="C98" s="126">
        <v>0</v>
      </c>
      <c r="D98" s="126">
        <v>0</v>
      </c>
      <c r="E98" s="126">
        <v>0</v>
      </c>
      <c r="F98" s="126">
        <v>0</v>
      </c>
      <c r="G98" s="126">
        <v>0</v>
      </c>
      <c r="H98" s="126">
        <v>0</v>
      </c>
      <c r="I98" s="126">
        <v>0</v>
      </c>
      <c r="J98" s="126">
        <v>0</v>
      </c>
      <c r="K98" s="126">
        <v>0</v>
      </c>
      <c r="L98" s="126">
        <v>0</v>
      </c>
      <c r="M98" s="126">
        <v>0</v>
      </c>
      <c r="N98" s="126">
        <v>0</v>
      </c>
      <c r="O98" s="126">
        <v>0</v>
      </c>
      <c r="P98" s="126">
        <v>0</v>
      </c>
      <c r="Q98" s="126">
        <v>0</v>
      </c>
      <c r="R98" s="126">
        <v>0</v>
      </c>
      <c r="S98" s="126">
        <v>0</v>
      </c>
      <c r="T98" s="126">
        <v>0</v>
      </c>
      <c r="U98" s="126">
        <v>0</v>
      </c>
      <c r="V98" s="126">
        <v>0</v>
      </c>
      <c r="W98" s="126">
        <v>0</v>
      </c>
      <c r="X98" s="126">
        <v>0</v>
      </c>
      <c r="Y98" s="126">
        <v>0</v>
      </c>
      <c r="Z98" s="126">
        <v>0</v>
      </c>
      <c r="AA98" s="126">
        <v>0</v>
      </c>
      <c r="AB98" s="126">
        <v>0</v>
      </c>
      <c r="AC98" s="126">
        <v>0</v>
      </c>
      <c r="AD98" s="126">
        <v>0</v>
      </c>
    </row>
    <row r="99" spans="1:30">
      <c r="A99" t="s">
        <v>360</v>
      </c>
      <c r="B99" s="126">
        <v>0</v>
      </c>
      <c r="C99" s="126">
        <v>0</v>
      </c>
      <c r="D99" s="126">
        <v>0</v>
      </c>
      <c r="E99" s="126">
        <v>0</v>
      </c>
      <c r="F99" s="126">
        <v>0</v>
      </c>
      <c r="G99" s="126">
        <v>0</v>
      </c>
      <c r="H99" s="126">
        <v>0</v>
      </c>
      <c r="I99" s="126">
        <v>0</v>
      </c>
      <c r="J99" s="126">
        <v>0</v>
      </c>
      <c r="K99" s="126">
        <v>0</v>
      </c>
      <c r="L99" s="126">
        <v>0</v>
      </c>
      <c r="M99" s="126">
        <v>0</v>
      </c>
      <c r="N99" s="126">
        <v>0</v>
      </c>
      <c r="O99" s="126">
        <v>0</v>
      </c>
      <c r="P99" s="126">
        <v>0</v>
      </c>
      <c r="Q99" s="126">
        <v>0</v>
      </c>
      <c r="R99" s="126">
        <v>0</v>
      </c>
      <c r="S99" s="126">
        <v>0</v>
      </c>
      <c r="T99" s="126">
        <v>0</v>
      </c>
      <c r="U99" s="126">
        <v>0</v>
      </c>
      <c r="V99" s="126">
        <v>0</v>
      </c>
      <c r="W99" s="126">
        <v>0</v>
      </c>
      <c r="X99" s="126">
        <v>0</v>
      </c>
      <c r="Y99" s="126">
        <v>0</v>
      </c>
      <c r="Z99" s="126">
        <v>0</v>
      </c>
      <c r="AA99" s="126">
        <v>0</v>
      </c>
      <c r="AB99" s="126">
        <v>0</v>
      </c>
      <c r="AC99" s="126">
        <v>0</v>
      </c>
      <c r="AD99" s="126">
        <v>0</v>
      </c>
    </row>
    <row r="100" spans="1:30">
      <c r="A100" t="s">
        <v>361</v>
      </c>
      <c r="B100" s="126">
        <v>0</v>
      </c>
      <c r="C100" s="126">
        <v>0</v>
      </c>
      <c r="D100" s="126">
        <v>0</v>
      </c>
      <c r="E100" s="126">
        <v>0</v>
      </c>
      <c r="F100" s="126">
        <v>0</v>
      </c>
      <c r="G100" s="126">
        <v>0</v>
      </c>
      <c r="H100" s="126">
        <v>0</v>
      </c>
      <c r="I100" s="126">
        <v>0</v>
      </c>
      <c r="J100" s="126">
        <v>0</v>
      </c>
      <c r="K100" s="126">
        <v>0</v>
      </c>
      <c r="L100" s="126">
        <v>0</v>
      </c>
      <c r="M100" s="126">
        <v>0</v>
      </c>
      <c r="N100" s="126">
        <v>0</v>
      </c>
      <c r="O100" s="126">
        <v>0</v>
      </c>
      <c r="P100" s="126">
        <v>0</v>
      </c>
      <c r="Q100" s="126">
        <v>0</v>
      </c>
      <c r="R100" s="126">
        <v>0</v>
      </c>
      <c r="S100" s="126">
        <v>0</v>
      </c>
      <c r="T100" s="126">
        <v>0</v>
      </c>
      <c r="U100" s="126">
        <v>0</v>
      </c>
      <c r="V100" s="126">
        <v>0</v>
      </c>
      <c r="W100" s="126">
        <v>0</v>
      </c>
      <c r="X100" s="126">
        <v>0</v>
      </c>
      <c r="Y100" s="126">
        <v>0</v>
      </c>
      <c r="Z100" s="126">
        <v>0</v>
      </c>
      <c r="AA100" s="126">
        <v>0</v>
      </c>
      <c r="AB100" s="126">
        <v>0</v>
      </c>
      <c r="AC100" s="126">
        <v>0</v>
      </c>
      <c r="AD100" s="126">
        <v>0</v>
      </c>
    </row>
    <row r="101" spans="1:30">
      <c r="A101" t="s">
        <v>362</v>
      </c>
      <c r="B101" s="126">
        <v>0</v>
      </c>
      <c r="C101" s="126">
        <v>0</v>
      </c>
      <c r="D101" s="126">
        <v>0</v>
      </c>
      <c r="E101" s="126">
        <v>0</v>
      </c>
      <c r="F101" s="126">
        <v>0</v>
      </c>
      <c r="G101" s="126">
        <v>0</v>
      </c>
      <c r="H101" s="126">
        <v>0</v>
      </c>
      <c r="I101" s="126">
        <v>0</v>
      </c>
      <c r="J101" s="126">
        <v>0</v>
      </c>
      <c r="K101" s="126">
        <v>0</v>
      </c>
      <c r="L101" s="126">
        <v>0</v>
      </c>
      <c r="M101" s="126">
        <v>0</v>
      </c>
      <c r="N101" s="126">
        <v>0</v>
      </c>
      <c r="O101" s="126">
        <v>0</v>
      </c>
      <c r="P101" s="126">
        <v>0</v>
      </c>
      <c r="Q101" s="126">
        <v>0</v>
      </c>
      <c r="R101" s="126">
        <v>0</v>
      </c>
      <c r="S101" s="126">
        <v>0</v>
      </c>
      <c r="T101" s="126">
        <v>0</v>
      </c>
      <c r="U101" s="126">
        <v>0</v>
      </c>
      <c r="V101" s="126">
        <v>0</v>
      </c>
      <c r="W101" s="126">
        <v>0</v>
      </c>
      <c r="X101" s="126">
        <v>0</v>
      </c>
      <c r="Y101" s="126">
        <v>0</v>
      </c>
      <c r="Z101" s="126">
        <v>0</v>
      </c>
      <c r="AA101" s="126">
        <v>0</v>
      </c>
      <c r="AB101" s="126">
        <v>0</v>
      </c>
      <c r="AC101" s="126">
        <v>0</v>
      </c>
      <c r="AD101" s="126">
        <v>0</v>
      </c>
    </row>
    <row r="102" spans="1:30">
      <c r="A102" t="s">
        <v>363</v>
      </c>
      <c r="B102" s="126">
        <v>0</v>
      </c>
      <c r="C102" s="126">
        <v>0</v>
      </c>
      <c r="D102" s="126">
        <v>0</v>
      </c>
      <c r="E102" s="126">
        <v>0</v>
      </c>
      <c r="F102" s="126">
        <v>0</v>
      </c>
      <c r="G102" s="126">
        <v>0</v>
      </c>
      <c r="H102" s="126">
        <v>0</v>
      </c>
      <c r="I102" s="126">
        <v>0</v>
      </c>
      <c r="J102" s="126">
        <v>0</v>
      </c>
      <c r="K102" s="126">
        <v>0</v>
      </c>
      <c r="L102" s="126">
        <v>0</v>
      </c>
      <c r="M102" s="126">
        <v>0</v>
      </c>
      <c r="N102" s="126">
        <v>0</v>
      </c>
      <c r="O102" s="126">
        <v>0</v>
      </c>
      <c r="P102" s="126">
        <v>0</v>
      </c>
      <c r="Q102" s="126">
        <v>0</v>
      </c>
      <c r="R102" s="126">
        <v>0</v>
      </c>
      <c r="S102" s="126">
        <v>0</v>
      </c>
      <c r="T102" s="126">
        <v>0</v>
      </c>
      <c r="U102" s="126">
        <v>0</v>
      </c>
      <c r="V102" s="126">
        <v>0</v>
      </c>
      <c r="W102" s="126">
        <v>0</v>
      </c>
      <c r="X102" s="126">
        <v>0</v>
      </c>
      <c r="Y102" s="126">
        <v>0</v>
      </c>
      <c r="Z102" s="126">
        <v>0</v>
      </c>
      <c r="AA102" s="126">
        <v>0</v>
      </c>
      <c r="AB102" s="126">
        <v>0</v>
      </c>
      <c r="AC102" s="126">
        <v>0</v>
      </c>
      <c r="AD102" s="126">
        <v>0</v>
      </c>
    </row>
    <row r="103" spans="1:30">
      <c r="A103" t="s">
        <v>364</v>
      </c>
      <c r="B103" s="126">
        <v>0</v>
      </c>
      <c r="C103" s="126">
        <v>0</v>
      </c>
      <c r="D103" s="126">
        <v>0</v>
      </c>
      <c r="E103" s="126">
        <v>0</v>
      </c>
      <c r="F103" s="126">
        <v>0</v>
      </c>
      <c r="G103" s="126">
        <v>0</v>
      </c>
      <c r="H103" s="126">
        <v>0</v>
      </c>
      <c r="I103" s="126">
        <v>0</v>
      </c>
      <c r="J103" s="126">
        <v>0</v>
      </c>
      <c r="K103" s="126">
        <v>0</v>
      </c>
      <c r="L103" s="126">
        <v>0</v>
      </c>
      <c r="M103" s="126">
        <v>0</v>
      </c>
      <c r="N103" s="126">
        <v>0</v>
      </c>
      <c r="O103" s="126">
        <v>0</v>
      </c>
      <c r="P103" s="126">
        <v>0</v>
      </c>
      <c r="Q103" s="126">
        <v>0</v>
      </c>
      <c r="R103" s="126">
        <v>0</v>
      </c>
      <c r="S103" s="126">
        <v>0</v>
      </c>
      <c r="T103" s="126">
        <v>0</v>
      </c>
      <c r="U103" s="126">
        <v>0</v>
      </c>
      <c r="V103" s="126">
        <v>0</v>
      </c>
      <c r="W103" s="126">
        <v>0</v>
      </c>
      <c r="X103" s="126">
        <v>0</v>
      </c>
      <c r="Y103" s="126">
        <v>0</v>
      </c>
      <c r="Z103" s="126">
        <v>0</v>
      </c>
      <c r="AA103" s="126">
        <v>0</v>
      </c>
      <c r="AB103" s="126">
        <v>0</v>
      </c>
      <c r="AC103" s="126">
        <v>0</v>
      </c>
      <c r="AD103" s="126">
        <v>0</v>
      </c>
    </row>
    <row r="104" spans="1:30">
      <c r="A104" t="s">
        <v>365</v>
      </c>
      <c r="B104" s="126">
        <v>0</v>
      </c>
      <c r="C104" s="126">
        <v>0</v>
      </c>
      <c r="D104" s="126">
        <v>0</v>
      </c>
      <c r="E104" s="126">
        <v>0</v>
      </c>
      <c r="F104" s="126">
        <v>0</v>
      </c>
      <c r="G104" s="126">
        <v>0</v>
      </c>
      <c r="H104" s="126">
        <v>0</v>
      </c>
      <c r="I104" s="126">
        <v>0</v>
      </c>
      <c r="J104" s="126">
        <v>0</v>
      </c>
      <c r="K104" s="126">
        <v>0</v>
      </c>
      <c r="L104" s="126">
        <v>0</v>
      </c>
      <c r="M104" s="126">
        <v>0</v>
      </c>
      <c r="N104" s="126">
        <v>0</v>
      </c>
      <c r="O104" s="126">
        <v>0</v>
      </c>
      <c r="P104" s="126">
        <v>0</v>
      </c>
      <c r="Q104" s="126">
        <v>0</v>
      </c>
      <c r="R104" s="126">
        <v>0</v>
      </c>
      <c r="S104" s="126">
        <v>0</v>
      </c>
      <c r="T104" s="126">
        <v>0</v>
      </c>
      <c r="U104" s="126">
        <v>0</v>
      </c>
      <c r="V104" s="126">
        <v>0</v>
      </c>
      <c r="W104" s="126">
        <v>0</v>
      </c>
      <c r="X104" s="126">
        <v>0</v>
      </c>
      <c r="Y104" s="126">
        <v>0</v>
      </c>
      <c r="Z104" s="126">
        <v>0</v>
      </c>
      <c r="AA104" s="126">
        <v>0</v>
      </c>
      <c r="AB104" s="126">
        <v>0</v>
      </c>
      <c r="AC104" s="126">
        <v>0</v>
      </c>
      <c r="AD104" s="126">
        <v>0</v>
      </c>
    </row>
    <row r="105" spans="1:30">
      <c r="A105" t="s">
        <v>366</v>
      </c>
      <c r="B105" s="126">
        <v>0</v>
      </c>
      <c r="C105" s="126">
        <v>0</v>
      </c>
      <c r="D105" s="126">
        <v>0</v>
      </c>
      <c r="E105" s="126">
        <v>0</v>
      </c>
      <c r="F105" s="126">
        <v>0</v>
      </c>
      <c r="G105" s="126">
        <v>0</v>
      </c>
      <c r="H105" s="126">
        <v>0</v>
      </c>
      <c r="I105" s="126">
        <v>0</v>
      </c>
      <c r="J105" s="126">
        <v>0</v>
      </c>
      <c r="K105" s="126">
        <v>0</v>
      </c>
      <c r="L105" s="126">
        <v>0</v>
      </c>
      <c r="M105" s="126">
        <v>0</v>
      </c>
      <c r="N105" s="126">
        <v>0</v>
      </c>
      <c r="O105" s="126">
        <v>0</v>
      </c>
      <c r="P105" s="126">
        <v>0</v>
      </c>
      <c r="Q105" s="126">
        <v>0</v>
      </c>
      <c r="R105" s="126">
        <v>0</v>
      </c>
      <c r="S105" s="126">
        <v>0</v>
      </c>
      <c r="T105" s="126">
        <v>0</v>
      </c>
      <c r="U105" s="126">
        <v>0</v>
      </c>
      <c r="V105" s="126">
        <v>0</v>
      </c>
      <c r="W105" s="126">
        <v>0</v>
      </c>
      <c r="X105" s="126">
        <v>0</v>
      </c>
      <c r="Y105" s="126">
        <v>0</v>
      </c>
      <c r="Z105" s="126">
        <v>0</v>
      </c>
      <c r="AA105" s="126">
        <v>0</v>
      </c>
      <c r="AB105" s="126">
        <v>0</v>
      </c>
      <c r="AC105" s="126">
        <v>0</v>
      </c>
      <c r="AD105" s="126">
        <v>0</v>
      </c>
    </row>
    <row r="106" spans="1:30">
      <c r="A106" t="s">
        <v>367</v>
      </c>
      <c r="B106" s="126">
        <v>0</v>
      </c>
      <c r="C106" s="126">
        <v>0</v>
      </c>
      <c r="D106" s="126">
        <v>0</v>
      </c>
      <c r="E106" s="126">
        <v>0</v>
      </c>
      <c r="F106" s="126">
        <v>0</v>
      </c>
      <c r="G106" s="126">
        <v>0</v>
      </c>
      <c r="H106" s="126">
        <v>0</v>
      </c>
      <c r="I106" s="126">
        <v>0</v>
      </c>
      <c r="J106" s="126">
        <v>0</v>
      </c>
      <c r="K106" s="126">
        <v>0</v>
      </c>
      <c r="L106" s="126">
        <v>0</v>
      </c>
      <c r="M106" s="126">
        <v>0</v>
      </c>
      <c r="N106" s="126">
        <v>0</v>
      </c>
      <c r="O106" s="126">
        <v>0</v>
      </c>
      <c r="P106" s="126">
        <v>0</v>
      </c>
      <c r="Q106" s="126">
        <v>0</v>
      </c>
      <c r="R106" s="126">
        <v>0</v>
      </c>
      <c r="S106" s="126">
        <v>0</v>
      </c>
      <c r="T106" s="126">
        <v>0</v>
      </c>
      <c r="U106" s="126">
        <v>0</v>
      </c>
      <c r="V106" s="126">
        <v>0</v>
      </c>
      <c r="W106" s="126">
        <v>0</v>
      </c>
      <c r="X106" s="126">
        <v>0</v>
      </c>
      <c r="Y106" s="126">
        <v>0</v>
      </c>
      <c r="Z106" s="126">
        <v>0</v>
      </c>
      <c r="AA106" s="126">
        <v>0</v>
      </c>
      <c r="AB106" s="126">
        <v>0</v>
      </c>
      <c r="AC106" s="126">
        <v>0</v>
      </c>
      <c r="AD106" s="126">
        <v>0</v>
      </c>
    </row>
    <row r="107" spans="1:30">
      <c r="A107" t="s">
        <v>368</v>
      </c>
      <c r="B107" s="126">
        <v>0</v>
      </c>
      <c r="C107" s="126">
        <v>0</v>
      </c>
      <c r="D107" s="126">
        <v>0</v>
      </c>
      <c r="E107" s="126">
        <v>0</v>
      </c>
      <c r="F107" s="126">
        <v>0</v>
      </c>
      <c r="G107" s="126">
        <v>0</v>
      </c>
      <c r="H107" s="126">
        <v>0</v>
      </c>
      <c r="I107" s="126">
        <v>0</v>
      </c>
      <c r="J107" s="126">
        <v>0</v>
      </c>
      <c r="K107" s="126">
        <v>0</v>
      </c>
      <c r="L107" s="126">
        <v>0</v>
      </c>
      <c r="M107" s="126">
        <v>0</v>
      </c>
      <c r="N107" s="126">
        <v>0</v>
      </c>
      <c r="O107" s="126">
        <v>0</v>
      </c>
      <c r="P107" s="126">
        <v>0</v>
      </c>
      <c r="Q107" s="126">
        <v>0</v>
      </c>
      <c r="R107" s="126">
        <v>0</v>
      </c>
      <c r="S107" s="126">
        <v>0</v>
      </c>
      <c r="T107" s="126">
        <v>0</v>
      </c>
      <c r="U107" s="126">
        <v>0</v>
      </c>
      <c r="V107" s="126">
        <v>0</v>
      </c>
      <c r="W107" s="126">
        <v>0</v>
      </c>
      <c r="X107" s="126">
        <v>0</v>
      </c>
      <c r="Y107" s="126">
        <v>0</v>
      </c>
      <c r="Z107" s="126">
        <v>0</v>
      </c>
      <c r="AA107" s="126">
        <v>0</v>
      </c>
      <c r="AB107" s="126">
        <v>0</v>
      </c>
      <c r="AC107" s="126">
        <v>0</v>
      </c>
      <c r="AD107" s="126">
        <v>0</v>
      </c>
    </row>
    <row r="108" spans="1:30">
      <c r="A108" t="s">
        <v>369</v>
      </c>
      <c r="B108" s="126">
        <v>0</v>
      </c>
      <c r="C108" s="126">
        <v>0</v>
      </c>
      <c r="D108" s="126">
        <v>0</v>
      </c>
      <c r="E108" s="126">
        <v>0</v>
      </c>
      <c r="F108" s="126">
        <v>0</v>
      </c>
      <c r="G108" s="126">
        <v>0</v>
      </c>
      <c r="H108" s="126">
        <v>0</v>
      </c>
      <c r="I108" s="126">
        <v>0</v>
      </c>
      <c r="J108" s="126">
        <v>0</v>
      </c>
      <c r="K108" s="126">
        <v>0</v>
      </c>
      <c r="L108" s="126">
        <v>0</v>
      </c>
      <c r="M108" s="126">
        <v>0</v>
      </c>
      <c r="N108" s="126">
        <v>0</v>
      </c>
      <c r="O108" s="126">
        <v>0</v>
      </c>
      <c r="P108" s="126">
        <v>0</v>
      </c>
      <c r="Q108" s="126">
        <v>0</v>
      </c>
      <c r="R108" s="126">
        <v>0</v>
      </c>
      <c r="S108" s="126">
        <v>0</v>
      </c>
      <c r="T108" s="126">
        <v>0</v>
      </c>
      <c r="U108" s="126">
        <v>0</v>
      </c>
      <c r="V108" s="126">
        <v>0</v>
      </c>
      <c r="W108" s="126">
        <v>0</v>
      </c>
      <c r="X108" s="126">
        <v>0</v>
      </c>
      <c r="Y108" s="126">
        <v>0</v>
      </c>
      <c r="Z108" s="126">
        <v>0</v>
      </c>
      <c r="AA108" s="126">
        <v>0</v>
      </c>
      <c r="AB108" s="126">
        <v>0</v>
      </c>
      <c r="AC108" s="126">
        <v>0</v>
      </c>
      <c r="AD108" s="126">
        <v>0</v>
      </c>
    </row>
    <row r="109" spans="1:30">
      <c r="A109" t="s">
        <v>370</v>
      </c>
      <c r="B109" s="126">
        <v>0</v>
      </c>
      <c r="C109" s="126">
        <v>0</v>
      </c>
      <c r="D109" s="126">
        <v>0</v>
      </c>
      <c r="E109" s="126">
        <v>0</v>
      </c>
      <c r="F109" s="126">
        <v>0</v>
      </c>
      <c r="G109" s="126">
        <v>0</v>
      </c>
      <c r="H109" s="126">
        <v>0</v>
      </c>
      <c r="I109" s="126">
        <v>0</v>
      </c>
      <c r="J109" s="126">
        <v>0</v>
      </c>
      <c r="K109" s="126">
        <v>0</v>
      </c>
      <c r="L109" s="126">
        <v>0</v>
      </c>
      <c r="M109" s="126">
        <v>0</v>
      </c>
      <c r="N109" s="126">
        <v>0</v>
      </c>
      <c r="O109" s="126">
        <v>0</v>
      </c>
      <c r="P109" s="126">
        <v>0</v>
      </c>
      <c r="Q109" s="126">
        <v>0</v>
      </c>
      <c r="R109" s="126">
        <v>0</v>
      </c>
      <c r="S109" s="126">
        <v>0</v>
      </c>
      <c r="T109" s="126">
        <v>0</v>
      </c>
      <c r="U109" s="126">
        <v>0</v>
      </c>
      <c r="V109" s="126">
        <v>0</v>
      </c>
      <c r="W109" s="126">
        <v>0</v>
      </c>
      <c r="X109" s="126">
        <v>0</v>
      </c>
      <c r="Y109" s="126">
        <v>0</v>
      </c>
      <c r="Z109" s="126">
        <v>0</v>
      </c>
      <c r="AA109" s="126">
        <v>0</v>
      </c>
      <c r="AB109" s="126">
        <v>0</v>
      </c>
      <c r="AC109" s="126">
        <v>0</v>
      </c>
      <c r="AD109" s="126">
        <v>0</v>
      </c>
    </row>
    <row r="110" spans="1:30">
      <c r="A110" t="s">
        <v>462</v>
      </c>
      <c r="B110" s="126">
        <v>0</v>
      </c>
      <c r="C110" s="126">
        <v>0</v>
      </c>
      <c r="D110" s="126">
        <v>0</v>
      </c>
      <c r="E110" s="126">
        <v>0</v>
      </c>
      <c r="F110" s="126">
        <v>0</v>
      </c>
      <c r="G110" s="126">
        <v>0</v>
      </c>
      <c r="H110" s="126">
        <v>0</v>
      </c>
      <c r="I110" s="126">
        <v>0</v>
      </c>
      <c r="J110" s="126">
        <v>0</v>
      </c>
      <c r="K110" s="126">
        <v>0</v>
      </c>
      <c r="L110" s="126">
        <v>0</v>
      </c>
      <c r="M110" s="126">
        <v>0</v>
      </c>
      <c r="N110" s="126">
        <v>0</v>
      </c>
      <c r="O110" s="126">
        <v>0</v>
      </c>
      <c r="P110" s="126">
        <v>0</v>
      </c>
      <c r="Q110" s="126">
        <v>0</v>
      </c>
      <c r="R110" s="126">
        <v>0</v>
      </c>
      <c r="S110" s="126">
        <v>0</v>
      </c>
      <c r="T110" s="126">
        <v>0</v>
      </c>
      <c r="U110" s="126">
        <v>0</v>
      </c>
      <c r="V110" s="126">
        <v>0</v>
      </c>
      <c r="W110" s="126">
        <v>0</v>
      </c>
      <c r="X110" s="126">
        <v>0</v>
      </c>
      <c r="Y110" s="126">
        <v>0</v>
      </c>
      <c r="Z110" s="126">
        <v>0</v>
      </c>
      <c r="AA110" s="126">
        <v>0</v>
      </c>
      <c r="AB110" s="126">
        <v>0</v>
      </c>
      <c r="AC110" s="126">
        <v>0</v>
      </c>
      <c r="AD110" s="126">
        <v>0</v>
      </c>
    </row>
    <row r="111" spans="1:30">
      <c r="A111" t="s">
        <v>652</v>
      </c>
      <c r="B111" s="126">
        <v>0</v>
      </c>
      <c r="C111" s="126">
        <v>0</v>
      </c>
      <c r="D111" s="126">
        <v>0</v>
      </c>
      <c r="E111" s="126">
        <v>0</v>
      </c>
      <c r="F111" s="126">
        <v>0</v>
      </c>
      <c r="G111" s="126">
        <v>0</v>
      </c>
      <c r="H111" s="126">
        <v>0</v>
      </c>
      <c r="I111" s="126">
        <v>0</v>
      </c>
      <c r="J111" s="126">
        <v>0</v>
      </c>
      <c r="K111" s="126">
        <v>0</v>
      </c>
      <c r="L111" s="126">
        <v>0</v>
      </c>
      <c r="M111" s="126">
        <v>0</v>
      </c>
      <c r="N111" s="126">
        <v>0</v>
      </c>
      <c r="O111" s="126">
        <v>0</v>
      </c>
      <c r="P111" s="126">
        <v>0</v>
      </c>
      <c r="Q111" s="126">
        <v>0</v>
      </c>
      <c r="R111" s="126">
        <v>0</v>
      </c>
      <c r="S111" s="126">
        <v>0</v>
      </c>
      <c r="T111" s="126">
        <v>0</v>
      </c>
      <c r="U111" s="126">
        <v>0</v>
      </c>
      <c r="V111" s="126">
        <v>0</v>
      </c>
      <c r="W111" s="126">
        <v>0</v>
      </c>
      <c r="X111" s="126">
        <v>0</v>
      </c>
      <c r="Y111" s="126">
        <v>0</v>
      </c>
      <c r="Z111" s="126">
        <v>0</v>
      </c>
      <c r="AA111" s="126">
        <v>0</v>
      </c>
      <c r="AB111" s="126">
        <v>0</v>
      </c>
      <c r="AC111" s="126">
        <v>0</v>
      </c>
      <c r="AD111" s="126">
        <v>0</v>
      </c>
    </row>
    <row r="112" spans="1:30">
      <c r="A112" t="s">
        <v>653</v>
      </c>
      <c r="B112" s="126">
        <v>0</v>
      </c>
      <c r="C112" s="126">
        <v>0</v>
      </c>
      <c r="D112" s="126">
        <v>0</v>
      </c>
      <c r="E112" s="126">
        <v>0</v>
      </c>
      <c r="F112" s="126">
        <v>0</v>
      </c>
      <c r="G112" s="126">
        <v>0</v>
      </c>
      <c r="H112" s="126">
        <v>0</v>
      </c>
      <c r="I112" s="126">
        <v>0</v>
      </c>
      <c r="J112" s="126">
        <v>0</v>
      </c>
      <c r="K112" s="126">
        <v>0</v>
      </c>
      <c r="L112" s="126">
        <v>0</v>
      </c>
      <c r="M112" s="126">
        <v>0</v>
      </c>
      <c r="N112" s="126">
        <v>0</v>
      </c>
      <c r="O112" s="126">
        <v>0</v>
      </c>
      <c r="P112" s="126">
        <v>0</v>
      </c>
      <c r="Q112" s="126">
        <v>0</v>
      </c>
      <c r="R112" s="126">
        <v>0</v>
      </c>
      <c r="S112" s="126">
        <v>0</v>
      </c>
      <c r="T112" s="126">
        <v>0</v>
      </c>
      <c r="U112" s="126">
        <v>0</v>
      </c>
      <c r="V112" s="126">
        <v>0</v>
      </c>
      <c r="W112" s="126">
        <v>0</v>
      </c>
      <c r="X112" s="126">
        <v>0</v>
      </c>
      <c r="Y112" s="126">
        <v>0</v>
      </c>
      <c r="Z112" s="126">
        <v>0</v>
      </c>
      <c r="AA112" s="126">
        <v>0</v>
      </c>
      <c r="AB112" s="126">
        <v>0</v>
      </c>
      <c r="AC112" s="126">
        <v>0</v>
      </c>
      <c r="AD112" s="126">
        <v>0</v>
      </c>
    </row>
    <row r="113" spans="1:30">
      <c r="A113" t="s">
        <v>654</v>
      </c>
      <c r="B113" s="126">
        <v>0</v>
      </c>
      <c r="C113" s="126">
        <v>0</v>
      </c>
      <c r="D113" s="126">
        <v>0</v>
      </c>
      <c r="E113" s="126">
        <v>0</v>
      </c>
      <c r="F113" s="126">
        <v>0</v>
      </c>
      <c r="G113" s="126">
        <v>0</v>
      </c>
      <c r="H113" s="126">
        <v>0</v>
      </c>
      <c r="I113" s="126">
        <v>0</v>
      </c>
      <c r="J113" s="126">
        <v>0</v>
      </c>
      <c r="K113" s="126">
        <v>0</v>
      </c>
      <c r="L113" s="126">
        <v>0</v>
      </c>
      <c r="M113" s="126">
        <v>0</v>
      </c>
      <c r="N113" s="126">
        <v>0</v>
      </c>
      <c r="O113" s="126">
        <v>0</v>
      </c>
      <c r="P113" s="126">
        <v>0</v>
      </c>
      <c r="Q113" s="126">
        <v>0</v>
      </c>
      <c r="R113" s="126">
        <v>0</v>
      </c>
      <c r="S113" s="126">
        <v>0</v>
      </c>
      <c r="T113" s="126">
        <v>0</v>
      </c>
      <c r="U113" s="126">
        <v>0</v>
      </c>
      <c r="V113" s="126">
        <v>0</v>
      </c>
      <c r="W113" s="126">
        <v>0</v>
      </c>
      <c r="X113" s="126">
        <v>0</v>
      </c>
      <c r="Y113" s="126">
        <v>0</v>
      </c>
      <c r="Z113" s="126">
        <v>0</v>
      </c>
      <c r="AA113" s="126">
        <v>0</v>
      </c>
      <c r="AB113" s="126">
        <v>0</v>
      </c>
      <c r="AC113" s="126">
        <v>0</v>
      </c>
      <c r="AD113" s="126">
        <v>0</v>
      </c>
    </row>
    <row r="114" spans="1:30">
      <c r="A114" t="s">
        <v>655</v>
      </c>
      <c r="B114" s="126">
        <v>0</v>
      </c>
      <c r="C114" s="126">
        <v>0</v>
      </c>
      <c r="D114" s="126">
        <v>0</v>
      </c>
      <c r="E114" s="126">
        <v>0</v>
      </c>
      <c r="F114" s="126">
        <v>0</v>
      </c>
      <c r="G114" s="126">
        <v>0</v>
      </c>
      <c r="H114" s="126">
        <v>0</v>
      </c>
      <c r="I114" s="126">
        <v>0</v>
      </c>
      <c r="J114" s="126">
        <v>0</v>
      </c>
      <c r="K114" s="126">
        <v>0</v>
      </c>
      <c r="L114" s="126">
        <v>0</v>
      </c>
      <c r="M114" s="126">
        <v>0</v>
      </c>
      <c r="N114" s="126">
        <v>0</v>
      </c>
      <c r="O114" s="126">
        <v>0</v>
      </c>
      <c r="P114" s="126">
        <v>0</v>
      </c>
      <c r="Q114" s="126">
        <v>0</v>
      </c>
      <c r="R114" s="126">
        <v>0</v>
      </c>
      <c r="S114" s="126">
        <v>0</v>
      </c>
      <c r="T114" s="126">
        <v>0</v>
      </c>
      <c r="U114" s="126">
        <v>0</v>
      </c>
      <c r="V114" s="126">
        <v>0</v>
      </c>
      <c r="W114" s="126">
        <v>0</v>
      </c>
      <c r="X114" s="126">
        <v>0</v>
      </c>
      <c r="Y114" s="126">
        <v>0</v>
      </c>
      <c r="Z114" s="126">
        <v>0</v>
      </c>
      <c r="AA114" s="126">
        <v>0</v>
      </c>
      <c r="AB114" s="126">
        <v>0</v>
      </c>
      <c r="AC114" s="126">
        <v>0</v>
      </c>
      <c r="AD114" s="126">
        <v>0</v>
      </c>
    </row>
    <row r="115" spans="1:30">
      <c r="A115" t="s">
        <v>656</v>
      </c>
      <c r="B115" s="126">
        <v>0</v>
      </c>
      <c r="C115" s="126">
        <v>0</v>
      </c>
      <c r="D115" s="126">
        <v>0</v>
      </c>
      <c r="E115" s="126">
        <v>0</v>
      </c>
      <c r="F115" s="126">
        <v>0</v>
      </c>
      <c r="G115" s="126">
        <v>0</v>
      </c>
      <c r="H115" s="126">
        <v>0</v>
      </c>
      <c r="I115" s="126">
        <v>0</v>
      </c>
      <c r="J115" s="126">
        <v>0</v>
      </c>
      <c r="K115" s="126">
        <v>0</v>
      </c>
      <c r="L115" s="126">
        <v>0</v>
      </c>
      <c r="M115" s="126">
        <v>0</v>
      </c>
      <c r="N115" s="126">
        <v>0</v>
      </c>
      <c r="O115" s="126">
        <v>0</v>
      </c>
      <c r="P115" s="126">
        <v>0</v>
      </c>
      <c r="Q115" s="126">
        <v>0</v>
      </c>
      <c r="R115" s="126">
        <v>0</v>
      </c>
      <c r="S115" s="126">
        <v>0</v>
      </c>
      <c r="T115" s="126">
        <v>0</v>
      </c>
      <c r="U115" s="126">
        <v>0</v>
      </c>
      <c r="V115" s="126">
        <v>0</v>
      </c>
      <c r="W115" s="126">
        <v>0</v>
      </c>
      <c r="X115" s="126">
        <v>0</v>
      </c>
      <c r="Y115" s="126">
        <v>0</v>
      </c>
      <c r="Z115" s="126">
        <v>0</v>
      </c>
      <c r="AA115" s="126">
        <v>0</v>
      </c>
      <c r="AB115" s="126">
        <v>0</v>
      </c>
      <c r="AC115" s="126">
        <v>0</v>
      </c>
      <c r="AD115" s="126">
        <v>0</v>
      </c>
    </row>
    <row r="116" spans="1:30">
      <c r="A116" t="s">
        <v>657</v>
      </c>
      <c r="B116" s="126">
        <v>0</v>
      </c>
      <c r="C116" s="126">
        <v>0</v>
      </c>
      <c r="D116" s="126">
        <v>0</v>
      </c>
      <c r="E116" s="126">
        <v>0</v>
      </c>
      <c r="F116" s="126">
        <v>0</v>
      </c>
      <c r="G116" s="126">
        <v>0</v>
      </c>
      <c r="H116" s="126">
        <v>0</v>
      </c>
      <c r="I116" s="126">
        <v>0</v>
      </c>
      <c r="J116" s="126">
        <v>0</v>
      </c>
      <c r="K116" s="126">
        <v>0</v>
      </c>
      <c r="L116" s="126">
        <v>0</v>
      </c>
      <c r="M116" s="126">
        <v>0</v>
      </c>
      <c r="N116" s="126">
        <v>0</v>
      </c>
      <c r="O116" s="126">
        <v>0</v>
      </c>
      <c r="P116" s="126">
        <v>0</v>
      </c>
      <c r="Q116" s="126">
        <v>0</v>
      </c>
      <c r="R116" s="126">
        <v>0</v>
      </c>
      <c r="S116" s="126">
        <v>0</v>
      </c>
      <c r="T116" s="126">
        <v>0</v>
      </c>
      <c r="U116" s="126">
        <v>0</v>
      </c>
      <c r="V116" s="126">
        <v>0</v>
      </c>
      <c r="W116" s="126">
        <v>0</v>
      </c>
      <c r="X116" s="126">
        <v>0</v>
      </c>
      <c r="Y116" s="126">
        <v>0</v>
      </c>
      <c r="Z116" s="126">
        <v>0</v>
      </c>
      <c r="AA116" s="126">
        <v>0</v>
      </c>
      <c r="AB116" s="126">
        <v>0</v>
      </c>
      <c r="AC116" s="126">
        <v>0</v>
      </c>
      <c r="AD116" s="126">
        <v>0</v>
      </c>
    </row>
    <row r="117" spans="1:30">
      <c r="A117" t="s">
        <v>658</v>
      </c>
      <c r="B117" s="126">
        <v>0</v>
      </c>
      <c r="C117" s="126">
        <v>0</v>
      </c>
      <c r="D117" s="126">
        <v>0</v>
      </c>
      <c r="E117" s="126">
        <v>0</v>
      </c>
      <c r="F117" s="126">
        <v>0</v>
      </c>
      <c r="G117" s="126">
        <v>0</v>
      </c>
      <c r="H117" s="126">
        <v>0</v>
      </c>
      <c r="I117" s="126">
        <v>0</v>
      </c>
      <c r="J117" s="126">
        <v>0</v>
      </c>
      <c r="K117" s="126">
        <v>0</v>
      </c>
      <c r="L117" s="126">
        <v>0</v>
      </c>
      <c r="M117" s="126">
        <v>0</v>
      </c>
      <c r="N117" s="126">
        <v>0</v>
      </c>
      <c r="O117" s="126">
        <v>0</v>
      </c>
      <c r="P117" s="126">
        <v>0</v>
      </c>
      <c r="Q117" s="126">
        <v>0</v>
      </c>
      <c r="R117" s="126">
        <v>0</v>
      </c>
      <c r="S117" s="126">
        <v>0</v>
      </c>
      <c r="T117" s="126">
        <v>0</v>
      </c>
      <c r="U117" s="126">
        <v>0</v>
      </c>
      <c r="V117" s="126">
        <v>0</v>
      </c>
      <c r="W117" s="126">
        <v>0</v>
      </c>
      <c r="X117" s="126">
        <v>0</v>
      </c>
      <c r="Y117" s="126">
        <v>0</v>
      </c>
      <c r="Z117" s="126">
        <v>0</v>
      </c>
      <c r="AA117" s="126">
        <v>0</v>
      </c>
      <c r="AB117" s="126">
        <v>0</v>
      </c>
      <c r="AC117" s="126">
        <v>0</v>
      </c>
      <c r="AD117" s="126">
        <v>0</v>
      </c>
    </row>
    <row r="118" spans="1:30">
      <c r="A118" t="s">
        <v>659</v>
      </c>
      <c r="B118" s="126">
        <v>0</v>
      </c>
      <c r="C118" s="126">
        <v>0</v>
      </c>
      <c r="D118" s="126">
        <v>0</v>
      </c>
      <c r="E118" s="126">
        <v>0</v>
      </c>
      <c r="F118" s="126">
        <v>0</v>
      </c>
      <c r="G118" s="126">
        <v>0</v>
      </c>
      <c r="H118" s="126">
        <v>0</v>
      </c>
      <c r="I118" s="126">
        <v>0</v>
      </c>
      <c r="J118" s="126">
        <v>0</v>
      </c>
      <c r="K118" s="126">
        <v>0</v>
      </c>
      <c r="L118" s="126">
        <v>0</v>
      </c>
      <c r="M118" s="126">
        <v>0</v>
      </c>
      <c r="N118" s="126">
        <v>0</v>
      </c>
      <c r="O118" s="126">
        <v>0</v>
      </c>
      <c r="P118" s="126">
        <v>0</v>
      </c>
      <c r="Q118" s="126">
        <v>0</v>
      </c>
      <c r="R118" s="126">
        <v>0</v>
      </c>
      <c r="S118" s="126">
        <v>0</v>
      </c>
      <c r="T118" s="126">
        <v>0</v>
      </c>
      <c r="U118" s="126">
        <v>0</v>
      </c>
      <c r="V118" s="126">
        <v>0</v>
      </c>
      <c r="W118" s="126">
        <v>0</v>
      </c>
      <c r="X118" s="126">
        <v>0</v>
      </c>
      <c r="Y118" s="126">
        <v>0</v>
      </c>
      <c r="Z118" s="126">
        <v>0</v>
      </c>
      <c r="AA118" s="126">
        <v>0</v>
      </c>
      <c r="AB118" s="126">
        <v>0</v>
      </c>
      <c r="AC118" s="126">
        <v>0</v>
      </c>
      <c r="AD118" s="126">
        <v>0</v>
      </c>
    </row>
    <row r="119" spans="1:30">
      <c r="A119" t="s">
        <v>665</v>
      </c>
      <c r="B119" s="126">
        <v>0</v>
      </c>
      <c r="C119" s="126">
        <v>0</v>
      </c>
      <c r="D119" s="126">
        <v>0</v>
      </c>
      <c r="E119" s="126">
        <v>0</v>
      </c>
      <c r="F119" s="126">
        <v>0</v>
      </c>
      <c r="G119" s="126">
        <v>0</v>
      </c>
      <c r="H119" s="126">
        <v>0</v>
      </c>
      <c r="I119" s="126">
        <v>0</v>
      </c>
      <c r="J119" s="126">
        <v>0</v>
      </c>
      <c r="K119" s="126">
        <v>0</v>
      </c>
      <c r="L119" s="126">
        <v>0</v>
      </c>
      <c r="M119" s="126">
        <v>0</v>
      </c>
      <c r="N119" s="126">
        <v>0</v>
      </c>
      <c r="O119" s="126">
        <v>0</v>
      </c>
      <c r="P119" s="126">
        <v>0</v>
      </c>
      <c r="Q119" s="126">
        <v>0</v>
      </c>
      <c r="R119" s="126">
        <v>0</v>
      </c>
      <c r="S119" s="126">
        <v>0</v>
      </c>
      <c r="T119" s="126">
        <v>0</v>
      </c>
      <c r="U119" s="126">
        <v>0</v>
      </c>
      <c r="V119" s="126">
        <v>0</v>
      </c>
      <c r="W119" s="126">
        <v>0</v>
      </c>
      <c r="X119" s="126">
        <v>0</v>
      </c>
      <c r="Y119" s="126">
        <v>0</v>
      </c>
      <c r="Z119" s="126">
        <v>0</v>
      </c>
      <c r="AA119" s="126">
        <v>0</v>
      </c>
      <c r="AB119" s="126">
        <v>0</v>
      </c>
      <c r="AC119" s="126">
        <v>0</v>
      </c>
      <c r="AD119" s="126">
        <v>0</v>
      </c>
    </row>
    <row r="120" spans="1:30">
      <c r="A120" t="s">
        <v>666</v>
      </c>
      <c r="B120" s="126">
        <v>0</v>
      </c>
      <c r="C120" s="126">
        <v>0</v>
      </c>
      <c r="D120" s="126">
        <v>0</v>
      </c>
      <c r="E120" s="126">
        <v>0</v>
      </c>
      <c r="F120" s="126">
        <v>0</v>
      </c>
      <c r="G120" s="126">
        <v>0</v>
      </c>
      <c r="H120" s="126">
        <v>0</v>
      </c>
      <c r="I120" s="126">
        <v>0</v>
      </c>
      <c r="J120" s="126">
        <v>0</v>
      </c>
      <c r="K120" s="126">
        <v>0</v>
      </c>
      <c r="L120" s="126">
        <v>0</v>
      </c>
      <c r="M120" s="126">
        <v>0</v>
      </c>
      <c r="N120" s="126">
        <v>0</v>
      </c>
      <c r="O120" s="126">
        <v>0</v>
      </c>
      <c r="P120" s="126">
        <v>0</v>
      </c>
      <c r="Q120" s="126">
        <v>0</v>
      </c>
      <c r="R120" s="126">
        <v>0</v>
      </c>
      <c r="S120" s="126">
        <v>0</v>
      </c>
      <c r="T120" s="126">
        <v>0</v>
      </c>
      <c r="U120" s="126">
        <v>0</v>
      </c>
      <c r="V120" s="126">
        <v>0</v>
      </c>
      <c r="W120" s="126">
        <v>0</v>
      </c>
      <c r="X120" s="126">
        <v>0</v>
      </c>
      <c r="Y120" s="126">
        <v>0</v>
      </c>
      <c r="Z120" s="126">
        <v>0</v>
      </c>
      <c r="AA120" s="126">
        <v>0</v>
      </c>
      <c r="AB120" s="126">
        <v>0</v>
      </c>
      <c r="AC120" s="126">
        <v>0</v>
      </c>
      <c r="AD120" s="126">
        <v>0</v>
      </c>
    </row>
    <row r="121" spans="1:30">
      <c r="A121" t="s">
        <v>682</v>
      </c>
      <c r="B121" s="126">
        <v>0</v>
      </c>
      <c r="C121" s="126">
        <v>0</v>
      </c>
      <c r="D121" s="126">
        <v>0</v>
      </c>
      <c r="E121" s="126">
        <v>0</v>
      </c>
      <c r="F121" s="126">
        <v>0</v>
      </c>
      <c r="G121" s="126">
        <v>0</v>
      </c>
      <c r="H121" s="126">
        <v>0</v>
      </c>
      <c r="I121" s="126">
        <v>0</v>
      </c>
      <c r="J121" s="126">
        <v>0</v>
      </c>
      <c r="K121" s="126">
        <v>0</v>
      </c>
      <c r="L121" s="126">
        <v>0</v>
      </c>
      <c r="M121" s="126">
        <v>0</v>
      </c>
      <c r="N121" s="126">
        <v>0</v>
      </c>
      <c r="O121" s="126">
        <v>0</v>
      </c>
      <c r="P121" s="126">
        <v>0</v>
      </c>
      <c r="Q121" s="126">
        <v>0</v>
      </c>
      <c r="R121" s="126">
        <v>0</v>
      </c>
      <c r="S121" s="126">
        <v>0</v>
      </c>
      <c r="T121" s="126">
        <v>0</v>
      </c>
      <c r="U121" s="126">
        <v>0</v>
      </c>
      <c r="V121" s="126">
        <v>0</v>
      </c>
      <c r="W121" s="126">
        <v>0</v>
      </c>
      <c r="X121" s="126">
        <v>0</v>
      </c>
      <c r="Y121" s="126">
        <v>0</v>
      </c>
      <c r="Z121" s="126">
        <v>0</v>
      </c>
      <c r="AA121" s="126">
        <v>0</v>
      </c>
      <c r="AB121" s="126">
        <v>0</v>
      </c>
      <c r="AC121" s="126">
        <v>0</v>
      </c>
      <c r="AD121" s="126">
        <v>0</v>
      </c>
    </row>
    <row r="122" spans="1:30">
      <c r="A122" t="s">
        <v>683</v>
      </c>
      <c r="B122" s="126">
        <v>0</v>
      </c>
      <c r="C122" s="126">
        <v>0</v>
      </c>
      <c r="D122" s="126">
        <v>0</v>
      </c>
      <c r="E122" s="126">
        <v>0</v>
      </c>
      <c r="F122" s="126">
        <v>0</v>
      </c>
      <c r="G122" s="126">
        <v>0</v>
      </c>
      <c r="H122" s="126">
        <v>0</v>
      </c>
      <c r="I122" s="126">
        <v>0</v>
      </c>
      <c r="J122" s="126">
        <v>0</v>
      </c>
      <c r="K122" s="126">
        <v>0</v>
      </c>
      <c r="L122" s="126">
        <v>0</v>
      </c>
      <c r="M122" s="126">
        <v>0</v>
      </c>
      <c r="N122" s="126">
        <v>0</v>
      </c>
      <c r="O122" s="126">
        <v>0</v>
      </c>
      <c r="P122" s="126">
        <v>0</v>
      </c>
      <c r="Q122" s="126">
        <v>0</v>
      </c>
      <c r="R122" s="126">
        <v>0</v>
      </c>
      <c r="S122" s="126">
        <v>0</v>
      </c>
      <c r="T122" s="126">
        <v>0</v>
      </c>
      <c r="U122" s="126">
        <v>0</v>
      </c>
      <c r="V122" s="126">
        <v>0</v>
      </c>
      <c r="W122" s="126">
        <v>0</v>
      </c>
      <c r="X122" s="126">
        <v>0</v>
      </c>
      <c r="Y122" s="126">
        <v>0</v>
      </c>
      <c r="Z122" s="126">
        <v>0</v>
      </c>
      <c r="AA122" s="126">
        <v>0</v>
      </c>
      <c r="AB122" s="126">
        <v>0</v>
      </c>
      <c r="AC122" s="126">
        <v>0</v>
      </c>
      <c r="AD122" s="126">
        <v>0</v>
      </c>
    </row>
    <row r="123" spans="1:30">
      <c r="A123" t="s">
        <v>684</v>
      </c>
      <c r="B123" s="126">
        <v>0</v>
      </c>
      <c r="C123" s="126">
        <v>0</v>
      </c>
      <c r="D123" s="126">
        <v>0</v>
      </c>
      <c r="E123" s="126">
        <v>0</v>
      </c>
      <c r="F123" s="126">
        <v>0</v>
      </c>
      <c r="G123" s="126">
        <v>0</v>
      </c>
      <c r="H123" s="126">
        <v>0</v>
      </c>
      <c r="I123" s="126">
        <v>0</v>
      </c>
      <c r="J123" s="126">
        <v>0</v>
      </c>
      <c r="K123" s="126">
        <v>0</v>
      </c>
      <c r="L123" s="126">
        <v>0</v>
      </c>
      <c r="M123" s="126">
        <v>0</v>
      </c>
      <c r="N123" s="126">
        <v>0</v>
      </c>
      <c r="O123" s="126">
        <v>0</v>
      </c>
      <c r="P123" s="126">
        <v>0</v>
      </c>
      <c r="Q123" s="126">
        <v>0</v>
      </c>
      <c r="R123" s="126">
        <v>0</v>
      </c>
      <c r="S123" s="126">
        <v>0</v>
      </c>
      <c r="T123" s="126">
        <v>0</v>
      </c>
      <c r="U123" s="126">
        <v>0</v>
      </c>
      <c r="V123" s="126">
        <v>0</v>
      </c>
      <c r="W123" s="126">
        <v>0</v>
      </c>
      <c r="X123" s="126">
        <v>0</v>
      </c>
      <c r="Y123" s="126">
        <v>0</v>
      </c>
      <c r="Z123" s="126">
        <v>0</v>
      </c>
      <c r="AA123" s="126">
        <v>0</v>
      </c>
      <c r="AB123" s="126">
        <v>0</v>
      </c>
      <c r="AC123" s="126">
        <v>0</v>
      </c>
      <c r="AD123" s="126">
        <v>0</v>
      </c>
    </row>
  </sheetData>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6" tint="0.39997558519241921"/>
  </sheetPr>
  <dimension ref="A1:AG123"/>
  <sheetViews>
    <sheetView zoomScale="80" zoomScaleNormal="80" workbookViewId="0">
      <pane xSplit="1" ySplit="2" topLeftCell="O116" activePane="bottomRight" state="frozen"/>
      <selection activeCell="B7" sqref="B7"/>
      <selection pane="topRight" activeCell="B7" sqref="B7"/>
      <selection pane="bottomLeft" activeCell="B7" sqref="B7"/>
      <selection pane="bottomRight" activeCell="B65" sqref="B65:AD123"/>
    </sheetView>
  </sheetViews>
  <sheetFormatPr baseColWidth="10" defaultColWidth="12.7109375" defaultRowHeight="15"/>
  <cols>
    <col min="1" max="1" width="15.7109375" customWidth="1"/>
  </cols>
  <sheetData>
    <row r="1" spans="1:33" ht="14.25" customHeight="1">
      <c r="A1" s="142">
        <v>1600</v>
      </c>
      <c r="B1" t="s">
        <v>375</v>
      </c>
      <c r="C1" t="s">
        <v>510</v>
      </c>
      <c r="D1" s="128" t="s">
        <v>471</v>
      </c>
      <c r="E1" s="128" t="s">
        <v>470</v>
      </c>
      <c r="F1" s="128" t="s">
        <v>473</v>
      </c>
      <c r="G1" t="s">
        <v>379</v>
      </c>
      <c r="H1" t="s">
        <v>556</v>
      </c>
      <c r="I1" t="s">
        <v>124</v>
      </c>
      <c r="J1" t="s">
        <v>208</v>
      </c>
      <c r="K1" t="s">
        <v>381</v>
      </c>
      <c r="L1" t="s">
        <v>382</v>
      </c>
      <c r="M1" t="s">
        <v>371</v>
      </c>
      <c r="N1" t="s">
        <v>385</v>
      </c>
      <c r="O1" t="s">
        <v>374</v>
      </c>
      <c r="P1" t="s">
        <v>387</v>
      </c>
      <c r="Q1" t="s">
        <v>372</v>
      </c>
      <c r="R1" t="s">
        <v>479</v>
      </c>
      <c r="S1" t="s">
        <v>388</v>
      </c>
      <c r="T1" t="s">
        <v>586</v>
      </c>
      <c r="U1" t="s">
        <v>380</v>
      </c>
      <c r="V1" t="s">
        <v>131</v>
      </c>
      <c r="W1" t="s">
        <v>373</v>
      </c>
      <c r="X1" t="s">
        <v>526</v>
      </c>
      <c r="Y1" t="s">
        <v>527</v>
      </c>
      <c r="Z1" s="158" t="s">
        <v>663</v>
      </c>
      <c r="AA1" t="s">
        <v>679</v>
      </c>
      <c r="AB1" t="s">
        <v>680</v>
      </c>
      <c r="AC1" s="158" t="s">
        <v>664</v>
      </c>
      <c r="AD1" s="158" t="s">
        <v>676</v>
      </c>
    </row>
    <row r="2" spans="1:33">
      <c r="A2" s="132" t="s">
        <v>469</v>
      </c>
      <c r="B2" s="128">
        <v>0</v>
      </c>
      <c r="C2" s="128">
        <v>0</v>
      </c>
      <c r="D2" s="128">
        <v>0</v>
      </c>
      <c r="E2" s="128">
        <v>0</v>
      </c>
      <c r="F2" s="128">
        <v>0</v>
      </c>
      <c r="G2" s="128">
        <v>0</v>
      </c>
      <c r="H2" s="128">
        <v>0</v>
      </c>
      <c r="I2" s="128">
        <v>0</v>
      </c>
      <c r="J2" s="128">
        <v>0</v>
      </c>
      <c r="K2" s="128">
        <v>0</v>
      </c>
      <c r="L2" s="128">
        <v>0</v>
      </c>
      <c r="M2" s="128">
        <v>0</v>
      </c>
      <c r="N2" s="128">
        <v>0</v>
      </c>
      <c r="O2" s="128">
        <v>0</v>
      </c>
      <c r="P2" s="128">
        <v>0</v>
      </c>
      <c r="Q2" s="128">
        <v>0</v>
      </c>
      <c r="R2" s="128">
        <v>0</v>
      </c>
      <c r="S2" s="128">
        <v>0</v>
      </c>
      <c r="T2" s="128">
        <v>0</v>
      </c>
      <c r="U2" s="128">
        <v>0</v>
      </c>
      <c r="V2" s="128">
        <v>0</v>
      </c>
      <c r="W2" s="128">
        <v>0</v>
      </c>
      <c r="X2" s="128">
        <v>0</v>
      </c>
      <c r="Y2" s="128">
        <v>0</v>
      </c>
      <c r="Z2" s="128">
        <v>0</v>
      </c>
      <c r="AA2" s="128">
        <v>0</v>
      </c>
      <c r="AB2" s="128">
        <v>0</v>
      </c>
      <c r="AC2" s="128">
        <v>0</v>
      </c>
      <c r="AD2" s="128">
        <v>0</v>
      </c>
      <c r="AE2" s="128"/>
      <c r="AF2" s="128"/>
      <c r="AG2" s="128"/>
    </row>
    <row r="3" spans="1:33">
      <c r="A3" t="s">
        <v>400</v>
      </c>
      <c r="B3" s="131"/>
      <c r="C3" s="131"/>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row>
    <row r="4" spans="1:33">
      <c r="A4" t="s">
        <v>401</v>
      </c>
      <c r="B4" s="131"/>
      <c r="C4" s="131"/>
      <c r="D4" s="131"/>
      <c r="E4" s="131"/>
      <c r="F4" s="131"/>
      <c r="G4" s="131"/>
      <c r="H4" s="131"/>
      <c r="I4" s="131"/>
      <c r="J4" s="131"/>
      <c r="K4" s="131"/>
      <c r="L4" s="131"/>
      <c r="M4" s="131"/>
      <c r="N4" s="131"/>
      <c r="O4" s="131"/>
      <c r="P4" s="131"/>
      <c r="Q4" s="131"/>
      <c r="R4" s="131"/>
      <c r="S4" s="131"/>
      <c r="T4" s="131"/>
      <c r="U4" s="131"/>
      <c r="V4" s="131"/>
      <c r="W4" s="131"/>
      <c r="X4" s="131"/>
      <c r="Y4" s="131"/>
      <c r="Z4" s="131"/>
      <c r="AA4" s="131"/>
      <c r="AB4" s="131"/>
      <c r="AC4" s="131"/>
      <c r="AD4" s="131"/>
    </row>
    <row r="5" spans="1:33">
      <c r="A5" t="s">
        <v>402</v>
      </c>
      <c r="B5" s="131"/>
      <c r="C5" s="131"/>
      <c r="D5" s="131"/>
      <c r="E5" s="131"/>
      <c r="F5" s="131"/>
      <c r="G5" s="131"/>
      <c r="H5" s="131"/>
      <c r="I5" s="131"/>
      <c r="J5" s="131"/>
      <c r="K5" s="131"/>
      <c r="L5" s="131"/>
      <c r="M5" s="131"/>
      <c r="N5" s="131"/>
      <c r="O5" s="131"/>
      <c r="P5" s="131"/>
      <c r="Q5" s="131"/>
      <c r="R5" s="131"/>
      <c r="S5" s="131"/>
      <c r="T5" s="131"/>
      <c r="U5" s="131"/>
      <c r="V5" s="131"/>
      <c r="W5" s="131"/>
      <c r="X5" s="131"/>
      <c r="Y5" s="131"/>
      <c r="Z5" s="131"/>
      <c r="AA5" s="131"/>
      <c r="AB5" s="131"/>
      <c r="AC5" s="131"/>
      <c r="AD5" s="131"/>
    </row>
    <row r="6" spans="1:33">
      <c r="A6" t="s">
        <v>403</v>
      </c>
      <c r="B6" s="131"/>
      <c r="C6" s="131"/>
      <c r="D6" s="131"/>
      <c r="E6" s="131"/>
      <c r="F6" s="131"/>
      <c r="G6" s="131"/>
      <c r="H6" s="131"/>
      <c r="I6" s="131"/>
      <c r="J6" s="131"/>
      <c r="K6" s="131"/>
      <c r="L6" s="131"/>
      <c r="M6" s="131"/>
      <c r="N6" s="131"/>
      <c r="O6" s="131"/>
      <c r="P6" s="131"/>
      <c r="Q6" s="131"/>
      <c r="R6" s="131"/>
      <c r="S6" s="131"/>
      <c r="T6" s="131"/>
      <c r="U6" s="131"/>
      <c r="V6" s="131"/>
      <c r="W6" s="131"/>
      <c r="X6" s="131"/>
      <c r="Y6" s="131"/>
      <c r="Z6" s="131"/>
      <c r="AA6" s="131"/>
      <c r="AB6" s="131"/>
      <c r="AC6" s="131"/>
      <c r="AD6" s="131"/>
    </row>
    <row r="7" spans="1:33">
      <c r="A7" t="s">
        <v>404</v>
      </c>
      <c r="B7" s="131"/>
      <c r="C7" s="131"/>
      <c r="D7" s="131"/>
      <c r="E7" s="131"/>
      <c r="F7" s="131"/>
      <c r="G7" s="131"/>
      <c r="H7" s="131"/>
      <c r="I7" s="131"/>
      <c r="J7" s="131"/>
      <c r="K7" s="131"/>
      <c r="L7" s="131"/>
      <c r="M7" s="131"/>
      <c r="N7" s="131"/>
      <c r="O7" s="131"/>
      <c r="P7" s="131"/>
      <c r="Q7" s="131"/>
      <c r="R7" s="131"/>
      <c r="S7" s="131"/>
      <c r="T7" s="131"/>
      <c r="U7" s="131"/>
      <c r="V7" s="131"/>
      <c r="W7" s="131"/>
      <c r="X7" s="131"/>
      <c r="Y7" s="131"/>
      <c r="Z7" s="131"/>
      <c r="AA7" s="131"/>
      <c r="AB7" s="131"/>
      <c r="AC7" s="131"/>
      <c r="AD7" s="131"/>
    </row>
    <row r="8" spans="1:33">
      <c r="A8" t="s">
        <v>405</v>
      </c>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row>
    <row r="9" spans="1:33">
      <c r="A9" t="s">
        <v>406</v>
      </c>
      <c r="B9" s="131"/>
      <c r="C9" s="131"/>
      <c r="D9" s="131"/>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row>
    <row r="10" spans="1:33">
      <c r="A10" t="s">
        <v>407</v>
      </c>
      <c r="B10" s="131"/>
      <c r="C10" s="131"/>
      <c r="D10" s="131"/>
      <c r="E10" s="131"/>
      <c r="F10" s="131"/>
      <c r="G10" s="131"/>
      <c r="H10" s="131"/>
      <c r="I10" s="131"/>
      <c r="J10" s="131"/>
      <c r="K10" s="131"/>
      <c r="L10" s="131"/>
      <c r="M10" s="131"/>
      <c r="N10" s="131"/>
      <c r="O10" s="131"/>
      <c r="P10" s="131"/>
      <c r="Q10" s="131"/>
      <c r="R10" s="131"/>
      <c r="S10" s="131"/>
      <c r="T10" s="131"/>
      <c r="U10" s="131"/>
      <c r="V10" s="131"/>
      <c r="W10" s="131"/>
      <c r="X10" s="131"/>
      <c r="Y10" s="131"/>
      <c r="Z10" s="131"/>
      <c r="AA10" s="131"/>
      <c r="AB10" s="131"/>
      <c r="AC10" s="131"/>
      <c r="AD10" s="131"/>
    </row>
    <row r="11" spans="1:33">
      <c r="A11" t="s">
        <v>408</v>
      </c>
      <c r="B11" s="131"/>
      <c r="C11" s="131"/>
      <c r="D11" s="131"/>
      <c r="E11" s="131"/>
      <c r="F11" s="131"/>
      <c r="G11" s="131"/>
      <c r="H11" s="131"/>
      <c r="I11" s="131"/>
      <c r="J11" s="131"/>
      <c r="K11" s="131"/>
      <c r="L11" s="131"/>
      <c r="M11" s="131"/>
      <c r="N11" s="131"/>
      <c r="O11" s="131"/>
      <c r="P11" s="131"/>
      <c r="Q11" s="131"/>
      <c r="R11" s="131"/>
      <c r="S11" s="131"/>
      <c r="T11" s="131"/>
      <c r="U11" s="131"/>
      <c r="V11" s="131"/>
      <c r="W11" s="131"/>
      <c r="X11" s="131"/>
      <c r="Y11" s="131"/>
      <c r="Z11" s="131"/>
      <c r="AA11" s="131"/>
      <c r="AB11" s="131"/>
      <c r="AC11" s="131"/>
      <c r="AD11" s="131"/>
    </row>
    <row r="12" spans="1:33">
      <c r="A12" t="s">
        <v>409</v>
      </c>
      <c r="B12" s="131"/>
      <c r="C12" s="131"/>
      <c r="D12" s="131"/>
      <c r="E12" s="131"/>
      <c r="F12" s="131"/>
      <c r="G12" s="131"/>
      <c r="H12" s="131"/>
      <c r="I12" s="131"/>
      <c r="J12" s="131"/>
      <c r="K12" s="131"/>
      <c r="L12" s="131"/>
      <c r="M12" s="131"/>
      <c r="N12" s="131"/>
      <c r="O12" s="131"/>
      <c r="P12" s="131"/>
      <c r="Q12" s="131"/>
      <c r="R12" s="131"/>
      <c r="S12" s="131"/>
      <c r="T12" s="131"/>
      <c r="U12" s="131"/>
      <c r="V12" s="131"/>
      <c r="W12" s="131"/>
      <c r="X12" s="131"/>
      <c r="Y12" s="131"/>
      <c r="Z12" s="131"/>
      <c r="AA12" s="131"/>
      <c r="AB12" s="131"/>
      <c r="AC12" s="131"/>
      <c r="AD12" s="131"/>
    </row>
    <row r="13" spans="1:33">
      <c r="A13" t="s">
        <v>410</v>
      </c>
      <c r="B13" s="131"/>
      <c r="C13" s="131"/>
      <c r="D13" s="131"/>
      <c r="E13" s="131"/>
      <c r="F13" s="131"/>
      <c r="G13" s="131"/>
      <c r="H13" s="131"/>
      <c r="I13" s="131"/>
      <c r="J13" s="131"/>
      <c r="K13" s="131"/>
      <c r="L13" s="131"/>
      <c r="M13" s="131"/>
      <c r="N13" s="131"/>
      <c r="O13" s="131"/>
      <c r="P13" s="131"/>
      <c r="Q13" s="131"/>
      <c r="R13" s="131"/>
      <c r="S13" s="131"/>
      <c r="T13" s="131"/>
      <c r="U13" s="131"/>
      <c r="V13" s="131"/>
      <c r="W13" s="131"/>
      <c r="X13" s="131"/>
      <c r="Y13" s="131"/>
      <c r="Z13" s="131"/>
      <c r="AA13" s="131"/>
      <c r="AB13" s="131"/>
      <c r="AC13" s="131"/>
      <c r="AD13" s="131"/>
    </row>
    <row r="14" spans="1:33">
      <c r="A14" t="s">
        <v>411</v>
      </c>
      <c r="B14" s="131"/>
      <c r="C14" s="131"/>
      <c r="D14" s="131"/>
      <c r="E14" s="131"/>
      <c r="F14" s="131"/>
      <c r="G14" s="131"/>
      <c r="H14" s="131"/>
      <c r="I14" s="131"/>
      <c r="J14" s="131"/>
      <c r="K14" s="131"/>
      <c r="L14" s="131"/>
      <c r="M14" s="131"/>
      <c r="N14" s="131"/>
      <c r="O14" s="131"/>
      <c r="P14" s="131"/>
      <c r="Q14" s="131"/>
      <c r="R14" s="131"/>
      <c r="S14" s="131"/>
      <c r="T14" s="131"/>
      <c r="U14" s="131"/>
      <c r="V14" s="131"/>
      <c r="W14" s="131"/>
      <c r="X14" s="131"/>
      <c r="Y14" s="131"/>
      <c r="Z14" s="131"/>
      <c r="AA14" s="131"/>
      <c r="AB14" s="131"/>
      <c r="AC14" s="131"/>
      <c r="AD14" s="131"/>
    </row>
    <row r="15" spans="1:33">
      <c r="A15" t="s">
        <v>412</v>
      </c>
      <c r="B15" s="131"/>
      <c r="C15" s="131"/>
      <c r="D15" s="131"/>
      <c r="E15" s="131"/>
      <c r="F15" s="131"/>
      <c r="G15" s="131"/>
      <c r="H15" s="131"/>
      <c r="I15" s="131"/>
      <c r="J15" s="131"/>
      <c r="K15" s="131"/>
      <c r="L15" s="131"/>
      <c r="M15" s="131"/>
      <c r="N15" s="131"/>
      <c r="O15" s="131"/>
      <c r="P15" s="131"/>
      <c r="Q15" s="131"/>
      <c r="R15" s="131"/>
      <c r="S15" s="131"/>
      <c r="T15" s="131"/>
      <c r="U15" s="131"/>
      <c r="V15" s="131"/>
      <c r="W15" s="131"/>
      <c r="X15" s="131"/>
      <c r="Y15" s="131"/>
      <c r="Z15" s="131"/>
      <c r="AA15" s="131"/>
      <c r="AB15" s="131"/>
      <c r="AC15" s="131"/>
      <c r="AD15" s="131"/>
    </row>
    <row r="16" spans="1:33">
      <c r="A16" t="s">
        <v>413</v>
      </c>
      <c r="B16" s="131"/>
      <c r="C16" s="131"/>
      <c r="D16" s="131"/>
      <c r="E16" s="131"/>
      <c r="F16" s="131"/>
      <c r="G16" s="131"/>
      <c r="H16" s="131"/>
      <c r="I16" s="131"/>
      <c r="J16" s="131"/>
      <c r="K16" s="131"/>
      <c r="L16" s="131"/>
      <c r="M16" s="131"/>
      <c r="N16" s="131"/>
      <c r="O16" s="131"/>
      <c r="P16" s="131"/>
      <c r="Q16" s="131"/>
      <c r="R16" s="131"/>
      <c r="S16" s="131"/>
      <c r="T16" s="131"/>
      <c r="U16" s="131"/>
      <c r="V16" s="131"/>
      <c r="W16" s="131"/>
      <c r="X16" s="131"/>
      <c r="Y16" s="131"/>
      <c r="Z16" s="131"/>
      <c r="AA16" s="131"/>
      <c r="AB16" s="131"/>
      <c r="AC16" s="131"/>
      <c r="AD16" s="131"/>
    </row>
    <row r="17" spans="1:30">
      <c r="A17" t="s">
        <v>414</v>
      </c>
      <c r="B17" s="131"/>
      <c r="C17" s="131"/>
      <c r="D17" s="131"/>
      <c r="E17" s="131"/>
      <c r="F17" s="131"/>
      <c r="G17" s="131"/>
      <c r="H17" s="131"/>
      <c r="I17" s="131"/>
      <c r="J17" s="131"/>
      <c r="K17" s="131"/>
      <c r="L17" s="131"/>
      <c r="M17" s="131"/>
      <c r="N17" s="131"/>
      <c r="O17" s="131"/>
      <c r="P17" s="131"/>
      <c r="Q17" s="131"/>
      <c r="R17" s="131"/>
      <c r="S17" s="131"/>
      <c r="T17" s="131"/>
      <c r="U17" s="131"/>
      <c r="V17" s="131"/>
      <c r="W17" s="131"/>
      <c r="X17" s="131"/>
      <c r="Y17" s="131"/>
      <c r="Z17" s="131"/>
      <c r="AA17" s="131"/>
      <c r="AB17" s="131"/>
      <c r="AC17" s="131"/>
      <c r="AD17" s="131"/>
    </row>
    <row r="18" spans="1:30">
      <c r="A18" t="s">
        <v>415</v>
      </c>
      <c r="B18" s="131"/>
      <c r="C18" s="131"/>
      <c r="D18" s="131"/>
      <c r="E18" s="131"/>
      <c r="F18" s="131"/>
      <c r="G18" s="131"/>
      <c r="H18" s="131"/>
      <c r="I18" s="131"/>
      <c r="J18" s="131"/>
      <c r="K18" s="131"/>
      <c r="L18" s="131"/>
      <c r="M18" s="131"/>
      <c r="N18" s="131"/>
      <c r="O18" s="131"/>
      <c r="P18" s="131"/>
      <c r="Q18" s="131"/>
      <c r="R18" s="131"/>
      <c r="S18" s="131"/>
      <c r="T18" s="131"/>
      <c r="U18" s="131"/>
      <c r="V18" s="131"/>
      <c r="W18" s="131"/>
      <c r="X18" s="131"/>
      <c r="Y18" s="131"/>
      <c r="Z18" s="131"/>
      <c r="AA18" s="131"/>
      <c r="AB18" s="131"/>
      <c r="AC18" s="131"/>
      <c r="AD18" s="131"/>
    </row>
    <row r="19" spans="1:30">
      <c r="A19" t="s">
        <v>416</v>
      </c>
      <c r="B19" s="131"/>
      <c r="C19" s="131"/>
      <c r="D19" s="131"/>
      <c r="E19" s="131"/>
      <c r="F19" s="131"/>
      <c r="G19" s="131"/>
      <c r="H19" s="131"/>
      <c r="I19" s="131"/>
      <c r="J19" s="131"/>
      <c r="K19" s="131"/>
      <c r="L19" s="131"/>
      <c r="M19" s="131"/>
      <c r="N19" s="131"/>
      <c r="O19" s="131"/>
      <c r="P19" s="131"/>
      <c r="Q19" s="131"/>
      <c r="R19" s="131"/>
      <c r="S19" s="131"/>
      <c r="T19" s="131"/>
      <c r="U19" s="131"/>
      <c r="V19" s="131"/>
      <c r="W19" s="131"/>
      <c r="X19" s="131"/>
      <c r="Y19" s="131"/>
      <c r="Z19" s="131"/>
      <c r="AA19" s="131"/>
      <c r="AB19" s="131"/>
      <c r="AC19" s="131"/>
      <c r="AD19" s="131"/>
    </row>
    <row r="20" spans="1:30">
      <c r="A20" t="s">
        <v>417</v>
      </c>
      <c r="B20" s="131"/>
      <c r="C20" s="131"/>
      <c r="D20" s="131"/>
      <c r="E20" s="131"/>
      <c r="F20" s="131"/>
      <c r="G20" s="131"/>
      <c r="H20" s="131"/>
      <c r="I20" s="131"/>
      <c r="J20" s="131"/>
      <c r="K20" s="131"/>
      <c r="L20" s="131"/>
      <c r="M20" s="131"/>
      <c r="N20" s="131"/>
      <c r="O20" s="131"/>
      <c r="P20" s="131"/>
      <c r="Q20" s="131"/>
      <c r="R20" s="131"/>
      <c r="S20" s="131"/>
      <c r="T20" s="131"/>
      <c r="U20" s="131"/>
      <c r="V20" s="131"/>
      <c r="W20" s="131"/>
      <c r="X20" s="131"/>
      <c r="Y20" s="131"/>
      <c r="Z20" s="131"/>
      <c r="AA20" s="131"/>
      <c r="AB20" s="131"/>
      <c r="AC20" s="131"/>
      <c r="AD20" s="131"/>
    </row>
    <row r="21" spans="1:30">
      <c r="A21" t="s">
        <v>418</v>
      </c>
      <c r="B21" s="131"/>
      <c r="C21" s="131"/>
      <c r="D21" s="131"/>
      <c r="E21" s="131"/>
      <c r="F21" s="131"/>
      <c r="G21" s="131"/>
      <c r="H21" s="131"/>
      <c r="I21" s="131"/>
      <c r="J21" s="131"/>
      <c r="K21" s="131"/>
      <c r="L21" s="131"/>
      <c r="M21" s="131"/>
      <c r="N21" s="131"/>
      <c r="O21" s="131"/>
      <c r="P21" s="131"/>
      <c r="Q21" s="131"/>
      <c r="R21" s="131"/>
      <c r="S21" s="131"/>
      <c r="T21" s="131"/>
      <c r="U21" s="131"/>
      <c r="V21" s="131"/>
      <c r="W21" s="131"/>
      <c r="X21" s="131"/>
      <c r="Y21" s="131"/>
      <c r="Z21" s="131"/>
      <c r="AA21" s="131"/>
      <c r="AB21" s="131"/>
      <c r="AC21" s="131"/>
      <c r="AD21" s="131"/>
    </row>
    <row r="22" spans="1:30">
      <c r="A22" t="s">
        <v>419</v>
      </c>
      <c r="B22" s="131"/>
      <c r="C22" s="131"/>
      <c r="D22" s="131"/>
      <c r="E22" s="131"/>
      <c r="F22" s="131"/>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31"/>
    </row>
    <row r="23" spans="1:30">
      <c r="A23" t="s">
        <v>420</v>
      </c>
      <c r="B23" s="131"/>
      <c r="C23" s="131"/>
      <c r="D23" s="131"/>
      <c r="E23" s="131"/>
      <c r="F23" s="131"/>
      <c r="G23" s="131"/>
      <c r="H23" s="131"/>
      <c r="I23" s="131"/>
      <c r="J23" s="131"/>
      <c r="K23" s="131"/>
      <c r="L23" s="131"/>
      <c r="M23" s="131"/>
      <c r="N23" s="131"/>
      <c r="O23" s="131"/>
      <c r="P23" s="131"/>
      <c r="Q23" s="131"/>
      <c r="R23" s="131"/>
      <c r="S23" s="131"/>
      <c r="T23" s="131"/>
      <c r="U23" s="131"/>
      <c r="V23" s="131"/>
      <c r="W23" s="131"/>
      <c r="X23" s="131"/>
      <c r="Y23" s="131"/>
      <c r="Z23" s="131"/>
      <c r="AA23" s="131"/>
      <c r="AB23" s="131"/>
      <c r="AC23" s="131"/>
      <c r="AD23" s="131"/>
    </row>
    <row r="24" spans="1:30">
      <c r="A24" t="s">
        <v>421</v>
      </c>
      <c r="B24" s="131"/>
      <c r="C24" s="131"/>
      <c r="D24" s="131"/>
      <c r="E24" s="131"/>
      <c r="F24" s="131"/>
      <c r="G24" s="131"/>
      <c r="H24" s="131"/>
      <c r="I24" s="131"/>
      <c r="J24" s="131"/>
      <c r="K24" s="131"/>
      <c r="L24" s="131"/>
      <c r="M24" s="131"/>
      <c r="N24" s="131"/>
      <c r="O24" s="131"/>
      <c r="P24" s="131"/>
      <c r="Q24" s="131"/>
      <c r="R24" s="131"/>
      <c r="S24" s="131"/>
      <c r="T24" s="131"/>
      <c r="U24" s="131"/>
      <c r="V24" s="131"/>
      <c r="W24" s="131"/>
      <c r="X24" s="131"/>
      <c r="Y24" s="131"/>
      <c r="Z24" s="131"/>
      <c r="AA24" s="131"/>
      <c r="AB24" s="131"/>
      <c r="AC24" s="131"/>
      <c r="AD24" s="131"/>
    </row>
    <row r="25" spans="1:30">
      <c r="A25" t="s">
        <v>422</v>
      </c>
      <c r="B25" s="131"/>
      <c r="C25" s="131"/>
      <c r="D25" s="131"/>
      <c r="E25" s="131"/>
      <c r="F25" s="131"/>
      <c r="G25" s="131"/>
      <c r="H25" s="131"/>
      <c r="I25" s="131"/>
      <c r="J25" s="131"/>
      <c r="K25" s="131"/>
      <c r="L25" s="131"/>
      <c r="M25" s="131"/>
      <c r="N25" s="131"/>
      <c r="O25" s="131"/>
      <c r="P25" s="131"/>
      <c r="Q25" s="131"/>
      <c r="R25" s="131"/>
      <c r="S25" s="131"/>
      <c r="T25" s="131"/>
      <c r="U25" s="131"/>
      <c r="V25" s="131"/>
      <c r="W25" s="131"/>
      <c r="X25" s="131"/>
      <c r="Y25" s="131"/>
      <c r="Z25" s="131"/>
      <c r="AA25" s="131"/>
      <c r="AB25" s="131"/>
      <c r="AC25" s="131"/>
      <c r="AD25" s="131"/>
    </row>
    <row r="26" spans="1:30">
      <c r="A26" t="s">
        <v>423</v>
      </c>
      <c r="B26" s="131"/>
      <c r="C26" s="131"/>
      <c r="D26" s="131"/>
      <c r="E26" s="131"/>
      <c r="F26" s="131"/>
      <c r="G26" s="131"/>
      <c r="H26" s="131"/>
      <c r="I26" s="131"/>
      <c r="J26" s="131"/>
      <c r="K26" s="131"/>
      <c r="L26" s="131"/>
      <c r="M26" s="131"/>
      <c r="N26" s="131"/>
      <c r="O26" s="131"/>
      <c r="P26" s="131"/>
      <c r="Q26" s="131"/>
      <c r="R26" s="131"/>
      <c r="S26" s="131"/>
      <c r="T26" s="131"/>
      <c r="U26" s="131"/>
      <c r="V26" s="131"/>
      <c r="W26" s="131"/>
      <c r="X26" s="131"/>
      <c r="Y26" s="131"/>
      <c r="Z26" s="131"/>
      <c r="AA26" s="131"/>
      <c r="AB26" s="131"/>
      <c r="AC26" s="131"/>
      <c r="AD26" s="131"/>
    </row>
    <row r="27" spans="1:30">
      <c r="A27" t="s">
        <v>424</v>
      </c>
      <c r="B27" s="131"/>
      <c r="C27" s="131"/>
      <c r="D27" s="131"/>
      <c r="E27" s="131"/>
      <c r="F27" s="131"/>
      <c r="G27" s="131"/>
      <c r="H27" s="131"/>
      <c r="I27" s="131"/>
      <c r="J27" s="131"/>
      <c r="K27" s="131"/>
      <c r="L27" s="131"/>
      <c r="M27" s="131"/>
      <c r="N27" s="131"/>
      <c r="O27" s="131"/>
      <c r="P27" s="131"/>
      <c r="Q27" s="131"/>
      <c r="R27" s="131"/>
      <c r="S27" s="131"/>
      <c r="T27" s="131"/>
      <c r="U27" s="131"/>
      <c r="V27" s="131"/>
      <c r="W27" s="131"/>
      <c r="X27" s="131"/>
      <c r="Y27" s="131"/>
      <c r="Z27" s="131"/>
      <c r="AA27" s="131"/>
      <c r="AB27" s="131"/>
      <c r="AC27" s="131"/>
      <c r="AD27" s="131"/>
    </row>
    <row r="28" spans="1:30">
      <c r="A28" t="s">
        <v>425</v>
      </c>
      <c r="B28" s="131"/>
      <c r="C28" s="131"/>
      <c r="D28" s="131"/>
      <c r="E28" s="131"/>
      <c r="F28" s="131"/>
      <c r="G28" s="131"/>
      <c r="H28" s="131"/>
      <c r="I28" s="131"/>
      <c r="J28" s="131"/>
      <c r="K28" s="131"/>
      <c r="L28" s="131"/>
      <c r="M28" s="131"/>
      <c r="N28" s="131"/>
      <c r="O28" s="131"/>
      <c r="P28" s="131"/>
      <c r="Q28" s="131"/>
      <c r="R28" s="131"/>
      <c r="S28" s="131"/>
      <c r="T28" s="131"/>
      <c r="U28" s="131"/>
      <c r="V28" s="131"/>
      <c r="W28" s="131"/>
      <c r="X28" s="131"/>
      <c r="Y28" s="131"/>
      <c r="Z28" s="131"/>
      <c r="AA28" s="131"/>
      <c r="AB28" s="131"/>
      <c r="AC28" s="131"/>
      <c r="AD28" s="131"/>
    </row>
    <row r="29" spans="1:30">
      <c r="A29" t="s">
        <v>426</v>
      </c>
      <c r="B29" s="131"/>
      <c r="C29" s="131"/>
      <c r="D29" s="131"/>
      <c r="E29" s="131"/>
      <c r="F29" s="131"/>
      <c r="G29" s="131"/>
      <c r="H29" s="131"/>
      <c r="I29" s="131"/>
      <c r="J29" s="131"/>
      <c r="K29" s="131"/>
      <c r="L29" s="131"/>
      <c r="M29" s="131"/>
      <c r="N29" s="131"/>
      <c r="O29" s="131"/>
      <c r="P29" s="131"/>
      <c r="Q29" s="131"/>
      <c r="R29" s="131"/>
      <c r="S29" s="131"/>
      <c r="T29" s="131"/>
      <c r="U29" s="131"/>
      <c r="V29" s="131"/>
      <c r="W29" s="131"/>
      <c r="X29" s="131"/>
      <c r="Y29" s="131"/>
      <c r="Z29" s="131"/>
      <c r="AA29" s="131"/>
      <c r="AB29" s="131"/>
      <c r="AC29" s="131"/>
      <c r="AD29" s="131"/>
    </row>
    <row r="30" spans="1:30">
      <c r="A30" t="s">
        <v>427</v>
      </c>
      <c r="B30" s="131"/>
      <c r="C30" s="131"/>
      <c r="D30" s="131"/>
      <c r="E30" s="131"/>
      <c r="F30" s="131"/>
      <c r="G30" s="131"/>
      <c r="H30" s="131"/>
      <c r="I30" s="131"/>
      <c r="J30" s="131"/>
      <c r="K30" s="131"/>
      <c r="L30" s="131"/>
      <c r="M30" s="131"/>
      <c r="N30" s="131"/>
      <c r="O30" s="131"/>
      <c r="P30" s="131"/>
      <c r="Q30" s="131"/>
      <c r="R30" s="131"/>
      <c r="S30" s="131"/>
      <c r="T30" s="131"/>
      <c r="U30" s="131"/>
      <c r="V30" s="131"/>
      <c r="W30" s="131"/>
      <c r="X30" s="131"/>
      <c r="Y30" s="131"/>
      <c r="Z30" s="131"/>
      <c r="AA30" s="131"/>
      <c r="AB30" s="131"/>
      <c r="AC30" s="131"/>
      <c r="AD30" s="131"/>
    </row>
    <row r="31" spans="1:30">
      <c r="A31" t="s">
        <v>428</v>
      </c>
      <c r="B31" s="131"/>
      <c r="C31" s="131"/>
      <c r="D31" s="131"/>
      <c r="E31" s="131"/>
      <c r="F31" s="131"/>
      <c r="G31" s="131"/>
      <c r="H31" s="131"/>
      <c r="I31" s="131"/>
      <c r="J31" s="131"/>
      <c r="K31" s="131"/>
      <c r="L31" s="131"/>
      <c r="M31" s="131"/>
      <c r="N31" s="131"/>
      <c r="O31" s="131"/>
      <c r="P31" s="131"/>
      <c r="Q31" s="131"/>
      <c r="R31" s="131"/>
      <c r="S31" s="131"/>
      <c r="T31" s="131"/>
      <c r="U31" s="131"/>
      <c r="V31" s="131"/>
      <c r="W31" s="131"/>
      <c r="X31" s="131"/>
      <c r="Y31" s="131"/>
      <c r="Z31" s="131"/>
      <c r="AA31" s="131"/>
      <c r="AB31" s="131"/>
      <c r="AC31" s="131"/>
      <c r="AD31" s="131"/>
    </row>
    <row r="32" spans="1:30">
      <c r="A32" t="s">
        <v>429</v>
      </c>
      <c r="B32" s="131"/>
      <c r="C32" s="131"/>
      <c r="D32" s="131"/>
      <c r="E32" s="131"/>
      <c r="F32" s="131"/>
      <c r="G32" s="131"/>
      <c r="H32" s="131"/>
      <c r="I32" s="131"/>
      <c r="J32" s="131"/>
      <c r="K32" s="131"/>
      <c r="L32" s="131"/>
      <c r="M32" s="131"/>
      <c r="N32" s="131"/>
      <c r="O32" s="131"/>
      <c r="P32" s="131"/>
      <c r="Q32" s="131"/>
      <c r="R32" s="131"/>
      <c r="S32" s="131"/>
      <c r="T32" s="131"/>
      <c r="U32" s="131"/>
      <c r="V32" s="131"/>
      <c r="W32" s="131"/>
      <c r="X32" s="131"/>
      <c r="Y32" s="131"/>
      <c r="Z32" s="131"/>
      <c r="AA32" s="131"/>
      <c r="AB32" s="131"/>
      <c r="AC32" s="131"/>
      <c r="AD32" s="131"/>
    </row>
    <row r="33" spans="1:30">
      <c r="A33" t="s">
        <v>430</v>
      </c>
      <c r="B33" s="131"/>
      <c r="C33" s="131"/>
      <c r="D33" s="131"/>
      <c r="E33" s="131"/>
      <c r="F33" s="131"/>
      <c r="G33" s="131"/>
      <c r="H33" s="131"/>
      <c r="I33" s="131"/>
      <c r="J33" s="131"/>
      <c r="K33" s="131"/>
      <c r="L33" s="131"/>
      <c r="M33" s="131"/>
      <c r="N33" s="131"/>
      <c r="O33" s="131"/>
      <c r="P33" s="131"/>
      <c r="Q33" s="131"/>
      <c r="R33" s="131"/>
      <c r="S33" s="131"/>
      <c r="T33" s="131"/>
      <c r="U33" s="131"/>
      <c r="V33" s="131"/>
      <c r="W33" s="131"/>
      <c r="X33" s="131"/>
      <c r="Y33" s="131"/>
      <c r="Z33" s="131"/>
      <c r="AA33" s="131"/>
      <c r="AB33" s="131"/>
      <c r="AC33" s="131"/>
      <c r="AD33" s="131"/>
    </row>
    <row r="34" spans="1:30">
      <c r="A34" t="s">
        <v>431</v>
      </c>
      <c r="B34" s="131"/>
      <c r="C34" s="131"/>
      <c r="D34" s="131"/>
      <c r="E34" s="131"/>
      <c r="F34" s="131"/>
      <c r="G34" s="131"/>
      <c r="H34" s="131"/>
      <c r="I34" s="131"/>
      <c r="J34" s="131"/>
      <c r="K34" s="131"/>
      <c r="L34" s="131"/>
      <c r="M34" s="131"/>
      <c r="N34" s="131"/>
      <c r="O34" s="131"/>
      <c r="P34" s="131"/>
      <c r="Q34" s="131"/>
      <c r="R34" s="131"/>
      <c r="S34" s="131"/>
      <c r="T34" s="131"/>
      <c r="U34" s="131"/>
      <c r="V34" s="131"/>
      <c r="W34" s="131"/>
      <c r="X34" s="131"/>
      <c r="Y34" s="131"/>
      <c r="Z34" s="131"/>
      <c r="AA34" s="131"/>
      <c r="AB34" s="131"/>
      <c r="AC34" s="131"/>
      <c r="AD34" s="131"/>
    </row>
    <row r="35" spans="1:30">
      <c r="A35" t="s">
        <v>432</v>
      </c>
      <c r="B35" s="131"/>
      <c r="C35" s="131"/>
      <c r="D35" s="131"/>
      <c r="E35" s="131"/>
      <c r="F35" s="131"/>
      <c r="G35" s="131"/>
      <c r="H35" s="131"/>
      <c r="I35" s="131"/>
      <c r="J35" s="131"/>
      <c r="K35" s="131"/>
      <c r="L35" s="131"/>
      <c r="M35" s="131"/>
      <c r="N35" s="131"/>
      <c r="O35" s="131"/>
      <c r="P35" s="131"/>
      <c r="Q35" s="131"/>
      <c r="R35" s="131"/>
      <c r="S35" s="131"/>
      <c r="T35" s="131"/>
      <c r="U35" s="131"/>
      <c r="V35" s="131"/>
      <c r="W35" s="131"/>
      <c r="X35" s="131"/>
      <c r="Y35" s="131"/>
      <c r="Z35" s="131"/>
      <c r="AA35" s="131"/>
      <c r="AB35" s="131"/>
      <c r="AC35" s="131"/>
      <c r="AD35" s="131"/>
    </row>
    <row r="36" spans="1:30">
      <c r="A36" t="s">
        <v>433</v>
      </c>
      <c r="B36" s="131"/>
      <c r="C36" s="131"/>
      <c r="D36" s="131"/>
      <c r="E36" s="131"/>
      <c r="F36" s="131"/>
      <c r="G36" s="131"/>
      <c r="H36" s="131"/>
      <c r="I36" s="131"/>
      <c r="J36" s="131"/>
      <c r="K36" s="131"/>
      <c r="L36" s="131"/>
      <c r="M36" s="131"/>
      <c r="N36" s="131"/>
      <c r="O36" s="131"/>
      <c r="P36" s="131"/>
      <c r="Q36" s="131"/>
      <c r="R36" s="131"/>
      <c r="S36" s="131"/>
      <c r="T36" s="131"/>
      <c r="U36" s="131"/>
      <c r="V36" s="131"/>
      <c r="W36" s="131"/>
      <c r="X36" s="131"/>
      <c r="Y36" s="131"/>
      <c r="Z36" s="131"/>
      <c r="AA36" s="131"/>
      <c r="AB36" s="131"/>
      <c r="AC36" s="131"/>
      <c r="AD36" s="131"/>
    </row>
    <row r="37" spans="1:30">
      <c r="A37" t="s">
        <v>434</v>
      </c>
      <c r="B37" s="131"/>
      <c r="C37" s="131"/>
      <c r="D37" s="131"/>
      <c r="E37" s="131"/>
      <c r="F37" s="131"/>
      <c r="G37" s="131"/>
      <c r="H37" s="131"/>
      <c r="I37" s="131"/>
      <c r="J37" s="131"/>
      <c r="K37" s="131"/>
      <c r="L37" s="131"/>
      <c r="M37" s="131"/>
      <c r="N37" s="131"/>
      <c r="O37" s="131"/>
      <c r="P37" s="131"/>
      <c r="Q37" s="131"/>
      <c r="R37" s="131"/>
      <c r="S37" s="131"/>
      <c r="T37" s="131"/>
      <c r="U37" s="131"/>
      <c r="V37" s="131"/>
      <c r="W37" s="131"/>
      <c r="X37" s="131"/>
      <c r="Y37" s="131"/>
      <c r="Z37" s="131"/>
      <c r="AA37" s="131"/>
      <c r="AB37" s="131"/>
      <c r="AC37" s="131"/>
      <c r="AD37" s="131"/>
    </row>
    <row r="38" spans="1:30">
      <c r="A38" t="s">
        <v>435</v>
      </c>
      <c r="B38" s="131"/>
      <c r="C38" s="131"/>
      <c r="D38" s="131"/>
      <c r="E38" s="131"/>
      <c r="F38" s="131"/>
      <c r="G38" s="131"/>
      <c r="H38" s="131"/>
      <c r="I38" s="131"/>
      <c r="J38" s="131"/>
      <c r="K38" s="131"/>
      <c r="L38" s="131"/>
      <c r="M38" s="131"/>
      <c r="N38" s="131"/>
      <c r="O38" s="131"/>
      <c r="P38" s="131"/>
      <c r="Q38" s="131"/>
      <c r="R38" s="131"/>
      <c r="S38" s="131"/>
      <c r="T38" s="131"/>
      <c r="U38" s="131"/>
      <c r="V38" s="131"/>
      <c r="W38" s="131"/>
      <c r="X38" s="131"/>
      <c r="Y38" s="131"/>
      <c r="Z38" s="131"/>
      <c r="AA38" s="131"/>
      <c r="AB38" s="131"/>
      <c r="AC38" s="131"/>
      <c r="AD38" s="131"/>
    </row>
    <row r="39" spans="1:30">
      <c r="A39" t="s">
        <v>436</v>
      </c>
      <c r="B39" s="131"/>
      <c r="C39" s="131"/>
      <c r="D39" s="131"/>
      <c r="E39" s="131"/>
      <c r="F39" s="131"/>
      <c r="G39" s="131"/>
      <c r="H39" s="131"/>
      <c r="I39" s="131"/>
      <c r="J39" s="131"/>
      <c r="K39" s="131"/>
      <c r="L39" s="131"/>
      <c r="M39" s="131"/>
      <c r="N39" s="131"/>
      <c r="O39" s="131"/>
      <c r="P39" s="131"/>
      <c r="Q39" s="131"/>
      <c r="R39" s="131"/>
      <c r="S39" s="131"/>
      <c r="T39" s="131"/>
      <c r="U39" s="131"/>
      <c r="V39" s="131"/>
      <c r="W39" s="131"/>
      <c r="X39" s="131"/>
      <c r="Y39" s="131"/>
      <c r="Z39" s="131"/>
      <c r="AA39" s="131"/>
      <c r="AB39" s="131"/>
      <c r="AC39" s="131"/>
      <c r="AD39" s="131"/>
    </row>
    <row r="40" spans="1:30">
      <c r="A40" t="s">
        <v>437</v>
      </c>
      <c r="B40" s="131"/>
      <c r="C40" s="131"/>
      <c r="D40" s="131"/>
      <c r="E40" s="131"/>
      <c r="F40" s="131"/>
      <c r="G40" s="131"/>
      <c r="H40" s="131"/>
      <c r="I40" s="131"/>
      <c r="J40" s="131"/>
      <c r="K40" s="131"/>
      <c r="L40" s="131"/>
      <c r="M40" s="131"/>
      <c r="N40" s="131"/>
      <c r="O40" s="131"/>
      <c r="P40" s="131"/>
      <c r="Q40" s="131"/>
      <c r="R40" s="131"/>
      <c r="S40" s="131"/>
      <c r="T40" s="131"/>
      <c r="U40" s="131"/>
      <c r="V40" s="131"/>
      <c r="W40" s="131"/>
      <c r="X40" s="131"/>
      <c r="Y40" s="131"/>
      <c r="Z40" s="131"/>
      <c r="AA40" s="131"/>
      <c r="AB40" s="131"/>
      <c r="AC40" s="131"/>
      <c r="AD40" s="131"/>
    </row>
    <row r="41" spans="1:30">
      <c r="A41" t="s">
        <v>438</v>
      </c>
      <c r="B41" s="131"/>
      <c r="C41" s="131"/>
      <c r="D41" s="131"/>
      <c r="E41" s="131"/>
      <c r="F41" s="131"/>
      <c r="G41" s="131"/>
      <c r="H41" s="131"/>
      <c r="I41" s="131"/>
      <c r="J41" s="131"/>
      <c r="K41" s="131"/>
      <c r="L41" s="131"/>
      <c r="M41" s="131"/>
      <c r="N41" s="131"/>
      <c r="O41" s="131"/>
      <c r="P41" s="131"/>
      <c r="Q41" s="131"/>
      <c r="R41" s="131"/>
      <c r="S41" s="131"/>
      <c r="T41" s="131"/>
      <c r="U41" s="131"/>
      <c r="V41" s="131"/>
      <c r="W41" s="131"/>
      <c r="X41" s="131"/>
      <c r="Y41" s="131"/>
      <c r="Z41" s="131"/>
      <c r="AA41" s="131"/>
      <c r="AB41" s="131"/>
      <c r="AC41" s="131"/>
      <c r="AD41" s="131"/>
    </row>
    <row r="42" spans="1:30">
      <c r="A42" t="s">
        <v>439</v>
      </c>
      <c r="B42" s="131"/>
      <c r="C42" s="131"/>
      <c r="D42" s="131"/>
      <c r="E42" s="131"/>
      <c r="F42" s="131"/>
      <c r="G42" s="131"/>
      <c r="H42" s="131"/>
      <c r="I42" s="131"/>
      <c r="J42" s="131"/>
      <c r="K42" s="131"/>
      <c r="L42" s="131"/>
      <c r="M42" s="131"/>
      <c r="N42" s="131"/>
      <c r="O42" s="131"/>
      <c r="P42" s="131"/>
      <c r="Q42" s="131"/>
      <c r="R42" s="131"/>
      <c r="S42" s="131"/>
      <c r="T42" s="131"/>
      <c r="U42" s="131"/>
      <c r="V42" s="131"/>
      <c r="W42" s="131"/>
      <c r="X42" s="131"/>
      <c r="Y42" s="131"/>
      <c r="Z42" s="131"/>
      <c r="AA42" s="131"/>
      <c r="AB42" s="131"/>
      <c r="AC42" s="131"/>
      <c r="AD42" s="131"/>
    </row>
    <row r="43" spans="1:30">
      <c r="A43" t="s">
        <v>440</v>
      </c>
      <c r="B43" s="131"/>
      <c r="C43" s="131"/>
      <c r="D43" s="131"/>
      <c r="E43" s="131"/>
      <c r="F43" s="131"/>
      <c r="G43" s="131"/>
      <c r="H43" s="131"/>
      <c r="I43" s="131"/>
      <c r="J43" s="131"/>
      <c r="K43" s="131"/>
      <c r="L43" s="131"/>
      <c r="M43" s="131"/>
      <c r="N43" s="131"/>
      <c r="O43" s="131"/>
      <c r="P43" s="131"/>
      <c r="Q43" s="131"/>
      <c r="R43" s="131"/>
      <c r="S43" s="131"/>
      <c r="T43" s="131"/>
      <c r="U43" s="131"/>
      <c r="V43" s="131"/>
      <c r="W43" s="131"/>
      <c r="X43" s="131"/>
      <c r="Y43" s="131"/>
      <c r="Z43" s="131"/>
      <c r="AA43" s="131"/>
      <c r="AB43" s="131"/>
      <c r="AC43" s="131"/>
      <c r="AD43" s="131"/>
    </row>
    <row r="44" spans="1:30">
      <c r="A44" t="s">
        <v>441</v>
      </c>
      <c r="B44" s="131"/>
      <c r="C44" s="131"/>
      <c r="D44" s="131"/>
      <c r="E44" s="131"/>
      <c r="F44" s="131"/>
      <c r="G44" s="131"/>
      <c r="H44" s="131"/>
      <c r="I44" s="131"/>
      <c r="J44" s="131"/>
      <c r="K44" s="131"/>
      <c r="L44" s="131"/>
      <c r="M44" s="131"/>
      <c r="N44" s="131"/>
      <c r="O44" s="131"/>
      <c r="P44" s="131"/>
      <c r="Q44" s="131"/>
      <c r="R44" s="131"/>
      <c r="S44" s="131"/>
      <c r="T44" s="131"/>
      <c r="U44" s="131"/>
      <c r="V44" s="131"/>
      <c r="W44" s="131"/>
      <c r="X44" s="131"/>
      <c r="Y44" s="131"/>
      <c r="Z44" s="131"/>
      <c r="AA44" s="131"/>
      <c r="AB44" s="131"/>
      <c r="AC44" s="131"/>
      <c r="AD44" s="131"/>
    </row>
    <row r="45" spans="1:30">
      <c r="A45" t="s">
        <v>442</v>
      </c>
      <c r="B45" s="131"/>
      <c r="C45" s="131"/>
      <c r="D45" s="131"/>
      <c r="E45" s="131"/>
      <c r="F45" s="131"/>
      <c r="G45" s="131"/>
      <c r="H45" s="131"/>
      <c r="I45" s="131"/>
      <c r="J45" s="131"/>
      <c r="K45" s="131"/>
      <c r="L45" s="131"/>
      <c r="M45" s="131"/>
      <c r="N45" s="131"/>
      <c r="O45" s="131"/>
      <c r="P45" s="131"/>
      <c r="Q45" s="131"/>
      <c r="R45" s="131"/>
      <c r="S45" s="131"/>
      <c r="T45" s="131"/>
      <c r="U45" s="131"/>
      <c r="V45" s="131"/>
      <c r="W45" s="131"/>
      <c r="X45" s="131"/>
      <c r="Y45" s="131"/>
      <c r="Z45" s="131"/>
      <c r="AA45" s="131"/>
      <c r="AB45" s="131"/>
      <c r="AC45" s="131"/>
      <c r="AD45" s="131"/>
    </row>
    <row r="46" spans="1:30">
      <c r="A46" t="s">
        <v>443</v>
      </c>
      <c r="B46" s="131"/>
      <c r="C46" s="131"/>
      <c r="D46" s="131"/>
      <c r="E46" s="131"/>
      <c r="F46" s="131"/>
      <c r="G46" s="131"/>
      <c r="H46" s="131"/>
      <c r="I46" s="131"/>
      <c r="J46" s="131"/>
      <c r="K46" s="131"/>
      <c r="L46" s="131"/>
      <c r="M46" s="131"/>
      <c r="N46" s="131"/>
      <c r="O46" s="131"/>
      <c r="P46" s="131"/>
      <c r="Q46" s="131"/>
      <c r="R46" s="131"/>
      <c r="S46" s="131"/>
      <c r="T46" s="131"/>
      <c r="U46" s="131"/>
      <c r="V46" s="131"/>
      <c r="W46" s="131"/>
      <c r="X46" s="131"/>
      <c r="Y46" s="131"/>
      <c r="Z46" s="131"/>
      <c r="AA46" s="131"/>
      <c r="AB46" s="131"/>
      <c r="AC46" s="131"/>
      <c r="AD46" s="131"/>
    </row>
    <row r="47" spans="1:30">
      <c r="A47" t="s">
        <v>444</v>
      </c>
      <c r="B47" s="131"/>
      <c r="C47" s="131"/>
      <c r="D47" s="131"/>
      <c r="E47" s="131"/>
      <c r="F47" s="131"/>
      <c r="G47" s="131"/>
      <c r="H47" s="131"/>
      <c r="I47" s="131"/>
      <c r="J47" s="131"/>
      <c r="K47" s="131"/>
      <c r="L47" s="131"/>
      <c r="M47" s="131"/>
      <c r="N47" s="131"/>
      <c r="O47" s="131"/>
      <c r="P47" s="131"/>
      <c r="Q47" s="131"/>
      <c r="R47" s="131"/>
      <c r="S47" s="131"/>
      <c r="T47" s="131"/>
      <c r="U47" s="131"/>
      <c r="V47" s="131"/>
      <c r="W47" s="131"/>
      <c r="X47" s="131"/>
      <c r="Y47" s="131"/>
      <c r="Z47" s="131"/>
      <c r="AA47" s="131"/>
      <c r="AB47" s="131"/>
      <c r="AC47" s="131"/>
      <c r="AD47" s="131"/>
    </row>
    <row r="48" spans="1:30">
      <c r="A48" t="s">
        <v>445</v>
      </c>
      <c r="B48" s="131"/>
      <c r="C48" s="131"/>
      <c r="D48" s="131"/>
      <c r="E48" s="131"/>
      <c r="F48" s="131"/>
      <c r="G48" s="131"/>
      <c r="H48" s="131"/>
      <c r="I48" s="131"/>
      <c r="J48" s="131"/>
      <c r="K48" s="131"/>
      <c r="L48" s="131"/>
      <c r="M48" s="131"/>
      <c r="N48" s="131"/>
      <c r="O48" s="131"/>
      <c r="P48" s="131"/>
      <c r="Q48" s="131"/>
      <c r="R48" s="131"/>
      <c r="S48" s="131"/>
      <c r="T48" s="131"/>
      <c r="U48" s="131"/>
      <c r="V48" s="131"/>
      <c r="W48" s="131"/>
      <c r="X48" s="131"/>
      <c r="Y48" s="131"/>
      <c r="Z48" s="131"/>
      <c r="AA48" s="131"/>
      <c r="AB48" s="131"/>
      <c r="AC48" s="131"/>
      <c r="AD48" s="131"/>
    </row>
    <row r="49" spans="1:30">
      <c r="A49" t="s">
        <v>446</v>
      </c>
      <c r="B49" s="131"/>
      <c r="C49" s="131"/>
      <c r="D49" s="131"/>
      <c r="E49" s="131"/>
      <c r="F49" s="131"/>
      <c r="G49" s="131"/>
      <c r="H49" s="131"/>
      <c r="I49" s="131"/>
      <c r="J49" s="131"/>
      <c r="K49" s="131"/>
      <c r="L49" s="131"/>
      <c r="M49" s="131"/>
      <c r="N49" s="131"/>
      <c r="O49" s="131"/>
      <c r="P49" s="131"/>
      <c r="Q49" s="131"/>
      <c r="R49" s="131"/>
      <c r="S49" s="131"/>
      <c r="T49" s="131"/>
      <c r="U49" s="131"/>
      <c r="V49" s="131"/>
      <c r="W49" s="131"/>
      <c r="X49" s="131"/>
      <c r="Y49" s="131"/>
      <c r="Z49" s="131"/>
      <c r="AA49" s="131"/>
      <c r="AB49" s="131"/>
      <c r="AC49" s="131"/>
      <c r="AD49" s="131"/>
    </row>
    <row r="50" spans="1:30">
      <c r="A50" t="s">
        <v>447</v>
      </c>
      <c r="B50" s="131"/>
      <c r="C50" s="131"/>
      <c r="D50" s="131"/>
      <c r="E50" s="131"/>
      <c r="F50" s="131"/>
      <c r="G50" s="131"/>
      <c r="H50" s="131"/>
      <c r="I50" s="131"/>
      <c r="J50" s="131"/>
      <c r="K50" s="131"/>
      <c r="L50" s="131"/>
      <c r="M50" s="131"/>
      <c r="N50" s="131"/>
      <c r="O50" s="131"/>
      <c r="P50" s="131"/>
      <c r="Q50" s="131"/>
      <c r="R50" s="131"/>
      <c r="S50" s="131"/>
      <c r="T50" s="131"/>
      <c r="U50" s="131"/>
      <c r="V50" s="131"/>
      <c r="W50" s="131"/>
      <c r="X50" s="131"/>
      <c r="Y50" s="131"/>
      <c r="Z50" s="131"/>
      <c r="AA50" s="131"/>
      <c r="AB50" s="131"/>
      <c r="AC50" s="131"/>
      <c r="AD50" s="131"/>
    </row>
    <row r="51" spans="1:30">
      <c r="A51" t="s">
        <v>448</v>
      </c>
      <c r="B51" s="131"/>
      <c r="C51" s="131"/>
      <c r="D51" s="131"/>
      <c r="E51" s="131"/>
      <c r="F51" s="131"/>
      <c r="G51" s="131"/>
      <c r="H51" s="131"/>
      <c r="I51" s="131"/>
      <c r="J51" s="131"/>
      <c r="K51" s="131"/>
      <c r="L51" s="131"/>
      <c r="M51" s="131"/>
      <c r="N51" s="131"/>
      <c r="O51" s="131"/>
      <c r="P51" s="131"/>
      <c r="Q51" s="131"/>
      <c r="R51" s="131"/>
      <c r="S51" s="131"/>
      <c r="T51" s="131"/>
      <c r="U51" s="131"/>
      <c r="V51" s="131"/>
      <c r="W51" s="131"/>
      <c r="X51" s="131"/>
      <c r="Y51" s="131"/>
      <c r="Z51" s="131"/>
      <c r="AA51" s="131"/>
      <c r="AB51" s="131"/>
      <c r="AC51" s="131"/>
      <c r="AD51" s="131"/>
    </row>
    <row r="52" spans="1:30">
      <c r="A52" t="s">
        <v>449</v>
      </c>
      <c r="B52" s="131"/>
      <c r="C52" s="131"/>
      <c r="D52" s="131"/>
      <c r="E52" s="131"/>
      <c r="F52" s="131"/>
      <c r="G52" s="131"/>
      <c r="H52" s="131"/>
      <c r="I52" s="131"/>
      <c r="J52" s="131"/>
      <c r="K52" s="131"/>
      <c r="L52" s="131"/>
      <c r="M52" s="131"/>
      <c r="N52" s="131"/>
      <c r="O52" s="131"/>
      <c r="P52" s="131"/>
      <c r="Q52" s="131"/>
      <c r="R52" s="131"/>
      <c r="S52" s="131"/>
      <c r="T52" s="131"/>
      <c r="U52" s="131"/>
      <c r="V52" s="131"/>
      <c r="W52" s="131"/>
      <c r="X52" s="131"/>
      <c r="Y52" s="131"/>
      <c r="Z52" s="131"/>
      <c r="AA52" s="131"/>
      <c r="AB52" s="131"/>
      <c r="AC52" s="131"/>
      <c r="AD52" s="131"/>
    </row>
    <row r="53" spans="1:30">
      <c r="A53" t="s">
        <v>450</v>
      </c>
      <c r="B53" s="131"/>
      <c r="C53" s="131"/>
      <c r="D53" s="131"/>
      <c r="E53" s="131"/>
      <c r="F53" s="131"/>
      <c r="G53" s="131"/>
      <c r="H53" s="131"/>
      <c r="I53" s="131"/>
      <c r="J53" s="131"/>
      <c r="K53" s="131"/>
      <c r="L53" s="131"/>
      <c r="M53" s="131"/>
      <c r="N53" s="131"/>
      <c r="O53" s="131"/>
      <c r="P53" s="131"/>
      <c r="Q53" s="131"/>
      <c r="R53" s="131"/>
      <c r="S53" s="131"/>
      <c r="T53" s="131"/>
      <c r="U53" s="131"/>
      <c r="V53" s="131"/>
      <c r="W53" s="131"/>
      <c r="X53" s="131"/>
      <c r="Y53" s="131"/>
      <c r="Z53" s="131"/>
      <c r="AA53" s="131"/>
      <c r="AB53" s="131"/>
      <c r="AC53" s="131"/>
      <c r="AD53" s="131"/>
    </row>
    <row r="54" spans="1:30">
      <c r="A54" t="s">
        <v>451</v>
      </c>
      <c r="B54" s="131"/>
      <c r="C54" s="131"/>
      <c r="D54" s="131"/>
      <c r="E54" s="131"/>
      <c r="F54" s="131"/>
      <c r="G54" s="131"/>
      <c r="H54" s="131"/>
      <c r="I54" s="131"/>
      <c r="J54" s="131"/>
      <c r="K54" s="131"/>
      <c r="L54" s="131"/>
      <c r="M54" s="131"/>
      <c r="N54" s="131"/>
      <c r="O54" s="131"/>
      <c r="P54" s="131"/>
      <c r="Q54" s="131"/>
      <c r="R54" s="131"/>
      <c r="S54" s="131"/>
      <c r="T54" s="131"/>
      <c r="U54" s="131"/>
      <c r="V54" s="131"/>
      <c r="W54" s="131"/>
      <c r="X54" s="131"/>
      <c r="Y54" s="131"/>
      <c r="Z54" s="131"/>
      <c r="AA54" s="131"/>
      <c r="AB54" s="131"/>
      <c r="AC54" s="131"/>
      <c r="AD54" s="131"/>
    </row>
    <row r="55" spans="1:30">
      <c r="A55" t="s">
        <v>452</v>
      </c>
      <c r="B55" s="131"/>
      <c r="C55" s="131"/>
      <c r="D55" s="131"/>
      <c r="E55" s="131"/>
      <c r="F55" s="131"/>
      <c r="G55" s="131"/>
      <c r="H55" s="131"/>
      <c r="I55" s="131"/>
      <c r="J55" s="131"/>
      <c r="K55" s="131"/>
      <c r="L55" s="131"/>
      <c r="M55" s="131"/>
      <c r="N55" s="131"/>
      <c r="O55" s="131"/>
      <c r="P55" s="131"/>
      <c r="Q55" s="131"/>
      <c r="R55" s="131"/>
      <c r="S55" s="131"/>
      <c r="T55" s="131"/>
      <c r="U55" s="131"/>
      <c r="V55" s="131"/>
      <c r="W55" s="131"/>
      <c r="X55" s="131"/>
      <c r="Y55" s="131"/>
      <c r="Z55" s="131"/>
      <c r="AA55" s="131"/>
      <c r="AB55" s="131"/>
      <c r="AC55" s="131"/>
      <c r="AD55" s="131"/>
    </row>
    <row r="56" spans="1:30">
      <c r="A56" t="s">
        <v>453</v>
      </c>
      <c r="B56" s="131"/>
      <c r="C56" s="131"/>
      <c r="D56" s="131"/>
      <c r="E56" s="131"/>
      <c r="F56" s="131"/>
      <c r="G56" s="131"/>
      <c r="H56" s="131"/>
      <c r="I56" s="131"/>
      <c r="J56" s="131"/>
      <c r="K56" s="131"/>
      <c r="L56" s="131"/>
      <c r="M56" s="131"/>
      <c r="N56" s="131"/>
      <c r="O56" s="131"/>
      <c r="P56" s="131"/>
      <c r="Q56" s="131"/>
      <c r="R56" s="131"/>
      <c r="S56" s="131"/>
      <c r="T56" s="131"/>
      <c r="U56" s="131"/>
      <c r="V56" s="131"/>
      <c r="W56" s="131"/>
      <c r="X56" s="131"/>
      <c r="Y56" s="131"/>
      <c r="Z56" s="131"/>
      <c r="AA56" s="131"/>
      <c r="AB56" s="131"/>
      <c r="AC56" s="131"/>
      <c r="AD56" s="131"/>
    </row>
    <row r="57" spans="1:30">
      <c r="A57" t="s">
        <v>454</v>
      </c>
      <c r="B57" s="131"/>
      <c r="C57" s="131"/>
      <c r="D57" s="131"/>
      <c r="E57" s="131"/>
      <c r="F57" s="131"/>
      <c r="G57" s="131"/>
      <c r="H57" s="131"/>
      <c r="I57" s="131"/>
      <c r="J57" s="131"/>
      <c r="K57" s="131"/>
      <c r="L57" s="131"/>
      <c r="M57" s="131"/>
      <c r="N57" s="131"/>
      <c r="O57" s="131"/>
      <c r="P57" s="131"/>
      <c r="Q57" s="131"/>
      <c r="R57" s="131"/>
      <c r="S57" s="131"/>
      <c r="T57" s="131"/>
      <c r="U57" s="131"/>
      <c r="V57" s="131"/>
      <c r="W57" s="131"/>
      <c r="X57" s="131"/>
      <c r="Y57" s="131"/>
      <c r="Z57" s="131"/>
      <c r="AA57" s="131"/>
      <c r="AB57" s="131"/>
      <c r="AC57" s="131"/>
      <c r="AD57" s="131"/>
    </row>
    <row r="58" spans="1:30">
      <c r="A58" t="s">
        <v>455</v>
      </c>
      <c r="B58" s="131"/>
      <c r="C58" s="131"/>
      <c r="D58" s="131"/>
      <c r="E58" s="131"/>
      <c r="F58" s="131"/>
      <c r="G58" s="131"/>
      <c r="H58" s="131"/>
      <c r="I58" s="131"/>
      <c r="J58" s="131"/>
      <c r="K58" s="131"/>
      <c r="L58" s="131"/>
      <c r="M58" s="131"/>
      <c r="N58" s="131"/>
      <c r="O58" s="131"/>
      <c r="P58" s="131"/>
      <c r="Q58" s="131"/>
      <c r="R58" s="131"/>
      <c r="S58" s="131"/>
      <c r="T58" s="131"/>
      <c r="U58" s="131"/>
      <c r="V58" s="131"/>
      <c r="W58" s="131"/>
      <c r="X58" s="131"/>
      <c r="Y58" s="131"/>
      <c r="Z58" s="131"/>
      <c r="AA58" s="131"/>
      <c r="AB58" s="131"/>
      <c r="AC58" s="131"/>
      <c r="AD58" s="131"/>
    </row>
    <row r="59" spans="1:30">
      <c r="A59" t="s">
        <v>456</v>
      </c>
      <c r="B59" s="131"/>
      <c r="C59" s="131"/>
      <c r="D59" s="131"/>
      <c r="E59" s="131"/>
      <c r="F59" s="131"/>
      <c r="G59" s="131"/>
      <c r="H59" s="131"/>
      <c r="I59" s="131"/>
      <c r="J59" s="131"/>
      <c r="K59" s="131"/>
      <c r="L59" s="131"/>
      <c r="M59" s="131"/>
      <c r="N59" s="131"/>
      <c r="O59" s="131"/>
      <c r="P59" s="131"/>
      <c r="Q59" s="131"/>
      <c r="R59" s="131"/>
      <c r="S59" s="131"/>
      <c r="T59" s="131"/>
      <c r="U59" s="131"/>
      <c r="V59" s="131"/>
      <c r="W59" s="131"/>
      <c r="X59" s="131"/>
      <c r="Y59" s="131"/>
      <c r="Z59" s="131"/>
      <c r="AA59" s="131"/>
      <c r="AB59" s="131"/>
      <c r="AC59" s="131"/>
      <c r="AD59" s="131"/>
    </row>
    <row r="60" spans="1:30">
      <c r="A60" t="s">
        <v>457</v>
      </c>
      <c r="B60" s="131"/>
      <c r="C60" s="131"/>
      <c r="D60" s="131"/>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row>
    <row r="61" spans="1:30">
      <c r="A61" t="s">
        <v>458</v>
      </c>
      <c r="B61" s="131"/>
      <c r="C61" s="131"/>
      <c r="D61" s="131"/>
      <c r="E61" s="131"/>
      <c r="F61" s="131"/>
      <c r="G61" s="131"/>
      <c r="H61" s="131"/>
      <c r="I61" s="131"/>
      <c r="J61" s="131"/>
      <c r="K61" s="131"/>
      <c r="L61" s="131"/>
      <c r="M61" s="131"/>
      <c r="N61" s="131"/>
      <c r="O61" s="131"/>
      <c r="P61" s="131"/>
      <c r="Q61" s="131"/>
      <c r="R61" s="131"/>
      <c r="S61" s="131"/>
      <c r="T61" s="131"/>
      <c r="U61" s="131"/>
      <c r="V61" s="131"/>
      <c r="W61" s="131"/>
      <c r="X61" s="131"/>
      <c r="Y61" s="131"/>
      <c r="Z61" s="131"/>
      <c r="AA61" s="131"/>
      <c r="AB61" s="131"/>
      <c r="AC61" s="131"/>
      <c r="AD61" s="131"/>
    </row>
    <row r="62" spans="1:30">
      <c r="A62" t="s">
        <v>459</v>
      </c>
      <c r="B62" s="131"/>
      <c r="C62" s="131"/>
      <c r="D62" s="131"/>
      <c r="E62" s="131"/>
      <c r="F62" s="131"/>
      <c r="G62" s="131"/>
      <c r="H62" s="131"/>
      <c r="I62" s="131"/>
      <c r="J62" s="131"/>
      <c r="K62" s="131"/>
      <c r="L62" s="131"/>
      <c r="M62" s="131"/>
      <c r="N62" s="131"/>
      <c r="O62" s="131"/>
      <c r="P62" s="131"/>
      <c r="Q62" s="131"/>
      <c r="R62" s="131"/>
      <c r="S62" s="131"/>
      <c r="T62" s="131"/>
      <c r="U62" s="131"/>
      <c r="V62" s="131"/>
      <c r="W62" s="131"/>
      <c r="X62" s="131"/>
      <c r="Y62" s="131"/>
      <c r="Z62" s="131"/>
      <c r="AA62" s="131"/>
      <c r="AB62" s="131"/>
      <c r="AC62" s="131"/>
      <c r="AD62" s="131"/>
    </row>
    <row r="63" spans="1:30">
      <c r="A63" t="s">
        <v>460</v>
      </c>
      <c r="B63" s="131"/>
      <c r="C63" s="131"/>
      <c r="D63" s="131"/>
      <c r="E63" s="131"/>
      <c r="F63" s="131"/>
      <c r="G63" s="131"/>
      <c r="H63" s="131"/>
      <c r="I63" s="131"/>
      <c r="J63" s="131"/>
      <c r="K63" s="131"/>
      <c r="L63" s="131"/>
      <c r="M63" s="131"/>
      <c r="N63" s="131"/>
      <c r="O63" s="131"/>
      <c r="P63" s="131"/>
      <c r="Q63" s="131"/>
      <c r="R63" s="131"/>
      <c r="S63" s="131"/>
      <c r="T63" s="131"/>
      <c r="U63" s="131"/>
      <c r="V63" s="131"/>
      <c r="W63" s="131"/>
      <c r="X63" s="131"/>
      <c r="Y63" s="131"/>
      <c r="Z63" s="131"/>
      <c r="AA63" s="131"/>
      <c r="AB63" s="131"/>
      <c r="AC63" s="131"/>
      <c r="AD63" s="131"/>
    </row>
    <row r="64" spans="1:30">
      <c r="A64" t="s">
        <v>461</v>
      </c>
      <c r="B64" s="131"/>
      <c r="C64" s="131"/>
      <c r="D64" s="131"/>
      <c r="E64" s="131"/>
      <c r="F64" s="131"/>
      <c r="G64" s="131"/>
      <c r="H64" s="131"/>
      <c r="I64" s="131"/>
      <c r="J64" s="131"/>
      <c r="K64" s="131"/>
      <c r="L64" s="131"/>
      <c r="M64" s="131"/>
      <c r="N64" s="131"/>
      <c r="O64" s="131"/>
      <c r="P64" s="131"/>
      <c r="Q64" s="131"/>
      <c r="R64" s="131"/>
      <c r="S64" s="131"/>
      <c r="T64" s="131"/>
      <c r="U64" s="131"/>
      <c r="V64" s="131"/>
      <c r="W64" s="131"/>
      <c r="X64" s="131"/>
      <c r="Y64" s="131"/>
      <c r="Z64" s="131"/>
      <c r="AA64" s="131"/>
      <c r="AB64" s="131"/>
      <c r="AC64" s="131"/>
      <c r="AD64" s="131"/>
    </row>
    <row r="65" spans="1:31">
      <c r="A65" t="s">
        <v>326</v>
      </c>
      <c r="B65" s="126">
        <f t="array" ref="B65:B123">IF(B$2,[6]!hp(Annual!B65:B123,$A$1),0)</f>
        <v>0</v>
      </c>
      <c r="C65" s="126">
        <f t="array" ref="C65:C123">IF(C$2,[6]!hp(Annual!C65:C123,$A$1),0)</f>
        <v>0</v>
      </c>
      <c r="D65" s="126">
        <f t="array" ref="D65:D123">IF(D$2,[6]!hp(Annual!D65:D123,$A$1),0)</f>
        <v>0</v>
      </c>
      <c r="E65" s="126">
        <f t="array" ref="E65:E123">IF(E$2,[6]!hp(Annual!E65:E123,$A$1),0)</f>
        <v>0</v>
      </c>
      <c r="F65" s="126">
        <f t="array" ref="F65:F123">IF(F$2,[6]!hp(Annual!F65:F123,$A$1),0)</f>
        <v>0</v>
      </c>
      <c r="G65" s="126">
        <f t="array" ref="G65:G123">IF(G$2,[6]!hp(Annual!G65:G123,$A$1),0)</f>
        <v>0</v>
      </c>
      <c r="H65" s="126">
        <f t="array" ref="H65:H123">IF(H$2,[6]!hp(Annual!H65:H123,$A$1),0)</f>
        <v>0</v>
      </c>
      <c r="I65" s="126">
        <f t="array" ref="I65:I123">IF(I$2,[6]!hp(Annual!I65:I123,$A$1),0)</f>
        <v>0</v>
      </c>
      <c r="J65" s="126">
        <f t="array" ref="J65:J123">IF(J$2,[6]!hp(Annual!J65:J123,$A$1),0)</f>
        <v>0</v>
      </c>
      <c r="K65" s="126">
        <f t="array" ref="K65:K123">IF(K$2,[6]!hp(Annual!K65:K123,$A$1),0)</f>
        <v>0</v>
      </c>
      <c r="L65" s="126">
        <f t="array" ref="L65:L123">IF(L$2,[6]!hp(Annual!L65:L123,$A$1),0)</f>
        <v>0</v>
      </c>
      <c r="M65" s="126">
        <f t="array" ref="M65:M123">IF(M$2,[6]!hp(Annual!M65:M123,$A$1),0)</f>
        <v>0</v>
      </c>
      <c r="N65" s="126">
        <f t="array" ref="N65:N123">IF(N$2,[6]!hp(Annual!N65:N123,$A$1),0)</f>
        <v>0</v>
      </c>
      <c r="O65" s="126">
        <f t="array" ref="O65:O123">IF(O$2,[6]!hp(Annual!O65:O123,$A$1),0)</f>
        <v>0</v>
      </c>
      <c r="P65" s="126">
        <f t="array" ref="P65:P123">IF(P$2,[6]!hp(Annual!P65:P123,$A$1),0)</f>
        <v>0</v>
      </c>
      <c r="Q65" s="126">
        <f t="array" ref="Q65:Q123">IF(Q$2,[6]!hp(Annual!Q65:Q123,$A$1),0)</f>
        <v>0</v>
      </c>
      <c r="R65" s="126">
        <f t="array" ref="R65:R123">IF(R$2,[6]!hp(Annual!R65:R123,$A$1),0)</f>
        <v>0</v>
      </c>
      <c r="S65" s="126">
        <f t="array" ref="S65:S123">IF(S$2,[6]!hp(Annual!S65:S123,$A$1),0)</f>
        <v>0</v>
      </c>
      <c r="T65" s="126">
        <f t="array" ref="T65:T123">IF(T$2,[6]!hp(Annual!T65:T123,$A$1),0)</f>
        <v>0</v>
      </c>
      <c r="U65" s="126">
        <f t="array" ref="U65:U123">IF(U$2,[6]!hp(Annual!U65:U123,$A$1),0)</f>
        <v>0</v>
      </c>
      <c r="V65" s="126">
        <f t="array" ref="V65:V123">IF(V$2,[6]!hp(Annual!V65:V123,$A$1),0)</f>
        <v>0</v>
      </c>
      <c r="W65" s="126">
        <f t="array" ref="W65:W123">IF(W$2,[6]!hp(Annual!W65:W123,$A$1),0)</f>
        <v>0</v>
      </c>
      <c r="X65" s="126">
        <f t="array" ref="X65:X123">IF(X$2,[6]!hp(Annual!X65:X123,$A$1),0)</f>
        <v>0</v>
      </c>
      <c r="Y65" s="126">
        <f t="array" ref="Y65:Y123">IF(Y$2,[6]!hp(Annual!Y65:Y123,$A$1),0)</f>
        <v>0</v>
      </c>
      <c r="Z65" s="126">
        <f t="array" ref="Z65:Z123">IF(Z$2,[6]!hp(Annual!Z65:Z123,$A$1),0)</f>
        <v>0</v>
      </c>
      <c r="AA65" s="126">
        <f t="array" ref="AA65:AA123">IF(AA$2,[6]!hp(Annual!AA65:AA123,$A$1),0)</f>
        <v>0</v>
      </c>
      <c r="AB65" s="126">
        <f t="array" ref="AB65:AB123">IF(AB$2,[6]!hp(Annual!AB65:AB123,$A$1),0)</f>
        <v>0</v>
      </c>
      <c r="AC65" s="126">
        <f t="array" ref="AC65:AC123">IF(AC$2,[6]!hp(Annual!AC65:AC123,$A$1),0)</f>
        <v>0</v>
      </c>
      <c r="AD65" s="126">
        <f t="array" ref="AD65:AD123">IF(AD$2,[6]!hp(Annual!AD65:AD123,$A$1),0)</f>
        <v>0</v>
      </c>
      <c r="AE65" s="126"/>
    </row>
    <row r="66" spans="1:31">
      <c r="A66" t="s">
        <v>327</v>
      </c>
      <c r="B66" s="126">
        <v>0</v>
      </c>
      <c r="C66" s="126">
        <v>0</v>
      </c>
      <c r="D66" s="126">
        <v>0</v>
      </c>
      <c r="E66" s="126">
        <v>0</v>
      </c>
      <c r="F66" s="126">
        <v>0</v>
      </c>
      <c r="G66" s="126">
        <v>0</v>
      </c>
      <c r="H66" s="126">
        <v>0</v>
      </c>
      <c r="I66" s="126">
        <v>0</v>
      </c>
      <c r="J66" s="126">
        <v>0</v>
      </c>
      <c r="K66" s="126">
        <v>0</v>
      </c>
      <c r="L66" s="126">
        <v>0</v>
      </c>
      <c r="M66" s="126">
        <v>0</v>
      </c>
      <c r="N66" s="126">
        <v>0</v>
      </c>
      <c r="O66" s="126">
        <v>0</v>
      </c>
      <c r="P66" s="126">
        <v>0</v>
      </c>
      <c r="Q66" s="126">
        <v>0</v>
      </c>
      <c r="R66" s="126">
        <v>0</v>
      </c>
      <c r="S66" s="126">
        <v>0</v>
      </c>
      <c r="T66" s="126">
        <v>0</v>
      </c>
      <c r="U66" s="126">
        <v>0</v>
      </c>
      <c r="V66" s="126">
        <v>0</v>
      </c>
      <c r="W66" s="126">
        <v>0</v>
      </c>
      <c r="X66" s="126">
        <v>0</v>
      </c>
      <c r="Y66" s="126">
        <v>0</v>
      </c>
      <c r="Z66" s="126">
        <v>0</v>
      </c>
      <c r="AA66" s="126">
        <v>0</v>
      </c>
      <c r="AB66" s="126">
        <v>0</v>
      </c>
      <c r="AC66" s="126">
        <v>0</v>
      </c>
      <c r="AD66" s="126">
        <v>0</v>
      </c>
      <c r="AE66" s="126"/>
    </row>
    <row r="67" spans="1:31">
      <c r="A67" t="s">
        <v>328</v>
      </c>
      <c r="B67" s="126">
        <v>0</v>
      </c>
      <c r="C67" s="126">
        <v>0</v>
      </c>
      <c r="D67" s="126">
        <v>0</v>
      </c>
      <c r="E67" s="126">
        <v>0</v>
      </c>
      <c r="F67" s="126">
        <v>0</v>
      </c>
      <c r="G67" s="126">
        <v>0</v>
      </c>
      <c r="H67" s="126">
        <v>0</v>
      </c>
      <c r="I67" s="126">
        <v>0</v>
      </c>
      <c r="J67" s="126">
        <v>0</v>
      </c>
      <c r="K67" s="126">
        <v>0</v>
      </c>
      <c r="L67" s="126">
        <v>0</v>
      </c>
      <c r="M67" s="126">
        <v>0</v>
      </c>
      <c r="N67" s="126">
        <v>0</v>
      </c>
      <c r="O67" s="126">
        <v>0</v>
      </c>
      <c r="P67" s="126">
        <v>0</v>
      </c>
      <c r="Q67" s="126">
        <v>0</v>
      </c>
      <c r="R67" s="126">
        <v>0</v>
      </c>
      <c r="S67" s="126">
        <v>0</v>
      </c>
      <c r="T67" s="126">
        <v>0</v>
      </c>
      <c r="U67" s="126">
        <v>0</v>
      </c>
      <c r="V67" s="126">
        <v>0</v>
      </c>
      <c r="W67" s="126">
        <v>0</v>
      </c>
      <c r="X67" s="126">
        <v>0</v>
      </c>
      <c r="Y67" s="126">
        <v>0</v>
      </c>
      <c r="Z67" s="126">
        <v>0</v>
      </c>
      <c r="AA67" s="126">
        <v>0</v>
      </c>
      <c r="AB67" s="126">
        <v>0</v>
      </c>
      <c r="AC67" s="126">
        <v>0</v>
      </c>
      <c r="AD67" s="126">
        <v>0</v>
      </c>
      <c r="AE67" s="126"/>
    </row>
    <row r="68" spans="1:31">
      <c r="A68" t="s">
        <v>329</v>
      </c>
      <c r="B68" s="126">
        <v>0</v>
      </c>
      <c r="C68" s="126">
        <v>0</v>
      </c>
      <c r="D68" s="126">
        <v>0</v>
      </c>
      <c r="E68" s="126">
        <v>0</v>
      </c>
      <c r="F68" s="126">
        <v>0</v>
      </c>
      <c r="G68" s="126">
        <v>0</v>
      </c>
      <c r="H68" s="126">
        <v>0</v>
      </c>
      <c r="I68" s="126">
        <v>0</v>
      </c>
      <c r="J68" s="126">
        <v>0</v>
      </c>
      <c r="K68" s="126">
        <v>0</v>
      </c>
      <c r="L68" s="126">
        <v>0</v>
      </c>
      <c r="M68" s="126">
        <v>0</v>
      </c>
      <c r="N68" s="126">
        <v>0</v>
      </c>
      <c r="O68" s="126">
        <v>0</v>
      </c>
      <c r="P68" s="126">
        <v>0</v>
      </c>
      <c r="Q68" s="126">
        <v>0</v>
      </c>
      <c r="R68" s="126">
        <v>0</v>
      </c>
      <c r="S68" s="126">
        <v>0</v>
      </c>
      <c r="T68" s="126">
        <v>0</v>
      </c>
      <c r="U68" s="126">
        <v>0</v>
      </c>
      <c r="V68" s="126">
        <v>0</v>
      </c>
      <c r="W68" s="126">
        <v>0</v>
      </c>
      <c r="X68" s="126">
        <v>0</v>
      </c>
      <c r="Y68" s="126">
        <v>0</v>
      </c>
      <c r="Z68" s="126">
        <v>0</v>
      </c>
      <c r="AA68" s="126">
        <v>0</v>
      </c>
      <c r="AB68" s="126">
        <v>0</v>
      </c>
      <c r="AC68" s="126">
        <v>0</v>
      </c>
      <c r="AD68" s="126">
        <v>0</v>
      </c>
      <c r="AE68" s="126"/>
    </row>
    <row r="69" spans="1:31">
      <c r="A69" t="s">
        <v>330</v>
      </c>
      <c r="B69" s="126">
        <v>0</v>
      </c>
      <c r="C69" s="126">
        <v>0</v>
      </c>
      <c r="D69" s="126">
        <v>0</v>
      </c>
      <c r="E69" s="126">
        <v>0</v>
      </c>
      <c r="F69" s="126">
        <v>0</v>
      </c>
      <c r="G69" s="126">
        <v>0</v>
      </c>
      <c r="H69" s="126">
        <v>0</v>
      </c>
      <c r="I69" s="126">
        <v>0</v>
      </c>
      <c r="J69" s="126">
        <v>0</v>
      </c>
      <c r="K69" s="126">
        <v>0</v>
      </c>
      <c r="L69" s="126">
        <v>0</v>
      </c>
      <c r="M69" s="126">
        <v>0</v>
      </c>
      <c r="N69" s="126">
        <v>0</v>
      </c>
      <c r="O69" s="126">
        <v>0</v>
      </c>
      <c r="P69" s="126">
        <v>0</v>
      </c>
      <c r="Q69" s="126">
        <v>0</v>
      </c>
      <c r="R69" s="126">
        <v>0</v>
      </c>
      <c r="S69" s="126">
        <v>0</v>
      </c>
      <c r="T69" s="126">
        <v>0</v>
      </c>
      <c r="U69" s="126">
        <v>0</v>
      </c>
      <c r="V69" s="126">
        <v>0</v>
      </c>
      <c r="W69" s="126">
        <v>0</v>
      </c>
      <c r="X69" s="126">
        <v>0</v>
      </c>
      <c r="Y69" s="126">
        <v>0</v>
      </c>
      <c r="Z69" s="126">
        <v>0</v>
      </c>
      <c r="AA69" s="126">
        <v>0</v>
      </c>
      <c r="AB69" s="126">
        <v>0</v>
      </c>
      <c r="AC69" s="126">
        <v>0</v>
      </c>
      <c r="AD69" s="126">
        <v>0</v>
      </c>
      <c r="AE69" s="126"/>
    </row>
    <row r="70" spans="1:31">
      <c r="A70" t="s">
        <v>331</v>
      </c>
      <c r="B70" s="126">
        <v>0</v>
      </c>
      <c r="C70" s="126">
        <v>0</v>
      </c>
      <c r="D70" s="126">
        <v>0</v>
      </c>
      <c r="E70" s="126">
        <v>0</v>
      </c>
      <c r="F70" s="126">
        <v>0</v>
      </c>
      <c r="G70" s="126">
        <v>0</v>
      </c>
      <c r="H70" s="126">
        <v>0</v>
      </c>
      <c r="I70" s="126">
        <v>0</v>
      </c>
      <c r="J70" s="126">
        <v>0</v>
      </c>
      <c r="K70" s="126">
        <v>0</v>
      </c>
      <c r="L70" s="126">
        <v>0</v>
      </c>
      <c r="M70" s="126">
        <v>0</v>
      </c>
      <c r="N70" s="126">
        <v>0</v>
      </c>
      <c r="O70" s="126">
        <v>0</v>
      </c>
      <c r="P70" s="126">
        <v>0</v>
      </c>
      <c r="Q70" s="126">
        <v>0</v>
      </c>
      <c r="R70" s="126">
        <v>0</v>
      </c>
      <c r="S70" s="126">
        <v>0</v>
      </c>
      <c r="T70" s="126">
        <v>0</v>
      </c>
      <c r="U70" s="126">
        <v>0</v>
      </c>
      <c r="V70" s="126">
        <v>0</v>
      </c>
      <c r="W70" s="126">
        <v>0</v>
      </c>
      <c r="X70" s="126">
        <v>0</v>
      </c>
      <c r="Y70" s="126">
        <v>0</v>
      </c>
      <c r="Z70" s="126">
        <v>0</v>
      </c>
      <c r="AA70" s="126">
        <v>0</v>
      </c>
      <c r="AB70" s="126">
        <v>0</v>
      </c>
      <c r="AC70" s="126">
        <v>0</v>
      </c>
      <c r="AD70" s="126">
        <v>0</v>
      </c>
      <c r="AE70" s="126"/>
    </row>
    <row r="71" spans="1:31">
      <c r="A71" t="s">
        <v>332</v>
      </c>
      <c r="B71" s="126">
        <v>0</v>
      </c>
      <c r="C71" s="126">
        <v>0</v>
      </c>
      <c r="D71" s="126">
        <v>0</v>
      </c>
      <c r="E71" s="126">
        <v>0</v>
      </c>
      <c r="F71" s="126">
        <v>0</v>
      </c>
      <c r="G71" s="126">
        <v>0</v>
      </c>
      <c r="H71" s="126">
        <v>0</v>
      </c>
      <c r="I71" s="126">
        <v>0</v>
      </c>
      <c r="J71" s="126">
        <v>0</v>
      </c>
      <c r="K71" s="126">
        <v>0</v>
      </c>
      <c r="L71" s="126">
        <v>0</v>
      </c>
      <c r="M71" s="126">
        <v>0</v>
      </c>
      <c r="N71" s="126">
        <v>0</v>
      </c>
      <c r="O71" s="126">
        <v>0</v>
      </c>
      <c r="P71" s="126">
        <v>0</v>
      </c>
      <c r="Q71" s="126">
        <v>0</v>
      </c>
      <c r="R71" s="126">
        <v>0</v>
      </c>
      <c r="S71" s="126">
        <v>0</v>
      </c>
      <c r="T71" s="126">
        <v>0</v>
      </c>
      <c r="U71" s="126">
        <v>0</v>
      </c>
      <c r="V71" s="126">
        <v>0</v>
      </c>
      <c r="W71" s="126">
        <v>0</v>
      </c>
      <c r="X71" s="126">
        <v>0</v>
      </c>
      <c r="Y71" s="126">
        <v>0</v>
      </c>
      <c r="Z71" s="126">
        <v>0</v>
      </c>
      <c r="AA71" s="126">
        <v>0</v>
      </c>
      <c r="AB71" s="126">
        <v>0</v>
      </c>
      <c r="AC71" s="126">
        <v>0</v>
      </c>
      <c r="AD71" s="126">
        <v>0</v>
      </c>
      <c r="AE71" s="126"/>
    </row>
    <row r="72" spans="1:31">
      <c r="A72" t="s">
        <v>333</v>
      </c>
      <c r="B72" s="126">
        <v>0</v>
      </c>
      <c r="C72" s="126">
        <v>0</v>
      </c>
      <c r="D72" s="126">
        <v>0</v>
      </c>
      <c r="E72" s="126">
        <v>0</v>
      </c>
      <c r="F72" s="126">
        <v>0</v>
      </c>
      <c r="G72" s="126">
        <v>0</v>
      </c>
      <c r="H72" s="126">
        <v>0</v>
      </c>
      <c r="I72" s="126">
        <v>0</v>
      </c>
      <c r="J72" s="126">
        <v>0</v>
      </c>
      <c r="K72" s="126">
        <v>0</v>
      </c>
      <c r="L72" s="126">
        <v>0</v>
      </c>
      <c r="M72" s="126">
        <v>0</v>
      </c>
      <c r="N72" s="126">
        <v>0</v>
      </c>
      <c r="O72" s="126">
        <v>0</v>
      </c>
      <c r="P72" s="126">
        <v>0</v>
      </c>
      <c r="Q72" s="126">
        <v>0</v>
      </c>
      <c r="R72" s="126">
        <v>0</v>
      </c>
      <c r="S72" s="126">
        <v>0</v>
      </c>
      <c r="T72" s="126">
        <v>0</v>
      </c>
      <c r="U72" s="126">
        <v>0</v>
      </c>
      <c r="V72" s="126">
        <v>0</v>
      </c>
      <c r="W72" s="126">
        <v>0</v>
      </c>
      <c r="X72" s="126">
        <v>0</v>
      </c>
      <c r="Y72" s="126">
        <v>0</v>
      </c>
      <c r="Z72" s="126">
        <v>0</v>
      </c>
      <c r="AA72" s="126">
        <v>0</v>
      </c>
      <c r="AB72" s="126">
        <v>0</v>
      </c>
      <c r="AC72" s="126">
        <v>0</v>
      </c>
      <c r="AD72" s="126">
        <v>0</v>
      </c>
      <c r="AE72" s="126"/>
    </row>
    <row r="73" spans="1:31">
      <c r="A73" t="s">
        <v>334</v>
      </c>
      <c r="B73" s="126">
        <v>0</v>
      </c>
      <c r="C73" s="126">
        <v>0</v>
      </c>
      <c r="D73" s="126">
        <v>0</v>
      </c>
      <c r="E73" s="126">
        <v>0</v>
      </c>
      <c r="F73" s="126">
        <v>0</v>
      </c>
      <c r="G73" s="126">
        <v>0</v>
      </c>
      <c r="H73" s="126">
        <v>0</v>
      </c>
      <c r="I73" s="126">
        <v>0</v>
      </c>
      <c r="J73" s="126">
        <v>0</v>
      </c>
      <c r="K73" s="126">
        <v>0</v>
      </c>
      <c r="L73" s="126">
        <v>0</v>
      </c>
      <c r="M73" s="126">
        <v>0</v>
      </c>
      <c r="N73" s="126">
        <v>0</v>
      </c>
      <c r="O73" s="126">
        <v>0</v>
      </c>
      <c r="P73" s="126">
        <v>0</v>
      </c>
      <c r="Q73" s="126">
        <v>0</v>
      </c>
      <c r="R73" s="126">
        <v>0</v>
      </c>
      <c r="S73" s="126">
        <v>0</v>
      </c>
      <c r="T73" s="126">
        <v>0</v>
      </c>
      <c r="U73" s="126">
        <v>0</v>
      </c>
      <c r="V73" s="126">
        <v>0</v>
      </c>
      <c r="W73" s="126">
        <v>0</v>
      </c>
      <c r="X73" s="126">
        <v>0</v>
      </c>
      <c r="Y73" s="126">
        <v>0</v>
      </c>
      <c r="Z73" s="126">
        <v>0</v>
      </c>
      <c r="AA73" s="126">
        <v>0</v>
      </c>
      <c r="AB73" s="126">
        <v>0</v>
      </c>
      <c r="AC73" s="126">
        <v>0</v>
      </c>
      <c r="AD73" s="126">
        <v>0</v>
      </c>
      <c r="AE73" s="126"/>
    </row>
    <row r="74" spans="1:31">
      <c r="A74" t="s">
        <v>335</v>
      </c>
      <c r="B74" s="126">
        <v>0</v>
      </c>
      <c r="C74" s="126">
        <v>0</v>
      </c>
      <c r="D74" s="126">
        <v>0</v>
      </c>
      <c r="E74" s="126">
        <v>0</v>
      </c>
      <c r="F74" s="126">
        <v>0</v>
      </c>
      <c r="G74" s="126">
        <v>0</v>
      </c>
      <c r="H74" s="126">
        <v>0</v>
      </c>
      <c r="I74" s="126">
        <v>0</v>
      </c>
      <c r="J74" s="126">
        <v>0</v>
      </c>
      <c r="K74" s="126">
        <v>0</v>
      </c>
      <c r="L74" s="126">
        <v>0</v>
      </c>
      <c r="M74" s="126">
        <v>0</v>
      </c>
      <c r="N74" s="126">
        <v>0</v>
      </c>
      <c r="O74" s="126">
        <v>0</v>
      </c>
      <c r="P74" s="126">
        <v>0</v>
      </c>
      <c r="Q74" s="126">
        <v>0</v>
      </c>
      <c r="R74" s="126">
        <v>0</v>
      </c>
      <c r="S74" s="126">
        <v>0</v>
      </c>
      <c r="T74" s="126">
        <v>0</v>
      </c>
      <c r="U74" s="126">
        <v>0</v>
      </c>
      <c r="V74" s="126">
        <v>0</v>
      </c>
      <c r="W74" s="126">
        <v>0</v>
      </c>
      <c r="X74" s="126">
        <v>0</v>
      </c>
      <c r="Y74" s="126">
        <v>0</v>
      </c>
      <c r="Z74" s="126">
        <v>0</v>
      </c>
      <c r="AA74" s="126">
        <v>0</v>
      </c>
      <c r="AB74" s="126">
        <v>0</v>
      </c>
      <c r="AC74" s="126">
        <v>0</v>
      </c>
      <c r="AD74" s="126">
        <v>0</v>
      </c>
      <c r="AE74" s="126"/>
    </row>
    <row r="75" spans="1:31">
      <c r="A75" t="s">
        <v>336</v>
      </c>
      <c r="B75" s="126">
        <v>0</v>
      </c>
      <c r="C75" s="126">
        <v>0</v>
      </c>
      <c r="D75" s="126">
        <v>0</v>
      </c>
      <c r="E75" s="126">
        <v>0</v>
      </c>
      <c r="F75" s="126">
        <v>0</v>
      </c>
      <c r="G75" s="126">
        <v>0</v>
      </c>
      <c r="H75" s="126">
        <v>0</v>
      </c>
      <c r="I75" s="126">
        <v>0</v>
      </c>
      <c r="J75" s="126">
        <v>0</v>
      </c>
      <c r="K75" s="126">
        <v>0</v>
      </c>
      <c r="L75" s="126">
        <v>0</v>
      </c>
      <c r="M75" s="126">
        <v>0</v>
      </c>
      <c r="N75" s="126">
        <v>0</v>
      </c>
      <c r="O75" s="126">
        <v>0</v>
      </c>
      <c r="P75" s="126">
        <v>0</v>
      </c>
      <c r="Q75" s="126">
        <v>0</v>
      </c>
      <c r="R75" s="126">
        <v>0</v>
      </c>
      <c r="S75" s="126">
        <v>0</v>
      </c>
      <c r="T75" s="126">
        <v>0</v>
      </c>
      <c r="U75" s="126">
        <v>0</v>
      </c>
      <c r="V75" s="126">
        <v>0</v>
      </c>
      <c r="W75" s="126">
        <v>0</v>
      </c>
      <c r="X75" s="126">
        <v>0</v>
      </c>
      <c r="Y75" s="126">
        <v>0</v>
      </c>
      <c r="Z75" s="126">
        <v>0</v>
      </c>
      <c r="AA75" s="126">
        <v>0</v>
      </c>
      <c r="AB75" s="126">
        <v>0</v>
      </c>
      <c r="AC75" s="126">
        <v>0</v>
      </c>
      <c r="AD75" s="126">
        <v>0</v>
      </c>
      <c r="AE75" s="126"/>
    </row>
    <row r="76" spans="1:31">
      <c r="A76" t="s">
        <v>337</v>
      </c>
      <c r="B76" s="126">
        <v>0</v>
      </c>
      <c r="C76" s="126">
        <v>0</v>
      </c>
      <c r="D76" s="126">
        <v>0</v>
      </c>
      <c r="E76" s="126">
        <v>0</v>
      </c>
      <c r="F76" s="126">
        <v>0</v>
      </c>
      <c r="G76" s="126">
        <v>0</v>
      </c>
      <c r="H76" s="126">
        <v>0</v>
      </c>
      <c r="I76" s="126">
        <v>0</v>
      </c>
      <c r="J76" s="126">
        <v>0</v>
      </c>
      <c r="K76" s="126">
        <v>0</v>
      </c>
      <c r="L76" s="126">
        <v>0</v>
      </c>
      <c r="M76" s="126">
        <v>0</v>
      </c>
      <c r="N76" s="126">
        <v>0</v>
      </c>
      <c r="O76" s="126">
        <v>0</v>
      </c>
      <c r="P76" s="126">
        <v>0</v>
      </c>
      <c r="Q76" s="126">
        <v>0</v>
      </c>
      <c r="R76" s="126">
        <v>0</v>
      </c>
      <c r="S76" s="126">
        <v>0</v>
      </c>
      <c r="T76" s="126">
        <v>0</v>
      </c>
      <c r="U76" s="126">
        <v>0</v>
      </c>
      <c r="V76" s="126">
        <v>0</v>
      </c>
      <c r="W76" s="126">
        <v>0</v>
      </c>
      <c r="X76" s="126">
        <v>0</v>
      </c>
      <c r="Y76" s="126">
        <v>0</v>
      </c>
      <c r="Z76" s="126">
        <v>0</v>
      </c>
      <c r="AA76" s="126">
        <v>0</v>
      </c>
      <c r="AB76" s="126">
        <v>0</v>
      </c>
      <c r="AC76" s="126">
        <v>0</v>
      </c>
      <c r="AD76" s="126">
        <v>0</v>
      </c>
      <c r="AE76" s="126"/>
    </row>
    <row r="77" spans="1:31">
      <c r="A77" t="s">
        <v>338</v>
      </c>
      <c r="B77" s="126">
        <v>0</v>
      </c>
      <c r="C77" s="126">
        <v>0</v>
      </c>
      <c r="D77" s="126">
        <v>0</v>
      </c>
      <c r="E77" s="126">
        <v>0</v>
      </c>
      <c r="F77" s="126">
        <v>0</v>
      </c>
      <c r="G77" s="126">
        <v>0</v>
      </c>
      <c r="H77" s="126">
        <v>0</v>
      </c>
      <c r="I77" s="126">
        <v>0</v>
      </c>
      <c r="J77" s="126">
        <v>0</v>
      </c>
      <c r="K77" s="126">
        <v>0</v>
      </c>
      <c r="L77" s="126">
        <v>0</v>
      </c>
      <c r="M77" s="126">
        <v>0</v>
      </c>
      <c r="N77" s="126">
        <v>0</v>
      </c>
      <c r="O77" s="126">
        <v>0</v>
      </c>
      <c r="P77" s="126">
        <v>0</v>
      </c>
      <c r="Q77" s="126">
        <v>0</v>
      </c>
      <c r="R77" s="126">
        <v>0</v>
      </c>
      <c r="S77" s="126">
        <v>0</v>
      </c>
      <c r="T77" s="126">
        <v>0</v>
      </c>
      <c r="U77" s="126">
        <v>0</v>
      </c>
      <c r="V77" s="126">
        <v>0</v>
      </c>
      <c r="W77" s="126">
        <v>0</v>
      </c>
      <c r="X77" s="126">
        <v>0</v>
      </c>
      <c r="Y77" s="126">
        <v>0</v>
      </c>
      <c r="Z77" s="126">
        <v>0</v>
      </c>
      <c r="AA77" s="126">
        <v>0</v>
      </c>
      <c r="AB77" s="126">
        <v>0</v>
      </c>
      <c r="AC77" s="126">
        <v>0</v>
      </c>
      <c r="AD77" s="126">
        <v>0</v>
      </c>
      <c r="AE77" s="126"/>
    </row>
    <row r="78" spans="1:31">
      <c r="A78" t="s">
        <v>339</v>
      </c>
      <c r="B78" s="126">
        <v>0</v>
      </c>
      <c r="C78" s="126">
        <v>0</v>
      </c>
      <c r="D78" s="126">
        <v>0</v>
      </c>
      <c r="E78" s="126">
        <v>0</v>
      </c>
      <c r="F78" s="126">
        <v>0</v>
      </c>
      <c r="G78" s="126">
        <v>0</v>
      </c>
      <c r="H78" s="126">
        <v>0</v>
      </c>
      <c r="I78" s="126">
        <v>0</v>
      </c>
      <c r="J78" s="126">
        <v>0</v>
      </c>
      <c r="K78" s="126">
        <v>0</v>
      </c>
      <c r="L78" s="126">
        <v>0</v>
      </c>
      <c r="M78" s="126">
        <v>0</v>
      </c>
      <c r="N78" s="126">
        <v>0</v>
      </c>
      <c r="O78" s="126">
        <v>0</v>
      </c>
      <c r="P78" s="126">
        <v>0</v>
      </c>
      <c r="Q78" s="126">
        <v>0</v>
      </c>
      <c r="R78" s="126">
        <v>0</v>
      </c>
      <c r="S78" s="126">
        <v>0</v>
      </c>
      <c r="T78" s="126">
        <v>0</v>
      </c>
      <c r="U78" s="126">
        <v>0</v>
      </c>
      <c r="V78" s="126">
        <v>0</v>
      </c>
      <c r="W78" s="126">
        <v>0</v>
      </c>
      <c r="X78" s="126">
        <v>0</v>
      </c>
      <c r="Y78" s="126">
        <v>0</v>
      </c>
      <c r="Z78" s="126">
        <v>0</v>
      </c>
      <c r="AA78" s="126">
        <v>0</v>
      </c>
      <c r="AB78" s="126">
        <v>0</v>
      </c>
      <c r="AC78" s="126">
        <v>0</v>
      </c>
      <c r="AD78" s="126">
        <v>0</v>
      </c>
      <c r="AE78" s="126"/>
    </row>
    <row r="79" spans="1:31">
      <c r="A79" t="s">
        <v>340</v>
      </c>
      <c r="B79" s="126">
        <v>0</v>
      </c>
      <c r="C79" s="126">
        <v>0</v>
      </c>
      <c r="D79" s="126">
        <v>0</v>
      </c>
      <c r="E79" s="126">
        <v>0</v>
      </c>
      <c r="F79" s="126">
        <v>0</v>
      </c>
      <c r="G79" s="126">
        <v>0</v>
      </c>
      <c r="H79" s="126">
        <v>0</v>
      </c>
      <c r="I79" s="126">
        <v>0</v>
      </c>
      <c r="J79" s="126">
        <v>0</v>
      </c>
      <c r="K79" s="126">
        <v>0</v>
      </c>
      <c r="L79" s="126">
        <v>0</v>
      </c>
      <c r="M79" s="126">
        <v>0</v>
      </c>
      <c r="N79" s="126">
        <v>0</v>
      </c>
      <c r="O79" s="126">
        <v>0</v>
      </c>
      <c r="P79" s="126">
        <v>0</v>
      </c>
      <c r="Q79" s="126">
        <v>0</v>
      </c>
      <c r="R79" s="126">
        <v>0</v>
      </c>
      <c r="S79" s="126">
        <v>0</v>
      </c>
      <c r="T79" s="126">
        <v>0</v>
      </c>
      <c r="U79" s="126">
        <v>0</v>
      </c>
      <c r="V79" s="126">
        <v>0</v>
      </c>
      <c r="W79" s="126">
        <v>0</v>
      </c>
      <c r="X79" s="126">
        <v>0</v>
      </c>
      <c r="Y79" s="126">
        <v>0</v>
      </c>
      <c r="Z79" s="126">
        <v>0</v>
      </c>
      <c r="AA79" s="126">
        <v>0</v>
      </c>
      <c r="AB79" s="126">
        <v>0</v>
      </c>
      <c r="AC79" s="126">
        <v>0</v>
      </c>
      <c r="AD79" s="126">
        <v>0</v>
      </c>
      <c r="AE79" s="126"/>
    </row>
    <row r="80" spans="1:31">
      <c r="A80" t="s">
        <v>341</v>
      </c>
      <c r="B80" s="126">
        <v>0</v>
      </c>
      <c r="C80" s="126">
        <v>0</v>
      </c>
      <c r="D80" s="126">
        <v>0</v>
      </c>
      <c r="E80" s="126">
        <v>0</v>
      </c>
      <c r="F80" s="126">
        <v>0</v>
      </c>
      <c r="G80" s="126">
        <v>0</v>
      </c>
      <c r="H80" s="126">
        <v>0</v>
      </c>
      <c r="I80" s="126">
        <v>0</v>
      </c>
      <c r="J80" s="126">
        <v>0</v>
      </c>
      <c r="K80" s="126">
        <v>0</v>
      </c>
      <c r="L80" s="126">
        <v>0</v>
      </c>
      <c r="M80" s="126">
        <v>0</v>
      </c>
      <c r="N80" s="126">
        <v>0</v>
      </c>
      <c r="O80" s="126">
        <v>0</v>
      </c>
      <c r="P80" s="126">
        <v>0</v>
      </c>
      <c r="Q80" s="126">
        <v>0</v>
      </c>
      <c r="R80" s="126">
        <v>0</v>
      </c>
      <c r="S80" s="126">
        <v>0</v>
      </c>
      <c r="T80" s="126">
        <v>0</v>
      </c>
      <c r="U80" s="126">
        <v>0</v>
      </c>
      <c r="V80" s="126">
        <v>0</v>
      </c>
      <c r="W80" s="126">
        <v>0</v>
      </c>
      <c r="X80" s="126">
        <v>0</v>
      </c>
      <c r="Y80" s="126">
        <v>0</v>
      </c>
      <c r="Z80" s="126">
        <v>0</v>
      </c>
      <c r="AA80" s="126">
        <v>0</v>
      </c>
      <c r="AB80" s="126">
        <v>0</v>
      </c>
      <c r="AC80" s="126">
        <v>0</v>
      </c>
      <c r="AD80" s="126">
        <v>0</v>
      </c>
      <c r="AE80" s="126"/>
    </row>
    <row r="81" spans="1:31">
      <c r="A81" t="s">
        <v>342</v>
      </c>
      <c r="B81" s="126">
        <v>0</v>
      </c>
      <c r="C81" s="126">
        <v>0</v>
      </c>
      <c r="D81" s="126">
        <v>0</v>
      </c>
      <c r="E81" s="126">
        <v>0</v>
      </c>
      <c r="F81" s="126">
        <v>0</v>
      </c>
      <c r="G81" s="126">
        <v>0</v>
      </c>
      <c r="H81" s="126">
        <v>0</v>
      </c>
      <c r="I81" s="126">
        <v>0</v>
      </c>
      <c r="J81" s="126">
        <v>0</v>
      </c>
      <c r="K81" s="126">
        <v>0</v>
      </c>
      <c r="L81" s="126">
        <v>0</v>
      </c>
      <c r="M81" s="126">
        <v>0</v>
      </c>
      <c r="N81" s="126">
        <v>0</v>
      </c>
      <c r="O81" s="126">
        <v>0</v>
      </c>
      <c r="P81" s="126">
        <v>0</v>
      </c>
      <c r="Q81" s="126">
        <v>0</v>
      </c>
      <c r="R81" s="126">
        <v>0</v>
      </c>
      <c r="S81" s="126">
        <v>0</v>
      </c>
      <c r="T81" s="126">
        <v>0</v>
      </c>
      <c r="U81" s="126">
        <v>0</v>
      </c>
      <c r="V81" s="126">
        <v>0</v>
      </c>
      <c r="W81" s="126">
        <v>0</v>
      </c>
      <c r="X81" s="126">
        <v>0</v>
      </c>
      <c r="Y81" s="126">
        <v>0</v>
      </c>
      <c r="Z81" s="126">
        <v>0</v>
      </c>
      <c r="AA81" s="126">
        <v>0</v>
      </c>
      <c r="AB81" s="126">
        <v>0</v>
      </c>
      <c r="AC81" s="126">
        <v>0</v>
      </c>
      <c r="AD81" s="126">
        <v>0</v>
      </c>
      <c r="AE81" s="126"/>
    </row>
    <row r="82" spans="1:31">
      <c r="A82" t="s">
        <v>343</v>
      </c>
      <c r="B82" s="126">
        <v>0</v>
      </c>
      <c r="C82" s="126">
        <v>0</v>
      </c>
      <c r="D82" s="126">
        <v>0</v>
      </c>
      <c r="E82" s="126">
        <v>0</v>
      </c>
      <c r="F82" s="126">
        <v>0</v>
      </c>
      <c r="G82" s="126">
        <v>0</v>
      </c>
      <c r="H82" s="126">
        <v>0</v>
      </c>
      <c r="I82" s="126">
        <v>0</v>
      </c>
      <c r="J82" s="126">
        <v>0</v>
      </c>
      <c r="K82" s="126">
        <v>0</v>
      </c>
      <c r="L82" s="126">
        <v>0</v>
      </c>
      <c r="M82" s="126">
        <v>0</v>
      </c>
      <c r="N82" s="126">
        <v>0</v>
      </c>
      <c r="O82" s="126">
        <v>0</v>
      </c>
      <c r="P82" s="126">
        <v>0</v>
      </c>
      <c r="Q82" s="126">
        <v>0</v>
      </c>
      <c r="R82" s="126">
        <v>0</v>
      </c>
      <c r="S82" s="126">
        <v>0</v>
      </c>
      <c r="T82" s="126">
        <v>0</v>
      </c>
      <c r="U82" s="126">
        <v>0</v>
      </c>
      <c r="V82" s="126">
        <v>0</v>
      </c>
      <c r="W82" s="126">
        <v>0</v>
      </c>
      <c r="X82" s="126">
        <v>0</v>
      </c>
      <c r="Y82" s="126">
        <v>0</v>
      </c>
      <c r="Z82" s="126">
        <v>0</v>
      </c>
      <c r="AA82" s="126">
        <v>0</v>
      </c>
      <c r="AB82" s="126">
        <v>0</v>
      </c>
      <c r="AC82" s="126">
        <v>0</v>
      </c>
      <c r="AD82" s="126">
        <v>0</v>
      </c>
      <c r="AE82" s="126"/>
    </row>
    <row r="83" spans="1:31">
      <c r="A83" t="s">
        <v>344</v>
      </c>
      <c r="B83" s="126">
        <v>0</v>
      </c>
      <c r="C83" s="126">
        <v>0</v>
      </c>
      <c r="D83" s="126">
        <v>0</v>
      </c>
      <c r="E83" s="126">
        <v>0</v>
      </c>
      <c r="F83" s="126">
        <v>0</v>
      </c>
      <c r="G83" s="126">
        <v>0</v>
      </c>
      <c r="H83" s="126">
        <v>0</v>
      </c>
      <c r="I83" s="126">
        <v>0</v>
      </c>
      <c r="J83" s="126">
        <v>0</v>
      </c>
      <c r="K83" s="126">
        <v>0</v>
      </c>
      <c r="L83" s="126">
        <v>0</v>
      </c>
      <c r="M83" s="126">
        <v>0</v>
      </c>
      <c r="N83" s="126">
        <v>0</v>
      </c>
      <c r="O83" s="126">
        <v>0</v>
      </c>
      <c r="P83" s="126">
        <v>0</v>
      </c>
      <c r="Q83" s="126">
        <v>0</v>
      </c>
      <c r="R83" s="126">
        <v>0</v>
      </c>
      <c r="S83" s="126">
        <v>0</v>
      </c>
      <c r="T83" s="126">
        <v>0</v>
      </c>
      <c r="U83" s="126">
        <v>0</v>
      </c>
      <c r="V83" s="126">
        <v>0</v>
      </c>
      <c r="W83" s="126">
        <v>0</v>
      </c>
      <c r="X83" s="126">
        <v>0</v>
      </c>
      <c r="Y83" s="126">
        <v>0</v>
      </c>
      <c r="Z83" s="126">
        <v>0</v>
      </c>
      <c r="AA83" s="126">
        <v>0</v>
      </c>
      <c r="AB83" s="126">
        <v>0</v>
      </c>
      <c r="AC83" s="126">
        <v>0</v>
      </c>
      <c r="AD83" s="126">
        <v>0</v>
      </c>
      <c r="AE83" s="126"/>
    </row>
    <row r="84" spans="1:31">
      <c r="A84" t="s">
        <v>345</v>
      </c>
      <c r="B84" s="126">
        <v>0</v>
      </c>
      <c r="C84" s="126">
        <v>0</v>
      </c>
      <c r="D84" s="126">
        <v>0</v>
      </c>
      <c r="E84" s="126">
        <v>0</v>
      </c>
      <c r="F84" s="126">
        <v>0</v>
      </c>
      <c r="G84" s="126">
        <v>0</v>
      </c>
      <c r="H84" s="126">
        <v>0</v>
      </c>
      <c r="I84" s="126">
        <v>0</v>
      </c>
      <c r="J84" s="126">
        <v>0</v>
      </c>
      <c r="K84" s="126">
        <v>0</v>
      </c>
      <c r="L84" s="126">
        <v>0</v>
      </c>
      <c r="M84" s="126">
        <v>0</v>
      </c>
      <c r="N84" s="126">
        <v>0</v>
      </c>
      <c r="O84" s="126">
        <v>0</v>
      </c>
      <c r="P84" s="126">
        <v>0</v>
      </c>
      <c r="Q84" s="126">
        <v>0</v>
      </c>
      <c r="R84" s="126">
        <v>0</v>
      </c>
      <c r="S84" s="126">
        <v>0</v>
      </c>
      <c r="T84" s="126">
        <v>0</v>
      </c>
      <c r="U84" s="126">
        <v>0</v>
      </c>
      <c r="V84" s="126">
        <v>0</v>
      </c>
      <c r="W84" s="126">
        <v>0</v>
      </c>
      <c r="X84" s="126">
        <v>0</v>
      </c>
      <c r="Y84" s="126">
        <v>0</v>
      </c>
      <c r="Z84" s="126">
        <v>0</v>
      </c>
      <c r="AA84" s="126">
        <v>0</v>
      </c>
      <c r="AB84" s="126">
        <v>0</v>
      </c>
      <c r="AC84" s="126">
        <v>0</v>
      </c>
      <c r="AD84" s="126">
        <v>0</v>
      </c>
      <c r="AE84" s="126"/>
    </row>
    <row r="85" spans="1:31">
      <c r="A85" t="s">
        <v>346</v>
      </c>
      <c r="B85" s="126">
        <v>0</v>
      </c>
      <c r="C85" s="126">
        <v>0</v>
      </c>
      <c r="D85" s="126">
        <v>0</v>
      </c>
      <c r="E85" s="126">
        <v>0</v>
      </c>
      <c r="F85" s="126">
        <v>0</v>
      </c>
      <c r="G85" s="126">
        <v>0</v>
      </c>
      <c r="H85" s="126">
        <v>0</v>
      </c>
      <c r="I85" s="126">
        <v>0</v>
      </c>
      <c r="J85" s="126">
        <v>0</v>
      </c>
      <c r="K85" s="126">
        <v>0</v>
      </c>
      <c r="L85" s="126">
        <v>0</v>
      </c>
      <c r="M85" s="126">
        <v>0</v>
      </c>
      <c r="N85" s="126">
        <v>0</v>
      </c>
      <c r="O85" s="126">
        <v>0</v>
      </c>
      <c r="P85" s="126">
        <v>0</v>
      </c>
      <c r="Q85" s="126">
        <v>0</v>
      </c>
      <c r="R85" s="126">
        <v>0</v>
      </c>
      <c r="S85" s="126">
        <v>0</v>
      </c>
      <c r="T85" s="126">
        <v>0</v>
      </c>
      <c r="U85" s="126">
        <v>0</v>
      </c>
      <c r="V85" s="126">
        <v>0</v>
      </c>
      <c r="W85" s="126">
        <v>0</v>
      </c>
      <c r="X85" s="126">
        <v>0</v>
      </c>
      <c r="Y85" s="126">
        <v>0</v>
      </c>
      <c r="Z85" s="126">
        <v>0</v>
      </c>
      <c r="AA85" s="126">
        <v>0</v>
      </c>
      <c r="AB85" s="126">
        <v>0</v>
      </c>
      <c r="AC85" s="126">
        <v>0</v>
      </c>
      <c r="AD85" s="126">
        <v>0</v>
      </c>
      <c r="AE85" s="126"/>
    </row>
    <row r="86" spans="1:31">
      <c r="A86" t="s">
        <v>347</v>
      </c>
      <c r="B86" s="126">
        <v>0</v>
      </c>
      <c r="C86" s="126">
        <v>0</v>
      </c>
      <c r="D86" s="126">
        <v>0</v>
      </c>
      <c r="E86" s="126">
        <v>0</v>
      </c>
      <c r="F86" s="126">
        <v>0</v>
      </c>
      <c r="G86" s="126">
        <v>0</v>
      </c>
      <c r="H86" s="126">
        <v>0</v>
      </c>
      <c r="I86" s="126">
        <v>0</v>
      </c>
      <c r="J86" s="126">
        <v>0</v>
      </c>
      <c r="K86" s="126">
        <v>0</v>
      </c>
      <c r="L86" s="126">
        <v>0</v>
      </c>
      <c r="M86" s="126">
        <v>0</v>
      </c>
      <c r="N86" s="126">
        <v>0</v>
      </c>
      <c r="O86" s="126">
        <v>0</v>
      </c>
      <c r="P86" s="126">
        <v>0</v>
      </c>
      <c r="Q86" s="126">
        <v>0</v>
      </c>
      <c r="R86" s="126">
        <v>0</v>
      </c>
      <c r="S86" s="126">
        <v>0</v>
      </c>
      <c r="T86" s="126">
        <v>0</v>
      </c>
      <c r="U86" s="126">
        <v>0</v>
      </c>
      <c r="V86" s="126">
        <v>0</v>
      </c>
      <c r="W86" s="126">
        <v>0</v>
      </c>
      <c r="X86" s="126">
        <v>0</v>
      </c>
      <c r="Y86" s="126">
        <v>0</v>
      </c>
      <c r="Z86" s="126">
        <v>0</v>
      </c>
      <c r="AA86" s="126">
        <v>0</v>
      </c>
      <c r="AB86" s="126">
        <v>0</v>
      </c>
      <c r="AC86" s="126">
        <v>0</v>
      </c>
      <c r="AD86" s="126">
        <v>0</v>
      </c>
      <c r="AE86" s="126"/>
    </row>
    <row r="87" spans="1:31">
      <c r="A87" t="s">
        <v>348</v>
      </c>
      <c r="B87" s="126">
        <v>0</v>
      </c>
      <c r="C87" s="126">
        <v>0</v>
      </c>
      <c r="D87" s="126">
        <v>0</v>
      </c>
      <c r="E87" s="126">
        <v>0</v>
      </c>
      <c r="F87" s="126">
        <v>0</v>
      </c>
      <c r="G87" s="126">
        <v>0</v>
      </c>
      <c r="H87" s="126">
        <v>0</v>
      </c>
      <c r="I87" s="126">
        <v>0</v>
      </c>
      <c r="J87" s="126">
        <v>0</v>
      </c>
      <c r="K87" s="126">
        <v>0</v>
      </c>
      <c r="L87" s="126">
        <v>0</v>
      </c>
      <c r="M87" s="126">
        <v>0</v>
      </c>
      <c r="N87" s="126">
        <v>0</v>
      </c>
      <c r="O87" s="126">
        <v>0</v>
      </c>
      <c r="P87" s="126">
        <v>0</v>
      </c>
      <c r="Q87" s="126">
        <v>0</v>
      </c>
      <c r="R87" s="126">
        <v>0</v>
      </c>
      <c r="S87" s="126">
        <v>0</v>
      </c>
      <c r="T87" s="126">
        <v>0</v>
      </c>
      <c r="U87" s="126">
        <v>0</v>
      </c>
      <c r="V87" s="126">
        <v>0</v>
      </c>
      <c r="W87" s="126">
        <v>0</v>
      </c>
      <c r="X87" s="126">
        <v>0</v>
      </c>
      <c r="Y87" s="126">
        <v>0</v>
      </c>
      <c r="Z87" s="126">
        <v>0</v>
      </c>
      <c r="AA87" s="126">
        <v>0</v>
      </c>
      <c r="AB87" s="126">
        <v>0</v>
      </c>
      <c r="AC87" s="126">
        <v>0</v>
      </c>
      <c r="AD87" s="126">
        <v>0</v>
      </c>
      <c r="AE87" s="126"/>
    </row>
    <row r="88" spans="1:31">
      <c r="A88" t="s">
        <v>349</v>
      </c>
      <c r="B88" s="126">
        <v>0</v>
      </c>
      <c r="C88" s="126">
        <v>0</v>
      </c>
      <c r="D88" s="126">
        <v>0</v>
      </c>
      <c r="E88" s="126">
        <v>0</v>
      </c>
      <c r="F88" s="126">
        <v>0</v>
      </c>
      <c r="G88" s="126">
        <v>0</v>
      </c>
      <c r="H88" s="126">
        <v>0</v>
      </c>
      <c r="I88" s="126">
        <v>0</v>
      </c>
      <c r="J88" s="126">
        <v>0</v>
      </c>
      <c r="K88" s="126">
        <v>0</v>
      </c>
      <c r="L88" s="126">
        <v>0</v>
      </c>
      <c r="M88" s="126">
        <v>0</v>
      </c>
      <c r="N88" s="126">
        <v>0</v>
      </c>
      <c r="O88" s="126">
        <v>0</v>
      </c>
      <c r="P88" s="126">
        <v>0</v>
      </c>
      <c r="Q88" s="126">
        <v>0</v>
      </c>
      <c r="R88" s="126">
        <v>0</v>
      </c>
      <c r="S88" s="126">
        <v>0</v>
      </c>
      <c r="T88" s="126">
        <v>0</v>
      </c>
      <c r="U88" s="126">
        <v>0</v>
      </c>
      <c r="V88" s="126">
        <v>0</v>
      </c>
      <c r="W88" s="126">
        <v>0</v>
      </c>
      <c r="X88" s="126">
        <v>0</v>
      </c>
      <c r="Y88" s="126">
        <v>0</v>
      </c>
      <c r="Z88" s="126">
        <v>0</v>
      </c>
      <c r="AA88" s="126">
        <v>0</v>
      </c>
      <c r="AB88" s="126">
        <v>0</v>
      </c>
      <c r="AC88" s="126">
        <v>0</v>
      </c>
      <c r="AD88" s="126">
        <v>0</v>
      </c>
      <c r="AE88" s="126"/>
    </row>
    <row r="89" spans="1:31">
      <c r="A89" t="s">
        <v>350</v>
      </c>
      <c r="B89" s="126">
        <v>0</v>
      </c>
      <c r="C89" s="126">
        <v>0</v>
      </c>
      <c r="D89" s="126">
        <v>0</v>
      </c>
      <c r="E89" s="126">
        <v>0</v>
      </c>
      <c r="F89" s="126">
        <v>0</v>
      </c>
      <c r="G89" s="126">
        <v>0</v>
      </c>
      <c r="H89" s="126">
        <v>0</v>
      </c>
      <c r="I89" s="126">
        <v>0</v>
      </c>
      <c r="J89" s="126">
        <v>0</v>
      </c>
      <c r="K89" s="126">
        <v>0</v>
      </c>
      <c r="L89" s="126">
        <v>0</v>
      </c>
      <c r="M89" s="126">
        <v>0</v>
      </c>
      <c r="N89" s="126">
        <v>0</v>
      </c>
      <c r="O89" s="126">
        <v>0</v>
      </c>
      <c r="P89" s="126">
        <v>0</v>
      </c>
      <c r="Q89" s="126">
        <v>0</v>
      </c>
      <c r="R89" s="126">
        <v>0</v>
      </c>
      <c r="S89" s="126">
        <v>0</v>
      </c>
      <c r="T89" s="126">
        <v>0</v>
      </c>
      <c r="U89" s="126">
        <v>0</v>
      </c>
      <c r="V89" s="126">
        <v>0</v>
      </c>
      <c r="W89" s="126">
        <v>0</v>
      </c>
      <c r="X89" s="126">
        <v>0</v>
      </c>
      <c r="Y89" s="126">
        <v>0</v>
      </c>
      <c r="Z89" s="126">
        <v>0</v>
      </c>
      <c r="AA89" s="126">
        <v>0</v>
      </c>
      <c r="AB89" s="126">
        <v>0</v>
      </c>
      <c r="AC89" s="126">
        <v>0</v>
      </c>
      <c r="AD89" s="126">
        <v>0</v>
      </c>
      <c r="AE89" s="126"/>
    </row>
    <row r="90" spans="1:31">
      <c r="A90" t="s">
        <v>351</v>
      </c>
      <c r="B90" s="126">
        <v>0</v>
      </c>
      <c r="C90" s="126">
        <v>0</v>
      </c>
      <c r="D90" s="126">
        <v>0</v>
      </c>
      <c r="E90" s="126">
        <v>0</v>
      </c>
      <c r="F90" s="126">
        <v>0</v>
      </c>
      <c r="G90" s="126">
        <v>0</v>
      </c>
      <c r="H90" s="126">
        <v>0</v>
      </c>
      <c r="I90" s="126">
        <v>0</v>
      </c>
      <c r="J90" s="126">
        <v>0</v>
      </c>
      <c r="K90" s="126">
        <v>0</v>
      </c>
      <c r="L90" s="126">
        <v>0</v>
      </c>
      <c r="M90" s="126">
        <v>0</v>
      </c>
      <c r="N90" s="126">
        <v>0</v>
      </c>
      <c r="O90" s="126">
        <v>0</v>
      </c>
      <c r="P90" s="126">
        <v>0</v>
      </c>
      <c r="Q90" s="126">
        <v>0</v>
      </c>
      <c r="R90" s="126">
        <v>0</v>
      </c>
      <c r="S90" s="126">
        <v>0</v>
      </c>
      <c r="T90" s="126">
        <v>0</v>
      </c>
      <c r="U90" s="126">
        <v>0</v>
      </c>
      <c r="V90" s="126">
        <v>0</v>
      </c>
      <c r="W90" s="126">
        <v>0</v>
      </c>
      <c r="X90" s="126">
        <v>0</v>
      </c>
      <c r="Y90" s="126">
        <v>0</v>
      </c>
      <c r="Z90" s="126">
        <v>0</v>
      </c>
      <c r="AA90" s="126">
        <v>0</v>
      </c>
      <c r="AB90" s="126">
        <v>0</v>
      </c>
      <c r="AC90" s="126">
        <v>0</v>
      </c>
      <c r="AD90" s="126">
        <v>0</v>
      </c>
      <c r="AE90" s="126"/>
    </row>
    <row r="91" spans="1:31">
      <c r="A91" t="s">
        <v>352</v>
      </c>
      <c r="B91" s="126">
        <v>0</v>
      </c>
      <c r="C91" s="126">
        <v>0</v>
      </c>
      <c r="D91" s="126">
        <v>0</v>
      </c>
      <c r="E91" s="126">
        <v>0</v>
      </c>
      <c r="F91" s="126">
        <v>0</v>
      </c>
      <c r="G91" s="126">
        <v>0</v>
      </c>
      <c r="H91" s="126">
        <v>0</v>
      </c>
      <c r="I91" s="126">
        <v>0</v>
      </c>
      <c r="J91" s="126">
        <v>0</v>
      </c>
      <c r="K91" s="126">
        <v>0</v>
      </c>
      <c r="L91" s="126">
        <v>0</v>
      </c>
      <c r="M91" s="126">
        <v>0</v>
      </c>
      <c r="N91" s="126">
        <v>0</v>
      </c>
      <c r="O91" s="126">
        <v>0</v>
      </c>
      <c r="P91" s="126">
        <v>0</v>
      </c>
      <c r="Q91" s="126">
        <v>0</v>
      </c>
      <c r="R91" s="126">
        <v>0</v>
      </c>
      <c r="S91" s="126">
        <v>0</v>
      </c>
      <c r="T91" s="126">
        <v>0</v>
      </c>
      <c r="U91" s="126">
        <v>0</v>
      </c>
      <c r="V91" s="126">
        <v>0</v>
      </c>
      <c r="W91" s="126">
        <v>0</v>
      </c>
      <c r="X91" s="126">
        <v>0</v>
      </c>
      <c r="Y91" s="126">
        <v>0</v>
      </c>
      <c r="Z91" s="126">
        <v>0</v>
      </c>
      <c r="AA91" s="126">
        <v>0</v>
      </c>
      <c r="AB91" s="126">
        <v>0</v>
      </c>
      <c r="AC91" s="126">
        <v>0</v>
      </c>
      <c r="AD91" s="126">
        <v>0</v>
      </c>
      <c r="AE91" s="126"/>
    </row>
    <row r="92" spans="1:31">
      <c r="A92" t="s">
        <v>353</v>
      </c>
      <c r="B92" s="126">
        <v>0</v>
      </c>
      <c r="C92" s="126">
        <v>0</v>
      </c>
      <c r="D92" s="126">
        <v>0</v>
      </c>
      <c r="E92" s="126">
        <v>0</v>
      </c>
      <c r="F92" s="126">
        <v>0</v>
      </c>
      <c r="G92" s="126">
        <v>0</v>
      </c>
      <c r="H92" s="126">
        <v>0</v>
      </c>
      <c r="I92" s="126">
        <v>0</v>
      </c>
      <c r="J92" s="126">
        <v>0</v>
      </c>
      <c r="K92" s="126">
        <v>0</v>
      </c>
      <c r="L92" s="126">
        <v>0</v>
      </c>
      <c r="M92" s="126">
        <v>0</v>
      </c>
      <c r="N92" s="126">
        <v>0</v>
      </c>
      <c r="O92" s="126">
        <v>0</v>
      </c>
      <c r="P92" s="126">
        <v>0</v>
      </c>
      <c r="Q92" s="126">
        <v>0</v>
      </c>
      <c r="R92" s="126">
        <v>0</v>
      </c>
      <c r="S92" s="126">
        <v>0</v>
      </c>
      <c r="T92" s="126">
        <v>0</v>
      </c>
      <c r="U92" s="126">
        <v>0</v>
      </c>
      <c r="V92" s="126">
        <v>0</v>
      </c>
      <c r="W92" s="126">
        <v>0</v>
      </c>
      <c r="X92" s="126">
        <v>0</v>
      </c>
      <c r="Y92" s="126">
        <v>0</v>
      </c>
      <c r="Z92" s="126">
        <v>0</v>
      </c>
      <c r="AA92" s="126">
        <v>0</v>
      </c>
      <c r="AB92" s="126">
        <v>0</v>
      </c>
      <c r="AC92" s="126">
        <v>0</v>
      </c>
      <c r="AD92" s="126">
        <v>0</v>
      </c>
      <c r="AE92" s="126"/>
    </row>
    <row r="93" spans="1:31">
      <c r="A93" t="s">
        <v>354</v>
      </c>
      <c r="B93" s="126">
        <v>0</v>
      </c>
      <c r="C93" s="126">
        <v>0</v>
      </c>
      <c r="D93" s="126">
        <v>0</v>
      </c>
      <c r="E93" s="126">
        <v>0</v>
      </c>
      <c r="F93" s="126">
        <v>0</v>
      </c>
      <c r="G93" s="126">
        <v>0</v>
      </c>
      <c r="H93" s="126">
        <v>0</v>
      </c>
      <c r="I93" s="126">
        <v>0</v>
      </c>
      <c r="J93" s="126">
        <v>0</v>
      </c>
      <c r="K93" s="126">
        <v>0</v>
      </c>
      <c r="L93" s="126">
        <v>0</v>
      </c>
      <c r="M93" s="126">
        <v>0</v>
      </c>
      <c r="N93" s="126">
        <v>0</v>
      </c>
      <c r="O93" s="126">
        <v>0</v>
      </c>
      <c r="P93" s="126">
        <v>0</v>
      </c>
      <c r="Q93" s="126">
        <v>0</v>
      </c>
      <c r="R93" s="126">
        <v>0</v>
      </c>
      <c r="S93" s="126">
        <v>0</v>
      </c>
      <c r="T93" s="126">
        <v>0</v>
      </c>
      <c r="U93" s="126">
        <v>0</v>
      </c>
      <c r="V93" s="126">
        <v>0</v>
      </c>
      <c r="W93" s="126">
        <v>0</v>
      </c>
      <c r="X93" s="126">
        <v>0</v>
      </c>
      <c r="Y93" s="126">
        <v>0</v>
      </c>
      <c r="Z93" s="126">
        <v>0</v>
      </c>
      <c r="AA93" s="126">
        <v>0</v>
      </c>
      <c r="AB93" s="126">
        <v>0</v>
      </c>
      <c r="AC93" s="126">
        <v>0</v>
      </c>
      <c r="AD93" s="126">
        <v>0</v>
      </c>
      <c r="AE93" s="126"/>
    </row>
    <row r="94" spans="1:31">
      <c r="A94" t="s">
        <v>355</v>
      </c>
      <c r="B94" s="126">
        <v>0</v>
      </c>
      <c r="C94" s="126">
        <v>0</v>
      </c>
      <c r="D94" s="126">
        <v>0</v>
      </c>
      <c r="E94" s="126">
        <v>0</v>
      </c>
      <c r="F94" s="126">
        <v>0</v>
      </c>
      <c r="G94" s="126">
        <v>0</v>
      </c>
      <c r="H94" s="126">
        <v>0</v>
      </c>
      <c r="I94" s="126">
        <v>0</v>
      </c>
      <c r="J94" s="126">
        <v>0</v>
      </c>
      <c r="K94" s="126">
        <v>0</v>
      </c>
      <c r="L94" s="126">
        <v>0</v>
      </c>
      <c r="M94" s="126">
        <v>0</v>
      </c>
      <c r="N94" s="126">
        <v>0</v>
      </c>
      <c r="O94" s="126">
        <v>0</v>
      </c>
      <c r="P94" s="126">
        <v>0</v>
      </c>
      <c r="Q94" s="126">
        <v>0</v>
      </c>
      <c r="R94" s="126">
        <v>0</v>
      </c>
      <c r="S94" s="126">
        <v>0</v>
      </c>
      <c r="T94" s="126">
        <v>0</v>
      </c>
      <c r="U94" s="126">
        <v>0</v>
      </c>
      <c r="V94" s="126">
        <v>0</v>
      </c>
      <c r="W94" s="126">
        <v>0</v>
      </c>
      <c r="X94" s="126">
        <v>0</v>
      </c>
      <c r="Y94" s="126">
        <v>0</v>
      </c>
      <c r="Z94" s="126">
        <v>0</v>
      </c>
      <c r="AA94" s="126">
        <v>0</v>
      </c>
      <c r="AB94" s="126">
        <v>0</v>
      </c>
      <c r="AC94" s="126">
        <v>0</v>
      </c>
      <c r="AD94" s="126">
        <v>0</v>
      </c>
      <c r="AE94" s="126"/>
    </row>
    <row r="95" spans="1:31">
      <c r="A95" t="s">
        <v>356</v>
      </c>
      <c r="B95" s="126">
        <v>0</v>
      </c>
      <c r="C95" s="126">
        <v>0</v>
      </c>
      <c r="D95" s="126">
        <v>0</v>
      </c>
      <c r="E95" s="126">
        <v>0</v>
      </c>
      <c r="F95" s="126">
        <v>0</v>
      </c>
      <c r="G95" s="126">
        <v>0</v>
      </c>
      <c r="H95" s="126">
        <v>0</v>
      </c>
      <c r="I95" s="126">
        <v>0</v>
      </c>
      <c r="J95" s="126">
        <v>0</v>
      </c>
      <c r="K95" s="126">
        <v>0</v>
      </c>
      <c r="L95" s="126">
        <v>0</v>
      </c>
      <c r="M95" s="126">
        <v>0</v>
      </c>
      <c r="N95" s="126">
        <v>0</v>
      </c>
      <c r="O95" s="126">
        <v>0</v>
      </c>
      <c r="P95" s="126">
        <v>0</v>
      </c>
      <c r="Q95" s="126">
        <v>0</v>
      </c>
      <c r="R95" s="126">
        <v>0</v>
      </c>
      <c r="S95" s="126">
        <v>0</v>
      </c>
      <c r="T95" s="126">
        <v>0</v>
      </c>
      <c r="U95" s="126">
        <v>0</v>
      </c>
      <c r="V95" s="126">
        <v>0</v>
      </c>
      <c r="W95" s="126">
        <v>0</v>
      </c>
      <c r="X95" s="126">
        <v>0</v>
      </c>
      <c r="Y95" s="126">
        <v>0</v>
      </c>
      <c r="Z95" s="126">
        <v>0</v>
      </c>
      <c r="AA95" s="126">
        <v>0</v>
      </c>
      <c r="AB95" s="126">
        <v>0</v>
      </c>
      <c r="AC95" s="126">
        <v>0</v>
      </c>
      <c r="AD95" s="126">
        <v>0</v>
      </c>
      <c r="AE95" s="126"/>
    </row>
    <row r="96" spans="1:31">
      <c r="A96" t="s">
        <v>357</v>
      </c>
      <c r="B96" s="126">
        <v>0</v>
      </c>
      <c r="C96" s="126">
        <v>0</v>
      </c>
      <c r="D96" s="126">
        <v>0</v>
      </c>
      <c r="E96" s="126">
        <v>0</v>
      </c>
      <c r="F96" s="126">
        <v>0</v>
      </c>
      <c r="G96" s="126">
        <v>0</v>
      </c>
      <c r="H96" s="126">
        <v>0</v>
      </c>
      <c r="I96" s="126">
        <v>0</v>
      </c>
      <c r="J96" s="126">
        <v>0</v>
      </c>
      <c r="K96" s="126">
        <v>0</v>
      </c>
      <c r="L96" s="126">
        <v>0</v>
      </c>
      <c r="M96" s="126">
        <v>0</v>
      </c>
      <c r="N96" s="126">
        <v>0</v>
      </c>
      <c r="O96" s="126">
        <v>0</v>
      </c>
      <c r="P96" s="126">
        <v>0</v>
      </c>
      <c r="Q96" s="126">
        <v>0</v>
      </c>
      <c r="R96" s="126">
        <v>0</v>
      </c>
      <c r="S96" s="126">
        <v>0</v>
      </c>
      <c r="T96" s="126">
        <v>0</v>
      </c>
      <c r="U96" s="126">
        <v>0</v>
      </c>
      <c r="V96" s="126">
        <v>0</v>
      </c>
      <c r="W96" s="126">
        <v>0</v>
      </c>
      <c r="X96" s="126">
        <v>0</v>
      </c>
      <c r="Y96" s="126">
        <v>0</v>
      </c>
      <c r="Z96" s="126">
        <v>0</v>
      </c>
      <c r="AA96" s="126">
        <v>0</v>
      </c>
      <c r="AB96" s="126">
        <v>0</v>
      </c>
      <c r="AC96" s="126">
        <v>0</v>
      </c>
      <c r="AD96" s="126">
        <v>0</v>
      </c>
      <c r="AE96" s="126"/>
    </row>
    <row r="97" spans="1:31">
      <c r="A97" t="s">
        <v>358</v>
      </c>
      <c r="B97" s="126">
        <v>0</v>
      </c>
      <c r="C97" s="126">
        <v>0</v>
      </c>
      <c r="D97" s="126">
        <v>0</v>
      </c>
      <c r="E97" s="126">
        <v>0</v>
      </c>
      <c r="F97" s="126">
        <v>0</v>
      </c>
      <c r="G97" s="126">
        <v>0</v>
      </c>
      <c r="H97" s="126">
        <v>0</v>
      </c>
      <c r="I97" s="126">
        <v>0</v>
      </c>
      <c r="J97" s="126">
        <v>0</v>
      </c>
      <c r="K97" s="126">
        <v>0</v>
      </c>
      <c r="L97" s="126">
        <v>0</v>
      </c>
      <c r="M97" s="126">
        <v>0</v>
      </c>
      <c r="N97" s="126">
        <v>0</v>
      </c>
      <c r="O97" s="126">
        <v>0</v>
      </c>
      <c r="P97" s="126">
        <v>0</v>
      </c>
      <c r="Q97" s="126">
        <v>0</v>
      </c>
      <c r="R97" s="126">
        <v>0</v>
      </c>
      <c r="S97" s="126">
        <v>0</v>
      </c>
      <c r="T97" s="126">
        <v>0</v>
      </c>
      <c r="U97" s="126">
        <v>0</v>
      </c>
      <c r="V97" s="126">
        <v>0</v>
      </c>
      <c r="W97" s="126">
        <v>0</v>
      </c>
      <c r="X97" s="126">
        <v>0</v>
      </c>
      <c r="Y97" s="126">
        <v>0</v>
      </c>
      <c r="Z97" s="126">
        <v>0</v>
      </c>
      <c r="AA97" s="126">
        <v>0</v>
      </c>
      <c r="AB97" s="126">
        <v>0</v>
      </c>
      <c r="AC97" s="126">
        <v>0</v>
      </c>
      <c r="AD97" s="126">
        <v>0</v>
      </c>
      <c r="AE97" s="126"/>
    </row>
    <row r="98" spans="1:31">
      <c r="A98" t="s">
        <v>359</v>
      </c>
      <c r="B98" s="126">
        <v>0</v>
      </c>
      <c r="C98" s="126">
        <v>0</v>
      </c>
      <c r="D98" s="126">
        <v>0</v>
      </c>
      <c r="E98" s="126">
        <v>0</v>
      </c>
      <c r="F98" s="126">
        <v>0</v>
      </c>
      <c r="G98" s="126">
        <v>0</v>
      </c>
      <c r="H98" s="126">
        <v>0</v>
      </c>
      <c r="I98" s="126">
        <v>0</v>
      </c>
      <c r="J98" s="126">
        <v>0</v>
      </c>
      <c r="K98" s="126">
        <v>0</v>
      </c>
      <c r="L98" s="126">
        <v>0</v>
      </c>
      <c r="M98" s="126">
        <v>0</v>
      </c>
      <c r="N98" s="126">
        <v>0</v>
      </c>
      <c r="O98" s="126">
        <v>0</v>
      </c>
      <c r="P98" s="126">
        <v>0</v>
      </c>
      <c r="Q98" s="126">
        <v>0</v>
      </c>
      <c r="R98" s="126">
        <v>0</v>
      </c>
      <c r="S98" s="126">
        <v>0</v>
      </c>
      <c r="T98" s="126">
        <v>0</v>
      </c>
      <c r="U98" s="126">
        <v>0</v>
      </c>
      <c r="V98" s="126">
        <v>0</v>
      </c>
      <c r="W98" s="126">
        <v>0</v>
      </c>
      <c r="X98" s="126">
        <v>0</v>
      </c>
      <c r="Y98" s="126">
        <v>0</v>
      </c>
      <c r="Z98" s="126">
        <v>0</v>
      </c>
      <c r="AA98" s="126">
        <v>0</v>
      </c>
      <c r="AB98" s="126">
        <v>0</v>
      </c>
      <c r="AC98" s="126">
        <v>0</v>
      </c>
      <c r="AD98" s="126">
        <v>0</v>
      </c>
      <c r="AE98" s="126"/>
    </row>
    <row r="99" spans="1:31">
      <c r="A99" t="s">
        <v>360</v>
      </c>
      <c r="B99" s="126">
        <v>0</v>
      </c>
      <c r="C99" s="126">
        <v>0</v>
      </c>
      <c r="D99" s="126">
        <v>0</v>
      </c>
      <c r="E99" s="126">
        <v>0</v>
      </c>
      <c r="F99" s="126">
        <v>0</v>
      </c>
      <c r="G99" s="126">
        <v>0</v>
      </c>
      <c r="H99" s="126">
        <v>0</v>
      </c>
      <c r="I99" s="126">
        <v>0</v>
      </c>
      <c r="J99" s="126">
        <v>0</v>
      </c>
      <c r="K99" s="126">
        <v>0</v>
      </c>
      <c r="L99" s="126">
        <v>0</v>
      </c>
      <c r="M99" s="126">
        <v>0</v>
      </c>
      <c r="N99" s="126">
        <v>0</v>
      </c>
      <c r="O99" s="126">
        <v>0</v>
      </c>
      <c r="P99" s="126">
        <v>0</v>
      </c>
      <c r="Q99" s="126">
        <v>0</v>
      </c>
      <c r="R99" s="126">
        <v>0</v>
      </c>
      <c r="S99" s="126">
        <v>0</v>
      </c>
      <c r="T99" s="126">
        <v>0</v>
      </c>
      <c r="U99" s="126">
        <v>0</v>
      </c>
      <c r="V99" s="126">
        <v>0</v>
      </c>
      <c r="W99" s="126">
        <v>0</v>
      </c>
      <c r="X99" s="126">
        <v>0</v>
      </c>
      <c r="Y99" s="126">
        <v>0</v>
      </c>
      <c r="Z99" s="126">
        <v>0</v>
      </c>
      <c r="AA99" s="126">
        <v>0</v>
      </c>
      <c r="AB99" s="126">
        <v>0</v>
      </c>
      <c r="AC99" s="126">
        <v>0</v>
      </c>
      <c r="AD99" s="126">
        <v>0</v>
      </c>
      <c r="AE99" s="126"/>
    </row>
    <row r="100" spans="1:31">
      <c r="A100" t="s">
        <v>361</v>
      </c>
      <c r="B100" s="126">
        <v>0</v>
      </c>
      <c r="C100" s="126">
        <v>0</v>
      </c>
      <c r="D100" s="126">
        <v>0</v>
      </c>
      <c r="E100" s="126">
        <v>0</v>
      </c>
      <c r="F100" s="126">
        <v>0</v>
      </c>
      <c r="G100" s="126">
        <v>0</v>
      </c>
      <c r="H100" s="126">
        <v>0</v>
      </c>
      <c r="I100" s="126">
        <v>0</v>
      </c>
      <c r="J100" s="126">
        <v>0</v>
      </c>
      <c r="K100" s="126">
        <v>0</v>
      </c>
      <c r="L100" s="126">
        <v>0</v>
      </c>
      <c r="M100" s="126">
        <v>0</v>
      </c>
      <c r="N100" s="126">
        <v>0</v>
      </c>
      <c r="O100" s="126">
        <v>0</v>
      </c>
      <c r="P100" s="126">
        <v>0</v>
      </c>
      <c r="Q100" s="126">
        <v>0</v>
      </c>
      <c r="R100" s="126">
        <v>0</v>
      </c>
      <c r="S100" s="126">
        <v>0</v>
      </c>
      <c r="T100" s="126">
        <v>0</v>
      </c>
      <c r="U100" s="126">
        <v>0</v>
      </c>
      <c r="V100" s="126">
        <v>0</v>
      </c>
      <c r="W100" s="126">
        <v>0</v>
      </c>
      <c r="X100" s="126">
        <v>0</v>
      </c>
      <c r="Y100" s="126">
        <v>0</v>
      </c>
      <c r="Z100" s="126">
        <v>0</v>
      </c>
      <c r="AA100" s="126">
        <v>0</v>
      </c>
      <c r="AB100" s="126">
        <v>0</v>
      </c>
      <c r="AC100" s="126">
        <v>0</v>
      </c>
      <c r="AD100" s="126">
        <v>0</v>
      </c>
      <c r="AE100" s="126"/>
    </row>
    <row r="101" spans="1:31">
      <c r="A101" t="s">
        <v>362</v>
      </c>
      <c r="B101" s="126">
        <v>0</v>
      </c>
      <c r="C101" s="126">
        <v>0</v>
      </c>
      <c r="D101" s="126">
        <v>0</v>
      </c>
      <c r="E101" s="126">
        <v>0</v>
      </c>
      <c r="F101" s="126">
        <v>0</v>
      </c>
      <c r="G101" s="126">
        <v>0</v>
      </c>
      <c r="H101" s="126">
        <v>0</v>
      </c>
      <c r="I101" s="126">
        <v>0</v>
      </c>
      <c r="J101" s="126">
        <v>0</v>
      </c>
      <c r="K101" s="126">
        <v>0</v>
      </c>
      <c r="L101" s="126">
        <v>0</v>
      </c>
      <c r="M101" s="126">
        <v>0</v>
      </c>
      <c r="N101" s="126">
        <v>0</v>
      </c>
      <c r="O101" s="126">
        <v>0</v>
      </c>
      <c r="P101" s="126">
        <v>0</v>
      </c>
      <c r="Q101" s="126">
        <v>0</v>
      </c>
      <c r="R101" s="126">
        <v>0</v>
      </c>
      <c r="S101" s="126">
        <v>0</v>
      </c>
      <c r="T101" s="126">
        <v>0</v>
      </c>
      <c r="U101" s="126">
        <v>0</v>
      </c>
      <c r="V101" s="126">
        <v>0</v>
      </c>
      <c r="W101" s="126">
        <v>0</v>
      </c>
      <c r="X101" s="126">
        <v>0</v>
      </c>
      <c r="Y101" s="126">
        <v>0</v>
      </c>
      <c r="Z101" s="126">
        <v>0</v>
      </c>
      <c r="AA101" s="126">
        <v>0</v>
      </c>
      <c r="AB101" s="126">
        <v>0</v>
      </c>
      <c r="AC101" s="126">
        <v>0</v>
      </c>
      <c r="AD101" s="126">
        <v>0</v>
      </c>
      <c r="AE101" s="126"/>
    </row>
    <row r="102" spans="1:31">
      <c r="A102" t="s">
        <v>363</v>
      </c>
      <c r="B102" s="126">
        <v>0</v>
      </c>
      <c r="C102" s="126">
        <v>0</v>
      </c>
      <c r="D102" s="126">
        <v>0</v>
      </c>
      <c r="E102" s="126">
        <v>0</v>
      </c>
      <c r="F102" s="126">
        <v>0</v>
      </c>
      <c r="G102" s="126">
        <v>0</v>
      </c>
      <c r="H102" s="126">
        <v>0</v>
      </c>
      <c r="I102" s="126">
        <v>0</v>
      </c>
      <c r="J102" s="126">
        <v>0</v>
      </c>
      <c r="K102" s="126">
        <v>0</v>
      </c>
      <c r="L102" s="126">
        <v>0</v>
      </c>
      <c r="M102" s="126">
        <v>0</v>
      </c>
      <c r="N102" s="126">
        <v>0</v>
      </c>
      <c r="O102" s="126">
        <v>0</v>
      </c>
      <c r="P102" s="126">
        <v>0</v>
      </c>
      <c r="Q102" s="126">
        <v>0</v>
      </c>
      <c r="R102" s="126">
        <v>0</v>
      </c>
      <c r="S102" s="126">
        <v>0</v>
      </c>
      <c r="T102" s="126">
        <v>0</v>
      </c>
      <c r="U102" s="126">
        <v>0</v>
      </c>
      <c r="V102" s="126">
        <v>0</v>
      </c>
      <c r="W102" s="126">
        <v>0</v>
      </c>
      <c r="X102" s="126">
        <v>0</v>
      </c>
      <c r="Y102" s="126">
        <v>0</v>
      </c>
      <c r="Z102" s="126">
        <v>0</v>
      </c>
      <c r="AA102" s="126">
        <v>0</v>
      </c>
      <c r="AB102" s="126">
        <v>0</v>
      </c>
      <c r="AC102" s="126">
        <v>0</v>
      </c>
      <c r="AD102" s="126">
        <v>0</v>
      </c>
      <c r="AE102" s="126"/>
    </row>
    <row r="103" spans="1:31">
      <c r="A103" t="s">
        <v>364</v>
      </c>
      <c r="B103" s="126">
        <v>0</v>
      </c>
      <c r="C103" s="126">
        <v>0</v>
      </c>
      <c r="D103" s="126">
        <v>0</v>
      </c>
      <c r="E103" s="126">
        <v>0</v>
      </c>
      <c r="F103" s="126">
        <v>0</v>
      </c>
      <c r="G103" s="126">
        <v>0</v>
      </c>
      <c r="H103" s="126">
        <v>0</v>
      </c>
      <c r="I103" s="126">
        <v>0</v>
      </c>
      <c r="J103" s="126">
        <v>0</v>
      </c>
      <c r="K103" s="126">
        <v>0</v>
      </c>
      <c r="L103" s="126">
        <v>0</v>
      </c>
      <c r="M103" s="126">
        <v>0</v>
      </c>
      <c r="N103" s="126">
        <v>0</v>
      </c>
      <c r="O103" s="126">
        <v>0</v>
      </c>
      <c r="P103" s="126">
        <v>0</v>
      </c>
      <c r="Q103" s="126">
        <v>0</v>
      </c>
      <c r="R103" s="126">
        <v>0</v>
      </c>
      <c r="S103" s="126">
        <v>0</v>
      </c>
      <c r="T103" s="126">
        <v>0</v>
      </c>
      <c r="U103" s="126">
        <v>0</v>
      </c>
      <c r="V103" s="126">
        <v>0</v>
      </c>
      <c r="W103" s="126">
        <v>0</v>
      </c>
      <c r="X103" s="126">
        <v>0</v>
      </c>
      <c r="Y103" s="126">
        <v>0</v>
      </c>
      <c r="Z103" s="126">
        <v>0</v>
      </c>
      <c r="AA103" s="126">
        <v>0</v>
      </c>
      <c r="AB103" s="126">
        <v>0</v>
      </c>
      <c r="AC103" s="126">
        <v>0</v>
      </c>
      <c r="AD103" s="126">
        <v>0</v>
      </c>
      <c r="AE103" s="126"/>
    </row>
    <row r="104" spans="1:31">
      <c r="A104" t="s">
        <v>365</v>
      </c>
      <c r="B104" s="126">
        <v>0</v>
      </c>
      <c r="C104" s="126">
        <v>0</v>
      </c>
      <c r="D104" s="126">
        <v>0</v>
      </c>
      <c r="E104" s="126">
        <v>0</v>
      </c>
      <c r="F104" s="126">
        <v>0</v>
      </c>
      <c r="G104" s="126">
        <v>0</v>
      </c>
      <c r="H104" s="126">
        <v>0</v>
      </c>
      <c r="I104" s="126">
        <v>0</v>
      </c>
      <c r="J104" s="126">
        <v>0</v>
      </c>
      <c r="K104" s="126">
        <v>0</v>
      </c>
      <c r="L104" s="126">
        <v>0</v>
      </c>
      <c r="M104" s="126">
        <v>0</v>
      </c>
      <c r="N104" s="126">
        <v>0</v>
      </c>
      <c r="O104" s="126">
        <v>0</v>
      </c>
      <c r="P104" s="126">
        <v>0</v>
      </c>
      <c r="Q104" s="126">
        <v>0</v>
      </c>
      <c r="R104" s="126">
        <v>0</v>
      </c>
      <c r="S104" s="126">
        <v>0</v>
      </c>
      <c r="T104" s="126">
        <v>0</v>
      </c>
      <c r="U104" s="126">
        <v>0</v>
      </c>
      <c r="V104" s="126">
        <v>0</v>
      </c>
      <c r="W104" s="126">
        <v>0</v>
      </c>
      <c r="X104" s="126">
        <v>0</v>
      </c>
      <c r="Y104" s="126">
        <v>0</v>
      </c>
      <c r="Z104" s="126">
        <v>0</v>
      </c>
      <c r="AA104" s="126">
        <v>0</v>
      </c>
      <c r="AB104" s="126">
        <v>0</v>
      </c>
      <c r="AC104" s="126">
        <v>0</v>
      </c>
      <c r="AD104" s="126">
        <v>0</v>
      </c>
      <c r="AE104" s="126"/>
    </row>
    <row r="105" spans="1:31">
      <c r="A105" t="s">
        <v>366</v>
      </c>
      <c r="B105" s="126">
        <v>0</v>
      </c>
      <c r="C105" s="126">
        <v>0</v>
      </c>
      <c r="D105" s="126">
        <v>0</v>
      </c>
      <c r="E105" s="126">
        <v>0</v>
      </c>
      <c r="F105" s="126">
        <v>0</v>
      </c>
      <c r="G105" s="126">
        <v>0</v>
      </c>
      <c r="H105" s="126">
        <v>0</v>
      </c>
      <c r="I105" s="126">
        <v>0</v>
      </c>
      <c r="J105" s="126">
        <v>0</v>
      </c>
      <c r="K105" s="126">
        <v>0</v>
      </c>
      <c r="L105" s="126">
        <v>0</v>
      </c>
      <c r="M105" s="126">
        <v>0</v>
      </c>
      <c r="N105" s="126">
        <v>0</v>
      </c>
      <c r="O105" s="126">
        <v>0</v>
      </c>
      <c r="P105" s="126">
        <v>0</v>
      </c>
      <c r="Q105" s="126">
        <v>0</v>
      </c>
      <c r="R105" s="126">
        <v>0</v>
      </c>
      <c r="S105" s="126">
        <v>0</v>
      </c>
      <c r="T105" s="126">
        <v>0</v>
      </c>
      <c r="U105" s="126">
        <v>0</v>
      </c>
      <c r="V105" s="126">
        <v>0</v>
      </c>
      <c r="W105" s="126">
        <v>0</v>
      </c>
      <c r="X105" s="126">
        <v>0</v>
      </c>
      <c r="Y105" s="126">
        <v>0</v>
      </c>
      <c r="Z105" s="126">
        <v>0</v>
      </c>
      <c r="AA105" s="126">
        <v>0</v>
      </c>
      <c r="AB105" s="126">
        <v>0</v>
      </c>
      <c r="AC105" s="126">
        <v>0</v>
      </c>
      <c r="AD105" s="126">
        <v>0</v>
      </c>
      <c r="AE105" s="126"/>
    </row>
    <row r="106" spans="1:31">
      <c r="A106" t="s">
        <v>367</v>
      </c>
      <c r="B106" s="126">
        <v>0</v>
      </c>
      <c r="C106" s="126">
        <v>0</v>
      </c>
      <c r="D106" s="126">
        <v>0</v>
      </c>
      <c r="E106" s="126">
        <v>0</v>
      </c>
      <c r="F106" s="126">
        <v>0</v>
      </c>
      <c r="G106" s="126">
        <v>0</v>
      </c>
      <c r="H106" s="126">
        <v>0</v>
      </c>
      <c r="I106" s="126">
        <v>0</v>
      </c>
      <c r="J106" s="126">
        <v>0</v>
      </c>
      <c r="K106" s="126">
        <v>0</v>
      </c>
      <c r="L106" s="126">
        <v>0</v>
      </c>
      <c r="M106" s="126">
        <v>0</v>
      </c>
      <c r="N106" s="126">
        <v>0</v>
      </c>
      <c r="O106" s="126">
        <v>0</v>
      </c>
      <c r="P106" s="126">
        <v>0</v>
      </c>
      <c r="Q106" s="126">
        <v>0</v>
      </c>
      <c r="R106" s="126">
        <v>0</v>
      </c>
      <c r="S106" s="126">
        <v>0</v>
      </c>
      <c r="T106" s="126">
        <v>0</v>
      </c>
      <c r="U106" s="126">
        <v>0</v>
      </c>
      <c r="V106" s="126">
        <v>0</v>
      </c>
      <c r="W106" s="126">
        <v>0</v>
      </c>
      <c r="X106" s="126">
        <v>0</v>
      </c>
      <c r="Y106" s="126">
        <v>0</v>
      </c>
      <c r="Z106" s="126">
        <v>0</v>
      </c>
      <c r="AA106" s="126">
        <v>0</v>
      </c>
      <c r="AB106" s="126">
        <v>0</v>
      </c>
      <c r="AC106" s="126">
        <v>0</v>
      </c>
      <c r="AD106" s="126">
        <v>0</v>
      </c>
      <c r="AE106" s="126"/>
    </row>
    <row r="107" spans="1:31">
      <c r="A107" t="s">
        <v>368</v>
      </c>
      <c r="B107" s="126">
        <v>0</v>
      </c>
      <c r="C107" s="126">
        <v>0</v>
      </c>
      <c r="D107" s="126">
        <v>0</v>
      </c>
      <c r="E107" s="126">
        <v>0</v>
      </c>
      <c r="F107" s="126">
        <v>0</v>
      </c>
      <c r="G107" s="126">
        <v>0</v>
      </c>
      <c r="H107" s="126">
        <v>0</v>
      </c>
      <c r="I107" s="126">
        <v>0</v>
      </c>
      <c r="J107" s="126">
        <v>0</v>
      </c>
      <c r="K107" s="126">
        <v>0</v>
      </c>
      <c r="L107" s="126">
        <v>0</v>
      </c>
      <c r="M107" s="126">
        <v>0</v>
      </c>
      <c r="N107" s="126">
        <v>0</v>
      </c>
      <c r="O107" s="126">
        <v>0</v>
      </c>
      <c r="P107" s="126">
        <v>0</v>
      </c>
      <c r="Q107" s="126">
        <v>0</v>
      </c>
      <c r="R107" s="126">
        <v>0</v>
      </c>
      <c r="S107" s="126">
        <v>0</v>
      </c>
      <c r="T107" s="126">
        <v>0</v>
      </c>
      <c r="U107" s="126">
        <v>0</v>
      </c>
      <c r="V107" s="126">
        <v>0</v>
      </c>
      <c r="W107" s="126">
        <v>0</v>
      </c>
      <c r="X107" s="126">
        <v>0</v>
      </c>
      <c r="Y107" s="126">
        <v>0</v>
      </c>
      <c r="Z107" s="126">
        <v>0</v>
      </c>
      <c r="AA107" s="126">
        <v>0</v>
      </c>
      <c r="AB107" s="126">
        <v>0</v>
      </c>
      <c r="AC107" s="126">
        <v>0</v>
      </c>
      <c r="AD107" s="126">
        <v>0</v>
      </c>
      <c r="AE107" s="126"/>
    </row>
    <row r="108" spans="1:31">
      <c r="A108" t="s">
        <v>369</v>
      </c>
      <c r="B108" s="126">
        <v>0</v>
      </c>
      <c r="C108" s="126">
        <v>0</v>
      </c>
      <c r="D108" s="126">
        <v>0</v>
      </c>
      <c r="E108" s="126">
        <v>0</v>
      </c>
      <c r="F108" s="126">
        <v>0</v>
      </c>
      <c r="G108" s="126">
        <v>0</v>
      </c>
      <c r="H108" s="126">
        <v>0</v>
      </c>
      <c r="I108" s="126">
        <v>0</v>
      </c>
      <c r="J108" s="126">
        <v>0</v>
      </c>
      <c r="K108" s="126">
        <v>0</v>
      </c>
      <c r="L108" s="126">
        <v>0</v>
      </c>
      <c r="M108" s="126">
        <v>0</v>
      </c>
      <c r="N108" s="126">
        <v>0</v>
      </c>
      <c r="O108" s="126">
        <v>0</v>
      </c>
      <c r="P108" s="126">
        <v>0</v>
      </c>
      <c r="Q108" s="126">
        <v>0</v>
      </c>
      <c r="R108" s="126">
        <v>0</v>
      </c>
      <c r="S108" s="126">
        <v>0</v>
      </c>
      <c r="T108" s="126">
        <v>0</v>
      </c>
      <c r="U108" s="126">
        <v>0</v>
      </c>
      <c r="V108" s="126">
        <v>0</v>
      </c>
      <c r="W108" s="126">
        <v>0</v>
      </c>
      <c r="X108" s="126">
        <v>0</v>
      </c>
      <c r="Y108" s="126">
        <v>0</v>
      </c>
      <c r="Z108" s="126">
        <v>0</v>
      </c>
      <c r="AA108" s="126">
        <v>0</v>
      </c>
      <c r="AB108" s="126">
        <v>0</v>
      </c>
      <c r="AC108" s="126">
        <v>0</v>
      </c>
      <c r="AD108" s="126">
        <v>0</v>
      </c>
      <c r="AE108" s="126"/>
    </row>
    <row r="109" spans="1:31">
      <c r="A109" t="s">
        <v>370</v>
      </c>
      <c r="B109" s="126">
        <v>0</v>
      </c>
      <c r="C109" s="126">
        <v>0</v>
      </c>
      <c r="D109" s="126">
        <v>0</v>
      </c>
      <c r="E109" s="126">
        <v>0</v>
      </c>
      <c r="F109" s="126">
        <v>0</v>
      </c>
      <c r="G109" s="126">
        <v>0</v>
      </c>
      <c r="H109" s="126">
        <v>0</v>
      </c>
      <c r="I109" s="126">
        <v>0</v>
      </c>
      <c r="J109" s="126">
        <v>0</v>
      </c>
      <c r="K109" s="126">
        <v>0</v>
      </c>
      <c r="L109" s="126">
        <v>0</v>
      </c>
      <c r="M109" s="126">
        <v>0</v>
      </c>
      <c r="N109" s="126">
        <v>0</v>
      </c>
      <c r="O109" s="126">
        <v>0</v>
      </c>
      <c r="P109" s="126">
        <v>0</v>
      </c>
      <c r="Q109" s="126">
        <v>0</v>
      </c>
      <c r="R109" s="126">
        <v>0</v>
      </c>
      <c r="S109" s="126">
        <v>0</v>
      </c>
      <c r="T109" s="126">
        <v>0</v>
      </c>
      <c r="U109" s="126">
        <v>0</v>
      </c>
      <c r="V109" s="126">
        <v>0</v>
      </c>
      <c r="W109" s="126">
        <v>0</v>
      </c>
      <c r="X109" s="126">
        <v>0</v>
      </c>
      <c r="Y109" s="126">
        <v>0</v>
      </c>
      <c r="Z109" s="126">
        <v>0</v>
      </c>
      <c r="AA109" s="126">
        <v>0</v>
      </c>
      <c r="AB109" s="126">
        <v>0</v>
      </c>
      <c r="AC109" s="126">
        <v>0</v>
      </c>
      <c r="AD109" s="126">
        <v>0</v>
      </c>
      <c r="AE109" s="126"/>
    </row>
    <row r="110" spans="1:31">
      <c r="A110" t="s">
        <v>462</v>
      </c>
      <c r="B110" s="126">
        <v>0</v>
      </c>
      <c r="C110" s="126">
        <v>0</v>
      </c>
      <c r="D110" s="126">
        <v>0</v>
      </c>
      <c r="E110" s="126">
        <v>0</v>
      </c>
      <c r="F110" s="126">
        <v>0</v>
      </c>
      <c r="G110" s="126">
        <v>0</v>
      </c>
      <c r="H110" s="126">
        <v>0</v>
      </c>
      <c r="I110" s="126">
        <v>0</v>
      </c>
      <c r="J110" s="126">
        <v>0</v>
      </c>
      <c r="K110" s="126">
        <v>0</v>
      </c>
      <c r="L110" s="126">
        <v>0</v>
      </c>
      <c r="M110" s="126">
        <v>0</v>
      </c>
      <c r="N110" s="126">
        <v>0</v>
      </c>
      <c r="O110" s="126">
        <v>0</v>
      </c>
      <c r="P110" s="126">
        <v>0</v>
      </c>
      <c r="Q110" s="126">
        <v>0</v>
      </c>
      <c r="R110" s="126">
        <v>0</v>
      </c>
      <c r="S110" s="126">
        <v>0</v>
      </c>
      <c r="T110" s="126">
        <v>0</v>
      </c>
      <c r="U110" s="126">
        <v>0</v>
      </c>
      <c r="V110" s="126">
        <v>0</v>
      </c>
      <c r="W110" s="126">
        <v>0</v>
      </c>
      <c r="X110" s="126">
        <v>0</v>
      </c>
      <c r="Y110" s="126">
        <v>0</v>
      </c>
      <c r="Z110" s="126">
        <v>0</v>
      </c>
      <c r="AA110" s="126">
        <v>0</v>
      </c>
      <c r="AB110" s="126">
        <v>0</v>
      </c>
      <c r="AC110" s="126">
        <v>0</v>
      </c>
      <c r="AD110" s="126">
        <v>0</v>
      </c>
      <c r="AE110" s="126"/>
    </row>
    <row r="111" spans="1:31">
      <c r="A111" t="s">
        <v>652</v>
      </c>
      <c r="B111" s="126">
        <v>0</v>
      </c>
      <c r="C111" s="126">
        <v>0</v>
      </c>
      <c r="D111" s="126">
        <v>0</v>
      </c>
      <c r="E111" s="126">
        <v>0</v>
      </c>
      <c r="F111" s="126">
        <v>0</v>
      </c>
      <c r="G111" s="126">
        <v>0</v>
      </c>
      <c r="H111" s="126">
        <v>0</v>
      </c>
      <c r="I111" s="126">
        <v>0</v>
      </c>
      <c r="J111" s="126">
        <v>0</v>
      </c>
      <c r="K111" s="126">
        <v>0</v>
      </c>
      <c r="L111" s="126">
        <v>0</v>
      </c>
      <c r="M111" s="126">
        <v>0</v>
      </c>
      <c r="N111" s="126">
        <v>0</v>
      </c>
      <c r="O111" s="126">
        <v>0</v>
      </c>
      <c r="P111" s="126">
        <v>0</v>
      </c>
      <c r="Q111" s="126">
        <v>0</v>
      </c>
      <c r="R111" s="126">
        <v>0</v>
      </c>
      <c r="S111" s="126">
        <v>0</v>
      </c>
      <c r="T111" s="126">
        <v>0</v>
      </c>
      <c r="U111" s="126">
        <v>0</v>
      </c>
      <c r="V111" s="126">
        <v>0</v>
      </c>
      <c r="W111" s="126">
        <v>0</v>
      </c>
      <c r="X111" s="126">
        <v>0</v>
      </c>
      <c r="Y111" s="126">
        <v>0</v>
      </c>
      <c r="Z111" s="126">
        <v>0</v>
      </c>
      <c r="AA111" s="126">
        <v>0</v>
      </c>
      <c r="AB111" s="126">
        <v>0</v>
      </c>
      <c r="AC111" s="126">
        <v>0</v>
      </c>
      <c r="AD111" s="126">
        <v>0</v>
      </c>
      <c r="AE111" s="126"/>
    </row>
    <row r="112" spans="1:31">
      <c r="A112" t="s">
        <v>653</v>
      </c>
      <c r="B112" s="126">
        <v>0</v>
      </c>
      <c r="C112" s="126">
        <v>0</v>
      </c>
      <c r="D112" s="126">
        <v>0</v>
      </c>
      <c r="E112" s="126">
        <v>0</v>
      </c>
      <c r="F112" s="126">
        <v>0</v>
      </c>
      <c r="G112" s="126">
        <v>0</v>
      </c>
      <c r="H112" s="126">
        <v>0</v>
      </c>
      <c r="I112" s="126">
        <v>0</v>
      </c>
      <c r="J112" s="126">
        <v>0</v>
      </c>
      <c r="K112" s="126">
        <v>0</v>
      </c>
      <c r="L112" s="126">
        <v>0</v>
      </c>
      <c r="M112" s="126">
        <v>0</v>
      </c>
      <c r="N112" s="126">
        <v>0</v>
      </c>
      <c r="O112" s="126">
        <v>0</v>
      </c>
      <c r="P112" s="126">
        <v>0</v>
      </c>
      <c r="Q112" s="126">
        <v>0</v>
      </c>
      <c r="R112" s="126">
        <v>0</v>
      </c>
      <c r="S112" s="126">
        <v>0</v>
      </c>
      <c r="T112" s="126">
        <v>0</v>
      </c>
      <c r="U112" s="126">
        <v>0</v>
      </c>
      <c r="V112" s="126">
        <v>0</v>
      </c>
      <c r="W112" s="126">
        <v>0</v>
      </c>
      <c r="X112" s="126">
        <v>0</v>
      </c>
      <c r="Y112" s="126">
        <v>0</v>
      </c>
      <c r="Z112" s="126">
        <v>0</v>
      </c>
      <c r="AA112" s="126">
        <v>0</v>
      </c>
      <c r="AB112" s="126">
        <v>0</v>
      </c>
      <c r="AC112" s="126">
        <v>0</v>
      </c>
      <c r="AD112" s="126">
        <v>0</v>
      </c>
      <c r="AE112" s="126"/>
    </row>
    <row r="113" spans="1:31">
      <c r="A113" t="s">
        <v>654</v>
      </c>
      <c r="B113" s="126">
        <v>0</v>
      </c>
      <c r="C113" s="126">
        <v>0</v>
      </c>
      <c r="D113" s="126">
        <v>0</v>
      </c>
      <c r="E113" s="126">
        <v>0</v>
      </c>
      <c r="F113" s="126">
        <v>0</v>
      </c>
      <c r="G113" s="126">
        <v>0</v>
      </c>
      <c r="H113" s="126">
        <v>0</v>
      </c>
      <c r="I113" s="126">
        <v>0</v>
      </c>
      <c r="J113" s="126">
        <v>0</v>
      </c>
      <c r="K113" s="126">
        <v>0</v>
      </c>
      <c r="L113" s="126">
        <v>0</v>
      </c>
      <c r="M113" s="126">
        <v>0</v>
      </c>
      <c r="N113" s="126">
        <v>0</v>
      </c>
      <c r="O113" s="126">
        <v>0</v>
      </c>
      <c r="P113" s="126">
        <v>0</v>
      </c>
      <c r="Q113" s="126">
        <v>0</v>
      </c>
      <c r="R113" s="126">
        <v>0</v>
      </c>
      <c r="S113" s="126">
        <v>0</v>
      </c>
      <c r="T113" s="126">
        <v>0</v>
      </c>
      <c r="U113" s="126">
        <v>0</v>
      </c>
      <c r="V113" s="126">
        <v>0</v>
      </c>
      <c r="W113" s="126">
        <v>0</v>
      </c>
      <c r="X113" s="126">
        <v>0</v>
      </c>
      <c r="Y113" s="126">
        <v>0</v>
      </c>
      <c r="Z113" s="126">
        <v>0</v>
      </c>
      <c r="AA113" s="126">
        <v>0</v>
      </c>
      <c r="AB113" s="126">
        <v>0</v>
      </c>
      <c r="AC113" s="126">
        <v>0</v>
      </c>
      <c r="AD113" s="126">
        <v>0</v>
      </c>
      <c r="AE113" s="126"/>
    </row>
    <row r="114" spans="1:31">
      <c r="A114" t="s">
        <v>655</v>
      </c>
      <c r="B114" s="126">
        <v>0</v>
      </c>
      <c r="C114" s="126">
        <v>0</v>
      </c>
      <c r="D114" s="126">
        <v>0</v>
      </c>
      <c r="E114" s="126">
        <v>0</v>
      </c>
      <c r="F114" s="126">
        <v>0</v>
      </c>
      <c r="G114" s="126">
        <v>0</v>
      </c>
      <c r="H114" s="126">
        <v>0</v>
      </c>
      <c r="I114" s="126">
        <v>0</v>
      </c>
      <c r="J114" s="126">
        <v>0</v>
      </c>
      <c r="K114" s="126">
        <v>0</v>
      </c>
      <c r="L114" s="126">
        <v>0</v>
      </c>
      <c r="M114" s="126">
        <v>0</v>
      </c>
      <c r="N114" s="126">
        <v>0</v>
      </c>
      <c r="O114" s="126">
        <v>0</v>
      </c>
      <c r="P114" s="126">
        <v>0</v>
      </c>
      <c r="Q114" s="126">
        <v>0</v>
      </c>
      <c r="R114" s="126">
        <v>0</v>
      </c>
      <c r="S114" s="126">
        <v>0</v>
      </c>
      <c r="T114" s="126">
        <v>0</v>
      </c>
      <c r="U114" s="126">
        <v>0</v>
      </c>
      <c r="V114" s="126">
        <v>0</v>
      </c>
      <c r="W114" s="126">
        <v>0</v>
      </c>
      <c r="X114" s="126">
        <v>0</v>
      </c>
      <c r="Y114" s="126">
        <v>0</v>
      </c>
      <c r="Z114" s="126">
        <v>0</v>
      </c>
      <c r="AA114" s="126">
        <v>0</v>
      </c>
      <c r="AB114" s="126">
        <v>0</v>
      </c>
      <c r="AC114" s="126">
        <v>0</v>
      </c>
      <c r="AD114" s="126">
        <v>0</v>
      </c>
      <c r="AE114" s="126"/>
    </row>
    <row r="115" spans="1:31">
      <c r="A115" t="s">
        <v>656</v>
      </c>
      <c r="B115" s="126">
        <v>0</v>
      </c>
      <c r="C115" s="126">
        <v>0</v>
      </c>
      <c r="D115" s="126">
        <v>0</v>
      </c>
      <c r="E115" s="126">
        <v>0</v>
      </c>
      <c r="F115" s="126">
        <v>0</v>
      </c>
      <c r="G115" s="126">
        <v>0</v>
      </c>
      <c r="H115" s="126">
        <v>0</v>
      </c>
      <c r="I115" s="126">
        <v>0</v>
      </c>
      <c r="J115" s="126">
        <v>0</v>
      </c>
      <c r="K115" s="126">
        <v>0</v>
      </c>
      <c r="L115" s="126">
        <v>0</v>
      </c>
      <c r="M115" s="126">
        <v>0</v>
      </c>
      <c r="N115" s="126">
        <v>0</v>
      </c>
      <c r="O115" s="126">
        <v>0</v>
      </c>
      <c r="P115" s="126">
        <v>0</v>
      </c>
      <c r="Q115" s="126">
        <v>0</v>
      </c>
      <c r="R115" s="126">
        <v>0</v>
      </c>
      <c r="S115" s="126">
        <v>0</v>
      </c>
      <c r="T115" s="126">
        <v>0</v>
      </c>
      <c r="U115" s="126">
        <v>0</v>
      </c>
      <c r="V115" s="126">
        <v>0</v>
      </c>
      <c r="W115" s="126">
        <v>0</v>
      </c>
      <c r="X115" s="126">
        <v>0</v>
      </c>
      <c r="Y115" s="126">
        <v>0</v>
      </c>
      <c r="Z115" s="126">
        <v>0</v>
      </c>
      <c r="AA115" s="126">
        <v>0</v>
      </c>
      <c r="AB115" s="126">
        <v>0</v>
      </c>
      <c r="AC115" s="126">
        <v>0</v>
      </c>
      <c r="AD115" s="126">
        <v>0</v>
      </c>
      <c r="AE115" s="126"/>
    </row>
    <row r="116" spans="1:31">
      <c r="A116" t="s">
        <v>657</v>
      </c>
      <c r="B116" s="126">
        <v>0</v>
      </c>
      <c r="C116" s="126">
        <v>0</v>
      </c>
      <c r="D116" s="126">
        <v>0</v>
      </c>
      <c r="E116" s="126">
        <v>0</v>
      </c>
      <c r="F116" s="126">
        <v>0</v>
      </c>
      <c r="G116" s="126">
        <v>0</v>
      </c>
      <c r="H116" s="126">
        <v>0</v>
      </c>
      <c r="I116" s="126">
        <v>0</v>
      </c>
      <c r="J116" s="126">
        <v>0</v>
      </c>
      <c r="K116" s="126">
        <v>0</v>
      </c>
      <c r="L116" s="126">
        <v>0</v>
      </c>
      <c r="M116" s="126">
        <v>0</v>
      </c>
      <c r="N116" s="126">
        <v>0</v>
      </c>
      <c r="O116" s="126">
        <v>0</v>
      </c>
      <c r="P116" s="126">
        <v>0</v>
      </c>
      <c r="Q116" s="126">
        <v>0</v>
      </c>
      <c r="R116" s="126">
        <v>0</v>
      </c>
      <c r="S116" s="126">
        <v>0</v>
      </c>
      <c r="T116" s="126">
        <v>0</v>
      </c>
      <c r="U116" s="126">
        <v>0</v>
      </c>
      <c r="V116" s="126">
        <v>0</v>
      </c>
      <c r="W116" s="126">
        <v>0</v>
      </c>
      <c r="X116" s="126">
        <v>0</v>
      </c>
      <c r="Y116" s="126">
        <v>0</v>
      </c>
      <c r="Z116" s="126">
        <v>0</v>
      </c>
      <c r="AA116" s="126">
        <v>0</v>
      </c>
      <c r="AB116" s="126">
        <v>0</v>
      </c>
      <c r="AC116" s="126">
        <v>0</v>
      </c>
      <c r="AD116" s="126">
        <v>0</v>
      </c>
      <c r="AE116" s="126"/>
    </row>
    <row r="117" spans="1:31">
      <c r="A117" t="s">
        <v>658</v>
      </c>
      <c r="B117" s="126">
        <v>0</v>
      </c>
      <c r="C117" s="126">
        <v>0</v>
      </c>
      <c r="D117" s="126">
        <v>0</v>
      </c>
      <c r="E117" s="126">
        <v>0</v>
      </c>
      <c r="F117" s="126">
        <v>0</v>
      </c>
      <c r="G117" s="126">
        <v>0</v>
      </c>
      <c r="H117" s="126">
        <v>0</v>
      </c>
      <c r="I117" s="126">
        <v>0</v>
      </c>
      <c r="J117" s="126">
        <v>0</v>
      </c>
      <c r="K117" s="126">
        <v>0</v>
      </c>
      <c r="L117" s="126">
        <v>0</v>
      </c>
      <c r="M117" s="126">
        <v>0</v>
      </c>
      <c r="N117" s="126">
        <v>0</v>
      </c>
      <c r="O117" s="126">
        <v>0</v>
      </c>
      <c r="P117" s="126">
        <v>0</v>
      </c>
      <c r="Q117" s="126">
        <v>0</v>
      </c>
      <c r="R117" s="126">
        <v>0</v>
      </c>
      <c r="S117" s="126">
        <v>0</v>
      </c>
      <c r="T117" s="126">
        <v>0</v>
      </c>
      <c r="U117" s="126">
        <v>0</v>
      </c>
      <c r="V117" s="126">
        <v>0</v>
      </c>
      <c r="W117" s="126">
        <v>0</v>
      </c>
      <c r="X117" s="126">
        <v>0</v>
      </c>
      <c r="Y117" s="126">
        <v>0</v>
      </c>
      <c r="Z117" s="126">
        <v>0</v>
      </c>
      <c r="AA117" s="126">
        <v>0</v>
      </c>
      <c r="AB117" s="126">
        <v>0</v>
      </c>
      <c r="AC117" s="126">
        <v>0</v>
      </c>
      <c r="AD117" s="126">
        <v>0</v>
      </c>
      <c r="AE117" s="126"/>
    </row>
    <row r="118" spans="1:31">
      <c r="A118" t="s">
        <v>659</v>
      </c>
      <c r="B118" s="126">
        <v>0</v>
      </c>
      <c r="C118" s="126">
        <v>0</v>
      </c>
      <c r="D118" s="126">
        <v>0</v>
      </c>
      <c r="E118" s="126">
        <v>0</v>
      </c>
      <c r="F118" s="126">
        <v>0</v>
      </c>
      <c r="G118" s="126">
        <v>0</v>
      </c>
      <c r="H118" s="126">
        <v>0</v>
      </c>
      <c r="I118" s="126">
        <v>0</v>
      </c>
      <c r="J118" s="126">
        <v>0</v>
      </c>
      <c r="K118" s="126">
        <v>0</v>
      </c>
      <c r="L118" s="126">
        <v>0</v>
      </c>
      <c r="M118" s="126">
        <v>0</v>
      </c>
      <c r="N118" s="126">
        <v>0</v>
      </c>
      <c r="O118" s="126">
        <v>0</v>
      </c>
      <c r="P118" s="126">
        <v>0</v>
      </c>
      <c r="Q118" s="126">
        <v>0</v>
      </c>
      <c r="R118" s="126">
        <v>0</v>
      </c>
      <c r="S118" s="126">
        <v>0</v>
      </c>
      <c r="T118" s="126">
        <v>0</v>
      </c>
      <c r="U118" s="126">
        <v>0</v>
      </c>
      <c r="V118" s="126">
        <v>0</v>
      </c>
      <c r="W118" s="126">
        <v>0</v>
      </c>
      <c r="X118" s="126">
        <v>0</v>
      </c>
      <c r="Y118" s="126">
        <v>0</v>
      </c>
      <c r="Z118" s="126">
        <v>0</v>
      </c>
      <c r="AA118" s="126">
        <v>0</v>
      </c>
      <c r="AB118" s="126">
        <v>0</v>
      </c>
      <c r="AC118" s="126">
        <v>0</v>
      </c>
      <c r="AD118" s="126">
        <v>0</v>
      </c>
      <c r="AE118" s="126"/>
    </row>
    <row r="119" spans="1:31">
      <c r="A119" t="s">
        <v>665</v>
      </c>
      <c r="B119" s="126">
        <v>0</v>
      </c>
      <c r="C119" s="126">
        <v>0</v>
      </c>
      <c r="D119" s="126">
        <v>0</v>
      </c>
      <c r="E119" s="126">
        <v>0</v>
      </c>
      <c r="F119" s="126">
        <v>0</v>
      </c>
      <c r="G119" s="126">
        <v>0</v>
      </c>
      <c r="H119" s="126">
        <v>0</v>
      </c>
      <c r="I119" s="126">
        <v>0</v>
      </c>
      <c r="J119" s="126">
        <v>0</v>
      </c>
      <c r="K119" s="126">
        <v>0</v>
      </c>
      <c r="L119" s="126">
        <v>0</v>
      </c>
      <c r="M119" s="126">
        <v>0</v>
      </c>
      <c r="N119" s="126">
        <v>0</v>
      </c>
      <c r="O119" s="126">
        <v>0</v>
      </c>
      <c r="P119" s="126">
        <v>0</v>
      </c>
      <c r="Q119" s="126">
        <v>0</v>
      </c>
      <c r="R119" s="126">
        <v>0</v>
      </c>
      <c r="S119" s="126">
        <v>0</v>
      </c>
      <c r="T119" s="126">
        <v>0</v>
      </c>
      <c r="U119" s="126">
        <v>0</v>
      </c>
      <c r="V119" s="126">
        <v>0</v>
      </c>
      <c r="W119" s="126">
        <v>0</v>
      </c>
      <c r="X119" s="126">
        <v>0</v>
      </c>
      <c r="Y119" s="126">
        <v>0</v>
      </c>
      <c r="Z119" s="126">
        <v>0</v>
      </c>
      <c r="AA119" s="126">
        <v>0</v>
      </c>
      <c r="AB119" s="126">
        <v>0</v>
      </c>
      <c r="AC119" s="126">
        <v>0</v>
      </c>
      <c r="AD119" s="126">
        <v>0</v>
      </c>
    </row>
    <row r="120" spans="1:31">
      <c r="A120" t="s">
        <v>666</v>
      </c>
      <c r="B120" s="126">
        <v>0</v>
      </c>
      <c r="C120" s="126">
        <v>0</v>
      </c>
      <c r="D120" s="126">
        <v>0</v>
      </c>
      <c r="E120" s="126">
        <v>0</v>
      </c>
      <c r="F120" s="126">
        <v>0</v>
      </c>
      <c r="G120" s="126">
        <v>0</v>
      </c>
      <c r="H120" s="126">
        <v>0</v>
      </c>
      <c r="I120" s="126">
        <v>0</v>
      </c>
      <c r="J120" s="126">
        <v>0</v>
      </c>
      <c r="K120" s="126">
        <v>0</v>
      </c>
      <c r="L120" s="126">
        <v>0</v>
      </c>
      <c r="M120" s="126">
        <v>0</v>
      </c>
      <c r="N120" s="126">
        <v>0</v>
      </c>
      <c r="O120" s="126">
        <v>0</v>
      </c>
      <c r="P120" s="126">
        <v>0</v>
      </c>
      <c r="Q120" s="126">
        <v>0</v>
      </c>
      <c r="R120" s="126">
        <v>0</v>
      </c>
      <c r="S120" s="126">
        <v>0</v>
      </c>
      <c r="T120" s="126">
        <v>0</v>
      </c>
      <c r="U120" s="126">
        <v>0</v>
      </c>
      <c r="V120" s="126">
        <v>0</v>
      </c>
      <c r="W120" s="126">
        <v>0</v>
      </c>
      <c r="X120" s="126">
        <v>0</v>
      </c>
      <c r="Y120" s="126">
        <v>0</v>
      </c>
      <c r="Z120" s="126">
        <v>0</v>
      </c>
      <c r="AA120" s="126">
        <v>0</v>
      </c>
      <c r="AB120" s="126">
        <v>0</v>
      </c>
      <c r="AC120" s="126">
        <v>0</v>
      </c>
      <c r="AD120" s="126">
        <v>0</v>
      </c>
    </row>
    <row r="121" spans="1:31">
      <c r="A121" t="s">
        <v>682</v>
      </c>
      <c r="B121" s="126">
        <v>0</v>
      </c>
      <c r="C121" s="126">
        <v>0</v>
      </c>
      <c r="D121" s="126">
        <v>0</v>
      </c>
      <c r="E121" s="126">
        <v>0</v>
      </c>
      <c r="F121" s="126">
        <v>0</v>
      </c>
      <c r="G121" s="126">
        <v>0</v>
      </c>
      <c r="H121" s="126">
        <v>0</v>
      </c>
      <c r="I121" s="126">
        <v>0</v>
      </c>
      <c r="J121" s="126">
        <v>0</v>
      </c>
      <c r="K121" s="126">
        <v>0</v>
      </c>
      <c r="L121" s="126">
        <v>0</v>
      </c>
      <c r="M121" s="126">
        <v>0</v>
      </c>
      <c r="N121" s="126">
        <v>0</v>
      </c>
      <c r="O121" s="126">
        <v>0</v>
      </c>
      <c r="P121" s="126">
        <v>0</v>
      </c>
      <c r="Q121" s="126">
        <v>0</v>
      </c>
      <c r="R121" s="126">
        <v>0</v>
      </c>
      <c r="S121" s="126">
        <v>0</v>
      </c>
      <c r="T121" s="126">
        <v>0</v>
      </c>
      <c r="U121" s="126">
        <v>0</v>
      </c>
      <c r="V121" s="126">
        <v>0</v>
      </c>
      <c r="W121" s="126">
        <v>0</v>
      </c>
      <c r="X121" s="126">
        <v>0</v>
      </c>
      <c r="Y121" s="126">
        <v>0</v>
      </c>
      <c r="Z121" s="126">
        <v>0</v>
      </c>
      <c r="AA121" s="126">
        <v>0</v>
      </c>
      <c r="AB121" s="126">
        <v>0</v>
      </c>
      <c r="AC121" s="126">
        <v>0</v>
      </c>
      <c r="AD121" s="126">
        <v>0</v>
      </c>
    </row>
    <row r="122" spans="1:31">
      <c r="A122" t="s">
        <v>683</v>
      </c>
      <c r="B122" s="126">
        <v>0</v>
      </c>
      <c r="C122" s="126">
        <v>0</v>
      </c>
      <c r="D122" s="126">
        <v>0</v>
      </c>
      <c r="E122" s="126">
        <v>0</v>
      </c>
      <c r="F122" s="126">
        <v>0</v>
      </c>
      <c r="G122" s="126">
        <v>0</v>
      </c>
      <c r="H122" s="126">
        <v>0</v>
      </c>
      <c r="I122" s="126">
        <v>0</v>
      </c>
      <c r="J122" s="126">
        <v>0</v>
      </c>
      <c r="K122" s="126">
        <v>0</v>
      </c>
      <c r="L122" s="126">
        <v>0</v>
      </c>
      <c r="M122" s="126">
        <v>0</v>
      </c>
      <c r="N122" s="126">
        <v>0</v>
      </c>
      <c r="O122" s="126">
        <v>0</v>
      </c>
      <c r="P122" s="126">
        <v>0</v>
      </c>
      <c r="Q122" s="126">
        <v>0</v>
      </c>
      <c r="R122" s="126">
        <v>0</v>
      </c>
      <c r="S122" s="126">
        <v>0</v>
      </c>
      <c r="T122" s="126">
        <v>0</v>
      </c>
      <c r="U122" s="126">
        <v>0</v>
      </c>
      <c r="V122" s="126">
        <v>0</v>
      </c>
      <c r="W122" s="126">
        <v>0</v>
      </c>
      <c r="X122" s="126">
        <v>0</v>
      </c>
      <c r="Y122" s="126">
        <v>0</v>
      </c>
      <c r="Z122" s="126">
        <v>0</v>
      </c>
      <c r="AA122" s="126">
        <v>0</v>
      </c>
      <c r="AB122" s="126">
        <v>0</v>
      </c>
      <c r="AC122" s="126">
        <v>0</v>
      </c>
      <c r="AD122" s="126">
        <v>0</v>
      </c>
    </row>
    <row r="123" spans="1:31">
      <c r="A123" t="s">
        <v>684</v>
      </c>
      <c r="B123" s="126">
        <v>0</v>
      </c>
      <c r="C123" s="126">
        <v>0</v>
      </c>
      <c r="D123" s="126">
        <v>0</v>
      </c>
      <c r="E123" s="126">
        <v>0</v>
      </c>
      <c r="F123" s="126">
        <v>0</v>
      </c>
      <c r="G123" s="126">
        <v>0</v>
      </c>
      <c r="H123" s="126">
        <v>0</v>
      </c>
      <c r="I123" s="126">
        <v>0</v>
      </c>
      <c r="J123" s="126">
        <v>0</v>
      </c>
      <c r="K123" s="126">
        <v>0</v>
      </c>
      <c r="L123" s="126">
        <v>0</v>
      </c>
      <c r="M123" s="126">
        <v>0</v>
      </c>
      <c r="N123" s="126">
        <v>0</v>
      </c>
      <c r="O123" s="126">
        <v>0</v>
      </c>
      <c r="P123" s="126">
        <v>0</v>
      </c>
      <c r="Q123" s="126">
        <v>0</v>
      </c>
      <c r="R123" s="126">
        <v>0</v>
      </c>
      <c r="S123" s="126">
        <v>0</v>
      </c>
      <c r="T123" s="126">
        <v>0</v>
      </c>
      <c r="U123" s="126">
        <v>0</v>
      </c>
      <c r="V123" s="126">
        <v>0</v>
      </c>
      <c r="W123" s="126">
        <v>0</v>
      </c>
      <c r="X123" s="126">
        <v>0</v>
      </c>
      <c r="Y123" s="126">
        <v>0</v>
      </c>
      <c r="Z123" s="126">
        <v>0</v>
      </c>
      <c r="AA123" s="126">
        <v>0</v>
      </c>
      <c r="AB123" s="126">
        <v>0</v>
      </c>
      <c r="AC123" s="126">
        <v>0</v>
      </c>
      <c r="AD123" s="126">
        <v>0</v>
      </c>
    </row>
  </sheetData>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6" tint="0.39997558519241921"/>
  </sheetPr>
  <dimension ref="A1:AD123"/>
  <sheetViews>
    <sheetView zoomScale="80" zoomScaleNormal="80" workbookViewId="0">
      <pane xSplit="1" ySplit="2" topLeftCell="O100" activePane="bottomRight" state="frozen"/>
      <selection activeCell="B7" sqref="B7"/>
      <selection pane="topRight" activeCell="B7" sqref="B7"/>
      <selection pane="bottomLeft" activeCell="B7" sqref="B7"/>
      <selection pane="bottomRight" activeCell="B7" sqref="B7:AD123"/>
    </sheetView>
  </sheetViews>
  <sheetFormatPr baseColWidth="10" defaultColWidth="12.7109375" defaultRowHeight="15"/>
  <cols>
    <col min="1" max="1" width="15.7109375" customWidth="1"/>
  </cols>
  <sheetData>
    <row r="1" spans="1:30">
      <c r="B1" t="s">
        <v>375</v>
      </c>
      <c r="C1" t="s">
        <v>510</v>
      </c>
      <c r="D1" s="128" t="s">
        <v>471</v>
      </c>
      <c r="E1" s="128" t="s">
        <v>470</v>
      </c>
      <c r="F1" s="128" t="s">
        <v>473</v>
      </c>
      <c r="G1" t="s">
        <v>379</v>
      </c>
      <c r="H1" t="s">
        <v>556</v>
      </c>
      <c r="I1" t="s">
        <v>124</v>
      </c>
      <c r="J1" t="s">
        <v>208</v>
      </c>
      <c r="K1" t="s">
        <v>381</v>
      </c>
      <c r="L1" t="s">
        <v>382</v>
      </c>
      <c r="M1" t="s">
        <v>371</v>
      </c>
      <c r="N1" t="s">
        <v>385</v>
      </c>
      <c r="O1" t="s">
        <v>374</v>
      </c>
      <c r="P1" t="s">
        <v>387</v>
      </c>
      <c r="Q1" t="s">
        <v>372</v>
      </c>
      <c r="R1" t="s">
        <v>479</v>
      </c>
      <c r="S1" t="s">
        <v>388</v>
      </c>
      <c r="T1" t="s">
        <v>586</v>
      </c>
      <c r="U1" t="s">
        <v>380</v>
      </c>
      <c r="V1" t="s">
        <v>131</v>
      </c>
      <c r="W1" t="s">
        <v>373</v>
      </c>
      <c r="X1" t="s">
        <v>526</v>
      </c>
      <c r="Y1" t="s">
        <v>527</v>
      </c>
      <c r="Z1" s="158" t="s">
        <v>663</v>
      </c>
      <c r="AA1" t="s">
        <v>679</v>
      </c>
      <c r="AB1" t="s">
        <v>680</v>
      </c>
      <c r="AC1" s="158" t="s">
        <v>664</v>
      </c>
      <c r="AD1" s="158" t="s">
        <v>676</v>
      </c>
    </row>
    <row r="2" spans="1:30">
      <c r="A2" s="132" t="s">
        <v>574</v>
      </c>
      <c r="B2" s="128">
        <v>0</v>
      </c>
      <c r="C2" s="128">
        <v>0</v>
      </c>
      <c r="D2" s="128">
        <v>0</v>
      </c>
      <c r="E2" s="128">
        <v>0</v>
      </c>
      <c r="F2" s="128">
        <v>0</v>
      </c>
      <c r="G2" s="128">
        <v>0</v>
      </c>
      <c r="H2" s="128">
        <v>0</v>
      </c>
      <c r="I2" s="128">
        <v>0</v>
      </c>
      <c r="J2" s="128">
        <v>0</v>
      </c>
      <c r="K2" s="128">
        <v>0</v>
      </c>
      <c r="L2" s="128">
        <v>0</v>
      </c>
      <c r="M2" s="128">
        <v>0</v>
      </c>
      <c r="N2" s="128">
        <v>0</v>
      </c>
      <c r="O2" s="128">
        <v>0</v>
      </c>
      <c r="P2" s="128">
        <v>0</v>
      </c>
      <c r="Q2" s="128">
        <v>0</v>
      </c>
      <c r="R2" s="128">
        <v>0</v>
      </c>
      <c r="S2" s="128">
        <v>0</v>
      </c>
      <c r="T2" s="128">
        <v>0</v>
      </c>
      <c r="U2" s="128">
        <v>0</v>
      </c>
      <c r="V2" s="128">
        <v>0</v>
      </c>
      <c r="W2" s="128">
        <v>0</v>
      </c>
      <c r="X2" s="128">
        <v>0</v>
      </c>
      <c r="Y2" s="128">
        <v>0</v>
      </c>
      <c r="Z2" s="128">
        <v>0</v>
      </c>
      <c r="AA2" s="128">
        <v>0</v>
      </c>
      <c r="AB2" s="128">
        <v>0</v>
      </c>
      <c r="AC2" s="128">
        <v>0</v>
      </c>
      <c r="AD2" s="128">
        <v>0</v>
      </c>
    </row>
    <row r="3" spans="1:30">
      <c r="A3" t="s">
        <v>400</v>
      </c>
      <c r="B3" s="126"/>
      <c r="C3" s="126"/>
      <c r="D3" s="126"/>
      <c r="E3" s="126"/>
      <c r="F3" s="126"/>
      <c r="G3" s="126"/>
      <c r="H3" s="126"/>
      <c r="I3" s="126"/>
      <c r="J3" s="126"/>
      <c r="K3" s="126"/>
      <c r="L3" s="126"/>
      <c r="M3" s="126"/>
      <c r="N3" s="126"/>
      <c r="O3" s="126"/>
      <c r="P3" s="126"/>
      <c r="Q3" s="126"/>
      <c r="R3" s="126"/>
      <c r="S3" s="126"/>
      <c r="T3" s="126"/>
      <c r="U3" s="126"/>
      <c r="V3" s="126"/>
      <c r="W3" s="126"/>
      <c r="X3" s="126"/>
      <c r="Y3" s="126"/>
      <c r="Z3" s="126"/>
      <c r="AA3" s="126"/>
      <c r="AB3" s="126"/>
      <c r="AC3" s="126"/>
      <c r="AD3" s="126"/>
    </row>
    <row r="4" spans="1:30">
      <c r="A4" t="s">
        <v>401</v>
      </c>
      <c r="B4" s="126"/>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row>
    <row r="5" spans="1:30">
      <c r="A5" t="s">
        <v>402</v>
      </c>
      <c r="B5" s="126"/>
      <c r="C5" s="126"/>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row>
    <row r="6" spans="1:30">
      <c r="A6" t="s">
        <v>403</v>
      </c>
      <c r="B6" s="126"/>
      <c r="C6" s="126"/>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row>
    <row r="7" spans="1:30">
      <c r="A7" t="s">
        <v>404</v>
      </c>
      <c r="B7" s="126">
        <f>B$2*AVERAGE(Annual!B$7:B$123)</f>
        <v>0</v>
      </c>
      <c r="C7" s="126">
        <f>C$2*AVERAGE(Annual!C$7:C$123)</f>
        <v>0</v>
      </c>
      <c r="D7" s="126">
        <f>D$2*AVERAGE(Annual!D$7:D$123)</f>
        <v>0</v>
      </c>
      <c r="E7" s="126">
        <f>E$2*AVERAGE(Annual!E$7:E$123)</f>
        <v>0</v>
      </c>
      <c r="F7" s="126">
        <f>F$2*AVERAGE(Annual!F$7:F$123)</f>
        <v>0</v>
      </c>
      <c r="G7" s="126">
        <f>G$2*AVERAGE(Annual!G$7:G$123)</f>
        <v>0</v>
      </c>
      <c r="H7" s="126">
        <f>H$2*AVERAGE(Annual!H$7:H$123)</f>
        <v>0</v>
      </c>
      <c r="I7" s="126">
        <f>I$2*AVERAGE(Annual!I$7:I$123)</f>
        <v>0</v>
      </c>
      <c r="J7" s="126">
        <f>J$2*AVERAGE(Annual!J$7:J$123)</f>
        <v>0</v>
      </c>
      <c r="K7" s="126">
        <f>K$2*AVERAGE(Annual!K$7:K$123)</f>
        <v>0</v>
      </c>
      <c r="L7" s="126">
        <f>L$2*AVERAGE(Annual!L$7:L$123)</f>
        <v>0</v>
      </c>
      <c r="M7" s="126">
        <f>M$2*AVERAGE(Annual!M$7:M$123)</f>
        <v>0</v>
      </c>
      <c r="N7" s="126">
        <f>N$2*AVERAGE(Annual!N$7:N$123)</f>
        <v>0</v>
      </c>
      <c r="O7" s="126">
        <f>O$2*AVERAGE(Annual!O$7:O$123)</f>
        <v>0</v>
      </c>
      <c r="P7" s="126">
        <f>P$2*AVERAGE(Annual!P$7:P$123)</f>
        <v>0</v>
      </c>
      <c r="Q7" s="126">
        <f>Q$2*AVERAGE(Annual!Q$7:Q$123)</f>
        <v>0</v>
      </c>
      <c r="R7" s="126">
        <f>R$2*AVERAGE(Annual!R$7:R$123)</f>
        <v>0</v>
      </c>
      <c r="S7" s="126">
        <f>S$2*AVERAGE(Annual!S$7:S$123)</f>
        <v>0</v>
      </c>
      <c r="T7" s="126">
        <f>T$2*AVERAGE(Annual!T$7:T$123)</f>
        <v>0</v>
      </c>
      <c r="U7" s="126">
        <f>U$2*AVERAGE(Annual!U$7:U$123)</f>
        <v>0</v>
      </c>
      <c r="V7" s="126">
        <f>V$2*AVERAGE(Annual!V$7:V$123)</f>
        <v>0</v>
      </c>
      <c r="W7" s="126">
        <f>W$2*AVERAGE(Annual!W$7:W$123)</f>
        <v>0</v>
      </c>
      <c r="X7" s="126">
        <f>X$2*AVERAGE(Annual!X$7:X$123)</f>
        <v>0</v>
      </c>
      <c r="Y7" s="126">
        <f>Y$2*AVERAGE(Annual!Y$7:Y$123)</f>
        <v>0</v>
      </c>
      <c r="Z7" s="126">
        <f>Z$2*AVERAGE(Annual!Z$7:Z$123)</f>
        <v>0</v>
      </c>
      <c r="AA7" s="126">
        <f>AA$2*AVERAGE(Annual!AA$7:AA$123)</f>
        <v>0</v>
      </c>
      <c r="AB7" s="126">
        <f>AB$2*AVERAGE(Annual!AB$7:AB$123)</f>
        <v>0</v>
      </c>
      <c r="AC7" s="126">
        <f>AC$2*AVERAGE(Annual!AC$7:AC$123)</f>
        <v>0</v>
      </c>
      <c r="AD7" s="126">
        <f>AD$2*AVERAGE(Annual!AD$7:AD$123)</f>
        <v>0</v>
      </c>
    </row>
    <row r="8" spans="1:30">
      <c r="A8" t="s">
        <v>405</v>
      </c>
      <c r="B8" s="126">
        <f>B$2*AVERAGE(Annual!B$7:B$123)</f>
        <v>0</v>
      </c>
      <c r="C8" s="126">
        <f>C$2*AVERAGE(Annual!C$7:C$123)</f>
        <v>0</v>
      </c>
      <c r="D8" s="126">
        <f>D$2*AVERAGE(Annual!D$7:D$123)</f>
        <v>0</v>
      </c>
      <c r="E8" s="126">
        <f>E$2*AVERAGE(Annual!E$7:E$123)</f>
        <v>0</v>
      </c>
      <c r="F8" s="126">
        <f>F$2*AVERAGE(Annual!F$7:F$123)</f>
        <v>0</v>
      </c>
      <c r="G8" s="126">
        <f>G$2*AVERAGE(Annual!G$7:G$123)</f>
        <v>0</v>
      </c>
      <c r="H8" s="126">
        <f>H$2*AVERAGE(Annual!H$7:H$123)</f>
        <v>0</v>
      </c>
      <c r="I8" s="126">
        <f>I$2*AVERAGE(Annual!I$7:I$123)</f>
        <v>0</v>
      </c>
      <c r="J8" s="126">
        <f>J$2*AVERAGE(Annual!J$7:J$123)</f>
        <v>0</v>
      </c>
      <c r="K8" s="126">
        <f>K$2*AVERAGE(Annual!K$7:K$123)</f>
        <v>0</v>
      </c>
      <c r="L8" s="126">
        <f>L$2*AVERAGE(Annual!L$7:L$123)</f>
        <v>0</v>
      </c>
      <c r="M8" s="126">
        <f>M$2*AVERAGE(Annual!M$7:M$123)</f>
        <v>0</v>
      </c>
      <c r="N8" s="126">
        <f>N$2*AVERAGE(Annual!N$7:N$123)</f>
        <v>0</v>
      </c>
      <c r="O8" s="126">
        <f>O$2*AVERAGE(Annual!O$7:O$123)</f>
        <v>0</v>
      </c>
      <c r="P8" s="126">
        <f>P$2*AVERAGE(Annual!P$7:P$123)</f>
        <v>0</v>
      </c>
      <c r="Q8" s="126">
        <f>Q$2*AVERAGE(Annual!Q$7:Q$123)</f>
        <v>0</v>
      </c>
      <c r="R8" s="126">
        <f>R$2*AVERAGE(Annual!R$7:R$123)</f>
        <v>0</v>
      </c>
      <c r="S8" s="126">
        <f>S$2*AVERAGE(Annual!S$7:S$123)</f>
        <v>0</v>
      </c>
      <c r="T8" s="126">
        <f>T$2*AVERAGE(Annual!T$7:T$123)</f>
        <v>0</v>
      </c>
      <c r="U8" s="126">
        <f>U$2*AVERAGE(Annual!U$7:U$123)</f>
        <v>0</v>
      </c>
      <c r="V8" s="126">
        <f>V$2*AVERAGE(Annual!V$7:V$123)</f>
        <v>0</v>
      </c>
      <c r="W8" s="126">
        <f>W$2*AVERAGE(Annual!W$7:W$123)</f>
        <v>0</v>
      </c>
      <c r="X8" s="126">
        <f>X$2*AVERAGE(Annual!X$7:X$123)</f>
        <v>0</v>
      </c>
      <c r="Y8" s="126">
        <f>Y$2*AVERAGE(Annual!Y$7:Y$123)</f>
        <v>0</v>
      </c>
      <c r="Z8" s="126">
        <f>Z$2*AVERAGE(Annual!Z$7:Z$123)</f>
        <v>0</v>
      </c>
      <c r="AA8" s="126">
        <f>AA$2*AVERAGE(Annual!AA$7:AA$123)</f>
        <v>0</v>
      </c>
      <c r="AB8" s="126">
        <f>AB$2*AVERAGE(Annual!AB$7:AB$123)</f>
        <v>0</v>
      </c>
      <c r="AC8" s="126">
        <f>AC$2*AVERAGE(Annual!AC$7:AC$123)</f>
        <v>0</v>
      </c>
      <c r="AD8" s="126">
        <f>AD$2*AVERAGE(Annual!AD$7:AD$123)</f>
        <v>0</v>
      </c>
    </row>
    <row r="9" spans="1:30">
      <c r="A9" t="s">
        <v>406</v>
      </c>
      <c r="B9" s="126">
        <f>B$2*AVERAGE(Annual!B$7:B$123)</f>
        <v>0</v>
      </c>
      <c r="C9" s="126">
        <f>C$2*AVERAGE(Annual!C$7:C$123)</f>
        <v>0</v>
      </c>
      <c r="D9" s="126">
        <f>D$2*AVERAGE(Annual!D$7:D$123)</f>
        <v>0</v>
      </c>
      <c r="E9" s="126">
        <f>E$2*AVERAGE(Annual!E$7:E$123)</f>
        <v>0</v>
      </c>
      <c r="F9" s="126">
        <f>F$2*AVERAGE(Annual!F$7:F$123)</f>
        <v>0</v>
      </c>
      <c r="G9" s="126">
        <f>G$2*AVERAGE(Annual!G$7:G$123)</f>
        <v>0</v>
      </c>
      <c r="H9" s="126">
        <f>H$2*AVERAGE(Annual!H$7:H$123)</f>
        <v>0</v>
      </c>
      <c r="I9" s="126">
        <f>I$2*AVERAGE(Annual!I$7:I$123)</f>
        <v>0</v>
      </c>
      <c r="J9" s="126">
        <f>J$2*AVERAGE(Annual!J$7:J$123)</f>
        <v>0</v>
      </c>
      <c r="K9" s="126">
        <f>K$2*AVERAGE(Annual!K$7:K$123)</f>
        <v>0</v>
      </c>
      <c r="L9" s="126">
        <f>L$2*AVERAGE(Annual!L$7:L$123)</f>
        <v>0</v>
      </c>
      <c r="M9" s="126">
        <f>M$2*AVERAGE(Annual!M$7:M$123)</f>
        <v>0</v>
      </c>
      <c r="N9" s="126">
        <f>N$2*AVERAGE(Annual!N$7:N$123)</f>
        <v>0</v>
      </c>
      <c r="O9" s="126">
        <f>O$2*AVERAGE(Annual!O$7:O$123)</f>
        <v>0</v>
      </c>
      <c r="P9" s="126">
        <f>P$2*AVERAGE(Annual!P$7:P$123)</f>
        <v>0</v>
      </c>
      <c r="Q9" s="126">
        <f>Q$2*AVERAGE(Annual!Q$7:Q$123)</f>
        <v>0</v>
      </c>
      <c r="R9" s="126">
        <f>R$2*AVERAGE(Annual!R$7:R$123)</f>
        <v>0</v>
      </c>
      <c r="S9" s="126">
        <f>S$2*AVERAGE(Annual!S$7:S$123)</f>
        <v>0</v>
      </c>
      <c r="T9" s="126">
        <f>T$2*AVERAGE(Annual!T$7:T$123)</f>
        <v>0</v>
      </c>
      <c r="U9" s="126">
        <f>U$2*AVERAGE(Annual!U$7:U$123)</f>
        <v>0</v>
      </c>
      <c r="V9" s="126">
        <f>V$2*AVERAGE(Annual!V$7:V$123)</f>
        <v>0</v>
      </c>
      <c r="W9" s="126">
        <f>W$2*AVERAGE(Annual!W$7:W$123)</f>
        <v>0</v>
      </c>
      <c r="X9" s="126">
        <f>X$2*AVERAGE(Annual!X$7:X$123)</f>
        <v>0</v>
      </c>
      <c r="Y9" s="126">
        <f>Y$2*AVERAGE(Annual!Y$7:Y$123)</f>
        <v>0</v>
      </c>
      <c r="Z9" s="126">
        <f>Z$2*AVERAGE(Annual!Z$7:Z$123)</f>
        <v>0</v>
      </c>
      <c r="AA9" s="126">
        <f>AA$2*AVERAGE(Annual!AA$7:AA$123)</f>
        <v>0</v>
      </c>
      <c r="AB9" s="126">
        <f>AB$2*AVERAGE(Annual!AB$7:AB$123)</f>
        <v>0</v>
      </c>
      <c r="AC9" s="126">
        <f>AC$2*AVERAGE(Annual!AC$7:AC$123)</f>
        <v>0</v>
      </c>
      <c r="AD9" s="126">
        <f>AD$2*AVERAGE(Annual!AD$7:AD$123)</f>
        <v>0</v>
      </c>
    </row>
    <row r="10" spans="1:30">
      <c r="A10" t="s">
        <v>407</v>
      </c>
      <c r="B10" s="126">
        <f>B$2*AVERAGE(Annual!B$7:B$123)</f>
        <v>0</v>
      </c>
      <c r="C10" s="126">
        <f>C$2*AVERAGE(Annual!C$7:C$123)</f>
        <v>0</v>
      </c>
      <c r="D10" s="126">
        <f>D$2*AVERAGE(Annual!D$7:D$123)</f>
        <v>0</v>
      </c>
      <c r="E10" s="126">
        <f>E$2*AVERAGE(Annual!E$7:E$123)</f>
        <v>0</v>
      </c>
      <c r="F10" s="126">
        <f>F$2*AVERAGE(Annual!F$7:F$123)</f>
        <v>0</v>
      </c>
      <c r="G10" s="126">
        <f>G$2*AVERAGE(Annual!G$7:G$123)</f>
        <v>0</v>
      </c>
      <c r="H10" s="126">
        <f>H$2*AVERAGE(Annual!H$7:H$123)</f>
        <v>0</v>
      </c>
      <c r="I10" s="126">
        <f>I$2*AVERAGE(Annual!I$7:I$123)</f>
        <v>0</v>
      </c>
      <c r="J10" s="126">
        <f>J$2*AVERAGE(Annual!J$7:J$123)</f>
        <v>0</v>
      </c>
      <c r="K10" s="126">
        <f>K$2*AVERAGE(Annual!K$7:K$123)</f>
        <v>0</v>
      </c>
      <c r="L10" s="126">
        <f>L$2*AVERAGE(Annual!L$7:L$123)</f>
        <v>0</v>
      </c>
      <c r="M10" s="126">
        <f>M$2*AVERAGE(Annual!M$7:M$123)</f>
        <v>0</v>
      </c>
      <c r="N10" s="126">
        <f>N$2*AVERAGE(Annual!N$7:N$123)</f>
        <v>0</v>
      </c>
      <c r="O10" s="126">
        <f>O$2*AVERAGE(Annual!O$7:O$123)</f>
        <v>0</v>
      </c>
      <c r="P10" s="126">
        <f>P$2*AVERAGE(Annual!P$7:P$123)</f>
        <v>0</v>
      </c>
      <c r="Q10" s="126">
        <f>Q$2*AVERAGE(Annual!Q$7:Q$123)</f>
        <v>0</v>
      </c>
      <c r="R10" s="126">
        <f>R$2*AVERAGE(Annual!R$7:R$123)</f>
        <v>0</v>
      </c>
      <c r="S10" s="126">
        <f>S$2*AVERAGE(Annual!S$7:S$123)</f>
        <v>0</v>
      </c>
      <c r="T10" s="126">
        <f>T$2*AVERAGE(Annual!T$7:T$123)</f>
        <v>0</v>
      </c>
      <c r="U10" s="126">
        <f>U$2*AVERAGE(Annual!U$7:U$123)</f>
        <v>0</v>
      </c>
      <c r="V10" s="126">
        <f>V$2*AVERAGE(Annual!V$7:V$123)</f>
        <v>0</v>
      </c>
      <c r="W10" s="126">
        <f>W$2*AVERAGE(Annual!W$7:W$123)</f>
        <v>0</v>
      </c>
      <c r="X10" s="126">
        <f>X$2*AVERAGE(Annual!X$7:X$123)</f>
        <v>0</v>
      </c>
      <c r="Y10" s="126">
        <f>Y$2*AVERAGE(Annual!Y$7:Y$123)</f>
        <v>0</v>
      </c>
      <c r="Z10" s="126">
        <f>Z$2*AVERAGE(Annual!Z$7:Z$123)</f>
        <v>0</v>
      </c>
      <c r="AA10" s="126">
        <f>AA$2*AVERAGE(Annual!AA$7:AA$123)</f>
        <v>0</v>
      </c>
      <c r="AB10" s="126">
        <f>AB$2*AVERAGE(Annual!AB$7:AB$123)</f>
        <v>0</v>
      </c>
      <c r="AC10" s="126">
        <f>AC$2*AVERAGE(Annual!AC$7:AC$123)</f>
        <v>0</v>
      </c>
      <c r="AD10" s="126">
        <f>AD$2*AVERAGE(Annual!AD$7:AD$123)</f>
        <v>0</v>
      </c>
    </row>
    <row r="11" spans="1:30">
      <c r="A11" t="s">
        <v>408</v>
      </c>
      <c r="B11" s="126">
        <f>B$2*AVERAGE(Annual!B$7:B$123)</f>
        <v>0</v>
      </c>
      <c r="C11" s="126">
        <f>C$2*AVERAGE(Annual!C$7:C$123)</f>
        <v>0</v>
      </c>
      <c r="D11" s="126">
        <f>D$2*AVERAGE(Annual!D$7:D$123)</f>
        <v>0</v>
      </c>
      <c r="E11" s="126">
        <f>E$2*AVERAGE(Annual!E$7:E$123)</f>
        <v>0</v>
      </c>
      <c r="F11" s="126">
        <f>F$2*AVERAGE(Annual!F$7:F$123)</f>
        <v>0</v>
      </c>
      <c r="G11" s="126">
        <f>G$2*AVERAGE(Annual!G$7:G$123)</f>
        <v>0</v>
      </c>
      <c r="H11" s="126">
        <f>H$2*AVERAGE(Annual!H$7:H$123)</f>
        <v>0</v>
      </c>
      <c r="I11" s="126">
        <f>I$2*AVERAGE(Annual!I$7:I$123)</f>
        <v>0</v>
      </c>
      <c r="J11" s="126">
        <f>J$2*AVERAGE(Annual!J$7:J$123)</f>
        <v>0</v>
      </c>
      <c r="K11" s="126">
        <f>K$2*AVERAGE(Annual!K$7:K$123)</f>
        <v>0</v>
      </c>
      <c r="L11" s="126">
        <f>L$2*AVERAGE(Annual!L$7:L$123)</f>
        <v>0</v>
      </c>
      <c r="M11" s="126">
        <f>M$2*AVERAGE(Annual!M$7:M$123)</f>
        <v>0</v>
      </c>
      <c r="N11" s="126">
        <f>N$2*AVERAGE(Annual!N$7:N$123)</f>
        <v>0</v>
      </c>
      <c r="O11" s="126">
        <f>O$2*AVERAGE(Annual!O$7:O$123)</f>
        <v>0</v>
      </c>
      <c r="P11" s="126">
        <f>P$2*AVERAGE(Annual!P$7:P$123)</f>
        <v>0</v>
      </c>
      <c r="Q11" s="126">
        <f>Q$2*AVERAGE(Annual!Q$7:Q$123)</f>
        <v>0</v>
      </c>
      <c r="R11" s="126">
        <f>R$2*AVERAGE(Annual!R$7:R$123)</f>
        <v>0</v>
      </c>
      <c r="S11" s="126">
        <f>S$2*AVERAGE(Annual!S$7:S$123)</f>
        <v>0</v>
      </c>
      <c r="T11" s="126">
        <f>T$2*AVERAGE(Annual!T$7:T$123)</f>
        <v>0</v>
      </c>
      <c r="U11" s="126">
        <f>U$2*AVERAGE(Annual!U$7:U$123)</f>
        <v>0</v>
      </c>
      <c r="V11" s="126">
        <f>V$2*AVERAGE(Annual!V$7:V$123)</f>
        <v>0</v>
      </c>
      <c r="W11" s="126">
        <f>W$2*AVERAGE(Annual!W$7:W$123)</f>
        <v>0</v>
      </c>
      <c r="X11" s="126">
        <f>X$2*AVERAGE(Annual!X$7:X$123)</f>
        <v>0</v>
      </c>
      <c r="Y11" s="126">
        <f>Y$2*AVERAGE(Annual!Y$7:Y$123)</f>
        <v>0</v>
      </c>
      <c r="Z11" s="126">
        <f>Z$2*AVERAGE(Annual!Z$7:Z$123)</f>
        <v>0</v>
      </c>
      <c r="AA11" s="126">
        <f>AA$2*AVERAGE(Annual!AA$7:AA$123)</f>
        <v>0</v>
      </c>
      <c r="AB11" s="126">
        <f>AB$2*AVERAGE(Annual!AB$7:AB$123)</f>
        <v>0</v>
      </c>
      <c r="AC11" s="126">
        <f>AC$2*AVERAGE(Annual!AC$7:AC$123)</f>
        <v>0</v>
      </c>
      <c r="AD11" s="126">
        <f>AD$2*AVERAGE(Annual!AD$7:AD$123)</f>
        <v>0</v>
      </c>
    </row>
    <row r="12" spans="1:30">
      <c r="A12" t="s">
        <v>409</v>
      </c>
      <c r="B12" s="126">
        <f>B$2*AVERAGE(Annual!B$7:B$123)</f>
        <v>0</v>
      </c>
      <c r="C12" s="126">
        <f>C$2*AVERAGE(Annual!C$7:C$123)</f>
        <v>0</v>
      </c>
      <c r="D12" s="126">
        <f>D$2*AVERAGE(Annual!D$7:D$123)</f>
        <v>0</v>
      </c>
      <c r="E12" s="126">
        <f>E$2*AVERAGE(Annual!E$7:E$123)</f>
        <v>0</v>
      </c>
      <c r="F12" s="126">
        <f>F$2*AVERAGE(Annual!F$7:F$123)</f>
        <v>0</v>
      </c>
      <c r="G12" s="126">
        <f>G$2*AVERAGE(Annual!G$7:G$123)</f>
        <v>0</v>
      </c>
      <c r="H12" s="126">
        <f>H$2*AVERAGE(Annual!H$7:H$123)</f>
        <v>0</v>
      </c>
      <c r="I12" s="126">
        <f>I$2*AVERAGE(Annual!I$7:I$123)</f>
        <v>0</v>
      </c>
      <c r="J12" s="126">
        <f>J$2*AVERAGE(Annual!J$7:J$123)</f>
        <v>0</v>
      </c>
      <c r="K12" s="126">
        <f>K$2*AVERAGE(Annual!K$7:K$123)</f>
        <v>0</v>
      </c>
      <c r="L12" s="126">
        <f>L$2*AVERAGE(Annual!L$7:L$123)</f>
        <v>0</v>
      </c>
      <c r="M12" s="126">
        <f>M$2*AVERAGE(Annual!M$7:M$123)</f>
        <v>0</v>
      </c>
      <c r="N12" s="126">
        <f>N$2*AVERAGE(Annual!N$7:N$123)</f>
        <v>0</v>
      </c>
      <c r="O12" s="126">
        <f>O$2*AVERAGE(Annual!O$7:O$123)</f>
        <v>0</v>
      </c>
      <c r="P12" s="126">
        <f>P$2*AVERAGE(Annual!P$7:P$123)</f>
        <v>0</v>
      </c>
      <c r="Q12" s="126">
        <f>Q$2*AVERAGE(Annual!Q$7:Q$123)</f>
        <v>0</v>
      </c>
      <c r="R12" s="126">
        <f>R$2*AVERAGE(Annual!R$7:R$123)</f>
        <v>0</v>
      </c>
      <c r="S12" s="126">
        <f>S$2*AVERAGE(Annual!S$7:S$123)</f>
        <v>0</v>
      </c>
      <c r="T12" s="126">
        <f>T$2*AVERAGE(Annual!T$7:T$123)</f>
        <v>0</v>
      </c>
      <c r="U12" s="126">
        <f>U$2*AVERAGE(Annual!U$7:U$123)</f>
        <v>0</v>
      </c>
      <c r="V12" s="126">
        <f>V$2*AVERAGE(Annual!V$7:V$123)</f>
        <v>0</v>
      </c>
      <c r="W12" s="126">
        <f>W$2*AVERAGE(Annual!W$7:W$123)</f>
        <v>0</v>
      </c>
      <c r="X12" s="126">
        <f>X$2*AVERAGE(Annual!X$7:X$123)</f>
        <v>0</v>
      </c>
      <c r="Y12" s="126">
        <f>Y$2*AVERAGE(Annual!Y$7:Y$123)</f>
        <v>0</v>
      </c>
      <c r="Z12" s="126">
        <f>Z$2*AVERAGE(Annual!Z$7:Z$123)</f>
        <v>0</v>
      </c>
      <c r="AA12" s="126">
        <f>AA$2*AVERAGE(Annual!AA$7:AA$123)</f>
        <v>0</v>
      </c>
      <c r="AB12" s="126">
        <f>AB$2*AVERAGE(Annual!AB$7:AB$123)</f>
        <v>0</v>
      </c>
      <c r="AC12" s="126">
        <f>AC$2*AVERAGE(Annual!AC$7:AC$123)</f>
        <v>0</v>
      </c>
      <c r="AD12" s="126">
        <f>AD$2*AVERAGE(Annual!AD$7:AD$123)</f>
        <v>0</v>
      </c>
    </row>
    <row r="13" spans="1:30">
      <c r="A13" t="s">
        <v>410</v>
      </c>
      <c r="B13" s="126">
        <f>B$2*AVERAGE(Annual!B$7:B$123)</f>
        <v>0</v>
      </c>
      <c r="C13" s="126">
        <f>C$2*AVERAGE(Annual!C$7:C$123)</f>
        <v>0</v>
      </c>
      <c r="D13" s="126">
        <f>D$2*AVERAGE(Annual!D$7:D$123)</f>
        <v>0</v>
      </c>
      <c r="E13" s="126">
        <f>E$2*AVERAGE(Annual!E$7:E$123)</f>
        <v>0</v>
      </c>
      <c r="F13" s="126">
        <f>F$2*AVERAGE(Annual!F$7:F$123)</f>
        <v>0</v>
      </c>
      <c r="G13" s="126">
        <f>G$2*AVERAGE(Annual!G$7:G$123)</f>
        <v>0</v>
      </c>
      <c r="H13" s="126">
        <f>H$2*AVERAGE(Annual!H$7:H$123)</f>
        <v>0</v>
      </c>
      <c r="I13" s="126">
        <f>I$2*AVERAGE(Annual!I$7:I$123)</f>
        <v>0</v>
      </c>
      <c r="J13" s="126">
        <f>J$2*AVERAGE(Annual!J$7:J$123)</f>
        <v>0</v>
      </c>
      <c r="K13" s="126">
        <f>K$2*AVERAGE(Annual!K$7:K$123)</f>
        <v>0</v>
      </c>
      <c r="L13" s="126">
        <f>L$2*AVERAGE(Annual!L$7:L$123)</f>
        <v>0</v>
      </c>
      <c r="M13" s="126">
        <f>M$2*AVERAGE(Annual!M$7:M$123)</f>
        <v>0</v>
      </c>
      <c r="N13" s="126">
        <f>N$2*AVERAGE(Annual!N$7:N$123)</f>
        <v>0</v>
      </c>
      <c r="O13" s="126">
        <f>O$2*AVERAGE(Annual!O$7:O$123)</f>
        <v>0</v>
      </c>
      <c r="P13" s="126">
        <f>P$2*AVERAGE(Annual!P$7:P$123)</f>
        <v>0</v>
      </c>
      <c r="Q13" s="126">
        <f>Q$2*AVERAGE(Annual!Q$7:Q$123)</f>
        <v>0</v>
      </c>
      <c r="R13" s="126">
        <f>R$2*AVERAGE(Annual!R$7:R$123)</f>
        <v>0</v>
      </c>
      <c r="S13" s="126">
        <f>S$2*AVERAGE(Annual!S$7:S$123)</f>
        <v>0</v>
      </c>
      <c r="T13" s="126">
        <f>T$2*AVERAGE(Annual!T$7:T$123)</f>
        <v>0</v>
      </c>
      <c r="U13" s="126">
        <f>U$2*AVERAGE(Annual!U$7:U$123)</f>
        <v>0</v>
      </c>
      <c r="V13" s="126">
        <f>V$2*AVERAGE(Annual!V$7:V$123)</f>
        <v>0</v>
      </c>
      <c r="W13" s="126">
        <f>W$2*AVERAGE(Annual!W$7:W$123)</f>
        <v>0</v>
      </c>
      <c r="X13" s="126">
        <f>X$2*AVERAGE(Annual!X$7:X$123)</f>
        <v>0</v>
      </c>
      <c r="Y13" s="126">
        <f>Y$2*AVERAGE(Annual!Y$7:Y$123)</f>
        <v>0</v>
      </c>
      <c r="Z13" s="126">
        <f>Z$2*AVERAGE(Annual!Z$7:Z$123)</f>
        <v>0</v>
      </c>
      <c r="AA13" s="126">
        <f>AA$2*AVERAGE(Annual!AA$7:AA$123)</f>
        <v>0</v>
      </c>
      <c r="AB13" s="126">
        <f>AB$2*AVERAGE(Annual!AB$7:AB$123)</f>
        <v>0</v>
      </c>
      <c r="AC13" s="126">
        <f>AC$2*AVERAGE(Annual!AC$7:AC$123)</f>
        <v>0</v>
      </c>
      <c r="AD13" s="126">
        <f>AD$2*AVERAGE(Annual!AD$7:AD$123)</f>
        <v>0</v>
      </c>
    </row>
    <row r="14" spans="1:30">
      <c r="A14" t="s">
        <v>411</v>
      </c>
      <c r="B14" s="126">
        <f>B$2*AVERAGE(Annual!B$7:B$123)</f>
        <v>0</v>
      </c>
      <c r="C14" s="126">
        <f>C$2*AVERAGE(Annual!C$7:C$123)</f>
        <v>0</v>
      </c>
      <c r="D14" s="126">
        <f>D$2*AVERAGE(Annual!D$7:D$123)</f>
        <v>0</v>
      </c>
      <c r="E14" s="126">
        <f>E$2*AVERAGE(Annual!E$7:E$123)</f>
        <v>0</v>
      </c>
      <c r="F14" s="126">
        <f>F$2*AVERAGE(Annual!F$7:F$123)</f>
        <v>0</v>
      </c>
      <c r="G14" s="126">
        <f>G$2*AVERAGE(Annual!G$7:G$123)</f>
        <v>0</v>
      </c>
      <c r="H14" s="126">
        <f>H$2*AVERAGE(Annual!H$7:H$123)</f>
        <v>0</v>
      </c>
      <c r="I14" s="126">
        <f>I$2*AVERAGE(Annual!I$7:I$123)</f>
        <v>0</v>
      </c>
      <c r="J14" s="126">
        <f>J$2*AVERAGE(Annual!J$7:J$123)</f>
        <v>0</v>
      </c>
      <c r="K14" s="126">
        <f>K$2*AVERAGE(Annual!K$7:K$123)</f>
        <v>0</v>
      </c>
      <c r="L14" s="126">
        <f>L$2*AVERAGE(Annual!L$7:L$123)</f>
        <v>0</v>
      </c>
      <c r="M14" s="126">
        <f>M$2*AVERAGE(Annual!M$7:M$123)</f>
        <v>0</v>
      </c>
      <c r="N14" s="126">
        <f>N$2*AVERAGE(Annual!N$7:N$123)</f>
        <v>0</v>
      </c>
      <c r="O14" s="126">
        <f>O$2*AVERAGE(Annual!O$7:O$123)</f>
        <v>0</v>
      </c>
      <c r="P14" s="126">
        <f>P$2*AVERAGE(Annual!P$7:P$123)</f>
        <v>0</v>
      </c>
      <c r="Q14" s="126">
        <f>Q$2*AVERAGE(Annual!Q$7:Q$123)</f>
        <v>0</v>
      </c>
      <c r="R14" s="126">
        <f>R$2*AVERAGE(Annual!R$7:R$123)</f>
        <v>0</v>
      </c>
      <c r="S14" s="126">
        <f>S$2*AVERAGE(Annual!S$7:S$123)</f>
        <v>0</v>
      </c>
      <c r="T14" s="126">
        <f>T$2*AVERAGE(Annual!T$7:T$123)</f>
        <v>0</v>
      </c>
      <c r="U14" s="126">
        <f>U$2*AVERAGE(Annual!U$7:U$123)</f>
        <v>0</v>
      </c>
      <c r="V14" s="126">
        <f>V$2*AVERAGE(Annual!V$7:V$123)</f>
        <v>0</v>
      </c>
      <c r="W14" s="126">
        <f>W$2*AVERAGE(Annual!W$7:W$123)</f>
        <v>0</v>
      </c>
      <c r="X14" s="126">
        <f>X$2*AVERAGE(Annual!X$7:X$123)</f>
        <v>0</v>
      </c>
      <c r="Y14" s="126">
        <f>Y$2*AVERAGE(Annual!Y$7:Y$123)</f>
        <v>0</v>
      </c>
      <c r="Z14" s="126">
        <f>Z$2*AVERAGE(Annual!Z$7:Z$123)</f>
        <v>0</v>
      </c>
      <c r="AA14" s="126">
        <f>AA$2*AVERAGE(Annual!AA$7:AA$123)</f>
        <v>0</v>
      </c>
      <c r="AB14" s="126">
        <f>AB$2*AVERAGE(Annual!AB$7:AB$123)</f>
        <v>0</v>
      </c>
      <c r="AC14" s="126">
        <f>AC$2*AVERAGE(Annual!AC$7:AC$123)</f>
        <v>0</v>
      </c>
      <c r="AD14" s="126">
        <f>AD$2*AVERAGE(Annual!AD$7:AD$123)</f>
        <v>0</v>
      </c>
    </row>
    <row r="15" spans="1:30">
      <c r="A15" t="s">
        <v>412</v>
      </c>
      <c r="B15" s="126">
        <f>B$2*AVERAGE(Annual!B$7:B$123)</f>
        <v>0</v>
      </c>
      <c r="C15" s="126">
        <f>C$2*AVERAGE(Annual!C$7:C$123)</f>
        <v>0</v>
      </c>
      <c r="D15" s="126">
        <f>D$2*AVERAGE(Annual!D$7:D$123)</f>
        <v>0</v>
      </c>
      <c r="E15" s="126">
        <f>E$2*AVERAGE(Annual!E$7:E$123)</f>
        <v>0</v>
      </c>
      <c r="F15" s="126">
        <f>F$2*AVERAGE(Annual!F$7:F$123)</f>
        <v>0</v>
      </c>
      <c r="G15" s="126">
        <f>G$2*AVERAGE(Annual!G$7:G$123)</f>
        <v>0</v>
      </c>
      <c r="H15" s="126">
        <f>H$2*AVERAGE(Annual!H$7:H$123)</f>
        <v>0</v>
      </c>
      <c r="I15" s="126">
        <f>I$2*AVERAGE(Annual!I$7:I$123)</f>
        <v>0</v>
      </c>
      <c r="J15" s="126">
        <f>J$2*AVERAGE(Annual!J$7:J$123)</f>
        <v>0</v>
      </c>
      <c r="K15" s="126">
        <f>K$2*AVERAGE(Annual!K$7:K$123)</f>
        <v>0</v>
      </c>
      <c r="L15" s="126">
        <f>L$2*AVERAGE(Annual!L$7:L$123)</f>
        <v>0</v>
      </c>
      <c r="M15" s="126">
        <f>M$2*AVERAGE(Annual!M$7:M$123)</f>
        <v>0</v>
      </c>
      <c r="N15" s="126">
        <f>N$2*AVERAGE(Annual!N$7:N$123)</f>
        <v>0</v>
      </c>
      <c r="O15" s="126">
        <f>O$2*AVERAGE(Annual!O$7:O$123)</f>
        <v>0</v>
      </c>
      <c r="P15" s="126">
        <f>P$2*AVERAGE(Annual!P$7:P$123)</f>
        <v>0</v>
      </c>
      <c r="Q15" s="126">
        <f>Q$2*AVERAGE(Annual!Q$7:Q$123)</f>
        <v>0</v>
      </c>
      <c r="R15" s="126">
        <f>R$2*AVERAGE(Annual!R$7:R$123)</f>
        <v>0</v>
      </c>
      <c r="S15" s="126">
        <f>S$2*AVERAGE(Annual!S$7:S$123)</f>
        <v>0</v>
      </c>
      <c r="T15" s="126">
        <f>T$2*AVERAGE(Annual!T$7:T$123)</f>
        <v>0</v>
      </c>
      <c r="U15" s="126">
        <f>U$2*AVERAGE(Annual!U$7:U$123)</f>
        <v>0</v>
      </c>
      <c r="V15" s="126">
        <f>V$2*AVERAGE(Annual!V$7:V$123)</f>
        <v>0</v>
      </c>
      <c r="W15" s="126">
        <f>W$2*AVERAGE(Annual!W$7:W$123)</f>
        <v>0</v>
      </c>
      <c r="X15" s="126">
        <f>X$2*AVERAGE(Annual!X$7:X$123)</f>
        <v>0</v>
      </c>
      <c r="Y15" s="126">
        <f>Y$2*AVERAGE(Annual!Y$7:Y$123)</f>
        <v>0</v>
      </c>
      <c r="Z15" s="126">
        <f>Z$2*AVERAGE(Annual!Z$7:Z$123)</f>
        <v>0</v>
      </c>
      <c r="AA15" s="126">
        <f>AA$2*AVERAGE(Annual!AA$7:AA$123)</f>
        <v>0</v>
      </c>
      <c r="AB15" s="126">
        <f>AB$2*AVERAGE(Annual!AB$7:AB$123)</f>
        <v>0</v>
      </c>
      <c r="AC15" s="126">
        <f>AC$2*AVERAGE(Annual!AC$7:AC$123)</f>
        <v>0</v>
      </c>
      <c r="AD15" s="126">
        <f>AD$2*AVERAGE(Annual!AD$7:AD$123)</f>
        <v>0</v>
      </c>
    </row>
    <row r="16" spans="1:30">
      <c r="A16" t="s">
        <v>413</v>
      </c>
      <c r="B16" s="126">
        <f>B$2*AVERAGE(Annual!B$7:B$123)</f>
        <v>0</v>
      </c>
      <c r="C16" s="126">
        <f>C$2*AVERAGE(Annual!C$7:C$123)</f>
        <v>0</v>
      </c>
      <c r="D16" s="126">
        <f>D$2*AVERAGE(Annual!D$7:D$123)</f>
        <v>0</v>
      </c>
      <c r="E16" s="126">
        <f>E$2*AVERAGE(Annual!E$7:E$123)</f>
        <v>0</v>
      </c>
      <c r="F16" s="126">
        <f>F$2*AVERAGE(Annual!F$7:F$123)</f>
        <v>0</v>
      </c>
      <c r="G16" s="126">
        <f>G$2*AVERAGE(Annual!G$7:G$123)</f>
        <v>0</v>
      </c>
      <c r="H16" s="126">
        <f>H$2*AVERAGE(Annual!H$7:H$123)</f>
        <v>0</v>
      </c>
      <c r="I16" s="126">
        <f>I$2*AVERAGE(Annual!I$7:I$123)</f>
        <v>0</v>
      </c>
      <c r="J16" s="126">
        <f>J$2*AVERAGE(Annual!J$7:J$123)</f>
        <v>0</v>
      </c>
      <c r="K16" s="126">
        <f>K$2*AVERAGE(Annual!K$7:K$123)</f>
        <v>0</v>
      </c>
      <c r="L16" s="126">
        <f>L$2*AVERAGE(Annual!L$7:L$123)</f>
        <v>0</v>
      </c>
      <c r="M16" s="126">
        <f>M$2*AVERAGE(Annual!M$7:M$123)</f>
        <v>0</v>
      </c>
      <c r="N16" s="126">
        <f>N$2*AVERAGE(Annual!N$7:N$123)</f>
        <v>0</v>
      </c>
      <c r="O16" s="126">
        <f>O$2*AVERAGE(Annual!O$7:O$123)</f>
        <v>0</v>
      </c>
      <c r="P16" s="126">
        <f>P$2*AVERAGE(Annual!P$7:P$123)</f>
        <v>0</v>
      </c>
      <c r="Q16" s="126">
        <f>Q$2*AVERAGE(Annual!Q$7:Q$123)</f>
        <v>0</v>
      </c>
      <c r="R16" s="126">
        <f>R$2*AVERAGE(Annual!R$7:R$123)</f>
        <v>0</v>
      </c>
      <c r="S16" s="126">
        <f>S$2*AVERAGE(Annual!S$7:S$123)</f>
        <v>0</v>
      </c>
      <c r="T16" s="126">
        <f>T$2*AVERAGE(Annual!T$7:T$123)</f>
        <v>0</v>
      </c>
      <c r="U16" s="126">
        <f>U$2*AVERAGE(Annual!U$7:U$123)</f>
        <v>0</v>
      </c>
      <c r="V16" s="126">
        <f>V$2*AVERAGE(Annual!V$7:V$123)</f>
        <v>0</v>
      </c>
      <c r="W16" s="126">
        <f>W$2*AVERAGE(Annual!W$7:W$123)</f>
        <v>0</v>
      </c>
      <c r="X16" s="126">
        <f>X$2*AVERAGE(Annual!X$7:X$123)</f>
        <v>0</v>
      </c>
      <c r="Y16" s="126">
        <f>Y$2*AVERAGE(Annual!Y$7:Y$123)</f>
        <v>0</v>
      </c>
      <c r="Z16" s="126">
        <f>Z$2*AVERAGE(Annual!Z$7:Z$123)</f>
        <v>0</v>
      </c>
      <c r="AA16" s="126">
        <f>AA$2*AVERAGE(Annual!AA$7:AA$123)</f>
        <v>0</v>
      </c>
      <c r="AB16" s="126">
        <f>AB$2*AVERAGE(Annual!AB$7:AB$123)</f>
        <v>0</v>
      </c>
      <c r="AC16" s="126">
        <f>AC$2*AVERAGE(Annual!AC$7:AC$123)</f>
        <v>0</v>
      </c>
      <c r="AD16" s="126">
        <f>AD$2*AVERAGE(Annual!AD$7:AD$123)</f>
        <v>0</v>
      </c>
    </row>
    <row r="17" spans="1:30">
      <c r="A17" t="s">
        <v>414</v>
      </c>
      <c r="B17" s="126">
        <f>B$2*AVERAGE(Annual!B$7:B$123)</f>
        <v>0</v>
      </c>
      <c r="C17" s="126">
        <f>C$2*AVERAGE(Annual!C$7:C$123)</f>
        <v>0</v>
      </c>
      <c r="D17" s="126">
        <f>D$2*AVERAGE(Annual!D$7:D$123)</f>
        <v>0</v>
      </c>
      <c r="E17" s="126">
        <f>E$2*AVERAGE(Annual!E$7:E$123)</f>
        <v>0</v>
      </c>
      <c r="F17" s="126">
        <f>F$2*AVERAGE(Annual!F$7:F$123)</f>
        <v>0</v>
      </c>
      <c r="G17" s="126">
        <f>G$2*AVERAGE(Annual!G$7:G$123)</f>
        <v>0</v>
      </c>
      <c r="H17" s="126">
        <f>H$2*AVERAGE(Annual!H$7:H$123)</f>
        <v>0</v>
      </c>
      <c r="I17" s="126">
        <f>I$2*AVERAGE(Annual!I$7:I$123)</f>
        <v>0</v>
      </c>
      <c r="J17" s="126">
        <f>J$2*AVERAGE(Annual!J$7:J$123)</f>
        <v>0</v>
      </c>
      <c r="K17" s="126">
        <f>K$2*AVERAGE(Annual!K$7:K$123)</f>
        <v>0</v>
      </c>
      <c r="L17" s="126">
        <f>L$2*AVERAGE(Annual!L$7:L$123)</f>
        <v>0</v>
      </c>
      <c r="M17" s="126">
        <f>M$2*AVERAGE(Annual!M$7:M$123)</f>
        <v>0</v>
      </c>
      <c r="N17" s="126">
        <f>N$2*AVERAGE(Annual!N$7:N$123)</f>
        <v>0</v>
      </c>
      <c r="O17" s="126">
        <f>O$2*AVERAGE(Annual!O$7:O$123)</f>
        <v>0</v>
      </c>
      <c r="P17" s="126">
        <f>P$2*AVERAGE(Annual!P$7:P$123)</f>
        <v>0</v>
      </c>
      <c r="Q17" s="126">
        <f>Q$2*AVERAGE(Annual!Q$7:Q$123)</f>
        <v>0</v>
      </c>
      <c r="R17" s="126">
        <f>R$2*AVERAGE(Annual!R$7:R$123)</f>
        <v>0</v>
      </c>
      <c r="S17" s="126">
        <f>S$2*AVERAGE(Annual!S$7:S$123)</f>
        <v>0</v>
      </c>
      <c r="T17" s="126">
        <f>T$2*AVERAGE(Annual!T$7:T$123)</f>
        <v>0</v>
      </c>
      <c r="U17" s="126">
        <f>U$2*AVERAGE(Annual!U$7:U$123)</f>
        <v>0</v>
      </c>
      <c r="V17" s="126">
        <f>V$2*AVERAGE(Annual!V$7:V$123)</f>
        <v>0</v>
      </c>
      <c r="W17" s="126">
        <f>W$2*AVERAGE(Annual!W$7:W$123)</f>
        <v>0</v>
      </c>
      <c r="X17" s="126">
        <f>X$2*AVERAGE(Annual!X$7:X$123)</f>
        <v>0</v>
      </c>
      <c r="Y17" s="126">
        <f>Y$2*AVERAGE(Annual!Y$7:Y$123)</f>
        <v>0</v>
      </c>
      <c r="Z17" s="126">
        <f>Z$2*AVERAGE(Annual!Z$7:Z$123)</f>
        <v>0</v>
      </c>
      <c r="AA17" s="126">
        <f>AA$2*AVERAGE(Annual!AA$7:AA$123)</f>
        <v>0</v>
      </c>
      <c r="AB17" s="126">
        <f>AB$2*AVERAGE(Annual!AB$7:AB$123)</f>
        <v>0</v>
      </c>
      <c r="AC17" s="126">
        <f>AC$2*AVERAGE(Annual!AC$7:AC$123)</f>
        <v>0</v>
      </c>
      <c r="AD17" s="126">
        <f>AD$2*AVERAGE(Annual!AD$7:AD$123)</f>
        <v>0</v>
      </c>
    </row>
    <row r="18" spans="1:30">
      <c r="A18" t="s">
        <v>415</v>
      </c>
      <c r="B18" s="126">
        <f>B$2*AVERAGE(Annual!B$7:B$123)</f>
        <v>0</v>
      </c>
      <c r="C18" s="126">
        <f>C$2*AVERAGE(Annual!C$7:C$123)</f>
        <v>0</v>
      </c>
      <c r="D18" s="126">
        <f>D$2*AVERAGE(Annual!D$7:D$123)</f>
        <v>0</v>
      </c>
      <c r="E18" s="126">
        <f>E$2*AVERAGE(Annual!E$7:E$123)</f>
        <v>0</v>
      </c>
      <c r="F18" s="126">
        <f>F$2*AVERAGE(Annual!F$7:F$123)</f>
        <v>0</v>
      </c>
      <c r="G18" s="126">
        <f>G$2*AVERAGE(Annual!G$7:G$123)</f>
        <v>0</v>
      </c>
      <c r="H18" s="126">
        <f>H$2*AVERAGE(Annual!H$7:H$123)</f>
        <v>0</v>
      </c>
      <c r="I18" s="126">
        <f>I$2*AVERAGE(Annual!I$7:I$123)</f>
        <v>0</v>
      </c>
      <c r="J18" s="126">
        <f>J$2*AVERAGE(Annual!J$7:J$123)</f>
        <v>0</v>
      </c>
      <c r="K18" s="126">
        <f>K$2*AVERAGE(Annual!K$7:K$123)</f>
        <v>0</v>
      </c>
      <c r="L18" s="126">
        <f>L$2*AVERAGE(Annual!L$7:L$123)</f>
        <v>0</v>
      </c>
      <c r="M18" s="126">
        <f>M$2*AVERAGE(Annual!M$7:M$123)</f>
        <v>0</v>
      </c>
      <c r="N18" s="126">
        <f>N$2*AVERAGE(Annual!N$7:N$123)</f>
        <v>0</v>
      </c>
      <c r="O18" s="126">
        <f>O$2*AVERAGE(Annual!O$7:O$123)</f>
        <v>0</v>
      </c>
      <c r="P18" s="126">
        <f>P$2*AVERAGE(Annual!P$7:P$123)</f>
        <v>0</v>
      </c>
      <c r="Q18" s="126">
        <f>Q$2*AVERAGE(Annual!Q$7:Q$123)</f>
        <v>0</v>
      </c>
      <c r="R18" s="126">
        <f>R$2*AVERAGE(Annual!R$7:R$123)</f>
        <v>0</v>
      </c>
      <c r="S18" s="126">
        <f>S$2*AVERAGE(Annual!S$7:S$123)</f>
        <v>0</v>
      </c>
      <c r="T18" s="126">
        <f>T$2*AVERAGE(Annual!T$7:T$123)</f>
        <v>0</v>
      </c>
      <c r="U18" s="126">
        <f>U$2*AVERAGE(Annual!U$7:U$123)</f>
        <v>0</v>
      </c>
      <c r="V18" s="126">
        <f>V$2*AVERAGE(Annual!V$7:V$123)</f>
        <v>0</v>
      </c>
      <c r="W18" s="126">
        <f>W$2*AVERAGE(Annual!W$7:W$123)</f>
        <v>0</v>
      </c>
      <c r="X18" s="126">
        <f>X$2*AVERAGE(Annual!X$7:X$123)</f>
        <v>0</v>
      </c>
      <c r="Y18" s="126">
        <f>Y$2*AVERAGE(Annual!Y$7:Y$123)</f>
        <v>0</v>
      </c>
      <c r="Z18" s="126">
        <f>Z$2*AVERAGE(Annual!Z$7:Z$123)</f>
        <v>0</v>
      </c>
      <c r="AA18" s="126">
        <f>AA$2*AVERAGE(Annual!AA$7:AA$123)</f>
        <v>0</v>
      </c>
      <c r="AB18" s="126">
        <f>AB$2*AVERAGE(Annual!AB$7:AB$123)</f>
        <v>0</v>
      </c>
      <c r="AC18" s="126">
        <f>AC$2*AVERAGE(Annual!AC$7:AC$123)</f>
        <v>0</v>
      </c>
      <c r="AD18" s="126">
        <f>AD$2*AVERAGE(Annual!AD$7:AD$123)</f>
        <v>0</v>
      </c>
    </row>
    <row r="19" spans="1:30">
      <c r="A19" t="s">
        <v>416</v>
      </c>
      <c r="B19" s="126">
        <f>B$2*AVERAGE(Annual!B$7:B$123)</f>
        <v>0</v>
      </c>
      <c r="C19" s="126">
        <f>C$2*AVERAGE(Annual!C$7:C$123)</f>
        <v>0</v>
      </c>
      <c r="D19" s="126">
        <f>D$2*AVERAGE(Annual!D$7:D$123)</f>
        <v>0</v>
      </c>
      <c r="E19" s="126">
        <f>E$2*AVERAGE(Annual!E$7:E$123)</f>
        <v>0</v>
      </c>
      <c r="F19" s="126">
        <f>F$2*AVERAGE(Annual!F$7:F$123)</f>
        <v>0</v>
      </c>
      <c r="G19" s="126">
        <f>G$2*AVERAGE(Annual!G$7:G$123)</f>
        <v>0</v>
      </c>
      <c r="H19" s="126">
        <f>H$2*AVERAGE(Annual!H$7:H$123)</f>
        <v>0</v>
      </c>
      <c r="I19" s="126">
        <f>I$2*AVERAGE(Annual!I$7:I$123)</f>
        <v>0</v>
      </c>
      <c r="J19" s="126">
        <f>J$2*AVERAGE(Annual!J$7:J$123)</f>
        <v>0</v>
      </c>
      <c r="K19" s="126">
        <f>K$2*AVERAGE(Annual!K$7:K$123)</f>
        <v>0</v>
      </c>
      <c r="L19" s="126">
        <f>L$2*AVERAGE(Annual!L$7:L$123)</f>
        <v>0</v>
      </c>
      <c r="M19" s="126">
        <f>M$2*AVERAGE(Annual!M$7:M$123)</f>
        <v>0</v>
      </c>
      <c r="N19" s="126">
        <f>N$2*AVERAGE(Annual!N$7:N$123)</f>
        <v>0</v>
      </c>
      <c r="O19" s="126">
        <f>O$2*AVERAGE(Annual!O$7:O$123)</f>
        <v>0</v>
      </c>
      <c r="P19" s="126">
        <f>P$2*AVERAGE(Annual!P$7:P$123)</f>
        <v>0</v>
      </c>
      <c r="Q19" s="126">
        <f>Q$2*AVERAGE(Annual!Q$7:Q$123)</f>
        <v>0</v>
      </c>
      <c r="R19" s="126">
        <f>R$2*AVERAGE(Annual!R$7:R$123)</f>
        <v>0</v>
      </c>
      <c r="S19" s="126">
        <f>S$2*AVERAGE(Annual!S$7:S$123)</f>
        <v>0</v>
      </c>
      <c r="T19" s="126">
        <f>T$2*AVERAGE(Annual!T$7:T$123)</f>
        <v>0</v>
      </c>
      <c r="U19" s="126">
        <f>U$2*AVERAGE(Annual!U$7:U$123)</f>
        <v>0</v>
      </c>
      <c r="V19" s="126">
        <f>V$2*AVERAGE(Annual!V$7:V$123)</f>
        <v>0</v>
      </c>
      <c r="W19" s="126">
        <f>W$2*AVERAGE(Annual!W$7:W$123)</f>
        <v>0</v>
      </c>
      <c r="X19" s="126">
        <f>X$2*AVERAGE(Annual!X$7:X$123)</f>
        <v>0</v>
      </c>
      <c r="Y19" s="126">
        <f>Y$2*AVERAGE(Annual!Y$7:Y$123)</f>
        <v>0</v>
      </c>
      <c r="Z19" s="126">
        <f>Z$2*AVERAGE(Annual!Z$7:Z$123)</f>
        <v>0</v>
      </c>
      <c r="AA19" s="126">
        <f>AA$2*AVERAGE(Annual!AA$7:AA$123)</f>
        <v>0</v>
      </c>
      <c r="AB19" s="126">
        <f>AB$2*AVERAGE(Annual!AB$7:AB$123)</f>
        <v>0</v>
      </c>
      <c r="AC19" s="126">
        <f>AC$2*AVERAGE(Annual!AC$7:AC$123)</f>
        <v>0</v>
      </c>
      <c r="AD19" s="126">
        <f>AD$2*AVERAGE(Annual!AD$7:AD$123)</f>
        <v>0</v>
      </c>
    </row>
    <row r="20" spans="1:30">
      <c r="A20" t="s">
        <v>417</v>
      </c>
      <c r="B20" s="126">
        <f>B$2*AVERAGE(Annual!B$7:B$123)</f>
        <v>0</v>
      </c>
      <c r="C20" s="126">
        <f>C$2*AVERAGE(Annual!C$7:C$123)</f>
        <v>0</v>
      </c>
      <c r="D20" s="126">
        <f>D$2*AVERAGE(Annual!D$7:D$123)</f>
        <v>0</v>
      </c>
      <c r="E20" s="126">
        <f>E$2*AVERAGE(Annual!E$7:E$123)</f>
        <v>0</v>
      </c>
      <c r="F20" s="126">
        <f>F$2*AVERAGE(Annual!F$7:F$123)</f>
        <v>0</v>
      </c>
      <c r="G20" s="126">
        <f>G$2*AVERAGE(Annual!G$7:G$123)</f>
        <v>0</v>
      </c>
      <c r="H20" s="126">
        <f>H$2*AVERAGE(Annual!H$7:H$123)</f>
        <v>0</v>
      </c>
      <c r="I20" s="126">
        <f>I$2*AVERAGE(Annual!I$7:I$123)</f>
        <v>0</v>
      </c>
      <c r="J20" s="126">
        <f>J$2*AVERAGE(Annual!J$7:J$123)</f>
        <v>0</v>
      </c>
      <c r="K20" s="126">
        <f>K$2*AVERAGE(Annual!K$7:K$123)</f>
        <v>0</v>
      </c>
      <c r="L20" s="126">
        <f>L$2*AVERAGE(Annual!L$7:L$123)</f>
        <v>0</v>
      </c>
      <c r="M20" s="126">
        <f>M$2*AVERAGE(Annual!M$7:M$123)</f>
        <v>0</v>
      </c>
      <c r="N20" s="126">
        <f>N$2*AVERAGE(Annual!N$7:N$123)</f>
        <v>0</v>
      </c>
      <c r="O20" s="126">
        <f>O$2*AVERAGE(Annual!O$7:O$123)</f>
        <v>0</v>
      </c>
      <c r="P20" s="126">
        <f>P$2*AVERAGE(Annual!P$7:P$123)</f>
        <v>0</v>
      </c>
      <c r="Q20" s="126">
        <f>Q$2*AVERAGE(Annual!Q$7:Q$123)</f>
        <v>0</v>
      </c>
      <c r="R20" s="126">
        <f>R$2*AVERAGE(Annual!R$7:R$123)</f>
        <v>0</v>
      </c>
      <c r="S20" s="126">
        <f>S$2*AVERAGE(Annual!S$7:S$123)</f>
        <v>0</v>
      </c>
      <c r="T20" s="126">
        <f>T$2*AVERAGE(Annual!T$7:T$123)</f>
        <v>0</v>
      </c>
      <c r="U20" s="126">
        <f>U$2*AVERAGE(Annual!U$7:U$123)</f>
        <v>0</v>
      </c>
      <c r="V20" s="126">
        <f>V$2*AVERAGE(Annual!V$7:V$123)</f>
        <v>0</v>
      </c>
      <c r="W20" s="126">
        <f>W$2*AVERAGE(Annual!W$7:W$123)</f>
        <v>0</v>
      </c>
      <c r="X20" s="126">
        <f>X$2*AVERAGE(Annual!X$7:X$123)</f>
        <v>0</v>
      </c>
      <c r="Y20" s="126">
        <f>Y$2*AVERAGE(Annual!Y$7:Y$123)</f>
        <v>0</v>
      </c>
      <c r="Z20" s="126">
        <f>Z$2*AVERAGE(Annual!Z$7:Z$123)</f>
        <v>0</v>
      </c>
      <c r="AA20" s="126">
        <f>AA$2*AVERAGE(Annual!AA$7:AA$123)</f>
        <v>0</v>
      </c>
      <c r="AB20" s="126">
        <f>AB$2*AVERAGE(Annual!AB$7:AB$123)</f>
        <v>0</v>
      </c>
      <c r="AC20" s="126">
        <f>AC$2*AVERAGE(Annual!AC$7:AC$123)</f>
        <v>0</v>
      </c>
      <c r="AD20" s="126">
        <f>AD$2*AVERAGE(Annual!AD$7:AD$123)</f>
        <v>0</v>
      </c>
    </row>
    <row r="21" spans="1:30">
      <c r="A21" t="s">
        <v>418</v>
      </c>
      <c r="B21" s="126">
        <f>B$2*AVERAGE(Annual!B$7:B$123)</f>
        <v>0</v>
      </c>
      <c r="C21" s="126">
        <f>C$2*AVERAGE(Annual!C$7:C$123)</f>
        <v>0</v>
      </c>
      <c r="D21" s="126">
        <f>D$2*AVERAGE(Annual!D$7:D$123)</f>
        <v>0</v>
      </c>
      <c r="E21" s="126">
        <f>E$2*AVERAGE(Annual!E$7:E$123)</f>
        <v>0</v>
      </c>
      <c r="F21" s="126">
        <f>F$2*AVERAGE(Annual!F$7:F$123)</f>
        <v>0</v>
      </c>
      <c r="G21" s="126">
        <f>G$2*AVERAGE(Annual!G$7:G$123)</f>
        <v>0</v>
      </c>
      <c r="H21" s="126">
        <f>H$2*AVERAGE(Annual!H$7:H$123)</f>
        <v>0</v>
      </c>
      <c r="I21" s="126">
        <f>I$2*AVERAGE(Annual!I$7:I$123)</f>
        <v>0</v>
      </c>
      <c r="J21" s="126">
        <f>J$2*AVERAGE(Annual!J$7:J$123)</f>
        <v>0</v>
      </c>
      <c r="K21" s="126">
        <f>K$2*AVERAGE(Annual!K$7:K$123)</f>
        <v>0</v>
      </c>
      <c r="L21" s="126">
        <f>L$2*AVERAGE(Annual!L$7:L$123)</f>
        <v>0</v>
      </c>
      <c r="M21" s="126">
        <f>M$2*AVERAGE(Annual!M$7:M$123)</f>
        <v>0</v>
      </c>
      <c r="N21" s="126">
        <f>N$2*AVERAGE(Annual!N$7:N$123)</f>
        <v>0</v>
      </c>
      <c r="O21" s="126">
        <f>O$2*AVERAGE(Annual!O$7:O$123)</f>
        <v>0</v>
      </c>
      <c r="P21" s="126">
        <f>P$2*AVERAGE(Annual!P$7:P$123)</f>
        <v>0</v>
      </c>
      <c r="Q21" s="126">
        <f>Q$2*AVERAGE(Annual!Q$7:Q$123)</f>
        <v>0</v>
      </c>
      <c r="R21" s="126">
        <f>R$2*AVERAGE(Annual!R$7:R$123)</f>
        <v>0</v>
      </c>
      <c r="S21" s="126">
        <f>S$2*AVERAGE(Annual!S$7:S$123)</f>
        <v>0</v>
      </c>
      <c r="T21" s="126">
        <f>T$2*AVERAGE(Annual!T$7:T$123)</f>
        <v>0</v>
      </c>
      <c r="U21" s="126">
        <f>U$2*AVERAGE(Annual!U$7:U$123)</f>
        <v>0</v>
      </c>
      <c r="V21" s="126">
        <f>V$2*AVERAGE(Annual!V$7:V$123)</f>
        <v>0</v>
      </c>
      <c r="W21" s="126">
        <f>W$2*AVERAGE(Annual!W$7:W$123)</f>
        <v>0</v>
      </c>
      <c r="X21" s="126">
        <f>X$2*AVERAGE(Annual!X$7:X$123)</f>
        <v>0</v>
      </c>
      <c r="Y21" s="126">
        <f>Y$2*AVERAGE(Annual!Y$7:Y$123)</f>
        <v>0</v>
      </c>
      <c r="Z21" s="126">
        <f>Z$2*AVERAGE(Annual!Z$7:Z$123)</f>
        <v>0</v>
      </c>
      <c r="AA21" s="126">
        <f>AA$2*AVERAGE(Annual!AA$7:AA$123)</f>
        <v>0</v>
      </c>
      <c r="AB21" s="126">
        <f>AB$2*AVERAGE(Annual!AB$7:AB$123)</f>
        <v>0</v>
      </c>
      <c r="AC21" s="126">
        <f>AC$2*AVERAGE(Annual!AC$7:AC$123)</f>
        <v>0</v>
      </c>
      <c r="AD21" s="126">
        <f>AD$2*AVERAGE(Annual!AD$7:AD$123)</f>
        <v>0</v>
      </c>
    </row>
    <row r="22" spans="1:30">
      <c r="A22" t="s">
        <v>419</v>
      </c>
      <c r="B22" s="126">
        <f>B$2*AVERAGE(Annual!B$7:B$123)</f>
        <v>0</v>
      </c>
      <c r="C22" s="126">
        <f>C$2*AVERAGE(Annual!C$7:C$123)</f>
        <v>0</v>
      </c>
      <c r="D22" s="126">
        <f>D$2*AVERAGE(Annual!D$7:D$123)</f>
        <v>0</v>
      </c>
      <c r="E22" s="126">
        <f>E$2*AVERAGE(Annual!E$7:E$123)</f>
        <v>0</v>
      </c>
      <c r="F22" s="126">
        <f>F$2*AVERAGE(Annual!F$7:F$123)</f>
        <v>0</v>
      </c>
      <c r="G22" s="126">
        <f>G$2*AVERAGE(Annual!G$7:G$123)</f>
        <v>0</v>
      </c>
      <c r="H22" s="126">
        <f>H$2*AVERAGE(Annual!H$7:H$123)</f>
        <v>0</v>
      </c>
      <c r="I22" s="126">
        <f>I$2*AVERAGE(Annual!I$7:I$123)</f>
        <v>0</v>
      </c>
      <c r="J22" s="126">
        <f>J$2*AVERAGE(Annual!J$7:J$123)</f>
        <v>0</v>
      </c>
      <c r="K22" s="126">
        <f>K$2*AVERAGE(Annual!K$7:K$123)</f>
        <v>0</v>
      </c>
      <c r="L22" s="126">
        <f>L$2*AVERAGE(Annual!L$7:L$123)</f>
        <v>0</v>
      </c>
      <c r="M22" s="126">
        <f>M$2*AVERAGE(Annual!M$7:M$123)</f>
        <v>0</v>
      </c>
      <c r="N22" s="126">
        <f>N$2*AVERAGE(Annual!N$7:N$123)</f>
        <v>0</v>
      </c>
      <c r="O22" s="126">
        <f>O$2*AVERAGE(Annual!O$7:O$123)</f>
        <v>0</v>
      </c>
      <c r="P22" s="126">
        <f>P$2*AVERAGE(Annual!P$7:P$123)</f>
        <v>0</v>
      </c>
      <c r="Q22" s="126">
        <f>Q$2*AVERAGE(Annual!Q$7:Q$123)</f>
        <v>0</v>
      </c>
      <c r="R22" s="126">
        <f>R$2*AVERAGE(Annual!R$7:R$123)</f>
        <v>0</v>
      </c>
      <c r="S22" s="126">
        <f>S$2*AVERAGE(Annual!S$7:S$123)</f>
        <v>0</v>
      </c>
      <c r="T22" s="126">
        <f>T$2*AVERAGE(Annual!T$7:T$123)</f>
        <v>0</v>
      </c>
      <c r="U22" s="126">
        <f>U$2*AVERAGE(Annual!U$7:U$123)</f>
        <v>0</v>
      </c>
      <c r="V22" s="126">
        <f>V$2*AVERAGE(Annual!V$7:V$123)</f>
        <v>0</v>
      </c>
      <c r="W22" s="126">
        <f>W$2*AVERAGE(Annual!W$7:W$123)</f>
        <v>0</v>
      </c>
      <c r="X22" s="126">
        <f>X$2*AVERAGE(Annual!X$7:X$123)</f>
        <v>0</v>
      </c>
      <c r="Y22" s="126">
        <f>Y$2*AVERAGE(Annual!Y$7:Y$123)</f>
        <v>0</v>
      </c>
      <c r="Z22" s="126">
        <f>Z$2*AVERAGE(Annual!Z$7:Z$123)</f>
        <v>0</v>
      </c>
      <c r="AA22" s="126">
        <f>AA$2*AVERAGE(Annual!AA$7:AA$123)</f>
        <v>0</v>
      </c>
      <c r="AB22" s="126">
        <f>AB$2*AVERAGE(Annual!AB$7:AB$123)</f>
        <v>0</v>
      </c>
      <c r="AC22" s="126">
        <f>AC$2*AVERAGE(Annual!AC$7:AC$123)</f>
        <v>0</v>
      </c>
      <c r="AD22" s="126">
        <f>AD$2*AVERAGE(Annual!AD$7:AD$123)</f>
        <v>0</v>
      </c>
    </row>
    <row r="23" spans="1:30">
      <c r="A23" t="s">
        <v>420</v>
      </c>
      <c r="B23" s="126">
        <f>B$2*AVERAGE(Annual!B$7:B$123)</f>
        <v>0</v>
      </c>
      <c r="C23" s="126">
        <f>C$2*AVERAGE(Annual!C$7:C$123)</f>
        <v>0</v>
      </c>
      <c r="D23" s="126">
        <f>D$2*AVERAGE(Annual!D$7:D$123)</f>
        <v>0</v>
      </c>
      <c r="E23" s="126">
        <f>E$2*AVERAGE(Annual!E$7:E$123)</f>
        <v>0</v>
      </c>
      <c r="F23" s="126">
        <f>F$2*AVERAGE(Annual!F$7:F$123)</f>
        <v>0</v>
      </c>
      <c r="G23" s="126">
        <f>G$2*AVERAGE(Annual!G$7:G$123)</f>
        <v>0</v>
      </c>
      <c r="H23" s="126">
        <f>H$2*AVERAGE(Annual!H$7:H$123)</f>
        <v>0</v>
      </c>
      <c r="I23" s="126">
        <f>I$2*AVERAGE(Annual!I$7:I$123)</f>
        <v>0</v>
      </c>
      <c r="J23" s="126">
        <f>J$2*AVERAGE(Annual!J$7:J$123)</f>
        <v>0</v>
      </c>
      <c r="K23" s="126">
        <f>K$2*AVERAGE(Annual!K$7:K$123)</f>
        <v>0</v>
      </c>
      <c r="L23" s="126">
        <f>L$2*AVERAGE(Annual!L$7:L$123)</f>
        <v>0</v>
      </c>
      <c r="M23" s="126">
        <f>M$2*AVERAGE(Annual!M$7:M$123)</f>
        <v>0</v>
      </c>
      <c r="N23" s="126">
        <f>N$2*AVERAGE(Annual!N$7:N$123)</f>
        <v>0</v>
      </c>
      <c r="O23" s="126">
        <f>O$2*AVERAGE(Annual!O$7:O$123)</f>
        <v>0</v>
      </c>
      <c r="P23" s="126">
        <f>P$2*AVERAGE(Annual!P$7:P$123)</f>
        <v>0</v>
      </c>
      <c r="Q23" s="126">
        <f>Q$2*AVERAGE(Annual!Q$7:Q$123)</f>
        <v>0</v>
      </c>
      <c r="R23" s="126">
        <f>R$2*AVERAGE(Annual!R$7:R$123)</f>
        <v>0</v>
      </c>
      <c r="S23" s="126">
        <f>S$2*AVERAGE(Annual!S$7:S$123)</f>
        <v>0</v>
      </c>
      <c r="T23" s="126">
        <f>T$2*AVERAGE(Annual!T$7:T$123)</f>
        <v>0</v>
      </c>
      <c r="U23" s="126">
        <f>U$2*AVERAGE(Annual!U$7:U$123)</f>
        <v>0</v>
      </c>
      <c r="V23" s="126">
        <f>V$2*AVERAGE(Annual!V$7:V$123)</f>
        <v>0</v>
      </c>
      <c r="W23" s="126">
        <f>W$2*AVERAGE(Annual!W$7:W$123)</f>
        <v>0</v>
      </c>
      <c r="X23" s="126">
        <f>X$2*AVERAGE(Annual!X$7:X$123)</f>
        <v>0</v>
      </c>
      <c r="Y23" s="126">
        <f>Y$2*AVERAGE(Annual!Y$7:Y$123)</f>
        <v>0</v>
      </c>
      <c r="Z23" s="126">
        <f>Z$2*AVERAGE(Annual!Z$7:Z$123)</f>
        <v>0</v>
      </c>
      <c r="AA23" s="126">
        <f>AA$2*AVERAGE(Annual!AA$7:AA$123)</f>
        <v>0</v>
      </c>
      <c r="AB23" s="126">
        <f>AB$2*AVERAGE(Annual!AB$7:AB$123)</f>
        <v>0</v>
      </c>
      <c r="AC23" s="126">
        <f>AC$2*AVERAGE(Annual!AC$7:AC$123)</f>
        <v>0</v>
      </c>
      <c r="AD23" s="126">
        <f>AD$2*AVERAGE(Annual!AD$7:AD$123)</f>
        <v>0</v>
      </c>
    </row>
    <row r="24" spans="1:30">
      <c r="A24" t="s">
        <v>421</v>
      </c>
      <c r="B24" s="126">
        <f>B$2*AVERAGE(Annual!B$7:B$123)</f>
        <v>0</v>
      </c>
      <c r="C24" s="126">
        <f>C$2*AVERAGE(Annual!C$7:C$123)</f>
        <v>0</v>
      </c>
      <c r="D24" s="126">
        <f>D$2*AVERAGE(Annual!D$7:D$123)</f>
        <v>0</v>
      </c>
      <c r="E24" s="126">
        <f>E$2*AVERAGE(Annual!E$7:E$123)</f>
        <v>0</v>
      </c>
      <c r="F24" s="126">
        <f>F$2*AVERAGE(Annual!F$7:F$123)</f>
        <v>0</v>
      </c>
      <c r="G24" s="126">
        <f>G$2*AVERAGE(Annual!G$7:G$123)</f>
        <v>0</v>
      </c>
      <c r="H24" s="126">
        <f>H$2*AVERAGE(Annual!H$7:H$123)</f>
        <v>0</v>
      </c>
      <c r="I24" s="126">
        <f>I$2*AVERAGE(Annual!I$7:I$123)</f>
        <v>0</v>
      </c>
      <c r="J24" s="126">
        <f>J$2*AVERAGE(Annual!J$7:J$123)</f>
        <v>0</v>
      </c>
      <c r="K24" s="126">
        <f>K$2*AVERAGE(Annual!K$7:K$123)</f>
        <v>0</v>
      </c>
      <c r="L24" s="126">
        <f>L$2*AVERAGE(Annual!L$7:L$123)</f>
        <v>0</v>
      </c>
      <c r="M24" s="126">
        <f>M$2*AVERAGE(Annual!M$7:M$123)</f>
        <v>0</v>
      </c>
      <c r="N24" s="126">
        <f>N$2*AVERAGE(Annual!N$7:N$123)</f>
        <v>0</v>
      </c>
      <c r="O24" s="126">
        <f>O$2*AVERAGE(Annual!O$7:O$123)</f>
        <v>0</v>
      </c>
      <c r="P24" s="126">
        <f>P$2*AVERAGE(Annual!P$7:P$123)</f>
        <v>0</v>
      </c>
      <c r="Q24" s="126">
        <f>Q$2*AVERAGE(Annual!Q$7:Q$123)</f>
        <v>0</v>
      </c>
      <c r="R24" s="126">
        <f>R$2*AVERAGE(Annual!R$7:R$123)</f>
        <v>0</v>
      </c>
      <c r="S24" s="126">
        <f>S$2*AVERAGE(Annual!S$7:S$123)</f>
        <v>0</v>
      </c>
      <c r="T24" s="126">
        <f>T$2*AVERAGE(Annual!T$7:T$123)</f>
        <v>0</v>
      </c>
      <c r="U24" s="126">
        <f>U$2*AVERAGE(Annual!U$7:U$123)</f>
        <v>0</v>
      </c>
      <c r="V24" s="126">
        <f>V$2*AVERAGE(Annual!V$7:V$123)</f>
        <v>0</v>
      </c>
      <c r="W24" s="126">
        <f>W$2*AVERAGE(Annual!W$7:W$123)</f>
        <v>0</v>
      </c>
      <c r="X24" s="126">
        <f>X$2*AVERAGE(Annual!X$7:X$123)</f>
        <v>0</v>
      </c>
      <c r="Y24" s="126">
        <f>Y$2*AVERAGE(Annual!Y$7:Y$123)</f>
        <v>0</v>
      </c>
      <c r="Z24" s="126">
        <f>Z$2*AVERAGE(Annual!Z$7:Z$123)</f>
        <v>0</v>
      </c>
      <c r="AA24" s="126">
        <f>AA$2*AVERAGE(Annual!AA$7:AA$123)</f>
        <v>0</v>
      </c>
      <c r="AB24" s="126">
        <f>AB$2*AVERAGE(Annual!AB$7:AB$123)</f>
        <v>0</v>
      </c>
      <c r="AC24" s="126">
        <f>AC$2*AVERAGE(Annual!AC$7:AC$123)</f>
        <v>0</v>
      </c>
      <c r="AD24" s="126">
        <f>AD$2*AVERAGE(Annual!AD$7:AD$123)</f>
        <v>0</v>
      </c>
    </row>
    <row r="25" spans="1:30">
      <c r="A25" t="s">
        <v>422</v>
      </c>
      <c r="B25" s="126">
        <f>B$2*AVERAGE(Annual!B$7:B$123)</f>
        <v>0</v>
      </c>
      <c r="C25" s="126">
        <f>C$2*AVERAGE(Annual!C$7:C$123)</f>
        <v>0</v>
      </c>
      <c r="D25" s="126">
        <f>D$2*AVERAGE(Annual!D$7:D$123)</f>
        <v>0</v>
      </c>
      <c r="E25" s="126">
        <f>E$2*AVERAGE(Annual!E$7:E$123)</f>
        <v>0</v>
      </c>
      <c r="F25" s="126">
        <f>F$2*AVERAGE(Annual!F$7:F$123)</f>
        <v>0</v>
      </c>
      <c r="G25" s="126">
        <f>G$2*AVERAGE(Annual!G$7:G$123)</f>
        <v>0</v>
      </c>
      <c r="H25" s="126">
        <f>H$2*AVERAGE(Annual!H$7:H$123)</f>
        <v>0</v>
      </c>
      <c r="I25" s="126">
        <f>I$2*AVERAGE(Annual!I$7:I$123)</f>
        <v>0</v>
      </c>
      <c r="J25" s="126">
        <f>J$2*AVERAGE(Annual!J$7:J$123)</f>
        <v>0</v>
      </c>
      <c r="K25" s="126">
        <f>K$2*AVERAGE(Annual!K$7:K$123)</f>
        <v>0</v>
      </c>
      <c r="L25" s="126">
        <f>L$2*AVERAGE(Annual!L$7:L$123)</f>
        <v>0</v>
      </c>
      <c r="M25" s="126">
        <f>M$2*AVERAGE(Annual!M$7:M$123)</f>
        <v>0</v>
      </c>
      <c r="N25" s="126">
        <f>N$2*AVERAGE(Annual!N$7:N$123)</f>
        <v>0</v>
      </c>
      <c r="O25" s="126">
        <f>O$2*AVERAGE(Annual!O$7:O$123)</f>
        <v>0</v>
      </c>
      <c r="P25" s="126">
        <f>P$2*AVERAGE(Annual!P$7:P$123)</f>
        <v>0</v>
      </c>
      <c r="Q25" s="126">
        <f>Q$2*AVERAGE(Annual!Q$7:Q$123)</f>
        <v>0</v>
      </c>
      <c r="R25" s="126">
        <f>R$2*AVERAGE(Annual!R$7:R$123)</f>
        <v>0</v>
      </c>
      <c r="S25" s="126">
        <f>S$2*AVERAGE(Annual!S$7:S$123)</f>
        <v>0</v>
      </c>
      <c r="T25" s="126">
        <f>T$2*AVERAGE(Annual!T$7:T$123)</f>
        <v>0</v>
      </c>
      <c r="U25" s="126">
        <f>U$2*AVERAGE(Annual!U$7:U$123)</f>
        <v>0</v>
      </c>
      <c r="V25" s="126">
        <f>V$2*AVERAGE(Annual!V$7:V$123)</f>
        <v>0</v>
      </c>
      <c r="W25" s="126">
        <f>W$2*AVERAGE(Annual!W$7:W$123)</f>
        <v>0</v>
      </c>
      <c r="X25" s="126">
        <f>X$2*AVERAGE(Annual!X$7:X$123)</f>
        <v>0</v>
      </c>
      <c r="Y25" s="126">
        <f>Y$2*AVERAGE(Annual!Y$7:Y$123)</f>
        <v>0</v>
      </c>
      <c r="Z25" s="126">
        <f>Z$2*AVERAGE(Annual!Z$7:Z$123)</f>
        <v>0</v>
      </c>
      <c r="AA25" s="126">
        <f>AA$2*AVERAGE(Annual!AA$7:AA$123)</f>
        <v>0</v>
      </c>
      <c r="AB25" s="126">
        <f>AB$2*AVERAGE(Annual!AB$7:AB$123)</f>
        <v>0</v>
      </c>
      <c r="AC25" s="126">
        <f>AC$2*AVERAGE(Annual!AC$7:AC$123)</f>
        <v>0</v>
      </c>
      <c r="AD25" s="126">
        <f>AD$2*AVERAGE(Annual!AD$7:AD$123)</f>
        <v>0</v>
      </c>
    </row>
    <row r="26" spans="1:30">
      <c r="A26" t="s">
        <v>423</v>
      </c>
      <c r="B26" s="126">
        <f>B$2*AVERAGE(Annual!B$7:B$123)</f>
        <v>0</v>
      </c>
      <c r="C26" s="126">
        <f>C$2*AVERAGE(Annual!C$7:C$123)</f>
        <v>0</v>
      </c>
      <c r="D26" s="126">
        <f>D$2*AVERAGE(Annual!D$7:D$123)</f>
        <v>0</v>
      </c>
      <c r="E26" s="126">
        <f>E$2*AVERAGE(Annual!E$7:E$123)</f>
        <v>0</v>
      </c>
      <c r="F26" s="126">
        <f>F$2*AVERAGE(Annual!F$7:F$123)</f>
        <v>0</v>
      </c>
      <c r="G26" s="126">
        <f>G$2*AVERAGE(Annual!G$7:G$123)</f>
        <v>0</v>
      </c>
      <c r="H26" s="126">
        <f>H$2*AVERAGE(Annual!H$7:H$123)</f>
        <v>0</v>
      </c>
      <c r="I26" s="126">
        <f>I$2*AVERAGE(Annual!I$7:I$123)</f>
        <v>0</v>
      </c>
      <c r="J26" s="126">
        <f>J$2*AVERAGE(Annual!J$7:J$123)</f>
        <v>0</v>
      </c>
      <c r="K26" s="126">
        <f>K$2*AVERAGE(Annual!K$7:K$123)</f>
        <v>0</v>
      </c>
      <c r="L26" s="126">
        <f>L$2*AVERAGE(Annual!L$7:L$123)</f>
        <v>0</v>
      </c>
      <c r="M26" s="126">
        <f>M$2*AVERAGE(Annual!M$7:M$123)</f>
        <v>0</v>
      </c>
      <c r="N26" s="126">
        <f>N$2*AVERAGE(Annual!N$7:N$123)</f>
        <v>0</v>
      </c>
      <c r="O26" s="126">
        <f>O$2*AVERAGE(Annual!O$7:O$123)</f>
        <v>0</v>
      </c>
      <c r="P26" s="126">
        <f>P$2*AVERAGE(Annual!P$7:P$123)</f>
        <v>0</v>
      </c>
      <c r="Q26" s="126">
        <f>Q$2*AVERAGE(Annual!Q$7:Q$123)</f>
        <v>0</v>
      </c>
      <c r="R26" s="126">
        <f>R$2*AVERAGE(Annual!R$7:R$123)</f>
        <v>0</v>
      </c>
      <c r="S26" s="126">
        <f>S$2*AVERAGE(Annual!S$7:S$123)</f>
        <v>0</v>
      </c>
      <c r="T26" s="126">
        <f>T$2*AVERAGE(Annual!T$7:T$123)</f>
        <v>0</v>
      </c>
      <c r="U26" s="126">
        <f>U$2*AVERAGE(Annual!U$7:U$123)</f>
        <v>0</v>
      </c>
      <c r="V26" s="126">
        <f>V$2*AVERAGE(Annual!V$7:V$123)</f>
        <v>0</v>
      </c>
      <c r="W26" s="126">
        <f>W$2*AVERAGE(Annual!W$7:W$123)</f>
        <v>0</v>
      </c>
      <c r="X26" s="126">
        <f>X$2*AVERAGE(Annual!X$7:X$123)</f>
        <v>0</v>
      </c>
      <c r="Y26" s="126">
        <f>Y$2*AVERAGE(Annual!Y$7:Y$123)</f>
        <v>0</v>
      </c>
      <c r="Z26" s="126">
        <f>Z$2*AVERAGE(Annual!Z$7:Z$123)</f>
        <v>0</v>
      </c>
      <c r="AA26" s="126">
        <f>AA$2*AVERAGE(Annual!AA$7:AA$123)</f>
        <v>0</v>
      </c>
      <c r="AB26" s="126">
        <f>AB$2*AVERAGE(Annual!AB$7:AB$123)</f>
        <v>0</v>
      </c>
      <c r="AC26" s="126">
        <f>AC$2*AVERAGE(Annual!AC$7:AC$123)</f>
        <v>0</v>
      </c>
      <c r="AD26" s="126">
        <f>AD$2*AVERAGE(Annual!AD$7:AD$123)</f>
        <v>0</v>
      </c>
    </row>
    <row r="27" spans="1:30">
      <c r="A27" t="s">
        <v>424</v>
      </c>
      <c r="B27" s="126">
        <f>B$2*AVERAGE(Annual!B$7:B$123)</f>
        <v>0</v>
      </c>
      <c r="C27" s="126">
        <f>C$2*AVERAGE(Annual!C$7:C$123)</f>
        <v>0</v>
      </c>
      <c r="D27" s="126">
        <f>D$2*AVERAGE(Annual!D$7:D$123)</f>
        <v>0</v>
      </c>
      <c r="E27" s="126">
        <f>E$2*AVERAGE(Annual!E$7:E$123)</f>
        <v>0</v>
      </c>
      <c r="F27" s="126">
        <f>F$2*AVERAGE(Annual!F$7:F$123)</f>
        <v>0</v>
      </c>
      <c r="G27" s="126">
        <f>G$2*AVERAGE(Annual!G$7:G$123)</f>
        <v>0</v>
      </c>
      <c r="H27" s="126">
        <f>H$2*AVERAGE(Annual!H$7:H$123)</f>
        <v>0</v>
      </c>
      <c r="I27" s="126">
        <f>I$2*AVERAGE(Annual!I$7:I$123)</f>
        <v>0</v>
      </c>
      <c r="J27" s="126">
        <f>J$2*AVERAGE(Annual!J$7:J$123)</f>
        <v>0</v>
      </c>
      <c r="K27" s="126">
        <f>K$2*AVERAGE(Annual!K$7:K$123)</f>
        <v>0</v>
      </c>
      <c r="L27" s="126">
        <f>L$2*AVERAGE(Annual!L$7:L$123)</f>
        <v>0</v>
      </c>
      <c r="M27" s="126">
        <f>M$2*AVERAGE(Annual!M$7:M$123)</f>
        <v>0</v>
      </c>
      <c r="N27" s="126">
        <f>N$2*AVERAGE(Annual!N$7:N$123)</f>
        <v>0</v>
      </c>
      <c r="O27" s="126">
        <f>O$2*AVERAGE(Annual!O$7:O$123)</f>
        <v>0</v>
      </c>
      <c r="P27" s="126">
        <f>P$2*AVERAGE(Annual!P$7:P$123)</f>
        <v>0</v>
      </c>
      <c r="Q27" s="126">
        <f>Q$2*AVERAGE(Annual!Q$7:Q$123)</f>
        <v>0</v>
      </c>
      <c r="R27" s="126">
        <f>R$2*AVERAGE(Annual!R$7:R$123)</f>
        <v>0</v>
      </c>
      <c r="S27" s="126">
        <f>S$2*AVERAGE(Annual!S$7:S$123)</f>
        <v>0</v>
      </c>
      <c r="T27" s="126">
        <f>T$2*AVERAGE(Annual!T$7:T$123)</f>
        <v>0</v>
      </c>
      <c r="U27" s="126">
        <f>U$2*AVERAGE(Annual!U$7:U$123)</f>
        <v>0</v>
      </c>
      <c r="V27" s="126">
        <f>V$2*AVERAGE(Annual!V$7:V$123)</f>
        <v>0</v>
      </c>
      <c r="W27" s="126">
        <f>W$2*AVERAGE(Annual!W$7:W$123)</f>
        <v>0</v>
      </c>
      <c r="X27" s="126">
        <f>X$2*AVERAGE(Annual!X$7:X$123)</f>
        <v>0</v>
      </c>
      <c r="Y27" s="126">
        <f>Y$2*AVERAGE(Annual!Y$7:Y$123)</f>
        <v>0</v>
      </c>
      <c r="Z27" s="126">
        <f>Z$2*AVERAGE(Annual!Z$7:Z$123)</f>
        <v>0</v>
      </c>
      <c r="AA27" s="126">
        <f>AA$2*AVERAGE(Annual!AA$7:AA$123)</f>
        <v>0</v>
      </c>
      <c r="AB27" s="126">
        <f>AB$2*AVERAGE(Annual!AB$7:AB$123)</f>
        <v>0</v>
      </c>
      <c r="AC27" s="126">
        <f>AC$2*AVERAGE(Annual!AC$7:AC$123)</f>
        <v>0</v>
      </c>
      <c r="AD27" s="126">
        <f>AD$2*AVERAGE(Annual!AD$7:AD$123)</f>
        <v>0</v>
      </c>
    </row>
    <row r="28" spans="1:30">
      <c r="A28" t="s">
        <v>425</v>
      </c>
      <c r="B28" s="126">
        <f>B$2*AVERAGE(Annual!B$7:B$123)</f>
        <v>0</v>
      </c>
      <c r="C28" s="126">
        <f>C$2*AVERAGE(Annual!C$7:C$123)</f>
        <v>0</v>
      </c>
      <c r="D28" s="126">
        <f>D$2*AVERAGE(Annual!D$7:D$123)</f>
        <v>0</v>
      </c>
      <c r="E28" s="126">
        <f>E$2*AVERAGE(Annual!E$7:E$123)</f>
        <v>0</v>
      </c>
      <c r="F28" s="126">
        <f>F$2*AVERAGE(Annual!F$7:F$123)</f>
        <v>0</v>
      </c>
      <c r="G28" s="126">
        <f>G$2*AVERAGE(Annual!G$7:G$123)</f>
        <v>0</v>
      </c>
      <c r="H28" s="126">
        <f>H$2*AVERAGE(Annual!H$7:H$123)</f>
        <v>0</v>
      </c>
      <c r="I28" s="126">
        <f>I$2*AVERAGE(Annual!I$7:I$123)</f>
        <v>0</v>
      </c>
      <c r="J28" s="126">
        <f>J$2*AVERAGE(Annual!J$7:J$123)</f>
        <v>0</v>
      </c>
      <c r="K28" s="126">
        <f>K$2*AVERAGE(Annual!K$7:K$123)</f>
        <v>0</v>
      </c>
      <c r="L28" s="126">
        <f>L$2*AVERAGE(Annual!L$7:L$123)</f>
        <v>0</v>
      </c>
      <c r="M28" s="126">
        <f>M$2*AVERAGE(Annual!M$7:M$123)</f>
        <v>0</v>
      </c>
      <c r="N28" s="126">
        <f>N$2*AVERAGE(Annual!N$7:N$123)</f>
        <v>0</v>
      </c>
      <c r="O28" s="126">
        <f>O$2*AVERAGE(Annual!O$7:O$123)</f>
        <v>0</v>
      </c>
      <c r="P28" s="126">
        <f>P$2*AVERAGE(Annual!P$7:P$123)</f>
        <v>0</v>
      </c>
      <c r="Q28" s="126">
        <f>Q$2*AVERAGE(Annual!Q$7:Q$123)</f>
        <v>0</v>
      </c>
      <c r="R28" s="126">
        <f>R$2*AVERAGE(Annual!R$7:R$123)</f>
        <v>0</v>
      </c>
      <c r="S28" s="126">
        <f>S$2*AVERAGE(Annual!S$7:S$123)</f>
        <v>0</v>
      </c>
      <c r="T28" s="126">
        <f>T$2*AVERAGE(Annual!T$7:T$123)</f>
        <v>0</v>
      </c>
      <c r="U28" s="126">
        <f>U$2*AVERAGE(Annual!U$7:U$123)</f>
        <v>0</v>
      </c>
      <c r="V28" s="126">
        <f>V$2*AVERAGE(Annual!V$7:V$123)</f>
        <v>0</v>
      </c>
      <c r="W28" s="126">
        <f>W$2*AVERAGE(Annual!W$7:W$123)</f>
        <v>0</v>
      </c>
      <c r="X28" s="126">
        <f>X$2*AVERAGE(Annual!X$7:X$123)</f>
        <v>0</v>
      </c>
      <c r="Y28" s="126">
        <f>Y$2*AVERAGE(Annual!Y$7:Y$123)</f>
        <v>0</v>
      </c>
      <c r="Z28" s="126">
        <f>Z$2*AVERAGE(Annual!Z$7:Z$123)</f>
        <v>0</v>
      </c>
      <c r="AA28" s="126">
        <f>AA$2*AVERAGE(Annual!AA$7:AA$123)</f>
        <v>0</v>
      </c>
      <c r="AB28" s="126">
        <f>AB$2*AVERAGE(Annual!AB$7:AB$123)</f>
        <v>0</v>
      </c>
      <c r="AC28" s="126">
        <f>AC$2*AVERAGE(Annual!AC$7:AC$123)</f>
        <v>0</v>
      </c>
      <c r="AD28" s="126">
        <f>AD$2*AVERAGE(Annual!AD$7:AD$123)</f>
        <v>0</v>
      </c>
    </row>
    <row r="29" spans="1:30">
      <c r="A29" t="s">
        <v>426</v>
      </c>
      <c r="B29" s="126">
        <f>B$2*AVERAGE(Annual!B$7:B$123)</f>
        <v>0</v>
      </c>
      <c r="C29" s="126">
        <f>C$2*AVERAGE(Annual!C$7:C$123)</f>
        <v>0</v>
      </c>
      <c r="D29" s="126">
        <f>D$2*AVERAGE(Annual!D$7:D$123)</f>
        <v>0</v>
      </c>
      <c r="E29" s="126">
        <f>E$2*AVERAGE(Annual!E$7:E$123)</f>
        <v>0</v>
      </c>
      <c r="F29" s="126">
        <f>F$2*AVERAGE(Annual!F$7:F$123)</f>
        <v>0</v>
      </c>
      <c r="G29" s="126">
        <f>G$2*AVERAGE(Annual!G$7:G$123)</f>
        <v>0</v>
      </c>
      <c r="H29" s="126">
        <f>H$2*AVERAGE(Annual!H$7:H$123)</f>
        <v>0</v>
      </c>
      <c r="I29" s="126">
        <f>I$2*AVERAGE(Annual!I$7:I$123)</f>
        <v>0</v>
      </c>
      <c r="J29" s="126">
        <f>J$2*AVERAGE(Annual!J$7:J$123)</f>
        <v>0</v>
      </c>
      <c r="K29" s="126">
        <f>K$2*AVERAGE(Annual!K$7:K$123)</f>
        <v>0</v>
      </c>
      <c r="L29" s="126">
        <f>L$2*AVERAGE(Annual!L$7:L$123)</f>
        <v>0</v>
      </c>
      <c r="M29" s="126">
        <f>M$2*AVERAGE(Annual!M$7:M$123)</f>
        <v>0</v>
      </c>
      <c r="N29" s="126">
        <f>N$2*AVERAGE(Annual!N$7:N$123)</f>
        <v>0</v>
      </c>
      <c r="O29" s="126">
        <f>O$2*AVERAGE(Annual!O$7:O$123)</f>
        <v>0</v>
      </c>
      <c r="P29" s="126">
        <f>P$2*AVERAGE(Annual!P$7:P$123)</f>
        <v>0</v>
      </c>
      <c r="Q29" s="126">
        <f>Q$2*AVERAGE(Annual!Q$7:Q$123)</f>
        <v>0</v>
      </c>
      <c r="R29" s="126">
        <f>R$2*AVERAGE(Annual!R$7:R$123)</f>
        <v>0</v>
      </c>
      <c r="S29" s="126">
        <f>S$2*AVERAGE(Annual!S$7:S$123)</f>
        <v>0</v>
      </c>
      <c r="T29" s="126">
        <f>T$2*AVERAGE(Annual!T$7:T$123)</f>
        <v>0</v>
      </c>
      <c r="U29" s="126">
        <f>U$2*AVERAGE(Annual!U$7:U$123)</f>
        <v>0</v>
      </c>
      <c r="V29" s="126">
        <f>V$2*AVERAGE(Annual!V$7:V$123)</f>
        <v>0</v>
      </c>
      <c r="W29" s="126">
        <f>W$2*AVERAGE(Annual!W$7:W$123)</f>
        <v>0</v>
      </c>
      <c r="X29" s="126">
        <f>X$2*AVERAGE(Annual!X$7:X$123)</f>
        <v>0</v>
      </c>
      <c r="Y29" s="126">
        <f>Y$2*AVERAGE(Annual!Y$7:Y$123)</f>
        <v>0</v>
      </c>
      <c r="Z29" s="126">
        <f>Z$2*AVERAGE(Annual!Z$7:Z$123)</f>
        <v>0</v>
      </c>
      <c r="AA29" s="126">
        <f>AA$2*AVERAGE(Annual!AA$7:AA$123)</f>
        <v>0</v>
      </c>
      <c r="AB29" s="126">
        <f>AB$2*AVERAGE(Annual!AB$7:AB$123)</f>
        <v>0</v>
      </c>
      <c r="AC29" s="126">
        <f>AC$2*AVERAGE(Annual!AC$7:AC$123)</f>
        <v>0</v>
      </c>
      <c r="AD29" s="126">
        <f>AD$2*AVERAGE(Annual!AD$7:AD$123)</f>
        <v>0</v>
      </c>
    </row>
    <row r="30" spans="1:30">
      <c r="A30" t="s">
        <v>427</v>
      </c>
      <c r="B30" s="126">
        <f>B$2*AVERAGE(Annual!B$7:B$123)</f>
        <v>0</v>
      </c>
      <c r="C30" s="126">
        <f>C$2*AVERAGE(Annual!C$7:C$123)</f>
        <v>0</v>
      </c>
      <c r="D30" s="126">
        <f>D$2*AVERAGE(Annual!D$7:D$123)</f>
        <v>0</v>
      </c>
      <c r="E30" s="126">
        <f>E$2*AVERAGE(Annual!E$7:E$123)</f>
        <v>0</v>
      </c>
      <c r="F30" s="126">
        <f>F$2*AVERAGE(Annual!F$7:F$123)</f>
        <v>0</v>
      </c>
      <c r="G30" s="126">
        <f>G$2*AVERAGE(Annual!G$7:G$123)</f>
        <v>0</v>
      </c>
      <c r="H30" s="126">
        <f>H$2*AVERAGE(Annual!H$7:H$123)</f>
        <v>0</v>
      </c>
      <c r="I30" s="126">
        <f>I$2*AVERAGE(Annual!I$7:I$123)</f>
        <v>0</v>
      </c>
      <c r="J30" s="126">
        <f>J$2*AVERAGE(Annual!J$7:J$123)</f>
        <v>0</v>
      </c>
      <c r="K30" s="126">
        <f>K$2*AVERAGE(Annual!K$7:K$123)</f>
        <v>0</v>
      </c>
      <c r="L30" s="126">
        <f>L$2*AVERAGE(Annual!L$7:L$123)</f>
        <v>0</v>
      </c>
      <c r="M30" s="126">
        <f>M$2*AVERAGE(Annual!M$7:M$123)</f>
        <v>0</v>
      </c>
      <c r="N30" s="126">
        <f>N$2*AVERAGE(Annual!N$7:N$123)</f>
        <v>0</v>
      </c>
      <c r="O30" s="126">
        <f>O$2*AVERAGE(Annual!O$7:O$123)</f>
        <v>0</v>
      </c>
      <c r="P30" s="126">
        <f>P$2*AVERAGE(Annual!P$7:P$123)</f>
        <v>0</v>
      </c>
      <c r="Q30" s="126">
        <f>Q$2*AVERAGE(Annual!Q$7:Q$123)</f>
        <v>0</v>
      </c>
      <c r="R30" s="126">
        <f>R$2*AVERAGE(Annual!R$7:R$123)</f>
        <v>0</v>
      </c>
      <c r="S30" s="126">
        <f>S$2*AVERAGE(Annual!S$7:S$123)</f>
        <v>0</v>
      </c>
      <c r="T30" s="126">
        <f>T$2*AVERAGE(Annual!T$7:T$123)</f>
        <v>0</v>
      </c>
      <c r="U30" s="126">
        <f>U$2*AVERAGE(Annual!U$7:U$123)</f>
        <v>0</v>
      </c>
      <c r="V30" s="126">
        <f>V$2*AVERAGE(Annual!V$7:V$123)</f>
        <v>0</v>
      </c>
      <c r="W30" s="126">
        <f>W$2*AVERAGE(Annual!W$7:W$123)</f>
        <v>0</v>
      </c>
      <c r="X30" s="126">
        <f>X$2*AVERAGE(Annual!X$7:X$123)</f>
        <v>0</v>
      </c>
      <c r="Y30" s="126">
        <f>Y$2*AVERAGE(Annual!Y$7:Y$123)</f>
        <v>0</v>
      </c>
      <c r="Z30" s="126">
        <f>Z$2*AVERAGE(Annual!Z$7:Z$123)</f>
        <v>0</v>
      </c>
      <c r="AA30" s="126">
        <f>AA$2*AVERAGE(Annual!AA$7:AA$123)</f>
        <v>0</v>
      </c>
      <c r="AB30" s="126">
        <f>AB$2*AVERAGE(Annual!AB$7:AB$123)</f>
        <v>0</v>
      </c>
      <c r="AC30" s="126">
        <f>AC$2*AVERAGE(Annual!AC$7:AC$123)</f>
        <v>0</v>
      </c>
      <c r="AD30" s="126">
        <f>AD$2*AVERAGE(Annual!AD$7:AD$123)</f>
        <v>0</v>
      </c>
    </row>
    <row r="31" spans="1:30">
      <c r="A31" t="s">
        <v>428</v>
      </c>
      <c r="B31" s="126">
        <f>B$2*AVERAGE(Annual!B$7:B$123)</f>
        <v>0</v>
      </c>
      <c r="C31" s="126">
        <f>C$2*AVERAGE(Annual!C$7:C$123)</f>
        <v>0</v>
      </c>
      <c r="D31" s="126">
        <f>D$2*AVERAGE(Annual!D$7:D$123)</f>
        <v>0</v>
      </c>
      <c r="E31" s="126">
        <f>E$2*AVERAGE(Annual!E$7:E$123)</f>
        <v>0</v>
      </c>
      <c r="F31" s="126">
        <f>F$2*AVERAGE(Annual!F$7:F$123)</f>
        <v>0</v>
      </c>
      <c r="G31" s="126">
        <f>G$2*AVERAGE(Annual!G$7:G$123)</f>
        <v>0</v>
      </c>
      <c r="H31" s="126">
        <f>H$2*AVERAGE(Annual!H$7:H$123)</f>
        <v>0</v>
      </c>
      <c r="I31" s="126">
        <f>I$2*AVERAGE(Annual!I$7:I$123)</f>
        <v>0</v>
      </c>
      <c r="J31" s="126">
        <f>J$2*AVERAGE(Annual!J$7:J$123)</f>
        <v>0</v>
      </c>
      <c r="K31" s="126">
        <f>K$2*AVERAGE(Annual!K$7:K$123)</f>
        <v>0</v>
      </c>
      <c r="L31" s="126">
        <f>L$2*AVERAGE(Annual!L$7:L$123)</f>
        <v>0</v>
      </c>
      <c r="M31" s="126">
        <f>M$2*AVERAGE(Annual!M$7:M$123)</f>
        <v>0</v>
      </c>
      <c r="N31" s="126">
        <f>N$2*AVERAGE(Annual!N$7:N$123)</f>
        <v>0</v>
      </c>
      <c r="O31" s="126">
        <f>O$2*AVERAGE(Annual!O$7:O$123)</f>
        <v>0</v>
      </c>
      <c r="P31" s="126">
        <f>P$2*AVERAGE(Annual!P$7:P$123)</f>
        <v>0</v>
      </c>
      <c r="Q31" s="126">
        <f>Q$2*AVERAGE(Annual!Q$7:Q$123)</f>
        <v>0</v>
      </c>
      <c r="R31" s="126">
        <f>R$2*AVERAGE(Annual!R$7:R$123)</f>
        <v>0</v>
      </c>
      <c r="S31" s="126">
        <f>S$2*AVERAGE(Annual!S$7:S$123)</f>
        <v>0</v>
      </c>
      <c r="T31" s="126">
        <f>T$2*AVERAGE(Annual!T$7:T$123)</f>
        <v>0</v>
      </c>
      <c r="U31" s="126">
        <f>U$2*AVERAGE(Annual!U$7:U$123)</f>
        <v>0</v>
      </c>
      <c r="V31" s="126">
        <f>V$2*AVERAGE(Annual!V$7:V$123)</f>
        <v>0</v>
      </c>
      <c r="W31" s="126">
        <f>W$2*AVERAGE(Annual!W$7:W$123)</f>
        <v>0</v>
      </c>
      <c r="X31" s="126">
        <f>X$2*AVERAGE(Annual!X$7:X$123)</f>
        <v>0</v>
      </c>
      <c r="Y31" s="126">
        <f>Y$2*AVERAGE(Annual!Y$7:Y$123)</f>
        <v>0</v>
      </c>
      <c r="Z31" s="126">
        <f>Z$2*AVERAGE(Annual!Z$7:Z$123)</f>
        <v>0</v>
      </c>
      <c r="AA31" s="126">
        <f>AA$2*AVERAGE(Annual!AA$7:AA$123)</f>
        <v>0</v>
      </c>
      <c r="AB31" s="126">
        <f>AB$2*AVERAGE(Annual!AB$7:AB$123)</f>
        <v>0</v>
      </c>
      <c r="AC31" s="126">
        <f>AC$2*AVERAGE(Annual!AC$7:AC$123)</f>
        <v>0</v>
      </c>
      <c r="AD31" s="126">
        <f>AD$2*AVERAGE(Annual!AD$7:AD$123)</f>
        <v>0</v>
      </c>
    </row>
    <row r="32" spans="1:30">
      <c r="A32" t="s">
        <v>429</v>
      </c>
      <c r="B32" s="126">
        <f>B$2*AVERAGE(Annual!B$7:B$123)</f>
        <v>0</v>
      </c>
      <c r="C32" s="126">
        <f>C$2*AVERAGE(Annual!C$7:C$123)</f>
        <v>0</v>
      </c>
      <c r="D32" s="126">
        <f>D$2*AVERAGE(Annual!D$7:D$123)</f>
        <v>0</v>
      </c>
      <c r="E32" s="126">
        <f>E$2*AVERAGE(Annual!E$7:E$123)</f>
        <v>0</v>
      </c>
      <c r="F32" s="126">
        <f>F$2*AVERAGE(Annual!F$7:F$123)</f>
        <v>0</v>
      </c>
      <c r="G32" s="126">
        <f>G$2*AVERAGE(Annual!G$7:G$123)</f>
        <v>0</v>
      </c>
      <c r="H32" s="126">
        <f>H$2*AVERAGE(Annual!H$7:H$123)</f>
        <v>0</v>
      </c>
      <c r="I32" s="126">
        <f>I$2*AVERAGE(Annual!I$7:I$123)</f>
        <v>0</v>
      </c>
      <c r="J32" s="126">
        <f>J$2*AVERAGE(Annual!J$7:J$123)</f>
        <v>0</v>
      </c>
      <c r="K32" s="126">
        <f>K$2*AVERAGE(Annual!K$7:K$123)</f>
        <v>0</v>
      </c>
      <c r="L32" s="126">
        <f>L$2*AVERAGE(Annual!L$7:L$123)</f>
        <v>0</v>
      </c>
      <c r="M32" s="126">
        <f>M$2*AVERAGE(Annual!M$7:M$123)</f>
        <v>0</v>
      </c>
      <c r="N32" s="126">
        <f>N$2*AVERAGE(Annual!N$7:N$123)</f>
        <v>0</v>
      </c>
      <c r="O32" s="126">
        <f>O$2*AVERAGE(Annual!O$7:O$123)</f>
        <v>0</v>
      </c>
      <c r="P32" s="126">
        <f>P$2*AVERAGE(Annual!P$7:P$123)</f>
        <v>0</v>
      </c>
      <c r="Q32" s="126">
        <f>Q$2*AVERAGE(Annual!Q$7:Q$123)</f>
        <v>0</v>
      </c>
      <c r="R32" s="126">
        <f>R$2*AVERAGE(Annual!R$7:R$123)</f>
        <v>0</v>
      </c>
      <c r="S32" s="126">
        <f>S$2*AVERAGE(Annual!S$7:S$123)</f>
        <v>0</v>
      </c>
      <c r="T32" s="126">
        <f>T$2*AVERAGE(Annual!T$7:T$123)</f>
        <v>0</v>
      </c>
      <c r="U32" s="126">
        <f>U$2*AVERAGE(Annual!U$7:U$123)</f>
        <v>0</v>
      </c>
      <c r="V32" s="126">
        <f>V$2*AVERAGE(Annual!V$7:V$123)</f>
        <v>0</v>
      </c>
      <c r="W32" s="126">
        <f>W$2*AVERAGE(Annual!W$7:W$123)</f>
        <v>0</v>
      </c>
      <c r="X32" s="126">
        <f>X$2*AVERAGE(Annual!X$7:X$123)</f>
        <v>0</v>
      </c>
      <c r="Y32" s="126">
        <f>Y$2*AVERAGE(Annual!Y$7:Y$123)</f>
        <v>0</v>
      </c>
      <c r="Z32" s="126">
        <f>Z$2*AVERAGE(Annual!Z$7:Z$123)</f>
        <v>0</v>
      </c>
      <c r="AA32" s="126">
        <f>AA$2*AVERAGE(Annual!AA$7:AA$123)</f>
        <v>0</v>
      </c>
      <c r="AB32" s="126">
        <f>AB$2*AVERAGE(Annual!AB$7:AB$123)</f>
        <v>0</v>
      </c>
      <c r="AC32" s="126">
        <f>AC$2*AVERAGE(Annual!AC$7:AC$123)</f>
        <v>0</v>
      </c>
      <c r="AD32" s="126">
        <f>AD$2*AVERAGE(Annual!AD$7:AD$123)</f>
        <v>0</v>
      </c>
    </row>
    <row r="33" spans="1:30">
      <c r="A33" t="s">
        <v>430</v>
      </c>
      <c r="B33" s="126">
        <f>B$2*AVERAGE(Annual!B$7:B$123)</f>
        <v>0</v>
      </c>
      <c r="C33" s="126">
        <f>C$2*AVERAGE(Annual!C$7:C$123)</f>
        <v>0</v>
      </c>
      <c r="D33" s="126">
        <f>D$2*AVERAGE(Annual!D$7:D$123)</f>
        <v>0</v>
      </c>
      <c r="E33" s="126">
        <f>E$2*AVERAGE(Annual!E$7:E$123)</f>
        <v>0</v>
      </c>
      <c r="F33" s="126">
        <f>F$2*AVERAGE(Annual!F$7:F$123)</f>
        <v>0</v>
      </c>
      <c r="G33" s="126">
        <f>G$2*AVERAGE(Annual!G$7:G$123)</f>
        <v>0</v>
      </c>
      <c r="H33" s="126">
        <f>H$2*AVERAGE(Annual!H$7:H$123)</f>
        <v>0</v>
      </c>
      <c r="I33" s="126">
        <f>I$2*AVERAGE(Annual!I$7:I$123)</f>
        <v>0</v>
      </c>
      <c r="J33" s="126">
        <f>J$2*AVERAGE(Annual!J$7:J$123)</f>
        <v>0</v>
      </c>
      <c r="K33" s="126">
        <f>K$2*AVERAGE(Annual!K$7:K$123)</f>
        <v>0</v>
      </c>
      <c r="L33" s="126">
        <f>L$2*AVERAGE(Annual!L$7:L$123)</f>
        <v>0</v>
      </c>
      <c r="M33" s="126">
        <f>M$2*AVERAGE(Annual!M$7:M$123)</f>
        <v>0</v>
      </c>
      <c r="N33" s="126">
        <f>N$2*AVERAGE(Annual!N$7:N$123)</f>
        <v>0</v>
      </c>
      <c r="O33" s="126">
        <f>O$2*AVERAGE(Annual!O$7:O$123)</f>
        <v>0</v>
      </c>
      <c r="P33" s="126">
        <f>P$2*AVERAGE(Annual!P$7:P$123)</f>
        <v>0</v>
      </c>
      <c r="Q33" s="126">
        <f>Q$2*AVERAGE(Annual!Q$7:Q$123)</f>
        <v>0</v>
      </c>
      <c r="R33" s="126">
        <f>R$2*AVERAGE(Annual!R$7:R$123)</f>
        <v>0</v>
      </c>
      <c r="S33" s="126">
        <f>S$2*AVERAGE(Annual!S$7:S$123)</f>
        <v>0</v>
      </c>
      <c r="T33" s="126">
        <f>T$2*AVERAGE(Annual!T$7:T$123)</f>
        <v>0</v>
      </c>
      <c r="U33" s="126">
        <f>U$2*AVERAGE(Annual!U$7:U$123)</f>
        <v>0</v>
      </c>
      <c r="V33" s="126">
        <f>V$2*AVERAGE(Annual!V$7:V$123)</f>
        <v>0</v>
      </c>
      <c r="W33" s="126">
        <f>W$2*AVERAGE(Annual!W$7:W$123)</f>
        <v>0</v>
      </c>
      <c r="X33" s="126">
        <f>X$2*AVERAGE(Annual!X$7:X$123)</f>
        <v>0</v>
      </c>
      <c r="Y33" s="126">
        <f>Y$2*AVERAGE(Annual!Y$7:Y$123)</f>
        <v>0</v>
      </c>
      <c r="Z33" s="126">
        <f>Z$2*AVERAGE(Annual!Z$7:Z$123)</f>
        <v>0</v>
      </c>
      <c r="AA33" s="126">
        <f>AA$2*AVERAGE(Annual!AA$7:AA$123)</f>
        <v>0</v>
      </c>
      <c r="AB33" s="126">
        <f>AB$2*AVERAGE(Annual!AB$7:AB$123)</f>
        <v>0</v>
      </c>
      <c r="AC33" s="126">
        <f>AC$2*AVERAGE(Annual!AC$7:AC$123)</f>
        <v>0</v>
      </c>
      <c r="AD33" s="126">
        <f>AD$2*AVERAGE(Annual!AD$7:AD$123)</f>
        <v>0</v>
      </c>
    </row>
    <row r="34" spans="1:30">
      <c r="A34" t="s">
        <v>431</v>
      </c>
      <c r="B34" s="126">
        <f>B$2*AVERAGE(Annual!B$7:B$123)</f>
        <v>0</v>
      </c>
      <c r="C34" s="126">
        <f>C$2*AVERAGE(Annual!C$7:C$123)</f>
        <v>0</v>
      </c>
      <c r="D34" s="126">
        <f>D$2*AVERAGE(Annual!D$7:D$123)</f>
        <v>0</v>
      </c>
      <c r="E34" s="126">
        <f>E$2*AVERAGE(Annual!E$7:E$123)</f>
        <v>0</v>
      </c>
      <c r="F34" s="126">
        <f>F$2*AVERAGE(Annual!F$7:F$123)</f>
        <v>0</v>
      </c>
      <c r="G34" s="126">
        <f>G$2*AVERAGE(Annual!G$7:G$123)</f>
        <v>0</v>
      </c>
      <c r="H34" s="126">
        <f>H$2*AVERAGE(Annual!H$7:H$123)</f>
        <v>0</v>
      </c>
      <c r="I34" s="126">
        <f>I$2*AVERAGE(Annual!I$7:I$123)</f>
        <v>0</v>
      </c>
      <c r="J34" s="126">
        <f>J$2*AVERAGE(Annual!J$7:J$123)</f>
        <v>0</v>
      </c>
      <c r="K34" s="126">
        <f>K$2*AVERAGE(Annual!K$7:K$123)</f>
        <v>0</v>
      </c>
      <c r="L34" s="126">
        <f>L$2*AVERAGE(Annual!L$7:L$123)</f>
        <v>0</v>
      </c>
      <c r="M34" s="126">
        <f>M$2*AVERAGE(Annual!M$7:M$123)</f>
        <v>0</v>
      </c>
      <c r="N34" s="126">
        <f>N$2*AVERAGE(Annual!N$7:N$123)</f>
        <v>0</v>
      </c>
      <c r="O34" s="126">
        <f>O$2*AVERAGE(Annual!O$7:O$123)</f>
        <v>0</v>
      </c>
      <c r="P34" s="126">
        <f>P$2*AVERAGE(Annual!P$7:P$123)</f>
        <v>0</v>
      </c>
      <c r="Q34" s="126">
        <f>Q$2*AVERAGE(Annual!Q$7:Q$123)</f>
        <v>0</v>
      </c>
      <c r="R34" s="126">
        <f>R$2*AVERAGE(Annual!R$7:R$123)</f>
        <v>0</v>
      </c>
      <c r="S34" s="126">
        <f>S$2*AVERAGE(Annual!S$7:S$123)</f>
        <v>0</v>
      </c>
      <c r="T34" s="126">
        <f>T$2*AVERAGE(Annual!T$7:T$123)</f>
        <v>0</v>
      </c>
      <c r="U34" s="126">
        <f>U$2*AVERAGE(Annual!U$7:U$123)</f>
        <v>0</v>
      </c>
      <c r="V34" s="126">
        <f>V$2*AVERAGE(Annual!V$7:V$123)</f>
        <v>0</v>
      </c>
      <c r="W34" s="126">
        <f>W$2*AVERAGE(Annual!W$7:W$123)</f>
        <v>0</v>
      </c>
      <c r="X34" s="126">
        <f>X$2*AVERAGE(Annual!X$7:X$123)</f>
        <v>0</v>
      </c>
      <c r="Y34" s="126">
        <f>Y$2*AVERAGE(Annual!Y$7:Y$123)</f>
        <v>0</v>
      </c>
      <c r="Z34" s="126">
        <f>Z$2*AVERAGE(Annual!Z$7:Z$123)</f>
        <v>0</v>
      </c>
      <c r="AA34" s="126">
        <f>AA$2*AVERAGE(Annual!AA$7:AA$123)</f>
        <v>0</v>
      </c>
      <c r="AB34" s="126">
        <f>AB$2*AVERAGE(Annual!AB$7:AB$123)</f>
        <v>0</v>
      </c>
      <c r="AC34" s="126">
        <f>AC$2*AVERAGE(Annual!AC$7:AC$123)</f>
        <v>0</v>
      </c>
      <c r="AD34" s="126">
        <f>AD$2*AVERAGE(Annual!AD$7:AD$123)</f>
        <v>0</v>
      </c>
    </row>
    <row r="35" spans="1:30">
      <c r="A35" t="s">
        <v>432</v>
      </c>
      <c r="B35" s="126">
        <f>B$2*AVERAGE(Annual!B$7:B$123)</f>
        <v>0</v>
      </c>
      <c r="C35" s="126">
        <f>C$2*AVERAGE(Annual!C$7:C$123)</f>
        <v>0</v>
      </c>
      <c r="D35" s="126">
        <f>D$2*AVERAGE(Annual!D$7:D$123)</f>
        <v>0</v>
      </c>
      <c r="E35" s="126">
        <f>E$2*AVERAGE(Annual!E$7:E$123)</f>
        <v>0</v>
      </c>
      <c r="F35" s="126">
        <f>F$2*AVERAGE(Annual!F$7:F$123)</f>
        <v>0</v>
      </c>
      <c r="G35" s="126">
        <f>G$2*AVERAGE(Annual!G$7:G$123)</f>
        <v>0</v>
      </c>
      <c r="H35" s="126">
        <f>H$2*AVERAGE(Annual!H$7:H$123)</f>
        <v>0</v>
      </c>
      <c r="I35" s="126">
        <f>I$2*AVERAGE(Annual!I$7:I$123)</f>
        <v>0</v>
      </c>
      <c r="J35" s="126">
        <f>J$2*AVERAGE(Annual!J$7:J$123)</f>
        <v>0</v>
      </c>
      <c r="K35" s="126">
        <f>K$2*AVERAGE(Annual!K$7:K$123)</f>
        <v>0</v>
      </c>
      <c r="L35" s="126">
        <f>L$2*AVERAGE(Annual!L$7:L$123)</f>
        <v>0</v>
      </c>
      <c r="M35" s="126">
        <f>M$2*AVERAGE(Annual!M$7:M$123)</f>
        <v>0</v>
      </c>
      <c r="N35" s="126">
        <f>N$2*AVERAGE(Annual!N$7:N$123)</f>
        <v>0</v>
      </c>
      <c r="O35" s="126">
        <f>O$2*AVERAGE(Annual!O$7:O$123)</f>
        <v>0</v>
      </c>
      <c r="P35" s="126">
        <f>P$2*AVERAGE(Annual!P$7:P$123)</f>
        <v>0</v>
      </c>
      <c r="Q35" s="126">
        <f>Q$2*AVERAGE(Annual!Q$7:Q$123)</f>
        <v>0</v>
      </c>
      <c r="R35" s="126">
        <f>R$2*AVERAGE(Annual!R$7:R$123)</f>
        <v>0</v>
      </c>
      <c r="S35" s="126">
        <f>S$2*AVERAGE(Annual!S$7:S$123)</f>
        <v>0</v>
      </c>
      <c r="T35" s="126">
        <f>T$2*AVERAGE(Annual!T$7:T$123)</f>
        <v>0</v>
      </c>
      <c r="U35" s="126">
        <f>U$2*AVERAGE(Annual!U$7:U$123)</f>
        <v>0</v>
      </c>
      <c r="V35" s="126">
        <f>V$2*AVERAGE(Annual!V$7:V$123)</f>
        <v>0</v>
      </c>
      <c r="W35" s="126">
        <f>W$2*AVERAGE(Annual!W$7:W$123)</f>
        <v>0</v>
      </c>
      <c r="X35" s="126">
        <f>X$2*AVERAGE(Annual!X$7:X$123)</f>
        <v>0</v>
      </c>
      <c r="Y35" s="126">
        <f>Y$2*AVERAGE(Annual!Y$7:Y$123)</f>
        <v>0</v>
      </c>
      <c r="Z35" s="126">
        <f>Z$2*AVERAGE(Annual!Z$7:Z$123)</f>
        <v>0</v>
      </c>
      <c r="AA35" s="126">
        <f>AA$2*AVERAGE(Annual!AA$7:AA$123)</f>
        <v>0</v>
      </c>
      <c r="AB35" s="126">
        <f>AB$2*AVERAGE(Annual!AB$7:AB$123)</f>
        <v>0</v>
      </c>
      <c r="AC35" s="126">
        <f>AC$2*AVERAGE(Annual!AC$7:AC$123)</f>
        <v>0</v>
      </c>
      <c r="AD35" s="126">
        <f>AD$2*AVERAGE(Annual!AD$7:AD$123)</f>
        <v>0</v>
      </c>
    </row>
    <row r="36" spans="1:30">
      <c r="A36" t="s">
        <v>433</v>
      </c>
      <c r="B36" s="126">
        <f>B$2*AVERAGE(Annual!B$7:B$123)</f>
        <v>0</v>
      </c>
      <c r="C36" s="126">
        <f>C$2*AVERAGE(Annual!C$7:C$123)</f>
        <v>0</v>
      </c>
      <c r="D36" s="126">
        <f>D$2*AVERAGE(Annual!D$7:D$123)</f>
        <v>0</v>
      </c>
      <c r="E36" s="126">
        <f>E$2*AVERAGE(Annual!E$7:E$123)</f>
        <v>0</v>
      </c>
      <c r="F36" s="126">
        <f>F$2*AVERAGE(Annual!F$7:F$123)</f>
        <v>0</v>
      </c>
      <c r="G36" s="126">
        <f>G$2*AVERAGE(Annual!G$7:G$123)</f>
        <v>0</v>
      </c>
      <c r="H36" s="126">
        <f>H$2*AVERAGE(Annual!H$7:H$123)</f>
        <v>0</v>
      </c>
      <c r="I36" s="126">
        <f>I$2*AVERAGE(Annual!I$7:I$123)</f>
        <v>0</v>
      </c>
      <c r="J36" s="126">
        <f>J$2*AVERAGE(Annual!J$7:J$123)</f>
        <v>0</v>
      </c>
      <c r="K36" s="126">
        <f>K$2*AVERAGE(Annual!K$7:K$123)</f>
        <v>0</v>
      </c>
      <c r="L36" s="126">
        <f>L$2*AVERAGE(Annual!L$7:L$123)</f>
        <v>0</v>
      </c>
      <c r="M36" s="126">
        <f>M$2*AVERAGE(Annual!M$7:M$123)</f>
        <v>0</v>
      </c>
      <c r="N36" s="126">
        <f>N$2*AVERAGE(Annual!N$7:N$123)</f>
        <v>0</v>
      </c>
      <c r="O36" s="126">
        <f>O$2*AVERAGE(Annual!O$7:O$123)</f>
        <v>0</v>
      </c>
      <c r="P36" s="126">
        <f>P$2*AVERAGE(Annual!P$7:P$123)</f>
        <v>0</v>
      </c>
      <c r="Q36" s="126">
        <f>Q$2*AVERAGE(Annual!Q$7:Q$123)</f>
        <v>0</v>
      </c>
      <c r="R36" s="126">
        <f>R$2*AVERAGE(Annual!R$7:R$123)</f>
        <v>0</v>
      </c>
      <c r="S36" s="126">
        <f>S$2*AVERAGE(Annual!S$7:S$123)</f>
        <v>0</v>
      </c>
      <c r="T36" s="126">
        <f>T$2*AVERAGE(Annual!T$7:T$123)</f>
        <v>0</v>
      </c>
      <c r="U36" s="126">
        <f>U$2*AVERAGE(Annual!U$7:U$123)</f>
        <v>0</v>
      </c>
      <c r="V36" s="126">
        <f>V$2*AVERAGE(Annual!V$7:V$123)</f>
        <v>0</v>
      </c>
      <c r="W36" s="126">
        <f>W$2*AVERAGE(Annual!W$7:W$123)</f>
        <v>0</v>
      </c>
      <c r="X36" s="126">
        <f>X$2*AVERAGE(Annual!X$7:X$123)</f>
        <v>0</v>
      </c>
      <c r="Y36" s="126">
        <f>Y$2*AVERAGE(Annual!Y$7:Y$123)</f>
        <v>0</v>
      </c>
      <c r="Z36" s="126">
        <f>Z$2*AVERAGE(Annual!Z$7:Z$123)</f>
        <v>0</v>
      </c>
      <c r="AA36" s="126">
        <f>AA$2*AVERAGE(Annual!AA$7:AA$123)</f>
        <v>0</v>
      </c>
      <c r="AB36" s="126">
        <f>AB$2*AVERAGE(Annual!AB$7:AB$123)</f>
        <v>0</v>
      </c>
      <c r="AC36" s="126">
        <f>AC$2*AVERAGE(Annual!AC$7:AC$123)</f>
        <v>0</v>
      </c>
      <c r="AD36" s="126">
        <f>AD$2*AVERAGE(Annual!AD$7:AD$123)</f>
        <v>0</v>
      </c>
    </row>
    <row r="37" spans="1:30">
      <c r="A37" t="s">
        <v>434</v>
      </c>
      <c r="B37" s="126">
        <f>B$2*AVERAGE(Annual!B$7:B$123)</f>
        <v>0</v>
      </c>
      <c r="C37" s="126">
        <f>C$2*AVERAGE(Annual!C$7:C$123)</f>
        <v>0</v>
      </c>
      <c r="D37" s="126">
        <f>D$2*AVERAGE(Annual!D$7:D$123)</f>
        <v>0</v>
      </c>
      <c r="E37" s="126">
        <f>E$2*AVERAGE(Annual!E$7:E$123)</f>
        <v>0</v>
      </c>
      <c r="F37" s="126">
        <f>F$2*AVERAGE(Annual!F$7:F$123)</f>
        <v>0</v>
      </c>
      <c r="G37" s="126">
        <f>G$2*AVERAGE(Annual!G$7:G$123)</f>
        <v>0</v>
      </c>
      <c r="H37" s="126">
        <f>H$2*AVERAGE(Annual!H$7:H$123)</f>
        <v>0</v>
      </c>
      <c r="I37" s="126">
        <f>I$2*AVERAGE(Annual!I$7:I$123)</f>
        <v>0</v>
      </c>
      <c r="J37" s="126">
        <f>J$2*AVERAGE(Annual!J$7:J$123)</f>
        <v>0</v>
      </c>
      <c r="K37" s="126">
        <f>K$2*AVERAGE(Annual!K$7:K$123)</f>
        <v>0</v>
      </c>
      <c r="L37" s="126">
        <f>L$2*AVERAGE(Annual!L$7:L$123)</f>
        <v>0</v>
      </c>
      <c r="M37" s="126">
        <f>M$2*AVERAGE(Annual!M$7:M$123)</f>
        <v>0</v>
      </c>
      <c r="N37" s="126">
        <f>N$2*AVERAGE(Annual!N$7:N$123)</f>
        <v>0</v>
      </c>
      <c r="O37" s="126">
        <f>O$2*AVERAGE(Annual!O$7:O$123)</f>
        <v>0</v>
      </c>
      <c r="P37" s="126">
        <f>P$2*AVERAGE(Annual!P$7:P$123)</f>
        <v>0</v>
      </c>
      <c r="Q37" s="126">
        <f>Q$2*AVERAGE(Annual!Q$7:Q$123)</f>
        <v>0</v>
      </c>
      <c r="R37" s="126">
        <f>R$2*AVERAGE(Annual!R$7:R$123)</f>
        <v>0</v>
      </c>
      <c r="S37" s="126">
        <f>S$2*AVERAGE(Annual!S$7:S$123)</f>
        <v>0</v>
      </c>
      <c r="T37" s="126">
        <f>T$2*AVERAGE(Annual!T$7:T$123)</f>
        <v>0</v>
      </c>
      <c r="U37" s="126">
        <f>U$2*AVERAGE(Annual!U$7:U$123)</f>
        <v>0</v>
      </c>
      <c r="V37" s="126">
        <f>V$2*AVERAGE(Annual!V$7:V$123)</f>
        <v>0</v>
      </c>
      <c r="W37" s="126">
        <f>W$2*AVERAGE(Annual!W$7:W$123)</f>
        <v>0</v>
      </c>
      <c r="X37" s="126">
        <f>X$2*AVERAGE(Annual!X$7:X$123)</f>
        <v>0</v>
      </c>
      <c r="Y37" s="126">
        <f>Y$2*AVERAGE(Annual!Y$7:Y$123)</f>
        <v>0</v>
      </c>
      <c r="Z37" s="126">
        <f>Z$2*AVERAGE(Annual!Z$7:Z$123)</f>
        <v>0</v>
      </c>
      <c r="AA37" s="126">
        <f>AA$2*AVERAGE(Annual!AA$7:AA$123)</f>
        <v>0</v>
      </c>
      <c r="AB37" s="126">
        <f>AB$2*AVERAGE(Annual!AB$7:AB$123)</f>
        <v>0</v>
      </c>
      <c r="AC37" s="126">
        <f>AC$2*AVERAGE(Annual!AC$7:AC$123)</f>
        <v>0</v>
      </c>
      <c r="AD37" s="126">
        <f>AD$2*AVERAGE(Annual!AD$7:AD$123)</f>
        <v>0</v>
      </c>
    </row>
    <row r="38" spans="1:30">
      <c r="A38" t="s">
        <v>435</v>
      </c>
      <c r="B38" s="126">
        <f>B$2*AVERAGE(Annual!B$7:B$123)</f>
        <v>0</v>
      </c>
      <c r="C38" s="126">
        <f>C$2*AVERAGE(Annual!C$7:C$123)</f>
        <v>0</v>
      </c>
      <c r="D38" s="126">
        <f>D$2*AVERAGE(Annual!D$7:D$123)</f>
        <v>0</v>
      </c>
      <c r="E38" s="126">
        <f>E$2*AVERAGE(Annual!E$7:E$123)</f>
        <v>0</v>
      </c>
      <c r="F38" s="126">
        <f>F$2*AVERAGE(Annual!F$7:F$123)</f>
        <v>0</v>
      </c>
      <c r="G38" s="126">
        <f>G$2*AVERAGE(Annual!G$7:G$123)</f>
        <v>0</v>
      </c>
      <c r="H38" s="126">
        <f>H$2*AVERAGE(Annual!H$7:H$123)</f>
        <v>0</v>
      </c>
      <c r="I38" s="126">
        <f>I$2*AVERAGE(Annual!I$7:I$123)</f>
        <v>0</v>
      </c>
      <c r="J38" s="126">
        <f>J$2*AVERAGE(Annual!J$7:J$123)</f>
        <v>0</v>
      </c>
      <c r="K38" s="126">
        <f>K$2*AVERAGE(Annual!K$7:K$123)</f>
        <v>0</v>
      </c>
      <c r="L38" s="126">
        <f>L$2*AVERAGE(Annual!L$7:L$123)</f>
        <v>0</v>
      </c>
      <c r="M38" s="126">
        <f>M$2*AVERAGE(Annual!M$7:M$123)</f>
        <v>0</v>
      </c>
      <c r="N38" s="126">
        <f>N$2*AVERAGE(Annual!N$7:N$123)</f>
        <v>0</v>
      </c>
      <c r="O38" s="126">
        <f>O$2*AVERAGE(Annual!O$7:O$123)</f>
        <v>0</v>
      </c>
      <c r="P38" s="126">
        <f>P$2*AVERAGE(Annual!P$7:P$123)</f>
        <v>0</v>
      </c>
      <c r="Q38" s="126">
        <f>Q$2*AVERAGE(Annual!Q$7:Q$123)</f>
        <v>0</v>
      </c>
      <c r="R38" s="126">
        <f>R$2*AVERAGE(Annual!R$7:R$123)</f>
        <v>0</v>
      </c>
      <c r="S38" s="126">
        <f>S$2*AVERAGE(Annual!S$7:S$123)</f>
        <v>0</v>
      </c>
      <c r="T38" s="126">
        <f>T$2*AVERAGE(Annual!T$7:T$123)</f>
        <v>0</v>
      </c>
      <c r="U38" s="126">
        <f>U$2*AVERAGE(Annual!U$7:U$123)</f>
        <v>0</v>
      </c>
      <c r="V38" s="126">
        <f>V$2*AVERAGE(Annual!V$7:V$123)</f>
        <v>0</v>
      </c>
      <c r="W38" s="126">
        <f>W$2*AVERAGE(Annual!W$7:W$123)</f>
        <v>0</v>
      </c>
      <c r="X38" s="126">
        <f>X$2*AVERAGE(Annual!X$7:X$123)</f>
        <v>0</v>
      </c>
      <c r="Y38" s="126">
        <f>Y$2*AVERAGE(Annual!Y$7:Y$123)</f>
        <v>0</v>
      </c>
      <c r="Z38" s="126">
        <f>Z$2*AVERAGE(Annual!Z$7:Z$123)</f>
        <v>0</v>
      </c>
      <c r="AA38" s="126">
        <f>AA$2*AVERAGE(Annual!AA$7:AA$123)</f>
        <v>0</v>
      </c>
      <c r="AB38" s="126">
        <f>AB$2*AVERAGE(Annual!AB$7:AB$123)</f>
        <v>0</v>
      </c>
      <c r="AC38" s="126">
        <f>AC$2*AVERAGE(Annual!AC$7:AC$123)</f>
        <v>0</v>
      </c>
      <c r="AD38" s="126">
        <f>AD$2*AVERAGE(Annual!AD$7:AD$123)</f>
        <v>0</v>
      </c>
    </row>
    <row r="39" spans="1:30">
      <c r="A39" t="s">
        <v>436</v>
      </c>
      <c r="B39" s="126">
        <f>B$2*AVERAGE(Annual!B$7:B$123)</f>
        <v>0</v>
      </c>
      <c r="C39" s="126">
        <f>C$2*AVERAGE(Annual!C$7:C$123)</f>
        <v>0</v>
      </c>
      <c r="D39" s="126">
        <f>D$2*AVERAGE(Annual!D$7:D$123)</f>
        <v>0</v>
      </c>
      <c r="E39" s="126">
        <f>E$2*AVERAGE(Annual!E$7:E$123)</f>
        <v>0</v>
      </c>
      <c r="F39" s="126">
        <f>F$2*AVERAGE(Annual!F$7:F$123)</f>
        <v>0</v>
      </c>
      <c r="G39" s="126">
        <f>G$2*AVERAGE(Annual!G$7:G$123)</f>
        <v>0</v>
      </c>
      <c r="H39" s="126">
        <f>H$2*AVERAGE(Annual!H$7:H$123)</f>
        <v>0</v>
      </c>
      <c r="I39" s="126">
        <f>I$2*AVERAGE(Annual!I$7:I$123)</f>
        <v>0</v>
      </c>
      <c r="J39" s="126">
        <f>J$2*AVERAGE(Annual!J$7:J$123)</f>
        <v>0</v>
      </c>
      <c r="K39" s="126">
        <f>K$2*AVERAGE(Annual!K$7:K$123)</f>
        <v>0</v>
      </c>
      <c r="L39" s="126">
        <f>L$2*AVERAGE(Annual!L$7:L$123)</f>
        <v>0</v>
      </c>
      <c r="M39" s="126">
        <f>M$2*AVERAGE(Annual!M$7:M$123)</f>
        <v>0</v>
      </c>
      <c r="N39" s="126">
        <f>N$2*AVERAGE(Annual!N$7:N$123)</f>
        <v>0</v>
      </c>
      <c r="O39" s="126">
        <f>O$2*AVERAGE(Annual!O$7:O$123)</f>
        <v>0</v>
      </c>
      <c r="P39" s="126">
        <f>P$2*AVERAGE(Annual!P$7:P$123)</f>
        <v>0</v>
      </c>
      <c r="Q39" s="126">
        <f>Q$2*AVERAGE(Annual!Q$7:Q$123)</f>
        <v>0</v>
      </c>
      <c r="R39" s="126">
        <f>R$2*AVERAGE(Annual!R$7:R$123)</f>
        <v>0</v>
      </c>
      <c r="S39" s="126">
        <f>S$2*AVERAGE(Annual!S$7:S$123)</f>
        <v>0</v>
      </c>
      <c r="T39" s="126">
        <f>T$2*AVERAGE(Annual!T$7:T$123)</f>
        <v>0</v>
      </c>
      <c r="U39" s="126">
        <f>U$2*AVERAGE(Annual!U$7:U$123)</f>
        <v>0</v>
      </c>
      <c r="V39" s="126">
        <f>V$2*AVERAGE(Annual!V$7:V$123)</f>
        <v>0</v>
      </c>
      <c r="W39" s="126">
        <f>W$2*AVERAGE(Annual!W$7:W$123)</f>
        <v>0</v>
      </c>
      <c r="X39" s="126">
        <f>X$2*AVERAGE(Annual!X$7:X$123)</f>
        <v>0</v>
      </c>
      <c r="Y39" s="126">
        <f>Y$2*AVERAGE(Annual!Y$7:Y$123)</f>
        <v>0</v>
      </c>
      <c r="Z39" s="126">
        <f>Z$2*AVERAGE(Annual!Z$7:Z$123)</f>
        <v>0</v>
      </c>
      <c r="AA39" s="126">
        <f>AA$2*AVERAGE(Annual!AA$7:AA$123)</f>
        <v>0</v>
      </c>
      <c r="AB39" s="126">
        <f>AB$2*AVERAGE(Annual!AB$7:AB$123)</f>
        <v>0</v>
      </c>
      <c r="AC39" s="126">
        <f>AC$2*AVERAGE(Annual!AC$7:AC$123)</f>
        <v>0</v>
      </c>
      <c r="AD39" s="126">
        <f>AD$2*AVERAGE(Annual!AD$7:AD$123)</f>
        <v>0</v>
      </c>
    </row>
    <row r="40" spans="1:30">
      <c r="A40" t="s">
        <v>437</v>
      </c>
      <c r="B40" s="126">
        <f>B$2*AVERAGE(Annual!B$7:B$123)</f>
        <v>0</v>
      </c>
      <c r="C40" s="126">
        <f>C$2*AVERAGE(Annual!C$7:C$123)</f>
        <v>0</v>
      </c>
      <c r="D40" s="126">
        <f>D$2*AVERAGE(Annual!D$7:D$123)</f>
        <v>0</v>
      </c>
      <c r="E40" s="126">
        <f>E$2*AVERAGE(Annual!E$7:E$123)</f>
        <v>0</v>
      </c>
      <c r="F40" s="126">
        <f>F$2*AVERAGE(Annual!F$7:F$123)</f>
        <v>0</v>
      </c>
      <c r="G40" s="126">
        <f>G$2*AVERAGE(Annual!G$7:G$123)</f>
        <v>0</v>
      </c>
      <c r="H40" s="126">
        <f>H$2*AVERAGE(Annual!H$7:H$123)</f>
        <v>0</v>
      </c>
      <c r="I40" s="126">
        <f>I$2*AVERAGE(Annual!I$7:I$123)</f>
        <v>0</v>
      </c>
      <c r="J40" s="126">
        <f>J$2*AVERAGE(Annual!J$7:J$123)</f>
        <v>0</v>
      </c>
      <c r="K40" s="126">
        <f>K$2*AVERAGE(Annual!K$7:K$123)</f>
        <v>0</v>
      </c>
      <c r="L40" s="126">
        <f>L$2*AVERAGE(Annual!L$7:L$123)</f>
        <v>0</v>
      </c>
      <c r="M40" s="126">
        <f>M$2*AVERAGE(Annual!M$7:M$123)</f>
        <v>0</v>
      </c>
      <c r="N40" s="126">
        <f>N$2*AVERAGE(Annual!N$7:N$123)</f>
        <v>0</v>
      </c>
      <c r="O40" s="126">
        <f>O$2*AVERAGE(Annual!O$7:O$123)</f>
        <v>0</v>
      </c>
      <c r="P40" s="126">
        <f>P$2*AVERAGE(Annual!P$7:P$123)</f>
        <v>0</v>
      </c>
      <c r="Q40" s="126">
        <f>Q$2*AVERAGE(Annual!Q$7:Q$123)</f>
        <v>0</v>
      </c>
      <c r="R40" s="126">
        <f>R$2*AVERAGE(Annual!R$7:R$123)</f>
        <v>0</v>
      </c>
      <c r="S40" s="126">
        <f>S$2*AVERAGE(Annual!S$7:S$123)</f>
        <v>0</v>
      </c>
      <c r="T40" s="126">
        <f>T$2*AVERAGE(Annual!T$7:T$123)</f>
        <v>0</v>
      </c>
      <c r="U40" s="126">
        <f>U$2*AVERAGE(Annual!U$7:U$123)</f>
        <v>0</v>
      </c>
      <c r="V40" s="126">
        <f>V$2*AVERAGE(Annual!V$7:V$123)</f>
        <v>0</v>
      </c>
      <c r="W40" s="126">
        <f>W$2*AVERAGE(Annual!W$7:W$123)</f>
        <v>0</v>
      </c>
      <c r="X40" s="126">
        <f>X$2*AVERAGE(Annual!X$7:X$123)</f>
        <v>0</v>
      </c>
      <c r="Y40" s="126">
        <f>Y$2*AVERAGE(Annual!Y$7:Y$123)</f>
        <v>0</v>
      </c>
      <c r="Z40" s="126">
        <f>Z$2*AVERAGE(Annual!Z$7:Z$123)</f>
        <v>0</v>
      </c>
      <c r="AA40" s="126">
        <f>AA$2*AVERAGE(Annual!AA$7:AA$123)</f>
        <v>0</v>
      </c>
      <c r="AB40" s="126">
        <f>AB$2*AVERAGE(Annual!AB$7:AB$123)</f>
        <v>0</v>
      </c>
      <c r="AC40" s="126">
        <f>AC$2*AVERAGE(Annual!AC$7:AC$123)</f>
        <v>0</v>
      </c>
      <c r="AD40" s="126">
        <f>AD$2*AVERAGE(Annual!AD$7:AD$123)</f>
        <v>0</v>
      </c>
    </row>
    <row r="41" spans="1:30">
      <c r="A41" t="s">
        <v>438</v>
      </c>
      <c r="B41" s="126">
        <f>B$2*AVERAGE(Annual!B$7:B$123)</f>
        <v>0</v>
      </c>
      <c r="C41" s="126">
        <f>C$2*AVERAGE(Annual!C$7:C$123)</f>
        <v>0</v>
      </c>
      <c r="D41" s="126">
        <f>D$2*AVERAGE(Annual!D$7:D$123)</f>
        <v>0</v>
      </c>
      <c r="E41" s="126">
        <f>E$2*AVERAGE(Annual!E$7:E$123)</f>
        <v>0</v>
      </c>
      <c r="F41" s="126">
        <f>F$2*AVERAGE(Annual!F$7:F$123)</f>
        <v>0</v>
      </c>
      <c r="G41" s="126">
        <f>G$2*AVERAGE(Annual!G$7:G$123)</f>
        <v>0</v>
      </c>
      <c r="H41" s="126">
        <f>H$2*AVERAGE(Annual!H$7:H$123)</f>
        <v>0</v>
      </c>
      <c r="I41" s="126">
        <f>I$2*AVERAGE(Annual!I$7:I$123)</f>
        <v>0</v>
      </c>
      <c r="J41" s="126">
        <f>J$2*AVERAGE(Annual!J$7:J$123)</f>
        <v>0</v>
      </c>
      <c r="K41" s="126">
        <f>K$2*AVERAGE(Annual!K$7:K$123)</f>
        <v>0</v>
      </c>
      <c r="L41" s="126">
        <f>L$2*AVERAGE(Annual!L$7:L$123)</f>
        <v>0</v>
      </c>
      <c r="M41" s="126">
        <f>M$2*AVERAGE(Annual!M$7:M$123)</f>
        <v>0</v>
      </c>
      <c r="N41" s="126">
        <f>N$2*AVERAGE(Annual!N$7:N$123)</f>
        <v>0</v>
      </c>
      <c r="O41" s="126">
        <f>O$2*AVERAGE(Annual!O$7:O$123)</f>
        <v>0</v>
      </c>
      <c r="P41" s="126">
        <f>P$2*AVERAGE(Annual!P$7:P$123)</f>
        <v>0</v>
      </c>
      <c r="Q41" s="126">
        <f>Q$2*AVERAGE(Annual!Q$7:Q$123)</f>
        <v>0</v>
      </c>
      <c r="R41" s="126">
        <f>R$2*AVERAGE(Annual!R$7:R$123)</f>
        <v>0</v>
      </c>
      <c r="S41" s="126">
        <f>S$2*AVERAGE(Annual!S$7:S$123)</f>
        <v>0</v>
      </c>
      <c r="T41" s="126">
        <f>T$2*AVERAGE(Annual!T$7:T$123)</f>
        <v>0</v>
      </c>
      <c r="U41" s="126">
        <f>U$2*AVERAGE(Annual!U$7:U$123)</f>
        <v>0</v>
      </c>
      <c r="V41" s="126">
        <f>V$2*AVERAGE(Annual!V$7:V$123)</f>
        <v>0</v>
      </c>
      <c r="W41" s="126">
        <f>W$2*AVERAGE(Annual!W$7:W$123)</f>
        <v>0</v>
      </c>
      <c r="X41" s="126">
        <f>X$2*AVERAGE(Annual!X$7:X$123)</f>
        <v>0</v>
      </c>
      <c r="Y41" s="126">
        <f>Y$2*AVERAGE(Annual!Y$7:Y$123)</f>
        <v>0</v>
      </c>
      <c r="Z41" s="126">
        <f>Z$2*AVERAGE(Annual!Z$7:Z$123)</f>
        <v>0</v>
      </c>
      <c r="AA41" s="126">
        <f>AA$2*AVERAGE(Annual!AA$7:AA$123)</f>
        <v>0</v>
      </c>
      <c r="AB41" s="126">
        <f>AB$2*AVERAGE(Annual!AB$7:AB$123)</f>
        <v>0</v>
      </c>
      <c r="AC41" s="126">
        <f>AC$2*AVERAGE(Annual!AC$7:AC$123)</f>
        <v>0</v>
      </c>
      <c r="AD41" s="126">
        <f>AD$2*AVERAGE(Annual!AD$7:AD$123)</f>
        <v>0</v>
      </c>
    </row>
    <row r="42" spans="1:30">
      <c r="A42" t="s">
        <v>439</v>
      </c>
      <c r="B42" s="126">
        <f>B$2*AVERAGE(Annual!B$7:B$123)</f>
        <v>0</v>
      </c>
      <c r="C42" s="126">
        <f>C$2*AVERAGE(Annual!C$7:C$123)</f>
        <v>0</v>
      </c>
      <c r="D42" s="126">
        <f>D$2*AVERAGE(Annual!D$7:D$123)</f>
        <v>0</v>
      </c>
      <c r="E42" s="126">
        <f>E$2*AVERAGE(Annual!E$7:E$123)</f>
        <v>0</v>
      </c>
      <c r="F42" s="126">
        <f>F$2*AVERAGE(Annual!F$7:F$123)</f>
        <v>0</v>
      </c>
      <c r="G42" s="126">
        <f>G$2*AVERAGE(Annual!G$7:G$123)</f>
        <v>0</v>
      </c>
      <c r="H42" s="126">
        <f>H$2*AVERAGE(Annual!H$7:H$123)</f>
        <v>0</v>
      </c>
      <c r="I42" s="126">
        <f>I$2*AVERAGE(Annual!I$7:I$123)</f>
        <v>0</v>
      </c>
      <c r="J42" s="126">
        <f>J$2*AVERAGE(Annual!J$7:J$123)</f>
        <v>0</v>
      </c>
      <c r="K42" s="126">
        <f>K$2*AVERAGE(Annual!K$7:K$123)</f>
        <v>0</v>
      </c>
      <c r="L42" s="126">
        <f>L$2*AVERAGE(Annual!L$7:L$123)</f>
        <v>0</v>
      </c>
      <c r="M42" s="126">
        <f>M$2*AVERAGE(Annual!M$7:M$123)</f>
        <v>0</v>
      </c>
      <c r="N42" s="126">
        <f>N$2*AVERAGE(Annual!N$7:N$123)</f>
        <v>0</v>
      </c>
      <c r="O42" s="126">
        <f>O$2*AVERAGE(Annual!O$7:O$123)</f>
        <v>0</v>
      </c>
      <c r="P42" s="126">
        <f>P$2*AVERAGE(Annual!P$7:P$123)</f>
        <v>0</v>
      </c>
      <c r="Q42" s="126">
        <f>Q$2*AVERAGE(Annual!Q$7:Q$123)</f>
        <v>0</v>
      </c>
      <c r="R42" s="126">
        <f>R$2*AVERAGE(Annual!R$7:R$123)</f>
        <v>0</v>
      </c>
      <c r="S42" s="126">
        <f>S$2*AVERAGE(Annual!S$7:S$123)</f>
        <v>0</v>
      </c>
      <c r="T42" s="126">
        <f>T$2*AVERAGE(Annual!T$7:T$123)</f>
        <v>0</v>
      </c>
      <c r="U42" s="126">
        <f>U$2*AVERAGE(Annual!U$7:U$123)</f>
        <v>0</v>
      </c>
      <c r="V42" s="126">
        <f>V$2*AVERAGE(Annual!V$7:V$123)</f>
        <v>0</v>
      </c>
      <c r="W42" s="126">
        <f>W$2*AVERAGE(Annual!W$7:W$123)</f>
        <v>0</v>
      </c>
      <c r="X42" s="126">
        <f>X$2*AVERAGE(Annual!X$7:X$123)</f>
        <v>0</v>
      </c>
      <c r="Y42" s="126">
        <f>Y$2*AVERAGE(Annual!Y$7:Y$123)</f>
        <v>0</v>
      </c>
      <c r="Z42" s="126">
        <f>Z$2*AVERAGE(Annual!Z$7:Z$123)</f>
        <v>0</v>
      </c>
      <c r="AA42" s="126">
        <f>AA$2*AVERAGE(Annual!AA$7:AA$123)</f>
        <v>0</v>
      </c>
      <c r="AB42" s="126">
        <f>AB$2*AVERAGE(Annual!AB$7:AB$123)</f>
        <v>0</v>
      </c>
      <c r="AC42" s="126">
        <f>AC$2*AVERAGE(Annual!AC$7:AC$123)</f>
        <v>0</v>
      </c>
      <c r="AD42" s="126">
        <f>AD$2*AVERAGE(Annual!AD$7:AD$123)</f>
        <v>0</v>
      </c>
    </row>
    <row r="43" spans="1:30">
      <c r="A43" t="s">
        <v>440</v>
      </c>
      <c r="B43" s="126">
        <f>B$2*AVERAGE(Annual!B$7:B$123)</f>
        <v>0</v>
      </c>
      <c r="C43" s="126">
        <f>C$2*AVERAGE(Annual!C$7:C$123)</f>
        <v>0</v>
      </c>
      <c r="D43" s="126">
        <f>D$2*AVERAGE(Annual!D$7:D$123)</f>
        <v>0</v>
      </c>
      <c r="E43" s="126">
        <f>E$2*AVERAGE(Annual!E$7:E$123)</f>
        <v>0</v>
      </c>
      <c r="F43" s="126">
        <f>F$2*AVERAGE(Annual!F$7:F$123)</f>
        <v>0</v>
      </c>
      <c r="G43" s="126">
        <f>G$2*AVERAGE(Annual!G$7:G$123)</f>
        <v>0</v>
      </c>
      <c r="H43" s="126">
        <f>H$2*AVERAGE(Annual!H$7:H$123)</f>
        <v>0</v>
      </c>
      <c r="I43" s="126">
        <f>I$2*AVERAGE(Annual!I$7:I$123)</f>
        <v>0</v>
      </c>
      <c r="J43" s="126">
        <f>J$2*AVERAGE(Annual!J$7:J$123)</f>
        <v>0</v>
      </c>
      <c r="K43" s="126">
        <f>K$2*AVERAGE(Annual!K$7:K$123)</f>
        <v>0</v>
      </c>
      <c r="L43" s="126">
        <f>L$2*AVERAGE(Annual!L$7:L$123)</f>
        <v>0</v>
      </c>
      <c r="M43" s="126">
        <f>M$2*AVERAGE(Annual!M$7:M$123)</f>
        <v>0</v>
      </c>
      <c r="N43" s="126">
        <f>N$2*AVERAGE(Annual!N$7:N$123)</f>
        <v>0</v>
      </c>
      <c r="O43" s="126">
        <f>O$2*AVERAGE(Annual!O$7:O$123)</f>
        <v>0</v>
      </c>
      <c r="P43" s="126">
        <f>P$2*AVERAGE(Annual!P$7:P$123)</f>
        <v>0</v>
      </c>
      <c r="Q43" s="126">
        <f>Q$2*AVERAGE(Annual!Q$7:Q$123)</f>
        <v>0</v>
      </c>
      <c r="R43" s="126">
        <f>R$2*AVERAGE(Annual!R$7:R$123)</f>
        <v>0</v>
      </c>
      <c r="S43" s="126">
        <f>S$2*AVERAGE(Annual!S$7:S$123)</f>
        <v>0</v>
      </c>
      <c r="T43" s="126">
        <f>T$2*AVERAGE(Annual!T$7:T$123)</f>
        <v>0</v>
      </c>
      <c r="U43" s="126">
        <f>U$2*AVERAGE(Annual!U$7:U$123)</f>
        <v>0</v>
      </c>
      <c r="V43" s="126">
        <f>V$2*AVERAGE(Annual!V$7:V$123)</f>
        <v>0</v>
      </c>
      <c r="W43" s="126">
        <f>W$2*AVERAGE(Annual!W$7:W$123)</f>
        <v>0</v>
      </c>
      <c r="X43" s="126">
        <f>X$2*AVERAGE(Annual!X$7:X$123)</f>
        <v>0</v>
      </c>
      <c r="Y43" s="126">
        <f>Y$2*AVERAGE(Annual!Y$7:Y$123)</f>
        <v>0</v>
      </c>
      <c r="Z43" s="126">
        <f>Z$2*AVERAGE(Annual!Z$7:Z$123)</f>
        <v>0</v>
      </c>
      <c r="AA43" s="126">
        <f>AA$2*AVERAGE(Annual!AA$7:AA$123)</f>
        <v>0</v>
      </c>
      <c r="AB43" s="126">
        <f>AB$2*AVERAGE(Annual!AB$7:AB$123)</f>
        <v>0</v>
      </c>
      <c r="AC43" s="126">
        <f>AC$2*AVERAGE(Annual!AC$7:AC$123)</f>
        <v>0</v>
      </c>
      <c r="AD43" s="126">
        <f>AD$2*AVERAGE(Annual!AD$7:AD$123)</f>
        <v>0</v>
      </c>
    </row>
    <row r="44" spans="1:30">
      <c r="A44" t="s">
        <v>441</v>
      </c>
      <c r="B44" s="126">
        <f>B$2*AVERAGE(Annual!B$7:B$123)</f>
        <v>0</v>
      </c>
      <c r="C44" s="126">
        <f>C$2*AVERAGE(Annual!C$7:C$123)</f>
        <v>0</v>
      </c>
      <c r="D44" s="126">
        <f>D$2*AVERAGE(Annual!D$7:D$123)</f>
        <v>0</v>
      </c>
      <c r="E44" s="126">
        <f>E$2*AVERAGE(Annual!E$7:E$123)</f>
        <v>0</v>
      </c>
      <c r="F44" s="126">
        <f>F$2*AVERAGE(Annual!F$7:F$123)</f>
        <v>0</v>
      </c>
      <c r="G44" s="126">
        <f>G$2*AVERAGE(Annual!G$7:G$123)</f>
        <v>0</v>
      </c>
      <c r="H44" s="126">
        <f>H$2*AVERAGE(Annual!H$7:H$123)</f>
        <v>0</v>
      </c>
      <c r="I44" s="126">
        <f>I$2*AVERAGE(Annual!I$7:I$123)</f>
        <v>0</v>
      </c>
      <c r="J44" s="126">
        <f>J$2*AVERAGE(Annual!J$7:J$123)</f>
        <v>0</v>
      </c>
      <c r="K44" s="126">
        <f>K$2*AVERAGE(Annual!K$7:K$123)</f>
        <v>0</v>
      </c>
      <c r="L44" s="126">
        <f>L$2*AVERAGE(Annual!L$7:L$123)</f>
        <v>0</v>
      </c>
      <c r="M44" s="126">
        <f>M$2*AVERAGE(Annual!M$7:M$123)</f>
        <v>0</v>
      </c>
      <c r="N44" s="126">
        <f>N$2*AVERAGE(Annual!N$7:N$123)</f>
        <v>0</v>
      </c>
      <c r="O44" s="126">
        <f>O$2*AVERAGE(Annual!O$7:O$123)</f>
        <v>0</v>
      </c>
      <c r="P44" s="126">
        <f>P$2*AVERAGE(Annual!P$7:P$123)</f>
        <v>0</v>
      </c>
      <c r="Q44" s="126">
        <f>Q$2*AVERAGE(Annual!Q$7:Q$123)</f>
        <v>0</v>
      </c>
      <c r="R44" s="126">
        <f>R$2*AVERAGE(Annual!R$7:R$123)</f>
        <v>0</v>
      </c>
      <c r="S44" s="126">
        <f>S$2*AVERAGE(Annual!S$7:S$123)</f>
        <v>0</v>
      </c>
      <c r="T44" s="126">
        <f>T$2*AVERAGE(Annual!T$7:T$123)</f>
        <v>0</v>
      </c>
      <c r="U44" s="126">
        <f>U$2*AVERAGE(Annual!U$7:U$123)</f>
        <v>0</v>
      </c>
      <c r="V44" s="126">
        <f>V$2*AVERAGE(Annual!V$7:V$123)</f>
        <v>0</v>
      </c>
      <c r="W44" s="126">
        <f>W$2*AVERAGE(Annual!W$7:W$123)</f>
        <v>0</v>
      </c>
      <c r="X44" s="126">
        <f>X$2*AVERAGE(Annual!X$7:X$123)</f>
        <v>0</v>
      </c>
      <c r="Y44" s="126">
        <f>Y$2*AVERAGE(Annual!Y$7:Y$123)</f>
        <v>0</v>
      </c>
      <c r="Z44" s="126">
        <f>Z$2*AVERAGE(Annual!Z$7:Z$123)</f>
        <v>0</v>
      </c>
      <c r="AA44" s="126">
        <f>AA$2*AVERAGE(Annual!AA$7:AA$123)</f>
        <v>0</v>
      </c>
      <c r="AB44" s="126">
        <f>AB$2*AVERAGE(Annual!AB$7:AB$123)</f>
        <v>0</v>
      </c>
      <c r="AC44" s="126">
        <f>AC$2*AVERAGE(Annual!AC$7:AC$123)</f>
        <v>0</v>
      </c>
      <c r="AD44" s="126">
        <f>AD$2*AVERAGE(Annual!AD$7:AD$123)</f>
        <v>0</v>
      </c>
    </row>
    <row r="45" spans="1:30">
      <c r="A45" t="s">
        <v>442</v>
      </c>
      <c r="B45" s="126">
        <f>B$2*AVERAGE(Annual!B$7:B$123)</f>
        <v>0</v>
      </c>
      <c r="C45" s="126">
        <f>C$2*AVERAGE(Annual!C$7:C$123)</f>
        <v>0</v>
      </c>
      <c r="D45" s="126">
        <f>D$2*AVERAGE(Annual!D$7:D$123)</f>
        <v>0</v>
      </c>
      <c r="E45" s="126">
        <f>E$2*AVERAGE(Annual!E$7:E$123)</f>
        <v>0</v>
      </c>
      <c r="F45" s="126">
        <f>F$2*AVERAGE(Annual!F$7:F$123)</f>
        <v>0</v>
      </c>
      <c r="G45" s="126">
        <f>G$2*AVERAGE(Annual!G$7:G$123)</f>
        <v>0</v>
      </c>
      <c r="H45" s="126">
        <f>H$2*AVERAGE(Annual!H$7:H$123)</f>
        <v>0</v>
      </c>
      <c r="I45" s="126">
        <f>I$2*AVERAGE(Annual!I$7:I$123)</f>
        <v>0</v>
      </c>
      <c r="J45" s="126">
        <f>J$2*AVERAGE(Annual!J$7:J$123)</f>
        <v>0</v>
      </c>
      <c r="K45" s="126">
        <f>K$2*AVERAGE(Annual!K$7:K$123)</f>
        <v>0</v>
      </c>
      <c r="L45" s="126">
        <f>L$2*AVERAGE(Annual!L$7:L$123)</f>
        <v>0</v>
      </c>
      <c r="M45" s="126">
        <f>M$2*AVERAGE(Annual!M$7:M$123)</f>
        <v>0</v>
      </c>
      <c r="N45" s="126">
        <f>N$2*AVERAGE(Annual!N$7:N$123)</f>
        <v>0</v>
      </c>
      <c r="O45" s="126">
        <f>O$2*AVERAGE(Annual!O$7:O$123)</f>
        <v>0</v>
      </c>
      <c r="P45" s="126">
        <f>P$2*AVERAGE(Annual!P$7:P$123)</f>
        <v>0</v>
      </c>
      <c r="Q45" s="126">
        <f>Q$2*AVERAGE(Annual!Q$7:Q$123)</f>
        <v>0</v>
      </c>
      <c r="R45" s="126">
        <f>R$2*AVERAGE(Annual!R$7:R$123)</f>
        <v>0</v>
      </c>
      <c r="S45" s="126">
        <f>S$2*AVERAGE(Annual!S$7:S$123)</f>
        <v>0</v>
      </c>
      <c r="T45" s="126">
        <f>T$2*AVERAGE(Annual!T$7:T$123)</f>
        <v>0</v>
      </c>
      <c r="U45" s="126">
        <f>U$2*AVERAGE(Annual!U$7:U$123)</f>
        <v>0</v>
      </c>
      <c r="V45" s="126">
        <f>V$2*AVERAGE(Annual!V$7:V$123)</f>
        <v>0</v>
      </c>
      <c r="W45" s="126">
        <f>W$2*AVERAGE(Annual!W$7:W$123)</f>
        <v>0</v>
      </c>
      <c r="X45" s="126">
        <f>X$2*AVERAGE(Annual!X$7:X$123)</f>
        <v>0</v>
      </c>
      <c r="Y45" s="126">
        <f>Y$2*AVERAGE(Annual!Y$7:Y$123)</f>
        <v>0</v>
      </c>
      <c r="Z45" s="126">
        <f>Z$2*AVERAGE(Annual!Z$7:Z$123)</f>
        <v>0</v>
      </c>
      <c r="AA45" s="126">
        <f>AA$2*AVERAGE(Annual!AA$7:AA$123)</f>
        <v>0</v>
      </c>
      <c r="AB45" s="126">
        <f>AB$2*AVERAGE(Annual!AB$7:AB$123)</f>
        <v>0</v>
      </c>
      <c r="AC45" s="126">
        <f>AC$2*AVERAGE(Annual!AC$7:AC$123)</f>
        <v>0</v>
      </c>
      <c r="AD45" s="126">
        <f>AD$2*AVERAGE(Annual!AD$7:AD$123)</f>
        <v>0</v>
      </c>
    </row>
    <row r="46" spans="1:30">
      <c r="A46" t="s">
        <v>443</v>
      </c>
      <c r="B46" s="126">
        <f>B$2*AVERAGE(Annual!B$7:B$123)</f>
        <v>0</v>
      </c>
      <c r="C46" s="126">
        <f>C$2*AVERAGE(Annual!C$7:C$123)</f>
        <v>0</v>
      </c>
      <c r="D46" s="126">
        <f>D$2*AVERAGE(Annual!D$7:D$123)</f>
        <v>0</v>
      </c>
      <c r="E46" s="126">
        <f>E$2*AVERAGE(Annual!E$7:E$123)</f>
        <v>0</v>
      </c>
      <c r="F46" s="126">
        <f>F$2*AVERAGE(Annual!F$7:F$123)</f>
        <v>0</v>
      </c>
      <c r="G46" s="126">
        <f>G$2*AVERAGE(Annual!G$7:G$123)</f>
        <v>0</v>
      </c>
      <c r="H46" s="126">
        <f>H$2*AVERAGE(Annual!H$7:H$123)</f>
        <v>0</v>
      </c>
      <c r="I46" s="126">
        <f>I$2*AVERAGE(Annual!I$7:I$123)</f>
        <v>0</v>
      </c>
      <c r="J46" s="126">
        <f>J$2*AVERAGE(Annual!J$7:J$123)</f>
        <v>0</v>
      </c>
      <c r="K46" s="126">
        <f>K$2*AVERAGE(Annual!K$7:K$123)</f>
        <v>0</v>
      </c>
      <c r="L46" s="126">
        <f>L$2*AVERAGE(Annual!L$7:L$123)</f>
        <v>0</v>
      </c>
      <c r="M46" s="126">
        <f>M$2*AVERAGE(Annual!M$7:M$123)</f>
        <v>0</v>
      </c>
      <c r="N46" s="126">
        <f>N$2*AVERAGE(Annual!N$7:N$123)</f>
        <v>0</v>
      </c>
      <c r="O46" s="126">
        <f>O$2*AVERAGE(Annual!O$7:O$123)</f>
        <v>0</v>
      </c>
      <c r="P46" s="126">
        <f>P$2*AVERAGE(Annual!P$7:P$123)</f>
        <v>0</v>
      </c>
      <c r="Q46" s="126">
        <f>Q$2*AVERAGE(Annual!Q$7:Q$123)</f>
        <v>0</v>
      </c>
      <c r="R46" s="126">
        <f>R$2*AVERAGE(Annual!R$7:R$123)</f>
        <v>0</v>
      </c>
      <c r="S46" s="126">
        <f>S$2*AVERAGE(Annual!S$7:S$123)</f>
        <v>0</v>
      </c>
      <c r="T46" s="126">
        <f>T$2*AVERAGE(Annual!T$7:T$123)</f>
        <v>0</v>
      </c>
      <c r="U46" s="126">
        <f>U$2*AVERAGE(Annual!U$7:U$123)</f>
        <v>0</v>
      </c>
      <c r="V46" s="126">
        <f>V$2*AVERAGE(Annual!V$7:V$123)</f>
        <v>0</v>
      </c>
      <c r="W46" s="126">
        <f>W$2*AVERAGE(Annual!W$7:W$123)</f>
        <v>0</v>
      </c>
      <c r="X46" s="126">
        <f>X$2*AVERAGE(Annual!X$7:X$123)</f>
        <v>0</v>
      </c>
      <c r="Y46" s="126">
        <f>Y$2*AVERAGE(Annual!Y$7:Y$123)</f>
        <v>0</v>
      </c>
      <c r="Z46" s="126">
        <f>Z$2*AVERAGE(Annual!Z$7:Z$123)</f>
        <v>0</v>
      </c>
      <c r="AA46" s="126">
        <f>AA$2*AVERAGE(Annual!AA$7:AA$123)</f>
        <v>0</v>
      </c>
      <c r="AB46" s="126">
        <f>AB$2*AVERAGE(Annual!AB$7:AB$123)</f>
        <v>0</v>
      </c>
      <c r="AC46" s="126">
        <f>AC$2*AVERAGE(Annual!AC$7:AC$123)</f>
        <v>0</v>
      </c>
      <c r="AD46" s="126">
        <f>AD$2*AVERAGE(Annual!AD$7:AD$123)</f>
        <v>0</v>
      </c>
    </row>
    <row r="47" spans="1:30">
      <c r="A47" t="s">
        <v>444</v>
      </c>
      <c r="B47" s="126">
        <f>B$2*AVERAGE(Annual!B$7:B$123)</f>
        <v>0</v>
      </c>
      <c r="C47" s="126">
        <f>C$2*AVERAGE(Annual!C$7:C$123)</f>
        <v>0</v>
      </c>
      <c r="D47" s="126">
        <f>D$2*AVERAGE(Annual!D$7:D$123)</f>
        <v>0</v>
      </c>
      <c r="E47" s="126">
        <f>E$2*AVERAGE(Annual!E$7:E$123)</f>
        <v>0</v>
      </c>
      <c r="F47" s="126">
        <f>F$2*AVERAGE(Annual!F$7:F$123)</f>
        <v>0</v>
      </c>
      <c r="G47" s="126">
        <f>G$2*AVERAGE(Annual!G$7:G$123)</f>
        <v>0</v>
      </c>
      <c r="H47" s="126">
        <f>H$2*AVERAGE(Annual!H$7:H$123)</f>
        <v>0</v>
      </c>
      <c r="I47" s="126">
        <f>I$2*AVERAGE(Annual!I$7:I$123)</f>
        <v>0</v>
      </c>
      <c r="J47" s="126">
        <f>J$2*AVERAGE(Annual!J$7:J$123)</f>
        <v>0</v>
      </c>
      <c r="K47" s="126">
        <f>K$2*AVERAGE(Annual!K$7:K$123)</f>
        <v>0</v>
      </c>
      <c r="L47" s="126">
        <f>L$2*AVERAGE(Annual!L$7:L$123)</f>
        <v>0</v>
      </c>
      <c r="M47" s="126">
        <f>M$2*AVERAGE(Annual!M$7:M$123)</f>
        <v>0</v>
      </c>
      <c r="N47" s="126">
        <f>N$2*AVERAGE(Annual!N$7:N$123)</f>
        <v>0</v>
      </c>
      <c r="O47" s="126">
        <f>O$2*AVERAGE(Annual!O$7:O$123)</f>
        <v>0</v>
      </c>
      <c r="P47" s="126">
        <f>P$2*AVERAGE(Annual!P$7:P$123)</f>
        <v>0</v>
      </c>
      <c r="Q47" s="126">
        <f>Q$2*AVERAGE(Annual!Q$7:Q$123)</f>
        <v>0</v>
      </c>
      <c r="R47" s="126">
        <f>R$2*AVERAGE(Annual!R$7:R$123)</f>
        <v>0</v>
      </c>
      <c r="S47" s="126">
        <f>S$2*AVERAGE(Annual!S$7:S$123)</f>
        <v>0</v>
      </c>
      <c r="T47" s="126">
        <f>T$2*AVERAGE(Annual!T$7:T$123)</f>
        <v>0</v>
      </c>
      <c r="U47" s="126">
        <f>U$2*AVERAGE(Annual!U$7:U$123)</f>
        <v>0</v>
      </c>
      <c r="V47" s="126">
        <f>V$2*AVERAGE(Annual!V$7:V$123)</f>
        <v>0</v>
      </c>
      <c r="W47" s="126">
        <f>W$2*AVERAGE(Annual!W$7:W$123)</f>
        <v>0</v>
      </c>
      <c r="X47" s="126">
        <f>X$2*AVERAGE(Annual!X$7:X$123)</f>
        <v>0</v>
      </c>
      <c r="Y47" s="126">
        <f>Y$2*AVERAGE(Annual!Y$7:Y$123)</f>
        <v>0</v>
      </c>
      <c r="Z47" s="126">
        <f>Z$2*AVERAGE(Annual!Z$7:Z$123)</f>
        <v>0</v>
      </c>
      <c r="AA47" s="126">
        <f>AA$2*AVERAGE(Annual!AA$7:AA$123)</f>
        <v>0</v>
      </c>
      <c r="AB47" s="126">
        <f>AB$2*AVERAGE(Annual!AB$7:AB$123)</f>
        <v>0</v>
      </c>
      <c r="AC47" s="126">
        <f>AC$2*AVERAGE(Annual!AC$7:AC$123)</f>
        <v>0</v>
      </c>
      <c r="AD47" s="126">
        <f>AD$2*AVERAGE(Annual!AD$7:AD$123)</f>
        <v>0</v>
      </c>
    </row>
    <row r="48" spans="1:30">
      <c r="A48" t="s">
        <v>445</v>
      </c>
      <c r="B48" s="126">
        <f>B$2*AVERAGE(Annual!B$7:B$123)</f>
        <v>0</v>
      </c>
      <c r="C48" s="126">
        <f>C$2*AVERAGE(Annual!C$7:C$123)</f>
        <v>0</v>
      </c>
      <c r="D48" s="126">
        <f>D$2*AVERAGE(Annual!D$7:D$123)</f>
        <v>0</v>
      </c>
      <c r="E48" s="126">
        <f>E$2*AVERAGE(Annual!E$7:E$123)</f>
        <v>0</v>
      </c>
      <c r="F48" s="126">
        <f>F$2*AVERAGE(Annual!F$7:F$123)</f>
        <v>0</v>
      </c>
      <c r="G48" s="126">
        <f>G$2*AVERAGE(Annual!G$7:G$123)</f>
        <v>0</v>
      </c>
      <c r="H48" s="126">
        <f>H$2*AVERAGE(Annual!H$7:H$123)</f>
        <v>0</v>
      </c>
      <c r="I48" s="126">
        <f>I$2*AVERAGE(Annual!I$7:I$123)</f>
        <v>0</v>
      </c>
      <c r="J48" s="126">
        <f>J$2*AVERAGE(Annual!J$7:J$123)</f>
        <v>0</v>
      </c>
      <c r="K48" s="126">
        <f>K$2*AVERAGE(Annual!K$7:K$123)</f>
        <v>0</v>
      </c>
      <c r="L48" s="126">
        <f>L$2*AVERAGE(Annual!L$7:L$123)</f>
        <v>0</v>
      </c>
      <c r="M48" s="126">
        <f>M$2*AVERAGE(Annual!M$7:M$123)</f>
        <v>0</v>
      </c>
      <c r="N48" s="126">
        <f>N$2*AVERAGE(Annual!N$7:N$123)</f>
        <v>0</v>
      </c>
      <c r="O48" s="126">
        <f>O$2*AVERAGE(Annual!O$7:O$123)</f>
        <v>0</v>
      </c>
      <c r="P48" s="126">
        <f>P$2*AVERAGE(Annual!P$7:P$123)</f>
        <v>0</v>
      </c>
      <c r="Q48" s="126">
        <f>Q$2*AVERAGE(Annual!Q$7:Q$123)</f>
        <v>0</v>
      </c>
      <c r="R48" s="126">
        <f>R$2*AVERAGE(Annual!R$7:R$123)</f>
        <v>0</v>
      </c>
      <c r="S48" s="126">
        <f>S$2*AVERAGE(Annual!S$7:S$123)</f>
        <v>0</v>
      </c>
      <c r="T48" s="126">
        <f>T$2*AVERAGE(Annual!T$7:T$123)</f>
        <v>0</v>
      </c>
      <c r="U48" s="126">
        <f>U$2*AVERAGE(Annual!U$7:U$123)</f>
        <v>0</v>
      </c>
      <c r="V48" s="126">
        <f>V$2*AVERAGE(Annual!V$7:V$123)</f>
        <v>0</v>
      </c>
      <c r="W48" s="126">
        <f>W$2*AVERAGE(Annual!W$7:W$123)</f>
        <v>0</v>
      </c>
      <c r="X48" s="126">
        <f>X$2*AVERAGE(Annual!X$7:X$123)</f>
        <v>0</v>
      </c>
      <c r="Y48" s="126">
        <f>Y$2*AVERAGE(Annual!Y$7:Y$123)</f>
        <v>0</v>
      </c>
      <c r="Z48" s="126">
        <f>Z$2*AVERAGE(Annual!Z$7:Z$123)</f>
        <v>0</v>
      </c>
      <c r="AA48" s="126">
        <f>AA$2*AVERAGE(Annual!AA$7:AA$123)</f>
        <v>0</v>
      </c>
      <c r="AB48" s="126">
        <f>AB$2*AVERAGE(Annual!AB$7:AB$123)</f>
        <v>0</v>
      </c>
      <c r="AC48" s="126">
        <f>AC$2*AVERAGE(Annual!AC$7:AC$123)</f>
        <v>0</v>
      </c>
      <c r="AD48" s="126">
        <f>AD$2*AVERAGE(Annual!AD$7:AD$123)</f>
        <v>0</v>
      </c>
    </row>
    <row r="49" spans="1:30">
      <c r="A49" t="s">
        <v>446</v>
      </c>
      <c r="B49" s="126">
        <f>B$2*AVERAGE(Annual!B$7:B$123)</f>
        <v>0</v>
      </c>
      <c r="C49" s="126">
        <f>C$2*AVERAGE(Annual!C$7:C$123)</f>
        <v>0</v>
      </c>
      <c r="D49" s="126">
        <f>D$2*AVERAGE(Annual!D$7:D$123)</f>
        <v>0</v>
      </c>
      <c r="E49" s="126">
        <f>E$2*AVERAGE(Annual!E$7:E$123)</f>
        <v>0</v>
      </c>
      <c r="F49" s="126">
        <f>F$2*AVERAGE(Annual!F$7:F$123)</f>
        <v>0</v>
      </c>
      <c r="G49" s="126">
        <f>G$2*AVERAGE(Annual!G$7:G$123)</f>
        <v>0</v>
      </c>
      <c r="H49" s="126">
        <f>H$2*AVERAGE(Annual!H$7:H$123)</f>
        <v>0</v>
      </c>
      <c r="I49" s="126">
        <f>I$2*AVERAGE(Annual!I$7:I$123)</f>
        <v>0</v>
      </c>
      <c r="J49" s="126">
        <f>J$2*AVERAGE(Annual!J$7:J$123)</f>
        <v>0</v>
      </c>
      <c r="K49" s="126">
        <f>K$2*AVERAGE(Annual!K$7:K$123)</f>
        <v>0</v>
      </c>
      <c r="L49" s="126">
        <f>L$2*AVERAGE(Annual!L$7:L$123)</f>
        <v>0</v>
      </c>
      <c r="M49" s="126">
        <f>M$2*AVERAGE(Annual!M$7:M$123)</f>
        <v>0</v>
      </c>
      <c r="N49" s="126">
        <f>N$2*AVERAGE(Annual!N$7:N$123)</f>
        <v>0</v>
      </c>
      <c r="O49" s="126">
        <f>O$2*AVERAGE(Annual!O$7:O$123)</f>
        <v>0</v>
      </c>
      <c r="P49" s="126">
        <f>P$2*AVERAGE(Annual!P$7:P$123)</f>
        <v>0</v>
      </c>
      <c r="Q49" s="126">
        <f>Q$2*AVERAGE(Annual!Q$7:Q$123)</f>
        <v>0</v>
      </c>
      <c r="R49" s="126">
        <f>R$2*AVERAGE(Annual!R$7:R$123)</f>
        <v>0</v>
      </c>
      <c r="S49" s="126">
        <f>S$2*AVERAGE(Annual!S$7:S$123)</f>
        <v>0</v>
      </c>
      <c r="T49" s="126">
        <f>T$2*AVERAGE(Annual!T$7:T$123)</f>
        <v>0</v>
      </c>
      <c r="U49" s="126">
        <f>U$2*AVERAGE(Annual!U$7:U$123)</f>
        <v>0</v>
      </c>
      <c r="V49" s="126">
        <f>V$2*AVERAGE(Annual!V$7:V$123)</f>
        <v>0</v>
      </c>
      <c r="W49" s="126">
        <f>W$2*AVERAGE(Annual!W$7:W$123)</f>
        <v>0</v>
      </c>
      <c r="X49" s="126">
        <f>X$2*AVERAGE(Annual!X$7:X$123)</f>
        <v>0</v>
      </c>
      <c r="Y49" s="126">
        <f>Y$2*AVERAGE(Annual!Y$7:Y$123)</f>
        <v>0</v>
      </c>
      <c r="Z49" s="126">
        <f>Z$2*AVERAGE(Annual!Z$7:Z$123)</f>
        <v>0</v>
      </c>
      <c r="AA49" s="126">
        <f>AA$2*AVERAGE(Annual!AA$7:AA$123)</f>
        <v>0</v>
      </c>
      <c r="AB49" s="126">
        <f>AB$2*AVERAGE(Annual!AB$7:AB$123)</f>
        <v>0</v>
      </c>
      <c r="AC49" s="126">
        <f>AC$2*AVERAGE(Annual!AC$7:AC$123)</f>
        <v>0</v>
      </c>
      <c r="AD49" s="126">
        <f>AD$2*AVERAGE(Annual!AD$7:AD$123)</f>
        <v>0</v>
      </c>
    </row>
    <row r="50" spans="1:30">
      <c r="A50" t="s">
        <v>447</v>
      </c>
      <c r="B50" s="126">
        <f>B$2*AVERAGE(Annual!B$7:B$123)</f>
        <v>0</v>
      </c>
      <c r="C50" s="126">
        <f>C$2*AVERAGE(Annual!C$7:C$123)</f>
        <v>0</v>
      </c>
      <c r="D50" s="126">
        <f>D$2*AVERAGE(Annual!D$7:D$123)</f>
        <v>0</v>
      </c>
      <c r="E50" s="126">
        <f>E$2*AVERAGE(Annual!E$7:E$123)</f>
        <v>0</v>
      </c>
      <c r="F50" s="126">
        <f>F$2*AVERAGE(Annual!F$7:F$123)</f>
        <v>0</v>
      </c>
      <c r="G50" s="126">
        <f>G$2*AVERAGE(Annual!G$7:G$123)</f>
        <v>0</v>
      </c>
      <c r="H50" s="126">
        <f>H$2*AVERAGE(Annual!H$7:H$123)</f>
        <v>0</v>
      </c>
      <c r="I50" s="126">
        <f>I$2*AVERAGE(Annual!I$7:I$123)</f>
        <v>0</v>
      </c>
      <c r="J50" s="126">
        <f>J$2*AVERAGE(Annual!J$7:J$123)</f>
        <v>0</v>
      </c>
      <c r="K50" s="126">
        <f>K$2*AVERAGE(Annual!K$7:K$123)</f>
        <v>0</v>
      </c>
      <c r="L50" s="126">
        <f>L$2*AVERAGE(Annual!L$7:L$123)</f>
        <v>0</v>
      </c>
      <c r="M50" s="126">
        <f>M$2*AVERAGE(Annual!M$7:M$123)</f>
        <v>0</v>
      </c>
      <c r="N50" s="126">
        <f>N$2*AVERAGE(Annual!N$7:N$123)</f>
        <v>0</v>
      </c>
      <c r="O50" s="126">
        <f>O$2*AVERAGE(Annual!O$7:O$123)</f>
        <v>0</v>
      </c>
      <c r="P50" s="126">
        <f>P$2*AVERAGE(Annual!P$7:P$123)</f>
        <v>0</v>
      </c>
      <c r="Q50" s="126">
        <f>Q$2*AVERAGE(Annual!Q$7:Q$123)</f>
        <v>0</v>
      </c>
      <c r="R50" s="126">
        <f>R$2*AVERAGE(Annual!R$7:R$123)</f>
        <v>0</v>
      </c>
      <c r="S50" s="126">
        <f>S$2*AVERAGE(Annual!S$7:S$123)</f>
        <v>0</v>
      </c>
      <c r="T50" s="126">
        <f>T$2*AVERAGE(Annual!T$7:T$123)</f>
        <v>0</v>
      </c>
      <c r="U50" s="126">
        <f>U$2*AVERAGE(Annual!U$7:U$123)</f>
        <v>0</v>
      </c>
      <c r="V50" s="126">
        <f>V$2*AVERAGE(Annual!V$7:V$123)</f>
        <v>0</v>
      </c>
      <c r="W50" s="126">
        <f>W$2*AVERAGE(Annual!W$7:W$123)</f>
        <v>0</v>
      </c>
      <c r="X50" s="126">
        <f>X$2*AVERAGE(Annual!X$7:X$123)</f>
        <v>0</v>
      </c>
      <c r="Y50" s="126">
        <f>Y$2*AVERAGE(Annual!Y$7:Y$123)</f>
        <v>0</v>
      </c>
      <c r="Z50" s="126">
        <f>Z$2*AVERAGE(Annual!Z$7:Z$123)</f>
        <v>0</v>
      </c>
      <c r="AA50" s="126">
        <f>AA$2*AVERAGE(Annual!AA$7:AA$123)</f>
        <v>0</v>
      </c>
      <c r="AB50" s="126">
        <f>AB$2*AVERAGE(Annual!AB$7:AB$123)</f>
        <v>0</v>
      </c>
      <c r="AC50" s="126">
        <f>AC$2*AVERAGE(Annual!AC$7:AC$123)</f>
        <v>0</v>
      </c>
      <c r="AD50" s="126">
        <f>AD$2*AVERAGE(Annual!AD$7:AD$123)</f>
        <v>0</v>
      </c>
    </row>
    <row r="51" spans="1:30">
      <c r="A51" t="s">
        <v>448</v>
      </c>
      <c r="B51" s="126">
        <f>B$2*AVERAGE(Annual!B$7:B$123)</f>
        <v>0</v>
      </c>
      <c r="C51" s="126">
        <f>C$2*AVERAGE(Annual!C$7:C$123)</f>
        <v>0</v>
      </c>
      <c r="D51" s="126">
        <f>D$2*AVERAGE(Annual!D$7:D$123)</f>
        <v>0</v>
      </c>
      <c r="E51" s="126">
        <f>E$2*AVERAGE(Annual!E$7:E$123)</f>
        <v>0</v>
      </c>
      <c r="F51" s="126">
        <f>F$2*AVERAGE(Annual!F$7:F$123)</f>
        <v>0</v>
      </c>
      <c r="G51" s="126">
        <f>G$2*AVERAGE(Annual!G$7:G$123)</f>
        <v>0</v>
      </c>
      <c r="H51" s="126">
        <f>H$2*AVERAGE(Annual!H$7:H$123)</f>
        <v>0</v>
      </c>
      <c r="I51" s="126">
        <f>I$2*AVERAGE(Annual!I$7:I$123)</f>
        <v>0</v>
      </c>
      <c r="J51" s="126">
        <f>J$2*AVERAGE(Annual!J$7:J$123)</f>
        <v>0</v>
      </c>
      <c r="K51" s="126">
        <f>K$2*AVERAGE(Annual!K$7:K$123)</f>
        <v>0</v>
      </c>
      <c r="L51" s="126">
        <f>L$2*AVERAGE(Annual!L$7:L$123)</f>
        <v>0</v>
      </c>
      <c r="M51" s="126">
        <f>M$2*AVERAGE(Annual!M$7:M$123)</f>
        <v>0</v>
      </c>
      <c r="N51" s="126">
        <f>N$2*AVERAGE(Annual!N$7:N$123)</f>
        <v>0</v>
      </c>
      <c r="O51" s="126">
        <f>O$2*AVERAGE(Annual!O$7:O$123)</f>
        <v>0</v>
      </c>
      <c r="P51" s="126">
        <f>P$2*AVERAGE(Annual!P$7:P$123)</f>
        <v>0</v>
      </c>
      <c r="Q51" s="126">
        <f>Q$2*AVERAGE(Annual!Q$7:Q$123)</f>
        <v>0</v>
      </c>
      <c r="R51" s="126">
        <f>R$2*AVERAGE(Annual!R$7:R$123)</f>
        <v>0</v>
      </c>
      <c r="S51" s="126">
        <f>S$2*AVERAGE(Annual!S$7:S$123)</f>
        <v>0</v>
      </c>
      <c r="T51" s="126">
        <f>T$2*AVERAGE(Annual!T$7:T$123)</f>
        <v>0</v>
      </c>
      <c r="U51" s="126">
        <f>U$2*AVERAGE(Annual!U$7:U$123)</f>
        <v>0</v>
      </c>
      <c r="V51" s="126">
        <f>V$2*AVERAGE(Annual!V$7:V$123)</f>
        <v>0</v>
      </c>
      <c r="W51" s="126">
        <f>W$2*AVERAGE(Annual!W$7:W$123)</f>
        <v>0</v>
      </c>
      <c r="X51" s="126">
        <f>X$2*AVERAGE(Annual!X$7:X$123)</f>
        <v>0</v>
      </c>
      <c r="Y51" s="126">
        <f>Y$2*AVERAGE(Annual!Y$7:Y$123)</f>
        <v>0</v>
      </c>
      <c r="Z51" s="126">
        <f>Z$2*AVERAGE(Annual!Z$7:Z$123)</f>
        <v>0</v>
      </c>
      <c r="AA51" s="126">
        <f>AA$2*AVERAGE(Annual!AA$7:AA$123)</f>
        <v>0</v>
      </c>
      <c r="AB51" s="126">
        <f>AB$2*AVERAGE(Annual!AB$7:AB$123)</f>
        <v>0</v>
      </c>
      <c r="AC51" s="126">
        <f>AC$2*AVERAGE(Annual!AC$7:AC$123)</f>
        <v>0</v>
      </c>
      <c r="AD51" s="126">
        <f>AD$2*AVERAGE(Annual!AD$7:AD$123)</f>
        <v>0</v>
      </c>
    </row>
    <row r="52" spans="1:30">
      <c r="A52" t="s">
        <v>449</v>
      </c>
      <c r="B52" s="126">
        <f>B$2*AVERAGE(Annual!B$7:B$123)</f>
        <v>0</v>
      </c>
      <c r="C52" s="126">
        <f>C$2*AVERAGE(Annual!C$7:C$123)</f>
        <v>0</v>
      </c>
      <c r="D52" s="126">
        <f>D$2*AVERAGE(Annual!D$7:D$123)</f>
        <v>0</v>
      </c>
      <c r="E52" s="126">
        <f>E$2*AVERAGE(Annual!E$7:E$123)</f>
        <v>0</v>
      </c>
      <c r="F52" s="126">
        <f>F$2*AVERAGE(Annual!F$7:F$123)</f>
        <v>0</v>
      </c>
      <c r="G52" s="126">
        <f>G$2*AVERAGE(Annual!G$7:G$123)</f>
        <v>0</v>
      </c>
      <c r="H52" s="126">
        <f>H$2*AVERAGE(Annual!H$7:H$123)</f>
        <v>0</v>
      </c>
      <c r="I52" s="126">
        <f>I$2*AVERAGE(Annual!I$7:I$123)</f>
        <v>0</v>
      </c>
      <c r="J52" s="126">
        <f>J$2*AVERAGE(Annual!J$7:J$123)</f>
        <v>0</v>
      </c>
      <c r="K52" s="126">
        <f>K$2*AVERAGE(Annual!K$7:K$123)</f>
        <v>0</v>
      </c>
      <c r="L52" s="126">
        <f>L$2*AVERAGE(Annual!L$7:L$123)</f>
        <v>0</v>
      </c>
      <c r="M52" s="126">
        <f>M$2*AVERAGE(Annual!M$7:M$123)</f>
        <v>0</v>
      </c>
      <c r="N52" s="126">
        <f>N$2*AVERAGE(Annual!N$7:N$123)</f>
        <v>0</v>
      </c>
      <c r="O52" s="126">
        <f>O$2*AVERAGE(Annual!O$7:O$123)</f>
        <v>0</v>
      </c>
      <c r="P52" s="126">
        <f>P$2*AVERAGE(Annual!P$7:P$123)</f>
        <v>0</v>
      </c>
      <c r="Q52" s="126">
        <f>Q$2*AVERAGE(Annual!Q$7:Q$123)</f>
        <v>0</v>
      </c>
      <c r="R52" s="126">
        <f>R$2*AVERAGE(Annual!R$7:R$123)</f>
        <v>0</v>
      </c>
      <c r="S52" s="126">
        <f>S$2*AVERAGE(Annual!S$7:S$123)</f>
        <v>0</v>
      </c>
      <c r="T52" s="126">
        <f>T$2*AVERAGE(Annual!T$7:T$123)</f>
        <v>0</v>
      </c>
      <c r="U52" s="126">
        <f>U$2*AVERAGE(Annual!U$7:U$123)</f>
        <v>0</v>
      </c>
      <c r="V52" s="126">
        <f>V$2*AVERAGE(Annual!V$7:V$123)</f>
        <v>0</v>
      </c>
      <c r="W52" s="126">
        <f>W$2*AVERAGE(Annual!W$7:W$123)</f>
        <v>0</v>
      </c>
      <c r="X52" s="126">
        <f>X$2*AVERAGE(Annual!X$7:X$123)</f>
        <v>0</v>
      </c>
      <c r="Y52" s="126">
        <f>Y$2*AVERAGE(Annual!Y$7:Y$123)</f>
        <v>0</v>
      </c>
      <c r="Z52" s="126">
        <f>Z$2*AVERAGE(Annual!Z$7:Z$123)</f>
        <v>0</v>
      </c>
      <c r="AA52" s="126">
        <f>AA$2*AVERAGE(Annual!AA$7:AA$123)</f>
        <v>0</v>
      </c>
      <c r="AB52" s="126">
        <f>AB$2*AVERAGE(Annual!AB$7:AB$123)</f>
        <v>0</v>
      </c>
      <c r="AC52" s="126">
        <f>AC$2*AVERAGE(Annual!AC$7:AC$123)</f>
        <v>0</v>
      </c>
      <c r="AD52" s="126">
        <f>AD$2*AVERAGE(Annual!AD$7:AD$123)</f>
        <v>0</v>
      </c>
    </row>
    <row r="53" spans="1:30">
      <c r="A53" t="s">
        <v>450</v>
      </c>
      <c r="B53" s="126">
        <f>B$2*AVERAGE(Annual!B$7:B$123)</f>
        <v>0</v>
      </c>
      <c r="C53" s="126">
        <f>C$2*AVERAGE(Annual!C$7:C$123)</f>
        <v>0</v>
      </c>
      <c r="D53" s="126">
        <f>D$2*AVERAGE(Annual!D$7:D$123)</f>
        <v>0</v>
      </c>
      <c r="E53" s="126">
        <f>E$2*AVERAGE(Annual!E$7:E$123)</f>
        <v>0</v>
      </c>
      <c r="F53" s="126">
        <f>F$2*AVERAGE(Annual!F$7:F$123)</f>
        <v>0</v>
      </c>
      <c r="G53" s="126">
        <f>G$2*AVERAGE(Annual!G$7:G$123)</f>
        <v>0</v>
      </c>
      <c r="H53" s="126">
        <f>H$2*AVERAGE(Annual!H$7:H$123)</f>
        <v>0</v>
      </c>
      <c r="I53" s="126">
        <f>I$2*AVERAGE(Annual!I$7:I$123)</f>
        <v>0</v>
      </c>
      <c r="J53" s="126">
        <f>J$2*AVERAGE(Annual!J$7:J$123)</f>
        <v>0</v>
      </c>
      <c r="K53" s="126">
        <f>K$2*AVERAGE(Annual!K$7:K$123)</f>
        <v>0</v>
      </c>
      <c r="L53" s="126">
        <f>L$2*AVERAGE(Annual!L$7:L$123)</f>
        <v>0</v>
      </c>
      <c r="M53" s="126">
        <f>M$2*AVERAGE(Annual!M$7:M$123)</f>
        <v>0</v>
      </c>
      <c r="N53" s="126">
        <f>N$2*AVERAGE(Annual!N$7:N$123)</f>
        <v>0</v>
      </c>
      <c r="O53" s="126">
        <f>O$2*AVERAGE(Annual!O$7:O$123)</f>
        <v>0</v>
      </c>
      <c r="P53" s="126">
        <f>P$2*AVERAGE(Annual!P$7:P$123)</f>
        <v>0</v>
      </c>
      <c r="Q53" s="126">
        <f>Q$2*AVERAGE(Annual!Q$7:Q$123)</f>
        <v>0</v>
      </c>
      <c r="R53" s="126">
        <f>R$2*AVERAGE(Annual!R$7:R$123)</f>
        <v>0</v>
      </c>
      <c r="S53" s="126">
        <f>S$2*AVERAGE(Annual!S$7:S$123)</f>
        <v>0</v>
      </c>
      <c r="T53" s="126">
        <f>T$2*AVERAGE(Annual!T$7:T$123)</f>
        <v>0</v>
      </c>
      <c r="U53" s="126">
        <f>U$2*AVERAGE(Annual!U$7:U$123)</f>
        <v>0</v>
      </c>
      <c r="V53" s="126">
        <f>V$2*AVERAGE(Annual!V$7:V$123)</f>
        <v>0</v>
      </c>
      <c r="W53" s="126">
        <f>W$2*AVERAGE(Annual!W$7:W$123)</f>
        <v>0</v>
      </c>
      <c r="X53" s="126">
        <f>X$2*AVERAGE(Annual!X$7:X$123)</f>
        <v>0</v>
      </c>
      <c r="Y53" s="126">
        <f>Y$2*AVERAGE(Annual!Y$7:Y$123)</f>
        <v>0</v>
      </c>
      <c r="Z53" s="126">
        <f>Z$2*AVERAGE(Annual!Z$7:Z$123)</f>
        <v>0</v>
      </c>
      <c r="AA53" s="126">
        <f>AA$2*AVERAGE(Annual!AA$7:AA$123)</f>
        <v>0</v>
      </c>
      <c r="AB53" s="126">
        <f>AB$2*AVERAGE(Annual!AB$7:AB$123)</f>
        <v>0</v>
      </c>
      <c r="AC53" s="126">
        <f>AC$2*AVERAGE(Annual!AC$7:AC$123)</f>
        <v>0</v>
      </c>
      <c r="AD53" s="126">
        <f>AD$2*AVERAGE(Annual!AD$7:AD$123)</f>
        <v>0</v>
      </c>
    </row>
    <row r="54" spans="1:30">
      <c r="A54" t="s">
        <v>451</v>
      </c>
      <c r="B54" s="126">
        <f>B$2*AVERAGE(Annual!B$7:B$123)</f>
        <v>0</v>
      </c>
      <c r="C54" s="126">
        <f>C$2*AVERAGE(Annual!C$7:C$123)</f>
        <v>0</v>
      </c>
      <c r="D54" s="126">
        <f>D$2*AVERAGE(Annual!D$7:D$123)</f>
        <v>0</v>
      </c>
      <c r="E54" s="126">
        <f>E$2*AVERAGE(Annual!E$7:E$123)</f>
        <v>0</v>
      </c>
      <c r="F54" s="126">
        <f>F$2*AVERAGE(Annual!F$7:F$123)</f>
        <v>0</v>
      </c>
      <c r="G54" s="126">
        <f>G$2*AVERAGE(Annual!G$7:G$123)</f>
        <v>0</v>
      </c>
      <c r="H54" s="126">
        <f>H$2*AVERAGE(Annual!H$7:H$123)</f>
        <v>0</v>
      </c>
      <c r="I54" s="126">
        <f>I$2*AVERAGE(Annual!I$7:I$123)</f>
        <v>0</v>
      </c>
      <c r="J54" s="126">
        <f>J$2*AVERAGE(Annual!J$7:J$123)</f>
        <v>0</v>
      </c>
      <c r="K54" s="126">
        <f>K$2*AVERAGE(Annual!K$7:K$123)</f>
        <v>0</v>
      </c>
      <c r="L54" s="126">
        <f>L$2*AVERAGE(Annual!L$7:L$123)</f>
        <v>0</v>
      </c>
      <c r="M54" s="126">
        <f>M$2*AVERAGE(Annual!M$7:M$123)</f>
        <v>0</v>
      </c>
      <c r="N54" s="126">
        <f>N$2*AVERAGE(Annual!N$7:N$123)</f>
        <v>0</v>
      </c>
      <c r="O54" s="126">
        <f>O$2*AVERAGE(Annual!O$7:O$123)</f>
        <v>0</v>
      </c>
      <c r="P54" s="126">
        <f>P$2*AVERAGE(Annual!P$7:P$123)</f>
        <v>0</v>
      </c>
      <c r="Q54" s="126">
        <f>Q$2*AVERAGE(Annual!Q$7:Q$123)</f>
        <v>0</v>
      </c>
      <c r="R54" s="126">
        <f>R$2*AVERAGE(Annual!R$7:R$123)</f>
        <v>0</v>
      </c>
      <c r="S54" s="126">
        <f>S$2*AVERAGE(Annual!S$7:S$123)</f>
        <v>0</v>
      </c>
      <c r="T54" s="126">
        <f>T$2*AVERAGE(Annual!T$7:T$123)</f>
        <v>0</v>
      </c>
      <c r="U54" s="126">
        <f>U$2*AVERAGE(Annual!U$7:U$123)</f>
        <v>0</v>
      </c>
      <c r="V54" s="126">
        <f>V$2*AVERAGE(Annual!V$7:V$123)</f>
        <v>0</v>
      </c>
      <c r="W54" s="126">
        <f>W$2*AVERAGE(Annual!W$7:W$123)</f>
        <v>0</v>
      </c>
      <c r="X54" s="126">
        <f>X$2*AVERAGE(Annual!X$7:X$123)</f>
        <v>0</v>
      </c>
      <c r="Y54" s="126">
        <f>Y$2*AVERAGE(Annual!Y$7:Y$123)</f>
        <v>0</v>
      </c>
      <c r="Z54" s="126">
        <f>Z$2*AVERAGE(Annual!Z$7:Z$123)</f>
        <v>0</v>
      </c>
      <c r="AA54" s="126">
        <f>AA$2*AVERAGE(Annual!AA$7:AA$123)</f>
        <v>0</v>
      </c>
      <c r="AB54" s="126">
        <f>AB$2*AVERAGE(Annual!AB$7:AB$123)</f>
        <v>0</v>
      </c>
      <c r="AC54" s="126">
        <f>AC$2*AVERAGE(Annual!AC$7:AC$123)</f>
        <v>0</v>
      </c>
      <c r="AD54" s="126">
        <f>AD$2*AVERAGE(Annual!AD$7:AD$123)</f>
        <v>0</v>
      </c>
    </row>
    <row r="55" spans="1:30">
      <c r="A55" t="s">
        <v>452</v>
      </c>
      <c r="B55" s="126">
        <f>B$2*AVERAGE(Annual!B$7:B$123)</f>
        <v>0</v>
      </c>
      <c r="C55" s="126">
        <f>C$2*AVERAGE(Annual!C$7:C$123)</f>
        <v>0</v>
      </c>
      <c r="D55" s="126">
        <f>D$2*AVERAGE(Annual!D$7:D$123)</f>
        <v>0</v>
      </c>
      <c r="E55" s="126">
        <f>E$2*AVERAGE(Annual!E$7:E$123)</f>
        <v>0</v>
      </c>
      <c r="F55" s="126">
        <f>F$2*AVERAGE(Annual!F$7:F$123)</f>
        <v>0</v>
      </c>
      <c r="G55" s="126">
        <f>G$2*AVERAGE(Annual!G$7:G$123)</f>
        <v>0</v>
      </c>
      <c r="H55" s="126">
        <f>H$2*AVERAGE(Annual!H$7:H$123)</f>
        <v>0</v>
      </c>
      <c r="I55" s="126">
        <f>I$2*AVERAGE(Annual!I$7:I$123)</f>
        <v>0</v>
      </c>
      <c r="J55" s="126">
        <f>J$2*AVERAGE(Annual!J$7:J$123)</f>
        <v>0</v>
      </c>
      <c r="K55" s="126">
        <f>K$2*AVERAGE(Annual!K$7:K$123)</f>
        <v>0</v>
      </c>
      <c r="L55" s="126">
        <f>L$2*AVERAGE(Annual!L$7:L$123)</f>
        <v>0</v>
      </c>
      <c r="M55" s="126">
        <f>M$2*AVERAGE(Annual!M$7:M$123)</f>
        <v>0</v>
      </c>
      <c r="N55" s="126">
        <f>N$2*AVERAGE(Annual!N$7:N$123)</f>
        <v>0</v>
      </c>
      <c r="O55" s="126">
        <f>O$2*AVERAGE(Annual!O$7:O$123)</f>
        <v>0</v>
      </c>
      <c r="P55" s="126">
        <f>P$2*AVERAGE(Annual!P$7:P$123)</f>
        <v>0</v>
      </c>
      <c r="Q55" s="126">
        <f>Q$2*AVERAGE(Annual!Q$7:Q$123)</f>
        <v>0</v>
      </c>
      <c r="R55" s="126">
        <f>R$2*AVERAGE(Annual!R$7:R$123)</f>
        <v>0</v>
      </c>
      <c r="S55" s="126">
        <f>S$2*AVERAGE(Annual!S$7:S$123)</f>
        <v>0</v>
      </c>
      <c r="T55" s="126">
        <f>T$2*AVERAGE(Annual!T$7:T$123)</f>
        <v>0</v>
      </c>
      <c r="U55" s="126">
        <f>U$2*AVERAGE(Annual!U$7:U$123)</f>
        <v>0</v>
      </c>
      <c r="V55" s="126">
        <f>V$2*AVERAGE(Annual!V$7:V$123)</f>
        <v>0</v>
      </c>
      <c r="W55" s="126">
        <f>W$2*AVERAGE(Annual!W$7:W$123)</f>
        <v>0</v>
      </c>
      <c r="X55" s="126">
        <f>X$2*AVERAGE(Annual!X$7:X$123)</f>
        <v>0</v>
      </c>
      <c r="Y55" s="126">
        <f>Y$2*AVERAGE(Annual!Y$7:Y$123)</f>
        <v>0</v>
      </c>
      <c r="Z55" s="126">
        <f>Z$2*AVERAGE(Annual!Z$7:Z$123)</f>
        <v>0</v>
      </c>
      <c r="AA55" s="126">
        <f>AA$2*AVERAGE(Annual!AA$7:AA$123)</f>
        <v>0</v>
      </c>
      <c r="AB55" s="126">
        <f>AB$2*AVERAGE(Annual!AB$7:AB$123)</f>
        <v>0</v>
      </c>
      <c r="AC55" s="126">
        <f>AC$2*AVERAGE(Annual!AC$7:AC$123)</f>
        <v>0</v>
      </c>
      <c r="AD55" s="126">
        <f>AD$2*AVERAGE(Annual!AD$7:AD$123)</f>
        <v>0</v>
      </c>
    </row>
    <row r="56" spans="1:30">
      <c r="A56" t="s">
        <v>453</v>
      </c>
      <c r="B56" s="126">
        <f>B$2*AVERAGE(Annual!B$7:B$123)</f>
        <v>0</v>
      </c>
      <c r="C56" s="126">
        <f>C$2*AVERAGE(Annual!C$7:C$123)</f>
        <v>0</v>
      </c>
      <c r="D56" s="126">
        <f>D$2*AVERAGE(Annual!D$7:D$123)</f>
        <v>0</v>
      </c>
      <c r="E56" s="126">
        <f>E$2*AVERAGE(Annual!E$7:E$123)</f>
        <v>0</v>
      </c>
      <c r="F56" s="126">
        <f>F$2*AVERAGE(Annual!F$7:F$123)</f>
        <v>0</v>
      </c>
      <c r="G56" s="126">
        <f>G$2*AVERAGE(Annual!G$7:G$123)</f>
        <v>0</v>
      </c>
      <c r="H56" s="126">
        <f>H$2*AVERAGE(Annual!H$7:H$123)</f>
        <v>0</v>
      </c>
      <c r="I56" s="126">
        <f>I$2*AVERAGE(Annual!I$7:I$123)</f>
        <v>0</v>
      </c>
      <c r="J56" s="126">
        <f>J$2*AVERAGE(Annual!J$7:J$123)</f>
        <v>0</v>
      </c>
      <c r="K56" s="126">
        <f>K$2*AVERAGE(Annual!K$7:K$123)</f>
        <v>0</v>
      </c>
      <c r="L56" s="126">
        <f>L$2*AVERAGE(Annual!L$7:L$123)</f>
        <v>0</v>
      </c>
      <c r="M56" s="126">
        <f>M$2*AVERAGE(Annual!M$7:M$123)</f>
        <v>0</v>
      </c>
      <c r="N56" s="126">
        <f>N$2*AVERAGE(Annual!N$7:N$123)</f>
        <v>0</v>
      </c>
      <c r="O56" s="126">
        <f>O$2*AVERAGE(Annual!O$7:O$123)</f>
        <v>0</v>
      </c>
      <c r="P56" s="126">
        <f>P$2*AVERAGE(Annual!P$7:P$123)</f>
        <v>0</v>
      </c>
      <c r="Q56" s="126">
        <f>Q$2*AVERAGE(Annual!Q$7:Q$123)</f>
        <v>0</v>
      </c>
      <c r="R56" s="126">
        <f>R$2*AVERAGE(Annual!R$7:R$123)</f>
        <v>0</v>
      </c>
      <c r="S56" s="126">
        <f>S$2*AVERAGE(Annual!S$7:S$123)</f>
        <v>0</v>
      </c>
      <c r="T56" s="126">
        <f>T$2*AVERAGE(Annual!T$7:T$123)</f>
        <v>0</v>
      </c>
      <c r="U56" s="126">
        <f>U$2*AVERAGE(Annual!U$7:U$123)</f>
        <v>0</v>
      </c>
      <c r="V56" s="126">
        <f>V$2*AVERAGE(Annual!V$7:V$123)</f>
        <v>0</v>
      </c>
      <c r="W56" s="126">
        <f>W$2*AVERAGE(Annual!W$7:W$123)</f>
        <v>0</v>
      </c>
      <c r="X56" s="126">
        <f>X$2*AVERAGE(Annual!X$7:X$123)</f>
        <v>0</v>
      </c>
      <c r="Y56" s="126">
        <f>Y$2*AVERAGE(Annual!Y$7:Y$123)</f>
        <v>0</v>
      </c>
      <c r="Z56" s="126">
        <f>Z$2*AVERAGE(Annual!Z$7:Z$123)</f>
        <v>0</v>
      </c>
      <c r="AA56" s="126">
        <f>AA$2*AVERAGE(Annual!AA$7:AA$123)</f>
        <v>0</v>
      </c>
      <c r="AB56" s="126">
        <f>AB$2*AVERAGE(Annual!AB$7:AB$123)</f>
        <v>0</v>
      </c>
      <c r="AC56" s="126">
        <f>AC$2*AVERAGE(Annual!AC$7:AC$123)</f>
        <v>0</v>
      </c>
      <c r="AD56" s="126">
        <f>AD$2*AVERAGE(Annual!AD$7:AD$123)</f>
        <v>0</v>
      </c>
    </row>
    <row r="57" spans="1:30">
      <c r="A57" t="s">
        <v>454</v>
      </c>
      <c r="B57" s="126">
        <f>B$2*AVERAGE(Annual!B$7:B$123)</f>
        <v>0</v>
      </c>
      <c r="C57" s="126">
        <f>C$2*AVERAGE(Annual!C$7:C$123)</f>
        <v>0</v>
      </c>
      <c r="D57" s="126">
        <f>D$2*AVERAGE(Annual!D$7:D$123)</f>
        <v>0</v>
      </c>
      <c r="E57" s="126">
        <f>E$2*AVERAGE(Annual!E$7:E$123)</f>
        <v>0</v>
      </c>
      <c r="F57" s="126">
        <f>F$2*AVERAGE(Annual!F$7:F$123)</f>
        <v>0</v>
      </c>
      <c r="G57" s="126">
        <f>G$2*AVERAGE(Annual!G$7:G$123)</f>
        <v>0</v>
      </c>
      <c r="H57" s="126">
        <f>H$2*AVERAGE(Annual!H$7:H$123)</f>
        <v>0</v>
      </c>
      <c r="I57" s="126">
        <f>I$2*AVERAGE(Annual!I$7:I$123)</f>
        <v>0</v>
      </c>
      <c r="J57" s="126">
        <f>J$2*AVERAGE(Annual!J$7:J$123)</f>
        <v>0</v>
      </c>
      <c r="K57" s="126">
        <f>K$2*AVERAGE(Annual!K$7:K$123)</f>
        <v>0</v>
      </c>
      <c r="L57" s="126">
        <f>L$2*AVERAGE(Annual!L$7:L$123)</f>
        <v>0</v>
      </c>
      <c r="M57" s="126">
        <f>M$2*AVERAGE(Annual!M$7:M$123)</f>
        <v>0</v>
      </c>
      <c r="N57" s="126">
        <f>N$2*AVERAGE(Annual!N$7:N$123)</f>
        <v>0</v>
      </c>
      <c r="O57" s="126">
        <f>O$2*AVERAGE(Annual!O$7:O$123)</f>
        <v>0</v>
      </c>
      <c r="P57" s="126">
        <f>P$2*AVERAGE(Annual!P$7:P$123)</f>
        <v>0</v>
      </c>
      <c r="Q57" s="126">
        <f>Q$2*AVERAGE(Annual!Q$7:Q$123)</f>
        <v>0</v>
      </c>
      <c r="R57" s="126">
        <f>R$2*AVERAGE(Annual!R$7:R$123)</f>
        <v>0</v>
      </c>
      <c r="S57" s="126">
        <f>S$2*AVERAGE(Annual!S$7:S$123)</f>
        <v>0</v>
      </c>
      <c r="T57" s="126">
        <f>T$2*AVERAGE(Annual!T$7:T$123)</f>
        <v>0</v>
      </c>
      <c r="U57" s="126">
        <f>U$2*AVERAGE(Annual!U$7:U$123)</f>
        <v>0</v>
      </c>
      <c r="V57" s="126">
        <f>V$2*AVERAGE(Annual!V$7:V$123)</f>
        <v>0</v>
      </c>
      <c r="W57" s="126">
        <f>W$2*AVERAGE(Annual!W$7:W$123)</f>
        <v>0</v>
      </c>
      <c r="X57" s="126">
        <f>X$2*AVERAGE(Annual!X$7:X$123)</f>
        <v>0</v>
      </c>
      <c r="Y57" s="126">
        <f>Y$2*AVERAGE(Annual!Y$7:Y$123)</f>
        <v>0</v>
      </c>
      <c r="Z57" s="126">
        <f>Z$2*AVERAGE(Annual!Z$7:Z$123)</f>
        <v>0</v>
      </c>
      <c r="AA57" s="126">
        <f>AA$2*AVERAGE(Annual!AA$7:AA$123)</f>
        <v>0</v>
      </c>
      <c r="AB57" s="126">
        <f>AB$2*AVERAGE(Annual!AB$7:AB$123)</f>
        <v>0</v>
      </c>
      <c r="AC57" s="126">
        <f>AC$2*AVERAGE(Annual!AC$7:AC$123)</f>
        <v>0</v>
      </c>
      <c r="AD57" s="126">
        <f>AD$2*AVERAGE(Annual!AD$7:AD$123)</f>
        <v>0</v>
      </c>
    </row>
    <row r="58" spans="1:30">
      <c r="A58" t="s">
        <v>455</v>
      </c>
      <c r="B58" s="126">
        <f>B$2*AVERAGE(Annual!B$7:B$123)</f>
        <v>0</v>
      </c>
      <c r="C58" s="126">
        <f>C$2*AVERAGE(Annual!C$7:C$123)</f>
        <v>0</v>
      </c>
      <c r="D58" s="126">
        <f>D$2*AVERAGE(Annual!D$7:D$123)</f>
        <v>0</v>
      </c>
      <c r="E58" s="126">
        <f>E$2*AVERAGE(Annual!E$7:E$123)</f>
        <v>0</v>
      </c>
      <c r="F58" s="126">
        <f>F$2*AVERAGE(Annual!F$7:F$123)</f>
        <v>0</v>
      </c>
      <c r="G58" s="126">
        <f>G$2*AVERAGE(Annual!G$7:G$123)</f>
        <v>0</v>
      </c>
      <c r="H58" s="126">
        <f>H$2*AVERAGE(Annual!H$7:H$123)</f>
        <v>0</v>
      </c>
      <c r="I58" s="126">
        <f>I$2*AVERAGE(Annual!I$7:I$123)</f>
        <v>0</v>
      </c>
      <c r="J58" s="126">
        <f>J$2*AVERAGE(Annual!J$7:J$123)</f>
        <v>0</v>
      </c>
      <c r="K58" s="126">
        <f>K$2*AVERAGE(Annual!K$7:K$123)</f>
        <v>0</v>
      </c>
      <c r="L58" s="126">
        <f>L$2*AVERAGE(Annual!L$7:L$123)</f>
        <v>0</v>
      </c>
      <c r="M58" s="126">
        <f>M$2*AVERAGE(Annual!M$7:M$123)</f>
        <v>0</v>
      </c>
      <c r="N58" s="126">
        <f>N$2*AVERAGE(Annual!N$7:N$123)</f>
        <v>0</v>
      </c>
      <c r="O58" s="126">
        <f>O$2*AVERAGE(Annual!O$7:O$123)</f>
        <v>0</v>
      </c>
      <c r="P58" s="126">
        <f>P$2*AVERAGE(Annual!P$7:P$123)</f>
        <v>0</v>
      </c>
      <c r="Q58" s="126">
        <f>Q$2*AVERAGE(Annual!Q$7:Q$123)</f>
        <v>0</v>
      </c>
      <c r="R58" s="126">
        <f>R$2*AVERAGE(Annual!R$7:R$123)</f>
        <v>0</v>
      </c>
      <c r="S58" s="126">
        <f>S$2*AVERAGE(Annual!S$7:S$123)</f>
        <v>0</v>
      </c>
      <c r="T58" s="126">
        <f>T$2*AVERAGE(Annual!T$7:T$123)</f>
        <v>0</v>
      </c>
      <c r="U58" s="126">
        <f>U$2*AVERAGE(Annual!U$7:U$123)</f>
        <v>0</v>
      </c>
      <c r="V58" s="126">
        <f>V$2*AVERAGE(Annual!V$7:V$123)</f>
        <v>0</v>
      </c>
      <c r="W58" s="126">
        <f>W$2*AVERAGE(Annual!W$7:W$123)</f>
        <v>0</v>
      </c>
      <c r="X58" s="126">
        <f>X$2*AVERAGE(Annual!X$7:X$123)</f>
        <v>0</v>
      </c>
      <c r="Y58" s="126">
        <f>Y$2*AVERAGE(Annual!Y$7:Y$123)</f>
        <v>0</v>
      </c>
      <c r="Z58" s="126">
        <f>Z$2*AVERAGE(Annual!Z$7:Z$123)</f>
        <v>0</v>
      </c>
      <c r="AA58" s="126">
        <f>AA$2*AVERAGE(Annual!AA$7:AA$123)</f>
        <v>0</v>
      </c>
      <c r="AB58" s="126">
        <f>AB$2*AVERAGE(Annual!AB$7:AB$123)</f>
        <v>0</v>
      </c>
      <c r="AC58" s="126">
        <f>AC$2*AVERAGE(Annual!AC$7:AC$123)</f>
        <v>0</v>
      </c>
      <c r="AD58" s="126">
        <f>AD$2*AVERAGE(Annual!AD$7:AD$123)</f>
        <v>0</v>
      </c>
    </row>
    <row r="59" spans="1:30">
      <c r="A59" t="s">
        <v>456</v>
      </c>
      <c r="B59" s="126">
        <f>B$2*AVERAGE(Annual!B$7:B$123)</f>
        <v>0</v>
      </c>
      <c r="C59" s="126">
        <f>C$2*AVERAGE(Annual!C$7:C$123)</f>
        <v>0</v>
      </c>
      <c r="D59" s="126">
        <f>D$2*AVERAGE(Annual!D$7:D$123)</f>
        <v>0</v>
      </c>
      <c r="E59" s="126">
        <f>E$2*AVERAGE(Annual!E$7:E$123)</f>
        <v>0</v>
      </c>
      <c r="F59" s="126">
        <f>F$2*AVERAGE(Annual!F$7:F$123)</f>
        <v>0</v>
      </c>
      <c r="G59" s="126">
        <f>G$2*AVERAGE(Annual!G$7:G$123)</f>
        <v>0</v>
      </c>
      <c r="H59" s="126">
        <f>H$2*AVERAGE(Annual!H$7:H$123)</f>
        <v>0</v>
      </c>
      <c r="I59" s="126">
        <f>I$2*AVERAGE(Annual!I$7:I$123)</f>
        <v>0</v>
      </c>
      <c r="J59" s="126">
        <f>J$2*AVERAGE(Annual!J$7:J$123)</f>
        <v>0</v>
      </c>
      <c r="K59" s="126">
        <f>K$2*AVERAGE(Annual!K$7:K$123)</f>
        <v>0</v>
      </c>
      <c r="L59" s="126">
        <f>L$2*AVERAGE(Annual!L$7:L$123)</f>
        <v>0</v>
      </c>
      <c r="M59" s="126">
        <f>M$2*AVERAGE(Annual!M$7:M$123)</f>
        <v>0</v>
      </c>
      <c r="N59" s="126">
        <f>N$2*AVERAGE(Annual!N$7:N$123)</f>
        <v>0</v>
      </c>
      <c r="O59" s="126">
        <f>O$2*AVERAGE(Annual!O$7:O$123)</f>
        <v>0</v>
      </c>
      <c r="P59" s="126">
        <f>P$2*AVERAGE(Annual!P$7:P$123)</f>
        <v>0</v>
      </c>
      <c r="Q59" s="126">
        <f>Q$2*AVERAGE(Annual!Q$7:Q$123)</f>
        <v>0</v>
      </c>
      <c r="R59" s="126">
        <f>R$2*AVERAGE(Annual!R$7:R$123)</f>
        <v>0</v>
      </c>
      <c r="S59" s="126">
        <f>S$2*AVERAGE(Annual!S$7:S$123)</f>
        <v>0</v>
      </c>
      <c r="T59" s="126">
        <f>T$2*AVERAGE(Annual!T$7:T$123)</f>
        <v>0</v>
      </c>
      <c r="U59" s="126">
        <f>U$2*AVERAGE(Annual!U$7:U$123)</f>
        <v>0</v>
      </c>
      <c r="V59" s="126">
        <f>V$2*AVERAGE(Annual!V$7:V$123)</f>
        <v>0</v>
      </c>
      <c r="W59" s="126">
        <f>W$2*AVERAGE(Annual!W$7:W$123)</f>
        <v>0</v>
      </c>
      <c r="X59" s="126">
        <f>X$2*AVERAGE(Annual!X$7:X$123)</f>
        <v>0</v>
      </c>
      <c r="Y59" s="126">
        <f>Y$2*AVERAGE(Annual!Y$7:Y$123)</f>
        <v>0</v>
      </c>
      <c r="Z59" s="126">
        <f>Z$2*AVERAGE(Annual!Z$7:Z$123)</f>
        <v>0</v>
      </c>
      <c r="AA59" s="126">
        <f>AA$2*AVERAGE(Annual!AA$7:AA$123)</f>
        <v>0</v>
      </c>
      <c r="AB59" s="126">
        <f>AB$2*AVERAGE(Annual!AB$7:AB$123)</f>
        <v>0</v>
      </c>
      <c r="AC59" s="126">
        <f>AC$2*AVERAGE(Annual!AC$7:AC$123)</f>
        <v>0</v>
      </c>
      <c r="AD59" s="126">
        <f>AD$2*AVERAGE(Annual!AD$7:AD$123)</f>
        <v>0</v>
      </c>
    </row>
    <row r="60" spans="1:30">
      <c r="A60" t="s">
        <v>457</v>
      </c>
      <c r="B60" s="126">
        <f>B$2*AVERAGE(Annual!B$7:B$123)</f>
        <v>0</v>
      </c>
      <c r="C60" s="126">
        <f>C$2*AVERAGE(Annual!C$7:C$123)</f>
        <v>0</v>
      </c>
      <c r="D60" s="126">
        <f>D$2*AVERAGE(Annual!D$7:D$123)</f>
        <v>0</v>
      </c>
      <c r="E60" s="126">
        <f>E$2*AVERAGE(Annual!E$7:E$123)</f>
        <v>0</v>
      </c>
      <c r="F60" s="126">
        <f>F$2*AVERAGE(Annual!F$7:F$123)</f>
        <v>0</v>
      </c>
      <c r="G60" s="126">
        <f>G$2*AVERAGE(Annual!G$7:G$123)</f>
        <v>0</v>
      </c>
      <c r="H60" s="126">
        <f>H$2*AVERAGE(Annual!H$7:H$123)</f>
        <v>0</v>
      </c>
      <c r="I60" s="126">
        <f>I$2*AVERAGE(Annual!I$7:I$123)</f>
        <v>0</v>
      </c>
      <c r="J60" s="126">
        <f>J$2*AVERAGE(Annual!J$7:J$123)</f>
        <v>0</v>
      </c>
      <c r="K60" s="126">
        <f>K$2*AVERAGE(Annual!K$7:K$123)</f>
        <v>0</v>
      </c>
      <c r="L60" s="126">
        <f>L$2*AVERAGE(Annual!L$7:L$123)</f>
        <v>0</v>
      </c>
      <c r="M60" s="126">
        <f>M$2*AVERAGE(Annual!M$7:M$123)</f>
        <v>0</v>
      </c>
      <c r="N60" s="126">
        <f>N$2*AVERAGE(Annual!N$7:N$123)</f>
        <v>0</v>
      </c>
      <c r="O60" s="126">
        <f>O$2*AVERAGE(Annual!O$7:O$123)</f>
        <v>0</v>
      </c>
      <c r="P60" s="126">
        <f>P$2*AVERAGE(Annual!P$7:P$123)</f>
        <v>0</v>
      </c>
      <c r="Q60" s="126">
        <f>Q$2*AVERAGE(Annual!Q$7:Q$123)</f>
        <v>0</v>
      </c>
      <c r="R60" s="126">
        <f>R$2*AVERAGE(Annual!R$7:R$123)</f>
        <v>0</v>
      </c>
      <c r="S60" s="126">
        <f>S$2*AVERAGE(Annual!S$7:S$123)</f>
        <v>0</v>
      </c>
      <c r="T60" s="126">
        <f>T$2*AVERAGE(Annual!T$7:T$123)</f>
        <v>0</v>
      </c>
      <c r="U60" s="126">
        <f>U$2*AVERAGE(Annual!U$7:U$123)</f>
        <v>0</v>
      </c>
      <c r="V60" s="126">
        <f>V$2*AVERAGE(Annual!V$7:V$123)</f>
        <v>0</v>
      </c>
      <c r="W60" s="126">
        <f>W$2*AVERAGE(Annual!W$7:W$123)</f>
        <v>0</v>
      </c>
      <c r="X60" s="126">
        <f>X$2*AVERAGE(Annual!X$7:X$123)</f>
        <v>0</v>
      </c>
      <c r="Y60" s="126">
        <f>Y$2*AVERAGE(Annual!Y$7:Y$123)</f>
        <v>0</v>
      </c>
      <c r="Z60" s="126">
        <f>Z$2*AVERAGE(Annual!Z$7:Z$123)</f>
        <v>0</v>
      </c>
      <c r="AA60" s="126">
        <f>AA$2*AVERAGE(Annual!AA$7:AA$123)</f>
        <v>0</v>
      </c>
      <c r="AB60" s="126">
        <f>AB$2*AVERAGE(Annual!AB$7:AB$123)</f>
        <v>0</v>
      </c>
      <c r="AC60" s="126">
        <f>AC$2*AVERAGE(Annual!AC$7:AC$123)</f>
        <v>0</v>
      </c>
      <c r="AD60" s="126">
        <f>AD$2*AVERAGE(Annual!AD$7:AD$123)</f>
        <v>0</v>
      </c>
    </row>
    <row r="61" spans="1:30">
      <c r="A61" t="s">
        <v>458</v>
      </c>
      <c r="B61" s="126">
        <f>B$2*AVERAGE(Annual!B$7:B$123)</f>
        <v>0</v>
      </c>
      <c r="C61" s="126">
        <f>C$2*AVERAGE(Annual!C$7:C$123)</f>
        <v>0</v>
      </c>
      <c r="D61" s="126">
        <f>D$2*AVERAGE(Annual!D$7:D$123)</f>
        <v>0</v>
      </c>
      <c r="E61" s="126">
        <f>E$2*AVERAGE(Annual!E$7:E$123)</f>
        <v>0</v>
      </c>
      <c r="F61" s="126">
        <f>F$2*AVERAGE(Annual!F$7:F$123)</f>
        <v>0</v>
      </c>
      <c r="G61" s="126">
        <f>G$2*AVERAGE(Annual!G$7:G$123)</f>
        <v>0</v>
      </c>
      <c r="H61" s="126">
        <f>H$2*AVERAGE(Annual!H$7:H$123)</f>
        <v>0</v>
      </c>
      <c r="I61" s="126">
        <f>I$2*AVERAGE(Annual!I$7:I$123)</f>
        <v>0</v>
      </c>
      <c r="J61" s="126">
        <f>J$2*AVERAGE(Annual!J$7:J$123)</f>
        <v>0</v>
      </c>
      <c r="K61" s="126">
        <f>K$2*AVERAGE(Annual!K$7:K$123)</f>
        <v>0</v>
      </c>
      <c r="L61" s="126">
        <f>L$2*AVERAGE(Annual!L$7:L$123)</f>
        <v>0</v>
      </c>
      <c r="M61" s="126">
        <f>M$2*AVERAGE(Annual!M$7:M$123)</f>
        <v>0</v>
      </c>
      <c r="N61" s="126">
        <f>N$2*AVERAGE(Annual!N$7:N$123)</f>
        <v>0</v>
      </c>
      <c r="O61" s="126">
        <f>O$2*AVERAGE(Annual!O$7:O$123)</f>
        <v>0</v>
      </c>
      <c r="P61" s="126">
        <f>P$2*AVERAGE(Annual!P$7:P$123)</f>
        <v>0</v>
      </c>
      <c r="Q61" s="126">
        <f>Q$2*AVERAGE(Annual!Q$7:Q$123)</f>
        <v>0</v>
      </c>
      <c r="R61" s="126">
        <f>R$2*AVERAGE(Annual!R$7:R$123)</f>
        <v>0</v>
      </c>
      <c r="S61" s="126">
        <f>S$2*AVERAGE(Annual!S$7:S$123)</f>
        <v>0</v>
      </c>
      <c r="T61" s="126">
        <f>T$2*AVERAGE(Annual!T$7:T$123)</f>
        <v>0</v>
      </c>
      <c r="U61" s="126">
        <f>U$2*AVERAGE(Annual!U$7:U$123)</f>
        <v>0</v>
      </c>
      <c r="V61" s="126">
        <f>V$2*AVERAGE(Annual!V$7:V$123)</f>
        <v>0</v>
      </c>
      <c r="W61" s="126">
        <f>W$2*AVERAGE(Annual!W$7:W$123)</f>
        <v>0</v>
      </c>
      <c r="X61" s="126">
        <f>X$2*AVERAGE(Annual!X$7:X$123)</f>
        <v>0</v>
      </c>
      <c r="Y61" s="126">
        <f>Y$2*AVERAGE(Annual!Y$7:Y$123)</f>
        <v>0</v>
      </c>
      <c r="Z61" s="126">
        <f>Z$2*AVERAGE(Annual!Z$7:Z$123)</f>
        <v>0</v>
      </c>
      <c r="AA61" s="126">
        <f>AA$2*AVERAGE(Annual!AA$7:AA$123)</f>
        <v>0</v>
      </c>
      <c r="AB61" s="126">
        <f>AB$2*AVERAGE(Annual!AB$7:AB$123)</f>
        <v>0</v>
      </c>
      <c r="AC61" s="126">
        <f>AC$2*AVERAGE(Annual!AC$7:AC$123)</f>
        <v>0</v>
      </c>
      <c r="AD61" s="126">
        <f>AD$2*AVERAGE(Annual!AD$7:AD$123)</f>
        <v>0</v>
      </c>
    </row>
    <row r="62" spans="1:30">
      <c r="A62" t="s">
        <v>459</v>
      </c>
      <c r="B62" s="126">
        <f>B$2*AVERAGE(Annual!B$7:B$123)</f>
        <v>0</v>
      </c>
      <c r="C62" s="126">
        <f>C$2*AVERAGE(Annual!C$7:C$123)</f>
        <v>0</v>
      </c>
      <c r="D62" s="126">
        <f>D$2*AVERAGE(Annual!D$7:D$123)</f>
        <v>0</v>
      </c>
      <c r="E62" s="126">
        <f>E$2*AVERAGE(Annual!E$7:E$123)</f>
        <v>0</v>
      </c>
      <c r="F62" s="126">
        <f>F$2*AVERAGE(Annual!F$7:F$123)</f>
        <v>0</v>
      </c>
      <c r="G62" s="126">
        <f>G$2*AVERAGE(Annual!G$7:G$123)</f>
        <v>0</v>
      </c>
      <c r="H62" s="126">
        <f>H$2*AVERAGE(Annual!H$7:H$123)</f>
        <v>0</v>
      </c>
      <c r="I62" s="126">
        <f>I$2*AVERAGE(Annual!I$7:I$123)</f>
        <v>0</v>
      </c>
      <c r="J62" s="126">
        <f>J$2*AVERAGE(Annual!J$7:J$123)</f>
        <v>0</v>
      </c>
      <c r="K62" s="126">
        <f>K$2*AVERAGE(Annual!K$7:K$123)</f>
        <v>0</v>
      </c>
      <c r="L62" s="126">
        <f>L$2*AVERAGE(Annual!L$7:L$123)</f>
        <v>0</v>
      </c>
      <c r="M62" s="126">
        <f>M$2*AVERAGE(Annual!M$7:M$123)</f>
        <v>0</v>
      </c>
      <c r="N62" s="126">
        <f>N$2*AVERAGE(Annual!N$7:N$123)</f>
        <v>0</v>
      </c>
      <c r="O62" s="126">
        <f>O$2*AVERAGE(Annual!O$7:O$123)</f>
        <v>0</v>
      </c>
      <c r="P62" s="126">
        <f>P$2*AVERAGE(Annual!P$7:P$123)</f>
        <v>0</v>
      </c>
      <c r="Q62" s="126">
        <f>Q$2*AVERAGE(Annual!Q$7:Q$123)</f>
        <v>0</v>
      </c>
      <c r="R62" s="126">
        <f>R$2*AVERAGE(Annual!R$7:R$123)</f>
        <v>0</v>
      </c>
      <c r="S62" s="126">
        <f>S$2*AVERAGE(Annual!S$7:S$123)</f>
        <v>0</v>
      </c>
      <c r="T62" s="126">
        <f>T$2*AVERAGE(Annual!T$7:T$123)</f>
        <v>0</v>
      </c>
      <c r="U62" s="126">
        <f>U$2*AVERAGE(Annual!U$7:U$123)</f>
        <v>0</v>
      </c>
      <c r="V62" s="126">
        <f>V$2*AVERAGE(Annual!V$7:V$123)</f>
        <v>0</v>
      </c>
      <c r="W62" s="126">
        <f>W$2*AVERAGE(Annual!W$7:W$123)</f>
        <v>0</v>
      </c>
      <c r="X62" s="126">
        <f>X$2*AVERAGE(Annual!X$7:X$123)</f>
        <v>0</v>
      </c>
      <c r="Y62" s="126">
        <f>Y$2*AVERAGE(Annual!Y$7:Y$123)</f>
        <v>0</v>
      </c>
      <c r="Z62" s="126">
        <f>Z$2*AVERAGE(Annual!Z$7:Z$123)</f>
        <v>0</v>
      </c>
      <c r="AA62" s="126">
        <f>AA$2*AVERAGE(Annual!AA$7:AA$123)</f>
        <v>0</v>
      </c>
      <c r="AB62" s="126">
        <f>AB$2*AVERAGE(Annual!AB$7:AB$123)</f>
        <v>0</v>
      </c>
      <c r="AC62" s="126">
        <f>AC$2*AVERAGE(Annual!AC$7:AC$123)</f>
        <v>0</v>
      </c>
      <c r="AD62" s="126">
        <f>AD$2*AVERAGE(Annual!AD$7:AD$123)</f>
        <v>0</v>
      </c>
    </row>
    <row r="63" spans="1:30">
      <c r="A63" t="s">
        <v>460</v>
      </c>
      <c r="B63" s="126">
        <f>B$2*AVERAGE(Annual!B$7:B$123)</f>
        <v>0</v>
      </c>
      <c r="C63" s="126">
        <f>C$2*AVERAGE(Annual!C$7:C$123)</f>
        <v>0</v>
      </c>
      <c r="D63" s="126">
        <f>D$2*AVERAGE(Annual!D$7:D$123)</f>
        <v>0</v>
      </c>
      <c r="E63" s="126">
        <f>E$2*AVERAGE(Annual!E$7:E$123)</f>
        <v>0</v>
      </c>
      <c r="F63" s="126">
        <f>F$2*AVERAGE(Annual!F$7:F$123)</f>
        <v>0</v>
      </c>
      <c r="G63" s="126">
        <f>G$2*AVERAGE(Annual!G$7:G$123)</f>
        <v>0</v>
      </c>
      <c r="H63" s="126">
        <f>H$2*AVERAGE(Annual!H$7:H$123)</f>
        <v>0</v>
      </c>
      <c r="I63" s="126">
        <f>I$2*AVERAGE(Annual!I$7:I$123)</f>
        <v>0</v>
      </c>
      <c r="J63" s="126">
        <f>J$2*AVERAGE(Annual!J$7:J$123)</f>
        <v>0</v>
      </c>
      <c r="K63" s="126">
        <f>K$2*AVERAGE(Annual!K$7:K$123)</f>
        <v>0</v>
      </c>
      <c r="L63" s="126">
        <f>L$2*AVERAGE(Annual!L$7:L$123)</f>
        <v>0</v>
      </c>
      <c r="M63" s="126">
        <f>M$2*AVERAGE(Annual!M$7:M$123)</f>
        <v>0</v>
      </c>
      <c r="N63" s="126">
        <f>N$2*AVERAGE(Annual!N$7:N$123)</f>
        <v>0</v>
      </c>
      <c r="O63" s="126">
        <f>O$2*AVERAGE(Annual!O$7:O$123)</f>
        <v>0</v>
      </c>
      <c r="P63" s="126">
        <f>P$2*AVERAGE(Annual!P$7:P$123)</f>
        <v>0</v>
      </c>
      <c r="Q63" s="126">
        <f>Q$2*AVERAGE(Annual!Q$7:Q$123)</f>
        <v>0</v>
      </c>
      <c r="R63" s="126">
        <f>R$2*AVERAGE(Annual!R$7:R$123)</f>
        <v>0</v>
      </c>
      <c r="S63" s="126">
        <f>S$2*AVERAGE(Annual!S$7:S$123)</f>
        <v>0</v>
      </c>
      <c r="T63" s="126">
        <f>T$2*AVERAGE(Annual!T$7:T$123)</f>
        <v>0</v>
      </c>
      <c r="U63" s="126">
        <f>U$2*AVERAGE(Annual!U$7:U$123)</f>
        <v>0</v>
      </c>
      <c r="V63" s="126">
        <f>V$2*AVERAGE(Annual!V$7:V$123)</f>
        <v>0</v>
      </c>
      <c r="W63" s="126">
        <f>W$2*AVERAGE(Annual!W$7:W$123)</f>
        <v>0</v>
      </c>
      <c r="X63" s="126">
        <f>X$2*AVERAGE(Annual!X$7:X$123)</f>
        <v>0</v>
      </c>
      <c r="Y63" s="126">
        <f>Y$2*AVERAGE(Annual!Y$7:Y$123)</f>
        <v>0</v>
      </c>
      <c r="Z63" s="126">
        <f>Z$2*AVERAGE(Annual!Z$7:Z$123)</f>
        <v>0</v>
      </c>
      <c r="AA63" s="126">
        <f>AA$2*AVERAGE(Annual!AA$7:AA$123)</f>
        <v>0</v>
      </c>
      <c r="AB63" s="126">
        <f>AB$2*AVERAGE(Annual!AB$7:AB$123)</f>
        <v>0</v>
      </c>
      <c r="AC63" s="126">
        <f>AC$2*AVERAGE(Annual!AC$7:AC$123)</f>
        <v>0</v>
      </c>
      <c r="AD63" s="126">
        <f>AD$2*AVERAGE(Annual!AD$7:AD$123)</f>
        <v>0</v>
      </c>
    </row>
    <row r="64" spans="1:30">
      <c r="A64" t="s">
        <v>461</v>
      </c>
      <c r="B64" s="126">
        <f>B$2*AVERAGE(Annual!B$7:B$123)</f>
        <v>0</v>
      </c>
      <c r="C64" s="126">
        <f>C$2*AVERAGE(Annual!C$7:C$123)</f>
        <v>0</v>
      </c>
      <c r="D64" s="126">
        <f>D$2*AVERAGE(Annual!D$7:D$123)</f>
        <v>0</v>
      </c>
      <c r="E64" s="126">
        <f>E$2*AVERAGE(Annual!E$7:E$123)</f>
        <v>0</v>
      </c>
      <c r="F64" s="126">
        <f>F$2*AVERAGE(Annual!F$7:F$123)</f>
        <v>0</v>
      </c>
      <c r="G64" s="126">
        <f>G$2*AVERAGE(Annual!G$7:G$123)</f>
        <v>0</v>
      </c>
      <c r="H64" s="126">
        <f>H$2*AVERAGE(Annual!H$7:H$123)</f>
        <v>0</v>
      </c>
      <c r="I64" s="126">
        <f>I$2*AVERAGE(Annual!I$7:I$123)</f>
        <v>0</v>
      </c>
      <c r="J64" s="126">
        <f>J$2*AVERAGE(Annual!J$7:J$123)</f>
        <v>0</v>
      </c>
      <c r="K64" s="126">
        <f>K$2*AVERAGE(Annual!K$7:K$123)</f>
        <v>0</v>
      </c>
      <c r="L64" s="126">
        <f>L$2*AVERAGE(Annual!L$7:L$123)</f>
        <v>0</v>
      </c>
      <c r="M64" s="126">
        <f>M$2*AVERAGE(Annual!M$7:M$123)</f>
        <v>0</v>
      </c>
      <c r="N64" s="126">
        <f>N$2*AVERAGE(Annual!N$7:N$123)</f>
        <v>0</v>
      </c>
      <c r="O64" s="126">
        <f>O$2*AVERAGE(Annual!O$7:O$123)</f>
        <v>0</v>
      </c>
      <c r="P64" s="126">
        <f>P$2*AVERAGE(Annual!P$7:P$123)</f>
        <v>0</v>
      </c>
      <c r="Q64" s="126">
        <f>Q$2*AVERAGE(Annual!Q$7:Q$123)</f>
        <v>0</v>
      </c>
      <c r="R64" s="126">
        <f>R$2*AVERAGE(Annual!R$7:R$123)</f>
        <v>0</v>
      </c>
      <c r="S64" s="126">
        <f>S$2*AVERAGE(Annual!S$7:S$123)</f>
        <v>0</v>
      </c>
      <c r="T64" s="126">
        <f>T$2*AVERAGE(Annual!T$7:T$123)</f>
        <v>0</v>
      </c>
      <c r="U64" s="126">
        <f>U$2*AVERAGE(Annual!U$7:U$123)</f>
        <v>0</v>
      </c>
      <c r="V64" s="126">
        <f>V$2*AVERAGE(Annual!V$7:V$123)</f>
        <v>0</v>
      </c>
      <c r="W64" s="126">
        <f>W$2*AVERAGE(Annual!W$7:W$123)</f>
        <v>0</v>
      </c>
      <c r="X64" s="126">
        <f>X$2*AVERAGE(Annual!X$7:X$123)</f>
        <v>0</v>
      </c>
      <c r="Y64" s="126">
        <f>Y$2*AVERAGE(Annual!Y$7:Y$123)</f>
        <v>0</v>
      </c>
      <c r="Z64" s="126">
        <f>Z$2*AVERAGE(Annual!Z$7:Z$123)</f>
        <v>0</v>
      </c>
      <c r="AA64" s="126">
        <f>AA$2*AVERAGE(Annual!AA$7:AA$123)</f>
        <v>0</v>
      </c>
      <c r="AB64" s="126">
        <f>AB$2*AVERAGE(Annual!AB$7:AB$123)</f>
        <v>0</v>
      </c>
      <c r="AC64" s="126">
        <f>AC$2*AVERAGE(Annual!AC$7:AC$123)</f>
        <v>0</v>
      </c>
      <c r="AD64" s="126">
        <f>AD$2*AVERAGE(Annual!AD$7:AD$123)</f>
        <v>0</v>
      </c>
    </row>
    <row r="65" spans="1:30">
      <c r="A65" t="s">
        <v>326</v>
      </c>
      <c r="B65" s="126">
        <f>B$2*AVERAGE(Annual!B$7:B$123)</f>
        <v>0</v>
      </c>
      <c r="C65" s="126">
        <f>C$2*AVERAGE(Annual!C$7:C$123)</f>
        <v>0</v>
      </c>
      <c r="D65" s="126">
        <f>D$2*AVERAGE(Annual!D$7:D$123)</f>
        <v>0</v>
      </c>
      <c r="E65" s="126">
        <f>E$2*AVERAGE(Annual!E$7:E$123)</f>
        <v>0</v>
      </c>
      <c r="F65" s="126">
        <f>F$2*AVERAGE(Annual!F$7:F$123)</f>
        <v>0</v>
      </c>
      <c r="G65" s="126">
        <f>G$2*AVERAGE(Annual!G$7:G$123)</f>
        <v>0</v>
      </c>
      <c r="H65" s="126">
        <f>H$2*AVERAGE(Annual!H$7:H$123)</f>
        <v>0</v>
      </c>
      <c r="I65" s="126">
        <f>I$2*AVERAGE(Annual!I$7:I$123)</f>
        <v>0</v>
      </c>
      <c r="J65" s="126">
        <f>J$2*AVERAGE(Annual!J$7:J$123)</f>
        <v>0</v>
      </c>
      <c r="K65" s="126">
        <f>K$2*AVERAGE(Annual!K$7:K$123)</f>
        <v>0</v>
      </c>
      <c r="L65" s="126">
        <f>L$2*AVERAGE(Annual!L$7:L$123)</f>
        <v>0</v>
      </c>
      <c r="M65" s="126">
        <f>M$2*AVERAGE(Annual!M$7:M$123)</f>
        <v>0</v>
      </c>
      <c r="N65" s="126">
        <f>N$2*AVERAGE(Annual!N$7:N$123)</f>
        <v>0</v>
      </c>
      <c r="O65" s="126">
        <f>O$2*AVERAGE(Annual!O$7:O$123)</f>
        <v>0</v>
      </c>
      <c r="P65" s="126">
        <f>P$2*AVERAGE(Annual!P$7:P$123)</f>
        <v>0</v>
      </c>
      <c r="Q65" s="126">
        <f>Q$2*AVERAGE(Annual!Q$7:Q$123)</f>
        <v>0</v>
      </c>
      <c r="R65" s="126">
        <f>R$2*AVERAGE(Annual!R$7:R$123)</f>
        <v>0</v>
      </c>
      <c r="S65" s="126">
        <f>S$2*AVERAGE(Annual!S$7:S$123)</f>
        <v>0</v>
      </c>
      <c r="T65" s="126">
        <f>T$2*AVERAGE(Annual!T$7:T$123)</f>
        <v>0</v>
      </c>
      <c r="U65" s="126">
        <f>U$2*AVERAGE(Annual!U$7:U$123)</f>
        <v>0</v>
      </c>
      <c r="V65" s="126">
        <f>V$2*AVERAGE(Annual!V$7:V$123)</f>
        <v>0</v>
      </c>
      <c r="W65" s="126">
        <f>W$2*AVERAGE(Annual!W$7:W$123)</f>
        <v>0</v>
      </c>
      <c r="X65" s="126">
        <f>X$2*AVERAGE(Annual!X$7:X$123)</f>
        <v>0</v>
      </c>
      <c r="Y65" s="126">
        <f>Y$2*AVERAGE(Annual!Y$7:Y$123)</f>
        <v>0</v>
      </c>
      <c r="Z65" s="126">
        <f>Z$2*AVERAGE(Annual!Z$7:Z$123)</f>
        <v>0</v>
      </c>
      <c r="AA65" s="126">
        <f>AA$2*AVERAGE(Annual!AA$7:AA$123)</f>
        <v>0</v>
      </c>
      <c r="AB65" s="126">
        <f>AB$2*AVERAGE(Annual!AB$7:AB$123)</f>
        <v>0</v>
      </c>
      <c r="AC65" s="126">
        <f>AC$2*AVERAGE(Annual!AC$7:AC$123)</f>
        <v>0</v>
      </c>
      <c r="AD65" s="126">
        <f>AD$2*AVERAGE(Annual!AD$7:AD$123)</f>
        <v>0</v>
      </c>
    </row>
    <row r="66" spans="1:30">
      <c r="A66" t="s">
        <v>327</v>
      </c>
      <c r="B66" s="126">
        <f>B$2*AVERAGE(Annual!B$7:B$123)</f>
        <v>0</v>
      </c>
      <c r="C66" s="126">
        <f>C$2*AVERAGE(Annual!C$7:C$123)</f>
        <v>0</v>
      </c>
      <c r="D66" s="126">
        <f>D$2*AVERAGE(Annual!D$7:D$123)</f>
        <v>0</v>
      </c>
      <c r="E66" s="126">
        <f>E$2*AVERAGE(Annual!E$7:E$123)</f>
        <v>0</v>
      </c>
      <c r="F66" s="126">
        <f>F$2*AVERAGE(Annual!F$7:F$123)</f>
        <v>0</v>
      </c>
      <c r="G66" s="126">
        <f>G$2*AVERAGE(Annual!G$7:G$123)</f>
        <v>0</v>
      </c>
      <c r="H66" s="126">
        <f>H$2*AVERAGE(Annual!H$7:H$123)</f>
        <v>0</v>
      </c>
      <c r="I66" s="126">
        <f>I$2*AVERAGE(Annual!I$7:I$123)</f>
        <v>0</v>
      </c>
      <c r="J66" s="126">
        <f>J$2*AVERAGE(Annual!J$7:J$123)</f>
        <v>0</v>
      </c>
      <c r="K66" s="126">
        <f>K$2*AVERAGE(Annual!K$7:K$123)</f>
        <v>0</v>
      </c>
      <c r="L66" s="126">
        <f>L$2*AVERAGE(Annual!L$7:L$123)</f>
        <v>0</v>
      </c>
      <c r="M66" s="126">
        <f>M$2*AVERAGE(Annual!M$7:M$123)</f>
        <v>0</v>
      </c>
      <c r="N66" s="126">
        <f>N$2*AVERAGE(Annual!N$7:N$123)</f>
        <v>0</v>
      </c>
      <c r="O66" s="126">
        <f>O$2*AVERAGE(Annual!O$7:O$123)</f>
        <v>0</v>
      </c>
      <c r="P66" s="126">
        <f>P$2*AVERAGE(Annual!P$7:P$123)</f>
        <v>0</v>
      </c>
      <c r="Q66" s="126">
        <f>Q$2*AVERAGE(Annual!Q$7:Q$123)</f>
        <v>0</v>
      </c>
      <c r="R66" s="126">
        <f>R$2*AVERAGE(Annual!R$7:R$123)</f>
        <v>0</v>
      </c>
      <c r="S66" s="126">
        <f>S$2*AVERAGE(Annual!S$7:S$123)</f>
        <v>0</v>
      </c>
      <c r="T66" s="126">
        <f>T$2*AVERAGE(Annual!T$7:T$123)</f>
        <v>0</v>
      </c>
      <c r="U66" s="126">
        <f>U$2*AVERAGE(Annual!U$7:U$123)</f>
        <v>0</v>
      </c>
      <c r="V66" s="126">
        <f>V$2*AVERAGE(Annual!V$7:V$123)</f>
        <v>0</v>
      </c>
      <c r="W66" s="126">
        <f>W$2*AVERAGE(Annual!W$7:W$123)</f>
        <v>0</v>
      </c>
      <c r="X66" s="126">
        <f>X$2*AVERAGE(Annual!X$7:X$123)</f>
        <v>0</v>
      </c>
      <c r="Y66" s="126">
        <f>Y$2*AVERAGE(Annual!Y$7:Y$123)</f>
        <v>0</v>
      </c>
      <c r="Z66" s="126">
        <f>Z$2*AVERAGE(Annual!Z$7:Z$123)</f>
        <v>0</v>
      </c>
      <c r="AA66" s="126">
        <f>AA$2*AVERAGE(Annual!AA$7:AA$123)</f>
        <v>0</v>
      </c>
      <c r="AB66" s="126">
        <f>AB$2*AVERAGE(Annual!AB$7:AB$123)</f>
        <v>0</v>
      </c>
      <c r="AC66" s="126">
        <f>AC$2*AVERAGE(Annual!AC$7:AC$123)</f>
        <v>0</v>
      </c>
      <c r="AD66" s="126">
        <f>AD$2*AVERAGE(Annual!AD$7:AD$123)</f>
        <v>0</v>
      </c>
    </row>
    <row r="67" spans="1:30">
      <c r="A67" t="s">
        <v>328</v>
      </c>
      <c r="B67" s="126">
        <f>B$2*AVERAGE(Annual!B$7:B$123)</f>
        <v>0</v>
      </c>
      <c r="C67" s="126">
        <f>C$2*AVERAGE(Annual!C$7:C$123)</f>
        <v>0</v>
      </c>
      <c r="D67" s="126">
        <f>D$2*AVERAGE(Annual!D$7:D$123)</f>
        <v>0</v>
      </c>
      <c r="E67" s="126">
        <f>E$2*AVERAGE(Annual!E$7:E$123)</f>
        <v>0</v>
      </c>
      <c r="F67" s="126">
        <f>F$2*AVERAGE(Annual!F$7:F$123)</f>
        <v>0</v>
      </c>
      <c r="G67" s="126">
        <f>G$2*AVERAGE(Annual!G$7:G$123)</f>
        <v>0</v>
      </c>
      <c r="H67" s="126">
        <f>H$2*AVERAGE(Annual!H$7:H$123)</f>
        <v>0</v>
      </c>
      <c r="I67" s="126">
        <f>I$2*AVERAGE(Annual!I$7:I$123)</f>
        <v>0</v>
      </c>
      <c r="J67" s="126">
        <f>J$2*AVERAGE(Annual!J$7:J$123)</f>
        <v>0</v>
      </c>
      <c r="K67" s="126">
        <f>K$2*AVERAGE(Annual!K$7:K$123)</f>
        <v>0</v>
      </c>
      <c r="L67" s="126">
        <f>L$2*AVERAGE(Annual!L$7:L$123)</f>
        <v>0</v>
      </c>
      <c r="M67" s="126">
        <f>M$2*AVERAGE(Annual!M$7:M$123)</f>
        <v>0</v>
      </c>
      <c r="N67" s="126">
        <f>N$2*AVERAGE(Annual!N$7:N$123)</f>
        <v>0</v>
      </c>
      <c r="O67" s="126">
        <f>O$2*AVERAGE(Annual!O$7:O$123)</f>
        <v>0</v>
      </c>
      <c r="P67" s="126">
        <f>P$2*AVERAGE(Annual!P$7:P$123)</f>
        <v>0</v>
      </c>
      <c r="Q67" s="126">
        <f>Q$2*AVERAGE(Annual!Q$7:Q$123)</f>
        <v>0</v>
      </c>
      <c r="R67" s="126">
        <f>R$2*AVERAGE(Annual!R$7:R$123)</f>
        <v>0</v>
      </c>
      <c r="S67" s="126">
        <f>S$2*AVERAGE(Annual!S$7:S$123)</f>
        <v>0</v>
      </c>
      <c r="T67" s="126">
        <f>T$2*AVERAGE(Annual!T$7:T$123)</f>
        <v>0</v>
      </c>
      <c r="U67" s="126">
        <f>U$2*AVERAGE(Annual!U$7:U$123)</f>
        <v>0</v>
      </c>
      <c r="V67" s="126">
        <f>V$2*AVERAGE(Annual!V$7:V$123)</f>
        <v>0</v>
      </c>
      <c r="W67" s="126">
        <f>W$2*AVERAGE(Annual!W$7:W$123)</f>
        <v>0</v>
      </c>
      <c r="X67" s="126">
        <f>X$2*AVERAGE(Annual!X$7:X$123)</f>
        <v>0</v>
      </c>
      <c r="Y67" s="126">
        <f>Y$2*AVERAGE(Annual!Y$7:Y$123)</f>
        <v>0</v>
      </c>
      <c r="Z67" s="126">
        <f>Z$2*AVERAGE(Annual!Z$7:Z$123)</f>
        <v>0</v>
      </c>
      <c r="AA67" s="126">
        <f>AA$2*AVERAGE(Annual!AA$7:AA$123)</f>
        <v>0</v>
      </c>
      <c r="AB67" s="126">
        <f>AB$2*AVERAGE(Annual!AB$7:AB$123)</f>
        <v>0</v>
      </c>
      <c r="AC67" s="126">
        <f>AC$2*AVERAGE(Annual!AC$7:AC$123)</f>
        <v>0</v>
      </c>
      <c r="AD67" s="126">
        <f>AD$2*AVERAGE(Annual!AD$7:AD$123)</f>
        <v>0</v>
      </c>
    </row>
    <row r="68" spans="1:30">
      <c r="A68" t="s">
        <v>329</v>
      </c>
      <c r="B68" s="126">
        <f>B$2*AVERAGE(Annual!B$7:B$123)</f>
        <v>0</v>
      </c>
      <c r="C68" s="126">
        <f>C$2*AVERAGE(Annual!C$7:C$123)</f>
        <v>0</v>
      </c>
      <c r="D68" s="126">
        <f>D$2*AVERAGE(Annual!D$7:D$123)</f>
        <v>0</v>
      </c>
      <c r="E68" s="126">
        <f>E$2*AVERAGE(Annual!E$7:E$123)</f>
        <v>0</v>
      </c>
      <c r="F68" s="126">
        <f>F$2*AVERAGE(Annual!F$7:F$123)</f>
        <v>0</v>
      </c>
      <c r="G68" s="126">
        <f>G$2*AVERAGE(Annual!G$7:G$123)</f>
        <v>0</v>
      </c>
      <c r="H68" s="126">
        <f>H$2*AVERAGE(Annual!H$7:H$123)</f>
        <v>0</v>
      </c>
      <c r="I68" s="126">
        <f>I$2*AVERAGE(Annual!I$7:I$123)</f>
        <v>0</v>
      </c>
      <c r="J68" s="126">
        <f>J$2*AVERAGE(Annual!J$7:J$123)</f>
        <v>0</v>
      </c>
      <c r="K68" s="126">
        <f>K$2*AVERAGE(Annual!K$7:K$123)</f>
        <v>0</v>
      </c>
      <c r="L68" s="126">
        <f>L$2*AVERAGE(Annual!L$7:L$123)</f>
        <v>0</v>
      </c>
      <c r="M68" s="126">
        <f>M$2*AVERAGE(Annual!M$7:M$123)</f>
        <v>0</v>
      </c>
      <c r="N68" s="126">
        <f>N$2*AVERAGE(Annual!N$7:N$123)</f>
        <v>0</v>
      </c>
      <c r="O68" s="126">
        <f>O$2*AVERAGE(Annual!O$7:O$123)</f>
        <v>0</v>
      </c>
      <c r="P68" s="126">
        <f>P$2*AVERAGE(Annual!P$7:P$123)</f>
        <v>0</v>
      </c>
      <c r="Q68" s="126">
        <f>Q$2*AVERAGE(Annual!Q$7:Q$123)</f>
        <v>0</v>
      </c>
      <c r="R68" s="126">
        <f>R$2*AVERAGE(Annual!R$7:R$123)</f>
        <v>0</v>
      </c>
      <c r="S68" s="126">
        <f>S$2*AVERAGE(Annual!S$7:S$123)</f>
        <v>0</v>
      </c>
      <c r="T68" s="126">
        <f>T$2*AVERAGE(Annual!T$7:T$123)</f>
        <v>0</v>
      </c>
      <c r="U68" s="126">
        <f>U$2*AVERAGE(Annual!U$7:U$123)</f>
        <v>0</v>
      </c>
      <c r="V68" s="126">
        <f>V$2*AVERAGE(Annual!V$7:V$123)</f>
        <v>0</v>
      </c>
      <c r="W68" s="126">
        <f>W$2*AVERAGE(Annual!W$7:W$123)</f>
        <v>0</v>
      </c>
      <c r="X68" s="126">
        <f>X$2*AVERAGE(Annual!X$7:X$123)</f>
        <v>0</v>
      </c>
      <c r="Y68" s="126">
        <f>Y$2*AVERAGE(Annual!Y$7:Y$123)</f>
        <v>0</v>
      </c>
      <c r="Z68" s="126">
        <f>Z$2*AVERAGE(Annual!Z$7:Z$123)</f>
        <v>0</v>
      </c>
      <c r="AA68" s="126">
        <f>AA$2*AVERAGE(Annual!AA$7:AA$123)</f>
        <v>0</v>
      </c>
      <c r="AB68" s="126">
        <f>AB$2*AVERAGE(Annual!AB$7:AB$123)</f>
        <v>0</v>
      </c>
      <c r="AC68" s="126">
        <f>AC$2*AVERAGE(Annual!AC$7:AC$123)</f>
        <v>0</v>
      </c>
      <c r="AD68" s="126">
        <f>AD$2*AVERAGE(Annual!AD$7:AD$123)</f>
        <v>0</v>
      </c>
    </row>
    <row r="69" spans="1:30">
      <c r="A69" t="s">
        <v>330</v>
      </c>
      <c r="B69" s="126">
        <f>B$2*AVERAGE(Annual!B$7:B$123)</f>
        <v>0</v>
      </c>
      <c r="C69" s="126">
        <f>C$2*AVERAGE(Annual!C$7:C$123)</f>
        <v>0</v>
      </c>
      <c r="D69" s="126">
        <f>D$2*AVERAGE(Annual!D$7:D$123)</f>
        <v>0</v>
      </c>
      <c r="E69" s="126">
        <f>E$2*AVERAGE(Annual!E$7:E$123)</f>
        <v>0</v>
      </c>
      <c r="F69" s="126">
        <f>F$2*AVERAGE(Annual!F$7:F$123)</f>
        <v>0</v>
      </c>
      <c r="G69" s="126">
        <f>G$2*AVERAGE(Annual!G$7:G$123)</f>
        <v>0</v>
      </c>
      <c r="H69" s="126">
        <f>H$2*AVERAGE(Annual!H$7:H$123)</f>
        <v>0</v>
      </c>
      <c r="I69" s="126">
        <f>I$2*AVERAGE(Annual!I$7:I$123)</f>
        <v>0</v>
      </c>
      <c r="J69" s="126">
        <f>J$2*AVERAGE(Annual!J$7:J$123)</f>
        <v>0</v>
      </c>
      <c r="K69" s="126">
        <f>K$2*AVERAGE(Annual!K$7:K$123)</f>
        <v>0</v>
      </c>
      <c r="L69" s="126">
        <f>L$2*AVERAGE(Annual!L$7:L$123)</f>
        <v>0</v>
      </c>
      <c r="M69" s="126">
        <f>M$2*AVERAGE(Annual!M$7:M$123)</f>
        <v>0</v>
      </c>
      <c r="N69" s="126">
        <f>N$2*AVERAGE(Annual!N$7:N$123)</f>
        <v>0</v>
      </c>
      <c r="O69" s="126">
        <f>O$2*AVERAGE(Annual!O$7:O$123)</f>
        <v>0</v>
      </c>
      <c r="P69" s="126">
        <f>P$2*AVERAGE(Annual!P$7:P$123)</f>
        <v>0</v>
      </c>
      <c r="Q69" s="126">
        <f>Q$2*AVERAGE(Annual!Q$7:Q$123)</f>
        <v>0</v>
      </c>
      <c r="R69" s="126">
        <f>R$2*AVERAGE(Annual!R$7:R$123)</f>
        <v>0</v>
      </c>
      <c r="S69" s="126">
        <f>S$2*AVERAGE(Annual!S$7:S$123)</f>
        <v>0</v>
      </c>
      <c r="T69" s="126">
        <f>T$2*AVERAGE(Annual!T$7:T$123)</f>
        <v>0</v>
      </c>
      <c r="U69" s="126">
        <f>U$2*AVERAGE(Annual!U$7:U$123)</f>
        <v>0</v>
      </c>
      <c r="V69" s="126">
        <f>V$2*AVERAGE(Annual!V$7:V$123)</f>
        <v>0</v>
      </c>
      <c r="W69" s="126">
        <f>W$2*AVERAGE(Annual!W$7:W$123)</f>
        <v>0</v>
      </c>
      <c r="X69" s="126">
        <f>X$2*AVERAGE(Annual!X$7:X$123)</f>
        <v>0</v>
      </c>
      <c r="Y69" s="126">
        <f>Y$2*AVERAGE(Annual!Y$7:Y$123)</f>
        <v>0</v>
      </c>
      <c r="Z69" s="126">
        <f>Z$2*AVERAGE(Annual!Z$7:Z$123)</f>
        <v>0</v>
      </c>
      <c r="AA69" s="126">
        <f>AA$2*AVERAGE(Annual!AA$7:AA$123)</f>
        <v>0</v>
      </c>
      <c r="AB69" s="126">
        <f>AB$2*AVERAGE(Annual!AB$7:AB$123)</f>
        <v>0</v>
      </c>
      <c r="AC69" s="126">
        <f>AC$2*AVERAGE(Annual!AC$7:AC$123)</f>
        <v>0</v>
      </c>
      <c r="AD69" s="126">
        <f>AD$2*AVERAGE(Annual!AD$7:AD$123)</f>
        <v>0</v>
      </c>
    </row>
    <row r="70" spans="1:30">
      <c r="A70" t="s">
        <v>331</v>
      </c>
      <c r="B70" s="126">
        <f>B$2*AVERAGE(Annual!B$7:B$123)</f>
        <v>0</v>
      </c>
      <c r="C70" s="126">
        <f>C$2*AVERAGE(Annual!C$7:C$123)</f>
        <v>0</v>
      </c>
      <c r="D70" s="126">
        <f>D$2*AVERAGE(Annual!D$7:D$123)</f>
        <v>0</v>
      </c>
      <c r="E70" s="126">
        <f>E$2*AVERAGE(Annual!E$7:E$123)</f>
        <v>0</v>
      </c>
      <c r="F70" s="126">
        <f>F$2*AVERAGE(Annual!F$7:F$123)</f>
        <v>0</v>
      </c>
      <c r="G70" s="126">
        <f>G$2*AVERAGE(Annual!G$7:G$123)</f>
        <v>0</v>
      </c>
      <c r="H70" s="126">
        <f>H$2*AVERAGE(Annual!H$7:H$123)</f>
        <v>0</v>
      </c>
      <c r="I70" s="126">
        <f>I$2*AVERAGE(Annual!I$7:I$123)</f>
        <v>0</v>
      </c>
      <c r="J70" s="126">
        <f>J$2*AVERAGE(Annual!J$7:J$123)</f>
        <v>0</v>
      </c>
      <c r="K70" s="126">
        <f>K$2*AVERAGE(Annual!K$7:K$123)</f>
        <v>0</v>
      </c>
      <c r="L70" s="126">
        <f>L$2*AVERAGE(Annual!L$7:L$123)</f>
        <v>0</v>
      </c>
      <c r="M70" s="126">
        <f>M$2*AVERAGE(Annual!M$7:M$123)</f>
        <v>0</v>
      </c>
      <c r="N70" s="126">
        <f>N$2*AVERAGE(Annual!N$7:N$123)</f>
        <v>0</v>
      </c>
      <c r="O70" s="126">
        <f>O$2*AVERAGE(Annual!O$7:O$123)</f>
        <v>0</v>
      </c>
      <c r="P70" s="126">
        <f>P$2*AVERAGE(Annual!P$7:P$123)</f>
        <v>0</v>
      </c>
      <c r="Q70" s="126">
        <f>Q$2*AVERAGE(Annual!Q$7:Q$123)</f>
        <v>0</v>
      </c>
      <c r="R70" s="126">
        <f>R$2*AVERAGE(Annual!R$7:R$123)</f>
        <v>0</v>
      </c>
      <c r="S70" s="126">
        <f>S$2*AVERAGE(Annual!S$7:S$123)</f>
        <v>0</v>
      </c>
      <c r="T70" s="126">
        <f>T$2*AVERAGE(Annual!T$7:T$123)</f>
        <v>0</v>
      </c>
      <c r="U70" s="126">
        <f>U$2*AVERAGE(Annual!U$7:U$123)</f>
        <v>0</v>
      </c>
      <c r="V70" s="126">
        <f>V$2*AVERAGE(Annual!V$7:V$123)</f>
        <v>0</v>
      </c>
      <c r="W70" s="126">
        <f>W$2*AVERAGE(Annual!W$7:W$123)</f>
        <v>0</v>
      </c>
      <c r="X70" s="126">
        <f>X$2*AVERAGE(Annual!X$7:X$123)</f>
        <v>0</v>
      </c>
      <c r="Y70" s="126">
        <f>Y$2*AVERAGE(Annual!Y$7:Y$123)</f>
        <v>0</v>
      </c>
      <c r="Z70" s="126">
        <f>Z$2*AVERAGE(Annual!Z$7:Z$123)</f>
        <v>0</v>
      </c>
      <c r="AA70" s="126">
        <f>AA$2*AVERAGE(Annual!AA$7:AA$123)</f>
        <v>0</v>
      </c>
      <c r="AB70" s="126">
        <f>AB$2*AVERAGE(Annual!AB$7:AB$123)</f>
        <v>0</v>
      </c>
      <c r="AC70" s="126">
        <f>AC$2*AVERAGE(Annual!AC$7:AC$123)</f>
        <v>0</v>
      </c>
      <c r="AD70" s="126">
        <f>AD$2*AVERAGE(Annual!AD$7:AD$123)</f>
        <v>0</v>
      </c>
    </row>
    <row r="71" spans="1:30">
      <c r="A71" t="s">
        <v>332</v>
      </c>
      <c r="B71" s="126">
        <f>B$2*AVERAGE(Annual!B$7:B$123)</f>
        <v>0</v>
      </c>
      <c r="C71" s="126">
        <f>C$2*AVERAGE(Annual!C$7:C$123)</f>
        <v>0</v>
      </c>
      <c r="D71" s="126">
        <f>D$2*AVERAGE(Annual!D$7:D$123)</f>
        <v>0</v>
      </c>
      <c r="E71" s="126">
        <f>E$2*AVERAGE(Annual!E$7:E$123)</f>
        <v>0</v>
      </c>
      <c r="F71" s="126">
        <f>F$2*AVERAGE(Annual!F$7:F$123)</f>
        <v>0</v>
      </c>
      <c r="G71" s="126">
        <f>G$2*AVERAGE(Annual!G$7:G$123)</f>
        <v>0</v>
      </c>
      <c r="H71" s="126">
        <f>H$2*AVERAGE(Annual!H$7:H$123)</f>
        <v>0</v>
      </c>
      <c r="I71" s="126">
        <f>I$2*AVERAGE(Annual!I$7:I$123)</f>
        <v>0</v>
      </c>
      <c r="J71" s="126">
        <f>J$2*AVERAGE(Annual!J$7:J$123)</f>
        <v>0</v>
      </c>
      <c r="K71" s="126">
        <f>K$2*AVERAGE(Annual!K$7:K$123)</f>
        <v>0</v>
      </c>
      <c r="L71" s="126">
        <f>L$2*AVERAGE(Annual!L$7:L$123)</f>
        <v>0</v>
      </c>
      <c r="M71" s="126">
        <f>M$2*AVERAGE(Annual!M$7:M$123)</f>
        <v>0</v>
      </c>
      <c r="N71" s="126">
        <f>N$2*AVERAGE(Annual!N$7:N$123)</f>
        <v>0</v>
      </c>
      <c r="O71" s="126">
        <f>O$2*AVERAGE(Annual!O$7:O$123)</f>
        <v>0</v>
      </c>
      <c r="P71" s="126">
        <f>P$2*AVERAGE(Annual!P$7:P$123)</f>
        <v>0</v>
      </c>
      <c r="Q71" s="126">
        <f>Q$2*AVERAGE(Annual!Q$7:Q$123)</f>
        <v>0</v>
      </c>
      <c r="R71" s="126">
        <f>R$2*AVERAGE(Annual!R$7:R$123)</f>
        <v>0</v>
      </c>
      <c r="S71" s="126">
        <f>S$2*AVERAGE(Annual!S$7:S$123)</f>
        <v>0</v>
      </c>
      <c r="T71" s="126">
        <f>T$2*AVERAGE(Annual!T$7:T$123)</f>
        <v>0</v>
      </c>
      <c r="U71" s="126">
        <f>U$2*AVERAGE(Annual!U$7:U$123)</f>
        <v>0</v>
      </c>
      <c r="V71" s="126">
        <f>V$2*AVERAGE(Annual!V$7:V$123)</f>
        <v>0</v>
      </c>
      <c r="W71" s="126">
        <f>W$2*AVERAGE(Annual!W$7:W$123)</f>
        <v>0</v>
      </c>
      <c r="X71" s="126">
        <f>X$2*AVERAGE(Annual!X$7:X$123)</f>
        <v>0</v>
      </c>
      <c r="Y71" s="126">
        <f>Y$2*AVERAGE(Annual!Y$7:Y$123)</f>
        <v>0</v>
      </c>
      <c r="Z71" s="126">
        <f>Z$2*AVERAGE(Annual!Z$7:Z$123)</f>
        <v>0</v>
      </c>
      <c r="AA71" s="126">
        <f>AA$2*AVERAGE(Annual!AA$7:AA$123)</f>
        <v>0</v>
      </c>
      <c r="AB71" s="126">
        <f>AB$2*AVERAGE(Annual!AB$7:AB$123)</f>
        <v>0</v>
      </c>
      <c r="AC71" s="126">
        <f>AC$2*AVERAGE(Annual!AC$7:AC$123)</f>
        <v>0</v>
      </c>
      <c r="AD71" s="126">
        <f>AD$2*AVERAGE(Annual!AD$7:AD$123)</f>
        <v>0</v>
      </c>
    </row>
    <row r="72" spans="1:30">
      <c r="A72" t="s">
        <v>333</v>
      </c>
      <c r="B72" s="126">
        <f>B$2*AVERAGE(Annual!B$7:B$123)</f>
        <v>0</v>
      </c>
      <c r="C72" s="126">
        <f>C$2*AVERAGE(Annual!C$7:C$123)</f>
        <v>0</v>
      </c>
      <c r="D72" s="126">
        <f>D$2*AVERAGE(Annual!D$7:D$123)</f>
        <v>0</v>
      </c>
      <c r="E72" s="126">
        <f>E$2*AVERAGE(Annual!E$7:E$123)</f>
        <v>0</v>
      </c>
      <c r="F72" s="126">
        <f>F$2*AVERAGE(Annual!F$7:F$123)</f>
        <v>0</v>
      </c>
      <c r="G72" s="126">
        <f>G$2*AVERAGE(Annual!G$7:G$123)</f>
        <v>0</v>
      </c>
      <c r="H72" s="126">
        <f>H$2*AVERAGE(Annual!H$7:H$123)</f>
        <v>0</v>
      </c>
      <c r="I72" s="126">
        <f>I$2*AVERAGE(Annual!I$7:I$123)</f>
        <v>0</v>
      </c>
      <c r="J72" s="126">
        <f>J$2*AVERAGE(Annual!J$7:J$123)</f>
        <v>0</v>
      </c>
      <c r="K72" s="126">
        <f>K$2*AVERAGE(Annual!K$7:K$123)</f>
        <v>0</v>
      </c>
      <c r="L72" s="126">
        <f>L$2*AVERAGE(Annual!L$7:L$123)</f>
        <v>0</v>
      </c>
      <c r="M72" s="126">
        <f>M$2*AVERAGE(Annual!M$7:M$123)</f>
        <v>0</v>
      </c>
      <c r="N72" s="126">
        <f>N$2*AVERAGE(Annual!N$7:N$123)</f>
        <v>0</v>
      </c>
      <c r="O72" s="126">
        <f>O$2*AVERAGE(Annual!O$7:O$123)</f>
        <v>0</v>
      </c>
      <c r="P72" s="126">
        <f>P$2*AVERAGE(Annual!P$7:P$123)</f>
        <v>0</v>
      </c>
      <c r="Q72" s="126">
        <f>Q$2*AVERAGE(Annual!Q$7:Q$123)</f>
        <v>0</v>
      </c>
      <c r="R72" s="126">
        <f>R$2*AVERAGE(Annual!R$7:R$123)</f>
        <v>0</v>
      </c>
      <c r="S72" s="126">
        <f>S$2*AVERAGE(Annual!S$7:S$123)</f>
        <v>0</v>
      </c>
      <c r="T72" s="126">
        <f>T$2*AVERAGE(Annual!T$7:T$123)</f>
        <v>0</v>
      </c>
      <c r="U72" s="126">
        <f>U$2*AVERAGE(Annual!U$7:U$123)</f>
        <v>0</v>
      </c>
      <c r="V72" s="126">
        <f>V$2*AVERAGE(Annual!V$7:V$123)</f>
        <v>0</v>
      </c>
      <c r="W72" s="126">
        <f>W$2*AVERAGE(Annual!W$7:W$123)</f>
        <v>0</v>
      </c>
      <c r="X72" s="126">
        <f>X$2*AVERAGE(Annual!X$7:X$123)</f>
        <v>0</v>
      </c>
      <c r="Y72" s="126">
        <f>Y$2*AVERAGE(Annual!Y$7:Y$123)</f>
        <v>0</v>
      </c>
      <c r="Z72" s="126">
        <f>Z$2*AVERAGE(Annual!Z$7:Z$123)</f>
        <v>0</v>
      </c>
      <c r="AA72" s="126">
        <f>AA$2*AVERAGE(Annual!AA$7:AA$123)</f>
        <v>0</v>
      </c>
      <c r="AB72" s="126">
        <f>AB$2*AVERAGE(Annual!AB$7:AB$123)</f>
        <v>0</v>
      </c>
      <c r="AC72" s="126">
        <f>AC$2*AVERAGE(Annual!AC$7:AC$123)</f>
        <v>0</v>
      </c>
      <c r="AD72" s="126">
        <f>AD$2*AVERAGE(Annual!AD$7:AD$123)</f>
        <v>0</v>
      </c>
    </row>
    <row r="73" spans="1:30">
      <c r="A73" t="s">
        <v>334</v>
      </c>
      <c r="B73" s="126">
        <f>B$2*AVERAGE(Annual!B$7:B$123)</f>
        <v>0</v>
      </c>
      <c r="C73" s="126">
        <f>C$2*AVERAGE(Annual!C$7:C$123)</f>
        <v>0</v>
      </c>
      <c r="D73" s="126">
        <f>D$2*AVERAGE(Annual!D$7:D$123)</f>
        <v>0</v>
      </c>
      <c r="E73" s="126">
        <f>E$2*AVERAGE(Annual!E$7:E$123)</f>
        <v>0</v>
      </c>
      <c r="F73" s="126">
        <f>F$2*AVERAGE(Annual!F$7:F$123)</f>
        <v>0</v>
      </c>
      <c r="G73" s="126">
        <f>G$2*AVERAGE(Annual!G$7:G$123)</f>
        <v>0</v>
      </c>
      <c r="H73" s="126">
        <f>H$2*AVERAGE(Annual!H$7:H$123)</f>
        <v>0</v>
      </c>
      <c r="I73" s="126">
        <f>I$2*AVERAGE(Annual!I$7:I$123)</f>
        <v>0</v>
      </c>
      <c r="J73" s="126">
        <f>J$2*AVERAGE(Annual!J$7:J$123)</f>
        <v>0</v>
      </c>
      <c r="K73" s="126">
        <f>K$2*AVERAGE(Annual!K$7:K$123)</f>
        <v>0</v>
      </c>
      <c r="L73" s="126">
        <f>L$2*AVERAGE(Annual!L$7:L$123)</f>
        <v>0</v>
      </c>
      <c r="M73" s="126">
        <f>M$2*AVERAGE(Annual!M$7:M$123)</f>
        <v>0</v>
      </c>
      <c r="N73" s="126">
        <f>N$2*AVERAGE(Annual!N$7:N$123)</f>
        <v>0</v>
      </c>
      <c r="O73" s="126">
        <f>O$2*AVERAGE(Annual!O$7:O$123)</f>
        <v>0</v>
      </c>
      <c r="P73" s="126">
        <f>P$2*AVERAGE(Annual!P$7:P$123)</f>
        <v>0</v>
      </c>
      <c r="Q73" s="126">
        <f>Q$2*AVERAGE(Annual!Q$7:Q$123)</f>
        <v>0</v>
      </c>
      <c r="R73" s="126">
        <f>R$2*AVERAGE(Annual!R$7:R$123)</f>
        <v>0</v>
      </c>
      <c r="S73" s="126">
        <f>S$2*AVERAGE(Annual!S$7:S$123)</f>
        <v>0</v>
      </c>
      <c r="T73" s="126">
        <f>T$2*AVERAGE(Annual!T$7:T$123)</f>
        <v>0</v>
      </c>
      <c r="U73" s="126">
        <f>U$2*AVERAGE(Annual!U$7:U$123)</f>
        <v>0</v>
      </c>
      <c r="V73" s="126">
        <f>V$2*AVERAGE(Annual!V$7:V$123)</f>
        <v>0</v>
      </c>
      <c r="W73" s="126">
        <f>W$2*AVERAGE(Annual!W$7:W$123)</f>
        <v>0</v>
      </c>
      <c r="X73" s="126">
        <f>X$2*AVERAGE(Annual!X$7:X$123)</f>
        <v>0</v>
      </c>
      <c r="Y73" s="126">
        <f>Y$2*AVERAGE(Annual!Y$7:Y$123)</f>
        <v>0</v>
      </c>
      <c r="Z73" s="126">
        <f>Z$2*AVERAGE(Annual!Z$7:Z$123)</f>
        <v>0</v>
      </c>
      <c r="AA73" s="126">
        <f>AA$2*AVERAGE(Annual!AA$7:AA$123)</f>
        <v>0</v>
      </c>
      <c r="AB73" s="126">
        <f>AB$2*AVERAGE(Annual!AB$7:AB$123)</f>
        <v>0</v>
      </c>
      <c r="AC73" s="126">
        <f>AC$2*AVERAGE(Annual!AC$7:AC$123)</f>
        <v>0</v>
      </c>
      <c r="AD73" s="126">
        <f>AD$2*AVERAGE(Annual!AD$7:AD$123)</f>
        <v>0</v>
      </c>
    </row>
    <row r="74" spans="1:30">
      <c r="A74" t="s">
        <v>335</v>
      </c>
      <c r="B74" s="126">
        <f>B$2*AVERAGE(Annual!B$7:B$123)</f>
        <v>0</v>
      </c>
      <c r="C74" s="126">
        <f>C$2*AVERAGE(Annual!C$7:C$123)</f>
        <v>0</v>
      </c>
      <c r="D74" s="126">
        <f>D$2*AVERAGE(Annual!D$7:D$123)</f>
        <v>0</v>
      </c>
      <c r="E74" s="126">
        <f>E$2*AVERAGE(Annual!E$7:E$123)</f>
        <v>0</v>
      </c>
      <c r="F74" s="126">
        <f>F$2*AVERAGE(Annual!F$7:F$123)</f>
        <v>0</v>
      </c>
      <c r="G74" s="126">
        <f>G$2*AVERAGE(Annual!G$7:G$123)</f>
        <v>0</v>
      </c>
      <c r="H74" s="126">
        <f>H$2*AVERAGE(Annual!H$7:H$123)</f>
        <v>0</v>
      </c>
      <c r="I74" s="126">
        <f>I$2*AVERAGE(Annual!I$7:I$123)</f>
        <v>0</v>
      </c>
      <c r="J74" s="126">
        <f>J$2*AVERAGE(Annual!J$7:J$123)</f>
        <v>0</v>
      </c>
      <c r="K74" s="126">
        <f>K$2*AVERAGE(Annual!K$7:K$123)</f>
        <v>0</v>
      </c>
      <c r="L74" s="126">
        <f>L$2*AVERAGE(Annual!L$7:L$123)</f>
        <v>0</v>
      </c>
      <c r="M74" s="126">
        <f>M$2*AVERAGE(Annual!M$7:M$123)</f>
        <v>0</v>
      </c>
      <c r="N74" s="126">
        <f>N$2*AVERAGE(Annual!N$7:N$123)</f>
        <v>0</v>
      </c>
      <c r="O74" s="126">
        <f>O$2*AVERAGE(Annual!O$7:O$123)</f>
        <v>0</v>
      </c>
      <c r="P74" s="126">
        <f>P$2*AVERAGE(Annual!P$7:P$123)</f>
        <v>0</v>
      </c>
      <c r="Q74" s="126">
        <f>Q$2*AVERAGE(Annual!Q$7:Q$123)</f>
        <v>0</v>
      </c>
      <c r="R74" s="126">
        <f>R$2*AVERAGE(Annual!R$7:R$123)</f>
        <v>0</v>
      </c>
      <c r="S74" s="126">
        <f>S$2*AVERAGE(Annual!S$7:S$123)</f>
        <v>0</v>
      </c>
      <c r="T74" s="126">
        <f>T$2*AVERAGE(Annual!T$7:T$123)</f>
        <v>0</v>
      </c>
      <c r="U74" s="126">
        <f>U$2*AVERAGE(Annual!U$7:U$123)</f>
        <v>0</v>
      </c>
      <c r="V74" s="126">
        <f>V$2*AVERAGE(Annual!V$7:V$123)</f>
        <v>0</v>
      </c>
      <c r="W74" s="126">
        <f>W$2*AVERAGE(Annual!W$7:W$123)</f>
        <v>0</v>
      </c>
      <c r="X74" s="126">
        <f>X$2*AVERAGE(Annual!X$7:X$123)</f>
        <v>0</v>
      </c>
      <c r="Y74" s="126">
        <f>Y$2*AVERAGE(Annual!Y$7:Y$123)</f>
        <v>0</v>
      </c>
      <c r="Z74" s="126">
        <f>Z$2*AVERAGE(Annual!Z$7:Z$123)</f>
        <v>0</v>
      </c>
      <c r="AA74" s="126">
        <f>AA$2*AVERAGE(Annual!AA$7:AA$123)</f>
        <v>0</v>
      </c>
      <c r="AB74" s="126">
        <f>AB$2*AVERAGE(Annual!AB$7:AB$123)</f>
        <v>0</v>
      </c>
      <c r="AC74" s="126">
        <f>AC$2*AVERAGE(Annual!AC$7:AC$123)</f>
        <v>0</v>
      </c>
      <c r="AD74" s="126">
        <f>AD$2*AVERAGE(Annual!AD$7:AD$123)</f>
        <v>0</v>
      </c>
    </row>
    <row r="75" spans="1:30">
      <c r="A75" t="s">
        <v>336</v>
      </c>
      <c r="B75" s="126">
        <f>B$2*AVERAGE(Annual!B$7:B$123)</f>
        <v>0</v>
      </c>
      <c r="C75" s="126">
        <f>C$2*AVERAGE(Annual!C$7:C$123)</f>
        <v>0</v>
      </c>
      <c r="D75" s="126">
        <f>D$2*AVERAGE(Annual!D$7:D$123)</f>
        <v>0</v>
      </c>
      <c r="E75" s="126">
        <f>E$2*AVERAGE(Annual!E$7:E$123)</f>
        <v>0</v>
      </c>
      <c r="F75" s="126">
        <f>F$2*AVERAGE(Annual!F$7:F$123)</f>
        <v>0</v>
      </c>
      <c r="G75" s="126">
        <f>G$2*AVERAGE(Annual!G$7:G$123)</f>
        <v>0</v>
      </c>
      <c r="H75" s="126">
        <f>H$2*AVERAGE(Annual!H$7:H$123)</f>
        <v>0</v>
      </c>
      <c r="I75" s="126">
        <f>I$2*AVERAGE(Annual!I$7:I$123)</f>
        <v>0</v>
      </c>
      <c r="J75" s="126">
        <f>J$2*AVERAGE(Annual!J$7:J$123)</f>
        <v>0</v>
      </c>
      <c r="K75" s="126">
        <f>K$2*AVERAGE(Annual!K$7:K$123)</f>
        <v>0</v>
      </c>
      <c r="L75" s="126">
        <f>L$2*AVERAGE(Annual!L$7:L$123)</f>
        <v>0</v>
      </c>
      <c r="M75" s="126">
        <f>M$2*AVERAGE(Annual!M$7:M$123)</f>
        <v>0</v>
      </c>
      <c r="N75" s="126">
        <f>N$2*AVERAGE(Annual!N$7:N$123)</f>
        <v>0</v>
      </c>
      <c r="O75" s="126">
        <f>O$2*AVERAGE(Annual!O$7:O$123)</f>
        <v>0</v>
      </c>
      <c r="P75" s="126">
        <f>P$2*AVERAGE(Annual!P$7:P$123)</f>
        <v>0</v>
      </c>
      <c r="Q75" s="126">
        <f>Q$2*AVERAGE(Annual!Q$7:Q$123)</f>
        <v>0</v>
      </c>
      <c r="R75" s="126">
        <f>R$2*AVERAGE(Annual!R$7:R$123)</f>
        <v>0</v>
      </c>
      <c r="S75" s="126">
        <f>S$2*AVERAGE(Annual!S$7:S$123)</f>
        <v>0</v>
      </c>
      <c r="T75" s="126">
        <f>T$2*AVERAGE(Annual!T$7:T$123)</f>
        <v>0</v>
      </c>
      <c r="U75" s="126">
        <f>U$2*AVERAGE(Annual!U$7:U$123)</f>
        <v>0</v>
      </c>
      <c r="V75" s="126">
        <f>V$2*AVERAGE(Annual!V$7:V$123)</f>
        <v>0</v>
      </c>
      <c r="W75" s="126">
        <f>W$2*AVERAGE(Annual!W$7:W$123)</f>
        <v>0</v>
      </c>
      <c r="X75" s="126">
        <f>X$2*AVERAGE(Annual!X$7:X$123)</f>
        <v>0</v>
      </c>
      <c r="Y75" s="126">
        <f>Y$2*AVERAGE(Annual!Y$7:Y$123)</f>
        <v>0</v>
      </c>
      <c r="Z75" s="126">
        <f>Z$2*AVERAGE(Annual!Z$7:Z$123)</f>
        <v>0</v>
      </c>
      <c r="AA75" s="126">
        <f>AA$2*AVERAGE(Annual!AA$7:AA$123)</f>
        <v>0</v>
      </c>
      <c r="AB75" s="126">
        <f>AB$2*AVERAGE(Annual!AB$7:AB$123)</f>
        <v>0</v>
      </c>
      <c r="AC75" s="126">
        <f>AC$2*AVERAGE(Annual!AC$7:AC$123)</f>
        <v>0</v>
      </c>
      <c r="AD75" s="126">
        <f>AD$2*AVERAGE(Annual!AD$7:AD$123)</f>
        <v>0</v>
      </c>
    </row>
    <row r="76" spans="1:30">
      <c r="A76" t="s">
        <v>337</v>
      </c>
      <c r="B76" s="126">
        <f>B$2*AVERAGE(Annual!B$7:B$123)</f>
        <v>0</v>
      </c>
      <c r="C76" s="126">
        <f>C$2*AVERAGE(Annual!C$7:C$123)</f>
        <v>0</v>
      </c>
      <c r="D76" s="126">
        <f>D$2*AVERAGE(Annual!D$7:D$123)</f>
        <v>0</v>
      </c>
      <c r="E76" s="126">
        <f>E$2*AVERAGE(Annual!E$7:E$123)</f>
        <v>0</v>
      </c>
      <c r="F76" s="126">
        <f>F$2*AVERAGE(Annual!F$7:F$123)</f>
        <v>0</v>
      </c>
      <c r="G76" s="126">
        <f>G$2*AVERAGE(Annual!G$7:G$123)</f>
        <v>0</v>
      </c>
      <c r="H76" s="126">
        <f>H$2*AVERAGE(Annual!H$7:H$123)</f>
        <v>0</v>
      </c>
      <c r="I76" s="126">
        <f>I$2*AVERAGE(Annual!I$7:I$123)</f>
        <v>0</v>
      </c>
      <c r="J76" s="126">
        <f>J$2*AVERAGE(Annual!J$7:J$123)</f>
        <v>0</v>
      </c>
      <c r="K76" s="126">
        <f>K$2*AVERAGE(Annual!K$7:K$123)</f>
        <v>0</v>
      </c>
      <c r="L76" s="126">
        <f>L$2*AVERAGE(Annual!L$7:L$123)</f>
        <v>0</v>
      </c>
      <c r="M76" s="126">
        <f>M$2*AVERAGE(Annual!M$7:M$123)</f>
        <v>0</v>
      </c>
      <c r="N76" s="126">
        <f>N$2*AVERAGE(Annual!N$7:N$123)</f>
        <v>0</v>
      </c>
      <c r="O76" s="126">
        <f>O$2*AVERAGE(Annual!O$7:O$123)</f>
        <v>0</v>
      </c>
      <c r="P76" s="126">
        <f>P$2*AVERAGE(Annual!P$7:P$123)</f>
        <v>0</v>
      </c>
      <c r="Q76" s="126">
        <f>Q$2*AVERAGE(Annual!Q$7:Q$123)</f>
        <v>0</v>
      </c>
      <c r="R76" s="126">
        <f>R$2*AVERAGE(Annual!R$7:R$123)</f>
        <v>0</v>
      </c>
      <c r="S76" s="126">
        <f>S$2*AVERAGE(Annual!S$7:S$123)</f>
        <v>0</v>
      </c>
      <c r="T76" s="126">
        <f>T$2*AVERAGE(Annual!T$7:T$123)</f>
        <v>0</v>
      </c>
      <c r="U76" s="126">
        <f>U$2*AVERAGE(Annual!U$7:U$123)</f>
        <v>0</v>
      </c>
      <c r="V76" s="126">
        <f>V$2*AVERAGE(Annual!V$7:V$123)</f>
        <v>0</v>
      </c>
      <c r="W76" s="126">
        <f>W$2*AVERAGE(Annual!W$7:W$123)</f>
        <v>0</v>
      </c>
      <c r="X76" s="126">
        <f>X$2*AVERAGE(Annual!X$7:X$123)</f>
        <v>0</v>
      </c>
      <c r="Y76" s="126">
        <f>Y$2*AVERAGE(Annual!Y$7:Y$123)</f>
        <v>0</v>
      </c>
      <c r="Z76" s="126">
        <f>Z$2*AVERAGE(Annual!Z$7:Z$123)</f>
        <v>0</v>
      </c>
      <c r="AA76" s="126">
        <f>AA$2*AVERAGE(Annual!AA$7:AA$123)</f>
        <v>0</v>
      </c>
      <c r="AB76" s="126">
        <f>AB$2*AVERAGE(Annual!AB$7:AB$123)</f>
        <v>0</v>
      </c>
      <c r="AC76" s="126">
        <f>AC$2*AVERAGE(Annual!AC$7:AC$123)</f>
        <v>0</v>
      </c>
      <c r="AD76" s="126">
        <f>AD$2*AVERAGE(Annual!AD$7:AD$123)</f>
        <v>0</v>
      </c>
    </row>
    <row r="77" spans="1:30">
      <c r="A77" t="s">
        <v>338</v>
      </c>
      <c r="B77" s="126">
        <f>B$2*AVERAGE(Annual!B$7:B$123)</f>
        <v>0</v>
      </c>
      <c r="C77" s="126">
        <f>C$2*AVERAGE(Annual!C$7:C$123)</f>
        <v>0</v>
      </c>
      <c r="D77" s="126">
        <f>D$2*AVERAGE(Annual!D$7:D$123)</f>
        <v>0</v>
      </c>
      <c r="E77" s="126">
        <f>E$2*AVERAGE(Annual!E$7:E$123)</f>
        <v>0</v>
      </c>
      <c r="F77" s="126">
        <f>F$2*AVERAGE(Annual!F$7:F$123)</f>
        <v>0</v>
      </c>
      <c r="G77" s="126">
        <f>G$2*AVERAGE(Annual!G$7:G$123)</f>
        <v>0</v>
      </c>
      <c r="H77" s="126">
        <f>H$2*AVERAGE(Annual!H$7:H$123)</f>
        <v>0</v>
      </c>
      <c r="I77" s="126">
        <f>I$2*AVERAGE(Annual!I$7:I$123)</f>
        <v>0</v>
      </c>
      <c r="J77" s="126">
        <f>J$2*AVERAGE(Annual!J$7:J$123)</f>
        <v>0</v>
      </c>
      <c r="K77" s="126">
        <f>K$2*AVERAGE(Annual!K$7:K$123)</f>
        <v>0</v>
      </c>
      <c r="L77" s="126">
        <f>L$2*AVERAGE(Annual!L$7:L$123)</f>
        <v>0</v>
      </c>
      <c r="M77" s="126">
        <f>M$2*AVERAGE(Annual!M$7:M$123)</f>
        <v>0</v>
      </c>
      <c r="N77" s="126">
        <f>N$2*AVERAGE(Annual!N$7:N$123)</f>
        <v>0</v>
      </c>
      <c r="O77" s="126">
        <f>O$2*AVERAGE(Annual!O$7:O$123)</f>
        <v>0</v>
      </c>
      <c r="P77" s="126">
        <f>P$2*AVERAGE(Annual!P$7:P$123)</f>
        <v>0</v>
      </c>
      <c r="Q77" s="126">
        <f>Q$2*AVERAGE(Annual!Q$7:Q$123)</f>
        <v>0</v>
      </c>
      <c r="R77" s="126">
        <f>R$2*AVERAGE(Annual!R$7:R$123)</f>
        <v>0</v>
      </c>
      <c r="S77" s="126">
        <f>S$2*AVERAGE(Annual!S$7:S$123)</f>
        <v>0</v>
      </c>
      <c r="T77" s="126">
        <f>T$2*AVERAGE(Annual!T$7:T$123)</f>
        <v>0</v>
      </c>
      <c r="U77" s="126">
        <f>U$2*AVERAGE(Annual!U$7:U$123)</f>
        <v>0</v>
      </c>
      <c r="V77" s="126">
        <f>V$2*AVERAGE(Annual!V$7:V$123)</f>
        <v>0</v>
      </c>
      <c r="W77" s="126">
        <f>W$2*AVERAGE(Annual!W$7:W$123)</f>
        <v>0</v>
      </c>
      <c r="X77" s="126">
        <f>X$2*AVERAGE(Annual!X$7:X$123)</f>
        <v>0</v>
      </c>
      <c r="Y77" s="126">
        <f>Y$2*AVERAGE(Annual!Y$7:Y$123)</f>
        <v>0</v>
      </c>
      <c r="Z77" s="126">
        <f>Z$2*AVERAGE(Annual!Z$7:Z$123)</f>
        <v>0</v>
      </c>
      <c r="AA77" s="126">
        <f>AA$2*AVERAGE(Annual!AA$7:AA$123)</f>
        <v>0</v>
      </c>
      <c r="AB77" s="126">
        <f>AB$2*AVERAGE(Annual!AB$7:AB$123)</f>
        <v>0</v>
      </c>
      <c r="AC77" s="126">
        <f>AC$2*AVERAGE(Annual!AC$7:AC$123)</f>
        <v>0</v>
      </c>
      <c r="AD77" s="126">
        <f>AD$2*AVERAGE(Annual!AD$7:AD$123)</f>
        <v>0</v>
      </c>
    </row>
    <row r="78" spans="1:30">
      <c r="A78" t="s">
        <v>339</v>
      </c>
      <c r="B78" s="126">
        <f>B$2*AVERAGE(Annual!B$7:B$123)</f>
        <v>0</v>
      </c>
      <c r="C78" s="126">
        <f>C$2*AVERAGE(Annual!C$7:C$123)</f>
        <v>0</v>
      </c>
      <c r="D78" s="126">
        <f>D$2*AVERAGE(Annual!D$7:D$123)</f>
        <v>0</v>
      </c>
      <c r="E78" s="126">
        <f>E$2*AVERAGE(Annual!E$7:E$123)</f>
        <v>0</v>
      </c>
      <c r="F78" s="126">
        <f>F$2*AVERAGE(Annual!F$7:F$123)</f>
        <v>0</v>
      </c>
      <c r="G78" s="126">
        <f>G$2*AVERAGE(Annual!G$7:G$123)</f>
        <v>0</v>
      </c>
      <c r="H78" s="126">
        <f>H$2*AVERAGE(Annual!H$7:H$123)</f>
        <v>0</v>
      </c>
      <c r="I78" s="126">
        <f>I$2*AVERAGE(Annual!I$7:I$123)</f>
        <v>0</v>
      </c>
      <c r="J78" s="126">
        <f>J$2*AVERAGE(Annual!J$7:J$123)</f>
        <v>0</v>
      </c>
      <c r="K78" s="126">
        <f>K$2*AVERAGE(Annual!K$7:K$123)</f>
        <v>0</v>
      </c>
      <c r="L78" s="126">
        <f>L$2*AVERAGE(Annual!L$7:L$123)</f>
        <v>0</v>
      </c>
      <c r="M78" s="126">
        <f>M$2*AVERAGE(Annual!M$7:M$123)</f>
        <v>0</v>
      </c>
      <c r="N78" s="126">
        <f>N$2*AVERAGE(Annual!N$7:N$123)</f>
        <v>0</v>
      </c>
      <c r="O78" s="126">
        <f>O$2*AVERAGE(Annual!O$7:O$123)</f>
        <v>0</v>
      </c>
      <c r="P78" s="126">
        <f>P$2*AVERAGE(Annual!P$7:P$123)</f>
        <v>0</v>
      </c>
      <c r="Q78" s="126">
        <f>Q$2*AVERAGE(Annual!Q$7:Q$123)</f>
        <v>0</v>
      </c>
      <c r="R78" s="126">
        <f>R$2*AVERAGE(Annual!R$7:R$123)</f>
        <v>0</v>
      </c>
      <c r="S78" s="126">
        <f>S$2*AVERAGE(Annual!S$7:S$123)</f>
        <v>0</v>
      </c>
      <c r="T78" s="126">
        <f>T$2*AVERAGE(Annual!T$7:T$123)</f>
        <v>0</v>
      </c>
      <c r="U78" s="126">
        <f>U$2*AVERAGE(Annual!U$7:U$123)</f>
        <v>0</v>
      </c>
      <c r="V78" s="126">
        <f>V$2*AVERAGE(Annual!V$7:V$123)</f>
        <v>0</v>
      </c>
      <c r="W78" s="126">
        <f>W$2*AVERAGE(Annual!W$7:W$123)</f>
        <v>0</v>
      </c>
      <c r="X78" s="126">
        <f>X$2*AVERAGE(Annual!X$7:X$123)</f>
        <v>0</v>
      </c>
      <c r="Y78" s="126">
        <f>Y$2*AVERAGE(Annual!Y$7:Y$123)</f>
        <v>0</v>
      </c>
      <c r="Z78" s="126">
        <f>Z$2*AVERAGE(Annual!Z$7:Z$123)</f>
        <v>0</v>
      </c>
      <c r="AA78" s="126">
        <f>AA$2*AVERAGE(Annual!AA$7:AA$123)</f>
        <v>0</v>
      </c>
      <c r="AB78" s="126">
        <f>AB$2*AVERAGE(Annual!AB$7:AB$123)</f>
        <v>0</v>
      </c>
      <c r="AC78" s="126">
        <f>AC$2*AVERAGE(Annual!AC$7:AC$123)</f>
        <v>0</v>
      </c>
      <c r="AD78" s="126">
        <f>AD$2*AVERAGE(Annual!AD$7:AD$123)</f>
        <v>0</v>
      </c>
    </row>
    <row r="79" spans="1:30">
      <c r="A79" t="s">
        <v>340</v>
      </c>
      <c r="B79" s="126">
        <f>B$2*AVERAGE(Annual!B$7:B$123)</f>
        <v>0</v>
      </c>
      <c r="C79" s="126">
        <f>C$2*AVERAGE(Annual!C$7:C$123)</f>
        <v>0</v>
      </c>
      <c r="D79" s="126">
        <f>D$2*AVERAGE(Annual!D$7:D$123)</f>
        <v>0</v>
      </c>
      <c r="E79" s="126">
        <f>E$2*AVERAGE(Annual!E$7:E$123)</f>
        <v>0</v>
      </c>
      <c r="F79" s="126">
        <f>F$2*AVERAGE(Annual!F$7:F$123)</f>
        <v>0</v>
      </c>
      <c r="G79" s="126">
        <f>G$2*AVERAGE(Annual!G$7:G$123)</f>
        <v>0</v>
      </c>
      <c r="H79" s="126">
        <f>H$2*AVERAGE(Annual!H$7:H$123)</f>
        <v>0</v>
      </c>
      <c r="I79" s="126">
        <f>I$2*AVERAGE(Annual!I$7:I$123)</f>
        <v>0</v>
      </c>
      <c r="J79" s="126">
        <f>J$2*AVERAGE(Annual!J$7:J$123)</f>
        <v>0</v>
      </c>
      <c r="K79" s="126">
        <f>K$2*AVERAGE(Annual!K$7:K$123)</f>
        <v>0</v>
      </c>
      <c r="L79" s="126">
        <f>L$2*AVERAGE(Annual!L$7:L$123)</f>
        <v>0</v>
      </c>
      <c r="M79" s="126">
        <f>M$2*AVERAGE(Annual!M$7:M$123)</f>
        <v>0</v>
      </c>
      <c r="N79" s="126">
        <f>N$2*AVERAGE(Annual!N$7:N$123)</f>
        <v>0</v>
      </c>
      <c r="O79" s="126">
        <f>O$2*AVERAGE(Annual!O$7:O$123)</f>
        <v>0</v>
      </c>
      <c r="P79" s="126">
        <f>P$2*AVERAGE(Annual!P$7:P$123)</f>
        <v>0</v>
      </c>
      <c r="Q79" s="126">
        <f>Q$2*AVERAGE(Annual!Q$7:Q$123)</f>
        <v>0</v>
      </c>
      <c r="R79" s="126">
        <f>R$2*AVERAGE(Annual!R$7:R$123)</f>
        <v>0</v>
      </c>
      <c r="S79" s="126">
        <f>S$2*AVERAGE(Annual!S$7:S$123)</f>
        <v>0</v>
      </c>
      <c r="T79" s="126">
        <f>T$2*AVERAGE(Annual!T$7:T$123)</f>
        <v>0</v>
      </c>
      <c r="U79" s="126">
        <f>U$2*AVERAGE(Annual!U$7:U$123)</f>
        <v>0</v>
      </c>
      <c r="V79" s="126">
        <f>V$2*AVERAGE(Annual!V$7:V$123)</f>
        <v>0</v>
      </c>
      <c r="W79" s="126">
        <f>W$2*AVERAGE(Annual!W$7:W$123)</f>
        <v>0</v>
      </c>
      <c r="X79" s="126">
        <f>X$2*AVERAGE(Annual!X$7:X$123)</f>
        <v>0</v>
      </c>
      <c r="Y79" s="126">
        <f>Y$2*AVERAGE(Annual!Y$7:Y$123)</f>
        <v>0</v>
      </c>
      <c r="Z79" s="126">
        <f>Z$2*AVERAGE(Annual!Z$7:Z$123)</f>
        <v>0</v>
      </c>
      <c r="AA79" s="126">
        <f>AA$2*AVERAGE(Annual!AA$7:AA$123)</f>
        <v>0</v>
      </c>
      <c r="AB79" s="126">
        <f>AB$2*AVERAGE(Annual!AB$7:AB$123)</f>
        <v>0</v>
      </c>
      <c r="AC79" s="126">
        <f>AC$2*AVERAGE(Annual!AC$7:AC$123)</f>
        <v>0</v>
      </c>
      <c r="AD79" s="126">
        <f>AD$2*AVERAGE(Annual!AD$7:AD$123)</f>
        <v>0</v>
      </c>
    </row>
    <row r="80" spans="1:30">
      <c r="A80" t="s">
        <v>341</v>
      </c>
      <c r="B80" s="126">
        <f>B$2*AVERAGE(Annual!B$7:B$123)</f>
        <v>0</v>
      </c>
      <c r="C80" s="126">
        <f>C$2*AVERAGE(Annual!C$7:C$123)</f>
        <v>0</v>
      </c>
      <c r="D80" s="126">
        <f>D$2*AVERAGE(Annual!D$7:D$123)</f>
        <v>0</v>
      </c>
      <c r="E80" s="126">
        <f>E$2*AVERAGE(Annual!E$7:E$123)</f>
        <v>0</v>
      </c>
      <c r="F80" s="126">
        <f>F$2*AVERAGE(Annual!F$7:F$123)</f>
        <v>0</v>
      </c>
      <c r="G80" s="126">
        <f>G$2*AVERAGE(Annual!G$7:G$123)</f>
        <v>0</v>
      </c>
      <c r="H80" s="126">
        <f>H$2*AVERAGE(Annual!H$7:H$123)</f>
        <v>0</v>
      </c>
      <c r="I80" s="126">
        <f>I$2*AVERAGE(Annual!I$7:I$123)</f>
        <v>0</v>
      </c>
      <c r="J80" s="126">
        <f>J$2*AVERAGE(Annual!J$7:J$123)</f>
        <v>0</v>
      </c>
      <c r="K80" s="126">
        <f>K$2*AVERAGE(Annual!K$7:K$123)</f>
        <v>0</v>
      </c>
      <c r="L80" s="126">
        <f>L$2*AVERAGE(Annual!L$7:L$123)</f>
        <v>0</v>
      </c>
      <c r="M80" s="126">
        <f>M$2*AVERAGE(Annual!M$7:M$123)</f>
        <v>0</v>
      </c>
      <c r="N80" s="126">
        <f>N$2*AVERAGE(Annual!N$7:N$123)</f>
        <v>0</v>
      </c>
      <c r="O80" s="126">
        <f>O$2*AVERAGE(Annual!O$7:O$123)</f>
        <v>0</v>
      </c>
      <c r="P80" s="126">
        <f>P$2*AVERAGE(Annual!P$7:P$123)</f>
        <v>0</v>
      </c>
      <c r="Q80" s="126">
        <f>Q$2*AVERAGE(Annual!Q$7:Q$123)</f>
        <v>0</v>
      </c>
      <c r="R80" s="126">
        <f>R$2*AVERAGE(Annual!R$7:R$123)</f>
        <v>0</v>
      </c>
      <c r="S80" s="126">
        <f>S$2*AVERAGE(Annual!S$7:S$123)</f>
        <v>0</v>
      </c>
      <c r="T80" s="126">
        <f>T$2*AVERAGE(Annual!T$7:T$123)</f>
        <v>0</v>
      </c>
      <c r="U80" s="126">
        <f>U$2*AVERAGE(Annual!U$7:U$123)</f>
        <v>0</v>
      </c>
      <c r="V80" s="126">
        <f>V$2*AVERAGE(Annual!V$7:V$123)</f>
        <v>0</v>
      </c>
      <c r="W80" s="126">
        <f>W$2*AVERAGE(Annual!W$7:W$123)</f>
        <v>0</v>
      </c>
      <c r="X80" s="126">
        <f>X$2*AVERAGE(Annual!X$7:X$123)</f>
        <v>0</v>
      </c>
      <c r="Y80" s="126">
        <f>Y$2*AVERAGE(Annual!Y$7:Y$123)</f>
        <v>0</v>
      </c>
      <c r="Z80" s="126">
        <f>Z$2*AVERAGE(Annual!Z$7:Z$123)</f>
        <v>0</v>
      </c>
      <c r="AA80" s="126">
        <f>AA$2*AVERAGE(Annual!AA$7:AA$123)</f>
        <v>0</v>
      </c>
      <c r="AB80" s="126">
        <f>AB$2*AVERAGE(Annual!AB$7:AB$123)</f>
        <v>0</v>
      </c>
      <c r="AC80" s="126">
        <f>AC$2*AVERAGE(Annual!AC$7:AC$123)</f>
        <v>0</v>
      </c>
      <c r="AD80" s="126">
        <f>AD$2*AVERAGE(Annual!AD$7:AD$123)</f>
        <v>0</v>
      </c>
    </row>
    <row r="81" spans="1:30">
      <c r="A81" t="s">
        <v>342</v>
      </c>
      <c r="B81" s="126">
        <f>B$2*AVERAGE(Annual!B$7:B$123)</f>
        <v>0</v>
      </c>
      <c r="C81" s="126">
        <f>C$2*AVERAGE(Annual!C$7:C$123)</f>
        <v>0</v>
      </c>
      <c r="D81" s="126">
        <f>D$2*AVERAGE(Annual!D$7:D$123)</f>
        <v>0</v>
      </c>
      <c r="E81" s="126">
        <f>E$2*AVERAGE(Annual!E$7:E$123)</f>
        <v>0</v>
      </c>
      <c r="F81" s="126">
        <f>F$2*AVERAGE(Annual!F$7:F$123)</f>
        <v>0</v>
      </c>
      <c r="G81" s="126">
        <f>G$2*AVERAGE(Annual!G$7:G$123)</f>
        <v>0</v>
      </c>
      <c r="H81" s="126">
        <f>H$2*AVERAGE(Annual!H$7:H$123)</f>
        <v>0</v>
      </c>
      <c r="I81" s="126">
        <f>I$2*AVERAGE(Annual!I$7:I$123)</f>
        <v>0</v>
      </c>
      <c r="J81" s="126">
        <f>J$2*AVERAGE(Annual!J$7:J$123)</f>
        <v>0</v>
      </c>
      <c r="K81" s="126">
        <f>K$2*AVERAGE(Annual!K$7:K$123)</f>
        <v>0</v>
      </c>
      <c r="L81" s="126">
        <f>L$2*AVERAGE(Annual!L$7:L$123)</f>
        <v>0</v>
      </c>
      <c r="M81" s="126">
        <f>M$2*AVERAGE(Annual!M$7:M$123)</f>
        <v>0</v>
      </c>
      <c r="N81" s="126">
        <f>N$2*AVERAGE(Annual!N$7:N$123)</f>
        <v>0</v>
      </c>
      <c r="O81" s="126">
        <f>O$2*AVERAGE(Annual!O$7:O$123)</f>
        <v>0</v>
      </c>
      <c r="P81" s="126">
        <f>P$2*AVERAGE(Annual!P$7:P$123)</f>
        <v>0</v>
      </c>
      <c r="Q81" s="126">
        <f>Q$2*AVERAGE(Annual!Q$7:Q$123)</f>
        <v>0</v>
      </c>
      <c r="R81" s="126">
        <f>R$2*AVERAGE(Annual!R$7:R$123)</f>
        <v>0</v>
      </c>
      <c r="S81" s="126">
        <f>S$2*AVERAGE(Annual!S$7:S$123)</f>
        <v>0</v>
      </c>
      <c r="T81" s="126">
        <f>T$2*AVERAGE(Annual!T$7:T$123)</f>
        <v>0</v>
      </c>
      <c r="U81" s="126">
        <f>U$2*AVERAGE(Annual!U$7:U$123)</f>
        <v>0</v>
      </c>
      <c r="V81" s="126">
        <f>V$2*AVERAGE(Annual!V$7:V$123)</f>
        <v>0</v>
      </c>
      <c r="W81" s="126">
        <f>W$2*AVERAGE(Annual!W$7:W$123)</f>
        <v>0</v>
      </c>
      <c r="X81" s="126">
        <f>X$2*AVERAGE(Annual!X$7:X$123)</f>
        <v>0</v>
      </c>
      <c r="Y81" s="126">
        <f>Y$2*AVERAGE(Annual!Y$7:Y$123)</f>
        <v>0</v>
      </c>
      <c r="Z81" s="126">
        <f>Z$2*AVERAGE(Annual!Z$7:Z$123)</f>
        <v>0</v>
      </c>
      <c r="AA81" s="126">
        <f>AA$2*AVERAGE(Annual!AA$7:AA$123)</f>
        <v>0</v>
      </c>
      <c r="AB81" s="126">
        <f>AB$2*AVERAGE(Annual!AB$7:AB$123)</f>
        <v>0</v>
      </c>
      <c r="AC81" s="126">
        <f>AC$2*AVERAGE(Annual!AC$7:AC$123)</f>
        <v>0</v>
      </c>
      <c r="AD81" s="126">
        <f>AD$2*AVERAGE(Annual!AD$7:AD$123)</f>
        <v>0</v>
      </c>
    </row>
    <row r="82" spans="1:30">
      <c r="A82" t="s">
        <v>343</v>
      </c>
      <c r="B82" s="126">
        <f>B$2*AVERAGE(Annual!B$7:B$123)</f>
        <v>0</v>
      </c>
      <c r="C82" s="126">
        <f>C$2*AVERAGE(Annual!C$7:C$123)</f>
        <v>0</v>
      </c>
      <c r="D82" s="126">
        <f>D$2*AVERAGE(Annual!D$7:D$123)</f>
        <v>0</v>
      </c>
      <c r="E82" s="126">
        <f>E$2*AVERAGE(Annual!E$7:E$123)</f>
        <v>0</v>
      </c>
      <c r="F82" s="126">
        <f>F$2*AVERAGE(Annual!F$7:F$123)</f>
        <v>0</v>
      </c>
      <c r="G82" s="126">
        <f>G$2*AVERAGE(Annual!G$7:G$123)</f>
        <v>0</v>
      </c>
      <c r="H82" s="126">
        <f>H$2*AVERAGE(Annual!H$7:H$123)</f>
        <v>0</v>
      </c>
      <c r="I82" s="126">
        <f>I$2*AVERAGE(Annual!I$7:I$123)</f>
        <v>0</v>
      </c>
      <c r="J82" s="126">
        <f>J$2*AVERAGE(Annual!J$7:J$123)</f>
        <v>0</v>
      </c>
      <c r="K82" s="126">
        <f>K$2*AVERAGE(Annual!K$7:K$123)</f>
        <v>0</v>
      </c>
      <c r="L82" s="126">
        <f>L$2*AVERAGE(Annual!L$7:L$123)</f>
        <v>0</v>
      </c>
      <c r="M82" s="126">
        <f>M$2*AVERAGE(Annual!M$7:M$123)</f>
        <v>0</v>
      </c>
      <c r="N82" s="126">
        <f>N$2*AVERAGE(Annual!N$7:N$123)</f>
        <v>0</v>
      </c>
      <c r="O82" s="126">
        <f>O$2*AVERAGE(Annual!O$7:O$123)</f>
        <v>0</v>
      </c>
      <c r="P82" s="126">
        <f>P$2*AVERAGE(Annual!P$7:P$123)</f>
        <v>0</v>
      </c>
      <c r="Q82" s="126">
        <f>Q$2*AVERAGE(Annual!Q$7:Q$123)</f>
        <v>0</v>
      </c>
      <c r="R82" s="126">
        <f>R$2*AVERAGE(Annual!R$7:R$123)</f>
        <v>0</v>
      </c>
      <c r="S82" s="126">
        <f>S$2*AVERAGE(Annual!S$7:S$123)</f>
        <v>0</v>
      </c>
      <c r="T82" s="126">
        <f>T$2*AVERAGE(Annual!T$7:T$123)</f>
        <v>0</v>
      </c>
      <c r="U82" s="126">
        <f>U$2*AVERAGE(Annual!U$7:U$123)</f>
        <v>0</v>
      </c>
      <c r="V82" s="126">
        <f>V$2*AVERAGE(Annual!V$7:V$123)</f>
        <v>0</v>
      </c>
      <c r="W82" s="126">
        <f>W$2*AVERAGE(Annual!W$7:W$123)</f>
        <v>0</v>
      </c>
      <c r="X82" s="126">
        <f>X$2*AVERAGE(Annual!X$7:X$123)</f>
        <v>0</v>
      </c>
      <c r="Y82" s="126">
        <f>Y$2*AVERAGE(Annual!Y$7:Y$123)</f>
        <v>0</v>
      </c>
      <c r="Z82" s="126">
        <f>Z$2*AVERAGE(Annual!Z$7:Z$123)</f>
        <v>0</v>
      </c>
      <c r="AA82" s="126">
        <f>AA$2*AVERAGE(Annual!AA$7:AA$123)</f>
        <v>0</v>
      </c>
      <c r="AB82" s="126">
        <f>AB$2*AVERAGE(Annual!AB$7:AB$123)</f>
        <v>0</v>
      </c>
      <c r="AC82" s="126">
        <f>AC$2*AVERAGE(Annual!AC$7:AC$123)</f>
        <v>0</v>
      </c>
      <c r="AD82" s="126">
        <f>AD$2*AVERAGE(Annual!AD$7:AD$123)</f>
        <v>0</v>
      </c>
    </row>
    <row r="83" spans="1:30">
      <c r="A83" t="s">
        <v>344</v>
      </c>
      <c r="B83" s="126">
        <f>B$2*AVERAGE(Annual!B$7:B$123)</f>
        <v>0</v>
      </c>
      <c r="C83" s="126">
        <f>C$2*AVERAGE(Annual!C$7:C$123)</f>
        <v>0</v>
      </c>
      <c r="D83" s="126">
        <f>D$2*AVERAGE(Annual!D$7:D$123)</f>
        <v>0</v>
      </c>
      <c r="E83" s="126">
        <f>E$2*AVERAGE(Annual!E$7:E$123)</f>
        <v>0</v>
      </c>
      <c r="F83" s="126">
        <f>F$2*AVERAGE(Annual!F$7:F$123)</f>
        <v>0</v>
      </c>
      <c r="G83" s="126">
        <f>G$2*AVERAGE(Annual!G$7:G$123)</f>
        <v>0</v>
      </c>
      <c r="H83" s="126">
        <f>H$2*AVERAGE(Annual!H$7:H$123)</f>
        <v>0</v>
      </c>
      <c r="I83" s="126">
        <f>I$2*AVERAGE(Annual!I$7:I$123)</f>
        <v>0</v>
      </c>
      <c r="J83" s="126">
        <f>J$2*AVERAGE(Annual!J$7:J$123)</f>
        <v>0</v>
      </c>
      <c r="K83" s="126">
        <f>K$2*AVERAGE(Annual!K$7:K$123)</f>
        <v>0</v>
      </c>
      <c r="L83" s="126">
        <f>L$2*AVERAGE(Annual!L$7:L$123)</f>
        <v>0</v>
      </c>
      <c r="M83" s="126">
        <f>M$2*AVERAGE(Annual!M$7:M$123)</f>
        <v>0</v>
      </c>
      <c r="N83" s="126">
        <f>N$2*AVERAGE(Annual!N$7:N$123)</f>
        <v>0</v>
      </c>
      <c r="O83" s="126">
        <f>O$2*AVERAGE(Annual!O$7:O$123)</f>
        <v>0</v>
      </c>
      <c r="P83" s="126">
        <f>P$2*AVERAGE(Annual!P$7:P$123)</f>
        <v>0</v>
      </c>
      <c r="Q83" s="126">
        <f>Q$2*AVERAGE(Annual!Q$7:Q$123)</f>
        <v>0</v>
      </c>
      <c r="R83" s="126">
        <f>R$2*AVERAGE(Annual!R$7:R$123)</f>
        <v>0</v>
      </c>
      <c r="S83" s="126">
        <f>S$2*AVERAGE(Annual!S$7:S$123)</f>
        <v>0</v>
      </c>
      <c r="T83" s="126">
        <f>T$2*AVERAGE(Annual!T$7:T$123)</f>
        <v>0</v>
      </c>
      <c r="U83" s="126">
        <f>U$2*AVERAGE(Annual!U$7:U$123)</f>
        <v>0</v>
      </c>
      <c r="V83" s="126">
        <f>V$2*AVERAGE(Annual!V$7:V$123)</f>
        <v>0</v>
      </c>
      <c r="W83" s="126">
        <f>W$2*AVERAGE(Annual!W$7:W$123)</f>
        <v>0</v>
      </c>
      <c r="X83" s="126">
        <f>X$2*AVERAGE(Annual!X$7:X$123)</f>
        <v>0</v>
      </c>
      <c r="Y83" s="126">
        <f>Y$2*AVERAGE(Annual!Y$7:Y$123)</f>
        <v>0</v>
      </c>
      <c r="Z83" s="126">
        <f>Z$2*AVERAGE(Annual!Z$7:Z$123)</f>
        <v>0</v>
      </c>
      <c r="AA83" s="126">
        <f>AA$2*AVERAGE(Annual!AA$7:AA$123)</f>
        <v>0</v>
      </c>
      <c r="AB83" s="126">
        <f>AB$2*AVERAGE(Annual!AB$7:AB$123)</f>
        <v>0</v>
      </c>
      <c r="AC83" s="126">
        <f>AC$2*AVERAGE(Annual!AC$7:AC$123)</f>
        <v>0</v>
      </c>
      <c r="AD83" s="126">
        <f>AD$2*AVERAGE(Annual!AD$7:AD$123)</f>
        <v>0</v>
      </c>
    </row>
    <row r="84" spans="1:30">
      <c r="A84" t="s">
        <v>345</v>
      </c>
      <c r="B84" s="126">
        <f>B$2*AVERAGE(Annual!B$7:B$123)</f>
        <v>0</v>
      </c>
      <c r="C84" s="126">
        <f>C$2*AVERAGE(Annual!C$7:C$123)</f>
        <v>0</v>
      </c>
      <c r="D84" s="126">
        <f>D$2*AVERAGE(Annual!D$7:D$123)</f>
        <v>0</v>
      </c>
      <c r="E84" s="126">
        <f>E$2*AVERAGE(Annual!E$7:E$123)</f>
        <v>0</v>
      </c>
      <c r="F84" s="126">
        <f>F$2*AVERAGE(Annual!F$7:F$123)</f>
        <v>0</v>
      </c>
      <c r="G84" s="126">
        <f>G$2*AVERAGE(Annual!G$7:G$123)</f>
        <v>0</v>
      </c>
      <c r="H84" s="126">
        <f>H$2*AVERAGE(Annual!H$7:H$123)</f>
        <v>0</v>
      </c>
      <c r="I84" s="126">
        <f>I$2*AVERAGE(Annual!I$7:I$123)</f>
        <v>0</v>
      </c>
      <c r="J84" s="126">
        <f>J$2*AVERAGE(Annual!J$7:J$123)</f>
        <v>0</v>
      </c>
      <c r="K84" s="126">
        <f>K$2*AVERAGE(Annual!K$7:K$123)</f>
        <v>0</v>
      </c>
      <c r="L84" s="126">
        <f>L$2*AVERAGE(Annual!L$7:L$123)</f>
        <v>0</v>
      </c>
      <c r="M84" s="126">
        <f>M$2*AVERAGE(Annual!M$7:M$123)</f>
        <v>0</v>
      </c>
      <c r="N84" s="126">
        <f>N$2*AVERAGE(Annual!N$7:N$123)</f>
        <v>0</v>
      </c>
      <c r="O84" s="126">
        <f>O$2*AVERAGE(Annual!O$7:O$123)</f>
        <v>0</v>
      </c>
      <c r="P84" s="126">
        <f>P$2*AVERAGE(Annual!P$7:P$123)</f>
        <v>0</v>
      </c>
      <c r="Q84" s="126">
        <f>Q$2*AVERAGE(Annual!Q$7:Q$123)</f>
        <v>0</v>
      </c>
      <c r="R84" s="126">
        <f>R$2*AVERAGE(Annual!R$7:R$123)</f>
        <v>0</v>
      </c>
      <c r="S84" s="126">
        <f>S$2*AVERAGE(Annual!S$7:S$123)</f>
        <v>0</v>
      </c>
      <c r="T84" s="126">
        <f>T$2*AVERAGE(Annual!T$7:T$123)</f>
        <v>0</v>
      </c>
      <c r="U84" s="126">
        <f>U$2*AVERAGE(Annual!U$7:U$123)</f>
        <v>0</v>
      </c>
      <c r="V84" s="126">
        <f>V$2*AVERAGE(Annual!V$7:V$123)</f>
        <v>0</v>
      </c>
      <c r="W84" s="126">
        <f>W$2*AVERAGE(Annual!W$7:W$123)</f>
        <v>0</v>
      </c>
      <c r="X84" s="126">
        <f>X$2*AVERAGE(Annual!X$7:X$123)</f>
        <v>0</v>
      </c>
      <c r="Y84" s="126">
        <f>Y$2*AVERAGE(Annual!Y$7:Y$123)</f>
        <v>0</v>
      </c>
      <c r="Z84" s="126">
        <f>Z$2*AVERAGE(Annual!Z$7:Z$123)</f>
        <v>0</v>
      </c>
      <c r="AA84" s="126">
        <f>AA$2*AVERAGE(Annual!AA$7:AA$123)</f>
        <v>0</v>
      </c>
      <c r="AB84" s="126">
        <f>AB$2*AVERAGE(Annual!AB$7:AB$123)</f>
        <v>0</v>
      </c>
      <c r="AC84" s="126">
        <f>AC$2*AVERAGE(Annual!AC$7:AC$123)</f>
        <v>0</v>
      </c>
      <c r="AD84" s="126">
        <f>AD$2*AVERAGE(Annual!AD$7:AD$123)</f>
        <v>0</v>
      </c>
    </row>
    <row r="85" spans="1:30">
      <c r="A85" t="s">
        <v>346</v>
      </c>
      <c r="B85" s="126">
        <f>B$2*AVERAGE(Annual!B$7:B$123)</f>
        <v>0</v>
      </c>
      <c r="C85" s="126">
        <f>C$2*AVERAGE(Annual!C$7:C$123)</f>
        <v>0</v>
      </c>
      <c r="D85" s="126">
        <f>D$2*AVERAGE(Annual!D$7:D$123)</f>
        <v>0</v>
      </c>
      <c r="E85" s="126">
        <f>E$2*AVERAGE(Annual!E$7:E$123)</f>
        <v>0</v>
      </c>
      <c r="F85" s="126">
        <f>F$2*AVERAGE(Annual!F$7:F$123)</f>
        <v>0</v>
      </c>
      <c r="G85" s="126">
        <f>G$2*AVERAGE(Annual!G$7:G$123)</f>
        <v>0</v>
      </c>
      <c r="H85" s="126">
        <f>H$2*AVERAGE(Annual!H$7:H$123)</f>
        <v>0</v>
      </c>
      <c r="I85" s="126">
        <f>I$2*AVERAGE(Annual!I$7:I$123)</f>
        <v>0</v>
      </c>
      <c r="J85" s="126">
        <f>J$2*AVERAGE(Annual!J$7:J$123)</f>
        <v>0</v>
      </c>
      <c r="K85" s="126">
        <f>K$2*AVERAGE(Annual!K$7:K$123)</f>
        <v>0</v>
      </c>
      <c r="L85" s="126">
        <f>L$2*AVERAGE(Annual!L$7:L$123)</f>
        <v>0</v>
      </c>
      <c r="M85" s="126">
        <f>M$2*AVERAGE(Annual!M$7:M$123)</f>
        <v>0</v>
      </c>
      <c r="N85" s="126">
        <f>N$2*AVERAGE(Annual!N$7:N$123)</f>
        <v>0</v>
      </c>
      <c r="O85" s="126">
        <f>O$2*AVERAGE(Annual!O$7:O$123)</f>
        <v>0</v>
      </c>
      <c r="P85" s="126">
        <f>P$2*AVERAGE(Annual!P$7:P$123)</f>
        <v>0</v>
      </c>
      <c r="Q85" s="126">
        <f>Q$2*AVERAGE(Annual!Q$7:Q$123)</f>
        <v>0</v>
      </c>
      <c r="R85" s="126">
        <f>R$2*AVERAGE(Annual!R$7:R$123)</f>
        <v>0</v>
      </c>
      <c r="S85" s="126">
        <f>S$2*AVERAGE(Annual!S$7:S$123)</f>
        <v>0</v>
      </c>
      <c r="T85" s="126">
        <f>T$2*AVERAGE(Annual!T$7:T$123)</f>
        <v>0</v>
      </c>
      <c r="U85" s="126">
        <f>U$2*AVERAGE(Annual!U$7:U$123)</f>
        <v>0</v>
      </c>
      <c r="V85" s="126">
        <f>V$2*AVERAGE(Annual!V$7:V$123)</f>
        <v>0</v>
      </c>
      <c r="W85" s="126">
        <f>W$2*AVERAGE(Annual!W$7:W$123)</f>
        <v>0</v>
      </c>
      <c r="X85" s="126">
        <f>X$2*AVERAGE(Annual!X$7:X$123)</f>
        <v>0</v>
      </c>
      <c r="Y85" s="126">
        <f>Y$2*AVERAGE(Annual!Y$7:Y$123)</f>
        <v>0</v>
      </c>
      <c r="Z85" s="126">
        <f>Z$2*AVERAGE(Annual!Z$7:Z$123)</f>
        <v>0</v>
      </c>
      <c r="AA85" s="126">
        <f>AA$2*AVERAGE(Annual!AA$7:AA$123)</f>
        <v>0</v>
      </c>
      <c r="AB85" s="126">
        <f>AB$2*AVERAGE(Annual!AB$7:AB$123)</f>
        <v>0</v>
      </c>
      <c r="AC85" s="126">
        <f>AC$2*AVERAGE(Annual!AC$7:AC$123)</f>
        <v>0</v>
      </c>
      <c r="AD85" s="126">
        <f>AD$2*AVERAGE(Annual!AD$7:AD$123)</f>
        <v>0</v>
      </c>
    </row>
    <row r="86" spans="1:30">
      <c r="A86" t="s">
        <v>347</v>
      </c>
      <c r="B86" s="126">
        <f>B$2*AVERAGE(Annual!B$7:B$123)</f>
        <v>0</v>
      </c>
      <c r="C86" s="126">
        <f>C$2*AVERAGE(Annual!C$7:C$123)</f>
        <v>0</v>
      </c>
      <c r="D86" s="126">
        <f>D$2*AVERAGE(Annual!D$7:D$123)</f>
        <v>0</v>
      </c>
      <c r="E86" s="126">
        <f>E$2*AVERAGE(Annual!E$7:E$123)</f>
        <v>0</v>
      </c>
      <c r="F86" s="126">
        <f>F$2*AVERAGE(Annual!F$7:F$123)</f>
        <v>0</v>
      </c>
      <c r="G86" s="126">
        <f>G$2*AVERAGE(Annual!G$7:G$123)</f>
        <v>0</v>
      </c>
      <c r="H86" s="126">
        <f>H$2*AVERAGE(Annual!H$7:H$123)</f>
        <v>0</v>
      </c>
      <c r="I86" s="126">
        <f>I$2*AVERAGE(Annual!I$7:I$123)</f>
        <v>0</v>
      </c>
      <c r="J86" s="126">
        <f>J$2*AVERAGE(Annual!J$7:J$123)</f>
        <v>0</v>
      </c>
      <c r="K86" s="126">
        <f>K$2*AVERAGE(Annual!K$7:K$123)</f>
        <v>0</v>
      </c>
      <c r="L86" s="126">
        <f>L$2*AVERAGE(Annual!L$7:L$123)</f>
        <v>0</v>
      </c>
      <c r="M86" s="126">
        <f>M$2*AVERAGE(Annual!M$7:M$123)</f>
        <v>0</v>
      </c>
      <c r="N86" s="126">
        <f>N$2*AVERAGE(Annual!N$7:N$123)</f>
        <v>0</v>
      </c>
      <c r="O86" s="126">
        <f>O$2*AVERAGE(Annual!O$7:O$123)</f>
        <v>0</v>
      </c>
      <c r="P86" s="126">
        <f>P$2*AVERAGE(Annual!P$7:P$123)</f>
        <v>0</v>
      </c>
      <c r="Q86" s="126">
        <f>Q$2*AVERAGE(Annual!Q$7:Q$123)</f>
        <v>0</v>
      </c>
      <c r="R86" s="126">
        <f>R$2*AVERAGE(Annual!R$7:R$123)</f>
        <v>0</v>
      </c>
      <c r="S86" s="126">
        <f>S$2*AVERAGE(Annual!S$7:S$123)</f>
        <v>0</v>
      </c>
      <c r="T86" s="126">
        <f>T$2*AVERAGE(Annual!T$7:T$123)</f>
        <v>0</v>
      </c>
      <c r="U86" s="126">
        <f>U$2*AVERAGE(Annual!U$7:U$123)</f>
        <v>0</v>
      </c>
      <c r="V86" s="126">
        <f>V$2*AVERAGE(Annual!V$7:V$123)</f>
        <v>0</v>
      </c>
      <c r="W86" s="126">
        <f>W$2*AVERAGE(Annual!W$7:W$123)</f>
        <v>0</v>
      </c>
      <c r="X86" s="126">
        <f>X$2*AVERAGE(Annual!X$7:X$123)</f>
        <v>0</v>
      </c>
      <c r="Y86" s="126">
        <f>Y$2*AVERAGE(Annual!Y$7:Y$123)</f>
        <v>0</v>
      </c>
      <c r="Z86" s="126">
        <f>Z$2*AVERAGE(Annual!Z$7:Z$123)</f>
        <v>0</v>
      </c>
      <c r="AA86" s="126">
        <f>AA$2*AVERAGE(Annual!AA$7:AA$123)</f>
        <v>0</v>
      </c>
      <c r="AB86" s="126">
        <f>AB$2*AVERAGE(Annual!AB$7:AB$123)</f>
        <v>0</v>
      </c>
      <c r="AC86" s="126">
        <f>AC$2*AVERAGE(Annual!AC$7:AC$123)</f>
        <v>0</v>
      </c>
      <c r="AD86" s="126">
        <f>AD$2*AVERAGE(Annual!AD$7:AD$123)</f>
        <v>0</v>
      </c>
    </row>
    <row r="87" spans="1:30">
      <c r="A87" t="s">
        <v>348</v>
      </c>
      <c r="B87" s="126">
        <f>B$2*AVERAGE(Annual!B$7:B$123)</f>
        <v>0</v>
      </c>
      <c r="C87" s="126">
        <f>C$2*AVERAGE(Annual!C$7:C$123)</f>
        <v>0</v>
      </c>
      <c r="D87" s="126">
        <f>D$2*AVERAGE(Annual!D$7:D$123)</f>
        <v>0</v>
      </c>
      <c r="E87" s="126">
        <f>E$2*AVERAGE(Annual!E$7:E$123)</f>
        <v>0</v>
      </c>
      <c r="F87" s="126">
        <f>F$2*AVERAGE(Annual!F$7:F$123)</f>
        <v>0</v>
      </c>
      <c r="G87" s="126">
        <f>G$2*AVERAGE(Annual!G$7:G$123)</f>
        <v>0</v>
      </c>
      <c r="H87" s="126">
        <f>H$2*AVERAGE(Annual!H$7:H$123)</f>
        <v>0</v>
      </c>
      <c r="I87" s="126">
        <f>I$2*AVERAGE(Annual!I$7:I$123)</f>
        <v>0</v>
      </c>
      <c r="J87" s="126">
        <f>J$2*AVERAGE(Annual!J$7:J$123)</f>
        <v>0</v>
      </c>
      <c r="K87" s="126">
        <f>K$2*AVERAGE(Annual!K$7:K$123)</f>
        <v>0</v>
      </c>
      <c r="L87" s="126">
        <f>L$2*AVERAGE(Annual!L$7:L$123)</f>
        <v>0</v>
      </c>
      <c r="M87" s="126">
        <f>M$2*AVERAGE(Annual!M$7:M$123)</f>
        <v>0</v>
      </c>
      <c r="N87" s="126">
        <f>N$2*AVERAGE(Annual!N$7:N$123)</f>
        <v>0</v>
      </c>
      <c r="O87" s="126">
        <f>O$2*AVERAGE(Annual!O$7:O$123)</f>
        <v>0</v>
      </c>
      <c r="P87" s="126">
        <f>P$2*AVERAGE(Annual!P$7:P$123)</f>
        <v>0</v>
      </c>
      <c r="Q87" s="126">
        <f>Q$2*AVERAGE(Annual!Q$7:Q$123)</f>
        <v>0</v>
      </c>
      <c r="R87" s="126">
        <f>R$2*AVERAGE(Annual!R$7:R$123)</f>
        <v>0</v>
      </c>
      <c r="S87" s="126">
        <f>S$2*AVERAGE(Annual!S$7:S$123)</f>
        <v>0</v>
      </c>
      <c r="T87" s="126">
        <f>T$2*AVERAGE(Annual!T$7:T$123)</f>
        <v>0</v>
      </c>
      <c r="U87" s="126">
        <f>U$2*AVERAGE(Annual!U$7:U$123)</f>
        <v>0</v>
      </c>
      <c r="V87" s="126">
        <f>V$2*AVERAGE(Annual!V$7:V$123)</f>
        <v>0</v>
      </c>
      <c r="W87" s="126">
        <f>W$2*AVERAGE(Annual!W$7:W$123)</f>
        <v>0</v>
      </c>
      <c r="X87" s="126">
        <f>X$2*AVERAGE(Annual!X$7:X$123)</f>
        <v>0</v>
      </c>
      <c r="Y87" s="126">
        <f>Y$2*AVERAGE(Annual!Y$7:Y$123)</f>
        <v>0</v>
      </c>
      <c r="Z87" s="126">
        <f>Z$2*AVERAGE(Annual!Z$7:Z$123)</f>
        <v>0</v>
      </c>
      <c r="AA87" s="126">
        <f>AA$2*AVERAGE(Annual!AA$7:AA$123)</f>
        <v>0</v>
      </c>
      <c r="AB87" s="126">
        <f>AB$2*AVERAGE(Annual!AB$7:AB$123)</f>
        <v>0</v>
      </c>
      <c r="AC87" s="126">
        <f>AC$2*AVERAGE(Annual!AC$7:AC$123)</f>
        <v>0</v>
      </c>
      <c r="AD87" s="126">
        <f>AD$2*AVERAGE(Annual!AD$7:AD$123)</f>
        <v>0</v>
      </c>
    </row>
    <row r="88" spans="1:30">
      <c r="A88" t="s">
        <v>349</v>
      </c>
      <c r="B88" s="126">
        <f>B$2*AVERAGE(Annual!B$7:B$123)</f>
        <v>0</v>
      </c>
      <c r="C88" s="126">
        <f>C$2*AVERAGE(Annual!C$7:C$123)</f>
        <v>0</v>
      </c>
      <c r="D88" s="126">
        <f>D$2*AVERAGE(Annual!D$7:D$123)</f>
        <v>0</v>
      </c>
      <c r="E88" s="126">
        <f>E$2*AVERAGE(Annual!E$7:E$123)</f>
        <v>0</v>
      </c>
      <c r="F88" s="126">
        <f>F$2*AVERAGE(Annual!F$7:F$123)</f>
        <v>0</v>
      </c>
      <c r="G88" s="126">
        <f>G$2*AVERAGE(Annual!G$7:G$123)</f>
        <v>0</v>
      </c>
      <c r="H88" s="126">
        <f>H$2*AVERAGE(Annual!H$7:H$123)</f>
        <v>0</v>
      </c>
      <c r="I88" s="126">
        <f>I$2*AVERAGE(Annual!I$7:I$123)</f>
        <v>0</v>
      </c>
      <c r="J88" s="126">
        <f>J$2*AVERAGE(Annual!J$7:J$123)</f>
        <v>0</v>
      </c>
      <c r="K88" s="126">
        <f>K$2*AVERAGE(Annual!K$7:K$123)</f>
        <v>0</v>
      </c>
      <c r="L88" s="126">
        <f>L$2*AVERAGE(Annual!L$7:L$123)</f>
        <v>0</v>
      </c>
      <c r="M88" s="126">
        <f>M$2*AVERAGE(Annual!M$7:M$123)</f>
        <v>0</v>
      </c>
      <c r="N88" s="126">
        <f>N$2*AVERAGE(Annual!N$7:N$123)</f>
        <v>0</v>
      </c>
      <c r="O88" s="126">
        <f>O$2*AVERAGE(Annual!O$7:O$123)</f>
        <v>0</v>
      </c>
      <c r="P88" s="126">
        <f>P$2*AVERAGE(Annual!P$7:P$123)</f>
        <v>0</v>
      </c>
      <c r="Q88" s="126">
        <f>Q$2*AVERAGE(Annual!Q$7:Q$123)</f>
        <v>0</v>
      </c>
      <c r="R88" s="126">
        <f>R$2*AVERAGE(Annual!R$7:R$123)</f>
        <v>0</v>
      </c>
      <c r="S88" s="126">
        <f>S$2*AVERAGE(Annual!S$7:S$123)</f>
        <v>0</v>
      </c>
      <c r="T88" s="126">
        <f>T$2*AVERAGE(Annual!T$7:T$123)</f>
        <v>0</v>
      </c>
      <c r="U88" s="126">
        <f>U$2*AVERAGE(Annual!U$7:U$123)</f>
        <v>0</v>
      </c>
      <c r="V88" s="126">
        <f>V$2*AVERAGE(Annual!V$7:V$123)</f>
        <v>0</v>
      </c>
      <c r="W88" s="126">
        <f>W$2*AVERAGE(Annual!W$7:W$123)</f>
        <v>0</v>
      </c>
      <c r="X88" s="126">
        <f>X$2*AVERAGE(Annual!X$7:X$123)</f>
        <v>0</v>
      </c>
      <c r="Y88" s="126">
        <f>Y$2*AVERAGE(Annual!Y$7:Y$123)</f>
        <v>0</v>
      </c>
      <c r="Z88" s="126">
        <f>Z$2*AVERAGE(Annual!Z$7:Z$123)</f>
        <v>0</v>
      </c>
      <c r="AA88" s="126">
        <f>AA$2*AVERAGE(Annual!AA$7:AA$123)</f>
        <v>0</v>
      </c>
      <c r="AB88" s="126">
        <f>AB$2*AVERAGE(Annual!AB$7:AB$123)</f>
        <v>0</v>
      </c>
      <c r="AC88" s="126">
        <f>AC$2*AVERAGE(Annual!AC$7:AC$123)</f>
        <v>0</v>
      </c>
      <c r="AD88" s="126">
        <f>AD$2*AVERAGE(Annual!AD$7:AD$123)</f>
        <v>0</v>
      </c>
    </row>
    <row r="89" spans="1:30">
      <c r="A89" t="s">
        <v>350</v>
      </c>
      <c r="B89" s="126">
        <f>B$2*AVERAGE(Annual!B$7:B$123)</f>
        <v>0</v>
      </c>
      <c r="C89" s="126">
        <f>C$2*AVERAGE(Annual!C$7:C$123)</f>
        <v>0</v>
      </c>
      <c r="D89" s="126">
        <f>D$2*AVERAGE(Annual!D$7:D$123)</f>
        <v>0</v>
      </c>
      <c r="E89" s="126">
        <f>E$2*AVERAGE(Annual!E$7:E$123)</f>
        <v>0</v>
      </c>
      <c r="F89" s="126">
        <f>F$2*AVERAGE(Annual!F$7:F$123)</f>
        <v>0</v>
      </c>
      <c r="G89" s="126">
        <f>G$2*AVERAGE(Annual!G$7:G$123)</f>
        <v>0</v>
      </c>
      <c r="H89" s="126">
        <f>H$2*AVERAGE(Annual!H$7:H$123)</f>
        <v>0</v>
      </c>
      <c r="I89" s="126">
        <f>I$2*AVERAGE(Annual!I$7:I$123)</f>
        <v>0</v>
      </c>
      <c r="J89" s="126">
        <f>J$2*AVERAGE(Annual!J$7:J$123)</f>
        <v>0</v>
      </c>
      <c r="K89" s="126">
        <f>K$2*AVERAGE(Annual!K$7:K$123)</f>
        <v>0</v>
      </c>
      <c r="L89" s="126">
        <f>L$2*AVERAGE(Annual!L$7:L$123)</f>
        <v>0</v>
      </c>
      <c r="M89" s="126">
        <f>M$2*AVERAGE(Annual!M$7:M$123)</f>
        <v>0</v>
      </c>
      <c r="N89" s="126">
        <f>N$2*AVERAGE(Annual!N$7:N$123)</f>
        <v>0</v>
      </c>
      <c r="O89" s="126">
        <f>O$2*AVERAGE(Annual!O$7:O$123)</f>
        <v>0</v>
      </c>
      <c r="P89" s="126">
        <f>P$2*AVERAGE(Annual!P$7:P$123)</f>
        <v>0</v>
      </c>
      <c r="Q89" s="126">
        <f>Q$2*AVERAGE(Annual!Q$7:Q$123)</f>
        <v>0</v>
      </c>
      <c r="R89" s="126">
        <f>R$2*AVERAGE(Annual!R$7:R$123)</f>
        <v>0</v>
      </c>
      <c r="S89" s="126">
        <f>S$2*AVERAGE(Annual!S$7:S$123)</f>
        <v>0</v>
      </c>
      <c r="T89" s="126">
        <f>T$2*AVERAGE(Annual!T$7:T$123)</f>
        <v>0</v>
      </c>
      <c r="U89" s="126">
        <f>U$2*AVERAGE(Annual!U$7:U$123)</f>
        <v>0</v>
      </c>
      <c r="V89" s="126">
        <f>V$2*AVERAGE(Annual!V$7:V$123)</f>
        <v>0</v>
      </c>
      <c r="W89" s="126">
        <f>W$2*AVERAGE(Annual!W$7:W$123)</f>
        <v>0</v>
      </c>
      <c r="X89" s="126">
        <f>X$2*AVERAGE(Annual!X$7:X$123)</f>
        <v>0</v>
      </c>
      <c r="Y89" s="126">
        <f>Y$2*AVERAGE(Annual!Y$7:Y$123)</f>
        <v>0</v>
      </c>
      <c r="Z89" s="126">
        <f>Z$2*AVERAGE(Annual!Z$7:Z$123)</f>
        <v>0</v>
      </c>
      <c r="AA89" s="126">
        <f>AA$2*AVERAGE(Annual!AA$7:AA$123)</f>
        <v>0</v>
      </c>
      <c r="AB89" s="126">
        <f>AB$2*AVERAGE(Annual!AB$7:AB$123)</f>
        <v>0</v>
      </c>
      <c r="AC89" s="126">
        <f>AC$2*AVERAGE(Annual!AC$7:AC$123)</f>
        <v>0</v>
      </c>
      <c r="AD89" s="126">
        <f>AD$2*AVERAGE(Annual!AD$7:AD$123)</f>
        <v>0</v>
      </c>
    </row>
    <row r="90" spans="1:30">
      <c r="A90" t="s">
        <v>351</v>
      </c>
      <c r="B90" s="126">
        <f>B$2*AVERAGE(Annual!B$7:B$123)</f>
        <v>0</v>
      </c>
      <c r="C90" s="126">
        <f>C$2*AVERAGE(Annual!C$7:C$123)</f>
        <v>0</v>
      </c>
      <c r="D90" s="126">
        <f>D$2*AVERAGE(Annual!D$7:D$123)</f>
        <v>0</v>
      </c>
      <c r="E90" s="126">
        <f>E$2*AVERAGE(Annual!E$7:E$123)</f>
        <v>0</v>
      </c>
      <c r="F90" s="126">
        <f>F$2*AVERAGE(Annual!F$7:F$123)</f>
        <v>0</v>
      </c>
      <c r="G90" s="126">
        <f>G$2*AVERAGE(Annual!G$7:G$123)</f>
        <v>0</v>
      </c>
      <c r="H90" s="126">
        <f>H$2*AVERAGE(Annual!H$7:H$123)</f>
        <v>0</v>
      </c>
      <c r="I90" s="126">
        <f>I$2*AVERAGE(Annual!I$7:I$123)</f>
        <v>0</v>
      </c>
      <c r="J90" s="126">
        <f>J$2*AVERAGE(Annual!J$7:J$123)</f>
        <v>0</v>
      </c>
      <c r="K90" s="126">
        <f>K$2*AVERAGE(Annual!K$7:K$123)</f>
        <v>0</v>
      </c>
      <c r="L90" s="126">
        <f>L$2*AVERAGE(Annual!L$7:L$123)</f>
        <v>0</v>
      </c>
      <c r="M90" s="126">
        <f>M$2*AVERAGE(Annual!M$7:M$123)</f>
        <v>0</v>
      </c>
      <c r="N90" s="126">
        <f>N$2*AVERAGE(Annual!N$7:N$123)</f>
        <v>0</v>
      </c>
      <c r="O90" s="126">
        <f>O$2*AVERAGE(Annual!O$7:O$123)</f>
        <v>0</v>
      </c>
      <c r="P90" s="126">
        <f>P$2*AVERAGE(Annual!P$7:P$123)</f>
        <v>0</v>
      </c>
      <c r="Q90" s="126">
        <f>Q$2*AVERAGE(Annual!Q$7:Q$123)</f>
        <v>0</v>
      </c>
      <c r="R90" s="126">
        <f>R$2*AVERAGE(Annual!R$7:R$123)</f>
        <v>0</v>
      </c>
      <c r="S90" s="126">
        <f>S$2*AVERAGE(Annual!S$7:S$123)</f>
        <v>0</v>
      </c>
      <c r="T90" s="126">
        <f>T$2*AVERAGE(Annual!T$7:T$123)</f>
        <v>0</v>
      </c>
      <c r="U90" s="126">
        <f>U$2*AVERAGE(Annual!U$7:U$123)</f>
        <v>0</v>
      </c>
      <c r="V90" s="126">
        <f>V$2*AVERAGE(Annual!V$7:V$123)</f>
        <v>0</v>
      </c>
      <c r="W90" s="126">
        <f>W$2*AVERAGE(Annual!W$7:W$123)</f>
        <v>0</v>
      </c>
      <c r="X90" s="126">
        <f>X$2*AVERAGE(Annual!X$7:X$123)</f>
        <v>0</v>
      </c>
      <c r="Y90" s="126">
        <f>Y$2*AVERAGE(Annual!Y$7:Y$123)</f>
        <v>0</v>
      </c>
      <c r="Z90" s="126">
        <f>Z$2*AVERAGE(Annual!Z$7:Z$123)</f>
        <v>0</v>
      </c>
      <c r="AA90" s="126">
        <f>AA$2*AVERAGE(Annual!AA$7:AA$123)</f>
        <v>0</v>
      </c>
      <c r="AB90" s="126">
        <f>AB$2*AVERAGE(Annual!AB$7:AB$123)</f>
        <v>0</v>
      </c>
      <c r="AC90" s="126">
        <f>AC$2*AVERAGE(Annual!AC$7:AC$123)</f>
        <v>0</v>
      </c>
      <c r="AD90" s="126">
        <f>AD$2*AVERAGE(Annual!AD$7:AD$123)</f>
        <v>0</v>
      </c>
    </row>
    <row r="91" spans="1:30">
      <c r="A91" t="s">
        <v>352</v>
      </c>
      <c r="B91" s="126">
        <f>B$2*AVERAGE(Annual!B$7:B$123)</f>
        <v>0</v>
      </c>
      <c r="C91" s="126">
        <f>C$2*AVERAGE(Annual!C$7:C$123)</f>
        <v>0</v>
      </c>
      <c r="D91" s="126">
        <f>D$2*AVERAGE(Annual!D$7:D$123)</f>
        <v>0</v>
      </c>
      <c r="E91" s="126">
        <f>E$2*AVERAGE(Annual!E$7:E$123)</f>
        <v>0</v>
      </c>
      <c r="F91" s="126">
        <f>F$2*AVERAGE(Annual!F$7:F$123)</f>
        <v>0</v>
      </c>
      <c r="G91" s="126">
        <f>G$2*AVERAGE(Annual!G$7:G$123)</f>
        <v>0</v>
      </c>
      <c r="H91" s="126">
        <f>H$2*AVERAGE(Annual!H$7:H$123)</f>
        <v>0</v>
      </c>
      <c r="I91" s="126">
        <f>I$2*AVERAGE(Annual!I$7:I$123)</f>
        <v>0</v>
      </c>
      <c r="J91" s="126">
        <f>J$2*AVERAGE(Annual!J$7:J$123)</f>
        <v>0</v>
      </c>
      <c r="K91" s="126">
        <f>K$2*AVERAGE(Annual!K$7:K$123)</f>
        <v>0</v>
      </c>
      <c r="L91" s="126">
        <f>L$2*AVERAGE(Annual!L$7:L$123)</f>
        <v>0</v>
      </c>
      <c r="M91" s="126">
        <f>M$2*AVERAGE(Annual!M$7:M$123)</f>
        <v>0</v>
      </c>
      <c r="N91" s="126">
        <f>N$2*AVERAGE(Annual!N$7:N$123)</f>
        <v>0</v>
      </c>
      <c r="O91" s="126">
        <f>O$2*AVERAGE(Annual!O$7:O$123)</f>
        <v>0</v>
      </c>
      <c r="P91" s="126">
        <f>P$2*AVERAGE(Annual!P$7:P$123)</f>
        <v>0</v>
      </c>
      <c r="Q91" s="126">
        <f>Q$2*AVERAGE(Annual!Q$7:Q$123)</f>
        <v>0</v>
      </c>
      <c r="R91" s="126">
        <f>R$2*AVERAGE(Annual!R$7:R$123)</f>
        <v>0</v>
      </c>
      <c r="S91" s="126">
        <f>S$2*AVERAGE(Annual!S$7:S$123)</f>
        <v>0</v>
      </c>
      <c r="T91" s="126">
        <f>T$2*AVERAGE(Annual!T$7:T$123)</f>
        <v>0</v>
      </c>
      <c r="U91" s="126">
        <f>U$2*AVERAGE(Annual!U$7:U$123)</f>
        <v>0</v>
      </c>
      <c r="V91" s="126">
        <f>V$2*AVERAGE(Annual!V$7:V$123)</f>
        <v>0</v>
      </c>
      <c r="W91" s="126">
        <f>W$2*AVERAGE(Annual!W$7:W$123)</f>
        <v>0</v>
      </c>
      <c r="X91" s="126">
        <f>X$2*AVERAGE(Annual!X$7:X$123)</f>
        <v>0</v>
      </c>
      <c r="Y91" s="126">
        <f>Y$2*AVERAGE(Annual!Y$7:Y$123)</f>
        <v>0</v>
      </c>
      <c r="Z91" s="126">
        <f>Z$2*AVERAGE(Annual!Z$7:Z$123)</f>
        <v>0</v>
      </c>
      <c r="AA91" s="126">
        <f>AA$2*AVERAGE(Annual!AA$7:AA$123)</f>
        <v>0</v>
      </c>
      <c r="AB91" s="126">
        <f>AB$2*AVERAGE(Annual!AB$7:AB$123)</f>
        <v>0</v>
      </c>
      <c r="AC91" s="126">
        <f>AC$2*AVERAGE(Annual!AC$7:AC$123)</f>
        <v>0</v>
      </c>
      <c r="AD91" s="126">
        <f>AD$2*AVERAGE(Annual!AD$7:AD$123)</f>
        <v>0</v>
      </c>
    </row>
    <row r="92" spans="1:30">
      <c r="A92" t="s">
        <v>353</v>
      </c>
      <c r="B92" s="126">
        <f>B$2*AVERAGE(Annual!B$7:B$123)</f>
        <v>0</v>
      </c>
      <c r="C92" s="126">
        <f>C$2*AVERAGE(Annual!C$7:C$123)</f>
        <v>0</v>
      </c>
      <c r="D92" s="126">
        <f>D$2*AVERAGE(Annual!D$7:D$123)</f>
        <v>0</v>
      </c>
      <c r="E92" s="126">
        <f>E$2*AVERAGE(Annual!E$7:E$123)</f>
        <v>0</v>
      </c>
      <c r="F92" s="126">
        <f>F$2*AVERAGE(Annual!F$7:F$123)</f>
        <v>0</v>
      </c>
      <c r="G92" s="126">
        <f>G$2*AVERAGE(Annual!G$7:G$123)</f>
        <v>0</v>
      </c>
      <c r="H92" s="126">
        <f>H$2*AVERAGE(Annual!H$7:H$123)</f>
        <v>0</v>
      </c>
      <c r="I92" s="126">
        <f>I$2*AVERAGE(Annual!I$7:I$123)</f>
        <v>0</v>
      </c>
      <c r="J92" s="126">
        <f>J$2*AVERAGE(Annual!J$7:J$123)</f>
        <v>0</v>
      </c>
      <c r="K92" s="126">
        <f>K$2*AVERAGE(Annual!K$7:K$123)</f>
        <v>0</v>
      </c>
      <c r="L92" s="126">
        <f>L$2*AVERAGE(Annual!L$7:L$123)</f>
        <v>0</v>
      </c>
      <c r="M92" s="126">
        <f>M$2*AVERAGE(Annual!M$7:M$123)</f>
        <v>0</v>
      </c>
      <c r="N92" s="126">
        <f>N$2*AVERAGE(Annual!N$7:N$123)</f>
        <v>0</v>
      </c>
      <c r="O92" s="126">
        <f>O$2*AVERAGE(Annual!O$7:O$123)</f>
        <v>0</v>
      </c>
      <c r="P92" s="126">
        <f>P$2*AVERAGE(Annual!P$7:P$123)</f>
        <v>0</v>
      </c>
      <c r="Q92" s="126">
        <f>Q$2*AVERAGE(Annual!Q$7:Q$123)</f>
        <v>0</v>
      </c>
      <c r="R92" s="126">
        <f>R$2*AVERAGE(Annual!R$7:R$123)</f>
        <v>0</v>
      </c>
      <c r="S92" s="126">
        <f>S$2*AVERAGE(Annual!S$7:S$123)</f>
        <v>0</v>
      </c>
      <c r="T92" s="126">
        <f>T$2*AVERAGE(Annual!T$7:T$123)</f>
        <v>0</v>
      </c>
      <c r="U92" s="126">
        <f>U$2*AVERAGE(Annual!U$7:U$123)</f>
        <v>0</v>
      </c>
      <c r="V92" s="126">
        <f>V$2*AVERAGE(Annual!V$7:V$123)</f>
        <v>0</v>
      </c>
      <c r="W92" s="126">
        <f>W$2*AVERAGE(Annual!W$7:W$123)</f>
        <v>0</v>
      </c>
      <c r="X92" s="126">
        <f>X$2*AVERAGE(Annual!X$7:X$123)</f>
        <v>0</v>
      </c>
      <c r="Y92" s="126">
        <f>Y$2*AVERAGE(Annual!Y$7:Y$123)</f>
        <v>0</v>
      </c>
      <c r="Z92" s="126">
        <f>Z$2*AVERAGE(Annual!Z$7:Z$123)</f>
        <v>0</v>
      </c>
      <c r="AA92" s="126">
        <f>AA$2*AVERAGE(Annual!AA$7:AA$123)</f>
        <v>0</v>
      </c>
      <c r="AB92" s="126">
        <f>AB$2*AVERAGE(Annual!AB$7:AB$123)</f>
        <v>0</v>
      </c>
      <c r="AC92" s="126">
        <f>AC$2*AVERAGE(Annual!AC$7:AC$123)</f>
        <v>0</v>
      </c>
      <c r="AD92" s="126">
        <f>AD$2*AVERAGE(Annual!AD$7:AD$123)</f>
        <v>0</v>
      </c>
    </row>
    <row r="93" spans="1:30">
      <c r="A93" t="s">
        <v>354</v>
      </c>
      <c r="B93" s="126">
        <f>B$2*AVERAGE(Annual!B$7:B$123)</f>
        <v>0</v>
      </c>
      <c r="C93" s="126">
        <f>C$2*AVERAGE(Annual!C$7:C$123)</f>
        <v>0</v>
      </c>
      <c r="D93" s="126">
        <f>D$2*AVERAGE(Annual!D$7:D$123)</f>
        <v>0</v>
      </c>
      <c r="E93" s="126">
        <f>E$2*AVERAGE(Annual!E$7:E$123)</f>
        <v>0</v>
      </c>
      <c r="F93" s="126">
        <f>F$2*AVERAGE(Annual!F$7:F$123)</f>
        <v>0</v>
      </c>
      <c r="G93" s="126">
        <f>G$2*AVERAGE(Annual!G$7:G$123)</f>
        <v>0</v>
      </c>
      <c r="H93" s="126">
        <f>H$2*AVERAGE(Annual!H$7:H$123)</f>
        <v>0</v>
      </c>
      <c r="I93" s="126">
        <f>I$2*AVERAGE(Annual!I$7:I$123)</f>
        <v>0</v>
      </c>
      <c r="J93" s="126">
        <f>J$2*AVERAGE(Annual!J$7:J$123)</f>
        <v>0</v>
      </c>
      <c r="K93" s="126">
        <f>K$2*AVERAGE(Annual!K$7:K$123)</f>
        <v>0</v>
      </c>
      <c r="L93" s="126">
        <f>L$2*AVERAGE(Annual!L$7:L$123)</f>
        <v>0</v>
      </c>
      <c r="M93" s="126">
        <f>M$2*AVERAGE(Annual!M$7:M$123)</f>
        <v>0</v>
      </c>
      <c r="N93" s="126">
        <f>N$2*AVERAGE(Annual!N$7:N$123)</f>
        <v>0</v>
      </c>
      <c r="O93" s="126">
        <f>O$2*AVERAGE(Annual!O$7:O$123)</f>
        <v>0</v>
      </c>
      <c r="P93" s="126">
        <f>P$2*AVERAGE(Annual!P$7:P$123)</f>
        <v>0</v>
      </c>
      <c r="Q93" s="126">
        <f>Q$2*AVERAGE(Annual!Q$7:Q$123)</f>
        <v>0</v>
      </c>
      <c r="R93" s="126">
        <f>R$2*AVERAGE(Annual!R$7:R$123)</f>
        <v>0</v>
      </c>
      <c r="S93" s="126">
        <f>S$2*AVERAGE(Annual!S$7:S$123)</f>
        <v>0</v>
      </c>
      <c r="T93" s="126">
        <f>T$2*AVERAGE(Annual!T$7:T$123)</f>
        <v>0</v>
      </c>
      <c r="U93" s="126">
        <f>U$2*AVERAGE(Annual!U$7:U$123)</f>
        <v>0</v>
      </c>
      <c r="V93" s="126">
        <f>V$2*AVERAGE(Annual!V$7:V$123)</f>
        <v>0</v>
      </c>
      <c r="W93" s="126">
        <f>W$2*AVERAGE(Annual!W$7:W$123)</f>
        <v>0</v>
      </c>
      <c r="X93" s="126">
        <f>X$2*AVERAGE(Annual!X$7:X$123)</f>
        <v>0</v>
      </c>
      <c r="Y93" s="126">
        <f>Y$2*AVERAGE(Annual!Y$7:Y$123)</f>
        <v>0</v>
      </c>
      <c r="Z93" s="126">
        <f>Z$2*AVERAGE(Annual!Z$7:Z$123)</f>
        <v>0</v>
      </c>
      <c r="AA93" s="126">
        <f>AA$2*AVERAGE(Annual!AA$7:AA$123)</f>
        <v>0</v>
      </c>
      <c r="AB93" s="126">
        <f>AB$2*AVERAGE(Annual!AB$7:AB$123)</f>
        <v>0</v>
      </c>
      <c r="AC93" s="126">
        <f>AC$2*AVERAGE(Annual!AC$7:AC$123)</f>
        <v>0</v>
      </c>
      <c r="AD93" s="126">
        <f>AD$2*AVERAGE(Annual!AD$7:AD$123)</f>
        <v>0</v>
      </c>
    </row>
    <row r="94" spans="1:30">
      <c r="A94" t="s">
        <v>355</v>
      </c>
      <c r="B94" s="126">
        <f>B$2*AVERAGE(Annual!B$7:B$123)</f>
        <v>0</v>
      </c>
      <c r="C94" s="126">
        <f>C$2*AVERAGE(Annual!C$7:C$123)</f>
        <v>0</v>
      </c>
      <c r="D94" s="126">
        <f>D$2*AVERAGE(Annual!D$7:D$123)</f>
        <v>0</v>
      </c>
      <c r="E94" s="126">
        <f>E$2*AVERAGE(Annual!E$7:E$123)</f>
        <v>0</v>
      </c>
      <c r="F94" s="126">
        <f>F$2*AVERAGE(Annual!F$7:F$123)</f>
        <v>0</v>
      </c>
      <c r="G94" s="126">
        <f>G$2*AVERAGE(Annual!G$7:G$123)</f>
        <v>0</v>
      </c>
      <c r="H94" s="126">
        <f>H$2*AVERAGE(Annual!H$7:H$123)</f>
        <v>0</v>
      </c>
      <c r="I94" s="126">
        <f>I$2*AVERAGE(Annual!I$7:I$123)</f>
        <v>0</v>
      </c>
      <c r="J94" s="126">
        <f>J$2*AVERAGE(Annual!J$7:J$123)</f>
        <v>0</v>
      </c>
      <c r="K94" s="126">
        <f>K$2*AVERAGE(Annual!K$7:K$123)</f>
        <v>0</v>
      </c>
      <c r="L94" s="126">
        <f>L$2*AVERAGE(Annual!L$7:L$123)</f>
        <v>0</v>
      </c>
      <c r="M94" s="126">
        <f>M$2*AVERAGE(Annual!M$7:M$123)</f>
        <v>0</v>
      </c>
      <c r="N94" s="126">
        <f>N$2*AVERAGE(Annual!N$7:N$123)</f>
        <v>0</v>
      </c>
      <c r="O94" s="126">
        <f>O$2*AVERAGE(Annual!O$7:O$123)</f>
        <v>0</v>
      </c>
      <c r="P94" s="126">
        <f>P$2*AVERAGE(Annual!P$7:P$123)</f>
        <v>0</v>
      </c>
      <c r="Q94" s="126">
        <f>Q$2*AVERAGE(Annual!Q$7:Q$123)</f>
        <v>0</v>
      </c>
      <c r="R94" s="126">
        <f>R$2*AVERAGE(Annual!R$7:R$123)</f>
        <v>0</v>
      </c>
      <c r="S94" s="126">
        <f>S$2*AVERAGE(Annual!S$7:S$123)</f>
        <v>0</v>
      </c>
      <c r="T94" s="126">
        <f>T$2*AVERAGE(Annual!T$7:T$123)</f>
        <v>0</v>
      </c>
      <c r="U94" s="126">
        <f>U$2*AVERAGE(Annual!U$7:U$123)</f>
        <v>0</v>
      </c>
      <c r="V94" s="126">
        <f>V$2*AVERAGE(Annual!V$7:V$123)</f>
        <v>0</v>
      </c>
      <c r="W94" s="126">
        <f>W$2*AVERAGE(Annual!W$7:W$123)</f>
        <v>0</v>
      </c>
      <c r="X94" s="126">
        <f>X$2*AVERAGE(Annual!X$7:X$123)</f>
        <v>0</v>
      </c>
      <c r="Y94" s="126">
        <f>Y$2*AVERAGE(Annual!Y$7:Y$123)</f>
        <v>0</v>
      </c>
      <c r="Z94" s="126">
        <f>Z$2*AVERAGE(Annual!Z$7:Z$123)</f>
        <v>0</v>
      </c>
      <c r="AA94" s="126">
        <f>AA$2*AVERAGE(Annual!AA$7:AA$123)</f>
        <v>0</v>
      </c>
      <c r="AB94" s="126">
        <f>AB$2*AVERAGE(Annual!AB$7:AB$123)</f>
        <v>0</v>
      </c>
      <c r="AC94" s="126">
        <f>AC$2*AVERAGE(Annual!AC$7:AC$123)</f>
        <v>0</v>
      </c>
      <c r="AD94" s="126">
        <f>AD$2*AVERAGE(Annual!AD$7:AD$123)</f>
        <v>0</v>
      </c>
    </row>
    <row r="95" spans="1:30">
      <c r="A95" t="s">
        <v>356</v>
      </c>
      <c r="B95" s="126">
        <f>B$2*AVERAGE(Annual!B$7:B$123)</f>
        <v>0</v>
      </c>
      <c r="C95" s="126">
        <f>C$2*AVERAGE(Annual!C$7:C$123)</f>
        <v>0</v>
      </c>
      <c r="D95" s="126">
        <f>D$2*AVERAGE(Annual!D$7:D$123)</f>
        <v>0</v>
      </c>
      <c r="E95" s="126">
        <f>E$2*AVERAGE(Annual!E$7:E$123)</f>
        <v>0</v>
      </c>
      <c r="F95" s="126">
        <f>F$2*AVERAGE(Annual!F$7:F$123)</f>
        <v>0</v>
      </c>
      <c r="G95" s="126">
        <f>G$2*AVERAGE(Annual!G$7:G$123)</f>
        <v>0</v>
      </c>
      <c r="H95" s="126">
        <f>H$2*AVERAGE(Annual!H$7:H$123)</f>
        <v>0</v>
      </c>
      <c r="I95" s="126">
        <f>I$2*AVERAGE(Annual!I$7:I$123)</f>
        <v>0</v>
      </c>
      <c r="J95" s="126">
        <f>J$2*AVERAGE(Annual!J$7:J$123)</f>
        <v>0</v>
      </c>
      <c r="K95" s="126">
        <f>K$2*AVERAGE(Annual!K$7:K$123)</f>
        <v>0</v>
      </c>
      <c r="L95" s="126">
        <f>L$2*AVERAGE(Annual!L$7:L$123)</f>
        <v>0</v>
      </c>
      <c r="M95" s="126">
        <f>M$2*AVERAGE(Annual!M$7:M$123)</f>
        <v>0</v>
      </c>
      <c r="N95" s="126">
        <f>N$2*AVERAGE(Annual!N$7:N$123)</f>
        <v>0</v>
      </c>
      <c r="O95" s="126">
        <f>O$2*AVERAGE(Annual!O$7:O$123)</f>
        <v>0</v>
      </c>
      <c r="P95" s="126">
        <f>P$2*AVERAGE(Annual!P$7:P$123)</f>
        <v>0</v>
      </c>
      <c r="Q95" s="126">
        <f>Q$2*AVERAGE(Annual!Q$7:Q$123)</f>
        <v>0</v>
      </c>
      <c r="R95" s="126">
        <f>R$2*AVERAGE(Annual!R$7:R$123)</f>
        <v>0</v>
      </c>
      <c r="S95" s="126">
        <f>S$2*AVERAGE(Annual!S$7:S$123)</f>
        <v>0</v>
      </c>
      <c r="T95" s="126">
        <f>T$2*AVERAGE(Annual!T$7:T$123)</f>
        <v>0</v>
      </c>
      <c r="U95" s="126">
        <f>U$2*AVERAGE(Annual!U$7:U$123)</f>
        <v>0</v>
      </c>
      <c r="V95" s="126">
        <f>V$2*AVERAGE(Annual!V$7:V$123)</f>
        <v>0</v>
      </c>
      <c r="W95" s="126">
        <f>W$2*AVERAGE(Annual!W$7:W$123)</f>
        <v>0</v>
      </c>
      <c r="X95" s="126">
        <f>X$2*AVERAGE(Annual!X$7:X$123)</f>
        <v>0</v>
      </c>
      <c r="Y95" s="126">
        <f>Y$2*AVERAGE(Annual!Y$7:Y$123)</f>
        <v>0</v>
      </c>
      <c r="Z95" s="126">
        <f>Z$2*AVERAGE(Annual!Z$7:Z$123)</f>
        <v>0</v>
      </c>
      <c r="AA95" s="126">
        <f>AA$2*AVERAGE(Annual!AA$7:AA$123)</f>
        <v>0</v>
      </c>
      <c r="AB95" s="126">
        <f>AB$2*AVERAGE(Annual!AB$7:AB$123)</f>
        <v>0</v>
      </c>
      <c r="AC95" s="126">
        <f>AC$2*AVERAGE(Annual!AC$7:AC$123)</f>
        <v>0</v>
      </c>
      <c r="AD95" s="126">
        <f>AD$2*AVERAGE(Annual!AD$7:AD$123)</f>
        <v>0</v>
      </c>
    </row>
    <row r="96" spans="1:30">
      <c r="A96" t="s">
        <v>357</v>
      </c>
      <c r="B96" s="126">
        <f>B$2*AVERAGE(Annual!B$7:B$123)</f>
        <v>0</v>
      </c>
      <c r="C96" s="126">
        <f>C$2*AVERAGE(Annual!C$7:C$123)</f>
        <v>0</v>
      </c>
      <c r="D96" s="126">
        <f>D$2*AVERAGE(Annual!D$7:D$123)</f>
        <v>0</v>
      </c>
      <c r="E96" s="126">
        <f>E$2*AVERAGE(Annual!E$7:E$123)</f>
        <v>0</v>
      </c>
      <c r="F96" s="126">
        <f>F$2*AVERAGE(Annual!F$7:F$123)</f>
        <v>0</v>
      </c>
      <c r="G96" s="126">
        <f>G$2*AVERAGE(Annual!G$7:G$123)</f>
        <v>0</v>
      </c>
      <c r="H96" s="126">
        <f>H$2*AVERAGE(Annual!H$7:H$123)</f>
        <v>0</v>
      </c>
      <c r="I96" s="126">
        <f>I$2*AVERAGE(Annual!I$7:I$123)</f>
        <v>0</v>
      </c>
      <c r="J96" s="126">
        <f>J$2*AVERAGE(Annual!J$7:J$123)</f>
        <v>0</v>
      </c>
      <c r="K96" s="126">
        <f>K$2*AVERAGE(Annual!K$7:K$123)</f>
        <v>0</v>
      </c>
      <c r="L96" s="126">
        <f>L$2*AVERAGE(Annual!L$7:L$123)</f>
        <v>0</v>
      </c>
      <c r="M96" s="126">
        <f>M$2*AVERAGE(Annual!M$7:M$123)</f>
        <v>0</v>
      </c>
      <c r="N96" s="126">
        <f>N$2*AVERAGE(Annual!N$7:N$123)</f>
        <v>0</v>
      </c>
      <c r="O96" s="126">
        <f>O$2*AVERAGE(Annual!O$7:O$123)</f>
        <v>0</v>
      </c>
      <c r="P96" s="126">
        <f>P$2*AVERAGE(Annual!P$7:P$123)</f>
        <v>0</v>
      </c>
      <c r="Q96" s="126">
        <f>Q$2*AVERAGE(Annual!Q$7:Q$123)</f>
        <v>0</v>
      </c>
      <c r="R96" s="126">
        <f>R$2*AVERAGE(Annual!R$7:R$123)</f>
        <v>0</v>
      </c>
      <c r="S96" s="126">
        <f>S$2*AVERAGE(Annual!S$7:S$123)</f>
        <v>0</v>
      </c>
      <c r="T96" s="126">
        <f>T$2*AVERAGE(Annual!T$7:T$123)</f>
        <v>0</v>
      </c>
      <c r="U96" s="126">
        <f>U$2*AVERAGE(Annual!U$7:U$123)</f>
        <v>0</v>
      </c>
      <c r="V96" s="126">
        <f>V$2*AVERAGE(Annual!V$7:V$123)</f>
        <v>0</v>
      </c>
      <c r="W96" s="126">
        <f>W$2*AVERAGE(Annual!W$7:W$123)</f>
        <v>0</v>
      </c>
      <c r="X96" s="126">
        <f>X$2*AVERAGE(Annual!X$7:X$123)</f>
        <v>0</v>
      </c>
      <c r="Y96" s="126">
        <f>Y$2*AVERAGE(Annual!Y$7:Y$123)</f>
        <v>0</v>
      </c>
      <c r="Z96" s="126">
        <f>Z$2*AVERAGE(Annual!Z$7:Z$123)</f>
        <v>0</v>
      </c>
      <c r="AA96" s="126">
        <f>AA$2*AVERAGE(Annual!AA$7:AA$123)</f>
        <v>0</v>
      </c>
      <c r="AB96" s="126">
        <f>AB$2*AVERAGE(Annual!AB$7:AB$123)</f>
        <v>0</v>
      </c>
      <c r="AC96" s="126">
        <f>AC$2*AVERAGE(Annual!AC$7:AC$123)</f>
        <v>0</v>
      </c>
      <c r="AD96" s="126">
        <f>AD$2*AVERAGE(Annual!AD$7:AD$123)</f>
        <v>0</v>
      </c>
    </row>
    <row r="97" spans="1:30">
      <c r="A97" t="s">
        <v>358</v>
      </c>
      <c r="B97" s="126">
        <f>B$2*AVERAGE(Annual!B$7:B$123)</f>
        <v>0</v>
      </c>
      <c r="C97" s="126">
        <f>C$2*AVERAGE(Annual!C$7:C$123)</f>
        <v>0</v>
      </c>
      <c r="D97" s="126">
        <f>D$2*AVERAGE(Annual!D$7:D$123)</f>
        <v>0</v>
      </c>
      <c r="E97" s="126">
        <f>E$2*AVERAGE(Annual!E$7:E$123)</f>
        <v>0</v>
      </c>
      <c r="F97" s="126">
        <f>F$2*AVERAGE(Annual!F$7:F$123)</f>
        <v>0</v>
      </c>
      <c r="G97" s="126">
        <f>G$2*AVERAGE(Annual!G$7:G$123)</f>
        <v>0</v>
      </c>
      <c r="H97" s="126">
        <f>H$2*AVERAGE(Annual!H$7:H$123)</f>
        <v>0</v>
      </c>
      <c r="I97" s="126">
        <f>I$2*AVERAGE(Annual!I$7:I$123)</f>
        <v>0</v>
      </c>
      <c r="J97" s="126">
        <f>J$2*AVERAGE(Annual!J$7:J$123)</f>
        <v>0</v>
      </c>
      <c r="K97" s="126">
        <f>K$2*AVERAGE(Annual!K$7:K$123)</f>
        <v>0</v>
      </c>
      <c r="L97" s="126">
        <f>L$2*AVERAGE(Annual!L$7:L$123)</f>
        <v>0</v>
      </c>
      <c r="M97" s="126">
        <f>M$2*AVERAGE(Annual!M$7:M$123)</f>
        <v>0</v>
      </c>
      <c r="N97" s="126">
        <f>N$2*AVERAGE(Annual!N$7:N$123)</f>
        <v>0</v>
      </c>
      <c r="O97" s="126">
        <f>O$2*AVERAGE(Annual!O$7:O$123)</f>
        <v>0</v>
      </c>
      <c r="P97" s="126">
        <f>P$2*AVERAGE(Annual!P$7:P$123)</f>
        <v>0</v>
      </c>
      <c r="Q97" s="126">
        <f>Q$2*AVERAGE(Annual!Q$7:Q$123)</f>
        <v>0</v>
      </c>
      <c r="R97" s="126">
        <f>R$2*AVERAGE(Annual!R$7:R$123)</f>
        <v>0</v>
      </c>
      <c r="S97" s="126">
        <f>S$2*AVERAGE(Annual!S$7:S$123)</f>
        <v>0</v>
      </c>
      <c r="T97" s="126">
        <f>T$2*AVERAGE(Annual!T$7:T$123)</f>
        <v>0</v>
      </c>
      <c r="U97" s="126">
        <f>U$2*AVERAGE(Annual!U$7:U$123)</f>
        <v>0</v>
      </c>
      <c r="V97" s="126">
        <f>V$2*AVERAGE(Annual!V$7:V$123)</f>
        <v>0</v>
      </c>
      <c r="W97" s="126">
        <f>W$2*AVERAGE(Annual!W$7:W$123)</f>
        <v>0</v>
      </c>
      <c r="X97" s="126">
        <f>X$2*AVERAGE(Annual!X$7:X$123)</f>
        <v>0</v>
      </c>
      <c r="Y97" s="126">
        <f>Y$2*AVERAGE(Annual!Y$7:Y$123)</f>
        <v>0</v>
      </c>
      <c r="Z97" s="126">
        <f>Z$2*AVERAGE(Annual!Z$7:Z$123)</f>
        <v>0</v>
      </c>
      <c r="AA97" s="126">
        <f>AA$2*AVERAGE(Annual!AA$7:AA$123)</f>
        <v>0</v>
      </c>
      <c r="AB97" s="126">
        <f>AB$2*AVERAGE(Annual!AB$7:AB$123)</f>
        <v>0</v>
      </c>
      <c r="AC97" s="126">
        <f>AC$2*AVERAGE(Annual!AC$7:AC$123)</f>
        <v>0</v>
      </c>
      <c r="AD97" s="126">
        <f>AD$2*AVERAGE(Annual!AD$7:AD$123)</f>
        <v>0</v>
      </c>
    </row>
    <row r="98" spans="1:30">
      <c r="A98" t="s">
        <v>359</v>
      </c>
      <c r="B98" s="126">
        <f>B$2*AVERAGE(Annual!B$7:B$123)</f>
        <v>0</v>
      </c>
      <c r="C98" s="126">
        <f>C$2*AVERAGE(Annual!C$7:C$123)</f>
        <v>0</v>
      </c>
      <c r="D98" s="126">
        <f>D$2*AVERAGE(Annual!D$7:D$123)</f>
        <v>0</v>
      </c>
      <c r="E98" s="126">
        <f>E$2*AVERAGE(Annual!E$7:E$123)</f>
        <v>0</v>
      </c>
      <c r="F98" s="126">
        <f>F$2*AVERAGE(Annual!F$7:F$123)</f>
        <v>0</v>
      </c>
      <c r="G98" s="126">
        <f>G$2*AVERAGE(Annual!G$7:G$123)</f>
        <v>0</v>
      </c>
      <c r="H98" s="126">
        <f>H$2*AVERAGE(Annual!H$7:H$123)</f>
        <v>0</v>
      </c>
      <c r="I98" s="126">
        <f>I$2*AVERAGE(Annual!I$7:I$123)</f>
        <v>0</v>
      </c>
      <c r="J98" s="126">
        <f>J$2*AVERAGE(Annual!J$7:J$123)</f>
        <v>0</v>
      </c>
      <c r="K98" s="126">
        <f>K$2*AVERAGE(Annual!K$7:K$123)</f>
        <v>0</v>
      </c>
      <c r="L98" s="126">
        <f>L$2*AVERAGE(Annual!L$7:L$123)</f>
        <v>0</v>
      </c>
      <c r="M98" s="126">
        <f>M$2*AVERAGE(Annual!M$7:M$123)</f>
        <v>0</v>
      </c>
      <c r="N98" s="126">
        <f>N$2*AVERAGE(Annual!N$7:N$123)</f>
        <v>0</v>
      </c>
      <c r="O98" s="126">
        <f>O$2*AVERAGE(Annual!O$7:O$123)</f>
        <v>0</v>
      </c>
      <c r="P98" s="126">
        <f>P$2*AVERAGE(Annual!P$7:P$123)</f>
        <v>0</v>
      </c>
      <c r="Q98" s="126">
        <f>Q$2*AVERAGE(Annual!Q$7:Q$123)</f>
        <v>0</v>
      </c>
      <c r="R98" s="126">
        <f>R$2*AVERAGE(Annual!R$7:R$123)</f>
        <v>0</v>
      </c>
      <c r="S98" s="126">
        <f>S$2*AVERAGE(Annual!S$7:S$123)</f>
        <v>0</v>
      </c>
      <c r="T98" s="126">
        <f>T$2*AVERAGE(Annual!T$7:T$123)</f>
        <v>0</v>
      </c>
      <c r="U98" s="126">
        <f>U$2*AVERAGE(Annual!U$7:U$123)</f>
        <v>0</v>
      </c>
      <c r="V98" s="126">
        <f>V$2*AVERAGE(Annual!V$7:V$123)</f>
        <v>0</v>
      </c>
      <c r="W98" s="126">
        <f>W$2*AVERAGE(Annual!W$7:W$123)</f>
        <v>0</v>
      </c>
      <c r="X98" s="126">
        <f>X$2*AVERAGE(Annual!X$7:X$123)</f>
        <v>0</v>
      </c>
      <c r="Y98" s="126">
        <f>Y$2*AVERAGE(Annual!Y$7:Y$123)</f>
        <v>0</v>
      </c>
      <c r="Z98" s="126">
        <f>Z$2*AVERAGE(Annual!Z$7:Z$123)</f>
        <v>0</v>
      </c>
      <c r="AA98" s="126">
        <f>AA$2*AVERAGE(Annual!AA$7:AA$123)</f>
        <v>0</v>
      </c>
      <c r="AB98" s="126">
        <f>AB$2*AVERAGE(Annual!AB$7:AB$123)</f>
        <v>0</v>
      </c>
      <c r="AC98" s="126">
        <f>AC$2*AVERAGE(Annual!AC$7:AC$123)</f>
        <v>0</v>
      </c>
      <c r="AD98" s="126">
        <f>AD$2*AVERAGE(Annual!AD$7:AD$123)</f>
        <v>0</v>
      </c>
    </row>
    <row r="99" spans="1:30">
      <c r="A99" t="s">
        <v>360</v>
      </c>
      <c r="B99" s="126">
        <f>B$2*AVERAGE(Annual!B$7:B$123)</f>
        <v>0</v>
      </c>
      <c r="C99" s="126">
        <f>C$2*AVERAGE(Annual!C$7:C$123)</f>
        <v>0</v>
      </c>
      <c r="D99" s="126">
        <f>D$2*AVERAGE(Annual!D$7:D$123)</f>
        <v>0</v>
      </c>
      <c r="E99" s="126">
        <f>E$2*AVERAGE(Annual!E$7:E$123)</f>
        <v>0</v>
      </c>
      <c r="F99" s="126">
        <f>F$2*AVERAGE(Annual!F$7:F$123)</f>
        <v>0</v>
      </c>
      <c r="G99" s="126">
        <f>G$2*AVERAGE(Annual!G$7:G$123)</f>
        <v>0</v>
      </c>
      <c r="H99" s="126">
        <f>H$2*AVERAGE(Annual!H$7:H$123)</f>
        <v>0</v>
      </c>
      <c r="I99" s="126">
        <f>I$2*AVERAGE(Annual!I$7:I$123)</f>
        <v>0</v>
      </c>
      <c r="J99" s="126">
        <f>J$2*AVERAGE(Annual!J$7:J$123)</f>
        <v>0</v>
      </c>
      <c r="K99" s="126">
        <f>K$2*AVERAGE(Annual!K$7:K$123)</f>
        <v>0</v>
      </c>
      <c r="L99" s="126">
        <f>L$2*AVERAGE(Annual!L$7:L$123)</f>
        <v>0</v>
      </c>
      <c r="M99" s="126">
        <f>M$2*AVERAGE(Annual!M$7:M$123)</f>
        <v>0</v>
      </c>
      <c r="N99" s="126">
        <f>N$2*AVERAGE(Annual!N$7:N$123)</f>
        <v>0</v>
      </c>
      <c r="O99" s="126">
        <f>O$2*AVERAGE(Annual!O$7:O$123)</f>
        <v>0</v>
      </c>
      <c r="P99" s="126">
        <f>P$2*AVERAGE(Annual!P$7:P$123)</f>
        <v>0</v>
      </c>
      <c r="Q99" s="126">
        <f>Q$2*AVERAGE(Annual!Q$7:Q$123)</f>
        <v>0</v>
      </c>
      <c r="R99" s="126">
        <f>R$2*AVERAGE(Annual!R$7:R$123)</f>
        <v>0</v>
      </c>
      <c r="S99" s="126">
        <f>S$2*AVERAGE(Annual!S$7:S$123)</f>
        <v>0</v>
      </c>
      <c r="T99" s="126">
        <f>T$2*AVERAGE(Annual!T$7:T$123)</f>
        <v>0</v>
      </c>
      <c r="U99" s="126">
        <f>U$2*AVERAGE(Annual!U$7:U$123)</f>
        <v>0</v>
      </c>
      <c r="V99" s="126">
        <f>V$2*AVERAGE(Annual!V$7:V$123)</f>
        <v>0</v>
      </c>
      <c r="W99" s="126">
        <f>W$2*AVERAGE(Annual!W$7:W$123)</f>
        <v>0</v>
      </c>
      <c r="X99" s="126">
        <f>X$2*AVERAGE(Annual!X$7:X$123)</f>
        <v>0</v>
      </c>
      <c r="Y99" s="126">
        <f>Y$2*AVERAGE(Annual!Y$7:Y$123)</f>
        <v>0</v>
      </c>
      <c r="Z99" s="126">
        <f>Z$2*AVERAGE(Annual!Z$7:Z$123)</f>
        <v>0</v>
      </c>
      <c r="AA99" s="126">
        <f>AA$2*AVERAGE(Annual!AA$7:AA$123)</f>
        <v>0</v>
      </c>
      <c r="AB99" s="126">
        <f>AB$2*AVERAGE(Annual!AB$7:AB$123)</f>
        <v>0</v>
      </c>
      <c r="AC99" s="126">
        <f>AC$2*AVERAGE(Annual!AC$7:AC$123)</f>
        <v>0</v>
      </c>
      <c r="AD99" s="126">
        <f>AD$2*AVERAGE(Annual!AD$7:AD$123)</f>
        <v>0</v>
      </c>
    </row>
    <row r="100" spans="1:30">
      <c r="A100" t="s">
        <v>361</v>
      </c>
      <c r="B100" s="126">
        <f>B$2*AVERAGE(Annual!B$7:B$123)</f>
        <v>0</v>
      </c>
      <c r="C100" s="126">
        <f>C$2*AVERAGE(Annual!C$7:C$123)</f>
        <v>0</v>
      </c>
      <c r="D100" s="126">
        <f>D$2*AVERAGE(Annual!D$7:D$123)</f>
        <v>0</v>
      </c>
      <c r="E100" s="126">
        <f>E$2*AVERAGE(Annual!E$7:E$123)</f>
        <v>0</v>
      </c>
      <c r="F100" s="126">
        <f>F$2*AVERAGE(Annual!F$7:F$123)</f>
        <v>0</v>
      </c>
      <c r="G100" s="126">
        <f>G$2*AVERAGE(Annual!G$7:G$123)</f>
        <v>0</v>
      </c>
      <c r="H100" s="126">
        <f>H$2*AVERAGE(Annual!H$7:H$123)</f>
        <v>0</v>
      </c>
      <c r="I100" s="126">
        <f>I$2*AVERAGE(Annual!I$7:I$123)</f>
        <v>0</v>
      </c>
      <c r="J100" s="126">
        <f>J$2*AVERAGE(Annual!J$7:J$123)</f>
        <v>0</v>
      </c>
      <c r="K100" s="126">
        <f>K$2*AVERAGE(Annual!K$7:K$123)</f>
        <v>0</v>
      </c>
      <c r="L100" s="126">
        <f>L$2*AVERAGE(Annual!L$7:L$123)</f>
        <v>0</v>
      </c>
      <c r="M100" s="126">
        <f>M$2*AVERAGE(Annual!M$7:M$123)</f>
        <v>0</v>
      </c>
      <c r="N100" s="126">
        <f>N$2*AVERAGE(Annual!N$7:N$123)</f>
        <v>0</v>
      </c>
      <c r="O100" s="126">
        <f>O$2*AVERAGE(Annual!O$7:O$123)</f>
        <v>0</v>
      </c>
      <c r="P100" s="126">
        <f>P$2*AVERAGE(Annual!P$7:P$123)</f>
        <v>0</v>
      </c>
      <c r="Q100" s="126">
        <f>Q$2*AVERAGE(Annual!Q$7:Q$123)</f>
        <v>0</v>
      </c>
      <c r="R100" s="126">
        <f>R$2*AVERAGE(Annual!R$7:R$123)</f>
        <v>0</v>
      </c>
      <c r="S100" s="126">
        <f>S$2*AVERAGE(Annual!S$7:S$123)</f>
        <v>0</v>
      </c>
      <c r="T100" s="126">
        <f>T$2*AVERAGE(Annual!T$7:T$123)</f>
        <v>0</v>
      </c>
      <c r="U100" s="126">
        <f>U$2*AVERAGE(Annual!U$7:U$123)</f>
        <v>0</v>
      </c>
      <c r="V100" s="126">
        <f>V$2*AVERAGE(Annual!V$7:V$123)</f>
        <v>0</v>
      </c>
      <c r="W100" s="126">
        <f>W$2*AVERAGE(Annual!W$7:W$123)</f>
        <v>0</v>
      </c>
      <c r="X100" s="126">
        <f>X$2*AVERAGE(Annual!X$7:X$123)</f>
        <v>0</v>
      </c>
      <c r="Y100" s="126">
        <f>Y$2*AVERAGE(Annual!Y$7:Y$123)</f>
        <v>0</v>
      </c>
      <c r="Z100" s="126">
        <f>Z$2*AVERAGE(Annual!Z$7:Z$123)</f>
        <v>0</v>
      </c>
      <c r="AA100" s="126">
        <f>AA$2*AVERAGE(Annual!AA$7:AA$123)</f>
        <v>0</v>
      </c>
      <c r="AB100" s="126">
        <f>AB$2*AVERAGE(Annual!AB$7:AB$123)</f>
        <v>0</v>
      </c>
      <c r="AC100" s="126">
        <f>AC$2*AVERAGE(Annual!AC$7:AC$123)</f>
        <v>0</v>
      </c>
      <c r="AD100" s="126">
        <f>AD$2*AVERAGE(Annual!AD$7:AD$123)</f>
        <v>0</v>
      </c>
    </row>
    <row r="101" spans="1:30">
      <c r="A101" t="s">
        <v>362</v>
      </c>
      <c r="B101" s="126">
        <f>B$2*AVERAGE(Annual!B$7:B$123)</f>
        <v>0</v>
      </c>
      <c r="C101" s="126">
        <f>C$2*AVERAGE(Annual!C$7:C$123)</f>
        <v>0</v>
      </c>
      <c r="D101" s="126">
        <f>D$2*AVERAGE(Annual!D$7:D$123)</f>
        <v>0</v>
      </c>
      <c r="E101" s="126">
        <f>E$2*AVERAGE(Annual!E$7:E$123)</f>
        <v>0</v>
      </c>
      <c r="F101" s="126">
        <f>F$2*AVERAGE(Annual!F$7:F$123)</f>
        <v>0</v>
      </c>
      <c r="G101" s="126">
        <f>G$2*AVERAGE(Annual!G$7:G$123)</f>
        <v>0</v>
      </c>
      <c r="H101" s="126">
        <f>H$2*AVERAGE(Annual!H$7:H$123)</f>
        <v>0</v>
      </c>
      <c r="I101" s="126">
        <f>I$2*AVERAGE(Annual!I$7:I$123)</f>
        <v>0</v>
      </c>
      <c r="J101" s="126">
        <f>J$2*AVERAGE(Annual!J$7:J$123)</f>
        <v>0</v>
      </c>
      <c r="K101" s="126">
        <f>K$2*AVERAGE(Annual!K$7:K$123)</f>
        <v>0</v>
      </c>
      <c r="L101" s="126">
        <f>L$2*AVERAGE(Annual!L$7:L$123)</f>
        <v>0</v>
      </c>
      <c r="M101" s="126">
        <f>M$2*AVERAGE(Annual!M$7:M$123)</f>
        <v>0</v>
      </c>
      <c r="N101" s="126">
        <f>N$2*AVERAGE(Annual!N$7:N$123)</f>
        <v>0</v>
      </c>
      <c r="O101" s="126">
        <f>O$2*AVERAGE(Annual!O$7:O$123)</f>
        <v>0</v>
      </c>
      <c r="P101" s="126">
        <f>P$2*AVERAGE(Annual!P$7:P$123)</f>
        <v>0</v>
      </c>
      <c r="Q101" s="126">
        <f>Q$2*AVERAGE(Annual!Q$7:Q$123)</f>
        <v>0</v>
      </c>
      <c r="R101" s="126">
        <f>R$2*AVERAGE(Annual!R$7:R$123)</f>
        <v>0</v>
      </c>
      <c r="S101" s="126">
        <f>S$2*AVERAGE(Annual!S$7:S$123)</f>
        <v>0</v>
      </c>
      <c r="T101" s="126">
        <f>T$2*AVERAGE(Annual!T$7:T$123)</f>
        <v>0</v>
      </c>
      <c r="U101" s="126">
        <f>U$2*AVERAGE(Annual!U$7:U$123)</f>
        <v>0</v>
      </c>
      <c r="V101" s="126">
        <f>V$2*AVERAGE(Annual!V$7:V$123)</f>
        <v>0</v>
      </c>
      <c r="W101" s="126">
        <f>W$2*AVERAGE(Annual!W$7:W$123)</f>
        <v>0</v>
      </c>
      <c r="X101" s="126">
        <f>X$2*AVERAGE(Annual!X$7:X$123)</f>
        <v>0</v>
      </c>
      <c r="Y101" s="126">
        <f>Y$2*AVERAGE(Annual!Y$7:Y$123)</f>
        <v>0</v>
      </c>
      <c r="Z101" s="126">
        <f>Z$2*AVERAGE(Annual!Z$7:Z$123)</f>
        <v>0</v>
      </c>
      <c r="AA101" s="126">
        <f>AA$2*AVERAGE(Annual!AA$7:AA$123)</f>
        <v>0</v>
      </c>
      <c r="AB101" s="126">
        <f>AB$2*AVERAGE(Annual!AB$7:AB$123)</f>
        <v>0</v>
      </c>
      <c r="AC101" s="126">
        <f>AC$2*AVERAGE(Annual!AC$7:AC$123)</f>
        <v>0</v>
      </c>
      <c r="AD101" s="126">
        <f>AD$2*AVERAGE(Annual!AD$7:AD$123)</f>
        <v>0</v>
      </c>
    </row>
    <row r="102" spans="1:30">
      <c r="A102" t="s">
        <v>363</v>
      </c>
      <c r="B102" s="126">
        <f>B$2*AVERAGE(Annual!B$7:B$123)</f>
        <v>0</v>
      </c>
      <c r="C102" s="126">
        <f>C$2*AVERAGE(Annual!C$7:C$123)</f>
        <v>0</v>
      </c>
      <c r="D102" s="126">
        <f>D$2*AVERAGE(Annual!D$7:D$123)</f>
        <v>0</v>
      </c>
      <c r="E102" s="126">
        <f>E$2*AVERAGE(Annual!E$7:E$123)</f>
        <v>0</v>
      </c>
      <c r="F102" s="126">
        <f>F$2*AVERAGE(Annual!F$7:F$123)</f>
        <v>0</v>
      </c>
      <c r="G102" s="126">
        <f>G$2*AVERAGE(Annual!G$7:G$123)</f>
        <v>0</v>
      </c>
      <c r="H102" s="126">
        <f>H$2*AVERAGE(Annual!H$7:H$123)</f>
        <v>0</v>
      </c>
      <c r="I102" s="126">
        <f>I$2*AVERAGE(Annual!I$7:I$123)</f>
        <v>0</v>
      </c>
      <c r="J102" s="126">
        <f>J$2*AVERAGE(Annual!J$7:J$123)</f>
        <v>0</v>
      </c>
      <c r="K102" s="126">
        <f>K$2*AVERAGE(Annual!K$7:K$123)</f>
        <v>0</v>
      </c>
      <c r="L102" s="126">
        <f>L$2*AVERAGE(Annual!L$7:L$123)</f>
        <v>0</v>
      </c>
      <c r="M102" s="126">
        <f>M$2*AVERAGE(Annual!M$7:M$123)</f>
        <v>0</v>
      </c>
      <c r="N102" s="126">
        <f>N$2*AVERAGE(Annual!N$7:N$123)</f>
        <v>0</v>
      </c>
      <c r="O102" s="126">
        <f>O$2*AVERAGE(Annual!O$7:O$123)</f>
        <v>0</v>
      </c>
      <c r="P102" s="126">
        <f>P$2*AVERAGE(Annual!P$7:P$123)</f>
        <v>0</v>
      </c>
      <c r="Q102" s="126">
        <f>Q$2*AVERAGE(Annual!Q$7:Q$123)</f>
        <v>0</v>
      </c>
      <c r="R102" s="126">
        <f>R$2*AVERAGE(Annual!R$7:R$123)</f>
        <v>0</v>
      </c>
      <c r="S102" s="126">
        <f>S$2*AVERAGE(Annual!S$7:S$123)</f>
        <v>0</v>
      </c>
      <c r="T102" s="126">
        <f>T$2*AVERAGE(Annual!T$7:T$123)</f>
        <v>0</v>
      </c>
      <c r="U102" s="126">
        <f>U$2*AVERAGE(Annual!U$7:U$123)</f>
        <v>0</v>
      </c>
      <c r="V102" s="126">
        <f>V$2*AVERAGE(Annual!V$7:V$123)</f>
        <v>0</v>
      </c>
      <c r="W102" s="126">
        <f>W$2*AVERAGE(Annual!W$7:W$123)</f>
        <v>0</v>
      </c>
      <c r="X102" s="126">
        <f>X$2*AVERAGE(Annual!X$7:X$123)</f>
        <v>0</v>
      </c>
      <c r="Y102" s="126">
        <f>Y$2*AVERAGE(Annual!Y$7:Y$123)</f>
        <v>0</v>
      </c>
      <c r="Z102" s="126">
        <f>Z$2*AVERAGE(Annual!Z$7:Z$123)</f>
        <v>0</v>
      </c>
      <c r="AA102" s="126">
        <f>AA$2*AVERAGE(Annual!AA$7:AA$123)</f>
        <v>0</v>
      </c>
      <c r="AB102" s="126">
        <f>AB$2*AVERAGE(Annual!AB$7:AB$123)</f>
        <v>0</v>
      </c>
      <c r="AC102" s="126">
        <f>AC$2*AVERAGE(Annual!AC$7:AC$123)</f>
        <v>0</v>
      </c>
      <c r="AD102" s="126">
        <f>AD$2*AVERAGE(Annual!AD$7:AD$123)</f>
        <v>0</v>
      </c>
    </row>
    <row r="103" spans="1:30">
      <c r="A103" t="s">
        <v>364</v>
      </c>
      <c r="B103" s="126">
        <f>B$2*AVERAGE(Annual!B$7:B$123)</f>
        <v>0</v>
      </c>
      <c r="C103" s="126">
        <f>C$2*AVERAGE(Annual!C$7:C$123)</f>
        <v>0</v>
      </c>
      <c r="D103" s="126">
        <f>D$2*AVERAGE(Annual!D$7:D$123)</f>
        <v>0</v>
      </c>
      <c r="E103" s="126">
        <f>E$2*AVERAGE(Annual!E$7:E$123)</f>
        <v>0</v>
      </c>
      <c r="F103" s="126">
        <f>F$2*AVERAGE(Annual!F$7:F$123)</f>
        <v>0</v>
      </c>
      <c r="G103" s="126">
        <f>G$2*AVERAGE(Annual!G$7:G$123)</f>
        <v>0</v>
      </c>
      <c r="H103" s="126">
        <f>H$2*AVERAGE(Annual!H$7:H$123)</f>
        <v>0</v>
      </c>
      <c r="I103" s="126">
        <f>I$2*AVERAGE(Annual!I$7:I$123)</f>
        <v>0</v>
      </c>
      <c r="J103" s="126">
        <f>J$2*AVERAGE(Annual!J$7:J$123)</f>
        <v>0</v>
      </c>
      <c r="K103" s="126">
        <f>K$2*AVERAGE(Annual!K$7:K$123)</f>
        <v>0</v>
      </c>
      <c r="L103" s="126">
        <f>L$2*AVERAGE(Annual!L$7:L$123)</f>
        <v>0</v>
      </c>
      <c r="M103" s="126">
        <f>M$2*AVERAGE(Annual!M$7:M$123)</f>
        <v>0</v>
      </c>
      <c r="N103" s="126">
        <f>N$2*AVERAGE(Annual!N$7:N$123)</f>
        <v>0</v>
      </c>
      <c r="O103" s="126">
        <f>O$2*AVERAGE(Annual!O$7:O$123)</f>
        <v>0</v>
      </c>
      <c r="P103" s="126">
        <f>P$2*AVERAGE(Annual!P$7:P$123)</f>
        <v>0</v>
      </c>
      <c r="Q103" s="126">
        <f>Q$2*AVERAGE(Annual!Q$7:Q$123)</f>
        <v>0</v>
      </c>
      <c r="R103" s="126">
        <f>R$2*AVERAGE(Annual!R$7:R$123)</f>
        <v>0</v>
      </c>
      <c r="S103" s="126">
        <f>S$2*AVERAGE(Annual!S$7:S$123)</f>
        <v>0</v>
      </c>
      <c r="T103" s="126">
        <f>T$2*AVERAGE(Annual!T$7:T$123)</f>
        <v>0</v>
      </c>
      <c r="U103" s="126">
        <f>U$2*AVERAGE(Annual!U$7:U$123)</f>
        <v>0</v>
      </c>
      <c r="V103" s="126">
        <f>V$2*AVERAGE(Annual!V$7:V$123)</f>
        <v>0</v>
      </c>
      <c r="W103" s="126">
        <f>W$2*AVERAGE(Annual!W$7:W$123)</f>
        <v>0</v>
      </c>
      <c r="X103" s="126">
        <f>X$2*AVERAGE(Annual!X$7:X$123)</f>
        <v>0</v>
      </c>
      <c r="Y103" s="126">
        <f>Y$2*AVERAGE(Annual!Y$7:Y$123)</f>
        <v>0</v>
      </c>
      <c r="Z103" s="126">
        <f>Z$2*AVERAGE(Annual!Z$7:Z$123)</f>
        <v>0</v>
      </c>
      <c r="AA103" s="126">
        <f>AA$2*AVERAGE(Annual!AA$7:AA$123)</f>
        <v>0</v>
      </c>
      <c r="AB103" s="126">
        <f>AB$2*AVERAGE(Annual!AB$7:AB$123)</f>
        <v>0</v>
      </c>
      <c r="AC103" s="126">
        <f>AC$2*AVERAGE(Annual!AC$7:AC$123)</f>
        <v>0</v>
      </c>
      <c r="AD103" s="126">
        <f>AD$2*AVERAGE(Annual!AD$7:AD$123)</f>
        <v>0</v>
      </c>
    </row>
    <row r="104" spans="1:30">
      <c r="A104" t="s">
        <v>365</v>
      </c>
      <c r="B104" s="126">
        <f>B$2*AVERAGE(Annual!B$7:B$123)</f>
        <v>0</v>
      </c>
      <c r="C104" s="126">
        <f>C$2*AVERAGE(Annual!C$7:C$123)</f>
        <v>0</v>
      </c>
      <c r="D104" s="126">
        <f>D$2*AVERAGE(Annual!D$7:D$123)</f>
        <v>0</v>
      </c>
      <c r="E104" s="126">
        <f>E$2*AVERAGE(Annual!E$7:E$123)</f>
        <v>0</v>
      </c>
      <c r="F104" s="126">
        <f>F$2*AVERAGE(Annual!F$7:F$123)</f>
        <v>0</v>
      </c>
      <c r="G104" s="126">
        <f>G$2*AVERAGE(Annual!G$7:G$123)</f>
        <v>0</v>
      </c>
      <c r="H104" s="126">
        <f>H$2*AVERAGE(Annual!H$7:H$123)</f>
        <v>0</v>
      </c>
      <c r="I104" s="126">
        <f>I$2*AVERAGE(Annual!I$7:I$123)</f>
        <v>0</v>
      </c>
      <c r="J104" s="126">
        <f>J$2*AVERAGE(Annual!J$7:J$123)</f>
        <v>0</v>
      </c>
      <c r="K104" s="126">
        <f>K$2*AVERAGE(Annual!K$7:K$123)</f>
        <v>0</v>
      </c>
      <c r="L104" s="126">
        <f>L$2*AVERAGE(Annual!L$7:L$123)</f>
        <v>0</v>
      </c>
      <c r="M104" s="126">
        <f>M$2*AVERAGE(Annual!M$7:M$123)</f>
        <v>0</v>
      </c>
      <c r="N104" s="126">
        <f>N$2*AVERAGE(Annual!N$7:N$123)</f>
        <v>0</v>
      </c>
      <c r="O104" s="126">
        <f>O$2*AVERAGE(Annual!O$7:O$123)</f>
        <v>0</v>
      </c>
      <c r="P104" s="126">
        <f>P$2*AVERAGE(Annual!P$7:P$123)</f>
        <v>0</v>
      </c>
      <c r="Q104" s="126">
        <f>Q$2*AVERAGE(Annual!Q$7:Q$123)</f>
        <v>0</v>
      </c>
      <c r="R104" s="126">
        <f>R$2*AVERAGE(Annual!R$7:R$123)</f>
        <v>0</v>
      </c>
      <c r="S104" s="126">
        <f>S$2*AVERAGE(Annual!S$7:S$123)</f>
        <v>0</v>
      </c>
      <c r="T104" s="126">
        <f>T$2*AVERAGE(Annual!T$7:T$123)</f>
        <v>0</v>
      </c>
      <c r="U104" s="126">
        <f>U$2*AVERAGE(Annual!U$7:U$123)</f>
        <v>0</v>
      </c>
      <c r="V104" s="126">
        <f>V$2*AVERAGE(Annual!V$7:V$123)</f>
        <v>0</v>
      </c>
      <c r="W104" s="126">
        <f>W$2*AVERAGE(Annual!W$7:W$123)</f>
        <v>0</v>
      </c>
      <c r="X104" s="126">
        <f>X$2*AVERAGE(Annual!X$7:X$123)</f>
        <v>0</v>
      </c>
      <c r="Y104" s="126">
        <f>Y$2*AVERAGE(Annual!Y$7:Y$123)</f>
        <v>0</v>
      </c>
      <c r="Z104" s="126">
        <f>Z$2*AVERAGE(Annual!Z$7:Z$123)</f>
        <v>0</v>
      </c>
      <c r="AA104" s="126">
        <f>AA$2*AVERAGE(Annual!AA$7:AA$123)</f>
        <v>0</v>
      </c>
      <c r="AB104" s="126">
        <f>AB$2*AVERAGE(Annual!AB$7:AB$123)</f>
        <v>0</v>
      </c>
      <c r="AC104" s="126">
        <f>AC$2*AVERAGE(Annual!AC$7:AC$123)</f>
        <v>0</v>
      </c>
      <c r="AD104" s="126">
        <f>AD$2*AVERAGE(Annual!AD$7:AD$123)</f>
        <v>0</v>
      </c>
    </row>
    <row r="105" spans="1:30">
      <c r="A105" t="s">
        <v>366</v>
      </c>
      <c r="B105" s="126">
        <f>B$2*AVERAGE(Annual!B$7:B$123)</f>
        <v>0</v>
      </c>
      <c r="C105" s="126">
        <f>C$2*AVERAGE(Annual!C$7:C$123)</f>
        <v>0</v>
      </c>
      <c r="D105" s="126">
        <f>D$2*AVERAGE(Annual!D$7:D$123)</f>
        <v>0</v>
      </c>
      <c r="E105" s="126">
        <f>E$2*AVERAGE(Annual!E$7:E$123)</f>
        <v>0</v>
      </c>
      <c r="F105" s="126">
        <f>F$2*AVERAGE(Annual!F$7:F$123)</f>
        <v>0</v>
      </c>
      <c r="G105" s="126">
        <f>G$2*AVERAGE(Annual!G$7:G$123)</f>
        <v>0</v>
      </c>
      <c r="H105" s="126">
        <f>H$2*AVERAGE(Annual!H$7:H$123)</f>
        <v>0</v>
      </c>
      <c r="I105" s="126">
        <f>I$2*AVERAGE(Annual!I$7:I$123)</f>
        <v>0</v>
      </c>
      <c r="J105" s="126">
        <f>J$2*AVERAGE(Annual!J$7:J$123)</f>
        <v>0</v>
      </c>
      <c r="K105" s="126">
        <f>K$2*AVERAGE(Annual!K$7:K$123)</f>
        <v>0</v>
      </c>
      <c r="L105" s="126">
        <f>L$2*AVERAGE(Annual!L$7:L$123)</f>
        <v>0</v>
      </c>
      <c r="M105" s="126">
        <f>M$2*AVERAGE(Annual!M$7:M$123)</f>
        <v>0</v>
      </c>
      <c r="N105" s="126">
        <f>N$2*AVERAGE(Annual!N$7:N$123)</f>
        <v>0</v>
      </c>
      <c r="O105" s="126">
        <f>O$2*AVERAGE(Annual!O$7:O$123)</f>
        <v>0</v>
      </c>
      <c r="P105" s="126">
        <f>P$2*AVERAGE(Annual!P$7:P$123)</f>
        <v>0</v>
      </c>
      <c r="Q105" s="126">
        <f>Q$2*AVERAGE(Annual!Q$7:Q$123)</f>
        <v>0</v>
      </c>
      <c r="R105" s="126">
        <f>R$2*AVERAGE(Annual!R$7:R$123)</f>
        <v>0</v>
      </c>
      <c r="S105" s="126">
        <f>S$2*AVERAGE(Annual!S$7:S$123)</f>
        <v>0</v>
      </c>
      <c r="T105" s="126">
        <f>T$2*AVERAGE(Annual!T$7:T$123)</f>
        <v>0</v>
      </c>
      <c r="U105" s="126">
        <f>U$2*AVERAGE(Annual!U$7:U$123)</f>
        <v>0</v>
      </c>
      <c r="V105" s="126">
        <f>V$2*AVERAGE(Annual!V$7:V$123)</f>
        <v>0</v>
      </c>
      <c r="W105" s="126">
        <f>W$2*AVERAGE(Annual!W$7:W$123)</f>
        <v>0</v>
      </c>
      <c r="X105" s="126">
        <f>X$2*AVERAGE(Annual!X$7:X$123)</f>
        <v>0</v>
      </c>
      <c r="Y105" s="126">
        <f>Y$2*AVERAGE(Annual!Y$7:Y$123)</f>
        <v>0</v>
      </c>
      <c r="Z105" s="126">
        <f>Z$2*AVERAGE(Annual!Z$7:Z$123)</f>
        <v>0</v>
      </c>
      <c r="AA105" s="126">
        <f>AA$2*AVERAGE(Annual!AA$7:AA$123)</f>
        <v>0</v>
      </c>
      <c r="AB105" s="126">
        <f>AB$2*AVERAGE(Annual!AB$7:AB$123)</f>
        <v>0</v>
      </c>
      <c r="AC105" s="126">
        <f>AC$2*AVERAGE(Annual!AC$7:AC$123)</f>
        <v>0</v>
      </c>
      <c r="AD105" s="126">
        <f>AD$2*AVERAGE(Annual!AD$7:AD$123)</f>
        <v>0</v>
      </c>
    </row>
    <row r="106" spans="1:30">
      <c r="A106" t="s">
        <v>367</v>
      </c>
      <c r="B106" s="126">
        <f>B$2*AVERAGE(Annual!B$7:B$123)</f>
        <v>0</v>
      </c>
      <c r="C106" s="126">
        <f>C$2*AVERAGE(Annual!C$7:C$123)</f>
        <v>0</v>
      </c>
      <c r="D106" s="126">
        <f>D$2*AVERAGE(Annual!D$7:D$123)</f>
        <v>0</v>
      </c>
      <c r="E106" s="126">
        <f>E$2*AVERAGE(Annual!E$7:E$123)</f>
        <v>0</v>
      </c>
      <c r="F106" s="126">
        <f>F$2*AVERAGE(Annual!F$7:F$123)</f>
        <v>0</v>
      </c>
      <c r="G106" s="126">
        <f>G$2*AVERAGE(Annual!G$7:G$123)</f>
        <v>0</v>
      </c>
      <c r="H106" s="126">
        <f>H$2*AVERAGE(Annual!H$7:H$123)</f>
        <v>0</v>
      </c>
      <c r="I106" s="126">
        <f>I$2*AVERAGE(Annual!I$7:I$123)</f>
        <v>0</v>
      </c>
      <c r="J106" s="126">
        <f>J$2*AVERAGE(Annual!J$7:J$123)</f>
        <v>0</v>
      </c>
      <c r="K106" s="126">
        <f>K$2*AVERAGE(Annual!K$7:K$123)</f>
        <v>0</v>
      </c>
      <c r="L106" s="126">
        <f>L$2*AVERAGE(Annual!L$7:L$123)</f>
        <v>0</v>
      </c>
      <c r="M106" s="126">
        <f>M$2*AVERAGE(Annual!M$7:M$123)</f>
        <v>0</v>
      </c>
      <c r="N106" s="126">
        <f>N$2*AVERAGE(Annual!N$7:N$123)</f>
        <v>0</v>
      </c>
      <c r="O106" s="126">
        <f>O$2*AVERAGE(Annual!O$7:O$123)</f>
        <v>0</v>
      </c>
      <c r="P106" s="126">
        <f>P$2*AVERAGE(Annual!P$7:P$123)</f>
        <v>0</v>
      </c>
      <c r="Q106" s="126">
        <f>Q$2*AVERAGE(Annual!Q$7:Q$123)</f>
        <v>0</v>
      </c>
      <c r="R106" s="126">
        <f>R$2*AVERAGE(Annual!R$7:R$123)</f>
        <v>0</v>
      </c>
      <c r="S106" s="126">
        <f>S$2*AVERAGE(Annual!S$7:S$123)</f>
        <v>0</v>
      </c>
      <c r="T106" s="126">
        <f>T$2*AVERAGE(Annual!T$7:T$123)</f>
        <v>0</v>
      </c>
      <c r="U106" s="126">
        <f>U$2*AVERAGE(Annual!U$7:U$123)</f>
        <v>0</v>
      </c>
      <c r="V106" s="126">
        <f>V$2*AVERAGE(Annual!V$7:V$123)</f>
        <v>0</v>
      </c>
      <c r="W106" s="126">
        <f>W$2*AVERAGE(Annual!W$7:W$123)</f>
        <v>0</v>
      </c>
      <c r="X106" s="126">
        <f>X$2*AVERAGE(Annual!X$7:X$123)</f>
        <v>0</v>
      </c>
      <c r="Y106" s="126">
        <f>Y$2*AVERAGE(Annual!Y$7:Y$123)</f>
        <v>0</v>
      </c>
      <c r="Z106" s="126">
        <f>Z$2*AVERAGE(Annual!Z$7:Z$123)</f>
        <v>0</v>
      </c>
      <c r="AA106" s="126">
        <f>AA$2*AVERAGE(Annual!AA$7:AA$123)</f>
        <v>0</v>
      </c>
      <c r="AB106" s="126">
        <f>AB$2*AVERAGE(Annual!AB$7:AB$123)</f>
        <v>0</v>
      </c>
      <c r="AC106" s="126">
        <f>AC$2*AVERAGE(Annual!AC$7:AC$123)</f>
        <v>0</v>
      </c>
      <c r="AD106" s="126">
        <f>AD$2*AVERAGE(Annual!AD$7:AD$123)</f>
        <v>0</v>
      </c>
    </row>
    <row r="107" spans="1:30">
      <c r="A107" t="s">
        <v>368</v>
      </c>
      <c r="B107" s="126">
        <f>B$2*AVERAGE(Annual!B$7:B$123)</f>
        <v>0</v>
      </c>
      <c r="C107" s="126">
        <f>C$2*AVERAGE(Annual!C$7:C$123)</f>
        <v>0</v>
      </c>
      <c r="D107" s="126">
        <f>D$2*AVERAGE(Annual!D$7:D$123)</f>
        <v>0</v>
      </c>
      <c r="E107" s="126">
        <f>E$2*AVERAGE(Annual!E$7:E$123)</f>
        <v>0</v>
      </c>
      <c r="F107" s="126">
        <f>F$2*AVERAGE(Annual!F$7:F$123)</f>
        <v>0</v>
      </c>
      <c r="G107" s="126">
        <f>G$2*AVERAGE(Annual!G$7:G$123)</f>
        <v>0</v>
      </c>
      <c r="H107" s="126">
        <f>H$2*AVERAGE(Annual!H$7:H$123)</f>
        <v>0</v>
      </c>
      <c r="I107" s="126">
        <f>I$2*AVERAGE(Annual!I$7:I$123)</f>
        <v>0</v>
      </c>
      <c r="J107" s="126">
        <f>J$2*AVERAGE(Annual!J$7:J$123)</f>
        <v>0</v>
      </c>
      <c r="K107" s="126">
        <f>K$2*AVERAGE(Annual!K$7:K$123)</f>
        <v>0</v>
      </c>
      <c r="L107" s="126">
        <f>L$2*AVERAGE(Annual!L$7:L$123)</f>
        <v>0</v>
      </c>
      <c r="M107" s="126">
        <f>M$2*AVERAGE(Annual!M$7:M$123)</f>
        <v>0</v>
      </c>
      <c r="N107" s="126">
        <f>N$2*AVERAGE(Annual!N$7:N$123)</f>
        <v>0</v>
      </c>
      <c r="O107" s="126">
        <f>O$2*AVERAGE(Annual!O$7:O$123)</f>
        <v>0</v>
      </c>
      <c r="P107" s="126">
        <f>P$2*AVERAGE(Annual!P$7:P$123)</f>
        <v>0</v>
      </c>
      <c r="Q107" s="126">
        <f>Q$2*AVERAGE(Annual!Q$7:Q$123)</f>
        <v>0</v>
      </c>
      <c r="R107" s="126">
        <f>R$2*AVERAGE(Annual!R$7:R$123)</f>
        <v>0</v>
      </c>
      <c r="S107" s="126">
        <f>S$2*AVERAGE(Annual!S$7:S$123)</f>
        <v>0</v>
      </c>
      <c r="T107" s="126">
        <f>T$2*AVERAGE(Annual!T$7:T$123)</f>
        <v>0</v>
      </c>
      <c r="U107" s="126">
        <f>U$2*AVERAGE(Annual!U$7:U$123)</f>
        <v>0</v>
      </c>
      <c r="V107" s="126">
        <f>V$2*AVERAGE(Annual!V$7:V$123)</f>
        <v>0</v>
      </c>
      <c r="W107" s="126">
        <f>W$2*AVERAGE(Annual!W$7:W$123)</f>
        <v>0</v>
      </c>
      <c r="X107" s="126">
        <f>X$2*AVERAGE(Annual!X$7:X$123)</f>
        <v>0</v>
      </c>
      <c r="Y107" s="126">
        <f>Y$2*AVERAGE(Annual!Y$7:Y$123)</f>
        <v>0</v>
      </c>
      <c r="Z107" s="126">
        <f>Z$2*AVERAGE(Annual!Z$7:Z$123)</f>
        <v>0</v>
      </c>
      <c r="AA107" s="126">
        <f>AA$2*AVERAGE(Annual!AA$7:AA$123)</f>
        <v>0</v>
      </c>
      <c r="AB107" s="126">
        <f>AB$2*AVERAGE(Annual!AB$7:AB$123)</f>
        <v>0</v>
      </c>
      <c r="AC107" s="126">
        <f>AC$2*AVERAGE(Annual!AC$7:AC$123)</f>
        <v>0</v>
      </c>
      <c r="AD107" s="126">
        <f>AD$2*AVERAGE(Annual!AD$7:AD$123)</f>
        <v>0</v>
      </c>
    </row>
    <row r="108" spans="1:30">
      <c r="A108" t="s">
        <v>369</v>
      </c>
      <c r="B108" s="126">
        <f>B$2*AVERAGE(Annual!B$7:B$123)</f>
        <v>0</v>
      </c>
      <c r="C108" s="126">
        <f>C$2*AVERAGE(Annual!C$7:C$123)</f>
        <v>0</v>
      </c>
      <c r="D108" s="126">
        <f>D$2*AVERAGE(Annual!D$7:D$123)</f>
        <v>0</v>
      </c>
      <c r="E108" s="126">
        <f>E$2*AVERAGE(Annual!E$7:E$123)</f>
        <v>0</v>
      </c>
      <c r="F108" s="126">
        <f>F$2*AVERAGE(Annual!F$7:F$123)</f>
        <v>0</v>
      </c>
      <c r="G108" s="126">
        <f>G$2*AVERAGE(Annual!G$7:G$123)</f>
        <v>0</v>
      </c>
      <c r="H108" s="126">
        <f>H$2*AVERAGE(Annual!H$7:H$123)</f>
        <v>0</v>
      </c>
      <c r="I108" s="126">
        <f>I$2*AVERAGE(Annual!I$7:I$123)</f>
        <v>0</v>
      </c>
      <c r="J108" s="126">
        <f>J$2*AVERAGE(Annual!J$7:J$123)</f>
        <v>0</v>
      </c>
      <c r="K108" s="126">
        <f>K$2*AVERAGE(Annual!K$7:K$123)</f>
        <v>0</v>
      </c>
      <c r="L108" s="126">
        <f>L$2*AVERAGE(Annual!L$7:L$123)</f>
        <v>0</v>
      </c>
      <c r="M108" s="126">
        <f>M$2*AVERAGE(Annual!M$7:M$123)</f>
        <v>0</v>
      </c>
      <c r="N108" s="126">
        <f>N$2*AVERAGE(Annual!N$7:N$123)</f>
        <v>0</v>
      </c>
      <c r="O108" s="126">
        <f>O$2*AVERAGE(Annual!O$7:O$123)</f>
        <v>0</v>
      </c>
      <c r="P108" s="126">
        <f>P$2*AVERAGE(Annual!P$7:P$123)</f>
        <v>0</v>
      </c>
      <c r="Q108" s="126">
        <f>Q$2*AVERAGE(Annual!Q$7:Q$123)</f>
        <v>0</v>
      </c>
      <c r="R108" s="126">
        <f>R$2*AVERAGE(Annual!R$7:R$123)</f>
        <v>0</v>
      </c>
      <c r="S108" s="126">
        <f>S$2*AVERAGE(Annual!S$7:S$123)</f>
        <v>0</v>
      </c>
      <c r="T108" s="126">
        <f>T$2*AVERAGE(Annual!T$7:T$123)</f>
        <v>0</v>
      </c>
      <c r="U108" s="126">
        <f>U$2*AVERAGE(Annual!U$7:U$123)</f>
        <v>0</v>
      </c>
      <c r="V108" s="126">
        <f>V$2*AVERAGE(Annual!V$7:V$123)</f>
        <v>0</v>
      </c>
      <c r="W108" s="126">
        <f>W$2*AVERAGE(Annual!W$7:W$123)</f>
        <v>0</v>
      </c>
      <c r="X108" s="126">
        <f>X$2*AVERAGE(Annual!X$7:X$123)</f>
        <v>0</v>
      </c>
      <c r="Y108" s="126">
        <f>Y$2*AVERAGE(Annual!Y$7:Y$123)</f>
        <v>0</v>
      </c>
      <c r="Z108" s="126">
        <f>Z$2*AVERAGE(Annual!Z$7:Z$123)</f>
        <v>0</v>
      </c>
      <c r="AA108" s="126">
        <f>AA$2*AVERAGE(Annual!AA$7:AA$123)</f>
        <v>0</v>
      </c>
      <c r="AB108" s="126">
        <f>AB$2*AVERAGE(Annual!AB$7:AB$123)</f>
        <v>0</v>
      </c>
      <c r="AC108" s="126">
        <f>AC$2*AVERAGE(Annual!AC$7:AC$123)</f>
        <v>0</v>
      </c>
      <c r="AD108" s="126">
        <f>AD$2*AVERAGE(Annual!AD$7:AD$123)</f>
        <v>0</v>
      </c>
    </row>
    <row r="109" spans="1:30">
      <c r="A109" t="s">
        <v>370</v>
      </c>
      <c r="B109" s="126">
        <f>B$2*AVERAGE(Annual!B$7:B$123)</f>
        <v>0</v>
      </c>
      <c r="C109" s="126">
        <f>C$2*AVERAGE(Annual!C$7:C$123)</f>
        <v>0</v>
      </c>
      <c r="D109" s="126">
        <f>D$2*AVERAGE(Annual!D$7:D$123)</f>
        <v>0</v>
      </c>
      <c r="E109" s="126">
        <f>E$2*AVERAGE(Annual!E$7:E$123)</f>
        <v>0</v>
      </c>
      <c r="F109" s="126">
        <f>F$2*AVERAGE(Annual!F$7:F$123)</f>
        <v>0</v>
      </c>
      <c r="G109" s="126">
        <f>G$2*AVERAGE(Annual!G$7:G$123)</f>
        <v>0</v>
      </c>
      <c r="H109" s="126">
        <f>H$2*AVERAGE(Annual!H$7:H$123)</f>
        <v>0</v>
      </c>
      <c r="I109" s="126">
        <f>I$2*AVERAGE(Annual!I$7:I$123)</f>
        <v>0</v>
      </c>
      <c r="J109" s="126">
        <f>J$2*AVERAGE(Annual!J$7:J$123)</f>
        <v>0</v>
      </c>
      <c r="K109" s="126">
        <f>K$2*AVERAGE(Annual!K$7:K$123)</f>
        <v>0</v>
      </c>
      <c r="L109" s="126">
        <f>L$2*AVERAGE(Annual!L$7:L$123)</f>
        <v>0</v>
      </c>
      <c r="M109" s="126">
        <f>M$2*AVERAGE(Annual!M$7:M$123)</f>
        <v>0</v>
      </c>
      <c r="N109" s="126">
        <f>N$2*AVERAGE(Annual!N$7:N$123)</f>
        <v>0</v>
      </c>
      <c r="O109" s="126">
        <f>O$2*AVERAGE(Annual!O$7:O$123)</f>
        <v>0</v>
      </c>
      <c r="P109" s="126">
        <f>P$2*AVERAGE(Annual!P$7:P$123)</f>
        <v>0</v>
      </c>
      <c r="Q109" s="126">
        <f>Q$2*AVERAGE(Annual!Q$7:Q$123)</f>
        <v>0</v>
      </c>
      <c r="R109" s="126">
        <f>R$2*AVERAGE(Annual!R$7:R$123)</f>
        <v>0</v>
      </c>
      <c r="S109" s="126">
        <f>S$2*AVERAGE(Annual!S$7:S$123)</f>
        <v>0</v>
      </c>
      <c r="T109" s="126">
        <f>T$2*AVERAGE(Annual!T$7:T$123)</f>
        <v>0</v>
      </c>
      <c r="U109" s="126">
        <f>U$2*AVERAGE(Annual!U$7:U$123)</f>
        <v>0</v>
      </c>
      <c r="V109" s="126">
        <f>V$2*AVERAGE(Annual!V$7:V$123)</f>
        <v>0</v>
      </c>
      <c r="W109" s="126">
        <f>W$2*AVERAGE(Annual!W$7:W$123)</f>
        <v>0</v>
      </c>
      <c r="X109" s="126">
        <f>X$2*AVERAGE(Annual!X$7:X$123)</f>
        <v>0</v>
      </c>
      <c r="Y109" s="126">
        <f>Y$2*AVERAGE(Annual!Y$7:Y$123)</f>
        <v>0</v>
      </c>
      <c r="Z109" s="126">
        <f>Z$2*AVERAGE(Annual!Z$7:Z$123)</f>
        <v>0</v>
      </c>
      <c r="AA109" s="126">
        <f>AA$2*AVERAGE(Annual!AA$7:AA$123)</f>
        <v>0</v>
      </c>
      <c r="AB109" s="126">
        <f>AB$2*AVERAGE(Annual!AB$7:AB$123)</f>
        <v>0</v>
      </c>
      <c r="AC109" s="126">
        <f>AC$2*AVERAGE(Annual!AC$7:AC$123)</f>
        <v>0</v>
      </c>
      <c r="AD109" s="126">
        <f>AD$2*AVERAGE(Annual!AD$7:AD$123)</f>
        <v>0</v>
      </c>
    </row>
    <row r="110" spans="1:30">
      <c r="A110" t="s">
        <v>462</v>
      </c>
      <c r="B110" s="126">
        <f>B$2*AVERAGE(Annual!B$7:B$123)</f>
        <v>0</v>
      </c>
      <c r="C110" s="126">
        <f>C$2*AVERAGE(Annual!C$7:C$123)</f>
        <v>0</v>
      </c>
      <c r="D110" s="126">
        <f>D$2*AVERAGE(Annual!D$7:D$123)</f>
        <v>0</v>
      </c>
      <c r="E110" s="126">
        <f>E$2*AVERAGE(Annual!E$7:E$123)</f>
        <v>0</v>
      </c>
      <c r="F110" s="126">
        <f>F$2*AVERAGE(Annual!F$7:F$123)</f>
        <v>0</v>
      </c>
      <c r="G110" s="126">
        <f>G$2*AVERAGE(Annual!G$7:G$123)</f>
        <v>0</v>
      </c>
      <c r="H110" s="126">
        <f>H$2*AVERAGE(Annual!H$7:H$123)</f>
        <v>0</v>
      </c>
      <c r="I110" s="126">
        <f>I$2*AVERAGE(Annual!I$7:I$123)</f>
        <v>0</v>
      </c>
      <c r="J110" s="126">
        <f>J$2*AVERAGE(Annual!J$7:J$123)</f>
        <v>0</v>
      </c>
      <c r="K110" s="126">
        <f>K$2*AVERAGE(Annual!K$7:K$123)</f>
        <v>0</v>
      </c>
      <c r="L110" s="126">
        <f>L$2*AVERAGE(Annual!L$7:L$123)</f>
        <v>0</v>
      </c>
      <c r="M110" s="126">
        <f>M$2*AVERAGE(Annual!M$7:M$123)</f>
        <v>0</v>
      </c>
      <c r="N110" s="126">
        <f>N$2*AVERAGE(Annual!N$7:N$123)</f>
        <v>0</v>
      </c>
      <c r="O110" s="126">
        <f>O$2*AVERAGE(Annual!O$7:O$123)</f>
        <v>0</v>
      </c>
      <c r="P110" s="126">
        <f>P$2*AVERAGE(Annual!P$7:P$123)</f>
        <v>0</v>
      </c>
      <c r="Q110" s="126">
        <f>Q$2*AVERAGE(Annual!Q$7:Q$123)</f>
        <v>0</v>
      </c>
      <c r="R110" s="126">
        <f>R$2*AVERAGE(Annual!R$7:R$123)</f>
        <v>0</v>
      </c>
      <c r="S110" s="126">
        <f>S$2*AVERAGE(Annual!S$7:S$123)</f>
        <v>0</v>
      </c>
      <c r="T110" s="126">
        <f>T$2*AVERAGE(Annual!T$7:T$123)</f>
        <v>0</v>
      </c>
      <c r="U110" s="126">
        <f>U$2*AVERAGE(Annual!U$7:U$123)</f>
        <v>0</v>
      </c>
      <c r="V110" s="126">
        <f>V$2*AVERAGE(Annual!V$7:V$123)</f>
        <v>0</v>
      </c>
      <c r="W110" s="126">
        <f>W$2*AVERAGE(Annual!W$7:W$123)</f>
        <v>0</v>
      </c>
      <c r="X110" s="126">
        <f>X$2*AVERAGE(Annual!X$7:X$123)</f>
        <v>0</v>
      </c>
      <c r="Y110" s="126">
        <f>Y$2*AVERAGE(Annual!Y$7:Y$123)</f>
        <v>0</v>
      </c>
      <c r="Z110" s="126">
        <f>Z$2*AVERAGE(Annual!Z$7:Z$123)</f>
        <v>0</v>
      </c>
      <c r="AA110" s="126">
        <f>AA$2*AVERAGE(Annual!AA$7:AA$123)</f>
        <v>0</v>
      </c>
      <c r="AB110" s="126">
        <f>AB$2*AVERAGE(Annual!AB$7:AB$123)</f>
        <v>0</v>
      </c>
      <c r="AC110" s="126">
        <f>AC$2*AVERAGE(Annual!AC$7:AC$123)</f>
        <v>0</v>
      </c>
      <c r="AD110" s="126">
        <f>AD$2*AVERAGE(Annual!AD$7:AD$123)</f>
        <v>0</v>
      </c>
    </row>
    <row r="111" spans="1:30">
      <c r="A111" t="s">
        <v>652</v>
      </c>
      <c r="B111" s="126">
        <f>B$2*AVERAGE(Annual!B$7:B$123)</f>
        <v>0</v>
      </c>
      <c r="C111" s="126">
        <f>C$2*AVERAGE(Annual!C$7:C$123)</f>
        <v>0</v>
      </c>
      <c r="D111" s="126">
        <f>D$2*AVERAGE(Annual!D$7:D$123)</f>
        <v>0</v>
      </c>
      <c r="E111" s="126">
        <f>E$2*AVERAGE(Annual!E$7:E$123)</f>
        <v>0</v>
      </c>
      <c r="F111" s="126">
        <f>F$2*AVERAGE(Annual!F$7:F$123)</f>
        <v>0</v>
      </c>
      <c r="G111" s="126">
        <f>G$2*AVERAGE(Annual!G$7:G$123)</f>
        <v>0</v>
      </c>
      <c r="H111" s="126">
        <f>H$2*AVERAGE(Annual!H$7:H$123)</f>
        <v>0</v>
      </c>
      <c r="I111" s="126">
        <f>I$2*AVERAGE(Annual!I$7:I$123)</f>
        <v>0</v>
      </c>
      <c r="J111" s="126">
        <f>J$2*AVERAGE(Annual!J$7:J$123)</f>
        <v>0</v>
      </c>
      <c r="K111" s="126">
        <f>K$2*AVERAGE(Annual!K$7:K$123)</f>
        <v>0</v>
      </c>
      <c r="L111" s="126">
        <f>L$2*AVERAGE(Annual!L$7:L$123)</f>
        <v>0</v>
      </c>
      <c r="M111" s="126">
        <f>M$2*AVERAGE(Annual!M$7:M$123)</f>
        <v>0</v>
      </c>
      <c r="N111" s="126">
        <f>N$2*AVERAGE(Annual!N$7:N$123)</f>
        <v>0</v>
      </c>
      <c r="O111" s="126">
        <f>O$2*AVERAGE(Annual!O$7:O$123)</f>
        <v>0</v>
      </c>
      <c r="P111" s="126">
        <f>P$2*AVERAGE(Annual!P$7:P$123)</f>
        <v>0</v>
      </c>
      <c r="Q111" s="126">
        <f>Q$2*AVERAGE(Annual!Q$7:Q$123)</f>
        <v>0</v>
      </c>
      <c r="R111" s="126">
        <f>R$2*AVERAGE(Annual!R$7:R$123)</f>
        <v>0</v>
      </c>
      <c r="S111" s="126">
        <f>S$2*AVERAGE(Annual!S$7:S$123)</f>
        <v>0</v>
      </c>
      <c r="T111" s="126">
        <f>T$2*AVERAGE(Annual!T$7:T$123)</f>
        <v>0</v>
      </c>
      <c r="U111" s="126">
        <f>U$2*AVERAGE(Annual!U$7:U$123)</f>
        <v>0</v>
      </c>
      <c r="V111" s="126">
        <f>V$2*AVERAGE(Annual!V$7:V$123)</f>
        <v>0</v>
      </c>
      <c r="W111" s="126">
        <f>W$2*AVERAGE(Annual!W$7:W$123)</f>
        <v>0</v>
      </c>
      <c r="X111" s="126">
        <f>X$2*AVERAGE(Annual!X$7:X$123)</f>
        <v>0</v>
      </c>
      <c r="Y111" s="126">
        <f>Y$2*AVERAGE(Annual!Y$7:Y$123)</f>
        <v>0</v>
      </c>
      <c r="Z111" s="126">
        <f>Z$2*AVERAGE(Annual!Z$7:Z$123)</f>
        <v>0</v>
      </c>
      <c r="AA111" s="126">
        <f>AA$2*AVERAGE(Annual!AA$7:AA$123)</f>
        <v>0</v>
      </c>
      <c r="AB111" s="126">
        <f>AB$2*AVERAGE(Annual!AB$7:AB$123)</f>
        <v>0</v>
      </c>
      <c r="AC111" s="126">
        <f>AC$2*AVERAGE(Annual!AC$7:AC$123)</f>
        <v>0</v>
      </c>
      <c r="AD111" s="126">
        <f>AD$2*AVERAGE(Annual!AD$7:AD$123)</f>
        <v>0</v>
      </c>
    </row>
    <row r="112" spans="1:30">
      <c r="A112" t="s">
        <v>653</v>
      </c>
      <c r="B112" s="126">
        <f>B$2*AVERAGE(Annual!B$7:B$123)</f>
        <v>0</v>
      </c>
      <c r="C112" s="126">
        <f>C$2*AVERAGE(Annual!C$7:C$123)</f>
        <v>0</v>
      </c>
      <c r="D112" s="126">
        <f>D$2*AVERAGE(Annual!D$7:D$123)</f>
        <v>0</v>
      </c>
      <c r="E112" s="126">
        <f>E$2*AVERAGE(Annual!E$7:E$123)</f>
        <v>0</v>
      </c>
      <c r="F112" s="126">
        <f>F$2*AVERAGE(Annual!F$7:F$123)</f>
        <v>0</v>
      </c>
      <c r="G112" s="126">
        <f>G$2*AVERAGE(Annual!G$7:G$123)</f>
        <v>0</v>
      </c>
      <c r="H112" s="126">
        <f>H$2*AVERAGE(Annual!H$7:H$123)</f>
        <v>0</v>
      </c>
      <c r="I112" s="126">
        <f>I$2*AVERAGE(Annual!I$7:I$123)</f>
        <v>0</v>
      </c>
      <c r="J112" s="126">
        <f>J$2*AVERAGE(Annual!J$7:J$123)</f>
        <v>0</v>
      </c>
      <c r="K112" s="126">
        <f>K$2*AVERAGE(Annual!K$7:K$123)</f>
        <v>0</v>
      </c>
      <c r="L112" s="126">
        <f>L$2*AVERAGE(Annual!L$7:L$123)</f>
        <v>0</v>
      </c>
      <c r="M112" s="126">
        <f>M$2*AVERAGE(Annual!M$7:M$123)</f>
        <v>0</v>
      </c>
      <c r="N112" s="126">
        <f>N$2*AVERAGE(Annual!N$7:N$123)</f>
        <v>0</v>
      </c>
      <c r="O112" s="126">
        <f>O$2*AVERAGE(Annual!O$7:O$123)</f>
        <v>0</v>
      </c>
      <c r="P112" s="126">
        <f>P$2*AVERAGE(Annual!P$7:P$123)</f>
        <v>0</v>
      </c>
      <c r="Q112" s="126">
        <f>Q$2*AVERAGE(Annual!Q$7:Q$123)</f>
        <v>0</v>
      </c>
      <c r="R112" s="126">
        <f>R$2*AVERAGE(Annual!R$7:R$123)</f>
        <v>0</v>
      </c>
      <c r="S112" s="126">
        <f>S$2*AVERAGE(Annual!S$7:S$123)</f>
        <v>0</v>
      </c>
      <c r="T112" s="126">
        <f>T$2*AVERAGE(Annual!T$7:T$123)</f>
        <v>0</v>
      </c>
      <c r="U112" s="126">
        <f>U$2*AVERAGE(Annual!U$7:U$123)</f>
        <v>0</v>
      </c>
      <c r="V112" s="126">
        <f>V$2*AVERAGE(Annual!V$7:V$123)</f>
        <v>0</v>
      </c>
      <c r="W112" s="126">
        <f>W$2*AVERAGE(Annual!W$7:W$123)</f>
        <v>0</v>
      </c>
      <c r="X112" s="126">
        <f>X$2*AVERAGE(Annual!X$7:X$123)</f>
        <v>0</v>
      </c>
      <c r="Y112" s="126">
        <f>Y$2*AVERAGE(Annual!Y$7:Y$123)</f>
        <v>0</v>
      </c>
      <c r="Z112" s="126">
        <f>Z$2*AVERAGE(Annual!Z$7:Z$123)</f>
        <v>0</v>
      </c>
      <c r="AA112" s="126">
        <f>AA$2*AVERAGE(Annual!AA$7:AA$123)</f>
        <v>0</v>
      </c>
      <c r="AB112" s="126">
        <f>AB$2*AVERAGE(Annual!AB$7:AB$123)</f>
        <v>0</v>
      </c>
      <c r="AC112" s="126">
        <f>AC$2*AVERAGE(Annual!AC$7:AC$123)</f>
        <v>0</v>
      </c>
      <c r="AD112" s="126">
        <f>AD$2*AVERAGE(Annual!AD$7:AD$123)</f>
        <v>0</v>
      </c>
    </row>
    <row r="113" spans="1:30">
      <c r="A113" t="s">
        <v>654</v>
      </c>
      <c r="B113" s="126">
        <f>B$2*AVERAGE(Annual!B$7:B$123)</f>
        <v>0</v>
      </c>
      <c r="C113" s="126">
        <f>C$2*AVERAGE(Annual!C$7:C$123)</f>
        <v>0</v>
      </c>
      <c r="D113" s="126">
        <f>D$2*AVERAGE(Annual!D$7:D$123)</f>
        <v>0</v>
      </c>
      <c r="E113" s="126">
        <f>E$2*AVERAGE(Annual!E$7:E$123)</f>
        <v>0</v>
      </c>
      <c r="F113" s="126">
        <f>F$2*AVERAGE(Annual!F$7:F$123)</f>
        <v>0</v>
      </c>
      <c r="G113" s="126">
        <f>G$2*AVERAGE(Annual!G$7:G$123)</f>
        <v>0</v>
      </c>
      <c r="H113" s="126">
        <f>H$2*AVERAGE(Annual!H$7:H$123)</f>
        <v>0</v>
      </c>
      <c r="I113" s="126">
        <f>I$2*AVERAGE(Annual!I$7:I$123)</f>
        <v>0</v>
      </c>
      <c r="J113" s="126">
        <f>J$2*AVERAGE(Annual!J$7:J$123)</f>
        <v>0</v>
      </c>
      <c r="K113" s="126">
        <f>K$2*AVERAGE(Annual!K$7:K$123)</f>
        <v>0</v>
      </c>
      <c r="L113" s="126">
        <f>L$2*AVERAGE(Annual!L$7:L$123)</f>
        <v>0</v>
      </c>
      <c r="M113" s="126">
        <f>M$2*AVERAGE(Annual!M$7:M$123)</f>
        <v>0</v>
      </c>
      <c r="N113" s="126">
        <f>N$2*AVERAGE(Annual!N$7:N$123)</f>
        <v>0</v>
      </c>
      <c r="O113" s="126">
        <f>O$2*AVERAGE(Annual!O$7:O$123)</f>
        <v>0</v>
      </c>
      <c r="P113" s="126">
        <f>P$2*AVERAGE(Annual!P$7:P$123)</f>
        <v>0</v>
      </c>
      <c r="Q113" s="126">
        <f>Q$2*AVERAGE(Annual!Q$7:Q$123)</f>
        <v>0</v>
      </c>
      <c r="R113" s="126">
        <f>R$2*AVERAGE(Annual!R$7:R$123)</f>
        <v>0</v>
      </c>
      <c r="S113" s="126">
        <f>S$2*AVERAGE(Annual!S$7:S$123)</f>
        <v>0</v>
      </c>
      <c r="T113" s="126">
        <f>T$2*AVERAGE(Annual!T$7:T$123)</f>
        <v>0</v>
      </c>
      <c r="U113" s="126">
        <f>U$2*AVERAGE(Annual!U$7:U$123)</f>
        <v>0</v>
      </c>
      <c r="V113" s="126">
        <f>V$2*AVERAGE(Annual!V$7:V$123)</f>
        <v>0</v>
      </c>
      <c r="W113" s="126">
        <f>W$2*AVERAGE(Annual!W$7:W$123)</f>
        <v>0</v>
      </c>
      <c r="X113" s="126">
        <f>X$2*AVERAGE(Annual!X$7:X$123)</f>
        <v>0</v>
      </c>
      <c r="Y113" s="126">
        <f>Y$2*AVERAGE(Annual!Y$7:Y$123)</f>
        <v>0</v>
      </c>
      <c r="Z113" s="126">
        <f>Z$2*AVERAGE(Annual!Z$7:Z$123)</f>
        <v>0</v>
      </c>
      <c r="AA113" s="126">
        <f>AA$2*AVERAGE(Annual!AA$7:AA$123)</f>
        <v>0</v>
      </c>
      <c r="AB113" s="126">
        <f>AB$2*AVERAGE(Annual!AB$7:AB$123)</f>
        <v>0</v>
      </c>
      <c r="AC113" s="126">
        <f>AC$2*AVERAGE(Annual!AC$7:AC$123)</f>
        <v>0</v>
      </c>
      <c r="AD113" s="126">
        <f>AD$2*AVERAGE(Annual!AD$7:AD$123)</f>
        <v>0</v>
      </c>
    </row>
    <row r="114" spans="1:30">
      <c r="A114" t="s">
        <v>655</v>
      </c>
      <c r="B114" s="126">
        <f>B$2*AVERAGE(Annual!B$7:B$123)</f>
        <v>0</v>
      </c>
      <c r="C114" s="126">
        <f>C$2*AVERAGE(Annual!C$7:C$123)</f>
        <v>0</v>
      </c>
      <c r="D114" s="126">
        <f>D$2*AVERAGE(Annual!D$7:D$123)</f>
        <v>0</v>
      </c>
      <c r="E114" s="126">
        <f>E$2*AVERAGE(Annual!E$7:E$123)</f>
        <v>0</v>
      </c>
      <c r="F114" s="126">
        <f>F$2*AVERAGE(Annual!F$7:F$123)</f>
        <v>0</v>
      </c>
      <c r="G114" s="126">
        <f>G$2*AVERAGE(Annual!G$7:G$123)</f>
        <v>0</v>
      </c>
      <c r="H114" s="126">
        <f>H$2*AVERAGE(Annual!H$7:H$123)</f>
        <v>0</v>
      </c>
      <c r="I114" s="126">
        <f>I$2*AVERAGE(Annual!I$7:I$123)</f>
        <v>0</v>
      </c>
      <c r="J114" s="126">
        <f>J$2*AVERAGE(Annual!J$7:J$123)</f>
        <v>0</v>
      </c>
      <c r="K114" s="126">
        <f>K$2*AVERAGE(Annual!K$7:K$123)</f>
        <v>0</v>
      </c>
      <c r="L114" s="126">
        <f>L$2*AVERAGE(Annual!L$7:L$123)</f>
        <v>0</v>
      </c>
      <c r="M114" s="126">
        <f>M$2*AVERAGE(Annual!M$7:M$123)</f>
        <v>0</v>
      </c>
      <c r="N114" s="126">
        <f>N$2*AVERAGE(Annual!N$7:N$123)</f>
        <v>0</v>
      </c>
      <c r="O114" s="126">
        <f>O$2*AVERAGE(Annual!O$7:O$123)</f>
        <v>0</v>
      </c>
      <c r="P114" s="126">
        <f>P$2*AVERAGE(Annual!P$7:P$123)</f>
        <v>0</v>
      </c>
      <c r="Q114" s="126">
        <f>Q$2*AVERAGE(Annual!Q$7:Q$123)</f>
        <v>0</v>
      </c>
      <c r="R114" s="126">
        <f>R$2*AVERAGE(Annual!R$7:R$123)</f>
        <v>0</v>
      </c>
      <c r="S114" s="126">
        <f>S$2*AVERAGE(Annual!S$7:S$123)</f>
        <v>0</v>
      </c>
      <c r="T114" s="126">
        <f>T$2*AVERAGE(Annual!T$7:T$123)</f>
        <v>0</v>
      </c>
      <c r="U114" s="126">
        <f>U$2*AVERAGE(Annual!U$7:U$123)</f>
        <v>0</v>
      </c>
      <c r="V114" s="126">
        <f>V$2*AVERAGE(Annual!V$7:V$123)</f>
        <v>0</v>
      </c>
      <c r="W114" s="126">
        <f>W$2*AVERAGE(Annual!W$7:W$123)</f>
        <v>0</v>
      </c>
      <c r="X114" s="126">
        <f>X$2*AVERAGE(Annual!X$7:X$123)</f>
        <v>0</v>
      </c>
      <c r="Y114" s="126">
        <f>Y$2*AVERAGE(Annual!Y$7:Y$123)</f>
        <v>0</v>
      </c>
      <c r="Z114" s="126">
        <f>Z$2*AVERAGE(Annual!Z$7:Z$123)</f>
        <v>0</v>
      </c>
      <c r="AA114" s="126">
        <f>AA$2*AVERAGE(Annual!AA$7:AA$123)</f>
        <v>0</v>
      </c>
      <c r="AB114" s="126">
        <f>AB$2*AVERAGE(Annual!AB$7:AB$123)</f>
        <v>0</v>
      </c>
      <c r="AC114" s="126">
        <f>AC$2*AVERAGE(Annual!AC$7:AC$123)</f>
        <v>0</v>
      </c>
      <c r="AD114" s="126">
        <f>AD$2*AVERAGE(Annual!AD$7:AD$123)</f>
        <v>0</v>
      </c>
    </row>
    <row r="115" spans="1:30">
      <c r="A115" t="s">
        <v>656</v>
      </c>
      <c r="B115" s="126">
        <f>B$2*AVERAGE(Annual!B$7:B$123)</f>
        <v>0</v>
      </c>
      <c r="C115" s="126">
        <f>C$2*AVERAGE(Annual!C$7:C$123)</f>
        <v>0</v>
      </c>
      <c r="D115" s="126">
        <f>D$2*AVERAGE(Annual!D$7:D$123)</f>
        <v>0</v>
      </c>
      <c r="E115" s="126">
        <f>E$2*AVERAGE(Annual!E$7:E$123)</f>
        <v>0</v>
      </c>
      <c r="F115" s="126">
        <f>F$2*AVERAGE(Annual!F$7:F$123)</f>
        <v>0</v>
      </c>
      <c r="G115" s="126">
        <f>G$2*AVERAGE(Annual!G$7:G$123)</f>
        <v>0</v>
      </c>
      <c r="H115" s="126">
        <f>H$2*AVERAGE(Annual!H$7:H$123)</f>
        <v>0</v>
      </c>
      <c r="I115" s="126">
        <f>I$2*AVERAGE(Annual!I$7:I$123)</f>
        <v>0</v>
      </c>
      <c r="J115" s="126">
        <f>J$2*AVERAGE(Annual!J$7:J$123)</f>
        <v>0</v>
      </c>
      <c r="K115" s="126">
        <f>K$2*AVERAGE(Annual!K$7:K$123)</f>
        <v>0</v>
      </c>
      <c r="L115" s="126">
        <f>L$2*AVERAGE(Annual!L$7:L$123)</f>
        <v>0</v>
      </c>
      <c r="M115" s="126">
        <f>M$2*AVERAGE(Annual!M$7:M$123)</f>
        <v>0</v>
      </c>
      <c r="N115" s="126">
        <f>N$2*AVERAGE(Annual!N$7:N$123)</f>
        <v>0</v>
      </c>
      <c r="O115" s="126">
        <f>O$2*AVERAGE(Annual!O$7:O$123)</f>
        <v>0</v>
      </c>
      <c r="P115" s="126">
        <f>P$2*AVERAGE(Annual!P$7:P$123)</f>
        <v>0</v>
      </c>
      <c r="Q115" s="126">
        <f>Q$2*AVERAGE(Annual!Q$7:Q$123)</f>
        <v>0</v>
      </c>
      <c r="R115" s="126">
        <f>R$2*AVERAGE(Annual!R$7:R$123)</f>
        <v>0</v>
      </c>
      <c r="S115" s="126">
        <f>S$2*AVERAGE(Annual!S$7:S$123)</f>
        <v>0</v>
      </c>
      <c r="T115" s="126">
        <f>T$2*AVERAGE(Annual!T$7:T$123)</f>
        <v>0</v>
      </c>
      <c r="U115" s="126">
        <f>U$2*AVERAGE(Annual!U$7:U$123)</f>
        <v>0</v>
      </c>
      <c r="V115" s="126">
        <f>V$2*AVERAGE(Annual!V$7:V$123)</f>
        <v>0</v>
      </c>
      <c r="W115" s="126">
        <f>W$2*AVERAGE(Annual!W$7:W$123)</f>
        <v>0</v>
      </c>
      <c r="X115" s="126">
        <f>X$2*AVERAGE(Annual!X$7:X$123)</f>
        <v>0</v>
      </c>
      <c r="Y115" s="126">
        <f>Y$2*AVERAGE(Annual!Y$7:Y$123)</f>
        <v>0</v>
      </c>
      <c r="Z115" s="126">
        <f>Z$2*AVERAGE(Annual!Z$7:Z$123)</f>
        <v>0</v>
      </c>
      <c r="AA115" s="126">
        <f>AA$2*AVERAGE(Annual!AA$7:AA$123)</f>
        <v>0</v>
      </c>
      <c r="AB115" s="126">
        <f>AB$2*AVERAGE(Annual!AB$7:AB$123)</f>
        <v>0</v>
      </c>
      <c r="AC115" s="126">
        <f>AC$2*AVERAGE(Annual!AC$7:AC$123)</f>
        <v>0</v>
      </c>
      <c r="AD115" s="126">
        <f>AD$2*AVERAGE(Annual!AD$7:AD$123)</f>
        <v>0</v>
      </c>
    </row>
    <row r="116" spans="1:30">
      <c r="A116" t="s">
        <v>657</v>
      </c>
      <c r="B116" s="126">
        <f>B$2*AVERAGE(Annual!B$7:B$123)</f>
        <v>0</v>
      </c>
      <c r="C116" s="126">
        <f>C$2*AVERAGE(Annual!C$7:C$123)</f>
        <v>0</v>
      </c>
      <c r="D116" s="126">
        <f>D$2*AVERAGE(Annual!D$7:D$123)</f>
        <v>0</v>
      </c>
      <c r="E116" s="126">
        <f>E$2*AVERAGE(Annual!E$7:E$123)</f>
        <v>0</v>
      </c>
      <c r="F116" s="126">
        <f>F$2*AVERAGE(Annual!F$7:F$123)</f>
        <v>0</v>
      </c>
      <c r="G116" s="126">
        <f>G$2*AVERAGE(Annual!G$7:G$123)</f>
        <v>0</v>
      </c>
      <c r="H116" s="126">
        <f>H$2*AVERAGE(Annual!H$7:H$123)</f>
        <v>0</v>
      </c>
      <c r="I116" s="126">
        <f>I$2*AVERAGE(Annual!I$7:I$123)</f>
        <v>0</v>
      </c>
      <c r="J116" s="126">
        <f>J$2*AVERAGE(Annual!J$7:J$123)</f>
        <v>0</v>
      </c>
      <c r="K116" s="126">
        <f>K$2*AVERAGE(Annual!K$7:K$123)</f>
        <v>0</v>
      </c>
      <c r="L116" s="126">
        <f>L$2*AVERAGE(Annual!L$7:L$123)</f>
        <v>0</v>
      </c>
      <c r="M116" s="126">
        <f>M$2*AVERAGE(Annual!M$7:M$123)</f>
        <v>0</v>
      </c>
      <c r="N116" s="126">
        <f>N$2*AVERAGE(Annual!N$7:N$123)</f>
        <v>0</v>
      </c>
      <c r="O116" s="126">
        <f>O$2*AVERAGE(Annual!O$7:O$123)</f>
        <v>0</v>
      </c>
      <c r="P116" s="126">
        <f>P$2*AVERAGE(Annual!P$7:P$123)</f>
        <v>0</v>
      </c>
      <c r="Q116" s="126">
        <f>Q$2*AVERAGE(Annual!Q$7:Q$123)</f>
        <v>0</v>
      </c>
      <c r="R116" s="126">
        <f>R$2*AVERAGE(Annual!R$7:R$123)</f>
        <v>0</v>
      </c>
      <c r="S116" s="126">
        <f>S$2*AVERAGE(Annual!S$7:S$123)</f>
        <v>0</v>
      </c>
      <c r="T116" s="126">
        <f>T$2*AVERAGE(Annual!T$7:T$123)</f>
        <v>0</v>
      </c>
      <c r="U116" s="126">
        <f>U$2*AVERAGE(Annual!U$7:U$123)</f>
        <v>0</v>
      </c>
      <c r="V116" s="126">
        <f>V$2*AVERAGE(Annual!V$7:V$123)</f>
        <v>0</v>
      </c>
      <c r="W116" s="126">
        <f>W$2*AVERAGE(Annual!W$7:W$123)</f>
        <v>0</v>
      </c>
      <c r="X116" s="126">
        <f>X$2*AVERAGE(Annual!X$7:X$123)</f>
        <v>0</v>
      </c>
      <c r="Y116" s="126">
        <f>Y$2*AVERAGE(Annual!Y$7:Y$123)</f>
        <v>0</v>
      </c>
      <c r="Z116" s="126">
        <f>Z$2*AVERAGE(Annual!Z$7:Z$123)</f>
        <v>0</v>
      </c>
      <c r="AA116" s="126">
        <f>AA$2*AVERAGE(Annual!AA$7:AA$123)</f>
        <v>0</v>
      </c>
      <c r="AB116" s="126">
        <f>AB$2*AVERAGE(Annual!AB$7:AB$123)</f>
        <v>0</v>
      </c>
      <c r="AC116" s="126">
        <f>AC$2*AVERAGE(Annual!AC$7:AC$123)</f>
        <v>0</v>
      </c>
      <c r="AD116" s="126">
        <f>AD$2*AVERAGE(Annual!AD$7:AD$123)</f>
        <v>0</v>
      </c>
    </row>
    <row r="117" spans="1:30">
      <c r="A117" t="s">
        <v>658</v>
      </c>
      <c r="B117" s="126">
        <f>B$2*AVERAGE(Annual!B$7:B$123)</f>
        <v>0</v>
      </c>
      <c r="C117" s="126">
        <f>C$2*AVERAGE(Annual!C$7:C$123)</f>
        <v>0</v>
      </c>
      <c r="D117" s="126">
        <f>D$2*AVERAGE(Annual!D$7:D$123)</f>
        <v>0</v>
      </c>
      <c r="E117" s="126">
        <f>E$2*AVERAGE(Annual!E$7:E$123)</f>
        <v>0</v>
      </c>
      <c r="F117" s="126">
        <f>F$2*AVERAGE(Annual!F$7:F$123)</f>
        <v>0</v>
      </c>
      <c r="G117" s="126">
        <f>G$2*AVERAGE(Annual!G$7:G$123)</f>
        <v>0</v>
      </c>
      <c r="H117" s="126">
        <f>H$2*AVERAGE(Annual!H$7:H$123)</f>
        <v>0</v>
      </c>
      <c r="I117" s="126">
        <f>I$2*AVERAGE(Annual!I$7:I$123)</f>
        <v>0</v>
      </c>
      <c r="J117" s="126">
        <f>J$2*AVERAGE(Annual!J$7:J$123)</f>
        <v>0</v>
      </c>
      <c r="K117" s="126">
        <f>K$2*AVERAGE(Annual!K$7:K$123)</f>
        <v>0</v>
      </c>
      <c r="L117" s="126">
        <f>L$2*AVERAGE(Annual!L$7:L$123)</f>
        <v>0</v>
      </c>
      <c r="M117" s="126">
        <f>M$2*AVERAGE(Annual!M$7:M$123)</f>
        <v>0</v>
      </c>
      <c r="N117" s="126">
        <f>N$2*AVERAGE(Annual!N$7:N$123)</f>
        <v>0</v>
      </c>
      <c r="O117" s="126">
        <f>O$2*AVERAGE(Annual!O$7:O$123)</f>
        <v>0</v>
      </c>
      <c r="P117" s="126">
        <f>P$2*AVERAGE(Annual!P$7:P$123)</f>
        <v>0</v>
      </c>
      <c r="Q117" s="126">
        <f>Q$2*AVERAGE(Annual!Q$7:Q$123)</f>
        <v>0</v>
      </c>
      <c r="R117" s="126">
        <f>R$2*AVERAGE(Annual!R$7:R$123)</f>
        <v>0</v>
      </c>
      <c r="S117" s="126">
        <f>S$2*AVERAGE(Annual!S$7:S$123)</f>
        <v>0</v>
      </c>
      <c r="T117" s="126">
        <f>T$2*AVERAGE(Annual!T$7:T$123)</f>
        <v>0</v>
      </c>
      <c r="U117" s="126">
        <f>U$2*AVERAGE(Annual!U$7:U$123)</f>
        <v>0</v>
      </c>
      <c r="V117" s="126">
        <f>V$2*AVERAGE(Annual!V$7:V$123)</f>
        <v>0</v>
      </c>
      <c r="W117" s="126">
        <f>W$2*AVERAGE(Annual!W$7:W$123)</f>
        <v>0</v>
      </c>
      <c r="X117" s="126">
        <f>X$2*AVERAGE(Annual!X$7:X$123)</f>
        <v>0</v>
      </c>
      <c r="Y117" s="126">
        <f>Y$2*AVERAGE(Annual!Y$7:Y$123)</f>
        <v>0</v>
      </c>
      <c r="Z117" s="126">
        <f>Z$2*AVERAGE(Annual!Z$7:Z$123)</f>
        <v>0</v>
      </c>
      <c r="AA117" s="126">
        <f>AA$2*AVERAGE(Annual!AA$7:AA$123)</f>
        <v>0</v>
      </c>
      <c r="AB117" s="126">
        <f>AB$2*AVERAGE(Annual!AB$7:AB$123)</f>
        <v>0</v>
      </c>
      <c r="AC117" s="126">
        <f>AC$2*AVERAGE(Annual!AC$7:AC$123)</f>
        <v>0</v>
      </c>
      <c r="AD117" s="126">
        <f>AD$2*AVERAGE(Annual!AD$7:AD$123)</f>
        <v>0</v>
      </c>
    </row>
    <row r="118" spans="1:30">
      <c r="A118" t="s">
        <v>659</v>
      </c>
      <c r="B118" s="126">
        <f>B$2*AVERAGE(Annual!B$7:B$123)</f>
        <v>0</v>
      </c>
      <c r="C118" s="126">
        <f>C$2*AVERAGE(Annual!C$7:C$123)</f>
        <v>0</v>
      </c>
      <c r="D118" s="126">
        <f>D$2*AVERAGE(Annual!D$7:D$123)</f>
        <v>0</v>
      </c>
      <c r="E118" s="126">
        <f>E$2*AVERAGE(Annual!E$7:E$123)</f>
        <v>0</v>
      </c>
      <c r="F118" s="126">
        <f>F$2*AVERAGE(Annual!F$7:F$123)</f>
        <v>0</v>
      </c>
      <c r="G118" s="126">
        <f>G$2*AVERAGE(Annual!G$7:G$123)</f>
        <v>0</v>
      </c>
      <c r="H118" s="126">
        <f>H$2*AVERAGE(Annual!H$7:H$123)</f>
        <v>0</v>
      </c>
      <c r="I118" s="126">
        <f>I$2*AVERAGE(Annual!I$7:I$123)</f>
        <v>0</v>
      </c>
      <c r="J118" s="126">
        <f>J$2*AVERAGE(Annual!J$7:J$123)</f>
        <v>0</v>
      </c>
      <c r="K118" s="126">
        <f>K$2*AVERAGE(Annual!K$7:K$123)</f>
        <v>0</v>
      </c>
      <c r="L118" s="126">
        <f>L$2*AVERAGE(Annual!L$7:L$123)</f>
        <v>0</v>
      </c>
      <c r="M118" s="126">
        <f>M$2*AVERAGE(Annual!M$7:M$123)</f>
        <v>0</v>
      </c>
      <c r="N118" s="126">
        <f>N$2*AVERAGE(Annual!N$7:N$123)</f>
        <v>0</v>
      </c>
      <c r="O118" s="126">
        <f>O$2*AVERAGE(Annual!O$7:O$123)</f>
        <v>0</v>
      </c>
      <c r="P118" s="126">
        <f>P$2*AVERAGE(Annual!P$7:P$123)</f>
        <v>0</v>
      </c>
      <c r="Q118" s="126">
        <f>Q$2*AVERAGE(Annual!Q$7:Q$123)</f>
        <v>0</v>
      </c>
      <c r="R118" s="126">
        <f>R$2*AVERAGE(Annual!R$7:R$123)</f>
        <v>0</v>
      </c>
      <c r="S118" s="126">
        <f>S$2*AVERAGE(Annual!S$7:S$123)</f>
        <v>0</v>
      </c>
      <c r="T118" s="126">
        <f>T$2*AVERAGE(Annual!T$7:T$123)</f>
        <v>0</v>
      </c>
      <c r="U118" s="126">
        <f>U$2*AVERAGE(Annual!U$7:U$123)</f>
        <v>0</v>
      </c>
      <c r="V118" s="126">
        <f>V$2*AVERAGE(Annual!V$7:V$123)</f>
        <v>0</v>
      </c>
      <c r="W118" s="126">
        <f>W$2*AVERAGE(Annual!W$7:W$123)</f>
        <v>0</v>
      </c>
      <c r="X118" s="126">
        <f>X$2*AVERAGE(Annual!X$7:X$123)</f>
        <v>0</v>
      </c>
      <c r="Y118" s="126">
        <f>Y$2*AVERAGE(Annual!Y$7:Y$123)</f>
        <v>0</v>
      </c>
      <c r="Z118" s="126">
        <f>Z$2*AVERAGE(Annual!Z$7:Z$123)</f>
        <v>0</v>
      </c>
      <c r="AA118" s="126">
        <f>AA$2*AVERAGE(Annual!AA$7:AA$123)</f>
        <v>0</v>
      </c>
      <c r="AB118" s="126">
        <f>AB$2*AVERAGE(Annual!AB$7:AB$123)</f>
        <v>0</v>
      </c>
      <c r="AC118" s="126">
        <f>AC$2*AVERAGE(Annual!AC$7:AC$123)</f>
        <v>0</v>
      </c>
      <c r="AD118" s="126">
        <f>AD$2*AVERAGE(Annual!AD$7:AD$123)</f>
        <v>0</v>
      </c>
    </row>
    <row r="119" spans="1:30">
      <c r="A119" t="s">
        <v>665</v>
      </c>
      <c r="B119" s="126">
        <f>B$2*AVERAGE(Annual!B$7:B$123)</f>
        <v>0</v>
      </c>
      <c r="C119" s="126">
        <f>C$2*AVERAGE(Annual!C$7:C$123)</f>
        <v>0</v>
      </c>
      <c r="D119" s="126">
        <f>D$2*AVERAGE(Annual!D$7:D$123)</f>
        <v>0</v>
      </c>
      <c r="E119" s="126">
        <f>E$2*AVERAGE(Annual!E$7:E$123)</f>
        <v>0</v>
      </c>
      <c r="F119" s="126">
        <f>F$2*AVERAGE(Annual!F$7:F$123)</f>
        <v>0</v>
      </c>
      <c r="G119" s="126">
        <f>G$2*AVERAGE(Annual!G$7:G$123)</f>
        <v>0</v>
      </c>
      <c r="H119" s="126">
        <f>H$2*AVERAGE(Annual!H$7:H$123)</f>
        <v>0</v>
      </c>
      <c r="I119" s="126">
        <f>I$2*AVERAGE(Annual!I$7:I$123)</f>
        <v>0</v>
      </c>
      <c r="J119" s="126">
        <f>J$2*AVERAGE(Annual!J$7:J$123)</f>
        <v>0</v>
      </c>
      <c r="K119" s="126">
        <f>K$2*AVERAGE(Annual!K$7:K$123)</f>
        <v>0</v>
      </c>
      <c r="L119" s="126">
        <f>L$2*AVERAGE(Annual!L$7:L$123)</f>
        <v>0</v>
      </c>
      <c r="M119" s="126">
        <f>M$2*AVERAGE(Annual!M$7:M$123)</f>
        <v>0</v>
      </c>
      <c r="N119" s="126">
        <f>N$2*AVERAGE(Annual!N$7:N$123)</f>
        <v>0</v>
      </c>
      <c r="O119" s="126">
        <f>O$2*AVERAGE(Annual!O$7:O$123)</f>
        <v>0</v>
      </c>
      <c r="P119" s="126">
        <f>P$2*AVERAGE(Annual!P$7:P$123)</f>
        <v>0</v>
      </c>
      <c r="Q119" s="126">
        <f>Q$2*AVERAGE(Annual!Q$7:Q$123)</f>
        <v>0</v>
      </c>
      <c r="R119" s="126">
        <f>R$2*AVERAGE(Annual!R$7:R$123)</f>
        <v>0</v>
      </c>
      <c r="S119" s="126">
        <f>S$2*AVERAGE(Annual!S$7:S$123)</f>
        <v>0</v>
      </c>
      <c r="T119" s="126">
        <f>T$2*AVERAGE(Annual!T$7:T$123)</f>
        <v>0</v>
      </c>
      <c r="U119" s="126">
        <f>U$2*AVERAGE(Annual!U$7:U$123)</f>
        <v>0</v>
      </c>
      <c r="V119" s="126">
        <f>V$2*AVERAGE(Annual!V$7:V$123)</f>
        <v>0</v>
      </c>
      <c r="W119" s="126">
        <f>W$2*AVERAGE(Annual!W$7:W$123)</f>
        <v>0</v>
      </c>
      <c r="X119" s="126">
        <f>X$2*AVERAGE(Annual!X$7:X$123)</f>
        <v>0</v>
      </c>
      <c r="Y119" s="126">
        <f>Y$2*AVERAGE(Annual!Y$7:Y$123)</f>
        <v>0</v>
      </c>
      <c r="Z119" s="126">
        <f>Z$2*AVERAGE(Annual!Z$7:Z$123)</f>
        <v>0</v>
      </c>
      <c r="AA119" s="126">
        <f>AA$2*AVERAGE(Annual!AA$7:AA$123)</f>
        <v>0</v>
      </c>
      <c r="AB119" s="126">
        <f>AB$2*AVERAGE(Annual!AB$7:AB$123)</f>
        <v>0</v>
      </c>
      <c r="AC119" s="126">
        <f>AC$2*AVERAGE(Annual!AC$7:AC$123)</f>
        <v>0</v>
      </c>
      <c r="AD119" s="126">
        <f>AD$2*AVERAGE(Annual!AD$7:AD$123)</f>
        <v>0</v>
      </c>
    </row>
    <row r="120" spans="1:30">
      <c r="A120" t="s">
        <v>666</v>
      </c>
      <c r="B120" s="126">
        <f>B$2*AVERAGE(Annual!B$7:B$123)</f>
        <v>0</v>
      </c>
      <c r="C120" s="126">
        <f>C$2*AVERAGE(Annual!C$7:C$123)</f>
        <v>0</v>
      </c>
      <c r="D120" s="126">
        <f>D$2*AVERAGE(Annual!D$7:D$123)</f>
        <v>0</v>
      </c>
      <c r="E120" s="126">
        <f>E$2*AVERAGE(Annual!E$7:E$123)</f>
        <v>0</v>
      </c>
      <c r="F120" s="126">
        <f>F$2*AVERAGE(Annual!F$7:F$123)</f>
        <v>0</v>
      </c>
      <c r="G120" s="126">
        <f>G$2*AVERAGE(Annual!G$7:G$123)</f>
        <v>0</v>
      </c>
      <c r="H120" s="126">
        <f>H$2*AVERAGE(Annual!H$7:H$123)</f>
        <v>0</v>
      </c>
      <c r="I120" s="126">
        <f>I$2*AVERAGE(Annual!I$7:I$123)</f>
        <v>0</v>
      </c>
      <c r="J120" s="126">
        <f>J$2*AVERAGE(Annual!J$7:J$123)</f>
        <v>0</v>
      </c>
      <c r="K120" s="126">
        <f>K$2*AVERAGE(Annual!K$7:K$123)</f>
        <v>0</v>
      </c>
      <c r="L120" s="126">
        <f>L$2*AVERAGE(Annual!L$7:L$123)</f>
        <v>0</v>
      </c>
      <c r="M120" s="126">
        <f>M$2*AVERAGE(Annual!M$7:M$123)</f>
        <v>0</v>
      </c>
      <c r="N120" s="126">
        <f>N$2*AVERAGE(Annual!N$7:N$123)</f>
        <v>0</v>
      </c>
      <c r="O120" s="126">
        <f>O$2*AVERAGE(Annual!O$7:O$123)</f>
        <v>0</v>
      </c>
      <c r="P120" s="126">
        <f>P$2*AVERAGE(Annual!P$7:P$123)</f>
        <v>0</v>
      </c>
      <c r="Q120" s="126">
        <f>Q$2*AVERAGE(Annual!Q$7:Q$123)</f>
        <v>0</v>
      </c>
      <c r="R120" s="126">
        <f>R$2*AVERAGE(Annual!R$7:R$123)</f>
        <v>0</v>
      </c>
      <c r="S120" s="126">
        <f>S$2*AVERAGE(Annual!S$7:S$123)</f>
        <v>0</v>
      </c>
      <c r="T120" s="126">
        <f>T$2*AVERAGE(Annual!T$7:T$123)</f>
        <v>0</v>
      </c>
      <c r="U120" s="126">
        <f>U$2*AVERAGE(Annual!U$7:U$123)</f>
        <v>0</v>
      </c>
      <c r="V120" s="126">
        <f>V$2*AVERAGE(Annual!V$7:V$123)</f>
        <v>0</v>
      </c>
      <c r="W120" s="126">
        <f>W$2*AVERAGE(Annual!W$7:W$123)</f>
        <v>0</v>
      </c>
      <c r="X120" s="126">
        <f>X$2*AVERAGE(Annual!X$7:X$123)</f>
        <v>0</v>
      </c>
      <c r="Y120" s="126">
        <f>Y$2*AVERAGE(Annual!Y$7:Y$123)</f>
        <v>0</v>
      </c>
      <c r="Z120" s="126">
        <f>Z$2*AVERAGE(Annual!Z$7:Z$123)</f>
        <v>0</v>
      </c>
      <c r="AA120" s="126">
        <f>AA$2*AVERAGE(Annual!AA$7:AA$123)</f>
        <v>0</v>
      </c>
      <c r="AB120" s="126">
        <f>AB$2*AVERAGE(Annual!AB$7:AB$123)</f>
        <v>0</v>
      </c>
      <c r="AC120" s="126">
        <f>AC$2*AVERAGE(Annual!AC$7:AC$123)</f>
        <v>0</v>
      </c>
      <c r="AD120" s="126">
        <f>AD$2*AVERAGE(Annual!AD$7:AD$123)</f>
        <v>0</v>
      </c>
    </row>
    <row r="121" spans="1:30">
      <c r="A121" t="s">
        <v>682</v>
      </c>
      <c r="B121" s="126">
        <f>B$2*AVERAGE(Annual!B$7:B$123)</f>
        <v>0</v>
      </c>
      <c r="C121" s="126">
        <f>C$2*AVERAGE(Annual!C$7:C$123)</f>
        <v>0</v>
      </c>
      <c r="D121" s="126">
        <f>D$2*AVERAGE(Annual!D$7:D$123)</f>
        <v>0</v>
      </c>
      <c r="E121" s="126">
        <f>E$2*AVERAGE(Annual!E$7:E$123)</f>
        <v>0</v>
      </c>
      <c r="F121" s="126">
        <f>F$2*AVERAGE(Annual!F$7:F$123)</f>
        <v>0</v>
      </c>
      <c r="G121" s="126">
        <f>G$2*AVERAGE(Annual!G$7:G$123)</f>
        <v>0</v>
      </c>
      <c r="H121" s="126">
        <f>H$2*AVERAGE(Annual!H$7:H$123)</f>
        <v>0</v>
      </c>
      <c r="I121" s="126">
        <f>I$2*AVERAGE(Annual!I$7:I$123)</f>
        <v>0</v>
      </c>
      <c r="J121" s="126">
        <f>J$2*AVERAGE(Annual!J$7:J$123)</f>
        <v>0</v>
      </c>
      <c r="K121" s="126">
        <f>K$2*AVERAGE(Annual!K$7:K$123)</f>
        <v>0</v>
      </c>
      <c r="L121" s="126">
        <f>L$2*AVERAGE(Annual!L$7:L$123)</f>
        <v>0</v>
      </c>
      <c r="M121" s="126">
        <f>M$2*AVERAGE(Annual!M$7:M$123)</f>
        <v>0</v>
      </c>
      <c r="N121" s="126">
        <f>N$2*AVERAGE(Annual!N$7:N$123)</f>
        <v>0</v>
      </c>
      <c r="O121" s="126">
        <f>O$2*AVERAGE(Annual!O$7:O$123)</f>
        <v>0</v>
      </c>
      <c r="P121" s="126">
        <f>P$2*AVERAGE(Annual!P$7:P$123)</f>
        <v>0</v>
      </c>
      <c r="Q121" s="126">
        <f>Q$2*AVERAGE(Annual!Q$7:Q$123)</f>
        <v>0</v>
      </c>
      <c r="R121" s="126">
        <f>R$2*AVERAGE(Annual!R$7:R$123)</f>
        <v>0</v>
      </c>
      <c r="S121" s="126">
        <f>S$2*AVERAGE(Annual!S$7:S$123)</f>
        <v>0</v>
      </c>
      <c r="T121" s="126">
        <f>T$2*AVERAGE(Annual!T$7:T$123)</f>
        <v>0</v>
      </c>
      <c r="U121" s="126">
        <f>U$2*AVERAGE(Annual!U$7:U$123)</f>
        <v>0</v>
      </c>
      <c r="V121" s="126">
        <f>V$2*AVERAGE(Annual!V$7:V$123)</f>
        <v>0</v>
      </c>
      <c r="W121" s="126">
        <f>W$2*AVERAGE(Annual!W$7:W$123)</f>
        <v>0</v>
      </c>
      <c r="X121" s="126">
        <f>X$2*AVERAGE(Annual!X$7:X$123)</f>
        <v>0</v>
      </c>
      <c r="Y121" s="126">
        <f>Y$2*AVERAGE(Annual!Y$7:Y$123)</f>
        <v>0</v>
      </c>
      <c r="Z121" s="126">
        <f>Z$2*AVERAGE(Annual!Z$7:Z$123)</f>
        <v>0</v>
      </c>
      <c r="AA121" s="126">
        <f>AA$2*AVERAGE(Annual!AA$7:AA$123)</f>
        <v>0</v>
      </c>
      <c r="AB121" s="126">
        <f>AB$2*AVERAGE(Annual!AB$7:AB$123)</f>
        <v>0</v>
      </c>
      <c r="AC121" s="126">
        <f>AC$2*AVERAGE(Annual!AC$7:AC$123)</f>
        <v>0</v>
      </c>
      <c r="AD121" s="126">
        <f>AD$2*AVERAGE(Annual!AD$7:AD$123)</f>
        <v>0</v>
      </c>
    </row>
    <row r="122" spans="1:30">
      <c r="A122" t="s">
        <v>683</v>
      </c>
      <c r="B122" s="126">
        <f>B$2*AVERAGE(Annual!B$7:B$123)</f>
        <v>0</v>
      </c>
      <c r="C122" s="126">
        <f>C$2*AVERAGE(Annual!C$7:C$123)</f>
        <v>0</v>
      </c>
      <c r="D122" s="126">
        <f>D$2*AVERAGE(Annual!D$7:D$123)</f>
        <v>0</v>
      </c>
      <c r="E122" s="126">
        <f>E$2*AVERAGE(Annual!E$7:E$123)</f>
        <v>0</v>
      </c>
      <c r="F122" s="126">
        <f>F$2*AVERAGE(Annual!F$7:F$123)</f>
        <v>0</v>
      </c>
      <c r="G122" s="126">
        <f>G$2*AVERAGE(Annual!G$7:G$123)</f>
        <v>0</v>
      </c>
      <c r="H122" s="126">
        <f>H$2*AVERAGE(Annual!H$7:H$123)</f>
        <v>0</v>
      </c>
      <c r="I122" s="126">
        <f>I$2*AVERAGE(Annual!I$7:I$123)</f>
        <v>0</v>
      </c>
      <c r="J122" s="126">
        <f>J$2*AVERAGE(Annual!J$7:J$123)</f>
        <v>0</v>
      </c>
      <c r="K122" s="126">
        <f>K$2*AVERAGE(Annual!K$7:K$123)</f>
        <v>0</v>
      </c>
      <c r="L122" s="126">
        <f>L$2*AVERAGE(Annual!L$7:L$123)</f>
        <v>0</v>
      </c>
      <c r="M122" s="126">
        <f>M$2*AVERAGE(Annual!M$7:M$123)</f>
        <v>0</v>
      </c>
      <c r="N122" s="126">
        <f>N$2*AVERAGE(Annual!N$7:N$123)</f>
        <v>0</v>
      </c>
      <c r="O122" s="126">
        <f>O$2*AVERAGE(Annual!O$7:O$123)</f>
        <v>0</v>
      </c>
      <c r="P122" s="126">
        <f>P$2*AVERAGE(Annual!P$7:P$123)</f>
        <v>0</v>
      </c>
      <c r="Q122" s="126">
        <f>Q$2*AVERAGE(Annual!Q$7:Q$123)</f>
        <v>0</v>
      </c>
      <c r="R122" s="126">
        <f>R$2*AVERAGE(Annual!R$7:R$123)</f>
        <v>0</v>
      </c>
      <c r="S122" s="126">
        <f>S$2*AVERAGE(Annual!S$7:S$123)</f>
        <v>0</v>
      </c>
      <c r="T122" s="126">
        <f>T$2*AVERAGE(Annual!T$7:T$123)</f>
        <v>0</v>
      </c>
      <c r="U122" s="126">
        <f>U$2*AVERAGE(Annual!U$7:U$123)</f>
        <v>0</v>
      </c>
      <c r="V122" s="126">
        <f>V$2*AVERAGE(Annual!V$7:V$123)</f>
        <v>0</v>
      </c>
      <c r="W122" s="126">
        <f>W$2*AVERAGE(Annual!W$7:W$123)</f>
        <v>0</v>
      </c>
      <c r="X122" s="126">
        <f>X$2*AVERAGE(Annual!X$7:X$123)</f>
        <v>0</v>
      </c>
      <c r="Y122" s="126">
        <f>Y$2*AVERAGE(Annual!Y$7:Y$123)</f>
        <v>0</v>
      </c>
      <c r="Z122" s="126">
        <f>Z$2*AVERAGE(Annual!Z$7:Z$123)</f>
        <v>0</v>
      </c>
      <c r="AA122" s="126">
        <f>AA$2*AVERAGE(Annual!AA$7:AA$123)</f>
        <v>0</v>
      </c>
      <c r="AB122" s="126">
        <f>AB$2*AVERAGE(Annual!AB$7:AB$123)</f>
        <v>0</v>
      </c>
      <c r="AC122" s="126">
        <f>AC$2*AVERAGE(Annual!AC$7:AC$123)</f>
        <v>0</v>
      </c>
      <c r="AD122" s="126">
        <f>AD$2*AVERAGE(Annual!AD$7:AD$123)</f>
        <v>0</v>
      </c>
    </row>
    <row r="123" spans="1:30">
      <c r="A123" t="s">
        <v>684</v>
      </c>
      <c r="B123" s="126">
        <f>B$2*AVERAGE(Annual!B$7:B$123)</f>
        <v>0</v>
      </c>
      <c r="C123" s="126">
        <f>C$2*AVERAGE(Annual!C$7:C$123)</f>
        <v>0</v>
      </c>
      <c r="D123" s="126">
        <f>D$2*AVERAGE(Annual!D$7:D$123)</f>
        <v>0</v>
      </c>
      <c r="E123" s="126">
        <f>E$2*AVERAGE(Annual!E$7:E$123)</f>
        <v>0</v>
      </c>
      <c r="F123" s="126">
        <f>F$2*AVERAGE(Annual!F$7:F$123)</f>
        <v>0</v>
      </c>
      <c r="G123" s="126">
        <f>G$2*AVERAGE(Annual!G$7:G$123)</f>
        <v>0</v>
      </c>
      <c r="H123" s="126">
        <f>H$2*AVERAGE(Annual!H$7:H$123)</f>
        <v>0</v>
      </c>
      <c r="I123" s="126">
        <f>I$2*AVERAGE(Annual!I$7:I$123)</f>
        <v>0</v>
      </c>
      <c r="J123" s="126">
        <f>J$2*AVERAGE(Annual!J$7:J$123)</f>
        <v>0</v>
      </c>
      <c r="K123" s="126">
        <f>K$2*AVERAGE(Annual!K$7:K$123)</f>
        <v>0</v>
      </c>
      <c r="L123" s="126">
        <f>L$2*AVERAGE(Annual!L$7:L$123)</f>
        <v>0</v>
      </c>
      <c r="M123" s="126">
        <f>M$2*AVERAGE(Annual!M$7:M$123)</f>
        <v>0</v>
      </c>
      <c r="N123" s="126">
        <f>N$2*AVERAGE(Annual!N$7:N$123)</f>
        <v>0</v>
      </c>
      <c r="O123" s="126">
        <f>O$2*AVERAGE(Annual!O$7:O$123)</f>
        <v>0</v>
      </c>
      <c r="P123" s="126">
        <f>P$2*AVERAGE(Annual!P$7:P$123)</f>
        <v>0</v>
      </c>
      <c r="Q123" s="126">
        <f>Q$2*AVERAGE(Annual!Q$7:Q$123)</f>
        <v>0</v>
      </c>
      <c r="R123" s="126">
        <f>R$2*AVERAGE(Annual!R$7:R$123)</f>
        <v>0</v>
      </c>
      <c r="S123" s="126">
        <f>S$2*AVERAGE(Annual!S$7:S$123)</f>
        <v>0</v>
      </c>
      <c r="T123" s="126">
        <f>T$2*AVERAGE(Annual!T$7:T$123)</f>
        <v>0</v>
      </c>
      <c r="U123" s="126">
        <f>U$2*AVERAGE(Annual!U$7:U$123)</f>
        <v>0</v>
      </c>
      <c r="V123" s="126">
        <f>V$2*AVERAGE(Annual!V$7:V$123)</f>
        <v>0</v>
      </c>
      <c r="W123" s="126">
        <f>W$2*AVERAGE(Annual!W$7:W$123)</f>
        <v>0</v>
      </c>
      <c r="X123" s="126">
        <f>X$2*AVERAGE(Annual!X$7:X$123)</f>
        <v>0</v>
      </c>
      <c r="Y123" s="126">
        <f>Y$2*AVERAGE(Annual!Y$7:Y$123)</f>
        <v>0</v>
      </c>
      <c r="Z123" s="126">
        <f>Z$2*AVERAGE(Annual!Z$7:Z$123)</f>
        <v>0</v>
      </c>
      <c r="AA123" s="126">
        <f>AA$2*AVERAGE(Annual!AA$7:AA$123)</f>
        <v>0</v>
      </c>
      <c r="AB123" s="126">
        <f>AB$2*AVERAGE(Annual!AB$7:AB$123)</f>
        <v>0</v>
      </c>
      <c r="AC123" s="126">
        <f>AC$2*AVERAGE(Annual!AC$7:AC$123)</f>
        <v>0</v>
      </c>
      <c r="AD123" s="126">
        <f>AD$2*AVERAGE(Annual!AD$7:AD$123)</f>
        <v>0</v>
      </c>
    </row>
  </sheetData>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6" tint="0.39997558519241921"/>
  </sheetPr>
  <dimension ref="A1:AD123"/>
  <sheetViews>
    <sheetView zoomScale="80" zoomScaleNormal="80" workbookViewId="0">
      <pane xSplit="1" ySplit="2" topLeftCell="O100" activePane="bottomRight" state="frozen"/>
      <selection activeCell="B7" sqref="B7"/>
      <selection pane="topRight" activeCell="B7" sqref="B7"/>
      <selection pane="bottomLeft" activeCell="B7" sqref="B7"/>
      <selection pane="bottomRight" activeCell="B7" sqref="B7:AD123"/>
    </sheetView>
  </sheetViews>
  <sheetFormatPr baseColWidth="10" defaultColWidth="12.7109375" defaultRowHeight="15"/>
  <cols>
    <col min="1" max="1" width="15.7109375" customWidth="1"/>
  </cols>
  <sheetData>
    <row r="1" spans="1:30">
      <c r="B1" t="s">
        <v>375</v>
      </c>
      <c r="C1" t="s">
        <v>510</v>
      </c>
      <c r="D1" s="128" t="s">
        <v>471</v>
      </c>
      <c r="E1" s="128" t="s">
        <v>470</v>
      </c>
      <c r="F1" s="128" t="s">
        <v>473</v>
      </c>
      <c r="G1" t="s">
        <v>379</v>
      </c>
      <c r="H1" t="s">
        <v>556</v>
      </c>
      <c r="I1" t="s">
        <v>124</v>
      </c>
      <c r="J1" t="s">
        <v>208</v>
      </c>
      <c r="K1" t="s">
        <v>381</v>
      </c>
      <c r="L1" t="s">
        <v>382</v>
      </c>
      <c r="M1" t="s">
        <v>371</v>
      </c>
      <c r="N1" t="s">
        <v>385</v>
      </c>
      <c r="O1" t="s">
        <v>374</v>
      </c>
      <c r="P1" t="s">
        <v>387</v>
      </c>
      <c r="Q1" t="s">
        <v>372</v>
      </c>
      <c r="R1" t="s">
        <v>479</v>
      </c>
      <c r="S1" t="s">
        <v>388</v>
      </c>
      <c r="T1" t="s">
        <v>586</v>
      </c>
      <c r="U1" t="s">
        <v>380</v>
      </c>
      <c r="V1" t="s">
        <v>131</v>
      </c>
      <c r="W1" t="s">
        <v>373</v>
      </c>
      <c r="X1" t="s">
        <v>526</v>
      </c>
      <c r="Y1" t="s">
        <v>527</v>
      </c>
      <c r="Z1" s="158" t="s">
        <v>663</v>
      </c>
      <c r="AA1" t="s">
        <v>679</v>
      </c>
      <c r="AB1" t="s">
        <v>680</v>
      </c>
      <c r="AC1" s="158" t="s">
        <v>664</v>
      </c>
      <c r="AD1" s="158" t="s">
        <v>676</v>
      </c>
    </row>
    <row r="2" spans="1:30">
      <c r="A2" s="132" t="s">
        <v>466</v>
      </c>
      <c r="B2" s="128">
        <v>0</v>
      </c>
      <c r="C2" s="128">
        <v>0</v>
      </c>
      <c r="D2" s="128">
        <v>0</v>
      </c>
      <c r="E2" s="128">
        <v>0</v>
      </c>
      <c r="F2" s="128">
        <v>0</v>
      </c>
      <c r="G2" s="128">
        <v>0</v>
      </c>
      <c r="H2" s="128">
        <v>0</v>
      </c>
      <c r="I2" s="128">
        <v>0</v>
      </c>
      <c r="J2" s="128">
        <v>0</v>
      </c>
      <c r="K2" s="128">
        <v>0</v>
      </c>
      <c r="L2" s="128">
        <v>0</v>
      </c>
      <c r="M2" s="128">
        <v>0</v>
      </c>
      <c r="N2" s="128">
        <v>0</v>
      </c>
      <c r="O2" s="128">
        <v>0</v>
      </c>
      <c r="P2" s="128">
        <v>0</v>
      </c>
      <c r="Q2" s="128">
        <v>0</v>
      </c>
      <c r="R2" s="128">
        <v>0</v>
      </c>
      <c r="S2" s="128">
        <v>0</v>
      </c>
      <c r="T2" s="128">
        <v>0</v>
      </c>
      <c r="U2" s="128">
        <v>0</v>
      </c>
      <c r="V2" s="128">
        <v>0</v>
      </c>
      <c r="W2" s="128">
        <v>0</v>
      </c>
      <c r="X2" s="128">
        <v>0</v>
      </c>
      <c r="Y2" s="128">
        <v>0</v>
      </c>
      <c r="Z2" s="128">
        <v>0</v>
      </c>
      <c r="AA2" s="128">
        <v>0</v>
      </c>
      <c r="AB2" s="128">
        <v>0</v>
      </c>
      <c r="AC2" s="128">
        <v>0</v>
      </c>
      <c r="AD2" s="128">
        <v>0</v>
      </c>
    </row>
    <row r="3" spans="1:30">
      <c r="A3" t="s">
        <v>400</v>
      </c>
      <c r="B3" s="126"/>
      <c r="C3" s="126"/>
      <c r="D3" s="126"/>
      <c r="E3" s="126"/>
      <c r="F3" s="126"/>
      <c r="G3" s="126"/>
      <c r="H3" s="126"/>
      <c r="I3" s="126"/>
      <c r="J3" s="126"/>
      <c r="K3" s="126"/>
      <c r="L3" s="126"/>
      <c r="M3" s="126"/>
      <c r="N3" s="126"/>
      <c r="O3" s="126"/>
      <c r="P3" s="126"/>
      <c r="Q3" s="126"/>
      <c r="R3" s="126"/>
      <c r="S3" s="126"/>
      <c r="T3" s="126"/>
      <c r="U3" s="126"/>
      <c r="V3" s="126"/>
      <c r="W3" s="126"/>
    </row>
    <row r="4" spans="1:30">
      <c r="A4" t="s">
        <v>401</v>
      </c>
      <c r="B4" s="126"/>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row>
    <row r="5" spans="1:30">
      <c r="A5" t="s">
        <v>402</v>
      </c>
      <c r="B5" s="126"/>
      <c r="C5" s="126"/>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row>
    <row r="6" spans="1:30">
      <c r="A6" t="s">
        <v>403</v>
      </c>
      <c r="B6" s="126"/>
      <c r="C6" s="126"/>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row>
    <row r="7" spans="1:30">
      <c r="A7" t="s">
        <v>404</v>
      </c>
      <c r="B7" s="126">
        <f>B$2*AVERAGE(Annual!B$23:B$123)</f>
        <v>0</v>
      </c>
      <c r="C7" s="126">
        <f>C$2*AVERAGE(Annual!C$23:C$123)</f>
        <v>0</v>
      </c>
      <c r="D7" s="126">
        <f>D$2*AVERAGE(Annual!D$23:D$123)</f>
        <v>0</v>
      </c>
      <c r="E7" s="126">
        <f>E$2*AVERAGE(Annual!E$23:E$123)</f>
        <v>0</v>
      </c>
      <c r="F7" s="126">
        <f>F$2*AVERAGE(Annual!F$23:F$123)</f>
        <v>0</v>
      </c>
      <c r="G7" s="126">
        <f>G$2*AVERAGE(Annual!G$23:G$123)</f>
        <v>0</v>
      </c>
      <c r="H7" s="126">
        <f>H$2*AVERAGE(Annual!H$23:H$123)</f>
        <v>0</v>
      </c>
      <c r="I7" s="126">
        <f>I$2*AVERAGE(Annual!I$23:I$123)</f>
        <v>0</v>
      </c>
      <c r="J7" s="126">
        <f>J$2*AVERAGE(Annual!J$23:J$123)</f>
        <v>0</v>
      </c>
      <c r="K7" s="126">
        <f>K$2*AVERAGE(Annual!K$23:K$123)</f>
        <v>0</v>
      </c>
      <c r="L7" s="126">
        <f>L$2*AVERAGE(Annual!L$23:L$123)</f>
        <v>0</v>
      </c>
      <c r="M7" s="126">
        <f>M$2*AVERAGE(Annual!M$23:M$123)</f>
        <v>0</v>
      </c>
      <c r="N7" s="126">
        <f>N$2*AVERAGE(Annual!N$23:N$123)</f>
        <v>0</v>
      </c>
      <c r="O7" s="126">
        <f>O$2*AVERAGE(Annual!O$23:O$123)</f>
        <v>0</v>
      </c>
      <c r="P7" s="126">
        <f>P$2*AVERAGE(Annual!P$23:P$123)</f>
        <v>0</v>
      </c>
      <c r="Q7" s="126">
        <f>Q$2*AVERAGE(Annual!Q$23:Q$123)</f>
        <v>0</v>
      </c>
      <c r="R7" s="126">
        <f>R$2*AVERAGE(Annual!R$23:R$123)</f>
        <v>0</v>
      </c>
      <c r="S7" s="126">
        <f>S$2*AVERAGE(Annual!S$23:S$123)</f>
        <v>0</v>
      </c>
      <c r="T7" s="126">
        <f>T$2*AVERAGE(Annual!T$23:T$123)</f>
        <v>0</v>
      </c>
      <c r="U7" s="126">
        <f>U$2*AVERAGE(Annual!U$23:U$123)</f>
        <v>0</v>
      </c>
      <c r="V7" s="126">
        <f>V$2*AVERAGE(Annual!V$23:V$123)</f>
        <v>0</v>
      </c>
      <c r="W7" s="126">
        <f>W$2*AVERAGE(Annual!W$23:W$123)</f>
        <v>0</v>
      </c>
      <c r="X7" s="126">
        <f>X$2*AVERAGE(Annual!X$23:X$123)</f>
        <v>0</v>
      </c>
      <c r="Y7" s="126">
        <f>Y$2*AVERAGE(Annual!Y$23:Y$123)</f>
        <v>0</v>
      </c>
      <c r="Z7" s="126">
        <f>Z$2*AVERAGE(Annual!Z$23:Z$123)</f>
        <v>0</v>
      </c>
      <c r="AA7" s="126">
        <f>AA$2*AVERAGE(Annual!AA$23:AA$123)</f>
        <v>0</v>
      </c>
      <c r="AB7" s="126">
        <f>AB$2*AVERAGE(Annual!AB$23:AB$123)</f>
        <v>0</v>
      </c>
      <c r="AC7" s="126">
        <f>AC$2*AVERAGE(Annual!AC$23:AC$123)</f>
        <v>0</v>
      </c>
      <c r="AD7" s="126">
        <f>AD$2*AVERAGE(Annual!AD$23:AD$123)</f>
        <v>0</v>
      </c>
    </row>
    <row r="8" spans="1:30">
      <c r="A8" t="s">
        <v>405</v>
      </c>
      <c r="B8" s="126">
        <f>B$2*AVERAGE(Annual!B$23:B$123)</f>
        <v>0</v>
      </c>
      <c r="C8" s="126">
        <f>C$2*AVERAGE(Annual!C$23:C$123)</f>
        <v>0</v>
      </c>
      <c r="D8" s="126">
        <f>D$2*AVERAGE(Annual!D$23:D$123)</f>
        <v>0</v>
      </c>
      <c r="E8" s="126">
        <f>E$2*AVERAGE(Annual!E$23:E$123)</f>
        <v>0</v>
      </c>
      <c r="F8" s="126">
        <f>F$2*AVERAGE(Annual!F$23:F$123)</f>
        <v>0</v>
      </c>
      <c r="G8" s="126">
        <f>G$2*AVERAGE(Annual!G$23:G$123)</f>
        <v>0</v>
      </c>
      <c r="H8" s="126">
        <f>H$2*AVERAGE(Annual!H$23:H$123)</f>
        <v>0</v>
      </c>
      <c r="I8" s="126">
        <f>I$2*AVERAGE(Annual!I$23:I$123)</f>
        <v>0</v>
      </c>
      <c r="J8" s="126">
        <f>J$2*AVERAGE(Annual!J$23:J$123)</f>
        <v>0</v>
      </c>
      <c r="K8" s="126">
        <f>K$2*AVERAGE(Annual!K$23:K$123)</f>
        <v>0</v>
      </c>
      <c r="L8" s="126">
        <f>L$2*AVERAGE(Annual!L$23:L$123)</f>
        <v>0</v>
      </c>
      <c r="M8" s="126">
        <f>M$2*AVERAGE(Annual!M$23:M$123)</f>
        <v>0</v>
      </c>
      <c r="N8" s="126">
        <f>N$2*AVERAGE(Annual!N$23:N$123)</f>
        <v>0</v>
      </c>
      <c r="O8" s="126">
        <f>O$2*AVERAGE(Annual!O$23:O$123)</f>
        <v>0</v>
      </c>
      <c r="P8" s="126">
        <f>P$2*AVERAGE(Annual!P$23:P$123)</f>
        <v>0</v>
      </c>
      <c r="Q8" s="126">
        <f>Q$2*AVERAGE(Annual!Q$23:Q$123)</f>
        <v>0</v>
      </c>
      <c r="R8" s="126">
        <f>R$2*AVERAGE(Annual!R$23:R$123)</f>
        <v>0</v>
      </c>
      <c r="S8" s="126">
        <f>S$2*AVERAGE(Annual!S$23:S$123)</f>
        <v>0</v>
      </c>
      <c r="T8" s="126">
        <f>T$2*AVERAGE(Annual!T$23:T$123)</f>
        <v>0</v>
      </c>
      <c r="U8" s="126">
        <f>U$2*AVERAGE(Annual!U$23:U$123)</f>
        <v>0</v>
      </c>
      <c r="V8" s="126">
        <f>V$2*AVERAGE(Annual!V$23:V$123)</f>
        <v>0</v>
      </c>
      <c r="W8" s="126">
        <f>W$2*AVERAGE(Annual!W$23:W$123)</f>
        <v>0</v>
      </c>
      <c r="X8" s="126">
        <f>X$2*AVERAGE(Annual!X$23:X$123)</f>
        <v>0</v>
      </c>
      <c r="Y8" s="126">
        <f>Y$2*AVERAGE(Annual!Y$23:Y$123)</f>
        <v>0</v>
      </c>
      <c r="Z8" s="126">
        <f>Z$2*AVERAGE(Annual!Z$23:Z$123)</f>
        <v>0</v>
      </c>
      <c r="AA8" s="126">
        <f>AA$2*AVERAGE(Annual!AA$23:AA$123)</f>
        <v>0</v>
      </c>
      <c r="AB8" s="126">
        <f>AB$2*AVERAGE(Annual!AB$23:AB$123)</f>
        <v>0</v>
      </c>
      <c r="AC8" s="126">
        <f>AC$2*AVERAGE(Annual!AC$23:AC$123)</f>
        <v>0</v>
      </c>
      <c r="AD8" s="126">
        <f>AD$2*AVERAGE(Annual!AD$23:AD$123)</f>
        <v>0</v>
      </c>
    </row>
    <row r="9" spans="1:30">
      <c r="A9" t="s">
        <v>406</v>
      </c>
      <c r="B9" s="126">
        <f>B$2*AVERAGE(Annual!B$23:B$123)</f>
        <v>0</v>
      </c>
      <c r="C9" s="126">
        <f>C$2*AVERAGE(Annual!C$23:C$123)</f>
        <v>0</v>
      </c>
      <c r="D9" s="126">
        <f>D$2*AVERAGE(Annual!D$23:D$123)</f>
        <v>0</v>
      </c>
      <c r="E9" s="126">
        <f>E$2*AVERAGE(Annual!E$23:E$123)</f>
        <v>0</v>
      </c>
      <c r="F9" s="126">
        <f>F$2*AVERAGE(Annual!F$23:F$123)</f>
        <v>0</v>
      </c>
      <c r="G9" s="126">
        <f>G$2*AVERAGE(Annual!G$23:G$123)</f>
        <v>0</v>
      </c>
      <c r="H9" s="126">
        <f>H$2*AVERAGE(Annual!H$23:H$123)</f>
        <v>0</v>
      </c>
      <c r="I9" s="126">
        <f>I$2*AVERAGE(Annual!I$23:I$123)</f>
        <v>0</v>
      </c>
      <c r="J9" s="126">
        <f>J$2*AVERAGE(Annual!J$23:J$123)</f>
        <v>0</v>
      </c>
      <c r="K9" s="126">
        <f>K$2*AVERAGE(Annual!K$23:K$123)</f>
        <v>0</v>
      </c>
      <c r="L9" s="126">
        <f>L$2*AVERAGE(Annual!L$23:L$123)</f>
        <v>0</v>
      </c>
      <c r="M9" s="126">
        <f>M$2*AVERAGE(Annual!M$23:M$123)</f>
        <v>0</v>
      </c>
      <c r="N9" s="126">
        <f>N$2*AVERAGE(Annual!N$23:N$123)</f>
        <v>0</v>
      </c>
      <c r="O9" s="126">
        <f>O$2*AVERAGE(Annual!O$23:O$123)</f>
        <v>0</v>
      </c>
      <c r="P9" s="126">
        <f>P$2*AVERAGE(Annual!P$23:P$123)</f>
        <v>0</v>
      </c>
      <c r="Q9" s="126">
        <f>Q$2*AVERAGE(Annual!Q$23:Q$123)</f>
        <v>0</v>
      </c>
      <c r="R9" s="126">
        <f>R$2*AVERAGE(Annual!R$23:R$123)</f>
        <v>0</v>
      </c>
      <c r="S9" s="126">
        <f>S$2*AVERAGE(Annual!S$23:S$123)</f>
        <v>0</v>
      </c>
      <c r="T9" s="126">
        <f>T$2*AVERAGE(Annual!T$23:T$123)</f>
        <v>0</v>
      </c>
      <c r="U9" s="126">
        <f>U$2*AVERAGE(Annual!U$23:U$123)</f>
        <v>0</v>
      </c>
      <c r="V9" s="126">
        <f>V$2*AVERAGE(Annual!V$23:V$123)</f>
        <v>0</v>
      </c>
      <c r="W9" s="126">
        <f>W$2*AVERAGE(Annual!W$23:W$123)</f>
        <v>0</v>
      </c>
      <c r="X9" s="126">
        <f>X$2*AVERAGE(Annual!X$23:X$123)</f>
        <v>0</v>
      </c>
      <c r="Y9" s="126">
        <f>Y$2*AVERAGE(Annual!Y$23:Y$123)</f>
        <v>0</v>
      </c>
      <c r="Z9" s="126">
        <f>Z$2*AVERAGE(Annual!Z$23:Z$123)</f>
        <v>0</v>
      </c>
      <c r="AA9" s="126">
        <f>AA$2*AVERAGE(Annual!AA$23:AA$123)</f>
        <v>0</v>
      </c>
      <c r="AB9" s="126">
        <f>AB$2*AVERAGE(Annual!AB$23:AB$123)</f>
        <v>0</v>
      </c>
      <c r="AC9" s="126">
        <f>AC$2*AVERAGE(Annual!AC$23:AC$123)</f>
        <v>0</v>
      </c>
      <c r="AD9" s="126">
        <f>AD$2*AVERAGE(Annual!AD$23:AD$123)</f>
        <v>0</v>
      </c>
    </row>
    <row r="10" spans="1:30">
      <c r="A10" t="s">
        <v>407</v>
      </c>
      <c r="B10" s="126">
        <f>B$2*AVERAGE(Annual!B$23:B$123)</f>
        <v>0</v>
      </c>
      <c r="C10" s="126">
        <f>C$2*AVERAGE(Annual!C$23:C$123)</f>
        <v>0</v>
      </c>
      <c r="D10" s="126">
        <f>D$2*AVERAGE(Annual!D$23:D$123)</f>
        <v>0</v>
      </c>
      <c r="E10" s="126">
        <f>E$2*AVERAGE(Annual!E$23:E$123)</f>
        <v>0</v>
      </c>
      <c r="F10" s="126">
        <f>F$2*AVERAGE(Annual!F$23:F$123)</f>
        <v>0</v>
      </c>
      <c r="G10" s="126">
        <f>G$2*AVERAGE(Annual!G$23:G$123)</f>
        <v>0</v>
      </c>
      <c r="H10" s="126">
        <f>H$2*AVERAGE(Annual!H$23:H$123)</f>
        <v>0</v>
      </c>
      <c r="I10" s="126">
        <f>I$2*AVERAGE(Annual!I$23:I$123)</f>
        <v>0</v>
      </c>
      <c r="J10" s="126">
        <f>J$2*AVERAGE(Annual!J$23:J$123)</f>
        <v>0</v>
      </c>
      <c r="K10" s="126">
        <f>K$2*AVERAGE(Annual!K$23:K$123)</f>
        <v>0</v>
      </c>
      <c r="L10" s="126">
        <f>L$2*AVERAGE(Annual!L$23:L$123)</f>
        <v>0</v>
      </c>
      <c r="M10" s="126">
        <f>M$2*AVERAGE(Annual!M$23:M$123)</f>
        <v>0</v>
      </c>
      <c r="N10" s="126">
        <f>N$2*AVERAGE(Annual!N$23:N$123)</f>
        <v>0</v>
      </c>
      <c r="O10" s="126">
        <f>O$2*AVERAGE(Annual!O$23:O$123)</f>
        <v>0</v>
      </c>
      <c r="P10" s="126">
        <f>P$2*AVERAGE(Annual!P$23:P$123)</f>
        <v>0</v>
      </c>
      <c r="Q10" s="126">
        <f>Q$2*AVERAGE(Annual!Q$23:Q$123)</f>
        <v>0</v>
      </c>
      <c r="R10" s="126">
        <f>R$2*AVERAGE(Annual!R$23:R$123)</f>
        <v>0</v>
      </c>
      <c r="S10" s="126">
        <f>S$2*AVERAGE(Annual!S$23:S$123)</f>
        <v>0</v>
      </c>
      <c r="T10" s="126">
        <f>T$2*AVERAGE(Annual!T$23:T$123)</f>
        <v>0</v>
      </c>
      <c r="U10" s="126">
        <f>U$2*AVERAGE(Annual!U$23:U$123)</f>
        <v>0</v>
      </c>
      <c r="V10" s="126">
        <f>V$2*AVERAGE(Annual!V$23:V$123)</f>
        <v>0</v>
      </c>
      <c r="W10" s="126">
        <f>W$2*AVERAGE(Annual!W$23:W$123)</f>
        <v>0</v>
      </c>
      <c r="X10" s="126">
        <f>X$2*AVERAGE(Annual!X$23:X$123)</f>
        <v>0</v>
      </c>
      <c r="Y10" s="126">
        <f>Y$2*AVERAGE(Annual!Y$23:Y$123)</f>
        <v>0</v>
      </c>
      <c r="Z10" s="126">
        <f>Z$2*AVERAGE(Annual!Z$23:Z$123)</f>
        <v>0</v>
      </c>
      <c r="AA10" s="126">
        <f>AA$2*AVERAGE(Annual!AA$23:AA$123)</f>
        <v>0</v>
      </c>
      <c r="AB10" s="126">
        <f>AB$2*AVERAGE(Annual!AB$23:AB$123)</f>
        <v>0</v>
      </c>
      <c r="AC10" s="126">
        <f>AC$2*AVERAGE(Annual!AC$23:AC$123)</f>
        <v>0</v>
      </c>
      <c r="AD10" s="126">
        <f>AD$2*AVERAGE(Annual!AD$23:AD$123)</f>
        <v>0</v>
      </c>
    </row>
    <row r="11" spans="1:30">
      <c r="A11" t="s">
        <v>408</v>
      </c>
      <c r="B11" s="126">
        <f>B$2*AVERAGE(Annual!B$23:B$123)</f>
        <v>0</v>
      </c>
      <c r="C11" s="126">
        <f>C$2*AVERAGE(Annual!C$23:C$123)</f>
        <v>0</v>
      </c>
      <c r="D11" s="126">
        <f>D$2*AVERAGE(Annual!D$23:D$123)</f>
        <v>0</v>
      </c>
      <c r="E11" s="126">
        <f>E$2*AVERAGE(Annual!E$23:E$123)</f>
        <v>0</v>
      </c>
      <c r="F11" s="126">
        <f>F$2*AVERAGE(Annual!F$23:F$123)</f>
        <v>0</v>
      </c>
      <c r="G11" s="126">
        <f>G$2*AVERAGE(Annual!G$23:G$123)</f>
        <v>0</v>
      </c>
      <c r="H11" s="126">
        <f>H$2*AVERAGE(Annual!H$23:H$123)</f>
        <v>0</v>
      </c>
      <c r="I11" s="126">
        <f>I$2*AVERAGE(Annual!I$23:I$123)</f>
        <v>0</v>
      </c>
      <c r="J11" s="126">
        <f>J$2*AVERAGE(Annual!J$23:J$123)</f>
        <v>0</v>
      </c>
      <c r="K11" s="126">
        <f>K$2*AVERAGE(Annual!K$23:K$123)</f>
        <v>0</v>
      </c>
      <c r="L11" s="126">
        <f>L$2*AVERAGE(Annual!L$23:L$123)</f>
        <v>0</v>
      </c>
      <c r="M11" s="126">
        <f>M$2*AVERAGE(Annual!M$23:M$123)</f>
        <v>0</v>
      </c>
      <c r="N11" s="126">
        <f>N$2*AVERAGE(Annual!N$23:N$123)</f>
        <v>0</v>
      </c>
      <c r="O11" s="126">
        <f>O$2*AVERAGE(Annual!O$23:O$123)</f>
        <v>0</v>
      </c>
      <c r="P11" s="126">
        <f>P$2*AVERAGE(Annual!P$23:P$123)</f>
        <v>0</v>
      </c>
      <c r="Q11" s="126">
        <f>Q$2*AVERAGE(Annual!Q$23:Q$123)</f>
        <v>0</v>
      </c>
      <c r="R11" s="126">
        <f>R$2*AVERAGE(Annual!R$23:R$123)</f>
        <v>0</v>
      </c>
      <c r="S11" s="126">
        <f>S$2*AVERAGE(Annual!S$23:S$123)</f>
        <v>0</v>
      </c>
      <c r="T11" s="126">
        <f>T$2*AVERAGE(Annual!T$23:T$123)</f>
        <v>0</v>
      </c>
      <c r="U11" s="126">
        <f>U$2*AVERAGE(Annual!U$23:U$123)</f>
        <v>0</v>
      </c>
      <c r="V11" s="126">
        <f>V$2*AVERAGE(Annual!V$23:V$123)</f>
        <v>0</v>
      </c>
      <c r="W11" s="126">
        <f>W$2*AVERAGE(Annual!W$23:W$123)</f>
        <v>0</v>
      </c>
      <c r="X11" s="126">
        <f>X$2*AVERAGE(Annual!X$23:X$123)</f>
        <v>0</v>
      </c>
      <c r="Y11" s="126">
        <f>Y$2*AVERAGE(Annual!Y$23:Y$123)</f>
        <v>0</v>
      </c>
      <c r="Z11" s="126">
        <f>Z$2*AVERAGE(Annual!Z$23:Z$123)</f>
        <v>0</v>
      </c>
      <c r="AA11" s="126">
        <f>AA$2*AVERAGE(Annual!AA$23:AA$123)</f>
        <v>0</v>
      </c>
      <c r="AB11" s="126">
        <f>AB$2*AVERAGE(Annual!AB$23:AB$123)</f>
        <v>0</v>
      </c>
      <c r="AC11" s="126">
        <f>AC$2*AVERAGE(Annual!AC$23:AC$123)</f>
        <v>0</v>
      </c>
      <c r="AD11" s="126">
        <f>AD$2*AVERAGE(Annual!AD$23:AD$123)</f>
        <v>0</v>
      </c>
    </row>
    <row r="12" spans="1:30">
      <c r="A12" t="s">
        <v>409</v>
      </c>
      <c r="B12" s="126">
        <f>B$2*AVERAGE(Annual!B$23:B$123)</f>
        <v>0</v>
      </c>
      <c r="C12" s="126">
        <f>C$2*AVERAGE(Annual!C$23:C$123)</f>
        <v>0</v>
      </c>
      <c r="D12" s="126">
        <f>D$2*AVERAGE(Annual!D$23:D$123)</f>
        <v>0</v>
      </c>
      <c r="E12" s="126">
        <f>E$2*AVERAGE(Annual!E$23:E$123)</f>
        <v>0</v>
      </c>
      <c r="F12" s="126">
        <f>F$2*AVERAGE(Annual!F$23:F$123)</f>
        <v>0</v>
      </c>
      <c r="G12" s="126">
        <f>G$2*AVERAGE(Annual!G$23:G$123)</f>
        <v>0</v>
      </c>
      <c r="H12" s="126">
        <f>H$2*AVERAGE(Annual!H$23:H$123)</f>
        <v>0</v>
      </c>
      <c r="I12" s="126">
        <f>I$2*AVERAGE(Annual!I$23:I$123)</f>
        <v>0</v>
      </c>
      <c r="J12" s="126">
        <f>J$2*AVERAGE(Annual!J$23:J$123)</f>
        <v>0</v>
      </c>
      <c r="K12" s="126">
        <f>K$2*AVERAGE(Annual!K$23:K$123)</f>
        <v>0</v>
      </c>
      <c r="L12" s="126">
        <f>L$2*AVERAGE(Annual!L$23:L$123)</f>
        <v>0</v>
      </c>
      <c r="M12" s="126">
        <f>M$2*AVERAGE(Annual!M$23:M$123)</f>
        <v>0</v>
      </c>
      <c r="N12" s="126">
        <f>N$2*AVERAGE(Annual!N$23:N$123)</f>
        <v>0</v>
      </c>
      <c r="O12" s="126">
        <f>O$2*AVERAGE(Annual!O$23:O$123)</f>
        <v>0</v>
      </c>
      <c r="P12" s="126">
        <f>P$2*AVERAGE(Annual!P$23:P$123)</f>
        <v>0</v>
      </c>
      <c r="Q12" s="126">
        <f>Q$2*AVERAGE(Annual!Q$23:Q$123)</f>
        <v>0</v>
      </c>
      <c r="R12" s="126">
        <f>R$2*AVERAGE(Annual!R$23:R$123)</f>
        <v>0</v>
      </c>
      <c r="S12" s="126">
        <f>S$2*AVERAGE(Annual!S$23:S$123)</f>
        <v>0</v>
      </c>
      <c r="T12" s="126">
        <f>T$2*AVERAGE(Annual!T$23:T$123)</f>
        <v>0</v>
      </c>
      <c r="U12" s="126">
        <f>U$2*AVERAGE(Annual!U$23:U$123)</f>
        <v>0</v>
      </c>
      <c r="V12" s="126">
        <f>V$2*AVERAGE(Annual!V$23:V$123)</f>
        <v>0</v>
      </c>
      <c r="W12" s="126">
        <f>W$2*AVERAGE(Annual!W$23:W$123)</f>
        <v>0</v>
      </c>
      <c r="X12" s="126">
        <f>X$2*AVERAGE(Annual!X$23:X$123)</f>
        <v>0</v>
      </c>
      <c r="Y12" s="126">
        <f>Y$2*AVERAGE(Annual!Y$23:Y$123)</f>
        <v>0</v>
      </c>
      <c r="Z12" s="126">
        <f>Z$2*AVERAGE(Annual!Z$23:Z$123)</f>
        <v>0</v>
      </c>
      <c r="AA12" s="126">
        <f>AA$2*AVERAGE(Annual!AA$23:AA$123)</f>
        <v>0</v>
      </c>
      <c r="AB12" s="126">
        <f>AB$2*AVERAGE(Annual!AB$23:AB$123)</f>
        <v>0</v>
      </c>
      <c r="AC12" s="126">
        <f>AC$2*AVERAGE(Annual!AC$23:AC$123)</f>
        <v>0</v>
      </c>
      <c r="AD12" s="126">
        <f>AD$2*AVERAGE(Annual!AD$23:AD$123)</f>
        <v>0</v>
      </c>
    </row>
    <row r="13" spans="1:30">
      <c r="A13" t="s">
        <v>410</v>
      </c>
      <c r="B13" s="126">
        <f>B$2*AVERAGE(Annual!B$23:B$123)</f>
        <v>0</v>
      </c>
      <c r="C13" s="126">
        <f>C$2*AVERAGE(Annual!C$23:C$123)</f>
        <v>0</v>
      </c>
      <c r="D13" s="126">
        <f>D$2*AVERAGE(Annual!D$23:D$123)</f>
        <v>0</v>
      </c>
      <c r="E13" s="126">
        <f>E$2*AVERAGE(Annual!E$23:E$123)</f>
        <v>0</v>
      </c>
      <c r="F13" s="126">
        <f>F$2*AVERAGE(Annual!F$23:F$123)</f>
        <v>0</v>
      </c>
      <c r="G13" s="126">
        <f>G$2*AVERAGE(Annual!G$23:G$123)</f>
        <v>0</v>
      </c>
      <c r="H13" s="126">
        <f>H$2*AVERAGE(Annual!H$23:H$123)</f>
        <v>0</v>
      </c>
      <c r="I13" s="126">
        <f>I$2*AVERAGE(Annual!I$23:I$123)</f>
        <v>0</v>
      </c>
      <c r="J13" s="126">
        <f>J$2*AVERAGE(Annual!J$23:J$123)</f>
        <v>0</v>
      </c>
      <c r="K13" s="126">
        <f>K$2*AVERAGE(Annual!K$23:K$123)</f>
        <v>0</v>
      </c>
      <c r="L13" s="126">
        <f>L$2*AVERAGE(Annual!L$23:L$123)</f>
        <v>0</v>
      </c>
      <c r="M13" s="126">
        <f>M$2*AVERAGE(Annual!M$23:M$123)</f>
        <v>0</v>
      </c>
      <c r="N13" s="126">
        <f>N$2*AVERAGE(Annual!N$23:N$123)</f>
        <v>0</v>
      </c>
      <c r="O13" s="126">
        <f>O$2*AVERAGE(Annual!O$23:O$123)</f>
        <v>0</v>
      </c>
      <c r="P13" s="126">
        <f>P$2*AVERAGE(Annual!P$23:P$123)</f>
        <v>0</v>
      </c>
      <c r="Q13" s="126">
        <f>Q$2*AVERAGE(Annual!Q$23:Q$123)</f>
        <v>0</v>
      </c>
      <c r="R13" s="126">
        <f>R$2*AVERAGE(Annual!R$23:R$123)</f>
        <v>0</v>
      </c>
      <c r="S13" s="126">
        <f>S$2*AVERAGE(Annual!S$23:S$123)</f>
        <v>0</v>
      </c>
      <c r="T13" s="126">
        <f>T$2*AVERAGE(Annual!T$23:T$123)</f>
        <v>0</v>
      </c>
      <c r="U13" s="126">
        <f>U$2*AVERAGE(Annual!U$23:U$123)</f>
        <v>0</v>
      </c>
      <c r="V13" s="126">
        <f>V$2*AVERAGE(Annual!V$23:V$123)</f>
        <v>0</v>
      </c>
      <c r="W13" s="126">
        <f>W$2*AVERAGE(Annual!W$23:W$123)</f>
        <v>0</v>
      </c>
      <c r="X13" s="126">
        <f>X$2*AVERAGE(Annual!X$23:X$123)</f>
        <v>0</v>
      </c>
      <c r="Y13" s="126">
        <f>Y$2*AVERAGE(Annual!Y$23:Y$123)</f>
        <v>0</v>
      </c>
      <c r="Z13" s="126">
        <f>Z$2*AVERAGE(Annual!Z$23:Z$123)</f>
        <v>0</v>
      </c>
      <c r="AA13" s="126">
        <f>AA$2*AVERAGE(Annual!AA$23:AA$123)</f>
        <v>0</v>
      </c>
      <c r="AB13" s="126">
        <f>AB$2*AVERAGE(Annual!AB$23:AB$123)</f>
        <v>0</v>
      </c>
      <c r="AC13" s="126">
        <f>AC$2*AVERAGE(Annual!AC$23:AC$123)</f>
        <v>0</v>
      </c>
      <c r="AD13" s="126">
        <f>AD$2*AVERAGE(Annual!AD$23:AD$123)</f>
        <v>0</v>
      </c>
    </row>
    <row r="14" spans="1:30">
      <c r="A14" t="s">
        <v>411</v>
      </c>
      <c r="B14" s="126">
        <f>B$2*AVERAGE(Annual!B$23:B$123)</f>
        <v>0</v>
      </c>
      <c r="C14" s="126">
        <f>C$2*AVERAGE(Annual!C$23:C$123)</f>
        <v>0</v>
      </c>
      <c r="D14" s="126">
        <f>D$2*AVERAGE(Annual!D$23:D$123)</f>
        <v>0</v>
      </c>
      <c r="E14" s="126">
        <f>E$2*AVERAGE(Annual!E$23:E$123)</f>
        <v>0</v>
      </c>
      <c r="F14" s="126">
        <f>F$2*AVERAGE(Annual!F$23:F$123)</f>
        <v>0</v>
      </c>
      <c r="G14" s="126">
        <f>G$2*AVERAGE(Annual!G$23:G$123)</f>
        <v>0</v>
      </c>
      <c r="H14" s="126">
        <f>H$2*AVERAGE(Annual!H$23:H$123)</f>
        <v>0</v>
      </c>
      <c r="I14" s="126">
        <f>I$2*AVERAGE(Annual!I$23:I$123)</f>
        <v>0</v>
      </c>
      <c r="J14" s="126">
        <f>J$2*AVERAGE(Annual!J$23:J$123)</f>
        <v>0</v>
      </c>
      <c r="K14" s="126">
        <f>K$2*AVERAGE(Annual!K$23:K$123)</f>
        <v>0</v>
      </c>
      <c r="L14" s="126">
        <f>L$2*AVERAGE(Annual!L$23:L$123)</f>
        <v>0</v>
      </c>
      <c r="M14" s="126">
        <f>M$2*AVERAGE(Annual!M$23:M$123)</f>
        <v>0</v>
      </c>
      <c r="N14" s="126">
        <f>N$2*AVERAGE(Annual!N$23:N$123)</f>
        <v>0</v>
      </c>
      <c r="O14" s="126">
        <f>O$2*AVERAGE(Annual!O$23:O$123)</f>
        <v>0</v>
      </c>
      <c r="P14" s="126">
        <f>P$2*AVERAGE(Annual!P$23:P$123)</f>
        <v>0</v>
      </c>
      <c r="Q14" s="126">
        <f>Q$2*AVERAGE(Annual!Q$23:Q$123)</f>
        <v>0</v>
      </c>
      <c r="R14" s="126">
        <f>R$2*AVERAGE(Annual!R$23:R$123)</f>
        <v>0</v>
      </c>
      <c r="S14" s="126">
        <f>S$2*AVERAGE(Annual!S$23:S$123)</f>
        <v>0</v>
      </c>
      <c r="T14" s="126">
        <f>T$2*AVERAGE(Annual!T$23:T$123)</f>
        <v>0</v>
      </c>
      <c r="U14" s="126">
        <f>U$2*AVERAGE(Annual!U$23:U$123)</f>
        <v>0</v>
      </c>
      <c r="V14" s="126">
        <f>V$2*AVERAGE(Annual!V$23:V$123)</f>
        <v>0</v>
      </c>
      <c r="W14" s="126">
        <f>W$2*AVERAGE(Annual!W$23:W$123)</f>
        <v>0</v>
      </c>
      <c r="X14" s="126">
        <f>X$2*AVERAGE(Annual!X$23:X$123)</f>
        <v>0</v>
      </c>
      <c r="Y14" s="126">
        <f>Y$2*AVERAGE(Annual!Y$23:Y$123)</f>
        <v>0</v>
      </c>
      <c r="Z14" s="126">
        <f>Z$2*AVERAGE(Annual!Z$23:Z$123)</f>
        <v>0</v>
      </c>
      <c r="AA14" s="126">
        <f>AA$2*AVERAGE(Annual!AA$23:AA$123)</f>
        <v>0</v>
      </c>
      <c r="AB14" s="126">
        <f>AB$2*AVERAGE(Annual!AB$23:AB$123)</f>
        <v>0</v>
      </c>
      <c r="AC14" s="126">
        <f>AC$2*AVERAGE(Annual!AC$23:AC$123)</f>
        <v>0</v>
      </c>
      <c r="AD14" s="126">
        <f>AD$2*AVERAGE(Annual!AD$23:AD$123)</f>
        <v>0</v>
      </c>
    </row>
    <row r="15" spans="1:30">
      <c r="A15" t="s">
        <v>412</v>
      </c>
      <c r="B15" s="126">
        <f>B$2*AVERAGE(Annual!B$23:B$123)</f>
        <v>0</v>
      </c>
      <c r="C15" s="126">
        <f>C$2*AVERAGE(Annual!C$23:C$123)</f>
        <v>0</v>
      </c>
      <c r="D15" s="126">
        <f>D$2*AVERAGE(Annual!D$23:D$123)</f>
        <v>0</v>
      </c>
      <c r="E15" s="126">
        <f>E$2*AVERAGE(Annual!E$23:E$123)</f>
        <v>0</v>
      </c>
      <c r="F15" s="126">
        <f>F$2*AVERAGE(Annual!F$23:F$123)</f>
        <v>0</v>
      </c>
      <c r="G15" s="126">
        <f>G$2*AVERAGE(Annual!G$23:G$123)</f>
        <v>0</v>
      </c>
      <c r="H15" s="126">
        <f>H$2*AVERAGE(Annual!H$23:H$123)</f>
        <v>0</v>
      </c>
      <c r="I15" s="126">
        <f>I$2*AVERAGE(Annual!I$23:I$123)</f>
        <v>0</v>
      </c>
      <c r="J15" s="126">
        <f>J$2*AVERAGE(Annual!J$23:J$123)</f>
        <v>0</v>
      </c>
      <c r="K15" s="126">
        <f>K$2*AVERAGE(Annual!K$23:K$123)</f>
        <v>0</v>
      </c>
      <c r="L15" s="126">
        <f>L$2*AVERAGE(Annual!L$23:L$123)</f>
        <v>0</v>
      </c>
      <c r="M15" s="126">
        <f>M$2*AVERAGE(Annual!M$23:M$123)</f>
        <v>0</v>
      </c>
      <c r="N15" s="126">
        <f>N$2*AVERAGE(Annual!N$23:N$123)</f>
        <v>0</v>
      </c>
      <c r="O15" s="126">
        <f>O$2*AVERAGE(Annual!O$23:O$123)</f>
        <v>0</v>
      </c>
      <c r="P15" s="126">
        <f>P$2*AVERAGE(Annual!P$23:P$123)</f>
        <v>0</v>
      </c>
      <c r="Q15" s="126">
        <f>Q$2*AVERAGE(Annual!Q$23:Q$123)</f>
        <v>0</v>
      </c>
      <c r="R15" s="126">
        <f>R$2*AVERAGE(Annual!R$23:R$123)</f>
        <v>0</v>
      </c>
      <c r="S15" s="126">
        <f>S$2*AVERAGE(Annual!S$23:S$123)</f>
        <v>0</v>
      </c>
      <c r="T15" s="126">
        <f>T$2*AVERAGE(Annual!T$23:T$123)</f>
        <v>0</v>
      </c>
      <c r="U15" s="126">
        <f>U$2*AVERAGE(Annual!U$23:U$123)</f>
        <v>0</v>
      </c>
      <c r="V15" s="126">
        <f>V$2*AVERAGE(Annual!V$23:V$123)</f>
        <v>0</v>
      </c>
      <c r="W15" s="126">
        <f>W$2*AVERAGE(Annual!W$23:W$123)</f>
        <v>0</v>
      </c>
      <c r="X15" s="126">
        <f>X$2*AVERAGE(Annual!X$23:X$123)</f>
        <v>0</v>
      </c>
      <c r="Y15" s="126">
        <f>Y$2*AVERAGE(Annual!Y$23:Y$123)</f>
        <v>0</v>
      </c>
      <c r="Z15" s="126">
        <f>Z$2*AVERAGE(Annual!Z$23:Z$123)</f>
        <v>0</v>
      </c>
      <c r="AA15" s="126">
        <f>AA$2*AVERAGE(Annual!AA$23:AA$123)</f>
        <v>0</v>
      </c>
      <c r="AB15" s="126">
        <f>AB$2*AVERAGE(Annual!AB$23:AB$123)</f>
        <v>0</v>
      </c>
      <c r="AC15" s="126">
        <f>AC$2*AVERAGE(Annual!AC$23:AC$123)</f>
        <v>0</v>
      </c>
      <c r="AD15" s="126">
        <f>AD$2*AVERAGE(Annual!AD$23:AD$123)</f>
        <v>0</v>
      </c>
    </row>
    <row r="16" spans="1:30">
      <c r="A16" t="s">
        <v>413</v>
      </c>
      <c r="B16" s="126">
        <f>B$2*AVERAGE(Annual!B$23:B$123)</f>
        <v>0</v>
      </c>
      <c r="C16" s="126">
        <f>C$2*AVERAGE(Annual!C$23:C$123)</f>
        <v>0</v>
      </c>
      <c r="D16" s="126">
        <f>D$2*AVERAGE(Annual!D$23:D$123)</f>
        <v>0</v>
      </c>
      <c r="E16" s="126">
        <f>E$2*AVERAGE(Annual!E$23:E$123)</f>
        <v>0</v>
      </c>
      <c r="F16" s="126">
        <f>F$2*AVERAGE(Annual!F$23:F$123)</f>
        <v>0</v>
      </c>
      <c r="G16" s="126">
        <f>G$2*AVERAGE(Annual!G$23:G$123)</f>
        <v>0</v>
      </c>
      <c r="H16" s="126">
        <f>H$2*AVERAGE(Annual!H$23:H$123)</f>
        <v>0</v>
      </c>
      <c r="I16" s="126">
        <f>I$2*AVERAGE(Annual!I$23:I$123)</f>
        <v>0</v>
      </c>
      <c r="J16" s="126">
        <f>J$2*AVERAGE(Annual!J$23:J$123)</f>
        <v>0</v>
      </c>
      <c r="K16" s="126">
        <f>K$2*AVERAGE(Annual!K$23:K$123)</f>
        <v>0</v>
      </c>
      <c r="L16" s="126">
        <f>L$2*AVERAGE(Annual!L$23:L$123)</f>
        <v>0</v>
      </c>
      <c r="M16" s="126">
        <f>M$2*AVERAGE(Annual!M$23:M$123)</f>
        <v>0</v>
      </c>
      <c r="N16" s="126">
        <f>N$2*AVERAGE(Annual!N$23:N$123)</f>
        <v>0</v>
      </c>
      <c r="O16" s="126">
        <f>O$2*AVERAGE(Annual!O$23:O$123)</f>
        <v>0</v>
      </c>
      <c r="P16" s="126">
        <f>P$2*AVERAGE(Annual!P$23:P$123)</f>
        <v>0</v>
      </c>
      <c r="Q16" s="126">
        <f>Q$2*AVERAGE(Annual!Q$23:Q$123)</f>
        <v>0</v>
      </c>
      <c r="R16" s="126">
        <f>R$2*AVERAGE(Annual!R$23:R$123)</f>
        <v>0</v>
      </c>
      <c r="S16" s="126">
        <f>S$2*AVERAGE(Annual!S$23:S$123)</f>
        <v>0</v>
      </c>
      <c r="T16" s="126">
        <f>T$2*AVERAGE(Annual!T$23:T$123)</f>
        <v>0</v>
      </c>
      <c r="U16" s="126">
        <f>U$2*AVERAGE(Annual!U$23:U$123)</f>
        <v>0</v>
      </c>
      <c r="V16" s="126">
        <f>V$2*AVERAGE(Annual!V$23:V$123)</f>
        <v>0</v>
      </c>
      <c r="W16" s="126">
        <f>W$2*AVERAGE(Annual!W$23:W$123)</f>
        <v>0</v>
      </c>
      <c r="X16" s="126">
        <f>X$2*AVERAGE(Annual!X$23:X$123)</f>
        <v>0</v>
      </c>
      <c r="Y16" s="126">
        <f>Y$2*AVERAGE(Annual!Y$23:Y$123)</f>
        <v>0</v>
      </c>
      <c r="Z16" s="126">
        <f>Z$2*AVERAGE(Annual!Z$23:Z$123)</f>
        <v>0</v>
      </c>
      <c r="AA16" s="126">
        <f>AA$2*AVERAGE(Annual!AA$23:AA$123)</f>
        <v>0</v>
      </c>
      <c r="AB16" s="126">
        <f>AB$2*AVERAGE(Annual!AB$23:AB$123)</f>
        <v>0</v>
      </c>
      <c r="AC16" s="126">
        <f>AC$2*AVERAGE(Annual!AC$23:AC$123)</f>
        <v>0</v>
      </c>
      <c r="AD16" s="126">
        <f>AD$2*AVERAGE(Annual!AD$23:AD$123)</f>
        <v>0</v>
      </c>
    </row>
    <row r="17" spans="1:30">
      <c r="A17" t="s">
        <v>414</v>
      </c>
      <c r="B17" s="126">
        <f>B$2*AVERAGE(Annual!B$23:B$123)</f>
        <v>0</v>
      </c>
      <c r="C17" s="126">
        <f>C$2*AVERAGE(Annual!C$23:C$123)</f>
        <v>0</v>
      </c>
      <c r="D17" s="126">
        <f>D$2*AVERAGE(Annual!D$23:D$123)</f>
        <v>0</v>
      </c>
      <c r="E17" s="126">
        <f>E$2*AVERAGE(Annual!E$23:E$123)</f>
        <v>0</v>
      </c>
      <c r="F17" s="126">
        <f>F$2*AVERAGE(Annual!F$23:F$123)</f>
        <v>0</v>
      </c>
      <c r="G17" s="126">
        <f>G$2*AVERAGE(Annual!G$23:G$123)</f>
        <v>0</v>
      </c>
      <c r="H17" s="126">
        <f>H$2*AVERAGE(Annual!H$23:H$123)</f>
        <v>0</v>
      </c>
      <c r="I17" s="126">
        <f>I$2*AVERAGE(Annual!I$23:I$123)</f>
        <v>0</v>
      </c>
      <c r="J17" s="126">
        <f>J$2*AVERAGE(Annual!J$23:J$123)</f>
        <v>0</v>
      </c>
      <c r="K17" s="126">
        <f>K$2*AVERAGE(Annual!K$23:K$123)</f>
        <v>0</v>
      </c>
      <c r="L17" s="126">
        <f>L$2*AVERAGE(Annual!L$23:L$123)</f>
        <v>0</v>
      </c>
      <c r="M17" s="126">
        <f>M$2*AVERAGE(Annual!M$23:M$123)</f>
        <v>0</v>
      </c>
      <c r="N17" s="126">
        <f>N$2*AVERAGE(Annual!N$23:N$123)</f>
        <v>0</v>
      </c>
      <c r="O17" s="126">
        <f>O$2*AVERAGE(Annual!O$23:O$123)</f>
        <v>0</v>
      </c>
      <c r="P17" s="126">
        <f>P$2*AVERAGE(Annual!P$23:P$123)</f>
        <v>0</v>
      </c>
      <c r="Q17" s="126">
        <f>Q$2*AVERAGE(Annual!Q$23:Q$123)</f>
        <v>0</v>
      </c>
      <c r="R17" s="126">
        <f>R$2*AVERAGE(Annual!R$23:R$123)</f>
        <v>0</v>
      </c>
      <c r="S17" s="126">
        <f>S$2*AVERAGE(Annual!S$23:S$123)</f>
        <v>0</v>
      </c>
      <c r="T17" s="126">
        <f>T$2*AVERAGE(Annual!T$23:T$123)</f>
        <v>0</v>
      </c>
      <c r="U17" s="126">
        <f>U$2*AVERAGE(Annual!U$23:U$123)</f>
        <v>0</v>
      </c>
      <c r="V17" s="126">
        <f>V$2*AVERAGE(Annual!V$23:V$123)</f>
        <v>0</v>
      </c>
      <c r="W17" s="126">
        <f>W$2*AVERAGE(Annual!W$23:W$123)</f>
        <v>0</v>
      </c>
      <c r="X17" s="126">
        <f>X$2*AVERAGE(Annual!X$23:X$123)</f>
        <v>0</v>
      </c>
      <c r="Y17" s="126">
        <f>Y$2*AVERAGE(Annual!Y$23:Y$123)</f>
        <v>0</v>
      </c>
      <c r="Z17" s="126">
        <f>Z$2*AVERAGE(Annual!Z$23:Z$123)</f>
        <v>0</v>
      </c>
      <c r="AA17" s="126">
        <f>AA$2*AVERAGE(Annual!AA$23:AA$123)</f>
        <v>0</v>
      </c>
      <c r="AB17" s="126">
        <f>AB$2*AVERAGE(Annual!AB$23:AB$123)</f>
        <v>0</v>
      </c>
      <c r="AC17" s="126">
        <f>AC$2*AVERAGE(Annual!AC$23:AC$123)</f>
        <v>0</v>
      </c>
      <c r="AD17" s="126">
        <f>AD$2*AVERAGE(Annual!AD$23:AD$123)</f>
        <v>0</v>
      </c>
    </row>
    <row r="18" spans="1:30">
      <c r="A18" t="s">
        <v>415</v>
      </c>
      <c r="B18" s="126">
        <f>B$2*AVERAGE(Annual!B$23:B$123)</f>
        <v>0</v>
      </c>
      <c r="C18" s="126">
        <f>C$2*AVERAGE(Annual!C$23:C$123)</f>
        <v>0</v>
      </c>
      <c r="D18" s="126">
        <f>D$2*AVERAGE(Annual!D$23:D$123)</f>
        <v>0</v>
      </c>
      <c r="E18" s="126">
        <f>E$2*AVERAGE(Annual!E$23:E$123)</f>
        <v>0</v>
      </c>
      <c r="F18" s="126">
        <f>F$2*AVERAGE(Annual!F$23:F$123)</f>
        <v>0</v>
      </c>
      <c r="G18" s="126">
        <f>G$2*AVERAGE(Annual!G$23:G$123)</f>
        <v>0</v>
      </c>
      <c r="H18" s="126">
        <f>H$2*AVERAGE(Annual!H$23:H$123)</f>
        <v>0</v>
      </c>
      <c r="I18" s="126">
        <f>I$2*AVERAGE(Annual!I$23:I$123)</f>
        <v>0</v>
      </c>
      <c r="J18" s="126">
        <f>J$2*AVERAGE(Annual!J$23:J$123)</f>
        <v>0</v>
      </c>
      <c r="K18" s="126">
        <f>K$2*AVERAGE(Annual!K$23:K$123)</f>
        <v>0</v>
      </c>
      <c r="L18" s="126">
        <f>L$2*AVERAGE(Annual!L$23:L$123)</f>
        <v>0</v>
      </c>
      <c r="M18" s="126">
        <f>M$2*AVERAGE(Annual!M$23:M$123)</f>
        <v>0</v>
      </c>
      <c r="N18" s="126">
        <f>N$2*AVERAGE(Annual!N$23:N$123)</f>
        <v>0</v>
      </c>
      <c r="O18" s="126">
        <f>O$2*AVERAGE(Annual!O$23:O$123)</f>
        <v>0</v>
      </c>
      <c r="P18" s="126">
        <f>P$2*AVERAGE(Annual!P$23:P$123)</f>
        <v>0</v>
      </c>
      <c r="Q18" s="126">
        <f>Q$2*AVERAGE(Annual!Q$23:Q$123)</f>
        <v>0</v>
      </c>
      <c r="R18" s="126">
        <f>R$2*AVERAGE(Annual!R$23:R$123)</f>
        <v>0</v>
      </c>
      <c r="S18" s="126">
        <f>S$2*AVERAGE(Annual!S$23:S$123)</f>
        <v>0</v>
      </c>
      <c r="T18" s="126">
        <f>T$2*AVERAGE(Annual!T$23:T$123)</f>
        <v>0</v>
      </c>
      <c r="U18" s="126">
        <f>U$2*AVERAGE(Annual!U$23:U$123)</f>
        <v>0</v>
      </c>
      <c r="V18" s="126">
        <f>V$2*AVERAGE(Annual!V$23:V$123)</f>
        <v>0</v>
      </c>
      <c r="W18" s="126">
        <f>W$2*AVERAGE(Annual!W$23:W$123)</f>
        <v>0</v>
      </c>
      <c r="X18" s="126">
        <f>X$2*AVERAGE(Annual!X$23:X$123)</f>
        <v>0</v>
      </c>
      <c r="Y18" s="126">
        <f>Y$2*AVERAGE(Annual!Y$23:Y$123)</f>
        <v>0</v>
      </c>
      <c r="Z18" s="126">
        <f>Z$2*AVERAGE(Annual!Z$23:Z$123)</f>
        <v>0</v>
      </c>
      <c r="AA18" s="126">
        <f>AA$2*AVERAGE(Annual!AA$23:AA$123)</f>
        <v>0</v>
      </c>
      <c r="AB18" s="126">
        <f>AB$2*AVERAGE(Annual!AB$23:AB$123)</f>
        <v>0</v>
      </c>
      <c r="AC18" s="126">
        <f>AC$2*AVERAGE(Annual!AC$23:AC$123)</f>
        <v>0</v>
      </c>
      <c r="AD18" s="126">
        <f>AD$2*AVERAGE(Annual!AD$23:AD$123)</f>
        <v>0</v>
      </c>
    </row>
    <row r="19" spans="1:30">
      <c r="A19" t="s">
        <v>416</v>
      </c>
      <c r="B19" s="126">
        <f>B$2*AVERAGE(Annual!B$23:B$123)</f>
        <v>0</v>
      </c>
      <c r="C19" s="126">
        <f>C$2*AVERAGE(Annual!C$23:C$123)</f>
        <v>0</v>
      </c>
      <c r="D19" s="126">
        <f>D$2*AVERAGE(Annual!D$23:D$123)</f>
        <v>0</v>
      </c>
      <c r="E19" s="126">
        <f>E$2*AVERAGE(Annual!E$23:E$123)</f>
        <v>0</v>
      </c>
      <c r="F19" s="126">
        <f>F$2*AVERAGE(Annual!F$23:F$123)</f>
        <v>0</v>
      </c>
      <c r="G19" s="126">
        <f>G$2*AVERAGE(Annual!G$23:G$123)</f>
        <v>0</v>
      </c>
      <c r="H19" s="126">
        <f>H$2*AVERAGE(Annual!H$23:H$123)</f>
        <v>0</v>
      </c>
      <c r="I19" s="126">
        <f>I$2*AVERAGE(Annual!I$23:I$123)</f>
        <v>0</v>
      </c>
      <c r="J19" s="126">
        <f>J$2*AVERAGE(Annual!J$23:J$123)</f>
        <v>0</v>
      </c>
      <c r="K19" s="126">
        <f>K$2*AVERAGE(Annual!K$23:K$123)</f>
        <v>0</v>
      </c>
      <c r="L19" s="126">
        <f>L$2*AVERAGE(Annual!L$23:L$123)</f>
        <v>0</v>
      </c>
      <c r="M19" s="126">
        <f>M$2*AVERAGE(Annual!M$23:M$123)</f>
        <v>0</v>
      </c>
      <c r="N19" s="126">
        <f>N$2*AVERAGE(Annual!N$23:N$123)</f>
        <v>0</v>
      </c>
      <c r="O19" s="126">
        <f>O$2*AVERAGE(Annual!O$23:O$123)</f>
        <v>0</v>
      </c>
      <c r="P19" s="126">
        <f>P$2*AVERAGE(Annual!P$23:P$123)</f>
        <v>0</v>
      </c>
      <c r="Q19" s="126">
        <f>Q$2*AVERAGE(Annual!Q$23:Q$123)</f>
        <v>0</v>
      </c>
      <c r="R19" s="126">
        <f>R$2*AVERAGE(Annual!R$23:R$123)</f>
        <v>0</v>
      </c>
      <c r="S19" s="126">
        <f>S$2*AVERAGE(Annual!S$23:S$123)</f>
        <v>0</v>
      </c>
      <c r="T19" s="126">
        <f>T$2*AVERAGE(Annual!T$23:T$123)</f>
        <v>0</v>
      </c>
      <c r="U19" s="126">
        <f>U$2*AVERAGE(Annual!U$23:U$123)</f>
        <v>0</v>
      </c>
      <c r="V19" s="126">
        <f>V$2*AVERAGE(Annual!V$23:V$123)</f>
        <v>0</v>
      </c>
      <c r="W19" s="126">
        <f>W$2*AVERAGE(Annual!W$23:W$123)</f>
        <v>0</v>
      </c>
      <c r="X19" s="126">
        <f>X$2*AVERAGE(Annual!X$23:X$123)</f>
        <v>0</v>
      </c>
      <c r="Y19" s="126">
        <f>Y$2*AVERAGE(Annual!Y$23:Y$123)</f>
        <v>0</v>
      </c>
      <c r="Z19" s="126">
        <f>Z$2*AVERAGE(Annual!Z$23:Z$123)</f>
        <v>0</v>
      </c>
      <c r="AA19" s="126">
        <f>AA$2*AVERAGE(Annual!AA$23:AA$123)</f>
        <v>0</v>
      </c>
      <c r="AB19" s="126">
        <f>AB$2*AVERAGE(Annual!AB$23:AB$123)</f>
        <v>0</v>
      </c>
      <c r="AC19" s="126">
        <f>AC$2*AVERAGE(Annual!AC$23:AC$123)</f>
        <v>0</v>
      </c>
      <c r="AD19" s="126">
        <f>AD$2*AVERAGE(Annual!AD$23:AD$123)</f>
        <v>0</v>
      </c>
    </row>
    <row r="20" spans="1:30">
      <c r="A20" t="s">
        <v>417</v>
      </c>
      <c r="B20" s="126">
        <f>B$2*AVERAGE(Annual!B$23:B$123)</f>
        <v>0</v>
      </c>
      <c r="C20" s="126">
        <f>C$2*AVERAGE(Annual!C$23:C$123)</f>
        <v>0</v>
      </c>
      <c r="D20" s="126">
        <f>D$2*AVERAGE(Annual!D$23:D$123)</f>
        <v>0</v>
      </c>
      <c r="E20" s="126">
        <f>E$2*AVERAGE(Annual!E$23:E$123)</f>
        <v>0</v>
      </c>
      <c r="F20" s="126">
        <f>F$2*AVERAGE(Annual!F$23:F$123)</f>
        <v>0</v>
      </c>
      <c r="G20" s="126">
        <f>G$2*AVERAGE(Annual!G$23:G$123)</f>
        <v>0</v>
      </c>
      <c r="H20" s="126">
        <f>H$2*AVERAGE(Annual!H$23:H$123)</f>
        <v>0</v>
      </c>
      <c r="I20" s="126">
        <f>I$2*AVERAGE(Annual!I$23:I$123)</f>
        <v>0</v>
      </c>
      <c r="J20" s="126">
        <f>J$2*AVERAGE(Annual!J$23:J$123)</f>
        <v>0</v>
      </c>
      <c r="K20" s="126">
        <f>K$2*AVERAGE(Annual!K$23:K$123)</f>
        <v>0</v>
      </c>
      <c r="L20" s="126">
        <f>L$2*AVERAGE(Annual!L$23:L$123)</f>
        <v>0</v>
      </c>
      <c r="M20" s="126">
        <f>M$2*AVERAGE(Annual!M$23:M$123)</f>
        <v>0</v>
      </c>
      <c r="N20" s="126">
        <f>N$2*AVERAGE(Annual!N$23:N$123)</f>
        <v>0</v>
      </c>
      <c r="O20" s="126">
        <f>O$2*AVERAGE(Annual!O$23:O$123)</f>
        <v>0</v>
      </c>
      <c r="P20" s="126">
        <f>P$2*AVERAGE(Annual!P$23:P$123)</f>
        <v>0</v>
      </c>
      <c r="Q20" s="126">
        <f>Q$2*AVERAGE(Annual!Q$23:Q$123)</f>
        <v>0</v>
      </c>
      <c r="R20" s="126">
        <f>R$2*AVERAGE(Annual!R$23:R$123)</f>
        <v>0</v>
      </c>
      <c r="S20" s="126">
        <f>S$2*AVERAGE(Annual!S$23:S$123)</f>
        <v>0</v>
      </c>
      <c r="T20" s="126">
        <f>T$2*AVERAGE(Annual!T$23:T$123)</f>
        <v>0</v>
      </c>
      <c r="U20" s="126">
        <f>U$2*AVERAGE(Annual!U$23:U$123)</f>
        <v>0</v>
      </c>
      <c r="V20" s="126">
        <f>V$2*AVERAGE(Annual!V$23:V$123)</f>
        <v>0</v>
      </c>
      <c r="W20" s="126">
        <f>W$2*AVERAGE(Annual!W$23:W$123)</f>
        <v>0</v>
      </c>
      <c r="X20" s="126">
        <f>X$2*AVERAGE(Annual!X$23:X$123)</f>
        <v>0</v>
      </c>
      <c r="Y20" s="126">
        <f>Y$2*AVERAGE(Annual!Y$23:Y$123)</f>
        <v>0</v>
      </c>
      <c r="Z20" s="126">
        <f>Z$2*AVERAGE(Annual!Z$23:Z$123)</f>
        <v>0</v>
      </c>
      <c r="AA20" s="126">
        <f>AA$2*AVERAGE(Annual!AA$23:AA$123)</f>
        <v>0</v>
      </c>
      <c r="AB20" s="126">
        <f>AB$2*AVERAGE(Annual!AB$23:AB$123)</f>
        <v>0</v>
      </c>
      <c r="AC20" s="126">
        <f>AC$2*AVERAGE(Annual!AC$23:AC$123)</f>
        <v>0</v>
      </c>
      <c r="AD20" s="126">
        <f>AD$2*AVERAGE(Annual!AD$23:AD$123)</f>
        <v>0</v>
      </c>
    </row>
    <row r="21" spans="1:30">
      <c r="A21" t="s">
        <v>418</v>
      </c>
      <c r="B21" s="126">
        <f>B$2*AVERAGE(Annual!B$23:B$123)</f>
        <v>0</v>
      </c>
      <c r="C21" s="126">
        <f>C$2*AVERAGE(Annual!C$23:C$123)</f>
        <v>0</v>
      </c>
      <c r="D21" s="126">
        <f>D$2*AVERAGE(Annual!D$23:D$123)</f>
        <v>0</v>
      </c>
      <c r="E21" s="126">
        <f>E$2*AVERAGE(Annual!E$23:E$123)</f>
        <v>0</v>
      </c>
      <c r="F21" s="126">
        <f>F$2*AVERAGE(Annual!F$23:F$123)</f>
        <v>0</v>
      </c>
      <c r="G21" s="126">
        <f>G$2*AVERAGE(Annual!G$23:G$123)</f>
        <v>0</v>
      </c>
      <c r="H21" s="126">
        <f>H$2*AVERAGE(Annual!H$23:H$123)</f>
        <v>0</v>
      </c>
      <c r="I21" s="126">
        <f>I$2*AVERAGE(Annual!I$23:I$123)</f>
        <v>0</v>
      </c>
      <c r="J21" s="126">
        <f>J$2*AVERAGE(Annual!J$23:J$123)</f>
        <v>0</v>
      </c>
      <c r="K21" s="126">
        <f>K$2*AVERAGE(Annual!K$23:K$123)</f>
        <v>0</v>
      </c>
      <c r="L21" s="126">
        <f>L$2*AVERAGE(Annual!L$23:L$123)</f>
        <v>0</v>
      </c>
      <c r="M21" s="126">
        <f>M$2*AVERAGE(Annual!M$23:M$123)</f>
        <v>0</v>
      </c>
      <c r="N21" s="126">
        <f>N$2*AVERAGE(Annual!N$23:N$123)</f>
        <v>0</v>
      </c>
      <c r="O21" s="126">
        <f>O$2*AVERAGE(Annual!O$23:O$123)</f>
        <v>0</v>
      </c>
      <c r="P21" s="126">
        <f>P$2*AVERAGE(Annual!P$23:P$123)</f>
        <v>0</v>
      </c>
      <c r="Q21" s="126">
        <f>Q$2*AVERAGE(Annual!Q$23:Q$123)</f>
        <v>0</v>
      </c>
      <c r="R21" s="126">
        <f>R$2*AVERAGE(Annual!R$23:R$123)</f>
        <v>0</v>
      </c>
      <c r="S21" s="126">
        <f>S$2*AVERAGE(Annual!S$23:S$123)</f>
        <v>0</v>
      </c>
      <c r="T21" s="126">
        <f>T$2*AVERAGE(Annual!T$23:T$123)</f>
        <v>0</v>
      </c>
      <c r="U21" s="126">
        <f>U$2*AVERAGE(Annual!U$23:U$123)</f>
        <v>0</v>
      </c>
      <c r="V21" s="126">
        <f>V$2*AVERAGE(Annual!V$23:V$123)</f>
        <v>0</v>
      </c>
      <c r="W21" s="126">
        <f>W$2*AVERAGE(Annual!W$23:W$123)</f>
        <v>0</v>
      </c>
      <c r="X21" s="126">
        <f>X$2*AVERAGE(Annual!X$23:X$123)</f>
        <v>0</v>
      </c>
      <c r="Y21" s="126">
        <f>Y$2*AVERAGE(Annual!Y$23:Y$123)</f>
        <v>0</v>
      </c>
      <c r="Z21" s="126">
        <f>Z$2*AVERAGE(Annual!Z$23:Z$123)</f>
        <v>0</v>
      </c>
      <c r="AA21" s="126">
        <f>AA$2*AVERAGE(Annual!AA$23:AA$123)</f>
        <v>0</v>
      </c>
      <c r="AB21" s="126">
        <f>AB$2*AVERAGE(Annual!AB$23:AB$123)</f>
        <v>0</v>
      </c>
      <c r="AC21" s="126">
        <f>AC$2*AVERAGE(Annual!AC$23:AC$123)</f>
        <v>0</v>
      </c>
      <c r="AD21" s="126">
        <f>AD$2*AVERAGE(Annual!AD$23:AD$123)</f>
        <v>0</v>
      </c>
    </row>
    <row r="22" spans="1:30">
      <c r="A22" t="s">
        <v>419</v>
      </c>
      <c r="B22" s="126">
        <f>B$2*AVERAGE(Annual!B$23:B$123)</f>
        <v>0</v>
      </c>
      <c r="C22" s="126">
        <f>C$2*AVERAGE(Annual!C$23:C$123)</f>
        <v>0</v>
      </c>
      <c r="D22" s="126">
        <f>D$2*AVERAGE(Annual!D$23:D$123)</f>
        <v>0</v>
      </c>
      <c r="E22" s="126">
        <f>E$2*AVERAGE(Annual!E$23:E$123)</f>
        <v>0</v>
      </c>
      <c r="F22" s="126">
        <f>F$2*AVERAGE(Annual!F$23:F$123)</f>
        <v>0</v>
      </c>
      <c r="G22" s="126">
        <f>G$2*AVERAGE(Annual!G$23:G$123)</f>
        <v>0</v>
      </c>
      <c r="H22" s="126">
        <f>H$2*AVERAGE(Annual!H$23:H$123)</f>
        <v>0</v>
      </c>
      <c r="I22" s="126">
        <f>I$2*AVERAGE(Annual!I$23:I$123)</f>
        <v>0</v>
      </c>
      <c r="J22" s="126">
        <f>J$2*AVERAGE(Annual!J$23:J$123)</f>
        <v>0</v>
      </c>
      <c r="K22" s="126">
        <f>K$2*AVERAGE(Annual!K$23:K$123)</f>
        <v>0</v>
      </c>
      <c r="L22" s="126">
        <f>L$2*AVERAGE(Annual!L$23:L$123)</f>
        <v>0</v>
      </c>
      <c r="M22" s="126">
        <f>M$2*AVERAGE(Annual!M$23:M$123)</f>
        <v>0</v>
      </c>
      <c r="N22" s="126">
        <f>N$2*AVERAGE(Annual!N$23:N$123)</f>
        <v>0</v>
      </c>
      <c r="O22" s="126">
        <f>O$2*AVERAGE(Annual!O$23:O$123)</f>
        <v>0</v>
      </c>
      <c r="P22" s="126">
        <f>P$2*AVERAGE(Annual!P$23:P$123)</f>
        <v>0</v>
      </c>
      <c r="Q22" s="126">
        <f>Q$2*AVERAGE(Annual!Q$23:Q$123)</f>
        <v>0</v>
      </c>
      <c r="R22" s="126">
        <f>R$2*AVERAGE(Annual!R$23:R$123)</f>
        <v>0</v>
      </c>
      <c r="S22" s="126">
        <f>S$2*AVERAGE(Annual!S$23:S$123)</f>
        <v>0</v>
      </c>
      <c r="T22" s="126">
        <f>T$2*AVERAGE(Annual!T$23:T$123)</f>
        <v>0</v>
      </c>
      <c r="U22" s="126">
        <f>U$2*AVERAGE(Annual!U$23:U$123)</f>
        <v>0</v>
      </c>
      <c r="V22" s="126">
        <f>V$2*AVERAGE(Annual!V$23:V$123)</f>
        <v>0</v>
      </c>
      <c r="W22" s="126">
        <f>W$2*AVERAGE(Annual!W$23:W$123)</f>
        <v>0</v>
      </c>
      <c r="X22" s="126">
        <f>X$2*AVERAGE(Annual!X$23:X$123)</f>
        <v>0</v>
      </c>
      <c r="Y22" s="126">
        <f>Y$2*AVERAGE(Annual!Y$23:Y$123)</f>
        <v>0</v>
      </c>
      <c r="Z22" s="126">
        <f>Z$2*AVERAGE(Annual!Z$23:Z$123)</f>
        <v>0</v>
      </c>
      <c r="AA22" s="126">
        <f>AA$2*AVERAGE(Annual!AA$23:AA$123)</f>
        <v>0</v>
      </c>
      <c r="AB22" s="126">
        <f>AB$2*AVERAGE(Annual!AB$23:AB$123)</f>
        <v>0</v>
      </c>
      <c r="AC22" s="126">
        <f>AC$2*AVERAGE(Annual!AC$23:AC$123)</f>
        <v>0</v>
      </c>
      <c r="AD22" s="126">
        <f>AD$2*AVERAGE(Annual!AD$23:AD$123)</f>
        <v>0</v>
      </c>
    </row>
    <row r="23" spans="1:30">
      <c r="A23" t="s">
        <v>420</v>
      </c>
      <c r="B23" s="126">
        <f>B$2*AVERAGE(Annual!B$23:B$123)</f>
        <v>0</v>
      </c>
      <c r="C23" s="126">
        <f>C$2*AVERAGE(Annual!C$23:C$123)</f>
        <v>0</v>
      </c>
      <c r="D23" s="126">
        <f>D$2*AVERAGE(Annual!D$23:D$123)</f>
        <v>0</v>
      </c>
      <c r="E23" s="126">
        <f>E$2*AVERAGE(Annual!E$23:E$123)</f>
        <v>0</v>
      </c>
      <c r="F23" s="126">
        <f>F$2*AVERAGE(Annual!F$23:F$123)</f>
        <v>0</v>
      </c>
      <c r="G23" s="126">
        <f>G$2*AVERAGE(Annual!G$23:G$123)</f>
        <v>0</v>
      </c>
      <c r="H23" s="126">
        <f>H$2*AVERAGE(Annual!H$23:H$123)</f>
        <v>0</v>
      </c>
      <c r="I23" s="126">
        <f>I$2*AVERAGE(Annual!I$23:I$123)</f>
        <v>0</v>
      </c>
      <c r="J23" s="126">
        <f>J$2*AVERAGE(Annual!J$23:J$123)</f>
        <v>0</v>
      </c>
      <c r="K23" s="126">
        <f>K$2*AVERAGE(Annual!K$23:K$123)</f>
        <v>0</v>
      </c>
      <c r="L23" s="126">
        <f>L$2*AVERAGE(Annual!L$23:L$123)</f>
        <v>0</v>
      </c>
      <c r="M23" s="126">
        <f>M$2*AVERAGE(Annual!M$23:M$123)</f>
        <v>0</v>
      </c>
      <c r="N23" s="126">
        <f>N$2*AVERAGE(Annual!N$23:N$123)</f>
        <v>0</v>
      </c>
      <c r="O23" s="126">
        <f>O$2*AVERAGE(Annual!O$23:O$123)</f>
        <v>0</v>
      </c>
      <c r="P23" s="126">
        <f>P$2*AVERAGE(Annual!P$23:P$123)</f>
        <v>0</v>
      </c>
      <c r="Q23" s="126">
        <f>Q$2*AVERAGE(Annual!Q$23:Q$123)</f>
        <v>0</v>
      </c>
      <c r="R23" s="126">
        <f>R$2*AVERAGE(Annual!R$23:R$123)</f>
        <v>0</v>
      </c>
      <c r="S23" s="126">
        <f>S$2*AVERAGE(Annual!S$23:S$123)</f>
        <v>0</v>
      </c>
      <c r="T23" s="126">
        <f>T$2*AVERAGE(Annual!T$23:T$123)</f>
        <v>0</v>
      </c>
      <c r="U23" s="126">
        <f>U$2*AVERAGE(Annual!U$23:U$123)</f>
        <v>0</v>
      </c>
      <c r="V23" s="126">
        <f>V$2*AVERAGE(Annual!V$23:V$123)</f>
        <v>0</v>
      </c>
      <c r="W23" s="126">
        <f>W$2*AVERAGE(Annual!W$23:W$123)</f>
        <v>0</v>
      </c>
      <c r="X23" s="126">
        <f>X$2*AVERAGE(Annual!X$23:X$123)</f>
        <v>0</v>
      </c>
      <c r="Y23" s="126">
        <f>Y$2*AVERAGE(Annual!Y$23:Y$123)</f>
        <v>0</v>
      </c>
      <c r="Z23" s="126">
        <f>Z$2*AVERAGE(Annual!Z$23:Z$123)</f>
        <v>0</v>
      </c>
      <c r="AA23" s="126">
        <f>AA$2*AVERAGE(Annual!AA$23:AA$123)</f>
        <v>0</v>
      </c>
      <c r="AB23" s="126">
        <f>AB$2*AVERAGE(Annual!AB$23:AB$123)</f>
        <v>0</v>
      </c>
      <c r="AC23" s="126">
        <f>AC$2*AVERAGE(Annual!AC$23:AC$123)</f>
        <v>0</v>
      </c>
      <c r="AD23" s="126">
        <f>AD$2*AVERAGE(Annual!AD$23:AD$123)</f>
        <v>0</v>
      </c>
    </row>
    <row r="24" spans="1:30">
      <c r="A24" t="s">
        <v>421</v>
      </c>
      <c r="B24" s="126">
        <f>B$2*AVERAGE(Annual!B$23:B$123)</f>
        <v>0</v>
      </c>
      <c r="C24" s="126">
        <f>C$2*AVERAGE(Annual!C$23:C$123)</f>
        <v>0</v>
      </c>
      <c r="D24" s="126">
        <f>D$2*AVERAGE(Annual!D$23:D$123)</f>
        <v>0</v>
      </c>
      <c r="E24" s="126">
        <f>E$2*AVERAGE(Annual!E$23:E$123)</f>
        <v>0</v>
      </c>
      <c r="F24" s="126">
        <f>F$2*AVERAGE(Annual!F$23:F$123)</f>
        <v>0</v>
      </c>
      <c r="G24" s="126">
        <f>G$2*AVERAGE(Annual!G$23:G$123)</f>
        <v>0</v>
      </c>
      <c r="H24" s="126">
        <f>H$2*AVERAGE(Annual!H$23:H$123)</f>
        <v>0</v>
      </c>
      <c r="I24" s="126">
        <f>I$2*AVERAGE(Annual!I$23:I$123)</f>
        <v>0</v>
      </c>
      <c r="J24" s="126">
        <f>J$2*AVERAGE(Annual!J$23:J$123)</f>
        <v>0</v>
      </c>
      <c r="K24" s="126">
        <f>K$2*AVERAGE(Annual!K$23:K$123)</f>
        <v>0</v>
      </c>
      <c r="L24" s="126">
        <f>L$2*AVERAGE(Annual!L$23:L$123)</f>
        <v>0</v>
      </c>
      <c r="M24" s="126">
        <f>M$2*AVERAGE(Annual!M$23:M$123)</f>
        <v>0</v>
      </c>
      <c r="N24" s="126">
        <f>N$2*AVERAGE(Annual!N$23:N$123)</f>
        <v>0</v>
      </c>
      <c r="O24" s="126">
        <f>O$2*AVERAGE(Annual!O$23:O$123)</f>
        <v>0</v>
      </c>
      <c r="P24" s="126">
        <f>P$2*AVERAGE(Annual!P$23:P$123)</f>
        <v>0</v>
      </c>
      <c r="Q24" s="126">
        <f>Q$2*AVERAGE(Annual!Q$23:Q$123)</f>
        <v>0</v>
      </c>
      <c r="R24" s="126">
        <f>R$2*AVERAGE(Annual!R$23:R$123)</f>
        <v>0</v>
      </c>
      <c r="S24" s="126">
        <f>S$2*AVERAGE(Annual!S$23:S$123)</f>
        <v>0</v>
      </c>
      <c r="T24" s="126">
        <f>T$2*AVERAGE(Annual!T$23:T$123)</f>
        <v>0</v>
      </c>
      <c r="U24" s="126">
        <f>U$2*AVERAGE(Annual!U$23:U$123)</f>
        <v>0</v>
      </c>
      <c r="V24" s="126">
        <f>V$2*AVERAGE(Annual!V$23:V$123)</f>
        <v>0</v>
      </c>
      <c r="W24" s="126">
        <f>W$2*AVERAGE(Annual!W$23:W$123)</f>
        <v>0</v>
      </c>
      <c r="X24" s="126">
        <f>X$2*AVERAGE(Annual!X$23:X$123)</f>
        <v>0</v>
      </c>
      <c r="Y24" s="126">
        <f>Y$2*AVERAGE(Annual!Y$23:Y$123)</f>
        <v>0</v>
      </c>
      <c r="Z24" s="126">
        <f>Z$2*AVERAGE(Annual!Z$23:Z$123)</f>
        <v>0</v>
      </c>
      <c r="AA24" s="126">
        <f>AA$2*AVERAGE(Annual!AA$23:AA$123)</f>
        <v>0</v>
      </c>
      <c r="AB24" s="126">
        <f>AB$2*AVERAGE(Annual!AB$23:AB$123)</f>
        <v>0</v>
      </c>
      <c r="AC24" s="126">
        <f>AC$2*AVERAGE(Annual!AC$23:AC$123)</f>
        <v>0</v>
      </c>
      <c r="AD24" s="126">
        <f>AD$2*AVERAGE(Annual!AD$23:AD$123)</f>
        <v>0</v>
      </c>
    </row>
    <row r="25" spans="1:30">
      <c r="A25" t="s">
        <v>422</v>
      </c>
      <c r="B25" s="126">
        <f>B$2*AVERAGE(Annual!B$23:B$123)</f>
        <v>0</v>
      </c>
      <c r="C25" s="126">
        <f>C$2*AVERAGE(Annual!C$23:C$123)</f>
        <v>0</v>
      </c>
      <c r="D25" s="126">
        <f>D$2*AVERAGE(Annual!D$23:D$123)</f>
        <v>0</v>
      </c>
      <c r="E25" s="126">
        <f>E$2*AVERAGE(Annual!E$23:E$123)</f>
        <v>0</v>
      </c>
      <c r="F25" s="126">
        <f>F$2*AVERAGE(Annual!F$23:F$123)</f>
        <v>0</v>
      </c>
      <c r="G25" s="126">
        <f>G$2*AVERAGE(Annual!G$23:G$123)</f>
        <v>0</v>
      </c>
      <c r="H25" s="126">
        <f>H$2*AVERAGE(Annual!H$23:H$123)</f>
        <v>0</v>
      </c>
      <c r="I25" s="126">
        <f>I$2*AVERAGE(Annual!I$23:I$123)</f>
        <v>0</v>
      </c>
      <c r="J25" s="126">
        <f>J$2*AVERAGE(Annual!J$23:J$123)</f>
        <v>0</v>
      </c>
      <c r="K25" s="126">
        <f>K$2*AVERAGE(Annual!K$23:K$123)</f>
        <v>0</v>
      </c>
      <c r="L25" s="126">
        <f>L$2*AVERAGE(Annual!L$23:L$123)</f>
        <v>0</v>
      </c>
      <c r="M25" s="126">
        <f>M$2*AVERAGE(Annual!M$23:M$123)</f>
        <v>0</v>
      </c>
      <c r="N25" s="126">
        <f>N$2*AVERAGE(Annual!N$23:N$123)</f>
        <v>0</v>
      </c>
      <c r="O25" s="126">
        <f>O$2*AVERAGE(Annual!O$23:O$123)</f>
        <v>0</v>
      </c>
      <c r="P25" s="126">
        <f>P$2*AVERAGE(Annual!P$23:P$123)</f>
        <v>0</v>
      </c>
      <c r="Q25" s="126">
        <f>Q$2*AVERAGE(Annual!Q$23:Q$123)</f>
        <v>0</v>
      </c>
      <c r="R25" s="126">
        <f>R$2*AVERAGE(Annual!R$23:R$123)</f>
        <v>0</v>
      </c>
      <c r="S25" s="126">
        <f>S$2*AVERAGE(Annual!S$23:S$123)</f>
        <v>0</v>
      </c>
      <c r="T25" s="126">
        <f>T$2*AVERAGE(Annual!T$23:T$123)</f>
        <v>0</v>
      </c>
      <c r="U25" s="126">
        <f>U$2*AVERAGE(Annual!U$23:U$123)</f>
        <v>0</v>
      </c>
      <c r="V25" s="126">
        <f>V$2*AVERAGE(Annual!V$23:V$123)</f>
        <v>0</v>
      </c>
      <c r="W25" s="126">
        <f>W$2*AVERAGE(Annual!W$23:W$123)</f>
        <v>0</v>
      </c>
      <c r="X25" s="126">
        <f>X$2*AVERAGE(Annual!X$23:X$123)</f>
        <v>0</v>
      </c>
      <c r="Y25" s="126">
        <f>Y$2*AVERAGE(Annual!Y$23:Y$123)</f>
        <v>0</v>
      </c>
      <c r="Z25" s="126">
        <f>Z$2*AVERAGE(Annual!Z$23:Z$123)</f>
        <v>0</v>
      </c>
      <c r="AA25" s="126">
        <f>AA$2*AVERAGE(Annual!AA$23:AA$123)</f>
        <v>0</v>
      </c>
      <c r="AB25" s="126">
        <f>AB$2*AVERAGE(Annual!AB$23:AB$123)</f>
        <v>0</v>
      </c>
      <c r="AC25" s="126">
        <f>AC$2*AVERAGE(Annual!AC$23:AC$123)</f>
        <v>0</v>
      </c>
      <c r="AD25" s="126">
        <f>AD$2*AVERAGE(Annual!AD$23:AD$123)</f>
        <v>0</v>
      </c>
    </row>
    <row r="26" spans="1:30">
      <c r="A26" t="s">
        <v>423</v>
      </c>
      <c r="B26" s="126">
        <f>B$2*AVERAGE(Annual!B$23:B$123)</f>
        <v>0</v>
      </c>
      <c r="C26" s="126">
        <f>C$2*AVERAGE(Annual!C$23:C$123)</f>
        <v>0</v>
      </c>
      <c r="D26" s="126">
        <f>D$2*AVERAGE(Annual!D$23:D$123)</f>
        <v>0</v>
      </c>
      <c r="E26" s="126">
        <f>E$2*AVERAGE(Annual!E$23:E$123)</f>
        <v>0</v>
      </c>
      <c r="F26" s="126">
        <f>F$2*AVERAGE(Annual!F$23:F$123)</f>
        <v>0</v>
      </c>
      <c r="G26" s="126">
        <f>G$2*AVERAGE(Annual!G$23:G$123)</f>
        <v>0</v>
      </c>
      <c r="H26" s="126">
        <f>H$2*AVERAGE(Annual!H$23:H$123)</f>
        <v>0</v>
      </c>
      <c r="I26" s="126">
        <f>I$2*AVERAGE(Annual!I$23:I$123)</f>
        <v>0</v>
      </c>
      <c r="J26" s="126">
        <f>J$2*AVERAGE(Annual!J$23:J$123)</f>
        <v>0</v>
      </c>
      <c r="K26" s="126">
        <f>K$2*AVERAGE(Annual!K$23:K$123)</f>
        <v>0</v>
      </c>
      <c r="L26" s="126">
        <f>L$2*AVERAGE(Annual!L$23:L$123)</f>
        <v>0</v>
      </c>
      <c r="M26" s="126">
        <f>M$2*AVERAGE(Annual!M$23:M$123)</f>
        <v>0</v>
      </c>
      <c r="N26" s="126">
        <f>N$2*AVERAGE(Annual!N$23:N$123)</f>
        <v>0</v>
      </c>
      <c r="O26" s="126">
        <f>O$2*AVERAGE(Annual!O$23:O$123)</f>
        <v>0</v>
      </c>
      <c r="P26" s="126">
        <f>P$2*AVERAGE(Annual!P$23:P$123)</f>
        <v>0</v>
      </c>
      <c r="Q26" s="126">
        <f>Q$2*AVERAGE(Annual!Q$23:Q$123)</f>
        <v>0</v>
      </c>
      <c r="R26" s="126">
        <f>R$2*AVERAGE(Annual!R$23:R$123)</f>
        <v>0</v>
      </c>
      <c r="S26" s="126">
        <f>S$2*AVERAGE(Annual!S$23:S$123)</f>
        <v>0</v>
      </c>
      <c r="T26" s="126">
        <f>T$2*AVERAGE(Annual!T$23:T$123)</f>
        <v>0</v>
      </c>
      <c r="U26" s="126">
        <f>U$2*AVERAGE(Annual!U$23:U$123)</f>
        <v>0</v>
      </c>
      <c r="V26" s="126">
        <f>V$2*AVERAGE(Annual!V$23:V$123)</f>
        <v>0</v>
      </c>
      <c r="W26" s="126">
        <f>W$2*AVERAGE(Annual!W$23:W$123)</f>
        <v>0</v>
      </c>
      <c r="X26" s="126">
        <f>X$2*AVERAGE(Annual!X$23:X$123)</f>
        <v>0</v>
      </c>
      <c r="Y26" s="126">
        <f>Y$2*AVERAGE(Annual!Y$23:Y$123)</f>
        <v>0</v>
      </c>
      <c r="Z26" s="126">
        <f>Z$2*AVERAGE(Annual!Z$23:Z$123)</f>
        <v>0</v>
      </c>
      <c r="AA26" s="126">
        <f>AA$2*AVERAGE(Annual!AA$23:AA$123)</f>
        <v>0</v>
      </c>
      <c r="AB26" s="126">
        <f>AB$2*AVERAGE(Annual!AB$23:AB$123)</f>
        <v>0</v>
      </c>
      <c r="AC26" s="126">
        <f>AC$2*AVERAGE(Annual!AC$23:AC$123)</f>
        <v>0</v>
      </c>
      <c r="AD26" s="126">
        <f>AD$2*AVERAGE(Annual!AD$23:AD$123)</f>
        <v>0</v>
      </c>
    </row>
    <row r="27" spans="1:30">
      <c r="A27" t="s">
        <v>424</v>
      </c>
      <c r="B27" s="126">
        <f>B$2*AVERAGE(Annual!B$23:B$123)</f>
        <v>0</v>
      </c>
      <c r="C27" s="126">
        <f>C$2*AVERAGE(Annual!C$23:C$123)</f>
        <v>0</v>
      </c>
      <c r="D27" s="126">
        <f>D$2*AVERAGE(Annual!D$23:D$123)</f>
        <v>0</v>
      </c>
      <c r="E27" s="126">
        <f>E$2*AVERAGE(Annual!E$23:E$123)</f>
        <v>0</v>
      </c>
      <c r="F27" s="126">
        <f>F$2*AVERAGE(Annual!F$23:F$123)</f>
        <v>0</v>
      </c>
      <c r="G27" s="126">
        <f>G$2*AVERAGE(Annual!G$23:G$123)</f>
        <v>0</v>
      </c>
      <c r="H27" s="126">
        <f>H$2*AVERAGE(Annual!H$23:H$123)</f>
        <v>0</v>
      </c>
      <c r="I27" s="126">
        <f>I$2*AVERAGE(Annual!I$23:I$123)</f>
        <v>0</v>
      </c>
      <c r="J27" s="126">
        <f>J$2*AVERAGE(Annual!J$23:J$123)</f>
        <v>0</v>
      </c>
      <c r="K27" s="126">
        <f>K$2*AVERAGE(Annual!K$23:K$123)</f>
        <v>0</v>
      </c>
      <c r="L27" s="126">
        <f>L$2*AVERAGE(Annual!L$23:L$123)</f>
        <v>0</v>
      </c>
      <c r="M27" s="126">
        <f>M$2*AVERAGE(Annual!M$23:M$123)</f>
        <v>0</v>
      </c>
      <c r="N27" s="126">
        <f>N$2*AVERAGE(Annual!N$23:N$123)</f>
        <v>0</v>
      </c>
      <c r="O27" s="126">
        <f>O$2*AVERAGE(Annual!O$23:O$123)</f>
        <v>0</v>
      </c>
      <c r="P27" s="126">
        <f>P$2*AVERAGE(Annual!P$23:P$123)</f>
        <v>0</v>
      </c>
      <c r="Q27" s="126">
        <f>Q$2*AVERAGE(Annual!Q$23:Q$123)</f>
        <v>0</v>
      </c>
      <c r="R27" s="126">
        <f>R$2*AVERAGE(Annual!R$23:R$123)</f>
        <v>0</v>
      </c>
      <c r="S27" s="126">
        <f>S$2*AVERAGE(Annual!S$23:S$123)</f>
        <v>0</v>
      </c>
      <c r="T27" s="126">
        <f>T$2*AVERAGE(Annual!T$23:T$123)</f>
        <v>0</v>
      </c>
      <c r="U27" s="126">
        <f>U$2*AVERAGE(Annual!U$23:U$123)</f>
        <v>0</v>
      </c>
      <c r="V27" s="126">
        <f>V$2*AVERAGE(Annual!V$23:V$123)</f>
        <v>0</v>
      </c>
      <c r="W27" s="126">
        <f>W$2*AVERAGE(Annual!W$23:W$123)</f>
        <v>0</v>
      </c>
      <c r="X27" s="126">
        <f>X$2*AVERAGE(Annual!X$23:X$123)</f>
        <v>0</v>
      </c>
      <c r="Y27" s="126">
        <f>Y$2*AVERAGE(Annual!Y$23:Y$123)</f>
        <v>0</v>
      </c>
      <c r="Z27" s="126">
        <f>Z$2*AVERAGE(Annual!Z$23:Z$123)</f>
        <v>0</v>
      </c>
      <c r="AA27" s="126">
        <f>AA$2*AVERAGE(Annual!AA$23:AA$123)</f>
        <v>0</v>
      </c>
      <c r="AB27" s="126">
        <f>AB$2*AVERAGE(Annual!AB$23:AB$123)</f>
        <v>0</v>
      </c>
      <c r="AC27" s="126">
        <f>AC$2*AVERAGE(Annual!AC$23:AC$123)</f>
        <v>0</v>
      </c>
      <c r="AD27" s="126">
        <f>AD$2*AVERAGE(Annual!AD$23:AD$123)</f>
        <v>0</v>
      </c>
    </row>
    <row r="28" spans="1:30">
      <c r="A28" t="s">
        <v>425</v>
      </c>
      <c r="B28" s="126">
        <f>B$2*AVERAGE(Annual!B$23:B$123)</f>
        <v>0</v>
      </c>
      <c r="C28" s="126">
        <f>C$2*AVERAGE(Annual!C$23:C$123)</f>
        <v>0</v>
      </c>
      <c r="D28" s="126">
        <f>D$2*AVERAGE(Annual!D$23:D$123)</f>
        <v>0</v>
      </c>
      <c r="E28" s="126">
        <f>E$2*AVERAGE(Annual!E$23:E$123)</f>
        <v>0</v>
      </c>
      <c r="F28" s="126">
        <f>F$2*AVERAGE(Annual!F$23:F$123)</f>
        <v>0</v>
      </c>
      <c r="G28" s="126">
        <f>G$2*AVERAGE(Annual!G$23:G$123)</f>
        <v>0</v>
      </c>
      <c r="H28" s="126">
        <f>H$2*AVERAGE(Annual!H$23:H$123)</f>
        <v>0</v>
      </c>
      <c r="I28" s="126">
        <f>I$2*AVERAGE(Annual!I$23:I$123)</f>
        <v>0</v>
      </c>
      <c r="J28" s="126">
        <f>J$2*AVERAGE(Annual!J$23:J$123)</f>
        <v>0</v>
      </c>
      <c r="K28" s="126">
        <f>K$2*AVERAGE(Annual!K$23:K$123)</f>
        <v>0</v>
      </c>
      <c r="L28" s="126">
        <f>L$2*AVERAGE(Annual!L$23:L$123)</f>
        <v>0</v>
      </c>
      <c r="M28" s="126">
        <f>M$2*AVERAGE(Annual!M$23:M$123)</f>
        <v>0</v>
      </c>
      <c r="N28" s="126">
        <f>N$2*AVERAGE(Annual!N$23:N$123)</f>
        <v>0</v>
      </c>
      <c r="O28" s="126">
        <f>O$2*AVERAGE(Annual!O$23:O$123)</f>
        <v>0</v>
      </c>
      <c r="P28" s="126">
        <f>P$2*AVERAGE(Annual!P$23:P$123)</f>
        <v>0</v>
      </c>
      <c r="Q28" s="126">
        <f>Q$2*AVERAGE(Annual!Q$23:Q$123)</f>
        <v>0</v>
      </c>
      <c r="R28" s="126">
        <f>R$2*AVERAGE(Annual!R$23:R$123)</f>
        <v>0</v>
      </c>
      <c r="S28" s="126">
        <f>S$2*AVERAGE(Annual!S$23:S$123)</f>
        <v>0</v>
      </c>
      <c r="T28" s="126">
        <f>T$2*AVERAGE(Annual!T$23:T$123)</f>
        <v>0</v>
      </c>
      <c r="U28" s="126">
        <f>U$2*AVERAGE(Annual!U$23:U$123)</f>
        <v>0</v>
      </c>
      <c r="V28" s="126">
        <f>V$2*AVERAGE(Annual!V$23:V$123)</f>
        <v>0</v>
      </c>
      <c r="W28" s="126">
        <f>W$2*AVERAGE(Annual!W$23:W$123)</f>
        <v>0</v>
      </c>
      <c r="X28" s="126">
        <f>X$2*AVERAGE(Annual!X$23:X$123)</f>
        <v>0</v>
      </c>
      <c r="Y28" s="126">
        <f>Y$2*AVERAGE(Annual!Y$23:Y$123)</f>
        <v>0</v>
      </c>
      <c r="Z28" s="126">
        <f>Z$2*AVERAGE(Annual!Z$23:Z$123)</f>
        <v>0</v>
      </c>
      <c r="AA28" s="126">
        <f>AA$2*AVERAGE(Annual!AA$23:AA$123)</f>
        <v>0</v>
      </c>
      <c r="AB28" s="126">
        <f>AB$2*AVERAGE(Annual!AB$23:AB$123)</f>
        <v>0</v>
      </c>
      <c r="AC28" s="126">
        <f>AC$2*AVERAGE(Annual!AC$23:AC$123)</f>
        <v>0</v>
      </c>
      <c r="AD28" s="126">
        <f>AD$2*AVERAGE(Annual!AD$23:AD$123)</f>
        <v>0</v>
      </c>
    </row>
    <row r="29" spans="1:30">
      <c r="A29" t="s">
        <v>426</v>
      </c>
      <c r="B29" s="126">
        <f>B$2*AVERAGE(Annual!B$23:B$123)</f>
        <v>0</v>
      </c>
      <c r="C29" s="126">
        <f>C$2*AVERAGE(Annual!C$23:C$123)</f>
        <v>0</v>
      </c>
      <c r="D29" s="126">
        <f>D$2*AVERAGE(Annual!D$23:D$123)</f>
        <v>0</v>
      </c>
      <c r="E29" s="126">
        <f>E$2*AVERAGE(Annual!E$23:E$123)</f>
        <v>0</v>
      </c>
      <c r="F29" s="126">
        <f>F$2*AVERAGE(Annual!F$23:F$123)</f>
        <v>0</v>
      </c>
      <c r="G29" s="126">
        <f>G$2*AVERAGE(Annual!G$23:G$123)</f>
        <v>0</v>
      </c>
      <c r="H29" s="126">
        <f>H$2*AVERAGE(Annual!H$23:H$123)</f>
        <v>0</v>
      </c>
      <c r="I29" s="126">
        <f>I$2*AVERAGE(Annual!I$23:I$123)</f>
        <v>0</v>
      </c>
      <c r="J29" s="126">
        <f>J$2*AVERAGE(Annual!J$23:J$123)</f>
        <v>0</v>
      </c>
      <c r="K29" s="126">
        <f>K$2*AVERAGE(Annual!K$23:K$123)</f>
        <v>0</v>
      </c>
      <c r="L29" s="126">
        <f>L$2*AVERAGE(Annual!L$23:L$123)</f>
        <v>0</v>
      </c>
      <c r="M29" s="126">
        <f>M$2*AVERAGE(Annual!M$23:M$123)</f>
        <v>0</v>
      </c>
      <c r="N29" s="126">
        <f>N$2*AVERAGE(Annual!N$23:N$123)</f>
        <v>0</v>
      </c>
      <c r="O29" s="126">
        <f>O$2*AVERAGE(Annual!O$23:O$123)</f>
        <v>0</v>
      </c>
      <c r="P29" s="126">
        <f>P$2*AVERAGE(Annual!P$23:P$123)</f>
        <v>0</v>
      </c>
      <c r="Q29" s="126">
        <f>Q$2*AVERAGE(Annual!Q$23:Q$123)</f>
        <v>0</v>
      </c>
      <c r="R29" s="126">
        <f>R$2*AVERAGE(Annual!R$23:R$123)</f>
        <v>0</v>
      </c>
      <c r="S29" s="126">
        <f>S$2*AVERAGE(Annual!S$23:S$123)</f>
        <v>0</v>
      </c>
      <c r="T29" s="126">
        <f>T$2*AVERAGE(Annual!T$23:T$123)</f>
        <v>0</v>
      </c>
      <c r="U29" s="126">
        <f>U$2*AVERAGE(Annual!U$23:U$123)</f>
        <v>0</v>
      </c>
      <c r="V29" s="126">
        <f>V$2*AVERAGE(Annual!V$23:V$123)</f>
        <v>0</v>
      </c>
      <c r="W29" s="126">
        <f>W$2*AVERAGE(Annual!W$23:W$123)</f>
        <v>0</v>
      </c>
      <c r="X29" s="126">
        <f>X$2*AVERAGE(Annual!X$23:X$123)</f>
        <v>0</v>
      </c>
      <c r="Y29" s="126">
        <f>Y$2*AVERAGE(Annual!Y$23:Y$123)</f>
        <v>0</v>
      </c>
      <c r="Z29" s="126">
        <f>Z$2*AVERAGE(Annual!Z$23:Z$123)</f>
        <v>0</v>
      </c>
      <c r="AA29" s="126">
        <f>AA$2*AVERAGE(Annual!AA$23:AA$123)</f>
        <v>0</v>
      </c>
      <c r="AB29" s="126">
        <f>AB$2*AVERAGE(Annual!AB$23:AB$123)</f>
        <v>0</v>
      </c>
      <c r="AC29" s="126">
        <f>AC$2*AVERAGE(Annual!AC$23:AC$123)</f>
        <v>0</v>
      </c>
      <c r="AD29" s="126">
        <f>AD$2*AVERAGE(Annual!AD$23:AD$123)</f>
        <v>0</v>
      </c>
    </row>
    <row r="30" spans="1:30">
      <c r="A30" t="s">
        <v>427</v>
      </c>
      <c r="B30" s="126">
        <f>B$2*AVERAGE(Annual!B$23:B$123)</f>
        <v>0</v>
      </c>
      <c r="C30" s="126">
        <f>C$2*AVERAGE(Annual!C$23:C$123)</f>
        <v>0</v>
      </c>
      <c r="D30" s="126">
        <f>D$2*AVERAGE(Annual!D$23:D$123)</f>
        <v>0</v>
      </c>
      <c r="E30" s="126">
        <f>E$2*AVERAGE(Annual!E$23:E$123)</f>
        <v>0</v>
      </c>
      <c r="F30" s="126">
        <f>F$2*AVERAGE(Annual!F$23:F$123)</f>
        <v>0</v>
      </c>
      <c r="G30" s="126">
        <f>G$2*AVERAGE(Annual!G$23:G$123)</f>
        <v>0</v>
      </c>
      <c r="H30" s="126">
        <f>H$2*AVERAGE(Annual!H$23:H$123)</f>
        <v>0</v>
      </c>
      <c r="I30" s="126">
        <f>I$2*AVERAGE(Annual!I$23:I$123)</f>
        <v>0</v>
      </c>
      <c r="J30" s="126">
        <f>J$2*AVERAGE(Annual!J$23:J$123)</f>
        <v>0</v>
      </c>
      <c r="K30" s="126">
        <f>K$2*AVERAGE(Annual!K$23:K$123)</f>
        <v>0</v>
      </c>
      <c r="L30" s="126">
        <f>L$2*AVERAGE(Annual!L$23:L$123)</f>
        <v>0</v>
      </c>
      <c r="M30" s="126">
        <f>M$2*AVERAGE(Annual!M$23:M$123)</f>
        <v>0</v>
      </c>
      <c r="N30" s="126">
        <f>N$2*AVERAGE(Annual!N$23:N$123)</f>
        <v>0</v>
      </c>
      <c r="O30" s="126">
        <f>O$2*AVERAGE(Annual!O$23:O$123)</f>
        <v>0</v>
      </c>
      <c r="P30" s="126">
        <f>P$2*AVERAGE(Annual!P$23:P$123)</f>
        <v>0</v>
      </c>
      <c r="Q30" s="126">
        <f>Q$2*AVERAGE(Annual!Q$23:Q$123)</f>
        <v>0</v>
      </c>
      <c r="R30" s="126">
        <f>R$2*AVERAGE(Annual!R$23:R$123)</f>
        <v>0</v>
      </c>
      <c r="S30" s="126">
        <f>S$2*AVERAGE(Annual!S$23:S$123)</f>
        <v>0</v>
      </c>
      <c r="T30" s="126">
        <f>T$2*AVERAGE(Annual!T$23:T$123)</f>
        <v>0</v>
      </c>
      <c r="U30" s="126">
        <f>U$2*AVERAGE(Annual!U$23:U$123)</f>
        <v>0</v>
      </c>
      <c r="V30" s="126">
        <f>V$2*AVERAGE(Annual!V$23:V$123)</f>
        <v>0</v>
      </c>
      <c r="W30" s="126">
        <f>W$2*AVERAGE(Annual!W$23:W$123)</f>
        <v>0</v>
      </c>
      <c r="X30" s="126">
        <f>X$2*AVERAGE(Annual!X$23:X$123)</f>
        <v>0</v>
      </c>
      <c r="Y30" s="126">
        <f>Y$2*AVERAGE(Annual!Y$23:Y$123)</f>
        <v>0</v>
      </c>
      <c r="Z30" s="126">
        <f>Z$2*AVERAGE(Annual!Z$23:Z$123)</f>
        <v>0</v>
      </c>
      <c r="AA30" s="126">
        <f>AA$2*AVERAGE(Annual!AA$23:AA$123)</f>
        <v>0</v>
      </c>
      <c r="AB30" s="126">
        <f>AB$2*AVERAGE(Annual!AB$23:AB$123)</f>
        <v>0</v>
      </c>
      <c r="AC30" s="126">
        <f>AC$2*AVERAGE(Annual!AC$23:AC$123)</f>
        <v>0</v>
      </c>
      <c r="AD30" s="126">
        <f>AD$2*AVERAGE(Annual!AD$23:AD$123)</f>
        <v>0</v>
      </c>
    </row>
    <row r="31" spans="1:30">
      <c r="A31" t="s">
        <v>428</v>
      </c>
      <c r="B31" s="126">
        <f>B$2*AVERAGE(Annual!B$23:B$123)</f>
        <v>0</v>
      </c>
      <c r="C31" s="126">
        <f>C$2*AVERAGE(Annual!C$23:C$123)</f>
        <v>0</v>
      </c>
      <c r="D31" s="126">
        <f>D$2*AVERAGE(Annual!D$23:D$123)</f>
        <v>0</v>
      </c>
      <c r="E31" s="126">
        <f>E$2*AVERAGE(Annual!E$23:E$123)</f>
        <v>0</v>
      </c>
      <c r="F31" s="126">
        <f>F$2*AVERAGE(Annual!F$23:F$123)</f>
        <v>0</v>
      </c>
      <c r="G31" s="126">
        <f>G$2*AVERAGE(Annual!G$23:G$123)</f>
        <v>0</v>
      </c>
      <c r="H31" s="126">
        <f>H$2*AVERAGE(Annual!H$23:H$123)</f>
        <v>0</v>
      </c>
      <c r="I31" s="126">
        <f>I$2*AVERAGE(Annual!I$23:I$123)</f>
        <v>0</v>
      </c>
      <c r="J31" s="126">
        <f>J$2*AVERAGE(Annual!J$23:J$123)</f>
        <v>0</v>
      </c>
      <c r="K31" s="126">
        <f>K$2*AVERAGE(Annual!K$23:K$123)</f>
        <v>0</v>
      </c>
      <c r="L31" s="126">
        <f>L$2*AVERAGE(Annual!L$23:L$123)</f>
        <v>0</v>
      </c>
      <c r="M31" s="126">
        <f>M$2*AVERAGE(Annual!M$23:M$123)</f>
        <v>0</v>
      </c>
      <c r="N31" s="126">
        <f>N$2*AVERAGE(Annual!N$23:N$123)</f>
        <v>0</v>
      </c>
      <c r="O31" s="126">
        <f>O$2*AVERAGE(Annual!O$23:O$123)</f>
        <v>0</v>
      </c>
      <c r="P31" s="126">
        <f>P$2*AVERAGE(Annual!P$23:P$123)</f>
        <v>0</v>
      </c>
      <c r="Q31" s="126">
        <f>Q$2*AVERAGE(Annual!Q$23:Q$123)</f>
        <v>0</v>
      </c>
      <c r="R31" s="126">
        <f>R$2*AVERAGE(Annual!R$23:R$123)</f>
        <v>0</v>
      </c>
      <c r="S31" s="126">
        <f>S$2*AVERAGE(Annual!S$23:S$123)</f>
        <v>0</v>
      </c>
      <c r="T31" s="126">
        <f>T$2*AVERAGE(Annual!T$23:T$123)</f>
        <v>0</v>
      </c>
      <c r="U31" s="126">
        <f>U$2*AVERAGE(Annual!U$23:U$123)</f>
        <v>0</v>
      </c>
      <c r="V31" s="126">
        <f>V$2*AVERAGE(Annual!V$23:V$123)</f>
        <v>0</v>
      </c>
      <c r="W31" s="126">
        <f>W$2*AVERAGE(Annual!W$23:W$123)</f>
        <v>0</v>
      </c>
      <c r="X31" s="126">
        <f>X$2*AVERAGE(Annual!X$23:X$123)</f>
        <v>0</v>
      </c>
      <c r="Y31" s="126">
        <f>Y$2*AVERAGE(Annual!Y$23:Y$123)</f>
        <v>0</v>
      </c>
      <c r="Z31" s="126">
        <f>Z$2*AVERAGE(Annual!Z$23:Z$123)</f>
        <v>0</v>
      </c>
      <c r="AA31" s="126">
        <f>AA$2*AVERAGE(Annual!AA$23:AA$123)</f>
        <v>0</v>
      </c>
      <c r="AB31" s="126">
        <f>AB$2*AVERAGE(Annual!AB$23:AB$123)</f>
        <v>0</v>
      </c>
      <c r="AC31" s="126">
        <f>AC$2*AVERAGE(Annual!AC$23:AC$123)</f>
        <v>0</v>
      </c>
      <c r="AD31" s="126">
        <f>AD$2*AVERAGE(Annual!AD$23:AD$123)</f>
        <v>0</v>
      </c>
    </row>
    <row r="32" spans="1:30">
      <c r="A32" t="s">
        <v>429</v>
      </c>
      <c r="B32" s="126">
        <f>B$2*AVERAGE(Annual!B$23:B$123)</f>
        <v>0</v>
      </c>
      <c r="C32" s="126">
        <f>C$2*AVERAGE(Annual!C$23:C$123)</f>
        <v>0</v>
      </c>
      <c r="D32" s="126">
        <f>D$2*AVERAGE(Annual!D$23:D$123)</f>
        <v>0</v>
      </c>
      <c r="E32" s="126">
        <f>E$2*AVERAGE(Annual!E$23:E$123)</f>
        <v>0</v>
      </c>
      <c r="F32" s="126">
        <f>F$2*AVERAGE(Annual!F$23:F$123)</f>
        <v>0</v>
      </c>
      <c r="G32" s="126">
        <f>G$2*AVERAGE(Annual!G$23:G$123)</f>
        <v>0</v>
      </c>
      <c r="H32" s="126">
        <f>H$2*AVERAGE(Annual!H$23:H$123)</f>
        <v>0</v>
      </c>
      <c r="I32" s="126">
        <f>I$2*AVERAGE(Annual!I$23:I$123)</f>
        <v>0</v>
      </c>
      <c r="J32" s="126">
        <f>J$2*AVERAGE(Annual!J$23:J$123)</f>
        <v>0</v>
      </c>
      <c r="K32" s="126">
        <f>K$2*AVERAGE(Annual!K$23:K$123)</f>
        <v>0</v>
      </c>
      <c r="L32" s="126">
        <f>L$2*AVERAGE(Annual!L$23:L$123)</f>
        <v>0</v>
      </c>
      <c r="M32" s="126">
        <f>M$2*AVERAGE(Annual!M$23:M$123)</f>
        <v>0</v>
      </c>
      <c r="N32" s="126">
        <f>N$2*AVERAGE(Annual!N$23:N$123)</f>
        <v>0</v>
      </c>
      <c r="O32" s="126">
        <f>O$2*AVERAGE(Annual!O$23:O$123)</f>
        <v>0</v>
      </c>
      <c r="P32" s="126">
        <f>P$2*AVERAGE(Annual!P$23:P$123)</f>
        <v>0</v>
      </c>
      <c r="Q32" s="126">
        <f>Q$2*AVERAGE(Annual!Q$23:Q$123)</f>
        <v>0</v>
      </c>
      <c r="R32" s="126">
        <f>R$2*AVERAGE(Annual!R$23:R$123)</f>
        <v>0</v>
      </c>
      <c r="S32" s="126">
        <f>S$2*AVERAGE(Annual!S$23:S$123)</f>
        <v>0</v>
      </c>
      <c r="T32" s="126">
        <f>T$2*AVERAGE(Annual!T$23:T$123)</f>
        <v>0</v>
      </c>
      <c r="U32" s="126">
        <f>U$2*AVERAGE(Annual!U$23:U$123)</f>
        <v>0</v>
      </c>
      <c r="V32" s="126">
        <f>V$2*AVERAGE(Annual!V$23:V$123)</f>
        <v>0</v>
      </c>
      <c r="W32" s="126">
        <f>W$2*AVERAGE(Annual!W$23:W$123)</f>
        <v>0</v>
      </c>
      <c r="X32" s="126">
        <f>X$2*AVERAGE(Annual!X$23:X$123)</f>
        <v>0</v>
      </c>
      <c r="Y32" s="126">
        <f>Y$2*AVERAGE(Annual!Y$23:Y$123)</f>
        <v>0</v>
      </c>
      <c r="Z32" s="126">
        <f>Z$2*AVERAGE(Annual!Z$23:Z$123)</f>
        <v>0</v>
      </c>
      <c r="AA32" s="126">
        <f>AA$2*AVERAGE(Annual!AA$23:AA$123)</f>
        <v>0</v>
      </c>
      <c r="AB32" s="126">
        <f>AB$2*AVERAGE(Annual!AB$23:AB$123)</f>
        <v>0</v>
      </c>
      <c r="AC32" s="126">
        <f>AC$2*AVERAGE(Annual!AC$23:AC$123)</f>
        <v>0</v>
      </c>
      <c r="AD32" s="126">
        <f>AD$2*AVERAGE(Annual!AD$23:AD$123)</f>
        <v>0</v>
      </c>
    </row>
    <row r="33" spans="1:30">
      <c r="A33" t="s">
        <v>430</v>
      </c>
      <c r="B33" s="126">
        <f>B$2*AVERAGE(Annual!B$23:B$123)</f>
        <v>0</v>
      </c>
      <c r="C33" s="126">
        <f>C$2*AVERAGE(Annual!C$23:C$123)</f>
        <v>0</v>
      </c>
      <c r="D33" s="126">
        <f>D$2*AVERAGE(Annual!D$23:D$123)</f>
        <v>0</v>
      </c>
      <c r="E33" s="126">
        <f>E$2*AVERAGE(Annual!E$23:E$123)</f>
        <v>0</v>
      </c>
      <c r="F33" s="126">
        <f>F$2*AVERAGE(Annual!F$23:F$123)</f>
        <v>0</v>
      </c>
      <c r="G33" s="126">
        <f>G$2*AVERAGE(Annual!G$23:G$123)</f>
        <v>0</v>
      </c>
      <c r="H33" s="126">
        <f>H$2*AVERAGE(Annual!H$23:H$123)</f>
        <v>0</v>
      </c>
      <c r="I33" s="126">
        <f>I$2*AVERAGE(Annual!I$23:I$123)</f>
        <v>0</v>
      </c>
      <c r="J33" s="126">
        <f>J$2*AVERAGE(Annual!J$23:J$123)</f>
        <v>0</v>
      </c>
      <c r="K33" s="126">
        <f>K$2*AVERAGE(Annual!K$23:K$123)</f>
        <v>0</v>
      </c>
      <c r="L33" s="126">
        <f>L$2*AVERAGE(Annual!L$23:L$123)</f>
        <v>0</v>
      </c>
      <c r="M33" s="126">
        <f>M$2*AVERAGE(Annual!M$23:M$123)</f>
        <v>0</v>
      </c>
      <c r="N33" s="126">
        <f>N$2*AVERAGE(Annual!N$23:N$123)</f>
        <v>0</v>
      </c>
      <c r="O33" s="126">
        <f>O$2*AVERAGE(Annual!O$23:O$123)</f>
        <v>0</v>
      </c>
      <c r="P33" s="126">
        <f>P$2*AVERAGE(Annual!P$23:P$123)</f>
        <v>0</v>
      </c>
      <c r="Q33" s="126">
        <f>Q$2*AVERAGE(Annual!Q$23:Q$123)</f>
        <v>0</v>
      </c>
      <c r="R33" s="126">
        <f>R$2*AVERAGE(Annual!R$23:R$123)</f>
        <v>0</v>
      </c>
      <c r="S33" s="126">
        <f>S$2*AVERAGE(Annual!S$23:S$123)</f>
        <v>0</v>
      </c>
      <c r="T33" s="126">
        <f>T$2*AVERAGE(Annual!T$23:T$123)</f>
        <v>0</v>
      </c>
      <c r="U33" s="126">
        <f>U$2*AVERAGE(Annual!U$23:U$123)</f>
        <v>0</v>
      </c>
      <c r="V33" s="126">
        <f>V$2*AVERAGE(Annual!V$23:V$123)</f>
        <v>0</v>
      </c>
      <c r="W33" s="126">
        <f>W$2*AVERAGE(Annual!W$23:W$123)</f>
        <v>0</v>
      </c>
      <c r="X33" s="126">
        <f>X$2*AVERAGE(Annual!X$23:X$123)</f>
        <v>0</v>
      </c>
      <c r="Y33" s="126">
        <f>Y$2*AVERAGE(Annual!Y$23:Y$123)</f>
        <v>0</v>
      </c>
      <c r="Z33" s="126">
        <f>Z$2*AVERAGE(Annual!Z$23:Z$123)</f>
        <v>0</v>
      </c>
      <c r="AA33" s="126">
        <f>AA$2*AVERAGE(Annual!AA$23:AA$123)</f>
        <v>0</v>
      </c>
      <c r="AB33" s="126">
        <f>AB$2*AVERAGE(Annual!AB$23:AB$123)</f>
        <v>0</v>
      </c>
      <c r="AC33" s="126">
        <f>AC$2*AVERAGE(Annual!AC$23:AC$123)</f>
        <v>0</v>
      </c>
      <c r="AD33" s="126">
        <f>AD$2*AVERAGE(Annual!AD$23:AD$123)</f>
        <v>0</v>
      </c>
    </row>
    <row r="34" spans="1:30">
      <c r="A34" t="s">
        <v>431</v>
      </c>
      <c r="B34" s="126">
        <f>B$2*AVERAGE(Annual!B$23:B$123)</f>
        <v>0</v>
      </c>
      <c r="C34" s="126">
        <f>C$2*AVERAGE(Annual!C$23:C$123)</f>
        <v>0</v>
      </c>
      <c r="D34" s="126">
        <f>D$2*AVERAGE(Annual!D$23:D$123)</f>
        <v>0</v>
      </c>
      <c r="E34" s="126">
        <f>E$2*AVERAGE(Annual!E$23:E$123)</f>
        <v>0</v>
      </c>
      <c r="F34" s="126">
        <f>F$2*AVERAGE(Annual!F$23:F$123)</f>
        <v>0</v>
      </c>
      <c r="G34" s="126">
        <f>G$2*AVERAGE(Annual!G$23:G$123)</f>
        <v>0</v>
      </c>
      <c r="H34" s="126">
        <f>H$2*AVERAGE(Annual!H$23:H$123)</f>
        <v>0</v>
      </c>
      <c r="I34" s="126">
        <f>I$2*AVERAGE(Annual!I$23:I$123)</f>
        <v>0</v>
      </c>
      <c r="J34" s="126">
        <f>J$2*AVERAGE(Annual!J$23:J$123)</f>
        <v>0</v>
      </c>
      <c r="K34" s="126">
        <f>K$2*AVERAGE(Annual!K$23:K$123)</f>
        <v>0</v>
      </c>
      <c r="L34" s="126">
        <f>L$2*AVERAGE(Annual!L$23:L$123)</f>
        <v>0</v>
      </c>
      <c r="M34" s="126">
        <f>M$2*AVERAGE(Annual!M$23:M$123)</f>
        <v>0</v>
      </c>
      <c r="N34" s="126">
        <f>N$2*AVERAGE(Annual!N$23:N$123)</f>
        <v>0</v>
      </c>
      <c r="O34" s="126">
        <f>O$2*AVERAGE(Annual!O$23:O$123)</f>
        <v>0</v>
      </c>
      <c r="P34" s="126">
        <f>P$2*AVERAGE(Annual!P$23:P$123)</f>
        <v>0</v>
      </c>
      <c r="Q34" s="126">
        <f>Q$2*AVERAGE(Annual!Q$23:Q$123)</f>
        <v>0</v>
      </c>
      <c r="R34" s="126">
        <f>R$2*AVERAGE(Annual!R$23:R$123)</f>
        <v>0</v>
      </c>
      <c r="S34" s="126">
        <f>S$2*AVERAGE(Annual!S$23:S$123)</f>
        <v>0</v>
      </c>
      <c r="T34" s="126">
        <f>T$2*AVERAGE(Annual!T$23:T$123)</f>
        <v>0</v>
      </c>
      <c r="U34" s="126">
        <f>U$2*AVERAGE(Annual!U$23:U$123)</f>
        <v>0</v>
      </c>
      <c r="V34" s="126">
        <f>V$2*AVERAGE(Annual!V$23:V$123)</f>
        <v>0</v>
      </c>
      <c r="W34" s="126">
        <f>W$2*AVERAGE(Annual!W$23:W$123)</f>
        <v>0</v>
      </c>
      <c r="X34" s="126">
        <f>X$2*AVERAGE(Annual!X$23:X$123)</f>
        <v>0</v>
      </c>
      <c r="Y34" s="126">
        <f>Y$2*AVERAGE(Annual!Y$23:Y$123)</f>
        <v>0</v>
      </c>
      <c r="Z34" s="126">
        <f>Z$2*AVERAGE(Annual!Z$23:Z$123)</f>
        <v>0</v>
      </c>
      <c r="AA34" s="126">
        <f>AA$2*AVERAGE(Annual!AA$23:AA$123)</f>
        <v>0</v>
      </c>
      <c r="AB34" s="126">
        <f>AB$2*AVERAGE(Annual!AB$23:AB$123)</f>
        <v>0</v>
      </c>
      <c r="AC34" s="126">
        <f>AC$2*AVERAGE(Annual!AC$23:AC$123)</f>
        <v>0</v>
      </c>
      <c r="AD34" s="126">
        <f>AD$2*AVERAGE(Annual!AD$23:AD$123)</f>
        <v>0</v>
      </c>
    </row>
    <row r="35" spans="1:30">
      <c r="A35" t="s">
        <v>432</v>
      </c>
      <c r="B35" s="126">
        <f>B$2*AVERAGE(Annual!B$23:B$123)</f>
        <v>0</v>
      </c>
      <c r="C35" s="126">
        <f>C$2*AVERAGE(Annual!C$23:C$123)</f>
        <v>0</v>
      </c>
      <c r="D35" s="126">
        <f>D$2*AVERAGE(Annual!D$23:D$123)</f>
        <v>0</v>
      </c>
      <c r="E35" s="126">
        <f>E$2*AVERAGE(Annual!E$23:E$123)</f>
        <v>0</v>
      </c>
      <c r="F35" s="126">
        <f>F$2*AVERAGE(Annual!F$23:F$123)</f>
        <v>0</v>
      </c>
      <c r="G35" s="126">
        <f>G$2*AVERAGE(Annual!G$23:G$123)</f>
        <v>0</v>
      </c>
      <c r="H35" s="126">
        <f>H$2*AVERAGE(Annual!H$23:H$123)</f>
        <v>0</v>
      </c>
      <c r="I35" s="126">
        <f>I$2*AVERAGE(Annual!I$23:I$123)</f>
        <v>0</v>
      </c>
      <c r="J35" s="126">
        <f>J$2*AVERAGE(Annual!J$23:J$123)</f>
        <v>0</v>
      </c>
      <c r="K35" s="126">
        <f>K$2*AVERAGE(Annual!K$23:K$123)</f>
        <v>0</v>
      </c>
      <c r="L35" s="126">
        <f>L$2*AVERAGE(Annual!L$23:L$123)</f>
        <v>0</v>
      </c>
      <c r="M35" s="126">
        <f>M$2*AVERAGE(Annual!M$23:M$123)</f>
        <v>0</v>
      </c>
      <c r="N35" s="126">
        <f>N$2*AVERAGE(Annual!N$23:N$123)</f>
        <v>0</v>
      </c>
      <c r="O35" s="126">
        <f>O$2*AVERAGE(Annual!O$23:O$123)</f>
        <v>0</v>
      </c>
      <c r="P35" s="126">
        <f>P$2*AVERAGE(Annual!P$23:P$123)</f>
        <v>0</v>
      </c>
      <c r="Q35" s="126">
        <f>Q$2*AVERAGE(Annual!Q$23:Q$123)</f>
        <v>0</v>
      </c>
      <c r="R35" s="126">
        <f>R$2*AVERAGE(Annual!R$23:R$123)</f>
        <v>0</v>
      </c>
      <c r="S35" s="126">
        <f>S$2*AVERAGE(Annual!S$23:S$123)</f>
        <v>0</v>
      </c>
      <c r="T35" s="126">
        <f>T$2*AVERAGE(Annual!T$23:T$123)</f>
        <v>0</v>
      </c>
      <c r="U35" s="126">
        <f>U$2*AVERAGE(Annual!U$23:U$123)</f>
        <v>0</v>
      </c>
      <c r="V35" s="126">
        <f>V$2*AVERAGE(Annual!V$23:V$123)</f>
        <v>0</v>
      </c>
      <c r="W35" s="126">
        <f>W$2*AVERAGE(Annual!W$23:W$123)</f>
        <v>0</v>
      </c>
      <c r="X35" s="126">
        <f>X$2*AVERAGE(Annual!X$23:X$123)</f>
        <v>0</v>
      </c>
      <c r="Y35" s="126">
        <f>Y$2*AVERAGE(Annual!Y$23:Y$123)</f>
        <v>0</v>
      </c>
      <c r="Z35" s="126">
        <f>Z$2*AVERAGE(Annual!Z$23:Z$123)</f>
        <v>0</v>
      </c>
      <c r="AA35" s="126">
        <f>AA$2*AVERAGE(Annual!AA$23:AA$123)</f>
        <v>0</v>
      </c>
      <c r="AB35" s="126">
        <f>AB$2*AVERAGE(Annual!AB$23:AB$123)</f>
        <v>0</v>
      </c>
      <c r="AC35" s="126">
        <f>AC$2*AVERAGE(Annual!AC$23:AC$123)</f>
        <v>0</v>
      </c>
      <c r="AD35" s="126">
        <f>AD$2*AVERAGE(Annual!AD$23:AD$123)</f>
        <v>0</v>
      </c>
    </row>
    <row r="36" spans="1:30">
      <c r="A36" t="s">
        <v>433</v>
      </c>
      <c r="B36" s="126">
        <f>B$2*AVERAGE(Annual!B$23:B$123)</f>
        <v>0</v>
      </c>
      <c r="C36" s="126">
        <f>C$2*AVERAGE(Annual!C$23:C$123)</f>
        <v>0</v>
      </c>
      <c r="D36" s="126">
        <f>D$2*AVERAGE(Annual!D$23:D$123)</f>
        <v>0</v>
      </c>
      <c r="E36" s="126">
        <f>E$2*AVERAGE(Annual!E$23:E$123)</f>
        <v>0</v>
      </c>
      <c r="F36" s="126">
        <f>F$2*AVERAGE(Annual!F$23:F$123)</f>
        <v>0</v>
      </c>
      <c r="G36" s="126">
        <f>G$2*AVERAGE(Annual!G$23:G$123)</f>
        <v>0</v>
      </c>
      <c r="H36" s="126">
        <f>H$2*AVERAGE(Annual!H$23:H$123)</f>
        <v>0</v>
      </c>
      <c r="I36" s="126">
        <f>I$2*AVERAGE(Annual!I$23:I$123)</f>
        <v>0</v>
      </c>
      <c r="J36" s="126">
        <f>J$2*AVERAGE(Annual!J$23:J$123)</f>
        <v>0</v>
      </c>
      <c r="K36" s="126">
        <f>K$2*AVERAGE(Annual!K$23:K$123)</f>
        <v>0</v>
      </c>
      <c r="L36" s="126">
        <f>L$2*AVERAGE(Annual!L$23:L$123)</f>
        <v>0</v>
      </c>
      <c r="M36" s="126">
        <f>M$2*AVERAGE(Annual!M$23:M$123)</f>
        <v>0</v>
      </c>
      <c r="N36" s="126">
        <f>N$2*AVERAGE(Annual!N$23:N$123)</f>
        <v>0</v>
      </c>
      <c r="O36" s="126">
        <f>O$2*AVERAGE(Annual!O$23:O$123)</f>
        <v>0</v>
      </c>
      <c r="P36" s="126">
        <f>P$2*AVERAGE(Annual!P$23:P$123)</f>
        <v>0</v>
      </c>
      <c r="Q36" s="126">
        <f>Q$2*AVERAGE(Annual!Q$23:Q$123)</f>
        <v>0</v>
      </c>
      <c r="R36" s="126">
        <f>R$2*AVERAGE(Annual!R$23:R$123)</f>
        <v>0</v>
      </c>
      <c r="S36" s="126">
        <f>S$2*AVERAGE(Annual!S$23:S$123)</f>
        <v>0</v>
      </c>
      <c r="T36" s="126">
        <f>T$2*AVERAGE(Annual!T$23:T$123)</f>
        <v>0</v>
      </c>
      <c r="U36" s="126">
        <f>U$2*AVERAGE(Annual!U$23:U$123)</f>
        <v>0</v>
      </c>
      <c r="V36" s="126">
        <f>V$2*AVERAGE(Annual!V$23:V$123)</f>
        <v>0</v>
      </c>
      <c r="W36" s="126">
        <f>W$2*AVERAGE(Annual!W$23:W$123)</f>
        <v>0</v>
      </c>
      <c r="X36" s="126">
        <f>X$2*AVERAGE(Annual!X$23:X$123)</f>
        <v>0</v>
      </c>
      <c r="Y36" s="126">
        <f>Y$2*AVERAGE(Annual!Y$23:Y$123)</f>
        <v>0</v>
      </c>
      <c r="Z36" s="126">
        <f>Z$2*AVERAGE(Annual!Z$23:Z$123)</f>
        <v>0</v>
      </c>
      <c r="AA36" s="126">
        <f>AA$2*AVERAGE(Annual!AA$23:AA$123)</f>
        <v>0</v>
      </c>
      <c r="AB36" s="126">
        <f>AB$2*AVERAGE(Annual!AB$23:AB$123)</f>
        <v>0</v>
      </c>
      <c r="AC36" s="126">
        <f>AC$2*AVERAGE(Annual!AC$23:AC$123)</f>
        <v>0</v>
      </c>
      <c r="AD36" s="126">
        <f>AD$2*AVERAGE(Annual!AD$23:AD$123)</f>
        <v>0</v>
      </c>
    </row>
    <row r="37" spans="1:30">
      <c r="A37" t="s">
        <v>434</v>
      </c>
      <c r="B37" s="126">
        <f>B$2*AVERAGE(Annual!B$23:B$123)</f>
        <v>0</v>
      </c>
      <c r="C37" s="126">
        <f>C$2*AVERAGE(Annual!C$23:C$123)</f>
        <v>0</v>
      </c>
      <c r="D37" s="126">
        <f>D$2*AVERAGE(Annual!D$23:D$123)</f>
        <v>0</v>
      </c>
      <c r="E37" s="126">
        <f>E$2*AVERAGE(Annual!E$23:E$123)</f>
        <v>0</v>
      </c>
      <c r="F37" s="126">
        <f>F$2*AVERAGE(Annual!F$23:F$123)</f>
        <v>0</v>
      </c>
      <c r="G37" s="126">
        <f>G$2*AVERAGE(Annual!G$23:G$123)</f>
        <v>0</v>
      </c>
      <c r="H37" s="126">
        <f>H$2*AVERAGE(Annual!H$23:H$123)</f>
        <v>0</v>
      </c>
      <c r="I37" s="126">
        <f>I$2*AVERAGE(Annual!I$23:I$123)</f>
        <v>0</v>
      </c>
      <c r="J37" s="126">
        <f>J$2*AVERAGE(Annual!J$23:J$123)</f>
        <v>0</v>
      </c>
      <c r="K37" s="126">
        <f>K$2*AVERAGE(Annual!K$23:K$123)</f>
        <v>0</v>
      </c>
      <c r="L37" s="126">
        <f>L$2*AVERAGE(Annual!L$23:L$123)</f>
        <v>0</v>
      </c>
      <c r="M37" s="126">
        <f>M$2*AVERAGE(Annual!M$23:M$123)</f>
        <v>0</v>
      </c>
      <c r="N37" s="126">
        <f>N$2*AVERAGE(Annual!N$23:N$123)</f>
        <v>0</v>
      </c>
      <c r="O37" s="126">
        <f>O$2*AVERAGE(Annual!O$23:O$123)</f>
        <v>0</v>
      </c>
      <c r="P37" s="126">
        <f>P$2*AVERAGE(Annual!P$23:P$123)</f>
        <v>0</v>
      </c>
      <c r="Q37" s="126">
        <f>Q$2*AVERAGE(Annual!Q$23:Q$123)</f>
        <v>0</v>
      </c>
      <c r="R37" s="126">
        <f>R$2*AVERAGE(Annual!R$23:R$123)</f>
        <v>0</v>
      </c>
      <c r="S37" s="126">
        <f>S$2*AVERAGE(Annual!S$23:S$123)</f>
        <v>0</v>
      </c>
      <c r="T37" s="126">
        <f>T$2*AVERAGE(Annual!T$23:T$123)</f>
        <v>0</v>
      </c>
      <c r="U37" s="126">
        <f>U$2*AVERAGE(Annual!U$23:U$123)</f>
        <v>0</v>
      </c>
      <c r="V37" s="126">
        <f>V$2*AVERAGE(Annual!V$23:V$123)</f>
        <v>0</v>
      </c>
      <c r="W37" s="126">
        <f>W$2*AVERAGE(Annual!W$23:W$123)</f>
        <v>0</v>
      </c>
      <c r="X37" s="126">
        <f>X$2*AVERAGE(Annual!X$23:X$123)</f>
        <v>0</v>
      </c>
      <c r="Y37" s="126">
        <f>Y$2*AVERAGE(Annual!Y$23:Y$123)</f>
        <v>0</v>
      </c>
      <c r="Z37" s="126">
        <f>Z$2*AVERAGE(Annual!Z$23:Z$123)</f>
        <v>0</v>
      </c>
      <c r="AA37" s="126">
        <f>AA$2*AVERAGE(Annual!AA$23:AA$123)</f>
        <v>0</v>
      </c>
      <c r="AB37" s="126">
        <f>AB$2*AVERAGE(Annual!AB$23:AB$123)</f>
        <v>0</v>
      </c>
      <c r="AC37" s="126">
        <f>AC$2*AVERAGE(Annual!AC$23:AC$123)</f>
        <v>0</v>
      </c>
      <c r="AD37" s="126">
        <f>AD$2*AVERAGE(Annual!AD$23:AD$123)</f>
        <v>0</v>
      </c>
    </row>
    <row r="38" spans="1:30">
      <c r="A38" t="s">
        <v>435</v>
      </c>
      <c r="B38" s="126">
        <f>B$2*AVERAGE(Annual!B$23:B$123)</f>
        <v>0</v>
      </c>
      <c r="C38" s="126">
        <f>C$2*AVERAGE(Annual!C$23:C$123)</f>
        <v>0</v>
      </c>
      <c r="D38" s="126">
        <f>D$2*AVERAGE(Annual!D$23:D$123)</f>
        <v>0</v>
      </c>
      <c r="E38" s="126">
        <f>E$2*AVERAGE(Annual!E$23:E$123)</f>
        <v>0</v>
      </c>
      <c r="F38" s="126">
        <f>F$2*AVERAGE(Annual!F$23:F$123)</f>
        <v>0</v>
      </c>
      <c r="G38" s="126">
        <f>G$2*AVERAGE(Annual!G$23:G$123)</f>
        <v>0</v>
      </c>
      <c r="H38" s="126">
        <f>H$2*AVERAGE(Annual!H$23:H$123)</f>
        <v>0</v>
      </c>
      <c r="I38" s="126">
        <f>I$2*AVERAGE(Annual!I$23:I$123)</f>
        <v>0</v>
      </c>
      <c r="J38" s="126">
        <f>J$2*AVERAGE(Annual!J$23:J$123)</f>
        <v>0</v>
      </c>
      <c r="K38" s="126">
        <f>K$2*AVERAGE(Annual!K$23:K$123)</f>
        <v>0</v>
      </c>
      <c r="L38" s="126">
        <f>L$2*AVERAGE(Annual!L$23:L$123)</f>
        <v>0</v>
      </c>
      <c r="M38" s="126">
        <f>M$2*AVERAGE(Annual!M$23:M$123)</f>
        <v>0</v>
      </c>
      <c r="N38" s="126">
        <f>N$2*AVERAGE(Annual!N$23:N$123)</f>
        <v>0</v>
      </c>
      <c r="O38" s="126">
        <f>O$2*AVERAGE(Annual!O$23:O$123)</f>
        <v>0</v>
      </c>
      <c r="P38" s="126">
        <f>P$2*AVERAGE(Annual!P$23:P$123)</f>
        <v>0</v>
      </c>
      <c r="Q38" s="126">
        <f>Q$2*AVERAGE(Annual!Q$23:Q$123)</f>
        <v>0</v>
      </c>
      <c r="R38" s="126">
        <f>R$2*AVERAGE(Annual!R$23:R$123)</f>
        <v>0</v>
      </c>
      <c r="S38" s="126">
        <f>S$2*AVERAGE(Annual!S$23:S$123)</f>
        <v>0</v>
      </c>
      <c r="T38" s="126">
        <f>T$2*AVERAGE(Annual!T$23:T$123)</f>
        <v>0</v>
      </c>
      <c r="U38" s="126">
        <f>U$2*AVERAGE(Annual!U$23:U$123)</f>
        <v>0</v>
      </c>
      <c r="V38" s="126">
        <f>V$2*AVERAGE(Annual!V$23:V$123)</f>
        <v>0</v>
      </c>
      <c r="W38" s="126">
        <f>W$2*AVERAGE(Annual!W$23:W$123)</f>
        <v>0</v>
      </c>
      <c r="X38" s="126">
        <f>X$2*AVERAGE(Annual!X$23:X$123)</f>
        <v>0</v>
      </c>
      <c r="Y38" s="126">
        <f>Y$2*AVERAGE(Annual!Y$23:Y$123)</f>
        <v>0</v>
      </c>
      <c r="Z38" s="126">
        <f>Z$2*AVERAGE(Annual!Z$23:Z$123)</f>
        <v>0</v>
      </c>
      <c r="AA38" s="126">
        <f>AA$2*AVERAGE(Annual!AA$23:AA$123)</f>
        <v>0</v>
      </c>
      <c r="AB38" s="126">
        <f>AB$2*AVERAGE(Annual!AB$23:AB$123)</f>
        <v>0</v>
      </c>
      <c r="AC38" s="126">
        <f>AC$2*AVERAGE(Annual!AC$23:AC$123)</f>
        <v>0</v>
      </c>
      <c r="AD38" s="126">
        <f>AD$2*AVERAGE(Annual!AD$23:AD$123)</f>
        <v>0</v>
      </c>
    </row>
    <row r="39" spans="1:30">
      <c r="A39" t="s">
        <v>436</v>
      </c>
      <c r="B39" s="126">
        <f>B$2*AVERAGE(Annual!B$23:B$123)</f>
        <v>0</v>
      </c>
      <c r="C39" s="126">
        <f>C$2*AVERAGE(Annual!C$23:C$123)</f>
        <v>0</v>
      </c>
      <c r="D39" s="126">
        <f>D$2*AVERAGE(Annual!D$23:D$123)</f>
        <v>0</v>
      </c>
      <c r="E39" s="126">
        <f>E$2*AVERAGE(Annual!E$23:E$123)</f>
        <v>0</v>
      </c>
      <c r="F39" s="126">
        <f>F$2*AVERAGE(Annual!F$23:F$123)</f>
        <v>0</v>
      </c>
      <c r="G39" s="126">
        <f>G$2*AVERAGE(Annual!G$23:G$123)</f>
        <v>0</v>
      </c>
      <c r="H39" s="126">
        <f>H$2*AVERAGE(Annual!H$23:H$123)</f>
        <v>0</v>
      </c>
      <c r="I39" s="126">
        <f>I$2*AVERAGE(Annual!I$23:I$123)</f>
        <v>0</v>
      </c>
      <c r="J39" s="126">
        <f>J$2*AVERAGE(Annual!J$23:J$123)</f>
        <v>0</v>
      </c>
      <c r="K39" s="126">
        <f>K$2*AVERAGE(Annual!K$23:K$123)</f>
        <v>0</v>
      </c>
      <c r="L39" s="126">
        <f>L$2*AVERAGE(Annual!L$23:L$123)</f>
        <v>0</v>
      </c>
      <c r="M39" s="126">
        <f>M$2*AVERAGE(Annual!M$23:M$123)</f>
        <v>0</v>
      </c>
      <c r="N39" s="126">
        <f>N$2*AVERAGE(Annual!N$23:N$123)</f>
        <v>0</v>
      </c>
      <c r="O39" s="126">
        <f>O$2*AVERAGE(Annual!O$23:O$123)</f>
        <v>0</v>
      </c>
      <c r="P39" s="126">
        <f>P$2*AVERAGE(Annual!P$23:P$123)</f>
        <v>0</v>
      </c>
      <c r="Q39" s="126">
        <f>Q$2*AVERAGE(Annual!Q$23:Q$123)</f>
        <v>0</v>
      </c>
      <c r="R39" s="126">
        <f>R$2*AVERAGE(Annual!R$23:R$123)</f>
        <v>0</v>
      </c>
      <c r="S39" s="126">
        <f>S$2*AVERAGE(Annual!S$23:S$123)</f>
        <v>0</v>
      </c>
      <c r="T39" s="126">
        <f>T$2*AVERAGE(Annual!T$23:T$123)</f>
        <v>0</v>
      </c>
      <c r="U39" s="126">
        <f>U$2*AVERAGE(Annual!U$23:U$123)</f>
        <v>0</v>
      </c>
      <c r="V39" s="126">
        <f>V$2*AVERAGE(Annual!V$23:V$123)</f>
        <v>0</v>
      </c>
      <c r="W39" s="126">
        <f>W$2*AVERAGE(Annual!W$23:W$123)</f>
        <v>0</v>
      </c>
      <c r="X39" s="126">
        <f>X$2*AVERAGE(Annual!X$23:X$123)</f>
        <v>0</v>
      </c>
      <c r="Y39" s="126">
        <f>Y$2*AVERAGE(Annual!Y$23:Y$123)</f>
        <v>0</v>
      </c>
      <c r="Z39" s="126">
        <f>Z$2*AVERAGE(Annual!Z$23:Z$123)</f>
        <v>0</v>
      </c>
      <c r="AA39" s="126">
        <f>AA$2*AVERAGE(Annual!AA$23:AA$123)</f>
        <v>0</v>
      </c>
      <c r="AB39" s="126">
        <f>AB$2*AVERAGE(Annual!AB$23:AB$123)</f>
        <v>0</v>
      </c>
      <c r="AC39" s="126">
        <f>AC$2*AVERAGE(Annual!AC$23:AC$123)</f>
        <v>0</v>
      </c>
      <c r="AD39" s="126">
        <f>AD$2*AVERAGE(Annual!AD$23:AD$123)</f>
        <v>0</v>
      </c>
    </row>
    <row r="40" spans="1:30">
      <c r="A40" t="s">
        <v>437</v>
      </c>
      <c r="B40" s="126">
        <f>B$2*AVERAGE(Annual!B$23:B$123)</f>
        <v>0</v>
      </c>
      <c r="C40" s="126">
        <f>C$2*AVERAGE(Annual!C$23:C$123)</f>
        <v>0</v>
      </c>
      <c r="D40" s="126">
        <f>D$2*AVERAGE(Annual!D$23:D$123)</f>
        <v>0</v>
      </c>
      <c r="E40" s="126">
        <f>E$2*AVERAGE(Annual!E$23:E$123)</f>
        <v>0</v>
      </c>
      <c r="F40" s="126">
        <f>F$2*AVERAGE(Annual!F$23:F$123)</f>
        <v>0</v>
      </c>
      <c r="G40" s="126">
        <f>G$2*AVERAGE(Annual!G$23:G$123)</f>
        <v>0</v>
      </c>
      <c r="H40" s="126">
        <f>H$2*AVERAGE(Annual!H$23:H$123)</f>
        <v>0</v>
      </c>
      <c r="I40" s="126">
        <f>I$2*AVERAGE(Annual!I$23:I$123)</f>
        <v>0</v>
      </c>
      <c r="J40" s="126">
        <f>J$2*AVERAGE(Annual!J$23:J$123)</f>
        <v>0</v>
      </c>
      <c r="K40" s="126">
        <f>K$2*AVERAGE(Annual!K$23:K$123)</f>
        <v>0</v>
      </c>
      <c r="L40" s="126">
        <f>L$2*AVERAGE(Annual!L$23:L$123)</f>
        <v>0</v>
      </c>
      <c r="M40" s="126">
        <f>M$2*AVERAGE(Annual!M$23:M$123)</f>
        <v>0</v>
      </c>
      <c r="N40" s="126">
        <f>N$2*AVERAGE(Annual!N$23:N$123)</f>
        <v>0</v>
      </c>
      <c r="O40" s="126">
        <f>O$2*AVERAGE(Annual!O$23:O$123)</f>
        <v>0</v>
      </c>
      <c r="P40" s="126">
        <f>P$2*AVERAGE(Annual!P$23:P$123)</f>
        <v>0</v>
      </c>
      <c r="Q40" s="126">
        <f>Q$2*AVERAGE(Annual!Q$23:Q$123)</f>
        <v>0</v>
      </c>
      <c r="R40" s="126">
        <f>R$2*AVERAGE(Annual!R$23:R$123)</f>
        <v>0</v>
      </c>
      <c r="S40" s="126">
        <f>S$2*AVERAGE(Annual!S$23:S$123)</f>
        <v>0</v>
      </c>
      <c r="T40" s="126">
        <f>T$2*AVERAGE(Annual!T$23:T$123)</f>
        <v>0</v>
      </c>
      <c r="U40" s="126">
        <f>U$2*AVERAGE(Annual!U$23:U$123)</f>
        <v>0</v>
      </c>
      <c r="V40" s="126">
        <f>V$2*AVERAGE(Annual!V$23:V$123)</f>
        <v>0</v>
      </c>
      <c r="W40" s="126">
        <f>W$2*AVERAGE(Annual!W$23:W$123)</f>
        <v>0</v>
      </c>
      <c r="X40" s="126">
        <f>X$2*AVERAGE(Annual!X$23:X$123)</f>
        <v>0</v>
      </c>
      <c r="Y40" s="126">
        <f>Y$2*AVERAGE(Annual!Y$23:Y$123)</f>
        <v>0</v>
      </c>
      <c r="Z40" s="126">
        <f>Z$2*AVERAGE(Annual!Z$23:Z$123)</f>
        <v>0</v>
      </c>
      <c r="AA40" s="126">
        <f>AA$2*AVERAGE(Annual!AA$23:AA$123)</f>
        <v>0</v>
      </c>
      <c r="AB40" s="126">
        <f>AB$2*AVERAGE(Annual!AB$23:AB$123)</f>
        <v>0</v>
      </c>
      <c r="AC40" s="126">
        <f>AC$2*AVERAGE(Annual!AC$23:AC$123)</f>
        <v>0</v>
      </c>
      <c r="AD40" s="126">
        <f>AD$2*AVERAGE(Annual!AD$23:AD$123)</f>
        <v>0</v>
      </c>
    </row>
    <row r="41" spans="1:30">
      <c r="A41" t="s">
        <v>438</v>
      </c>
      <c r="B41" s="126">
        <f>B$2*AVERAGE(Annual!B$23:B$123)</f>
        <v>0</v>
      </c>
      <c r="C41" s="126">
        <f>C$2*AVERAGE(Annual!C$23:C$123)</f>
        <v>0</v>
      </c>
      <c r="D41" s="126">
        <f>D$2*AVERAGE(Annual!D$23:D$123)</f>
        <v>0</v>
      </c>
      <c r="E41" s="126">
        <f>E$2*AVERAGE(Annual!E$23:E$123)</f>
        <v>0</v>
      </c>
      <c r="F41" s="126">
        <f>F$2*AVERAGE(Annual!F$23:F$123)</f>
        <v>0</v>
      </c>
      <c r="G41" s="126">
        <f>G$2*AVERAGE(Annual!G$23:G$123)</f>
        <v>0</v>
      </c>
      <c r="H41" s="126">
        <f>H$2*AVERAGE(Annual!H$23:H$123)</f>
        <v>0</v>
      </c>
      <c r="I41" s="126">
        <f>I$2*AVERAGE(Annual!I$23:I$123)</f>
        <v>0</v>
      </c>
      <c r="J41" s="126">
        <f>J$2*AVERAGE(Annual!J$23:J$123)</f>
        <v>0</v>
      </c>
      <c r="K41" s="126">
        <f>K$2*AVERAGE(Annual!K$23:K$123)</f>
        <v>0</v>
      </c>
      <c r="L41" s="126">
        <f>L$2*AVERAGE(Annual!L$23:L$123)</f>
        <v>0</v>
      </c>
      <c r="M41" s="126">
        <f>M$2*AVERAGE(Annual!M$23:M$123)</f>
        <v>0</v>
      </c>
      <c r="N41" s="126">
        <f>N$2*AVERAGE(Annual!N$23:N$123)</f>
        <v>0</v>
      </c>
      <c r="O41" s="126">
        <f>O$2*AVERAGE(Annual!O$23:O$123)</f>
        <v>0</v>
      </c>
      <c r="P41" s="126">
        <f>P$2*AVERAGE(Annual!P$23:P$123)</f>
        <v>0</v>
      </c>
      <c r="Q41" s="126">
        <f>Q$2*AVERAGE(Annual!Q$23:Q$123)</f>
        <v>0</v>
      </c>
      <c r="R41" s="126">
        <f>R$2*AVERAGE(Annual!R$23:R$123)</f>
        <v>0</v>
      </c>
      <c r="S41" s="126">
        <f>S$2*AVERAGE(Annual!S$23:S$123)</f>
        <v>0</v>
      </c>
      <c r="T41" s="126">
        <f>T$2*AVERAGE(Annual!T$23:T$123)</f>
        <v>0</v>
      </c>
      <c r="U41" s="126">
        <f>U$2*AVERAGE(Annual!U$23:U$123)</f>
        <v>0</v>
      </c>
      <c r="V41" s="126">
        <f>V$2*AVERAGE(Annual!V$23:V$123)</f>
        <v>0</v>
      </c>
      <c r="W41" s="126">
        <f>W$2*AVERAGE(Annual!W$23:W$123)</f>
        <v>0</v>
      </c>
      <c r="X41" s="126">
        <f>X$2*AVERAGE(Annual!X$23:X$123)</f>
        <v>0</v>
      </c>
      <c r="Y41" s="126">
        <f>Y$2*AVERAGE(Annual!Y$23:Y$123)</f>
        <v>0</v>
      </c>
      <c r="Z41" s="126">
        <f>Z$2*AVERAGE(Annual!Z$23:Z$123)</f>
        <v>0</v>
      </c>
      <c r="AA41" s="126">
        <f>AA$2*AVERAGE(Annual!AA$23:AA$123)</f>
        <v>0</v>
      </c>
      <c r="AB41" s="126">
        <f>AB$2*AVERAGE(Annual!AB$23:AB$123)</f>
        <v>0</v>
      </c>
      <c r="AC41" s="126">
        <f>AC$2*AVERAGE(Annual!AC$23:AC$123)</f>
        <v>0</v>
      </c>
      <c r="AD41" s="126">
        <f>AD$2*AVERAGE(Annual!AD$23:AD$123)</f>
        <v>0</v>
      </c>
    </row>
    <row r="42" spans="1:30">
      <c r="A42" t="s">
        <v>439</v>
      </c>
      <c r="B42" s="126">
        <f>B$2*AVERAGE(Annual!B$23:B$123)</f>
        <v>0</v>
      </c>
      <c r="C42" s="126">
        <f>C$2*AVERAGE(Annual!C$23:C$123)</f>
        <v>0</v>
      </c>
      <c r="D42" s="126">
        <f>D$2*AVERAGE(Annual!D$23:D$123)</f>
        <v>0</v>
      </c>
      <c r="E42" s="126">
        <f>E$2*AVERAGE(Annual!E$23:E$123)</f>
        <v>0</v>
      </c>
      <c r="F42" s="126">
        <f>F$2*AVERAGE(Annual!F$23:F$123)</f>
        <v>0</v>
      </c>
      <c r="G42" s="126">
        <f>G$2*AVERAGE(Annual!G$23:G$123)</f>
        <v>0</v>
      </c>
      <c r="H42" s="126">
        <f>H$2*AVERAGE(Annual!H$23:H$123)</f>
        <v>0</v>
      </c>
      <c r="I42" s="126">
        <f>I$2*AVERAGE(Annual!I$23:I$123)</f>
        <v>0</v>
      </c>
      <c r="J42" s="126">
        <f>J$2*AVERAGE(Annual!J$23:J$123)</f>
        <v>0</v>
      </c>
      <c r="K42" s="126">
        <f>K$2*AVERAGE(Annual!K$23:K$123)</f>
        <v>0</v>
      </c>
      <c r="L42" s="126">
        <f>L$2*AVERAGE(Annual!L$23:L$123)</f>
        <v>0</v>
      </c>
      <c r="M42" s="126">
        <f>M$2*AVERAGE(Annual!M$23:M$123)</f>
        <v>0</v>
      </c>
      <c r="N42" s="126">
        <f>N$2*AVERAGE(Annual!N$23:N$123)</f>
        <v>0</v>
      </c>
      <c r="O42" s="126">
        <f>O$2*AVERAGE(Annual!O$23:O$123)</f>
        <v>0</v>
      </c>
      <c r="P42" s="126">
        <f>P$2*AVERAGE(Annual!P$23:P$123)</f>
        <v>0</v>
      </c>
      <c r="Q42" s="126">
        <f>Q$2*AVERAGE(Annual!Q$23:Q$123)</f>
        <v>0</v>
      </c>
      <c r="R42" s="126">
        <f>R$2*AVERAGE(Annual!R$23:R$123)</f>
        <v>0</v>
      </c>
      <c r="S42" s="126">
        <f>S$2*AVERAGE(Annual!S$23:S$123)</f>
        <v>0</v>
      </c>
      <c r="T42" s="126">
        <f>T$2*AVERAGE(Annual!T$23:T$123)</f>
        <v>0</v>
      </c>
      <c r="U42" s="126">
        <f>U$2*AVERAGE(Annual!U$23:U$123)</f>
        <v>0</v>
      </c>
      <c r="V42" s="126">
        <f>V$2*AVERAGE(Annual!V$23:V$123)</f>
        <v>0</v>
      </c>
      <c r="W42" s="126">
        <f>W$2*AVERAGE(Annual!W$23:W$123)</f>
        <v>0</v>
      </c>
      <c r="X42" s="126">
        <f>X$2*AVERAGE(Annual!X$23:X$123)</f>
        <v>0</v>
      </c>
      <c r="Y42" s="126">
        <f>Y$2*AVERAGE(Annual!Y$23:Y$123)</f>
        <v>0</v>
      </c>
      <c r="Z42" s="126">
        <f>Z$2*AVERAGE(Annual!Z$23:Z$123)</f>
        <v>0</v>
      </c>
      <c r="AA42" s="126">
        <f>AA$2*AVERAGE(Annual!AA$23:AA$123)</f>
        <v>0</v>
      </c>
      <c r="AB42" s="126">
        <f>AB$2*AVERAGE(Annual!AB$23:AB$123)</f>
        <v>0</v>
      </c>
      <c r="AC42" s="126">
        <f>AC$2*AVERAGE(Annual!AC$23:AC$123)</f>
        <v>0</v>
      </c>
      <c r="AD42" s="126">
        <f>AD$2*AVERAGE(Annual!AD$23:AD$123)</f>
        <v>0</v>
      </c>
    </row>
    <row r="43" spans="1:30">
      <c r="A43" t="s">
        <v>440</v>
      </c>
      <c r="B43" s="126">
        <f>B$2*AVERAGE(Annual!B$23:B$123)</f>
        <v>0</v>
      </c>
      <c r="C43" s="126">
        <f>C$2*AVERAGE(Annual!C$23:C$123)</f>
        <v>0</v>
      </c>
      <c r="D43" s="126">
        <f>D$2*AVERAGE(Annual!D$23:D$123)</f>
        <v>0</v>
      </c>
      <c r="E43" s="126">
        <f>E$2*AVERAGE(Annual!E$23:E$123)</f>
        <v>0</v>
      </c>
      <c r="F43" s="126">
        <f>F$2*AVERAGE(Annual!F$23:F$123)</f>
        <v>0</v>
      </c>
      <c r="G43" s="126">
        <f>G$2*AVERAGE(Annual!G$23:G$123)</f>
        <v>0</v>
      </c>
      <c r="H43" s="126">
        <f>H$2*AVERAGE(Annual!H$23:H$123)</f>
        <v>0</v>
      </c>
      <c r="I43" s="126">
        <f>I$2*AVERAGE(Annual!I$23:I$123)</f>
        <v>0</v>
      </c>
      <c r="J43" s="126">
        <f>J$2*AVERAGE(Annual!J$23:J$123)</f>
        <v>0</v>
      </c>
      <c r="K43" s="126">
        <f>K$2*AVERAGE(Annual!K$23:K$123)</f>
        <v>0</v>
      </c>
      <c r="L43" s="126">
        <f>L$2*AVERAGE(Annual!L$23:L$123)</f>
        <v>0</v>
      </c>
      <c r="M43" s="126">
        <f>M$2*AVERAGE(Annual!M$23:M$123)</f>
        <v>0</v>
      </c>
      <c r="N43" s="126">
        <f>N$2*AVERAGE(Annual!N$23:N$123)</f>
        <v>0</v>
      </c>
      <c r="O43" s="126">
        <f>O$2*AVERAGE(Annual!O$23:O$123)</f>
        <v>0</v>
      </c>
      <c r="P43" s="126">
        <f>P$2*AVERAGE(Annual!P$23:P$123)</f>
        <v>0</v>
      </c>
      <c r="Q43" s="126">
        <f>Q$2*AVERAGE(Annual!Q$23:Q$123)</f>
        <v>0</v>
      </c>
      <c r="R43" s="126">
        <f>R$2*AVERAGE(Annual!R$23:R$123)</f>
        <v>0</v>
      </c>
      <c r="S43" s="126">
        <f>S$2*AVERAGE(Annual!S$23:S$123)</f>
        <v>0</v>
      </c>
      <c r="T43" s="126">
        <f>T$2*AVERAGE(Annual!T$23:T$123)</f>
        <v>0</v>
      </c>
      <c r="U43" s="126">
        <f>U$2*AVERAGE(Annual!U$23:U$123)</f>
        <v>0</v>
      </c>
      <c r="V43" s="126">
        <f>V$2*AVERAGE(Annual!V$23:V$123)</f>
        <v>0</v>
      </c>
      <c r="W43" s="126">
        <f>W$2*AVERAGE(Annual!W$23:W$123)</f>
        <v>0</v>
      </c>
      <c r="X43" s="126">
        <f>X$2*AVERAGE(Annual!X$23:X$123)</f>
        <v>0</v>
      </c>
      <c r="Y43" s="126">
        <f>Y$2*AVERAGE(Annual!Y$23:Y$123)</f>
        <v>0</v>
      </c>
      <c r="Z43" s="126">
        <f>Z$2*AVERAGE(Annual!Z$23:Z$123)</f>
        <v>0</v>
      </c>
      <c r="AA43" s="126">
        <f>AA$2*AVERAGE(Annual!AA$23:AA$123)</f>
        <v>0</v>
      </c>
      <c r="AB43" s="126">
        <f>AB$2*AVERAGE(Annual!AB$23:AB$123)</f>
        <v>0</v>
      </c>
      <c r="AC43" s="126">
        <f>AC$2*AVERAGE(Annual!AC$23:AC$123)</f>
        <v>0</v>
      </c>
      <c r="AD43" s="126">
        <f>AD$2*AVERAGE(Annual!AD$23:AD$123)</f>
        <v>0</v>
      </c>
    </row>
    <row r="44" spans="1:30">
      <c r="A44" t="s">
        <v>441</v>
      </c>
      <c r="B44" s="126">
        <f>B$2*AVERAGE(Annual!B$23:B$123)</f>
        <v>0</v>
      </c>
      <c r="C44" s="126">
        <f>C$2*AVERAGE(Annual!C$23:C$123)</f>
        <v>0</v>
      </c>
      <c r="D44" s="126">
        <f>D$2*AVERAGE(Annual!D$23:D$123)</f>
        <v>0</v>
      </c>
      <c r="E44" s="126">
        <f>E$2*AVERAGE(Annual!E$23:E$123)</f>
        <v>0</v>
      </c>
      <c r="F44" s="126">
        <f>F$2*AVERAGE(Annual!F$23:F$123)</f>
        <v>0</v>
      </c>
      <c r="G44" s="126">
        <f>G$2*AVERAGE(Annual!G$23:G$123)</f>
        <v>0</v>
      </c>
      <c r="H44" s="126">
        <f>H$2*AVERAGE(Annual!H$23:H$123)</f>
        <v>0</v>
      </c>
      <c r="I44" s="126">
        <f>I$2*AVERAGE(Annual!I$23:I$123)</f>
        <v>0</v>
      </c>
      <c r="J44" s="126">
        <f>J$2*AVERAGE(Annual!J$23:J$123)</f>
        <v>0</v>
      </c>
      <c r="K44" s="126">
        <f>K$2*AVERAGE(Annual!K$23:K$123)</f>
        <v>0</v>
      </c>
      <c r="L44" s="126">
        <f>L$2*AVERAGE(Annual!L$23:L$123)</f>
        <v>0</v>
      </c>
      <c r="M44" s="126">
        <f>M$2*AVERAGE(Annual!M$23:M$123)</f>
        <v>0</v>
      </c>
      <c r="N44" s="126">
        <f>N$2*AVERAGE(Annual!N$23:N$123)</f>
        <v>0</v>
      </c>
      <c r="O44" s="126">
        <f>O$2*AVERAGE(Annual!O$23:O$123)</f>
        <v>0</v>
      </c>
      <c r="P44" s="126">
        <f>P$2*AVERAGE(Annual!P$23:P$123)</f>
        <v>0</v>
      </c>
      <c r="Q44" s="126">
        <f>Q$2*AVERAGE(Annual!Q$23:Q$123)</f>
        <v>0</v>
      </c>
      <c r="R44" s="126">
        <f>R$2*AVERAGE(Annual!R$23:R$123)</f>
        <v>0</v>
      </c>
      <c r="S44" s="126">
        <f>S$2*AVERAGE(Annual!S$23:S$123)</f>
        <v>0</v>
      </c>
      <c r="T44" s="126">
        <f>T$2*AVERAGE(Annual!T$23:T$123)</f>
        <v>0</v>
      </c>
      <c r="U44" s="126">
        <f>U$2*AVERAGE(Annual!U$23:U$123)</f>
        <v>0</v>
      </c>
      <c r="V44" s="126">
        <f>V$2*AVERAGE(Annual!V$23:V$123)</f>
        <v>0</v>
      </c>
      <c r="W44" s="126">
        <f>W$2*AVERAGE(Annual!W$23:W$123)</f>
        <v>0</v>
      </c>
      <c r="X44" s="126">
        <f>X$2*AVERAGE(Annual!X$23:X$123)</f>
        <v>0</v>
      </c>
      <c r="Y44" s="126">
        <f>Y$2*AVERAGE(Annual!Y$23:Y$123)</f>
        <v>0</v>
      </c>
      <c r="Z44" s="126">
        <f>Z$2*AVERAGE(Annual!Z$23:Z$123)</f>
        <v>0</v>
      </c>
      <c r="AA44" s="126">
        <f>AA$2*AVERAGE(Annual!AA$23:AA$123)</f>
        <v>0</v>
      </c>
      <c r="AB44" s="126">
        <f>AB$2*AVERAGE(Annual!AB$23:AB$123)</f>
        <v>0</v>
      </c>
      <c r="AC44" s="126">
        <f>AC$2*AVERAGE(Annual!AC$23:AC$123)</f>
        <v>0</v>
      </c>
      <c r="AD44" s="126">
        <f>AD$2*AVERAGE(Annual!AD$23:AD$123)</f>
        <v>0</v>
      </c>
    </row>
    <row r="45" spans="1:30">
      <c r="A45" t="s">
        <v>442</v>
      </c>
      <c r="B45" s="126">
        <f>B$2*AVERAGE(Annual!B$23:B$123)</f>
        <v>0</v>
      </c>
      <c r="C45" s="126">
        <f>C$2*AVERAGE(Annual!C$23:C$123)</f>
        <v>0</v>
      </c>
      <c r="D45" s="126">
        <f>D$2*AVERAGE(Annual!D$23:D$123)</f>
        <v>0</v>
      </c>
      <c r="E45" s="126">
        <f>E$2*AVERAGE(Annual!E$23:E$123)</f>
        <v>0</v>
      </c>
      <c r="F45" s="126">
        <f>F$2*AVERAGE(Annual!F$23:F$123)</f>
        <v>0</v>
      </c>
      <c r="G45" s="126">
        <f>G$2*AVERAGE(Annual!G$23:G$123)</f>
        <v>0</v>
      </c>
      <c r="H45" s="126">
        <f>H$2*AVERAGE(Annual!H$23:H$123)</f>
        <v>0</v>
      </c>
      <c r="I45" s="126">
        <f>I$2*AVERAGE(Annual!I$23:I$123)</f>
        <v>0</v>
      </c>
      <c r="J45" s="126">
        <f>J$2*AVERAGE(Annual!J$23:J$123)</f>
        <v>0</v>
      </c>
      <c r="K45" s="126">
        <f>K$2*AVERAGE(Annual!K$23:K$123)</f>
        <v>0</v>
      </c>
      <c r="L45" s="126">
        <f>L$2*AVERAGE(Annual!L$23:L$123)</f>
        <v>0</v>
      </c>
      <c r="M45" s="126">
        <f>M$2*AVERAGE(Annual!M$23:M$123)</f>
        <v>0</v>
      </c>
      <c r="N45" s="126">
        <f>N$2*AVERAGE(Annual!N$23:N$123)</f>
        <v>0</v>
      </c>
      <c r="O45" s="126">
        <f>O$2*AVERAGE(Annual!O$23:O$123)</f>
        <v>0</v>
      </c>
      <c r="P45" s="126">
        <f>P$2*AVERAGE(Annual!P$23:P$123)</f>
        <v>0</v>
      </c>
      <c r="Q45" s="126">
        <f>Q$2*AVERAGE(Annual!Q$23:Q$123)</f>
        <v>0</v>
      </c>
      <c r="R45" s="126">
        <f>R$2*AVERAGE(Annual!R$23:R$123)</f>
        <v>0</v>
      </c>
      <c r="S45" s="126">
        <f>S$2*AVERAGE(Annual!S$23:S$123)</f>
        <v>0</v>
      </c>
      <c r="T45" s="126">
        <f>T$2*AVERAGE(Annual!T$23:T$123)</f>
        <v>0</v>
      </c>
      <c r="U45" s="126">
        <f>U$2*AVERAGE(Annual!U$23:U$123)</f>
        <v>0</v>
      </c>
      <c r="V45" s="126">
        <f>V$2*AVERAGE(Annual!V$23:V$123)</f>
        <v>0</v>
      </c>
      <c r="W45" s="126">
        <f>W$2*AVERAGE(Annual!W$23:W$123)</f>
        <v>0</v>
      </c>
      <c r="X45" s="126">
        <f>X$2*AVERAGE(Annual!X$23:X$123)</f>
        <v>0</v>
      </c>
      <c r="Y45" s="126">
        <f>Y$2*AVERAGE(Annual!Y$23:Y$123)</f>
        <v>0</v>
      </c>
      <c r="Z45" s="126">
        <f>Z$2*AVERAGE(Annual!Z$23:Z$123)</f>
        <v>0</v>
      </c>
      <c r="AA45" s="126">
        <f>AA$2*AVERAGE(Annual!AA$23:AA$123)</f>
        <v>0</v>
      </c>
      <c r="AB45" s="126">
        <f>AB$2*AVERAGE(Annual!AB$23:AB$123)</f>
        <v>0</v>
      </c>
      <c r="AC45" s="126">
        <f>AC$2*AVERAGE(Annual!AC$23:AC$123)</f>
        <v>0</v>
      </c>
      <c r="AD45" s="126">
        <f>AD$2*AVERAGE(Annual!AD$23:AD$123)</f>
        <v>0</v>
      </c>
    </row>
    <row r="46" spans="1:30">
      <c r="A46" t="s">
        <v>443</v>
      </c>
      <c r="B46" s="126">
        <f>B$2*AVERAGE(Annual!B$23:B$123)</f>
        <v>0</v>
      </c>
      <c r="C46" s="126">
        <f>C$2*AVERAGE(Annual!C$23:C$123)</f>
        <v>0</v>
      </c>
      <c r="D46" s="126">
        <f>D$2*AVERAGE(Annual!D$23:D$123)</f>
        <v>0</v>
      </c>
      <c r="E46" s="126">
        <f>E$2*AVERAGE(Annual!E$23:E$123)</f>
        <v>0</v>
      </c>
      <c r="F46" s="126">
        <f>F$2*AVERAGE(Annual!F$23:F$123)</f>
        <v>0</v>
      </c>
      <c r="G46" s="126">
        <f>G$2*AVERAGE(Annual!G$23:G$123)</f>
        <v>0</v>
      </c>
      <c r="H46" s="126">
        <f>H$2*AVERAGE(Annual!H$23:H$123)</f>
        <v>0</v>
      </c>
      <c r="I46" s="126">
        <f>I$2*AVERAGE(Annual!I$23:I$123)</f>
        <v>0</v>
      </c>
      <c r="J46" s="126">
        <f>J$2*AVERAGE(Annual!J$23:J$123)</f>
        <v>0</v>
      </c>
      <c r="K46" s="126">
        <f>K$2*AVERAGE(Annual!K$23:K$123)</f>
        <v>0</v>
      </c>
      <c r="L46" s="126">
        <f>L$2*AVERAGE(Annual!L$23:L$123)</f>
        <v>0</v>
      </c>
      <c r="M46" s="126">
        <f>M$2*AVERAGE(Annual!M$23:M$123)</f>
        <v>0</v>
      </c>
      <c r="N46" s="126">
        <f>N$2*AVERAGE(Annual!N$23:N$123)</f>
        <v>0</v>
      </c>
      <c r="O46" s="126">
        <f>O$2*AVERAGE(Annual!O$23:O$123)</f>
        <v>0</v>
      </c>
      <c r="P46" s="126">
        <f>P$2*AVERAGE(Annual!P$23:P$123)</f>
        <v>0</v>
      </c>
      <c r="Q46" s="126">
        <f>Q$2*AVERAGE(Annual!Q$23:Q$123)</f>
        <v>0</v>
      </c>
      <c r="R46" s="126">
        <f>R$2*AVERAGE(Annual!R$23:R$123)</f>
        <v>0</v>
      </c>
      <c r="S46" s="126">
        <f>S$2*AVERAGE(Annual!S$23:S$123)</f>
        <v>0</v>
      </c>
      <c r="T46" s="126">
        <f>T$2*AVERAGE(Annual!T$23:T$123)</f>
        <v>0</v>
      </c>
      <c r="U46" s="126">
        <f>U$2*AVERAGE(Annual!U$23:U$123)</f>
        <v>0</v>
      </c>
      <c r="V46" s="126">
        <f>V$2*AVERAGE(Annual!V$23:V$123)</f>
        <v>0</v>
      </c>
      <c r="W46" s="126">
        <f>W$2*AVERAGE(Annual!W$23:W$123)</f>
        <v>0</v>
      </c>
      <c r="X46" s="126">
        <f>X$2*AVERAGE(Annual!X$23:X$123)</f>
        <v>0</v>
      </c>
      <c r="Y46" s="126">
        <f>Y$2*AVERAGE(Annual!Y$23:Y$123)</f>
        <v>0</v>
      </c>
      <c r="Z46" s="126">
        <f>Z$2*AVERAGE(Annual!Z$23:Z$123)</f>
        <v>0</v>
      </c>
      <c r="AA46" s="126">
        <f>AA$2*AVERAGE(Annual!AA$23:AA$123)</f>
        <v>0</v>
      </c>
      <c r="AB46" s="126">
        <f>AB$2*AVERAGE(Annual!AB$23:AB$123)</f>
        <v>0</v>
      </c>
      <c r="AC46" s="126">
        <f>AC$2*AVERAGE(Annual!AC$23:AC$123)</f>
        <v>0</v>
      </c>
      <c r="AD46" s="126">
        <f>AD$2*AVERAGE(Annual!AD$23:AD$123)</f>
        <v>0</v>
      </c>
    </row>
    <row r="47" spans="1:30">
      <c r="A47" t="s">
        <v>444</v>
      </c>
      <c r="B47" s="126">
        <f>B$2*AVERAGE(Annual!B$23:B$123)</f>
        <v>0</v>
      </c>
      <c r="C47" s="126">
        <f>C$2*AVERAGE(Annual!C$23:C$123)</f>
        <v>0</v>
      </c>
      <c r="D47" s="126">
        <f>D$2*AVERAGE(Annual!D$23:D$123)</f>
        <v>0</v>
      </c>
      <c r="E47" s="126">
        <f>E$2*AVERAGE(Annual!E$23:E$123)</f>
        <v>0</v>
      </c>
      <c r="F47" s="126">
        <f>F$2*AVERAGE(Annual!F$23:F$123)</f>
        <v>0</v>
      </c>
      <c r="G47" s="126">
        <f>G$2*AVERAGE(Annual!G$23:G$123)</f>
        <v>0</v>
      </c>
      <c r="H47" s="126">
        <f>H$2*AVERAGE(Annual!H$23:H$123)</f>
        <v>0</v>
      </c>
      <c r="I47" s="126">
        <f>I$2*AVERAGE(Annual!I$23:I$123)</f>
        <v>0</v>
      </c>
      <c r="J47" s="126">
        <f>J$2*AVERAGE(Annual!J$23:J$123)</f>
        <v>0</v>
      </c>
      <c r="K47" s="126">
        <f>K$2*AVERAGE(Annual!K$23:K$123)</f>
        <v>0</v>
      </c>
      <c r="L47" s="126">
        <f>L$2*AVERAGE(Annual!L$23:L$123)</f>
        <v>0</v>
      </c>
      <c r="M47" s="126">
        <f>M$2*AVERAGE(Annual!M$23:M$123)</f>
        <v>0</v>
      </c>
      <c r="N47" s="126">
        <f>N$2*AVERAGE(Annual!N$23:N$123)</f>
        <v>0</v>
      </c>
      <c r="O47" s="126">
        <f>O$2*AVERAGE(Annual!O$23:O$123)</f>
        <v>0</v>
      </c>
      <c r="P47" s="126">
        <f>P$2*AVERAGE(Annual!P$23:P$123)</f>
        <v>0</v>
      </c>
      <c r="Q47" s="126">
        <f>Q$2*AVERAGE(Annual!Q$23:Q$123)</f>
        <v>0</v>
      </c>
      <c r="R47" s="126">
        <f>R$2*AVERAGE(Annual!R$23:R$123)</f>
        <v>0</v>
      </c>
      <c r="S47" s="126">
        <f>S$2*AVERAGE(Annual!S$23:S$123)</f>
        <v>0</v>
      </c>
      <c r="T47" s="126">
        <f>T$2*AVERAGE(Annual!T$23:T$123)</f>
        <v>0</v>
      </c>
      <c r="U47" s="126">
        <f>U$2*AVERAGE(Annual!U$23:U$123)</f>
        <v>0</v>
      </c>
      <c r="V47" s="126">
        <f>V$2*AVERAGE(Annual!V$23:V$123)</f>
        <v>0</v>
      </c>
      <c r="W47" s="126">
        <f>W$2*AVERAGE(Annual!W$23:W$123)</f>
        <v>0</v>
      </c>
      <c r="X47" s="126">
        <f>X$2*AVERAGE(Annual!X$23:X$123)</f>
        <v>0</v>
      </c>
      <c r="Y47" s="126">
        <f>Y$2*AVERAGE(Annual!Y$23:Y$123)</f>
        <v>0</v>
      </c>
      <c r="Z47" s="126">
        <f>Z$2*AVERAGE(Annual!Z$23:Z$123)</f>
        <v>0</v>
      </c>
      <c r="AA47" s="126">
        <f>AA$2*AVERAGE(Annual!AA$23:AA$123)</f>
        <v>0</v>
      </c>
      <c r="AB47" s="126">
        <f>AB$2*AVERAGE(Annual!AB$23:AB$123)</f>
        <v>0</v>
      </c>
      <c r="AC47" s="126">
        <f>AC$2*AVERAGE(Annual!AC$23:AC$123)</f>
        <v>0</v>
      </c>
      <c r="AD47" s="126">
        <f>AD$2*AVERAGE(Annual!AD$23:AD$123)</f>
        <v>0</v>
      </c>
    </row>
    <row r="48" spans="1:30">
      <c r="A48" t="s">
        <v>445</v>
      </c>
      <c r="B48" s="126">
        <f>B$2*AVERAGE(Annual!B$23:B$123)</f>
        <v>0</v>
      </c>
      <c r="C48" s="126">
        <f>C$2*AVERAGE(Annual!C$23:C$123)</f>
        <v>0</v>
      </c>
      <c r="D48" s="126">
        <f>D$2*AVERAGE(Annual!D$23:D$123)</f>
        <v>0</v>
      </c>
      <c r="E48" s="126">
        <f>E$2*AVERAGE(Annual!E$23:E$123)</f>
        <v>0</v>
      </c>
      <c r="F48" s="126">
        <f>F$2*AVERAGE(Annual!F$23:F$123)</f>
        <v>0</v>
      </c>
      <c r="G48" s="126">
        <f>G$2*AVERAGE(Annual!G$23:G$123)</f>
        <v>0</v>
      </c>
      <c r="H48" s="126">
        <f>H$2*AVERAGE(Annual!H$23:H$123)</f>
        <v>0</v>
      </c>
      <c r="I48" s="126">
        <f>I$2*AVERAGE(Annual!I$23:I$123)</f>
        <v>0</v>
      </c>
      <c r="J48" s="126">
        <f>J$2*AVERAGE(Annual!J$23:J$123)</f>
        <v>0</v>
      </c>
      <c r="K48" s="126">
        <f>K$2*AVERAGE(Annual!K$23:K$123)</f>
        <v>0</v>
      </c>
      <c r="L48" s="126">
        <f>L$2*AVERAGE(Annual!L$23:L$123)</f>
        <v>0</v>
      </c>
      <c r="M48" s="126">
        <f>M$2*AVERAGE(Annual!M$23:M$123)</f>
        <v>0</v>
      </c>
      <c r="N48" s="126">
        <f>N$2*AVERAGE(Annual!N$23:N$123)</f>
        <v>0</v>
      </c>
      <c r="O48" s="126">
        <f>O$2*AVERAGE(Annual!O$23:O$123)</f>
        <v>0</v>
      </c>
      <c r="P48" s="126">
        <f>P$2*AVERAGE(Annual!P$23:P$123)</f>
        <v>0</v>
      </c>
      <c r="Q48" s="126">
        <f>Q$2*AVERAGE(Annual!Q$23:Q$123)</f>
        <v>0</v>
      </c>
      <c r="R48" s="126">
        <f>R$2*AVERAGE(Annual!R$23:R$123)</f>
        <v>0</v>
      </c>
      <c r="S48" s="126">
        <f>S$2*AVERAGE(Annual!S$23:S$123)</f>
        <v>0</v>
      </c>
      <c r="T48" s="126">
        <f>T$2*AVERAGE(Annual!T$23:T$123)</f>
        <v>0</v>
      </c>
      <c r="U48" s="126">
        <f>U$2*AVERAGE(Annual!U$23:U$123)</f>
        <v>0</v>
      </c>
      <c r="V48" s="126">
        <f>V$2*AVERAGE(Annual!V$23:V$123)</f>
        <v>0</v>
      </c>
      <c r="W48" s="126">
        <f>W$2*AVERAGE(Annual!W$23:W$123)</f>
        <v>0</v>
      </c>
      <c r="X48" s="126">
        <f>X$2*AVERAGE(Annual!X$23:X$123)</f>
        <v>0</v>
      </c>
      <c r="Y48" s="126">
        <f>Y$2*AVERAGE(Annual!Y$23:Y$123)</f>
        <v>0</v>
      </c>
      <c r="Z48" s="126">
        <f>Z$2*AVERAGE(Annual!Z$23:Z$123)</f>
        <v>0</v>
      </c>
      <c r="AA48" s="126">
        <f>AA$2*AVERAGE(Annual!AA$23:AA$123)</f>
        <v>0</v>
      </c>
      <c r="AB48" s="126">
        <f>AB$2*AVERAGE(Annual!AB$23:AB$123)</f>
        <v>0</v>
      </c>
      <c r="AC48" s="126">
        <f>AC$2*AVERAGE(Annual!AC$23:AC$123)</f>
        <v>0</v>
      </c>
      <c r="AD48" s="126">
        <f>AD$2*AVERAGE(Annual!AD$23:AD$123)</f>
        <v>0</v>
      </c>
    </row>
    <row r="49" spans="1:30">
      <c r="A49" t="s">
        <v>446</v>
      </c>
      <c r="B49" s="126">
        <f>B$2*AVERAGE(Annual!B$23:B$123)</f>
        <v>0</v>
      </c>
      <c r="C49" s="126">
        <f>C$2*AVERAGE(Annual!C$23:C$123)</f>
        <v>0</v>
      </c>
      <c r="D49" s="126">
        <f>D$2*AVERAGE(Annual!D$23:D$123)</f>
        <v>0</v>
      </c>
      <c r="E49" s="126">
        <f>E$2*AVERAGE(Annual!E$23:E$123)</f>
        <v>0</v>
      </c>
      <c r="F49" s="126">
        <f>F$2*AVERAGE(Annual!F$23:F$123)</f>
        <v>0</v>
      </c>
      <c r="G49" s="126">
        <f>G$2*AVERAGE(Annual!G$23:G$123)</f>
        <v>0</v>
      </c>
      <c r="H49" s="126">
        <f>H$2*AVERAGE(Annual!H$23:H$123)</f>
        <v>0</v>
      </c>
      <c r="I49" s="126">
        <f>I$2*AVERAGE(Annual!I$23:I$123)</f>
        <v>0</v>
      </c>
      <c r="J49" s="126">
        <f>J$2*AVERAGE(Annual!J$23:J$123)</f>
        <v>0</v>
      </c>
      <c r="K49" s="126">
        <f>K$2*AVERAGE(Annual!K$23:K$123)</f>
        <v>0</v>
      </c>
      <c r="L49" s="126">
        <f>L$2*AVERAGE(Annual!L$23:L$123)</f>
        <v>0</v>
      </c>
      <c r="M49" s="126">
        <f>M$2*AVERAGE(Annual!M$23:M$123)</f>
        <v>0</v>
      </c>
      <c r="N49" s="126">
        <f>N$2*AVERAGE(Annual!N$23:N$123)</f>
        <v>0</v>
      </c>
      <c r="O49" s="126">
        <f>O$2*AVERAGE(Annual!O$23:O$123)</f>
        <v>0</v>
      </c>
      <c r="P49" s="126">
        <f>P$2*AVERAGE(Annual!P$23:P$123)</f>
        <v>0</v>
      </c>
      <c r="Q49" s="126">
        <f>Q$2*AVERAGE(Annual!Q$23:Q$123)</f>
        <v>0</v>
      </c>
      <c r="R49" s="126">
        <f>R$2*AVERAGE(Annual!R$23:R$123)</f>
        <v>0</v>
      </c>
      <c r="S49" s="126">
        <f>S$2*AVERAGE(Annual!S$23:S$123)</f>
        <v>0</v>
      </c>
      <c r="T49" s="126">
        <f>T$2*AVERAGE(Annual!T$23:T$123)</f>
        <v>0</v>
      </c>
      <c r="U49" s="126">
        <f>U$2*AVERAGE(Annual!U$23:U$123)</f>
        <v>0</v>
      </c>
      <c r="V49" s="126">
        <f>V$2*AVERAGE(Annual!V$23:V$123)</f>
        <v>0</v>
      </c>
      <c r="W49" s="126">
        <f>W$2*AVERAGE(Annual!W$23:W$123)</f>
        <v>0</v>
      </c>
      <c r="X49" s="126">
        <f>X$2*AVERAGE(Annual!X$23:X$123)</f>
        <v>0</v>
      </c>
      <c r="Y49" s="126">
        <f>Y$2*AVERAGE(Annual!Y$23:Y$123)</f>
        <v>0</v>
      </c>
      <c r="Z49" s="126">
        <f>Z$2*AVERAGE(Annual!Z$23:Z$123)</f>
        <v>0</v>
      </c>
      <c r="AA49" s="126">
        <f>AA$2*AVERAGE(Annual!AA$23:AA$123)</f>
        <v>0</v>
      </c>
      <c r="AB49" s="126">
        <f>AB$2*AVERAGE(Annual!AB$23:AB$123)</f>
        <v>0</v>
      </c>
      <c r="AC49" s="126">
        <f>AC$2*AVERAGE(Annual!AC$23:AC$123)</f>
        <v>0</v>
      </c>
      <c r="AD49" s="126">
        <f>AD$2*AVERAGE(Annual!AD$23:AD$123)</f>
        <v>0</v>
      </c>
    </row>
    <row r="50" spans="1:30">
      <c r="A50" t="s">
        <v>447</v>
      </c>
      <c r="B50" s="126">
        <f>B$2*AVERAGE(Annual!B$23:B$123)</f>
        <v>0</v>
      </c>
      <c r="C50" s="126">
        <f>C$2*AVERAGE(Annual!C$23:C$123)</f>
        <v>0</v>
      </c>
      <c r="D50" s="126">
        <f>D$2*AVERAGE(Annual!D$23:D$123)</f>
        <v>0</v>
      </c>
      <c r="E50" s="126">
        <f>E$2*AVERAGE(Annual!E$23:E$123)</f>
        <v>0</v>
      </c>
      <c r="F50" s="126">
        <f>F$2*AVERAGE(Annual!F$23:F$123)</f>
        <v>0</v>
      </c>
      <c r="G50" s="126">
        <f>G$2*AVERAGE(Annual!G$23:G$123)</f>
        <v>0</v>
      </c>
      <c r="H50" s="126">
        <f>H$2*AVERAGE(Annual!H$23:H$123)</f>
        <v>0</v>
      </c>
      <c r="I50" s="126">
        <f>I$2*AVERAGE(Annual!I$23:I$123)</f>
        <v>0</v>
      </c>
      <c r="J50" s="126">
        <f>J$2*AVERAGE(Annual!J$23:J$123)</f>
        <v>0</v>
      </c>
      <c r="K50" s="126">
        <f>K$2*AVERAGE(Annual!K$23:K$123)</f>
        <v>0</v>
      </c>
      <c r="L50" s="126">
        <f>L$2*AVERAGE(Annual!L$23:L$123)</f>
        <v>0</v>
      </c>
      <c r="M50" s="126">
        <f>M$2*AVERAGE(Annual!M$23:M$123)</f>
        <v>0</v>
      </c>
      <c r="N50" s="126">
        <f>N$2*AVERAGE(Annual!N$23:N$123)</f>
        <v>0</v>
      </c>
      <c r="O50" s="126">
        <f>O$2*AVERAGE(Annual!O$23:O$123)</f>
        <v>0</v>
      </c>
      <c r="P50" s="126">
        <f>P$2*AVERAGE(Annual!P$23:P$123)</f>
        <v>0</v>
      </c>
      <c r="Q50" s="126">
        <f>Q$2*AVERAGE(Annual!Q$23:Q$123)</f>
        <v>0</v>
      </c>
      <c r="R50" s="126">
        <f>R$2*AVERAGE(Annual!R$23:R$123)</f>
        <v>0</v>
      </c>
      <c r="S50" s="126">
        <f>S$2*AVERAGE(Annual!S$23:S$123)</f>
        <v>0</v>
      </c>
      <c r="T50" s="126">
        <f>T$2*AVERAGE(Annual!T$23:T$123)</f>
        <v>0</v>
      </c>
      <c r="U50" s="126">
        <f>U$2*AVERAGE(Annual!U$23:U$123)</f>
        <v>0</v>
      </c>
      <c r="V50" s="126">
        <f>V$2*AVERAGE(Annual!V$23:V$123)</f>
        <v>0</v>
      </c>
      <c r="W50" s="126">
        <f>W$2*AVERAGE(Annual!W$23:W$123)</f>
        <v>0</v>
      </c>
      <c r="X50" s="126">
        <f>X$2*AVERAGE(Annual!X$23:X$123)</f>
        <v>0</v>
      </c>
      <c r="Y50" s="126">
        <f>Y$2*AVERAGE(Annual!Y$23:Y$123)</f>
        <v>0</v>
      </c>
      <c r="Z50" s="126">
        <f>Z$2*AVERAGE(Annual!Z$23:Z$123)</f>
        <v>0</v>
      </c>
      <c r="AA50" s="126">
        <f>AA$2*AVERAGE(Annual!AA$23:AA$123)</f>
        <v>0</v>
      </c>
      <c r="AB50" s="126">
        <f>AB$2*AVERAGE(Annual!AB$23:AB$123)</f>
        <v>0</v>
      </c>
      <c r="AC50" s="126">
        <f>AC$2*AVERAGE(Annual!AC$23:AC$123)</f>
        <v>0</v>
      </c>
      <c r="AD50" s="126">
        <f>AD$2*AVERAGE(Annual!AD$23:AD$123)</f>
        <v>0</v>
      </c>
    </row>
    <row r="51" spans="1:30">
      <c r="A51" t="s">
        <v>448</v>
      </c>
      <c r="B51" s="126">
        <f>B$2*AVERAGE(Annual!B$23:B$123)</f>
        <v>0</v>
      </c>
      <c r="C51" s="126">
        <f>C$2*AVERAGE(Annual!C$23:C$123)</f>
        <v>0</v>
      </c>
      <c r="D51" s="126">
        <f>D$2*AVERAGE(Annual!D$23:D$123)</f>
        <v>0</v>
      </c>
      <c r="E51" s="126">
        <f>E$2*AVERAGE(Annual!E$23:E$123)</f>
        <v>0</v>
      </c>
      <c r="F51" s="126">
        <f>F$2*AVERAGE(Annual!F$23:F$123)</f>
        <v>0</v>
      </c>
      <c r="G51" s="126">
        <f>G$2*AVERAGE(Annual!G$23:G$123)</f>
        <v>0</v>
      </c>
      <c r="H51" s="126">
        <f>H$2*AVERAGE(Annual!H$23:H$123)</f>
        <v>0</v>
      </c>
      <c r="I51" s="126">
        <f>I$2*AVERAGE(Annual!I$23:I$123)</f>
        <v>0</v>
      </c>
      <c r="J51" s="126">
        <f>J$2*AVERAGE(Annual!J$23:J$123)</f>
        <v>0</v>
      </c>
      <c r="K51" s="126">
        <f>K$2*AVERAGE(Annual!K$23:K$123)</f>
        <v>0</v>
      </c>
      <c r="L51" s="126">
        <f>L$2*AVERAGE(Annual!L$23:L$123)</f>
        <v>0</v>
      </c>
      <c r="M51" s="126">
        <f>M$2*AVERAGE(Annual!M$23:M$123)</f>
        <v>0</v>
      </c>
      <c r="N51" s="126">
        <f>N$2*AVERAGE(Annual!N$23:N$123)</f>
        <v>0</v>
      </c>
      <c r="O51" s="126">
        <f>O$2*AVERAGE(Annual!O$23:O$123)</f>
        <v>0</v>
      </c>
      <c r="P51" s="126">
        <f>P$2*AVERAGE(Annual!P$23:P$123)</f>
        <v>0</v>
      </c>
      <c r="Q51" s="126">
        <f>Q$2*AVERAGE(Annual!Q$23:Q$123)</f>
        <v>0</v>
      </c>
      <c r="R51" s="126">
        <f>R$2*AVERAGE(Annual!R$23:R$123)</f>
        <v>0</v>
      </c>
      <c r="S51" s="126">
        <f>S$2*AVERAGE(Annual!S$23:S$123)</f>
        <v>0</v>
      </c>
      <c r="T51" s="126">
        <f>T$2*AVERAGE(Annual!T$23:T$123)</f>
        <v>0</v>
      </c>
      <c r="U51" s="126">
        <f>U$2*AVERAGE(Annual!U$23:U$123)</f>
        <v>0</v>
      </c>
      <c r="V51" s="126">
        <f>V$2*AVERAGE(Annual!V$23:V$123)</f>
        <v>0</v>
      </c>
      <c r="W51" s="126">
        <f>W$2*AVERAGE(Annual!W$23:W$123)</f>
        <v>0</v>
      </c>
      <c r="X51" s="126">
        <f>X$2*AVERAGE(Annual!X$23:X$123)</f>
        <v>0</v>
      </c>
      <c r="Y51" s="126">
        <f>Y$2*AVERAGE(Annual!Y$23:Y$123)</f>
        <v>0</v>
      </c>
      <c r="Z51" s="126">
        <f>Z$2*AVERAGE(Annual!Z$23:Z$123)</f>
        <v>0</v>
      </c>
      <c r="AA51" s="126">
        <f>AA$2*AVERAGE(Annual!AA$23:AA$123)</f>
        <v>0</v>
      </c>
      <c r="AB51" s="126">
        <f>AB$2*AVERAGE(Annual!AB$23:AB$123)</f>
        <v>0</v>
      </c>
      <c r="AC51" s="126">
        <f>AC$2*AVERAGE(Annual!AC$23:AC$123)</f>
        <v>0</v>
      </c>
      <c r="AD51" s="126">
        <f>AD$2*AVERAGE(Annual!AD$23:AD$123)</f>
        <v>0</v>
      </c>
    </row>
    <row r="52" spans="1:30">
      <c r="A52" t="s">
        <v>449</v>
      </c>
      <c r="B52" s="126">
        <f>B$2*AVERAGE(Annual!B$23:B$123)</f>
        <v>0</v>
      </c>
      <c r="C52" s="126">
        <f>C$2*AVERAGE(Annual!C$23:C$123)</f>
        <v>0</v>
      </c>
      <c r="D52" s="126">
        <f>D$2*AVERAGE(Annual!D$23:D$123)</f>
        <v>0</v>
      </c>
      <c r="E52" s="126">
        <f>E$2*AVERAGE(Annual!E$23:E$123)</f>
        <v>0</v>
      </c>
      <c r="F52" s="126">
        <f>F$2*AVERAGE(Annual!F$23:F$123)</f>
        <v>0</v>
      </c>
      <c r="G52" s="126">
        <f>G$2*AVERAGE(Annual!G$23:G$123)</f>
        <v>0</v>
      </c>
      <c r="H52" s="126">
        <f>H$2*AVERAGE(Annual!H$23:H$123)</f>
        <v>0</v>
      </c>
      <c r="I52" s="126">
        <f>I$2*AVERAGE(Annual!I$23:I$123)</f>
        <v>0</v>
      </c>
      <c r="J52" s="126">
        <f>J$2*AVERAGE(Annual!J$23:J$123)</f>
        <v>0</v>
      </c>
      <c r="K52" s="126">
        <f>K$2*AVERAGE(Annual!K$23:K$123)</f>
        <v>0</v>
      </c>
      <c r="L52" s="126">
        <f>L$2*AVERAGE(Annual!L$23:L$123)</f>
        <v>0</v>
      </c>
      <c r="M52" s="126">
        <f>M$2*AVERAGE(Annual!M$23:M$123)</f>
        <v>0</v>
      </c>
      <c r="N52" s="126">
        <f>N$2*AVERAGE(Annual!N$23:N$123)</f>
        <v>0</v>
      </c>
      <c r="O52" s="126">
        <f>O$2*AVERAGE(Annual!O$23:O$123)</f>
        <v>0</v>
      </c>
      <c r="P52" s="126">
        <f>P$2*AVERAGE(Annual!P$23:P$123)</f>
        <v>0</v>
      </c>
      <c r="Q52" s="126">
        <f>Q$2*AVERAGE(Annual!Q$23:Q$123)</f>
        <v>0</v>
      </c>
      <c r="R52" s="126">
        <f>R$2*AVERAGE(Annual!R$23:R$123)</f>
        <v>0</v>
      </c>
      <c r="S52" s="126">
        <f>S$2*AVERAGE(Annual!S$23:S$123)</f>
        <v>0</v>
      </c>
      <c r="T52" s="126">
        <f>T$2*AVERAGE(Annual!T$23:T$123)</f>
        <v>0</v>
      </c>
      <c r="U52" s="126">
        <f>U$2*AVERAGE(Annual!U$23:U$123)</f>
        <v>0</v>
      </c>
      <c r="V52" s="126">
        <f>V$2*AVERAGE(Annual!V$23:V$123)</f>
        <v>0</v>
      </c>
      <c r="W52" s="126">
        <f>W$2*AVERAGE(Annual!W$23:W$123)</f>
        <v>0</v>
      </c>
      <c r="X52" s="126">
        <f>X$2*AVERAGE(Annual!X$23:X$123)</f>
        <v>0</v>
      </c>
      <c r="Y52" s="126">
        <f>Y$2*AVERAGE(Annual!Y$23:Y$123)</f>
        <v>0</v>
      </c>
      <c r="Z52" s="126">
        <f>Z$2*AVERAGE(Annual!Z$23:Z$123)</f>
        <v>0</v>
      </c>
      <c r="AA52" s="126">
        <f>AA$2*AVERAGE(Annual!AA$23:AA$123)</f>
        <v>0</v>
      </c>
      <c r="AB52" s="126">
        <f>AB$2*AVERAGE(Annual!AB$23:AB$123)</f>
        <v>0</v>
      </c>
      <c r="AC52" s="126">
        <f>AC$2*AVERAGE(Annual!AC$23:AC$123)</f>
        <v>0</v>
      </c>
      <c r="AD52" s="126">
        <f>AD$2*AVERAGE(Annual!AD$23:AD$123)</f>
        <v>0</v>
      </c>
    </row>
    <row r="53" spans="1:30">
      <c r="A53" t="s">
        <v>450</v>
      </c>
      <c r="B53" s="126">
        <f>B$2*AVERAGE(Annual!B$23:B$123)</f>
        <v>0</v>
      </c>
      <c r="C53" s="126">
        <f>C$2*AVERAGE(Annual!C$23:C$123)</f>
        <v>0</v>
      </c>
      <c r="D53" s="126">
        <f>D$2*AVERAGE(Annual!D$23:D$123)</f>
        <v>0</v>
      </c>
      <c r="E53" s="126">
        <f>E$2*AVERAGE(Annual!E$23:E$123)</f>
        <v>0</v>
      </c>
      <c r="F53" s="126">
        <f>F$2*AVERAGE(Annual!F$23:F$123)</f>
        <v>0</v>
      </c>
      <c r="G53" s="126">
        <f>G$2*AVERAGE(Annual!G$23:G$123)</f>
        <v>0</v>
      </c>
      <c r="H53" s="126">
        <f>H$2*AVERAGE(Annual!H$23:H$123)</f>
        <v>0</v>
      </c>
      <c r="I53" s="126">
        <f>I$2*AVERAGE(Annual!I$23:I$123)</f>
        <v>0</v>
      </c>
      <c r="J53" s="126">
        <f>J$2*AVERAGE(Annual!J$23:J$123)</f>
        <v>0</v>
      </c>
      <c r="K53" s="126">
        <f>K$2*AVERAGE(Annual!K$23:K$123)</f>
        <v>0</v>
      </c>
      <c r="L53" s="126">
        <f>L$2*AVERAGE(Annual!L$23:L$123)</f>
        <v>0</v>
      </c>
      <c r="M53" s="126">
        <f>M$2*AVERAGE(Annual!M$23:M$123)</f>
        <v>0</v>
      </c>
      <c r="N53" s="126">
        <f>N$2*AVERAGE(Annual!N$23:N$123)</f>
        <v>0</v>
      </c>
      <c r="O53" s="126">
        <f>O$2*AVERAGE(Annual!O$23:O$123)</f>
        <v>0</v>
      </c>
      <c r="P53" s="126">
        <f>P$2*AVERAGE(Annual!P$23:P$123)</f>
        <v>0</v>
      </c>
      <c r="Q53" s="126">
        <f>Q$2*AVERAGE(Annual!Q$23:Q$123)</f>
        <v>0</v>
      </c>
      <c r="R53" s="126">
        <f>R$2*AVERAGE(Annual!R$23:R$123)</f>
        <v>0</v>
      </c>
      <c r="S53" s="126">
        <f>S$2*AVERAGE(Annual!S$23:S$123)</f>
        <v>0</v>
      </c>
      <c r="T53" s="126">
        <f>T$2*AVERAGE(Annual!T$23:T$123)</f>
        <v>0</v>
      </c>
      <c r="U53" s="126">
        <f>U$2*AVERAGE(Annual!U$23:U$123)</f>
        <v>0</v>
      </c>
      <c r="V53" s="126">
        <f>V$2*AVERAGE(Annual!V$23:V$123)</f>
        <v>0</v>
      </c>
      <c r="W53" s="126">
        <f>W$2*AVERAGE(Annual!W$23:W$123)</f>
        <v>0</v>
      </c>
      <c r="X53" s="126">
        <f>X$2*AVERAGE(Annual!X$23:X$123)</f>
        <v>0</v>
      </c>
      <c r="Y53" s="126">
        <f>Y$2*AVERAGE(Annual!Y$23:Y$123)</f>
        <v>0</v>
      </c>
      <c r="Z53" s="126">
        <f>Z$2*AVERAGE(Annual!Z$23:Z$123)</f>
        <v>0</v>
      </c>
      <c r="AA53" s="126">
        <f>AA$2*AVERAGE(Annual!AA$23:AA$123)</f>
        <v>0</v>
      </c>
      <c r="AB53" s="126">
        <f>AB$2*AVERAGE(Annual!AB$23:AB$123)</f>
        <v>0</v>
      </c>
      <c r="AC53" s="126">
        <f>AC$2*AVERAGE(Annual!AC$23:AC$123)</f>
        <v>0</v>
      </c>
      <c r="AD53" s="126">
        <f>AD$2*AVERAGE(Annual!AD$23:AD$123)</f>
        <v>0</v>
      </c>
    </row>
    <row r="54" spans="1:30">
      <c r="A54" t="s">
        <v>451</v>
      </c>
      <c r="B54" s="126">
        <f>B$2*AVERAGE(Annual!B$23:B$123)</f>
        <v>0</v>
      </c>
      <c r="C54" s="126">
        <f>C$2*AVERAGE(Annual!C$23:C$123)</f>
        <v>0</v>
      </c>
      <c r="D54" s="126">
        <f>D$2*AVERAGE(Annual!D$23:D$123)</f>
        <v>0</v>
      </c>
      <c r="E54" s="126">
        <f>E$2*AVERAGE(Annual!E$23:E$123)</f>
        <v>0</v>
      </c>
      <c r="F54" s="126">
        <f>F$2*AVERAGE(Annual!F$23:F$123)</f>
        <v>0</v>
      </c>
      <c r="G54" s="126">
        <f>G$2*AVERAGE(Annual!G$23:G$123)</f>
        <v>0</v>
      </c>
      <c r="H54" s="126">
        <f>H$2*AVERAGE(Annual!H$23:H$123)</f>
        <v>0</v>
      </c>
      <c r="I54" s="126">
        <f>I$2*AVERAGE(Annual!I$23:I$123)</f>
        <v>0</v>
      </c>
      <c r="J54" s="126">
        <f>J$2*AVERAGE(Annual!J$23:J$123)</f>
        <v>0</v>
      </c>
      <c r="K54" s="126">
        <f>K$2*AVERAGE(Annual!K$23:K$123)</f>
        <v>0</v>
      </c>
      <c r="L54" s="126">
        <f>L$2*AVERAGE(Annual!L$23:L$123)</f>
        <v>0</v>
      </c>
      <c r="M54" s="126">
        <f>M$2*AVERAGE(Annual!M$23:M$123)</f>
        <v>0</v>
      </c>
      <c r="N54" s="126">
        <f>N$2*AVERAGE(Annual!N$23:N$123)</f>
        <v>0</v>
      </c>
      <c r="O54" s="126">
        <f>O$2*AVERAGE(Annual!O$23:O$123)</f>
        <v>0</v>
      </c>
      <c r="P54" s="126">
        <f>P$2*AVERAGE(Annual!P$23:P$123)</f>
        <v>0</v>
      </c>
      <c r="Q54" s="126">
        <f>Q$2*AVERAGE(Annual!Q$23:Q$123)</f>
        <v>0</v>
      </c>
      <c r="R54" s="126">
        <f>R$2*AVERAGE(Annual!R$23:R$123)</f>
        <v>0</v>
      </c>
      <c r="S54" s="126">
        <f>S$2*AVERAGE(Annual!S$23:S$123)</f>
        <v>0</v>
      </c>
      <c r="T54" s="126">
        <f>T$2*AVERAGE(Annual!T$23:T$123)</f>
        <v>0</v>
      </c>
      <c r="U54" s="126">
        <f>U$2*AVERAGE(Annual!U$23:U$123)</f>
        <v>0</v>
      </c>
      <c r="V54" s="126">
        <f>V$2*AVERAGE(Annual!V$23:V$123)</f>
        <v>0</v>
      </c>
      <c r="W54" s="126">
        <f>W$2*AVERAGE(Annual!W$23:W$123)</f>
        <v>0</v>
      </c>
      <c r="X54" s="126">
        <f>X$2*AVERAGE(Annual!X$23:X$123)</f>
        <v>0</v>
      </c>
      <c r="Y54" s="126">
        <f>Y$2*AVERAGE(Annual!Y$23:Y$123)</f>
        <v>0</v>
      </c>
      <c r="Z54" s="126">
        <f>Z$2*AVERAGE(Annual!Z$23:Z$123)</f>
        <v>0</v>
      </c>
      <c r="AA54" s="126">
        <f>AA$2*AVERAGE(Annual!AA$23:AA$123)</f>
        <v>0</v>
      </c>
      <c r="AB54" s="126">
        <f>AB$2*AVERAGE(Annual!AB$23:AB$123)</f>
        <v>0</v>
      </c>
      <c r="AC54" s="126">
        <f>AC$2*AVERAGE(Annual!AC$23:AC$123)</f>
        <v>0</v>
      </c>
      <c r="AD54" s="126">
        <f>AD$2*AVERAGE(Annual!AD$23:AD$123)</f>
        <v>0</v>
      </c>
    </row>
    <row r="55" spans="1:30">
      <c r="A55" t="s">
        <v>452</v>
      </c>
      <c r="B55" s="126">
        <f>B$2*AVERAGE(Annual!B$23:B$123)</f>
        <v>0</v>
      </c>
      <c r="C55" s="126">
        <f>C$2*AVERAGE(Annual!C$23:C$123)</f>
        <v>0</v>
      </c>
      <c r="D55" s="126">
        <f>D$2*AVERAGE(Annual!D$23:D$123)</f>
        <v>0</v>
      </c>
      <c r="E55" s="126">
        <f>E$2*AVERAGE(Annual!E$23:E$123)</f>
        <v>0</v>
      </c>
      <c r="F55" s="126">
        <f>F$2*AVERAGE(Annual!F$23:F$123)</f>
        <v>0</v>
      </c>
      <c r="G55" s="126">
        <f>G$2*AVERAGE(Annual!G$23:G$123)</f>
        <v>0</v>
      </c>
      <c r="H55" s="126">
        <f>H$2*AVERAGE(Annual!H$23:H$123)</f>
        <v>0</v>
      </c>
      <c r="I55" s="126">
        <f>I$2*AVERAGE(Annual!I$23:I$123)</f>
        <v>0</v>
      </c>
      <c r="J55" s="126">
        <f>J$2*AVERAGE(Annual!J$23:J$123)</f>
        <v>0</v>
      </c>
      <c r="K55" s="126">
        <f>K$2*AVERAGE(Annual!K$23:K$123)</f>
        <v>0</v>
      </c>
      <c r="L55" s="126">
        <f>L$2*AVERAGE(Annual!L$23:L$123)</f>
        <v>0</v>
      </c>
      <c r="M55" s="126">
        <f>M$2*AVERAGE(Annual!M$23:M$123)</f>
        <v>0</v>
      </c>
      <c r="N55" s="126">
        <f>N$2*AVERAGE(Annual!N$23:N$123)</f>
        <v>0</v>
      </c>
      <c r="O55" s="126">
        <f>O$2*AVERAGE(Annual!O$23:O$123)</f>
        <v>0</v>
      </c>
      <c r="P55" s="126">
        <f>P$2*AVERAGE(Annual!P$23:P$123)</f>
        <v>0</v>
      </c>
      <c r="Q55" s="126">
        <f>Q$2*AVERAGE(Annual!Q$23:Q$123)</f>
        <v>0</v>
      </c>
      <c r="R55" s="126">
        <f>R$2*AVERAGE(Annual!R$23:R$123)</f>
        <v>0</v>
      </c>
      <c r="S55" s="126">
        <f>S$2*AVERAGE(Annual!S$23:S$123)</f>
        <v>0</v>
      </c>
      <c r="T55" s="126">
        <f>T$2*AVERAGE(Annual!T$23:T$123)</f>
        <v>0</v>
      </c>
      <c r="U55" s="126">
        <f>U$2*AVERAGE(Annual!U$23:U$123)</f>
        <v>0</v>
      </c>
      <c r="V55" s="126">
        <f>V$2*AVERAGE(Annual!V$23:V$123)</f>
        <v>0</v>
      </c>
      <c r="W55" s="126">
        <f>W$2*AVERAGE(Annual!W$23:W$123)</f>
        <v>0</v>
      </c>
      <c r="X55" s="126">
        <f>X$2*AVERAGE(Annual!X$23:X$123)</f>
        <v>0</v>
      </c>
      <c r="Y55" s="126">
        <f>Y$2*AVERAGE(Annual!Y$23:Y$123)</f>
        <v>0</v>
      </c>
      <c r="Z55" s="126">
        <f>Z$2*AVERAGE(Annual!Z$23:Z$123)</f>
        <v>0</v>
      </c>
      <c r="AA55" s="126">
        <f>AA$2*AVERAGE(Annual!AA$23:AA$123)</f>
        <v>0</v>
      </c>
      <c r="AB55" s="126">
        <f>AB$2*AVERAGE(Annual!AB$23:AB$123)</f>
        <v>0</v>
      </c>
      <c r="AC55" s="126">
        <f>AC$2*AVERAGE(Annual!AC$23:AC$123)</f>
        <v>0</v>
      </c>
      <c r="AD55" s="126">
        <f>AD$2*AVERAGE(Annual!AD$23:AD$123)</f>
        <v>0</v>
      </c>
    </row>
    <row r="56" spans="1:30">
      <c r="A56" t="s">
        <v>453</v>
      </c>
      <c r="B56" s="126">
        <f>B$2*AVERAGE(Annual!B$23:B$123)</f>
        <v>0</v>
      </c>
      <c r="C56" s="126">
        <f>C$2*AVERAGE(Annual!C$23:C$123)</f>
        <v>0</v>
      </c>
      <c r="D56" s="126">
        <f>D$2*AVERAGE(Annual!D$23:D$123)</f>
        <v>0</v>
      </c>
      <c r="E56" s="126">
        <f>E$2*AVERAGE(Annual!E$23:E$123)</f>
        <v>0</v>
      </c>
      <c r="F56" s="126">
        <f>F$2*AVERAGE(Annual!F$23:F$123)</f>
        <v>0</v>
      </c>
      <c r="G56" s="126">
        <f>G$2*AVERAGE(Annual!G$23:G$123)</f>
        <v>0</v>
      </c>
      <c r="H56" s="126">
        <f>H$2*AVERAGE(Annual!H$23:H$123)</f>
        <v>0</v>
      </c>
      <c r="I56" s="126">
        <f>I$2*AVERAGE(Annual!I$23:I$123)</f>
        <v>0</v>
      </c>
      <c r="J56" s="126">
        <f>J$2*AVERAGE(Annual!J$23:J$123)</f>
        <v>0</v>
      </c>
      <c r="K56" s="126">
        <f>K$2*AVERAGE(Annual!K$23:K$123)</f>
        <v>0</v>
      </c>
      <c r="L56" s="126">
        <f>L$2*AVERAGE(Annual!L$23:L$123)</f>
        <v>0</v>
      </c>
      <c r="M56" s="126">
        <f>M$2*AVERAGE(Annual!M$23:M$123)</f>
        <v>0</v>
      </c>
      <c r="N56" s="126">
        <f>N$2*AVERAGE(Annual!N$23:N$123)</f>
        <v>0</v>
      </c>
      <c r="O56" s="126">
        <f>O$2*AVERAGE(Annual!O$23:O$123)</f>
        <v>0</v>
      </c>
      <c r="P56" s="126">
        <f>P$2*AVERAGE(Annual!P$23:P$123)</f>
        <v>0</v>
      </c>
      <c r="Q56" s="126">
        <f>Q$2*AVERAGE(Annual!Q$23:Q$123)</f>
        <v>0</v>
      </c>
      <c r="R56" s="126">
        <f>R$2*AVERAGE(Annual!R$23:R$123)</f>
        <v>0</v>
      </c>
      <c r="S56" s="126">
        <f>S$2*AVERAGE(Annual!S$23:S$123)</f>
        <v>0</v>
      </c>
      <c r="T56" s="126">
        <f>T$2*AVERAGE(Annual!T$23:T$123)</f>
        <v>0</v>
      </c>
      <c r="U56" s="126">
        <f>U$2*AVERAGE(Annual!U$23:U$123)</f>
        <v>0</v>
      </c>
      <c r="V56" s="126">
        <f>V$2*AVERAGE(Annual!V$23:V$123)</f>
        <v>0</v>
      </c>
      <c r="W56" s="126">
        <f>W$2*AVERAGE(Annual!W$23:W$123)</f>
        <v>0</v>
      </c>
      <c r="X56" s="126">
        <f>X$2*AVERAGE(Annual!X$23:X$123)</f>
        <v>0</v>
      </c>
      <c r="Y56" s="126">
        <f>Y$2*AVERAGE(Annual!Y$23:Y$123)</f>
        <v>0</v>
      </c>
      <c r="Z56" s="126">
        <f>Z$2*AVERAGE(Annual!Z$23:Z$123)</f>
        <v>0</v>
      </c>
      <c r="AA56" s="126">
        <f>AA$2*AVERAGE(Annual!AA$23:AA$123)</f>
        <v>0</v>
      </c>
      <c r="AB56" s="126">
        <f>AB$2*AVERAGE(Annual!AB$23:AB$123)</f>
        <v>0</v>
      </c>
      <c r="AC56" s="126">
        <f>AC$2*AVERAGE(Annual!AC$23:AC$123)</f>
        <v>0</v>
      </c>
      <c r="AD56" s="126">
        <f>AD$2*AVERAGE(Annual!AD$23:AD$123)</f>
        <v>0</v>
      </c>
    </row>
    <row r="57" spans="1:30">
      <c r="A57" t="s">
        <v>454</v>
      </c>
      <c r="B57" s="126">
        <f>B$2*AVERAGE(Annual!B$23:B$123)</f>
        <v>0</v>
      </c>
      <c r="C57" s="126">
        <f>C$2*AVERAGE(Annual!C$23:C$123)</f>
        <v>0</v>
      </c>
      <c r="D57" s="126">
        <f>D$2*AVERAGE(Annual!D$23:D$123)</f>
        <v>0</v>
      </c>
      <c r="E57" s="126">
        <f>E$2*AVERAGE(Annual!E$23:E$123)</f>
        <v>0</v>
      </c>
      <c r="F57" s="126">
        <f>F$2*AVERAGE(Annual!F$23:F$123)</f>
        <v>0</v>
      </c>
      <c r="G57" s="126">
        <f>G$2*AVERAGE(Annual!G$23:G$123)</f>
        <v>0</v>
      </c>
      <c r="H57" s="126">
        <f>H$2*AVERAGE(Annual!H$23:H$123)</f>
        <v>0</v>
      </c>
      <c r="I57" s="126">
        <f>I$2*AVERAGE(Annual!I$23:I$123)</f>
        <v>0</v>
      </c>
      <c r="J57" s="126">
        <f>J$2*AVERAGE(Annual!J$23:J$123)</f>
        <v>0</v>
      </c>
      <c r="K57" s="126">
        <f>K$2*AVERAGE(Annual!K$23:K$123)</f>
        <v>0</v>
      </c>
      <c r="L57" s="126">
        <f>L$2*AVERAGE(Annual!L$23:L$123)</f>
        <v>0</v>
      </c>
      <c r="M57" s="126">
        <f>M$2*AVERAGE(Annual!M$23:M$123)</f>
        <v>0</v>
      </c>
      <c r="N57" s="126">
        <f>N$2*AVERAGE(Annual!N$23:N$123)</f>
        <v>0</v>
      </c>
      <c r="O57" s="126">
        <f>O$2*AVERAGE(Annual!O$23:O$123)</f>
        <v>0</v>
      </c>
      <c r="P57" s="126">
        <f>P$2*AVERAGE(Annual!P$23:P$123)</f>
        <v>0</v>
      </c>
      <c r="Q57" s="126">
        <f>Q$2*AVERAGE(Annual!Q$23:Q$123)</f>
        <v>0</v>
      </c>
      <c r="R57" s="126">
        <f>R$2*AVERAGE(Annual!R$23:R$123)</f>
        <v>0</v>
      </c>
      <c r="S57" s="126">
        <f>S$2*AVERAGE(Annual!S$23:S$123)</f>
        <v>0</v>
      </c>
      <c r="T57" s="126">
        <f>T$2*AVERAGE(Annual!T$23:T$123)</f>
        <v>0</v>
      </c>
      <c r="U57" s="126">
        <f>U$2*AVERAGE(Annual!U$23:U$123)</f>
        <v>0</v>
      </c>
      <c r="V57" s="126">
        <f>V$2*AVERAGE(Annual!V$23:V$123)</f>
        <v>0</v>
      </c>
      <c r="W57" s="126">
        <f>W$2*AVERAGE(Annual!W$23:W$123)</f>
        <v>0</v>
      </c>
      <c r="X57" s="126">
        <f>X$2*AVERAGE(Annual!X$23:X$123)</f>
        <v>0</v>
      </c>
      <c r="Y57" s="126">
        <f>Y$2*AVERAGE(Annual!Y$23:Y$123)</f>
        <v>0</v>
      </c>
      <c r="Z57" s="126">
        <f>Z$2*AVERAGE(Annual!Z$23:Z$123)</f>
        <v>0</v>
      </c>
      <c r="AA57" s="126">
        <f>AA$2*AVERAGE(Annual!AA$23:AA$123)</f>
        <v>0</v>
      </c>
      <c r="AB57" s="126">
        <f>AB$2*AVERAGE(Annual!AB$23:AB$123)</f>
        <v>0</v>
      </c>
      <c r="AC57" s="126">
        <f>AC$2*AVERAGE(Annual!AC$23:AC$123)</f>
        <v>0</v>
      </c>
      <c r="AD57" s="126">
        <f>AD$2*AVERAGE(Annual!AD$23:AD$123)</f>
        <v>0</v>
      </c>
    </row>
    <row r="58" spans="1:30">
      <c r="A58" t="s">
        <v>455</v>
      </c>
      <c r="B58" s="126">
        <f>B$2*AVERAGE(Annual!B$23:B$123)</f>
        <v>0</v>
      </c>
      <c r="C58" s="126">
        <f>C$2*AVERAGE(Annual!C$23:C$123)</f>
        <v>0</v>
      </c>
      <c r="D58" s="126">
        <f>D$2*AVERAGE(Annual!D$23:D$123)</f>
        <v>0</v>
      </c>
      <c r="E58" s="126">
        <f>E$2*AVERAGE(Annual!E$23:E$123)</f>
        <v>0</v>
      </c>
      <c r="F58" s="126">
        <f>F$2*AVERAGE(Annual!F$23:F$123)</f>
        <v>0</v>
      </c>
      <c r="G58" s="126">
        <f>G$2*AVERAGE(Annual!G$23:G$123)</f>
        <v>0</v>
      </c>
      <c r="H58" s="126">
        <f>H$2*AVERAGE(Annual!H$23:H$123)</f>
        <v>0</v>
      </c>
      <c r="I58" s="126">
        <f>I$2*AVERAGE(Annual!I$23:I$123)</f>
        <v>0</v>
      </c>
      <c r="J58" s="126">
        <f>J$2*AVERAGE(Annual!J$23:J$123)</f>
        <v>0</v>
      </c>
      <c r="K58" s="126">
        <f>K$2*AVERAGE(Annual!K$23:K$123)</f>
        <v>0</v>
      </c>
      <c r="L58" s="126">
        <f>L$2*AVERAGE(Annual!L$23:L$123)</f>
        <v>0</v>
      </c>
      <c r="M58" s="126">
        <f>M$2*AVERAGE(Annual!M$23:M$123)</f>
        <v>0</v>
      </c>
      <c r="N58" s="126">
        <f>N$2*AVERAGE(Annual!N$23:N$123)</f>
        <v>0</v>
      </c>
      <c r="O58" s="126">
        <f>O$2*AVERAGE(Annual!O$23:O$123)</f>
        <v>0</v>
      </c>
      <c r="P58" s="126">
        <f>P$2*AVERAGE(Annual!P$23:P$123)</f>
        <v>0</v>
      </c>
      <c r="Q58" s="126">
        <f>Q$2*AVERAGE(Annual!Q$23:Q$123)</f>
        <v>0</v>
      </c>
      <c r="R58" s="126">
        <f>R$2*AVERAGE(Annual!R$23:R$123)</f>
        <v>0</v>
      </c>
      <c r="S58" s="126">
        <f>S$2*AVERAGE(Annual!S$23:S$123)</f>
        <v>0</v>
      </c>
      <c r="T58" s="126">
        <f>T$2*AVERAGE(Annual!T$23:T$123)</f>
        <v>0</v>
      </c>
      <c r="U58" s="126">
        <f>U$2*AVERAGE(Annual!U$23:U$123)</f>
        <v>0</v>
      </c>
      <c r="V58" s="126">
        <f>V$2*AVERAGE(Annual!V$23:V$123)</f>
        <v>0</v>
      </c>
      <c r="W58" s="126">
        <f>W$2*AVERAGE(Annual!W$23:W$123)</f>
        <v>0</v>
      </c>
      <c r="X58" s="126">
        <f>X$2*AVERAGE(Annual!X$23:X$123)</f>
        <v>0</v>
      </c>
      <c r="Y58" s="126">
        <f>Y$2*AVERAGE(Annual!Y$23:Y$123)</f>
        <v>0</v>
      </c>
      <c r="Z58" s="126">
        <f>Z$2*AVERAGE(Annual!Z$23:Z$123)</f>
        <v>0</v>
      </c>
      <c r="AA58" s="126">
        <f>AA$2*AVERAGE(Annual!AA$23:AA$123)</f>
        <v>0</v>
      </c>
      <c r="AB58" s="126">
        <f>AB$2*AVERAGE(Annual!AB$23:AB$123)</f>
        <v>0</v>
      </c>
      <c r="AC58" s="126">
        <f>AC$2*AVERAGE(Annual!AC$23:AC$123)</f>
        <v>0</v>
      </c>
      <c r="AD58" s="126">
        <f>AD$2*AVERAGE(Annual!AD$23:AD$123)</f>
        <v>0</v>
      </c>
    </row>
    <row r="59" spans="1:30">
      <c r="A59" t="s">
        <v>456</v>
      </c>
      <c r="B59" s="126">
        <f>B$2*AVERAGE(Annual!B$23:B$123)</f>
        <v>0</v>
      </c>
      <c r="C59" s="126">
        <f>C$2*AVERAGE(Annual!C$23:C$123)</f>
        <v>0</v>
      </c>
      <c r="D59" s="126">
        <f>D$2*AVERAGE(Annual!D$23:D$123)</f>
        <v>0</v>
      </c>
      <c r="E59" s="126">
        <f>E$2*AVERAGE(Annual!E$23:E$123)</f>
        <v>0</v>
      </c>
      <c r="F59" s="126">
        <f>F$2*AVERAGE(Annual!F$23:F$123)</f>
        <v>0</v>
      </c>
      <c r="G59" s="126">
        <f>G$2*AVERAGE(Annual!G$23:G$123)</f>
        <v>0</v>
      </c>
      <c r="H59" s="126">
        <f>H$2*AVERAGE(Annual!H$23:H$123)</f>
        <v>0</v>
      </c>
      <c r="I59" s="126">
        <f>I$2*AVERAGE(Annual!I$23:I$123)</f>
        <v>0</v>
      </c>
      <c r="J59" s="126">
        <f>J$2*AVERAGE(Annual!J$23:J$123)</f>
        <v>0</v>
      </c>
      <c r="K59" s="126">
        <f>K$2*AVERAGE(Annual!K$23:K$123)</f>
        <v>0</v>
      </c>
      <c r="L59" s="126">
        <f>L$2*AVERAGE(Annual!L$23:L$123)</f>
        <v>0</v>
      </c>
      <c r="M59" s="126">
        <f>M$2*AVERAGE(Annual!M$23:M$123)</f>
        <v>0</v>
      </c>
      <c r="N59" s="126">
        <f>N$2*AVERAGE(Annual!N$23:N$123)</f>
        <v>0</v>
      </c>
      <c r="O59" s="126">
        <f>O$2*AVERAGE(Annual!O$23:O$123)</f>
        <v>0</v>
      </c>
      <c r="P59" s="126">
        <f>P$2*AVERAGE(Annual!P$23:P$123)</f>
        <v>0</v>
      </c>
      <c r="Q59" s="126">
        <f>Q$2*AVERAGE(Annual!Q$23:Q$123)</f>
        <v>0</v>
      </c>
      <c r="R59" s="126">
        <f>R$2*AVERAGE(Annual!R$23:R$123)</f>
        <v>0</v>
      </c>
      <c r="S59" s="126">
        <f>S$2*AVERAGE(Annual!S$23:S$123)</f>
        <v>0</v>
      </c>
      <c r="T59" s="126">
        <f>T$2*AVERAGE(Annual!T$23:T$123)</f>
        <v>0</v>
      </c>
      <c r="U59" s="126">
        <f>U$2*AVERAGE(Annual!U$23:U$123)</f>
        <v>0</v>
      </c>
      <c r="V59" s="126">
        <f>V$2*AVERAGE(Annual!V$23:V$123)</f>
        <v>0</v>
      </c>
      <c r="W59" s="126">
        <f>W$2*AVERAGE(Annual!W$23:W$123)</f>
        <v>0</v>
      </c>
      <c r="X59" s="126">
        <f>X$2*AVERAGE(Annual!X$23:X$123)</f>
        <v>0</v>
      </c>
      <c r="Y59" s="126">
        <f>Y$2*AVERAGE(Annual!Y$23:Y$123)</f>
        <v>0</v>
      </c>
      <c r="Z59" s="126">
        <f>Z$2*AVERAGE(Annual!Z$23:Z$123)</f>
        <v>0</v>
      </c>
      <c r="AA59" s="126">
        <f>AA$2*AVERAGE(Annual!AA$23:AA$123)</f>
        <v>0</v>
      </c>
      <c r="AB59" s="126">
        <f>AB$2*AVERAGE(Annual!AB$23:AB$123)</f>
        <v>0</v>
      </c>
      <c r="AC59" s="126">
        <f>AC$2*AVERAGE(Annual!AC$23:AC$123)</f>
        <v>0</v>
      </c>
      <c r="AD59" s="126">
        <f>AD$2*AVERAGE(Annual!AD$23:AD$123)</f>
        <v>0</v>
      </c>
    </row>
    <row r="60" spans="1:30">
      <c r="A60" t="s">
        <v>457</v>
      </c>
      <c r="B60" s="126">
        <f>B$2*AVERAGE(Annual!B$23:B$123)</f>
        <v>0</v>
      </c>
      <c r="C60" s="126">
        <f>C$2*AVERAGE(Annual!C$23:C$123)</f>
        <v>0</v>
      </c>
      <c r="D60" s="126">
        <f>D$2*AVERAGE(Annual!D$23:D$123)</f>
        <v>0</v>
      </c>
      <c r="E60" s="126">
        <f>E$2*AVERAGE(Annual!E$23:E$123)</f>
        <v>0</v>
      </c>
      <c r="F60" s="126">
        <f>F$2*AVERAGE(Annual!F$23:F$123)</f>
        <v>0</v>
      </c>
      <c r="G60" s="126">
        <f>G$2*AVERAGE(Annual!G$23:G$123)</f>
        <v>0</v>
      </c>
      <c r="H60" s="126">
        <f>H$2*AVERAGE(Annual!H$23:H$123)</f>
        <v>0</v>
      </c>
      <c r="I60" s="126">
        <f>I$2*AVERAGE(Annual!I$23:I$123)</f>
        <v>0</v>
      </c>
      <c r="J60" s="126">
        <f>J$2*AVERAGE(Annual!J$23:J$123)</f>
        <v>0</v>
      </c>
      <c r="K60" s="126">
        <f>K$2*AVERAGE(Annual!K$23:K$123)</f>
        <v>0</v>
      </c>
      <c r="L60" s="126">
        <f>L$2*AVERAGE(Annual!L$23:L$123)</f>
        <v>0</v>
      </c>
      <c r="M60" s="126">
        <f>M$2*AVERAGE(Annual!M$23:M$123)</f>
        <v>0</v>
      </c>
      <c r="N60" s="126">
        <f>N$2*AVERAGE(Annual!N$23:N$123)</f>
        <v>0</v>
      </c>
      <c r="O60" s="126">
        <f>O$2*AVERAGE(Annual!O$23:O$123)</f>
        <v>0</v>
      </c>
      <c r="P60" s="126">
        <f>P$2*AVERAGE(Annual!P$23:P$123)</f>
        <v>0</v>
      </c>
      <c r="Q60" s="126">
        <f>Q$2*AVERAGE(Annual!Q$23:Q$123)</f>
        <v>0</v>
      </c>
      <c r="R60" s="126">
        <f>R$2*AVERAGE(Annual!R$23:R$123)</f>
        <v>0</v>
      </c>
      <c r="S60" s="126">
        <f>S$2*AVERAGE(Annual!S$23:S$123)</f>
        <v>0</v>
      </c>
      <c r="T60" s="126">
        <f>T$2*AVERAGE(Annual!T$23:T$123)</f>
        <v>0</v>
      </c>
      <c r="U60" s="126">
        <f>U$2*AVERAGE(Annual!U$23:U$123)</f>
        <v>0</v>
      </c>
      <c r="V60" s="126">
        <f>V$2*AVERAGE(Annual!V$23:V$123)</f>
        <v>0</v>
      </c>
      <c r="W60" s="126">
        <f>W$2*AVERAGE(Annual!W$23:W$123)</f>
        <v>0</v>
      </c>
      <c r="X60" s="126">
        <f>X$2*AVERAGE(Annual!X$23:X$123)</f>
        <v>0</v>
      </c>
      <c r="Y60" s="126">
        <f>Y$2*AVERAGE(Annual!Y$23:Y$123)</f>
        <v>0</v>
      </c>
      <c r="Z60" s="126">
        <f>Z$2*AVERAGE(Annual!Z$23:Z$123)</f>
        <v>0</v>
      </c>
      <c r="AA60" s="126">
        <f>AA$2*AVERAGE(Annual!AA$23:AA$123)</f>
        <v>0</v>
      </c>
      <c r="AB60" s="126">
        <f>AB$2*AVERAGE(Annual!AB$23:AB$123)</f>
        <v>0</v>
      </c>
      <c r="AC60" s="126">
        <f>AC$2*AVERAGE(Annual!AC$23:AC$123)</f>
        <v>0</v>
      </c>
      <c r="AD60" s="126">
        <f>AD$2*AVERAGE(Annual!AD$23:AD$123)</f>
        <v>0</v>
      </c>
    </row>
    <row r="61" spans="1:30">
      <c r="A61" t="s">
        <v>458</v>
      </c>
      <c r="B61" s="126">
        <f>B$2*AVERAGE(Annual!B$23:B$123)</f>
        <v>0</v>
      </c>
      <c r="C61" s="126">
        <f>C$2*AVERAGE(Annual!C$23:C$123)</f>
        <v>0</v>
      </c>
      <c r="D61" s="126">
        <f>D$2*AVERAGE(Annual!D$23:D$123)</f>
        <v>0</v>
      </c>
      <c r="E61" s="126">
        <f>E$2*AVERAGE(Annual!E$23:E$123)</f>
        <v>0</v>
      </c>
      <c r="F61" s="126">
        <f>F$2*AVERAGE(Annual!F$23:F$123)</f>
        <v>0</v>
      </c>
      <c r="G61" s="126">
        <f>G$2*AVERAGE(Annual!G$23:G$123)</f>
        <v>0</v>
      </c>
      <c r="H61" s="126">
        <f>H$2*AVERAGE(Annual!H$23:H$123)</f>
        <v>0</v>
      </c>
      <c r="I61" s="126">
        <f>I$2*AVERAGE(Annual!I$23:I$123)</f>
        <v>0</v>
      </c>
      <c r="J61" s="126">
        <f>J$2*AVERAGE(Annual!J$23:J$123)</f>
        <v>0</v>
      </c>
      <c r="K61" s="126">
        <f>K$2*AVERAGE(Annual!K$23:K$123)</f>
        <v>0</v>
      </c>
      <c r="L61" s="126">
        <f>L$2*AVERAGE(Annual!L$23:L$123)</f>
        <v>0</v>
      </c>
      <c r="M61" s="126">
        <f>M$2*AVERAGE(Annual!M$23:M$123)</f>
        <v>0</v>
      </c>
      <c r="N61" s="126">
        <f>N$2*AVERAGE(Annual!N$23:N$123)</f>
        <v>0</v>
      </c>
      <c r="O61" s="126">
        <f>O$2*AVERAGE(Annual!O$23:O$123)</f>
        <v>0</v>
      </c>
      <c r="P61" s="126">
        <f>P$2*AVERAGE(Annual!P$23:P$123)</f>
        <v>0</v>
      </c>
      <c r="Q61" s="126">
        <f>Q$2*AVERAGE(Annual!Q$23:Q$123)</f>
        <v>0</v>
      </c>
      <c r="R61" s="126">
        <f>R$2*AVERAGE(Annual!R$23:R$123)</f>
        <v>0</v>
      </c>
      <c r="S61" s="126">
        <f>S$2*AVERAGE(Annual!S$23:S$123)</f>
        <v>0</v>
      </c>
      <c r="T61" s="126">
        <f>T$2*AVERAGE(Annual!T$23:T$123)</f>
        <v>0</v>
      </c>
      <c r="U61" s="126">
        <f>U$2*AVERAGE(Annual!U$23:U$123)</f>
        <v>0</v>
      </c>
      <c r="V61" s="126">
        <f>V$2*AVERAGE(Annual!V$23:V$123)</f>
        <v>0</v>
      </c>
      <c r="W61" s="126">
        <f>W$2*AVERAGE(Annual!W$23:W$123)</f>
        <v>0</v>
      </c>
      <c r="X61" s="126">
        <f>X$2*AVERAGE(Annual!X$23:X$123)</f>
        <v>0</v>
      </c>
      <c r="Y61" s="126">
        <f>Y$2*AVERAGE(Annual!Y$23:Y$123)</f>
        <v>0</v>
      </c>
      <c r="Z61" s="126">
        <f>Z$2*AVERAGE(Annual!Z$23:Z$123)</f>
        <v>0</v>
      </c>
      <c r="AA61" s="126">
        <f>AA$2*AVERAGE(Annual!AA$23:AA$123)</f>
        <v>0</v>
      </c>
      <c r="AB61" s="126">
        <f>AB$2*AVERAGE(Annual!AB$23:AB$123)</f>
        <v>0</v>
      </c>
      <c r="AC61" s="126">
        <f>AC$2*AVERAGE(Annual!AC$23:AC$123)</f>
        <v>0</v>
      </c>
      <c r="AD61" s="126">
        <f>AD$2*AVERAGE(Annual!AD$23:AD$123)</f>
        <v>0</v>
      </c>
    </row>
    <row r="62" spans="1:30">
      <c r="A62" t="s">
        <v>459</v>
      </c>
      <c r="B62" s="126">
        <f>B$2*AVERAGE(Annual!B$23:B$123)</f>
        <v>0</v>
      </c>
      <c r="C62" s="126">
        <f>C$2*AVERAGE(Annual!C$23:C$123)</f>
        <v>0</v>
      </c>
      <c r="D62" s="126">
        <f>D$2*AVERAGE(Annual!D$23:D$123)</f>
        <v>0</v>
      </c>
      <c r="E62" s="126">
        <f>E$2*AVERAGE(Annual!E$23:E$123)</f>
        <v>0</v>
      </c>
      <c r="F62" s="126">
        <f>F$2*AVERAGE(Annual!F$23:F$123)</f>
        <v>0</v>
      </c>
      <c r="G62" s="126">
        <f>G$2*AVERAGE(Annual!G$23:G$123)</f>
        <v>0</v>
      </c>
      <c r="H62" s="126">
        <f>H$2*AVERAGE(Annual!H$23:H$123)</f>
        <v>0</v>
      </c>
      <c r="I62" s="126">
        <f>I$2*AVERAGE(Annual!I$23:I$123)</f>
        <v>0</v>
      </c>
      <c r="J62" s="126">
        <f>J$2*AVERAGE(Annual!J$23:J$123)</f>
        <v>0</v>
      </c>
      <c r="K62" s="126">
        <f>K$2*AVERAGE(Annual!K$23:K$123)</f>
        <v>0</v>
      </c>
      <c r="L62" s="126">
        <f>L$2*AVERAGE(Annual!L$23:L$123)</f>
        <v>0</v>
      </c>
      <c r="M62" s="126">
        <f>M$2*AVERAGE(Annual!M$23:M$123)</f>
        <v>0</v>
      </c>
      <c r="N62" s="126">
        <f>N$2*AVERAGE(Annual!N$23:N$123)</f>
        <v>0</v>
      </c>
      <c r="O62" s="126">
        <f>O$2*AVERAGE(Annual!O$23:O$123)</f>
        <v>0</v>
      </c>
      <c r="P62" s="126">
        <f>P$2*AVERAGE(Annual!P$23:P$123)</f>
        <v>0</v>
      </c>
      <c r="Q62" s="126">
        <f>Q$2*AVERAGE(Annual!Q$23:Q$123)</f>
        <v>0</v>
      </c>
      <c r="R62" s="126">
        <f>R$2*AVERAGE(Annual!R$23:R$123)</f>
        <v>0</v>
      </c>
      <c r="S62" s="126">
        <f>S$2*AVERAGE(Annual!S$23:S$123)</f>
        <v>0</v>
      </c>
      <c r="T62" s="126">
        <f>T$2*AVERAGE(Annual!T$23:T$123)</f>
        <v>0</v>
      </c>
      <c r="U62" s="126">
        <f>U$2*AVERAGE(Annual!U$23:U$123)</f>
        <v>0</v>
      </c>
      <c r="V62" s="126">
        <f>V$2*AVERAGE(Annual!V$23:V$123)</f>
        <v>0</v>
      </c>
      <c r="W62" s="126">
        <f>W$2*AVERAGE(Annual!W$23:W$123)</f>
        <v>0</v>
      </c>
      <c r="X62" s="126">
        <f>X$2*AVERAGE(Annual!X$23:X$123)</f>
        <v>0</v>
      </c>
      <c r="Y62" s="126">
        <f>Y$2*AVERAGE(Annual!Y$23:Y$123)</f>
        <v>0</v>
      </c>
      <c r="Z62" s="126">
        <f>Z$2*AVERAGE(Annual!Z$23:Z$123)</f>
        <v>0</v>
      </c>
      <c r="AA62" s="126">
        <f>AA$2*AVERAGE(Annual!AA$23:AA$123)</f>
        <v>0</v>
      </c>
      <c r="AB62" s="126">
        <f>AB$2*AVERAGE(Annual!AB$23:AB$123)</f>
        <v>0</v>
      </c>
      <c r="AC62" s="126">
        <f>AC$2*AVERAGE(Annual!AC$23:AC$123)</f>
        <v>0</v>
      </c>
      <c r="AD62" s="126">
        <f>AD$2*AVERAGE(Annual!AD$23:AD$123)</f>
        <v>0</v>
      </c>
    </row>
    <row r="63" spans="1:30">
      <c r="A63" t="s">
        <v>460</v>
      </c>
      <c r="B63" s="126">
        <f>B$2*AVERAGE(Annual!B$23:B$123)</f>
        <v>0</v>
      </c>
      <c r="C63" s="126">
        <f>C$2*AVERAGE(Annual!C$23:C$123)</f>
        <v>0</v>
      </c>
      <c r="D63" s="126">
        <f>D$2*AVERAGE(Annual!D$23:D$123)</f>
        <v>0</v>
      </c>
      <c r="E63" s="126">
        <f>E$2*AVERAGE(Annual!E$23:E$123)</f>
        <v>0</v>
      </c>
      <c r="F63" s="126">
        <f>F$2*AVERAGE(Annual!F$23:F$123)</f>
        <v>0</v>
      </c>
      <c r="G63" s="126">
        <f>G$2*AVERAGE(Annual!G$23:G$123)</f>
        <v>0</v>
      </c>
      <c r="H63" s="126">
        <f>H$2*AVERAGE(Annual!H$23:H$123)</f>
        <v>0</v>
      </c>
      <c r="I63" s="126">
        <f>I$2*AVERAGE(Annual!I$23:I$123)</f>
        <v>0</v>
      </c>
      <c r="J63" s="126">
        <f>J$2*AVERAGE(Annual!J$23:J$123)</f>
        <v>0</v>
      </c>
      <c r="K63" s="126">
        <f>K$2*AVERAGE(Annual!K$23:K$123)</f>
        <v>0</v>
      </c>
      <c r="L63" s="126">
        <f>L$2*AVERAGE(Annual!L$23:L$123)</f>
        <v>0</v>
      </c>
      <c r="M63" s="126">
        <f>M$2*AVERAGE(Annual!M$23:M$123)</f>
        <v>0</v>
      </c>
      <c r="N63" s="126">
        <f>N$2*AVERAGE(Annual!N$23:N$123)</f>
        <v>0</v>
      </c>
      <c r="O63" s="126">
        <f>O$2*AVERAGE(Annual!O$23:O$123)</f>
        <v>0</v>
      </c>
      <c r="P63" s="126">
        <f>P$2*AVERAGE(Annual!P$23:P$123)</f>
        <v>0</v>
      </c>
      <c r="Q63" s="126">
        <f>Q$2*AVERAGE(Annual!Q$23:Q$123)</f>
        <v>0</v>
      </c>
      <c r="R63" s="126">
        <f>R$2*AVERAGE(Annual!R$23:R$123)</f>
        <v>0</v>
      </c>
      <c r="S63" s="126">
        <f>S$2*AVERAGE(Annual!S$23:S$123)</f>
        <v>0</v>
      </c>
      <c r="T63" s="126">
        <f>T$2*AVERAGE(Annual!T$23:T$123)</f>
        <v>0</v>
      </c>
      <c r="U63" s="126">
        <f>U$2*AVERAGE(Annual!U$23:U$123)</f>
        <v>0</v>
      </c>
      <c r="V63" s="126">
        <f>V$2*AVERAGE(Annual!V$23:V$123)</f>
        <v>0</v>
      </c>
      <c r="W63" s="126">
        <f>W$2*AVERAGE(Annual!W$23:W$123)</f>
        <v>0</v>
      </c>
      <c r="X63" s="126">
        <f>X$2*AVERAGE(Annual!X$23:X$123)</f>
        <v>0</v>
      </c>
      <c r="Y63" s="126">
        <f>Y$2*AVERAGE(Annual!Y$23:Y$123)</f>
        <v>0</v>
      </c>
      <c r="Z63" s="126">
        <f>Z$2*AVERAGE(Annual!Z$23:Z$123)</f>
        <v>0</v>
      </c>
      <c r="AA63" s="126">
        <f>AA$2*AVERAGE(Annual!AA$23:AA$123)</f>
        <v>0</v>
      </c>
      <c r="AB63" s="126">
        <f>AB$2*AVERAGE(Annual!AB$23:AB$123)</f>
        <v>0</v>
      </c>
      <c r="AC63" s="126">
        <f>AC$2*AVERAGE(Annual!AC$23:AC$123)</f>
        <v>0</v>
      </c>
      <c r="AD63" s="126">
        <f>AD$2*AVERAGE(Annual!AD$23:AD$123)</f>
        <v>0</v>
      </c>
    </row>
    <row r="64" spans="1:30">
      <c r="A64" t="s">
        <v>461</v>
      </c>
      <c r="B64" s="126">
        <f>B$2*AVERAGE(Annual!B$23:B$123)</f>
        <v>0</v>
      </c>
      <c r="C64" s="126">
        <f>C$2*AVERAGE(Annual!C$23:C$123)</f>
        <v>0</v>
      </c>
      <c r="D64" s="126">
        <f>D$2*AVERAGE(Annual!D$23:D$123)</f>
        <v>0</v>
      </c>
      <c r="E64" s="126">
        <f>E$2*AVERAGE(Annual!E$23:E$123)</f>
        <v>0</v>
      </c>
      <c r="F64" s="126">
        <f>F$2*AVERAGE(Annual!F$23:F$123)</f>
        <v>0</v>
      </c>
      <c r="G64" s="126">
        <f>G$2*AVERAGE(Annual!G$23:G$123)</f>
        <v>0</v>
      </c>
      <c r="H64" s="126">
        <f>H$2*AVERAGE(Annual!H$23:H$123)</f>
        <v>0</v>
      </c>
      <c r="I64" s="126">
        <f>I$2*AVERAGE(Annual!I$23:I$123)</f>
        <v>0</v>
      </c>
      <c r="J64" s="126">
        <f>J$2*AVERAGE(Annual!J$23:J$123)</f>
        <v>0</v>
      </c>
      <c r="K64" s="126">
        <f>K$2*AVERAGE(Annual!K$23:K$123)</f>
        <v>0</v>
      </c>
      <c r="L64" s="126">
        <f>L$2*AVERAGE(Annual!L$23:L$123)</f>
        <v>0</v>
      </c>
      <c r="M64" s="126">
        <f>M$2*AVERAGE(Annual!M$23:M$123)</f>
        <v>0</v>
      </c>
      <c r="N64" s="126">
        <f>N$2*AVERAGE(Annual!N$23:N$123)</f>
        <v>0</v>
      </c>
      <c r="O64" s="126">
        <f>O$2*AVERAGE(Annual!O$23:O$123)</f>
        <v>0</v>
      </c>
      <c r="P64" s="126">
        <f>P$2*AVERAGE(Annual!P$23:P$123)</f>
        <v>0</v>
      </c>
      <c r="Q64" s="126">
        <f>Q$2*AVERAGE(Annual!Q$23:Q$123)</f>
        <v>0</v>
      </c>
      <c r="R64" s="126">
        <f>R$2*AVERAGE(Annual!R$23:R$123)</f>
        <v>0</v>
      </c>
      <c r="S64" s="126">
        <f>S$2*AVERAGE(Annual!S$23:S$123)</f>
        <v>0</v>
      </c>
      <c r="T64" s="126">
        <f>T$2*AVERAGE(Annual!T$23:T$123)</f>
        <v>0</v>
      </c>
      <c r="U64" s="126">
        <f>U$2*AVERAGE(Annual!U$23:U$123)</f>
        <v>0</v>
      </c>
      <c r="V64" s="126">
        <f>V$2*AVERAGE(Annual!V$23:V$123)</f>
        <v>0</v>
      </c>
      <c r="W64" s="126">
        <f>W$2*AVERAGE(Annual!W$23:W$123)</f>
        <v>0</v>
      </c>
      <c r="X64" s="126">
        <f>X$2*AVERAGE(Annual!X$23:X$123)</f>
        <v>0</v>
      </c>
      <c r="Y64" s="126">
        <f>Y$2*AVERAGE(Annual!Y$23:Y$123)</f>
        <v>0</v>
      </c>
      <c r="Z64" s="126">
        <f>Z$2*AVERAGE(Annual!Z$23:Z$123)</f>
        <v>0</v>
      </c>
      <c r="AA64" s="126">
        <f>AA$2*AVERAGE(Annual!AA$23:AA$123)</f>
        <v>0</v>
      </c>
      <c r="AB64" s="126">
        <f>AB$2*AVERAGE(Annual!AB$23:AB$123)</f>
        <v>0</v>
      </c>
      <c r="AC64" s="126">
        <f>AC$2*AVERAGE(Annual!AC$23:AC$123)</f>
        <v>0</v>
      </c>
      <c r="AD64" s="126">
        <f>AD$2*AVERAGE(Annual!AD$23:AD$123)</f>
        <v>0</v>
      </c>
    </row>
    <row r="65" spans="1:30">
      <c r="A65" t="s">
        <v>326</v>
      </c>
      <c r="B65" s="126">
        <f>B$2*AVERAGE(Annual!B$23:B$123)</f>
        <v>0</v>
      </c>
      <c r="C65" s="126">
        <f>C$2*AVERAGE(Annual!C$23:C$123)</f>
        <v>0</v>
      </c>
      <c r="D65" s="126">
        <f>D$2*AVERAGE(Annual!D$23:D$123)</f>
        <v>0</v>
      </c>
      <c r="E65" s="126">
        <f>E$2*AVERAGE(Annual!E$23:E$123)</f>
        <v>0</v>
      </c>
      <c r="F65" s="126">
        <f>F$2*AVERAGE(Annual!F$23:F$123)</f>
        <v>0</v>
      </c>
      <c r="G65" s="126">
        <f>G$2*AVERAGE(Annual!G$23:G$123)</f>
        <v>0</v>
      </c>
      <c r="H65" s="126">
        <f>H$2*AVERAGE(Annual!H$23:H$123)</f>
        <v>0</v>
      </c>
      <c r="I65" s="126">
        <f>I$2*AVERAGE(Annual!I$23:I$123)</f>
        <v>0</v>
      </c>
      <c r="J65" s="126">
        <f>J$2*AVERAGE(Annual!J$23:J$123)</f>
        <v>0</v>
      </c>
      <c r="K65" s="126">
        <f>K$2*AVERAGE(Annual!K$23:K$123)</f>
        <v>0</v>
      </c>
      <c r="L65" s="126">
        <f>L$2*AVERAGE(Annual!L$23:L$123)</f>
        <v>0</v>
      </c>
      <c r="M65" s="126">
        <f>M$2*AVERAGE(Annual!M$23:M$123)</f>
        <v>0</v>
      </c>
      <c r="N65" s="126">
        <f>N$2*AVERAGE(Annual!N$23:N$123)</f>
        <v>0</v>
      </c>
      <c r="O65" s="126">
        <f>O$2*AVERAGE(Annual!O$23:O$123)</f>
        <v>0</v>
      </c>
      <c r="P65" s="126">
        <f>P$2*AVERAGE(Annual!P$23:P$123)</f>
        <v>0</v>
      </c>
      <c r="Q65" s="126">
        <f>Q$2*AVERAGE(Annual!Q$23:Q$123)</f>
        <v>0</v>
      </c>
      <c r="R65" s="126">
        <f>R$2*AVERAGE(Annual!R$23:R$123)</f>
        <v>0</v>
      </c>
      <c r="S65" s="126">
        <f>S$2*AVERAGE(Annual!S$23:S$123)</f>
        <v>0</v>
      </c>
      <c r="T65" s="126">
        <f>T$2*AVERAGE(Annual!T$23:T$123)</f>
        <v>0</v>
      </c>
      <c r="U65" s="126">
        <f>U$2*AVERAGE(Annual!U$23:U$123)</f>
        <v>0</v>
      </c>
      <c r="V65" s="126">
        <f>V$2*AVERAGE(Annual!V$23:V$123)</f>
        <v>0</v>
      </c>
      <c r="W65" s="126">
        <f>W$2*AVERAGE(Annual!W$23:W$123)</f>
        <v>0</v>
      </c>
      <c r="X65" s="126">
        <f>X$2*AVERAGE(Annual!X$23:X$123)</f>
        <v>0</v>
      </c>
      <c r="Y65" s="126">
        <f>Y$2*AVERAGE(Annual!Y$23:Y$123)</f>
        <v>0</v>
      </c>
      <c r="Z65" s="126">
        <f>Z$2*AVERAGE(Annual!Z$23:Z$123)</f>
        <v>0</v>
      </c>
      <c r="AA65" s="126">
        <f>AA$2*AVERAGE(Annual!AA$23:AA$123)</f>
        <v>0</v>
      </c>
      <c r="AB65" s="126">
        <f>AB$2*AVERAGE(Annual!AB$23:AB$123)</f>
        <v>0</v>
      </c>
      <c r="AC65" s="126">
        <f>AC$2*AVERAGE(Annual!AC$23:AC$123)</f>
        <v>0</v>
      </c>
      <c r="AD65" s="126">
        <f>AD$2*AVERAGE(Annual!AD$23:AD$123)</f>
        <v>0</v>
      </c>
    </row>
    <row r="66" spans="1:30">
      <c r="A66" t="s">
        <v>327</v>
      </c>
      <c r="B66" s="126">
        <f>B$2*AVERAGE(Annual!B$23:B$123)</f>
        <v>0</v>
      </c>
      <c r="C66" s="126">
        <f>C$2*AVERAGE(Annual!C$23:C$123)</f>
        <v>0</v>
      </c>
      <c r="D66" s="126">
        <f>D$2*AVERAGE(Annual!D$23:D$123)</f>
        <v>0</v>
      </c>
      <c r="E66" s="126">
        <f>E$2*AVERAGE(Annual!E$23:E$123)</f>
        <v>0</v>
      </c>
      <c r="F66" s="126">
        <f>F$2*AVERAGE(Annual!F$23:F$123)</f>
        <v>0</v>
      </c>
      <c r="G66" s="126">
        <f>G$2*AVERAGE(Annual!G$23:G$123)</f>
        <v>0</v>
      </c>
      <c r="H66" s="126">
        <f>H$2*AVERAGE(Annual!H$23:H$123)</f>
        <v>0</v>
      </c>
      <c r="I66" s="126">
        <f>I$2*AVERAGE(Annual!I$23:I$123)</f>
        <v>0</v>
      </c>
      <c r="J66" s="126">
        <f>J$2*AVERAGE(Annual!J$23:J$123)</f>
        <v>0</v>
      </c>
      <c r="K66" s="126">
        <f>K$2*AVERAGE(Annual!K$23:K$123)</f>
        <v>0</v>
      </c>
      <c r="L66" s="126">
        <f>L$2*AVERAGE(Annual!L$23:L$123)</f>
        <v>0</v>
      </c>
      <c r="M66" s="126">
        <f>M$2*AVERAGE(Annual!M$23:M$123)</f>
        <v>0</v>
      </c>
      <c r="N66" s="126">
        <f>N$2*AVERAGE(Annual!N$23:N$123)</f>
        <v>0</v>
      </c>
      <c r="O66" s="126">
        <f>O$2*AVERAGE(Annual!O$23:O$123)</f>
        <v>0</v>
      </c>
      <c r="P66" s="126">
        <f>P$2*AVERAGE(Annual!P$23:P$123)</f>
        <v>0</v>
      </c>
      <c r="Q66" s="126">
        <f>Q$2*AVERAGE(Annual!Q$23:Q$123)</f>
        <v>0</v>
      </c>
      <c r="R66" s="126">
        <f>R$2*AVERAGE(Annual!R$23:R$123)</f>
        <v>0</v>
      </c>
      <c r="S66" s="126">
        <f>S$2*AVERAGE(Annual!S$23:S$123)</f>
        <v>0</v>
      </c>
      <c r="T66" s="126">
        <f>T$2*AVERAGE(Annual!T$23:T$123)</f>
        <v>0</v>
      </c>
      <c r="U66" s="126">
        <f>U$2*AVERAGE(Annual!U$23:U$123)</f>
        <v>0</v>
      </c>
      <c r="V66" s="126">
        <f>V$2*AVERAGE(Annual!V$23:V$123)</f>
        <v>0</v>
      </c>
      <c r="W66" s="126">
        <f>W$2*AVERAGE(Annual!W$23:W$123)</f>
        <v>0</v>
      </c>
      <c r="X66" s="126">
        <f>X$2*AVERAGE(Annual!X$23:X$123)</f>
        <v>0</v>
      </c>
      <c r="Y66" s="126">
        <f>Y$2*AVERAGE(Annual!Y$23:Y$123)</f>
        <v>0</v>
      </c>
      <c r="Z66" s="126">
        <f>Z$2*AVERAGE(Annual!Z$23:Z$123)</f>
        <v>0</v>
      </c>
      <c r="AA66" s="126">
        <f>AA$2*AVERAGE(Annual!AA$23:AA$123)</f>
        <v>0</v>
      </c>
      <c r="AB66" s="126">
        <f>AB$2*AVERAGE(Annual!AB$23:AB$123)</f>
        <v>0</v>
      </c>
      <c r="AC66" s="126">
        <f>AC$2*AVERAGE(Annual!AC$23:AC$123)</f>
        <v>0</v>
      </c>
      <c r="AD66" s="126">
        <f>AD$2*AVERAGE(Annual!AD$23:AD$123)</f>
        <v>0</v>
      </c>
    </row>
    <row r="67" spans="1:30">
      <c r="A67" t="s">
        <v>328</v>
      </c>
      <c r="B67" s="126">
        <f>B$2*AVERAGE(Annual!B$23:B$123)</f>
        <v>0</v>
      </c>
      <c r="C67" s="126">
        <f>C$2*AVERAGE(Annual!C$23:C$123)</f>
        <v>0</v>
      </c>
      <c r="D67" s="126">
        <f>D$2*AVERAGE(Annual!D$23:D$123)</f>
        <v>0</v>
      </c>
      <c r="E67" s="126">
        <f>E$2*AVERAGE(Annual!E$23:E$123)</f>
        <v>0</v>
      </c>
      <c r="F67" s="126">
        <f>F$2*AVERAGE(Annual!F$23:F$123)</f>
        <v>0</v>
      </c>
      <c r="G67" s="126">
        <f>G$2*AVERAGE(Annual!G$23:G$123)</f>
        <v>0</v>
      </c>
      <c r="H67" s="126">
        <f>H$2*AVERAGE(Annual!H$23:H$123)</f>
        <v>0</v>
      </c>
      <c r="I67" s="126">
        <f>I$2*AVERAGE(Annual!I$23:I$123)</f>
        <v>0</v>
      </c>
      <c r="J67" s="126">
        <f>J$2*AVERAGE(Annual!J$23:J$123)</f>
        <v>0</v>
      </c>
      <c r="K67" s="126">
        <f>K$2*AVERAGE(Annual!K$23:K$123)</f>
        <v>0</v>
      </c>
      <c r="L67" s="126">
        <f>L$2*AVERAGE(Annual!L$23:L$123)</f>
        <v>0</v>
      </c>
      <c r="M67" s="126">
        <f>M$2*AVERAGE(Annual!M$23:M$123)</f>
        <v>0</v>
      </c>
      <c r="N67" s="126">
        <f>N$2*AVERAGE(Annual!N$23:N$123)</f>
        <v>0</v>
      </c>
      <c r="O67" s="126">
        <f>O$2*AVERAGE(Annual!O$23:O$123)</f>
        <v>0</v>
      </c>
      <c r="P67" s="126">
        <f>P$2*AVERAGE(Annual!P$23:P$123)</f>
        <v>0</v>
      </c>
      <c r="Q67" s="126">
        <f>Q$2*AVERAGE(Annual!Q$23:Q$123)</f>
        <v>0</v>
      </c>
      <c r="R67" s="126">
        <f>R$2*AVERAGE(Annual!R$23:R$123)</f>
        <v>0</v>
      </c>
      <c r="S67" s="126">
        <f>S$2*AVERAGE(Annual!S$23:S$123)</f>
        <v>0</v>
      </c>
      <c r="T67" s="126">
        <f>T$2*AVERAGE(Annual!T$23:T$123)</f>
        <v>0</v>
      </c>
      <c r="U67" s="126">
        <f>U$2*AVERAGE(Annual!U$23:U$123)</f>
        <v>0</v>
      </c>
      <c r="V67" s="126">
        <f>V$2*AVERAGE(Annual!V$23:V$123)</f>
        <v>0</v>
      </c>
      <c r="W67" s="126">
        <f>W$2*AVERAGE(Annual!W$23:W$123)</f>
        <v>0</v>
      </c>
      <c r="X67" s="126">
        <f>X$2*AVERAGE(Annual!X$23:X$123)</f>
        <v>0</v>
      </c>
      <c r="Y67" s="126">
        <f>Y$2*AVERAGE(Annual!Y$23:Y$123)</f>
        <v>0</v>
      </c>
      <c r="Z67" s="126">
        <f>Z$2*AVERAGE(Annual!Z$23:Z$123)</f>
        <v>0</v>
      </c>
      <c r="AA67" s="126">
        <f>AA$2*AVERAGE(Annual!AA$23:AA$123)</f>
        <v>0</v>
      </c>
      <c r="AB67" s="126">
        <f>AB$2*AVERAGE(Annual!AB$23:AB$123)</f>
        <v>0</v>
      </c>
      <c r="AC67" s="126">
        <f>AC$2*AVERAGE(Annual!AC$23:AC$123)</f>
        <v>0</v>
      </c>
      <c r="AD67" s="126">
        <f>AD$2*AVERAGE(Annual!AD$23:AD$123)</f>
        <v>0</v>
      </c>
    </row>
    <row r="68" spans="1:30">
      <c r="A68" t="s">
        <v>329</v>
      </c>
      <c r="B68" s="126">
        <f>B$2*AVERAGE(Annual!B$23:B$123)</f>
        <v>0</v>
      </c>
      <c r="C68" s="126">
        <f>C$2*AVERAGE(Annual!C$23:C$123)</f>
        <v>0</v>
      </c>
      <c r="D68" s="126">
        <f>D$2*AVERAGE(Annual!D$23:D$123)</f>
        <v>0</v>
      </c>
      <c r="E68" s="126">
        <f>E$2*AVERAGE(Annual!E$23:E$123)</f>
        <v>0</v>
      </c>
      <c r="F68" s="126">
        <f>F$2*AVERAGE(Annual!F$23:F$123)</f>
        <v>0</v>
      </c>
      <c r="G68" s="126">
        <f>G$2*AVERAGE(Annual!G$23:G$123)</f>
        <v>0</v>
      </c>
      <c r="H68" s="126">
        <f>H$2*AVERAGE(Annual!H$23:H$123)</f>
        <v>0</v>
      </c>
      <c r="I68" s="126">
        <f>I$2*AVERAGE(Annual!I$23:I$123)</f>
        <v>0</v>
      </c>
      <c r="J68" s="126">
        <f>J$2*AVERAGE(Annual!J$23:J$123)</f>
        <v>0</v>
      </c>
      <c r="K68" s="126">
        <f>K$2*AVERAGE(Annual!K$23:K$123)</f>
        <v>0</v>
      </c>
      <c r="L68" s="126">
        <f>L$2*AVERAGE(Annual!L$23:L$123)</f>
        <v>0</v>
      </c>
      <c r="M68" s="126">
        <f>M$2*AVERAGE(Annual!M$23:M$123)</f>
        <v>0</v>
      </c>
      <c r="N68" s="126">
        <f>N$2*AVERAGE(Annual!N$23:N$123)</f>
        <v>0</v>
      </c>
      <c r="O68" s="126">
        <f>O$2*AVERAGE(Annual!O$23:O$123)</f>
        <v>0</v>
      </c>
      <c r="P68" s="126">
        <f>P$2*AVERAGE(Annual!P$23:P$123)</f>
        <v>0</v>
      </c>
      <c r="Q68" s="126">
        <f>Q$2*AVERAGE(Annual!Q$23:Q$123)</f>
        <v>0</v>
      </c>
      <c r="R68" s="126">
        <f>R$2*AVERAGE(Annual!R$23:R$123)</f>
        <v>0</v>
      </c>
      <c r="S68" s="126">
        <f>S$2*AVERAGE(Annual!S$23:S$123)</f>
        <v>0</v>
      </c>
      <c r="T68" s="126">
        <f>T$2*AVERAGE(Annual!T$23:T$123)</f>
        <v>0</v>
      </c>
      <c r="U68" s="126">
        <f>U$2*AVERAGE(Annual!U$23:U$123)</f>
        <v>0</v>
      </c>
      <c r="V68" s="126">
        <f>V$2*AVERAGE(Annual!V$23:V$123)</f>
        <v>0</v>
      </c>
      <c r="W68" s="126">
        <f>W$2*AVERAGE(Annual!W$23:W$123)</f>
        <v>0</v>
      </c>
      <c r="X68" s="126">
        <f>X$2*AVERAGE(Annual!X$23:X$123)</f>
        <v>0</v>
      </c>
      <c r="Y68" s="126">
        <f>Y$2*AVERAGE(Annual!Y$23:Y$123)</f>
        <v>0</v>
      </c>
      <c r="Z68" s="126">
        <f>Z$2*AVERAGE(Annual!Z$23:Z$123)</f>
        <v>0</v>
      </c>
      <c r="AA68" s="126">
        <f>AA$2*AVERAGE(Annual!AA$23:AA$123)</f>
        <v>0</v>
      </c>
      <c r="AB68" s="126">
        <f>AB$2*AVERAGE(Annual!AB$23:AB$123)</f>
        <v>0</v>
      </c>
      <c r="AC68" s="126">
        <f>AC$2*AVERAGE(Annual!AC$23:AC$123)</f>
        <v>0</v>
      </c>
      <c r="AD68" s="126">
        <f>AD$2*AVERAGE(Annual!AD$23:AD$123)</f>
        <v>0</v>
      </c>
    </row>
    <row r="69" spans="1:30">
      <c r="A69" t="s">
        <v>330</v>
      </c>
      <c r="B69" s="126">
        <f>B$2*AVERAGE(Annual!B$23:B$123)</f>
        <v>0</v>
      </c>
      <c r="C69" s="126">
        <f>C$2*AVERAGE(Annual!C$23:C$123)</f>
        <v>0</v>
      </c>
      <c r="D69" s="126">
        <f>D$2*AVERAGE(Annual!D$23:D$123)</f>
        <v>0</v>
      </c>
      <c r="E69" s="126">
        <f>E$2*AVERAGE(Annual!E$23:E$123)</f>
        <v>0</v>
      </c>
      <c r="F69" s="126">
        <f>F$2*AVERAGE(Annual!F$23:F$123)</f>
        <v>0</v>
      </c>
      <c r="G69" s="126">
        <f>G$2*AVERAGE(Annual!G$23:G$123)</f>
        <v>0</v>
      </c>
      <c r="H69" s="126">
        <f>H$2*AVERAGE(Annual!H$23:H$123)</f>
        <v>0</v>
      </c>
      <c r="I69" s="126">
        <f>I$2*AVERAGE(Annual!I$23:I$123)</f>
        <v>0</v>
      </c>
      <c r="J69" s="126">
        <f>J$2*AVERAGE(Annual!J$23:J$123)</f>
        <v>0</v>
      </c>
      <c r="K69" s="126">
        <f>K$2*AVERAGE(Annual!K$23:K$123)</f>
        <v>0</v>
      </c>
      <c r="L69" s="126">
        <f>L$2*AVERAGE(Annual!L$23:L$123)</f>
        <v>0</v>
      </c>
      <c r="M69" s="126">
        <f>M$2*AVERAGE(Annual!M$23:M$123)</f>
        <v>0</v>
      </c>
      <c r="N69" s="126">
        <f>N$2*AVERAGE(Annual!N$23:N$123)</f>
        <v>0</v>
      </c>
      <c r="O69" s="126">
        <f>O$2*AVERAGE(Annual!O$23:O$123)</f>
        <v>0</v>
      </c>
      <c r="P69" s="126">
        <f>P$2*AVERAGE(Annual!P$23:P$123)</f>
        <v>0</v>
      </c>
      <c r="Q69" s="126">
        <f>Q$2*AVERAGE(Annual!Q$23:Q$123)</f>
        <v>0</v>
      </c>
      <c r="R69" s="126">
        <f>R$2*AVERAGE(Annual!R$23:R$123)</f>
        <v>0</v>
      </c>
      <c r="S69" s="126">
        <f>S$2*AVERAGE(Annual!S$23:S$123)</f>
        <v>0</v>
      </c>
      <c r="T69" s="126">
        <f>T$2*AVERAGE(Annual!T$23:T$123)</f>
        <v>0</v>
      </c>
      <c r="U69" s="126">
        <f>U$2*AVERAGE(Annual!U$23:U$123)</f>
        <v>0</v>
      </c>
      <c r="V69" s="126">
        <f>V$2*AVERAGE(Annual!V$23:V$123)</f>
        <v>0</v>
      </c>
      <c r="W69" s="126">
        <f>W$2*AVERAGE(Annual!W$23:W$123)</f>
        <v>0</v>
      </c>
      <c r="X69" s="126">
        <f>X$2*AVERAGE(Annual!X$23:X$123)</f>
        <v>0</v>
      </c>
      <c r="Y69" s="126">
        <f>Y$2*AVERAGE(Annual!Y$23:Y$123)</f>
        <v>0</v>
      </c>
      <c r="Z69" s="126">
        <f>Z$2*AVERAGE(Annual!Z$23:Z$123)</f>
        <v>0</v>
      </c>
      <c r="AA69" s="126">
        <f>AA$2*AVERAGE(Annual!AA$23:AA$123)</f>
        <v>0</v>
      </c>
      <c r="AB69" s="126">
        <f>AB$2*AVERAGE(Annual!AB$23:AB$123)</f>
        <v>0</v>
      </c>
      <c r="AC69" s="126">
        <f>AC$2*AVERAGE(Annual!AC$23:AC$123)</f>
        <v>0</v>
      </c>
      <c r="AD69" s="126">
        <f>AD$2*AVERAGE(Annual!AD$23:AD$123)</f>
        <v>0</v>
      </c>
    </row>
    <row r="70" spans="1:30">
      <c r="A70" t="s">
        <v>331</v>
      </c>
      <c r="B70" s="126">
        <f>B$2*AVERAGE(Annual!B$23:B$123)</f>
        <v>0</v>
      </c>
      <c r="C70" s="126">
        <f>C$2*AVERAGE(Annual!C$23:C$123)</f>
        <v>0</v>
      </c>
      <c r="D70" s="126">
        <f>D$2*AVERAGE(Annual!D$23:D$123)</f>
        <v>0</v>
      </c>
      <c r="E70" s="126">
        <f>E$2*AVERAGE(Annual!E$23:E$123)</f>
        <v>0</v>
      </c>
      <c r="F70" s="126">
        <f>F$2*AVERAGE(Annual!F$23:F$123)</f>
        <v>0</v>
      </c>
      <c r="G70" s="126">
        <f>G$2*AVERAGE(Annual!G$23:G$123)</f>
        <v>0</v>
      </c>
      <c r="H70" s="126">
        <f>H$2*AVERAGE(Annual!H$23:H$123)</f>
        <v>0</v>
      </c>
      <c r="I70" s="126">
        <f>I$2*AVERAGE(Annual!I$23:I$123)</f>
        <v>0</v>
      </c>
      <c r="J70" s="126">
        <f>J$2*AVERAGE(Annual!J$23:J$123)</f>
        <v>0</v>
      </c>
      <c r="K70" s="126">
        <f>K$2*AVERAGE(Annual!K$23:K$123)</f>
        <v>0</v>
      </c>
      <c r="L70" s="126">
        <f>L$2*AVERAGE(Annual!L$23:L$123)</f>
        <v>0</v>
      </c>
      <c r="M70" s="126">
        <f>M$2*AVERAGE(Annual!M$23:M$123)</f>
        <v>0</v>
      </c>
      <c r="N70" s="126">
        <f>N$2*AVERAGE(Annual!N$23:N$123)</f>
        <v>0</v>
      </c>
      <c r="O70" s="126">
        <f>O$2*AVERAGE(Annual!O$23:O$123)</f>
        <v>0</v>
      </c>
      <c r="P70" s="126">
        <f>P$2*AVERAGE(Annual!P$23:P$123)</f>
        <v>0</v>
      </c>
      <c r="Q70" s="126">
        <f>Q$2*AVERAGE(Annual!Q$23:Q$123)</f>
        <v>0</v>
      </c>
      <c r="R70" s="126">
        <f>R$2*AVERAGE(Annual!R$23:R$123)</f>
        <v>0</v>
      </c>
      <c r="S70" s="126">
        <f>S$2*AVERAGE(Annual!S$23:S$123)</f>
        <v>0</v>
      </c>
      <c r="T70" s="126">
        <f>T$2*AVERAGE(Annual!T$23:T$123)</f>
        <v>0</v>
      </c>
      <c r="U70" s="126">
        <f>U$2*AVERAGE(Annual!U$23:U$123)</f>
        <v>0</v>
      </c>
      <c r="V70" s="126">
        <f>V$2*AVERAGE(Annual!V$23:V$123)</f>
        <v>0</v>
      </c>
      <c r="W70" s="126">
        <f>W$2*AVERAGE(Annual!W$23:W$123)</f>
        <v>0</v>
      </c>
      <c r="X70" s="126">
        <f>X$2*AVERAGE(Annual!X$23:X$123)</f>
        <v>0</v>
      </c>
      <c r="Y70" s="126">
        <f>Y$2*AVERAGE(Annual!Y$23:Y$123)</f>
        <v>0</v>
      </c>
      <c r="Z70" s="126">
        <f>Z$2*AVERAGE(Annual!Z$23:Z$123)</f>
        <v>0</v>
      </c>
      <c r="AA70" s="126">
        <f>AA$2*AVERAGE(Annual!AA$23:AA$123)</f>
        <v>0</v>
      </c>
      <c r="AB70" s="126">
        <f>AB$2*AVERAGE(Annual!AB$23:AB$123)</f>
        <v>0</v>
      </c>
      <c r="AC70" s="126">
        <f>AC$2*AVERAGE(Annual!AC$23:AC$123)</f>
        <v>0</v>
      </c>
      <c r="AD70" s="126">
        <f>AD$2*AVERAGE(Annual!AD$23:AD$123)</f>
        <v>0</v>
      </c>
    </row>
    <row r="71" spans="1:30">
      <c r="A71" t="s">
        <v>332</v>
      </c>
      <c r="B71" s="126">
        <f>B$2*AVERAGE(Annual!B$23:B$123)</f>
        <v>0</v>
      </c>
      <c r="C71" s="126">
        <f>C$2*AVERAGE(Annual!C$23:C$123)</f>
        <v>0</v>
      </c>
      <c r="D71" s="126">
        <f>D$2*AVERAGE(Annual!D$23:D$123)</f>
        <v>0</v>
      </c>
      <c r="E71" s="126">
        <f>E$2*AVERAGE(Annual!E$23:E$123)</f>
        <v>0</v>
      </c>
      <c r="F71" s="126">
        <f>F$2*AVERAGE(Annual!F$23:F$123)</f>
        <v>0</v>
      </c>
      <c r="G71" s="126">
        <f>G$2*AVERAGE(Annual!G$23:G$123)</f>
        <v>0</v>
      </c>
      <c r="H71" s="126">
        <f>H$2*AVERAGE(Annual!H$23:H$123)</f>
        <v>0</v>
      </c>
      <c r="I71" s="126">
        <f>I$2*AVERAGE(Annual!I$23:I$123)</f>
        <v>0</v>
      </c>
      <c r="J71" s="126">
        <f>J$2*AVERAGE(Annual!J$23:J$123)</f>
        <v>0</v>
      </c>
      <c r="K71" s="126">
        <f>K$2*AVERAGE(Annual!K$23:K$123)</f>
        <v>0</v>
      </c>
      <c r="L71" s="126">
        <f>L$2*AVERAGE(Annual!L$23:L$123)</f>
        <v>0</v>
      </c>
      <c r="M71" s="126">
        <f>M$2*AVERAGE(Annual!M$23:M$123)</f>
        <v>0</v>
      </c>
      <c r="N71" s="126">
        <f>N$2*AVERAGE(Annual!N$23:N$123)</f>
        <v>0</v>
      </c>
      <c r="O71" s="126">
        <f>O$2*AVERAGE(Annual!O$23:O$123)</f>
        <v>0</v>
      </c>
      <c r="P71" s="126">
        <f>P$2*AVERAGE(Annual!P$23:P$123)</f>
        <v>0</v>
      </c>
      <c r="Q71" s="126">
        <f>Q$2*AVERAGE(Annual!Q$23:Q$123)</f>
        <v>0</v>
      </c>
      <c r="R71" s="126">
        <f>R$2*AVERAGE(Annual!R$23:R$123)</f>
        <v>0</v>
      </c>
      <c r="S71" s="126">
        <f>S$2*AVERAGE(Annual!S$23:S$123)</f>
        <v>0</v>
      </c>
      <c r="T71" s="126">
        <f>T$2*AVERAGE(Annual!T$23:T$123)</f>
        <v>0</v>
      </c>
      <c r="U71" s="126">
        <f>U$2*AVERAGE(Annual!U$23:U$123)</f>
        <v>0</v>
      </c>
      <c r="V71" s="126">
        <f>V$2*AVERAGE(Annual!V$23:V$123)</f>
        <v>0</v>
      </c>
      <c r="W71" s="126">
        <f>W$2*AVERAGE(Annual!W$23:W$123)</f>
        <v>0</v>
      </c>
      <c r="X71" s="126">
        <f>X$2*AVERAGE(Annual!X$23:X$123)</f>
        <v>0</v>
      </c>
      <c r="Y71" s="126">
        <f>Y$2*AVERAGE(Annual!Y$23:Y$123)</f>
        <v>0</v>
      </c>
      <c r="Z71" s="126">
        <f>Z$2*AVERAGE(Annual!Z$23:Z$123)</f>
        <v>0</v>
      </c>
      <c r="AA71" s="126">
        <f>AA$2*AVERAGE(Annual!AA$23:AA$123)</f>
        <v>0</v>
      </c>
      <c r="AB71" s="126">
        <f>AB$2*AVERAGE(Annual!AB$23:AB$123)</f>
        <v>0</v>
      </c>
      <c r="AC71" s="126">
        <f>AC$2*AVERAGE(Annual!AC$23:AC$123)</f>
        <v>0</v>
      </c>
      <c r="AD71" s="126">
        <f>AD$2*AVERAGE(Annual!AD$23:AD$123)</f>
        <v>0</v>
      </c>
    </row>
    <row r="72" spans="1:30">
      <c r="A72" t="s">
        <v>333</v>
      </c>
      <c r="B72" s="126">
        <f>B$2*AVERAGE(Annual!B$23:B$123)</f>
        <v>0</v>
      </c>
      <c r="C72" s="126">
        <f>C$2*AVERAGE(Annual!C$23:C$123)</f>
        <v>0</v>
      </c>
      <c r="D72" s="126">
        <f>D$2*AVERAGE(Annual!D$23:D$123)</f>
        <v>0</v>
      </c>
      <c r="E72" s="126">
        <f>E$2*AVERAGE(Annual!E$23:E$123)</f>
        <v>0</v>
      </c>
      <c r="F72" s="126">
        <f>F$2*AVERAGE(Annual!F$23:F$123)</f>
        <v>0</v>
      </c>
      <c r="G72" s="126">
        <f>G$2*AVERAGE(Annual!G$23:G$123)</f>
        <v>0</v>
      </c>
      <c r="H72" s="126">
        <f>H$2*AVERAGE(Annual!H$23:H$123)</f>
        <v>0</v>
      </c>
      <c r="I72" s="126">
        <f>I$2*AVERAGE(Annual!I$23:I$123)</f>
        <v>0</v>
      </c>
      <c r="J72" s="126">
        <f>J$2*AVERAGE(Annual!J$23:J$123)</f>
        <v>0</v>
      </c>
      <c r="K72" s="126">
        <f>K$2*AVERAGE(Annual!K$23:K$123)</f>
        <v>0</v>
      </c>
      <c r="L72" s="126">
        <f>L$2*AVERAGE(Annual!L$23:L$123)</f>
        <v>0</v>
      </c>
      <c r="M72" s="126">
        <f>M$2*AVERAGE(Annual!M$23:M$123)</f>
        <v>0</v>
      </c>
      <c r="N72" s="126">
        <f>N$2*AVERAGE(Annual!N$23:N$123)</f>
        <v>0</v>
      </c>
      <c r="O72" s="126">
        <f>O$2*AVERAGE(Annual!O$23:O$123)</f>
        <v>0</v>
      </c>
      <c r="P72" s="126">
        <f>P$2*AVERAGE(Annual!P$23:P$123)</f>
        <v>0</v>
      </c>
      <c r="Q72" s="126">
        <f>Q$2*AVERAGE(Annual!Q$23:Q$123)</f>
        <v>0</v>
      </c>
      <c r="R72" s="126">
        <f>R$2*AVERAGE(Annual!R$23:R$123)</f>
        <v>0</v>
      </c>
      <c r="S72" s="126">
        <f>S$2*AVERAGE(Annual!S$23:S$123)</f>
        <v>0</v>
      </c>
      <c r="T72" s="126">
        <f>T$2*AVERAGE(Annual!T$23:T$123)</f>
        <v>0</v>
      </c>
      <c r="U72" s="126">
        <f>U$2*AVERAGE(Annual!U$23:U$123)</f>
        <v>0</v>
      </c>
      <c r="V72" s="126">
        <f>V$2*AVERAGE(Annual!V$23:V$123)</f>
        <v>0</v>
      </c>
      <c r="W72" s="126">
        <f>W$2*AVERAGE(Annual!W$23:W$123)</f>
        <v>0</v>
      </c>
      <c r="X72" s="126">
        <f>X$2*AVERAGE(Annual!X$23:X$123)</f>
        <v>0</v>
      </c>
      <c r="Y72" s="126">
        <f>Y$2*AVERAGE(Annual!Y$23:Y$123)</f>
        <v>0</v>
      </c>
      <c r="Z72" s="126">
        <f>Z$2*AVERAGE(Annual!Z$23:Z$123)</f>
        <v>0</v>
      </c>
      <c r="AA72" s="126">
        <f>AA$2*AVERAGE(Annual!AA$23:AA$123)</f>
        <v>0</v>
      </c>
      <c r="AB72" s="126">
        <f>AB$2*AVERAGE(Annual!AB$23:AB$123)</f>
        <v>0</v>
      </c>
      <c r="AC72" s="126">
        <f>AC$2*AVERAGE(Annual!AC$23:AC$123)</f>
        <v>0</v>
      </c>
      <c r="AD72" s="126">
        <f>AD$2*AVERAGE(Annual!AD$23:AD$123)</f>
        <v>0</v>
      </c>
    </row>
    <row r="73" spans="1:30">
      <c r="A73" t="s">
        <v>334</v>
      </c>
      <c r="B73" s="126">
        <f>B$2*AVERAGE(Annual!B$23:B$123)</f>
        <v>0</v>
      </c>
      <c r="C73" s="126">
        <f>C$2*AVERAGE(Annual!C$23:C$123)</f>
        <v>0</v>
      </c>
      <c r="D73" s="126">
        <f>D$2*AVERAGE(Annual!D$23:D$123)</f>
        <v>0</v>
      </c>
      <c r="E73" s="126">
        <f>E$2*AVERAGE(Annual!E$23:E$123)</f>
        <v>0</v>
      </c>
      <c r="F73" s="126">
        <f>F$2*AVERAGE(Annual!F$23:F$123)</f>
        <v>0</v>
      </c>
      <c r="G73" s="126">
        <f>G$2*AVERAGE(Annual!G$23:G$123)</f>
        <v>0</v>
      </c>
      <c r="H73" s="126">
        <f>H$2*AVERAGE(Annual!H$23:H$123)</f>
        <v>0</v>
      </c>
      <c r="I73" s="126">
        <f>I$2*AVERAGE(Annual!I$23:I$123)</f>
        <v>0</v>
      </c>
      <c r="J73" s="126">
        <f>J$2*AVERAGE(Annual!J$23:J$123)</f>
        <v>0</v>
      </c>
      <c r="K73" s="126">
        <f>K$2*AVERAGE(Annual!K$23:K$123)</f>
        <v>0</v>
      </c>
      <c r="L73" s="126">
        <f>L$2*AVERAGE(Annual!L$23:L$123)</f>
        <v>0</v>
      </c>
      <c r="M73" s="126">
        <f>M$2*AVERAGE(Annual!M$23:M$123)</f>
        <v>0</v>
      </c>
      <c r="N73" s="126">
        <f>N$2*AVERAGE(Annual!N$23:N$123)</f>
        <v>0</v>
      </c>
      <c r="O73" s="126">
        <f>O$2*AVERAGE(Annual!O$23:O$123)</f>
        <v>0</v>
      </c>
      <c r="P73" s="126">
        <f>P$2*AVERAGE(Annual!P$23:P$123)</f>
        <v>0</v>
      </c>
      <c r="Q73" s="126">
        <f>Q$2*AVERAGE(Annual!Q$23:Q$123)</f>
        <v>0</v>
      </c>
      <c r="R73" s="126">
        <f>R$2*AVERAGE(Annual!R$23:R$123)</f>
        <v>0</v>
      </c>
      <c r="S73" s="126">
        <f>S$2*AVERAGE(Annual!S$23:S$123)</f>
        <v>0</v>
      </c>
      <c r="T73" s="126">
        <f>T$2*AVERAGE(Annual!T$23:T$123)</f>
        <v>0</v>
      </c>
      <c r="U73" s="126">
        <f>U$2*AVERAGE(Annual!U$23:U$123)</f>
        <v>0</v>
      </c>
      <c r="V73" s="126">
        <f>V$2*AVERAGE(Annual!V$23:V$123)</f>
        <v>0</v>
      </c>
      <c r="W73" s="126">
        <f>W$2*AVERAGE(Annual!W$23:W$123)</f>
        <v>0</v>
      </c>
      <c r="X73" s="126">
        <f>X$2*AVERAGE(Annual!X$23:X$123)</f>
        <v>0</v>
      </c>
      <c r="Y73" s="126">
        <f>Y$2*AVERAGE(Annual!Y$23:Y$123)</f>
        <v>0</v>
      </c>
      <c r="Z73" s="126">
        <f>Z$2*AVERAGE(Annual!Z$23:Z$123)</f>
        <v>0</v>
      </c>
      <c r="AA73" s="126">
        <f>AA$2*AVERAGE(Annual!AA$23:AA$123)</f>
        <v>0</v>
      </c>
      <c r="AB73" s="126">
        <f>AB$2*AVERAGE(Annual!AB$23:AB$123)</f>
        <v>0</v>
      </c>
      <c r="AC73" s="126">
        <f>AC$2*AVERAGE(Annual!AC$23:AC$123)</f>
        <v>0</v>
      </c>
      <c r="AD73" s="126">
        <f>AD$2*AVERAGE(Annual!AD$23:AD$123)</f>
        <v>0</v>
      </c>
    </row>
    <row r="74" spans="1:30">
      <c r="A74" t="s">
        <v>335</v>
      </c>
      <c r="B74" s="126">
        <f>B$2*AVERAGE(Annual!B$23:B$123)</f>
        <v>0</v>
      </c>
      <c r="C74" s="126">
        <f>C$2*AVERAGE(Annual!C$23:C$123)</f>
        <v>0</v>
      </c>
      <c r="D74" s="126">
        <f>D$2*AVERAGE(Annual!D$23:D$123)</f>
        <v>0</v>
      </c>
      <c r="E74" s="126">
        <f>E$2*AVERAGE(Annual!E$23:E$123)</f>
        <v>0</v>
      </c>
      <c r="F74" s="126">
        <f>F$2*AVERAGE(Annual!F$23:F$123)</f>
        <v>0</v>
      </c>
      <c r="G74" s="126">
        <f>G$2*AVERAGE(Annual!G$23:G$123)</f>
        <v>0</v>
      </c>
      <c r="H74" s="126">
        <f>H$2*AVERAGE(Annual!H$23:H$123)</f>
        <v>0</v>
      </c>
      <c r="I74" s="126">
        <f>I$2*AVERAGE(Annual!I$23:I$123)</f>
        <v>0</v>
      </c>
      <c r="J74" s="126">
        <f>J$2*AVERAGE(Annual!J$23:J$123)</f>
        <v>0</v>
      </c>
      <c r="K74" s="126">
        <f>K$2*AVERAGE(Annual!K$23:K$123)</f>
        <v>0</v>
      </c>
      <c r="L74" s="126">
        <f>L$2*AVERAGE(Annual!L$23:L$123)</f>
        <v>0</v>
      </c>
      <c r="M74" s="126">
        <f>M$2*AVERAGE(Annual!M$23:M$123)</f>
        <v>0</v>
      </c>
      <c r="N74" s="126">
        <f>N$2*AVERAGE(Annual!N$23:N$123)</f>
        <v>0</v>
      </c>
      <c r="O74" s="126">
        <f>O$2*AVERAGE(Annual!O$23:O$123)</f>
        <v>0</v>
      </c>
      <c r="P74" s="126">
        <f>P$2*AVERAGE(Annual!P$23:P$123)</f>
        <v>0</v>
      </c>
      <c r="Q74" s="126">
        <f>Q$2*AVERAGE(Annual!Q$23:Q$123)</f>
        <v>0</v>
      </c>
      <c r="R74" s="126">
        <f>R$2*AVERAGE(Annual!R$23:R$123)</f>
        <v>0</v>
      </c>
      <c r="S74" s="126">
        <f>S$2*AVERAGE(Annual!S$23:S$123)</f>
        <v>0</v>
      </c>
      <c r="T74" s="126">
        <f>T$2*AVERAGE(Annual!T$23:T$123)</f>
        <v>0</v>
      </c>
      <c r="U74" s="126">
        <f>U$2*AVERAGE(Annual!U$23:U$123)</f>
        <v>0</v>
      </c>
      <c r="V74" s="126">
        <f>V$2*AVERAGE(Annual!V$23:V$123)</f>
        <v>0</v>
      </c>
      <c r="W74" s="126">
        <f>W$2*AVERAGE(Annual!W$23:W$123)</f>
        <v>0</v>
      </c>
      <c r="X74" s="126">
        <f>X$2*AVERAGE(Annual!X$23:X$123)</f>
        <v>0</v>
      </c>
      <c r="Y74" s="126">
        <f>Y$2*AVERAGE(Annual!Y$23:Y$123)</f>
        <v>0</v>
      </c>
      <c r="Z74" s="126">
        <f>Z$2*AVERAGE(Annual!Z$23:Z$123)</f>
        <v>0</v>
      </c>
      <c r="AA74" s="126">
        <f>AA$2*AVERAGE(Annual!AA$23:AA$123)</f>
        <v>0</v>
      </c>
      <c r="AB74" s="126">
        <f>AB$2*AVERAGE(Annual!AB$23:AB$123)</f>
        <v>0</v>
      </c>
      <c r="AC74" s="126">
        <f>AC$2*AVERAGE(Annual!AC$23:AC$123)</f>
        <v>0</v>
      </c>
      <c r="AD74" s="126">
        <f>AD$2*AVERAGE(Annual!AD$23:AD$123)</f>
        <v>0</v>
      </c>
    </row>
    <row r="75" spans="1:30">
      <c r="A75" t="s">
        <v>336</v>
      </c>
      <c r="B75" s="126">
        <f>B$2*AVERAGE(Annual!B$23:B$123)</f>
        <v>0</v>
      </c>
      <c r="C75" s="126">
        <f>C$2*AVERAGE(Annual!C$23:C$123)</f>
        <v>0</v>
      </c>
      <c r="D75" s="126">
        <f>D$2*AVERAGE(Annual!D$23:D$123)</f>
        <v>0</v>
      </c>
      <c r="E75" s="126">
        <f>E$2*AVERAGE(Annual!E$23:E$123)</f>
        <v>0</v>
      </c>
      <c r="F75" s="126">
        <f>F$2*AVERAGE(Annual!F$23:F$123)</f>
        <v>0</v>
      </c>
      <c r="G75" s="126">
        <f>G$2*AVERAGE(Annual!G$23:G$123)</f>
        <v>0</v>
      </c>
      <c r="H75" s="126">
        <f>H$2*AVERAGE(Annual!H$23:H$123)</f>
        <v>0</v>
      </c>
      <c r="I75" s="126">
        <f>I$2*AVERAGE(Annual!I$23:I$123)</f>
        <v>0</v>
      </c>
      <c r="J75" s="126">
        <f>J$2*AVERAGE(Annual!J$23:J$123)</f>
        <v>0</v>
      </c>
      <c r="K75" s="126">
        <f>K$2*AVERAGE(Annual!K$23:K$123)</f>
        <v>0</v>
      </c>
      <c r="L75" s="126">
        <f>L$2*AVERAGE(Annual!L$23:L$123)</f>
        <v>0</v>
      </c>
      <c r="M75" s="126">
        <f>M$2*AVERAGE(Annual!M$23:M$123)</f>
        <v>0</v>
      </c>
      <c r="N75" s="126">
        <f>N$2*AVERAGE(Annual!N$23:N$123)</f>
        <v>0</v>
      </c>
      <c r="O75" s="126">
        <f>O$2*AVERAGE(Annual!O$23:O$123)</f>
        <v>0</v>
      </c>
      <c r="P75" s="126">
        <f>P$2*AVERAGE(Annual!P$23:P$123)</f>
        <v>0</v>
      </c>
      <c r="Q75" s="126">
        <f>Q$2*AVERAGE(Annual!Q$23:Q$123)</f>
        <v>0</v>
      </c>
      <c r="R75" s="126">
        <f>R$2*AVERAGE(Annual!R$23:R$123)</f>
        <v>0</v>
      </c>
      <c r="S75" s="126">
        <f>S$2*AVERAGE(Annual!S$23:S$123)</f>
        <v>0</v>
      </c>
      <c r="T75" s="126">
        <f>T$2*AVERAGE(Annual!T$23:T$123)</f>
        <v>0</v>
      </c>
      <c r="U75" s="126">
        <f>U$2*AVERAGE(Annual!U$23:U$123)</f>
        <v>0</v>
      </c>
      <c r="V75" s="126">
        <f>V$2*AVERAGE(Annual!V$23:V$123)</f>
        <v>0</v>
      </c>
      <c r="W75" s="126">
        <f>W$2*AVERAGE(Annual!W$23:W$123)</f>
        <v>0</v>
      </c>
      <c r="X75" s="126">
        <f>X$2*AVERAGE(Annual!X$23:X$123)</f>
        <v>0</v>
      </c>
      <c r="Y75" s="126">
        <f>Y$2*AVERAGE(Annual!Y$23:Y$123)</f>
        <v>0</v>
      </c>
      <c r="Z75" s="126">
        <f>Z$2*AVERAGE(Annual!Z$23:Z$123)</f>
        <v>0</v>
      </c>
      <c r="AA75" s="126">
        <f>AA$2*AVERAGE(Annual!AA$23:AA$123)</f>
        <v>0</v>
      </c>
      <c r="AB75" s="126">
        <f>AB$2*AVERAGE(Annual!AB$23:AB$123)</f>
        <v>0</v>
      </c>
      <c r="AC75" s="126">
        <f>AC$2*AVERAGE(Annual!AC$23:AC$123)</f>
        <v>0</v>
      </c>
      <c r="AD75" s="126">
        <f>AD$2*AVERAGE(Annual!AD$23:AD$123)</f>
        <v>0</v>
      </c>
    </row>
    <row r="76" spans="1:30">
      <c r="A76" t="s">
        <v>337</v>
      </c>
      <c r="B76" s="126">
        <f>B$2*AVERAGE(Annual!B$23:B$123)</f>
        <v>0</v>
      </c>
      <c r="C76" s="126">
        <f>C$2*AVERAGE(Annual!C$23:C$123)</f>
        <v>0</v>
      </c>
      <c r="D76" s="126">
        <f>D$2*AVERAGE(Annual!D$23:D$123)</f>
        <v>0</v>
      </c>
      <c r="E76" s="126">
        <f>E$2*AVERAGE(Annual!E$23:E$123)</f>
        <v>0</v>
      </c>
      <c r="F76" s="126">
        <f>F$2*AVERAGE(Annual!F$23:F$123)</f>
        <v>0</v>
      </c>
      <c r="G76" s="126">
        <f>G$2*AVERAGE(Annual!G$23:G$123)</f>
        <v>0</v>
      </c>
      <c r="H76" s="126">
        <f>H$2*AVERAGE(Annual!H$23:H$123)</f>
        <v>0</v>
      </c>
      <c r="I76" s="126">
        <f>I$2*AVERAGE(Annual!I$23:I$123)</f>
        <v>0</v>
      </c>
      <c r="J76" s="126">
        <f>J$2*AVERAGE(Annual!J$23:J$123)</f>
        <v>0</v>
      </c>
      <c r="K76" s="126">
        <f>K$2*AVERAGE(Annual!K$23:K$123)</f>
        <v>0</v>
      </c>
      <c r="L76" s="126">
        <f>L$2*AVERAGE(Annual!L$23:L$123)</f>
        <v>0</v>
      </c>
      <c r="M76" s="126">
        <f>M$2*AVERAGE(Annual!M$23:M$123)</f>
        <v>0</v>
      </c>
      <c r="N76" s="126">
        <f>N$2*AVERAGE(Annual!N$23:N$123)</f>
        <v>0</v>
      </c>
      <c r="O76" s="126">
        <f>O$2*AVERAGE(Annual!O$23:O$123)</f>
        <v>0</v>
      </c>
      <c r="P76" s="126">
        <f>P$2*AVERAGE(Annual!P$23:P$123)</f>
        <v>0</v>
      </c>
      <c r="Q76" s="126">
        <f>Q$2*AVERAGE(Annual!Q$23:Q$123)</f>
        <v>0</v>
      </c>
      <c r="R76" s="126">
        <f>R$2*AVERAGE(Annual!R$23:R$123)</f>
        <v>0</v>
      </c>
      <c r="S76" s="126">
        <f>S$2*AVERAGE(Annual!S$23:S$123)</f>
        <v>0</v>
      </c>
      <c r="T76" s="126">
        <f>T$2*AVERAGE(Annual!T$23:T$123)</f>
        <v>0</v>
      </c>
      <c r="U76" s="126">
        <f>U$2*AVERAGE(Annual!U$23:U$123)</f>
        <v>0</v>
      </c>
      <c r="V76" s="126">
        <f>V$2*AVERAGE(Annual!V$23:V$123)</f>
        <v>0</v>
      </c>
      <c r="W76" s="126">
        <f>W$2*AVERAGE(Annual!W$23:W$123)</f>
        <v>0</v>
      </c>
      <c r="X76" s="126">
        <f>X$2*AVERAGE(Annual!X$23:X$123)</f>
        <v>0</v>
      </c>
      <c r="Y76" s="126">
        <f>Y$2*AVERAGE(Annual!Y$23:Y$123)</f>
        <v>0</v>
      </c>
      <c r="Z76" s="126">
        <f>Z$2*AVERAGE(Annual!Z$23:Z$123)</f>
        <v>0</v>
      </c>
      <c r="AA76" s="126">
        <f>AA$2*AVERAGE(Annual!AA$23:AA$123)</f>
        <v>0</v>
      </c>
      <c r="AB76" s="126">
        <f>AB$2*AVERAGE(Annual!AB$23:AB$123)</f>
        <v>0</v>
      </c>
      <c r="AC76" s="126">
        <f>AC$2*AVERAGE(Annual!AC$23:AC$123)</f>
        <v>0</v>
      </c>
      <c r="AD76" s="126">
        <f>AD$2*AVERAGE(Annual!AD$23:AD$123)</f>
        <v>0</v>
      </c>
    </row>
    <row r="77" spans="1:30">
      <c r="A77" t="s">
        <v>338</v>
      </c>
      <c r="B77" s="126">
        <f>B$2*AVERAGE(Annual!B$23:B$123)</f>
        <v>0</v>
      </c>
      <c r="C77" s="126">
        <f>C$2*AVERAGE(Annual!C$23:C$123)</f>
        <v>0</v>
      </c>
      <c r="D77" s="126">
        <f>D$2*AVERAGE(Annual!D$23:D$123)</f>
        <v>0</v>
      </c>
      <c r="E77" s="126">
        <f>E$2*AVERAGE(Annual!E$23:E$123)</f>
        <v>0</v>
      </c>
      <c r="F77" s="126">
        <f>F$2*AVERAGE(Annual!F$23:F$123)</f>
        <v>0</v>
      </c>
      <c r="G77" s="126">
        <f>G$2*AVERAGE(Annual!G$23:G$123)</f>
        <v>0</v>
      </c>
      <c r="H77" s="126">
        <f>H$2*AVERAGE(Annual!H$23:H$123)</f>
        <v>0</v>
      </c>
      <c r="I77" s="126">
        <f>I$2*AVERAGE(Annual!I$23:I$123)</f>
        <v>0</v>
      </c>
      <c r="J77" s="126">
        <f>J$2*AVERAGE(Annual!J$23:J$123)</f>
        <v>0</v>
      </c>
      <c r="K77" s="126">
        <f>K$2*AVERAGE(Annual!K$23:K$123)</f>
        <v>0</v>
      </c>
      <c r="L77" s="126">
        <f>L$2*AVERAGE(Annual!L$23:L$123)</f>
        <v>0</v>
      </c>
      <c r="M77" s="126">
        <f>M$2*AVERAGE(Annual!M$23:M$123)</f>
        <v>0</v>
      </c>
      <c r="N77" s="126">
        <f>N$2*AVERAGE(Annual!N$23:N$123)</f>
        <v>0</v>
      </c>
      <c r="O77" s="126">
        <f>O$2*AVERAGE(Annual!O$23:O$123)</f>
        <v>0</v>
      </c>
      <c r="P77" s="126">
        <f>P$2*AVERAGE(Annual!P$23:P$123)</f>
        <v>0</v>
      </c>
      <c r="Q77" s="126">
        <f>Q$2*AVERAGE(Annual!Q$23:Q$123)</f>
        <v>0</v>
      </c>
      <c r="R77" s="126">
        <f>R$2*AVERAGE(Annual!R$23:R$123)</f>
        <v>0</v>
      </c>
      <c r="S77" s="126">
        <f>S$2*AVERAGE(Annual!S$23:S$123)</f>
        <v>0</v>
      </c>
      <c r="T77" s="126">
        <f>T$2*AVERAGE(Annual!T$23:T$123)</f>
        <v>0</v>
      </c>
      <c r="U77" s="126">
        <f>U$2*AVERAGE(Annual!U$23:U$123)</f>
        <v>0</v>
      </c>
      <c r="V77" s="126">
        <f>V$2*AVERAGE(Annual!V$23:V$123)</f>
        <v>0</v>
      </c>
      <c r="W77" s="126">
        <f>W$2*AVERAGE(Annual!W$23:W$123)</f>
        <v>0</v>
      </c>
      <c r="X77" s="126">
        <f>X$2*AVERAGE(Annual!X$23:X$123)</f>
        <v>0</v>
      </c>
      <c r="Y77" s="126">
        <f>Y$2*AVERAGE(Annual!Y$23:Y$123)</f>
        <v>0</v>
      </c>
      <c r="Z77" s="126">
        <f>Z$2*AVERAGE(Annual!Z$23:Z$123)</f>
        <v>0</v>
      </c>
      <c r="AA77" s="126">
        <f>AA$2*AVERAGE(Annual!AA$23:AA$123)</f>
        <v>0</v>
      </c>
      <c r="AB77" s="126">
        <f>AB$2*AVERAGE(Annual!AB$23:AB$123)</f>
        <v>0</v>
      </c>
      <c r="AC77" s="126">
        <f>AC$2*AVERAGE(Annual!AC$23:AC$123)</f>
        <v>0</v>
      </c>
      <c r="AD77" s="126">
        <f>AD$2*AVERAGE(Annual!AD$23:AD$123)</f>
        <v>0</v>
      </c>
    </row>
    <row r="78" spans="1:30">
      <c r="A78" t="s">
        <v>339</v>
      </c>
      <c r="B78" s="126">
        <f>B$2*AVERAGE(Annual!B$23:B$123)</f>
        <v>0</v>
      </c>
      <c r="C78" s="126">
        <f>C$2*AVERAGE(Annual!C$23:C$123)</f>
        <v>0</v>
      </c>
      <c r="D78" s="126">
        <f>D$2*AVERAGE(Annual!D$23:D$123)</f>
        <v>0</v>
      </c>
      <c r="E78" s="126">
        <f>E$2*AVERAGE(Annual!E$23:E$123)</f>
        <v>0</v>
      </c>
      <c r="F78" s="126">
        <f>F$2*AVERAGE(Annual!F$23:F$123)</f>
        <v>0</v>
      </c>
      <c r="G78" s="126">
        <f>G$2*AVERAGE(Annual!G$23:G$123)</f>
        <v>0</v>
      </c>
      <c r="H78" s="126">
        <f>H$2*AVERAGE(Annual!H$23:H$123)</f>
        <v>0</v>
      </c>
      <c r="I78" s="126">
        <f>I$2*AVERAGE(Annual!I$23:I$123)</f>
        <v>0</v>
      </c>
      <c r="J78" s="126">
        <f>J$2*AVERAGE(Annual!J$23:J$123)</f>
        <v>0</v>
      </c>
      <c r="K78" s="126">
        <f>K$2*AVERAGE(Annual!K$23:K$123)</f>
        <v>0</v>
      </c>
      <c r="L78" s="126">
        <f>L$2*AVERAGE(Annual!L$23:L$123)</f>
        <v>0</v>
      </c>
      <c r="M78" s="126">
        <f>M$2*AVERAGE(Annual!M$23:M$123)</f>
        <v>0</v>
      </c>
      <c r="N78" s="126">
        <f>N$2*AVERAGE(Annual!N$23:N$123)</f>
        <v>0</v>
      </c>
      <c r="O78" s="126">
        <f>O$2*AVERAGE(Annual!O$23:O$123)</f>
        <v>0</v>
      </c>
      <c r="P78" s="126">
        <f>P$2*AVERAGE(Annual!P$23:P$123)</f>
        <v>0</v>
      </c>
      <c r="Q78" s="126">
        <f>Q$2*AVERAGE(Annual!Q$23:Q$123)</f>
        <v>0</v>
      </c>
      <c r="R78" s="126">
        <f>R$2*AVERAGE(Annual!R$23:R$123)</f>
        <v>0</v>
      </c>
      <c r="S78" s="126">
        <f>S$2*AVERAGE(Annual!S$23:S$123)</f>
        <v>0</v>
      </c>
      <c r="T78" s="126">
        <f>T$2*AVERAGE(Annual!T$23:T$123)</f>
        <v>0</v>
      </c>
      <c r="U78" s="126">
        <f>U$2*AVERAGE(Annual!U$23:U$123)</f>
        <v>0</v>
      </c>
      <c r="V78" s="126">
        <f>V$2*AVERAGE(Annual!V$23:V$123)</f>
        <v>0</v>
      </c>
      <c r="W78" s="126">
        <f>W$2*AVERAGE(Annual!W$23:W$123)</f>
        <v>0</v>
      </c>
      <c r="X78" s="126">
        <f>X$2*AVERAGE(Annual!X$23:X$123)</f>
        <v>0</v>
      </c>
      <c r="Y78" s="126">
        <f>Y$2*AVERAGE(Annual!Y$23:Y$123)</f>
        <v>0</v>
      </c>
      <c r="Z78" s="126">
        <f>Z$2*AVERAGE(Annual!Z$23:Z$123)</f>
        <v>0</v>
      </c>
      <c r="AA78" s="126">
        <f>AA$2*AVERAGE(Annual!AA$23:AA$123)</f>
        <v>0</v>
      </c>
      <c r="AB78" s="126">
        <f>AB$2*AVERAGE(Annual!AB$23:AB$123)</f>
        <v>0</v>
      </c>
      <c r="AC78" s="126">
        <f>AC$2*AVERAGE(Annual!AC$23:AC$123)</f>
        <v>0</v>
      </c>
      <c r="AD78" s="126">
        <f>AD$2*AVERAGE(Annual!AD$23:AD$123)</f>
        <v>0</v>
      </c>
    </row>
    <row r="79" spans="1:30">
      <c r="A79" t="s">
        <v>340</v>
      </c>
      <c r="B79" s="126">
        <f>B$2*AVERAGE(Annual!B$23:B$123)</f>
        <v>0</v>
      </c>
      <c r="C79" s="126">
        <f>C$2*AVERAGE(Annual!C$23:C$123)</f>
        <v>0</v>
      </c>
      <c r="D79" s="126">
        <f>D$2*AVERAGE(Annual!D$23:D$123)</f>
        <v>0</v>
      </c>
      <c r="E79" s="126">
        <f>E$2*AVERAGE(Annual!E$23:E$123)</f>
        <v>0</v>
      </c>
      <c r="F79" s="126">
        <f>F$2*AVERAGE(Annual!F$23:F$123)</f>
        <v>0</v>
      </c>
      <c r="G79" s="126">
        <f>G$2*AVERAGE(Annual!G$23:G$123)</f>
        <v>0</v>
      </c>
      <c r="H79" s="126">
        <f>H$2*AVERAGE(Annual!H$23:H$123)</f>
        <v>0</v>
      </c>
      <c r="I79" s="126">
        <f>I$2*AVERAGE(Annual!I$23:I$123)</f>
        <v>0</v>
      </c>
      <c r="J79" s="126">
        <f>J$2*AVERAGE(Annual!J$23:J$123)</f>
        <v>0</v>
      </c>
      <c r="K79" s="126">
        <f>K$2*AVERAGE(Annual!K$23:K$123)</f>
        <v>0</v>
      </c>
      <c r="L79" s="126">
        <f>L$2*AVERAGE(Annual!L$23:L$123)</f>
        <v>0</v>
      </c>
      <c r="M79" s="126">
        <f>M$2*AVERAGE(Annual!M$23:M$123)</f>
        <v>0</v>
      </c>
      <c r="N79" s="126">
        <f>N$2*AVERAGE(Annual!N$23:N$123)</f>
        <v>0</v>
      </c>
      <c r="O79" s="126">
        <f>O$2*AVERAGE(Annual!O$23:O$123)</f>
        <v>0</v>
      </c>
      <c r="P79" s="126">
        <f>P$2*AVERAGE(Annual!P$23:P$123)</f>
        <v>0</v>
      </c>
      <c r="Q79" s="126">
        <f>Q$2*AVERAGE(Annual!Q$23:Q$123)</f>
        <v>0</v>
      </c>
      <c r="R79" s="126">
        <f>R$2*AVERAGE(Annual!R$23:R$123)</f>
        <v>0</v>
      </c>
      <c r="S79" s="126">
        <f>S$2*AVERAGE(Annual!S$23:S$123)</f>
        <v>0</v>
      </c>
      <c r="T79" s="126">
        <f>T$2*AVERAGE(Annual!T$23:T$123)</f>
        <v>0</v>
      </c>
      <c r="U79" s="126">
        <f>U$2*AVERAGE(Annual!U$23:U$123)</f>
        <v>0</v>
      </c>
      <c r="V79" s="126">
        <f>V$2*AVERAGE(Annual!V$23:V$123)</f>
        <v>0</v>
      </c>
      <c r="W79" s="126">
        <f>W$2*AVERAGE(Annual!W$23:W$123)</f>
        <v>0</v>
      </c>
      <c r="X79" s="126">
        <f>X$2*AVERAGE(Annual!X$23:X$123)</f>
        <v>0</v>
      </c>
      <c r="Y79" s="126">
        <f>Y$2*AVERAGE(Annual!Y$23:Y$123)</f>
        <v>0</v>
      </c>
      <c r="Z79" s="126">
        <f>Z$2*AVERAGE(Annual!Z$23:Z$123)</f>
        <v>0</v>
      </c>
      <c r="AA79" s="126">
        <f>AA$2*AVERAGE(Annual!AA$23:AA$123)</f>
        <v>0</v>
      </c>
      <c r="AB79" s="126">
        <f>AB$2*AVERAGE(Annual!AB$23:AB$123)</f>
        <v>0</v>
      </c>
      <c r="AC79" s="126">
        <f>AC$2*AVERAGE(Annual!AC$23:AC$123)</f>
        <v>0</v>
      </c>
      <c r="AD79" s="126">
        <f>AD$2*AVERAGE(Annual!AD$23:AD$123)</f>
        <v>0</v>
      </c>
    </row>
    <row r="80" spans="1:30">
      <c r="A80" t="s">
        <v>341</v>
      </c>
      <c r="B80" s="126">
        <f>B$2*AVERAGE(Annual!B$23:B$123)</f>
        <v>0</v>
      </c>
      <c r="C80" s="126">
        <f>C$2*AVERAGE(Annual!C$23:C$123)</f>
        <v>0</v>
      </c>
      <c r="D80" s="126">
        <f>D$2*AVERAGE(Annual!D$23:D$123)</f>
        <v>0</v>
      </c>
      <c r="E80" s="126">
        <f>E$2*AVERAGE(Annual!E$23:E$123)</f>
        <v>0</v>
      </c>
      <c r="F80" s="126">
        <f>F$2*AVERAGE(Annual!F$23:F$123)</f>
        <v>0</v>
      </c>
      <c r="G80" s="126">
        <f>G$2*AVERAGE(Annual!G$23:G$123)</f>
        <v>0</v>
      </c>
      <c r="H80" s="126">
        <f>H$2*AVERAGE(Annual!H$23:H$123)</f>
        <v>0</v>
      </c>
      <c r="I80" s="126">
        <f>I$2*AVERAGE(Annual!I$23:I$123)</f>
        <v>0</v>
      </c>
      <c r="J80" s="126">
        <f>J$2*AVERAGE(Annual!J$23:J$123)</f>
        <v>0</v>
      </c>
      <c r="K80" s="126">
        <f>K$2*AVERAGE(Annual!K$23:K$123)</f>
        <v>0</v>
      </c>
      <c r="L80" s="126">
        <f>L$2*AVERAGE(Annual!L$23:L$123)</f>
        <v>0</v>
      </c>
      <c r="M80" s="126">
        <f>M$2*AVERAGE(Annual!M$23:M$123)</f>
        <v>0</v>
      </c>
      <c r="N80" s="126">
        <f>N$2*AVERAGE(Annual!N$23:N$123)</f>
        <v>0</v>
      </c>
      <c r="O80" s="126">
        <f>O$2*AVERAGE(Annual!O$23:O$123)</f>
        <v>0</v>
      </c>
      <c r="P80" s="126">
        <f>P$2*AVERAGE(Annual!P$23:P$123)</f>
        <v>0</v>
      </c>
      <c r="Q80" s="126">
        <f>Q$2*AVERAGE(Annual!Q$23:Q$123)</f>
        <v>0</v>
      </c>
      <c r="R80" s="126">
        <f>R$2*AVERAGE(Annual!R$23:R$123)</f>
        <v>0</v>
      </c>
      <c r="S80" s="126">
        <f>S$2*AVERAGE(Annual!S$23:S$123)</f>
        <v>0</v>
      </c>
      <c r="T80" s="126">
        <f>T$2*AVERAGE(Annual!T$23:T$123)</f>
        <v>0</v>
      </c>
      <c r="U80" s="126">
        <f>U$2*AVERAGE(Annual!U$23:U$123)</f>
        <v>0</v>
      </c>
      <c r="V80" s="126">
        <f>V$2*AVERAGE(Annual!V$23:V$123)</f>
        <v>0</v>
      </c>
      <c r="W80" s="126">
        <f>W$2*AVERAGE(Annual!W$23:W$123)</f>
        <v>0</v>
      </c>
      <c r="X80" s="126">
        <f>X$2*AVERAGE(Annual!X$23:X$123)</f>
        <v>0</v>
      </c>
      <c r="Y80" s="126">
        <f>Y$2*AVERAGE(Annual!Y$23:Y$123)</f>
        <v>0</v>
      </c>
      <c r="Z80" s="126">
        <f>Z$2*AVERAGE(Annual!Z$23:Z$123)</f>
        <v>0</v>
      </c>
      <c r="AA80" s="126">
        <f>AA$2*AVERAGE(Annual!AA$23:AA$123)</f>
        <v>0</v>
      </c>
      <c r="AB80" s="126">
        <f>AB$2*AVERAGE(Annual!AB$23:AB$123)</f>
        <v>0</v>
      </c>
      <c r="AC80" s="126">
        <f>AC$2*AVERAGE(Annual!AC$23:AC$123)</f>
        <v>0</v>
      </c>
      <c r="AD80" s="126">
        <f>AD$2*AVERAGE(Annual!AD$23:AD$123)</f>
        <v>0</v>
      </c>
    </row>
    <row r="81" spans="1:30">
      <c r="A81" t="s">
        <v>342</v>
      </c>
      <c r="B81" s="126">
        <f>B$2*AVERAGE(Annual!B$23:B$123)</f>
        <v>0</v>
      </c>
      <c r="C81" s="126">
        <f>C$2*AVERAGE(Annual!C$23:C$123)</f>
        <v>0</v>
      </c>
      <c r="D81" s="126">
        <f>D$2*AVERAGE(Annual!D$23:D$123)</f>
        <v>0</v>
      </c>
      <c r="E81" s="126">
        <f>E$2*AVERAGE(Annual!E$23:E$123)</f>
        <v>0</v>
      </c>
      <c r="F81" s="126">
        <f>F$2*AVERAGE(Annual!F$23:F$123)</f>
        <v>0</v>
      </c>
      <c r="G81" s="126">
        <f>G$2*AVERAGE(Annual!G$23:G$123)</f>
        <v>0</v>
      </c>
      <c r="H81" s="126">
        <f>H$2*AVERAGE(Annual!H$23:H$123)</f>
        <v>0</v>
      </c>
      <c r="I81" s="126">
        <f>I$2*AVERAGE(Annual!I$23:I$123)</f>
        <v>0</v>
      </c>
      <c r="J81" s="126">
        <f>J$2*AVERAGE(Annual!J$23:J$123)</f>
        <v>0</v>
      </c>
      <c r="K81" s="126">
        <f>K$2*AVERAGE(Annual!K$23:K$123)</f>
        <v>0</v>
      </c>
      <c r="L81" s="126">
        <f>L$2*AVERAGE(Annual!L$23:L$123)</f>
        <v>0</v>
      </c>
      <c r="M81" s="126">
        <f>M$2*AVERAGE(Annual!M$23:M$123)</f>
        <v>0</v>
      </c>
      <c r="N81" s="126">
        <f>N$2*AVERAGE(Annual!N$23:N$123)</f>
        <v>0</v>
      </c>
      <c r="O81" s="126">
        <f>O$2*AVERAGE(Annual!O$23:O$123)</f>
        <v>0</v>
      </c>
      <c r="P81" s="126">
        <f>P$2*AVERAGE(Annual!P$23:P$123)</f>
        <v>0</v>
      </c>
      <c r="Q81" s="126">
        <f>Q$2*AVERAGE(Annual!Q$23:Q$123)</f>
        <v>0</v>
      </c>
      <c r="R81" s="126">
        <f>R$2*AVERAGE(Annual!R$23:R$123)</f>
        <v>0</v>
      </c>
      <c r="S81" s="126">
        <f>S$2*AVERAGE(Annual!S$23:S$123)</f>
        <v>0</v>
      </c>
      <c r="T81" s="126">
        <f>T$2*AVERAGE(Annual!T$23:T$123)</f>
        <v>0</v>
      </c>
      <c r="U81" s="126">
        <f>U$2*AVERAGE(Annual!U$23:U$123)</f>
        <v>0</v>
      </c>
      <c r="V81" s="126">
        <f>V$2*AVERAGE(Annual!V$23:V$123)</f>
        <v>0</v>
      </c>
      <c r="W81" s="126">
        <f>W$2*AVERAGE(Annual!W$23:W$123)</f>
        <v>0</v>
      </c>
      <c r="X81" s="126">
        <f>X$2*AVERAGE(Annual!X$23:X$123)</f>
        <v>0</v>
      </c>
      <c r="Y81" s="126">
        <f>Y$2*AVERAGE(Annual!Y$23:Y$123)</f>
        <v>0</v>
      </c>
      <c r="Z81" s="126">
        <f>Z$2*AVERAGE(Annual!Z$23:Z$123)</f>
        <v>0</v>
      </c>
      <c r="AA81" s="126">
        <f>AA$2*AVERAGE(Annual!AA$23:AA$123)</f>
        <v>0</v>
      </c>
      <c r="AB81" s="126">
        <f>AB$2*AVERAGE(Annual!AB$23:AB$123)</f>
        <v>0</v>
      </c>
      <c r="AC81" s="126">
        <f>AC$2*AVERAGE(Annual!AC$23:AC$123)</f>
        <v>0</v>
      </c>
      <c r="AD81" s="126">
        <f>AD$2*AVERAGE(Annual!AD$23:AD$123)</f>
        <v>0</v>
      </c>
    </row>
    <row r="82" spans="1:30">
      <c r="A82" t="s">
        <v>343</v>
      </c>
      <c r="B82" s="126">
        <f>B$2*AVERAGE(Annual!B$23:B$123)</f>
        <v>0</v>
      </c>
      <c r="C82" s="126">
        <f>C$2*AVERAGE(Annual!C$23:C$123)</f>
        <v>0</v>
      </c>
      <c r="D82" s="126">
        <f>D$2*AVERAGE(Annual!D$23:D$123)</f>
        <v>0</v>
      </c>
      <c r="E82" s="126">
        <f>E$2*AVERAGE(Annual!E$23:E$123)</f>
        <v>0</v>
      </c>
      <c r="F82" s="126">
        <f>F$2*AVERAGE(Annual!F$23:F$123)</f>
        <v>0</v>
      </c>
      <c r="G82" s="126">
        <f>G$2*AVERAGE(Annual!G$23:G$123)</f>
        <v>0</v>
      </c>
      <c r="H82" s="126">
        <f>H$2*AVERAGE(Annual!H$23:H$123)</f>
        <v>0</v>
      </c>
      <c r="I82" s="126">
        <f>I$2*AVERAGE(Annual!I$23:I$123)</f>
        <v>0</v>
      </c>
      <c r="J82" s="126">
        <f>J$2*AVERAGE(Annual!J$23:J$123)</f>
        <v>0</v>
      </c>
      <c r="K82" s="126">
        <f>K$2*AVERAGE(Annual!K$23:K$123)</f>
        <v>0</v>
      </c>
      <c r="L82" s="126">
        <f>L$2*AVERAGE(Annual!L$23:L$123)</f>
        <v>0</v>
      </c>
      <c r="M82" s="126">
        <f>M$2*AVERAGE(Annual!M$23:M$123)</f>
        <v>0</v>
      </c>
      <c r="N82" s="126">
        <f>N$2*AVERAGE(Annual!N$23:N$123)</f>
        <v>0</v>
      </c>
      <c r="O82" s="126">
        <f>O$2*AVERAGE(Annual!O$23:O$123)</f>
        <v>0</v>
      </c>
      <c r="P82" s="126">
        <f>P$2*AVERAGE(Annual!P$23:P$123)</f>
        <v>0</v>
      </c>
      <c r="Q82" s="126">
        <f>Q$2*AVERAGE(Annual!Q$23:Q$123)</f>
        <v>0</v>
      </c>
      <c r="R82" s="126">
        <f>R$2*AVERAGE(Annual!R$23:R$123)</f>
        <v>0</v>
      </c>
      <c r="S82" s="126">
        <f>S$2*AVERAGE(Annual!S$23:S$123)</f>
        <v>0</v>
      </c>
      <c r="T82" s="126">
        <f>T$2*AVERAGE(Annual!T$23:T$123)</f>
        <v>0</v>
      </c>
      <c r="U82" s="126">
        <f>U$2*AVERAGE(Annual!U$23:U$123)</f>
        <v>0</v>
      </c>
      <c r="V82" s="126">
        <f>V$2*AVERAGE(Annual!V$23:V$123)</f>
        <v>0</v>
      </c>
      <c r="W82" s="126">
        <f>W$2*AVERAGE(Annual!W$23:W$123)</f>
        <v>0</v>
      </c>
      <c r="X82" s="126">
        <f>X$2*AVERAGE(Annual!X$23:X$123)</f>
        <v>0</v>
      </c>
      <c r="Y82" s="126">
        <f>Y$2*AVERAGE(Annual!Y$23:Y$123)</f>
        <v>0</v>
      </c>
      <c r="Z82" s="126">
        <f>Z$2*AVERAGE(Annual!Z$23:Z$123)</f>
        <v>0</v>
      </c>
      <c r="AA82" s="126">
        <f>AA$2*AVERAGE(Annual!AA$23:AA$123)</f>
        <v>0</v>
      </c>
      <c r="AB82" s="126">
        <f>AB$2*AVERAGE(Annual!AB$23:AB$123)</f>
        <v>0</v>
      </c>
      <c r="AC82" s="126">
        <f>AC$2*AVERAGE(Annual!AC$23:AC$123)</f>
        <v>0</v>
      </c>
      <c r="AD82" s="126">
        <f>AD$2*AVERAGE(Annual!AD$23:AD$123)</f>
        <v>0</v>
      </c>
    </row>
    <row r="83" spans="1:30">
      <c r="A83" t="s">
        <v>344</v>
      </c>
      <c r="B83" s="126">
        <f>B$2*AVERAGE(Annual!B$23:B$123)</f>
        <v>0</v>
      </c>
      <c r="C83" s="126">
        <f>C$2*AVERAGE(Annual!C$23:C$123)</f>
        <v>0</v>
      </c>
      <c r="D83" s="126">
        <f>D$2*AVERAGE(Annual!D$23:D$123)</f>
        <v>0</v>
      </c>
      <c r="E83" s="126">
        <f>E$2*AVERAGE(Annual!E$23:E$123)</f>
        <v>0</v>
      </c>
      <c r="F83" s="126">
        <f>F$2*AVERAGE(Annual!F$23:F$123)</f>
        <v>0</v>
      </c>
      <c r="G83" s="126">
        <f>G$2*AVERAGE(Annual!G$23:G$123)</f>
        <v>0</v>
      </c>
      <c r="H83" s="126">
        <f>H$2*AVERAGE(Annual!H$23:H$123)</f>
        <v>0</v>
      </c>
      <c r="I83" s="126">
        <f>I$2*AVERAGE(Annual!I$23:I$123)</f>
        <v>0</v>
      </c>
      <c r="J83" s="126">
        <f>J$2*AVERAGE(Annual!J$23:J$123)</f>
        <v>0</v>
      </c>
      <c r="K83" s="126">
        <f>K$2*AVERAGE(Annual!K$23:K$123)</f>
        <v>0</v>
      </c>
      <c r="L83" s="126">
        <f>L$2*AVERAGE(Annual!L$23:L$123)</f>
        <v>0</v>
      </c>
      <c r="M83" s="126">
        <f>M$2*AVERAGE(Annual!M$23:M$123)</f>
        <v>0</v>
      </c>
      <c r="N83" s="126">
        <f>N$2*AVERAGE(Annual!N$23:N$123)</f>
        <v>0</v>
      </c>
      <c r="O83" s="126">
        <f>O$2*AVERAGE(Annual!O$23:O$123)</f>
        <v>0</v>
      </c>
      <c r="P83" s="126">
        <f>P$2*AVERAGE(Annual!P$23:P$123)</f>
        <v>0</v>
      </c>
      <c r="Q83" s="126">
        <f>Q$2*AVERAGE(Annual!Q$23:Q$123)</f>
        <v>0</v>
      </c>
      <c r="R83" s="126">
        <f>R$2*AVERAGE(Annual!R$23:R$123)</f>
        <v>0</v>
      </c>
      <c r="S83" s="126">
        <f>S$2*AVERAGE(Annual!S$23:S$123)</f>
        <v>0</v>
      </c>
      <c r="T83" s="126">
        <f>T$2*AVERAGE(Annual!T$23:T$123)</f>
        <v>0</v>
      </c>
      <c r="U83" s="126">
        <f>U$2*AVERAGE(Annual!U$23:U$123)</f>
        <v>0</v>
      </c>
      <c r="V83" s="126">
        <f>V$2*AVERAGE(Annual!V$23:V$123)</f>
        <v>0</v>
      </c>
      <c r="W83" s="126">
        <f>W$2*AVERAGE(Annual!W$23:W$123)</f>
        <v>0</v>
      </c>
      <c r="X83" s="126">
        <f>X$2*AVERAGE(Annual!X$23:X$123)</f>
        <v>0</v>
      </c>
      <c r="Y83" s="126">
        <f>Y$2*AVERAGE(Annual!Y$23:Y$123)</f>
        <v>0</v>
      </c>
      <c r="Z83" s="126">
        <f>Z$2*AVERAGE(Annual!Z$23:Z$123)</f>
        <v>0</v>
      </c>
      <c r="AA83" s="126">
        <f>AA$2*AVERAGE(Annual!AA$23:AA$123)</f>
        <v>0</v>
      </c>
      <c r="AB83" s="126">
        <f>AB$2*AVERAGE(Annual!AB$23:AB$123)</f>
        <v>0</v>
      </c>
      <c r="AC83" s="126">
        <f>AC$2*AVERAGE(Annual!AC$23:AC$123)</f>
        <v>0</v>
      </c>
      <c r="AD83" s="126">
        <f>AD$2*AVERAGE(Annual!AD$23:AD$123)</f>
        <v>0</v>
      </c>
    </row>
    <row r="84" spans="1:30">
      <c r="A84" t="s">
        <v>345</v>
      </c>
      <c r="B84" s="126">
        <f>B$2*AVERAGE(Annual!B$23:B$123)</f>
        <v>0</v>
      </c>
      <c r="C84" s="126">
        <f>C$2*AVERAGE(Annual!C$23:C$123)</f>
        <v>0</v>
      </c>
      <c r="D84" s="126">
        <f>D$2*AVERAGE(Annual!D$23:D$123)</f>
        <v>0</v>
      </c>
      <c r="E84" s="126">
        <f>E$2*AVERAGE(Annual!E$23:E$123)</f>
        <v>0</v>
      </c>
      <c r="F84" s="126">
        <f>F$2*AVERAGE(Annual!F$23:F$123)</f>
        <v>0</v>
      </c>
      <c r="G84" s="126">
        <f>G$2*AVERAGE(Annual!G$23:G$123)</f>
        <v>0</v>
      </c>
      <c r="H84" s="126">
        <f>H$2*AVERAGE(Annual!H$23:H$123)</f>
        <v>0</v>
      </c>
      <c r="I84" s="126">
        <f>I$2*AVERAGE(Annual!I$23:I$123)</f>
        <v>0</v>
      </c>
      <c r="J84" s="126">
        <f>J$2*AVERAGE(Annual!J$23:J$123)</f>
        <v>0</v>
      </c>
      <c r="K84" s="126">
        <f>K$2*AVERAGE(Annual!K$23:K$123)</f>
        <v>0</v>
      </c>
      <c r="L84" s="126">
        <f>L$2*AVERAGE(Annual!L$23:L$123)</f>
        <v>0</v>
      </c>
      <c r="M84" s="126">
        <f>M$2*AVERAGE(Annual!M$23:M$123)</f>
        <v>0</v>
      </c>
      <c r="N84" s="126">
        <f>N$2*AVERAGE(Annual!N$23:N$123)</f>
        <v>0</v>
      </c>
      <c r="O84" s="126">
        <f>O$2*AVERAGE(Annual!O$23:O$123)</f>
        <v>0</v>
      </c>
      <c r="P84" s="126">
        <f>P$2*AVERAGE(Annual!P$23:P$123)</f>
        <v>0</v>
      </c>
      <c r="Q84" s="126">
        <f>Q$2*AVERAGE(Annual!Q$23:Q$123)</f>
        <v>0</v>
      </c>
      <c r="R84" s="126">
        <f>R$2*AVERAGE(Annual!R$23:R$123)</f>
        <v>0</v>
      </c>
      <c r="S84" s="126">
        <f>S$2*AVERAGE(Annual!S$23:S$123)</f>
        <v>0</v>
      </c>
      <c r="T84" s="126">
        <f>T$2*AVERAGE(Annual!T$23:T$123)</f>
        <v>0</v>
      </c>
      <c r="U84" s="126">
        <f>U$2*AVERAGE(Annual!U$23:U$123)</f>
        <v>0</v>
      </c>
      <c r="V84" s="126">
        <f>V$2*AVERAGE(Annual!V$23:V$123)</f>
        <v>0</v>
      </c>
      <c r="W84" s="126">
        <f>W$2*AVERAGE(Annual!W$23:W$123)</f>
        <v>0</v>
      </c>
      <c r="X84" s="126">
        <f>X$2*AVERAGE(Annual!X$23:X$123)</f>
        <v>0</v>
      </c>
      <c r="Y84" s="126">
        <f>Y$2*AVERAGE(Annual!Y$23:Y$123)</f>
        <v>0</v>
      </c>
      <c r="Z84" s="126">
        <f>Z$2*AVERAGE(Annual!Z$23:Z$123)</f>
        <v>0</v>
      </c>
      <c r="AA84" s="126">
        <f>AA$2*AVERAGE(Annual!AA$23:AA$123)</f>
        <v>0</v>
      </c>
      <c r="AB84" s="126">
        <f>AB$2*AVERAGE(Annual!AB$23:AB$123)</f>
        <v>0</v>
      </c>
      <c r="AC84" s="126">
        <f>AC$2*AVERAGE(Annual!AC$23:AC$123)</f>
        <v>0</v>
      </c>
      <c r="AD84" s="126">
        <f>AD$2*AVERAGE(Annual!AD$23:AD$123)</f>
        <v>0</v>
      </c>
    </row>
    <row r="85" spans="1:30">
      <c r="A85" t="s">
        <v>346</v>
      </c>
      <c r="B85" s="126">
        <f>B$2*AVERAGE(Annual!B$23:B$123)</f>
        <v>0</v>
      </c>
      <c r="C85" s="126">
        <f>C$2*AVERAGE(Annual!C$23:C$123)</f>
        <v>0</v>
      </c>
      <c r="D85" s="126">
        <f>D$2*AVERAGE(Annual!D$23:D$123)</f>
        <v>0</v>
      </c>
      <c r="E85" s="126">
        <f>E$2*AVERAGE(Annual!E$23:E$123)</f>
        <v>0</v>
      </c>
      <c r="F85" s="126">
        <f>F$2*AVERAGE(Annual!F$23:F$123)</f>
        <v>0</v>
      </c>
      <c r="G85" s="126">
        <f>G$2*AVERAGE(Annual!G$23:G$123)</f>
        <v>0</v>
      </c>
      <c r="H85" s="126">
        <f>H$2*AVERAGE(Annual!H$23:H$123)</f>
        <v>0</v>
      </c>
      <c r="I85" s="126">
        <f>I$2*AVERAGE(Annual!I$23:I$123)</f>
        <v>0</v>
      </c>
      <c r="J85" s="126">
        <f>J$2*AVERAGE(Annual!J$23:J$123)</f>
        <v>0</v>
      </c>
      <c r="K85" s="126">
        <f>K$2*AVERAGE(Annual!K$23:K$123)</f>
        <v>0</v>
      </c>
      <c r="L85" s="126">
        <f>L$2*AVERAGE(Annual!L$23:L$123)</f>
        <v>0</v>
      </c>
      <c r="M85" s="126">
        <f>M$2*AVERAGE(Annual!M$23:M$123)</f>
        <v>0</v>
      </c>
      <c r="N85" s="126">
        <f>N$2*AVERAGE(Annual!N$23:N$123)</f>
        <v>0</v>
      </c>
      <c r="O85" s="126">
        <f>O$2*AVERAGE(Annual!O$23:O$123)</f>
        <v>0</v>
      </c>
      <c r="P85" s="126">
        <f>P$2*AVERAGE(Annual!P$23:P$123)</f>
        <v>0</v>
      </c>
      <c r="Q85" s="126">
        <f>Q$2*AVERAGE(Annual!Q$23:Q$123)</f>
        <v>0</v>
      </c>
      <c r="R85" s="126">
        <f>R$2*AVERAGE(Annual!R$23:R$123)</f>
        <v>0</v>
      </c>
      <c r="S85" s="126">
        <f>S$2*AVERAGE(Annual!S$23:S$123)</f>
        <v>0</v>
      </c>
      <c r="T85" s="126">
        <f>T$2*AVERAGE(Annual!T$23:T$123)</f>
        <v>0</v>
      </c>
      <c r="U85" s="126">
        <f>U$2*AVERAGE(Annual!U$23:U$123)</f>
        <v>0</v>
      </c>
      <c r="V85" s="126">
        <f>V$2*AVERAGE(Annual!V$23:V$123)</f>
        <v>0</v>
      </c>
      <c r="W85" s="126">
        <f>W$2*AVERAGE(Annual!W$23:W$123)</f>
        <v>0</v>
      </c>
      <c r="X85" s="126">
        <f>X$2*AVERAGE(Annual!X$23:X$123)</f>
        <v>0</v>
      </c>
      <c r="Y85" s="126">
        <f>Y$2*AVERAGE(Annual!Y$23:Y$123)</f>
        <v>0</v>
      </c>
      <c r="Z85" s="126">
        <f>Z$2*AVERAGE(Annual!Z$23:Z$123)</f>
        <v>0</v>
      </c>
      <c r="AA85" s="126">
        <f>AA$2*AVERAGE(Annual!AA$23:AA$123)</f>
        <v>0</v>
      </c>
      <c r="AB85" s="126">
        <f>AB$2*AVERAGE(Annual!AB$23:AB$123)</f>
        <v>0</v>
      </c>
      <c r="AC85" s="126">
        <f>AC$2*AVERAGE(Annual!AC$23:AC$123)</f>
        <v>0</v>
      </c>
      <c r="AD85" s="126">
        <f>AD$2*AVERAGE(Annual!AD$23:AD$123)</f>
        <v>0</v>
      </c>
    </row>
    <row r="86" spans="1:30">
      <c r="A86" t="s">
        <v>347</v>
      </c>
      <c r="B86" s="126">
        <f>B$2*AVERAGE(Annual!B$23:B$123)</f>
        <v>0</v>
      </c>
      <c r="C86" s="126">
        <f>C$2*AVERAGE(Annual!C$23:C$123)</f>
        <v>0</v>
      </c>
      <c r="D86" s="126">
        <f>D$2*AVERAGE(Annual!D$23:D$123)</f>
        <v>0</v>
      </c>
      <c r="E86" s="126">
        <f>E$2*AVERAGE(Annual!E$23:E$123)</f>
        <v>0</v>
      </c>
      <c r="F86" s="126">
        <f>F$2*AVERAGE(Annual!F$23:F$123)</f>
        <v>0</v>
      </c>
      <c r="G86" s="126">
        <f>G$2*AVERAGE(Annual!G$23:G$123)</f>
        <v>0</v>
      </c>
      <c r="H86" s="126">
        <f>H$2*AVERAGE(Annual!H$23:H$123)</f>
        <v>0</v>
      </c>
      <c r="I86" s="126">
        <f>I$2*AVERAGE(Annual!I$23:I$123)</f>
        <v>0</v>
      </c>
      <c r="J86" s="126">
        <f>J$2*AVERAGE(Annual!J$23:J$123)</f>
        <v>0</v>
      </c>
      <c r="K86" s="126">
        <f>K$2*AVERAGE(Annual!K$23:K$123)</f>
        <v>0</v>
      </c>
      <c r="L86" s="126">
        <f>L$2*AVERAGE(Annual!L$23:L$123)</f>
        <v>0</v>
      </c>
      <c r="M86" s="126">
        <f>M$2*AVERAGE(Annual!M$23:M$123)</f>
        <v>0</v>
      </c>
      <c r="N86" s="126">
        <f>N$2*AVERAGE(Annual!N$23:N$123)</f>
        <v>0</v>
      </c>
      <c r="O86" s="126">
        <f>O$2*AVERAGE(Annual!O$23:O$123)</f>
        <v>0</v>
      </c>
      <c r="P86" s="126">
        <f>P$2*AVERAGE(Annual!P$23:P$123)</f>
        <v>0</v>
      </c>
      <c r="Q86" s="126">
        <f>Q$2*AVERAGE(Annual!Q$23:Q$123)</f>
        <v>0</v>
      </c>
      <c r="R86" s="126">
        <f>R$2*AVERAGE(Annual!R$23:R$123)</f>
        <v>0</v>
      </c>
      <c r="S86" s="126">
        <f>S$2*AVERAGE(Annual!S$23:S$123)</f>
        <v>0</v>
      </c>
      <c r="T86" s="126">
        <f>T$2*AVERAGE(Annual!T$23:T$123)</f>
        <v>0</v>
      </c>
      <c r="U86" s="126">
        <f>U$2*AVERAGE(Annual!U$23:U$123)</f>
        <v>0</v>
      </c>
      <c r="V86" s="126">
        <f>V$2*AVERAGE(Annual!V$23:V$123)</f>
        <v>0</v>
      </c>
      <c r="W86" s="126">
        <f>W$2*AVERAGE(Annual!W$23:W$123)</f>
        <v>0</v>
      </c>
      <c r="X86" s="126">
        <f>X$2*AVERAGE(Annual!X$23:X$123)</f>
        <v>0</v>
      </c>
      <c r="Y86" s="126">
        <f>Y$2*AVERAGE(Annual!Y$23:Y$123)</f>
        <v>0</v>
      </c>
      <c r="Z86" s="126">
        <f>Z$2*AVERAGE(Annual!Z$23:Z$123)</f>
        <v>0</v>
      </c>
      <c r="AA86" s="126">
        <f>AA$2*AVERAGE(Annual!AA$23:AA$123)</f>
        <v>0</v>
      </c>
      <c r="AB86" s="126">
        <f>AB$2*AVERAGE(Annual!AB$23:AB$123)</f>
        <v>0</v>
      </c>
      <c r="AC86" s="126">
        <f>AC$2*AVERAGE(Annual!AC$23:AC$123)</f>
        <v>0</v>
      </c>
      <c r="AD86" s="126">
        <f>AD$2*AVERAGE(Annual!AD$23:AD$123)</f>
        <v>0</v>
      </c>
    </row>
    <row r="87" spans="1:30">
      <c r="A87" t="s">
        <v>348</v>
      </c>
      <c r="B87" s="126">
        <f>B$2*AVERAGE(Annual!B$23:B$123)</f>
        <v>0</v>
      </c>
      <c r="C87" s="126">
        <f>C$2*AVERAGE(Annual!C$23:C$123)</f>
        <v>0</v>
      </c>
      <c r="D87" s="126">
        <f>D$2*AVERAGE(Annual!D$23:D$123)</f>
        <v>0</v>
      </c>
      <c r="E87" s="126">
        <f>E$2*AVERAGE(Annual!E$23:E$123)</f>
        <v>0</v>
      </c>
      <c r="F87" s="126">
        <f>F$2*AVERAGE(Annual!F$23:F$123)</f>
        <v>0</v>
      </c>
      <c r="G87" s="126">
        <f>G$2*AVERAGE(Annual!G$23:G$123)</f>
        <v>0</v>
      </c>
      <c r="H87" s="126">
        <f>H$2*AVERAGE(Annual!H$23:H$123)</f>
        <v>0</v>
      </c>
      <c r="I87" s="126">
        <f>I$2*AVERAGE(Annual!I$23:I$123)</f>
        <v>0</v>
      </c>
      <c r="J87" s="126">
        <f>J$2*AVERAGE(Annual!J$23:J$123)</f>
        <v>0</v>
      </c>
      <c r="K87" s="126">
        <f>K$2*AVERAGE(Annual!K$23:K$123)</f>
        <v>0</v>
      </c>
      <c r="L87" s="126">
        <f>L$2*AVERAGE(Annual!L$23:L$123)</f>
        <v>0</v>
      </c>
      <c r="M87" s="126">
        <f>M$2*AVERAGE(Annual!M$23:M$123)</f>
        <v>0</v>
      </c>
      <c r="N87" s="126">
        <f>N$2*AVERAGE(Annual!N$23:N$123)</f>
        <v>0</v>
      </c>
      <c r="O87" s="126">
        <f>O$2*AVERAGE(Annual!O$23:O$123)</f>
        <v>0</v>
      </c>
      <c r="P87" s="126">
        <f>P$2*AVERAGE(Annual!P$23:P$123)</f>
        <v>0</v>
      </c>
      <c r="Q87" s="126">
        <f>Q$2*AVERAGE(Annual!Q$23:Q$123)</f>
        <v>0</v>
      </c>
      <c r="R87" s="126">
        <f>R$2*AVERAGE(Annual!R$23:R$123)</f>
        <v>0</v>
      </c>
      <c r="S87" s="126">
        <f>S$2*AVERAGE(Annual!S$23:S$123)</f>
        <v>0</v>
      </c>
      <c r="T87" s="126">
        <f>T$2*AVERAGE(Annual!T$23:T$123)</f>
        <v>0</v>
      </c>
      <c r="U87" s="126">
        <f>U$2*AVERAGE(Annual!U$23:U$123)</f>
        <v>0</v>
      </c>
      <c r="V87" s="126">
        <f>V$2*AVERAGE(Annual!V$23:V$123)</f>
        <v>0</v>
      </c>
      <c r="W87" s="126">
        <f>W$2*AVERAGE(Annual!W$23:W$123)</f>
        <v>0</v>
      </c>
      <c r="X87" s="126">
        <f>X$2*AVERAGE(Annual!X$23:X$123)</f>
        <v>0</v>
      </c>
      <c r="Y87" s="126">
        <f>Y$2*AVERAGE(Annual!Y$23:Y$123)</f>
        <v>0</v>
      </c>
      <c r="Z87" s="126">
        <f>Z$2*AVERAGE(Annual!Z$23:Z$123)</f>
        <v>0</v>
      </c>
      <c r="AA87" s="126">
        <f>AA$2*AVERAGE(Annual!AA$23:AA$123)</f>
        <v>0</v>
      </c>
      <c r="AB87" s="126">
        <f>AB$2*AVERAGE(Annual!AB$23:AB$123)</f>
        <v>0</v>
      </c>
      <c r="AC87" s="126">
        <f>AC$2*AVERAGE(Annual!AC$23:AC$123)</f>
        <v>0</v>
      </c>
      <c r="AD87" s="126">
        <f>AD$2*AVERAGE(Annual!AD$23:AD$123)</f>
        <v>0</v>
      </c>
    </row>
    <row r="88" spans="1:30">
      <c r="A88" t="s">
        <v>349</v>
      </c>
      <c r="B88" s="126">
        <f>B$2*AVERAGE(Annual!B$23:B$123)</f>
        <v>0</v>
      </c>
      <c r="C88" s="126">
        <f>C$2*AVERAGE(Annual!C$23:C$123)</f>
        <v>0</v>
      </c>
      <c r="D88" s="126">
        <f>D$2*AVERAGE(Annual!D$23:D$123)</f>
        <v>0</v>
      </c>
      <c r="E88" s="126">
        <f>E$2*AVERAGE(Annual!E$23:E$123)</f>
        <v>0</v>
      </c>
      <c r="F88" s="126">
        <f>F$2*AVERAGE(Annual!F$23:F$123)</f>
        <v>0</v>
      </c>
      <c r="G88" s="126">
        <f>G$2*AVERAGE(Annual!G$23:G$123)</f>
        <v>0</v>
      </c>
      <c r="H88" s="126">
        <f>H$2*AVERAGE(Annual!H$23:H$123)</f>
        <v>0</v>
      </c>
      <c r="I88" s="126">
        <f>I$2*AVERAGE(Annual!I$23:I$123)</f>
        <v>0</v>
      </c>
      <c r="J88" s="126">
        <f>J$2*AVERAGE(Annual!J$23:J$123)</f>
        <v>0</v>
      </c>
      <c r="K88" s="126">
        <f>K$2*AVERAGE(Annual!K$23:K$123)</f>
        <v>0</v>
      </c>
      <c r="L88" s="126">
        <f>L$2*AVERAGE(Annual!L$23:L$123)</f>
        <v>0</v>
      </c>
      <c r="M88" s="126">
        <f>M$2*AVERAGE(Annual!M$23:M$123)</f>
        <v>0</v>
      </c>
      <c r="N88" s="126">
        <f>N$2*AVERAGE(Annual!N$23:N$123)</f>
        <v>0</v>
      </c>
      <c r="O88" s="126">
        <f>O$2*AVERAGE(Annual!O$23:O$123)</f>
        <v>0</v>
      </c>
      <c r="P88" s="126">
        <f>P$2*AVERAGE(Annual!P$23:P$123)</f>
        <v>0</v>
      </c>
      <c r="Q88" s="126">
        <f>Q$2*AVERAGE(Annual!Q$23:Q$123)</f>
        <v>0</v>
      </c>
      <c r="R88" s="126">
        <f>R$2*AVERAGE(Annual!R$23:R$123)</f>
        <v>0</v>
      </c>
      <c r="S88" s="126">
        <f>S$2*AVERAGE(Annual!S$23:S$123)</f>
        <v>0</v>
      </c>
      <c r="T88" s="126">
        <f>T$2*AVERAGE(Annual!T$23:T$123)</f>
        <v>0</v>
      </c>
      <c r="U88" s="126">
        <f>U$2*AVERAGE(Annual!U$23:U$123)</f>
        <v>0</v>
      </c>
      <c r="V88" s="126">
        <f>V$2*AVERAGE(Annual!V$23:V$123)</f>
        <v>0</v>
      </c>
      <c r="W88" s="126">
        <f>W$2*AVERAGE(Annual!W$23:W$123)</f>
        <v>0</v>
      </c>
      <c r="X88" s="126">
        <f>X$2*AVERAGE(Annual!X$23:X$123)</f>
        <v>0</v>
      </c>
      <c r="Y88" s="126">
        <f>Y$2*AVERAGE(Annual!Y$23:Y$123)</f>
        <v>0</v>
      </c>
      <c r="Z88" s="126">
        <f>Z$2*AVERAGE(Annual!Z$23:Z$123)</f>
        <v>0</v>
      </c>
      <c r="AA88" s="126">
        <f>AA$2*AVERAGE(Annual!AA$23:AA$123)</f>
        <v>0</v>
      </c>
      <c r="AB88" s="126">
        <f>AB$2*AVERAGE(Annual!AB$23:AB$123)</f>
        <v>0</v>
      </c>
      <c r="AC88" s="126">
        <f>AC$2*AVERAGE(Annual!AC$23:AC$123)</f>
        <v>0</v>
      </c>
      <c r="AD88" s="126">
        <f>AD$2*AVERAGE(Annual!AD$23:AD$123)</f>
        <v>0</v>
      </c>
    </row>
    <row r="89" spans="1:30">
      <c r="A89" t="s">
        <v>350</v>
      </c>
      <c r="B89" s="126">
        <f>B$2*AVERAGE(Annual!B$23:B$123)</f>
        <v>0</v>
      </c>
      <c r="C89" s="126">
        <f>C$2*AVERAGE(Annual!C$23:C$123)</f>
        <v>0</v>
      </c>
      <c r="D89" s="126">
        <f>D$2*AVERAGE(Annual!D$23:D$123)</f>
        <v>0</v>
      </c>
      <c r="E89" s="126">
        <f>E$2*AVERAGE(Annual!E$23:E$123)</f>
        <v>0</v>
      </c>
      <c r="F89" s="126">
        <f>F$2*AVERAGE(Annual!F$23:F$123)</f>
        <v>0</v>
      </c>
      <c r="G89" s="126">
        <f>G$2*AVERAGE(Annual!G$23:G$123)</f>
        <v>0</v>
      </c>
      <c r="H89" s="126">
        <f>H$2*AVERAGE(Annual!H$23:H$123)</f>
        <v>0</v>
      </c>
      <c r="I89" s="126">
        <f>I$2*AVERAGE(Annual!I$23:I$123)</f>
        <v>0</v>
      </c>
      <c r="J89" s="126">
        <f>J$2*AVERAGE(Annual!J$23:J$123)</f>
        <v>0</v>
      </c>
      <c r="K89" s="126">
        <f>K$2*AVERAGE(Annual!K$23:K$123)</f>
        <v>0</v>
      </c>
      <c r="L89" s="126">
        <f>L$2*AVERAGE(Annual!L$23:L$123)</f>
        <v>0</v>
      </c>
      <c r="M89" s="126">
        <f>M$2*AVERAGE(Annual!M$23:M$123)</f>
        <v>0</v>
      </c>
      <c r="N89" s="126">
        <f>N$2*AVERAGE(Annual!N$23:N$123)</f>
        <v>0</v>
      </c>
      <c r="O89" s="126">
        <f>O$2*AVERAGE(Annual!O$23:O$123)</f>
        <v>0</v>
      </c>
      <c r="P89" s="126">
        <f>P$2*AVERAGE(Annual!P$23:P$123)</f>
        <v>0</v>
      </c>
      <c r="Q89" s="126">
        <f>Q$2*AVERAGE(Annual!Q$23:Q$123)</f>
        <v>0</v>
      </c>
      <c r="R89" s="126">
        <f>R$2*AVERAGE(Annual!R$23:R$123)</f>
        <v>0</v>
      </c>
      <c r="S89" s="126">
        <f>S$2*AVERAGE(Annual!S$23:S$123)</f>
        <v>0</v>
      </c>
      <c r="T89" s="126">
        <f>T$2*AVERAGE(Annual!T$23:T$123)</f>
        <v>0</v>
      </c>
      <c r="U89" s="126">
        <f>U$2*AVERAGE(Annual!U$23:U$123)</f>
        <v>0</v>
      </c>
      <c r="V89" s="126">
        <f>V$2*AVERAGE(Annual!V$23:V$123)</f>
        <v>0</v>
      </c>
      <c r="W89" s="126">
        <f>W$2*AVERAGE(Annual!W$23:W$123)</f>
        <v>0</v>
      </c>
      <c r="X89" s="126">
        <f>X$2*AVERAGE(Annual!X$23:X$123)</f>
        <v>0</v>
      </c>
      <c r="Y89" s="126">
        <f>Y$2*AVERAGE(Annual!Y$23:Y$123)</f>
        <v>0</v>
      </c>
      <c r="Z89" s="126">
        <f>Z$2*AVERAGE(Annual!Z$23:Z$123)</f>
        <v>0</v>
      </c>
      <c r="AA89" s="126">
        <f>AA$2*AVERAGE(Annual!AA$23:AA$123)</f>
        <v>0</v>
      </c>
      <c r="AB89" s="126">
        <f>AB$2*AVERAGE(Annual!AB$23:AB$123)</f>
        <v>0</v>
      </c>
      <c r="AC89" s="126">
        <f>AC$2*AVERAGE(Annual!AC$23:AC$123)</f>
        <v>0</v>
      </c>
      <c r="AD89" s="126">
        <f>AD$2*AVERAGE(Annual!AD$23:AD$123)</f>
        <v>0</v>
      </c>
    </row>
    <row r="90" spans="1:30">
      <c r="A90" t="s">
        <v>351</v>
      </c>
      <c r="B90" s="126">
        <f>B$2*AVERAGE(Annual!B$23:B$123)</f>
        <v>0</v>
      </c>
      <c r="C90" s="126">
        <f>C$2*AVERAGE(Annual!C$23:C$123)</f>
        <v>0</v>
      </c>
      <c r="D90" s="126">
        <f>D$2*AVERAGE(Annual!D$23:D$123)</f>
        <v>0</v>
      </c>
      <c r="E90" s="126">
        <f>E$2*AVERAGE(Annual!E$23:E$123)</f>
        <v>0</v>
      </c>
      <c r="F90" s="126">
        <f>F$2*AVERAGE(Annual!F$23:F$123)</f>
        <v>0</v>
      </c>
      <c r="G90" s="126">
        <f>G$2*AVERAGE(Annual!G$23:G$123)</f>
        <v>0</v>
      </c>
      <c r="H90" s="126">
        <f>H$2*AVERAGE(Annual!H$23:H$123)</f>
        <v>0</v>
      </c>
      <c r="I90" s="126">
        <f>I$2*AVERAGE(Annual!I$23:I$123)</f>
        <v>0</v>
      </c>
      <c r="J90" s="126">
        <f>J$2*AVERAGE(Annual!J$23:J$123)</f>
        <v>0</v>
      </c>
      <c r="K90" s="126">
        <f>K$2*AVERAGE(Annual!K$23:K$123)</f>
        <v>0</v>
      </c>
      <c r="L90" s="126">
        <f>L$2*AVERAGE(Annual!L$23:L$123)</f>
        <v>0</v>
      </c>
      <c r="M90" s="126">
        <f>M$2*AVERAGE(Annual!M$23:M$123)</f>
        <v>0</v>
      </c>
      <c r="N90" s="126">
        <f>N$2*AVERAGE(Annual!N$23:N$123)</f>
        <v>0</v>
      </c>
      <c r="O90" s="126">
        <f>O$2*AVERAGE(Annual!O$23:O$123)</f>
        <v>0</v>
      </c>
      <c r="P90" s="126">
        <f>P$2*AVERAGE(Annual!P$23:P$123)</f>
        <v>0</v>
      </c>
      <c r="Q90" s="126">
        <f>Q$2*AVERAGE(Annual!Q$23:Q$123)</f>
        <v>0</v>
      </c>
      <c r="R90" s="126">
        <f>R$2*AVERAGE(Annual!R$23:R$123)</f>
        <v>0</v>
      </c>
      <c r="S90" s="126">
        <f>S$2*AVERAGE(Annual!S$23:S$123)</f>
        <v>0</v>
      </c>
      <c r="T90" s="126">
        <f>T$2*AVERAGE(Annual!T$23:T$123)</f>
        <v>0</v>
      </c>
      <c r="U90" s="126">
        <f>U$2*AVERAGE(Annual!U$23:U$123)</f>
        <v>0</v>
      </c>
      <c r="V90" s="126">
        <f>V$2*AVERAGE(Annual!V$23:V$123)</f>
        <v>0</v>
      </c>
      <c r="W90" s="126">
        <f>W$2*AVERAGE(Annual!W$23:W$123)</f>
        <v>0</v>
      </c>
      <c r="X90" s="126">
        <f>X$2*AVERAGE(Annual!X$23:X$123)</f>
        <v>0</v>
      </c>
      <c r="Y90" s="126">
        <f>Y$2*AVERAGE(Annual!Y$23:Y$123)</f>
        <v>0</v>
      </c>
      <c r="Z90" s="126">
        <f>Z$2*AVERAGE(Annual!Z$23:Z$123)</f>
        <v>0</v>
      </c>
      <c r="AA90" s="126">
        <f>AA$2*AVERAGE(Annual!AA$23:AA$123)</f>
        <v>0</v>
      </c>
      <c r="AB90" s="126">
        <f>AB$2*AVERAGE(Annual!AB$23:AB$123)</f>
        <v>0</v>
      </c>
      <c r="AC90" s="126">
        <f>AC$2*AVERAGE(Annual!AC$23:AC$123)</f>
        <v>0</v>
      </c>
      <c r="AD90" s="126">
        <f>AD$2*AVERAGE(Annual!AD$23:AD$123)</f>
        <v>0</v>
      </c>
    </row>
    <row r="91" spans="1:30">
      <c r="A91" t="s">
        <v>352</v>
      </c>
      <c r="B91" s="126">
        <f>B$2*AVERAGE(Annual!B$23:B$123)</f>
        <v>0</v>
      </c>
      <c r="C91" s="126">
        <f>C$2*AVERAGE(Annual!C$23:C$123)</f>
        <v>0</v>
      </c>
      <c r="D91" s="126">
        <f>D$2*AVERAGE(Annual!D$23:D$123)</f>
        <v>0</v>
      </c>
      <c r="E91" s="126">
        <f>E$2*AVERAGE(Annual!E$23:E$123)</f>
        <v>0</v>
      </c>
      <c r="F91" s="126">
        <f>F$2*AVERAGE(Annual!F$23:F$123)</f>
        <v>0</v>
      </c>
      <c r="G91" s="126">
        <f>G$2*AVERAGE(Annual!G$23:G$123)</f>
        <v>0</v>
      </c>
      <c r="H91" s="126">
        <f>H$2*AVERAGE(Annual!H$23:H$123)</f>
        <v>0</v>
      </c>
      <c r="I91" s="126">
        <f>I$2*AVERAGE(Annual!I$23:I$123)</f>
        <v>0</v>
      </c>
      <c r="J91" s="126">
        <f>J$2*AVERAGE(Annual!J$23:J$123)</f>
        <v>0</v>
      </c>
      <c r="K91" s="126">
        <f>K$2*AVERAGE(Annual!K$23:K$123)</f>
        <v>0</v>
      </c>
      <c r="L91" s="126">
        <f>L$2*AVERAGE(Annual!L$23:L$123)</f>
        <v>0</v>
      </c>
      <c r="M91" s="126">
        <f>M$2*AVERAGE(Annual!M$23:M$123)</f>
        <v>0</v>
      </c>
      <c r="N91" s="126">
        <f>N$2*AVERAGE(Annual!N$23:N$123)</f>
        <v>0</v>
      </c>
      <c r="O91" s="126">
        <f>O$2*AVERAGE(Annual!O$23:O$123)</f>
        <v>0</v>
      </c>
      <c r="P91" s="126">
        <f>P$2*AVERAGE(Annual!P$23:P$123)</f>
        <v>0</v>
      </c>
      <c r="Q91" s="126">
        <f>Q$2*AVERAGE(Annual!Q$23:Q$123)</f>
        <v>0</v>
      </c>
      <c r="R91" s="126">
        <f>R$2*AVERAGE(Annual!R$23:R$123)</f>
        <v>0</v>
      </c>
      <c r="S91" s="126">
        <f>S$2*AVERAGE(Annual!S$23:S$123)</f>
        <v>0</v>
      </c>
      <c r="T91" s="126">
        <f>T$2*AVERAGE(Annual!T$23:T$123)</f>
        <v>0</v>
      </c>
      <c r="U91" s="126">
        <f>U$2*AVERAGE(Annual!U$23:U$123)</f>
        <v>0</v>
      </c>
      <c r="V91" s="126">
        <f>V$2*AVERAGE(Annual!V$23:V$123)</f>
        <v>0</v>
      </c>
      <c r="W91" s="126">
        <f>W$2*AVERAGE(Annual!W$23:W$123)</f>
        <v>0</v>
      </c>
      <c r="X91" s="126">
        <f>X$2*AVERAGE(Annual!X$23:X$123)</f>
        <v>0</v>
      </c>
      <c r="Y91" s="126">
        <f>Y$2*AVERAGE(Annual!Y$23:Y$123)</f>
        <v>0</v>
      </c>
      <c r="Z91" s="126">
        <f>Z$2*AVERAGE(Annual!Z$23:Z$123)</f>
        <v>0</v>
      </c>
      <c r="AA91" s="126">
        <f>AA$2*AVERAGE(Annual!AA$23:AA$123)</f>
        <v>0</v>
      </c>
      <c r="AB91" s="126">
        <f>AB$2*AVERAGE(Annual!AB$23:AB$123)</f>
        <v>0</v>
      </c>
      <c r="AC91" s="126">
        <f>AC$2*AVERAGE(Annual!AC$23:AC$123)</f>
        <v>0</v>
      </c>
      <c r="AD91" s="126">
        <f>AD$2*AVERAGE(Annual!AD$23:AD$123)</f>
        <v>0</v>
      </c>
    </row>
    <row r="92" spans="1:30">
      <c r="A92" t="s">
        <v>353</v>
      </c>
      <c r="B92" s="126">
        <f>B$2*AVERAGE(Annual!B$23:B$123)</f>
        <v>0</v>
      </c>
      <c r="C92" s="126">
        <f>C$2*AVERAGE(Annual!C$23:C$123)</f>
        <v>0</v>
      </c>
      <c r="D92" s="126">
        <f>D$2*AVERAGE(Annual!D$23:D$123)</f>
        <v>0</v>
      </c>
      <c r="E92" s="126">
        <f>E$2*AVERAGE(Annual!E$23:E$123)</f>
        <v>0</v>
      </c>
      <c r="F92" s="126">
        <f>F$2*AVERAGE(Annual!F$23:F$123)</f>
        <v>0</v>
      </c>
      <c r="G92" s="126">
        <f>G$2*AVERAGE(Annual!G$23:G$123)</f>
        <v>0</v>
      </c>
      <c r="H92" s="126">
        <f>H$2*AVERAGE(Annual!H$23:H$123)</f>
        <v>0</v>
      </c>
      <c r="I92" s="126">
        <f>I$2*AVERAGE(Annual!I$23:I$123)</f>
        <v>0</v>
      </c>
      <c r="J92" s="126">
        <f>J$2*AVERAGE(Annual!J$23:J$123)</f>
        <v>0</v>
      </c>
      <c r="K92" s="126">
        <f>K$2*AVERAGE(Annual!K$23:K$123)</f>
        <v>0</v>
      </c>
      <c r="L92" s="126">
        <f>L$2*AVERAGE(Annual!L$23:L$123)</f>
        <v>0</v>
      </c>
      <c r="M92" s="126">
        <f>M$2*AVERAGE(Annual!M$23:M$123)</f>
        <v>0</v>
      </c>
      <c r="N92" s="126">
        <f>N$2*AVERAGE(Annual!N$23:N$123)</f>
        <v>0</v>
      </c>
      <c r="O92" s="126">
        <f>O$2*AVERAGE(Annual!O$23:O$123)</f>
        <v>0</v>
      </c>
      <c r="P92" s="126">
        <f>P$2*AVERAGE(Annual!P$23:P$123)</f>
        <v>0</v>
      </c>
      <c r="Q92" s="126">
        <f>Q$2*AVERAGE(Annual!Q$23:Q$123)</f>
        <v>0</v>
      </c>
      <c r="R92" s="126">
        <f>R$2*AVERAGE(Annual!R$23:R$123)</f>
        <v>0</v>
      </c>
      <c r="S92" s="126">
        <f>S$2*AVERAGE(Annual!S$23:S$123)</f>
        <v>0</v>
      </c>
      <c r="T92" s="126">
        <f>T$2*AVERAGE(Annual!T$23:T$123)</f>
        <v>0</v>
      </c>
      <c r="U92" s="126">
        <f>U$2*AVERAGE(Annual!U$23:U$123)</f>
        <v>0</v>
      </c>
      <c r="V92" s="126">
        <f>V$2*AVERAGE(Annual!V$23:V$123)</f>
        <v>0</v>
      </c>
      <c r="W92" s="126">
        <f>W$2*AVERAGE(Annual!W$23:W$123)</f>
        <v>0</v>
      </c>
      <c r="X92" s="126">
        <f>X$2*AVERAGE(Annual!X$23:X$123)</f>
        <v>0</v>
      </c>
      <c r="Y92" s="126">
        <f>Y$2*AVERAGE(Annual!Y$23:Y$123)</f>
        <v>0</v>
      </c>
      <c r="Z92" s="126">
        <f>Z$2*AVERAGE(Annual!Z$23:Z$123)</f>
        <v>0</v>
      </c>
      <c r="AA92" s="126">
        <f>AA$2*AVERAGE(Annual!AA$23:AA$123)</f>
        <v>0</v>
      </c>
      <c r="AB92" s="126">
        <f>AB$2*AVERAGE(Annual!AB$23:AB$123)</f>
        <v>0</v>
      </c>
      <c r="AC92" s="126">
        <f>AC$2*AVERAGE(Annual!AC$23:AC$123)</f>
        <v>0</v>
      </c>
      <c r="AD92" s="126">
        <f>AD$2*AVERAGE(Annual!AD$23:AD$123)</f>
        <v>0</v>
      </c>
    </row>
    <row r="93" spans="1:30">
      <c r="A93" t="s">
        <v>354</v>
      </c>
      <c r="B93" s="126">
        <f>B$2*AVERAGE(Annual!B$23:B$123)</f>
        <v>0</v>
      </c>
      <c r="C93" s="126">
        <f>C$2*AVERAGE(Annual!C$23:C$123)</f>
        <v>0</v>
      </c>
      <c r="D93" s="126">
        <f>D$2*AVERAGE(Annual!D$23:D$123)</f>
        <v>0</v>
      </c>
      <c r="E93" s="126">
        <f>E$2*AVERAGE(Annual!E$23:E$123)</f>
        <v>0</v>
      </c>
      <c r="F93" s="126">
        <f>F$2*AVERAGE(Annual!F$23:F$123)</f>
        <v>0</v>
      </c>
      <c r="G93" s="126">
        <f>G$2*AVERAGE(Annual!G$23:G$123)</f>
        <v>0</v>
      </c>
      <c r="H93" s="126">
        <f>H$2*AVERAGE(Annual!H$23:H$123)</f>
        <v>0</v>
      </c>
      <c r="I93" s="126">
        <f>I$2*AVERAGE(Annual!I$23:I$123)</f>
        <v>0</v>
      </c>
      <c r="J93" s="126">
        <f>J$2*AVERAGE(Annual!J$23:J$123)</f>
        <v>0</v>
      </c>
      <c r="K93" s="126">
        <f>K$2*AVERAGE(Annual!K$23:K$123)</f>
        <v>0</v>
      </c>
      <c r="L93" s="126">
        <f>L$2*AVERAGE(Annual!L$23:L$123)</f>
        <v>0</v>
      </c>
      <c r="M93" s="126">
        <f>M$2*AVERAGE(Annual!M$23:M$123)</f>
        <v>0</v>
      </c>
      <c r="N93" s="126">
        <f>N$2*AVERAGE(Annual!N$23:N$123)</f>
        <v>0</v>
      </c>
      <c r="O93" s="126">
        <f>O$2*AVERAGE(Annual!O$23:O$123)</f>
        <v>0</v>
      </c>
      <c r="P93" s="126">
        <f>P$2*AVERAGE(Annual!P$23:P$123)</f>
        <v>0</v>
      </c>
      <c r="Q93" s="126">
        <f>Q$2*AVERAGE(Annual!Q$23:Q$123)</f>
        <v>0</v>
      </c>
      <c r="R93" s="126">
        <f>R$2*AVERAGE(Annual!R$23:R$123)</f>
        <v>0</v>
      </c>
      <c r="S93" s="126">
        <f>S$2*AVERAGE(Annual!S$23:S$123)</f>
        <v>0</v>
      </c>
      <c r="T93" s="126">
        <f>T$2*AVERAGE(Annual!T$23:T$123)</f>
        <v>0</v>
      </c>
      <c r="U93" s="126">
        <f>U$2*AVERAGE(Annual!U$23:U$123)</f>
        <v>0</v>
      </c>
      <c r="V93" s="126">
        <f>V$2*AVERAGE(Annual!V$23:V$123)</f>
        <v>0</v>
      </c>
      <c r="W93" s="126">
        <f>W$2*AVERAGE(Annual!W$23:W$123)</f>
        <v>0</v>
      </c>
      <c r="X93" s="126">
        <f>X$2*AVERAGE(Annual!X$23:X$123)</f>
        <v>0</v>
      </c>
      <c r="Y93" s="126">
        <f>Y$2*AVERAGE(Annual!Y$23:Y$123)</f>
        <v>0</v>
      </c>
      <c r="Z93" s="126">
        <f>Z$2*AVERAGE(Annual!Z$23:Z$123)</f>
        <v>0</v>
      </c>
      <c r="AA93" s="126">
        <f>AA$2*AVERAGE(Annual!AA$23:AA$123)</f>
        <v>0</v>
      </c>
      <c r="AB93" s="126">
        <f>AB$2*AVERAGE(Annual!AB$23:AB$123)</f>
        <v>0</v>
      </c>
      <c r="AC93" s="126">
        <f>AC$2*AVERAGE(Annual!AC$23:AC$123)</f>
        <v>0</v>
      </c>
      <c r="AD93" s="126">
        <f>AD$2*AVERAGE(Annual!AD$23:AD$123)</f>
        <v>0</v>
      </c>
    </row>
    <row r="94" spans="1:30">
      <c r="A94" t="s">
        <v>355</v>
      </c>
      <c r="B94" s="126">
        <f>B$2*AVERAGE(Annual!B$23:B$123)</f>
        <v>0</v>
      </c>
      <c r="C94" s="126">
        <f>C$2*AVERAGE(Annual!C$23:C$123)</f>
        <v>0</v>
      </c>
      <c r="D94" s="126">
        <f>D$2*AVERAGE(Annual!D$23:D$123)</f>
        <v>0</v>
      </c>
      <c r="E94" s="126">
        <f>E$2*AVERAGE(Annual!E$23:E$123)</f>
        <v>0</v>
      </c>
      <c r="F94" s="126">
        <f>F$2*AVERAGE(Annual!F$23:F$123)</f>
        <v>0</v>
      </c>
      <c r="G94" s="126">
        <f>G$2*AVERAGE(Annual!G$23:G$123)</f>
        <v>0</v>
      </c>
      <c r="H94" s="126">
        <f>H$2*AVERAGE(Annual!H$23:H$123)</f>
        <v>0</v>
      </c>
      <c r="I94" s="126">
        <f>I$2*AVERAGE(Annual!I$23:I$123)</f>
        <v>0</v>
      </c>
      <c r="J94" s="126">
        <f>J$2*AVERAGE(Annual!J$23:J$123)</f>
        <v>0</v>
      </c>
      <c r="K94" s="126">
        <f>K$2*AVERAGE(Annual!K$23:K$123)</f>
        <v>0</v>
      </c>
      <c r="L94" s="126">
        <f>L$2*AVERAGE(Annual!L$23:L$123)</f>
        <v>0</v>
      </c>
      <c r="M94" s="126">
        <f>M$2*AVERAGE(Annual!M$23:M$123)</f>
        <v>0</v>
      </c>
      <c r="N94" s="126">
        <f>N$2*AVERAGE(Annual!N$23:N$123)</f>
        <v>0</v>
      </c>
      <c r="O94" s="126">
        <f>O$2*AVERAGE(Annual!O$23:O$123)</f>
        <v>0</v>
      </c>
      <c r="P94" s="126">
        <f>P$2*AVERAGE(Annual!P$23:P$123)</f>
        <v>0</v>
      </c>
      <c r="Q94" s="126">
        <f>Q$2*AVERAGE(Annual!Q$23:Q$123)</f>
        <v>0</v>
      </c>
      <c r="R94" s="126">
        <f>R$2*AVERAGE(Annual!R$23:R$123)</f>
        <v>0</v>
      </c>
      <c r="S94" s="126">
        <f>S$2*AVERAGE(Annual!S$23:S$123)</f>
        <v>0</v>
      </c>
      <c r="T94" s="126">
        <f>T$2*AVERAGE(Annual!T$23:T$123)</f>
        <v>0</v>
      </c>
      <c r="U94" s="126">
        <f>U$2*AVERAGE(Annual!U$23:U$123)</f>
        <v>0</v>
      </c>
      <c r="V94" s="126">
        <f>V$2*AVERAGE(Annual!V$23:V$123)</f>
        <v>0</v>
      </c>
      <c r="W94" s="126">
        <f>W$2*AVERAGE(Annual!W$23:W$123)</f>
        <v>0</v>
      </c>
      <c r="X94" s="126">
        <f>X$2*AVERAGE(Annual!X$23:X$123)</f>
        <v>0</v>
      </c>
      <c r="Y94" s="126">
        <f>Y$2*AVERAGE(Annual!Y$23:Y$123)</f>
        <v>0</v>
      </c>
      <c r="Z94" s="126">
        <f>Z$2*AVERAGE(Annual!Z$23:Z$123)</f>
        <v>0</v>
      </c>
      <c r="AA94" s="126">
        <f>AA$2*AVERAGE(Annual!AA$23:AA$123)</f>
        <v>0</v>
      </c>
      <c r="AB94" s="126">
        <f>AB$2*AVERAGE(Annual!AB$23:AB$123)</f>
        <v>0</v>
      </c>
      <c r="AC94" s="126">
        <f>AC$2*AVERAGE(Annual!AC$23:AC$123)</f>
        <v>0</v>
      </c>
      <c r="AD94" s="126">
        <f>AD$2*AVERAGE(Annual!AD$23:AD$123)</f>
        <v>0</v>
      </c>
    </row>
    <row r="95" spans="1:30">
      <c r="A95" t="s">
        <v>356</v>
      </c>
      <c r="B95" s="126">
        <f>B$2*AVERAGE(Annual!B$23:B$123)</f>
        <v>0</v>
      </c>
      <c r="C95" s="126">
        <f>C$2*AVERAGE(Annual!C$23:C$123)</f>
        <v>0</v>
      </c>
      <c r="D95" s="126">
        <f>D$2*AVERAGE(Annual!D$23:D$123)</f>
        <v>0</v>
      </c>
      <c r="E95" s="126">
        <f>E$2*AVERAGE(Annual!E$23:E$123)</f>
        <v>0</v>
      </c>
      <c r="F95" s="126">
        <f>F$2*AVERAGE(Annual!F$23:F$123)</f>
        <v>0</v>
      </c>
      <c r="G95" s="126">
        <f>G$2*AVERAGE(Annual!G$23:G$123)</f>
        <v>0</v>
      </c>
      <c r="H95" s="126">
        <f>H$2*AVERAGE(Annual!H$23:H$123)</f>
        <v>0</v>
      </c>
      <c r="I95" s="126">
        <f>I$2*AVERAGE(Annual!I$23:I$123)</f>
        <v>0</v>
      </c>
      <c r="J95" s="126">
        <f>J$2*AVERAGE(Annual!J$23:J$123)</f>
        <v>0</v>
      </c>
      <c r="K95" s="126">
        <f>K$2*AVERAGE(Annual!K$23:K$123)</f>
        <v>0</v>
      </c>
      <c r="L95" s="126">
        <f>L$2*AVERAGE(Annual!L$23:L$123)</f>
        <v>0</v>
      </c>
      <c r="M95" s="126">
        <f>M$2*AVERAGE(Annual!M$23:M$123)</f>
        <v>0</v>
      </c>
      <c r="N95" s="126">
        <f>N$2*AVERAGE(Annual!N$23:N$123)</f>
        <v>0</v>
      </c>
      <c r="O95" s="126">
        <f>O$2*AVERAGE(Annual!O$23:O$123)</f>
        <v>0</v>
      </c>
      <c r="P95" s="126">
        <f>P$2*AVERAGE(Annual!P$23:P$123)</f>
        <v>0</v>
      </c>
      <c r="Q95" s="126">
        <f>Q$2*AVERAGE(Annual!Q$23:Q$123)</f>
        <v>0</v>
      </c>
      <c r="R95" s="126">
        <f>R$2*AVERAGE(Annual!R$23:R$123)</f>
        <v>0</v>
      </c>
      <c r="S95" s="126">
        <f>S$2*AVERAGE(Annual!S$23:S$123)</f>
        <v>0</v>
      </c>
      <c r="T95" s="126">
        <f>T$2*AVERAGE(Annual!T$23:T$123)</f>
        <v>0</v>
      </c>
      <c r="U95" s="126">
        <f>U$2*AVERAGE(Annual!U$23:U$123)</f>
        <v>0</v>
      </c>
      <c r="V95" s="126">
        <f>V$2*AVERAGE(Annual!V$23:V$123)</f>
        <v>0</v>
      </c>
      <c r="W95" s="126">
        <f>W$2*AVERAGE(Annual!W$23:W$123)</f>
        <v>0</v>
      </c>
      <c r="X95" s="126">
        <f>X$2*AVERAGE(Annual!X$23:X$123)</f>
        <v>0</v>
      </c>
      <c r="Y95" s="126">
        <f>Y$2*AVERAGE(Annual!Y$23:Y$123)</f>
        <v>0</v>
      </c>
      <c r="Z95" s="126">
        <f>Z$2*AVERAGE(Annual!Z$23:Z$123)</f>
        <v>0</v>
      </c>
      <c r="AA95" s="126">
        <f>AA$2*AVERAGE(Annual!AA$23:AA$123)</f>
        <v>0</v>
      </c>
      <c r="AB95" s="126">
        <f>AB$2*AVERAGE(Annual!AB$23:AB$123)</f>
        <v>0</v>
      </c>
      <c r="AC95" s="126">
        <f>AC$2*AVERAGE(Annual!AC$23:AC$123)</f>
        <v>0</v>
      </c>
      <c r="AD95" s="126">
        <f>AD$2*AVERAGE(Annual!AD$23:AD$123)</f>
        <v>0</v>
      </c>
    </row>
    <row r="96" spans="1:30">
      <c r="A96" t="s">
        <v>357</v>
      </c>
      <c r="B96" s="126">
        <f>B$2*AVERAGE(Annual!B$23:B$123)</f>
        <v>0</v>
      </c>
      <c r="C96" s="126">
        <f>C$2*AVERAGE(Annual!C$23:C$123)</f>
        <v>0</v>
      </c>
      <c r="D96" s="126">
        <f>D$2*AVERAGE(Annual!D$23:D$123)</f>
        <v>0</v>
      </c>
      <c r="E96" s="126">
        <f>E$2*AVERAGE(Annual!E$23:E$123)</f>
        <v>0</v>
      </c>
      <c r="F96" s="126">
        <f>F$2*AVERAGE(Annual!F$23:F$123)</f>
        <v>0</v>
      </c>
      <c r="G96" s="126">
        <f>G$2*AVERAGE(Annual!G$23:G$123)</f>
        <v>0</v>
      </c>
      <c r="H96" s="126">
        <f>H$2*AVERAGE(Annual!H$23:H$123)</f>
        <v>0</v>
      </c>
      <c r="I96" s="126">
        <f>I$2*AVERAGE(Annual!I$23:I$123)</f>
        <v>0</v>
      </c>
      <c r="J96" s="126">
        <f>J$2*AVERAGE(Annual!J$23:J$123)</f>
        <v>0</v>
      </c>
      <c r="K96" s="126">
        <f>K$2*AVERAGE(Annual!K$23:K$123)</f>
        <v>0</v>
      </c>
      <c r="L96" s="126">
        <f>L$2*AVERAGE(Annual!L$23:L$123)</f>
        <v>0</v>
      </c>
      <c r="M96" s="126">
        <f>M$2*AVERAGE(Annual!M$23:M$123)</f>
        <v>0</v>
      </c>
      <c r="N96" s="126">
        <f>N$2*AVERAGE(Annual!N$23:N$123)</f>
        <v>0</v>
      </c>
      <c r="O96" s="126">
        <f>O$2*AVERAGE(Annual!O$23:O$123)</f>
        <v>0</v>
      </c>
      <c r="P96" s="126">
        <f>P$2*AVERAGE(Annual!P$23:P$123)</f>
        <v>0</v>
      </c>
      <c r="Q96" s="126">
        <f>Q$2*AVERAGE(Annual!Q$23:Q$123)</f>
        <v>0</v>
      </c>
      <c r="R96" s="126">
        <f>R$2*AVERAGE(Annual!R$23:R$123)</f>
        <v>0</v>
      </c>
      <c r="S96" s="126">
        <f>S$2*AVERAGE(Annual!S$23:S$123)</f>
        <v>0</v>
      </c>
      <c r="T96" s="126">
        <f>T$2*AVERAGE(Annual!T$23:T$123)</f>
        <v>0</v>
      </c>
      <c r="U96" s="126">
        <f>U$2*AVERAGE(Annual!U$23:U$123)</f>
        <v>0</v>
      </c>
      <c r="V96" s="126">
        <f>V$2*AVERAGE(Annual!V$23:V$123)</f>
        <v>0</v>
      </c>
      <c r="W96" s="126">
        <f>W$2*AVERAGE(Annual!W$23:W$123)</f>
        <v>0</v>
      </c>
      <c r="X96" s="126">
        <f>X$2*AVERAGE(Annual!X$23:X$123)</f>
        <v>0</v>
      </c>
      <c r="Y96" s="126">
        <f>Y$2*AVERAGE(Annual!Y$23:Y$123)</f>
        <v>0</v>
      </c>
      <c r="Z96" s="126">
        <f>Z$2*AVERAGE(Annual!Z$23:Z$123)</f>
        <v>0</v>
      </c>
      <c r="AA96" s="126">
        <f>AA$2*AVERAGE(Annual!AA$23:AA$123)</f>
        <v>0</v>
      </c>
      <c r="AB96" s="126">
        <f>AB$2*AVERAGE(Annual!AB$23:AB$123)</f>
        <v>0</v>
      </c>
      <c r="AC96" s="126">
        <f>AC$2*AVERAGE(Annual!AC$23:AC$123)</f>
        <v>0</v>
      </c>
      <c r="AD96" s="126">
        <f>AD$2*AVERAGE(Annual!AD$23:AD$123)</f>
        <v>0</v>
      </c>
    </row>
    <row r="97" spans="1:30">
      <c r="A97" t="s">
        <v>358</v>
      </c>
      <c r="B97" s="126">
        <f>B$2*AVERAGE(Annual!B$23:B$123)</f>
        <v>0</v>
      </c>
      <c r="C97" s="126">
        <f>C$2*AVERAGE(Annual!C$23:C$123)</f>
        <v>0</v>
      </c>
      <c r="D97" s="126">
        <f>D$2*AVERAGE(Annual!D$23:D$123)</f>
        <v>0</v>
      </c>
      <c r="E97" s="126">
        <f>E$2*AVERAGE(Annual!E$23:E$123)</f>
        <v>0</v>
      </c>
      <c r="F97" s="126">
        <f>F$2*AVERAGE(Annual!F$23:F$123)</f>
        <v>0</v>
      </c>
      <c r="G97" s="126">
        <f>G$2*AVERAGE(Annual!G$23:G$123)</f>
        <v>0</v>
      </c>
      <c r="H97" s="126">
        <f>H$2*AVERAGE(Annual!H$23:H$123)</f>
        <v>0</v>
      </c>
      <c r="I97" s="126">
        <f>I$2*AVERAGE(Annual!I$23:I$123)</f>
        <v>0</v>
      </c>
      <c r="J97" s="126">
        <f>J$2*AVERAGE(Annual!J$23:J$123)</f>
        <v>0</v>
      </c>
      <c r="K97" s="126">
        <f>K$2*AVERAGE(Annual!K$23:K$123)</f>
        <v>0</v>
      </c>
      <c r="L97" s="126">
        <f>L$2*AVERAGE(Annual!L$23:L$123)</f>
        <v>0</v>
      </c>
      <c r="M97" s="126">
        <f>M$2*AVERAGE(Annual!M$23:M$123)</f>
        <v>0</v>
      </c>
      <c r="N97" s="126">
        <f>N$2*AVERAGE(Annual!N$23:N$123)</f>
        <v>0</v>
      </c>
      <c r="O97" s="126">
        <f>O$2*AVERAGE(Annual!O$23:O$123)</f>
        <v>0</v>
      </c>
      <c r="P97" s="126">
        <f>P$2*AVERAGE(Annual!P$23:P$123)</f>
        <v>0</v>
      </c>
      <c r="Q97" s="126">
        <f>Q$2*AVERAGE(Annual!Q$23:Q$123)</f>
        <v>0</v>
      </c>
      <c r="R97" s="126">
        <f>R$2*AVERAGE(Annual!R$23:R$123)</f>
        <v>0</v>
      </c>
      <c r="S97" s="126">
        <f>S$2*AVERAGE(Annual!S$23:S$123)</f>
        <v>0</v>
      </c>
      <c r="T97" s="126">
        <f>T$2*AVERAGE(Annual!T$23:T$123)</f>
        <v>0</v>
      </c>
      <c r="U97" s="126">
        <f>U$2*AVERAGE(Annual!U$23:U$123)</f>
        <v>0</v>
      </c>
      <c r="V97" s="126">
        <f>V$2*AVERAGE(Annual!V$23:V$123)</f>
        <v>0</v>
      </c>
      <c r="W97" s="126">
        <f>W$2*AVERAGE(Annual!W$23:W$123)</f>
        <v>0</v>
      </c>
      <c r="X97" s="126">
        <f>X$2*AVERAGE(Annual!X$23:X$123)</f>
        <v>0</v>
      </c>
      <c r="Y97" s="126">
        <f>Y$2*AVERAGE(Annual!Y$23:Y$123)</f>
        <v>0</v>
      </c>
      <c r="Z97" s="126">
        <f>Z$2*AVERAGE(Annual!Z$23:Z$123)</f>
        <v>0</v>
      </c>
      <c r="AA97" s="126">
        <f>AA$2*AVERAGE(Annual!AA$23:AA$123)</f>
        <v>0</v>
      </c>
      <c r="AB97" s="126">
        <f>AB$2*AVERAGE(Annual!AB$23:AB$123)</f>
        <v>0</v>
      </c>
      <c r="AC97" s="126">
        <f>AC$2*AVERAGE(Annual!AC$23:AC$123)</f>
        <v>0</v>
      </c>
      <c r="AD97" s="126">
        <f>AD$2*AVERAGE(Annual!AD$23:AD$123)</f>
        <v>0</v>
      </c>
    </row>
    <row r="98" spans="1:30">
      <c r="A98" t="s">
        <v>359</v>
      </c>
      <c r="B98" s="126">
        <f>B$2*AVERAGE(Annual!B$23:B$123)</f>
        <v>0</v>
      </c>
      <c r="C98" s="126">
        <f>C$2*AVERAGE(Annual!C$23:C$123)</f>
        <v>0</v>
      </c>
      <c r="D98" s="126">
        <f>D$2*AVERAGE(Annual!D$23:D$123)</f>
        <v>0</v>
      </c>
      <c r="E98" s="126">
        <f>E$2*AVERAGE(Annual!E$23:E$123)</f>
        <v>0</v>
      </c>
      <c r="F98" s="126">
        <f>F$2*AVERAGE(Annual!F$23:F$123)</f>
        <v>0</v>
      </c>
      <c r="G98" s="126">
        <f>G$2*AVERAGE(Annual!G$23:G$123)</f>
        <v>0</v>
      </c>
      <c r="H98" s="126">
        <f>H$2*AVERAGE(Annual!H$23:H$123)</f>
        <v>0</v>
      </c>
      <c r="I98" s="126">
        <f>I$2*AVERAGE(Annual!I$23:I$123)</f>
        <v>0</v>
      </c>
      <c r="J98" s="126">
        <f>J$2*AVERAGE(Annual!J$23:J$123)</f>
        <v>0</v>
      </c>
      <c r="K98" s="126">
        <f>K$2*AVERAGE(Annual!K$23:K$123)</f>
        <v>0</v>
      </c>
      <c r="L98" s="126">
        <f>L$2*AVERAGE(Annual!L$23:L$123)</f>
        <v>0</v>
      </c>
      <c r="M98" s="126">
        <f>M$2*AVERAGE(Annual!M$23:M$123)</f>
        <v>0</v>
      </c>
      <c r="N98" s="126">
        <f>N$2*AVERAGE(Annual!N$23:N$123)</f>
        <v>0</v>
      </c>
      <c r="O98" s="126">
        <f>O$2*AVERAGE(Annual!O$23:O$123)</f>
        <v>0</v>
      </c>
      <c r="P98" s="126">
        <f>P$2*AVERAGE(Annual!P$23:P$123)</f>
        <v>0</v>
      </c>
      <c r="Q98" s="126">
        <f>Q$2*AVERAGE(Annual!Q$23:Q$123)</f>
        <v>0</v>
      </c>
      <c r="R98" s="126">
        <f>R$2*AVERAGE(Annual!R$23:R$123)</f>
        <v>0</v>
      </c>
      <c r="S98" s="126">
        <f>S$2*AVERAGE(Annual!S$23:S$123)</f>
        <v>0</v>
      </c>
      <c r="T98" s="126">
        <f>T$2*AVERAGE(Annual!T$23:T$123)</f>
        <v>0</v>
      </c>
      <c r="U98" s="126">
        <f>U$2*AVERAGE(Annual!U$23:U$123)</f>
        <v>0</v>
      </c>
      <c r="V98" s="126">
        <f>V$2*AVERAGE(Annual!V$23:V$123)</f>
        <v>0</v>
      </c>
      <c r="W98" s="126">
        <f>W$2*AVERAGE(Annual!W$23:W$123)</f>
        <v>0</v>
      </c>
      <c r="X98" s="126">
        <f>X$2*AVERAGE(Annual!X$23:X$123)</f>
        <v>0</v>
      </c>
      <c r="Y98" s="126">
        <f>Y$2*AVERAGE(Annual!Y$23:Y$123)</f>
        <v>0</v>
      </c>
      <c r="Z98" s="126">
        <f>Z$2*AVERAGE(Annual!Z$23:Z$123)</f>
        <v>0</v>
      </c>
      <c r="AA98" s="126">
        <f>AA$2*AVERAGE(Annual!AA$23:AA$123)</f>
        <v>0</v>
      </c>
      <c r="AB98" s="126">
        <f>AB$2*AVERAGE(Annual!AB$23:AB$123)</f>
        <v>0</v>
      </c>
      <c r="AC98" s="126">
        <f>AC$2*AVERAGE(Annual!AC$23:AC$123)</f>
        <v>0</v>
      </c>
      <c r="AD98" s="126">
        <f>AD$2*AVERAGE(Annual!AD$23:AD$123)</f>
        <v>0</v>
      </c>
    </row>
    <row r="99" spans="1:30">
      <c r="A99" t="s">
        <v>360</v>
      </c>
      <c r="B99" s="126">
        <f>B$2*AVERAGE(Annual!B$23:B$123)</f>
        <v>0</v>
      </c>
      <c r="C99" s="126">
        <f>C$2*AVERAGE(Annual!C$23:C$123)</f>
        <v>0</v>
      </c>
      <c r="D99" s="126">
        <f>D$2*AVERAGE(Annual!D$23:D$123)</f>
        <v>0</v>
      </c>
      <c r="E99" s="126">
        <f>E$2*AVERAGE(Annual!E$23:E$123)</f>
        <v>0</v>
      </c>
      <c r="F99" s="126">
        <f>F$2*AVERAGE(Annual!F$23:F$123)</f>
        <v>0</v>
      </c>
      <c r="G99" s="126">
        <f>G$2*AVERAGE(Annual!G$23:G$123)</f>
        <v>0</v>
      </c>
      <c r="H99" s="126">
        <f>H$2*AVERAGE(Annual!H$23:H$123)</f>
        <v>0</v>
      </c>
      <c r="I99" s="126">
        <f>I$2*AVERAGE(Annual!I$23:I$123)</f>
        <v>0</v>
      </c>
      <c r="J99" s="126">
        <f>J$2*AVERAGE(Annual!J$23:J$123)</f>
        <v>0</v>
      </c>
      <c r="K99" s="126">
        <f>K$2*AVERAGE(Annual!K$23:K$123)</f>
        <v>0</v>
      </c>
      <c r="L99" s="126">
        <f>L$2*AVERAGE(Annual!L$23:L$123)</f>
        <v>0</v>
      </c>
      <c r="M99" s="126">
        <f>M$2*AVERAGE(Annual!M$23:M$123)</f>
        <v>0</v>
      </c>
      <c r="N99" s="126">
        <f>N$2*AVERAGE(Annual!N$23:N$123)</f>
        <v>0</v>
      </c>
      <c r="O99" s="126">
        <f>O$2*AVERAGE(Annual!O$23:O$123)</f>
        <v>0</v>
      </c>
      <c r="P99" s="126">
        <f>P$2*AVERAGE(Annual!P$23:P$123)</f>
        <v>0</v>
      </c>
      <c r="Q99" s="126">
        <f>Q$2*AVERAGE(Annual!Q$23:Q$123)</f>
        <v>0</v>
      </c>
      <c r="R99" s="126">
        <f>R$2*AVERAGE(Annual!R$23:R$123)</f>
        <v>0</v>
      </c>
      <c r="S99" s="126">
        <f>S$2*AVERAGE(Annual!S$23:S$123)</f>
        <v>0</v>
      </c>
      <c r="T99" s="126">
        <f>T$2*AVERAGE(Annual!T$23:T$123)</f>
        <v>0</v>
      </c>
      <c r="U99" s="126">
        <f>U$2*AVERAGE(Annual!U$23:U$123)</f>
        <v>0</v>
      </c>
      <c r="V99" s="126">
        <f>V$2*AVERAGE(Annual!V$23:V$123)</f>
        <v>0</v>
      </c>
      <c r="W99" s="126">
        <f>W$2*AVERAGE(Annual!W$23:W$123)</f>
        <v>0</v>
      </c>
      <c r="X99" s="126">
        <f>X$2*AVERAGE(Annual!X$23:X$123)</f>
        <v>0</v>
      </c>
      <c r="Y99" s="126">
        <f>Y$2*AVERAGE(Annual!Y$23:Y$123)</f>
        <v>0</v>
      </c>
      <c r="Z99" s="126">
        <f>Z$2*AVERAGE(Annual!Z$23:Z$123)</f>
        <v>0</v>
      </c>
      <c r="AA99" s="126">
        <f>AA$2*AVERAGE(Annual!AA$23:AA$123)</f>
        <v>0</v>
      </c>
      <c r="AB99" s="126">
        <f>AB$2*AVERAGE(Annual!AB$23:AB$123)</f>
        <v>0</v>
      </c>
      <c r="AC99" s="126">
        <f>AC$2*AVERAGE(Annual!AC$23:AC$123)</f>
        <v>0</v>
      </c>
      <c r="AD99" s="126">
        <f>AD$2*AVERAGE(Annual!AD$23:AD$123)</f>
        <v>0</v>
      </c>
    </row>
    <row r="100" spans="1:30">
      <c r="A100" t="s">
        <v>361</v>
      </c>
      <c r="B100" s="126">
        <f>B$2*AVERAGE(Annual!B$23:B$123)</f>
        <v>0</v>
      </c>
      <c r="C100" s="126">
        <f>C$2*AVERAGE(Annual!C$23:C$123)</f>
        <v>0</v>
      </c>
      <c r="D100" s="126">
        <f>D$2*AVERAGE(Annual!D$23:D$123)</f>
        <v>0</v>
      </c>
      <c r="E100" s="126">
        <f>E$2*AVERAGE(Annual!E$23:E$123)</f>
        <v>0</v>
      </c>
      <c r="F100" s="126">
        <f>F$2*AVERAGE(Annual!F$23:F$123)</f>
        <v>0</v>
      </c>
      <c r="G100" s="126">
        <f>G$2*AVERAGE(Annual!G$23:G$123)</f>
        <v>0</v>
      </c>
      <c r="H100" s="126">
        <f>H$2*AVERAGE(Annual!H$23:H$123)</f>
        <v>0</v>
      </c>
      <c r="I100" s="126">
        <f>I$2*AVERAGE(Annual!I$23:I$123)</f>
        <v>0</v>
      </c>
      <c r="J100" s="126">
        <f>J$2*AVERAGE(Annual!J$23:J$123)</f>
        <v>0</v>
      </c>
      <c r="K100" s="126">
        <f>K$2*AVERAGE(Annual!K$23:K$123)</f>
        <v>0</v>
      </c>
      <c r="L100" s="126">
        <f>L$2*AVERAGE(Annual!L$23:L$123)</f>
        <v>0</v>
      </c>
      <c r="M100" s="126">
        <f>M$2*AVERAGE(Annual!M$23:M$123)</f>
        <v>0</v>
      </c>
      <c r="N100" s="126">
        <f>N$2*AVERAGE(Annual!N$23:N$123)</f>
        <v>0</v>
      </c>
      <c r="O100" s="126">
        <f>O$2*AVERAGE(Annual!O$23:O$123)</f>
        <v>0</v>
      </c>
      <c r="P100" s="126">
        <f>P$2*AVERAGE(Annual!P$23:P$123)</f>
        <v>0</v>
      </c>
      <c r="Q100" s="126">
        <f>Q$2*AVERAGE(Annual!Q$23:Q$123)</f>
        <v>0</v>
      </c>
      <c r="R100" s="126">
        <f>R$2*AVERAGE(Annual!R$23:R$123)</f>
        <v>0</v>
      </c>
      <c r="S100" s="126">
        <f>S$2*AVERAGE(Annual!S$23:S$123)</f>
        <v>0</v>
      </c>
      <c r="T100" s="126">
        <f>T$2*AVERAGE(Annual!T$23:T$123)</f>
        <v>0</v>
      </c>
      <c r="U100" s="126">
        <f>U$2*AVERAGE(Annual!U$23:U$123)</f>
        <v>0</v>
      </c>
      <c r="V100" s="126">
        <f>V$2*AVERAGE(Annual!V$23:V$123)</f>
        <v>0</v>
      </c>
      <c r="W100" s="126">
        <f>W$2*AVERAGE(Annual!W$23:W$123)</f>
        <v>0</v>
      </c>
      <c r="X100" s="126">
        <f>X$2*AVERAGE(Annual!X$23:X$123)</f>
        <v>0</v>
      </c>
      <c r="Y100" s="126">
        <f>Y$2*AVERAGE(Annual!Y$23:Y$123)</f>
        <v>0</v>
      </c>
      <c r="Z100" s="126">
        <f>Z$2*AVERAGE(Annual!Z$23:Z$123)</f>
        <v>0</v>
      </c>
      <c r="AA100" s="126">
        <f>AA$2*AVERAGE(Annual!AA$23:AA$123)</f>
        <v>0</v>
      </c>
      <c r="AB100" s="126">
        <f>AB$2*AVERAGE(Annual!AB$23:AB$123)</f>
        <v>0</v>
      </c>
      <c r="AC100" s="126">
        <f>AC$2*AVERAGE(Annual!AC$23:AC$123)</f>
        <v>0</v>
      </c>
      <c r="AD100" s="126">
        <f>AD$2*AVERAGE(Annual!AD$23:AD$123)</f>
        <v>0</v>
      </c>
    </row>
    <row r="101" spans="1:30">
      <c r="A101" t="s">
        <v>362</v>
      </c>
      <c r="B101" s="126">
        <f>B$2*AVERAGE(Annual!B$23:B$123)</f>
        <v>0</v>
      </c>
      <c r="C101" s="126">
        <f>C$2*AVERAGE(Annual!C$23:C$123)</f>
        <v>0</v>
      </c>
      <c r="D101" s="126">
        <f>D$2*AVERAGE(Annual!D$23:D$123)</f>
        <v>0</v>
      </c>
      <c r="E101" s="126">
        <f>E$2*AVERAGE(Annual!E$23:E$123)</f>
        <v>0</v>
      </c>
      <c r="F101" s="126">
        <f>F$2*AVERAGE(Annual!F$23:F$123)</f>
        <v>0</v>
      </c>
      <c r="G101" s="126">
        <f>G$2*AVERAGE(Annual!G$23:G$123)</f>
        <v>0</v>
      </c>
      <c r="H101" s="126">
        <f>H$2*AVERAGE(Annual!H$23:H$123)</f>
        <v>0</v>
      </c>
      <c r="I101" s="126">
        <f>I$2*AVERAGE(Annual!I$23:I$123)</f>
        <v>0</v>
      </c>
      <c r="J101" s="126">
        <f>J$2*AVERAGE(Annual!J$23:J$123)</f>
        <v>0</v>
      </c>
      <c r="K101" s="126">
        <f>K$2*AVERAGE(Annual!K$23:K$123)</f>
        <v>0</v>
      </c>
      <c r="L101" s="126">
        <f>L$2*AVERAGE(Annual!L$23:L$123)</f>
        <v>0</v>
      </c>
      <c r="M101" s="126">
        <f>M$2*AVERAGE(Annual!M$23:M$123)</f>
        <v>0</v>
      </c>
      <c r="N101" s="126">
        <f>N$2*AVERAGE(Annual!N$23:N$123)</f>
        <v>0</v>
      </c>
      <c r="O101" s="126">
        <f>O$2*AVERAGE(Annual!O$23:O$123)</f>
        <v>0</v>
      </c>
      <c r="P101" s="126">
        <f>P$2*AVERAGE(Annual!P$23:P$123)</f>
        <v>0</v>
      </c>
      <c r="Q101" s="126">
        <f>Q$2*AVERAGE(Annual!Q$23:Q$123)</f>
        <v>0</v>
      </c>
      <c r="R101" s="126">
        <f>R$2*AVERAGE(Annual!R$23:R$123)</f>
        <v>0</v>
      </c>
      <c r="S101" s="126">
        <f>S$2*AVERAGE(Annual!S$23:S$123)</f>
        <v>0</v>
      </c>
      <c r="T101" s="126">
        <f>T$2*AVERAGE(Annual!T$23:T$123)</f>
        <v>0</v>
      </c>
      <c r="U101" s="126">
        <f>U$2*AVERAGE(Annual!U$23:U$123)</f>
        <v>0</v>
      </c>
      <c r="V101" s="126">
        <f>V$2*AVERAGE(Annual!V$23:V$123)</f>
        <v>0</v>
      </c>
      <c r="W101" s="126">
        <f>W$2*AVERAGE(Annual!W$23:W$123)</f>
        <v>0</v>
      </c>
      <c r="X101" s="126">
        <f>X$2*AVERAGE(Annual!X$23:X$123)</f>
        <v>0</v>
      </c>
      <c r="Y101" s="126">
        <f>Y$2*AVERAGE(Annual!Y$23:Y$123)</f>
        <v>0</v>
      </c>
      <c r="Z101" s="126">
        <f>Z$2*AVERAGE(Annual!Z$23:Z$123)</f>
        <v>0</v>
      </c>
      <c r="AA101" s="126">
        <f>AA$2*AVERAGE(Annual!AA$23:AA$123)</f>
        <v>0</v>
      </c>
      <c r="AB101" s="126">
        <f>AB$2*AVERAGE(Annual!AB$23:AB$123)</f>
        <v>0</v>
      </c>
      <c r="AC101" s="126">
        <f>AC$2*AVERAGE(Annual!AC$23:AC$123)</f>
        <v>0</v>
      </c>
      <c r="AD101" s="126">
        <f>AD$2*AVERAGE(Annual!AD$23:AD$123)</f>
        <v>0</v>
      </c>
    </row>
    <row r="102" spans="1:30">
      <c r="A102" t="s">
        <v>363</v>
      </c>
      <c r="B102" s="126">
        <f>B$2*AVERAGE(Annual!B$23:B$123)</f>
        <v>0</v>
      </c>
      <c r="C102" s="126">
        <f>C$2*AVERAGE(Annual!C$23:C$123)</f>
        <v>0</v>
      </c>
      <c r="D102" s="126">
        <f>D$2*AVERAGE(Annual!D$23:D$123)</f>
        <v>0</v>
      </c>
      <c r="E102" s="126">
        <f>E$2*AVERAGE(Annual!E$23:E$123)</f>
        <v>0</v>
      </c>
      <c r="F102" s="126">
        <f>F$2*AVERAGE(Annual!F$23:F$123)</f>
        <v>0</v>
      </c>
      <c r="G102" s="126">
        <f>G$2*AVERAGE(Annual!G$23:G$123)</f>
        <v>0</v>
      </c>
      <c r="H102" s="126">
        <f>H$2*AVERAGE(Annual!H$23:H$123)</f>
        <v>0</v>
      </c>
      <c r="I102" s="126">
        <f>I$2*AVERAGE(Annual!I$23:I$123)</f>
        <v>0</v>
      </c>
      <c r="J102" s="126">
        <f>J$2*AVERAGE(Annual!J$23:J$123)</f>
        <v>0</v>
      </c>
      <c r="K102" s="126">
        <f>K$2*AVERAGE(Annual!K$23:K$123)</f>
        <v>0</v>
      </c>
      <c r="L102" s="126">
        <f>L$2*AVERAGE(Annual!L$23:L$123)</f>
        <v>0</v>
      </c>
      <c r="M102" s="126">
        <f>M$2*AVERAGE(Annual!M$23:M$123)</f>
        <v>0</v>
      </c>
      <c r="N102" s="126">
        <f>N$2*AVERAGE(Annual!N$23:N$123)</f>
        <v>0</v>
      </c>
      <c r="O102" s="126">
        <f>O$2*AVERAGE(Annual!O$23:O$123)</f>
        <v>0</v>
      </c>
      <c r="P102" s="126">
        <f>P$2*AVERAGE(Annual!P$23:P$123)</f>
        <v>0</v>
      </c>
      <c r="Q102" s="126">
        <f>Q$2*AVERAGE(Annual!Q$23:Q$123)</f>
        <v>0</v>
      </c>
      <c r="R102" s="126">
        <f>R$2*AVERAGE(Annual!R$23:R$123)</f>
        <v>0</v>
      </c>
      <c r="S102" s="126">
        <f>S$2*AVERAGE(Annual!S$23:S$123)</f>
        <v>0</v>
      </c>
      <c r="T102" s="126">
        <f>T$2*AVERAGE(Annual!T$23:T$123)</f>
        <v>0</v>
      </c>
      <c r="U102" s="126">
        <f>U$2*AVERAGE(Annual!U$23:U$123)</f>
        <v>0</v>
      </c>
      <c r="V102" s="126">
        <f>V$2*AVERAGE(Annual!V$23:V$123)</f>
        <v>0</v>
      </c>
      <c r="W102" s="126">
        <f>W$2*AVERAGE(Annual!W$23:W$123)</f>
        <v>0</v>
      </c>
      <c r="X102" s="126">
        <f>X$2*AVERAGE(Annual!X$23:X$123)</f>
        <v>0</v>
      </c>
      <c r="Y102" s="126">
        <f>Y$2*AVERAGE(Annual!Y$23:Y$123)</f>
        <v>0</v>
      </c>
      <c r="Z102" s="126">
        <f>Z$2*AVERAGE(Annual!Z$23:Z$123)</f>
        <v>0</v>
      </c>
      <c r="AA102" s="126">
        <f>AA$2*AVERAGE(Annual!AA$23:AA$123)</f>
        <v>0</v>
      </c>
      <c r="AB102" s="126">
        <f>AB$2*AVERAGE(Annual!AB$23:AB$123)</f>
        <v>0</v>
      </c>
      <c r="AC102" s="126">
        <f>AC$2*AVERAGE(Annual!AC$23:AC$123)</f>
        <v>0</v>
      </c>
      <c r="AD102" s="126">
        <f>AD$2*AVERAGE(Annual!AD$23:AD$123)</f>
        <v>0</v>
      </c>
    </row>
    <row r="103" spans="1:30">
      <c r="A103" t="s">
        <v>364</v>
      </c>
      <c r="B103" s="126">
        <f>B$2*AVERAGE(Annual!B$23:B$123)</f>
        <v>0</v>
      </c>
      <c r="C103" s="126">
        <f>C$2*AVERAGE(Annual!C$23:C$123)</f>
        <v>0</v>
      </c>
      <c r="D103" s="126">
        <f>D$2*AVERAGE(Annual!D$23:D$123)</f>
        <v>0</v>
      </c>
      <c r="E103" s="126">
        <f>E$2*AVERAGE(Annual!E$23:E$123)</f>
        <v>0</v>
      </c>
      <c r="F103" s="126">
        <f>F$2*AVERAGE(Annual!F$23:F$123)</f>
        <v>0</v>
      </c>
      <c r="G103" s="126">
        <f>G$2*AVERAGE(Annual!G$23:G$123)</f>
        <v>0</v>
      </c>
      <c r="H103" s="126">
        <f>H$2*AVERAGE(Annual!H$23:H$123)</f>
        <v>0</v>
      </c>
      <c r="I103" s="126">
        <f>I$2*AVERAGE(Annual!I$23:I$123)</f>
        <v>0</v>
      </c>
      <c r="J103" s="126">
        <f>J$2*AVERAGE(Annual!J$23:J$123)</f>
        <v>0</v>
      </c>
      <c r="K103" s="126">
        <f>K$2*AVERAGE(Annual!K$23:K$123)</f>
        <v>0</v>
      </c>
      <c r="L103" s="126">
        <f>L$2*AVERAGE(Annual!L$23:L$123)</f>
        <v>0</v>
      </c>
      <c r="M103" s="126">
        <f>M$2*AVERAGE(Annual!M$23:M$123)</f>
        <v>0</v>
      </c>
      <c r="N103" s="126">
        <f>N$2*AVERAGE(Annual!N$23:N$123)</f>
        <v>0</v>
      </c>
      <c r="O103" s="126">
        <f>O$2*AVERAGE(Annual!O$23:O$123)</f>
        <v>0</v>
      </c>
      <c r="P103" s="126">
        <f>P$2*AVERAGE(Annual!P$23:P$123)</f>
        <v>0</v>
      </c>
      <c r="Q103" s="126">
        <f>Q$2*AVERAGE(Annual!Q$23:Q$123)</f>
        <v>0</v>
      </c>
      <c r="R103" s="126">
        <f>R$2*AVERAGE(Annual!R$23:R$123)</f>
        <v>0</v>
      </c>
      <c r="S103" s="126">
        <f>S$2*AVERAGE(Annual!S$23:S$123)</f>
        <v>0</v>
      </c>
      <c r="T103" s="126">
        <f>T$2*AVERAGE(Annual!T$23:T$123)</f>
        <v>0</v>
      </c>
      <c r="U103" s="126">
        <f>U$2*AVERAGE(Annual!U$23:U$123)</f>
        <v>0</v>
      </c>
      <c r="V103" s="126">
        <f>V$2*AVERAGE(Annual!V$23:V$123)</f>
        <v>0</v>
      </c>
      <c r="W103" s="126">
        <f>W$2*AVERAGE(Annual!W$23:W$123)</f>
        <v>0</v>
      </c>
      <c r="X103" s="126">
        <f>X$2*AVERAGE(Annual!X$23:X$123)</f>
        <v>0</v>
      </c>
      <c r="Y103" s="126">
        <f>Y$2*AVERAGE(Annual!Y$23:Y$123)</f>
        <v>0</v>
      </c>
      <c r="Z103" s="126">
        <f>Z$2*AVERAGE(Annual!Z$23:Z$123)</f>
        <v>0</v>
      </c>
      <c r="AA103" s="126">
        <f>AA$2*AVERAGE(Annual!AA$23:AA$123)</f>
        <v>0</v>
      </c>
      <c r="AB103" s="126">
        <f>AB$2*AVERAGE(Annual!AB$23:AB$123)</f>
        <v>0</v>
      </c>
      <c r="AC103" s="126">
        <f>AC$2*AVERAGE(Annual!AC$23:AC$123)</f>
        <v>0</v>
      </c>
      <c r="AD103" s="126">
        <f>AD$2*AVERAGE(Annual!AD$23:AD$123)</f>
        <v>0</v>
      </c>
    </row>
    <row r="104" spans="1:30">
      <c r="A104" t="s">
        <v>365</v>
      </c>
      <c r="B104" s="126">
        <f>B$2*AVERAGE(Annual!B$23:B$123)</f>
        <v>0</v>
      </c>
      <c r="C104" s="126">
        <f>C$2*AVERAGE(Annual!C$23:C$123)</f>
        <v>0</v>
      </c>
      <c r="D104" s="126">
        <f>D$2*AVERAGE(Annual!D$23:D$123)</f>
        <v>0</v>
      </c>
      <c r="E104" s="126">
        <f>E$2*AVERAGE(Annual!E$23:E$123)</f>
        <v>0</v>
      </c>
      <c r="F104" s="126">
        <f>F$2*AVERAGE(Annual!F$23:F$123)</f>
        <v>0</v>
      </c>
      <c r="G104" s="126">
        <f>G$2*AVERAGE(Annual!G$23:G$123)</f>
        <v>0</v>
      </c>
      <c r="H104" s="126">
        <f>H$2*AVERAGE(Annual!H$23:H$123)</f>
        <v>0</v>
      </c>
      <c r="I104" s="126">
        <f>I$2*AVERAGE(Annual!I$23:I$123)</f>
        <v>0</v>
      </c>
      <c r="J104" s="126">
        <f>J$2*AVERAGE(Annual!J$23:J$123)</f>
        <v>0</v>
      </c>
      <c r="K104" s="126">
        <f>K$2*AVERAGE(Annual!K$23:K$123)</f>
        <v>0</v>
      </c>
      <c r="L104" s="126">
        <f>L$2*AVERAGE(Annual!L$23:L$123)</f>
        <v>0</v>
      </c>
      <c r="M104" s="126">
        <f>M$2*AVERAGE(Annual!M$23:M$123)</f>
        <v>0</v>
      </c>
      <c r="N104" s="126">
        <f>N$2*AVERAGE(Annual!N$23:N$123)</f>
        <v>0</v>
      </c>
      <c r="O104" s="126">
        <f>O$2*AVERAGE(Annual!O$23:O$123)</f>
        <v>0</v>
      </c>
      <c r="P104" s="126">
        <f>P$2*AVERAGE(Annual!P$23:P$123)</f>
        <v>0</v>
      </c>
      <c r="Q104" s="126">
        <f>Q$2*AVERAGE(Annual!Q$23:Q$123)</f>
        <v>0</v>
      </c>
      <c r="R104" s="126">
        <f>R$2*AVERAGE(Annual!R$23:R$123)</f>
        <v>0</v>
      </c>
      <c r="S104" s="126">
        <f>S$2*AVERAGE(Annual!S$23:S$123)</f>
        <v>0</v>
      </c>
      <c r="T104" s="126">
        <f>T$2*AVERAGE(Annual!T$23:T$123)</f>
        <v>0</v>
      </c>
      <c r="U104" s="126">
        <f>U$2*AVERAGE(Annual!U$23:U$123)</f>
        <v>0</v>
      </c>
      <c r="V104" s="126">
        <f>V$2*AVERAGE(Annual!V$23:V$123)</f>
        <v>0</v>
      </c>
      <c r="W104" s="126">
        <f>W$2*AVERAGE(Annual!W$23:W$123)</f>
        <v>0</v>
      </c>
      <c r="X104" s="126">
        <f>X$2*AVERAGE(Annual!X$23:X$123)</f>
        <v>0</v>
      </c>
      <c r="Y104" s="126">
        <f>Y$2*AVERAGE(Annual!Y$23:Y$123)</f>
        <v>0</v>
      </c>
      <c r="Z104" s="126">
        <f>Z$2*AVERAGE(Annual!Z$23:Z$123)</f>
        <v>0</v>
      </c>
      <c r="AA104" s="126">
        <f>AA$2*AVERAGE(Annual!AA$23:AA$123)</f>
        <v>0</v>
      </c>
      <c r="AB104" s="126">
        <f>AB$2*AVERAGE(Annual!AB$23:AB$123)</f>
        <v>0</v>
      </c>
      <c r="AC104" s="126">
        <f>AC$2*AVERAGE(Annual!AC$23:AC$123)</f>
        <v>0</v>
      </c>
      <c r="AD104" s="126">
        <f>AD$2*AVERAGE(Annual!AD$23:AD$123)</f>
        <v>0</v>
      </c>
    </row>
    <row r="105" spans="1:30">
      <c r="A105" t="s">
        <v>366</v>
      </c>
      <c r="B105" s="126">
        <f>B$2*AVERAGE(Annual!B$23:B$123)</f>
        <v>0</v>
      </c>
      <c r="C105" s="126">
        <f>C$2*AVERAGE(Annual!C$23:C$123)</f>
        <v>0</v>
      </c>
      <c r="D105" s="126">
        <f>D$2*AVERAGE(Annual!D$23:D$123)</f>
        <v>0</v>
      </c>
      <c r="E105" s="126">
        <f>E$2*AVERAGE(Annual!E$23:E$123)</f>
        <v>0</v>
      </c>
      <c r="F105" s="126">
        <f>F$2*AVERAGE(Annual!F$23:F$123)</f>
        <v>0</v>
      </c>
      <c r="G105" s="126">
        <f>G$2*AVERAGE(Annual!G$23:G$123)</f>
        <v>0</v>
      </c>
      <c r="H105" s="126">
        <f>H$2*AVERAGE(Annual!H$23:H$123)</f>
        <v>0</v>
      </c>
      <c r="I105" s="126">
        <f>I$2*AVERAGE(Annual!I$23:I$123)</f>
        <v>0</v>
      </c>
      <c r="J105" s="126">
        <f>J$2*AVERAGE(Annual!J$23:J$123)</f>
        <v>0</v>
      </c>
      <c r="K105" s="126">
        <f>K$2*AVERAGE(Annual!K$23:K$123)</f>
        <v>0</v>
      </c>
      <c r="L105" s="126">
        <f>L$2*AVERAGE(Annual!L$23:L$123)</f>
        <v>0</v>
      </c>
      <c r="M105" s="126">
        <f>M$2*AVERAGE(Annual!M$23:M$123)</f>
        <v>0</v>
      </c>
      <c r="N105" s="126">
        <f>N$2*AVERAGE(Annual!N$23:N$123)</f>
        <v>0</v>
      </c>
      <c r="O105" s="126">
        <f>O$2*AVERAGE(Annual!O$23:O$123)</f>
        <v>0</v>
      </c>
      <c r="P105" s="126">
        <f>P$2*AVERAGE(Annual!P$23:P$123)</f>
        <v>0</v>
      </c>
      <c r="Q105" s="126">
        <f>Q$2*AVERAGE(Annual!Q$23:Q$123)</f>
        <v>0</v>
      </c>
      <c r="R105" s="126">
        <f>R$2*AVERAGE(Annual!R$23:R$123)</f>
        <v>0</v>
      </c>
      <c r="S105" s="126">
        <f>S$2*AVERAGE(Annual!S$23:S$123)</f>
        <v>0</v>
      </c>
      <c r="T105" s="126">
        <f>T$2*AVERAGE(Annual!T$23:T$123)</f>
        <v>0</v>
      </c>
      <c r="U105" s="126">
        <f>U$2*AVERAGE(Annual!U$23:U$123)</f>
        <v>0</v>
      </c>
      <c r="V105" s="126">
        <f>V$2*AVERAGE(Annual!V$23:V$123)</f>
        <v>0</v>
      </c>
      <c r="W105" s="126">
        <f>W$2*AVERAGE(Annual!W$23:W$123)</f>
        <v>0</v>
      </c>
      <c r="X105" s="126">
        <f>X$2*AVERAGE(Annual!X$23:X$123)</f>
        <v>0</v>
      </c>
      <c r="Y105" s="126">
        <f>Y$2*AVERAGE(Annual!Y$23:Y$123)</f>
        <v>0</v>
      </c>
      <c r="Z105" s="126">
        <f>Z$2*AVERAGE(Annual!Z$23:Z$123)</f>
        <v>0</v>
      </c>
      <c r="AA105" s="126">
        <f>AA$2*AVERAGE(Annual!AA$23:AA$123)</f>
        <v>0</v>
      </c>
      <c r="AB105" s="126">
        <f>AB$2*AVERAGE(Annual!AB$23:AB$123)</f>
        <v>0</v>
      </c>
      <c r="AC105" s="126">
        <f>AC$2*AVERAGE(Annual!AC$23:AC$123)</f>
        <v>0</v>
      </c>
      <c r="AD105" s="126">
        <f>AD$2*AVERAGE(Annual!AD$23:AD$123)</f>
        <v>0</v>
      </c>
    </row>
    <row r="106" spans="1:30">
      <c r="A106" t="s">
        <v>367</v>
      </c>
      <c r="B106" s="126">
        <f>B$2*AVERAGE(Annual!B$23:B$123)</f>
        <v>0</v>
      </c>
      <c r="C106" s="126">
        <f>C$2*AVERAGE(Annual!C$23:C$123)</f>
        <v>0</v>
      </c>
      <c r="D106" s="126">
        <f>D$2*AVERAGE(Annual!D$23:D$123)</f>
        <v>0</v>
      </c>
      <c r="E106" s="126">
        <f>E$2*AVERAGE(Annual!E$23:E$123)</f>
        <v>0</v>
      </c>
      <c r="F106" s="126">
        <f>F$2*AVERAGE(Annual!F$23:F$123)</f>
        <v>0</v>
      </c>
      <c r="G106" s="126">
        <f>G$2*AVERAGE(Annual!G$23:G$123)</f>
        <v>0</v>
      </c>
      <c r="H106" s="126">
        <f>H$2*AVERAGE(Annual!H$23:H$123)</f>
        <v>0</v>
      </c>
      <c r="I106" s="126">
        <f>I$2*AVERAGE(Annual!I$23:I$123)</f>
        <v>0</v>
      </c>
      <c r="J106" s="126">
        <f>J$2*AVERAGE(Annual!J$23:J$123)</f>
        <v>0</v>
      </c>
      <c r="K106" s="126">
        <f>K$2*AVERAGE(Annual!K$23:K$123)</f>
        <v>0</v>
      </c>
      <c r="L106" s="126">
        <f>L$2*AVERAGE(Annual!L$23:L$123)</f>
        <v>0</v>
      </c>
      <c r="M106" s="126">
        <f>M$2*AVERAGE(Annual!M$23:M$123)</f>
        <v>0</v>
      </c>
      <c r="N106" s="126">
        <f>N$2*AVERAGE(Annual!N$23:N$123)</f>
        <v>0</v>
      </c>
      <c r="O106" s="126">
        <f>O$2*AVERAGE(Annual!O$23:O$123)</f>
        <v>0</v>
      </c>
      <c r="P106" s="126">
        <f>P$2*AVERAGE(Annual!P$23:P$123)</f>
        <v>0</v>
      </c>
      <c r="Q106" s="126">
        <f>Q$2*AVERAGE(Annual!Q$23:Q$123)</f>
        <v>0</v>
      </c>
      <c r="R106" s="126">
        <f>R$2*AVERAGE(Annual!R$23:R$123)</f>
        <v>0</v>
      </c>
      <c r="S106" s="126">
        <f>S$2*AVERAGE(Annual!S$23:S$123)</f>
        <v>0</v>
      </c>
      <c r="T106" s="126">
        <f>T$2*AVERAGE(Annual!T$23:T$123)</f>
        <v>0</v>
      </c>
      <c r="U106" s="126">
        <f>U$2*AVERAGE(Annual!U$23:U$123)</f>
        <v>0</v>
      </c>
      <c r="V106" s="126">
        <f>V$2*AVERAGE(Annual!V$23:V$123)</f>
        <v>0</v>
      </c>
      <c r="W106" s="126">
        <f>W$2*AVERAGE(Annual!W$23:W$123)</f>
        <v>0</v>
      </c>
      <c r="X106" s="126">
        <f>X$2*AVERAGE(Annual!X$23:X$123)</f>
        <v>0</v>
      </c>
      <c r="Y106" s="126">
        <f>Y$2*AVERAGE(Annual!Y$23:Y$123)</f>
        <v>0</v>
      </c>
      <c r="Z106" s="126">
        <f>Z$2*AVERAGE(Annual!Z$23:Z$123)</f>
        <v>0</v>
      </c>
      <c r="AA106" s="126">
        <f>AA$2*AVERAGE(Annual!AA$23:AA$123)</f>
        <v>0</v>
      </c>
      <c r="AB106" s="126">
        <f>AB$2*AVERAGE(Annual!AB$23:AB$123)</f>
        <v>0</v>
      </c>
      <c r="AC106" s="126">
        <f>AC$2*AVERAGE(Annual!AC$23:AC$123)</f>
        <v>0</v>
      </c>
      <c r="AD106" s="126">
        <f>AD$2*AVERAGE(Annual!AD$23:AD$123)</f>
        <v>0</v>
      </c>
    </row>
    <row r="107" spans="1:30">
      <c r="A107" t="s">
        <v>368</v>
      </c>
      <c r="B107" s="126">
        <f>B$2*AVERAGE(Annual!B$23:B$123)</f>
        <v>0</v>
      </c>
      <c r="C107" s="126">
        <f>C$2*AVERAGE(Annual!C$23:C$123)</f>
        <v>0</v>
      </c>
      <c r="D107" s="126">
        <f>D$2*AVERAGE(Annual!D$23:D$123)</f>
        <v>0</v>
      </c>
      <c r="E107" s="126">
        <f>E$2*AVERAGE(Annual!E$23:E$123)</f>
        <v>0</v>
      </c>
      <c r="F107" s="126">
        <f>F$2*AVERAGE(Annual!F$23:F$123)</f>
        <v>0</v>
      </c>
      <c r="G107" s="126">
        <f>G$2*AVERAGE(Annual!G$23:G$123)</f>
        <v>0</v>
      </c>
      <c r="H107" s="126">
        <f>H$2*AVERAGE(Annual!H$23:H$123)</f>
        <v>0</v>
      </c>
      <c r="I107" s="126">
        <f>I$2*AVERAGE(Annual!I$23:I$123)</f>
        <v>0</v>
      </c>
      <c r="J107" s="126">
        <f>J$2*AVERAGE(Annual!J$23:J$123)</f>
        <v>0</v>
      </c>
      <c r="K107" s="126">
        <f>K$2*AVERAGE(Annual!K$23:K$123)</f>
        <v>0</v>
      </c>
      <c r="L107" s="126">
        <f>L$2*AVERAGE(Annual!L$23:L$123)</f>
        <v>0</v>
      </c>
      <c r="M107" s="126">
        <f>M$2*AVERAGE(Annual!M$23:M$123)</f>
        <v>0</v>
      </c>
      <c r="N107" s="126">
        <f>N$2*AVERAGE(Annual!N$23:N$123)</f>
        <v>0</v>
      </c>
      <c r="O107" s="126">
        <f>O$2*AVERAGE(Annual!O$23:O$123)</f>
        <v>0</v>
      </c>
      <c r="P107" s="126">
        <f>P$2*AVERAGE(Annual!P$23:P$123)</f>
        <v>0</v>
      </c>
      <c r="Q107" s="126">
        <f>Q$2*AVERAGE(Annual!Q$23:Q$123)</f>
        <v>0</v>
      </c>
      <c r="R107" s="126">
        <f>R$2*AVERAGE(Annual!R$23:R$123)</f>
        <v>0</v>
      </c>
      <c r="S107" s="126">
        <f>S$2*AVERAGE(Annual!S$23:S$123)</f>
        <v>0</v>
      </c>
      <c r="T107" s="126">
        <f>T$2*AVERAGE(Annual!T$23:T$123)</f>
        <v>0</v>
      </c>
      <c r="U107" s="126">
        <f>U$2*AVERAGE(Annual!U$23:U$123)</f>
        <v>0</v>
      </c>
      <c r="V107" s="126">
        <f>V$2*AVERAGE(Annual!V$23:V$123)</f>
        <v>0</v>
      </c>
      <c r="W107" s="126">
        <f>W$2*AVERAGE(Annual!W$23:W$123)</f>
        <v>0</v>
      </c>
      <c r="X107" s="126">
        <f>X$2*AVERAGE(Annual!X$23:X$123)</f>
        <v>0</v>
      </c>
      <c r="Y107" s="126">
        <f>Y$2*AVERAGE(Annual!Y$23:Y$123)</f>
        <v>0</v>
      </c>
      <c r="Z107" s="126">
        <f>Z$2*AVERAGE(Annual!Z$23:Z$123)</f>
        <v>0</v>
      </c>
      <c r="AA107" s="126">
        <f>AA$2*AVERAGE(Annual!AA$23:AA$123)</f>
        <v>0</v>
      </c>
      <c r="AB107" s="126">
        <f>AB$2*AVERAGE(Annual!AB$23:AB$123)</f>
        <v>0</v>
      </c>
      <c r="AC107" s="126">
        <f>AC$2*AVERAGE(Annual!AC$23:AC$123)</f>
        <v>0</v>
      </c>
      <c r="AD107" s="126">
        <f>AD$2*AVERAGE(Annual!AD$23:AD$123)</f>
        <v>0</v>
      </c>
    </row>
    <row r="108" spans="1:30">
      <c r="A108" t="s">
        <v>369</v>
      </c>
      <c r="B108" s="126">
        <f>B$2*AVERAGE(Annual!B$23:B$123)</f>
        <v>0</v>
      </c>
      <c r="C108" s="126">
        <f>C$2*AVERAGE(Annual!C$23:C$123)</f>
        <v>0</v>
      </c>
      <c r="D108" s="126">
        <f>D$2*AVERAGE(Annual!D$23:D$123)</f>
        <v>0</v>
      </c>
      <c r="E108" s="126">
        <f>E$2*AVERAGE(Annual!E$23:E$123)</f>
        <v>0</v>
      </c>
      <c r="F108" s="126">
        <f>F$2*AVERAGE(Annual!F$23:F$123)</f>
        <v>0</v>
      </c>
      <c r="G108" s="126">
        <f>G$2*AVERAGE(Annual!G$23:G$123)</f>
        <v>0</v>
      </c>
      <c r="H108" s="126">
        <f>H$2*AVERAGE(Annual!H$23:H$123)</f>
        <v>0</v>
      </c>
      <c r="I108" s="126">
        <f>I$2*AVERAGE(Annual!I$23:I$123)</f>
        <v>0</v>
      </c>
      <c r="J108" s="126">
        <f>J$2*AVERAGE(Annual!J$23:J$123)</f>
        <v>0</v>
      </c>
      <c r="K108" s="126">
        <f>K$2*AVERAGE(Annual!K$23:K$123)</f>
        <v>0</v>
      </c>
      <c r="L108" s="126">
        <f>L$2*AVERAGE(Annual!L$23:L$123)</f>
        <v>0</v>
      </c>
      <c r="M108" s="126">
        <f>M$2*AVERAGE(Annual!M$23:M$123)</f>
        <v>0</v>
      </c>
      <c r="N108" s="126">
        <f>N$2*AVERAGE(Annual!N$23:N$123)</f>
        <v>0</v>
      </c>
      <c r="O108" s="126">
        <f>O$2*AVERAGE(Annual!O$23:O$123)</f>
        <v>0</v>
      </c>
      <c r="P108" s="126">
        <f>P$2*AVERAGE(Annual!P$23:P$123)</f>
        <v>0</v>
      </c>
      <c r="Q108" s="126">
        <f>Q$2*AVERAGE(Annual!Q$23:Q$123)</f>
        <v>0</v>
      </c>
      <c r="R108" s="126">
        <f>R$2*AVERAGE(Annual!R$23:R$123)</f>
        <v>0</v>
      </c>
      <c r="S108" s="126">
        <f>S$2*AVERAGE(Annual!S$23:S$123)</f>
        <v>0</v>
      </c>
      <c r="T108" s="126">
        <f>T$2*AVERAGE(Annual!T$23:T$123)</f>
        <v>0</v>
      </c>
      <c r="U108" s="126">
        <f>U$2*AVERAGE(Annual!U$23:U$123)</f>
        <v>0</v>
      </c>
      <c r="V108" s="126">
        <f>V$2*AVERAGE(Annual!V$23:V$123)</f>
        <v>0</v>
      </c>
      <c r="W108" s="126">
        <f>W$2*AVERAGE(Annual!W$23:W$123)</f>
        <v>0</v>
      </c>
      <c r="X108" s="126">
        <f>X$2*AVERAGE(Annual!X$23:X$123)</f>
        <v>0</v>
      </c>
      <c r="Y108" s="126">
        <f>Y$2*AVERAGE(Annual!Y$23:Y$123)</f>
        <v>0</v>
      </c>
      <c r="Z108" s="126">
        <f>Z$2*AVERAGE(Annual!Z$23:Z$123)</f>
        <v>0</v>
      </c>
      <c r="AA108" s="126">
        <f>AA$2*AVERAGE(Annual!AA$23:AA$123)</f>
        <v>0</v>
      </c>
      <c r="AB108" s="126">
        <f>AB$2*AVERAGE(Annual!AB$23:AB$123)</f>
        <v>0</v>
      </c>
      <c r="AC108" s="126">
        <f>AC$2*AVERAGE(Annual!AC$23:AC$123)</f>
        <v>0</v>
      </c>
      <c r="AD108" s="126">
        <f>AD$2*AVERAGE(Annual!AD$23:AD$123)</f>
        <v>0</v>
      </c>
    </row>
    <row r="109" spans="1:30">
      <c r="A109" t="s">
        <v>370</v>
      </c>
      <c r="B109" s="126">
        <f>B$2*AVERAGE(Annual!B$23:B$123)</f>
        <v>0</v>
      </c>
      <c r="C109" s="126">
        <f>C$2*AVERAGE(Annual!C$23:C$123)</f>
        <v>0</v>
      </c>
      <c r="D109" s="126">
        <f>D$2*AVERAGE(Annual!D$23:D$123)</f>
        <v>0</v>
      </c>
      <c r="E109" s="126">
        <f>E$2*AVERAGE(Annual!E$23:E$123)</f>
        <v>0</v>
      </c>
      <c r="F109" s="126">
        <f>F$2*AVERAGE(Annual!F$23:F$123)</f>
        <v>0</v>
      </c>
      <c r="G109" s="126">
        <f>G$2*AVERAGE(Annual!G$23:G$123)</f>
        <v>0</v>
      </c>
      <c r="H109" s="126">
        <f>H$2*AVERAGE(Annual!H$23:H$123)</f>
        <v>0</v>
      </c>
      <c r="I109" s="126">
        <f>I$2*AVERAGE(Annual!I$23:I$123)</f>
        <v>0</v>
      </c>
      <c r="J109" s="126">
        <f>J$2*AVERAGE(Annual!J$23:J$123)</f>
        <v>0</v>
      </c>
      <c r="K109" s="126">
        <f>K$2*AVERAGE(Annual!K$23:K$123)</f>
        <v>0</v>
      </c>
      <c r="L109" s="126">
        <f>L$2*AVERAGE(Annual!L$23:L$123)</f>
        <v>0</v>
      </c>
      <c r="M109" s="126">
        <f>M$2*AVERAGE(Annual!M$23:M$123)</f>
        <v>0</v>
      </c>
      <c r="N109" s="126">
        <f>N$2*AVERAGE(Annual!N$23:N$123)</f>
        <v>0</v>
      </c>
      <c r="O109" s="126">
        <f>O$2*AVERAGE(Annual!O$23:O$123)</f>
        <v>0</v>
      </c>
      <c r="P109" s="126">
        <f>P$2*AVERAGE(Annual!P$23:P$123)</f>
        <v>0</v>
      </c>
      <c r="Q109" s="126">
        <f>Q$2*AVERAGE(Annual!Q$23:Q$123)</f>
        <v>0</v>
      </c>
      <c r="R109" s="126">
        <f>R$2*AVERAGE(Annual!R$23:R$123)</f>
        <v>0</v>
      </c>
      <c r="S109" s="126">
        <f>S$2*AVERAGE(Annual!S$23:S$123)</f>
        <v>0</v>
      </c>
      <c r="T109" s="126">
        <f>T$2*AVERAGE(Annual!T$23:T$123)</f>
        <v>0</v>
      </c>
      <c r="U109" s="126">
        <f>U$2*AVERAGE(Annual!U$23:U$123)</f>
        <v>0</v>
      </c>
      <c r="V109" s="126">
        <f>V$2*AVERAGE(Annual!V$23:V$123)</f>
        <v>0</v>
      </c>
      <c r="W109" s="126">
        <f>W$2*AVERAGE(Annual!W$23:W$123)</f>
        <v>0</v>
      </c>
      <c r="X109" s="126">
        <f>X$2*AVERAGE(Annual!X$23:X$123)</f>
        <v>0</v>
      </c>
      <c r="Y109" s="126">
        <f>Y$2*AVERAGE(Annual!Y$23:Y$123)</f>
        <v>0</v>
      </c>
      <c r="Z109" s="126">
        <f>Z$2*AVERAGE(Annual!Z$23:Z$123)</f>
        <v>0</v>
      </c>
      <c r="AA109" s="126">
        <f>AA$2*AVERAGE(Annual!AA$23:AA$123)</f>
        <v>0</v>
      </c>
      <c r="AB109" s="126">
        <f>AB$2*AVERAGE(Annual!AB$23:AB$123)</f>
        <v>0</v>
      </c>
      <c r="AC109" s="126">
        <f>AC$2*AVERAGE(Annual!AC$23:AC$123)</f>
        <v>0</v>
      </c>
      <c r="AD109" s="126">
        <f>AD$2*AVERAGE(Annual!AD$23:AD$123)</f>
        <v>0</v>
      </c>
    </row>
    <row r="110" spans="1:30">
      <c r="A110" t="s">
        <v>462</v>
      </c>
      <c r="B110" s="126">
        <f>B$2*AVERAGE(Annual!B$23:B$123)</f>
        <v>0</v>
      </c>
      <c r="C110" s="126">
        <f>C$2*AVERAGE(Annual!C$23:C$123)</f>
        <v>0</v>
      </c>
      <c r="D110" s="126">
        <f>D$2*AVERAGE(Annual!D$23:D$123)</f>
        <v>0</v>
      </c>
      <c r="E110" s="126">
        <f>E$2*AVERAGE(Annual!E$23:E$123)</f>
        <v>0</v>
      </c>
      <c r="F110" s="126">
        <f>F$2*AVERAGE(Annual!F$23:F$123)</f>
        <v>0</v>
      </c>
      <c r="G110" s="126">
        <f>G$2*AVERAGE(Annual!G$23:G$123)</f>
        <v>0</v>
      </c>
      <c r="H110" s="126">
        <f>H$2*AVERAGE(Annual!H$23:H$123)</f>
        <v>0</v>
      </c>
      <c r="I110" s="126">
        <f>I$2*AVERAGE(Annual!I$23:I$123)</f>
        <v>0</v>
      </c>
      <c r="J110" s="126">
        <f>J$2*AVERAGE(Annual!J$23:J$123)</f>
        <v>0</v>
      </c>
      <c r="K110" s="126">
        <f>K$2*AVERAGE(Annual!K$23:K$123)</f>
        <v>0</v>
      </c>
      <c r="L110" s="126">
        <f>L$2*AVERAGE(Annual!L$23:L$123)</f>
        <v>0</v>
      </c>
      <c r="M110" s="126">
        <f>M$2*AVERAGE(Annual!M$23:M$123)</f>
        <v>0</v>
      </c>
      <c r="N110" s="126">
        <f>N$2*AVERAGE(Annual!N$23:N$123)</f>
        <v>0</v>
      </c>
      <c r="O110" s="126">
        <f>O$2*AVERAGE(Annual!O$23:O$123)</f>
        <v>0</v>
      </c>
      <c r="P110" s="126">
        <f>P$2*AVERAGE(Annual!P$23:P$123)</f>
        <v>0</v>
      </c>
      <c r="Q110" s="126">
        <f>Q$2*AVERAGE(Annual!Q$23:Q$123)</f>
        <v>0</v>
      </c>
      <c r="R110" s="126">
        <f>R$2*AVERAGE(Annual!R$23:R$123)</f>
        <v>0</v>
      </c>
      <c r="S110" s="126">
        <f>S$2*AVERAGE(Annual!S$23:S$123)</f>
        <v>0</v>
      </c>
      <c r="T110" s="126">
        <f>T$2*AVERAGE(Annual!T$23:T$123)</f>
        <v>0</v>
      </c>
      <c r="U110" s="126">
        <f>U$2*AVERAGE(Annual!U$23:U$123)</f>
        <v>0</v>
      </c>
      <c r="V110" s="126">
        <f>V$2*AVERAGE(Annual!V$23:V$123)</f>
        <v>0</v>
      </c>
      <c r="W110" s="126">
        <f>W$2*AVERAGE(Annual!W$23:W$123)</f>
        <v>0</v>
      </c>
      <c r="X110" s="126">
        <f>X$2*AVERAGE(Annual!X$23:X$123)</f>
        <v>0</v>
      </c>
      <c r="Y110" s="126">
        <f>Y$2*AVERAGE(Annual!Y$23:Y$123)</f>
        <v>0</v>
      </c>
      <c r="Z110" s="126">
        <f>Z$2*AVERAGE(Annual!Z$23:Z$123)</f>
        <v>0</v>
      </c>
      <c r="AA110" s="126">
        <f>AA$2*AVERAGE(Annual!AA$23:AA$123)</f>
        <v>0</v>
      </c>
      <c r="AB110" s="126">
        <f>AB$2*AVERAGE(Annual!AB$23:AB$123)</f>
        <v>0</v>
      </c>
      <c r="AC110" s="126">
        <f>AC$2*AVERAGE(Annual!AC$23:AC$123)</f>
        <v>0</v>
      </c>
      <c r="AD110" s="126">
        <f>AD$2*AVERAGE(Annual!AD$23:AD$123)</f>
        <v>0</v>
      </c>
    </row>
    <row r="111" spans="1:30">
      <c r="A111" t="s">
        <v>652</v>
      </c>
      <c r="B111" s="126">
        <f>B$2*AVERAGE(Annual!B$23:B$123)</f>
        <v>0</v>
      </c>
      <c r="C111" s="126">
        <f>C$2*AVERAGE(Annual!C$23:C$123)</f>
        <v>0</v>
      </c>
      <c r="D111" s="126">
        <f>D$2*AVERAGE(Annual!D$23:D$123)</f>
        <v>0</v>
      </c>
      <c r="E111" s="126">
        <f>E$2*AVERAGE(Annual!E$23:E$123)</f>
        <v>0</v>
      </c>
      <c r="F111" s="126">
        <f>F$2*AVERAGE(Annual!F$23:F$123)</f>
        <v>0</v>
      </c>
      <c r="G111" s="126">
        <f>G$2*AVERAGE(Annual!G$23:G$123)</f>
        <v>0</v>
      </c>
      <c r="H111" s="126">
        <f>H$2*AVERAGE(Annual!H$23:H$123)</f>
        <v>0</v>
      </c>
      <c r="I111" s="126">
        <f>I$2*AVERAGE(Annual!I$23:I$123)</f>
        <v>0</v>
      </c>
      <c r="J111" s="126">
        <f>J$2*AVERAGE(Annual!J$23:J$123)</f>
        <v>0</v>
      </c>
      <c r="K111" s="126">
        <f>K$2*AVERAGE(Annual!K$23:K$123)</f>
        <v>0</v>
      </c>
      <c r="L111" s="126">
        <f>L$2*AVERAGE(Annual!L$23:L$123)</f>
        <v>0</v>
      </c>
      <c r="M111" s="126">
        <f>M$2*AVERAGE(Annual!M$23:M$123)</f>
        <v>0</v>
      </c>
      <c r="N111" s="126">
        <f>N$2*AVERAGE(Annual!N$23:N$123)</f>
        <v>0</v>
      </c>
      <c r="O111" s="126">
        <f>O$2*AVERAGE(Annual!O$23:O$123)</f>
        <v>0</v>
      </c>
      <c r="P111" s="126">
        <f>P$2*AVERAGE(Annual!P$23:P$123)</f>
        <v>0</v>
      </c>
      <c r="Q111" s="126">
        <f>Q$2*AVERAGE(Annual!Q$23:Q$123)</f>
        <v>0</v>
      </c>
      <c r="R111" s="126">
        <f>R$2*AVERAGE(Annual!R$23:R$123)</f>
        <v>0</v>
      </c>
      <c r="S111" s="126">
        <f>S$2*AVERAGE(Annual!S$23:S$123)</f>
        <v>0</v>
      </c>
      <c r="T111" s="126">
        <f>T$2*AVERAGE(Annual!T$23:T$123)</f>
        <v>0</v>
      </c>
      <c r="U111" s="126">
        <f>U$2*AVERAGE(Annual!U$23:U$123)</f>
        <v>0</v>
      </c>
      <c r="V111" s="126">
        <f>V$2*AVERAGE(Annual!V$23:V$123)</f>
        <v>0</v>
      </c>
      <c r="W111" s="126">
        <f>W$2*AVERAGE(Annual!W$23:W$123)</f>
        <v>0</v>
      </c>
      <c r="X111" s="126">
        <f>X$2*AVERAGE(Annual!X$23:X$123)</f>
        <v>0</v>
      </c>
      <c r="Y111" s="126">
        <f>Y$2*AVERAGE(Annual!Y$23:Y$123)</f>
        <v>0</v>
      </c>
      <c r="Z111" s="126">
        <f>Z$2*AVERAGE(Annual!Z$23:Z$123)</f>
        <v>0</v>
      </c>
      <c r="AA111" s="126">
        <f>AA$2*AVERAGE(Annual!AA$23:AA$123)</f>
        <v>0</v>
      </c>
      <c r="AB111" s="126">
        <f>AB$2*AVERAGE(Annual!AB$23:AB$123)</f>
        <v>0</v>
      </c>
      <c r="AC111" s="126">
        <f>AC$2*AVERAGE(Annual!AC$23:AC$123)</f>
        <v>0</v>
      </c>
      <c r="AD111" s="126">
        <f>AD$2*AVERAGE(Annual!AD$23:AD$123)</f>
        <v>0</v>
      </c>
    </row>
    <row r="112" spans="1:30">
      <c r="A112" t="s">
        <v>653</v>
      </c>
      <c r="B112" s="126">
        <f>B$2*AVERAGE(Annual!B$23:B$123)</f>
        <v>0</v>
      </c>
      <c r="C112" s="126">
        <f>C$2*AVERAGE(Annual!C$23:C$123)</f>
        <v>0</v>
      </c>
      <c r="D112" s="126">
        <f>D$2*AVERAGE(Annual!D$23:D$123)</f>
        <v>0</v>
      </c>
      <c r="E112" s="126">
        <f>E$2*AVERAGE(Annual!E$23:E$123)</f>
        <v>0</v>
      </c>
      <c r="F112" s="126">
        <f>F$2*AVERAGE(Annual!F$23:F$123)</f>
        <v>0</v>
      </c>
      <c r="G112" s="126">
        <f>G$2*AVERAGE(Annual!G$23:G$123)</f>
        <v>0</v>
      </c>
      <c r="H112" s="126">
        <f>H$2*AVERAGE(Annual!H$23:H$123)</f>
        <v>0</v>
      </c>
      <c r="I112" s="126">
        <f>I$2*AVERAGE(Annual!I$23:I$123)</f>
        <v>0</v>
      </c>
      <c r="J112" s="126">
        <f>J$2*AVERAGE(Annual!J$23:J$123)</f>
        <v>0</v>
      </c>
      <c r="K112" s="126">
        <f>K$2*AVERAGE(Annual!K$23:K$123)</f>
        <v>0</v>
      </c>
      <c r="L112" s="126">
        <f>L$2*AVERAGE(Annual!L$23:L$123)</f>
        <v>0</v>
      </c>
      <c r="M112" s="126">
        <f>M$2*AVERAGE(Annual!M$23:M$123)</f>
        <v>0</v>
      </c>
      <c r="N112" s="126">
        <f>N$2*AVERAGE(Annual!N$23:N$123)</f>
        <v>0</v>
      </c>
      <c r="O112" s="126">
        <f>O$2*AVERAGE(Annual!O$23:O$123)</f>
        <v>0</v>
      </c>
      <c r="P112" s="126">
        <f>P$2*AVERAGE(Annual!P$23:P$123)</f>
        <v>0</v>
      </c>
      <c r="Q112" s="126">
        <f>Q$2*AVERAGE(Annual!Q$23:Q$123)</f>
        <v>0</v>
      </c>
      <c r="R112" s="126">
        <f>R$2*AVERAGE(Annual!R$23:R$123)</f>
        <v>0</v>
      </c>
      <c r="S112" s="126">
        <f>S$2*AVERAGE(Annual!S$23:S$123)</f>
        <v>0</v>
      </c>
      <c r="T112" s="126">
        <f>T$2*AVERAGE(Annual!T$23:T$123)</f>
        <v>0</v>
      </c>
      <c r="U112" s="126">
        <f>U$2*AVERAGE(Annual!U$23:U$123)</f>
        <v>0</v>
      </c>
      <c r="V112" s="126">
        <f>V$2*AVERAGE(Annual!V$23:V$123)</f>
        <v>0</v>
      </c>
      <c r="W112" s="126">
        <f>W$2*AVERAGE(Annual!W$23:W$123)</f>
        <v>0</v>
      </c>
      <c r="X112" s="126">
        <f>X$2*AVERAGE(Annual!X$23:X$123)</f>
        <v>0</v>
      </c>
      <c r="Y112" s="126">
        <f>Y$2*AVERAGE(Annual!Y$23:Y$123)</f>
        <v>0</v>
      </c>
      <c r="Z112" s="126">
        <f>Z$2*AVERAGE(Annual!Z$23:Z$123)</f>
        <v>0</v>
      </c>
      <c r="AA112" s="126">
        <f>AA$2*AVERAGE(Annual!AA$23:AA$123)</f>
        <v>0</v>
      </c>
      <c r="AB112" s="126">
        <f>AB$2*AVERAGE(Annual!AB$23:AB$123)</f>
        <v>0</v>
      </c>
      <c r="AC112" s="126">
        <f>AC$2*AVERAGE(Annual!AC$23:AC$123)</f>
        <v>0</v>
      </c>
      <c r="AD112" s="126">
        <f>AD$2*AVERAGE(Annual!AD$23:AD$123)</f>
        <v>0</v>
      </c>
    </row>
    <row r="113" spans="1:30">
      <c r="A113" t="s">
        <v>654</v>
      </c>
      <c r="B113" s="126">
        <f>B$2*AVERAGE(Annual!B$23:B$123)</f>
        <v>0</v>
      </c>
      <c r="C113" s="126">
        <f>C$2*AVERAGE(Annual!C$23:C$123)</f>
        <v>0</v>
      </c>
      <c r="D113" s="126">
        <f>D$2*AVERAGE(Annual!D$23:D$123)</f>
        <v>0</v>
      </c>
      <c r="E113" s="126">
        <f>E$2*AVERAGE(Annual!E$23:E$123)</f>
        <v>0</v>
      </c>
      <c r="F113" s="126">
        <f>F$2*AVERAGE(Annual!F$23:F$123)</f>
        <v>0</v>
      </c>
      <c r="G113" s="126">
        <f>G$2*AVERAGE(Annual!G$23:G$123)</f>
        <v>0</v>
      </c>
      <c r="H113" s="126">
        <f>H$2*AVERAGE(Annual!H$23:H$123)</f>
        <v>0</v>
      </c>
      <c r="I113" s="126">
        <f>I$2*AVERAGE(Annual!I$23:I$123)</f>
        <v>0</v>
      </c>
      <c r="J113" s="126">
        <f>J$2*AVERAGE(Annual!J$23:J$123)</f>
        <v>0</v>
      </c>
      <c r="K113" s="126">
        <f>K$2*AVERAGE(Annual!K$23:K$123)</f>
        <v>0</v>
      </c>
      <c r="L113" s="126">
        <f>L$2*AVERAGE(Annual!L$23:L$123)</f>
        <v>0</v>
      </c>
      <c r="M113" s="126">
        <f>M$2*AVERAGE(Annual!M$23:M$123)</f>
        <v>0</v>
      </c>
      <c r="N113" s="126">
        <f>N$2*AVERAGE(Annual!N$23:N$123)</f>
        <v>0</v>
      </c>
      <c r="O113" s="126">
        <f>O$2*AVERAGE(Annual!O$23:O$123)</f>
        <v>0</v>
      </c>
      <c r="P113" s="126">
        <f>P$2*AVERAGE(Annual!P$23:P$123)</f>
        <v>0</v>
      </c>
      <c r="Q113" s="126">
        <f>Q$2*AVERAGE(Annual!Q$23:Q$123)</f>
        <v>0</v>
      </c>
      <c r="R113" s="126">
        <f>R$2*AVERAGE(Annual!R$23:R$123)</f>
        <v>0</v>
      </c>
      <c r="S113" s="126">
        <f>S$2*AVERAGE(Annual!S$23:S$123)</f>
        <v>0</v>
      </c>
      <c r="T113" s="126">
        <f>T$2*AVERAGE(Annual!T$23:T$123)</f>
        <v>0</v>
      </c>
      <c r="U113" s="126">
        <f>U$2*AVERAGE(Annual!U$23:U$123)</f>
        <v>0</v>
      </c>
      <c r="V113" s="126">
        <f>V$2*AVERAGE(Annual!V$23:V$123)</f>
        <v>0</v>
      </c>
      <c r="W113" s="126">
        <f>W$2*AVERAGE(Annual!W$23:W$123)</f>
        <v>0</v>
      </c>
      <c r="X113" s="126">
        <f>X$2*AVERAGE(Annual!X$23:X$123)</f>
        <v>0</v>
      </c>
      <c r="Y113" s="126">
        <f>Y$2*AVERAGE(Annual!Y$23:Y$123)</f>
        <v>0</v>
      </c>
      <c r="Z113" s="126">
        <f>Z$2*AVERAGE(Annual!Z$23:Z$123)</f>
        <v>0</v>
      </c>
      <c r="AA113" s="126">
        <f>AA$2*AVERAGE(Annual!AA$23:AA$123)</f>
        <v>0</v>
      </c>
      <c r="AB113" s="126">
        <f>AB$2*AVERAGE(Annual!AB$23:AB$123)</f>
        <v>0</v>
      </c>
      <c r="AC113" s="126">
        <f>AC$2*AVERAGE(Annual!AC$23:AC$123)</f>
        <v>0</v>
      </c>
      <c r="AD113" s="126">
        <f>AD$2*AVERAGE(Annual!AD$23:AD$123)</f>
        <v>0</v>
      </c>
    </row>
    <row r="114" spans="1:30">
      <c r="A114" t="s">
        <v>655</v>
      </c>
      <c r="B114" s="126">
        <f>B$2*AVERAGE(Annual!B$23:B$123)</f>
        <v>0</v>
      </c>
      <c r="C114" s="126">
        <f>C$2*AVERAGE(Annual!C$23:C$123)</f>
        <v>0</v>
      </c>
      <c r="D114" s="126">
        <f>D$2*AVERAGE(Annual!D$23:D$123)</f>
        <v>0</v>
      </c>
      <c r="E114" s="126">
        <f>E$2*AVERAGE(Annual!E$23:E$123)</f>
        <v>0</v>
      </c>
      <c r="F114" s="126">
        <f>F$2*AVERAGE(Annual!F$23:F$123)</f>
        <v>0</v>
      </c>
      <c r="G114" s="126">
        <f>G$2*AVERAGE(Annual!G$23:G$123)</f>
        <v>0</v>
      </c>
      <c r="H114" s="126">
        <f>H$2*AVERAGE(Annual!H$23:H$123)</f>
        <v>0</v>
      </c>
      <c r="I114" s="126">
        <f>I$2*AVERAGE(Annual!I$23:I$123)</f>
        <v>0</v>
      </c>
      <c r="J114" s="126">
        <f>J$2*AVERAGE(Annual!J$23:J$123)</f>
        <v>0</v>
      </c>
      <c r="K114" s="126">
        <f>K$2*AVERAGE(Annual!K$23:K$123)</f>
        <v>0</v>
      </c>
      <c r="L114" s="126">
        <f>L$2*AVERAGE(Annual!L$23:L$123)</f>
        <v>0</v>
      </c>
      <c r="M114" s="126">
        <f>M$2*AVERAGE(Annual!M$23:M$123)</f>
        <v>0</v>
      </c>
      <c r="N114" s="126">
        <f>N$2*AVERAGE(Annual!N$23:N$123)</f>
        <v>0</v>
      </c>
      <c r="O114" s="126">
        <f>O$2*AVERAGE(Annual!O$23:O$123)</f>
        <v>0</v>
      </c>
      <c r="P114" s="126">
        <f>P$2*AVERAGE(Annual!P$23:P$123)</f>
        <v>0</v>
      </c>
      <c r="Q114" s="126">
        <f>Q$2*AVERAGE(Annual!Q$23:Q$123)</f>
        <v>0</v>
      </c>
      <c r="R114" s="126">
        <f>R$2*AVERAGE(Annual!R$23:R$123)</f>
        <v>0</v>
      </c>
      <c r="S114" s="126">
        <f>S$2*AVERAGE(Annual!S$23:S$123)</f>
        <v>0</v>
      </c>
      <c r="T114" s="126">
        <f>T$2*AVERAGE(Annual!T$23:T$123)</f>
        <v>0</v>
      </c>
      <c r="U114" s="126">
        <f>U$2*AVERAGE(Annual!U$23:U$123)</f>
        <v>0</v>
      </c>
      <c r="V114" s="126">
        <f>V$2*AVERAGE(Annual!V$23:V$123)</f>
        <v>0</v>
      </c>
      <c r="W114" s="126">
        <f>W$2*AVERAGE(Annual!W$23:W$123)</f>
        <v>0</v>
      </c>
      <c r="X114" s="126">
        <f>X$2*AVERAGE(Annual!X$23:X$123)</f>
        <v>0</v>
      </c>
      <c r="Y114" s="126">
        <f>Y$2*AVERAGE(Annual!Y$23:Y$123)</f>
        <v>0</v>
      </c>
      <c r="Z114" s="126">
        <f>Z$2*AVERAGE(Annual!Z$23:Z$123)</f>
        <v>0</v>
      </c>
      <c r="AA114" s="126">
        <f>AA$2*AVERAGE(Annual!AA$23:AA$123)</f>
        <v>0</v>
      </c>
      <c r="AB114" s="126">
        <f>AB$2*AVERAGE(Annual!AB$23:AB$123)</f>
        <v>0</v>
      </c>
      <c r="AC114" s="126">
        <f>AC$2*AVERAGE(Annual!AC$23:AC$123)</f>
        <v>0</v>
      </c>
      <c r="AD114" s="126">
        <f>AD$2*AVERAGE(Annual!AD$23:AD$123)</f>
        <v>0</v>
      </c>
    </row>
    <row r="115" spans="1:30">
      <c r="A115" t="s">
        <v>656</v>
      </c>
      <c r="B115" s="126">
        <f>B$2*AVERAGE(Annual!B$23:B$123)</f>
        <v>0</v>
      </c>
      <c r="C115" s="126">
        <f>C$2*AVERAGE(Annual!C$23:C$123)</f>
        <v>0</v>
      </c>
      <c r="D115" s="126">
        <f>D$2*AVERAGE(Annual!D$23:D$123)</f>
        <v>0</v>
      </c>
      <c r="E115" s="126">
        <f>E$2*AVERAGE(Annual!E$23:E$123)</f>
        <v>0</v>
      </c>
      <c r="F115" s="126">
        <f>F$2*AVERAGE(Annual!F$23:F$123)</f>
        <v>0</v>
      </c>
      <c r="G115" s="126">
        <f>G$2*AVERAGE(Annual!G$23:G$123)</f>
        <v>0</v>
      </c>
      <c r="H115" s="126">
        <f>H$2*AVERAGE(Annual!H$23:H$123)</f>
        <v>0</v>
      </c>
      <c r="I115" s="126">
        <f>I$2*AVERAGE(Annual!I$23:I$123)</f>
        <v>0</v>
      </c>
      <c r="J115" s="126">
        <f>J$2*AVERAGE(Annual!J$23:J$123)</f>
        <v>0</v>
      </c>
      <c r="K115" s="126">
        <f>K$2*AVERAGE(Annual!K$23:K$123)</f>
        <v>0</v>
      </c>
      <c r="L115" s="126">
        <f>L$2*AVERAGE(Annual!L$23:L$123)</f>
        <v>0</v>
      </c>
      <c r="M115" s="126">
        <f>M$2*AVERAGE(Annual!M$23:M$123)</f>
        <v>0</v>
      </c>
      <c r="N115" s="126">
        <f>N$2*AVERAGE(Annual!N$23:N$123)</f>
        <v>0</v>
      </c>
      <c r="O115" s="126">
        <f>O$2*AVERAGE(Annual!O$23:O$123)</f>
        <v>0</v>
      </c>
      <c r="P115" s="126">
        <f>P$2*AVERAGE(Annual!P$23:P$123)</f>
        <v>0</v>
      </c>
      <c r="Q115" s="126">
        <f>Q$2*AVERAGE(Annual!Q$23:Q$123)</f>
        <v>0</v>
      </c>
      <c r="R115" s="126">
        <f>R$2*AVERAGE(Annual!R$23:R$123)</f>
        <v>0</v>
      </c>
      <c r="S115" s="126">
        <f>S$2*AVERAGE(Annual!S$23:S$123)</f>
        <v>0</v>
      </c>
      <c r="T115" s="126">
        <f>T$2*AVERAGE(Annual!T$23:T$123)</f>
        <v>0</v>
      </c>
      <c r="U115" s="126">
        <f>U$2*AVERAGE(Annual!U$23:U$123)</f>
        <v>0</v>
      </c>
      <c r="V115" s="126">
        <f>V$2*AVERAGE(Annual!V$23:V$123)</f>
        <v>0</v>
      </c>
      <c r="W115" s="126">
        <f>W$2*AVERAGE(Annual!W$23:W$123)</f>
        <v>0</v>
      </c>
      <c r="X115" s="126">
        <f>X$2*AVERAGE(Annual!X$23:X$123)</f>
        <v>0</v>
      </c>
      <c r="Y115" s="126">
        <f>Y$2*AVERAGE(Annual!Y$23:Y$123)</f>
        <v>0</v>
      </c>
      <c r="Z115" s="126">
        <f>Z$2*AVERAGE(Annual!Z$23:Z$123)</f>
        <v>0</v>
      </c>
      <c r="AA115" s="126">
        <f>AA$2*AVERAGE(Annual!AA$23:AA$123)</f>
        <v>0</v>
      </c>
      <c r="AB115" s="126">
        <f>AB$2*AVERAGE(Annual!AB$23:AB$123)</f>
        <v>0</v>
      </c>
      <c r="AC115" s="126">
        <f>AC$2*AVERAGE(Annual!AC$23:AC$123)</f>
        <v>0</v>
      </c>
      <c r="AD115" s="126">
        <f>AD$2*AVERAGE(Annual!AD$23:AD$123)</f>
        <v>0</v>
      </c>
    </row>
    <row r="116" spans="1:30">
      <c r="A116" t="s">
        <v>657</v>
      </c>
      <c r="B116" s="126">
        <f>B$2*AVERAGE(Annual!B$23:B$123)</f>
        <v>0</v>
      </c>
      <c r="C116" s="126">
        <f>C$2*AVERAGE(Annual!C$23:C$123)</f>
        <v>0</v>
      </c>
      <c r="D116" s="126">
        <f>D$2*AVERAGE(Annual!D$23:D$123)</f>
        <v>0</v>
      </c>
      <c r="E116" s="126">
        <f>E$2*AVERAGE(Annual!E$23:E$123)</f>
        <v>0</v>
      </c>
      <c r="F116" s="126">
        <f>F$2*AVERAGE(Annual!F$23:F$123)</f>
        <v>0</v>
      </c>
      <c r="G116" s="126">
        <f>G$2*AVERAGE(Annual!G$23:G$123)</f>
        <v>0</v>
      </c>
      <c r="H116" s="126">
        <f>H$2*AVERAGE(Annual!H$23:H$123)</f>
        <v>0</v>
      </c>
      <c r="I116" s="126">
        <f>I$2*AVERAGE(Annual!I$23:I$123)</f>
        <v>0</v>
      </c>
      <c r="J116" s="126">
        <f>J$2*AVERAGE(Annual!J$23:J$123)</f>
        <v>0</v>
      </c>
      <c r="K116" s="126">
        <f>K$2*AVERAGE(Annual!K$23:K$123)</f>
        <v>0</v>
      </c>
      <c r="L116" s="126">
        <f>L$2*AVERAGE(Annual!L$23:L$123)</f>
        <v>0</v>
      </c>
      <c r="M116" s="126">
        <f>M$2*AVERAGE(Annual!M$23:M$123)</f>
        <v>0</v>
      </c>
      <c r="N116" s="126">
        <f>N$2*AVERAGE(Annual!N$23:N$123)</f>
        <v>0</v>
      </c>
      <c r="O116" s="126">
        <f>O$2*AVERAGE(Annual!O$23:O$123)</f>
        <v>0</v>
      </c>
      <c r="P116" s="126">
        <f>P$2*AVERAGE(Annual!P$23:P$123)</f>
        <v>0</v>
      </c>
      <c r="Q116" s="126">
        <f>Q$2*AVERAGE(Annual!Q$23:Q$123)</f>
        <v>0</v>
      </c>
      <c r="R116" s="126">
        <f>R$2*AVERAGE(Annual!R$23:R$123)</f>
        <v>0</v>
      </c>
      <c r="S116" s="126">
        <f>S$2*AVERAGE(Annual!S$23:S$123)</f>
        <v>0</v>
      </c>
      <c r="T116" s="126">
        <f>T$2*AVERAGE(Annual!T$23:T$123)</f>
        <v>0</v>
      </c>
      <c r="U116" s="126">
        <f>U$2*AVERAGE(Annual!U$23:U$123)</f>
        <v>0</v>
      </c>
      <c r="V116" s="126">
        <f>V$2*AVERAGE(Annual!V$23:V$123)</f>
        <v>0</v>
      </c>
      <c r="W116" s="126">
        <f>W$2*AVERAGE(Annual!W$23:W$123)</f>
        <v>0</v>
      </c>
      <c r="X116" s="126">
        <f>X$2*AVERAGE(Annual!X$23:X$123)</f>
        <v>0</v>
      </c>
      <c r="Y116" s="126">
        <f>Y$2*AVERAGE(Annual!Y$23:Y$123)</f>
        <v>0</v>
      </c>
      <c r="Z116" s="126">
        <f>Z$2*AVERAGE(Annual!Z$23:Z$123)</f>
        <v>0</v>
      </c>
      <c r="AA116" s="126">
        <f>AA$2*AVERAGE(Annual!AA$23:AA$123)</f>
        <v>0</v>
      </c>
      <c r="AB116" s="126">
        <f>AB$2*AVERAGE(Annual!AB$23:AB$123)</f>
        <v>0</v>
      </c>
      <c r="AC116" s="126">
        <f>AC$2*AVERAGE(Annual!AC$23:AC$123)</f>
        <v>0</v>
      </c>
      <c r="AD116" s="126">
        <f>AD$2*AVERAGE(Annual!AD$23:AD$123)</f>
        <v>0</v>
      </c>
    </row>
    <row r="117" spans="1:30">
      <c r="A117" t="s">
        <v>658</v>
      </c>
      <c r="B117" s="126">
        <f>B$2*AVERAGE(Annual!B$23:B$123)</f>
        <v>0</v>
      </c>
      <c r="C117" s="126">
        <f>C$2*AVERAGE(Annual!C$23:C$123)</f>
        <v>0</v>
      </c>
      <c r="D117" s="126">
        <f>D$2*AVERAGE(Annual!D$23:D$123)</f>
        <v>0</v>
      </c>
      <c r="E117" s="126">
        <f>E$2*AVERAGE(Annual!E$23:E$123)</f>
        <v>0</v>
      </c>
      <c r="F117" s="126">
        <f>F$2*AVERAGE(Annual!F$23:F$123)</f>
        <v>0</v>
      </c>
      <c r="G117" s="126">
        <f>G$2*AVERAGE(Annual!G$23:G$123)</f>
        <v>0</v>
      </c>
      <c r="H117" s="126">
        <f>H$2*AVERAGE(Annual!H$23:H$123)</f>
        <v>0</v>
      </c>
      <c r="I117" s="126">
        <f>I$2*AVERAGE(Annual!I$23:I$123)</f>
        <v>0</v>
      </c>
      <c r="J117" s="126">
        <f>J$2*AVERAGE(Annual!J$23:J$123)</f>
        <v>0</v>
      </c>
      <c r="K117" s="126">
        <f>K$2*AVERAGE(Annual!K$23:K$123)</f>
        <v>0</v>
      </c>
      <c r="L117" s="126">
        <f>L$2*AVERAGE(Annual!L$23:L$123)</f>
        <v>0</v>
      </c>
      <c r="M117" s="126">
        <f>M$2*AVERAGE(Annual!M$23:M$123)</f>
        <v>0</v>
      </c>
      <c r="N117" s="126">
        <f>N$2*AVERAGE(Annual!N$23:N$123)</f>
        <v>0</v>
      </c>
      <c r="O117" s="126">
        <f>O$2*AVERAGE(Annual!O$23:O$123)</f>
        <v>0</v>
      </c>
      <c r="P117" s="126">
        <f>P$2*AVERAGE(Annual!P$23:P$123)</f>
        <v>0</v>
      </c>
      <c r="Q117" s="126">
        <f>Q$2*AVERAGE(Annual!Q$23:Q$123)</f>
        <v>0</v>
      </c>
      <c r="R117" s="126">
        <f>R$2*AVERAGE(Annual!R$23:R$123)</f>
        <v>0</v>
      </c>
      <c r="S117" s="126">
        <f>S$2*AVERAGE(Annual!S$23:S$123)</f>
        <v>0</v>
      </c>
      <c r="T117" s="126">
        <f>T$2*AVERAGE(Annual!T$23:T$123)</f>
        <v>0</v>
      </c>
      <c r="U117" s="126">
        <f>U$2*AVERAGE(Annual!U$23:U$123)</f>
        <v>0</v>
      </c>
      <c r="V117" s="126">
        <f>V$2*AVERAGE(Annual!V$23:V$123)</f>
        <v>0</v>
      </c>
      <c r="W117" s="126">
        <f>W$2*AVERAGE(Annual!W$23:W$123)</f>
        <v>0</v>
      </c>
      <c r="X117" s="126">
        <f>X$2*AVERAGE(Annual!X$23:X$123)</f>
        <v>0</v>
      </c>
      <c r="Y117" s="126">
        <f>Y$2*AVERAGE(Annual!Y$23:Y$123)</f>
        <v>0</v>
      </c>
      <c r="Z117" s="126">
        <f>Z$2*AVERAGE(Annual!Z$23:Z$123)</f>
        <v>0</v>
      </c>
      <c r="AA117" s="126">
        <f>AA$2*AVERAGE(Annual!AA$23:AA$123)</f>
        <v>0</v>
      </c>
      <c r="AB117" s="126">
        <f>AB$2*AVERAGE(Annual!AB$23:AB$123)</f>
        <v>0</v>
      </c>
      <c r="AC117" s="126">
        <f>AC$2*AVERAGE(Annual!AC$23:AC$123)</f>
        <v>0</v>
      </c>
      <c r="AD117" s="126">
        <f>AD$2*AVERAGE(Annual!AD$23:AD$123)</f>
        <v>0</v>
      </c>
    </row>
    <row r="118" spans="1:30">
      <c r="A118" t="s">
        <v>659</v>
      </c>
      <c r="B118" s="126">
        <f>B$2*AVERAGE(Annual!B$23:B$123)</f>
        <v>0</v>
      </c>
      <c r="C118" s="126">
        <f>C$2*AVERAGE(Annual!C$23:C$123)</f>
        <v>0</v>
      </c>
      <c r="D118" s="126">
        <f>D$2*AVERAGE(Annual!D$23:D$123)</f>
        <v>0</v>
      </c>
      <c r="E118" s="126">
        <f>E$2*AVERAGE(Annual!E$23:E$123)</f>
        <v>0</v>
      </c>
      <c r="F118" s="126">
        <f>F$2*AVERAGE(Annual!F$23:F$123)</f>
        <v>0</v>
      </c>
      <c r="G118" s="126">
        <f>G$2*AVERAGE(Annual!G$23:G$123)</f>
        <v>0</v>
      </c>
      <c r="H118" s="126">
        <f>H$2*AVERAGE(Annual!H$23:H$123)</f>
        <v>0</v>
      </c>
      <c r="I118" s="126">
        <f>I$2*AVERAGE(Annual!I$23:I$123)</f>
        <v>0</v>
      </c>
      <c r="J118" s="126">
        <f>J$2*AVERAGE(Annual!J$23:J$123)</f>
        <v>0</v>
      </c>
      <c r="K118" s="126">
        <f>K$2*AVERAGE(Annual!K$23:K$123)</f>
        <v>0</v>
      </c>
      <c r="L118" s="126">
        <f>L$2*AVERAGE(Annual!L$23:L$123)</f>
        <v>0</v>
      </c>
      <c r="M118" s="126">
        <f>M$2*AVERAGE(Annual!M$23:M$123)</f>
        <v>0</v>
      </c>
      <c r="N118" s="126">
        <f>N$2*AVERAGE(Annual!N$23:N$123)</f>
        <v>0</v>
      </c>
      <c r="O118" s="126">
        <f>O$2*AVERAGE(Annual!O$23:O$123)</f>
        <v>0</v>
      </c>
      <c r="P118" s="126">
        <f>P$2*AVERAGE(Annual!P$23:P$123)</f>
        <v>0</v>
      </c>
      <c r="Q118" s="126">
        <f>Q$2*AVERAGE(Annual!Q$23:Q$123)</f>
        <v>0</v>
      </c>
      <c r="R118" s="126">
        <f>R$2*AVERAGE(Annual!R$23:R$123)</f>
        <v>0</v>
      </c>
      <c r="S118" s="126">
        <f>S$2*AVERAGE(Annual!S$23:S$123)</f>
        <v>0</v>
      </c>
      <c r="T118" s="126">
        <f>T$2*AVERAGE(Annual!T$23:T$123)</f>
        <v>0</v>
      </c>
      <c r="U118" s="126">
        <f>U$2*AVERAGE(Annual!U$23:U$123)</f>
        <v>0</v>
      </c>
      <c r="V118" s="126">
        <f>V$2*AVERAGE(Annual!V$23:V$123)</f>
        <v>0</v>
      </c>
      <c r="W118" s="126">
        <f>W$2*AVERAGE(Annual!W$23:W$123)</f>
        <v>0</v>
      </c>
      <c r="X118" s="126">
        <f>X$2*AVERAGE(Annual!X$23:X$123)</f>
        <v>0</v>
      </c>
      <c r="Y118" s="126">
        <f>Y$2*AVERAGE(Annual!Y$23:Y$123)</f>
        <v>0</v>
      </c>
      <c r="Z118" s="126">
        <f>Z$2*AVERAGE(Annual!Z$23:Z$123)</f>
        <v>0</v>
      </c>
      <c r="AA118" s="126">
        <f>AA$2*AVERAGE(Annual!AA$23:AA$123)</f>
        <v>0</v>
      </c>
      <c r="AB118" s="126">
        <f>AB$2*AVERAGE(Annual!AB$23:AB$123)</f>
        <v>0</v>
      </c>
      <c r="AC118" s="126">
        <f>AC$2*AVERAGE(Annual!AC$23:AC$123)</f>
        <v>0</v>
      </c>
      <c r="AD118" s="126">
        <f>AD$2*AVERAGE(Annual!AD$23:AD$123)</f>
        <v>0</v>
      </c>
    </row>
    <row r="119" spans="1:30">
      <c r="A119" t="s">
        <v>665</v>
      </c>
      <c r="B119" s="126">
        <f>B$2*AVERAGE(Annual!B$23:B$123)</f>
        <v>0</v>
      </c>
      <c r="C119" s="126">
        <f>C$2*AVERAGE(Annual!C$23:C$123)</f>
        <v>0</v>
      </c>
      <c r="D119" s="126">
        <f>D$2*AVERAGE(Annual!D$23:D$123)</f>
        <v>0</v>
      </c>
      <c r="E119" s="126">
        <f>E$2*AVERAGE(Annual!E$23:E$123)</f>
        <v>0</v>
      </c>
      <c r="F119" s="126">
        <f>F$2*AVERAGE(Annual!F$23:F$123)</f>
        <v>0</v>
      </c>
      <c r="G119" s="126">
        <f>G$2*AVERAGE(Annual!G$23:G$123)</f>
        <v>0</v>
      </c>
      <c r="H119" s="126">
        <f>H$2*AVERAGE(Annual!H$23:H$123)</f>
        <v>0</v>
      </c>
      <c r="I119" s="126">
        <f>I$2*AVERAGE(Annual!I$23:I$123)</f>
        <v>0</v>
      </c>
      <c r="J119" s="126">
        <f>J$2*AVERAGE(Annual!J$23:J$123)</f>
        <v>0</v>
      </c>
      <c r="K119" s="126">
        <f>K$2*AVERAGE(Annual!K$23:K$123)</f>
        <v>0</v>
      </c>
      <c r="L119" s="126">
        <f>L$2*AVERAGE(Annual!L$23:L$123)</f>
        <v>0</v>
      </c>
      <c r="M119" s="126">
        <f>M$2*AVERAGE(Annual!M$23:M$123)</f>
        <v>0</v>
      </c>
      <c r="N119" s="126">
        <f>N$2*AVERAGE(Annual!N$23:N$123)</f>
        <v>0</v>
      </c>
      <c r="O119" s="126">
        <f>O$2*AVERAGE(Annual!O$23:O$123)</f>
        <v>0</v>
      </c>
      <c r="P119" s="126">
        <f>P$2*AVERAGE(Annual!P$23:P$123)</f>
        <v>0</v>
      </c>
      <c r="Q119" s="126">
        <f>Q$2*AVERAGE(Annual!Q$23:Q$123)</f>
        <v>0</v>
      </c>
      <c r="R119" s="126">
        <f>R$2*AVERAGE(Annual!R$23:R$123)</f>
        <v>0</v>
      </c>
      <c r="S119" s="126">
        <f>S$2*AVERAGE(Annual!S$23:S$123)</f>
        <v>0</v>
      </c>
      <c r="T119" s="126">
        <f>T$2*AVERAGE(Annual!T$23:T$123)</f>
        <v>0</v>
      </c>
      <c r="U119" s="126">
        <f>U$2*AVERAGE(Annual!U$23:U$123)</f>
        <v>0</v>
      </c>
      <c r="V119" s="126">
        <f>V$2*AVERAGE(Annual!V$23:V$123)</f>
        <v>0</v>
      </c>
      <c r="W119" s="126">
        <f>W$2*AVERAGE(Annual!W$23:W$123)</f>
        <v>0</v>
      </c>
      <c r="X119" s="126">
        <f>X$2*AVERAGE(Annual!X$23:X$123)</f>
        <v>0</v>
      </c>
      <c r="Y119" s="126">
        <f>Y$2*AVERAGE(Annual!Y$23:Y$123)</f>
        <v>0</v>
      </c>
      <c r="Z119" s="126">
        <f>Z$2*AVERAGE(Annual!Z$23:Z$123)</f>
        <v>0</v>
      </c>
      <c r="AA119" s="126">
        <f>AA$2*AVERAGE(Annual!AA$23:AA$123)</f>
        <v>0</v>
      </c>
      <c r="AB119" s="126">
        <f>AB$2*AVERAGE(Annual!AB$23:AB$123)</f>
        <v>0</v>
      </c>
      <c r="AC119" s="126">
        <f>AC$2*AVERAGE(Annual!AC$23:AC$123)</f>
        <v>0</v>
      </c>
      <c r="AD119" s="126">
        <f>AD$2*AVERAGE(Annual!AD$23:AD$123)</f>
        <v>0</v>
      </c>
    </row>
    <row r="120" spans="1:30">
      <c r="A120" t="s">
        <v>666</v>
      </c>
      <c r="B120" s="126">
        <f>B$2*AVERAGE(Annual!B$23:B$123)</f>
        <v>0</v>
      </c>
      <c r="C120" s="126">
        <f>C$2*AVERAGE(Annual!C$23:C$123)</f>
        <v>0</v>
      </c>
      <c r="D120" s="126">
        <f>D$2*AVERAGE(Annual!D$23:D$123)</f>
        <v>0</v>
      </c>
      <c r="E120" s="126">
        <f>E$2*AVERAGE(Annual!E$23:E$123)</f>
        <v>0</v>
      </c>
      <c r="F120" s="126">
        <f>F$2*AVERAGE(Annual!F$23:F$123)</f>
        <v>0</v>
      </c>
      <c r="G120" s="126">
        <f>G$2*AVERAGE(Annual!G$23:G$123)</f>
        <v>0</v>
      </c>
      <c r="H120" s="126">
        <f>H$2*AVERAGE(Annual!H$23:H$123)</f>
        <v>0</v>
      </c>
      <c r="I120" s="126">
        <f>I$2*AVERAGE(Annual!I$23:I$123)</f>
        <v>0</v>
      </c>
      <c r="J120" s="126">
        <f>J$2*AVERAGE(Annual!J$23:J$123)</f>
        <v>0</v>
      </c>
      <c r="K120" s="126">
        <f>K$2*AVERAGE(Annual!K$23:K$123)</f>
        <v>0</v>
      </c>
      <c r="L120" s="126">
        <f>L$2*AVERAGE(Annual!L$23:L$123)</f>
        <v>0</v>
      </c>
      <c r="M120" s="126">
        <f>M$2*AVERAGE(Annual!M$23:M$123)</f>
        <v>0</v>
      </c>
      <c r="N120" s="126">
        <f>N$2*AVERAGE(Annual!N$23:N$123)</f>
        <v>0</v>
      </c>
      <c r="O120" s="126">
        <f>O$2*AVERAGE(Annual!O$23:O$123)</f>
        <v>0</v>
      </c>
      <c r="P120" s="126">
        <f>P$2*AVERAGE(Annual!P$23:P$123)</f>
        <v>0</v>
      </c>
      <c r="Q120" s="126">
        <f>Q$2*AVERAGE(Annual!Q$23:Q$123)</f>
        <v>0</v>
      </c>
      <c r="R120" s="126">
        <f>R$2*AVERAGE(Annual!R$23:R$123)</f>
        <v>0</v>
      </c>
      <c r="S120" s="126">
        <f>S$2*AVERAGE(Annual!S$23:S$123)</f>
        <v>0</v>
      </c>
      <c r="T120" s="126">
        <f>T$2*AVERAGE(Annual!T$23:T$123)</f>
        <v>0</v>
      </c>
      <c r="U120" s="126">
        <f>U$2*AVERAGE(Annual!U$23:U$123)</f>
        <v>0</v>
      </c>
      <c r="V120" s="126">
        <f>V$2*AVERAGE(Annual!V$23:V$123)</f>
        <v>0</v>
      </c>
      <c r="W120" s="126">
        <f>W$2*AVERAGE(Annual!W$23:W$123)</f>
        <v>0</v>
      </c>
      <c r="X120" s="126">
        <f>X$2*AVERAGE(Annual!X$23:X$123)</f>
        <v>0</v>
      </c>
      <c r="Y120" s="126">
        <f>Y$2*AVERAGE(Annual!Y$23:Y$123)</f>
        <v>0</v>
      </c>
      <c r="Z120" s="126">
        <f>Z$2*AVERAGE(Annual!Z$23:Z$123)</f>
        <v>0</v>
      </c>
      <c r="AA120" s="126">
        <f>AA$2*AVERAGE(Annual!AA$23:AA$123)</f>
        <v>0</v>
      </c>
      <c r="AB120" s="126">
        <f>AB$2*AVERAGE(Annual!AB$23:AB$123)</f>
        <v>0</v>
      </c>
      <c r="AC120" s="126">
        <f>AC$2*AVERAGE(Annual!AC$23:AC$123)</f>
        <v>0</v>
      </c>
      <c r="AD120" s="126">
        <f>AD$2*AVERAGE(Annual!AD$23:AD$123)</f>
        <v>0</v>
      </c>
    </row>
    <row r="121" spans="1:30">
      <c r="A121" t="s">
        <v>682</v>
      </c>
      <c r="B121" s="126">
        <f>B$2*AVERAGE(Annual!B$23:B$123)</f>
        <v>0</v>
      </c>
      <c r="C121" s="126">
        <f>C$2*AVERAGE(Annual!C$23:C$123)</f>
        <v>0</v>
      </c>
      <c r="D121" s="126">
        <f>D$2*AVERAGE(Annual!D$23:D$123)</f>
        <v>0</v>
      </c>
      <c r="E121" s="126">
        <f>E$2*AVERAGE(Annual!E$23:E$123)</f>
        <v>0</v>
      </c>
      <c r="F121" s="126">
        <f>F$2*AVERAGE(Annual!F$23:F$123)</f>
        <v>0</v>
      </c>
      <c r="G121" s="126">
        <f>G$2*AVERAGE(Annual!G$23:G$123)</f>
        <v>0</v>
      </c>
      <c r="H121" s="126">
        <f>H$2*AVERAGE(Annual!H$23:H$123)</f>
        <v>0</v>
      </c>
      <c r="I121" s="126">
        <f>I$2*AVERAGE(Annual!I$23:I$123)</f>
        <v>0</v>
      </c>
      <c r="J121" s="126">
        <f>J$2*AVERAGE(Annual!J$23:J$123)</f>
        <v>0</v>
      </c>
      <c r="K121" s="126">
        <f>K$2*AVERAGE(Annual!K$23:K$123)</f>
        <v>0</v>
      </c>
      <c r="L121" s="126">
        <f>L$2*AVERAGE(Annual!L$23:L$123)</f>
        <v>0</v>
      </c>
      <c r="M121" s="126">
        <f>M$2*AVERAGE(Annual!M$23:M$123)</f>
        <v>0</v>
      </c>
      <c r="N121" s="126">
        <f>N$2*AVERAGE(Annual!N$23:N$123)</f>
        <v>0</v>
      </c>
      <c r="O121" s="126">
        <f>O$2*AVERAGE(Annual!O$23:O$123)</f>
        <v>0</v>
      </c>
      <c r="P121" s="126">
        <f>P$2*AVERAGE(Annual!P$23:P$123)</f>
        <v>0</v>
      </c>
      <c r="Q121" s="126">
        <f>Q$2*AVERAGE(Annual!Q$23:Q$123)</f>
        <v>0</v>
      </c>
      <c r="R121" s="126">
        <f>R$2*AVERAGE(Annual!R$23:R$123)</f>
        <v>0</v>
      </c>
      <c r="S121" s="126">
        <f>S$2*AVERAGE(Annual!S$23:S$123)</f>
        <v>0</v>
      </c>
      <c r="T121" s="126">
        <f>T$2*AVERAGE(Annual!T$23:T$123)</f>
        <v>0</v>
      </c>
      <c r="U121" s="126">
        <f>U$2*AVERAGE(Annual!U$23:U$123)</f>
        <v>0</v>
      </c>
      <c r="V121" s="126">
        <f>V$2*AVERAGE(Annual!V$23:V$123)</f>
        <v>0</v>
      </c>
      <c r="W121" s="126">
        <f>W$2*AVERAGE(Annual!W$23:W$123)</f>
        <v>0</v>
      </c>
      <c r="X121" s="126">
        <f>X$2*AVERAGE(Annual!X$23:X$123)</f>
        <v>0</v>
      </c>
      <c r="Y121" s="126">
        <f>Y$2*AVERAGE(Annual!Y$23:Y$123)</f>
        <v>0</v>
      </c>
      <c r="Z121" s="126">
        <f>Z$2*AVERAGE(Annual!Z$23:Z$123)</f>
        <v>0</v>
      </c>
      <c r="AA121" s="126">
        <f>AA$2*AVERAGE(Annual!AA$23:AA$123)</f>
        <v>0</v>
      </c>
      <c r="AB121" s="126">
        <f>AB$2*AVERAGE(Annual!AB$23:AB$123)</f>
        <v>0</v>
      </c>
      <c r="AC121" s="126">
        <f>AC$2*AVERAGE(Annual!AC$23:AC$123)</f>
        <v>0</v>
      </c>
      <c r="AD121" s="126">
        <f>AD$2*AVERAGE(Annual!AD$23:AD$123)</f>
        <v>0</v>
      </c>
    </row>
    <row r="122" spans="1:30">
      <c r="A122" t="s">
        <v>683</v>
      </c>
      <c r="B122" s="126">
        <f>B$2*AVERAGE(Annual!B$23:B$123)</f>
        <v>0</v>
      </c>
      <c r="C122" s="126">
        <f>C$2*AVERAGE(Annual!C$23:C$123)</f>
        <v>0</v>
      </c>
      <c r="D122" s="126">
        <f>D$2*AVERAGE(Annual!D$23:D$123)</f>
        <v>0</v>
      </c>
      <c r="E122" s="126">
        <f>E$2*AVERAGE(Annual!E$23:E$123)</f>
        <v>0</v>
      </c>
      <c r="F122" s="126">
        <f>F$2*AVERAGE(Annual!F$23:F$123)</f>
        <v>0</v>
      </c>
      <c r="G122" s="126">
        <f>G$2*AVERAGE(Annual!G$23:G$123)</f>
        <v>0</v>
      </c>
      <c r="H122" s="126">
        <f>H$2*AVERAGE(Annual!H$23:H$123)</f>
        <v>0</v>
      </c>
      <c r="I122" s="126">
        <f>I$2*AVERAGE(Annual!I$23:I$123)</f>
        <v>0</v>
      </c>
      <c r="J122" s="126">
        <f>J$2*AVERAGE(Annual!J$23:J$123)</f>
        <v>0</v>
      </c>
      <c r="K122" s="126">
        <f>K$2*AVERAGE(Annual!K$23:K$123)</f>
        <v>0</v>
      </c>
      <c r="L122" s="126">
        <f>L$2*AVERAGE(Annual!L$23:L$123)</f>
        <v>0</v>
      </c>
      <c r="M122" s="126">
        <f>M$2*AVERAGE(Annual!M$23:M$123)</f>
        <v>0</v>
      </c>
      <c r="N122" s="126">
        <f>N$2*AVERAGE(Annual!N$23:N$123)</f>
        <v>0</v>
      </c>
      <c r="O122" s="126">
        <f>O$2*AVERAGE(Annual!O$23:O$123)</f>
        <v>0</v>
      </c>
      <c r="P122" s="126">
        <f>P$2*AVERAGE(Annual!P$23:P$123)</f>
        <v>0</v>
      </c>
      <c r="Q122" s="126">
        <f>Q$2*AVERAGE(Annual!Q$23:Q$123)</f>
        <v>0</v>
      </c>
      <c r="R122" s="126">
        <f>R$2*AVERAGE(Annual!R$23:R$123)</f>
        <v>0</v>
      </c>
      <c r="S122" s="126">
        <f>S$2*AVERAGE(Annual!S$23:S$123)</f>
        <v>0</v>
      </c>
      <c r="T122" s="126">
        <f>T$2*AVERAGE(Annual!T$23:T$123)</f>
        <v>0</v>
      </c>
      <c r="U122" s="126">
        <f>U$2*AVERAGE(Annual!U$23:U$123)</f>
        <v>0</v>
      </c>
      <c r="V122" s="126">
        <f>V$2*AVERAGE(Annual!V$23:V$123)</f>
        <v>0</v>
      </c>
      <c r="W122" s="126">
        <f>W$2*AVERAGE(Annual!W$23:W$123)</f>
        <v>0</v>
      </c>
      <c r="X122" s="126">
        <f>X$2*AVERAGE(Annual!X$23:X$123)</f>
        <v>0</v>
      </c>
      <c r="Y122" s="126">
        <f>Y$2*AVERAGE(Annual!Y$23:Y$123)</f>
        <v>0</v>
      </c>
      <c r="Z122" s="126">
        <f>Z$2*AVERAGE(Annual!Z$23:Z$123)</f>
        <v>0</v>
      </c>
      <c r="AA122" s="126">
        <f>AA$2*AVERAGE(Annual!AA$23:AA$123)</f>
        <v>0</v>
      </c>
      <c r="AB122" s="126">
        <f>AB$2*AVERAGE(Annual!AB$23:AB$123)</f>
        <v>0</v>
      </c>
      <c r="AC122" s="126">
        <f>AC$2*AVERAGE(Annual!AC$23:AC$123)</f>
        <v>0</v>
      </c>
      <c r="AD122" s="126">
        <f>AD$2*AVERAGE(Annual!AD$23:AD$123)</f>
        <v>0</v>
      </c>
    </row>
    <row r="123" spans="1:30">
      <c r="A123" t="s">
        <v>684</v>
      </c>
      <c r="B123" s="126">
        <f>B$2*AVERAGE(Annual!B$23:B$123)</f>
        <v>0</v>
      </c>
      <c r="C123" s="126">
        <f>C$2*AVERAGE(Annual!C$23:C$123)</f>
        <v>0</v>
      </c>
      <c r="D123" s="126">
        <f>D$2*AVERAGE(Annual!D$23:D$123)</f>
        <v>0</v>
      </c>
      <c r="E123" s="126">
        <f>E$2*AVERAGE(Annual!E$23:E$123)</f>
        <v>0</v>
      </c>
      <c r="F123" s="126">
        <f>F$2*AVERAGE(Annual!F$23:F$123)</f>
        <v>0</v>
      </c>
      <c r="G123" s="126">
        <f>G$2*AVERAGE(Annual!G$23:G$123)</f>
        <v>0</v>
      </c>
      <c r="H123" s="126">
        <f>H$2*AVERAGE(Annual!H$23:H$123)</f>
        <v>0</v>
      </c>
      <c r="I123" s="126">
        <f>I$2*AVERAGE(Annual!I$23:I$123)</f>
        <v>0</v>
      </c>
      <c r="J123" s="126">
        <f>J$2*AVERAGE(Annual!J$23:J$123)</f>
        <v>0</v>
      </c>
      <c r="K123" s="126">
        <f>K$2*AVERAGE(Annual!K$23:K$123)</f>
        <v>0</v>
      </c>
      <c r="L123" s="126">
        <f>L$2*AVERAGE(Annual!L$23:L$123)</f>
        <v>0</v>
      </c>
      <c r="M123" s="126">
        <f>M$2*AVERAGE(Annual!M$23:M$123)</f>
        <v>0</v>
      </c>
      <c r="N123" s="126">
        <f>N$2*AVERAGE(Annual!N$23:N$123)</f>
        <v>0</v>
      </c>
      <c r="O123" s="126">
        <f>O$2*AVERAGE(Annual!O$23:O$123)</f>
        <v>0</v>
      </c>
      <c r="P123" s="126">
        <f>P$2*AVERAGE(Annual!P$23:P$123)</f>
        <v>0</v>
      </c>
      <c r="Q123" s="126">
        <f>Q$2*AVERAGE(Annual!Q$23:Q$123)</f>
        <v>0</v>
      </c>
      <c r="R123" s="126">
        <f>R$2*AVERAGE(Annual!R$23:R$123)</f>
        <v>0</v>
      </c>
      <c r="S123" s="126">
        <f>S$2*AVERAGE(Annual!S$23:S$123)</f>
        <v>0</v>
      </c>
      <c r="T123" s="126">
        <f>T$2*AVERAGE(Annual!T$23:T$123)</f>
        <v>0</v>
      </c>
      <c r="U123" s="126">
        <f>U$2*AVERAGE(Annual!U$23:U$123)</f>
        <v>0</v>
      </c>
      <c r="V123" s="126">
        <f>V$2*AVERAGE(Annual!V$23:V$123)</f>
        <v>0</v>
      </c>
      <c r="W123" s="126">
        <f>W$2*AVERAGE(Annual!W$23:W$123)</f>
        <v>0</v>
      </c>
      <c r="X123" s="126">
        <f>X$2*AVERAGE(Annual!X$23:X$123)</f>
        <v>0</v>
      </c>
      <c r="Y123" s="126">
        <f>Y$2*AVERAGE(Annual!Y$23:Y$123)</f>
        <v>0</v>
      </c>
      <c r="Z123" s="126">
        <f>Z$2*AVERAGE(Annual!Z$23:Z$123)</f>
        <v>0</v>
      </c>
      <c r="AA123" s="126">
        <f>AA$2*AVERAGE(Annual!AA$23:AA$123)</f>
        <v>0</v>
      </c>
      <c r="AB123" s="126">
        <f>AB$2*AVERAGE(Annual!AB$23:AB$123)</f>
        <v>0</v>
      </c>
      <c r="AC123" s="126">
        <f>AC$2*AVERAGE(Annual!AC$23:AC$123)</f>
        <v>0</v>
      </c>
      <c r="AD123" s="126">
        <f>AD$2*AVERAGE(Annual!AD$23:AD$123)</f>
        <v>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6" tint="0.39997558519241921"/>
  </sheetPr>
  <dimension ref="A1:AD123"/>
  <sheetViews>
    <sheetView zoomScale="80" zoomScaleNormal="80" zoomScaleSheetLayoutView="100" workbookViewId="0">
      <pane xSplit="1" ySplit="2" topLeftCell="O100" activePane="bottomRight" state="frozen"/>
      <selection activeCell="B7" sqref="B7"/>
      <selection pane="topRight" activeCell="B7" sqref="B7"/>
      <selection pane="bottomLeft" activeCell="B7" sqref="B7"/>
      <selection pane="bottomRight" activeCell="AC116" sqref="AC116"/>
    </sheetView>
  </sheetViews>
  <sheetFormatPr baseColWidth="10" defaultColWidth="12.7109375" defaultRowHeight="15"/>
  <cols>
    <col min="1" max="1" width="15.7109375" customWidth="1"/>
  </cols>
  <sheetData>
    <row r="1" spans="1:30">
      <c r="B1" t="s">
        <v>375</v>
      </c>
      <c r="C1" t="s">
        <v>510</v>
      </c>
      <c r="D1" s="128" t="s">
        <v>471</v>
      </c>
      <c r="E1" s="128" t="s">
        <v>470</v>
      </c>
      <c r="F1" s="128" t="s">
        <v>473</v>
      </c>
      <c r="G1" t="s">
        <v>379</v>
      </c>
      <c r="H1" t="s">
        <v>556</v>
      </c>
      <c r="I1" t="s">
        <v>124</v>
      </c>
      <c r="J1" t="s">
        <v>208</v>
      </c>
      <c r="K1" t="s">
        <v>381</v>
      </c>
      <c r="L1" t="s">
        <v>382</v>
      </c>
      <c r="M1" t="s">
        <v>371</v>
      </c>
      <c r="N1" t="s">
        <v>385</v>
      </c>
      <c r="O1" t="s">
        <v>374</v>
      </c>
      <c r="P1" t="s">
        <v>387</v>
      </c>
      <c r="Q1" t="s">
        <v>372</v>
      </c>
      <c r="R1" t="s">
        <v>479</v>
      </c>
      <c r="S1" t="s">
        <v>388</v>
      </c>
      <c r="T1" t="s">
        <v>586</v>
      </c>
      <c r="U1" t="s">
        <v>380</v>
      </c>
      <c r="V1" t="s">
        <v>131</v>
      </c>
      <c r="W1" t="s">
        <v>373</v>
      </c>
      <c r="X1" t="s">
        <v>526</v>
      </c>
      <c r="Y1" t="s">
        <v>527</v>
      </c>
      <c r="Z1" s="158" t="s">
        <v>663</v>
      </c>
      <c r="AA1" t="s">
        <v>679</v>
      </c>
      <c r="AB1" t="s">
        <v>680</v>
      </c>
      <c r="AC1" s="158" t="s">
        <v>664</v>
      </c>
      <c r="AD1" s="158" t="s">
        <v>676</v>
      </c>
    </row>
    <row r="2" spans="1:30">
      <c r="A2" s="132" t="s">
        <v>467</v>
      </c>
      <c r="B2" s="132">
        <v>1</v>
      </c>
      <c r="C2" s="132">
        <v>1</v>
      </c>
      <c r="D2" s="128">
        <v>0</v>
      </c>
      <c r="E2" s="128">
        <v>0</v>
      </c>
      <c r="F2" s="128">
        <v>0</v>
      </c>
      <c r="G2" s="132">
        <v>1</v>
      </c>
      <c r="H2" s="132">
        <v>1</v>
      </c>
      <c r="I2" s="132">
        <v>1</v>
      </c>
      <c r="J2" s="132">
        <v>1</v>
      </c>
      <c r="K2" s="132">
        <v>1</v>
      </c>
      <c r="L2" s="132">
        <v>1</v>
      </c>
      <c r="M2" s="132">
        <v>1</v>
      </c>
      <c r="N2" s="132">
        <v>1</v>
      </c>
      <c r="O2" s="132">
        <v>1</v>
      </c>
      <c r="P2" s="132">
        <v>1</v>
      </c>
      <c r="Q2" s="128">
        <v>0</v>
      </c>
      <c r="R2" s="132">
        <v>1</v>
      </c>
      <c r="S2" s="132">
        <v>1</v>
      </c>
      <c r="T2" s="132">
        <v>1</v>
      </c>
      <c r="U2" s="128">
        <v>0</v>
      </c>
      <c r="V2" s="132">
        <v>1</v>
      </c>
      <c r="W2" s="132">
        <v>1</v>
      </c>
      <c r="X2" s="132">
        <v>1</v>
      </c>
      <c r="Y2" s="132">
        <v>1</v>
      </c>
      <c r="Z2" s="128">
        <v>0</v>
      </c>
      <c r="AA2" s="128">
        <v>0</v>
      </c>
      <c r="AB2" s="132">
        <v>1</v>
      </c>
      <c r="AC2" s="132">
        <v>1</v>
      </c>
      <c r="AD2" s="132">
        <v>1</v>
      </c>
    </row>
    <row r="3" spans="1:30">
      <c r="A3" t="s">
        <v>400</v>
      </c>
      <c r="B3" s="126"/>
      <c r="C3" s="126"/>
      <c r="D3" s="126"/>
      <c r="E3" s="126"/>
      <c r="F3" s="126"/>
      <c r="G3" s="126"/>
      <c r="H3" s="126"/>
      <c r="I3" s="126"/>
      <c r="J3" s="126"/>
      <c r="K3" s="126"/>
      <c r="L3" s="126"/>
      <c r="M3" s="126"/>
      <c r="N3" s="126"/>
      <c r="O3" s="126"/>
      <c r="P3" s="126"/>
      <c r="Q3" s="126"/>
      <c r="R3" s="126"/>
      <c r="S3" s="126"/>
      <c r="T3" s="126"/>
      <c r="U3" s="126"/>
      <c r="V3" s="126"/>
      <c r="W3" s="126"/>
    </row>
    <row r="4" spans="1:30">
      <c r="A4" t="s">
        <v>401</v>
      </c>
      <c r="B4" s="126"/>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row>
    <row r="5" spans="1:30">
      <c r="A5" t="s">
        <v>402</v>
      </c>
      <c r="B5" s="126"/>
      <c r="C5" s="126"/>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row>
    <row r="6" spans="1:30">
      <c r="A6" t="s">
        <v>403</v>
      </c>
      <c r="B6" s="126"/>
      <c r="C6" s="126"/>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row>
    <row r="7" spans="1:30">
      <c r="A7" t="s">
        <v>404</v>
      </c>
      <c r="B7" s="126">
        <f>B$2*AVERAGE(Annual!B$65:B$123)</f>
        <v>0.97508613524746723</v>
      </c>
      <c r="C7" s="126">
        <f>C$2*AVERAGE(Annual!C$65:C$123)</f>
        <v>1.0965181975386731</v>
      </c>
      <c r="D7" s="126">
        <f>D$2*AVERAGE(Annual!D$65:D$123)</f>
        <v>0</v>
      </c>
      <c r="E7" s="126">
        <f>E$2*AVERAGE(Annual!E$65:E$123)</f>
        <v>0</v>
      </c>
      <c r="F7" s="126">
        <f>F$2*AVERAGE(Annual!F$65:F$123)</f>
        <v>0</v>
      </c>
      <c r="G7" s="126">
        <f>G$2*AVERAGE(Annual!G$65:G$123)</f>
        <v>1.3145283028639994</v>
      </c>
      <c r="H7" s="126">
        <f>H$2*AVERAGE(Annual!H$65:H$123)</f>
        <v>1.5599703268041563</v>
      </c>
      <c r="I7" s="126">
        <f>I$2*AVERAGE(Annual!I$65:I$123)</f>
        <v>0.81715954503174404</v>
      </c>
      <c r="J7" s="126">
        <f>J$2*AVERAGE(Annual!J$65:J$123)</f>
        <v>0.63679839703649488</v>
      </c>
      <c r="K7" s="126">
        <f>K$2*AVERAGE(Annual!K$65:K$123)</f>
        <v>0.96453127407305739</v>
      </c>
      <c r="L7" s="126">
        <f>L$2*AVERAGE(Annual!L$65:L$123)</f>
        <v>0.14737172904131154</v>
      </c>
      <c r="M7" s="126">
        <f>M$2*AVERAGE(Annual!M$65:M$123)</f>
        <v>455.59516534320505</v>
      </c>
      <c r="N7" s="126">
        <f>N$2*AVERAGE(Annual!N$65:N$123)</f>
        <v>0.24839447836386697</v>
      </c>
      <c r="O7" s="126">
        <f>O$2*AVERAGE(Annual!O$65:O$123)</f>
        <v>5.8699579730958451</v>
      </c>
      <c r="P7" s="126">
        <f>P$2*AVERAGE(Annual!P$65:P$123)</f>
        <v>-9.1633183224032411E-2</v>
      </c>
      <c r="Q7" s="126">
        <f>Q$2*AVERAGE(Annual!Q$65:Q$123)</f>
        <v>0</v>
      </c>
      <c r="R7" s="126">
        <f>R$2*AVERAGE(Annual!R$65:R$123)</f>
        <v>0.78705022968172189</v>
      </c>
      <c r="S7" s="126">
        <f>S$2*AVERAGE(Annual!S$65:S$123)</f>
        <v>0.42983300578841338</v>
      </c>
      <c r="T7" s="126">
        <f>T$2*AVERAGE(Annual!T$65:T$123)</f>
        <v>0.35721722389330995</v>
      </c>
      <c r="U7" s="126">
        <f>U$2*AVERAGE(Annual!U$65:U$123)</f>
        <v>0</v>
      </c>
      <c r="V7" s="126">
        <f>V$2*AVERAGE(Annual!V$65:V$123)</f>
        <v>0.64827172638753461</v>
      </c>
      <c r="W7" s="126">
        <f>W$2*AVERAGE(Annual!W$65:W$123)</f>
        <v>464.31729255753385</v>
      </c>
      <c r="X7" s="126">
        <f>X$2*AVERAGE(Annual!X$65:X$123)</f>
        <v>0.5569110282440688</v>
      </c>
      <c r="Y7" s="126">
        <f>Y$2*AVERAGE(Annual!Y$65:Y$123)</f>
        <v>0.53927454418851795</v>
      </c>
      <c r="Z7" s="126">
        <f>Z$2*AVERAGE(Annual!Z$65:Z$123)</f>
        <v>0</v>
      </c>
      <c r="AA7" s="126">
        <f>AA$2*AVERAGE(Annual!AA$65:AA$123)</f>
        <v>0</v>
      </c>
      <c r="AB7" s="126">
        <f>AB$2*AVERAGE(Annual!AB$65:AB$123)</f>
        <v>-8.2708477966612381</v>
      </c>
      <c r="AC7" s="126">
        <f>AC$2*AVERAGE(Annual!AC$65:AC$123)</f>
        <v>7.9282891803892195</v>
      </c>
      <c r="AD7" s="126">
        <f>AD$2*AVERAGE(Annual!AD$65:AD$123)</f>
        <v>1.21041671779895</v>
      </c>
    </row>
    <row r="8" spans="1:30">
      <c r="A8" t="s">
        <v>405</v>
      </c>
      <c r="B8" s="126">
        <f>B$2*AVERAGE(Annual!B$65:B$123)</f>
        <v>0.97508613524746723</v>
      </c>
      <c r="C8" s="126">
        <f>C$2*AVERAGE(Annual!C$65:C$123)</f>
        <v>1.0965181975386731</v>
      </c>
      <c r="D8" s="126">
        <f>D$2*AVERAGE(Annual!D$65:D$123)</f>
        <v>0</v>
      </c>
      <c r="E8" s="126">
        <f>E$2*AVERAGE(Annual!E$65:E$123)</f>
        <v>0</v>
      </c>
      <c r="F8" s="126">
        <f>F$2*AVERAGE(Annual!F$65:F$123)</f>
        <v>0</v>
      </c>
      <c r="G8" s="126">
        <f>G$2*AVERAGE(Annual!G$65:G$123)</f>
        <v>1.3145283028639994</v>
      </c>
      <c r="H8" s="126">
        <f>H$2*AVERAGE(Annual!H$65:H$123)</f>
        <v>1.5599703268041563</v>
      </c>
      <c r="I8" s="126">
        <f>I$2*AVERAGE(Annual!I$65:I$123)</f>
        <v>0.81715954503174404</v>
      </c>
      <c r="J8" s="126">
        <f>J$2*AVERAGE(Annual!J$65:J$123)</f>
        <v>0.63679839703649488</v>
      </c>
      <c r="K8" s="126">
        <f>K$2*AVERAGE(Annual!K$65:K$123)</f>
        <v>0.96453127407305739</v>
      </c>
      <c r="L8" s="126">
        <f>L$2*AVERAGE(Annual!L$65:L$123)</f>
        <v>0.14737172904131154</v>
      </c>
      <c r="M8" s="126">
        <f>M$2*AVERAGE(Annual!M$65:M$123)</f>
        <v>455.59516534320505</v>
      </c>
      <c r="N8" s="126">
        <f>N$2*AVERAGE(Annual!N$65:N$123)</f>
        <v>0.24839447836386697</v>
      </c>
      <c r="O8" s="126">
        <f>O$2*AVERAGE(Annual!O$65:O$123)</f>
        <v>5.8699579730958451</v>
      </c>
      <c r="P8" s="126">
        <f>P$2*AVERAGE(Annual!P$65:P$123)</f>
        <v>-9.1633183224032411E-2</v>
      </c>
      <c r="Q8" s="126">
        <f>Q$2*AVERAGE(Annual!Q$65:Q$123)</f>
        <v>0</v>
      </c>
      <c r="R8" s="126">
        <f>R$2*AVERAGE(Annual!R$65:R$123)</f>
        <v>0.78705022968172189</v>
      </c>
      <c r="S8" s="126">
        <f>S$2*AVERAGE(Annual!S$65:S$123)</f>
        <v>0.42983300578841338</v>
      </c>
      <c r="T8" s="126">
        <f>T$2*AVERAGE(Annual!T$65:T$123)</f>
        <v>0.35721722389330995</v>
      </c>
      <c r="U8" s="126">
        <f>U$2*AVERAGE(Annual!U$65:U$123)</f>
        <v>0</v>
      </c>
      <c r="V8" s="126">
        <f>V$2*AVERAGE(Annual!V$65:V$123)</f>
        <v>0.64827172638753461</v>
      </c>
      <c r="W8" s="126">
        <f>W$2*AVERAGE(Annual!W$65:W$123)</f>
        <v>464.31729255753385</v>
      </c>
      <c r="X8" s="126">
        <f>X$2*AVERAGE(Annual!X$65:X$123)</f>
        <v>0.5569110282440688</v>
      </c>
      <c r="Y8" s="126">
        <f>Y$2*AVERAGE(Annual!Y$65:Y$123)</f>
        <v>0.53927454418851795</v>
      </c>
      <c r="Z8" s="126">
        <f>Z$2*AVERAGE(Annual!Z$65:Z$123)</f>
        <v>0</v>
      </c>
      <c r="AA8" s="126">
        <f>AA$2*AVERAGE(Annual!AA$65:AA$123)</f>
        <v>0</v>
      </c>
      <c r="AB8" s="126">
        <f>AB$2*AVERAGE(Annual!AB$65:AB$123)</f>
        <v>-8.2708477966612381</v>
      </c>
      <c r="AC8" s="126">
        <f>AC$2*AVERAGE(Annual!AC$65:AC$123)</f>
        <v>7.9282891803892195</v>
      </c>
      <c r="AD8" s="126">
        <f>AD$2*AVERAGE(Annual!AD$65:AD$123)</f>
        <v>1.21041671779895</v>
      </c>
    </row>
    <row r="9" spans="1:30">
      <c r="A9" t="s">
        <v>406</v>
      </c>
      <c r="B9" s="126">
        <f>B$2*AVERAGE(Annual!B$65:B$123)</f>
        <v>0.97508613524746723</v>
      </c>
      <c r="C9" s="126">
        <f>C$2*AVERAGE(Annual!C$65:C$123)</f>
        <v>1.0965181975386731</v>
      </c>
      <c r="D9" s="126">
        <f>D$2*AVERAGE(Annual!D$65:D$123)</f>
        <v>0</v>
      </c>
      <c r="E9" s="126">
        <f>E$2*AVERAGE(Annual!E$65:E$123)</f>
        <v>0</v>
      </c>
      <c r="F9" s="126">
        <f>F$2*AVERAGE(Annual!F$65:F$123)</f>
        <v>0</v>
      </c>
      <c r="G9" s="126">
        <f>G$2*AVERAGE(Annual!G$65:G$123)</f>
        <v>1.3145283028639994</v>
      </c>
      <c r="H9" s="126">
        <f>H$2*AVERAGE(Annual!H$65:H$123)</f>
        <v>1.5599703268041563</v>
      </c>
      <c r="I9" s="126">
        <f>I$2*AVERAGE(Annual!I$65:I$123)</f>
        <v>0.81715954503174404</v>
      </c>
      <c r="J9" s="126">
        <f>J$2*AVERAGE(Annual!J$65:J$123)</f>
        <v>0.63679839703649488</v>
      </c>
      <c r="K9" s="126">
        <f>K$2*AVERAGE(Annual!K$65:K$123)</f>
        <v>0.96453127407305739</v>
      </c>
      <c r="L9" s="126">
        <f>L$2*AVERAGE(Annual!L$65:L$123)</f>
        <v>0.14737172904131154</v>
      </c>
      <c r="M9" s="126">
        <f>M$2*AVERAGE(Annual!M$65:M$123)</f>
        <v>455.59516534320505</v>
      </c>
      <c r="N9" s="126">
        <f>N$2*AVERAGE(Annual!N$65:N$123)</f>
        <v>0.24839447836386697</v>
      </c>
      <c r="O9" s="126">
        <f>O$2*AVERAGE(Annual!O$65:O$123)</f>
        <v>5.8699579730958451</v>
      </c>
      <c r="P9" s="126">
        <f>P$2*AVERAGE(Annual!P$65:P$123)</f>
        <v>-9.1633183224032411E-2</v>
      </c>
      <c r="Q9" s="126">
        <f>Q$2*AVERAGE(Annual!Q$65:Q$123)</f>
        <v>0</v>
      </c>
      <c r="R9" s="126">
        <f>R$2*AVERAGE(Annual!R$65:R$123)</f>
        <v>0.78705022968172189</v>
      </c>
      <c r="S9" s="126">
        <f>S$2*AVERAGE(Annual!S$65:S$123)</f>
        <v>0.42983300578841338</v>
      </c>
      <c r="T9" s="126">
        <f>T$2*AVERAGE(Annual!T$65:T$123)</f>
        <v>0.35721722389330995</v>
      </c>
      <c r="U9" s="126">
        <f>U$2*AVERAGE(Annual!U$65:U$123)</f>
        <v>0</v>
      </c>
      <c r="V9" s="126">
        <f>V$2*AVERAGE(Annual!V$65:V$123)</f>
        <v>0.64827172638753461</v>
      </c>
      <c r="W9" s="126">
        <f>W$2*AVERAGE(Annual!W$65:W$123)</f>
        <v>464.31729255753385</v>
      </c>
      <c r="X9" s="126">
        <f>X$2*AVERAGE(Annual!X$65:X$123)</f>
        <v>0.5569110282440688</v>
      </c>
      <c r="Y9" s="126">
        <f>Y$2*AVERAGE(Annual!Y$65:Y$123)</f>
        <v>0.53927454418851795</v>
      </c>
      <c r="Z9" s="126">
        <f>Z$2*AVERAGE(Annual!Z$65:Z$123)</f>
        <v>0</v>
      </c>
      <c r="AA9" s="126">
        <f>AA$2*AVERAGE(Annual!AA$65:AA$123)</f>
        <v>0</v>
      </c>
      <c r="AB9" s="126">
        <f>AB$2*AVERAGE(Annual!AB$65:AB$123)</f>
        <v>-8.2708477966612381</v>
      </c>
      <c r="AC9" s="126">
        <f>AC$2*AVERAGE(Annual!AC$65:AC$123)</f>
        <v>7.9282891803892195</v>
      </c>
      <c r="AD9" s="126">
        <f>AD$2*AVERAGE(Annual!AD$65:AD$123)</f>
        <v>1.21041671779895</v>
      </c>
    </row>
    <row r="10" spans="1:30">
      <c r="A10" t="s">
        <v>407</v>
      </c>
      <c r="B10" s="126">
        <f>B$2*AVERAGE(Annual!B$65:B$123)</f>
        <v>0.97508613524746723</v>
      </c>
      <c r="C10" s="126">
        <f>C$2*AVERAGE(Annual!C$65:C$123)</f>
        <v>1.0965181975386731</v>
      </c>
      <c r="D10" s="126">
        <f>D$2*AVERAGE(Annual!D$65:D$123)</f>
        <v>0</v>
      </c>
      <c r="E10" s="126">
        <f>E$2*AVERAGE(Annual!E$65:E$123)</f>
        <v>0</v>
      </c>
      <c r="F10" s="126">
        <f>F$2*AVERAGE(Annual!F$65:F$123)</f>
        <v>0</v>
      </c>
      <c r="G10" s="126">
        <f>G$2*AVERAGE(Annual!G$65:G$123)</f>
        <v>1.3145283028639994</v>
      </c>
      <c r="H10" s="126">
        <f>H$2*AVERAGE(Annual!H$65:H$123)</f>
        <v>1.5599703268041563</v>
      </c>
      <c r="I10" s="126">
        <f>I$2*AVERAGE(Annual!I$65:I$123)</f>
        <v>0.81715954503174404</v>
      </c>
      <c r="J10" s="126">
        <f>J$2*AVERAGE(Annual!J$65:J$123)</f>
        <v>0.63679839703649488</v>
      </c>
      <c r="K10" s="126">
        <f>K$2*AVERAGE(Annual!K$65:K$123)</f>
        <v>0.96453127407305739</v>
      </c>
      <c r="L10" s="126">
        <f>L$2*AVERAGE(Annual!L$65:L$123)</f>
        <v>0.14737172904131154</v>
      </c>
      <c r="M10" s="126">
        <f>M$2*AVERAGE(Annual!M$65:M$123)</f>
        <v>455.59516534320505</v>
      </c>
      <c r="N10" s="126">
        <f>N$2*AVERAGE(Annual!N$65:N$123)</f>
        <v>0.24839447836386697</v>
      </c>
      <c r="O10" s="126">
        <f>O$2*AVERAGE(Annual!O$65:O$123)</f>
        <v>5.8699579730958451</v>
      </c>
      <c r="P10" s="126">
        <f>P$2*AVERAGE(Annual!P$65:P$123)</f>
        <v>-9.1633183224032411E-2</v>
      </c>
      <c r="Q10" s="126">
        <f>Q$2*AVERAGE(Annual!Q$65:Q$123)</f>
        <v>0</v>
      </c>
      <c r="R10" s="126">
        <f>R$2*AVERAGE(Annual!R$65:R$123)</f>
        <v>0.78705022968172189</v>
      </c>
      <c r="S10" s="126">
        <f>S$2*AVERAGE(Annual!S$65:S$123)</f>
        <v>0.42983300578841338</v>
      </c>
      <c r="T10" s="126">
        <f>T$2*AVERAGE(Annual!T$65:T$123)</f>
        <v>0.35721722389330995</v>
      </c>
      <c r="U10" s="126">
        <f>U$2*AVERAGE(Annual!U$65:U$123)</f>
        <v>0</v>
      </c>
      <c r="V10" s="126">
        <f>V$2*AVERAGE(Annual!V$65:V$123)</f>
        <v>0.64827172638753461</v>
      </c>
      <c r="W10" s="126">
        <f>W$2*AVERAGE(Annual!W$65:W$123)</f>
        <v>464.31729255753385</v>
      </c>
      <c r="X10" s="126">
        <f>X$2*AVERAGE(Annual!X$65:X$123)</f>
        <v>0.5569110282440688</v>
      </c>
      <c r="Y10" s="126">
        <f>Y$2*AVERAGE(Annual!Y$65:Y$123)</f>
        <v>0.53927454418851795</v>
      </c>
      <c r="Z10" s="126">
        <f>Z$2*AVERAGE(Annual!Z$65:Z$123)</f>
        <v>0</v>
      </c>
      <c r="AA10" s="126">
        <f>AA$2*AVERAGE(Annual!AA$65:AA$123)</f>
        <v>0</v>
      </c>
      <c r="AB10" s="126">
        <f>AB$2*AVERAGE(Annual!AB$65:AB$123)</f>
        <v>-8.2708477966612381</v>
      </c>
      <c r="AC10" s="126">
        <f>AC$2*AVERAGE(Annual!AC$65:AC$123)</f>
        <v>7.9282891803892195</v>
      </c>
      <c r="AD10" s="126">
        <f>AD$2*AVERAGE(Annual!AD$65:AD$123)</f>
        <v>1.21041671779895</v>
      </c>
    </row>
    <row r="11" spans="1:30">
      <c r="A11" t="s">
        <v>408</v>
      </c>
      <c r="B11" s="126">
        <f>B$2*AVERAGE(Annual!B$65:B$123)</f>
        <v>0.97508613524746723</v>
      </c>
      <c r="C11" s="126">
        <f>C$2*AVERAGE(Annual!C$65:C$123)</f>
        <v>1.0965181975386731</v>
      </c>
      <c r="D11" s="126">
        <f>D$2*AVERAGE(Annual!D$65:D$123)</f>
        <v>0</v>
      </c>
      <c r="E11" s="126">
        <f>E$2*AVERAGE(Annual!E$65:E$123)</f>
        <v>0</v>
      </c>
      <c r="F11" s="126">
        <f>F$2*AVERAGE(Annual!F$65:F$123)</f>
        <v>0</v>
      </c>
      <c r="G11" s="126">
        <f>G$2*AVERAGE(Annual!G$65:G$123)</f>
        <v>1.3145283028639994</v>
      </c>
      <c r="H11" s="126">
        <f>H$2*AVERAGE(Annual!H$65:H$123)</f>
        <v>1.5599703268041563</v>
      </c>
      <c r="I11" s="126">
        <f>I$2*AVERAGE(Annual!I$65:I$123)</f>
        <v>0.81715954503174404</v>
      </c>
      <c r="J11" s="126">
        <f>J$2*AVERAGE(Annual!J$65:J$123)</f>
        <v>0.63679839703649488</v>
      </c>
      <c r="K11" s="126">
        <f>K$2*AVERAGE(Annual!K$65:K$123)</f>
        <v>0.96453127407305739</v>
      </c>
      <c r="L11" s="126">
        <f>L$2*AVERAGE(Annual!L$65:L$123)</f>
        <v>0.14737172904131154</v>
      </c>
      <c r="M11" s="126">
        <f>M$2*AVERAGE(Annual!M$65:M$123)</f>
        <v>455.59516534320505</v>
      </c>
      <c r="N11" s="126">
        <f>N$2*AVERAGE(Annual!N$65:N$123)</f>
        <v>0.24839447836386697</v>
      </c>
      <c r="O11" s="126">
        <f>O$2*AVERAGE(Annual!O$65:O$123)</f>
        <v>5.8699579730958451</v>
      </c>
      <c r="P11" s="126">
        <f>P$2*AVERAGE(Annual!P$65:P$123)</f>
        <v>-9.1633183224032411E-2</v>
      </c>
      <c r="Q11" s="126">
        <f>Q$2*AVERAGE(Annual!Q$65:Q$123)</f>
        <v>0</v>
      </c>
      <c r="R11" s="126">
        <f>R$2*AVERAGE(Annual!R$65:R$123)</f>
        <v>0.78705022968172189</v>
      </c>
      <c r="S11" s="126">
        <f>S$2*AVERAGE(Annual!S$65:S$123)</f>
        <v>0.42983300578841338</v>
      </c>
      <c r="T11" s="126">
        <f>T$2*AVERAGE(Annual!T$65:T$123)</f>
        <v>0.35721722389330995</v>
      </c>
      <c r="U11" s="126">
        <f>U$2*AVERAGE(Annual!U$65:U$123)</f>
        <v>0</v>
      </c>
      <c r="V11" s="126">
        <f>V$2*AVERAGE(Annual!V$65:V$123)</f>
        <v>0.64827172638753461</v>
      </c>
      <c r="W11" s="126">
        <f>W$2*AVERAGE(Annual!W$65:W$123)</f>
        <v>464.31729255753385</v>
      </c>
      <c r="X11" s="126">
        <f>X$2*AVERAGE(Annual!X$65:X$123)</f>
        <v>0.5569110282440688</v>
      </c>
      <c r="Y11" s="126">
        <f>Y$2*AVERAGE(Annual!Y$65:Y$123)</f>
        <v>0.53927454418851795</v>
      </c>
      <c r="Z11" s="126">
        <f>Z$2*AVERAGE(Annual!Z$65:Z$123)</f>
        <v>0</v>
      </c>
      <c r="AA11" s="126">
        <f>AA$2*AVERAGE(Annual!AA$65:AA$123)</f>
        <v>0</v>
      </c>
      <c r="AB11" s="126">
        <f>AB$2*AVERAGE(Annual!AB$65:AB$123)</f>
        <v>-8.2708477966612381</v>
      </c>
      <c r="AC11" s="126">
        <f>AC$2*AVERAGE(Annual!AC$65:AC$123)</f>
        <v>7.9282891803892195</v>
      </c>
      <c r="AD11" s="126">
        <f>AD$2*AVERAGE(Annual!AD$65:AD$123)</f>
        <v>1.21041671779895</v>
      </c>
    </row>
    <row r="12" spans="1:30">
      <c r="A12" t="s">
        <v>409</v>
      </c>
      <c r="B12" s="126">
        <f>B$2*AVERAGE(Annual!B$65:B$123)</f>
        <v>0.97508613524746723</v>
      </c>
      <c r="C12" s="126">
        <f>C$2*AVERAGE(Annual!C$65:C$123)</f>
        <v>1.0965181975386731</v>
      </c>
      <c r="D12" s="126">
        <f>D$2*AVERAGE(Annual!D$65:D$123)</f>
        <v>0</v>
      </c>
      <c r="E12" s="126">
        <f>E$2*AVERAGE(Annual!E$65:E$123)</f>
        <v>0</v>
      </c>
      <c r="F12" s="126">
        <f>F$2*AVERAGE(Annual!F$65:F$123)</f>
        <v>0</v>
      </c>
      <c r="G12" s="126">
        <f>G$2*AVERAGE(Annual!G$65:G$123)</f>
        <v>1.3145283028639994</v>
      </c>
      <c r="H12" s="126">
        <f>H$2*AVERAGE(Annual!H$65:H$123)</f>
        <v>1.5599703268041563</v>
      </c>
      <c r="I12" s="126">
        <f>I$2*AVERAGE(Annual!I$65:I$123)</f>
        <v>0.81715954503174404</v>
      </c>
      <c r="J12" s="126">
        <f>J$2*AVERAGE(Annual!J$65:J$123)</f>
        <v>0.63679839703649488</v>
      </c>
      <c r="K12" s="126">
        <f>K$2*AVERAGE(Annual!K$65:K$123)</f>
        <v>0.96453127407305739</v>
      </c>
      <c r="L12" s="126">
        <f>L$2*AVERAGE(Annual!L$65:L$123)</f>
        <v>0.14737172904131154</v>
      </c>
      <c r="M12" s="126">
        <f>M$2*AVERAGE(Annual!M$65:M$123)</f>
        <v>455.59516534320505</v>
      </c>
      <c r="N12" s="126">
        <f>N$2*AVERAGE(Annual!N$65:N$123)</f>
        <v>0.24839447836386697</v>
      </c>
      <c r="O12" s="126">
        <f>O$2*AVERAGE(Annual!O$65:O$123)</f>
        <v>5.8699579730958451</v>
      </c>
      <c r="P12" s="126">
        <f>P$2*AVERAGE(Annual!P$65:P$123)</f>
        <v>-9.1633183224032411E-2</v>
      </c>
      <c r="Q12" s="126">
        <f>Q$2*AVERAGE(Annual!Q$65:Q$123)</f>
        <v>0</v>
      </c>
      <c r="R12" s="126">
        <f>R$2*AVERAGE(Annual!R$65:R$123)</f>
        <v>0.78705022968172189</v>
      </c>
      <c r="S12" s="126">
        <f>S$2*AVERAGE(Annual!S$65:S$123)</f>
        <v>0.42983300578841338</v>
      </c>
      <c r="T12" s="126">
        <f>T$2*AVERAGE(Annual!T$65:T$123)</f>
        <v>0.35721722389330995</v>
      </c>
      <c r="U12" s="126">
        <f>U$2*AVERAGE(Annual!U$65:U$123)</f>
        <v>0</v>
      </c>
      <c r="V12" s="126">
        <f>V$2*AVERAGE(Annual!V$65:V$123)</f>
        <v>0.64827172638753461</v>
      </c>
      <c r="W12" s="126">
        <f>W$2*AVERAGE(Annual!W$65:W$123)</f>
        <v>464.31729255753385</v>
      </c>
      <c r="X12" s="126">
        <f>X$2*AVERAGE(Annual!X$65:X$123)</f>
        <v>0.5569110282440688</v>
      </c>
      <c r="Y12" s="126">
        <f>Y$2*AVERAGE(Annual!Y$65:Y$123)</f>
        <v>0.53927454418851795</v>
      </c>
      <c r="Z12" s="126">
        <f>Z$2*AVERAGE(Annual!Z$65:Z$123)</f>
        <v>0</v>
      </c>
      <c r="AA12" s="126">
        <f>AA$2*AVERAGE(Annual!AA$65:AA$123)</f>
        <v>0</v>
      </c>
      <c r="AB12" s="126">
        <f>AB$2*AVERAGE(Annual!AB$65:AB$123)</f>
        <v>-8.2708477966612381</v>
      </c>
      <c r="AC12" s="126">
        <f>AC$2*AVERAGE(Annual!AC$65:AC$123)</f>
        <v>7.9282891803892195</v>
      </c>
      <c r="AD12" s="126">
        <f>AD$2*AVERAGE(Annual!AD$65:AD$123)</f>
        <v>1.21041671779895</v>
      </c>
    </row>
    <row r="13" spans="1:30">
      <c r="A13" t="s">
        <v>410</v>
      </c>
      <c r="B13" s="126">
        <f>B$2*AVERAGE(Annual!B$65:B$123)</f>
        <v>0.97508613524746723</v>
      </c>
      <c r="C13" s="126">
        <f>C$2*AVERAGE(Annual!C$65:C$123)</f>
        <v>1.0965181975386731</v>
      </c>
      <c r="D13" s="126">
        <f>D$2*AVERAGE(Annual!D$65:D$123)</f>
        <v>0</v>
      </c>
      <c r="E13" s="126">
        <f>E$2*AVERAGE(Annual!E$65:E$123)</f>
        <v>0</v>
      </c>
      <c r="F13" s="126">
        <f>F$2*AVERAGE(Annual!F$65:F$123)</f>
        <v>0</v>
      </c>
      <c r="G13" s="126">
        <f>G$2*AVERAGE(Annual!G$65:G$123)</f>
        <v>1.3145283028639994</v>
      </c>
      <c r="H13" s="126">
        <f>H$2*AVERAGE(Annual!H$65:H$123)</f>
        <v>1.5599703268041563</v>
      </c>
      <c r="I13" s="126">
        <f>I$2*AVERAGE(Annual!I$65:I$123)</f>
        <v>0.81715954503174404</v>
      </c>
      <c r="J13" s="126">
        <f>J$2*AVERAGE(Annual!J$65:J$123)</f>
        <v>0.63679839703649488</v>
      </c>
      <c r="K13" s="126">
        <f>K$2*AVERAGE(Annual!K$65:K$123)</f>
        <v>0.96453127407305739</v>
      </c>
      <c r="L13" s="126">
        <f>L$2*AVERAGE(Annual!L$65:L$123)</f>
        <v>0.14737172904131154</v>
      </c>
      <c r="M13" s="126">
        <f>M$2*AVERAGE(Annual!M$65:M$123)</f>
        <v>455.59516534320505</v>
      </c>
      <c r="N13" s="126">
        <f>N$2*AVERAGE(Annual!N$65:N$123)</f>
        <v>0.24839447836386697</v>
      </c>
      <c r="O13" s="126">
        <f>O$2*AVERAGE(Annual!O$65:O$123)</f>
        <v>5.8699579730958451</v>
      </c>
      <c r="P13" s="126">
        <f>P$2*AVERAGE(Annual!P$65:P$123)</f>
        <v>-9.1633183224032411E-2</v>
      </c>
      <c r="Q13" s="126">
        <f>Q$2*AVERAGE(Annual!Q$65:Q$123)</f>
        <v>0</v>
      </c>
      <c r="R13" s="126">
        <f>R$2*AVERAGE(Annual!R$65:R$123)</f>
        <v>0.78705022968172189</v>
      </c>
      <c r="S13" s="126">
        <f>S$2*AVERAGE(Annual!S$65:S$123)</f>
        <v>0.42983300578841338</v>
      </c>
      <c r="T13" s="126">
        <f>T$2*AVERAGE(Annual!T$65:T$123)</f>
        <v>0.35721722389330995</v>
      </c>
      <c r="U13" s="126">
        <f>U$2*AVERAGE(Annual!U$65:U$123)</f>
        <v>0</v>
      </c>
      <c r="V13" s="126">
        <f>V$2*AVERAGE(Annual!V$65:V$123)</f>
        <v>0.64827172638753461</v>
      </c>
      <c r="W13" s="126">
        <f>W$2*AVERAGE(Annual!W$65:W$123)</f>
        <v>464.31729255753385</v>
      </c>
      <c r="X13" s="126">
        <f>X$2*AVERAGE(Annual!X$65:X$123)</f>
        <v>0.5569110282440688</v>
      </c>
      <c r="Y13" s="126">
        <f>Y$2*AVERAGE(Annual!Y$65:Y$123)</f>
        <v>0.53927454418851795</v>
      </c>
      <c r="Z13" s="126">
        <f>Z$2*AVERAGE(Annual!Z$65:Z$123)</f>
        <v>0</v>
      </c>
      <c r="AA13" s="126">
        <f>AA$2*AVERAGE(Annual!AA$65:AA$123)</f>
        <v>0</v>
      </c>
      <c r="AB13" s="126">
        <f>AB$2*AVERAGE(Annual!AB$65:AB$123)</f>
        <v>-8.2708477966612381</v>
      </c>
      <c r="AC13" s="126">
        <f>AC$2*AVERAGE(Annual!AC$65:AC$123)</f>
        <v>7.9282891803892195</v>
      </c>
      <c r="AD13" s="126">
        <f>AD$2*AVERAGE(Annual!AD$65:AD$123)</f>
        <v>1.21041671779895</v>
      </c>
    </row>
    <row r="14" spans="1:30">
      <c r="A14" t="s">
        <v>411</v>
      </c>
      <c r="B14" s="126">
        <f>B$2*AVERAGE(Annual!B$65:B$123)</f>
        <v>0.97508613524746723</v>
      </c>
      <c r="C14" s="126">
        <f>C$2*AVERAGE(Annual!C$65:C$123)</f>
        <v>1.0965181975386731</v>
      </c>
      <c r="D14" s="126">
        <f>D$2*AVERAGE(Annual!D$65:D$123)</f>
        <v>0</v>
      </c>
      <c r="E14" s="126">
        <f>E$2*AVERAGE(Annual!E$65:E$123)</f>
        <v>0</v>
      </c>
      <c r="F14" s="126">
        <f>F$2*AVERAGE(Annual!F$65:F$123)</f>
        <v>0</v>
      </c>
      <c r="G14" s="126">
        <f>G$2*AVERAGE(Annual!G$65:G$123)</f>
        <v>1.3145283028639994</v>
      </c>
      <c r="H14" s="126">
        <f>H$2*AVERAGE(Annual!H$65:H$123)</f>
        <v>1.5599703268041563</v>
      </c>
      <c r="I14" s="126">
        <f>I$2*AVERAGE(Annual!I$65:I$123)</f>
        <v>0.81715954503174404</v>
      </c>
      <c r="J14" s="126">
        <f>J$2*AVERAGE(Annual!J$65:J$123)</f>
        <v>0.63679839703649488</v>
      </c>
      <c r="K14" s="126">
        <f>K$2*AVERAGE(Annual!K$65:K$123)</f>
        <v>0.96453127407305739</v>
      </c>
      <c r="L14" s="126">
        <f>L$2*AVERAGE(Annual!L$65:L$123)</f>
        <v>0.14737172904131154</v>
      </c>
      <c r="M14" s="126">
        <f>M$2*AVERAGE(Annual!M$65:M$123)</f>
        <v>455.59516534320505</v>
      </c>
      <c r="N14" s="126">
        <f>N$2*AVERAGE(Annual!N$65:N$123)</f>
        <v>0.24839447836386697</v>
      </c>
      <c r="O14" s="126">
        <f>O$2*AVERAGE(Annual!O$65:O$123)</f>
        <v>5.8699579730958451</v>
      </c>
      <c r="P14" s="126">
        <f>P$2*AVERAGE(Annual!P$65:P$123)</f>
        <v>-9.1633183224032411E-2</v>
      </c>
      <c r="Q14" s="126">
        <f>Q$2*AVERAGE(Annual!Q$65:Q$123)</f>
        <v>0</v>
      </c>
      <c r="R14" s="126">
        <f>R$2*AVERAGE(Annual!R$65:R$123)</f>
        <v>0.78705022968172189</v>
      </c>
      <c r="S14" s="126">
        <f>S$2*AVERAGE(Annual!S$65:S$123)</f>
        <v>0.42983300578841338</v>
      </c>
      <c r="T14" s="126">
        <f>T$2*AVERAGE(Annual!T$65:T$123)</f>
        <v>0.35721722389330995</v>
      </c>
      <c r="U14" s="126">
        <f>U$2*AVERAGE(Annual!U$65:U$123)</f>
        <v>0</v>
      </c>
      <c r="V14" s="126">
        <f>V$2*AVERAGE(Annual!V$65:V$123)</f>
        <v>0.64827172638753461</v>
      </c>
      <c r="W14" s="126">
        <f>W$2*AVERAGE(Annual!W$65:W$123)</f>
        <v>464.31729255753385</v>
      </c>
      <c r="X14" s="126">
        <f>X$2*AVERAGE(Annual!X$65:X$123)</f>
        <v>0.5569110282440688</v>
      </c>
      <c r="Y14" s="126">
        <f>Y$2*AVERAGE(Annual!Y$65:Y$123)</f>
        <v>0.53927454418851795</v>
      </c>
      <c r="Z14" s="126">
        <f>Z$2*AVERAGE(Annual!Z$65:Z$123)</f>
        <v>0</v>
      </c>
      <c r="AA14" s="126">
        <f>AA$2*AVERAGE(Annual!AA$65:AA$123)</f>
        <v>0</v>
      </c>
      <c r="AB14" s="126">
        <f>AB$2*AVERAGE(Annual!AB$65:AB$123)</f>
        <v>-8.2708477966612381</v>
      </c>
      <c r="AC14" s="126">
        <f>AC$2*AVERAGE(Annual!AC$65:AC$123)</f>
        <v>7.9282891803892195</v>
      </c>
      <c r="AD14" s="126">
        <f>AD$2*AVERAGE(Annual!AD$65:AD$123)</f>
        <v>1.21041671779895</v>
      </c>
    </row>
    <row r="15" spans="1:30">
      <c r="A15" t="s">
        <v>412</v>
      </c>
      <c r="B15" s="126">
        <f>B$2*AVERAGE(Annual!B$65:B$123)</f>
        <v>0.97508613524746723</v>
      </c>
      <c r="C15" s="126">
        <f>C$2*AVERAGE(Annual!C$65:C$123)</f>
        <v>1.0965181975386731</v>
      </c>
      <c r="D15" s="126">
        <f>D$2*AVERAGE(Annual!D$65:D$123)</f>
        <v>0</v>
      </c>
      <c r="E15" s="126">
        <f>E$2*AVERAGE(Annual!E$65:E$123)</f>
        <v>0</v>
      </c>
      <c r="F15" s="126">
        <f>F$2*AVERAGE(Annual!F$65:F$123)</f>
        <v>0</v>
      </c>
      <c r="G15" s="126">
        <f>G$2*AVERAGE(Annual!G$65:G$123)</f>
        <v>1.3145283028639994</v>
      </c>
      <c r="H15" s="126">
        <f>H$2*AVERAGE(Annual!H$65:H$123)</f>
        <v>1.5599703268041563</v>
      </c>
      <c r="I15" s="126">
        <f>I$2*AVERAGE(Annual!I$65:I$123)</f>
        <v>0.81715954503174404</v>
      </c>
      <c r="J15" s="126">
        <f>J$2*AVERAGE(Annual!J$65:J$123)</f>
        <v>0.63679839703649488</v>
      </c>
      <c r="K15" s="126">
        <f>K$2*AVERAGE(Annual!K$65:K$123)</f>
        <v>0.96453127407305739</v>
      </c>
      <c r="L15" s="126">
        <f>L$2*AVERAGE(Annual!L$65:L$123)</f>
        <v>0.14737172904131154</v>
      </c>
      <c r="M15" s="126">
        <f>M$2*AVERAGE(Annual!M$65:M$123)</f>
        <v>455.59516534320505</v>
      </c>
      <c r="N15" s="126">
        <f>N$2*AVERAGE(Annual!N$65:N$123)</f>
        <v>0.24839447836386697</v>
      </c>
      <c r="O15" s="126">
        <f>O$2*AVERAGE(Annual!O$65:O$123)</f>
        <v>5.8699579730958451</v>
      </c>
      <c r="P15" s="126">
        <f>P$2*AVERAGE(Annual!P$65:P$123)</f>
        <v>-9.1633183224032411E-2</v>
      </c>
      <c r="Q15" s="126">
        <f>Q$2*AVERAGE(Annual!Q$65:Q$123)</f>
        <v>0</v>
      </c>
      <c r="R15" s="126">
        <f>R$2*AVERAGE(Annual!R$65:R$123)</f>
        <v>0.78705022968172189</v>
      </c>
      <c r="S15" s="126">
        <f>S$2*AVERAGE(Annual!S$65:S$123)</f>
        <v>0.42983300578841338</v>
      </c>
      <c r="T15" s="126">
        <f>T$2*AVERAGE(Annual!T$65:T$123)</f>
        <v>0.35721722389330995</v>
      </c>
      <c r="U15" s="126">
        <f>U$2*AVERAGE(Annual!U$65:U$123)</f>
        <v>0</v>
      </c>
      <c r="V15" s="126">
        <f>V$2*AVERAGE(Annual!V$65:V$123)</f>
        <v>0.64827172638753461</v>
      </c>
      <c r="W15" s="126">
        <f>W$2*AVERAGE(Annual!W$65:W$123)</f>
        <v>464.31729255753385</v>
      </c>
      <c r="X15" s="126">
        <f>X$2*AVERAGE(Annual!X$65:X$123)</f>
        <v>0.5569110282440688</v>
      </c>
      <c r="Y15" s="126">
        <f>Y$2*AVERAGE(Annual!Y$65:Y$123)</f>
        <v>0.53927454418851795</v>
      </c>
      <c r="Z15" s="126">
        <f>Z$2*AVERAGE(Annual!Z$65:Z$123)</f>
        <v>0</v>
      </c>
      <c r="AA15" s="126">
        <f>AA$2*AVERAGE(Annual!AA$65:AA$123)</f>
        <v>0</v>
      </c>
      <c r="AB15" s="126">
        <f>AB$2*AVERAGE(Annual!AB$65:AB$123)</f>
        <v>-8.2708477966612381</v>
      </c>
      <c r="AC15" s="126">
        <f>AC$2*AVERAGE(Annual!AC$65:AC$123)</f>
        <v>7.9282891803892195</v>
      </c>
      <c r="AD15" s="126">
        <f>AD$2*AVERAGE(Annual!AD$65:AD$123)</f>
        <v>1.21041671779895</v>
      </c>
    </row>
    <row r="16" spans="1:30">
      <c r="A16" t="s">
        <v>413</v>
      </c>
      <c r="B16" s="126">
        <f>B$2*AVERAGE(Annual!B$65:B$123)</f>
        <v>0.97508613524746723</v>
      </c>
      <c r="C16" s="126">
        <f>C$2*AVERAGE(Annual!C$65:C$123)</f>
        <v>1.0965181975386731</v>
      </c>
      <c r="D16" s="126">
        <f>D$2*AVERAGE(Annual!D$65:D$123)</f>
        <v>0</v>
      </c>
      <c r="E16" s="126">
        <f>E$2*AVERAGE(Annual!E$65:E$123)</f>
        <v>0</v>
      </c>
      <c r="F16" s="126">
        <f>F$2*AVERAGE(Annual!F$65:F$123)</f>
        <v>0</v>
      </c>
      <c r="G16" s="126">
        <f>G$2*AVERAGE(Annual!G$65:G$123)</f>
        <v>1.3145283028639994</v>
      </c>
      <c r="H16" s="126">
        <f>H$2*AVERAGE(Annual!H$65:H$123)</f>
        <v>1.5599703268041563</v>
      </c>
      <c r="I16" s="126">
        <f>I$2*AVERAGE(Annual!I$65:I$123)</f>
        <v>0.81715954503174404</v>
      </c>
      <c r="J16" s="126">
        <f>J$2*AVERAGE(Annual!J$65:J$123)</f>
        <v>0.63679839703649488</v>
      </c>
      <c r="K16" s="126">
        <f>K$2*AVERAGE(Annual!K$65:K$123)</f>
        <v>0.96453127407305739</v>
      </c>
      <c r="L16" s="126">
        <f>L$2*AVERAGE(Annual!L$65:L$123)</f>
        <v>0.14737172904131154</v>
      </c>
      <c r="M16" s="126">
        <f>M$2*AVERAGE(Annual!M$65:M$123)</f>
        <v>455.59516534320505</v>
      </c>
      <c r="N16" s="126">
        <f>N$2*AVERAGE(Annual!N$65:N$123)</f>
        <v>0.24839447836386697</v>
      </c>
      <c r="O16" s="126">
        <f>O$2*AVERAGE(Annual!O$65:O$123)</f>
        <v>5.8699579730958451</v>
      </c>
      <c r="P16" s="126">
        <f>P$2*AVERAGE(Annual!P$65:P$123)</f>
        <v>-9.1633183224032411E-2</v>
      </c>
      <c r="Q16" s="126">
        <f>Q$2*AVERAGE(Annual!Q$65:Q$123)</f>
        <v>0</v>
      </c>
      <c r="R16" s="126">
        <f>R$2*AVERAGE(Annual!R$65:R$123)</f>
        <v>0.78705022968172189</v>
      </c>
      <c r="S16" s="126">
        <f>S$2*AVERAGE(Annual!S$65:S$123)</f>
        <v>0.42983300578841338</v>
      </c>
      <c r="T16" s="126">
        <f>T$2*AVERAGE(Annual!T$65:T$123)</f>
        <v>0.35721722389330995</v>
      </c>
      <c r="U16" s="126">
        <f>U$2*AVERAGE(Annual!U$65:U$123)</f>
        <v>0</v>
      </c>
      <c r="V16" s="126">
        <f>V$2*AVERAGE(Annual!V$65:V$123)</f>
        <v>0.64827172638753461</v>
      </c>
      <c r="W16" s="126">
        <f>W$2*AVERAGE(Annual!W$65:W$123)</f>
        <v>464.31729255753385</v>
      </c>
      <c r="X16" s="126">
        <f>X$2*AVERAGE(Annual!X$65:X$123)</f>
        <v>0.5569110282440688</v>
      </c>
      <c r="Y16" s="126">
        <f>Y$2*AVERAGE(Annual!Y$65:Y$123)</f>
        <v>0.53927454418851795</v>
      </c>
      <c r="Z16" s="126">
        <f>Z$2*AVERAGE(Annual!Z$65:Z$123)</f>
        <v>0</v>
      </c>
      <c r="AA16" s="126">
        <f>AA$2*AVERAGE(Annual!AA$65:AA$123)</f>
        <v>0</v>
      </c>
      <c r="AB16" s="126">
        <f>AB$2*AVERAGE(Annual!AB$65:AB$123)</f>
        <v>-8.2708477966612381</v>
      </c>
      <c r="AC16" s="126">
        <f>AC$2*AVERAGE(Annual!AC$65:AC$123)</f>
        <v>7.9282891803892195</v>
      </c>
      <c r="AD16" s="126">
        <f>AD$2*AVERAGE(Annual!AD$65:AD$123)</f>
        <v>1.21041671779895</v>
      </c>
    </row>
    <row r="17" spans="1:30">
      <c r="A17" t="s">
        <v>414</v>
      </c>
      <c r="B17" s="126">
        <f>B$2*AVERAGE(Annual!B$65:B$123)</f>
        <v>0.97508613524746723</v>
      </c>
      <c r="C17" s="126">
        <f>C$2*AVERAGE(Annual!C$65:C$123)</f>
        <v>1.0965181975386731</v>
      </c>
      <c r="D17" s="126">
        <f>D$2*AVERAGE(Annual!D$65:D$123)</f>
        <v>0</v>
      </c>
      <c r="E17" s="126">
        <f>E$2*AVERAGE(Annual!E$65:E$123)</f>
        <v>0</v>
      </c>
      <c r="F17" s="126">
        <f>F$2*AVERAGE(Annual!F$65:F$123)</f>
        <v>0</v>
      </c>
      <c r="G17" s="126">
        <f>G$2*AVERAGE(Annual!G$65:G$123)</f>
        <v>1.3145283028639994</v>
      </c>
      <c r="H17" s="126">
        <f>H$2*AVERAGE(Annual!H$65:H$123)</f>
        <v>1.5599703268041563</v>
      </c>
      <c r="I17" s="126">
        <f>I$2*AVERAGE(Annual!I$65:I$123)</f>
        <v>0.81715954503174404</v>
      </c>
      <c r="J17" s="126">
        <f>J$2*AVERAGE(Annual!J$65:J$123)</f>
        <v>0.63679839703649488</v>
      </c>
      <c r="K17" s="126">
        <f>K$2*AVERAGE(Annual!K$65:K$123)</f>
        <v>0.96453127407305739</v>
      </c>
      <c r="L17" s="126">
        <f>L$2*AVERAGE(Annual!L$65:L$123)</f>
        <v>0.14737172904131154</v>
      </c>
      <c r="M17" s="126">
        <f>M$2*AVERAGE(Annual!M$65:M$123)</f>
        <v>455.59516534320505</v>
      </c>
      <c r="N17" s="126">
        <f>N$2*AVERAGE(Annual!N$65:N$123)</f>
        <v>0.24839447836386697</v>
      </c>
      <c r="O17" s="126">
        <f>O$2*AVERAGE(Annual!O$65:O$123)</f>
        <v>5.8699579730958451</v>
      </c>
      <c r="P17" s="126">
        <f>P$2*AVERAGE(Annual!P$65:P$123)</f>
        <v>-9.1633183224032411E-2</v>
      </c>
      <c r="Q17" s="126">
        <f>Q$2*AVERAGE(Annual!Q$65:Q$123)</f>
        <v>0</v>
      </c>
      <c r="R17" s="126">
        <f>R$2*AVERAGE(Annual!R$65:R$123)</f>
        <v>0.78705022968172189</v>
      </c>
      <c r="S17" s="126">
        <f>S$2*AVERAGE(Annual!S$65:S$123)</f>
        <v>0.42983300578841338</v>
      </c>
      <c r="T17" s="126">
        <f>T$2*AVERAGE(Annual!T$65:T$123)</f>
        <v>0.35721722389330995</v>
      </c>
      <c r="U17" s="126">
        <f>U$2*AVERAGE(Annual!U$65:U$123)</f>
        <v>0</v>
      </c>
      <c r="V17" s="126">
        <f>V$2*AVERAGE(Annual!V$65:V$123)</f>
        <v>0.64827172638753461</v>
      </c>
      <c r="W17" s="126">
        <f>W$2*AVERAGE(Annual!W$65:W$123)</f>
        <v>464.31729255753385</v>
      </c>
      <c r="X17" s="126">
        <f>X$2*AVERAGE(Annual!X$65:X$123)</f>
        <v>0.5569110282440688</v>
      </c>
      <c r="Y17" s="126">
        <f>Y$2*AVERAGE(Annual!Y$65:Y$123)</f>
        <v>0.53927454418851795</v>
      </c>
      <c r="Z17" s="126">
        <f>Z$2*AVERAGE(Annual!Z$65:Z$123)</f>
        <v>0</v>
      </c>
      <c r="AA17" s="126">
        <f>AA$2*AVERAGE(Annual!AA$65:AA$123)</f>
        <v>0</v>
      </c>
      <c r="AB17" s="126">
        <f>AB$2*AVERAGE(Annual!AB$65:AB$123)</f>
        <v>-8.2708477966612381</v>
      </c>
      <c r="AC17" s="126">
        <f>AC$2*AVERAGE(Annual!AC$65:AC$123)</f>
        <v>7.9282891803892195</v>
      </c>
      <c r="AD17" s="126">
        <f>AD$2*AVERAGE(Annual!AD$65:AD$123)</f>
        <v>1.21041671779895</v>
      </c>
    </row>
    <row r="18" spans="1:30">
      <c r="A18" t="s">
        <v>415</v>
      </c>
      <c r="B18" s="126">
        <f>B$2*AVERAGE(Annual!B$65:B$123)</f>
        <v>0.97508613524746723</v>
      </c>
      <c r="C18" s="126">
        <f>C$2*AVERAGE(Annual!C$65:C$123)</f>
        <v>1.0965181975386731</v>
      </c>
      <c r="D18" s="126">
        <f>D$2*AVERAGE(Annual!D$65:D$123)</f>
        <v>0</v>
      </c>
      <c r="E18" s="126">
        <f>E$2*AVERAGE(Annual!E$65:E$123)</f>
        <v>0</v>
      </c>
      <c r="F18" s="126">
        <f>F$2*AVERAGE(Annual!F$65:F$123)</f>
        <v>0</v>
      </c>
      <c r="G18" s="126">
        <f>G$2*AVERAGE(Annual!G$65:G$123)</f>
        <v>1.3145283028639994</v>
      </c>
      <c r="H18" s="126">
        <f>H$2*AVERAGE(Annual!H$65:H$123)</f>
        <v>1.5599703268041563</v>
      </c>
      <c r="I18" s="126">
        <f>I$2*AVERAGE(Annual!I$65:I$123)</f>
        <v>0.81715954503174404</v>
      </c>
      <c r="J18" s="126">
        <f>J$2*AVERAGE(Annual!J$65:J$123)</f>
        <v>0.63679839703649488</v>
      </c>
      <c r="K18" s="126">
        <f>K$2*AVERAGE(Annual!K$65:K$123)</f>
        <v>0.96453127407305739</v>
      </c>
      <c r="L18" s="126">
        <f>L$2*AVERAGE(Annual!L$65:L$123)</f>
        <v>0.14737172904131154</v>
      </c>
      <c r="M18" s="126">
        <f>M$2*AVERAGE(Annual!M$65:M$123)</f>
        <v>455.59516534320505</v>
      </c>
      <c r="N18" s="126">
        <f>N$2*AVERAGE(Annual!N$65:N$123)</f>
        <v>0.24839447836386697</v>
      </c>
      <c r="O18" s="126">
        <f>O$2*AVERAGE(Annual!O$65:O$123)</f>
        <v>5.8699579730958451</v>
      </c>
      <c r="P18" s="126">
        <f>P$2*AVERAGE(Annual!P$65:P$123)</f>
        <v>-9.1633183224032411E-2</v>
      </c>
      <c r="Q18" s="126">
        <f>Q$2*AVERAGE(Annual!Q$65:Q$123)</f>
        <v>0</v>
      </c>
      <c r="R18" s="126">
        <f>R$2*AVERAGE(Annual!R$65:R$123)</f>
        <v>0.78705022968172189</v>
      </c>
      <c r="S18" s="126">
        <f>S$2*AVERAGE(Annual!S$65:S$123)</f>
        <v>0.42983300578841338</v>
      </c>
      <c r="T18" s="126">
        <f>T$2*AVERAGE(Annual!T$65:T$123)</f>
        <v>0.35721722389330995</v>
      </c>
      <c r="U18" s="126">
        <f>U$2*AVERAGE(Annual!U$65:U$123)</f>
        <v>0</v>
      </c>
      <c r="V18" s="126">
        <f>V$2*AVERAGE(Annual!V$65:V$123)</f>
        <v>0.64827172638753461</v>
      </c>
      <c r="W18" s="126">
        <f>W$2*AVERAGE(Annual!W$65:W$123)</f>
        <v>464.31729255753385</v>
      </c>
      <c r="X18" s="126">
        <f>X$2*AVERAGE(Annual!X$65:X$123)</f>
        <v>0.5569110282440688</v>
      </c>
      <c r="Y18" s="126">
        <f>Y$2*AVERAGE(Annual!Y$65:Y$123)</f>
        <v>0.53927454418851795</v>
      </c>
      <c r="Z18" s="126">
        <f>Z$2*AVERAGE(Annual!Z$65:Z$123)</f>
        <v>0</v>
      </c>
      <c r="AA18" s="126">
        <f>AA$2*AVERAGE(Annual!AA$65:AA$123)</f>
        <v>0</v>
      </c>
      <c r="AB18" s="126">
        <f>AB$2*AVERAGE(Annual!AB$65:AB$123)</f>
        <v>-8.2708477966612381</v>
      </c>
      <c r="AC18" s="126">
        <f>AC$2*AVERAGE(Annual!AC$65:AC$123)</f>
        <v>7.9282891803892195</v>
      </c>
      <c r="AD18" s="126">
        <f>AD$2*AVERAGE(Annual!AD$65:AD$123)</f>
        <v>1.21041671779895</v>
      </c>
    </row>
    <row r="19" spans="1:30">
      <c r="A19" t="s">
        <v>416</v>
      </c>
      <c r="B19" s="126">
        <f>B$2*AVERAGE(Annual!B$65:B$123)</f>
        <v>0.97508613524746723</v>
      </c>
      <c r="C19" s="126">
        <f>C$2*AVERAGE(Annual!C$65:C$123)</f>
        <v>1.0965181975386731</v>
      </c>
      <c r="D19" s="126">
        <f>D$2*AVERAGE(Annual!D$65:D$123)</f>
        <v>0</v>
      </c>
      <c r="E19" s="126">
        <f>E$2*AVERAGE(Annual!E$65:E$123)</f>
        <v>0</v>
      </c>
      <c r="F19" s="126">
        <f>F$2*AVERAGE(Annual!F$65:F$123)</f>
        <v>0</v>
      </c>
      <c r="G19" s="126">
        <f>G$2*AVERAGE(Annual!G$65:G$123)</f>
        <v>1.3145283028639994</v>
      </c>
      <c r="H19" s="126">
        <f>H$2*AVERAGE(Annual!H$65:H$123)</f>
        <v>1.5599703268041563</v>
      </c>
      <c r="I19" s="126">
        <f>I$2*AVERAGE(Annual!I$65:I$123)</f>
        <v>0.81715954503174404</v>
      </c>
      <c r="J19" s="126">
        <f>J$2*AVERAGE(Annual!J$65:J$123)</f>
        <v>0.63679839703649488</v>
      </c>
      <c r="K19" s="126">
        <f>K$2*AVERAGE(Annual!K$65:K$123)</f>
        <v>0.96453127407305739</v>
      </c>
      <c r="L19" s="126">
        <f>L$2*AVERAGE(Annual!L$65:L$123)</f>
        <v>0.14737172904131154</v>
      </c>
      <c r="M19" s="126">
        <f>M$2*AVERAGE(Annual!M$65:M$123)</f>
        <v>455.59516534320505</v>
      </c>
      <c r="N19" s="126">
        <f>N$2*AVERAGE(Annual!N$65:N$123)</f>
        <v>0.24839447836386697</v>
      </c>
      <c r="O19" s="126">
        <f>O$2*AVERAGE(Annual!O$65:O$123)</f>
        <v>5.8699579730958451</v>
      </c>
      <c r="P19" s="126">
        <f>P$2*AVERAGE(Annual!P$65:P$123)</f>
        <v>-9.1633183224032411E-2</v>
      </c>
      <c r="Q19" s="126">
        <f>Q$2*AVERAGE(Annual!Q$65:Q$123)</f>
        <v>0</v>
      </c>
      <c r="R19" s="126">
        <f>R$2*AVERAGE(Annual!R$65:R$123)</f>
        <v>0.78705022968172189</v>
      </c>
      <c r="S19" s="126">
        <f>S$2*AVERAGE(Annual!S$65:S$123)</f>
        <v>0.42983300578841338</v>
      </c>
      <c r="T19" s="126">
        <f>T$2*AVERAGE(Annual!T$65:T$123)</f>
        <v>0.35721722389330995</v>
      </c>
      <c r="U19" s="126">
        <f>U$2*AVERAGE(Annual!U$65:U$123)</f>
        <v>0</v>
      </c>
      <c r="V19" s="126">
        <f>V$2*AVERAGE(Annual!V$65:V$123)</f>
        <v>0.64827172638753461</v>
      </c>
      <c r="W19" s="126">
        <f>W$2*AVERAGE(Annual!W$65:W$123)</f>
        <v>464.31729255753385</v>
      </c>
      <c r="X19" s="126">
        <f>X$2*AVERAGE(Annual!X$65:X$123)</f>
        <v>0.5569110282440688</v>
      </c>
      <c r="Y19" s="126">
        <f>Y$2*AVERAGE(Annual!Y$65:Y$123)</f>
        <v>0.53927454418851795</v>
      </c>
      <c r="Z19" s="126">
        <f>Z$2*AVERAGE(Annual!Z$65:Z$123)</f>
        <v>0</v>
      </c>
      <c r="AA19" s="126">
        <f>AA$2*AVERAGE(Annual!AA$65:AA$123)</f>
        <v>0</v>
      </c>
      <c r="AB19" s="126">
        <f>AB$2*AVERAGE(Annual!AB$65:AB$123)</f>
        <v>-8.2708477966612381</v>
      </c>
      <c r="AC19" s="126">
        <f>AC$2*AVERAGE(Annual!AC$65:AC$123)</f>
        <v>7.9282891803892195</v>
      </c>
      <c r="AD19" s="126">
        <f>AD$2*AVERAGE(Annual!AD$65:AD$123)</f>
        <v>1.21041671779895</v>
      </c>
    </row>
    <row r="20" spans="1:30">
      <c r="A20" t="s">
        <v>417</v>
      </c>
      <c r="B20" s="126">
        <f>B$2*AVERAGE(Annual!B$65:B$123)</f>
        <v>0.97508613524746723</v>
      </c>
      <c r="C20" s="126">
        <f>C$2*AVERAGE(Annual!C$65:C$123)</f>
        <v>1.0965181975386731</v>
      </c>
      <c r="D20" s="126">
        <f>D$2*AVERAGE(Annual!D$65:D$123)</f>
        <v>0</v>
      </c>
      <c r="E20" s="126">
        <f>E$2*AVERAGE(Annual!E$65:E$123)</f>
        <v>0</v>
      </c>
      <c r="F20" s="126">
        <f>F$2*AVERAGE(Annual!F$65:F$123)</f>
        <v>0</v>
      </c>
      <c r="G20" s="126">
        <f>G$2*AVERAGE(Annual!G$65:G$123)</f>
        <v>1.3145283028639994</v>
      </c>
      <c r="H20" s="126">
        <f>H$2*AVERAGE(Annual!H$65:H$123)</f>
        <v>1.5599703268041563</v>
      </c>
      <c r="I20" s="126">
        <f>I$2*AVERAGE(Annual!I$65:I$123)</f>
        <v>0.81715954503174404</v>
      </c>
      <c r="J20" s="126">
        <f>J$2*AVERAGE(Annual!J$65:J$123)</f>
        <v>0.63679839703649488</v>
      </c>
      <c r="K20" s="126">
        <f>K$2*AVERAGE(Annual!K$65:K$123)</f>
        <v>0.96453127407305739</v>
      </c>
      <c r="L20" s="126">
        <f>L$2*AVERAGE(Annual!L$65:L$123)</f>
        <v>0.14737172904131154</v>
      </c>
      <c r="M20" s="126">
        <f>M$2*AVERAGE(Annual!M$65:M$123)</f>
        <v>455.59516534320505</v>
      </c>
      <c r="N20" s="126">
        <f>N$2*AVERAGE(Annual!N$65:N$123)</f>
        <v>0.24839447836386697</v>
      </c>
      <c r="O20" s="126">
        <f>O$2*AVERAGE(Annual!O$65:O$123)</f>
        <v>5.8699579730958451</v>
      </c>
      <c r="P20" s="126">
        <f>P$2*AVERAGE(Annual!P$65:P$123)</f>
        <v>-9.1633183224032411E-2</v>
      </c>
      <c r="Q20" s="126">
        <f>Q$2*AVERAGE(Annual!Q$65:Q$123)</f>
        <v>0</v>
      </c>
      <c r="R20" s="126">
        <f>R$2*AVERAGE(Annual!R$65:R$123)</f>
        <v>0.78705022968172189</v>
      </c>
      <c r="S20" s="126">
        <f>S$2*AVERAGE(Annual!S$65:S$123)</f>
        <v>0.42983300578841338</v>
      </c>
      <c r="T20" s="126">
        <f>T$2*AVERAGE(Annual!T$65:T$123)</f>
        <v>0.35721722389330995</v>
      </c>
      <c r="U20" s="126">
        <f>U$2*AVERAGE(Annual!U$65:U$123)</f>
        <v>0</v>
      </c>
      <c r="V20" s="126">
        <f>V$2*AVERAGE(Annual!V$65:V$123)</f>
        <v>0.64827172638753461</v>
      </c>
      <c r="W20" s="126">
        <f>W$2*AVERAGE(Annual!W$65:W$123)</f>
        <v>464.31729255753385</v>
      </c>
      <c r="X20" s="126">
        <f>X$2*AVERAGE(Annual!X$65:X$123)</f>
        <v>0.5569110282440688</v>
      </c>
      <c r="Y20" s="126">
        <f>Y$2*AVERAGE(Annual!Y$65:Y$123)</f>
        <v>0.53927454418851795</v>
      </c>
      <c r="Z20" s="126">
        <f>Z$2*AVERAGE(Annual!Z$65:Z$123)</f>
        <v>0</v>
      </c>
      <c r="AA20" s="126">
        <f>AA$2*AVERAGE(Annual!AA$65:AA$123)</f>
        <v>0</v>
      </c>
      <c r="AB20" s="126">
        <f>AB$2*AVERAGE(Annual!AB$65:AB$123)</f>
        <v>-8.2708477966612381</v>
      </c>
      <c r="AC20" s="126">
        <f>AC$2*AVERAGE(Annual!AC$65:AC$123)</f>
        <v>7.9282891803892195</v>
      </c>
      <c r="AD20" s="126">
        <f>AD$2*AVERAGE(Annual!AD$65:AD$123)</f>
        <v>1.21041671779895</v>
      </c>
    </row>
    <row r="21" spans="1:30">
      <c r="A21" t="s">
        <v>418</v>
      </c>
      <c r="B21" s="126">
        <f>B$2*AVERAGE(Annual!B$65:B$123)</f>
        <v>0.97508613524746723</v>
      </c>
      <c r="C21" s="126">
        <f>C$2*AVERAGE(Annual!C$65:C$123)</f>
        <v>1.0965181975386731</v>
      </c>
      <c r="D21" s="126">
        <f>D$2*AVERAGE(Annual!D$65:D$123)</f>
        <v>0</v>
      </c>
      <c r="E21" s="126">
        <f>E$2*AVERAGE(Annual!E$65:E$123)</f>
        <v>0</v>
      </c>
      <c r="F21" s="126">
        <f>F$2*AVERAGE(Annual!F$65:F$123)</f>
        <v>0</v>
      </c>
      <c r="G21" s="126">
        <f>G$2*AVERAGE(Annual!G$65:G$123)</f>
        <v>1.3145283028639994</v>
      </c>
      <c r="H21" s="126">
        <f>H$2*AVERAGE(Annual!H$65:H$123)</f>
        <v>1.5599703268041563</v>
      </c>
      <c r="I21" s="126">
        <f>I$2*AVERAGE(Annual!I$65:I$123)</f>
        <v>0.81715954503174404</v>
      </c>
      <c r="J21" s="126">
        <f>J$2*AVERAGE(Annual!J$65:J$123)</f>
        <v>0.63679839703649488</v>
      </c>
      <c r="K21" s="126">
        <f>K$2*AVERAGE(Annual!K$65:K$123)</f>
        <v>0.96453127407305739</v>
      </c>
      <c r="L21" s="126">
        <f>L$2*AVERAGE(Annual!L$65:L$123)</f>
        <v>0.14737172904131154</v>
      </c>
      <c r="M21" s="126">
        <f>M$2*AVERAGE(Annual!M$65:M$123)</f>
        <v>455.59516534320505</v>
      </c>
      <c r="N21" s="126">
        <f>N$2*AVERAGE(Annual!N$65:N$123)</f>
        <v>0.24839447836386697</v>
      </c>
      <c r="O21" s="126">
        <f>O$2*AVERAGE(Annual!O$65:O$123)</f>
        <v>5.8699579730958451</v>
      </c>
      <c r="P21" s="126">
        <f>P$2*AVERAGE(Annual!P$65:P$123)</f>
        <v>-9.1633183224032411E-2</v>
      </c>
      <c r="Q21" s="126">
        <f>Q$2*AVERAGE(Annual!Q$65:Q$123)</f>
        <v>0</v>
      </c>
      <c r="R21" s="126">
        <f>R$2*AVERAGE(Annual!R$65:R$123)</f>
        <v>0.78705022968172189</v>
      </c>
      <c r="S21" s="126">
        <f>S$2*AVERAGE(Annual!S$65:S$123)</f>
        <v>0.42983300578841338</v>
      </c>
      <c r="T21" s="126">
        <f>T$2*AVERAGE(Annual!T$65:T$123)</f>
        <v>0.35721722389330995</v>
      </c>
      <c r="U21" s="126">
        <f>U$2*AVERAGE(Annual!U$65:U$123)</f>
        <v>0</v>
      </c>
      <c r="V21" s="126">
        <f>V$2*AVERAGE(Annual!V$65:V$123)</f>
        <v>0.64827172638753461</v>
      </c>
      <c r="W21" s="126">
        <f>W$2*AVERAGE(Annual!W$65:W$123)</f>
        <v>464.31729255753385</v>
      </c>
      <c r="X21" s="126">
        <f>X$2*AVERAGE(Annual!X$65:X$123)</f>
        <v>0.5569110282440688</v>
      </c>
      <c r="Y21" s="126">
        <f>Y$2*AVERAGE(Annual!Y$65:Y$123)</f>
        <v>0.53927454418851795</v>
      </c>
      <c r="Z21" s="126">
        <f>Z$2*AVERAGE(Annual!Z$65:Z$123)</f>
        <v>0</v>
      </c>
      <c r="AA21" s="126">
        <f>AA$2*AVERAGE(Annual!AA$65:AA$123)</f>
        <v>0</v>
      </c>
      <c r="AB21" s="126">
        <f>AB$2*AVERAGE(Annual!AB$65:AB$123)</f>
        <v>-8.2708477966612381</v>
      </c>
      <c r="AC21" s="126">
        <f>AC$2*AVERAGE(Annual!AC$65:AC$123)</f>
        <v>7.9282891803892195</v>
      </c>
      <c r="AD21" s="126">
        <f>AD$2*AVERAGE(Annual!AD$65:AD$123)</f>
        <v>1.21041671779895</v>
      </c>
    </row>
    <row r="22" spans="1:30">
      <c r="A22" t="s">
        <v>419</v>
      </c>
      <c r="B22" s="126">
        <f>B$2*AVERAGE(Annual!B$65:B$123)</f>
        <v>0.97508613524746723</v>
      </c>
      <c r="C22" s="126">
        <f>C$2*AVERAGE(Annual!C$65:C$123)</f>
        <v>1.0965181975386731</v>
      </c>
      <c r="D22" s="126">
        <f>D$2*AVERAGE(Annual!D$65:D$123)</f>
        <v>0</v>
      </c>
      <c r="E22" s="126">
        <f>E$2*AVERAGE(Annual!E$65:E$123)</f>
        <v>0</v>
      </c>
      <c r="F22" s="126">
        <f>F$2*AVERAGE(Annual!F$65:F$123)</f>
        <v>0</v>
      </c>
      <c r="G22" s="126">
        <f>G$2*AVERAGE(Annual!G$65:G$123)</f>
        <v>1.3145283028639994</v>
      </c>
      <c r="H22" s="126">
        <f>H$2*AVERAGE(Annual!H$65:H$123)</f>
        <v>1.5599703268041563</v>
      </c>
      <c r="I22" s="126">
        <f>I$2*AVERAGE(Annual!I$65:I$123)</f>
        <v>0.81715954503174404</v>
      </c>
      <c r="J22" s="126">
        <f>J$2*AVERAGE(Annual!J$65:J$123)</f>
        <v>0.63679839703649488</v>
      </c>
      <c r="K22" s="126">
        <f>K$2*AVERAGE(Annual!K$65:K$123)</f>
        <v>0.96453127407305739</v>
      </c>
      <c r="L22" s="126">
        <f>L$2*AVERAGE(Annual!L$65:L$123)</f>
        <v>0.14737172904131154</v>
      </c>
      <c r="M22" s="126">
        <f>M$2*AVERAGE(Annual!M$65:M$123)</f>
        <v>455.59516534320505</v>
      </c>
      <c r="N22" s="126">
        <f>N$2*AVERAGE(Annual!N$65:N$123)</f>
        <v>0.24839447836386697</v>
      </c>
      <c r="O22" s="126">
        <f>O$2*AVERAGE(Annual!O$65:O$123)</f>
        <v>5.8699579730958451</v>
      </c>
      <c r="P22" s="126">
        <f>P$2*AVERAGE(Annual!P$65:P$123)</f>
        <v>-9.1633183224032411E-2</v>
      </c>
      <c r="Q22" s="126">
        <f>Q$2*AVERAGE(Annual!Q$65:Q$123)</f>
        <v>0</v>
      </c>
      <c r="R22" s="126">
        <f>R$2*AVERAGE(Annual!R$65:R$123)</f>
        <v>0.78705022968172189</v>
      </c>
      <c r="S22" s="126">
        <f>S$2*AVERAGE(Annual!S$65:S$123)</f>
        <v>0.42983300578841338</v>
      </c>
      <c r="T22" s="126">
        <f>T$2*AVERAGE(Annual!T$65:T$123)</f>
        <v>0.35721722389330995</v>
      </c>
      <c r="U22" s="126">
        <f>U$2*AVERAGE(Annual!U$65:U$123)</f>
        <v>0</v>
      </c>
      <c r="V22" s="126">
        <f>V$2*AVERAGE(Annual!V$65:V$123)</f>
        <v>0.64827172638753461</v>
      </c>
      <c r="W22" s="126">
        <f>W$2*AVERAGE(Annual!W$65:W$123)</f>
        <v>464.31729255753385</v>
      </c>
      <c r="X22" s="126">
        <f>X$2*AVERAGE(Annual!X$65:X$123)</f>
        <v>0.5569110282440688</v>
      </c>
      <c r="Y22" s="126">
        <f>Y$2*AVERAGE(Annual!Y$65:Y$123)</f>
        <v>0.53927454418851795</v>
      </c>
      <c r="Z22" s="126">
        <f>Z$2*AVERAGE(Annual!Z$65:Z$123)</f>
        <v>0</v>
      </c>
      <c r="AA22" s="126">
        <f>AA$2*AVERAGE(Annual!AA$65:AA$123)</f>
        <v>0</v>
      </c>
      <c r="AB22" s="126">
        <f>AB$2*AVERAGE(Annual!AB$65:AB$123)</f>
        <v>-8.2708477966612381</v>
      </c>
      <c r="AC22" s="126">
        <f>AC$2*AVERAGE(Annual!AC$65:AC$123)</f>
        <v>7.9282891803892195</v>
      </c>
      <c r="AD22" s="126">
        <f>AD$2*AVERAGE(Annual!AD$65:AD$123)</f>
        <v>1.21041671779895</v>
      </c>
    </row>
    <row r="23" spans="1:30">
      <c r="A23" t="s">
        <v>420</v>
      </c>
      <c r="B23" s="126">
        <f>B$2*AVERAGE(Annual!B$65:B$123)</f>
        <v>0.97508613524746723</v>
      </c>
      <c r="C23" s="126">
        <f>C$2*AVERAGE(Annual!C$65:C$123)</f>
        <v>1.0965181975386731</v>
      </c>
      <c r="D23" s="126">
        <f>D$2*AVERAGE(Annual!D$65:D$123)</f>
        <v>0</v>
      </c>
      <c r="E23" s="126">
        <f>E$2*AVERAGE(Annual!E$65:E$123)</f>
        <v>0</v>
      </c>
      <c r="F23" s="126">
        <f>F$2*AVERAGE(Annual!F$65:F$123)</f>
        <v>0</v>
      </c>
      <c r="G23" s="126">
        <f>G$2*AVERAGE(Annual!G$65:G$123)</f>
        <v>1.3145283028639994</v>
      </c>
      <c r="H23" s="126">
        <f>H$2*AVERAGE(Annual!H$65:H$123)</f>
        <v>1.5599703268041563</v>
      </c>
      <c r="I23" s="126">
        <f>I$2*AVERAGE(Annual!I$65:I$123)</f>
        <v>0.81715954503174404</v>
      </c>
      <c r="J23" s="126">
        <f>J$2*AVERAGE(Annual!J$65:J$123)</f>
        <v>0.63679839703649488</v>
      </c>
      <c r="K23" s="126">
        <f>K$2*AVERAGE(Annual!K$65:K$123)</f>
        <v>0.96453127407305739</v>
      </c>
      <c r="L23" s="126">
        <f>L$2*AVERAGE(Annual!L$65:L$123)</f>
        <v>0.14737172904131154</v>
      </c>
      <c r="M23" s="126">
        <f>M$2*AVERAGE(Annual!M$65:M$123)</f>
        <v>455.59516534320505</v>
      </c>
      <c r="N23" s="126">
        <f>N$2*AVERAGE(Annual!N$65:N$123)</f>
        <v>0.24839447836386697</v>
      </c>
      <c r="O23" s="126">
        <f>O$2*AVERAGE(Annual!O$65:O$123)</f>
        <v>5.8699579730958451</v>
      </c>
      <c r="P23" s="126">
        <f>P$2*AVERAGE(Annual!P$65:P$123)</f>
        <v>-9.1633183224032411E-2</v>
      </c>
      <c r="Q23" s="126">
        <f>Q$2*AVERAGE(Annual!Q$65:Q$123)</f>
        <v>0</v>
      </c>
      <c r="R23" s="126">
        <f>R$2*AVERAGE(Annual!R$65:R$123)</f>
        <v>0.78705022968172189</v>
      </c>
      <c r="S23" s="126">
        <f>S$2*AVERAGE(Annual!S$65:S$123)</f>
        <v>0.42983300578841338</v>
      </c>
      <c r="T23" s="126">
        <f>T$2*AVERAGE(Annual!T$65:T$123)</f>
        <v>0.35721722389330995</v>
      </c>
      <c r="U23" s="126">
        <f>U$2*AVERAGE(Annual!U$65:U$123)</f>
        <v>0</v>
      </c>
      <c r="V23" s="126">
        <f>V$2*AVERAGE(Annual!V$65:V$123)</f>
        <v>0.64827172638753461</v>
      </c>
      <c r="W23" s="126">
        <f>W$2*AVERAGE(Annual!W$65:W$123)</f>
        <v>464.31729255753385</v>
      </c>
      <c r="X23" s="126">
        <f>X$2*AVERAGE(Annual!X$65:X$123)</f>
        <v>0.5569110282440688</v>
      </c>
      <c r="Y23" s="126">
        <f>Y$2*AVERAGE(Annual!Y$65:Y$123)</f>
        <v>0.53927454418851795</v>
      </c>
      <c r="Z23" s="126">
        <f>Z$2*AVERAGE(Annual!Z$65:Z$123)</f>
        <v>0</v>
      </c>
      <c r="AA23" s="126">
        <f>AA$2*AVERAGE(Annual!AA$65:AA$123)</f>
        <v>0</v>
      </c>
      <c r="AB23" s="126">
        <f>AB$2*AVERAGE(Annual!AB$65:AB$123)</f>
        <v>-8.2708477966612381</v>
      </c>
      <c r="AC23" s="126">
        <f>AC$2*AVERAGE(Annual!AC$65:AC$123)</f>
        <v>7.9282891803892195</v>
      </c>
      <c r="AD23" s="126">
        <f>AD$2*AVERAGE(Annual!AD$65:AD$123)</f>
        <v>1.21041671779895</v>
      </c>
    </row>
    <row r="24" spans="1:30">
      <c r="A24" t="s">
        <v>421</v>
      </c>
      <c r="B24" s="126">
        <f>B$2*AVERAGE(Annual!B$65:B$123)</f>
        <v>0.97508613524746723</v>
      </c>
      <c r="C24" s="126">
        <f>C$2*AVERAGE(Annual!C$65:C$123)</f>
        <v>1.0965181975386731</v>
      </c>
      <c r="D24" s="126">
        <f>D$2*AVERAGE(Annual!D$65:D$123)</f>
        <v>0</v>
      </c>
      <c r="E24" s="126">
        <f>E$2*AVERAGE(Annual!E$65:E$123)</f>
        <v>0</v>
      </c>
      <c r="F24" s="126">
        <f>F$2*AVERAGE(Annual!F$65:F$123)</f>
        <v>0</v>
      </c>
      <c r="G24" s="126">
        <f>G$2*AVERAGE(Annual!G$65:G$123)</f>
        <v>1.3145283028639994</v>
      </c>
      <c r="H24" s="126">
        <f>H$2*AVERAGE(Annual!H$65:H$123)</f>
        <v>1.5599703268041563</v>
      </c>
      <c r="I24" s="126">
        <f>I$2*AVERAGE(Annual!I$65:I$123)</f>
        <v>0.81715954503174404</v>
      </c>
      <c r="J24" s="126">
        <f>J$2*AVERAGE(Annual!J$65:J$123)</f>
        <v>0.63679839703649488</v>
      </c>
      <c r="K24" s="126">
        <f>K$2*AVERAGE(Annual!K$65:K$123)</f>
        <v>0.96453127407305739</v>
      </c>
      <c r="L24" s="126">
        <f>L$2*AVERAGE(Annual!L$65:L$123)</f>
        <v>0.14737172904131154</v>
      </c>
      <c r="M24" s="126">
        <f>M$2*AVERAGE(Annual!M$65:M$123)</f>
        <v>455.59516534320505</v>
      </c>
      <c r="N24" s="126">
        <f>N$2*AVERAGE(Annual!N$65:N$123)</f>
        <v>0.24839447836386697</v>
      </c>
      <c r="O24" s="126">
        <f>O$2*AVERAGE(Annual!O$65:O$123)</f>
        <v>5.8699579730958451</v>
      </c>
      <c r="P24" s="126">
        <f>P$2*AVERAGE(Annual!P$65:P$123)</f>
        <v>-9.1633183224032411E-2</v>
      </c>
      <c r="Q24" s="126">
        <f>Q$2*AVERAGE(Annual!Q$65:Q$123)</f>
        <v>0</v>
      </c>
      <c r="R24" s="126">
        <f>R$2*AVERAGE(Annual!R$65:R$123)</f>
        <v>0.78705022968172189</v>
      </c>
      <c r="S24" s="126">
        <f>S$2*AVERAGE(Annual!S$65:S$123)</f>
        <v>0.42983300578841338</v>
      </c>
      <c r="T24" s="126">
        <f>T$2*AVERAGE(Annual!T$65:T$123)</f>
        <v>0.35721722389330995</v>
      </c>
      <c r="U24" s="126">
        <f>U$2*AVERAGE(Annual!U$65:U$123)</f>
        <v>0</v>
      </c>
      <c r="V24" s="126">
        <f>V$2*AVERAGE(Annual!V$65:V$123)</f>
        <v>0.64827172638753461</v>
      </c>
      <c r="W24" s="126">
        <f>W$2*AVERAGE(Annual!W$65:W$123)</f>
        <v>464.31729255753385</v>
      </c>
      <c r="X24" s="126">
        <f>X$2*AVERAGE(Annual!X$65:X$123)</f>
        <v>0.5569110282440688</v>
      </c>
      <c r="Y24" s="126">
        <f>Y$2*AVERAGE(Annual!Y$65:Y$123)</f>
        <v>0.53927454418851795</v>
      </c>
      <c r="Z24" s="126">
        <f>Z$2*AVERAGE(Annual!Z$65:Z$123)</f>
        <v>0</v>
      </c>
      <c r="AA24" s="126">
        <f>AA$2*AVERAGE(Annual!AA$65:AA$123)</f>
        <v>0</v>
      </c>
      <c r="AB24" s="126">
        <f>AB$2*AVERAGE(Annual!AB$65:AB$123)</f>
        <v>-8.2708477966612381</v>
      </c>
      <c r="AC24" s="126">
        <f>AC$2*AVERAGE(Annual!AC$65:AC$123)</f>
        <v>7.9282891803892195</v>
      </c>
      <c r="AD24" s="126">
        <f>AD$2*AVERAGE(Annual!AD$65:AD$123)</f>
        <v>1.21041671779895</v>
      </c>
    </row>
    <row r="25" spans="1:30">
      <c r="A25" t="s">
        <v>422</v>
      </c>
      <c r="B25" s="126">
        <f>B$2*AVERAGE(Annual!B$65:B$123)</f>
        <v>0.97508613524746723</v>
      </c>
      <c r="C25" s="126">
        <f>C$2*AVERAGE(Annual!C$65:C$123)</f>
        <v>1.0965181975386731</v>
      </c>
      <c r="D25" s="126">
        <f>D$2*AVERAGE(Annual!D$65:D$123)</f>
        <v>0</v>
      </c>
      <c r="E25" s="126">
        <f>E$2*AVERAGE(Annual!E$65:E$123)</f>
        <v>0</v>
      </c>
      <c r="F25" s="126">
        <f>F$2*AVERAGE(Annual!F$65:F$123)</f>
        <v>0</v>
      </c>
      <c r="G25" s="126">
        <f>G$2*AVERAGE(Annual!G$65:G$123)</f>
        <v>1.3145283028639994</v>
      </c>
      <c r="H25" s="126">
        <f>H$2*AVERAGE(Annual!H$65:H$123)</f>
        <v>1.5599703268041563</v>
      </c>
      <c r="I25" s="126">
        <f>I$2*AVERAGE(Annual!I$65:I$123)</f>
        <v>0.81715954503174404</v>
      </c>
      <c r="J25" s="126">
        <f>J$2*AVERAGE(Annual!J$65:J$123)</f>
        <v>0.63679839703649488</v>
      </c>
      <c r="K25" s="126">
        <f>K$2*AVERAGE(Annual!K$65:K$123)</f>
        <v>0.96453127407305739</v>
      </c>
      <c r="L25" s="126">
        <f>L$2*AVERAGE(Annual!L$65:L$123)</f>
        <v>0.14737172904131154</v>
      </c>
      <c r="M25" s="126">
        <f>M$2*AVERAGE(Annual!M$65:M$123)</f>
        <v>455.59516534320505</v>
      </c>
      <c r="N25" s="126">
        <f>N$2*AVERAGE(Annual!N$65:N$123)</f>
        <v>0.24839447836386697</v>
      </c>
      <c r="O25" s="126">
        <f>O$2*AVERAGE(Annual!O$65:O$123)</f>
        <v>5.8699579730958451</v>
      </c>
      <c r="P25" s="126">
        <f>P$2*AVERAGE(Annual!P$65:P$123)</f>
        <v>-9.1633183224032411E-2</v>
      </c>
      <c r="Q25" s="126">
        <f>Q$2*AVERAGE(Annual!Q$65:Q$123)</f>
        <v>0</v>
      </c>
      <c r="R25" s="126">
        <f>R$2*AVERAGE(Annual!R$65:R$123)</f>
        <v>0.78705022968172189</v>
      </c>
      <c r="S25" s="126">
        <f>S$2*AVERAGE(Annual!S$65:S$123)</f>
        <v>0.42983300578841338</v>
      </c>
      <c r="T25" s="126">
        <f>T$2*AVERAGE(Annual!T$65:T$123)</f>
        <v>0.35721722389330995</v>
      </c>
      <c r="U25" s="126">
        <f>U$2*AVERAGE(Annual!U$65:U$123)</f>
        <v>0</v>
      </c>
      <c r="V25" s="126">
        <f>V$2*AVERAGE(Annual!V$65:V$123)</f>
        <v>0.64827172638753461</v>
      </c>
      <c r="W25" s="126">
        <f>W$2*AVERAGE(Annual!W$65:W$123)</f>
        <v>464.31729255753385</v>
      </c>
      <c r="X25" s="126">
        <f>X$2*AVERAGE(Annual!X$65:X$123)</f>
        <v>0.5569110282440688</v>
      </c>
      <c r="Y25" s="126">
        <f>Y$2*AVERAGE(Annual!Y$65:Y$123)</f>
        <v>0.53927454418851795</v>
      </c>
      <c r="Z25" s="126">
        <f>Z$2*AVERAGE(Annual!Z$65:Z$123)</f>
        <v>0</v>
      </c>
      <c r="AA25" s="126">
        <f>AA$2*AVERAGE(Annual!AA$65:AA$123)</f>
        <v>0</v>
      </c>
      <c r="AB25" s="126">
        <f>AB$2*AVERAGE(Annual!AB$65:AB$123)</f>
        <v>-8.2708477966612381</v>
      </c>
      <c r="AC25" s="126">
        <f>AC$2*AVERAGE(Annual!AC$65:AC$123)</f>
        <v>7.9282891803892195</v>
      </c>
      <c r="AD25" s="126">
        <f>AD$2*AVERAGE(Annual!AD$65:AD$123)</f>
        <v>1.21041671779895</v>
      </c>
    </row>
    <row r="26" spans="1:30">
      <c r="A26" t="s">
        <v>423</v>
      </c>
      <c r="B26" s="126">
        <f>B$2*AVERAGE(Annual!B$65:B$123)</f>
        <v>0.97508613524746723</v>
      </c>
      <c r="C26" s="126">
        <f>C$2*AVERAGE(Annual!C$65:C$123)</f>
        <v>1.0965181975386731</v>
      </c>
      <c r="D26" s="126">
        <f>D$2*AVERAGE(Annual!D$65:D$123)</f>
        <v>0</v>
      </c>
      <c r="E26" s="126">
        <f>E$2*AVERAGE(Annual!E$65:E$123)</f>
        <v>0</v>
      </c>
      <c r="F26" s="126">
        <f>F$2*AVERAGE(Annual!F$65:F$123)</f>
        <v>0</v>
      </c>
      <c r="G26" s="126">
        <f>G$2*AVERAGE(Annual!G$65:G$123)</f>
        <v>1.3145283028639994</v>
      </c>
      <c r="H26" s="126">
        <f>H$2*AVERAGE(Annual!H$65:H$123)</f>
        <v>1.5599703268041563</v>
      </c>
      <c r="I26" s="126">
        <f>I$2*AVERAGE(Annual!I$65:I$123)</f>
        <v>0.81715954503174404</v>
      </c>
      <c r="J26" s="126">
        <f>J$2*AVERAGE(Annual!J$65:J$123)</f>
        <v>0.63679839703649488</v>
      </c>
      <c r="K26" s="126">
        <f>K$2*AVERAGE(Annual!K$65:K$123)</f>
        <v>0.96453127407305739</v>
      </c>
      <c r="L26" s="126">
        <f>L$2*AVERAGE(Annual!L$65:L$123)</f>
        <v>0.14737172904131154</v>
      </c>
      <c r="M26" s="126">
        <f>M$2*AVERAGE(Annual!M$65:M$123)</f>
        <v>455.59516534320505</v>
      </c>
      <c r="N26" s="126">
        <f>N$2*AVERAGE(Annual!N$65:N$123)</f>
        <v>0.24839447836386697</v>
      </c>
      <c r="O26" s="126">
        <f>O$2*AVERAGE(Annual!O$65:O$123)</f>
        <v>5.8699579730958451</v>
      </c>
      <c r="P26" s="126">
        <f>P$2*AVERAGE(Annual!P$65:P$123)</f>
        <v>-9.1633183224032411E-2</v>
      </c>
      <c r="Q26" s="126">
        <f>Q$2*AVERAGE(Annual!Q$65:Q$123)</f>
        <v>0</v>
      </c>
      <c r="R26" s="126">
        <f>R$2*AVERAGE(Annual!R$65:R$123)</f>
        <v>0.78705022968172189</v>
      </c>
      <c r="S26" s="126">
        <f>S$2*AVERAGE(Annual!S$65:S$123)</f>
        <v>0.42983300578841338</v>
      </c>
      <c r="T26" s="126">
        <f>T$2*AVERAGE(Annual!T$65:T$123)</f>
        <v>0.35721722389330995</v>
      </c>
      <c r="U26" s="126">
        <f>U$2*AVERAGE(Annual!U$65:U$123)</f>
        <v>0</v>
      </c>
      <c r="V26" s="126">
        <f>V$2*AVERAGE(Annual!V$65:V$123)</f>
        <v>0.64827172638753461</v>
      </c>
      <c r="W26" s="126">
        <f>W$2*AVERAGE(Annual!W$65:W$123)</f>
        <v>464.31729255753385</v>
      </c>
      <c r="X26" s="126">
        <f>X$2*AVERAGE(Annual!X$65:X$123)</f>
        <v>0.5569110282440688</v>
      </c>
      <c r="Y26" s="126">
        <f>Y$2*AVERAGE(Annual!Y$65:Y$123)</f>
        <v>0.53927454418851795</v>
      </c>
      <c r="Z26" s="126">
        <f>Z$2*AVERAGE(Annual!Z$65:Z$123)</f>
        <v>0</v>
      </c>
      <c r="AA26" s="126">
        <f>AA$2*AVERAGE(Annual!AA$65:AA$123)</f>
        <v>0</v>
      </c>
      <c r="AB26" s="126">
        <f>AB$2*AVERAGE(Annual!AB$65:AB$123)</f>
        <v>-8.2708477966612381</v>
      </c>
      <c r="AC26" s="126">
        <f>AC$2*AVERAGE(Annual!AC$65:AC$123)</f>
        <v>7.9282891803892195</v>
      </c>
      <c r="AD26" s="126">
        <f>AD$2*AVERAGE(Annual!AD$65:AD$123)</f>
        <v>1.21041671779895</v>
      </c>
    </row>
    <row r="27" spans="1:30">
      <c r="A27" t="s">
        <v>424</v>
      </c>
      <c r="B27" s="126">
        <f>B$2*AVERAGE(Annual!B$65:B$123)</f>
        <v>0.97508613524746723</v>
      </c>
      <c r="C27" s="126">
        <f>C$2*AVERAGE(Annual!C$65:C$123)</f>
        <v>1.0965181975386731</v>
      </c>
      <c r="D27" s="126">
        <f>D$2*AVERAGE(Annual!D$65:D$123)</f>
        <v>0</v>
      </c>
      <c r="E27" s="126">
        <f>E$2*AVERAGE(Annual!E$65:E$123)</f>
        <v>0</v>
      </c>
      <c r="F27" s="126">
        <f>F$2*AVERAGE(Annual!F$65:F$123)</f>
        <v>0</v>
      </c>
      <c r="G27" s="126">
        <f>G$2*AVERAGE(Annual!G$65:G$123)</f>
        <v>1.3145283028639994</v>
      </c>
      <c r="H27" s="126">
        <f>H$2*AVERAGE(Annual!H$65:H$123)</f>
        <v>1.5599703268041563</v>
      </c>
      <c r="I27" s="126">
        <f>I$2*AVERAGE(Annual!I$65:I$123)</f>
        <v>0.81715954503174404</v>
      </c>
      <c r="J27" s="126">
        <f>J$2*AVERAGE(Annual!J$65:J$123)</f>
        <v>0.63679839703649488</v>
      </c>
      <c r="K27" s="126">
        <f>K$2*AVERAGE(Annual!K$65:K$123)</f>
        <v>0.96453127407305739</v>
      </c>
      <c r="L27" s="126">
        <f>L$2*AVERAGE(Annual!L$65:L$123)</f>
        <v>0.14737172904131154</v>
      </c>
      <c r="M27" s="126">
        <f>M$2*AVERAGE(Annual!M$65:M$123)</f>
        <v>455.59516534320505</v>
      </c>
      <c r="N27" s="126">
        <f>N$2*AVERAGE(Annual!N$65:N$123)</f>
        <v>0.24839447836386697</v>
      </c>
      <c r="O27" s="126">
        <f>O$2*AVERAGE(Annual!O$65:O$123)</f>
        <v>5.8699579730958451</v>
      </c>
      <c r="P27" s="126">
        <f>P$2*AVERAGE(Annual!P$65:P$123)</f>
        <v>-9.1633183224032411E-2</v>
      </c>
      <c r="Q27" s="126">
        <f>Q$2*AVERAGE(Annual!Q$65:Q$123)</f>
        <v>0</v>
      </c>
      <c r="R27" s="126">
        <f>R$2*AVERAGE(Annual!R$65:R$123)</f>
        <v>0.78705022968172189</v>
      </c>
      <c r="S27" s="126">
        <f>S$2*AVERAGE(Annual!S$65:S$123)</f>
        <v>0.42983300578841338</v>
      </c>
      <c r="T27" s="126">
        <f>T$2*AVERAGE(Annual!T$65:T$123)</f>
        <v>0.35721722389330995</v>
      </c>
      <c r="U27" s="126">
        <f>U$2*AVERAGE(Annual!U$65:U$123)</f>
        <v>0</v>
      </c>
      <c r="V27" s="126">
        <f>V$2*AVERAGE(Annual!V$65:V$123)</f>
        <v>0.64827172638753461</v>
      </c>
      <c r="W27" s="126">
        <f>W$2*AVERAGE(Annual!W$65:W$123)</f>
        <v>464.31729255753385</v>
      </c>
      <c r="X27" s="126">
        <f>X$2*AVERAGE(Annual!X$65:X$123)</f>
        <v>0.5569110282440688</v>
      </c>
      <c r="Y27" s="126">
        <f>Y$2*AVERAGE(Annual!Y$65:Y$123)</f>
        <v>0.53927454418851795</v>
      </c>
      <c r="Z27" s="126">
        <f>Z$2*AVERAGE(Annual!Z$65:Z$123)</f>
        <v>0</v>
      </c>
      <c r="AA27" s="126">
        <f>AA$2*AVERAGE(Annual!AA$65:AA$123)</f>
        <v>0</v>
      </c>
      <c r="AB27" s="126">
        <f>AB$2*AVERAGE(Annual!AB$65:AB$123)</f>
        <v>-8.2708477966612381</v>
      </c>
      <c r="AC27" s="126">
        <f>AC$2*AVERAGE(Annual!AC$65:AC$123)</f>
        <v>7.9282891803892195</v>
      </c>
      <c r="AD27" s="126">
        <f>AD$2*AVERAGE(Annual!AD$65:AD$123)</f>
        <v>1.21041671779895</v>
      </c>
    </row>
    <row r="28" spans="1:30">
      <c r="A28" t="s">
        <v>425</v>
      </c>
      <c r="B28" s="126">
        <f>B$2*AVERAGE(Annual!B$65:B$123)</f>
        <v>0.97508613524746723</v>
      </c>
      <c r="C28" s="126">
        <f>C$2*AVERAGE(Annual!C$65:C$123)</f>
        <v>1.0965181975386731</v>
      </c>
      <c r="D28" s="126">
        <f>D$2*AVERAGE(Annual!D$65:D$123)</f>
        <v>0</v>
      </c>
      <c r="E28" s="126">
        <f>E$2*AVERAGE(Annual!E$65:E$123)</f>
        <v>0</v>
      </c>
      <c r="F28" s="126">
        <f>F$2*AVERAGE(Annual!F$65:F$123)</f>
        <v>0</v>
      </c>
      <c r="G28" s="126">
        <f>G$2*AVERAGE(Annual!G$65:G$123)</f>
        <v>1.3145283028639994</v>
      </c>
      <c r="H28" s="126">
        <f>H$2*AVERAGE(Annual!H$65:H$123)</f>
        <v>1.5599703268041563</v>
      </c>
      <c r="I28" s="126">
        <f>I$2*AVERAGE(Annual!I$65:I$123)</f>
        <v>0.81715954503174404</v>
      </c>
      <c r="J28" s="126">
        <f>J$2*AVERAGE(Annual!J$65:J$123)</f>
        <v>0.63679839703649488</v>
      </c>
      <c r="K28" s="126">
        <f>K$2*AVERAGE(Annual!K$65:K$123)</f>
        <v>0.96453127407305739</v>
      </c>
      <c r="L28" s="126">
        <f>L$2*AVERAGE(Annual!L$65:L$123)</f>
        <v>0.14737172904131154</v>
      </c>
      <c r="M28" s="126">
        <f>M$2*AVERAGE(Annual!M$65:M$123)</f>
        <v>455.59516534320505</v>
      </c>
      <c r="N28" s="126">
        <f>N$2*AVERAGE(Annual!N$65:N$123)</f>
        <v>0.24839447836386697</v>
      </c>
      <c r="O28" s="126">
        <f>O$2*AVERAGE(Annual!O$65:O$123)</f>
        <v>5.8699579730958451</v>
      </c>
      <c r="P28" s="126">
        <f>P$2*AVERAGE(Annual!P$65:P$123)</f>
        <v>-9.1633183224032411E-2</v>
      </c>
      <c r="Q28" s="126">
        <f>Q$2*AVERAGE(Annual!Q$65:Q$123)</f>
        <v>0</v>
      </c>
      <c r="R28" s="126">
        <f>R$2*AVERAGE(Annual!R$65:R$123)</f>
        <v>0.78705022968172189</v>
      </c>
      <c r="S28" s="126">
        <f>S$2*AVERAGE(Annual!S$65:S$123)</f>
        <v>0.42983300578841338</v>
      </c>
      <c r="T28" s="126">
        <f>T$2*AVERAGE(Annual!T$65:T$123)</f>
        <v>0.35721722389330995</v>
      </c>
      <c r="U28" s="126">
        <f>U$2*AVERAGE(Annual!U$65:U$123)</f>
        <v>0</v>
      </c>
      <c r="V28" s="126">
        <f>V$2*AVERAGE(Annual!V$65:V$123)</f>
        <v>0.64827172638753461</v>
      </c>
      <c r="W28" s="126">
        <f>W$2*AVERAGE(Annual!W$65:W$123)</f>
        <v>464.31729255753385</v>
      </c>
      <c r="X28" s="126">
        <f>X$2*AVERAGE(Annual!X$65:X$123)</f>
        <v>0.5569110282440688</v>
      </c>
      <c r="Y28" s="126">
        <f>Y$2*AVERAGE(Annual!Y$65:Y$123)</f>
        <v>0.53927454418851795</v>
      </c>
      <c r="Z28" s="126">
        <f>Z$2*AVERAGE(Annual!Z$65:Z$123)</f>
        <v>0</v>
      </c>
      <c r="AA28" s="126">
        <f>AA$2*AVERAGE(Annual!AA$65:AA$123)</f>
        <v>0</v>
      </c>
      <c r="AB28" s="126">
        <f>AB$2*AVERAGE(Annual!AB$65:AB$123)</f>
        <v>-8.2708477966612381</v>
      </c>
      <c r="AC28" s="126">
        <f>AC$2*AVERAGE(Annual!AC$65:AC$123)</f>
        <v>7.9282891803892195</v>
      </c>
      <c r="AD28" s="126">
        <f>AD$2*AVERAGE(Annual!AD$65:AD$123)</f>
        <v>1.21041671779895</v>
      </c>
    </row>
    <row r="29" spans="1:30">
      <c r="A29" t="s">
        <v>426</v>
      </c>
      <c r="B29" s="126">
        <f>B$2*AVERAGE(Annual!B$65:B$123)</f>
        <v>0.97508613524746723</v>
      </c>
      <c r="C29" s="126">
        <f>C$2*AVERAGE(Annual!C$65:C$123)</f>
        <v>1.0965181975386731</v>
      </c>
      <c r="D29" s="126">
        <f>D$2*AVERAGE(Annual!D$65:D$123)</f>
        <v>0</v>
      </c>
      <c r="E29" s="126">
        <f>E$2*AVERAGE(Annual!E$65:E$123)</f>
        <v>0</v>
      </c>
      <c r="F29" s="126">
        <f>F$2*AVERAGE(Annual!F$65:F$123)</f>
        <v>0</v>
      </c>
      <c r="G29" s="126">
        <f>G$2*AVERAGE(Annual!G$65:G$123)</f>
        <v>1.3145283028639994</v>
      </c>
      <c r="H29" s="126">
        <f>H$2*AVERAGE(Annual!H$65:H$123)</f>
        <v>1.5599703268041563</v>
      </c>
      <c r="I29" s="126">
        <f>I$2*AVERAGE(Annual!I$65:I$123)</f>
        <v>0.81715954503174404</v>
      </c>
      <c r="J29" s="126">
        <f>J$2*AVERAGE(Annual!J$65:J$123)</f>
        <v>0.63679839703649488</v>
      </c>
      <c r="K29" s="126">
        <f>K$2*AVERAGE(Annual!K$65:K$123)</f>
        <v>0.96453127407305739</v>
      </c>
      <c r="L29" s="126">
        <f>L$2*AVERAGE(Annual!L$65:L$123)</f>
        <v>0.14737172904131154</v>
      </c>
      <c r="M29" s="126">
        <f>M$2*AVERAGE(Annual!M$65:M$123)</f>
        <v>455.59516534320505</v>
      </c>
      <c r="N29" s="126">
        <f>N$2*AVERAGE(Annual!N$65:N$123)</f>
        <v>0.24839447836386697</v>
      </c>
      <c r="O29" s="126">
        <f>O$2*AVERAGE(Annual!O$65:O$123)</f>
        <v>5.8699579730958451</v>
      </c>
      <c r="P29" s="126">
        <f>P$2*AVERAGE(Annual!P$65:P$123)</f>
        <v>-9.1633183224032411E-2</v>
      </c>
      <c r="Q29" s="126">
        <f>Q$2*AVERAGE(Annual!Q$65:Q$123)</f>
        <v>0</v>
      </c>
      <c r="R29" s="126">
        <f>R$2*AVERAGE(Annual!R$65:R$123)</f>
        <v>0.78705022968172189</v>
      </c>
      <c r="S29" s="126">
        <f>S$2*AVERAGE(Annual!S$65:S$123)</f>
        <v>0.42983300578841338</v>
      </c>
      <c r="T29" s="126">
        <f>T$2*AVERAGE(Annual!T$65:T$123)</f>
        <v>0.35721722389330995</v>
      </c>
      <c r="U29" s="126">
        <f>U$2*AVERAGE(Annual!U$65:U$123)</f>
        <v>0</v>
      </c>
      <c r="V29" s="126">
        <f>V$2*AVERAGE(Annual!V$65:V$123)</f>
        <v>0.64827172638753461</v>
      </c>
      <c r="W29" s="126">
        <f>W$2*AVERAGE(Annual!W$65:W$123)</f>
        <v>464.31729255753385</v>
      </c>
      <c r="X29" s="126">
        <f>X$2*AVERAGE(Annual!X$65:X$123)</f>
        <v>0.5569110282440688</v>
      </c>
      <c r="Y29" s="126">
        <f>Y$2*AVERAGE(Annual!Y$65:Y$123)</f>
        <v>0.53927454418851795</v>
      </c>
      <c r="Z29" s="126">
        <f>Z$2*AVERAGE(Annual!Z$65:Z$123)</f>
        <v>0</v>
      </c>
      <c r="AA29" s="126">
        <f>AA$2*AVERAGE(Annual!AA$65:AA$123)</f>
        <v>0</v>
      </c>
      <c r="AB29" s="126">
        <f>AB$2*AVERAGE(Annual!AB$65:AB$123)</f>
        <v>-8.2708477966612381</v>
      </c>
      <c r="AC29" s="126">
        <f>AC$2*AVERAGE(Annual!AC$65:AC$123)</f>
        <v>7.9282891803892195</v>
      </c>
      <c r="AD29" s="126">
        <f>AD$2*AVERAGE(Annual!AD$65:AD$123)</f>
        <v>1.21041671779895</v>
      </c>
    </row>
    <row r="30" spans="1:30">
      <c r="A30" t="s">
        <v>427</v>
      </c>
      <c r="B30" s="126">
        <f>B$2*AVERAGE(Annual!B$65:B$123)</f>
        <v>0.97508613524746723</v>
      </c>
      <c r="C30" s="126">
        <f>C$2*AVERAGE(Annual!C$65:C$123)</f>
        <v>1.0965181975386731</v>
      </c>
      <c r="D30" s="126">
        <f>D$2*AVERAGE(Annual!D$65:D$123)</f>
        <v>0</v>
      </c>
      <c r="E30" s="126">
        <f>E$2*AVERAGE(Annual!E$65:E$123)</f>
        <v>0</v>
      </c>
      <c r="F30" s="126">
        <f>F$2*AVERAGE(Annual!F$65:F$123)</f>
        <v>0</v>
      </c>
      <c r="G30" s="126">
        <f>G$2*AVERAGE(Annual!G$65:G$123)</f>
        <v>1.3145283028639994</v>
      </c>
      <c r="H30" s="126">
        <f>H$2*AVERAGE(Annual!H$65:H$123)</f>
        <v>1.5599703268041563</v>
      </c>
      <c r="I30" s="126">
        <f>I$2*AVERAGE(Annual!I$65:I$123)</f>
        <v>0.81715954503174404</v>
      </c>
      <c r="J30" s="126">
        <f>J$2*AVERAGE(Annual!J$65:J$123)</f>
        <v>0.63679839703649488</v>
      </c>
      <c r="K30" s="126">
        <f>K$2*AVERAGE(Annual!K$65:K$123)</f>
        <v>0.96453127407305739</v>
      </c>
      <c r="L30" s="126">
        <f>L$2*AVERAGE(Annual!L$65:L$123)</f>
        <v>0.14737172904131154</v>
      </c>
      <c r="M30" s="126">
        <f>M$2*AVERAGE(Annual!M$65:M$123)</f>
        <v>455.59516534320505</v>
      </c>
      <c r="N30" s="126">
        <f>N$2*AVERAGE(Annual!N$65:N$123)</f>
        <v>0.24839447836386697</v>
      </c>
      <c r="O30" s="126">
        <f>O$2*AVERAGE(Annual!O$65:O$123)</f>
        <v>5.8699579730958451</v>
      </c>
      <c r="P30" s="126">
        <f>P$2*AVERAGE(Annual!P$65:P$123)</f>
        <v>-9.1633183224032411E-2</v>
      </c>
      <c r="Q30" s="126">
        <f>Q$2*AVERAGE(Annual!Q$65:Q$123)</f>
        <v>0</v>
      </c>
      <c r="R30" s="126">
        <f>R$2*AVERAGE(Annual!R$65:R$123)</f>
        <v>0.78705022968172189</v>
      </c>
      <c r="S30" s="126">
        <f>S$2*AVERAGE(Annual!S$65:S$123)</f>
        <v>0.42983300578841338</v>
      </c>
      <c r="T30" s="126">
        <f>T$2*AVERAGE(Annual!T$65:T$123)</f>
        <v>0.35721722389330995</v>
      </c>
      <c r="U30" s="126">
        <f>U$2*AVERAGE(Annual!U$65:U$123)</f>
        <v>0</v>
      </c>
      <c r="V30" s="126">
        <f>V$2*AVERAGE(Annual!V$65:V$123)</f>
        <v>0.64827172638753461</v>
      </c>
      <c r="W30" s="126">
        <f>W$2*AVERAGE(Annual!W$65:W$123)</f>
        <v>464.31729255753385</v>
      </c>
      <c r="X30" s="126">
        <f>X$2*AVERAGE(Annual!X$65:X$123)</f>
        <v>0.5569110282440688</v>
      </c>
      <c r="Y30" s="126">
        <f>Y$2*AVERAGE(Annual!Y$65:Y$123)</f>
        <v>0.53927454418851795</v>
      </c>
      <c r="Z30" s="126">
        <f>Z$2*AVERAGE(Annual!Z$65:Z$123)</f>
        <v>0</v>
      </c>
      <c r="AA30" s="126">
        <f>AA$2*AVERAGE(Annual!AA$65:AA$123)</f>
        <v>0</v>
      </c>
      <c r="AB30" s="126">
        <f>AB$2*AVERAGE(Annual!AB$65:AB$123)</f>
        <v>-8.2708477966612381</v>
      </c>
      <c r="AC30" s="126">
        <f>AC$2*AVERAGE(Annual!AC$65:AC$123)</f>
        <v>7.9282891803892195</v>
      </c>
      <c r="AD30" s="126">
        <f>AD$2*AVERAGE(Annual!AD$65:AD$123)</f>
        <v>1.21041671779895</v>
      </c>
    </row>
    <row r="31" spans="1:30">
      <c r="A31" t="s">
        <v>428</v>
      </c>
      <c r="B31" s="126">
        <f>B$2*AVERAGE(Annual!B$65:B$123)</f>
        <v>0.97508613524746723</v>
      </c>
      <c r="C31" s="126">
        <f>C$2*AVERAGE(Annual!C$65:C$123)</f>
        <v>1.0965181975386731</v>
      </c>
      <c r="D31" s="126">
        <f>D$2*AVERAGE(Annual!D$65:D$123)</f>
        <v>0</v>
      </c>
      <c r="E31" s="126">
        <f>E$2*AVERAGE(Annual!E$65:E$123)</f>
        <v>0</v>
      </c>
      <c r="F31" s="126">
        <f>F$2*AVERAGE(Annual!F$65:F$123)</f>
        <v>0</v>
      </c>
      <c r="G31" s="126">
        <f>G$2*AVERAGE(Annual!G$65:G$123)</f>
        <v>1.3145283028639994</v>
      </c>
      <c r="H31" s="126">
        <f>H$2*AVERAGE(Annual!H$65:H$123)</f>
        <v>1.5599703268041563</v>
      </c>
      <c r="I31" s="126">
        <f>I$2*AVERAGE(Annual!I$65:I$123)</f>
        <v>0.81715954503174404</v>
      </c>
      <c r="J31" s="126">
        <f>J$2*AVERAGE(Annual!J$65:J$123)</f>
        <v>0.63679839703649488</v>
      </c>
      <c r="K31" s="126">
        <f>K$2*AVERAGE(Annual!K$65:K$123)</f>
        <v>0.96453127407305739</v>
      </c>
      <c r="L31" s="126">
        <f>L$2*AVERAGE(Annual!L$65:L$123)</f>
        <v>0.14737172904131154</v>
      </c>
      <c r="M31" s="126">
        <f>M$2*AVERAGE(Annual!M$65:M$123)</f>
        <v>455.59516534320505</v>
      </c>
      <c r="N31" s="126">
        <f>N$2*AVERAGE(Annual!N$65:N$123)</f>
        <v>0.24839447836386697</v>
      </c>
      <c r="O31" s="126">
        <f>O$2*AVERAGE(Annual!O$65:O$123)</f>
        <v>5.8699579730958451</v>
      </c>
      <c r="P31" s="126">
        <f>P$2*AVERAGE(Annual!P$65:P$123)</f>
        <v>-9.1633183224032411E-2</v>
      </c>
      <c r="Q31" s="126">
        <f>Q$2*AVERAGE(Annual!Q$65:Q$123)</f>
        <v>0</v>
      </c>
      <c r="R31" s="126">
        <f>R$2*AVERAGE(Annual!R$65:R$123)</f>
        <v>0.78705022968172189</v>
      </c>
      <c r="S31" s="126">
        <f>S$2*AVERAGE(Annual!S$65:S$123)</f>
        <v>0.42983300578841338</v>
      </c>
      <c r="T31" s="126">
        <f>T$2*AVERAGE(Annual!T$65:T$123)</f>
        <v>0.35721722389330995</v>
      </c>
      <c r="U31" s="126">
        <f>U$2*AVERAGE(Annual!U$65:U$123)</f>
        <v>0</v>
      </c>
      <c r="V31" s="126">
        <f>V$2*AVERAGE(Annual!V$65:V$123)</f>
        <v>0.64827172638753461</v>
      </c>
      <c r="W31" s="126">
        <f>W$2*AVERAGE(Annual!W$65:W$123)</f>
        <v>464.31729255753385</v>
      </c>
      <c r="X31" s="126">
        <f>X$2*AVERAGE(Annual!X$65:X$123)</f>
        <v>0.5569110282440688</v>
      </c>
      <c r="Y31" s="126">
        <f>Y$2*AVERAGE(Annual!Y$65:Y$123)</f>
        <v>0.53927454418851795</v>
      </c>
      <c r="Z31" s="126">
        <f>Z$2*AVERAGE(Annual!Z$65:Z$123)</f>
        <v>0</v>
      </c>
      <c r="AA31" s="126">
        <f>AA$2*AVERAGE(Annual!AA$65:AA$123)</f>
        <v>0</v>
      </c>
      <c r="AB31" s="126">
        <f>AB$2*AVERAGE(Annual!AB$65:AB$123)</f>
        <v>-8.2708477966612381</v>
      </c>
      <c r="AC31" s="126">
        <f>AC$2*AVERAGE(Annual!AC$65:AC$123)</f>
        <v>7.9282891803892195</v>
      </c>
      <c r="AD31" s="126">
        <f>AD$2*AVERAGE(Annual!AD$65:AD$123)</f>
        <v>1.21041671779895</v>
      </c>
    </row>
    <row r="32" spans="1:30">
      <c r="A32" t="s">
        <v>429</v>
      </c>
      <c r="B32" s="126">
        <f>B$2*AVERAGE(Annual!B$65:B$123)</f>
        <v>0.97508613524746723</v>
      </c>
      <c r="C32" s="126">
        <f>C$2*AVERAGE(Annual!C$65:C$123)</f>
        <v>1.0965181975386731</v>
      </c>
      <c r="D32" s="126">
        <f>D$2*AVERAGE(Annual!D$65:D$123)</f>
        <v>0</v>
      </c>
      <c r="E32" s="126">
        <f>E$2*AVERAGE(Annual!E$65:E$123)</f>
        <v>0</v>
      </c>
      <c r="F32" s="126">
        <f>F$2*AVERAGE(Annual!F$65:F$123)</f>
        <v>0</v>
      </c>
      <c r="G32" s="126">
        <f>G$2*AVERAGE(Annual!G$65:G$123)</f>
        <v>1.3145283028639994</v>
      </c>
      <c r="H32" s="126">
        <f>H$2*AVERAGE(Annual!H$65:H$123)</f>
        <v>1.5599703268041563</v>
      </c>
      <c r="I32" s="126">
        <f>I$2*AVERAGE(Annual!I$65:I$123)</f>
        <v>0.81715954503174404</v>
      </c>
      <c r="J32" s="126">
        <f>J$2*AVERAGE(Annual!J$65:J$123)</f>
        <v>0.63679839703649488</v>
      </c>
      <c r="K32" s="126">
        <f>K$2*AVERAGE(Annual!K$65:K$123)</f>
        <v>0.96453127407305739</v>
      </c>
      <c r="L32" s="126">
        <f>L$2*AVERAGE(Annual!L$65:L$123)</f>
        <v>0.14737172904131154</v>
      </c>
      <c r="M32" s="126">
        <f>M$2*AVERAGE(Annual!M$65:M$123)</f>
        <v>455.59516534320505</v>
      </c>
      <c r="N32" s="126">
        <f>N$2*AVERAGE(Annual!N$65:N$123)</f>
        <v>0.24839447836386697</v>
      </c>
      <c r="O32" s="126">
        <f>O$2*AVERAGE(Annual!O$65:O$123)</f>
        <v>5.8699579730958451</v>
      </c>
      <c r="P32" s="126">
        <f>P$2*AVERAGE(Annual!P$65:P$123)</f>
        <v>-9.1633183224032411E-2</v>
      </c>
      <c r="Q32" s="126">
        <f>Q$2*AVERAGE(Annual!Q$65:Q$123)</f>
        <v>0</v>
      </c>
      <c r="R32" s="126">
        <f>R$2*AVERAGE(Annual!R$65:R$123)</f>
        <v>0.78705022968172189</v>
      </c>
      <c r="S32" s="126">
        <f>S$2*AVERAGE(Annual!S$65:S$123)</f>
        <v>0.42983300578841338</v>
      </c>
      <c r="T32" s="126">
        <f>T$2*AVERAGE(Annual!T$65:T$123)</f>
        <v>0.35721722389330995</v>
      </c>
      <c r="U32" s="126">
        <f>U$2*AVERAGE(Annual!U$65:U$123)</f>
        <v>0</v>
      </c>
      <c r="V32" s="126">
        <f>V$2*AVERAGE(Annual!V$65:V$123)</f>
        <v>0.64827172638753461</v>
      </c>
      <c r="W32" s="126">
        <f>W$2*AVERAGE(Annual!W$65:W$123)</f>
        <v>464.31729255753385</v>
      </c>
      <c r="X32" s="126">
        <f>X$2*AVERAGE(Annual!X$65:X$123)</f>
        <v>0.5569110282440688</v>
      </c>
      <c r="Y32" s="126">
        <f>Y$2*AVERAGE(Annual!Y$65:Y$123)</f>
        <v>0.53927454418851795</v>
      </c>
      <c r="Z32" s="126">
        <f>Z$2*AVERAGE(Annual!Z$65:Z$123)</f>
        <v>0</v>
      </c>
      <c r="AA32" s="126">
        <f>AA$2*AVERAGE(Annual!AA$65:AA$123)</f>
        <v>0</v>
      </c>
      <c r="AB32" s="126">
        <f>AB$2*AVERAGE(Annual!AB$65:AB$123)</f>
        <v>-8.2708477966612381</v>
      </c>
      <c r="AC32" s="126">
        <f>AC$2*AVERAGE(Annual!AC$65:AC$123)</f>
        <v>7.9282891803892195</v>
      </c>
      <c r="AD32" s="126">
        <f>AD$2*AVERAGE(Annual!AD$65:AD$123)</f>
        <v>1.21041671779895</v>
      </c>
    </row>
    <row r="33" spans="1:30">
      <c r="A33" t="s">
        <v>430</v>
      </c>
      <c r="B33" s="126">
        <f>B$2*AVERAGE(Annual!B$65:B$123)</f>
        <v>0.97508613524746723</v>
      </c>
      <c r="C33" s="126">
        <f>C$2*AVERAGE(Annual!C$65:C$123)</f>
        <v>1.0965181975386731</v>
      </c>
      <c r="D33" s="126">
        <f>D$2*AVERAGE(Annual!D$65:D$123)</f>
        <v>0</v>
      </c>
      <c r="E33" s="126">
        <f>E$2*AVERAGE(Annual!E$65:E$123)</f>
        <v>0</v>
      </c>
      <c r="F33" s="126">
        <f>F$2*AVERAGE(Annual!F$65:F$123)</f>
        <v>0</v>
      </c>
      <c r="G33" s="126">
        <f>G$2*AVERAGE(Annual!G$65:G$123)</f>
        <v>1.3145283028639994</v>
      </c>
      <c r="H33" s="126">
        <f>H$2*AVERAGE(Annual!H$65:H$123)</f>
        <v>1.5599703268041563</v>
      </c>
      <c r="I33" s="126">
        <f>I$2*AVERAGE(Annual!I$65:I$123)</f>
        <v>0.81715954503174404</v>
      </c>
      <c r="J33" s="126">
        <f>J$2*AVERAGE(Annual!J$65:J$123)</f>
        <v>0.63679839703649488</v>
      </c>
      <c r="K33" s="126">
        <f>K$2*AVERAGE(Annual!K$65:K$123)</f>
        <v>0.96453127407305739</v>
      </c>
      <c r="L33" s="126">
        <f>L$2*AVERAGE(Annual!L$65:L$123)</f>
        <v>0.14737172904131154</v>
      </c>
      <c r="M33" s="126">
        <f>M$2*AVERAGE(Annual!M$65:M$123)</f>
        <v>455.59516534320505</v>
      </c>
      <c r="N33" s="126">
        <f>N$2*AVERAGE(Annual!N$65:N$123)</f>
        <v>0.24839447836386697</v>
      </c>
      <c r="O33" s="126">
        <f>O$2*AVERAGE(Annual!O$65:O$123)</f>
        <v>5.8699579730958451</v>
      </c>
      <c r="P33" s="126">
        <f>P$2*AVERAGE(Annual!P$65:P$123)</f>
        <v>-9.1633183224032411E-2</v>
      </c>
      <c r="Q33" s="126">
        <f>Q$2*AVERAGE(Annual!Q$65:Q$123)</f>
        <v>0</v>
      </c>
      <c r="R33" s="126">
        <f>R$2*AVERAGE(Annual!R$65:R$123)</f>
        <v>0.78705022968172189</v>
      </c>
      <c r="S33" s="126">
        <f>S$2*AVERAGE(Annual!S$65:S$123)</f>
        <v>0.42983300578841338</v>
      </c>
      <c r="T33" s="126">
        <f>T$2*AVERAGE(Annual!T$65:T$123)</f>
        <v>0.35721722389330995</v>
      </c>
      <c r="U33" s="126">
        <f>U$2*AVERAGE(Annual!U$65:U$123)</f>
        <v>0</v>
      </c>
      <c r="V33" s="126">
        <f>V$2*AVERAGE(Annual!V$65:V$123)</f>
        <v>0.64827172638753461</v>
      </c>
      <c r="W33" s="126">
        <f>W$2*AVERAGE(Annual!W$65:W$123)</f>
        <v>464.31729255753385</v>
      </c>
      <c r="X33" s="126">
        <f>X$2*AVERAGE(Annual!X$65:X$123)</f>
        <v>0.5569110282440688</v>
      </c>
      <c r="Y33" s="126">
        <f>Y$2*AVERAGE(Annual!Y$65:Y$123)</f>
        <v>0.53927454418851795</v>
      </c>
      <c r="Z33" s="126">
        <f>Z$2*AVERAGE(Annual!Z$65:Z$123)</f>
        <v>0</v>
      </c>
      <c r="AA33" s="126">
        <f>AA$2*AVERAGE(Annual!AA$65:AA$123)</f>
        <v>0</v>
      </c>
      <c r="AB33" s="126">
        <f>AB$2*AVERAGE(Annual!AB$65:AB$123)</f>
        <v>-8.2708477966612381</v>
      </c>
      <c r="AC33" s="126">
        <f>AC$2*AVERAGE(Annual!AC$65:AC$123)</f>
        <v>7.9282891803892195</v>
      </c>
      <c r="AD33" s="126">
        <f>AD$2*AVERAGE(Annual!AD$65:AD$123)</f>
        <v>1.21041671779895</v>
      </c>
    </row>
    <row r="34" spans="1:30">
      <c r="A34" t="s">
        <v>431</v>
      </c>
      <c r="B34" s="126">
        <f>B$2*AVERAGE(Annual!B$65:B$123)</f>
        <v>0.97508613524746723</v>
      </c>
      <c r="C34" s="126">
        <f>C$2*AVERAGE(Annual!C$65:C$123)</f>
        <v>1.0965181975386731</v>
      </c>
      <c r="D34" s="126">
        <f>D$2*AVERAGE(Annual!D$65:D$123)</f>
        <v>0</v>
      </c>
      <c r="E34" s="126">
        <f>E$2*AVERAGE(Annual!E$65:E$123)</f>
        <v>0</v>
      </c>
      <c r="F34" s="126">
        <f>F$2*AVERAGE(Annual!F$65:F$123)</f>
        <v>0</v>
      </c>
      <c r="G34" s="126">
        <f>G$2*AVERAGE(Annual!G$65:G$123)</f>
        <v>1.3145283028639994</v>
      </c>
      <c r="H34" s="126">
        <f>H$2*AVERAGE(Annual!H$65:H$123)</f>
        <v>1.5599703268041563</v>
      </c>
      <c r="I34" s="126">
        <f>I$2*AVERAGE(Annual!I$65:I$123)</f>
        <v>0.81715954503174404</v>
      </c>
      <c r="J34" s="126">
        <f>J$2*AVERAGE(Annual!J$65:J$123)</f>
        <v>0.63679839703649488</v>
      </c>
      <c r="K34" s="126">
        <f>K$2*AVERAGE(Annual!K$65:K$123)</f>
        <v>0.96453127407305739</v>
      </c>
      <c r="L34" s="126">
        <f>L$2*AVERAGE(Annual!L$65:L$123)</f>
        <v>0.14737172904131154</v>
      </c>
      <c r="M34" s="126">
        <f>M$2*AVERAGE(Annual!M$65:M$123)</f>
        <v>455.59516534320505</v>
      </c>
      <c r="N34" s="126">
        <f>N$2*AVERAGE(Annual!N$65:N$123)</f>
        <v>0.24839447836386697</v>
      </c>
      <c r="O34" s="126">
        <f>O$2*AVERAGE(Annual!O$65:O$123)</f>
        <v>5.8699579730958451</v>
      </c>
      <c r="P34" s="126">
        <f>P$2*AVERAGE(Annual!P$65:P$123)</f>
        <v>-9.1633183224032411E-2</v>
      </c>
      <c r="Q34" s="126">
        <f>Q$2*AVERAGE(Annual!Q$65:Q$123)</f>
        <v>0</v>
      </c>
      <c r="R34" s="126">
        <f>R$2*AVERAGE(Annual!R$65:R$123)</f>
        <v>0.78705022968172189</v>
      </c>
      <c r="S34" s="126">
        <f>S$2*AVERAGE(Annual!S$65:S$123)</f>
        <v>0.42983300578841338</v>
      </c>
      <c r="T34" s="126">
        <f>T$2*AVERAGE(Annual!T$65:T$123)</f>
        <v>0.35721722389330995</v>
      </c>
      <c r="U34" s="126">
        <f>U$2*AVERAGE(Annual!U$65:U$123)</f>
        <v>0</v>
      </c>
      <c r="V34" s="126">
        <f>V$2*AVERAGE(Annual!V$65:V$123)</f>
        <v>0.64827172638753461</v>
      </c>
      <c r="W34" s="126">
        <f>W$2*AVERAGE(Annual!W$65:W$123)</f>
        <v>464.31729255753385</v>
      </c>
      <c r="X34" s="126">
        <f>X$2*AVERAGE(Annual!X$65:X$123)</f>
        <v>0.5569110282440688</v>
      </c>
      <c r="Y34" s="126">
        <f>Y$2*AVERAGE(Annual!Y$65:Y$123)</f>
        <v>0.53927454418851795</v>
      </c>
      <c r="Z34" s="126">
        <f>Z$2*AVERAGE(Annual!Z$65:Z$123)</f>
        <v>0</v>
      </c>
      <c r="AA34" s="126">
        <f>AA$2*AVERAGE(Annual!AA$65:AA$123)</f>
        <v>0</v>
      </c>
      <c r="AB34" s="126">
        <f>AB$2*AVERAGE(Annual!AB$65:AB$123)</f>
        <v>-8.2708477966612381</v>
      </c>
      <c r="AC34" s="126">
        <f>AC$2*AVERAGE(Annual!AC$65:AC$123)</f>
        <v>7.9282891803892195</v>
      </c>
      <c r="AD34" s="126">
        <f>AD$2*AVERAGE(Annual!AD$65:AD$123)</f>
        <v>1.21041671779895</v>
      </c>
    </row>
    <row r="35" spans="1:30">
      <c r="A35" t="s">
        <v>432</v>
      </c>
      <c r="B35" s="126">
        <f>B$2*AVERAGE(Annual!B$65:B$123)</f>
        <v>0.97508613524746723</v>
      </c>
      <c r="C35" s="126">
        <f>C$2*AVERAGE(Annual!C$65:C$123)</f>
        <v>1.0965181975386731</v>
      </c>
      <c r="D35" s="126">
        <f>D$2*AVERAGE(Annual!D$65:D$123)</f>
        <v>0</v>
      </c>
      <c r="E35" s="126">
        <f>E$2*AVERAGE(Annual!E$65:E$123)</f>
        <v>0</v>
      </c>
      <c r="F35" s="126">
        <f>F$2*AVERAGE(Annual!F$65:F$123)</f>
        <v>0</v>
      </c>
      <c r="G35" s="126">
        <f>G$2*AVERAGE(Annual!G$65:G$123)</f>
        <v>1.3145283028639994</v>
      </c>
      <c r="H35" s="126">
        <f>H$2*AVERAGE(Annual!H$65:H$123)</f>
        <v>1.5599703268041563</v>
      </c>
      <c r="I35" s="126">
        <f>I$2*AVERAGE(Annual!I$65:I$123)</f>
        <v>0.81715954503174404</v>
      </c>
      <c r="J35" s="126">
        <f>J$2*AVERAGE(Annual!J$65:J$123)</f>
        <v>0.63679839703649488</v>
      </c>
      <c r="K35" s="126">
        <f>K$2*AVERAGE(Annual!K$65:K$123)</f>
        <v>0.96453127407305739</v>
      </c>
      <c r="L35" s="126">
        <f>L$2*AVERAGE(Annual!L$65:L$123)</f>
        <v>0.14737172904131154</v>
      </c>
      <c r="M35" s="126">
        <f>M$2*AVERAGE(Annual!M$65:M$123)</f>
        <v>455.59516534320505</v>
      </c>
      <c r="N35" s="126">
        <f>N$2*AVERAGE(Annual!N$65:N$123)</f>
        <v>0.24839447836386697</v>
      </c>
      <c r="O35" s="126">
        <f>O$2*AVERAGE(Annual!O$65:O$123)</f>
        <v>5.8699579730958451</v>
      </c>
      <c r="P35" s="126">
        <f>P$2*AVERAGE(Annual!P$65:P$123)</f>
        <v>-9.1633183224032411E-2</v>
      </c>
      <c r="Q35" s="126">
        <f>Q$2*AVERAGE(Annual!Q$65:Q$123)</f>
        <v>0</v>
      </c>
      <c r="R35" s="126">
        <f>R$2*AVERAGE(Annual!R$65:R$123)</f>
        <v>0.78705022968172189</v>
      </c>
      <c r="S35" s="126">
        <f>S$2*AVERAGE(Annual!S$65:S$123)</f>
        <v>0.42983300578841338</v>
      </c>
      <c r="T35" s="126">
        <f>T$2*AVERAGE(Annual!T$65:T$123)</f>
        <v>0.35721722389330995</v>
      </c>
      <c r="U35" s="126">
        <f>U$2*AVERAGE(Annual!U$65:U$123)</f>
        <v>0</v>
      </c>
      <c r="V35" s="126">
        <f>V$2*AVERAGE(Annual!V$65:V$123)</f>
        <v>0.64827172638753461</v>
      </c>
      <c r="W35" s="126">
        <f>W$2*AVERAGE(Annual!W$65:W$123)</f>
        <v>464.31729255753385</v>
      </c>
      <c r="X35" s="126">
        <f>X$2*AVERAGE(Annual!X$65:X$123)</f>
        <v>0.5569110282440688</v>
      </c>
      <c r="Y35" s="126">
        <f>Y$2*AVERAGE(Annual!Y$65:Y$123)</f>
        <v>0.53927454418851795</v>
      </c>
      <c r="Z35" s="126">
        <f>Z$2*AVERAGE(Annual!Z$65:Z$123)</f>
        <v>0</v>
      </c>
      <c r="AA35" s="126">
        <f>AA$2*AVERAGE(Annual!AA$65:AA$123)</f>
        <v>0</v>
      </c>
      <c r="AB35" s="126">
        <f>AB$2*AVERAGE(Annual!AB$65:AB$123)</f>
        <v>-8.2708477966612381</v>
      </c>
      <c r="AC35" s="126">
        <f>AC$2*AVERAGE(Annual!AC$65:AC$123)</f>
        <v>7.9282891803892195</v>
      </c>
      <c r="AD35" s="126">
        <f>AD$2*AVERAGE(Annual!AD$65:AD$123)</f>
        <v>1.21041671779895</v>
      </c>
    </row>
    <row r="36" spans="1:30">
      <c r="A36" t="s">
        <v>433</v>
      </c>
      <c r="B36" s="126">
        <f>B$2*AVERAGE(Annual!B$65:B$123)</f>
        <v>0.97508613524746723</v>
      </c>
      <c r="C36" s="126">
        <f>C$2*AVERAGE(Annual!C$65:C$123)</f>
        <v>1.0965181975386731</v>
      </c>
      <c r="D36" s="126">
        <f>D$2*AVERAGE(Annual!D$65:D$123)</f>
        <v>0</v>
      </c>
      <c r="E36" s="126">
        <f>E$2*AVERAGE(Annual!E$65:E$123)</f>
        <v>0</v>
      </c>
      <c r="F36" s="126">
        <f>F$2*AVERAGE(Annual!F$65:F$123)</f>
        <v>0</v>
      </c>
      <c r="G36" s="126">
        <f>G$2*AVERAGE(Annual!G$65:G$123)</f>
        <v>1.3145283028639994</v>
      </c>
      <c r="H36" s="126">
        <f>H$2*AVERAGE(Annual!H$65:H$123)</f>
        <v>1.5599703268041563</v>
      </c>
      <c r="I36" s="126">
        <f>I$2*AVERAGE(Annual!I$65:I$123)</f>
        <v>0.81715954503174404</v>
      </c>
      <c r="J36" s="126">
        <f>J$2*AVERAGE(Annual!J$65:J$123)</f>
        <v>0.63679839703649488</v>
      </c>
      <c r="K36" s="126">
        <f>K$2*AVERAGE(Annual!K$65:K$123)</f>
        <v>0.96453127407305739</v>
      </c>
      <c r="L36" s="126">
        <f>L$2*AVERAGE(Annual!L$65:L$123)</f>
        <v>0.14737172904131154</v>
      </c>
      <c r="M36" s="126">
        <f>M$2*AVERAGE(Annual!M$65:M$123)</f>
        <v>455.59516534320505</v>
      </c>
      <c r="N36" s="126">
        <f>N$2*AVERAGE(Annual!N$65:N$123)</f>
        <v>0.24839447836386697</v>
      </c>
      <c r="O36" s="126">
        <f>O$2*AVERAGE(Annual!O$65:O$123)</f>
        <v>5.8699579730958451</v>
      </c>
      <c r="P36" s="126">
        <f>P$2*AVERAGE(Annual!P$65:P$123)</f>
        <v>-9.1633183224032411E-2</v>
      </c>
      <c r="Q36" s="126">
        <f>Q$2*AVERAGE(Annual!Q$65:Q$123)</f>
        <v>0</v>
      </c>
      <c r="R36" s="126">
        <f>R$2*AVERAGE(Annual!R$65:R$123)</f>
        <v>0.78705022968172189</v>
      </c>
      <c r="S36" s="126">
        <f>S$2*AVERAGE(Annual!S$65:S$123)</f>
        <v>0.42983300578841338</v>
      </c>
      <c r="T36" s="126">
        <f>T$2*AVERAGE(Annual!T$65:T$123)</f>
        <v>0.35721722389330995</v>
      </c>
      <c r="U36" s="126">
        <f>U$2*AVERAGE(Annual!U$65:U$123)</f>
        <v>0</v>
      </c>
      <c r="V36" s="126">
        <f>V$2*AVERAGE(Annual!V$65:V$123)</f>
        <v>0.64827172638753461</v>
      </c>
      <c r="W36" s="126">
        <f>W$2*AVERAGE(Annual!W$65:W$123)</f>
        <v>464.31729255753385</v>
      </c>
      <c r="X36" s="126">
        <f>X$2*AVERAGE(Annual!X$65:X$123)</f>
        <v>0.5569110282440688</v>
      </c>
      <c r="Y36" s="126">
        <f>Y$2*AVERAGE(Annual!Y$65:Y$123)</f>
        <v>0.53927454418851795</v>
      </c>
      <c r="Z36" s="126">
        <f>Z$2*AVERAGE(Annual!Z$65:Z$123)</f>
        <v>0</v>
      </c>
      <c r="AA36" s="126">
        <f>AA$2*AVERAGE(Annual!AA$65:AA$123)</f>
        <v>0</v>
      </c>
      <c r="AB36" s="126">
        <f>AB$2*AVERAGE(Annual!AB$65:AB$123)</f>
        <v>-8.2708477966612381</v>
      </c>
      <c r="AC36" s="126">
        <f>AC$2*AVERAGE(Annual!AC$65:AC$123)</f>
        <v>7.9282891803892195</v>
      </c>
      <c r="AD36" s="126">
        <f>AD$2*AVERAGE(Annual!AD$65:AD$123)</f>
        <v>1.21041671779895</v>
      </c>
    </row>
    <row r="37" spans="1:30">
      <c r="A37" t="s">
        <v>434</v>
      </c>
      <c r="B37" s="126">
        <f>B$2*AVERAGE(Annual!B$65:B$123)</f>
        <v>0.97508613524746723</v>
      </c>
      <c r="C37" s="126">
        <f>C$2*AVERAGE(Annual!C$65:C$123)</f>
        <v>1.0965181975386731</v>
      </c>
      <c r="D37" s="126">
        <f>D$2*AVERAGE(Annual!D$65:D$123)</f>
        <v>0</v>
      </c>
      <c r="E37" s="126">
        <f>E$2*AVERAGE(Annual!E$65:E$123)</f>
        <v>0</v>
      </c>
      <c r="F37" s="126">
        <f>F$2*AVERAGE(Annual!F$65:F$123)</f>
        <v>0</v>
      </c>
      <c r="G37" s="126">
        <f>G$2*AVERAGE(Annual!G$65:G$123)</f>
        <v>1.3145283028639994</v>
      </c>
      <c r="H37" s="126">
        <f>H$2*AVERAGE(Annual!H$65:H$123)</f>
        <v>1.5599703268041563</v>
      </c>
      <c r="I37" s="126">
        <f>I$2*AVERAGE(Annual!I$65:I$123)</f>
        <v>0.81715954503174404</v>
      </c>
      <c r="J37" s="126">
        <f>J$2*AVERAGE(Annual!J$65:J$123)</f>
        <v>0.63679839703649488</v>
      </c>
      <c r="K37" s="126">
        <f>K$2*AVERAGE(Annual!K$65:K$123)</f>
        <v>0.96453127407305739</v>
      </c>
      <c r="L37" s="126">
        <f>L$2*AVERAGE(Annual!L$65:L$123)</f>
        <v>0.14737172904131154</v>
      </c>
      <c r="M37" s="126">
        <f>M$2*AVERAGE(Annual!M$65:M$123)</f>
        <v>455.59516534320505</v>
      </c>
      <c r="N37" s="126">
        <f>N$2*AVERAGE(Annual!N$65:N$123)</f>
        <v>0.24839447836386697</v>
      </c>
      <c r="O37" s="126">
        <f>O$2*AVERAGE(Annual!O$65:O$123)</f>
        <v>5.8699579730958451</v>
      </c>
      <c r="P37" s="126">
        <f>P$2*AVERAGE(Annual!P$65:P$123)</f>
        <v>-9.1633183224032411E-2</v>
      </c>
      <c r="Q37" s="126">
        <f>Q$2*AVERAGE(Annual!Q$65:Q$123)</f>
        <v>0</v>
      </c>
      <c r="R37" s="126">
        <f>R$2*AVERAGE(Annual!R$65:R$123)</f>
        <v>0.78705022968172189</v>
      </c>
      <c r="S37" s="126">
        <f>S$2*AVERAGE(Annual!S$65:S$123)</f>
        <v>0.42983300578841338</v>
      </c>
      <c r="T37" s="126">
        <f>T$2*AVERAGE(Annual!T$65:T$123)</f>
        <v>0.35721722389330995</v>
      </c>
      <c r="U37" s="126">
        <f>U$2*AVERAGE(Annual!U$65:U$123)</f>
        <v>0</v>
      </c>
      <c r="V37" s="126">
        <f>V$2*AVERAGE(Annual!V$65:V$123)</f>
        <v>0.64827172638753461</v>
      </c>
      <c r="W37" s="126">
        <f>W$2*AVERAGE(Annual!W$65:W$123)</f>
        <v>464.31729255753385</v>
      </c>
      <c r="X37" s="126">
        <f>X$2*AVERAGE(Annual!X$65:X$123)</f>
        <v>0.5569110282440688</v>
      </c>
      <c r="Y37" s="126">
        <f>Y$2*AVERAGE(Annual!Y$65:Y$123)</f>
        <v>0.53927454418851795</v>
      </c>
      <c r="Z37" s="126">
        <f>Z$2*AVERAGE(Annual!Z$65:Z$123)</f>
        <v>0</v>
      </c>
      <c r="AA37" s="126">
        <f>AA$2*AVERAGE(Annual!AA$65:AA$123)</f>
        <v>0</v>
      </c>
      <c r="AB37" s="126">
        <f>AB$2*AVERAGE(Annual!AB$65:AB$123)</f>
        <v>-8.2708477966612381</v>
      </c>
      <c r="AC37" s="126">
        <f>AC$2*AVERAGE(Annual!AC$65:AC$123)</f>
        <v>7.9282891803892195</v>
      </c>
      <c r="AD37" s="126">
        <f>AD$2*AVERAGE(Annual!AD$65:AD$123)</f>
        <v>1.21041671779895</v>
      </c>
    </row>
    <row r="38" spans="1:30">
      <c r="A38" t="s">
        <v>435</v>
      </c>
      <c r="B38" s="126">
        <f>B$2*AVERAGE(Annual!B$65:B$123)</f>
        <v>0.97508613524746723</v>
      </c>
      <c r="C38" s="126">
        <f>C$2*AVERAGE(Annual!C$65:C$123)</f>
        <v>1.0965181975386731</v>
      </c>
      <c r="D38" s="126">
        <f>D$2*AVERAGE(Annual!D$65:D$123)</f>
        <v>0</v>
      </c>
      <c r="E38" s="126">
        <f>E$2*AVERAGE(Annual!E$65:E$123)</f>
        <v>0</v>
      </c>
      <c r="F38" s="126">
        <f>F$2*AVERAGE(Annual!F$65:F$123)</f>
        <v>0</v>
      </c>
      <c r="G38" s="126">
        <f>G$2*AVERAGE(Annual!G$65:G$123)</f>
        <v>1.3145283028639994</v>
      </c>
      <c r="H38" s="126">
        <f>H$2*AVERAGE(Annual!H$65:H$123)</f>
        <v>1.5599703268041563</v>
      </c>
      <c r="I38" s="126">
        <f>I$2*AVERAGE(Annual!I$65:I$123)</f>
        <v>0.81715954503174404</v>
      </c>
      <c r="J38" s="126">
        <f>J$2*AVERAGE(Annual!J$65:J$123)</f>
        <v>0.63679839703649488</v>
      </c>
      <c r="K38" s="126">
        <f>K$2*AVERAGE(Annual!K$65:K$123)</f>
        <v>0.96453127407305739</v>
      </c>
      <c r="L38" s="126">
        <f>L$2*AVERAGE(Annual!L$65:L$123)</f>
        <v>0.14737172904131154</v>
      </c>
      <c r="M38" s="126">
        <f>M$2*AVERAGE(Annual!M$65:M$123)</f>
        <v>455.59516534320505</v>
      </c>
      <c r="N38" s="126">
        <f>N$2*AVERAGE(Annual!N$65:N$123)</f>
        <v>0.24839447836386697</v>
      </c>
      <c r="O38" s="126">
        <f>O$2*AVERAGE(Annual!O$65:O$123)</f>
        <v>5.8699579730958451</v>
      </c>
      <c r="P38" s="126">
        <f>P$2*AVERAGE(Annual!P$65:P$123)</f>
        <v>-9.1633183224032411E-2</v>
      </c>
      <c r="Q38" s="126">
        <f>Q$2*AVERAGE(Annual!Q$65:Q$123)</f>
        <v>0</v>
      </c>
      <c r="R38" s="126">
        <f>R$2*AVERAGE(Annual!R$65:R$123)</f>
        <v>0.78705022968172189</v>
      </c>
      <c r="S38" s="126">
        <f>S$2*AVERAGE(Annual!S$65:S$123)</f>
        <v>0.42983300578841338</v>
      </c>
      <c r="T38" s="126">
        <f>T$2*AVERAGE(Annual!T$65:T$123)</f>
        <v>0.35721722389330995</v>
      </c>
      <c r="U38" s="126">
        <f>U$2*AVERAGE(Annual!U$65:U$123)</f>
        <v>0</v>
      </c>
      <c r="V38" s="126">
        <f>V$2*AVERAGE(Annual!V$65:V$123)</f>
        <v>0.64827172638753461</v>
      </c>
      <c r="W38" s="126">
        <f>W$2*AVERAGE(Annual!W$65:W$123)</f>
        <v>464.31729255753385</v>
      </c>
      <c r="X38" s="126">
        <f>X$2*AVERAGE(Annual!X$65:X$123)</f>
        <v>0.5569110282440688</v>
      </c>
      <c r="Y38" s="126">
        <f>Y$2*AVERAGE(Annual!Y$65:Y$123)</f>
        <v>0.53927454418851795</v>
      </c>
      <c r="Z38" s="126">
        <f>Z$2*AVERAGE(Annual!Z$65:Z$123)</f>
        <v>0</v>
      </c>
      <c r="AA38" s="126">
        <f>AA$2*AVERAGE(Annual!AA$65:AA$123)</f>
        <v>0</v>
      </c>
      <c r="AB38" s="126">
        <f>AB$2*AVERAGE(Annual!AB$65:AB$123)</f>
        <v>-8.2708477966612381</v>
      </c>
      <c r="AC38" s="126">
        <f>AC$2*AVERAGE(Annual!AC$65:AC$123)</f>
        <v>7.9282891803892195</v>
      </c>
      <c r="AD38" s="126">
        <f>AD$2*AVERAGE(Annual!AD$65:AD$123)</f>
        <v>1.21041671779895</v>
      </c>
    </row>
    <row r="39" spans="1:30">
      <c r="A39" t="s">
        <v>436</v>
      </c>
      <c r="B39" s="126">
        <f>B$2*AVERAGE(Annual!B$65:B$123)</f>
        <v>0.97508613524746723</v>
      </c>
      <c r="C39" s="126">
        <f>C$2*AVERAGE(Annual!C$65:C$123)</f>
        <v>1.0965181975386731</v>
      </c>
      <c r="D39" s="126">
        <f>D$2*AVERAGE(Annual!D$65:D$123)</f>
        <v>0</v>
      </c>
      <c r="E39" s="126">
        <f>E$2*AVERAGE(Annual!E$65:E$123)</f>
        <v>0</v>
      </c>
      <c r="F39" s="126">
        <f>F$2*AVERAGE(Annual!F$65:F$123)</f>
        <v>0</v>
      </c>
      <c r="G39" s="126">
        <f>G$2*AVERAGE(Annual!G$65:G$123)</f>
        <v>1.3145283028639994</v>
      </c>
      <c r="H39" s="126">
        <f>H$2*AVERAGE(Annual!H$65:H$123)</f>
        <v>1.5599703268041563</v>
      </c>
      <c r="I39" s="126">
        <f>I$2*AVERAGE(Annual!I$65:I$123)</f>
        <v>0.81715954503174404</v>
      </c>
      <c r="J39" s="126">
        <f>J$2*AVERAGE(Annual!J$65:J$123)</f>
        <v>0.63679839703649488</v>
      </c>
      <c r="K39" s="126">
        <f>K$2*AVERAGE(Annual!K$65:K$123)</f>
        <v>0.96453127407305739</v>
      </c>
      <c r="L39" s="126">
        <f>L$2*AVERAGE(Annual!L$65:L$123)</f>
        <v>0.14737172904131154</v>
      </c>
      <c r="M39" s="126">
        <f>M$2*AVERAGE(Annual!M$65:M$123)</f>
        <v>455.59516534320505</v>
      </c>
      <c r="N39" s="126">
        <f>N$2*AVERAGE(Annual!N$65:N$123)</f>
        <v>0.24839447836386697</v>
      </c>
      <c r="O39" s="126">
        <f>O$2*AVERAGE(Annual!O$65:O$123)</f>
        <v>5.8699579730958451</v>
      </c>
      <c r="P39" s="126">
        <f>P$2*AVERAGE(Annual!P$65:P$123)</f>
        <v>-9.1633183224032411E-2</v>
      </c>
      <c r="Q39" s="126">
        <f>Q$2*AVERAGE(Annual!Q$65:Q$123)</f>
        <v>0</v>
      </c>
      <c r="R39" s="126">
        <f>R$2*AVERAGE(Annual!R$65:R$123)</f>
        <v>0.78705022968172189</v>
      </c>
      <c r="S39" s="126">
        <f>S$2*AVERAGE(Annual!S$65:S$123)</f>
        <v>0.42983300578841338</v>
      </c>
      <c r="T39" s="126">
        <f>T$2*AVERAGE(Annual!T$65:T$123)</f>
        <v>0.35721722389330995</v>
      </c>
      <c r="U39" s="126">
        <f>U$2*AVERAGE(Annual!U$65:U$123)</f>
        <v>0</v>
      </c>
      <c r="V39" s="126">
        <f>V$2*AVERAGE(Annual!V$65:V$123)</f>
        <v>0.64827172638753461</v>
      </c>
      <c r="W39" s="126">
        <f>W$2*AVERAGE(Annual!W$65:W$123)</f>
        <v>464.31729255753385</v>
      </c>
      <c r="X39" s="126">
        <f>X$2*AVERAGE(Annual!X$65:X$123)</f>
        <v>0.5569110282440688</v>
      </c>
      <c r="Y39" s="126">
        <f>Y$2*AVERAGE(Annual!Y$65:Y$123)</f>
        <v>0.53927454418851795</v>
      </c>
      <c r="Z39" s="126">
        <f>Z$2*AVERAGE(Annual!Z$65:Z$123)</f>
        <v>0</v>
      </c>
      <c r="AA39" s="126">
        <f>AA$2*AVERAGE(Annual!AA$65:AA$123)</f>
        <v>0</v>
      </c>
      <c r="AB39" s="126">
        <f>AB$2*AVERAGE(Annual!AB$65:AB$123)</f>
        <v>-8.2708477966612381</v>
      </c>
      <c r="AC39" s="126">
        <f>AC$2*AVERAGE(Annual!AC$65:AC$123)</f>
        <v>7.9282891803892195</v>
      </c>
      <c r="AD39" s="126">
        <f>AD$2*AVERAGE(Annual!AD$65:AD$123)</f>
        <v>1.21041671779895</v>
      </c>
    </row>
    <row r="40" spans="1:30">
      <c r="A40" t="s">
        <v>437</v>
      </c>
      <c r="B40" s="126">
        <f>B$2*AVERAGE(Annual!B$65:B$123)</f>
        <v>0.97508613524746723</v>
      </c>
      <c r="C40" s="126">
        <f>C$2*AVERAGE(Annual!C$65:C$123)</f>
        <v>1.0965181975386731</v>
      </c>
      <c r="D40" s="126">
        <f>D$2*AVERAGE(Annual!D$65:D$123)</f>
        <v>0</v>
      </c>
      <c r="E40" s="126">
        <f>E$2*AVERAGE(Annual!E$65:E$123)</f>
        <v>0</v>
      </c>
      <c r="F40" s="126">
        <f>F$2*AVERAGE(Annual!F$65:F$123)</f>
        <v>0</v>
      </c>
      <c r="G40" s="126">
        <f>G$2*AVERAGE(Annual!G$65:G$123)</f>
        <v>1.3145283028639994</v>
      </c>
      <c r="H40" s="126">
        <f>H$2*AVERAGE(Annual!H$65:H$123)</f>
        <v>1.5599703268041563</v>
      </c>
      <c r="I40" s="126">
        <f>I$2*AVERAGE(Annual!I$65:I$123)</f>
        <v>0.81715954503174404</v>
      </c>
      <c r="J40" s="126">
        <f>J$2*AVERAGE(Annual!J$65:J$123)</f>
        <v>0.63679839703649488</v>
      </c>
      <c r="K40" s="126">
        <f>K$2*AVERAGE(Annual!K$65:K$123)</f>
        <v>0.96453127407305739</v>
      </c>
      <c r="L40" s="126">
        <f>L$2*AVERAGE(Annual!L$65:L$123)</f>
        <v>0.14737172904131154</v>
      </c>
      <c r="M40" s="126">
        <f>M$2*AVERAGE(Annual!M$65:M$123)</f>
        <v>455.59516534320505</v>
      </c>
      <c r="N40" s="126">
        <f>N$2*AVERAGE(Annual!N$65:N$123)</f>
        <v>0.24839447836386697</v>
      </c>
      <c r="O40" s="126">
        <f>O$2*AVERAGE(Annual!O$65:O$123)</f>
        <v>5.8699579730958451</v>
      </c>
      <c r="P40" s="126">
        <f>P$2*AVERAGE(Annual!P$65:P$123)</f>
        <v>-9.1633183224032411E-2</v>
      </c>
      <c r="Q40" s="126">
        <f>Q$2*AVERAGE(Annual!Q$65:Q$123)</f>
        <v>0</v>
      </c>
      <c r="R40" s="126">
        <f>R$2*AVERAGE(Annual!R$65:R$123)</f>
        <v>0.78705022968172189</v>
      </c>
      <c r="S40" s="126">
        <f>S$2*AVERAGE(Annual!S$65:S$123)</f>
        <v>0.42983300578841338</v>
      </c>
      <c r="T40" s="126">
        <f>T$2*AVERAGE(Annual!T$65:T$123)</f>
        <v>0.35721722389330995</v>
      </c>
      <c r="U40" s="126">
        <f>U$2*AVERAGE(Annual!U$65:U$123)</f>
        <v>0</v>
      </c>
      <c r="V40" s="126">
        <f>V$2*AVERAGE(Annual!V$65:V$123)</f>
        <v>0.64827172638753461</v>
      </c>
      <c r="W40" s="126">
        <f>W$2*AVERAGE(Annual!W$65:W$123)</f>
        <v>464.31729255753385</v>
      </c>
      <c r="X40" s="126">
        <f>X$2*AVERAGE(Annual!X$65:X$123)</f>
        <v>0.5569110282440688</v>
      </c>
      <c r="Y40" s="126">
        <f>Y$2*AVERAGE(Annual!Y$65:Y$123)</f>
        <v>0.53927454418851795</v>
      </c>
      <c r="Z40" s="126">
        <f>Z$2*AVERAGE(Annual!Z$65:Z$123)</f>
        <v>0</v>
      </c>
      <c r="AA40" s="126">
        <f>AA$2*AVERAGE(Annual!AA$65:AA$123)</f>
        <v>0</v>
      </c>
      <c r="AB40" s="126">
        <f>AB$2*AVERAGE(Annual!AB$65:AB$123)</f>
        <v>-8.2708477966612381</v>
      </c>
      <c r="AC40" s="126">
        <f>AC$2*AVERAGE(Annual!AC$65:AC$123)</f>
        <v>7.9282891803892195</v>
      </c>
      <c r="AD40" s="126">
        <f>AD$2*AVERAGE(Annual!AD$65:AD$123)</f>
        <v>1.21041671779895</v>
      </c>
    </row>
    <row r="41" spans="1:30">
      <c r="A41" t="s">
        <v>438</v>
      </c>
      <c r="B41" s="126">
        <f>B$2*AVERAGE(Annual!B$65:B$123)</f>
        <v>0.97508613524746723</v>
      </c>
      <c r="C41" s="126">
        <f>C$2*AVERAGE(Annual!C$65:C$123)</f>
        <v>1.0965181975386731</v>
      </c>
      <c r="D41" s="126">
        <f>D$2*AVERAGE(Annual!D$65:D$123)</f>
        <v>0</v>
      </c>
      <c r="E41" s="126">
        <f>E$2*AVERAGE(Annual!E$65:E$123)</f>
        <v>0</v>
      </c>
      <c r="F41" s="126">
        <f>F$2*AVERAGE(Annual!F$65:F$123)</f>
        <v>0</v>
      </c>
      <c r="G41" s="126">
        <f>G$2*AVERAGE(Annual!G$65:G$123)</f>
        <v>1.3145283028639994</v>
      </c>
      <c r="H41" s="126">
        <f>H$2*AVERAGE(Annual!H$65:H$123)</f>
        <v>1.5599703268041563</v>
      </c>
      <c r="I41" s="126">
        <f>I$2*AVERAGE(Annual!I$65:I$123)</f>
        <v>0.81715954503174404</v>
      </c>
      <c r="J41" s="126">
        <f>J$2*AVERAGE(Annual!J$65:J$123)</f>
        <v>0.63679839703649488</v>
      </c>
      <c r="K41" s="126">
        <f>K$2*AVERAGE(Annual!K$65:K$123)</f>
        <v>0.96453127407305739</v>
      </c>
      <c r="L41" s="126">
        <f>L$2*AVERAGE(Annual!L$65:L$123)</f>
        <v>0.14737172904131154</v>
      </c>
      <c r="M41" s="126">
        <f>M$2*AVERAGE(Annual!M$65:M$123)</f>
        <v>455.59516534320505</v>
      </c>
      <c r="N41" s="126">
        <f>N$2*AVERAGE(Annual!N$65:N$123)</f>
        <v>0.24839447836386697</v>
      </c>
      <c r="O41" s="126">
        <f>O$2*AVERAGE(Annual!O$65:O$123)</f>
        <v>5.8699579730958451</v>
      </c>
      <c r="P41" s="126">
        <f>P$2*AVERAGE(Annual!P$65:P$123)</f>
        <v>-9.1633183224032411E-2</v>
      </c>
      <c r="Q41" s="126">
        <f>Q$2*AVERAGE(Annual!Q$65:Q$123)</f>
        <v>0</v>
      </c>
      <c r="R41" s="126">
        <f>R$2*AVERAGE(Annual!R$65:R$123)</f>
        <v>0.78705022968172189</v>
      </c>
      <c r="S41" s="126">
        <f>S$2*AVERAGE(Annual!S$65:S$123)</f>
        <v>0.42983300578841338</v>
      </c>
      <c r="T41" s="126">
        <f>T$2*AVERAGE(Annual!T$65:T$123)</f>
        <v>0.35721722389330995</v>
      </c>
      <c r="U41" s="126">
        <f>U$2*AVERAGE(Annual!U$65:U$123)</f>
        <v>0</v>
      </c>
      <c r="V41" s="126">
        <f>V$2*AVERAGE(Annual!V$65:V$123)</f>
        <v>0.64827172638753461</v>
      </c>
      <c r="W41" s="126">
        <f>W$2*AVERAGE(Annual!W$65:W$123)</f>
        <v>464.31729255753385</v>
      </c>
      <c r="X41" s="126">
        <f>X$2*AVERAGE(Annual!X$65:X$123)</f>
        <v>0.5569110282440688</v>
      </c>
      <c r="Y41" s="126">
        <f>Y$2*AVERAGE(Annual!Y$65:Y$123)</f>
        <v>0.53927454418851795</v>
      </c>
      <c r="Z41" s="126">
        <f>Z$2*AVERAGE(Annual!Z$65:Z$123)</f>
        <v>0</v>
      </c>
      <c r="AA41" s="126">
        <f>AA$2*AVERAGE(Annual!AA$65:AA$123)</f>
        <v>0</v>
      </c>
      <c r="AB41" s="126">
        <f>AB$2*AVERAGE(Annual!AB$65:AB$123)</f>
        <v>-8.2708477966612381</v>
      </c>
      <c r="AC41" s="126">
        <f>AC$2*AVERAGE(Annual!AC$65:AC$123)</f>
        <v>7.9282891803892195</v>
      </c>
      <c r="AD41" s="126">
        <f>AD$2*AVERAGE(Annual!AD$65:AD$123)</f>
        <v>1.21041671779895</v>
      </c>
    </row>
    <row r="42" spans="1:30">
      <c r="A42" t="s">
        <v>439</v>
      </c>
      <c r="B42" s="126">
        <f>B$2*AVERAGE(Annual!B$65:B$123)</f>
        <v>0.97508613524746723</v>
      </c>
      <c r="C42" s="126">
        <f>C$2*AVERAGE(Annual!C$65:C$123)</f>
        <v>1.0965181975386731</v>
      </c>
      <c r="D42" s="126">
        <f>D$2*AVERAGE(Annual!D$65:D$123)</f>
        <v>0</v>
      </c>
      <c r="E42" s="126">
        <f>E$2*AVERAGE(Annual!E$65:E$123)</f>
        <v>0</v>
      </c>
      <c r="F42" s="126">
        <f>F$2*AVERAGE(Annual!F$65:F$123)</f>
        <v>0</v>
      </c>
      <c r="G42" s="126">
        <f>G$2*AVERAGE(Annual!G$65:G$123)</f>
        <v>1.3145283028639994</v>
      </c>
      <c r="H42" s="126">
        <f>H$2*AVERAGE(Annual!H$65:H$123)</f>
        <v>1.5599703268041563</v>
      </c>
      <c r="I42" s="126">
        <f>I$2*AVERAGE(Annual!I$65:I$123)</f>
        <v>0.81715954503174404</v>
      </c>
      <c r="J42" s="126">
        <f>J$2*AVERAGE(Annual!J$65:J$123)</f>
        <v>0.63679839703649488</v>
      </c>
      <c r="K42" s="126">
        <f>K$2*AVERAGE(Annual!K$65:K$123)</f>
        <v>0.96453127407305739</v>
      </c>
      <c r="L42" s="126">
        <f>L$2*AVERAGE(Annual!L$65:L$123)</f>
        <v>0.14737172904131154</v>
      </c>
      <c r="M42" s="126">
        <f>M$2*AVERAGE(Annual!M$65:M$123)</f>
        <v>455.59516534320505</v>
      </c>
      <c r="N42" s="126">
        <f>N$2*AVERAGE(Annual!N$65:N$123)</f>
        <v>0.24839447836386697</v>
      </c>
      <c r="O42" s="126">
        <f>O$2*AVERAGE(Annual!O$65:O$123)</f>
        <v>5.8699579730958451</v>
      </c>
      <c r="P42" s="126">
        <f>P$2*AVERAGE(Annual!P$65:P$123)</f>
        <v>-9.1633183224032411E-2</v>
      </c>
      <c r="Q42" s="126">
        <f>Q$2*AVERAGE(Annual!Q$65:Q$123)</f>
        <v>0</v>
      </c>
      <c r="R42" s="126">
        <f>R$2*AVERAGE(Annual!R$65:R$123)</f>
        <v>0.78705022968172189</v>
      </c>
      <c r="S42" s="126">
        <f>S$2*AVERAGE(Annual!S$65:S$123)</f>
        <v>0.42983300578841338</v>
      </c>
      <c r="T42" s="126">
        <f>T$2*AVERAGE(Annual!T$65:T$123)</f>
        <v>0.35721722389330995</v>
      </c>
      <c r="U42" s="126">
        <f>U$2*AVERAGE(Annual!U$65:U$123)</f>
        <v>0</v>
      </c>
      <c r="V42" s="126">
        <f>V$2*AVERAGE(Annual!V$65:V$123)</f>
        <v>0.64827172638753461</v>
      </c>
      <c r="W42" s="126">
        <f>W$2*AVERAGE(Annual!W$65:W$123)</f>
        <v>464.31729255753385</v>
      </c>
      <c r="X42" s="126">
        <f>X$2*AVERAGE(Annual!X$65:X$123)</f>
        <v>0.5569110282440688</v>
      </c>
      <c r="Y42" s="126">
        <f>Y$2*AVERAGE(Annual!Y$65:Y$123)</f>
        <v>0.53927454418851795</v>
      </c>
      <c r="Z42" s="126">
        <f>Z$2*AVERAGE(Annual!Z$65:Z$123)</f>
        <v>0</v>
      </c>
      <c r="AA42" s="126">
        <f>AA$2*AVERAGE(Annual!AA$65:AA$123)</f>
        <v>0</v>
      </c>
      <c r="AB42" s="126">
        <f>AB$2*AVERAGE(Annual!AB$65:AB$123)</f>
        <v>-8.2708477966612381</v>
      </c>
      <c r="AC42" s="126">
        <f>AC$2*AVERAGE(Annual!AC$65:AC$123)</f>
        <v>7.9282891803892195</v>
      </c>
      <c r="AD42" s="126">
        <f>AD$2*AVERAGE(Annual!AD$65:AD$123)</f>
        <v>1.21041671779895</v>
      </c>
    </row>
    <row r="43" spans="1:30">
      <c r="A43" t="s">
        <v>440</v>
      </c>
      <c r="B43" s="126">
        <f>B$2*AVERAGE(Annual!B$65:B$123)</f>
        <v>0.97508613524746723</v>
      </c>
      <c r="C43" s="126">
        <f>C$2*AVERAGE(Annual!C$65:C$123)</f>
        <v>1.0965181975386731</v>
      </c>
      <c r="D43" s="126">
        <f>D$2*AVERAGE(Annual!D$65:D$123)</f>
        <v>0</v>
      </c>
      <c r="E43" s="126">
        <f>E$2*AVERAGE(Annual!E$65:E$123)</f>
        <v>0</v>
      </c>
      <c r="F43" s="126">
        <f>F$2*AVERAGE(Annual!F$65:F$123)</f>
        <v>0</v>
      </c>
      <c r="G43" s="126">
        <f>G$2*AVERAGE(Annual!G$65:G$123)</f>
        <v>1.3145283028639994</v>
      </c>
      <c r="H43" s="126">
        <f>H$2*AVERAGE(Annual!H$65:H$123)</f>
        <v>1.5599703268041563</v>
      </c>
      <c r="I43" s="126">
        <f>I$2*AVERAGE(Annual!I$65:I$123)</f>
        <v>0.81715954503174404</v>
      </c>
      <c r="J43" s="126">
        <f>J$2*AVERAGE(Annual!J$65:J$123)</f>
        <v>0.63679839703649488</v>
      </c>
      <c r="K43" s="126">
        <f>K$2*AVERAGE(Annual!K$65:K$123)</f>
        <v>0.96453127407305739</v>
      </c>
      <c r="L43" s="126">
        <f>L$2*AVERAGE(Annual!L$65:L$123)</f>
        <v>0.14737172904131154</v>
      </c>
      <c r="M43" s="126">
        <f>M$2*AVERAGE(Annual!M$65:M$123)</f>
        <v>455.59516534320505</v>
      </c>
      <c r="N43" s="126">
        <f>N$2*AVERAGE(Annual!N$65:N$123)</f>
        <v>0.24839447836386697</v>
      </c>
      <c r="O43" s="126">
        <f>O$2*AVERAGE(Annual!O$65:O$123)</f>
        <v>5.8699579730958451</v>
      </c>
      <c r="P43" s="126">
        <f>P$2*AVERAGE(Annual!P$65:P$123)</f>
        <v>-9.1633183224032411E-2</v>
      </c>
      <c r="Q43" s="126">
        <f>Q$2*AVERAGE(Annual!Q$65:Q$123)</f>
        <v>0</v>
      </c>
      <c r="R43" s="126">
        <f>R$2*AVERAGE(Annual!R$65:R$123)</f>
        <v>0.78705022968172189</v>
      </c>
      <c r="S43" s="126">
        <f>S$2*AVERAGE(Annual!S$65:S$123)</f>
        <v>0.42983300578841338</v>
      </c>
      <c r="T43" s="126">
        <f>T$2*AVERAGE(Annual!T$65:T$123)</f>
        <v>0.35721722389330995</v>
      </c>
      <c r="U43" s="126">
        <f>U$2*AVERAGE(Annual!U$65:U$123)</f>
        <v>0</v>
      </c>
      <c r="V43" s="126">
        <f>V$2*AVERAGE(Annual!V$65:V$123)</f>
        <v>0.64827172638753461</v>
      </c>
      <c r="W43" s="126">
        <f>W$2*AVERAGE(Annual!W$65:W$123)</f>
        <v>464.31729255753385</v>
      </c>
      <c r="X43" s="126">
        <f>X$2*AVERAGE(Annual!X$65:X$123)</f>
        <v>0.5569110282440688</v>
      </c>
      <c r="Y43" s="126">
        <f>Y$2*AVERAGE(Annual!Y$65:Y$123)</f>
        <v>0.53927454418851795</v>
      </c>
      <c r="Z43" s="126">
        <f>Z$2*AVERAGE(Annual!Z$65:Z$123)</f>
        <v>0</v>
      </c>
      <c r="AA43" s="126">
        <f>AA$2*AVERAGE(Annual!AA$65:AA$123)</f>
        <v>0</v>
      </c>
      <c r="AB43" s="126">
        <f>AB$2*AVERAGE(Annual!AB$65:AB$123)</f>
        <v>-8.2708477966612381</v>
      </c>
      <c r="AC43" s="126">
        <f>AC$2*AVERAGE(Annual!AC$65:AC$123)</f>
        <v>7.9282891803892195</v>
      </c>
      <c r="AD43" s="126">
        <f>AD$2*AVERAGE(Annual!AD$65:AD$123)</f>
        <v>1.21041671779895</v>
      </c>
    </row>
    <row r="44" spans="1:30">
      <c r="A44" t="s">
        <v>441</v>
      </c>
      <c r="B44" s="126">
        <f>B$2*AVERAGE(Annual!B$65:B$123)</f>
        <v>0.97508613524746723</v>
      </c>
      <c r="C44" s="126">
        <f>C$2*AVERAGE(Annual!C$65:C$123)</f>
        <v>1.0965181975386731</v>
      </c>
      <c r="D44" s="126">
        <f>D$2*AVERAGE(Annual!D$65:D$123)</f>
        <v>0</v>
      </c>
      <c r="E44" s="126">
        <f>E$2*AVERAGE(Annual!E$65:E$123)</f>
        <v>0</v>
      </c>
      <c r="F44" s="126">
        <f>F$2*AVERAGE(Annual!F$65:F$123)</f>
        <v>0</v>
      </c>
      <c r="G44" s="126">
        <f>G$2*AVERAGE(Annual!G$65:G$123)</f>
        <v>1.3145283028639994</v>
      </c>
      <c r="H44" s="126">
        <f>H$2*AVERAGE(Annual!H$65:H$123)</f>
        <v>1.5599703268041563</v>
      </c>
      <c r="I44" s="126">
        <f>I$2*AVERAGE(Annual!I$65:I$123)</f>
        <v>0.81715954503174404</v>
      </c>
      <c r="J44" s="126">
        <f>J$2*AVERAGE(Annual!J$65:J$123)</f>
        <v>0.63679839703649488</v>
      </c>
      <c r="K44" s="126">
        <f>K$2*AVERAGE(Annual!K$65:K$123)</f>
        <v>0.96453127407305739</v>
      </c>
      <c r="L44" s="126">
        <f>L$2*AVERAGE(Annual!L$65:L$123)</f>
        <v>0.14737172904131154</v>
      </c>
      <c r="M44" s="126">
        <f>M$2*AVERAGE(Annual!M$65:M$123)</f>
        <v>455.59516534320505</v>
      </c>
      <c r="N44" s="126">
        <f>N$2*AVERAGE(Annual!N$65:N$123)</f>
        <v>0.24839447836386697</v>
      </c>
      <c r="O44" s="126">
        <f>O$2*AVERAGE(Annual!O$65:O$123)</f>
        <v>5.8699579730958451</v>
      </c>
      <c r="P44" s="126">
        <f>P$2*AVERAGE(Annual!P$65:P$123)</f>
        <v>-9.1633183224032411E-2</v>
      </c>
      <c r="Q44" s="126">
        <f>Q$2*AVERAGE(Annual!Q$65:Q$123)</f>
        <v>0</v>
      </c>
      <c r="R44" s="126">
        <f>R$2*AVERAGE(Annual!R$65:R$123)</f>
        <v>0.78705022968172189</v>
      </c>
      <c r="S44" s="126">
        <f>S$2*AVERAGE(Annual!S$65:S$123)</f>
        <v>0.42983300578841338</v>
      </c>
      <c r="T44" s="126">
        <f>T$2*AVERAGE(Annual!T$65:T$123)</f>
        <v>0.35721722389330995</v>
      </c>
      <c r="U44" s="126">
        <f>U$2*AVERAGE(Annual!U$65:U$123)</f>
        <v>0</v>
      </c>
      <c r="V44" s="126">
        <f>V$2*AVERAGE(Annual!V$65:V$123)</f>
        <v>0.64827172638753461</v>
      </c>
      <c r="W44" s="126">
        <f>W$2*AVERAGE(Annual!W$65:W$123)</f>
        <v>464.31729255753385</v>
      </c>
      <c r="X44" s="126">
        <f>X$2*AVERAGE(Annual!X$65:X$123)</f>
        <v>0.5569110282440688</v>
      </c>
      <c r="Y44" s="126">
        <f>Y$2*AVERAGE(Annual!Y$65:Y$123)</f>
        <v>0.53927454418851795</v>
      </c>
      <c r="Z44" s="126">
        <f>Z$2*AVERAGE(Annual!Z$65:Z$123)</f>
        <v>0</v>
      </c>
      <c r="AA44" s="126">
        <f>AA$2*AVERAGE(Annual!AA$65:AA$123)</f>
        <v>0</v>
      </c>
      <c r="AB44" s="126">
        <f>AB$2*AVERAGE(Annual!AB$65:AB$123)</f>
        <v>-8.2708477966612381</v>
      </c>
      <c r="AC44" s="126">
        <f>AC$2*AVERAGE(Annual!AC$65:AC$123)</f>
        <v>7.9282891803892195</v>
      </c>
      <c r="AD44" s="126">
        <f>AD$2*AVERAGE(Annual!AD$65:AD$123)</f>
        <v>1.21041671779895</v>
      </c>
    </row>
    <row r="45" spans="1:30">
      <c r="A45" t="s">
        <v>442</v>
      </c>
      <c r="B45" s="126">
        <f>B$2*AVERAGE(Annual!B$65:B$123)</f>
        <v>0.97508613524746723</v>
      </c>
      <c r="C45" s="126">
        <f>C$2*AVERAGE(Annual!C$65:C$123)</f>
        <v>1.0965181975386731</v>
      </c>
      <c r="D45" s="126">
        <f>D$2*AVERAGE(Annual!D$65:D$123)</f>
        <v>0</v>
      </c>
      <c r="E45" s="126">
        <f>E$2*AVERAGE(Annual!E$65:E$123)</f>
        <v>0</v>
      </c>
      <c r="F45" s="126">
        <f>F$2*AVERAGE(Annual!F$65:F$123)</f>
        <v>0</v>
      </c>
      <c r="G45" s="126">
        <f>G$2*AVERAGE(Annual!G$65:G$123)</f>
        <v>1.3145283028639994</v>
      </c>
      <c r="H45" s="126">
        <f>H$2*AVERAGE(Annual!H$65:H$123)</f>
        <v>1.5599703268041563</v>
      </c>
      <c r="I45" s="126">
        <f>I$2*AVERAGE(Annual!I$65:I$123)</f>
        <v>0.81715954503174404</v>
      </c>
      <c r="J45" s="126">
        <f>J$2*AVERAGE(Annual!J$65:J$123)</f>
        <v>0.63679839703649488</v>
      </c>
      <c r="K45" s="126">
        <f>K$2*AVERAGE(Annual!K$65:K$123)</f>
        <v>0.96453127407305739</v>
      </c>
      <c r="L45" s="126">
        <f>L$2*AVERAGE(Annual!L$65:L$123)</f>
        <v>0.14737172904131154</v>
      </c>
      <c r="M45" s="126">
        <f>M$2*AVERAGE(Annual!M$65:M$123)</f>
        <v>455.59516534320505</v>
      </c>
      <c r="N45" s="126">
        <f>N$2*AVERAGE(Annual!N$65:N$123)</f>
        <v>0.24839447836386697</v>
      </c>
      <c r="O45" s="126">
        <f>O$2*AVERAGE(Annual!O$65:O$123)</f>
        <v>5.8699579730958451</v>
      </c>
      <c r="P45" s="126">
        <f>P$2*AVERAGE(Annual!P$65:P$123)</f>
        <v>-9.1633183224032411E-2</v>
      </c>
      <c r="Q45" s="126">
        <f>Q$2*AVERAGE(Annual!Q$65:Q$123)</f>
        <v>0</v>
      </c>
      <c r="R45" s="126">
        <f>R$2*AVERAGE(Annual!R$65:R$123)</f>
        <v>0.78705022968172189</v>
      </c>
      <c r="S45" s="126">
        <f>S$2*AVERAGE(Annual!S$65:S$123)</f>
        <v>0.42983300578841338</v>
      </c>
      <c r="T45" s="126">
        <f>T$2*AVERAGE(Annual!T$65:T$123)</f>
        <v>0.35721722389330995</v>
      </c>
      <c r="U45" s="126">
        <f>U$2*AVERAGE(Annual!U$65:U$123)</f>
        <v>0</v>
      </c>
      <c r="V45" s="126">
        <f>V$2*AVERAGE(Annual!V$65:V$123)</f>
        <v>0.64827172638753461</v>
      </c>
      <c r="W45" s="126">
        <f>W$2*AVERAGE(Annual!W$65:W$123)</f>
        <v>464.31729255753385</v>
      </c>
      <c r="X45" s="126">
        <f>X$2*AVERAGE(Annual!X$65:X$123)</f>
        <v>0.5569110282440688</v>
      </c>
      <c r="Y45" s="126">
        <f>Y$2*AVERAGE(Annual!Y$65:Y$123)</f>
        <v>0.53927454418851795</v>
      </c>
      <c r="Z45" s="126">
        <f>Z$2*AVERAGE(Annual!Z$65:Z$123)</f>
        <v>0</v>
      </c>
      <c r="AA45" s="126">
        <f>AA$2*AVERAGE(Annual!AA$65:AA$123)</f>
        <v>0</v>
      </c>
      <c r="AB45" s="126">
        <f>AB$2*AVERAGE(Annual!AB$65:AB$123)</f>
        <v>-8.2708477966612381</v>
      </c>
      <c r="AC45" s="126">
        <f>AC$2*AVERAGE(Annual!AC$65:AC$123)</f>
        <v>7.9282891803892195</v>
      </c>
      <c r="AD45" s="126">
        <f>AD$2*AVERAGE(Annual!AD$65:AD$123)</f>
        <v>1.21041671779895</v>
      </c>
    </row>
    <row r="46" spans="1:30">
      <c r="A46" t="s">
        <v>443</v>
      </c>
      <c r="B46" s="126">
        <f>B$2*AVERAGE(Annual!B$65:B$123)</f>
        <v>0.97508613524746723</v>
      </c>
      <c r="C46" s="126">
        <f>C$2*AVERAGE(Annual!C$65:C$123)</f>
        <v>1.0965181975386731</v>
      </c>
      <c r="D46" s="126">
        <f>D$2*AVERAGE(Annual!D$65:D$123)</f>
        <v>0</v>
      </c>
      <c r="E46" s="126">
        <f>E$2*AVERAGE(Annual!E$65:E$123)</f>
        <v>0</v>
      </c>
      <c r="F46" s="126">
        <f>F$2*AVERAGE(Annual!F$65:F$123)</f>
        <v>0</v>
      </c>
      <c r="G46" s="126">
        <f>G$2*AVERAGE(Annual!G$65:G$123)</f>
        <v>1.3145283028639994</v>
      </c>
      <c r="H46" s="126">
        <f>H$2*AVERAGE(Annual!H$65:H$123)</f>
        <v>1.5599703268041563</v>
      </c>
      <c r="I46" s="126">
        <f>I$2*AVERAGE(Annual!I$65:I$123)</f>
        <v>0.81715954503174404</v>
      </c>
      <c r="J46" s="126">
        <f>J$2*AVERAGE(Annual!J$65:J$123)</f>
        <v>0.63679839703649488</v>
      </c>
      <c r="K46" s="126">
        <f>K$2*AVERAGE(Annual!K$65:K$123)</f>
        <v>0.96453127407305739</v>
      </c>
      <c r="L46" s="126">
        <f>L$2*AVERAGE(Annual!L$65:L$123)</f>
        <v>0.14737172904131154</v>
      </c>
      <c r="M46" s="126">
        <f>M$2*AVERAGE(Annual!M$65:M$123)</f>
        <v>455.59516534320505</v>
      </c>
      <c r="N46" s="126">
        <f>N$2*AVERAGE(Annual!N$65:N$123)</f>
        <v>0.24839447836386697</v>
      </c>
      <c r="O46" s="126">
        <f>O$2*AVERAGE(Annual!O$65:O$123)</f>
        <v>5.8699579730958451</v>
      </c>
      <c r="P46" s="126">
        <f>P$2*AVERAGE(Annual!P$65:P$123)</f>
        <v>-9.1633183224032411E-2</v>
      </c>
      <c r="Q46" s="126">
        <f>Q$2*AVERAGE(Annual!Q$65:Q$123)</f>
        <v>0</v>
      </c>
      <c r="R46" s="126">
        <f>R$2*AVERAGE(Annual!R$65:R$123)</f>
        <v>0.78705022968172189</v>
      </c>
      <c r="S46" s="126">
        <f>S$2*AVERAGE(Annual!S$65:S$123)</f>
        <v>0.42983300578841338</v>
      </c>
      <c r="T46" s="126">
        <f>T$2*AVERAGE(Annual!T$65:T$123)</f>
        <v>0.35721722389330995</v>
      </c>
      <c r="U46" s="126">
        <f>U$2*AVERAGE(Annual!U$65:U$123)</f>
        <v>0</v>
      </c>
      <c r="V46" s="126">
        <f>V$2*AVERAGE(Annual!V$65:V$123)</f>
        <v>0.64827172638753461</v>
      </c>
      <c r="W46" s="126">
        <f>W$2*AVERAGE(Annual!W$65:W$123)</f>
        <v>464.31729255753385</v>
      </c>
      <c r="X46" s="126">
        <f>X$2*AVERAGE(Annual!X$65:X$123)</f>
        <v>0.5569110282440688</v>
      </c>
      <c r="Y46" s="126">
        <f>Y$2*AVERAGE(Annual!Y$65:Y$123)</f>
        <v>0.53927454418851795</v>
      </c>
      <c r="Z46" s="126">
        <f>Z$2*AVERAGE(Annual!Z$65:Z$123)</f>
        <v>0</v>
      </c>
      <c r="AA46" s="126">
        <f>AA$2*AVERAGE(Annual!AA$65:AA$123)</f>
        <v>0</v>
      </c>
      <c r="AB46" s="126">
        <f>AB$2*AVERAGE(Annual!AB$65:AB$123)</f>
        <v>-8.2708477966612381</v>
      </c>
      <c r="AC46" s="126">
        <f>AC$2*AVERAGE(Annual!AC$65:AC$123)</f>
        <v>7.9282891803892195</v>
      </c>
      <c r="AD46" s="126">
        <f>AD$2*AVERAGE(Annual!AD$65:AD$123)</f>
        <v>1.21041671779895</v>
      </c>
    </row>
    <row r="47" spans="1:30">
      <c r="A47" t="s">
        <v>444</v>
      </c>
      <c r="B47" s="126">
        <f>B$2*AVERAGE(Annual!B$65:B$123)</f>
        <v>0.97508613524746723</v>
      </c>
      <c r="C47" s="126">
        <f>C$2*AVERAGE(Annual!C$65:C$123)</f>
        <v>1.0965181975386731</v>
      </c>
      <c r="D47" s="126">
        <f>D$2*AVERAGE(Annual!D$65:D$123)</f>
        <v>0</v>
      </c>
      <c r="E47" s="126">
        <f>E$2*AVERAGE(Annual!E$65:E$123)</f>
        <v>0</v>
      </c>
      <c r="F47" s="126">
        <f>F$2*AVERAGE(Annual!F$65:F$123)</f>
        <v>0</v>
      </c>
      <c r="G47" s="126">
        <f>G$2*AVERAGE(Annual!G$65:G$123)</f>
        <v>1.3145283028639994</v>
      </c>
      <c r="H47" s="126">
        <f>H$2*AVERAGE(Annual!H$65:H$123)</f>
        <v>1.5599703268041563</v>
      </c>
      <c r="I47" s="126">
        <f>I$2*AVERAGE(Annual!I$65:I$123)</f>
        <v>0.81715954503174404</v>
      </c>
      <c r="J47" s="126">
        <f>J$2*AVERAGE(Annual!J$65:J$123)</f>
        <v>0.63679839703649488</v>
      </c>
      <c r="K47" s="126">
        <f>K$2*AVERAGE(Annual!K$65:K$123)</f>
        <v>0.96453127407305739</v>
      </c>
      <c r="L47" s="126">
        <f>L$2*AVERAGE(Annual!L$65:L$123)</f>
        <v>0.14737172904131154</v>
      </c>
      <c r="M47" s="126">
        <f>M$2*AVERAGE(Annual!M$65:M$123)</f>
        <v>455.59516534320505</v>
      </c>
      <c r="N47" s="126">
        <f>N$2*AVERAGE(Annual!N$65:N$123)</f>
        <v>0.24839447836386697</v>
      </c>
      <c r="O47" s="126">
        <f>O$2*AVERAGE(Annual!O$65:O$123)</f>
        <v>5.8699579730958451</v>
      </c>
      <c r="P47" s="126">
        <f>P$2*AVERAGE(Annual!P$65:P$123)</f>
        <v>-9.1633183224032411E-2</v>
      </c>
      <c r="Q47" s="126">
        <f>Q$2*AVERAGE(Annual!Q$65:Q$123)</f>
        <v>0</v>
      </c>
      <c r="R47" s="126">
        <f>R$2*AVERAGE(Annual!R$65:R$123)</f>
        <v>0.78705022968172189</v>
      </c>
      <c r="S47" s="126">
        <f>S$2*AVERAGE(Annual!S$65:S$123)</f>
        <v>0.42983300578841338</v>
      </c>
      <c r="T47" s="126">
        <f>T$2*AVERAGE(Annual!T$65:T$123)</f>
        <v>0.35721722389330995</v>
      </c>
      <c r="U47" s="126">
        <f>U$2*AVERAGE(Annual!U$65:U$123)</f>
        <v>0</v>
      </c>
      <c r="V47" s="126">
        <f>V$2*AVERAGE(Annual!V$65:V$123)</f>
        <v>0.64827172638753461</v>
      </c>
      <c r="W47" s="126">
        <f>W$2*AVERAGE(Annual!W$65:W$123)</f>
        <v>464.31729255753385</v>
      </c>
      <c r="X47" s="126">
        <f>X$2*AVERAGE(Annual!X$65:X$123)</f>
        <v>0.5569110282440688</v>
      </c>
      <c r="Y47" s="126">
        <f>Y$2*AVERAGE(Annual!Y$65:Y$123)</f>
        <v>0.53927454418851795</v>
      </c>
      <c r="Z47" s="126">
        <f>Z$2*AVERAGE(Annual!Z$65:Z$123)</f>
        <v>0</v>
      </c>
      <c r="AA47" s="126">
        <f>AA$2*AVERAGE(Annual!AA$65:AA$123)</f>
        <v>0</v>
      </c>
      <c r="AB47" s="126">
        <f>AB$2*AVERAGE(Annual!AB$65:AB$123)</f>
        <v>-8.2708477966612381</v>
      </c>
      <c r="AC47" s="126">
        <f>AC$2*AVERAGE(Annual!AC$65:AC$123)</f>
        <v>7.9282891803892195</v>
      </c>
      <c r="AD47" s="126">
        <f>AD$2*AVERAGE(Annual!AD$65:AD$123)</f>
        <v>1.21041671779895</v>
      </c>
    </row>
    <row r="48" spans="1:30">
      <c r="A48" t="s">
        <v>445</v>
      </c>
      <c r="B48" s="126">
        <f>B$2*AVERAGE(Annual!B$65:B$123)</f>
        <v>0.97508613524746723</v>
      </c>
      <c r="C48" s="126">
        <f>C$2*AVERAGE(Annual!C$65:C$123)</f>
        <v>1.0965181975386731</v>
      </c>
      <c r="D48" s="126">
        <f>D$2*AVERAGE(Annual!D$65:D$123)</f>
        <v>0</v>
      </c>
      <c r="E48" s="126">
        <f>E$2*AVERAGE(Annual!E$65:E$123)</f>
        <v>0</v>
      </c>
      <c r="F48" s="126">
        <f>F$2*AVERAGE(Annual!F$65:F$123)</f>
        <v>0</v>
      </c>
      <c r="G48" s="126">
        <f>G$2*AVERAGE(Annual!G$65:G$123)</f>
        <v>1.3145283028639994</v>
      </c>
      <c r="H48" s="126">
        <f>H$2*AVERAGE(Annual!H$65:H$123)</f>
        <v>1.5599703268041563</v>
      </c>
      <c r="I48" s="126">
        <f>I$2*AVERAGE(Annual!I$65:I$123)</f>
        <v>0.81715954503174404</v>
      </c>
      <c r="J48" s="126">
        <f>J$2*AVERAGE(Annual!J$65:J$123)</f>
        <v>0.63679839703649488</v>
      </c>
      <c r="K48" s="126">
        <f>K$2*AVERAGE(Annual!K$65:K$123)</f>
        <v>0.96453127407305739</v>
      </c>
      <c r="L48" s="126">
        <f>L$2*AVERAGE(Annual!L$65:L$123)</f>
        <v>0.14737172904131154</v>
      </c>
      <c r="M48" s="126">
        <f>M$2*AVERAGE(Annual!M$65:M$123)</f>
        <v>455.59516534320505</v>
      </c>
      <c r="N48" s="126">
        <f>N$2*AVERAGE(Annual!N$65:N$123)</f>
        <v>0.24839447836386697</v>
      </c>
      <c r="O48" s="126">
        <f>O$2*AVERAGE(Annual!O$65:O$123)</f>
        <v>5.8699579730958451</v>
      </c>
      <c r="P48" s="126">
        <f>P$2*AVERAGE(Annual!P$65:P$123)</f>
        <v>-9.1633183224032411E-2</v>
      </c>
      <c r="Q48" s="126">
        <f>Q$2*AVERAGE(Annual!Q$65:Q$123)</f>
        <v>0</v>
      </c>
      <c r="R48" s="126">
        <f>R$2*AVERAGE(Annual!R$65:R$123)</f>
        <v>0.78705022968172189</v>
      </c>
      <c r="S48" s="126">
        <f>S$2*AVERAGE(Annual!S$65:S$123)</f>
        <v>0.42983300578841338</v>
      </c>
      <c r="T48" s="126">
        <f>T$2*AVERAGE(Annual!T$65:T$123)</f>
        <v>0.35721722389330995</v>
      </c>
      <c r="U48" s="126">
        <f>U$2*AVERAGE(Annual!U$65:U$123)</f>
        <v>0</v>
      </c>
      <c r="V48" s="126">
        <f>V$2*AVERAGE(Annual!V$65:V$123)</f>
        <v>0.64827172638753461</v>
      </c>
      <c r="W48" s="126">
        <f>W$2*AVERAGE(Annual!W$65:W$123)</f>
        <v>464.31729255753385</v>
      </c>
      <c r="X48" s="126">
        <f>X$2*AVERAGE(Annual!X$65:X$123)</f>
        <v>0.5569110282440688</v>
      </c>
      <c r="Y48" s="126">
        <f>Y$2*AVERAGE(Annual!Y$65:Y$123)</f>
        <v>0.53927454418851795</v>
      </c>
      <c r="Z48" s="126">
        <f>Z$2*AVERAGE(Annual!Z$65:Z$123)</f>
        <v>0</v>
      </c>
      <c r="AA48" s="126">
        <f>AA$2*AVERAGE(Annual!AA$65:AA$123)</f>
        <v>0</v>
      </c>
      <c r="AB48" s="126">
        <f>AB$2*AVERAGE(Annual!AB$65:AB$123)</f>
        <v>-8.2708477966612381</v>
      </c>
      <c r="AC48" s="126">
        <f>AC$2*AVERAGE(Annual!AC$65:AC$123)</f>
        <v>7.9282891803892195</v>
      </c>
      <c r="AD48" s="126">
        <f>AD$2*AVERAGE(Annual!AD$65:AD$123)</f>
        <v>1.21041671779895</v>
      </c>
    </row>
    <row r="49" spans="1:30">
      <c r="A49" t="s">
        <v>446</v>
      </c>
      <c r="B49" s="126">
        <f>B$2*AVERAGE(Annual!B$65:B$123)</f>
        <v>0.97508613524746723</v>
      </c>
      <c r="C49" s="126">
        <f>C$2*AVERAGE(Annual!C$65:C$123)</f>
        <v>1.0965181975386731</v>
      </c>
      <c r="D49" s="126">
        <f>D$2*AVERAGE(Annual!D$65:D$123)</f>
        <v>0</v>
      </c>
      <c r="E49" s="126">
        <f>E$2*AVERAGE(Annual!E$65:E$123)</f>
        <v>0</v>
      </c>
      <c r="F49" s="126">
        <f>F$2*AVERAGE(Annual!F$65:F$123)</f>
        <v>0</v>
      </c>
      <c r="G49" s="126">
        <f>G$2*AVERAGE(Annual!G$65:G$123)</f>
        <v>1.3145283028639994</v>
      </c>
      <c r="H49" s="126">
        <f>H$2*AVERAGE(Annual!H$65:H$123)</f>
        <v>1.5599703268041563</v>
      </c>
      <c r="I49" s="126">
        <f>I$2*AVERAGE(Annual!I$65:I$123)</f>
        <v>0.81715954503174404</v>
      </c>
      <c r="J49" s="126">
        <f>J$2*AVERAGE(Annual!J$65:J$123)</f>
        <v>0.63679839703649488</v>
      </c>
      <c r="K49" s="126">
        <f>K$2*AVERAGE(Annual!K$65:K$123)</f>
        <v>0.96453127407305739</v>
      </c>
      <c r="L49" s="126">
        <f>L$2*AVERAGE(Annual!L$65:L$123)</f>
        <v>0.14737172904131154</v>
      </c>
      <c r="M49" s="126">
        <f>M$2*AVERAGE(Annual!M$65:M$123)</f>
        <v>455.59516534320505</v>
      </c>
      <c r="N49" s="126">
        <f>N$2*AVERAGE(Annual!N$65:N$123)</f>
        <v>0.24839447836386697</v>
      </c>
      <c r="O49" s="126">
        <f>O$2*AVERAGE(Annual!O$65:O$123)</f>
        <v>5.8699579730958451</v>
      </c>
      <c r="P49" s="126">
        <f>P$2*AVERAGE(Annual!P$65:P$123)</f>
        <v>-9.1633183224032411E-2</v>
      </c>
      <c r="Q49" s="126">
        <f>Q$2*AVERAGE(Annual!Q$65:Q$123)</f>
        <v>0</v>
      </c>
      <c r="R49" s="126">
        <f>R$2*AVERAGE(Annual!R$65:R$123)</f>
        <v>0.78705022968172189</v>
      </c>
      <c r="S49" s="126">
        <f>S$2*AVERAGE(Annual!S$65:S$123)</f>
        <v>0.42983300578841338</v>
      </c>
      <c r="T49" s="126">
        <f>T$2*AVERAGE(Annual!T$65:T$123)</f>
        <v>0.35721722389330995</v>
      </c>
      <c r="U49" s="126">
        <f>U$2*AVERAGE(Annual!U$65:U$123)</f>
        <v>0</v>
      </c>
      <c r="V49" s="126">
        <f>V$2*AVERAGE(Annual!V$65:V$123)</f>
        <v>0.64827172638753461</v>
      </c>
      <c r="W49" s="126">
        <f>W$2*AVERAGE(Annual!W$65:W$123)</f>
        <v>464.31729255753385</v>
      </c>
      <c r="X49" s="126">
        <f>X$2*AVERAGE(Annual!X$65:X$123)</f>
        <v>0.5569110282440688</v>
      </c>
      <c r="Y49" s="126">
        <f>Y$2*AVERAGE(Annual!Y$65:Y$123)</f>
        <v>0.53927454418851795</v>
      </c>
      <c r="Z49" s="126">
        <f>Z$2*AVERAGE(Annual!Z$65:Z$123)</f>
        <v>0</v>
      </c>
      <c r="AA49" s="126">
        <f>AA$2*AVERAGE(Annual!AA$65:AA$123)</f>
        <v>0</v>
      </c>
      <c r="AB49" s="126">
        <f>AB$2*AVERAGE(Annual!AB$65:AB$123)</f>
        <v>-8.2708477966612381</v>
      </c>
      <c r="AC49" s="126">
        <f>AC$2*AVERAGE(Annual!AC$65:AC$123)</f>
        <v>7.9282891803892195</v>
      </c>
      <c r="AD49" s="126">
        <f>AD$2*AVERAGE(Annual!AD$65:AD$123)</f>
        <v>1.21041671779895</v>
      </c>
    </row>
    <row r="50" spans="1:30">
      <c r="A50" t="s">
        <v>447</v>
      </c>
      <c r="B50" s="126">
        <f>B$2*AVERAGE(Annual!B$65:B$123)</f>
        <v>0.97508613524746723</v>
      </c>
      <c r="C50" s="126">
        <f>C$2*AVERAGE(Annual!C$65:C$123)</f>
        <v>1.0965181975386731</v>
      </c>
      <c r="D50" s="126">
        <f>D$2*AVERAGE(Annual!D$65:D$123)</f>
        <v>0</v>
      </c>
      <c r="E50" s="126">
        <f>E$2*AVERAGE(Annual!E$65:E$123)</f>
        <v>0</v>
      </c>
      <c r="F50" s="126">
        <f>F$2*AVERAGE(Annual!F$65:F$123)</f>
        <v>0</v>
      </c>
      <c r="G50" s="126">
        <f>G$2*AVERAGE(Annual!G$65:G$123)</f>
        <v>1.3145283028639994</v>
      </c>
      <c r="H50" s="126">
        <f>H$2*AVERAGE(Annual!H$65:H$123)</f>
        <v>1.5599703268041563</v>
      </c>
      <c r="I50" s="126">
        <f>I$2*AVERAGE(Annual!I$65:I$123)</f>
        <v>0.81715954503174404</v>
      </c>
      <c r="J50" s="126">
        <f>J$2*AVERAGE(Annual!J$65:J$123)</f>
        <v>0.63679839703649488</v>
      </c>
      <c r="K50" s="126">
        <f>K$2*AVERAGE(Annual!K$65:K$123)</f>
        <v>0.96453127407305739</v>
      </c>
      <c r="L50" s="126">
        <f>L$2*AVERAGE(Annual!L$65:L$123)</f>
        <v>0.14737172904131154</v>
      </c>
      <c r="M50" s="126">
        <f>M$2*AVERAGE(Annual!M$65:M$123)</f>
        <v>455.59516534320505</v>
      </c>
      <c r="N50" s="126">
        <f>N$2*AVERAGE(Annual!N$65:N$123)</f>
        <v>0.24839447836386697</v>
      </c>
      <c r="O50" s="126">
        <f>O$2*AVERAGE(Annual!O$65:O$123)</f>
        <v>5.8699579730958451</v>
      </c>
      <c r="P50" s="126">
        <f>P$2*AVERAGE(Annual!P$65:P$123)</f>
        <v>-9.1633183224032411E-2</v>
      </c>
      <c r="Q50" s="126">
        <f>Q$2*AVERAGE(Annual!Q$65:Q$123)</f>
        <v>0</v>
      </c>
      <c r="R50" s="126">
        <f>R$2*AVERAGE(Annual!R$65:R$123)</f>
        <v>0.78705022968172189</v>
      </c>
      <c r="S50" s="126">
        <f>S$2*AVERAGE(Annual!S$65:S$123)</f>
        <v>0.42983300578841338</v>
      </c>
      <c r="T50" s="126">
        <f>T$2*AVERAGE(Annual!T$65:T$123)</f>
        <v>0.35721722389330995</v>
      </c>
      <c r="U50" s="126">
        <f>U$2*AVERAGE(Annual!U$65:U$123)</f>
        <v>0</v>
      </c>
      <c r="V50" s="126">
        <f>V$2*AVERAGE(Annual!V$65:V$123)</f>
        <v>0.64827172638753461</v>
      </c>
      <c r="W50" s="126">
        <f>W$2*AVERAGE(Annual!W$65:W$123)</f>
        <v>464.31729255753385</v>
      </c>
      <c r="X50" s="126">
        <f>X$2*AVERAGE(Annual!X$65:X$123)</f>
        <v>0.5569110282440688</v>
      </c>
      <c r="Y50" s="126">
        <f>Y$2*AVERAGE(Annual!Y$65:Y$123)</f>
        <v>0.53927454418851795</v>
      </c>
      <c r="Z50" s="126">
        <f>Z$2*AVERAGE(Annual!Z$65:Z$123)</f>
        <v>0</v>
      </c>
      <c r="AA50" s="126">
        <f>AA$2*AVERAGE(Annual!AA$65:AA$123)</f>
        <v>0</v>
      </c>
      <c r="AB50" s="126">
        <f>AB$2*AVERAGE(Annual!AB$65:AB$123)</f>
        <v>-8.2708477966612381</v>
      </c>
      <c r="AC50" s="126">
        <f>AC$2*AVERAGE(Annual!AC$65:AC$123)</f>
        <v>7.9282891803892195</v>
      </c>
      <c r="AD50" s="126">
        <f>AD$2*AVERAGE(Annual!AD$65:AD$123)</f>
        <v>1.21041671779895</v>
      </c>
    </row>
    <row r="51" spans="1:30">
      <c r="A51" t="s">
        <v>448</v>
      </c>
      <c r="B51" s="126">
        <f>B$2*AVERAGE(Annual!B$65:B$123)</f>
        <v>0.97508613524746723</v>
      </c>
      <c r="C51" s="126">
        <f>C$2*AVERAGE(Annual!C$65:C$123)</f>
        <v>1.0965181975386731</v>
      </c>
      <c r="D51" s="126">
        <f>D$2*AVERAGE(Annual!D$65:D$123)</f>
        <v>0</v>
      </c>
      <c r="E51" s="126">
        <f>E$2*AVERAGE(Annual!E$65:E$123)</f>
        <v>0</v>
      </c>
      <c r="F51" s="126">
        <f>F$2*AVERAGE(Annual!F$65:F$123)</f>
        <v>0</v>
      </c>
      <c r="G51" s="126">
        <f>G$2*AVERAGE(Annual!G$65:G$123)</f>
        <v>1.3145283028639994</v>
      </c>
      <c r="H51" s="126">
        <f>H$2*AVERAGE(Annual!H$65:H$123)</f>
        <v>1.5599703268041563</v>
      </c>
      <c r="I51" s="126">
        <f>I$2*AVERAGE(Annual!I$65:I$123)</f>
        <v>0.81715954503174404</v>
      </c>
      <c r="J51" s="126">
        <f>J$2*AVERAGE(Annual!J$65:J$123)</f>
        <v>0.63679839703649488</v>
      </c>
      <c r="K51" s="126">
        <f>K$2*AVERAGE(Annual!K$65:K$123)</f>
        <v>0.96453127407305739</v>
      </c>
      <c r="L51" s="126">
        <f>L$2*AVERAGE(Annual!L$65:L$123)</f>
        <v>0.14737172904131154</v>
      </c>
      <c r="M51" s="126">
        <f>M$2*AVERAGE(Annual!M$65:M$123)</f>
        <v>455.59516534320505</v>
      </c>
      <c r="N51" s="126">
        <f>N$2*AVERAGE(Annual!N$65:N$123)</f>
        <v>0.24839447836386697</v>
      </c>
      <c r="O51" s="126">
        <f>O$2*AVERAGE(Annual!O$65:O$123)</f>
        <v>5.8699579730958451</v>
      </c>
      <c r="P51" s="126">
        <f>P$2*AVERAGE(Annual!P$65:P$123)</f>
        <v>-9.1633183224032411E-2</v>
      </c>
      <c r="Q51" s="126">
        <f>Q$2*AVERAGE(Annual!Q$65:Q$123)</f>
        <v>0</v>
      </c>
      <c r="R51" s="126">
        <f>R$2*AVERAGE(Annual!R$65:R$123)</f>
        <v>0.78705022968172189</v>
      </c>
      <c r="S51" s="126">
        <f>S$2*AVERAGE(Annual!S$65:S$123)</f>
        <v>0.42983300578841338</v>
      </c>
      <c r="T51" s="126">
        <f>T$2*AVERAGE(Annual!T$65:T$123)</f>
        <v>0.35721722389330995</v>
      </c>
      <c r="U51" s="126">
        <f>U$2*AVERAGE(Annual!U$65:U$123)</f>
        <v>0</v>
      </c>
      <c r="V51" s="126">
        <f>V$2*AVERAGE(Annual!V$65:V$123)</f>
        <v>0.64827172638753461</v>
      </c>
      <c r="W51" s="126">
        <f>W$2*AVERAGE(Annual!W$65:W$123)</f>
        <v>464.31729255753385</v>
      </c>
      <c r="X51" s="126">
        <f>X$2*AVERAGE(Annual!X$65:X$123)</f>
        <v>0.5569110282440688</v>
      </c>
      <c r="Y51" s="126">
        <f>Y$2*AVERAGE(Annual!Y$65:Y$123)</f>
        <v>0.53927454418851795</v>
      </c>
      <c r="Z51" s="126">
        <f>Z$2*AVERAGE(Annual!Z$65:Z$123)</f>
        <v>0</v>
      </c>
      <c r="AA51" s="126">
        <f>AA$2*AVERAGE(Annual!AA$65:AA$123)</f>
        <v>0</v>
      </c>
      <c r="AB51" s="126">
        <f>AB$2*AVERAGE(Annual!AB$65:AB$123)</f>
        <v>-8.2708477966612381</v>
      </c>
      <c r="AC51" s="126">
        <f>AC$2*AVERAGE(Annual!AC$65:AC$123)</f>
        <v>7.9282891803892195</v>
      </c>
      <c r="AD51" s="126">
        <f>AD$2*AVERAGE(Annual!AD$65:AD$123)</f>
        <v>1.21041671779895</v>
      </c>
    </row>
    <row r="52" spans="1:30">
      <c r="A52" t="s">
        <v>449</v>
      </c>
      <c r="B52" s="126">
        <f>B$2*AVERAGE(Annual!B$65:B$123)</f>
        <v>0.97508613524746723</v>
      </c>
      <c r="C52" s="126">
        <f>C$2*AVERAGE(Annual!C$65:C$123)</f>
        <v>1.0965181975386731</v>
      </c>
      <c r="D52" s="126">
        <f>D$2*AVERAGE(Annual!D$65:D$123)</f>
        <v>0</v>
      </c>
      <c r="E52" s="126">
        <f>E$2*AVERAGE(Annual!E$65:E$123)</f>
        <v>0</v>
      </c>
      <c r="F52" s="126">
        <f>F$2*AVERAGE(Annual!F$65:F$123)</f>
        <v>0</v>
      </c>
      <c r="G52" s="126">
        <f>G$2*AVERAGE(Annual!G$65:G$123)</f>
        <v>1.3145283028639994</v>
      </c>
      <c r="H52" s="126">
        <f>H$2*AVERAGE(Annual!H$65:H$123)</f>
        <v>1.5599703268041563</v>
      </c>
      <c r="I52" s="126">
        <f>I$2*AVERAGE(Annual!I$65:I$123)</f>
        <v>0.81715954503174404</v>
      </c>
      <c r="J52" s="126">
        <f>J$2*AVERAGE(Annual!J$65:J$123)</f>
        <v>0.63679839703649488</v>
      </c>
      <c r="K52" s="126">
        <f>K$2*AVERAGE(Annual!K$65:K$123)</f>
        <v>0.96453127407305739</v>
      </c>
      <c r="L52" s="126">
        <f>L$2*AVERAGE(Annual!L$65:L$123)</f>
        <v>0.14737172904131154</v>
      </c>
      <c r="M52" s="126">
        <f>M$2*AVERAGE(Annual!M$65:M$123)</f>
        <v>455.59516534320505</v>
      </c>
      <c r="N52" s="126">
        <f>N$2*AVERAGE(Annual!N$65:N$123)</f>
        <v>0.24839447836386697</v>
      </c>
      <c r="O52" s="126">
        <f>O$2*AVERAGE(Annual!O$65:O$123)</f>
        <v>5.8699579730958451</v>
      </c>
      <c r="P52" s="126">
        <f>P$2*AVERAGE(Annual!P$65:P$123)</f>
        <v>-9.1633183224032411E-2</v>
      </c>
      <c r="Q52" s="126">
        <f>Q$2*AVERAGE(Annual!Q$65:Q$123)</f>
        <v>0</v>
      </c>
      <c r="R52" s="126">
        <f>R$2*AVERAGE(Annual!R$65:R$123)</f>
        <v>0.78705022968172189</v>
      </c>
      <c r="S52" s="126">
        <f>S$2*AVERAGE(Annual!S$65:S$123)</f>
        <v>0.42983300578841338</v>
      </c>
      <c r="T52" s="126">
        <f>T$2*AVERAGE(Annual!T$65:T$123)</f>
        <v>0.35721722389330995</v>
      </c>
      <c r="U52" s="126">
        <f>U$2*AVERAGE(Annual!U$65:U$123)</f>
        <v>0</v>
      </c>
      <c r="V52" s="126">
        <f>V$2*AVERAGE(Annual!V$65:V$123)</f>
        <v>0.64827172638753461</v>
      </c>
      <c r="W52" s="126">
        <f>W$2*AVERAGE(Annual!W$65:W$123)</f>
        <v>464.31729255753385</v>
      </c>
      <c r="X52" s="126">
        <f>X$2*AVERAGE(Annual!X$65:X$123)</f>
        <v>0.5569110282440688</v>
      </c>
      <c r="Y52" s="126">
        <f>Y$2*AVERAGE(Annual!Y$65:Y$123)</f>
        <v>0.53927454418851795</v>
      </c>
      <c r="Z52" s="126">
        <f>Z$2*AVERAGE(Annual!Z$65:Z$123)</f>
        <v>0</v>
      </c>
      <c r="AA52" s="126">
        <f>AA$2*AVERAGE(Annual!AA$65:AA$123)</f>
        <v>0</v>
      </c>
      <c r="AB52" s="126">
        <f>AB$2*AVERAGE(Annual!AB$65:AB$123)</f>
        <v>-8.2708477966612381</v>
      </c>
      <c r="AC52" s="126">
        <f>AC$2*AVERAGE(Annual!AC$65:AC$123)</f>
        <v>7.9282891803892195</v>
      </c>
      <c r="AD52" s="126">
        <f>AD$2*AVERAGE(Annual!AD$65:AD$123)</f>
        <v>1.21041671779895</v>
      </c>
    </row>
    <row r="53" spans="1:30">
      <c r="A53" t="s">
        <v>450</v>
      </c>
      <c r="B53" s="126">
        <f>B$2*AVERAGE(Annual!B$65:B$123)</f>
        <v>0.97508613524746723</v>
      </c>
      <c r="C53" s="126">
        <f>C$2*AVERAGE(Annual!C$65:C$123)</f>
        <v>1.0965181975386731</v>
      </c>
      <c r="D53" s="126">
        <f>D$2*AVERAGE(Annual!D$65:D$123)</f>
        <v>0</v>
      </c>
      <c r="E53" s="126">
        <f>E$2*AVERAGE(Annual!E$65:E$123)</f>
        <v>0</v>
      </c>
      <c r="F53" s="126">
        <f>F$2*AVERAGE(Annual!F$65:F$123)</f>
        <v>0</v>
      </c>
      <c r="G53" s="126">
        <f>G$2*AVERAGE(Annual!G$65:G$123)</f>
        <v>1.3145283028639994</v>
      </c>
      <c r="H53" s="126">
        <f>H$2*AVERAGE(Annual!H$65:H$123)</f>
        <v>1.5599703268041563</v>
      </c>
      <c r="I53" s="126">
        <f>I$2*AVERAGE(Annual!I$65:I$123)</f>
        <v>0.81715954503174404</v>
      </c>
      <c r="J53" s="126">
        <f>J$2*AVERAGE(Annual!J$65:J$123)</f>
        <v>0.63679839703649488</v>
      </c>
      <c r="K53" s="126">
        <f>K$2*AVERAGE(Annual!K$65:K$123)</f>
        <v>0.96453127407305739</v>
      </c>
      <c r="L53" s="126">
        <f>L$2*AVERAGE(Annual!L$65:L$123)</f>
        <v>0.14737172904131154</v>
      </c>
      <c r="M53" s="126">
        <f>M$2*AVERAGE(Annual!M$65:M$123)</f>
        <v>455.59516534320505</v>
      </c>
      <c r="N53" s="126">
        <f>N$2*AVERAGE(Annual!N$65:N$123)</f>
        <v>0.24839447836386697</v>
      </c>
      <c r="O53" s="126">
        <f>O$2*AVERAGE(Annual!O$65:O$123)</f>
        <v>5.8699579730958451</v>
      </c>
      <c r="P53" s="126">
        <f>P$2*AVERAGE(Annual!P$65:P$123)</f>
        <v>-9.1633183224032411E-2</v>
      </c>
      <c r="Q53" s="126">
        <f>Q$2*AVERAGE(Annual!Q$65:Q$123)</f>
        <v>0</v>
      </c>
      <c r="R53" s="126">
        <f>R$2*AVERAGE(Annual!R$65:R$123)</f>
        <v>0.78705022968172189</v>
      </c>
      <c r="S53" s="126">
        <f>S$2*AVERAGE(Annual!S$65:S$123)</f>
        <v>0.42983300578841338</v>
      </c>
      <c r="T53" s="126">
        <f>T$2*AVERAGE(Annual!T$65:T$123)</f>
        <v>0.35721722389330995</v>
      </c>
      <c r="U53" s="126">
        <f>U$2*AVERAGE(Annual!U$65:U$123)</f>
        <v>0</v>
      </c>
      <c r="V53" s="126">
        <f>V$2*AVERAGE(Annual!V$65:V$123)</f>
        <v>0.64827172638753461</v>
      </c>
      <c r="W53" s="126">
        <f>W$2*AVERAGE(Annual!W$65:W$123)</f>
        <v>464.31729255753385</v>
      </c>
      <c r="X53" s="126">
        <f>X$2*AVERAGE(Annual!X$65:X$123)</f>
        <v>0.5569110282440688</v>
      </c>
      <c r="Y53" s="126">
        <f>Y$2*AVERAGE(Annual!Y$65:Y$123)</f>
        <v>0.53927454418851795</v>
      </c>
      <c r="Z53" s="126">
        <f>Z$2*AVERAGE(Annual!Z$65:Z$123)</f>
        <v>0</v>
      </c>
      <c r="AA53" s="126">
        <f>AA$2*AVERAGE(Annual!AA$65:AA$123)</f>
        <v>0</v>
      </c>
      <c r="AB53" s="126">
        <f>AB$2*AVERAGE(Annual!AB$65:AB$123)</f>
        <v>-8.2708477966612381</v>
      </c>
      <c r="AC53" s="126">
        <f>AC$2*AVERAGE(Annual!AC$65:AC$123)</f>
        <v>7.9282891803892195</v>
      </c>
      <c r="AD53" s="126">
        <f>AD$2*AVERAGE(Annual!AD$65:AD$123)</f>
        <v>1.21041671779895</v>
      </c>
    </row>
    <row r="54" spans="1:30">
      <c r="A54" t="s">
        <v>451</v>
      </c>
      <c r="B54" s="126">
        <f>B$2*AVERAGE(Annual!B$65:B$123)</f>
        <v>0.97508613524746723</v>
      </c>
      <c r="C54" s="126">
        <f>C$2*AVERAGE(Annual!C$65:C$123)</f>
        <v>1.0965181975386731</v>
      </c>
      <c r="D54" s="126">
        <f>D$2*AVERAGE(Annual!D$65:D$123)</f>
        <v>0</v>
      </c>
      <c r="E54" s="126">
        <f>E$2*AVERAGE(Annual!E$65:E$123)</f>
        <v>0</v>
      </c>
      <c r="F54" s="126">
        <f>F$2*AVERAGE(Annual!F$65:F$123)</f>
        <v>0</v>
      </c>
      <c r="G54" s="126">
        <f>G$2*AVERAGE(Annual!G$65:G$123)</f>
        <v>1.3145283028639994</v>
      </c>
      <c r="H54" s="126">
        <f>H$2*AVERAGE(Annual!H$65:H$123)</f>
        <v>1.5599703268041563</v>
      </c>
      <c r="I54" s="126">
        <f>I$2*AVERAGE(Annual!I$65:I$123)</f>
        <v>0.81715954503174404</v>
      </c>
      <c r="J54" s="126">
        <f>J$2*AVERAGE(Annual!J$65:J$123)</f>
        <v>0.63679839703649488</v>
      </c>
      <c r="K54" s="126">
        <f>K$2*AVERAGE(Annual!K$65:K$123)</f>
        <v>0.96453127407305739</v>
      </c>
      <c r="L54" s="126">
        <f>L$2*AVERAGE(Annual!L$65:L$123)</f>
        <v>0.14737172904131154</v>
      </c>
      <c r="M54" s="126">
        <f>M$2*AVERAGE(Annual!M$65:M$123)</f>
        <v>455.59516534320505</v>
      </c>
      <c r="N54" s="126">
        <f>N$2*AVERAGE(Annual!N$65:N$123)</f>
        <v>0.24839447836386697</v>
      </c>
      <c r="O54" s="126">
        <f>O$2*AVERAGE(Annual!O$65:O$123)</f>
        <v>5.8699579730958451</v>
      </c>
      <c r="P54" s="126">
        <f>P$2*AVERAGE(Annual!P$65:P$123)</f>
        <v>-9.1633183224032411E-2</v>
      </c>
      <c r="Q54" s="126">
        <f>Q$2*AVERAGE(Annual!Q$65:Q$123)</f>
        <v>0</v>
      </c>
      <c r="R54" s="126">
        <f>R$2*AVERAGE(Annual!R$65:R$123)</f>
        <v>0.78705022968172189</v>
      </c>
      <c r="S54" s="126">
        <f>S$2*AVERAGE(Annual!S$65:S$123)</f>
        <v>0.42983300578841338</v>
      </c>
      <c r="T54" s="126">
        <f>T$2*AVERAGE(Annual!T$65:T$123)</f>
        <v>0.35721722389330995</v>
      </c>
      <c r="U54" s="126">
        <f>U$2*AVERAGE(Annual!U$65:U$123)</f>
        <v>0</v>
      </c>
      <c r="V54" s="126">
        <f>V$2*AVERAGE(Annual!V$65:V$123)</f>
        <v>0.64827172638753461</v>
      </c>
      <c r="W54" s="126">
        <f>W$2*AVERAGE(Annual!W$65:W$123)</f>
        <v>464.31729255753385</v>
      </c>
      <c r="X54" s="126">
        <f>X$2*AVERAGE(Annual!X$65:X$123)</f>
        <v>0.5569110282440688</v>
      </c>
      <c r="Y54" s="126">
        <f>Y$2*AVERAGE(Annual!Y$65:Y$123)</f>
        <v>0.53927454418851795</v>
      </c>
      <c r="Z54" s="126">
        <f>Z$2*AVERAGE(Annual!Z$65:Z$123)</f>
        <v>0</v>
      </c>
      <c r="AA54" s="126">
        <f>AA$2*AVERAGE(Annual!AA$65:AA$123)</f>
        <v>0</v>
      </c>
      <c r="AB54" s="126">
        <f>AB$2*AVERAGE(Annual!AB$65:AB$123)</f>
        <v>-8.2708477966612381</v>
      </c>
      <c r="AC54" s="126">
        <f>AC$2*AVERAGE(Annual!AC$65:AC$123)</f>
        <v>7.9282891803892195</v>
      </c>
      <c r="AD54" s="126">
        <f>AD$2*AVERAGE(Annual!AD$65:AD$123)</f>
        <v>1.21041671779895</v>
      </c>
    </row>
    <row r="55" spans="1:30">
      <c r="A55" t="s">
        <v>452</v>
      </c>
      <c r="B55" s="126">
        <f>B$2*AVERAGE(Annual!B$65:B$123)</f>
        <v>0.97508613524746723</v>
      </c>
      <c r="C55" s="126">
        <f>C$2*AVERAGE(Annual!C$65:C$123)</f>
        <v>1.0965181975386731</v>
      </c>
      <c r="D55" s="126">
        <f>D$2*AVERAGE(Annual!D$65:D$123)</f>
        <v>0</v>
      </c>
      <c r="E55" s="126">
        <f>E$2*AVERAGE(Annual!E$65:E$123)</f>
        <v>0</v>
      </c>
      <c r="F55" s="126">
        <f>F$2*AVERAGE(Annual!F$65:F$123)</f>
        <v>0</v>
      </c>
      <c r="G55" s="126">
        <f>G$2*AVERAGE(Annual!G$65:G$123)</f>
        <v>1.3145283028639994</v>
      </c>
      <c r="H55" s="126">
        <f>H$2*AVERAGE(Annual!H$65:H$123)</f>
        <v>1.5599703268041563</v>
      </c>
      <c r="I55" s="126">
        <f>I$2*AVERAGE(Annual!I$65:I$123)</f>
        <v>0.81715954503174404</v>
      </c>
      <c r="J55" s="126">
        <f>J$2*AVERAGE(Annual!J$65:J$123)</f>
        <v>0.63679839703649488</v>
      </c>
      <c r="K55" s="126">
        <f>K$2*AVERAGE(Annual!K$65:K$123)</f>
        <v>0.96453127407305739</v>
      </c>
      <c r="L55" s="126">
        <f>L$2*AVERAGE(Annual!L$65:L$123)</f>
        <v>0.14737172904131154</v>
      </c>
      <c r="M55" s="126">
        <f>M$2*AVERAGE(Annual!M$65:M$123)</f>
        <v>455.59516534320505</v>
      </c>
      <c r="N55" s="126">
        <f>N$2*AVERAGE(Annual!N$65:N$123)</f>
        <v>0.24839447836386697</v>
      </c>
      <c r="O55" s="126">
        <f>O$2*AVERAGE(Annual!O$65:O$123)</f>
        <v>5.8699579730958451</v>
      </c>
      <c r="P55" s="126">
        <f>P$2*AVERAGE(Annual!P$65:P$123)</f>
        <v>-9.1633183224032411E-2</v>
      </c>
      <c r="Q55" s="126">
        <f>Q$2*AVERAGE(Annual!Q$65:Q$123)</f>
        <v>0</v>
      </c>
      <c r="R55" s="126">
        <f>R$2*AVERAGE(Annual!R$65:R$123)</f>
        <v>0.78705022968172189</v>
      </c>
      <c r="S55" s="126">
        <f>S$2*AVERAGE(Annual!S$65:S$123)</f>
        <v>0.42983300578841338</v>
      </c>
      <c r="T55" s="126">
        <f>T$2*AVERAGE(Annual!T$65:T$123)</f>
        <v>0.35721722389330995</v>
      </c>
      <c r="U55" s="126">
        <f>U$2*AVERAGE(Annual!U$65:U$123)</f>
        <v>0</v>
      </c>
      <c r="V55" s="126">
        <f>V$2*AVERAGE(Annual!V$65:V$123)</f>
        <v>0.64827172638753461</v>
      </c>
      <c r="W55" s="126">
        <f>W$2*AVERAGE(Annual!W$65:W$123)</f>
        <v>464.31729255753385</v>
      </c>
      <c r="X55" s="126">
        <f>X$2*AVERAGE(Annual!X$65:X$123)</f>
        <v>0.5569110282440688</v>
      </c>
      <c r="Y55" s="126">
        <f>Y$2*AVERAGE(Annual!Y$65:Y$123)</f>
        <v>0.53927454418851795</v>
      </c>
      <c r="Z55" s="126">
        <f>Z$2*AVERAGE(Annual!Z$65:Z$123)</f>
        <v>0</v>
      </c>
      <c r="AA55" s="126">
        <f>AA$2*AVERAGE(Annual!AA$65:AA$123)</f>
        <v>0</v>
      </c>
      <c r="AB55" s="126">
        <f>AB$2*AVERAGE(Annual!AB$65:AB$123)</f>
        <v>-8.2708477966612381</v>
      </c>
      <c r="AC55" s="126">
        <f>AC$2*AVERAGE(Annual!AC$65:AC$123)</f>
        <v>7.9282891803892195</v>
      </c>
      <c r="AD55" s="126">
        <f>AD$2*AVERAGE(Annual!AD$65:AD$123)</f>
        <v>1.21041671779895</v>
      </c>
    </row>
    <row r="56" spans="1:30">
      <c r="A56" t="s">
        <v>453</v>
      </c>
      <c r="B56" s="126">
        <f>B$2*AVERAGE(Annual!B$65:B$123)</f>
        <v>0.97508613524746723</v>
      </c>
      <c r="C56" s="126">
        <f>C$2*AVERAGE(Annual!C$65:C$123)</f>
        <v>1.0965181975386731</v>
      </c>
      <c r="D56" s="126">
        <f>D$2*AVERAGE(Annual!D$65:D$123)</f>
        <v>0</v>
      </c>
      <c r="E56" s="126">
        <f>E$2*AVERAGE(Annual!E$65:E$123)</f>
        <v>0</v>
      </c>
      <c r="F56" s="126">
        <f>F$2*AVERAGE(Annual!F$65:F$123)</f>
        <v>0</v>
      </c>
      <c r="G56" s="126">
        <f>G$2*AVERAGE(Annual!G$65:G$123)</f>
        <v>1.3145283028639994</v>
      </c>
      <c r="H56" s="126">
        <f>H$2*AVERAGE(Annual!H$65:H$123)</f>
        <v>1.5599703268041563</v>
      </c>
      <c r="I56" s="126">
        <f>I$2*AVERAGE(Annual!I$65:I$123)</f>
        <v>0.81715954503174404</v>
      </c>
      <c r="J56" s="126">
        <f>J$2*AVERAGE(Annual!J$65:J$123)</f>
        <v>0.63679839703649488</v>
      </c>
      <c r="K56" s="126">
        <f>K$2*AVERAGE(Annual!K$65:K$123)</f>
        <v>0.96453127407305739</v>
      </c>
      <c r="L56" s="126">
        <f>L$2*AVERAGE(Annual!L$65:L$123)</f>
        <v>0.14737172904131154</v>
      </c>
      <c r="M56" s="126">
        <f>M$2*AVERAGE(Annual!M$65:M$123)</f>
        <v>455.59516534320505</v>
      </c>
      <c r="N56" s="126">
        <f>N$2*AVERAGE(Annual!N$65:N$123)</f>
        <v>0.24839447836386697</v>
      </c>
      <c r="O56" s="126">
        <f>O$2*AVERAGE(Annual!O$65:O$123)</f>
        <v>5.8699579730958451</v>
      </c>
      <c r="P56" s="126">
        <f>P$2*AVERAGE(Annual!P$65:P$123)</f>
        <v>-9.1633183224032411E-2</v>
      </c>
      <c r="Q56" s="126">
        <f>Q$2*AVERAGE(Annual!Q$65:Q$123)</f>
        <v>0</v>
      </c>
      <c r="R56" s="126">
        <f>R$2*AVERAGE(Annual!R$65:R$123)</f>
        <v>0.78705022968172189</v>
      </c>
      <c r="S56" s="126">
        <f>S$2*AVERAGE(Annual!S$65:S$123)</f>
        <v>0.42983300578841338</v>
      </c>
      <c r="T56" s="126">
        <f>T$2*AVERAGE(Annual!T$65:T$123)</f>
        <v>0.35721722389330995</v>
      </c>
      <c r="U56" s="126">
        <f>U$2*AVERAGE(Annual!U$65:U$123)</f>
        <v>0</v>
      </c>
      <c r="V56" s="126">
        <f>V$2*AVERAGE(Annual!V$65:V$123)</f>
        <v>0.64827172638753461</v>
      </c>
      <c r="W56" s="126">
        <f>W$2*AVERAGE(Annual!W$65:W$123)</f>
        <v>464.31729255753385</v>
      </c>
      <c r="X56" s="126">
        <f>X$2*AVERAGE(Annual!X$65:X$123)</f>
        <v>0.5569110282440688</v>
      </c>
      <c r="Y56" s="126">
        <f>Y$2*AVERAGE(Annual!Y$65:Y$123)</f>
        <v>0.53927454418851795</v>
      </c>
      <c r="Z56" s="126">
        <f>Z$2*AVERAGE(Annual!Z$65:Z$123)</f>
        <v>0</v>
      </c>
      <c r="AA56" s="126">
        <f>AA$2*AVERAGE(Annual!AA$65:AA$123)</f>
        <v>0</v>
      </c>
      <c r="AB56" s="126">
        <f>AB$2*AVERAGE(Annual!AB$65:AB$123)</f>
        <v>-8.2708477966612381</v>
      </c>
      <c r="AC56" s="126">
        <f>AC$2*AVERAGE(Annual!AC$65:AC$123)</f>
        <v>7.9282891803892195</v>
      </c>
      <c r="AD56" s="126">
        <f>AD$2*AVERAGE(Annual!AD$65:AD$123)</f>
        <v>1.21041671779895</v>
      </c>
    </row>
    <row r="57" spans="1:30">
      <c r="A57" t="s">
        <v>454</v>
      </c>
      <c r="B57" s="126">
        <f>B$2*AVERAGE(Annual!B$65:B$123)</f>
        <v>0.97508613524746723</v>
      </c>
      <c r="C57" s="126">
        <f>C$2*AVERAGE(Annual!C$65:C$123)</f>
        <v>1.0965181975386731</v>
      </c>
      <c r="D57" s="126">
        <f>D$2*AVERAGE(Annual!D$65:D$123)</f>
        <v>0</v>
      </c>
      <c r="E57" s="126">
        <f>E$2*AVERAGE(Annual!E$65:E$123)</f>
        <v>0</v>
      </c>
      <c r="F57" s="126">
        <f>F$2*AVERAGE(Annual!F$65:F$123)</f>
        <v>0</v>
      </c>
      <c r="G57" s="126">
        <f>G$2*AVERAGE(Annual!G$65:G$123)</f>
        <v>1.3145283028639994</v>
      </c>
      <c r="H57" s="126">
        <f>H$2*AVERAGE(Annual!H$65:H$123)</f>
        <v>1.5599703268041563</v>
      </c>
      <c r="I57" s="126">
        <f>I$2*AVERAGE(Annual!I$65:I$123)</f>
        <v>0.81715954503174404</v>
      </c>
      <c r="J57" s="126">
        <f>J$2*AVERAGE(Annual!J$65:J$123)</f>
        <v>0.63679839703649488</v>
      </c>
      <c r="K57" s="126">
        <f>K$2*AVERAGE(Annual!K$65:K$123)</f>
        <v>0.96453127407305739</v>
      </c>
      <c r="L57" s="126">
        <f>L$2*AVERAGE(Annual!L$65:L$123)</f>
        <v>0.14737172904131154</v>
      </c>
      <c r="M57" s="126">
        <f>M$2*AVERAGE(Annual!M$65:M$123)</f>
        <v>455.59516534320505</v>
      </c>
      <c r="N57" s="126">
        <f>N$2*AVERAGE(Annual!N$65:N$123)</f>
        <v>0.24839447836386697</v>
      </c>
      <c r="O57" s="126">
        <f>O$2*AVERAGE(Annual!O$65:O$123)</f>
        <v>5.8699579730958451</v>
      </c>
      <c r="P57" s="126">
        <f>P$2*AVERAGE(Annual!P$65:P$123)</f>
        <v>-9.1633183224032411E-2</v>
      </c>
      <c r="Q57" s="126">
        <f>Q$2*AVERAGE(Annual!Q$65:Q$123)</f>
        <v>0</v>
      </c>
      <c r="R57" s="126">
        <f>R$2*AVERAGE(Annual!R$65:R$123)</f>
        <v>0.78705022968172189</v>
      </c>
      <c r="S57" s="126">
        <f>S$2*AVERAGE(Annual!S$65:S$123)</f>
        <v>0.42983300578841338</v>
      </c>
      <c r="T57" s="126">
        <f>T$2*AVERAGE(Annual!T$65:T$123)</f>
        <v>0.35721722389330995</v>
      </c>
      <c r="U57" s="126">
        <f>U$2*AVERAGE(Annual!U$65:U$123)</f>
        <v>0</v>
      </c>
      <c r="V57" s="126">
        <f>V$2*AVERAGE(Annual!V$65:V$123)</f>
        <v>0.64827172638753461</v>
      </c>
      <c r="W57" s="126">
        <f>W$2*AVERAGE(Annual!W$65:W$123)</f>
        <v>464.31729255753385</v>
      </c>
      <c r="X57" s="126">
        <f>X$2*AVERAGE(Annual!X$65:X$123)</f>
        <v>0.5569110282440688</v>
      </c>
      <c r="Y57" s="126">
        <f>Y$2*AVERAGE(Annual!Y$65:Y$123)</f>
        <v>0.53927454418851795</v>
      </c>
      <c r="Z57" s="126">
        <f>Z$2*AVERAGE(Annual!Z$65:Z$123)</f>
        <v>0</v>
      </c>
      <c r="AA57" s="126">
        <f>AA$2*AVERAGE(Annual!AA$65:AA$123)</f>
        <v>0</v>
      </c>
      <c r="AB57" s="126">
        <f>AB$2*AVERAGE(Annual!AB$65:AB$123)</f>
        <v>-8.2708477966612381</v>
      </c>
      <c r="AC57" s="126">
        <f>AC$2*AVERAGE(Annual!AC$65:AC$123)</f>
        <v>7.9282891803892195</v>
      </c>
      <c r="AD57" s="126">
        <f>AD$2*AVERAGE(Annual!AD$65:AD$123)</f>
        <v>1.21041671779895</v>
      </c>
    </row>
    <row r="58" spans="1:30">
      <c r="A58" t="s">
        <v>455</v>
      </c>
      <c r="B58" s="126">
        <f>B$2*AVERAGE(Annual!B$65:B$123)</f>
        <v>0.97508613524746723</v>
      </c>
      <c r="C58" s="126">
        <f>C$2*AVERAGE(Annual!C$65:C$123)</f>
        <v>1.0965181975386731</v>
      </c>
      <c r="D58" s="126">
        <f>D$2*AVERAGE(Annual!D$65:D$123)</f>
        <v>0</v>
      </c>
      <c r="E58" s="126">
        <f>E$2*AVERAGE(Annual!E$65:E$123)</f>
        <v>0</v>
      </c>
      <c r="F58" s="126">
        <f>F$2*AVERAGE(Annual!F$65:F$123)</f>
        <v>0</v>
      </c>
      <c r="G58" s="126">
        <f>G$2*AVERAGE(Annual!G$65:G$123)</f>
        <v>1.3145283028639994</v>
      </c>
      <c r="H58" s="126">
        <f>H$2*AVERAGE(Annual!H$65:H$123)</f>
        <v>1.5599703268041563</v>
      </c>
      <c r="I58" s="126">
        <f>I$2*AVERAGE(Annual!I$65:I$123)</f>
        <v>0.81715954503174404</v>
      </c>
      <c r="J58" s="126">
        <f>J$2*AVERAGE(Annual!J$65:J$123)</f>
        <v>0.63679839703649488</v>
      </c>
      <c r="K58" s="126">
        <f>K$2*AVERAGE(Annual!K$65:K$123)</f>
        <v>0.96453127407305739</v>
      </c>
      <c r="L58" s="126">
        <f>L$2*AVERAGE(Annual!L$65:L$123)</f>
        <v>0.14737172904131154</v>
      </c>
      <c r="M58" s="126">
        <f>M$2*AVERAGE(Annual!M$65:M$123)</f>
        <v>455.59516534320505</v>
      </c>
      <c r="N58" s="126">
        <f>N$2*AVERAGE(Annual!N$65:N$123)</f>
        <v>0.24839447836386697</v>
      </c>
      <c r="O58" s="126">
        <f>O$2*AVERAGE(Annual!O$65:O$123)</f>
        <v>5.8699579730958451</v>
      </c>
      <c r="P58" s="126">
        <f>P$2*AVERAGE(Annual!P$65:P$123)</f>
        <v>-9.1633183224032411E-2</v>
      </c>
      <c r="Q58" s="126">
        <f>Q$2*AVERAGE(Annual!Q$65:Q$123)</f>
        <v>0</v>
      </c>
      <c r="R58" s="126">
        <f>R$2*AVERAGE(Annual!R$65:R$123)</f>
        <v>0.78705022968172189</v>
      </c>
      <c r="S58" s="126">
        <f>S$2*AVERAGE(Annual!S$65:S$123)</f>
        <v>0.42983300578841338</v>
      </c>
      <c r="T58" s="126">
        <f>T$2*AVERAGE(Annual!T$65:T$123)</f>
        <v>0.35721722389330995</v>
      </c>
      <c r="U58" s="126">
        <f>U$2*AVERAGE(Annual!U$65:U$123)</f>
        <v>0</v>
      </c>
      <c r="V58" s="126">
        <f>V$2*AVERAGE(Annual!V$65:V$123)</f>
        <v>0.64827172638753461</v>
      </c>
      <c r="W58" s="126">
        <f>W$2*AVERAGE(Annual!W$65:W$123)</f>
        <v>464.31729255753385</v>
      </c>
      <c r="X58" s="126">
        <f>X$2*AVERAGE(Annual!X$65:X$123)</f>
        <v>0.5569110282440688</v>
      </c>
      <c r="Y58" s="126">
        <f>Y$2*AVERAGE(Annual!Y$65:Y$123)</f>
        <v>0.53927454418851795</v>
      </c>
      <c r="Z58" s="126">
        <f>Z$2*AVERAGE(Annual!Z$65:Z$123)</f>
        <v>0</v>
      </c>
      <c r="AA58" s="126">
        <f>AA$2*AVERAGE(Annual!AA$65:AA$123)</f>
        <v>0</v>
      </c>
      <c r="AB58" s="126">
        <f>AB$2*AVERAGE(Annual!AB$65:AB$123)</f>
        <v>-8.2708477966612381</v>
      </c>
      <c r="AC58" s="126">
        <f>AC$2*AVERAGE(Annual!AC$65:AC$123)</f>
        <v>7.9282891803892195</v>
      </c>
      <c r="AD58" s="126">
        <f>AD$2*AVERAGE(Annual!AD$65:AD$123)</f>
        <v>1.21041671779895</v>
      </c>
    </row>
    <row r="59" spans="1:30">
      <c r="A59" t="s">
        <v>456</v>
      </c>
      <c r="B59" s="126">
        <f>B$2*AVERAGE(Annual!B$65:B$123)</f>
        <v>0.97508613524746723</v>
      </c>
      <c r="C59" s="126">
        <f>C$2*AVERAGE(Annual!C$65:C$123)</f>
        <v>1.0965181975386731</v>
      </c>
      <c r="D59" s="126">
        <f>D$2*AVERAGE(Annual!D$65:D$123)</f>
        <v>0</v>
      </c>
      <c r="E59" s="126">
        <f>E$2*AVERAGE(Annual!E$65:E$123)</f>
        <v>0</v>
      </c>
      <c r="F59" s="126">
        <f>F$2*AVERAGE(Annual!F$65:F$123)</f>
        <v>0</v>
      </c>
      <c r="G59" s="126">
        <f>G$2*AVERAGE(Annual!G$65:G$123)</f>
        <v>1.3145283028639994</v>
      </c>
      <c r="H59" s="126">
        <f>H$2*AVERAGE(Annual!H$65:H$123)</f>
        <v>1.5599703268041563</v>
      </c>
      <c r="I59" s="126">
        <f>I$2*AVERAGE(Annual!I$65:I$123)</f>
        <v>0.81715954503174404</v>
      </c>
      <c r="J59" s="126">
        <f>J$2*AVERAGE(Annual!J$65:J$123)</f>
        <v>0.63679839703649488</v>
      </c>
      <c r="K59" s="126">
        <f>K$2*AVERAGE(Annual!K$65:K$123)</f>
        <v>0.96453127407305739</v>
      </c>
      <c r="L59" s="126">
        <f>L$2*AVERAGE(Annual!L$65:L$123)</f>
        <v>0.14737172904131154</v>
      </c>
      <c r="M59" s="126">
        <f>M$2*AVERAGE(Annual!M$65:M$123)</f>
        <v>455.59516534320505</v>
      </c>
      <c r="N59" s="126">
        <f>N$2*AVERAGE(Annual!N$65:N$123)</f>
        <v>0.24839447836386697</v>
      </c>
      <c r="O59" s="126">
        <f>O$2*AVERAGE(Annual!O$65:O$123)</f>
        <v>5.8699579730958451</v>
      </c>
      <c r="P59" s="126">
        <f>P$2*AVERAGE(Annual!P$65:P$123)</f>
        <v>-9.1633183224032411E-2</v>
      </c>
      <c r="Q59" s="126">
        <f>Q$2*AVERAGE(Annual!Q$65:Q$123)</f>
        <v>0</v>
      </c>
      <c r="R59" s="126">
        <f>R$2*AVERAGE(Annual!R$65:R$123)</f>
        <v>0.78705022968172189</v>
      </c>
      <c r="S59" s="126">
        <f>S$2*AVERAGE(Annual!S$65:S$123)</f>
        <v>0.42983300578841338</v>
      </c>
      <c r="T59" s="126">
        <f>T$2*AVERAGE(Annual!T$65:T$123)</f>
        <v>0.35721722389330995</v>
      </c>
      <c r="U59" s="126">
        <f>U$2*AVERAGE(Annual!U$65:U$123)</f>
        <v>0</v>
      </c>
      <c r="V59" s="126">
        <f>V$2*AVERAGE(Annual!V$65:V$123)</f>
        <v>0.64827172638753461</v>
      </c>
      <c r="W59" s="126">
        <f>W$2*AVERAGE(Annual!W$65:W$123)</f>
        <v>464.31729255753385</v>
      </c>
      <c r="X59" s="126">
        <f>X$2*AVERAGE(Annual!X$65:X$123)</f>
        <v>0.5569110282440688</v>
      </c>
      <c r="Y59" s="126">
        <f>Y$2*AVERAGE(Annual!Y$65:Y$123)</f>
        <v>0.53927454418851795</v>
      </c>
      <c r="Z59" s="126">
        <f>Z$2*AVERAGE(Annual!Z$65:Z$123)</f>
        <v>0</v>
      </c>
      <c r="AA59" s="126">
        <f>AA$2*AVERAGE(Annual!AA$65:AA$123)</f>
        <v>0</v>
      </c>
      <c r="AB59" s="126">
        <f>AB$2*AVERAGE(Annual!AB$65:AB$123)</f>
        <v>-8.2708477966612381</v>
      </c>
      <c r="AC59" s="126">
        <f>AC$2*AVERAGE(Annual!AC$65:AC$123)</f>
        <v>7.9282891803892195</v>
      </c>
      <c r="AD59" s="126">
        <f>AD$2*AVERAGE(Annual!AD$65:AD$123)</f>
        <v>1.21041671779895</v>
      </c>
    </row>
    <row r="60" spans="1:30">
      <c r="A60" t="s">
        <v>457</v>
      </c>
      <c r="B60" s="126">
        <f>B$2*AVERAGE(Annual!B$65:B$123)</f>
        <v>0.97508613524746723</v>
      </c>
      <c r="C60" s="126">
        <f>C$2*AVERAGE(Annual!C$65:C$123)</f>
        <v>1.0965181975386731</v>
      </c>
      <c r="D60" s="126">
        <f>D$2*AVERAGE(Annual!D$65:D$123)</f>
        <v>0</v>
      </c>
      <c r="E60" s="126">
        <f>E$2*AVERAGE(Annual!E$65:E$123)</f>
        <v>0</v>
      </c>
      <c r="F60" s="126">
        <f>F$2*AVERAGE(Annual!F$65:F$123)</f>
        <v>0</v>
      </c>
      <c r="G60" s="126">
        <f>G$2*AVERAGE(Annual!G$65:G$123)</f>
        <v>1.3145283028639994</v>
      </c>
      <c r="H60" s="126">
        <f>H$2*AVERAGE(Annual!H$65:H$123)</f>
        <v>1.5599703268041563</v>
      </c>
      <c r="I60" s="126">
        <f>I$2*AVERAGE(Annual!I$65:I$123)</f>
        <v>0.81715954503174404</v>
      </c>
      <c r="J60" s="126">
        <f>J$2*AVERAGE(Annual!J$65:J$123)</f>
        <v>0.63679839703649488</v>
      </c>
      <c r="K60" s="126">
        <f>K$2*AVERAGE(Annual!K$65:K$123)</f>
        <v>0.96453127407305739</v>
      </c>
      <c r="L60" s="126">
        <f>L$2*AVERAGE(Annual!L$65:L$123)</f>
        <v>0.14737172904131154</v>
      </c>
      <c r="M60" s="126">
        <f>M$2*AVERAGE(Annual!M$65:M$123)</f>
        <v>455.59516534320505</v>
      </c>
      <c r="N60" s="126">
        <f>N$2*AVERAGE(Annual!N$65:N$123)</f>
        <v>0.24839447836386697</v>
      </c>
      <c r="O60" s="126">
        <f>O$2*AVERAGE(Annual!O$65:O$123)</f>
        <v>5.8699579730958451</v>
      </c>
      <c r="P60" s="126">
        <f>P$2*AVERAGE(Annual!P$65:P$123)</f>
        <v>-9.1633183224032411E-2</v>
      </c>
      <c r="Q60" s="126">
        <f>Q$2*AVERAGE(Annual!Q$65:Q$123)</f>
        <v>0</v>
      </c>
      <c r="R60" s="126">
        <f>R$2*AVERAGE(Annual!R$65:R$123)</f>
        <v>0.78705022968172189</v>
      </c>
      <c r="S60" s="126">
        <f>S$2*AVERAGE(Annual!S$65:S$123)</f>
        <v>0.42983300578841338</v>
      </c>
      <c r="T60" s="126">
        <f>T$2*AVERAGE(Annual!T$65:T$123)</f>
        <v>0.35721722389330995</v>
      </c>
      <c r="U60" s="126">
        <f>U$2*AVERAGE(Annual!U$65:U$123)</f>
        <v>0</v>
      </c>
      <c r="V60" s="126">
        <f>V$2*AVERAGE(Annual!V$65:V$123)</f>
        <v>0.64827172638753461</v>
      </c>
      <c r="W60" s="126">
        <f>W$2*AVERAGE(Annual!W$65:W$123)</f>
        <v>464.31729255753385</v>
      </c>
      <c r="X60" s="126">
        <f>X$2*AVERAGE(Annual!X$65:X$123)</f>
        <v>0.5569110282440688</v>
      </c>
      <c r="Y60" s="126">
        <f>Y$2*AVERAGE(Annual!Y$65:Y$123)</f>
        <v>0.53927454418851795</v>
      </c>
      <c r="Z60" s="126">
        <f>Z$2*AVERAGE(Annual!Z$65:Z$123)</f>
        <v>0</v>
      </c>
      <c r="AA60" s="126">
        <f>AA$2*AVERAGE(Annual!AA$65:AA$123)</f>
        <v>0</v>
      </c>
      <c r="AB60" s="126">
        <f>AB$2*AVERAGE(Annual!AB$65:AB$123)</f>
        <v>-8.2708477966612381</v>
      </c>
      <c r="AC60" s="126">
        <f>AC$2*AVERAGE(Annual!AC$65:AC$123)</f>
        <v>7.9282891803892195</v>
      </c>
      <c r="AD60" s="126">
        <f>AD$2*AVERAGE(Annual!AD$65:AD$123)</f>
        <v>1.21041671779895</v>
      </c>
    </row>
    <row r="61" spans="1:30">
      <c r="A61" t="s">
        <v>458</v>
      </c>
      <c r="B61" s="126">
        <f>B$2*AVERAGE(Annual!B$65:B$123)</f>
        <v>0.97508613524746723</v>
      </c>
      <c r="C61" s="126">
        <f>C$2*AVERAGE(Annual!C$65:C$123)</f>
        <v>1.0965181975386731</v>
      </c>
      <c r="D61" s="126">
        <f>D$2*AVERAGE(Annual!D$65:D$123)</f>
        <v>0</v>
      </c>
      <c r="E61" s="126">
        <f>E$2*AVERAGE(Annual!E$65:E$123)</f>
        <v>0</v>
      </c>
      <c r="F61" s="126">
        <f>F$2*AVERAGE(Annual!F$65:F$123)</f>
        <v>0</v>
      </c>
      <c r="G61" s="126">
        <f>G$2*AVERAGE(Annual!G$65:G$123)</f>
        <v>1.3145283028639994</v>
      </c>
      <c r="H61" s="126">
        <f>H$2*AVERAGE(Annual!H$65:H$123)</f>
        <v>1.5599703268041563</v>
      </c>
      <c r="I61" s="126">
        <f>I$2*AVERAGE(Annual!I$65:I$123)</f>
        <v>0.81715954503174404</v>
      </c>
      <c r="J61" s="126">
        <f>J$2*AVERAGE(Annual!J$65:J$123)</f>
        <v>0.63679839703649488</v>
      </c>
      <c r="K61" s="126">
        <f>K$2*AVERAGE(Annual!K$65:K$123)</f>
        <v>0.96453127407305739</v>
      </c>
      <c r="L61" s="126">
        <f>L$2*AVERAGE(Annual!L$65:L$123)</f>
        <v>0.14737172904131154</v>
      </c>
      <c r="M61" s="126">
        <f>M$2*AVERAGE(Annual!M$65:M$123)</f>
        <v>455.59516534320505</v>
      </c>
      <c r="N61" s="126">
        <f>N$2*AVERAGE(Annual!N$65:N$123)</f>
        <v>0.24839447836386697</v>
      </c>
      <c r="O61" s="126">
        <f>O$2*AVERAGE(Annual!O$65:O$123)</f>
        <v>5.8699579730958451</v>
      </c>
      <c r="P61" s="126">
        <f>P$2*AVERAGE(Annual!P$65:P$123)</f>
        <v>-9.1633183224032411E-2</v>
      </c>
      <c r="Q61" s="126">
        <f>Q$2*AVERAGE(Annual!Q$65:Q$123)</f>
        <v>0</v>
      </c>
      <c r="R61" s="126">
        <f>R$2*AVERAGE(Annual!R$65:R$123)</f>
        <v>0.78705022968172189</v>
      </c>
      <c r="S61" s="126">
        <f>S$2*AVERAGE(Annual!S$65:S$123)</f>
        <v>0.42983300578841338</v>
      </c>
      <c r="T61" s="126">
        <f>T$2*AVERAGE(Annual!T$65:T$123)</f>
        <v>0.35721722389330995</v>
      </c>
      <c r="U61" s="126">
        <f>U$2*AVERAGE(Annual!U$65:U$123)</f>
        <v>0</v>
      </c>
      <c r="V61" s="126">
        <f>V$2*AVERAGE(Annual!V$65:V$123)</f>
        <v>0.64827172638753461</v>
      </c>
      <c r="W61" s="126">
        <f>W$2*AVERAGE(Annual!W$65:W$123)</f>
        <v>464.31729255753385</v>
      </c>
      <c r="X61" s="126">
        <f>X$2*AVERAGE(Annual!X$65:X$123)</f>
        <v>0.5569110282440688</v>
      </c>
      <c r="Y61" s="126">
        <f>Y$2*AVERAGE(Annual!Y$65:Y$123)</f>
        <v>0.53927454418851795</v>
      </c>
      <c r="Z61" s="126">
        <f>Z$2*AVERAGE(Annual!Z$65:Z$123)</f>
        <v>0</v>
      </c>
      <c r="AA61" s="126">
        <f>AA$2*AVERAGE(Annual!AA$65:AA$123)</f>
        <v>0</v>
      </c>
      <c r="AB61" s="126">
        <f>AB$2*AVERAGE(Annual!AB$65:AB$123)</f>
        <v>-8.2708477966612381</v>
      </c>
      <c r="AC61" s="126">
        <f>AC$2*AVERAGE(Annual!AC$65:AC$123)</f>
        <v>7.9282891803892195</v>
      </c>
      <c r="AD61" s="126">
        <f>AD$2*AVERAGE(Annual!AD$65:AD$123)</f>
        <v>1.21041671779895</v>
      </c>
    </row>
    <row r="62" spans="1:30">
      <c r="A62" t="s">
        <v>459</v>
      </c>
      <c r="B62" s="126">
        <f>B$2*AVERAGE(Annual!B$65:B$123)</f>
        <v>0.97508613524746723</v>
      </c>
      <c r="C62" s="126">
        <f>C$2*AVERAGE(Annual!C$65:C$123)</f>
        <v>1.0965181975386731</v>
      </c>
      <c r="D62" s="126">
        <f>D$2*AVERAGE(Annual!D$65:D$123)</f>
        <v>0</v>
      </c>
      <c r="E62" s="126">
        <f>E$2*AVERAGE(Annual!E$65:E$123)</f>
        <v>0</v>
      </c>
      <c r="F62" s="126">
        <f>F$2*AVERAGE(Annual!F$65:F$123)</f>
        <v>0</v>
      </c>
      <c r="G62" s="126">
        <f>G$2*AVERAGE(Annual!G$65:G$123)</f>
        <v>1.3145283028639994</v>
      </c>
      <c r="H62" s="126">
        <f>H$2*AVERAGE(Annual!H$65:H$123)</f>
        <v>1.5599703268041563</v>
      </c>
      <c r="I62" s="126">
        <f>I$2*AVERAGE(Annual!I$65:I$123)</f>
        <v>0.81715954503174404</v>
      </c>
      <c r="J62" s="126">
        <f>J$2*AVERAGE(Annual!J$65:J$123)</f>
        <v>0.63679839703649488</v>
      </c>
      <c r="K62" s="126">
        <f>K$2*AVERAGE(Annual!K$65:K$123)</f>
        <v>0.96453127407305739</v>
      </c>
      <c r="L62" s="126">
        <f>L$2*AVERAGE(Annual!L$65:L$123)</f>
        <v>0.14737172904131154</v>
      </c>
      <c r="M62" s="126">
        <f>M$2*AVERAGE(Annual!M$65:M$123)</f>
        <v>455.59516534320505</v>
      </c>
      <c r="N62" s="126">
        <f>N$2*AVERAGE(Annual!N$65:N$123)</f>
        <v>0.24839447836386697</v>
      </c>
      <c r="O62" s="126">
        <f>O$2*AVERAGE(Annual!O$65:O$123)</f>
        <v>5.8699579730958451</v>
      </c>
      <c r="P62" s="126">
        <f>P$2*AVERAGE(Annual!P$65:P$123)</f>
        <v>-9.1633183224032411E-2</v>
      </c>
      <c r="Q62" s="126">
        <f>Q$2*AVERAGE(Annual!Q$65:Q$123)</f>
        <v>0</v>
      </c>
      <c r="R62" s="126">
        <f>R$2*AVERAGE(Annual!R$65:R$123)</f>
        <v>0.78705022968172189</v>
      </c>
      <c r="S62" s="126">
        <f>S$2*AVERAGE(Annual!S$65:S$123)</f>
        <v>0.42983300578841338</v>
      </c>
      <c r="T62" s="126">
        <f>T$2*AVERAGE(Annual!T$65:T$123)</f>
        <v>0.35721722389330995</v>
      </c>
      <c r="U62" s="126">
        <f>U$2*AVERAGE(Annual!U$65:U$123)</f>
        <v>0</v>
      </c>
      <c r="V62" s="126">
        <f>V$2*AVERAGE(Annual!V$65:V$123)</f>
        <v>0.64827172638753461</v>
      </c>
      <c r="W62" s="126">
        <f>W$2*AVERAGE(Annual!W$65:W$123)</f>
        <v>464.31729255753385</v>
      </c>
      <c r="X62" s="126">
        <f>X$2*AVERAGE(Annual!X$65:X$123)</f>
        <v>0.5569110282440688</v>
      </c>
      <c r="Y62" s="126">
        <f>Y$2*AVERAGE(Annual!Y$65:Y$123)</f>
        <v>0.53927454418851795</v>
      </c>
      <c r="Z62" s="126">
        <f>Z$2*AVERAGE(Annual!Z$65:Z$123)</f>
        <v>0</v>
      </c>
      <c r="AA62" s="126">
        <f>AA$2*AVERAGE(Annual!AA$65:AA$123)</f>
        <v>0</v>
      </c>
      <c r="AB62" s="126">
        <f>AB$2*AVERAGE(Annual!AB$65:AB$123)</f>
        <v>-8.2708477966612381</v>
      </c>
      <c r="AC62" s="126">
        <f>AC$2*AVERAGE(Annual!AC$65:AC$123)</f>
        <v>7.9282891803892195</v>
      </c>
      <c r="AD62" s="126">
        <f>AD$2*AVERAGE(Annual!AD$65:AD$123)</f>
        <v>1.21041671779895</v>
      </c>
    </row>
    <row r="63" spans="1:30">
      <c r="A63" t="s">
        <v>460</v>
      </c>
      <c r="B63" s="126">
        <f>B$2*AVERAGE(Annual!B$65:B$123)</f>
        <v>0.97508613524746723</v>
      </c>
      <c r="C63" s="126">
        <f>C$2*AVERAGE(Annual!C$65:C$123)</f>
        <v>1.0965181975386731</v>
      </c>
      <c r="D63" s="126">
        <f>D$2*AVERAGE(Annual!D$65:D$123)</f>
        <v>0</v>
      </c>
      <c r="E63" s="126">
        <f>E$2*AVERAGE(Annual!E$65:E$123)</f>
        <v>0</v>
      </c>
      <c r="F63" s="126">
        <f>F$2*AVERAGE(Annual!F$65:F$123)</f>
        <v>0</v>
      </c>
      <c r="G63" s="126">
        <f>G$2*AVERAGE(Annual!G$65:G$123)</f>
        <v>1.3145283028639994</v>
      </c>
      <c r="H63" s="126">
        <f>H$2*AVERAGE(Annual!H$65:H$123)</f>
        <v>1.5599703268041563</v>
      </c>
      <c r="I63" s="126">
        <f>I$2*AVERAGE(Annual!I$65:I$123)</f>
        <v>0.81715954503174404</v>
      </c>
      <c r="J63" s="126">
        <f>J$2*AVERAGE(Annual!J$65:J$123)</f>
        <v>0.63679839703649488</v>
      </c>
      <c r="K63" s="126">
        <f>K$2*AVERAGE(Annual!K$65:K$123)</f>
        <v>0.96453127407305739</v>
      </c>
      <c r="L63" s="126">
        <f>L$2*AVERAGE(Annual!L$65:L$123)</f>
        <v>0.14737172904131154</v>
      </c>
      <c r="M63" s="126">
        <f>M$2*AVERAGE(Annual!M$65:M$123)</f>
        <v>455.59516534320505</v>
      </c>
      <c r="N63" s="126">
        <f>N$2*AVERAGE(Annual!N$65:N$123)</f>
        <v>0.24839447836386697</v>
      </c>
      <c r="O63" s="126">
        <f>O$2*AVERAGE(Annual!O$65:O$123)</f>
        <v>5.8699579730958451</v>
      </c>
      <c r="P63" s="126">
        <f>P$2*AVERAGE(Annual!P$65:P$123)</f>
        <v>-9.1633183224032411E-2</v>
      </c>
      <c r="Q63" s="126">
        <f>Q$2*AVERAGE(Annual!Q$65:Q$123)</f>
        <v>0</v>
      </c>
      <c r="R63" s="126">
        <f>R$2*AVERAGE(Annual!R$65:R$123)</f>
        <v>0.78705022968172189</v>
      </c>
      <c r="S63" s="126">
        <f>S$2*AVERAGE(Annual!S$65:S$123)</f>
        <v>0.42983300578841338</v>
      </c>
      <c r="T63" s="126">
        <f>T$2*AVERAGE(Annual!T$65:T$123)</f>
        <v>0.35721722389330995</v>
      </c>
      <c r="U63" s="126">
        <f>U$2*AVERAGE(Annual!U$65:U$123)</f>
        <v>0</v>
      </c>
      <c r="V63" s="126">
        <f>V$2*AVERAGE(Annual!V$65:V$123)</f>
        <v>0.64827172638753461</v>
      </c>
      <c r="W63" s="126">
        <f>W$2*AVERAGE(Annual!W$65:W$123)</f>
        <v>464.31729255753385</v>
      </c>
      <c r="X63" s="126">
        <f>X$2*AVERAGE(Annual!X$65:X$123)</f>
        <v>0.5569110282440688</v>
      </c>
      <c r="Y63" s="126">
        <f>Y$2*AVERAGE(Annual!Y$65:Y$123)</f>
        <v>0.53927454418851795</v>
      </c>
      <c r="Z63" s="126">
        <f>Z$2*AVERAGE(Annual!Z$65:Z$123)</f>
        <v>0</v>
      </c>
      <c r="AA63" s="126">
        <f>AA$2*AVERAGE(Annual!AA$65:AA$123)</f>
        <v>0</v>
      </c>
      <c r="AB63" s="126">
        <f>AB$2*AVERAGE(Annual!AB$65:AB$123)</f>
        <v>-8.2708477966612381</v>
      </c>
      <c r="AC63" s="126">
        <f>AC$2*AVERAGE(Annual!AC$65:AC$123)</f>
        <v>7.9282891803892195</v>
      </c>
      <c r="AD63" s="126">
        <f>AD$2*AVERAGE(Annual!AD$65:AD$123)</f>
        <v>1.21041671779895</v>
      </c>
    </row>
    <row r="64" spans="1:30">
      <c r="A64" t="s">
        <v>461</v>
      </c>
      <c r="B64" s="126">
        <f>B$2*AVERAGE(Annual!B$65:B$123)</f>
        <v>0.97508613524746723</v>
      </c>
      <c r="C64" s="126">
        <f>C$2*AVERAGE(Annual!C$65:C$123)</f>
        <v>1.0965181975386731</v>
      </c>
      <c r="D64" s="126">
        <f>D$2*AVERAGE(Annual!D$65:D$123)</f>
        <v>0</v>
      </c>
      <c r="E64" s="126">
        <f>E$2*AVERAGE(Annual!E$65:E$123)</f>
        <v>0</v>
      </c>
      <c r="F64" s="126">
        <f>F$2*AVERAGE(Annual!F$65:F$123)</f>
        <v>0</v>
      </c>
      <c r="G64" s="126">
        <f>G$2*AVERAGE(Annual!G$65:G$123)</f>
        <v>1.3145283028639994</v>
      </c>
      <c r="H64" s="126">
        <f>H$2*AVERAGE(Annual!H$65:H$123)</f>
        <v>1.5599703268041563</v>
      </c>
      <c r="I64" s="126">
        <f>I$2*AVERAGE(Annual!I$65:I$123)</f>
        <v>0.81715954503174404</v>
      </c>
      <c r="J64" s="126">
        <f>J$2*AVERAGE(Annual!J$65:J$123)</f>
        <v>0.63679839703649488</v>
      </c>
      <c r="K64" s="126">
        <f>K$2*AVERAGE(Annual!K$65:K$123)</f>
        <v>0.96453127407305739</v>
      </c>
      <c r="L64" s="126">
        <f>L$2*AVERAGE(Annual!L$65:L$123)</f>
        <v>0.14737172904131154</v>
      </c>
      <c r="M64" s="126">
        <f>M$2*AVERAGE(Annual!M$65:M$123)</f>
        <v>455.59516534320505</v>
      </c>
      <c r="N64" s="126">
        <f>N$2*AVERAGE(Annual!N$65:N$123)</f>
        <v>0.24839447836386697</v>
      </c>
      <c r="O64" s="126">
        <f>O$2*AVERAGE(Annual!O$65:O$123)</f>
        <v>5.8699579730958451</v>
      </c>
      <c r="P64" s="126">
        <f>P$2*AVERAGE(Annual!P$65:P$123)</f>
        <v>-9.1633183224032411E-2</v>
      </c>
      <c r="Q64" s="126">
        <f>Q$2*AVERAGE(Annual!Q$65:Q$123)</f>
        <v>0</v>
      </c>
      <c r="R64" s="126">
        <f>R$2*AVERAGE(Annual!R$65:R$123)</f>
        <v>0.78705022968172189</v>
      </c>
      <c r="S64" s="126">
        <f>S$2*AVERAGE(Annual!S$65:S$123)</f>
        <v>0.42983300578841338</v>
      </c>
      <c r="T64" s="126">
        <f>T$2*AVERAGE(Annual!T$65:T$123)</f>
        <v>0.35721722389330995</v>
      </c>
      <c r="U64" s="126">
        <f>U$2*AVERAGE(Annual!U$65:U$123)</f>
        <v>0</v>
      </c>
      <c r="V64" s="126">
        <f>V$2*AVERAGE(Annual!V$65:V$123)</f>
        <v>0.64827172638753461</v>
      </c>
      <c r="W64" s="126">
        <f>W$2*AVERAGE(Annual!W$65:W$123)</f>
        <v>464.31729255753385</v>
      </c>
      <c r="X64" s="126">
        <f>X$2*AVERAGE(Annual!X$65:X$123)</f>
        <v>0.5569110282440688</v>
      </c>
      <c r="Y64" s="126">
        <f>Y$2*AVERAGE(Annual!Y$65:Y$123)</f>
        <v>0.53927454418851795</v>
      </c>
      <c r="Z64" s="126">
        <f>Z$2*AVERAGE(Annual!Z$65:Z$123)</f>
        <v>0</v>
      </c>
      <c r="AA64" s="126">
        <f>AA$2*AVERAGE(Annual!AA$65:AA$123)</f>
        <v>0</v>
      </c>
      <c r="AB64" s="126">
        <f>AB$2*AVERAGE(Annual!AB$65:AB$123)</f>
        <v>-8.2708477966612381</v>
      </c>
      <c r="AC64" s="126">
        <f>AC$2*AVERAGE(Annual!AC$65:AC$123)</f>
        <v>7.9282891803892195</v>
      </c>
      <c r="AD64" s="126">
        <f>AD$2*AVERAGE(Annual!AD$65:AD$123)</f>
        <v>1.21041671779895</v>
      </c>
    </row>
    <row r="65" spans="1:30">
      <c r="A65" t="s">
        <v>326</v>
      </c>
      <c r="B65" s="126">
        <f>B$2*AVERAGE(Annual!B$65:B$123)</f>
        <v>0.97508613524746723</v>
      </c>
      <c r="C65" s="126">
        <f>C$2*AVERAGE(Annual!C$65:C$123)</f>
        <v>1.0965181975386731</v>
      </c>
      <c r="D65" s="126">
        <f>D$2*AVERAGE(Annual!D$65:D$123)</f>
        <v>0</v>
      </c>
      <c r="E65" s="126">
        <f>E$2*AVERAGE(Annual!E$65:E$123)</f>
        <v>0</v>
      </c>
      <c r="F65" s="126">
        <f>F$2*AVERAGE(Annual!F$65:F$123)</f>
        <v>0</v>
      </c>
      <c r="G65" s="126">
        <f>G$2*AVERAGE(Annual!G$65:G$123)</f>
        <v>1.3145283028639994</v>
      </c>
      <c r="H65" s="126">
        <f>H$2*AVERAGE(Annual!H$65:H$123)</f>
        <v>1.5599703268041563</v>
      </c>
      <c r="I65" s="126">
        <f>I$2*AVERAGE(Annual!I$65:I$123)</f>
        <v>0.81715954503174404</v>
      </c>
      <c r="J65" s="126">
        <f>J$2*AVERAGE(Annual!J$65:J$123)</f>
        <v>0.63679839703649488</v>
      </c>
      <c r="K65" s="126">
        <f>K$2*AVERAGE(Annual!K$65:K$123)</f>
        <v>0.96453127407305739</v>
      </c>
      <c r="L65" s="126">
        <f>L$2*AVERAGE(Annual!L$65:L$123)</f>
        <v>0.14737172904131154</v>
      </c>
      <c r="M65" s="126">
        <f>M$2*AVERAGE(Annual!M$65:M$123)</f>
        <v>455.59516534320505</v>
      </c>
      <c r="N65" s="126">
        <f>N$2*AVERAGE(Annual!N$65:N$123)</f>
        <v>0.24839447836386697</v>
      </c>
      <c r="O65" s="126">
        <f>O$2*AVERAGE(Annual!O$65:O$123)</f>
        <v>5.8699579730958451</v>
      </c>
      <c r="P65" s="126">
        <f>P$2*AVERAGE(Annual!P$65:P$123)</f>
        <v>-9.1633183224032411E-2</v>
      </c>
      <c r="Q65" s="126">
        <f>Q$2*AVERAGE(Annual!Q$65:Q$123)</f>
        <v>0</v>
      </c>
      <c r="R65" s="126">
        <f>R$2*AVERAGE(Annual!R$65:R$123)</f>
        <v>0.78705022968172189</v>
      </c>
      <c r="S65" s="126">
        <f>S$2*AVERAGE(Annual!S$65:S$123)</f>
        <v>0.42983300578841338</v>
      </c>
      <c r="T65" s="126">
        <f>T$2*AVERAGE(Annual!T$65:T$123)</f>
        <v>0.35721722389330995</v>
      </c>
      <c r="U65" s="126">
        <f>U$2*AVERAGE(Annual!U$65:U$123)</f>
        <v>0</v>
      </c>
      <c r="V65" s="126">
        <f>V$2*AVERAGE(Annual!V$65:V$123)</f>
        <v>0.64827172638753461</v>
      </c>
      <c r="W65" s="126">
        <f>W$2*AVERAGE(Annual!W$65:W$123)</f>
        <v>464.31729255753385</v>
      </c>
      <c r="X65" s="126">
        <f>X$2*AVERAGE(Annual!X$65:X$123)</f>
        <v>0.5569110282440688</v>
      </c>
      <c r="Y65" s="126">
        <f>Y$2*AVERAGE(Annual!Y$65:Y$123)</f>
        <v>0.53927454418851795</v>
      </c>
      <c r="Z65" s="126">
        <f>Z$2*AVERAGE(Annual!Z$65:Z$123)</f>
        <v>0</v>
      </c>
      <c r="AA65" s="126">
        <f>AA$2*AVERAGE(Annual!AA$65:AA$123)</f>
        <v>0</v>
      </c>
      <c r="AB65" s="126">
        <f>AB$2*AVERAGE(Annual!AB$65:AB$123)</f>
        <v>-8.2708477966612381</v>
      </c>
      <c r="AC65" s="126">
        <f>AC$2*AVERAGE(Annual!AC$65:AC$123)</f>
        <v>7.9282891803892195</v>
      </c>
      <c r="AD65" s="126">
        <f>AD$2*AVERAGE(Annual!AD$65:AD$123)</f>
        <v>1.21041671779895</v>
      </c>
    </row>
    <row r="66" spans="1:30">
      <c r="A66" t="s">
        <v>327</v>
      </c>
      <c r="B66" s="126">
        <f>B$2*AVERAGE(Annual!B$65:B$123)</f>
        <v>0.97508613524746723</v>
      </c>
      <c r="C66" s="126">
        <f>C$2*AVERAGE(Annual!C$65:C$123)</f>
        <v>1.0965181975386731</v>
      </c>
      <c r="D66" s="126">
        <f>D$2*AVERAGE(Annual!D$65:D$123)</f>
        <v>0</v>
      </c>
      <c r="E66" s="126">
        <f>E$2*AVERAGE(Annual!E$65:E$123)</f>
        <v>0</v>
      </c>
      <c r="F66" s="126">
        <f>F$2*AVERAGE(Annual!F$65:F$123)</f>
        <v>0</v>
      </c>
      <c r="G66" s="126">
        <f>G$2*AVERAGE(Annual!G$65:G$123)</f>
        <v>1.3145283028639994</v>
      </c>
      <c r="H66" s="126">
        <f>H$2*AVERAGE(Annual!H$65:H$123)</f>
        <v>1.5599703268041563</v>
      </c>
      <c r="I66" s="126">
        <f>I$2*AVERAGE(Annual!I$65:I$123)</f>
        <v>0.81715954503174404</v>
      </c>
      <c r="J66" s="126">
        <f>J$2*AVERAGE(Annual!J$65:J$123)</f>
        <v>0.63679839703649488</v>
      </c>
      <c r="K66" s="126">
        <f>K$2*AVERAGE(Annual!K$65:K$123)</f>
        <v>0.96453127407305739</v>
      </c>
      <c r="L66" s="126">
        <f>L$2*AVERAGE(Annual!L$65:L$123)</f>
        <v>0.14737172904131154</v>
      </c>
      <c r="M66" s="126">
        <f>M$2*AVERAGE(Annual!M$65:M$123)</f>
        <v>455.59516534320505</v>
      </c>
      <c r="N66" s="126">
        <f>N$2*AVERAGE(Annual!N$65:N$123)</f>
        <v>0.24839447836386697</v>
      </c>
      <c r="O66" s="126">
        <f>O$2*AVERAGE(Annual!O$65:O$123)</f>
        <v>5.8699579730958451</v>
      </c>
      <c r="P66" s="126">
        <f>P$2*AVERAGE(Annual!P$65:P$123)</f>
        <v>-9.1633183224032411E-2</v>
      </c>
      <c r="Q66" s="126">
        <f>Q$2*AVERAGE(Annual!Q$65:Q$123)</f>
        <v>0</v>
      </c>
      <c r="R66" s="126">
        <f>R$2*AVERAGE(Annual!R$65:R$123)</f>
        <v>0.78705022968172189</v>
      </c>
      <c r="S66" s="126">
        <f>S$2*AVERAGE(Annual!S$65:S$123)</f>
        <v>0.42983300578841338</v>
      </c>
      <c r="T66" s="126">
        <f>T$2*AVERAGE(Annual!T$65:T$123)</f>
        <v>0.35721722389330995</v>
      </c>
      <c r="U66" s="126">
        <f>U$2*AVERAGE(Annual!U$65:U$123)</f>
        <v>0</v>
      </c>
      <c r="V66" s="126">
        <f>V$2*AVERAGE(Annual!V$65:V$123)</f>
        <v>0.64827172638753461</v>
      </c>
      <c r="W66" s="126">
        <f>W$2*AVERAGE(Annual!W$65:W$123)</f>
        <v>464.31729255753385</v>
      </c>
      <c r="X66" s="126">
        <f>X$2*AVERAGE(Annual!X$65:X$123)</f>
        <v>0.5569110282440688</v>
      </c>
      <c r="Y66" s="126">
        <f>Y$2*AVERAGE(Annual!Y$65:Y$123)</f>
        <v>0.53927454418851795</v>
      </c>
      <c r="Z66" s="126">
        <f>Z$2*AVERAGE(Annual!Z$65:Z$123)</f>
        <v>0</v>
      </c>
      <c r="AA66" s="126">
        <f>AA$2*AVERAGE(Annual!AA$65:AA$123)</f>
        <v>0</v>
      </c>
      <c r="AB66" s="126">
        <f>AB$2*AVERAGE(Annual!AB$65:AB$123)</f>
        <v>-8.2708477966612381</v>
      </c>
      <c r="AC66" s="126">
        <f>AC$2*AVERAGE(Annual!AC$65:AC$123)</f>
        <v>7.9282891803892195</v>
      </c>
      <c r="AD66" s="126">
        <f>AD$2*AVERAGE(Annual!AD$65:AD$123)</f>
        <v>1.21041671779895</v>
      </c>
    </row>
    <row r="67" spans="1:30">
      <c r="A67" t="s">
        <v>328</v>
      </c>
      <c r="B67" s="126">
        <f>B$2*AVERAGE(Annual!B$65:B$123)</f>
        <v>0.97508613524746723</v>
      </c>
      <c r="C67" s="126">
        <f>C$2*AVERAGE(Annual!C$65:C$123)</f>
        <v>1.0965181975386731</v>
      </c>
      <c r="D67" s="126">
        <f>D$2*AVERAGE(Annual!D$65:D$123)</f>
        <v>0</v>
      </c>
      <c r="E67" s="126">
        <f>E$2*AVERAGE(Annual!E$65:E$123)</f>
        <v>0</v>
      </c>
      <c r="F67" s="126">
        <f>F$2*AVERAGE(Annual!F$65:F$123)</f>
        <v>0</v>
      </c>
      <c r="G67" s="126">
        <f>G$2*AVERAGE(Annual!G$65:G$123)</f>
        <v>1.3145283028639994</v>
      </c>
      <c r="H67" s="126">
        <f>H$2*AVERAGE(Annual!H$65:H$123)</f>
        <v>1.5599703268041563</v>
      </c>
      <c r="I67" s="126">
        <f>I$2*AVERAGE(Annual!I$65:I$123)</f>
        <v>0.81715954503174404</v>
      </c>
      <c r="J67" s="126">
        <f>J$2*AVERAGE(Annual!J$65:J$123)</f>
        <v>0.63679839703649488</v>
      </c>
      <c r="K67" s="126">
        <f>K$2*AVERAGE(Annual!K$65:K$123)</f>
        <v>0.96453127407305739</v>
      </c>
      <c r="L67" s="126">
        <f>L$2*AVERAGE(Annual!L$65:L$123)</f>
        <v>0.14737172904131154</v>
      </c>
      <c r="M67" s="126">
        <f>M$2*AVERAGE(Annual!M$65:M$123)</f>
        <v>455.59516534320505</v>
      </c>
      <c r="N67" s="126">
        <f>N$2*AVERAGE(Annual!N$65:N$123)</f>
        <v>0.24839447836386697</v>
      </c>
      <c r="O67" s="126">
        <f>O$2*AVERAGE(Annual!O$65:O$123)</f>
        <v>5.8699579730958451</v>
      </c>
      <c r="P67" s="126">
        <f>P$2*AVERAGE(Annual!P$65:P$123)</f>
        <v>-9.1633183224032411E-2</v>
      </c>
      <c r="Q67" s="126">
        <f>Q$2*AVERAGE(Annual!Q$65:Q$123)</f>
        <v>0</v>
      </c>
      <c r="R67" s="126">
        <f>R$2*AVERAGE(Annual!R$65:R$123)</f>
        <v>0.78705022968172189</v>
      </c>
      <c r="S67" s="126">
        <f>S$2*AVERAGE(Annual!S$65:S$123)</f>
        <v>0.42983300578841338</v>
      </c>
      <c r="T67" s="126">
        <f>T$2*AVERAGE(Annual!T$65:T$123)</f>
        <v>0.35721722389330995</v>
      </c>
      <c r="U67" s="126">
        <f>U$2*AVERAGE(Annual!U$65:U$123)</f>
        <v>0</v>
      </c>
      <c r="V67" s="126">
        <f>V$2*AVERAGE(Annual!V$65:V$123)</f>
        <v>0.64827172638753461</v>
      </c>
      <c r="W67" s="126">
        <f>W$2*AVERAGE(Annual!W$65:W$123)</f>
        <v>464.31729255753385</v>
      </c>
      <c r="X67" s="126">
        <f>X$2*AVERAGE(Annual!X$65:X$123)</f>
        <v>0.5569110282440688</v>
      </c>
      <c r="Y67" s="126">
        <f>Y$2*AVERAGE(Annual!Y$65:Y$123)</f>
        <v>0.53927454418851795</v>
      </c>
      <c r="Z67" s="126">
        <f>Z$2*AVERAGE(Annual!Z$65:Z$123)</f>
        <v>0</v>
      </c>
      <c r="AA67" s="126">
        <f>AA$2*AVERAGE(Annual!AA$65:AA$123)</f>
        <v>0</v>
      </c>
      <c r="AB67" s="126">
        <f>AB$2*AVERAGE(Annual!AB$65:AB$123)</f>
        <v>-8.2708477966612381</v>
      </c>
      <c r="AC67" s="126">
        <f>AC$2*AVERAGE(Annual!AC$65:AC$123)</f>
        <v>7.9282891803892195</v>
      </c>
      <c r="AD67" s="126">
        <f>AD$2*AVERAGE(Annual!AD$65:AD$123)</f>
        <v>1.21041671779895</v>
      </c>
    </row>
    <row r="68" spans="1:30">
      <c r="A68" t="s">
        <v>329</v>
      </c>
      <c r="B68" s="126">
        <f>B$2*AVERAGE(Annual!B$65:B$123)</f>
        <v>0.97508613524746723</v>
      </c>
      <c r="C68" s="126">
        <f>C$2*AVERAGE(Annual!C$65:C$123)</f>
        <v>1.0965181975386731</v>
      </c>
      <c r="D68" s="126">
        <f>D$2*AVERAGE(Annual!D$65:D$123)</f>
        <v>0</v>
      </c>
      <c r="E68" s="126">
        <f>E$2*AVERAGE(Annual!E$65:E$123)</f>
        <v>0</v>
      </c>
      <c r="F68" s="126">
        <f>F$2*AVERAGE(Annual!F$65:F$123)</f>
        <v>0</v>
      </c>
      <c r="G68" s="126">
        <f>G$2*AVERAGE(Annual!G$65:G$123)</f>
        <v>1.3145283028639994</v>
      </c>
      <c r="H68" s="126">
        <f>H$2*AVERAGE(Annual!H$65:H$123)</f>
        <v>1.5599703268041563</v>
      </c>
      <c r="I68" s="126">
        <f>I$2*AVERAGE(Annual!I$65:I$123)</f>
        <v>0.81715954503174404</v>
      </c>
      <c r="J68" s="126">
        <f>J$2*AVERAGE(Annual!J$65:J$123)</f>
        <v>0.63679839703649488</v>
      </c>
      <c r="K68" s="126">
        <f>K$2*AVERAGE(Annual!K$65:K$123)</f>
        <v>0.96453127407305739</v>
      </c>
      <c r="L68" s="126">
        <f>L$2*AVERAGE(Annual!L$65:L$123)</f>
        <v>0.14737172904131154</v>
      </c>
      <c r="M68" s="126">
        <f>M$2*AVERAGE(Annual!M$65:M$123)</f>
        <v>455.59516534320505</v>
      </c>
      <c r="N68" s="126">
        <f>N$2*AVERAGE(Annual!N$65:N$123)</f>
        <v>0.24839447836386697</v>
      </c>
      <c r="O68" s="126">
        <f>O$2*AVERAGE(Annual!O$65:O$123)</f>
        <v>5.8699579730958451</v>
      </c>
      <c r="P68" s="126">
        <f>P$2*AVERAGE(Annual!P$65:P$123)</f>
        <v>-9.1633183224032411E-2</v>
      </c>
      <c r="Q68" s="126">
        <f>Q$2*AVERAGE(Annual!Q$65:Q$123)</f>
        <v>0</v>
      </c>
      <c r="R68" s="126">
        <f>R$2*AVERAGE(Annual!R$65:R$123)</f>
        <v>0.78705022968172189</v>
      </c>
      <c r="S68" s="126">
        <f>S$2*AVERAGE(Annual!S$65:S$123)</f>
        <v>0.42983300578841338</v>
      </c>
      <c r="T68" s="126">
        <f>T$2*AVERAGE(Annual!T$65:T$123)</f>
        <v>0.35721722389330995</v>
      </c>
      <c r="U68" s="126">
        <f>U$2*AVERAGE(Annual!U$65:U$123)</f>
        <v>0</v>
      </c>
      <c r="V68" s="126">
        <f>V$2*AVERAGE(Annual!V$65:V$123)</f>
        <v>0.64827172638753461</v>
      </c>
      <c r="W68" s="126">
        <f>W$2*AVERAGE(Annual!W$65:W$123)</f>
        <v>464.31729255753385</v>
      </c>
      <c r="X68" s="126">
        <f>X$2*AVERAGE(Annual!X$65:X$123)</f>
        <v>0.5569110282440688</v>
      </c>
      <c r="Y68" s="126">
        <f>Y$2*AVERAGE(Annual!Y$65:Y$123)</f>
        <v>0.53927454418851795</v>
      </c>
      <c r="Z68" s="126">
        <f>Z$2*AVERAGE(Annual!Z$65:Z$123)</f>
        <v>0</v>
      </c>
      <c r="AA68" s="126">
        <f>AA$2*AVERAGE(Annual!AA$65:AA$123)</f>
        <v>0</v>
      </c>
      <c r="AB68" s="126">
        <f>AB$2*AVERAGE(Annual!AB$65:AB$123)</f>
        <v>-8.2708477966612381</v>
      </c>
      <c r="AC68" s="126">
        <f>AC$2*AVERAGE(Annual!AC$65:AC$123)</f>
        <v>7.9282891803892195</v>
      </c>
      <c r="AD68" s="126">
        <f>AD$2*AVERAGE(Annual!AD$65:AD$123)</f>
        <v>1.21041671779895</v>
      </c>
    </row>
    <row r="69" spans="1:30">
      <c r="A69" t="s">
        <v>330</v>
      </c>
      <c r="B69" s="126">
        <f>B$2*AVERAGE(Annual!B$65:B$123)</f>
        <v>0.97508613524746723</v>
      </c>
      <c r="C69" s="126">
        <f>C$2*AVERAGE(Annual!C$65:C$123)</f>
        <v>1.0965181975386731</v>
      </c>
      <c r="D69" s="126">
        <f>D$2*AVERAGE(Annual!D$65:D$123)</f>
        <v>0</v>
      </c>
      <c r="E69" s="126">
        <f>E$2*AVERAGE(Annual!E$65:E$123)</f>
        <v>0</v>
      </c>
      <c r="F69" s="126">
        <f>F$2*AVERAGE(Annual!F$65:F$123)</f>
        <v>0</v>
      </c>
      <c r="G69" s="126">
        <f>G$2*AVERAGE(Annual!G$65:G$123)</f>
        <v>1.3145283028639994</v>
      </c>
      <c r="H69" s="126">
        <f>H$2*AVERAGE(Annual!H$65:H$123)</f>
        <v>1.5599703268041563</v>
      </c>
      <c r="I69" s="126">
        <f>I$2*AVERAGE(Annual!I$65:I$123)</f>
        <v>0.81715954503174404</v>
      </c>
      <c r="J69" s="126">
        <f>J$2*AVERAGE(Annual!J$65:J$123)</f>
        <v>0.63679839703649488</v>
      </c>
      <c r="K69" s="126">
        <f>K$2*AVERAGE(Annual!K$65:K$123)</f>
        <v>0.96453127407305739</v>
      </c>
      <c r="L69" s="126">
        <f>L$2*AVERAGE(Annual!L$65:L$123)</f>
        <v>0.14737172904131154</v>
      </c>
      <c r="M69" s="126">
        <f>M$2*AVERAGE(Annual!M$65:M$123)</f>
        <v>455.59516534320505</v>
      </c>
      <c r="N69" s="126">
        <f>N$2*AVERAGE(Annual!N$65:N$123)</f>
        <v>0.24839447836386697</v>
      </c>
      <c r="O69" s="126">
        <f>O$2*AVERAGE(Annual!O$65:O$123)</f>
        <v>5.8699579730958451</v>
      </c>
      <c r="P69" s="126">
        <f>P$2*AVERAGE(Annual!P$65:P$123)</f>
        <v>-9.1633183224032411E-2</v>
      </c>
      <c r="Q69" s="126">
        <f>Q$2*AVERAGE(Annual!Q$65:Q$123)</f>
        <v>0</v>
      </c>
      <c r="R69" s="126">
        <f>R$2*AVERAGE(Annual!R$65:R$123)</f>
        <v>0.78705022968172189</v>
      </c>
      <c r="S69" s="126">
        <f>S$2*AVERAGE(Annual!S$65:S$123)</f>
        <v>0.42983300578841338</v>
      </c>
      <c r="T69" s="126">
        <f>T$2*AVERAGE(Annual!T$65:T$123)</f>
        <v>0.35721722389330995</v>
      </c>
      <c r="U69" s="126">
        <f>U$2*AVERAGE(Annual!U$65:U$123)</f>
        <v>0</v>
      </c>
      <c r="V69" s="126">
        <f>V$2*AVERAGE(Annual!V$65:V$123)</f>
        <v>0.64827172638753461</v>
      </c>
      <c r="W69" s="126">
        <f>W$2*AVERAGE(Annual!W$65:W$123)</f>
        <v>464.31729255753385</v>
      </c>
      <c r="X69" s="126">
        <f>X$2*AVERAGE(Annual!X$65:X$123)</f>
        <v>0.5569110282440688</v>
      </c>
      <c r="Y69" s="126">
        <f>Y$2*AVERAGE(Annual!Y$65:Y$123)</f>
        <v>0.53927454418851795</v>
      </c>
      <c r="Z69" s="126">
        <f>Z$2*AVERAGE(Annual!Z$65:Z$123)</f>
        <v>0</v>
      </c>
      <c r="AA69" s="126">
        <f>AA$2*AVERAGE(Annual!AA$65:AA$123)</f>
        <v>0</v>
      </c>
      <c r="AB69" s="126">
        <f>AB$2*AVERAGE(Annual!AB$65:AB$123)</f>
        <v>-8.2708477966612381</v>
      </c>
      <c r="AC69" s="126">
        <f>AC$2*AVERAGE(Annual!AC$65:AC$123)</f>
        <v>7.9282891803892195</v>
      </c>
      <c r="AD69" s="126">
        <f>AD$2*AVERAGE(Annual!AD$65:AD$123)</f>
        <v>1.21041671779895</v>
      </c>
    </row>
    <row r="70" spans="1:30">
      <c r="A70" t="s">
        <v>331</v>
      </c>
      <c r="B70" s="126">
        <f>B$2*AVERAGE(Annual!B$65:B$123)</f>
        <v>0.97508613524746723</v>
      </c>
      <c r="C70" s="126">
        <f>C$2*AVERAGE(Annual!C$65:C$123)</f>
        <v>1.0965181975386731</v>
      </c>
      <c r="D70" s="126">
        <f>D$2*AVERAGE(Annual!D$65:D$123)</f>
        <v>0</v>
      </c>
      <c r="E70" s="126">
        <f>E$2*AVERAGE(Annual!E$65:E$123)</f>
        <v>0</v>
      </c>
      <c r="F70" s="126">
        <f>F$2*AVERAGE(Annual!F$65:F$123)</f>
        <v>0</v>
      </c>
      <c r="G70" s="126">
        <f>G$2*AVERAGE(Annual!G$65:G$123)</f>
        <v>1.3145283028639994</v>
      </c>
      <c r="H70" s="126">
        <f>H$2*AVERAGE(Annual!H$65:H$123)</f>
        <v>1.5599703268041563</v>
      </c>
      <c r="I70" s="126">
        <f>I$2*AVERAGE(Annual!I$65:I$123)</f>
        <v>0.81715954503174404</v>
      </c>
      <c r="J70" s="126">
        <f>J$2*AVERAGE(Annual!J$65:J$123)</f>
        <v>0.63679839703649488</v>
      </c>
      <c r="K70" s="126">
        <f>K$2*AVERAGE(Annual!K$65:K$123)</f>
        <v>0.96453127407305739</v>
      </c>
      <c r="L70" s="126">
        <f>L$2*AVERAGE(Annual!L$65:L$123)</f>
        <v>0.14737172904131154</v>
      </c>
      <c r="M70" s="126">
        <f>M$2*AVERAGE(Annual!M$65:M$123)</f>
        <v>455.59516534320505</v>
      </c>
      <c r="N70" s="126">
        <f>N$2*AVERAGE(Annual!N$65:N$123)</f>
        <v>0.24839447836386697</v>
      </c>
      <c r="O70" s="126">
        <f>O$2*AVERAGE(Annual!O$65:O$123)</f>
        <v>5.8699579730958451</v>
      </c>
      <c r="P70" s="126">
        <f>P$2*AVERAGE(Annual!P$65:P$123)</f>
        <v>-9.1633183224032411E-2</v>
      </c>
      <c r="Q70" s="126">
        <f>Q$2*AVERAGE(Annual!Q$65:Q$123)</f>
        <v>0</v>
      </c>
      <c r="R70" s="126">
        <f>R$2*AVERAGE(Annual!R$65:R$123)</f>
        <v>0.78705022968172189</v>
      </c>
      <c r="S70" s="126">
        <f>S$2*AVERAGE(Annual!S$65:S$123)</f>
        <v>0.42983300578841338</v>
      </c>
      <c r="T70" s="126">
        <f>T$2*AVERAGE(Annual!T$65:T$123)</f>
        <v>0.35721722389330995</v>
      </c>
      <c r="U70" s="126">
        <f>U$2*AVERAGE(Annual!U$65:U$123)</f>
        <v>0</v>
      </c>
      <c r="V70" s="126">
        <f>V$2*AVERAGE(Annual!V$65:V$123)</f>
        <v>0.64827172638753461</v>
      </c>
      <c r="W70" s="126">
        <f>W$2*AVERAGE(Annual!W$65:W$123)</f>
        <v>464.31729255753385</v>
      </c>
      <c r="X70" s="126">
        <f>X$2*AVERAGE(Annual!X$65:X$123)</f>
        <v>0.5569110282440688</v>
      </c>
      <c r="Y70" s="126">
        <f>Y$2*AVERAGE(Annual!Y$65:Y$123)</f>
        <v>0.53927454418851795</v>
      </c>
      <c r="Z70" s="126">
        <f>Z$2*AVERAGE(Annual!Z$65:Z$123)</f>
        <v>0</v>
      </c>
      <c r="AA70" s="126">
        <f>AA$2*AVERAGE(Annual!AA$65:AA$123)</f>
        <v>0</v>
      </c>
      <c r="AB70" s="126">
        <f>AB$2*AVERAGE(Annual!AB$65:AB$123)</f>
        <v>-8.2708477966612381</v>
      </c>
      <c r="AC70" s="126">
        <f>AC$2*AVERAGE(Annual!AC$65:AC$123)</f>
        <v>7.9282891803892195</v>
      </c>
      <c r="AD70" s="126">
        <f>AD$2*AVERAGE(Annual!AD$65:AD$123)</f>
        <v>1.21041671779895</v>
      </c>
    </row>
    <row r="71" spans="1:30">
      <c r="A71" t="s">
        <v>332</v>
      </c>
      <c r="B71" s="126">
        <f>B$2*AVERAGE(Annual!B$65:B$123)</f>
        <v>0.97508613524746723</v>
      </c>
      <c r="C71" s="126">
        <f>C$2*AVERAGE(Annual!C$65:C$123)</f>
        <v>1.0965181975386731</v>
      </c>
      <c r="D71" s="126">
        <f>D$2*AVERAGE(Annual!D$65:D$123)</f>
        <v>0</v>
      </c>
      <c r="E71" s="126">
        <f>E$2*AVERAGE(Annual!E$65:E$123)</f>
        <v>0</v>
      </c>
      <c r="F71" s="126">
        <f>F$2*AVERAGE(Annual!F$65:F$123)</f>
        <v>0</v>
      </c>
      <c r="G71" s="126">
        <f>G$2*AVERAGE(Annual!G$65:G$123)</f>
        <v>1.3145283028639994</v>
      </c>
      <c r="H71" s="126">
        <f>H$2*AVERAGE(Annual!H$65:H$123)</f>
        <v>1.5599703268041563</v>
      </c>
      <c r="I71" s="126">
        <f>I$2*AVERAGE(Annual!I$65:I$123)</f>
        <v>0.81715954503174404</v>
      </c>
      <c r="J71" s="126">
        <f>J$2*AVERAGE(Annual!J$65:J$123)</f>
        <v>0.63679839703649488</v>
      </c>
      <c r="K71" s="126">
        <f>K$2*AVERAGE(Annual!K$65:K$123)</f>
        <v>0.96453127407305739</v>
      </c>
      <c r="L71" s="126">
        <f>L$2*AVERAGE(Annual!L$65:L$123)</f>
        <v>0.14737172904131154</v>
      </c>
      <c r="M71" s="126">
        <f>M$2*AVERAGE(Annual!M$65:M$123)</f>
        <v>455.59516534320505</v>
      </c>
      <c r="N71" s="126">
        <f>N$2*AVERAGE(Annual!N$65:N$123)</f>
        <v>0.24839447836386697</v>
      </c>
      <c r="O71" s="126">
        <f>O$2*AVERAGE(Annual!O$65:O$123)</f>
        <v>5.8699579730958451</v>
      </c>
      <c r="P71" s="126">
        <f>P$2*AVERAGE(Annual!P$65:P$123)</f>
        <v>-9.1633183224032411E-2</v>
      </c>
      <c r="Q71" s="126">
        <f>Q$2*AVERAGE(Annual!Q$65:Q$123)</f>
        <v>0</v>
      </c>
      <c r="R71" s="126">
        <f>R$2*AVERAGE(Annual!R$65:R$123)</f>
        <v>0.78705022968172189</v>
      </c>
      <c r="S71" s="126">
        <f>S$2*AVERAGE(Annual!S$65:S$123)</f>
        <v>0.42983300578841338</v>
      </c>
      <c r="T71" s="126">
        <f>T$2*AVERAGE(Annual!T$65:T$123)</f>
        <v>0.35721722389330995</v>
      </c>
      <c r="U71" s="126">
        <f>U$2*AVERAGE(Annual!U$65:U$123)</f>
        <v>0</v>
      </c>
      <c r="V71" s="126">
        <f>V$2*AVERAGE(Annual!V$65:V$123)</f>
        <v>0.64827172638753461</v>
      </c>
      <c r="W71" s="126">
        <f>W$2*AVERAGE(Annual!W$65:W$123)</f>
        <v>464.31729255753385</v>
      </c>
      <c r="X71" s="126">
        <f>X$2*AVERAGE(Annual!X$65:X$123)</f>
        <v>0.5569110282440688</v>
      </c>
      <c r="Y71" s="126">
        <f>Y$2*AVERAGE(Annual!Y$65:Y$123)</f>
        <v>0.53927454418851795</v>
      </c>
      <c r="Z71" s="126">
        <f>Z$2*AVERAGE(Annual!Z$65:Z$123)</f>
        <v>0</v>
      </c>
      <c r="AA71" s="126">
        <f>AA$2*AVERAGE(Annual!AA$65:AA$123)</f>
        <v>0</v>
      </c>
      <c r="AB71" s="126">
        <f>AB$2*AVERAGE(Annual!AB$65:AB$123)</f>
        <v>-8.2708477966612381</v>
      </c>
      <c r="AC71" s="126">
        <f>AC$2*AVERAGE(Annual!AC$65:AC$123)</f>
        <v>7.9282891803892195</v>
      </c>
      <c r="AD71" s="126">
        <f>AD$2*AVERAGE(Annual!AD$65:AD$123)</f>
        <v>1.21041671779895</v>
      </c>
    </row>
    <row r="72" spans="1:30">
      <c r="A72" t="s">
        <v>333</v>
      </c>
      <c r="B72" s="126">
        <f>B$2*AVERAGE(Annual!B$65:B$123)</f>
        <v>0.97508613524746723</v>
      </c>
      <c r="C72" s="126">
        <f>C$2*AVERAGE(Annual!C$65:C$123)</f>
        <v>1.0965181975386731</v>
      </c>
      <c r="D72" s="126">
        <f>D$2*AVERAGE(Annual!D$65:D$123)</f>
        <v>0</v>
      </c>
      <c r="E72" s="126">
        <f>E$2*AVERAGE(Annual!E$65:E$123)</f>
        <v>0</v>
      </c>
      <c r="F72" s="126">
        <f>F$2*AVERAGE(Annual!F$65:F$123)</f>
        <v>0</v>
      </c>
      <c r="G72" s="126">
        <f>G$2*AVERAGE(Annual!G$65:G$123)</f>
        <v>1.3145283028639994</v>
      </c>
      <c r="H72" s="126">
        <f>H$2*AVERAGE(Annual!H$65:H$123)</f>
        <v>1.5599703268041563</v>
      </c>
      <c r="I72" s="126">
        <f>I$2*AVERAGE(Annual!I$65:I$123)</f>
        <v>0.81715954503174404</v>
      </c>
      <c r="J72" s="126">
        <f>J$2*AVERAGE(Annual!J$65:J$123)</f>
        <v>0.63679839703649488</v>
      </c>
      <c r="K72" s="126">
        <f>K$2*AVERAGE(Annual!K$65:K$123)</f>
        <v>0.96453127407305739</v>
      </c>
      <c r="L72" s="126">
        <f>L$2*AVERAGE(Annual!L$65:L$123)</f>
        <v>0.14737172904131154</v>
      </c>
      <c r="M72" s="126">
        <f>M$2*AVERAGE(Annual!M$65:M$123)</f>
        <v>455.59516534320505</v>
      </c>
      <c r="N72" s="126">
        <f>N$2*AVERAGE(Annual!N$65:N$123)</f>
        <v>0.24839447836386697</v>
      </c>
      <c r="O72" s="126">
        <f>O$2*AVERAGE(Annual!O$65:O$123)</f>
        <v>5.8699579730958451</v>
      </c>
      <c r="P72" s="126">
        <f>P$2*AVERAGE(Annual!P$65:P$123)</f>
        <v>-9.1633183224032411E-2</v>
      </c>
      <c r="Q72" s="126">
        <f>Q$2*AVERAGE(Annual!Q$65:Q$123)</f>
        <v>0</v>
      </c>
      <c r="R72" s="126">
        <f>R$2*AVERAGE(Annual!R$65:R$123)</f>
        <v>0.78705022968172189</v>
      </c>
      <c r="S72" s="126">
        <f>S$2*AVERAGE(Annual!S$65:S$123)</f>
        <v>0.42983300578841338</v>
      </c>
      <c r="T72" s="126">
        <f>T$2*AVERAGE(Annual!T$65:T$123)</f>
        <v>0.35721722389330995</v>
      </c>
      <c r="U72" s="126">
        <f>U$2*AVERAGE(Annual!U$65:U$123)</f>
        <v>0</v>
      </c>
      <c r="V72" s="126">
        <f>V$2*AVERAGE(Annual!V$65:V$123)</f>
        <v>0.64827172638753461</v>
      </c>
      <c r="W72" s="126">
        <f>W$2*AVERAGE(Annual!W$65:W$123)</f>
        <v>464.31729255753385</v>
      </c>
      <c r="X72" s="126">
        <f>X$2*AVERAGE(Annual!X$65:X$123)</f>
        <v>0.5569110282440688</v>
      </c>
      <c r="Y72" s="126">
        <f>Y$2*AVERAGE(Annual!Y$65:Y$123)</f>
        <v>0.53927454418851795</v>
      </c>
      <c r="Z72" s="126">
        <f>Z$2*AVERAGE(Annual!Z$65:Z$123)</f>
        <v>0</v>
      </c>
      <c r="AA72" s="126">
        <f>AA$2*AVERAGE(Annual!AA$65:AA$123)</f>
        <v>0</v>
      </c>
      <c r="AB72" s="126">
        <f>AB$2*AVERAGE(Annual!AB$65:AB$123)</f>
        <v>-8.2708477966612381</v>
      </c>
      <c r="AC72" s="126">
        <f>AC$2*AVERAGE(Annual!AC$65:AC$123)</f>
        <v>7.9282891803892195</v>
      </c>
      <c r="AD72" s="126">
        <f>AD$2*AVERAGE(Annual!AD$65:AD$123)</f>
        <v>1.21041671779895</v>
      </c>
    </row>
    <row r="73" spans="1:30">
      <c r="A73" t="s">
        <v>334</v>
      </c>
      <c r="B73" s="126">
        <f>B$2*AVERAGE(Annual!B$65:B$123)</f>
        <v>0.97508613524746723</v>
      </c>
      <c r="C73" s="126">
        <f>C$2*AVERAGE(Annual!C$65:C$123)</f>
        <v>1.0965181975386731</v>
      </c>
      <c r="D73" s="126">
        <f>D$2*AVERAGE(Annual!D$65:D$123)</f>
        <v>0</v>
      </c>
      <c r="E73" s="126">
        <f>E$2*AVERAGE(Annual!E$65:E$123)</f>
        <v>0</v>
      </c>
      <c r="F73" s="126">
        <f>F$2*AVERAGE(Annual!F$65:F$123)</f>
        <v>0</v>
      </c>
      <c r="G73" s="126">
        <f>G$2*AVERAGE(Annual!G$65:G$123)</f>
        <v>1.3145283028639994</v>
      </c>
      <c r="H73" s="126">
        <f>H$2*AVERAGE(Annual!H$65:H$123)</f>
        <v>1.5599703268041563</v>
      </c>
      <c r="I73" s="126">
        <f>I$2*AVERAGE(Annual!I$65:I$123)</f>
        <v>0.81715954503174404</v>
      </c>
      <c r="J73" s="126">
        <f>J$2*AVERAGE(Annual!J$65:J$123)</f>
        <v>0.63679839703649488</v>
      </c>
      <c r="K73" s="126">
        <f>K$2*AVERAGE(Annual!K$65:K$123)</f>
        <v>0.96453127407305739</v>
      </c>
      <c r="L73" s="126">
        <f>L$2*AVERAGE(Annual!L$65:L$123)</f>
        <v>0.14737172904131154</v>
      </c>
      <c r="M73" s="126">
        <f>M$2*AVERAGE(Annual!M$65:M$123)</f>
        <v>455.59516534320505</v>
      </c>
      <c r="N73" s="126">
        <f>N$2*AVERAGE(Annual!N$65:N$123)</f>
        <v>0.24839447836386697</v>
      </c>
      <c r="O73" s="126">
        <f>O$2*AVERAGE(Annual!O$65:O$123)</f>
        <v>5.8699579730958451</v>
      </c>
      <c r="P73" s="126">
        <f>P$2*AVERAGE(Annual!P$65:P$123)</f>
        <v>-9.1633183224032411E-2</v>
      </c>
      <c r="Q73" s="126">
        <f>Q$2*AVERAGE(Annual!Q$65:Q$123)</f>
        <v>0</v>
      </c>
      <c r="R73" s="126">
        <f>R$2*AVERAGE(Annual!R$65:R$123)</f>
        <v>0.78705022968172189</v>
      </c>
      <c r="S73" s="126">
        <f>S$2*AVERAGE(Annual!S$65:S$123)</f>
        <v>0.42983300578841338</v>
      </c>
      <c r="T73" s="126">
        <f>T$2*AVERAGE(Annual!T$65:T$123)</f>
        <v>0.35721722389330995</v>
      </c>
      <c r="U73" s="126">
        <f>U$2*AVERAGE(Annual!U$65:U$123)</f>
        <v>0</v>
      </c>
      <c r="V73" s="126">
        <f>V$2*AVERAGE(Annual!V$65:V$123)</f>
        <v>0.64827172638753461</v>
      </c>
      <c r="W73" s="126">
        <f>W$2*AVERAGE(Annual!W$65:W$123)</f>
        <v>464.31729255753385</v>
      </c>
      <c r="X73" s="126">
        <f>X$2*AVERAGE(Annual!X$65:X$123)</f>
        <v>0.5569110282440688</v>
      </c>
      <c r="Y73" s="126">
        <f>Y$2*AVERAGE(Annual!Y$65:Y$123)</f>
        <v>0.53927454418851795</v>
      </c>
      <c r="Z73" s="126">
        <f>Z$2*AVERAGE(Annual!Z$65:Z$123)</f>
        <v>0</v>
      </c>
      <c r="AA73" s="126">
        <f>AA$2*AVERAGE(Annual!AA$65:AA$123)</f>
        <v>0</v>
      </c>
      <c r="AB73" s="126">
        <f>AB$2*AVERAGE(Annual!AB$65:AB$123)</f>
        <v>-8.2708477966612381</v>
      </c>
      <c r="AC73" s="126">
        <f>AC$2*AVERAGE(Annual!AC$65:AC$123)</f>
        <v>7.9282891803892195</v>
      </c>
      <c r="AD73" s="126">
        <f>AD$2*AVERAGE(Annual!AD$65:AD$123)</f>
        <v>1.21041671779895</v>
      </c>
    </row>
    <row r="74" spans="1:30">
      <c r="A74" t="s">
        <v>335</v>
      </c>
      <c r="B74" s="126">
        <f>B$2*AVERAGE(Annual!B$65:B$123)</f>
        <v>0.97508613524746723</v>
      </c>
      <c r="C74" s="126">
        <f>C$2*AVERAGE(Annual!C$65:C$123)</f>
        <v>1.0965181975386731</v>
      </c>
      <c r="D74" s="126">
        <f>D$2*AVERAGE(Annual!D$65:D$123)</f>
        <v>0</v>
      </c>
      <c r="E74" s="126">
        <f>E$2*AVERAGE(Annual!E$65:E$123)</f>
        <v>0</v>
      </c>
      <c r="F74" s="126">
        <f>F$2*AVERAGE(Annual!F$65:F$123)</f>
        <v>0</v>
      </c>
      <c r="G74" s="126">
        <f>G$2*AVERAGE(Annual!G$65:G$123)</f>
        <v>1.3145283028639994</v>
      </c>
      <c r="H74" s="126">
        <f>H$2*AVERAGE(Annual!H$65:H$123)</f>
        <v>1.5599703268041563</v>
      </c>
      <c r="I74" s="126">
        <f>I$2*AVERAGE(Annual!I$65:I$123)</f>
        <v>0.81715954503174404</v>
      </c>
      <c r="J74" s="126">
        <f>J$2*AVERAGE(Annual!J$65:J$123)</f>
        <v>0.63679839703649488</v>
      </c>
      <c r="K74" s="126">
        <f>K$2*AVERAGE(Annual!K$65:K$123)</f>
        <v>0.96453127407305739</v>
      </c>
      <c r="L74" s="126">
        <f>L$2*AVERAGE(Annual!L$65:L$123)</f>
        <v>0.14737172904131154</v>
      </c>
      <c r="M74" s="126">
        <f>M$2*AVERAGE(Annual!M$65:M$123)</f>
        <v>455.59516534320505</v>
      </c>
      <c r="N74" s="126">
        <f>N$2*AVERAGE(Annual!N$65:N$123)</f>
        <v>0.24839447836386697</v>
      </c>
      <c r="O74" s="126">
        <f>O$2*AVERAGE(Annual!O$65:O$123)</f>
        <v>5.8699579730958451</v>
      </c>
      <c r="P74" s="126">
        <f>P$2*AVERAGE(Annual!P$65:P$123)</f>
        <v>-9.1633183224032411E-2</v>
      </c>
      <c r="Q74" s="126">
        <f>Q$2*AVERAGE(Annual!Q$65:Q$123)</f>
        <v>0</v>
      </c>
      <c r="R74" s="126">
        <f>R$2*AVERAGE(Annual!R$65:R$123)</f>
        <v>0.78705022968172189</v>
      </c>
      <c r="S74" s="126">
        <f>S$2*AVERAGE(Annual!S$65:S$123)</f>
        <v>0.42983300578841338</v>
      </c>
      <c r="T74" s="126">
        <f>T$2*AVERAGE(Annual!T$65:T$123)</f>
        <v>0.35721722389330995</v>
      </c>
      <c r="U74" s="126">
        <f>U$2*AVERAGE(Annual!U$65:U$123)</f>
        <v>0</v>
      </c>
      <c r="V74" s="126">
        <f>V$2*AVERAGE(Annual!V$65:V$123)</f>
        <v>0.64827172638753461</v>
      </c>
      <c r="W74" s="126">
        <f>W$2*AVERAGE(Annual!W$65:W$123)</f>
        <v>464.31729255753385</v>
      </c>
      <c r="X74" s="126">
        <f>X$2*AVERAGE(Annual!X$65:X$123)</f>
        <v>0.5569110282440688</v>
      </c>
      <c r="Y74" s="126">
        <f>Y$2*AVERAGE(Annual!Y$65:Y$123)</f>
        <v>0.53927454418851795</v>
      </c>
      <c r="Z74" s="126">
        <f>Z$2*AVERAGE(Annual!Z$65:Z$123)</f>
        <v>0</v>
      </c>
      <c r="AA74" s="126">
        <f>AA$2*AVERAGE(Annual!AA$65:AA$123)</f>
        <v>0</v>
      </c>
      <c r="AB74" s="126">
        <f>AB$2*AVERAGE(Annual!AB$65:AB$123)</f>
        <v>-8.2708477966612381</v>
      </c>
      <c r="AC74" s="126">
        <f>AC$2*AVERAGE(Annual!AC$65:AC$123)</f>
        <v>7.9282891803892195</v>
      </c>
      <c r="AD74" s="126">
        <f>AD$2*AVERAGE(Annual!AD$65:AD$123)</f>
        <v>1.21041671779895</v>
      </c>
    </row>
    <row r="75" spans="1:30">
      <c r="A75" t="s">
        <v>336</v>
      </c>
      <c r="B75" s="126">
        <f>B$2*AVERAGE(Annual!B$65:B$123)</f>
        <v>0.97508613524746723</v>
      </c>
      <c r="C75" s="126">
        <f>C$2*AVERAGE(Annual!C$65:C$123)</f>
        <v>1.0965181975386731</v>
      </c>
      <c r="D75" s="126">
        <f>D$2*AVERAGE(Annual!D$65:D$123)</f>
        <v>0</v>
      </c>
      <c r="E75" s="126">
        <f>E$2*AVERAGE(Annual!E$65:E$123)</f>
        <v>0</v>
      </c>
      <c r="F75" s="126">
        <f>F$2*AVERAGE(Annual!F$65:F$123)</f>
        <v>0</v>
      </c>
      <c r="G75" s="126">
        <f>G$2*AVERAGE(Annual!G$65:G$123)</f>
        <v>1.3145283028639994</v>
      </c>
      <c r="H75" s="126">
        <f>H$2*AVERAGE(Annual!H$65:H$123)</f>
        <v>1.5599703268041563</v>
      </c>
      <c r="I75" s="126">
        <f>I$2*AVERAGE(Annual!I$65:I$123)</f>
        <v>0.81715954503174404</v>
      </c>
      <c r="J75" s="126">
        <f>J$2*AVERAGE(Annual!J$65:J$123)</f>
        <v>0.63679839703649488</v>
      </c>
      <c r="K75" s="126">
        <f>K$2*AVERAGE(Annual!K$65:K$123)</f>
        <v>0.96453127407305739</v>
      </c>
      <c r="L75" s="126">
        <f>L$2*AVERAGE(Annual!L$65:L$123)</f>
        <v>0.14737172904131154</v>
      </c>
      <c r="M75" s="126">
        <f>M$2*AVERAGE(Annual!M$65:M$123)</f>
        <v>455.59516534320505</v>
      </c>
      <c r="N75" s="126">
        <f>N$2*AVERAGE(Annual!N$65:N$123)</f>
        <v>0.24839447836386697</v>
      </c>
      <c r="O75" s="126">
        <f>O$2*AVERAGE(Annual!O$65:O$123)</f>
        <v>5.8699579730958451</v>
      </c>
      <c r="P75" s="126">
        <f>P$2*AVERAGE(Annual!P$65:P$123)</f>
        <v>-9.1633183224032411E-2</v>
      </c>
      <c r="Q75" s="126">
        <f>Q$2*AVERAGE(Annual!Q$65:Q$123)</f>
        <v>0</v>
      </c>
      <c r="R75" s="126">
        <f>R$2*AVERAGE(Annual!R$65:R$123)</f>
        <v>0.78705022968172189</v>
      </c>
      <c r="S75" s="126">
        <f>S$2*AVERAGE(Annual!S$65:S$123)</f>
        <v>0.42983300578841338</v>
      </c>
      <c r="T75" s="126">
        <f>T$2*AVERAGE(Annual!T$65:T$123)</f>
        <v>0.35721722389330995</v>
      </c>
      <c r="U75" s="126">
        <f>U$2*AVERAGE(Annual!U$65:U$123)</f>
        <v>0</v>
      </c>
      <c r="V75" s="126">
        <f>V$2*AVERAGE(Annual!V$65:V$123)</f>
        <v>0.64827172638753461</v>
      </c>
      <c r="W75" s="126">
        <f>W$2*AVERAGE(Annual!W$65:W$123)</f>
        <v>464.31729255753385</v>
      </c>
      <c r="X75" s="126">
        <f>X$2*AVERAGE(Annual!X$65:X$123)</f>
        <v>0.5569110282440688</v>
      </c>
      <c r="Y75" s="126">
        <f>Y$2*AVERAGE(Annual!Y$65:Y$123)</f>
        <v>0.53927454418851795</v>
      </c>
      <c r="Z75" s="126">
        <f>Z$2*AVERAGE(Annual!Z$65:Z$123)</f>
        <v>0</v>
      </c>
      <c r="AA75" s="126">
        <f>AA$2*AVERAGE(Annual!AA$65:AA$123)</f>
        <v>0</v>
      </c>
      <c r="AB75" s="126">
        <f>AB$2*AVERAGE(Annual!AB$65:AB$123)</f>
        <v>-8.2708477966612381</v>
      </c>
      <c r="AC75" s="126">
        <f>AC$2*AVERAGE(Annual!AC$65:AC$123)</f>
        <v>7.9282891803892195</v>
      </c>
      <c r="AD75" s="126">
        <f>AD$2*AVERAGE(Annual!AD$65:AD$123)</f>
        <v>1.21041671779895</v>
      </c>
    </row>
    <row r="76" spans="1:30">
      <c r="A76" t="s">
        <v>337</v>
      </c>
      <c r="B76" s="126">
        <f>B$2*AVERAGE(Annual!B$65:B$123)</f>
        <v>0.97508613524746723</v>
      </c>
      <c r="C76" s="126">
        <f>C$2*AVERAGE(Annual!C$65:C$123)</f>
        <v>1.0965181975386731</v>
      </c>
      <c r="D76" s="126">
        <f>D$2*AVERAGE(Annual!D$65:D$123)</f>
        <v>0</v>
      </c>
      <c r="E76" s="126">
        <f>E$2*AVERAGE(Annual!E$65:E$123)</f>
        <v>0</v>
      </c>
      <c r="F76" s="126">
        <f>F$2*AVERAGE(Annual!F$65:F$123)</f>
        <v>0</v>
      </c>
      <c r="G76" s="126">
        <f>G$2*AVERAGE(Annual!G$65:G$123)</f>
        <v>1.3145283028639994</v>
      </c>
      <c r="H76" s="126">
        <f>H$2*AVERAGE(Annual!H$65:H$123)</f>
        <v>1.5599703268041563</v>
      </c>
      <c r="I76" s="126">
        <f>I$2*AVERAGE(Annual!I$65:I$123)</f>
        <v>0.81715954503174404</v>
      </c>
      <c r="J76" s="126">
        <f>J$2*AVERAGE(Annual!J$65:J$123)</f>
        <v>0.63679839703649488</v>
      </c>
      <c r="K76" s="126">
        <f>K$2*AVERAGE(Annual!K$65:K$123)</f>
        <v>0.96453127407305739</v>
      </c>
      <c r="L76" s="126">
        <f>L$2*AVERAGE(Annual!L$65:L$123)</f>
        <v>0.14737172904131154</v>
      </c>
      <c r="M76" s="126">
        <f>M$2*AVERAGE(Annual!M$65:M$123)</f>
        <v>455.59516534320505</v>
      </c>
      <c r="N76" s="126">
        <f>N$2*AVERAGE(Annual!N$65:N$123)</f>
        <v>0.24839447836386697</v>
      </c>
      <c r="O76" s="126">
        <f>O$2*AVERAGE(Annual!O$65:O$123)</f>
        <v>5.8699579730958451</v>
      </c>
      <c r="P76" s="126">
        <f>P$2*AVERAGE(Annual!P$65:P$123)</f>
        <v>-9.1633183224032411E-2</v>
      </c>
      <c r="Q76" s="126">
        <f>Q$2*AVERAGE(Annual!Q$65:Q$123)</f>
        <v>0</v>
      </c>
      <c r="R76" s="126">
        <f>R$2*AVERAGE(Annual!R$65:R$123)</f>
        <v>0.78705022968172189</v>
      </c>
      <c r="S76" s="126">
        <f>S$2*AVERAGE(Annual!S$65:S$123)</f>
        <v>0.42983300578841338</v>
      </c>
      <c r="T76" s="126">
        <f>T$2*AVERAGE(Annual!T$65:T$123)</f>
        <v>0.35721722389330995</v>
      </c>
      <c r="U76" s="126">
        <f>U$2*AVERAGE(Annual!U$65:U$123)</f>
        <v>0</v>
      </c>
      <c r="V76" s="126">
        <f>V$2*AVERAGE(Annual!V$65:V$123)</f>
        <v>0.64827172638753461</v>
      </c>
      <c r="W76" s="126">
        <f>W$2*AVERAGE(Annual!W$65:W$123)</f>
        <v>464.31729255753385</v>
      </c>
      <c r="X76" s="126">
        <f>X$2*AVERAGE(Annual!X$65:X$123)</f>
        <v>0.5569110282440688</v>
      </c>
      <c r="Y76" s="126">
        <f>Y$2*AVERAGE(Annual!Y$65:Y$123)</f>
        <v>0.53927454418851795</v>
      </c>
      <c r="Z76" s="126">
        <f>Z$2*AVERAGE(Annual!Z$65:Z$123)</f>
        <v>0</v>
      </c>
      <c r="AA76" s="126">
        <f>AA$2*AVERAGE(Annual!AA$65:AA$123)</f>
        <v>0</v>
      </c>
      <c r="AB76" s="126">
        <f>AB$2*AVERAGE(Annual!AB$65:AB$123)</f>
        <v>-8.2708477966612381</v>
      </c>
      <c r="AC76" s="126">
        <f>AC$2*AVERAGE(Annual!AC$65:AC$123)</f>
        <v>7.9282891803892195</v>
      </c>
      <c r="AD76" s="126">
        <f>AD$2*AVERAGE(Annual!AD$65:AD$123)</f>
        <v>1.21041671779895</v>
      </c>
    </row>
    <row r="77" spans="1:30">
      <c r="A77" t="s">
        <v>338</v>
      </c>
      <c r="B77" s="126">
        <f>B$2*AVERAGE(Annual!B$65:B$123)</f>
        <v>0.97508613524746723</v>
      </c>
      <c r="C77" s="126">
        <f>C$2*AVERAGE(Annual!C$65:C$123)</f>
        <v>1.0965181975386731</v>
      </c>
      <c r="D77" s="126">
        <f>D$2*AVERAGE(Annual!D$65:D$123)</f>
        <v>0</v>
      </c>
      <c r="E77" s="126">
        <f>E$2*AVERAGE(Annual!E$65:E$123)</f>
        <v>0</v>
      </c>
      <c r="F77" s="126">
        <f>F$2*AVERAGE(Annual!F$65:F$123)</f>
        <v>0</v>
      </c>
      <c r="G77" s="126">
        <f>G$2*AVERAGE(Annual!G$65:G$123)</f>
        <v>1.3145283028639994</v>
      </c>
      <c r="H77" s="126">
        <f>H$2*AVERAGE(Annual!H$65:H$123)</f>
        <v>1.5599703268041563</v>
      </c>
      <c r="I77" s="126">
        <f>I$2*AVERAGE(Annual!I$65:I$123)</f>
        <v>0.81715954503174404</v>
      </c>
      <c r="J77" s="126">
        <f>J$2*AVERAGE(Annual!J$65:J$123)</f>
        <v>0.63679839703649488</v>
      </c>
      <c r="K77" s="126">
        <f>K$2*AVERAGE(Annual!K$65:K$123)</f>
        <v>0.96453127407305739</v>
      </c>
      <c r="L77" s="126">
        <f>L$2*AVERAGE(Annual!L$65:L$123)</f>
        <v>0.14737172904131154</v>
      </c>
      <c r="M77" s="126">
        <f>M$2*AVERAGE(Annual!M$65:M$123)</f>
        <v>455.59516534320505</v>
      </c>
      <c r="N77" s="126">
        <f>N$2*AVERAGE(Annual!N$65:N$123)</f>
        <v>0.24839447836386697</v>
      </c>
      <c r="O77" s="126">
        <f>O$2*AVERAGE(Annual!O$65:O$123)</f>
        <v>5.8699579730958451</v>
      </c>
      <c r="P77" s="126">
        <f>P$2*AVERAGE(Annual!P$65:P$123)</f>
        <v>-9.1633183224032411E-2</v>
      </c>
      <c r="Q77" s="126">
        <f>Q$2*AVERAGE(Annual!Q$65:Q$123)</f>
        <v>0</v>
      </c>
      <c r="R77" s="126">
        <f>R$2*AVERAGE(Annual!R$65:R$123)</f>
        <v>0.78705022968172189</v>
      </c>
      <c r="S77" s="126">
        <f>S$2*AVERAGE(Annual!S$65:S$123)</f>
        <v>0.42983300578841338</v>
      </c>
      <c r="T77" s="126">
        <f>T$2*AVERAGE(Annual!T$65:T$123)</f>
        <v>0.35721722389330995</v>
      </c>
      <c r="U77" s="126">
        <f>U$2*AVERAGE(Annual!U$65:U$123)</f>
        <v>0</v>
      </c>
      <c r="V77" s="126">
        <f>V$2*AVERAGE(Annual!V$65:V$123)</f>
        <v>0.64827172638753461</v>
      </c>
      <c r="W77" s="126">
        <f>W$2*AVERAGE(Annual!W$65:W$123)</f>
        <v>464.31729255753385</v>
      </c>
      <c r="X77" s="126">
        <f>X$2*AVERAGE(Annual!X$65:X$123)</f>
        <v>0.5569110282440688</v>
      </c>
      <c r="Y77" s="126">
        <f>Y$2*AVERAGE(Annual!Y$65:Y$123)</f>
        <v>0.53927454418851795</v>
      </c>
      <c r="Z77" s="126">
        <f>Z$2*AVERAGE(Annual!Z$65:Z$123)</f>
        <v>0</v>
      </c>
      <c r="AA77" s="126">
        <f>AA$2*AVERAGE(Annual!AA$65:AA$123)</f>
        <v>0</v>
      </c>
      <c r="AB77" s="126">
        <f>AB$2*AVERAGE(Annual!AB$65:AB$123)</f>
        <v>-8.2708477966612381</v>
      </c>
      <c r="AC77" s="126">
        <f>AC$2*AVERAGE(Annual!AC$65:AC$123)</f>
        <v>7.9282891803892195</v>
      </c>
      <c r="AD77" s="126">
        <f>AD$2*AVERAGE(Annual!AD$65:AD$123)</f>
        <v>1.21041671779895</v>
      </c>
    </row>
    <row r="78" spans="1:30">
      <c r="A78" t="s">
        <v>339</v>
      </c>
      <c r="B78" s="126">
        <f>B$2*AVERAGE(Annual!B$65:B$123)</f>
        <v>0.97508613524746723</v>
      </c>
      <c r="C78" s="126">
        <f>C$2*AVERAGE(Annual!C$65:C$123)</f>
        <v>1.0965181975386731</v>
      </c>
      <c r="D78" s="126">
        <f>D$2*AVERAGE(Annual!D$65:D$123)</f>
        <v>0</v>
      </c>
      <c r="E78" s="126">
        <f>E$2*AVERAGE(Annual!E$65:E$123)</f>
        <v>0</v>
      </c>
      <c r="F78" s="126">
        <f>F$2*AVERAGE(Annual!F$65:F$123)</f>
        <v>0</v>
      </c>
      <c r="G78" s="126">
        <f>G$2*AVERAGE(Annual!G$65:G$123)</f>
        <v>1.3145283028639994</v>
      </c>
      <c r="H78" s="126">
        <f>H$2*AVERAGE(Annual!H$65:H$123)</f>
        <v>1.5599703268041563</v>
      </c>
      <c r="I78" s="126">
        <f>I$2*AVERAGE(Annual!I$65:I$123)</f>
        <v>0.81715954503174404</v>
      </c>
      <c r="J78" s="126">
        <f>J$2*AVERAGE(Annual!J$65:J$123)</f>
        <v>0.63679839703649488</v>
      </c>
      <c r="K78" s="126">
        <f>K$2*AVERAGE(Annual!K$65:K$123)</f>
        <v>0.96453127407305739</v>
      </c>
      <c r="L78" s="126">
        <f>L$2*AVERAGE(Annual!L$65:L$123)</f>
        <v>0.14737172904131154</v>
      </c>
      <c r="M78" s="126">
        <f>M$2*AVERAGE(Annual!M$65:M$123)</f>
        <v>455.59516534320505</v>
      </c>
      <c r="N78" s="126">
        <f>N$2*AVERAGE(Annual!N$65:N$123)</f>
        <v>0.24839447836386697</v>
      </c>
      <c r="O78" s="126">
        <f>O$2*AVERAGE(Annual!O$65:O$123)</f>
        <v>5.8699579730958451</v>
      </c>
      <c r="P78" s="126">
        <f>P$2*AVERAGE(Annual!P$65:P$123)</f>
        <v>-9.1633183224032411E-2</v>
      </c>
      <c r="Q78" s="126">
        <f>Q$2*AVERAGE(Annual!Q$65:Q$123)</f>
        <v>0</v>
      </c>
      <c r="R78" s="126">
        <f>R$2*AVERAGE(Annual!R$65:R$123)</f>
        <v>0.78705022968172189</v>
      </c>
      <c r="S78" s="126">
        <f>S$2*AVERAGE(Annual!S$65:S$123)</f>
        <v>0.42983300578841338</v>
      </c>
      <c r="T78" s="126">
        <f>T$2*AVERAGE(Annual!T$65:T$123)</f>
        <v>0.35721722389330995</v>
      </c>
      <c r="U78" s="126">
        <f>U$2*AVERAGE(Annual!U$65:U$123)</f>
        <v>0</v>
      </c>
      <c r="V78" s="126">
        <f>V$2*AVERAGE(Annual!V$65:V$123)</f>
        <v>0.64827172638753461</v>
      </c>
      <c r="W78" s="126">
        <f>W$2*AVERAGE(Annual!W$65:W$123)</f>
        <v>464.31729255753385</v>
      </c>
      <c r="X78" s="126">
        <f>X$2*AVERAGE(Annual!X$65:X$123)</f>
        <v>0.5569110282440688</v>
      </c>
      <c r="Y78" s="126">
        <f>Y$2*AVERAGE(Annual!Y$65:Y$123)</f>
        <v>0.53927454418851795</v>
      </c>
      <c r="Z78" s="126">
        <f>Z$2*AVERAGE(Annual!Z$65:Z$123)</f>
        <v>0</v>
      </c>
      <c r="AA78" s="126">
        <f>AA$2*AVERAGE(Annual!AA$65:AA$123)</f>
        <v>0</v>
      </c>
      <c r="AB78" s="126">
        <f>AB$2*AVERAGE(Annual!AB$65:AB$123)</f>
        <v>-8.2708477966612381</v>
      </c>
      <c r="AC78" s="126">
        <f>AC$2*AVERAGE(Annual!AC$65:AC$123)</f>
        <v>7.9282891803892195</v>
      </c>
      <c r="AD78" s="126">
        <f>AD$2*AVERAGE(Annual!AD$65:AD$123)</f>
        <v>1.21041671779895</v>
      </c>
    </row>
    <row r="79" spans="1:30">
      <c r="A79" t="s">
        <v>340</v>
      </c>
      <c r="B79" s="126">
        <f>B$2*AVERAGE(Annual!B$65:B$123)</f>
        <v>0.97508613524746723</v>
      </c>
      <c r="C79" s="126">
        <f>C$2*AVERAGE(Annual!C$65:C$123)</f>
        <v>1.0965181975386731</v>
      </c>
      <c r="D79" s="126">
        <f>D$2*AVERAGE(Annual!D$65:D$123)</f>
        <v>0</v>
      </c>
      <c r="E79" s="126">
        <f>E$2*AVERAGE(Annual!E$65:E$123)</f>
        <v>0</v>
      </c>
      <c r="F79" s="126">
        <f>F$2*AVERAGE(Annual!F$65:F$123)</f>
        <v>0</v>
      </c>
      <c r="G79" s="126">
        <f>G$2*AVERAGE(Annual!G$65:G$123)</f>
        <v>1.3145283028639994</v>
      </c>
      <c r="H79" s="126">
        <f>H$2*AVERAGE(Annual!H$65:H$123)</f>
        <v>1.5599703268041563</v>
      </c>
      <c r="I79" s="126">
        <f>I$2*AVERAGE(Annual!I$65:I$123)</f>
        <v>0.81715954503174404</v>
      </c>
      <c r="J79" s="126">
        <f>J$2*AVERAGE(Annual!J$65:J$123)</f>
        <v>0.63679839703649488</v>
      </c>
      <c r="K79" s="126">
        <f>K$2*AVERAGE(Annual!K$65:K$123)</f>
        <v>0.96453127407305739</v>
      </c>
      <c r="L79" s="126">
        <f>L$2*AVERAGE(Annual!L$65:L$123)</f>
        <v>0.14737172904131154</v>
      </c>
      <c r="M79" s="126">
        <f>M$2*AVERAGE(Annual!M$65:M$123)</f>
        <v>455.59516534320505</v>
      </c>
      <c r="N79" s="126">
        <f>N$2*AVERAGE(Annual!N$65:N$123)</f>
        <v>0.24839447836386697</v>
      </c>
      <c r="O79" s="126">
        <f>O$2*AVERAGE(Annual!O$65:O$123)</f>
        <v>5.8699579730958451</v>
      </c>
      <c r="P79" s="126">
        <f>P$2*AVERAGE(Annual!P$65:P$123)</f>
        <v>-9.1633183224032411E-2</v>
      </c>
      <c r="Q79" s="126">
        <f>Q$2*AVERAGE(Annual!Q$65:Q$123)</f>
        <v>0</v>
      </c>
      <c r="R79" s="126">
        <f>R$2*AVERAGE(Annual!R$65:R$123)</f>
        <v>0.78705022968172189</v>
      </c>
      <c r="S79" s="126">
        <f>S$2*AVERAGE(Annual!S$65:S$123)</f>
        <v>0.42983300578841338</v>
      </c>
      <c r="T79" s="126">
        <f>T$2*AVERAGE(Annual!T$65:T$123)</f>
        <v>0.35721722389330995</v>
      </c>
      <c r="U79" s="126">
        <f>U$2*AVERAGE(Annual!U$65:U$123)</f>
        <v>0</v>
      </c>
      <c r="V79" s="126">
        <f>V$2*AVERAGE(Annual!V$65:V$123)</f>
        <v>0.64827172638753461</v>
      </c>
      <c r="W79" s="126">
        <f>W$2*AVERAGE(Annual!W$65:W$123)</f>
        <v>464.31729255753385</v>
      </c>
      <c r="X79" s="126">
        <f>X$2*AVERAGE(Annual!X$65:X$123)</f>
        <v>0.5569110282440688</v>
      </c>
      <c r="Y79" s="126">
        <f>Y$2*AVERAGE(Annual!Y$65:Y$123)</f>
        <v>0.53927454418851795</v>
      </c>
      <c r="Z79" s="126">
        <f>Z$2*AVERAGE(Annual!Z$65:Z$123)</f>
        <v>0</v>
      </c>
      <c r="AA79" s="126">
        <f>AA$2*AVERAGE(Annual!AA$65:AA$123)</f>
        <v>0</v>
      </c>
      <c r="AB79" s="126">
        <f>AB$2*AVERAGE(Annual!AB$65:AB$123)</f>
        <v>-8.2708477966612381</v>
      </c>
      <c r="AC79" s="126">
        <f>AC$2*AVERAGE(Annual!AC$65:AC$123)</f>
        <v>7.9282891803892195</v>
      </c>
      <c r="AD79" s="126">
        <f>AD$2*AVERAGE(Annual!AD$65:AD$123)</f>
        <v>1.21041671779895</v>
      </c>
    </row>
    <row r="80" spans="1:30">
      <c r="A80" t="s">
        <v>341</v>
      </c>
      <c r="B80" s="126">
        <f>B$2*AVERAGE(Annual!B$65:B$123)</f>
        <v>0.97508613524746723</v>
      </c>
      <c r="C80" s="126">
        <f>C$2*AVERAGE(Annual!C$65:C$123)</f>
        <v>1.0965181975386731</v>
      </c>
      <c r="D80" s="126">
        <f>D$2*AVERAGE(Annual!D$65:D$123)</f>
        <v>0</v>
      </c>
      <c r="E80" s="126">
        <f>E$2*AVERAGE(Annual!E$65:E$123)</f>
        <v>0</v>
      </c>
      <c r="F80" s="126">
        <f>F$2*AVERAGE(Annual!F$65:F$123)</f>
        <v>0</v>
      </c>
      <c r="G80" s="126">
        <f>G$2*AVERAGE(Annual!G$65:G$123)</f>
        <v>1.3145283028639994</v>
      </c>
      <c r="H80" s="126">
        <f>H$2*AVERAGE(Annual!H$65:H$123)</f>
        <v>1.5599703268041563</v>
      </c>
      <c r="I80" s="126">
        <f>I$2*AVERAGE(Annual!I$65:I$123)</f>
        <v>0.81715954503174404</v>
      </c>
      <c r="J80" s="126">
        <f>J$2*AVERAGE(Annual!J$65:J$123)</f>
        <v>0.63679839703649488</v>
      </c>
      <c r="K80" s="126">
        <f>K$2*AVERAGE(Annual!K$65:K$123)</f>
        <v>0.96453127407305739</v>
      </c>
      <c r="L80" s="126">
        <f>L$2*AVERAGE(Annual!L$65:L$123)</f>
        <v>0.14737172904131154</v>
      </c>
      <c r="M80" s="126">
        <f>M$2*AVERAGE(Annual!M$65:M$123)</f>
        <v>455.59516534320505</v>
      </c>
      <c r="N80" s="126">
        <f>N$2*AVERAGE(Annual!N$65:N$123)</f>
        <v>0.24839447836386697</v>
      </c>
      <c r="O80" s="126">
        <f>O$2*AVERAGE(Annual!O$65:O$123)</f>
        <v>5.8699579730958451</v>
      </c>
      <c r="P80" s="126">
        <f>P$2*AVERAGE(Annual!P$65:P$123)</f>
        <v>-9.1633183224032411E-2</v>
      </c>
      <c r="Q80" s="126">
        <f>Q$2*AVERAGE(Annual!Q$65:Q$123)</f>
        <v>0</v>
      </c>
      <c r="R80" s="126">
        <f>R$2*AVERAGE(Annual!R$65:R$123)</f>
        <v>0.78705022968172189</v>
      </c>
      <c r="S80" s="126">
        <f>S$2*AVERAGE(Annual!S$65:S$123)</f>
        <v>0.42983300578841338</v>
      </c>
      <c r="T80" s="126">
        <f>T$2*AVERAGE(Annual!T$65:T$123)</f>
        <v>0.35721722389330995</v>
      </c>
      <c r="U80" s="126">
        <f>U$2*AVERAGE(Annual!U$65:U$123)</f>
        <v>0</v>
      </c>
      <c r="V80" s="126">
        <f>V$2*AVERAGE(Annual!V$65:V$123)</f>
        <v>0.64827172638753461</v>
      </c>
      <c r="W80" s="126">
        <f>W$2*AVERAGE(Annual!W$65:W$123)</f>
        <v>464.31729255753385</v>
      </c>
      <c r="X80" s="126">
        <f>X$2*AVERAGE(Annual!X$65:X$123)</f>
        <v>0.5569110282440688</v>
      </c>
      <c r="Y80" s="126">
        <f>Y$2*AVERAGE(Annual!Y$65:Y$123)</f>
        <v>0.53927454418851795</v>
      </c>
      <c r="Z80" s="126">
        <f>Z$2*AVERAGE(Annual!Z$65:Z$123)</f>
        <v>0</v>
      </c>
      <c r="AA80" s="126">
        <f>AA$2*AVERAGE(Annual!AA$65:AA$123)</f>
        <v>0</v>
      </c>
      <c r="AB80" s="126">
        <f>AB$2*AVERAGE(Annual!AB$65:AB$123)</f>
        <v>-8.2708477966612381</v>
      </c>
      <c r="AC80" s="126">
        <f>AC$2*AVERAGE(Annual!AC$65:AC$123)</f>
        <v>7.9282891803892195</v>
      </c>
      <c r="AD80" s="126">
        <f>AD$2*AVERAGE(Annual!AD$65:AD$123)</f>
        <v>1.21041671779895</v>
      </c>
    </row>
    <row r="81" spans="1:30">
      <c r="A81" t="s">
        <v>342</v>
      </c>
      <c r="B81" s="126">
        <f>B$2*AVERAGE(Annual!B$65:B$123)</f>
        <v>0.97508613524746723</v>
      </c>
      <c r="C81" s="126">
        <f>C$2*AVERAGE(Annual!C$65:C$123)</f>
        <v>1.0965181975386731</v>
      </c>
      <c r="D81" s="126">
        <f>D$2*AVERAGE(Annual!D$65:D$123)</f>
        <v>0</v>
      </c>
      <c r="E81" s="126">
        <f>E$2*AVERAGE(Annual!E$65:E$123)</f>
        <v>0</v>
      </c>
      <c r="F81" s="126">
        <f>F$2*AVERAGE(Annual!F$65:F$123)</f>
        <v>0</v>
      </c>
      <c r="G81" s="126">
        <f>G$2*AVERAGE(Annual!G$65:G$123)</f>
        <v>1.3145283028639994</v>
      </c>
      <c r="H81" s="126">
        <f>H$2*AVERAGE(Annual!H$65:H$123)</f>
        <v>1.5599703268041563</v>
      </c>
      <c r="I81" s="126">
        <f>I$2*AVERAGE(Annual!I$65:I$123)</f>
        <v>0.81715954503174404</v>
      </c>
      <c r="J81" s="126">
        <f>J$2*AVERAGE(Annual!J$65:J$123)</f>
        <v>0.63679839703649488</v>
      </c>
      <c r="K81" s="126">
        <f>K$2*AVERAGE(Annual!K$65:K$123)</f>
        <v>0.96453127407305739</v>
      </c>
      <c r="L81" s="126">
        <f>L$2*AVERAGE(Annual!L$65:L$123)</f>
        <v>0.14737172904131154</v>
      </c>
      <c r="M81" s="126">
        <f>M$2*AVERAGE(Annual!M$65:M$123)</f>
        <v>455.59516534320505</v>
      </c>
      <c r="N81" s="126">
        <f>N$2*AVERAGE(Annual!N$65:N$123)</f>
        <v>0.24839447836386697</v>
      </c>
      <c r="O81" s="126">
        <f>O$2*AVERAGE(Annual!O$65:O$123)</f>
        <v>5.8699579730958451</v>
      </c>
      <c r="P81" s="126">
        <f>P$2*AVERAGE(Annual!P$65:P$123)</f>
        <v>-9.1633183224032411E-2</v>
      </c>
      <c r="Q81" s="126">
        <f>Q$2*AVERAGE(Annual!Q$65:Q$123)</f>
        <v>0</v>
      </c>
      <c r="R81" s="126">
        <f>R$2*AVERAGE(Annual!R$65:R$123)</f>
        <v>0.78705022968172189</v>
      </c>
      <c r="S81" s="126">
        <f>S$2*AVERAGE(Annual!S$65:S$123)</f>
        <v>0.42983300578841338</v>
      </c>
      <c r="T81" s="126">
        <f>T$2*AVERAGE(Annual!T$65:T$123)</f>
        <v>0.35721722389330995</v>
      </c>
      <c r="U81" s="126">
        <f>U$2*AVERAGE(Annual!U$65:U$123)</f>
        <v>0</v>
      </c>
      <c r="V81" s="126">
        <f>V$2*AVERAGE(Annual!V$65:V$123)</f>
        <v>0.64827172638753461</v>
      </c>
      <c r="W81" s="126">
        <f>W$2*AVERAGE(Annual!W$65:W$123)</f>
        <v>464.31729255753385</v>
      </c>
      <c r="X81" s="126">
        <f>X$2*AVERAGE(Annual!X$65:X$123)</f>
        <v>0.5569110282440688</v>
      </c>
      <c r="Y81" s="126">
        <f>Y$2*AVERAGE(Annual!Y$65:Y$123)</f>
        <v>0.53927454418851795</v>
      </c>
      <c r="Z81" s="126">
        <f>Z$2*AVERAGE(Annual!Z$65:Z$123)</f>
        <v>0</v>
      </c>
      <c r="AA81" s="126">
        <f>AA$2*AVERAGE(Annual!AA$65:AA$123)</f>
        <v>0</v>
      </c>
      <c r="AB81" s="126">
        <f>AB$2*AVERAGE(Annual!AB$65:AB$123)</f>
        <v>-8.2708477966612381</v>
      </c>
      <c r="AC81" s="126">
        <f>AC$2*AVERAGE(Annual!AC$65:AC$123)</f>
        <v>7.9282891803892195</v>
      </c>
      <c r="AD81" s="126">
        <f>AD$2*AVERAGE(Annual!AD$65:AD$123)</f>
        <v>1.21041671779895</v>
      </c>
    </row>
    <row r="82" spans="1:30">
      <c r="A82" t="s">
        <v>343</v>
      </c>
      <c r="B82" s="126">
        <f>B$2*AVERAGE(Annual!B$65:B$123)</f>
        <v>0.97508613524746723</v>
      </c>
      <c r="C82" s="126">
        <f>C$2*AVERAGE(Annual!C$65:C$123)</f>
        <v>1.0965181975386731</v>
      </c>
      <c r="D82" s="126">
        <f>D$2*AVERAGE(Annual!D$65:D$123)</f>
        <v>0</v>
      </c>
      <c r="E82" s="126">
        <f>E$2*AVERAGE(Annual!E$65:E$123)</f>
        <v>0</v>
      </c>
      <c r="F82" s="126">
        <f>F$2*AVERAGE(Annual!F$65:F$123)</f>
        <v>0</v>
      </c>
      <c r="G82" s="126">
        <f>G$2*AVERAGE(Annual!G$65:G$123)</f>
        <v>1.3145283028639994</v>
      </c>
      <c r="H82" s="126">
        <f>H$2*AVERAGE(Annual!H$65:H$123)</f>
        <v>1.5599703268041563</v>
      </c>
      <c r="I82" s="126">
        <f>I$2*AVERAGE(Annual!I$65:I$123)</f>
        <v>0.81715954503174404</v>
      </c>
      <c r="J82" s="126">
        <f>J$2*AVERAGE(Annual!J$65:J$123)</f>
        <v>0.63679839703649488</v>
      </c>
      <c r="K82" s="126">
        <f>K$2*AVERAGE(Annual!K$65:K$123)</f>
        <v>0.96453127407305739</v>
      </c>
      <c r="L82" s="126">
        <f>L$2*AVERAGE(Annual!L$65:L$123)</f>
        <v>0.14737172904131154</v>
      </c>
      <c r="M82" s="126">
        <f>M$2*AVERAGE(Annual!M$65:M$123)</f>
        <v>455.59516534320505</v>
      </c>
      <c r="N82" s="126">
        <f>N$2*AVERAGE(Annual!N$65:N$123)</f>
        <v>0.24839447836386697</v>
      </c>
      <c r="O82" s="126">
        <f>O$2*AVERAGE(Annual!O$65:O$123)</f>
        <v>5.8699579730958451</v>
      </c>
      <c r="P82" s="126">
        <f>P$2*AVERAGE(Annual!P$65:P$123)</f>
        <v>-9.1633183224032411E-2</v>
      </c>
      <c r="Q82" s="126">
        <f>Q$2*AVERAGE(Annual!Q$65:Q$123)</f>
        <v>0</v>
      </c>
      <c r="R82" s="126">
        <f>R$2*AVERAGE(Annual!R$65:R$123)</f>
        <v>0.78705022968172189</v>
      </c>
      <c r="S82" s="126">
        <f>S$2*AVERAGE(Annual!S$65:S$123)</f>
        <v>0.42983300578841338</v>
      </c>
      <c r="T82" s="126">
        <f>T$2*AVERAGE(Annual!T$65:T$123)</f>
        <v>0.35721722389330995</v>
      </c>
      <c r="U82" s="126">
        <f>U$2*AVERAGE(Annual!U$65:U$123)</f>
        <v>0</v>
      </c>
      <c r="V82" s="126">
        <f>V$2*AVERAGE(Annual!V$65:V$123)</f>
        <v>0.64827172638753461</v>
      </c>
      <c r="W82" s="126">
        <f>W$2*AVERAGE(Annual!W$65:W$123)</f>
        <v>464.31729255753385</v>
      </c>
      <c r="X82" s="126">
        <f>X$2*AVERAGE(Annual!X$65:X$123)</f>
        <v>0.5569110282440688</v>
      </c>
      <c r="Y82" s="126">
        <f>Y$2*AVERAGE(Annual!Y$65:Y$123)</f>
        <v>0.53927454418851795</v>
      </c>
      <c r="Z82" s="126">
        <f>Z$2*AVERAGE(Annual!Z$65:Z$123)</f>
        <v>0</v>
      </c>
      <c r="AA82" s="126">
        <f>AA$2*AVERAGE(Annual!AA$65:AA$123)</f>
        <v>0</v>
      </c>
      <c r="AB82" s="126">
        <f>AB$2*AVERAGE(Annual!AB$65:AB$123)</f>
        <v>-8.2708477966612381</v>
      </c>
      <c r="AC82" s="126">
        <f>AC$2*AVERAGE(Annual!AC$65:AC$123)</f>
        <v>7.9282891803892195</v>
      </c>
      <c r="AD82" s="126">
        <f>AD$2*AVERAGE(Annual!AD$65:AD$123)</f>
        <v>1.21041671779895</v>
      </c>
    </row>
    <row r="83" spans="1:30">
      <c r="A83" t="s">
        <v>344</v>
      </c>
      <c r="B83" s="126">
        <f>B$2*AVERAGE(Annual!B$65:B$123)</f>
        <v>0.97508613524746723</v>
      </c>
      <c r="C83" s="126">
        <f>C$2*AVERAGE(Annual!C$65:C$123)</f>
        <v>1.0965181975386731</v>
      </c>
      <c r="D83" s="126">
        <f>D$2*AVERAGE(Annual!D$65:D$123)</f>
        <v>0</v>
      </c>
      <c r="E83" s="126">
        <f>E$2*AVERAGE(Annual!E$65:E$123)</f>
        <v>0</v>
      </c>
      <c r="F83" s="126">
        <f>F$2*AVERAGE(Annual!F$65:F$123)</f>
        <v>0</v>
      </c>
      <c r="G83" s="126">
        <f>G$2*AVERAGE(Annual!G$65:G$123)</f>
        <v>1.3145283028639994</v>
      </c>
      <c r="H83" s="126">
        <f>H$2*AVERAGE(Annual!H$65:H$123)</f>
        <v>1.5599703268041563</v>
      </c>
      <c r="I83" s="126">
        <f>I$2*AVERAGE(Annual!I$65:I$123)</f>
        <v>0.81715954503174404</v>
      </c>
      <c r="J83" s="126">
        <f>J$2*AVERAGE(Annual!J$65:J$123)</f>
        <v>0.63679839703649488</v>
      </c>
      <c r="K83" s="126">
        <f>K$2*AVERAGE(Annual!K$65:K$123)</f>
        <v>0.96453127407305739</v>
      </c>
      <c r="L83" s="126">
        <f>L$2*AVERAGE(Annual!L$65:L$123)</f>
        <v>0.14737172904131154</v>
      </c>
      <c r="M83" s="126">
        <f>M$2*AVERAGE(Annual!M$65:M$123)</f>
        <v>455.59516534320505</v>
      </c>
      <c r="N83" s="126">
        <f>N$2*AVERAGE(Annual!N$65:N$123)</f>
        <v>0.24839447836386697</v>
      </c>
      <c r="O83" s="126">
        <f>O$2*AVERAGE(Annual!O$65:O$123)</f>
        <v>5.8699579730958451</v>
      </c>
      <c r="P83" s="126">
        <f>P$2*AVERAGE(Annual!P$65:P$123)</f>
        <v>-9.1633183224032411E-2</v>
      </c>
      <c r="Q83" s="126">
        <f>Q$2*AVERAGE(Annual!Q$65:Q$123)</f>
        <v>0</v>
      </c>
      <c r="R83" s="126">
        <f>R$2*AVERAGE(Annual!R$65:R$123)</f>
        <v>0.78705022968172189</v>
      </c>
      <c r="S83" s="126">
        <f>S$2*AVERAGE(Annual!S$65:S$123)</f>
        <v>0.42983300578841338</v>
      </c>
      <c r="T83" s="126">
        <f>T$2*AVERAGE(Annual!T$65:T$123)</f>
        <v>0.35721722389330995</v>
      </c>
      <c r="U83" s="126">
        <f>U$2*AVERAGE(Annual!U$65:U$123)</f>
        <v>0</v>
      </c>
      <c r="V83" s="126">
        <f>V$2*AVERAGE(Annual!V$65:V$123)</f>
        <v>0.64827172638753461</v>
      </c>
      <c r="W83" s="126">
        <f>W$2*AVERAGE(Annual!W$65:W$123)</f>
        <v>464.31729255753385</v>
      </c>
      <c r="X83" s="126">
        <f>X$2*AVERAGE(Annual!X$65:X$123)</f>
        <v>0.5569110282440688</v>
      </c>
      <c r="Y83" s="126">
        <f>Y$2*AVERAGE(Annual!Y$65:Y$123)</f>
        <v>0.53927454418851795</v>
      </c>
      <c r="Z83" s="126">
        <f>Z$2*AVERAGE(Annual!Z$65:Z$123)</f>
        <v>0</v>
      </c>
      <c r="AA83" s="126">
        <f>AA$2*AVERAGE(Annual!AA$65:AA$123)</f>
        <v>0</v>
      </c>
      <c r="AB83" s="126">
        <f>AB$2*AVERAGE(Annual!AB$65:AB$123)</f>
        <v>-8.2708477966612381</v>
      </c>
      <c r="AC83" s="126">
        <f>AC$2*AVERAGE(Annual!AC$65:AC$123)</f>
        <v>7.9282891803892195</v>
      </c>
      <c r="AD83" s="126">
        <f>AD$2*AVERAGE(Annual!AD$65:AD$123)</f>
        <v>1.21041671779895</v>
      </c>
    </row>
    <row r="84" spans="1:30">
      <c r="A84" t="s">
        <v>345</v>
      </c>
      <c r="B84" s="126">
        <f>B$2*AVERAGE(Annual!B$65:B$123)</f>
        <v>0.97508613524746723</v>
      </c>
      <c r="C84" s="126">
        <f>C$2*AVERAGE(Annual!C$65:C$123)</f>
        <v>1.0965181975386731</v>
      </c>
      <c r="D84" s="126">
        <f>D$2*AVERAGE(Annual!D$65:D$123)</f>
        <v>0</v>
      </c>
      <c r="E84" s="126">
        <f>E$2*AVERAGE(Annual!E$65:E$123)</f>
        <v>0</v>
      </c>
      <c r="F84" s="126">
        <f>F$2*AVERAGE(Annual!F$65:F$123)</f>
        <v>0</v>
      </c>
      <c r="G84" s="126">
        <f>G$2*AVERAGE(Annual!G$65:G$123)</f>
        <v>1.3145283028639994</v>
      </c>
      <c r="H84" s="126">
        <f>H$2*AVERAGE(Annual!H$65:H$123)</f>
        <v>1.5599703268041563</v>
      </c>
      <c r="I84" s="126">
        <f>I$2*AVERAGE(Annual!I$65:I$123)</f>
        <v>0.81715954503174404</v>
      </c>
      <c r="J84" s="126">
        <f>J$2*AVERAGE(Annual!J$65:J$123)</f>
        <v>0.63679839703649488</v>
      </c>
      <c r="K84" s="126">
        <f>K$2*AVERAGE(Annual!K$65:K$123)</f>
        <v>0.96453127407305739</v>
      </c>
      <c r="L84" s="126">
        <f>L$2*AVERAGE(Annual!L$65:L$123)</f>
        <v>0.14737172904131154</v>
      </c>
      <c r="M84" s="126">
        <f>M$2*AVERAGE(Annual!M$65:M$123)</f>
        <v>455.59516534320505</v>
      </c>
      <c r="N84" s="126">
        <f>N$2*AVERAGE(Annual!N$65:N$123)</f>
        <v>0.24839447836386697</v>
      </c>
      <c r="O84" s="126">
        <f>O$2*AVERAGE(Annual!O$65:O$123)</f>
        <v>5.8699579730958451</v>
      </c>
      <c r="P84" s="126">
        <f>P$2*AVERAGE(Annual!P$65:P$123)</f>
        <v>-9.1633183224032411E-2</v>
      </c>
      <c r="Q84" s="126">
        <f>Q$2*AVERAGE(Annual!Q$65:Q$123)</f>
        <v>0</v>
      </c>
      <c r="R84" s="126">
        <f>R$2*AVERAGE(Annual!R$65:R$123)</f>
        <v>0.78705022968172189</v>
      </c>
      <c r="S84" s="126">
        <f>S$2*AVERAGE(Annual!S$65:S$123)</f>
        <v>0.42983300578841338</v>
      </c>
      <c r="T84" s="126">
        <f>T$2*AVERAGE(Annual!T$65:T$123)</f>
        <v>0.35721722389330995</v>
      </c>
      <c r="U84" s="126">
        <f>U$2*AVERAGE(Annual!U$65:U$123)</f>
        <v>0</v>
      </c>
      <c r="V84" s="126">
        <f>V$2*AVERAGE(Annual!V$65:V$123)</f>
        <v>0.64827172638753461</v>
      </c>
      <c r="W84" s="126">
        <f>W$2*AVERAGE(Annual!W$65:W$123)</f>
        <v>464.31729255753385</v>
      </c>
      <c r="X84" s="126">
        <f>X$2*AVERAGE(Annual!X$65:X$123)</f>
        <v>0.5569110282440688</v>
      </c>
      <c r="Y84" s="126">
        <f>Y$2*AVERAGE(Annual!Y$65:Y$123)</f>
        <v>0.53927454418851795</v>
      </c>
      <c r="Z84" s="126">
        <f>Z$2*AVERAGE(Annual!Z$65:Z$123)</f>
        <v>0</v>
      </c>
      <c r="AA84" s="126">
        <f>AA$2*AVERAGE(Annual!AA$65:AA$123)</f>
        <v>0</v>
      </c>
      <c r="AB84" s="126">
        <f>AB$2*AVERAGE(Annual!AB$65:AB$123)</f>
        <v>-8.2708477966612381</v>
      </c>
      <c r="AC84" s="126">
        <f>AC$2*AVERAGE(Annual!AC$65:AC$123)</f>
        <v>7.9282891803892195</v>
      </c>
      <c r="AD84" s="126">
        <f>AD$2*AVERAGE(Annual!AD$65:AD$123)</f>
        <v>1.21041671779895</v>
      </c>
    </row>
    <row r="85" spans="1:30">
      <c r="A85" t="s">
        <v>346</v>
      </c>
      <c r="B85" s="126">
        <f>B$2*AVERAGE(Annual!B$65:B$123)</f>
        <v>0.97508613524746723</v>
      </c>
      <c r="C85" s="126">
        <f>C$2*AVERAGE(Annual!C$65:C$123)</f>
        <v>1.0965181975386731</v>
      </c>
      <c r="D85" s="126">
        <f>D$2*AVERAGE(Annual!D$65:D$123)</f>
        <v>0</v>
      </c>
      <c r="E85" s="126">
        <f>E$2*AVERAGE(Annual!E$65:E$123)</f>
        <v>0</v>
      </c>
      <c r="F85" s="126">
        <f>F$2*AVERAGE(Annual!F$65:F$123)</f>
        <v>0</v>
      </c>
      <c r="G85" s="126">
        <f>G$2*AVERAGE(Annual!G$65:G$123)</f>
        <v>1.3145283028639994</v>
      </c>
      <c r="H85" s="126">
        <f>H$2*AVERAGE(Annual!H$65:H$123)</f>
        <v>1.5599703268041563</v>
      </c>
      <c r="I85" s="126">
        <f>I$2*AVERAGE(Annual!I$65:I$123)</f>
        <v>0.81715954503174404</v>
      </c>
      <c r="J85" s="126">
        <f>J$2*AVERAGE(Annual!J$65:J$123)</f>
        <v>0.63679839703649488</v>
      </c>
      <c r="K85" s="126">
        <f>K$2*AVERAGE(Annual!K$65:K$123)</f>
        <v>0.96453127407305739</v>
      </c>
      <c r="L85" s="126">
        <f>L$2*AVERAGE(Annual!L$65:L$123)</f>
        <v>0.14737172904131154</v>
      </c>
      <c r="M85" s="126">
        <f>M$2*AVERAGE(Annual!M$65:M$123)</f>
        <v>455.59516534320505</v>
      </c>
      <c r="N85" s="126">
        <f>N$2*AVERAGE(Annual!N$65:N$123)</f>
        <v>0.24839447836386697</v>
      </c>
      <c r="O85" s="126">
        <f>O$2*AVERAGE(Annual!O$65:O$123)</f>
        <v>5.8699579730958451</v>
      </c>
      <c r="P85" s="126">
        <f>P$2*AVERAGE(Annual!P$65:P$123)</f>
        <v>-9.1633183224032411E-2</v>
      </c>
      <c r="Q85" s="126">
        <f>Q$2*AVERAGE(Annual!Q$65:Q$123)</f>
        <v>0</v>
      </c>
      <c r="R85" s="126">
        <f>R$2*AVERAGE(Annual!R$65:R$123)</f>
        <v>0.78705022968172189</v>
      </c>
      <c r="S85" s="126">
        <f>S$2*AVERAGE(Annual!S$65:S$123)</f>
        <v>0.42983300578841338</v>
      </c>
      <c r="T85" s="126">
        <f>T$2*AVERAGE(Annual!T$65:T$123)</f>
        <v>0.35721722389330995</v>
      </c>
      <c r="U85" s="126">
        <f>U$2*AVERAGE(Annual!U$65:U$123)</f>
        <v>0</v>
      </c>
      <c r="V85" s="126">
        <f>V$2*AVERAGE(Annual!V$65:V$123)</f>
        <v>0.64827172638753461</v>
      </c>
      <c r="W85" s="126">
        <f>W$2*AVERAGE(Annual!W$65:W$123)</f>
        <v>464.31729255753385</v>
      </c>
      <c r="X85" s="126">
        <f>X$2*AVERAGE(Annual!X$65:X$123)</f>
        <v>0.5569110282440688</v>
      </c>
      <c r="Y85" s="126">
        <f>Y$2*AVERAGE(Annual!Y$65:Y$123)</f>
        <v>0.53927454418851795</v>
      </c>
      <c r="Z85" s="126">
        <f>Z$2*AVERAGE(Annual!Z$65:Z$123)</f>
        <v>0</v>
      </c>
      <c r="AA85" s="126">
        <f>AA$2*AVERAGE(Annual!AA$65:AA$123)</f>
        <v>0</v>
      </c>
      <c r="AB85" s="126">
        <f>AB$2*AVERAGE(Annual!AB$65:AB$123)</f>
        <v>-8.2708477966612381</v>
      </c>
      <c r="AC85" s="126">
        <f>AC$2*AVERAGE(Annual!AC$65:AC$123)</f>
        <v>7.9282891803892195</v>
      </c>
      <c r="AD85" s="126">
        <f>AD$2*AVERAGE(Annual!AD$65:AD$123)</f>
        <v>1.21041671779895</v>
      </c>
    </row>
    <row r="86" spans="1:30">
      <c r="A86" t="s">
        <v>347</v>
      </c>
      <c r="B86" s="126">
        <f>B$2*AVERAGE(Annual!B$65:B$123)</f>
        <v>0.97508613524746723</v>
      </c>
      <c r="C86" s="126">
        <f>C$2*AVERAGE(Annual!C$65:C$123)</f>
        <v>1.0965181975386731</v>
      </c>
      <c r="D86" s="126">
        <f>D$2*AVERAGE(Annual!D$65:D$123)</f>
        <v>0</v>
      </c>
      <c r="E86" s="126">
        <f>E$2*AVERAGE(Annual!E$65:E$123)</f>
        <v>0</v>
      </c>
      <c r="F86" s="126">
        <f>F$2*AVERAGE(Annual!F$65:F$123)</f>
        <v>0</v>
      </c>
      <c r="G86" s="126">
        <f>G$2*AVERAGE(Annual!G$65:G$123)</f>
        <v>1.3145283028639994</v>
      </c>
      <c r="H86" s="126">
        <f>H$2*AVERAGE(Annual!H$65:H$123)</f>
        <v>1.5599703268041563</v>
      </c>
      <c r="I86" s="126">
        <f>I$2*AVERAGE(Annual!I$65:I$123)</f>
        <v>0.81715954503174404</v>
      </c>
      <c r="J86" s="126">
        <f>J$2*AVERAGE(Annual!J$65:J$123)</f>
        <v>0.63679839703649488</v>
      </c>
      <c r="K86" s="126">
        <f>K$2*AVERAGE(Annual!K$65:K$123)</f>
        <v>0.96453127407305739</v>
      </c>
      <c r="L86" s="126">
        <f>L$2*AVERAGE(Annual!L$65:L$123)</f>
        <v>0.14737172904131154</v>
      </c>
      <c r="M86" s="126">
        <f>M$2*AVERAGE(Annual!M$65:M$123)</f>
        <v>455.59516534320505</v>
      </c>
      <c r="N86" s="126">
        <f>N$2*AVERAGE(Annual!N$65:N$123)</f>
        <v>0.24839447836386697</v>
      </c>
      <c r="O86" s="126">
        <f>O$2*AVERAGE(Annual!O$65:O$123)</f>
        <v>5.8699579730958451</v>
      </c>
      <c r="P86" s="126">
        <f>P$2*AVERAGE(Annual!P$65:P$123)</f>
        <v>-9.1633183224032411E-2</v>
      </c>
      <c r="Q86" s="126">
        <f>Q$2*AVERAGE(Annual!Q$65:Q$123)</f>
        <v>0</v>
      </c>
      <c r="R86" s="126">
        <f>R$2*AVERAGE(Annual!R$65:R$123)</f>
        <v>0.78705022968172189</v>
      </c>
      <c r="S86" s="126">
        <f>S$2*AVERAGE(Annual!S$65:S$123)</f>
        <v>0.42983300578841338</v>
      </c>
      <c r="T86" s="126">
        <f>T$2*AVERAGE(Annual!T$65:T$123)</f>
        <v>0.35721722389330995</v>
      </c>
      <c r="U86" s="126">
        <f>U$2*AVERAGE(Annual!U$65:U$123)</f>
        <v>0</v>
      </c>
      <c r="V86" s="126">
        <f>V$2*AVERAGE(Annual!V$65:V$123)</f>
        <v>0.64827172638753461</v>
      </c>
      <c r="W86" s="126">
        <f>W$2*AVERAGE(Annual!W$65:W$123)</f>
        <v>464.31729255753385</v>
      </c>
      <c r="X86" s="126">
        <f>X$2*AVERAGE(Annual!X$65:X$123)</f>
        <v>0.5569110282440688</v>
      </c>
      <c r="Y86" s="126">
        <f>Y$2*AVERAGE(Annual!Y$65:Y$123)</f>
        <v>0.53927454418851795</v>
      </c>
      <c r="Z86" s="126">
        <f>Z$2*AVERAGE(Annual!Z$65:Z$123)</f>
        <v>0</v>
      </c>
      <c r="AA86" s="126">
        <f>AA$2*AVERAGE(Annual!AA$65:AA$123)</f>
        <v>0</v>
      </c>
      <c r="AB86" s="126">
        <f>AB$2*AVERAGE(Annual!AB$65:AB$123)</f>
        <v>-8.2708477966612381</v>
      </c>
      <c r="AC86" s="126">
        <f>AC$2*AVERAGE(Annual!AC$65:AC$123)</f>
        <v>7.9282891803892195</v>
      </c>
      <c r="AD86" s="126">
        <f>AD$2*AVERAGE(Annual!AD$65:AD$123)</f>
        <v>1.21041671779895</v>
      </c>
    </row>
    <row r="87" spans="1:30">
      <c r="A87" t="s">
        <v>348</v>
      </c>
      <c r="B87" s="126">
        <f>B$2*AVERAGE(Annual!B$65:B$123)</f>
        <v>0.97508613524746723</v>
      </c>
      <c r="C87" s="126">
        <f>C$2*AVERAGE(Annual!C$65:C$123)</f>
        <v>1.0965181975386731</v>
      </c>
      <c r="D87" s="126">
        <f>D$2*AVERAGE(Annual!D$65:D$123)</f>
        <v>0</v>
      </c>
      <c r="E87" s="126">
        <f>E$2*AVERAGE(Annual!E$65:E$123)</f>
        <v>0</v>
      </c>
      <c r="F87" s="126">
        <f>F$2*AVERAGE(Annual!F$65:F$123)</f>
        <v>0</v>
      </c>
      <c r="G87" s="126">
        <f>G$2*AVERAGE(Annual!G$65:G$123)</f>
        <v>1.3145283028639994</v>
      </c>
      <c r="H87" s="126">
        <f>H$2*AVERAGE(Annual!H$65:H$123)</f>
        <v>1.5599703268041563</v>
      </c>
      <c r="I87" s="126">
        <f>I$2*AVERAGE(Annual!I$65:I$123)</f>
        <v>0.81715954503174404</v>
      </c>
      <c r="J87" s="126">
        <f>J$2*AVERAGE(Annual!J$65:J$123)</f>
        <v>0.63679839703649488</v>
      </c>
      <c r="K87" s="126">
        <f>K$2*AVERAGE(Annual!K$65:K$123)</f>
        <v>0.96453127407305739</v>
      </c>
      <c r="L87" s="126">
        <f>L$2*AVERAGE(Annual!L$65:L$123)</f>
        <v>0.14737172904131154</v>
      </c>
      <c r="M87" s="126">
        <f>M$2*AVERAGE(Annual!M$65:M$123)</f>
        <v>455.59516534320505</v>
      </c>
      <c r="N87" s="126">
        <f>N$2*AVERAGE(Annual!N$65:N$123)</f>
        <v>0.24839447836386697</v>
      </c>
      <c r="O87" s="126">
        <f>O$2*AVERAGE(Annual!O$65:O$123)</f>
        <v>5.8699579730958451</v>
      </c>
      <c r="P87" s="126">
        <f>P$2*AVERAGE(Annual!P$65:P$123)</f>
        <v>-9.1633183224032411E-2</v>
      </c>
      <c r="Q87" s="126">
        <f>Q$2*AVERAGE(Annual!Q$65:Q$123)</f>
        <v>0</v>
      </c>
      <c r="R87" s="126">
        <f>R$2*AVERAGE(Annual!R$65:R$123)</f>
        <v>0.78705022968172189</v>
      </c>
      <c r="S87" s="126">
        <f>S$2*AVERAGE(Annual!S$65:S$123)</f>
        <v>0.42983300578841338</v>
      </c>
      <c r="T87" s="126">
        <f>T$2*AVERAGE(Annual!T$65:T$123)</f>
        <v>0.35721722389330995</v>
      </c>
      <c r="U87" s="126">
        <f>U$2*AVERAGE(Annual!U$65:U$123)</f>
        <v>0</v>
      </c>
      <c r="V87" s="126">
        <f>V$2*AVERAGE(Annual!V$65:V$123)</f>
        <v>0.64827172638753461</v>
      </c>
      <c r="W87" s="126">
        <f>W$2*AVERAGE(Annual!W$65:W$123)</f>
        <v>464.31729255753385</v>
      </c>
      <c r="X87" s="126">
        <f>X$2*AVERAGE(Annual!X$65:X$123)</f>
        <v>0.5569110282440688</v>
      </c>
      <c r="Y87" s="126">
        <f>Y$2*AVERAGE(Annual!Y$65:Y$123)</f>
        <v>0.53927454418851795</v>
      </c>
      <c r="Z87" s="126">
        <f>Z$2*AVERAGE(Annual!Z$65:Z$123)</f>
        <v>0</v>
      </c>
      <c r="AA87" s="126">
        <f>AA$2*AVERAGE(Annual!AA$65:AA$123)</f>
        <v>0</v>
      </c>
      <c r="AB87" s="126">
        <f>AB$2*AVERAGE(Annual!AB$65:AB$123)</f>
        <v>-8.2708477966612381</v>
      </c>
      <c r="AC87" s="126">
        <f>AC$2*AVERAGE(Annual!AC$65:AC$123)</f>
        <v>7.9282891803892195</v>
      </c>
      <c r="AD87" s="126">
        <f>AD$2*AVERAGE(Annual!AD$65:AD$123)</f>
        <v>1.21041671779895</v>
      </c>
    </row>
    <row r="88" spans="1:30">
      <c r="A88" t="s">
        <v>349</v>
      </c>
      <c r="B88" s="126">
        <f>B$2*AVERAGE(Annual!B$65:B$123)</f>
        <v>0.97508613524746723</v>
      </c>
      <c r="C88" s="126">
        <f>C$2*AVERAGE(Annual!C$65:C$123)</f>
        <v>1.0965181975386731</v>
      </c>
      <c r="D88" s="126">
        <f>D$2*AVERAGE(Annual!D$65:D$123)</f>
        <v>0</v>
      </c>
      <c r="E88" s="126">
        <f>E$2*AVERAGE(Annual!E$65:E$123)</f>
        <v>0</v>
      </c>
      <c r="F88" s="126">
        <f>F$2*AVERAGE(Annual!F$65:F$123)</f>
        <v>0</v>
      </c>
      <c r="G88" s="126">
        <f>G$2*AVERAGE(Annual!G$65:G$123)</f>
        <v>1.3145283028639994</v>
      </c>
      <c r="H88" s="126">
        <f>H$2*AVERAGE(Annual!H$65:H$123)</f>
        <v>1.5599703268041563</v>
      </c>
      <c r="I88" s="126">
        <f>I$2*AVERAGE(Annual!I$65:I$123)</f>
        <v>0.81715954503174404</v>
      </c>
      <c r="J88" s="126">
        <f>J$2*AVERAGE(Annual!J$65:J$123)</f>
        <v>0.63679839703649488</v>
      </c>
      <c r="K88" s="126">
        <f>K$2*AVERAGE(Annual!K$65:K$123)</f>
        <v>0.96453127407305739</v>
      </c>
      <c r="L88" s="126">
        <f>L$2*AVERAGE(Annual!L$65:L$123)</f>
        <v>0.14737172904131154</v>
      </c>
      <c r="M88" s="126">
        <f>M$2*AVERAGE(Annual!M$65:M$123)</f>
        <v>455.59516534320505</v>
      </c>
      <c r="N88" s="126">
        <f>N$2*AVERAGE(Annual!N$65:N$123)</f>
        <v>0.24839447836386697</v>
      </c>
      <c r="O88" s="126">
        <f>O$2*AVERAGE(Annual!O$65:O$123)</f>
        <v>5.8699579730958451</v>
      </c>
      <c r="P88" s="126">
        <f>P$2*AVERAGE(Annual!P$65:P$123)</f>
        <v>-9.1633183224032411E-2</v>
      </c>
      <c r="Q88" s="126">
        <f>Q$2*AVERAGE(Annual!Q$65:Q$123)</f>
        <v>0</v>
      </c>
      <c r="R88" s="126">
        <f>R$2*AVERAGE(Annual!R$65:R$123)</f>
        <v>0.78705022968172189</v>
      </c>
      <c r="S88" s="126">
        <f>S$2*AVERAGE(Annual!S$65:S$123)</f>
        <v>0.42983300578841338</v>
      </c>
      <c r="T88" s="126">
        <f>T$2*AVERAGE(Annual!T$65:T$123)</f>
        <v>0.35721722389330995</v>
      </c>
      <c r="U88" s="126">
        <f>U$2*AVERAGE(Annual!U$65:U$123)</f>
        <v>0</v>
      </c>
      <c r="V88" s="126">
        <f>V$2*AVERAGE(Annual!V$65:V$123)</f>
        <v>0.64827172638753461</v>
      </c>
      <c r="W88" s="126">
        <f>W$2*AVERAGE(Annual!W$65:W$123)</f>
        <v>464.31729255753385</v>
      </c>
      <c r="X88" s="126">
        <f>X$2*AVERAGE(Annual!X$65:X$123)</f>
        <v>0.5569110282440688</v>
      </c>
      <c r="Y88" s="126">
        <f>Y$2*AVERAGE(Annual!Y$65:Y$123)</f>
        <v>0.53927454418851795</v>
      </c>
      <c r="Z88" s="126">
        <f>Z$2*AVERAGE(Annual!Z$65:Z$123)</f>
        <v>0</v>
      </c>
      <c r="AA88" s="126">
        <f>AA$2*AVERAGE(Annual!AA$65:AA$123)</f>
        <v>0</v>
      </c>
      <c r="AB88" s="126">
        <f>AB$2*AVERAGE(Annual!AB$65:AB$123)</f>
        <v>-8.2708477966612381</v>
      </c>
      <c r="AC88" s="126">
        <f>AC$2*AVERAGE(Annual!AC$65:AC$123)</f>
        <v>7.9282891803892195</v>
      </c>
      <c r="AD88" s="126">
        <f>AD$2*AVERAGE(Annual!AD$65:AD$123)</f>
        <v>1.21041671779895</v>
      </c>
    </row>
    <row r="89" spans="1:30">
      <c r="A89" t="s">
        <v>350</v>
      </c>
      <c r="B89" s="126">
        <f>B$2*AVERAGE(Annual!B$65:B$123)</f>
        <v>0.97508613524746723</v>
      </c>
      <c r="C89" s="126">
        <f>C$2*AVERAGE(Annual!C$65:C$123)</f>
        <v>1.0965181975386731</v>
      </c>
      <c r="D89" s="126">
        <f>D$2*AVERAGE(Annual!D$65:D$123)</f>
        <v>0</v>
      </c>
      <c r="E89" s="126">
        <f>E$2*AVERAGE(Annual!E$65:E$123)</f>
        <v>0</v>
      </c>
      <c r="F89" s="126">
        <f>F$2*AVERAGE(Annual!F$65:F$123)</f>
        <v>0</v>
      </c>
      <c r="G89" s="126">
        <f>G$2*AVERAGE(Annual!G$65:G$123)</f>
        <v>1.3145283028639994</v>
      </c>
      <c r="H89" s="126">
        <f>H$2*AVERAGE(Annual!H$65:H$123)</f>
        <v>1.5599703268041563</v>
      </c>
      <c r="I89" s="126">
        <f>I$2*AVERAGE(Annual!I$65:I$123)</f>
        <v>0.81715954503174404</v>
      </c>
      <c r="J89" s="126">
        <f>J$2*AVERAGE(Annual!J$65:J$123)</f>
        <v>0.63679839703649488</v>
      </c>
      <c r="K89" s="126">
        <f>K$2*AVERAGE(Annual!K$65:K$123)</f>
        <v>0.96453127407305739</v>
      </c>
      <c r="L89" s="126">
        <f>L$2*AVERAGE(Annual!L$65:L$123)</f>
        <v>0.14737172904131154</v>
      </c>
      <c r="M89" s="126">
        <f>M$2*AVERAGE(Annual!M$65:M$123)</f>
        <v>455.59516534320505</v>
      </c>
      <c r="N89" s="126">
        <f>N$2*AVERAGE(Annual!N$65:N$123)</f>
        <v>0.24839447836386697</v>
      </c>
      <c r="O89" s="126">
        <f>O$2*AVERAGE(Annual!O$65:O$123)</f>
        <v>5.8699579730958451</v>
      </c>
      <c r="P89" s="126">
        <f>P$2*AVERAGE(Annual!P$65:P$123)</f>
        <v>-9.1633183224032411E-2</v>
      </c>
      <c r="Q89" s="126">
        <f>Q$2*AVERAGE(Annual!Q$65:Q$123)</f>
        <v>0</v>
      </c>
      <c r="R89" s="126">
        <f>R$2*AVERAGE(Annual!R$65:R$123)</f>
        <v>0.78705022968172189</v>
      </c>
      <c r="S89" s="126">
        <f>S$2*AVERAGE(Annual!S$65:S$123)</f>
        <v>0.42983300578841338</v>
      </c>
      <c r="T89" s="126">
        <f>T$2*AVERAGE(Annual!T$65:T$123)</f>
        <v>0.35721722389330995</v>
      </c>
      <c r="U89" s="126">
        <f>U$2*AVERAGE(Annual!U$65:U$123)</f>
        <v>0</v>
      </c>
      <c r="V89" s="126">
        <f>V$2*AVERAGE(Annual!V$65:V$123)</f>
        <v>0.64827172638753461</v>
      </c>
      <c r="W89" s="126">
        <f>W$2*AVERAGE(Annual!W$65:W$123)</f>
        <v>464.31729255753385</v>
      </c>
      <c r="X89" s="126">
        <f>X$2*AVERAGE(Annual!X$65:X$123)</f>
        <v>0.5569110282440688</v>
      </c>
      <c r="Y89" s="126">
        <f>Y$2*AVERAGE(Annual!Y$65:Y$123)</f>
        <v>0.53927454418851795</v>
      </c>
      <c r="Z89" s="126">
        <f>Z$2*AVERAGE(Annual!Z$65:Z$123)</f>
        <v>0</v>
      </c>
      <c r="AA89" s="126">
        <f>AA$2*AVERAGE(Annual!AA$65:AA$123)</f>
        <v>0</v>
      </c>
      <c r="AB89" s="126">
        <f>AB$2*AVERAGE(Annual!AB$65:AB$123)</f>
        <v>-8.2708477966612381</v>
      </c>
      <c r="AC89" s="126">
        <f>AC$2*AVERAGE(Annual!AC$65:AC$123)</f>
        <v>7.9282891803892195</v>
      </c>
      <c r="AD89" s="126">
        <f>AD$2*AVERAGE(Annual!AD$65:AD$123)</f>
        <v>1.21041671779895</v>
      </c>
    </row>
    <row r="90" spans="1:30">
      <c r="A90" t="s">
        <v>351</v>
      </c>
      <c r="B90" s="126">
        <f>B$2*AVERAGE(Annual!B$65:B$123)</f>
        <v>0.97508613524746723</v>
      </c>
      <c r="C90" s="126">
        <f>C$2*AVERAGE(Annual!C$65:C$123)</f>
        <v>1.0965181975386731</v>
      </c>
      <c r="D90" s="126">
        <f>D$2*AVERAGE(Annual!D$65:D$123)</f>
        <v>0</v>
      </c>
      <c r="E90" s="126">
        <f>E$2*AVERAGE(Annual!E$65:E$123)</f>
        <v>0</v>
      </c>
      <c r="F90" s="126">
        <f>F$2*AVERAGE(Annual!F$65:F$123)</f>
        <v>0</v>
      </c>
      <c r="G90" s="126">
        <f>G$2*AVERAGE(Annual!G$65:G$123)</f>
        <v>1.3145283028639994</v>
      </c>
      <c r="H90" s="126">
        <f>H$2*AVERAGE(Annual!H$65:H$123)</f>
        <v>1.5599703268041563</v>
      </c>
      <c r="I90" s="126">
        <f>I$2*AVERAGE(Annual!I$65:I$123)</f>
        <v>0.81715954503174404</v>
      </c>
      <c r="J90" s="126">
        <f>J$2*AVERAGE(Annual!J$65:J$123)</f>
        <v>0.63679839703649488</v>
      </c>
      <c r="K90" s="126">
        <f>K$2*AVERAGE(Annual!K$65:K$123)</f>
        <v>0.96453127407305739</v>
      </c>
      <c r="L90" s="126">
        <f>L$2*AVERAGE(Annual!L$65:L$123)</f>
        <v>0.14737172904131154</v>
      </c>
      <c r="M90" s="126">
        <f>M$2*AVERAGE(Annual!M$65:M$123)</f>
        <v>455.59516534320505</v>
      </c>
      <c r="N90" s="126">
        <f>N$2*AVERAGE(Annual!N$65:N$123)</f>
        <v>0.24839447836386697</v>
      </c>
      <c r="O90" s="126">
        <f>O$2*AVERAGE(Annual!O$65:O$123)</f>
        <v>5.8699579730958451</v>
      </c>
      <c r="P90" s="126">
        <f>P$2*AVERAGE(Annual!P$65:P$123)</f>
        <v>-9.1633183224032411E-2</v>
      </c>
      <c r="Q90" s="126">
        <f>Q$2*AVERAGE(Annual!Q$65:Q$123)</f>
        <v>0</v>
      </c>
      <c r="R90" s="126">
        <f>R$2*AVERAGE(Annual!R$65:R$123)</f>
        <v>0.78705022968172189</v>
      </c>
      <c r="S90" s="126">
        <f>S$2*AVERAGE(Annual!S$65:S$123)</f>
        <v>0.42983300578841338</v>
      </c>
      <c r="T90" s="126">
        <f>T$2*AVERAGE(Annual!T$65:T$123)</f>
        <v>0.35721722389330995</v>
      </c>
      <c r="U90" s="126">
        <f>U$2*AVERAGE(Annual!U$65:U$123)</f>
        <v>0</v>
      </c>
      <c r="V90" s="126">
        <f>V$2*AVERAGE(Annual!V$65:V$123)</f>
        <v>0.64827172638753461</v>
      </c>
      <c r="W90" s="126">
        <f>W$2*AVERAGE(Annual!W$65:W$123)</f>
        <v>464.31729255753385</v>
      </c>
      <c r="X90" s="126">
        <f>X$2*AVERAGE(Annual!X$65:X$123)</f>
        <v>0.5569110282440688</v>
      </c>
      <c r="Y90" s="126">
        <f>Y$2*AVERAGE(Annual!Y$65:Y$123)</f>
        <v>0.53927454418851795</v>
      </c>
      <c r="Z90" s="126">
        <f>Z$2*AVERAGE(Annual!Z$65:Z$123)</f>
        <v>0</v>
      </c>
      <c r="AA90" s="126">
        <f>AA$2*AVERAGE(Annual!AA$65:AA$123)</f>
        <v>0</v>
      </c>
      <c r="AB90" s="126">
        <f>AB$2*AVERAGE(Annual!AB$65:AB$123)</f>
        <v>-8.2708477966612381</v>
      </c>
      <c r="AC90" s="126">
        <f>AC$2*AVERAGE(Annual!AC$65:AC$123)</f>
        <v>7.9282891803892195</v>
      </c>
      <c r="AD90" s="126">
        <f>AD$2*AVERAGE(Annual!AD$65:AD$123)</f>
        <v>1.21041671779895</v>
      </c>
    </row>
    <row r="91" spans="1:30">
      <c r="A91" t="s">
        <v>352</v>
      </c>
      <c r="B91" s="126">
        <f>B$2*AVERAGE(Annual!B$65:B$123)</f>
        <v>0.97508613524746723</v>
      </c>
      <c r="C91" s="126">
        <f>C$2*AVERAGE(Annual!C$65:C$123)</f>
        <v>1.0965181975386731</v>
      </c>
      <c r="D91" s="126">
        <f>D$2*AVERAGE(Annual!D$65:D$123)</f>
        <v>0</v>
      </c>
      <c r="E91" s="126">
        <f>E$2*AVERAGE(Annual!E$65:E$123)</f>
        <v>0</v>
      </c>
      <c r="F91" s="126">
        <f>F$2*AVERAGE(Annual!F$65:F$123)</f>
        <v>0</v>
      </c>
      <c r="G91" s="126">
        <f>G$2*AVERAGE(Annual!G$65:G$123)</f>
        <v>1.3145283028639994</v>
      </c>
      <c r="H91" s="126">
        <f>H$2*AVERAGE(Annual!H$65:H$123)</f>
        <v>1.5599703268041563</v>
      </c>
      <c r="I91" s="126">
        <f>I$2*AVERAGE(Annual!I$65:I$123)</f>
        <v>0.81715954503174404</v>
      </c>
      <c r="J91" s="126">
        <f>J$2*AVERAGE(Annual!J$65:J$123)</f>
        <v>0.63679839703649488</v>
      </c>
      <c r="K91" s="126">
        <f>K$2*AVERAGE(Annual!K$65:K$123)</f>
        <v>0.96453127407305739</v>
      </c>
      <c r="L91" s="126">
        <f>L$2*AVERAGE(Annual!L$65:L$123)</f>
        <v>0.14737172904131154</v>
      </c>
      <c r="M91" s="126">
        <f>M$2*AVERAGE(Annual!M$65:M$123)</f>
        <v>455.59516534320505</v>
      </c>
      <c r="N91" s="126">
        <f>N$2*AVERAGE(Annual!N$65:N$123)</f>
        <v>0.24839447836386697</v>
      </c>
      <c r="O91" s="126">
        <f>O$2*AVERAGE(Annual!O$65:O$123)</f>
        <v>5.8699579730958451</v>
      </c>
      <c r="P91" s="126">
        <f>P$2*AVERAGE(Annual!P$65:P$123)</f>
        <v>-9.1633183224032411E-2</v>
      </c>
      <c r="Q91" s="126">
        <f>Q$2*AVERAGE(Annual!Q$65:Q$123)</f>
        <v>0</v>
      </c>
      <c r="R91" s="126">
        <f>R$2*AVERAGE(Annual!R$65:R$123)</f>
        <v>0.78705022968172189</v>
      </c>
      <c r="S91" s="126">
        <f>S$2*AVERAGE(Annual!S$65:S$123)</f>
        <v>0.42983300578841338</v>
      </c>
      <c r="T91" s="126">
        <f>T$2*AVERAGE(Annual!T$65:T$123)</f>
        <v>0.35721722389330995</v>
      </c>
      <c r="U91" s="126">
        <f>U$2*AVERAGE(Annual!U$65:U$123)</f>
        <v>0</v>
      </c>
      <c r="V91" s="126">
        <f>V$2*AVERAGE(Annual!V$65:V$123)</f>
        <v>0.64827172638753461</v>
      </c>
      <c r="W91" s="126">
        <f>W$2*AVERAGE(Annual!W$65:W$123)</f>
        <v>464.31729255753385</v>
      </c>
      <c r="X91" s="126">
        <f>X$2*AVERAGE(Annual!X$65:X$123)</f>
        <v>0.5569110282440688</v>
      </c>
      <c r="Y91" s="126">
        <f>Y$2*AVERAGE(Annual!Y$65:Y$123)</f>
        <v>0.53927454418851795</v>
      </c>
      <c r="Z91" s="126">
        <f>Z$2*AVERAGE(Annual!Z$65:Z$123)</f>
        <v>0</v>
      </c>
      <c r="AA91" s="126">
        <f>AA$2*AVERAGE(Annual!AA$65:AA$123)</f>
        <v>0</v>
      </c>
      <c r="AB91" s="126">
        <f>AB$2*AVERAGE(Annual!AB$65:AB$123)</f>
        <v>-8.2708477966612381</v>
      </c>
      <c r="AC91" s="126">
        <f>AC$2*AVERAGE(Annual!AC$65:AC$123)</f>
        <v>7.9282891803892195</v>
      </c>
      <c r="AD91" s="126">
        <f>AD$2*AVERAGE(Annual!AD$65:AD$123)</f>
        <v>1.21041671779895</v>
      </c>
    </row>
    <row r="92" spans="1:30">
      <c r="A92" t="s">
        <v>353</v>
      </c>
      <c r="B92" s="126">
        <f>B$2*AVERAGE(Annual!B$65:B$123)</f>
        <v>0.97508613524746723</v>
      </c>
      <c r="C92" s="126">
        <f>C$2*AVERAGE(Annual!C$65:C$123)</f>
        <v>1.0965181975386731</v>
      </c>
      <c r="D92" s="126">
        <f>D$2*AVERAGE(Annual!D$65:D$123)</f>
        <v>0</v>
      </c>
      <c r="E92" s="126">
        <f>E$2*AVERAGE(Annual!E$65:E$123)</f>
        <v>0</v>
      </c>
      <c r="F92" s="126">
        <f>F$2*AVERAGE(Annual!F$65:F$123)</f>
        <v>0</v>
      </c>
      <c r="G92" s="126">
        <f>G$2*AVERAGE(Annual!G$65:G$123)</f>
        <v>1.3145283028639994</v>
      </c>
      <c r="H92" s="126">
        <f>H$2*AVERAGE(Annual!H$65:H$123)</f>
        <v>1.5599703268041563</v>
      </c>
      <c r="I92" s="126">
        <f>I$2*AVERAGE(Annual!I$65:I$123)</f>
        <v>0.81715954503174404</v>
      </c>
      <c r="J92" s="126">
        <f>J$2*AVERAGE(Annual!J$65:J$123)</f>
        <v>0.63679839703649488</v>
      </c>
      <c r="K92" s="126">
        <f>K$2*AVERAGE(Annual!K$65:K$123)</f>
        <v>0.96453127407305739</v>
      </c>
      <c r="L92" s="126">
        <f>L$2*AVERAGE(Annual!L$65:L$123)</f>
        <v>0.14737172904131154</v>
      </c>
      <c r="M92" s="126">
        <f>M$2*AVERAGE(Annual!M$65:M$123)</f>
        <v>455.59516534320505</v>
      </c>
      <c r="N92" s="126">
        <f>N$2*AVERAGE(Annual!N$65:N$123)</f>
        <v>0.24839447836386697</v>
      </c>
      <c r="O92" s="126">
        <f>O$2*AVERAGE(Annual!O$65:O$123)</f>
        <v>5.8699579730958451</v>
      </c>
      <c r="P92" s="126">
        <f>P$2*AVERAGE(Annual!P$65:P$123)</f>
        <v>-9.1633183224032411E-2</v>
      </c>
      <c r="Q92" s="126">
        <f>Q$2*AVERAGE(Annual!Q$65:Q$123)</f>
        <v>0</v>
      </c>
      <c r="R92" s="126">
        <f>R$2*AVERAGE(Annual!R$65:R$123)</f>
        <v>0.78705022968172189</v>
      </c>
      <c r="S92" s="126">
        <f>S$2*AVERAGE(Annual!S$65:S$123)</f>
        <v>0.42983300578841338</v>
      </c>
      <c r="T92" s="126">
        <f>T$2*AVERAGE(Annual!T$65:T$123)</f>
        <v>0.35721722389330995</v>
      </c>
      <c r="U92" s="126">
        <f>U$2*AVERAGE(Annual!U$65:U$123)</f>
        <v>0</v>
      </c>
      <c r="V92" s="126">
        <f>V$2*AVERAGE(Annual!V$65:V$123)</f>
        <v>0.64827172638753461</v>
      </c>
      <c r="W92" s="126">
        <f>W$2*AVERAGE(Annual!W$65:W$123)</f>
        <v>464.31729255753385</v>
      </c>
      <c r="X92" s="126">
        <f>X$2*AVERAGE(Annual!X$65:X$123)</f>
        <v>0.5569110282440688</v>
      </c>
      <c r="Y92" s="126">
        <f>Y$2*AVERAGE(Annual!Y$65:Y$123)</f>
        <v>0.53927454418851795</v>
      </c>
      <c r="Z92" s="126">
        <f>Z$2*AVERAGE(Annual!Z$65:Z$123)</f>
        <v>0</v>
      </c>
      <c r="AA92" s="126">
        <f>AA$2*AVERAGE(Annual!AA$65:AA$123)</f>
        <v>0</v>
      </c>
      <c r="AB92" s="126">
        <f>AB$2*AVERAGE(Annual!AB$65:AB$123)</f>
        <v>-8.2708477966612381</v>
      </c>
      <c r="AC92" s="126">
        <f>AC$2*AVERAGE(Annual!AC$65:AC$123)</f>
        <v>7.9282891803892195</v>
      </c>
      <c r="AD92" s="126">
        <f>AD$2*AVERAGE(Annual!AD$65:AD$123)</f>
        <v>1.21041671779895</v>
      </c>
    </row>
    <row r="93" spans="1:30">
      <c r="A93" t="s">
        <v>354</v>
      </c>
      <c r="B93" s="126">
        <f>B$2*AVERAGE(Annual!B$65:B$123)</f>
        <v>0.97508613524746723</v>
      </c>
      <c r="C93" s="126">
        <f>C$2*AVERAGE(Annual!C$65:C$123)</f>
        <v>1.0965181975386731</v>
      </c>
      <c r="D93" s="126">
        <f>D$2*AVERAGE(Annual!D$65:D$123)</f>
        <v>0</v>
      </c>
      <c r="E93" s="126">
        <f>E$2*AVERAGE(Annual!E$65:E$123)</f>
        <v>0</v>
      </c>
      <c r="F93" s="126">
        <f>F$2*AVERAGE(Annual!F$65:F$123)</f>
        <v>0</v>
      </c>
      <c r="G93" s="126">
        <f>G$2*AVERAGE(Annual!G$65:G$123)</f>
        <v>1.3145283028639994</v>
      </c>
      <c r="H93" s="126">
        <f>H$2*AVERAGE(Annual!H$65:H$123)</f>
        <v>1.5599703268041563</v>
      </c>
      <c r="I93" s="126">
        <f>I$2*AVERAGE(Annual!I$65:I$123)</f>
        <v>0.81715954503174404</v>
      </c>
      <c r="J93" s="126">
        <f>J$2*AVERAGE(Annual!J$65:J$123)</f>
        <v>0.63679839703649488</v>
      </c>
      <c r="K93" s="126">
        <f>K$2*AVERAGE(Annual!K$65:K$123)</f>
        <v>0.96453127407305739</v>
      </c>
      <c r="L93" s="126">
        <f>L$2*AVERAGE(Annual!L$65:L$123)</f>
        <v>0.14737172904131154</v>
      </c>
      <c r="M93" s="126">
        <f>M$2*AVERAGE(Annual!M$65:M$123)</f>
        <v>455.59516534320505</v>
      </c>
      <c r="N93" s="126">
        <f>N$2*AVERAGE(Annual!N$65:N$123)</f>
        <v>0.24839447836386697</v>
      </c>
      <c r="O93" s="126">
        <f>O$2*AVERAGE(Annual!O$65:O$123)</f>
        <v>5.8699579730958451</v>
      </c>
      <c r="P93" s="126">
        <f>P$2*AVERAGE(Annual!P$65:P$123)</f>
        <v>-9.1633183224032411E-2</v>
      </c>
      <c r="Q93" s="126">
        <f>Q$2*AVERAGE(Annual!Q$65:Q$123)</f>
        <v>0</v>
      </c>
      <c r="R93" s="126">
        <f>R$2*AVERAGE(Annual!R$65:R$123)</f>
        <v>0.78705022968172189</v>
      </c>
      <c r="S93" s="126">
        <f>S$2*AVERAGE(Annual!S$65:S$123)</f>
        <v>0.42983300578841338</v>
      </c>
      <c r="T93" s="126">
        <f>T$2*AVERAGE(Annual!T$65:T$123)</f>
        <v>0.35721722389330995</v>
      </c>
      <c r="U93" s="126">
        <f>U$2*AVERAGE(Annual!U$65:U$123)</f>
        <v>0</v>
      </c>
      <c r="V93" s="126">
        <f>V$2*AVERAGE(Annual!V$65:V$123)</f>
        <v>0.64827172638753461</v>
      </c>
      <c r="W93" s="126">
        <f>W$2*AVERAGE(Annual!W$65:W$123)</f>
        <v>464.31729255753385</v>
      </c>
      <c r="X93" s="126">
        <f>X$2*AVERAGE(Annual!X$65:X$123)</f>
        <v>0.5569110282440688</v>
      </c>
      <c r="Y93" s="126">
        <f>Y$2*AVERAGE(Annual!Y$65:Y$123)</f>
        <v>0.53927454418851795</v>
      </c>
      <c r="Z93" s="126">
        <f>Z$2*AVERAGE(Annual!Z$65:Z$123)</f>
        <v>0</v>
      </c>
      <c r="AA93" s="126">
        <f>AA$2*AVERAGE(Annual!AA$65:AA$123)</f>
        <v>0</v>
      </c>
      <c r="AB93" s="126">
        <f>AB$2*AVERAGE(Annual!AB$65:AB$123)</f>
        <v>-8.2708477966612381</v>
      </c>
      <c r="AC93" s="126">
        <f>AC$2*AVERAGE(Annual!AC$65:AC$123)</f>
        <v>7.9282891803892195</v>
      </c>
      <c r="AD93" s="126">
        <f>AD$2*AVERAGE(Annual!AD$65:AD$123)</f>
        <v>1.21041671779895</v>
      </c>
    </row>
    <row r="94" spans="1:30">
      <c r="A94" t="s">
        <v>355</v>
      </c>
      <c r="B94" s="126">
        <f>B$2*AVERAGE(Annual!B$65:B$123)</f>
        <v>0.97508613524746723</v>
      </c>
      <c r="C94" s="126">
        <f>C$2*AVERAGE(Annual!C$65:C$123)</f>
        <v>1.0965181975386731</v>
      </c>
      <c r="D94" s="126">
        <f>D$2*AVERAGE(Annual!D$65:D$123)</f>
        <v>0</v>
      </c>
      <c r="E94" s="126">
        <f>E$2*AVERAGE(Annual!E$65:E$123)</f>
        <v>0</v>
      </c>
      <c r="F94" s="126">
        <f>F$2*AVERAGE(Annual!F$65:F$123)</f>
        <v>0</v>
      </c>
      <c r="G94" s="126">
        <f>G$2*AVERAGE(Annual!G$65:G$123)</f>
        <v>1.3145283028639994</v>
      </c>
      <c r="H94" s="126">
        <f>H$2*AVERAGE(Annual!H$65:H$123)</f>
        <v>1.5599703268041563</v>
      </c>
      <c r="I94" s="126">
        <f>I$2*AVERAGE(Annual!I$65:I$123)</f>
        <v>0.81715954503174404</v>
      </c>
      <c r="J94" s="126">
        <f>J$2*AVERAGE(Annual!J$65:J$123)</f>
        <v>0.63679839703649488</v>
      </c>
      <c r="K94" s="126">
        <f>K$2*AVERAGE(Annual!K$65:K$123)</f>
        <v>0.96453127407305739</v>
      </c>
      <c r="L94" s="126">
        <f>L$2*AVERAGE(Annual!L$65:L$123)</f>
        <v>0.14737172904131154</v>
      </c>
      <c r="M94" s="126">
        <f>M$2*AVERAGE(Annual!M$65:M$123)</f>
        <v>455.59516534320505</v>
      </c>
      <c r="N94" s="126">
        <f>N$2*AVERAGE(Annual!N$65:N$123)</f>
        <v>0.24839447836386697</v>
      </c>
      <c r="O94" s="126">
        <f>O$2*AVERAGE(Annual!O$65:O$123)</f>
        <v>5.8699579730958451</v>
      </c>
      <c r="P94" s="126">
        <f>P$2*AVERAGE(Annual!P$65:P$123)</f>
        <v>-9.1633183224032411E-2</v>
      </c>
      <c r="Q94" s="126">
        <f>Q$2*AVERAGE(Annual!Q$65:Q$123)</f>
        <v>0</v>
      </c>
      <c r="R94" s="126">
        <f>R$2*AVERAGE(Annual!R$65:R$123)</f>
        <v>0.78705022968172189</v>
      </c>
      <c r="S94" s="126">
        <f>S$2*AVERAGE(Annual!S$65:S$123)</f>
        <v>0.42983300578841338</v>
      </c>
      <c r="T94" s="126">
        <f>T$2*AVERAGE(Annual!T$65:T$123)</f>
        <v>0.35721722389330995</v>
      </c>
      <c r="U94" s="126">
        <f>U$2*AVERAGE(Annual!U$65:U$123)</f>
        <v>0</v>
      </c>
      <c r="V94" s="126">
        <f>V$2*AVERAGE(Annual!V$65:V$123)</f>
        <v>0.64827172638753461</v>
      </c>
      <c r="W94" s="126">
        <f>W$2*AVERAGE(Annual!W$65:W$123)</f>
        <v>464.31729255753385</v>
      </c>
      <c r="X94" s="126">
        <f>X$2*AVERAGE(Annual!X$65:X$123)</f>
        <v>0.5569110282440688</v>
      </c>
      <c r="Y94" s="126">
        <f>Y$2*AVERAGE(Annual!Y$65:Y$123)</f>
        <v>0.53927454418851795</v>
      </c>
      <c r="Z94" s="126">
        <f>Z$2*AVERAGE(Annual!Z$65:Z$123)</f>
        <v>0</v>
      </c>
      <c r="AA94" s="126">
        <f>AA$2*AVERAGE(Annual!AA$65:AA$123)</f>
        <v>0</v>
      </c>
      <c r="AB94" s="126">
        <f>AB$2*AVERAGE(Annual!AB$65:AB$123)</f>
        <v>-8.2708477966612381</v>
      </c>
      <c r="AC94" s="126">
        <f>AC$2*AVERAGE(Annual!AC$65:AC$123)</f>
        <v>7.9282891803892195</v>
      </c>
      <c r="AD94" s="126">
        <f>AD$2*AVERAGE(Annual!AD$65:AD$123)</f>
        <v>1.21041671779895</v>
      </c>
    </row>
    <row r="95" spans="1:30">
      <c r="A95" t="s">
        <v>356</v>
      </c>
      <c r="B95" s="126">
        <f>B$2*AVERAGE(Annual!B$65:B$123)</f>
        <v>0.97508613524746723</v>
      </c>
      <c r="C95" s="126">
        <f>C$2*AVERAGE(Annual!C$65:C$123)</f>
        <v>1.0965181975386731</v>
      </c>
      <c r="D95" s="126">
        <f>D$2*AVERAGE(Annual!D$65:D$123)</f>
        <v>0</v>
      </c>
      <c r="E95" s="126">
        <f>E$2*AVERAGE(Annual!E$65:E$123)</f>
        <v>0</v>
      </c>
      <c r="F95" s="126">
        <f>F$2*AVERAGE(Annual!F$65:F$123)</f>
        <v>0</v>
      </c>
      <c r="G95" s="126">
        <f>G$2*AVERAGE(Annual!G$65:G$123)</f>
        <v>1.3145283028639994</v>
      </c>
      <c r="H95" s="126">
        <f>H$2*AVERAGE(Annual!H$65:H$123)</f>
        <v>1.5599703268041563</v>
      </c>
      <c r="I95" s="126">
        <f>I$2*AVERAGE(Annual!I$65:I$123)</f>
        <v>0.81715954503174404</v>
      </c>
      <c r="J95" s="126">
        <f>J$2*AVERAGE(Annual!J$65:J$123)</f>
        <v>0.63679839703649488</v>
      </c>
      <c r="K95" s="126">
        <f>K$2*AVERAGE(Annual!K$65:K$123)</f>
        <v>0.96453127407305739</v>
      </c>
      <c r="L95" s="126">
        <f>L$2*AVERAGE(Annual!L$65:L$123)</f>
        <v>0.14737172904131154</v>
      </c>
      <c r="M95" s="126">
        <f>M$2*AVERAGE(Annual!M$65:M$123)</f>
        <v>455.59516534320505</v>
      </c>
      <c r="N95" s="126">
        <f>N$2*AVERAGE(Annual!N$65:N$123)</f>
        <v>0.24839447836386697</v>
      </c>
      <c r="O95" s="126">
        <f>O$2*AVERAGE(Annual!O$65:O$123)</f>
        <v>5.8699579730958451</v>
      </c>
      <c r="P95" s="126">
        <f>P$2*AVERAGE(Annual!P$65:P$123)</f>
        <v>-9.1633183224032411E-2</v>
      </c>
      <c r="Q95" s="126">
        <f>Q$2*AVERAGE(Annual!Q$65:Q$123)</f>
        <v>0</v>
      </c>
      <c r="R95" s="126">
        <f>R$2*AVERAGE(Annual!R$65:R$123)</f>
        <v>0.78705022968172189</v>
      </c>
      <c r="S95" s="126">
        <f>S$2*AVERAGE(Annual!S$65:S$123)</f>
        <v>0.42983300578841338</v>
      </c>
      <c r="T95" s="126">
        <f>T$2*AVERAGE(Annual!T$65:T$123)</f>
        <v>0.35721722389330995</v>
      </c>
      <c r="U95" s="126">
        <f>U$2*AVERAGE(Annual!U$65:U$123)</f>
        <v>0</v>
      </c>
      <c r="V95" s="126">
        <f>V$2*AVERAGE(Annual!V$65:V$123)</f>
        <v>0.64827172638753461</v>
      </c>
      <c r="W95" s="126">
        <f>W$2*AVERAGE(Annual!W$65:W$123)</f>
        <v>464.31729255753385</v>
      </c>
      <c r="X95" s="126">
        <f>X$2*AVERAGE(Annual!X$65:X$123)</f>
        <v>0.5569110282440688</v>
      </c>
      <c r="Y95" s="126">
        <f>Y$2*AVERAGE(Annual!Y$65:Y$123)</f>
        <v>0.53927454418851795</v>
      </c>
      <c r="Z95" s="126">
        <f>Z$2*AVERAGE(Annual!Z$65:Z$123)</f>
        <v>0</v>
      </c>
      <c r="AA95" s="126">
        <f>AA$2*AVERAGE(Annual!AA$65:AA$123)</f>
        <v>0</v>
      </c>
      <c r="AB95" s="126">
        <f>AB$2*AVERAGE(Annual!AB$65:AB$123)</f>
        <v>-8.2708477966612381</v>
      </c>
      <c r="AC95" s="126">
        <f>AC$2*AVERAGE(Annual!AC$65:AC$123)</f>
        <v>7.9282891803892195</v>
      </c>
      <c r="AD95" s="126">
        <f>AD$2*AVERAGE(Annual!AD$65:AD$123)</f>
        <v>1.21041671779895</v>
      </c>
    </row>
    <row r="96" spans="1:30">
      <c r="A96" t="s">
        <v>357</v>
      </c>
      <c r="B96" s="126">
        <f>B$2*AVERAGE(Annual!B$65:B$123)</f>
        <v>0.97508613524746723</v>
      </c>
      <c r="C96" s="126">
        <f>C$2*AVERAGE(Annual!C$65:C$123)</f>
        <v>1.0965181975386731</v>
      </c>
      <c r="D96" s="126">
        <f>D$2*AVERAGE(Annual!D$65:D$123)</f>
        <v>0</v>
      </c>
      <c r="E96" s="126">
        <f>E$2*AVERAGE(Annual!E$65:E$123)</f>
        <v>0</v>
      </c>
      <c r="F96" s="126">
        <f>F$2*AVERAGE(Annual!F$65:F$123)</f>
        <v>0</v>
      </c>
      <c r="G96" s="126">
        <f>G$2*AVERAGE(Annual!G$65:G$123)</f>
        <v>1.3145283028639994</v>
      </c>
      <c r="H96" s="126">
        <f>H$2*AVERAGE(Annual!H$65:H$123)</f>
        <v>1.5599703268041563</v>
      </c>
      <c r="I96" s="126">
        <f>I$2*AVERAGE(Annual!I$65:I$123)</f>
        <v>0.81715954503174404</v>
      </c>
      <c r="J96" s="126">
        <f>J$2*AVERAGE(Annual!J$65:J$123)</f>
        <v>0.63679839703649488</v>
      </c>
      <c r="K96" s="126">
        <f>K$2*AVERAGE(Annual!K$65:K$123)</f>
        <v>0.96453127407305739</v>
      </c>
      <c r="L96" s="126">
        <f>L$2*AVERAGE(Annual!L$65:L$123)</f>
        <v>0.14737172904131154</v>
      </c>
      <c r="M96" s="126">
        <f>M$2*AVERAGE(Annual!M$65:M$123)</f>
        <v>455.59516534320505</v>
      </c>
      <c r="N96" s="126">
        <f>N$2*AVERAGE(Annual!N$65:N$123)</f>
        <v>0.24839447836386697</v>
      </c>
      <c r="O96" s="126">
        <f>O$2*AVERAGE(Annual!O$65:O$123)</f>
        <v>5.8699579730958451</v>
      </c>
      <c r="P96" s="126">
        <f>P$2*AVERAGE(Annual!P$65:P$123)</f>
        <v>-9.1633183224032411E-2</v>
      </c>
      <c r="Q96" s="126">
        <f>Q$2*AVERAGE(Annual!Q$65:Q$123)</f>
        <v>0</v>
      </c>
      <c r="R96" s="126">
        <f>R$2*AVERAGE(Annual!R$65:R$123)</f>
        <v>0.78705022968172189</v>
      </c>
      <c r="S96" s="126">
        <f>S$2*AVERAGE(Annual!S$65:S$123)</f>
        <v>0.42983300578841338</v>
      </c>
      <c r="T96" s="126">
        <f>T$2*AVERAGE(Annual!T$65:T$123)</f>
        <v>0.35721722389330995</v>
      </c>
      <c r="U96" s="126">
        <f>U$2*AVERAGE(Annual!U$65:U$123)</f>
        <v>0</v>
      </c>
      <c r="V96" s="126">
        <f>V$2*AVERAGE(Annual!V$65:V$123)</f>
        <v>0.64827172638753461</v>
      </c>
      <c r="W96" s="126">
        <f>W$2*AVERAGE(Annual!W$65:W$123)</f>
        <v>464.31729255753385</v>
      </c>
      <c r="X96" s="126">
        <f>X$2*AVERAGE(Annual!X$65:X$123)</f>
        <v>0.5569110282440688</v>
      </c>
      <c r="Y96" s="126">
        <f>Y$2*AVERAGE(Annual!Y$65:Y$123)</f>
        <v>0.53927454418851795</v>
      </c>
      <c r="Z96" s="126">
        <f>Z$2*AVERAGE(Annual!Z$65:Z$123)</f>
        <v>0</v>
      </c>
      <c r="AA96" s="126">
        <f>AA$2*AVERAGE(Annual!AA$65:AA$123)</f>
        <v>0</v>
      </c>
      <c r="AB96" s="126">
        <f>AB$2*AVERAGE(Annual!AB$65:AB$123)</f>
        <v>-8.2708477966612381</v>
      </c>
      <c r="AC96" s="126">
        <f>AC$2*AVERAGE(Annual!AC$65:AC$123)</f>
        <v>7.9282891803892195</v>
      </c>
      <c r="AD96" s="126">
        <f>AD$2*AVERAGE(Annual!AD$65:AD$123)</f>
        <v>1.21041671779895</v>
      </c>
    </row>
    <row r="97" spans="1:30">
      <c r="A97" t="s">
        <v>358</v>
      </c>
      <c r="B97" s="126">
        <f>B$2*AVERAGE(Annual!B$65:B$123)</f>
        <v>0.97508613524746723</v>
      </c>
      <c r="C97" s="126">
        <f>C$2*AVERAGE(Annual!C$65:C$123)</f>
        <v>1.0965181975386731</v>
      </c>
      <c r="D97" s="126">
        <f>D$2*AVERAGE(Annual!D$65:D$123)</f>
        <v>0</v>
      </c>
      <c r="E97" s="126">
        <f>E$2*AVERAGE(Annual!E$65:E$123)</f>
        <v>0</v>
      </c>
      <c r="F97" s="126">
        <f>F$2*AVERAGE(Annual!F$65:F$123)</f>
        <v>0</v>
      </c>
      <c r="G97" s="126">
        <f>G$2*AVERAGE(Annual!G$65:G$123)</f>
        <v>1.3145283028639994</v>
      </c>
      <c r="H97" s="126">
        <f>H$2*AVERAGE(Annual!H$65:H$123)</f>
        <v>1.5599703268041563</v>
      </c>
      <c r="I97" s="126">
        <f>I$2*AVERAGE(Annual!I$65:I$123)</f>
        <v>0.81715954503174404</v>
      </c>
      <c r="J97" s="126">
        <f>J$2*AVERAGE(Annual!J$65:J$123)</f>
        <v>0.63679839703649488</v>
      </c>
      <c r="K97" s="126">
        <f>K$2*AVERAGE(Annual!K$65:K$123)</f>
        <v>0.96453127407305739</v>
      </c>
      <c r="L97" s="126">
        <f>L$2*AVERAGE(Annual!L$65:L$123)</f>
        <v>0.14737172904131154</v>
      </c>
      <c r="M97" s="126">
        <f>M$2*AVERAGE(Annual!M$65:M$123)</f>
        <v>455.59516534320505</v>
      </c>
      <c r="N97" s="126">
        <f>N$2*AVERAGE(Annual!N$65:N$123)</f>
        <v>0.24839447836386697</v>
      </c>
      <c r="O97" s="126">
        <f>O$2*AVERAGE(Annual!O$65:O$123)</f>
        <v>5.8699579730958451</v>
      </c>
      <c r="P97" s="126">
        <f>P$2*AVERAGE(Annual!P$65:P$123)</f>
        <v>-9.1633183224032411E-2</v>
      </c>
      <c r="Q97" s="126">
        <f>Q$2*AVERAGE(Annual!Q$65:Q$123)</f>
        <v>0</v>
      </c>
      <c r="R97" s="126">
        <f>R$2*AVERAGE(Annual!R$65:R$123)</f>
        <v>0.78705022968172189</v>
      </c>
      <c r="S97" s="126">
        <f>S$2*AVERAGE(Annual!S$65:S$123)</f>
        <v>0.42983300578841338</v>
      </c>
      <c r="T97" s="126">
        <f>T$2*AVERAGE(Annual!T$65:T$123)</f>
        <v>0.35721722389330995</v>
      </c>
      <c r="U97" s="126">
        <f>U$2*AVERAGE(Annual!U$65:U$123)</f>
        <v>0</v>
      </c>
      <c r="V97" s="126">
        <f>V$2*AVERAGE(Annual!V$65:V$123)</f>
        <v>0.64827172638753461</v>
      </c>
      <c r="W97" s="126">
        <f>W$2*AVERAGE(Annual!W$65:W$123)</f>
        <v>464.31729255753385</v>
      </c>
      <c r="X97" s="126">
        <f>X$2*AVERAGE(Annual!X$65:X$123)</f>
        <v>0.5569110282440688</v>
      </c>
      <c r="Y97" s="126">
        <f>Y$2*AVERAGE(Annual!Y$65:Y$123)</f>
        <v>0.53927454418851795</v>
      </c>
      <c r="Z97" s="126">
        <f>Z$2*AVERAGE(Annual!Z$65:Z$123)</f>
        <v>0</v>
      </c>
      <c r="AA97" s="126">
        <f>AA$2*AVERAGE(Annual!AA$65:AA$123)</f>
        <v>0</v>
      </c>
      <c r="AB97" s="126">
        <f>AB$2*AVERAGE(Annual!AB$65:AB$123)</f>
        <v>-8.2708477966612381</v>
      </c>
      <c r="AC97" s="126">
        <f>AC$2*AVERAGE(Annual!AC$65:AC$123)</f>
        <v>7.9282891803892195</v>
      </c>
      <c r="AD97" s="126">
        <f>AD$2*AVERAGE(Annual!AD$65:AD$123)</f>
        <v>1.21041671779895</v>
      </c>
    </row>
    <row r="98" spans="1:30">
      <c r="A98" t="s">
        <v>359</v>
      </c>
      <c r="B98" s="126">
        <f>B$2*AVERAGE(Annual!B$65:B$123)</f>
        <v>0.97508613524746723</v>
      </c>
      <c r="C98" s="126">
        <f>C$2*AVERAGE(Annual!C$65:C$123)</f>
        <v>1.0965181975386731</v>
      </c>
      <c r="D98" s="126">
        <f>D$2*AVERAGE(Annual!D$65:D$123)</f>
        <v>0</v>
      </c>
      <c r="E98" s="126">
        <f>E$2*AVERAGE(Annual!E$65:E$123)</f>
        <v>0</v>
      </c>
      <c r="F98" s="126">
        <f>F$2*AVERAGE(Annual!F$65:F$123)</f>
        <v>0</v>
      </c>
      <c r="G98" s="126">
        <f>G$2*AVERAGE(Annual!G$65:G$123)</f>
        <v>1.3145283028639994</v>
      </c>
      <c r="H98" s="126">
        <f>H$2*AVERAGE(Annual!H$65:H$123)</f>
        <v>1.5599703268041563</v>
      </c>
      <c r="I98" s="126">
        <f>I$2*AVERAGE(Annual!I$65:I$123)</f>
        <v>0.81715954503174404</v>
      </c>
      <c r="J98" s="126">
        <f>J$2*AVERAGE(Annual!J$65:J$123)</f>
        <v>0.63679839703649488</v>
      </c>
      <c r="K98" s="126">
        <f>K$2*AVERAGE(Annual!K$65:K$123)</f>
        <v>0.96453127407305739</v>
      </c>
      <c r="L98" s="126">
        <f>L$2*AVERAGE(Annual!L$65:L$123)</f>
        <v>0.14737172904131154</v>
      </c>
      <c r="M98" s="126">
        <f>M$2*AVERAGE(Annual!M$65:M$123)</f>
        <v>455.59516534320505</v>
      </c>
      <c r="N98" s="126">
        <f>N$2*AVERAGE(Annual!N$65:N$123)</f>
        <v>0.24839447836386697</v>
      </c>
      <c r="O98" s="126">
        <f>O$2*AVERAGE(Annual!O$65:O$123)</f>
        <v>5.8699579730958451</v>
      </c>
      <c r="P98" s="126">
        <f>P$2*AVERAGE(Annual!P$65:P$123)</f>
        <v>-9.1633183224032411E-2</v>
      </c>
      <c r="Q98" s="126">
        <f>Q$2*AVERAGE(Annual!Q$65:Q$123)</f>
        <v>0</v>
      </c>
      <c r="R98" s="126">
        <f>R$2*AVERAGE(Annual!R$65:R$123)</f>
        <v>0.78705022968172189</v>
      </c>
      <c r="S98" s="126">
        <f>S$2*AVERAGE(Annual!S$65:S$123)</f>
        <v>0.42983300578841338</v>
      </c>
      <c r="T98" s="126">
        <f>T$2*AVERAGE(Annual!T$65:T$123)</f>
        <v>0.35721722389330995</v>
      </c>
      <c r="U98" s="126">
        <f>U$2*AVERAGE(Annual!U$65:U$123)</f>
        <v>0</v>
      </c>
      <c r="V98" s="126">
        <f>V$2*AVERAGE(Annual!V$65:V$123)</f>
        <v>0.64827172638753461</v>
      </c>
      <c r="W98" s="126">
        <f>W$2*AVERAGE(Annual!W$65:W$123)</f>
        <v>464.31729255753385</v>
      </c>
      <c r="X98" s="126">
        <f>X$2*AVERAGE(Annual!X$65:X$123)</f>
        <v>0.5569110282440688</v>
      </c>
      <c r="Y98" s="126">
        <f>Y$2*AVERAGE(Annual!Y$65:Y$123)</f>
        <v>0.53927454418851795</v>
      </c>
      <c r="Z98" s="126">
        <f>Z$2*AVERAGE(Annual!Z$65:Z$123)</f>
        <v>0</v>
      </c>
      <c r="AA98" s="126">
        <f>AA$2*AVERAGE(Annual!AA$65:AA$123)</f>
        <v>0</v>
      </c>
      <c r="AB98" s="126">
        <f>AB$2*AVERAGE(Annual!AB$65:AB$123)</f>
        <v>-8.2708477966612381</v>
      </c>
      <c r="AC98" s="126">
        <f>AC$2*AVERAGE(Annual!AC$65:AC$123)</f>
        <v>7.9282891803892195</v>
      </c>
      <c r="AD98" s="126">
        <f>AD$2*AVERAGE(Annual!AD$65:AD$123)</f>
        <v>1.21041671779895</v>
      </c>
    </row>
    <row r="99" spans="1:30">
      <c r="A99" t="s">
        <v>360</v>
      </c>
      <c r="B99" s="126">
        <f>B$2*AVERAGE(Annual!B$65:B$123)</f>
        <v>0.97508613524746723</v>
      </c>
      <c r="C99" s="126">
        <f>C$2*AVERAGE(Annual!C$65:C$123)</f>
        <v>1.0965181975386731</v>
      </c>
      <c r="D99" s="126">
        <f>D$2*AVERAGE(Annual!D$65:D$123)</f>
        <v>0</v>
      </c>
      <c r="E99" s="126">
        <f>E$2*AVERAGE(Annual!E$65:E$123)</f>
        <v>0</v>
      </c>
      <c r="F99" s="126">
        <f>F$2*AVERAGE(Annual!F$65:F$123)</f>
        <v>0</v>
      </c>
      <c r="G99" s="126">
        <f>G$2*AVERAGE(Annual!G$65:G$123)</f>
        <v>1.3145283028639994</v>
      </c>
      <c r="H99" s="126">
        <f>H$2*AVERAGE(Annual!H$65:H$123)</f>
        <v>1.5599703268041563</v>
      </c>
      <c r="I99" s="126">
        <f>I$2*AVERAGE(Annual!I$65:I$123)</f>
        <v>0.81715954503174404</v>
      </c>
      <c r="J99" s="126">
        <f>J$2*AVERAGE(Annual!J$65:J$123)</f>
        <v>0.63679839703649488</v>
      </c>
      <c r="K99" s="126">
        <f>K$2*AVERAGE(Annual!K$65:K$123)</f>
        <v>0.96453127407305739</v>
      </c>
      <c r="L99" s="126">
        <f>L$2*AVERAGE(Annual!L$65:L$123)</f>
        <v>0.14737172904131154</v>
      </c>
      <c r="M99" s="126">
        <f>M$2*AVERAGE(Annual!M$65:M$123)</f>
        <v>455.59516534320505</v>
      </c>
      <c r="N99" s="126">
        <f>N$2*AVERAGE(Annual!N$65:N$123)</f>
        <v>0.24839447836386697</v>
      </c>
      <c r="O99" s="126">
        <f>O$2*AVERAGE(Annual!O$65:O$123)</f>
        <v>5.8699579730958451</v>
      </c>
      <c r="P99" s="126">
        <f>P$2*AVERAGE(Annual!P$65:P$123)</f>
        <v>-9.1633183224032411E-2</v>
      </c>
      <c r="Q99" s="126">
        <f>Q$2*AVERAGE(Annual!Q$65:Q$123)</f>
        <v>0</v>
      </c>
      <c r="R99" s="126">
        <f>R$2*AVERAGE(Annual!R$65:R$123)</f>
        <v>0.78705022968172189</v>
      </c>
      <c r="S99" s="126">
        <f>S$2*AVERAGE(Annual!S$65:S$123)</f>
        <v>0.42983300578841338</v>
      </c>
      <c r="T99" s="126">
        <f>T$2*AVERAGE(Annual!T$65:T$123)</f>
        <v>0.35721722389330995</v>
      </c>
      <c r="U99" s="126">
        <f>U$2*AVERAGE(Annual!U$65:U$123)</f>
        <v>0</v>
      </c>
      <c r="V99" s="126">
        <f>V$2*AVERAGE(Annual!V$65:V$123)</f>
        <v>0.64827172638753461</v>
      </c>
      <c r="W99" s="126">
        <f>W$2*AVERAGE(Annual!W$65:W$123)</f>
        <v>464.31729255753385</v>
      </c>
      <c r="X99" s="126">
        <f>X$2*AVERAGE(Annual!X$65:X$123)</f>
        <v>0.5569110282440688</v>
      </c>
      <c r="Y99" s="126">
        <f>Y$2*AVERAGE(Annual!Y$65:Y$123)</f>
        <v>0.53927454418851795</v>
      </c>
      <c r="Z99" s="126">
        <f>Z$2*AVERAGE(Annual!Z$65:Z$123)</f>
        <v>0</v>
      </c>
      <c r="AA99" s="126">
        <f>AA$2*AVERAGE(Annual!AA$65:AA$123)</f>
        <v>0</v>
      </c>
      <c r="AB99" s="126">
        <f>AB$2*AVERAGE(Annual!AB$65:AB$123)</f>
        <v>-8.2708477966612381</v>
      </c>
      <c r="AC99" s="126">
        <f>AC$2*AVERAGE(Annual!AC$65:AC$123)</f>
        <v>7.9282891803892195</v>
      </c>
      <c r="AD99" s="126">
        <f>AD$2*AVERAGE(Annual!AD$65:AD$123)</f>
        <v>1.21041671779895</v>
      </c>
    </row>
    <row r="100" spans="1:30">
      <c r="A100" t="s">
        <v>361</v>
      </c>
      <c r="B100" s="126">
        <f>B$2*AVERAGE(Annual!B$65:B$123)</f>
        <v>0.97508613524746723</v>
      </c>
      <c r="C100" s="126">
        <f>C$2*AVERAGE(Annual!C$65:C$123)</f>
        <v>1.0965181975386731</v>
      </c>
      <c r="D100" s="126">
        <f>D$2*AVERAGE(Annual!D$65:D$123)</f>
        <v>0</v>
      </c>
      <c r="E100" s="126">
        <f>E$2*AVERAGE(Annual!E$65:E$123)</f>
        <v>0</v>
      </c>
      <c r="F100" s="126">
        <f>F$2*AVERAGE(Annual!F$65:F$123)</f>
        <v>0</v>
      </c>
      <c r="G100" s="126">
        <f>G$2*AVERAGE(Annual!G$65:G$123)</f>
        <v>1.3145283028639994</v>
      </c>
      <c r="H100" s="126">
        <f>H$2*AVERAGE(Annual!H$65:H$123)</f>
        <v>1.5599703268041563</v>
      </c>
      <c r="I100" s="126">
        <f>I$2*AVERAGE(Annual!I$65:I$123)</f>
        <v>0.81715954503174404</v>
      </c>
      <c r="J100" s="126">
        <f>J$2*AVERAGE(Annual!J$65:J$123)</f>
        <v>0.63679839703649488</v>
      </c>
      <c r="K100" s="126">
        <f>K$2*AVERAGE(Annual!K$65:K$123)</f>
        <v>0.96453127407305739</v>
      </c>
      <c r="L100" s="126">
        <f>L$2*AVERAGE(Annual!L$65:L$123)</f>
        <v>0.14737172904131154</v>
      </c>
      <c r="M100" s="126">
        <f>M$2*AVERAGE(Annual!M$65:M$123)</f>
        <v>455.59516534320505</v>
      </c>
      <c r="N100" s="126">
        <f>N$2*AVERAGE(Annual!N$65:N$123)</f>
        <v>0.24839447836386697</v>
      </c>
      <c r="O100" s="126">
        <f>O$2*AVERAGE(Annual!O$65:O$123)</f>
        <v>5.8699579730958451</v>
      </c>
      <c r="P100" s="126">
        <f>P$2*AVERAGE(Annual!P$65:P$123)</f>
        <v>-9.1633183224032411E-2</v>
      </c>
      <c r="Q100" s="126">
        <f>Q$2*AVERAGE(Annual!Q$65:Q$123)</f>
        <v>0</v>
      </c>
      <c r="R100" s="126">
        <f>R$2*AVERAGE(Annual!R$65:R$123)</f>
        <v>0.78705022968172189</v>
      </c>
      <c r="S100" s="126">
        <f>S$2*AVERAGE(Annual!S$65:S$123)</f>
        <v>0.42983300578841338</v>
      </c>
      <c r="T100" s="126">
        <f>T$2*AVERAGE(Annual!T$65:T$123)</f>
        <v>0.35721722389330995</v>
      </c>
      <c r="U100" s="126">
        <f>U$2*AVERAGE(Annual!U$65:U$123)</f>
        <v>0</v>
      </c>
      <c r="V100" s="126">
        <f>V$2*AVERAGE(Annual!V$65:V$123)</f>
        <v>0.64827172638753461</v>
      </c>
      <c r="W100" s="126">
        <f>W$2*AVERAGE(Annual!W$65:W$123)</f>
        <v>464.31729255753385</v>
      </c>
      <c r="X100" s="126">
        <f>X$2*AVERAGE(Annual!X$65:X$123)</f>
        <v>0.5569110282440688</v>
      </c>
      <c r="Y100" s="126">
        <f>Y$2*AVERAGE(Annual!Y$65:Y$123)</f>
        <v>0.53927454418851795</v>
      </c>
      <c r="Z100" s="126">
        <f>Z$2*AVERAGE(Annual!Z$65:Z$123)</f>
        <v>0</v>
      </c>
      <c r="AA100" s="126">
        <f>AA$2*AVERAGE(Annual!AA$65:AA$123)</f>
        <v>0</v>
      </c>
      <c r="AB100" s="126">
        <f>AB$2*AVERAGE(Annual!AB$65:AB$123)</f>
        <v>-8.2708477966612381</v>
      </c>
      <c r="AC100" s="126">
        <f>AC$2*AVERAGE(Annual!AC$65:AC$123)</f>
        <v>7.9282891803892195</v>
      </c>
      <c r="AD100" s="126">
        <f>AD$2*AVERAGE(Annual!AD$65:AD$123)</f>
        <v>1.21041671779895</v>
      </c>
    </row>
    <row r="101" spans="1:30">
      <c r="A101" t="s">
        <v>362</v>
      </c>
      <c r="B101" s="126">
        <f>B$2*AVERAGE(Annual!B$65:B$123)</f>
        <v>0.97508613524746723</v>
      </c>
      <c r="C101" s="126">
        <f>C$2*AVERAGE(Annual!C$65:C$123)</f>
        <v>1.0965181975386731</v>
      </c>
      <c r="D101" s="126">
        <f>D$2*AVERAGE(Annual!D$65:D$123)</f>
        <v>0</v>
      </c>
      <c r="E101" s="126">
        <f>E$2*AVERAGE(Annual!E$65:E$123)</f>
        <v>0</v>
      </c>
      <c r="F101" s="126">
        <f>F$2*AVERAGE(Annual!F$65:F$123)</f>
        <v>0</v>
      </c>
      <c r="G101" s="126">
        <f>G$2*AVERAGE(Annual!G$65:G$123)</f>
        <v>1.3145283028639994</v>
      </c>
      <c r="H101" s="126">
        <f>H$2*AVERAGE(Annual!H$65:H$123)</f>
        <v>1.5599703268041563</v>
      </c>
      <c r="I101" s="126">
        <f>I$2*AVERAGE(Annual!I$65:I$123)</f>
        <v>0.81715954503174404</v>
      </c>
      <c r="J101" s="126">
        <f>J$2*AVERAGE(Annual!J$65:J$123)</f>
        <v>0.63679839703649488</v>
      </c>
      <c r="K101" s="126">
        <f>K$2*AVERAGE(Annual!K$65:K$123)</f>
        <v>0.96453127407305739</v>
      </c>
      <c r="L101" s="126">
        <f>L$2*AVERAGE(Annual!L$65:L$123)</f>
        <v>0.14737172904131154</v>
      </c>
      <c r="M101" s="126">
        <f>M$2*AVERAGE(Annual!M$65:M$123)</f>
        <v>455.59516534320505</v>
      </c>
      <c r="N101" s="126">
        <f>N$2*AVERAGE(Annual!N$65:N$123)</f>
        <v>0.24839447836386697</v>
      </c>
      <c r="O101" s="126">
        <f>O$2*AVERAGE(Annual!O$65:O$123)</f>
        <v>5.8699579730958451</v>
      </c>
      <c r="P101" s="126">
        <f>P$2*AVERAGE(Annual!P$65:P$123)</f>
        <v>-9.1633183224032411E-2</v>
      </c>
      <c r="Q101" s="126">
        <f>Q$2*AVERAGE(Annual!Q$65:Q$123)</f>
        <v>0</v>
      </c>
      <c r="R101" s="126">
        <f>R$2*AVERAGE(Annual!R$65:R$123)</f>
        <v>0.78705022968172189</v>
      </c>
      <c r="S101" s="126">
        <f>S$2*AVERAGE(Annual!S$65:S$123)</f>
        <v>0.42983300578841338</v>
      </c>
      <c r="T101" s="126">
        <f>T$2*AVERAGE(Annual!T$65:T$123)</f>
        <v>0.35721722389330995</v>
      </c>
      <c r="U101" s="126">
        <f>U$2*AVERAGE(Annual!U$65:U$123)</f>
        <v>0</v>
      </c>
      <c r="V101" s="126">
        <f>V$2*AVERAGE(Annual!V$65:V$123)</f>
        <v>0.64827172638753461</v>
      </c>
      <c r="W101" s="126">
        <f>W$2*AVERAGE(Annual!W$65:W$123)</f>
        <v>464.31729255753385</v>
      </c>
      <c r="X101" s="126">
        <f>X$2*AVERAGE(Annual!X$65:X$123)</f>
        <v>0.5569110282440688</v>
      </c>
      <c r="Y101" s="126">
        <f>Y$2*AVERAGE(Annual!Y$65:Y$123)</f>
        <v>0.53927454418851795</v>
      </c>
      <c r="Z101" s="126">
        <f>Z$2*AVERAGE(Annual!Z$65:Z$123)</f>
        <v>0</v>
      </c>
      <c r="AA101" s="126">
        <f>AA$2*AVERAGE(Annual!AA$65:AA$123)</f>
        <v>0</v>
      </c>
      <c r="AB101" s="126">
        <f>AB$2*AVERAGE(Annual!AB$65:AB$123)</f>
        <v>-8.2708477966612381</v>
      </c>
      <c r="AC101" s="126">
        <f>AC$2*AVERAGE(Annual!AC$65:AC$123)</f>
        <v>7.9282891803892195</v>
      </c>
      <c r="AD101" s="126">
        <f>AD$2*AVERAGE(Annual!AD$65:AD$123)</f>
        <v>1.21041671779895</v>
      </c>
    </row>
    <row r="102" spans="1:30">
      <c r="A102" t="s">
        <v>363</v>
      </c>
      <c r="B102" s="126">
        <f>B$2*AVERAGE(Annual!B$65:B$123)</f>
        <v>0.97508613524746723</v>
      </c>
      <c r="C102" s="126">
        <f>C$2*AVERAGE(Annual!C$65:C$123)</f>
        <v>1.0965181975386731</v>
      </c>
      <c r="D102" s="126">
        <f>D$2*AVERAGE(Annual!D$65:D$123)</f>
        <v>0</v>
      </c>
      <c r="E102" s="126">
        <f>E$2*AVERAGE(Annual!E$65:E$123)</f>
        <v>0</v>
      </c>
      <c r="F102" s="126">
        <f>F$2*AVERAGE(Annual!F$65:F$123)</f>
        <v>0</v>
      </c>
      <c r="G102" s="126">
        <f>G$2*AVERAGE(Annual!G$65:G$123)</f>
        <v>1.3145283028639994</v>
      </c>
      <c r="H102" s="126">
        <f>H$2*AVERAGE(Annual!H$65:H$123)</f>
        <v>1.5599703268041563</v>
      </c>
      <c r="I102" s="126">
        <f>I$2*AVERAGE(Annual!I$65:I$123)</f>
        <v>0.81715954503174404</v>
      </c>
      <c r="J102" s="126">
        <f>J$2*AVERAGE(Annual!J$65:J$123)</f>
        <v>0.63679839703649488</v>
      </c>
      <c r="K102" s="126">
        <f>K$2*AVERAGE(Annual!K$65:K$123)</f>
        <v>0.96453127407305739</v>
      </c>
      <c r="L102" s="126">
        <f>L$2*AVERAGE(Annual!L$65:L$123)</f>
        <v>0.14737172904131154</v>
      </c>
      <c r="M102" s="126">
        <f>M$2*AVERAGE(Annual!M$65:M$123)</f>
        <v>455.59516534320505</v>
      </c>
      <c r="N102" s="126">
        <f>N$2*AVERAGE(Annual!N$65:N$123)</f>
        <v>0.24839447836386697</v>
      </c>
      <c r="O102" s="126">
        <f>O$2*AVERAGE(Annual!O$65:O$123)</f>
        <v>5.8699579730958451</v>
      </c>
      <c r="P102" s="126">
        <f>P$2*AVERAGE(Annual!P$65:P$123)</f>
        <v>-9.1633183224032411E-2</v>
      </c>
      <c r="Q102" s="126">
        <f>Q$2*AVERAGE(Annual!Q$65:Q$123)</f>
        <v>0</v>
      </c>
      <c r="R102" s="126">
        <f>R$2*AVERAGE(Annual!R$65:R$123)</f>
        <v>0.78705022968172189</v>
      </c>
      <c r="S102" s="126">
        <f>S$2*AVERAGE(Annual!S$65:S$123)</f>
        <v>0.42983300578841338</v>
      </c>
      <c r="T102" s="126">
        <f>T$2*AVERAGE(Annual!T$65:T$123)</f>
        <v>0.35721722389330995</v>
      </c>
      <c r="U102" s="126">
        <f>U$2*AVERAGE(Annual!U$65:U$123)</f>
        <v>0</v>
      </c>
      <c r="V102" s="126">
        <f>V$2*AVERAGE(Annual!V$65:V$123)</f>
        <v>0.64827172638753461</v>
      </c>
      <c r="W102" s="126">
        <f>W$2*AVERAGE(Annual!W$65:W$123)</f>
        <v>464.31729255753385</v>
      </c>
      <c r="X102" s="126">
        <f>X$2*AVERAGE(Annual!X$65:X$123)</f>
        <v>0.5569110282440688</v>
      </c>
      <c r="Y102" s="126">
        <f>Y$2*AVERAGE(Annual!Y$65:Y$123)</f>
        <v>0.53927454418851795</v>
      </c>
      <c r="Z102" s="126">
        <f>Z$2*AVERAGE(Annual!Z$65:Z$123)</f>
        <v>0</v>
      </c>
      <c r="AA102" s="126">
        <f>AA$2*AVERAGE(Annual!AA$65:AA$123)</f>
        <v>0</v>
      </c>
      <c r="AB102" s="126">
        <f>AB$2*AVERAGE(Annual!AB$65:AB$123)</f>
        <v>-8.2708477966612381</v>
      </c>
      <c r="AC102" s="126">
        <f>AC$2*AVERAGE(Annual!AC$65:AC$123)</f>
        <v>7.9282891803892195</v>
      </c>
      <c r="AD102" s="126">
        <f>AD$2*AVERAGE(Annual!AD$65:AD$123)</f>
        <v>1.21041671779895</v>
      </c>
    </row>
    <row r="103" spans="1:30">
      <c r="A103" t="s">
        <v>364</v>
      </c>
      <c r="B103" s="126">
        <f>B$2*AVERAGE(Annual!B$65:B$123)</f>
        <v>0.97508613524746723</v>
      </c>
      <c r="C103" s="126">
        <f>C$2*AVERAGE(Annual!C$65:C$123)</f>
        <v>1.0965181975386731</v>
      </c>
      <c r="D103" s="126">
        <f>D$2*AVERAGE(Annual!D$65:D$123)</f>
        <v>0</v>
      </c>
      <c r="E103" s="126">
        <f>E$2*AVERAGE(Annual!E$65:E$123)</f>
        <v>0</v>
      </c>
      <c r="F103" s="126">
        <f>F$2*AVERAGE(Annual!F$65:F$123)</f>
        <v>0</v>
      </c>
      <c r="G103" s="126">
        <f>G$2*AVERAGE(Annual!G$65:G$123)</f>
        <v>1.3145283028639994</v>
      </c>
      <c r="H103" s="126">
        <f>H$2*AVERAGE(Annual!H$65:H$123)</f>
        <v>1.5599703268041563</v>
      </c>
      <c r="I103" s="126">
        <f>I$2*AVERAGE(Annual!I$65:I$123)</f>
        <v>0.81715954503174404</v>
      </c>
      <c r="J103" s="126">
        <f>J$2*AVERAGE(Annual!J$65:J$123)</f>
        <v>0.63679839703649488</v>
      </c>
      <c r="K103" s="126">
        <f>K$2*AVERAGE(Annual!K$65:K$123)</f>
        <v>0.96453127407305739</v>
      </c>
      <c r="L103" s="126">
        <f>L$2*AVERAGE(Annual!L$65:L$123)</f>
        <v>0.14737172904131154</v>
      </c>
      <c r="M103" s="126">
        <f>M$2*AVERAGE(Annual!M$65:M$123)</f>
        <v>455.59516534320505</v>
      </c>
      <c r="N103" s="126">
        <f>N$2*AVERAGE(Annual!N$65:N$123)</f>
        <v>0.24839447836386697</v>
      </c>
      <c r="O103" s="126">
        <f>O$2*AVERAGE(Annual!O$65:O$123)</f>
        <v>5.8699579730958451</v>
      </c>
      <c r="P103" s="126">
        <f>P$2*AVERAGE(Annual!P$65:P$123)</f>
        <v>-9.1633183224032411E-2</v>
      </c>
      <c r="Q103" s="126">
        <f>Q$2*AVERAGE(Annual!Q$65:Q$123)</f>
        <v>0</v>
      </c>
      <c r="R103" s="126">
        <f>R$2*AVERAGE(Annual!R$65:R$123)</f>
        <v>0.78705022968172189</v>
      </c>
      <c r="S103" s="126">
        <f>S$2*AVERAGE(Annual!S$65:S$123)</f>
        <v>0.42983300578841338</v>
      </c>
      <c r="T103" s="126">
        <f>T$2*AVERAGE(Annual!T$65:T$123)</f>
        <v>0.35721722389330995</v>
      </c>
      <c r="U103" s="126">
        <f>U$2*AVERAGE(Annual!U$65:U$123)</f>
        <v>0</v>
      </c>
      <c r="V103" s="126">
        <f>V$2*AVERAGE(Annual!V$65:V$123)</f>
        <v>0.64827172638753461</v>
      </c>
      <c r="W103" s="126">
        <f>W$2*AVERAGE(Annual!W$65:W$123)</f>
        <v>464.31729255753385</v>
      </c>
      <c r="X103" s="126">
        <f>X$2*AVERAGE(Annual!X$65:X$123)</f>
        <v>0.5569110282440688</v>
      </c>
      <c r="Y103" s="126">
        <f>Y$2*AVERAGE(Annual!Y$65:Y$123)</f>
        <v>0.53927454418851795</v>
      </c>
      <c r="Z103" s="126">
        <f>Z$2*AVERAGE(Annual!Z$65:Z$123)</f>
        <v>0</v>
      </c>
      <c r="AA103" s="126">
        <f>AA$2*AVERAGE(Annual!AA$65:AA$123)</f>
        <v>0</v>
      </c>
      <c r="AB103" s="126">
        <f>AB$2*AVERAGE(Annual!AB$65:AB$123)</f>
        <v>-8.2708477966612381</v>
      </c>
      <c r="AC103" s="126">
        <f>AC$2*AVERAGE(Annual!AC$65:AC$123)</f>
        <v>7.9282891803892195</v>
      </c>
      <c r="AD103" s="126">
        <f>AD$2*AVERAGE(Annual!AD$65:AD$123)</f>
        <v>1.21041671779895</v>
      </c>
    </row>
    <row r="104" spans="1:30">
      <c r="A104" t="s">
        <v>365</v>
      </c>
      <c r="B104" s="126">
        <f>B$2*AVERAGE(Annual!B$65:B$123)</f>
        <v>0.97508613524746723</v>
      </c>
      <c r="C104" s="126">
        <f>C$2*AVERAGE(Annual!C$65:C$123)</f>
        <v>1.0965181975386731</v>
      </c>
      <c r="D104" s="126">
        <f>D$2*AVERAGE(Annual!D$65:D$123)</f>
        <v>0</v>
      </c>
      <c r="E104" s="126">
        <f>E$2*AVERAGE(Annual!E$65:E$123)</f>
        <v>0</v>
      </c>
      <c r="F104" s="126">
        <f>F$2*AVERAGE(Annual!F$65:F$123)</f>
        <v>0</v>
      </c>
      <c r="G104" s="126">
        <f>G$2*AVERAGE(Annual!G$65:G$123)</f>
        <v>1.3145283028639994</v>
      </c>
      <c r="H104" s="126">
        <f>H$2*AVERAGE(Annual!H$65:H$123)</f>
        <v>1.5599703268041563</v>
      </c>
      <c r="I104" s="126">
        <f>I$2*AVERAGE(Annual!I$65:I$123)</f>
        <v>0.81715954503174404</v>
      </c>
      <c r="J104" s="126">
        <f>J$2*AVERAGE(Annual!J$65:J$123)</f>
        <v>0.63679839703649488</v>
      </c>
      <c r="K104" s="126">
        <f>K$2*AVERAGE(Annual!K$65:K$123)</f>
        <v>0.96453127407305739</v>
      </c>
      <c r="L104" s="126">
        <f>L$2*AVERAGE(Annual!L$65:L$123)</f>
        <v>0.14737172904131154</v>
      </c>
      <c r="M104" s="126">
        <f>M$2*AVERAGE(Annual!M$65:M$123)</f>
        <v>455.59516534320505</v>
      </c>
      <c r="N104" s="126">
        <f>N$2*AVERAGE(Annual!N$65:N$123)</f>
        <v>0.24839447836386697</v>
      </c>
      <c r="O104" s="126">
        <f>O$2*AVERAGE(Annual!O$65:O$123)</f>
        <v>5.8699579730958451</v>
      </c>
      <c r="P104" s="126">
        <f>P$2*AVERAGE(Annual!P$65:P$123)</f>
        <v>-9.1633183224032411E-2</v>
      </c>
      <c r="Q104" s="126">
        <f>Q$2*AVERAGE(Annual!Q$65:Q$123)</f>
        <v>0</v>
      </c>
      <c r="R104" s="126">
        <f>R$2*AVERAGE(Annual!R$65:R$123)</f>
        <v>0.78705022968172189</v>
      </c>
      <c r="S104" s="126">
        <f>S$2*AVERAGE(Annual!S$65:S$123)</f>
        <v>0.42983300578841338</v>
      </c>
      <c r="T104" s="126">
        <f>T$2*AVERAGE(Annual!T$65:T$123)</f>
        <v>0.35721722389330995</v>
      </c>
      <c r="U104" s="126">
        <f>U$2*AVERAGE(Annual!U$65:U$123)</f>
        <v>0</v>
      </c>
      <c r="V104" s="126">
        <f>V$2*AVERAGE(Annual!V$65:V$123)</f>
        <v>0.64827172638753461</v>
      </c>
      <c r="W104" s="126">
        <f>W$2*AVERAGE(Annual!W$65:W$123)</f>
        <v>464.31729255753385</v>
      </c>
      <c r="X104" s="126">
        <f>X$2*AVERAGE(Annual!X$65:X$123)</f>
        <v>0.5569110282440688</v>
      </c>
      <c r="Y104" s="126">
        <f>Y$2*AVERAGE(Annual!Y$65:Y$123)</f>
        <v>0.53927454418851795</v>
      </c>
      <c r="Z104" s="126">
        <f>Z$2*AVERAGE(Annual!Z$65:Z$123)</f>
        <v>0</v>
      </c>
      <c r="AA104" s="126">
        <f>AA$2*AVERAGE(Annual!AA$65:AA$123)</f>
        <v>0</v>
      </c>
      <c r="AB104" s="126">
        <f>AB$2*AVERAGE(Annual!AB$65:AB$123)</f>
        <v>-8.2708477966612381</v>
      </c>
      <c r="AC104" s="126">
        <f>AC$2*AVERAGE(Annual!AC$65:AC$123)</f>
        <v>7.9282891803892195</v>
      </c>
      <c r="AD104" s="126">
        <f>AD$2*AVERAGE(Annual!AD$65:AD$123)</f>
        <v>1.21041671779895</v>
      </c>
    </row>
    <row r="105" spans="1:30">
      <c r="A105" t="s">
        <v>366</v>
      </c>
      <c r="B105" s="126">
        <f>B$2*AVERAGE(Annual!B$65:B$123)</f>
        <v>0.97508613524746723</v>
      </c>
      <c r="C105" s="126">
        <f>C$2*AVERAGE(Annual!C$65:C$123)</f>
        <v>1.0965181975386731</v>
      </c>
      <c r="D105" s="126">
        <f>D$2*AVERAGE(Annual!D$65:D$123)</f>
        <v>0</v>
      </c>
      <c r="E105" s="126">
        <f>E$2*AVERAGE(Annual!E$65:E$123)</f>
        <v>0</v>
      </c>
      <c r="F105" s="126">
        <f>F$2*AVERAGE(Annual!F$65:F$123)</f>
        <v>0</v>
      </c>
      <c r="G105" s="126">
        <f>G$2*AVERAGE(Annual!G$65:G$123)</f>
        <v>1.3145283028639994</v>
      </c>
      <c r="H105" s="126">
        <f>H$2*AVERAGE(Annual!H$65:H$123)</f>
        <v>1.5599703268041563</v>
      </c>
      <c r="I105" s="126">
        <f>I$2*AVERAGE(Annual!I$65:I$123)</f>
        <v>0.81715954503174404</v>
      </c>
      <c r="J105" s="126">
        <f>J$2*AVERAGE(Annual!J$65:J$123)</f>
        <v>0.63679839703649488</v>
      </c>
      <c r="K105" s="126">
        <f>K$2*AVERAGE(Annual!K$65:K$123)</f>
        <v>0.96453127407305739</v>
      </c>
      <c r="L105" s="126">
        <f>L$2*AVERAGE(Annual!L$65:L$123)</f>
        <v>0.14737172904131154</v>
      </c>
      <c r="M105" s="126">
        <f>M$2*AVERAGE(Annual!M$65:M$123)</f>
        <v>455.59516534320505</v>
      </c>
      <c r="N105" s="126">
        <f>N$2*AVERAGE(Annual!N$65:N$123)</f>
        <v>0.24839447836386697</v>
      </c>
      <c r="O105" s="126">
        <f>O$2*AVERAGE(Annual!O$65:O$123)</f>
        <v>5.8699579730958451</v>
      </c>
      <c r="P105" s="126">
        <f>P$2*AVERAGE(Annual!P$65:P$123)</f>
        <v>-9.1633183224032411E-2</v>
      </c>
      <c r="Q105" s="126">
        <f>Q$2*AVERAGE(Annual!Q$65:Q$123)</f>
        <v>0</v>
      </c>
      <c r="R105" s="126">
        <f>R$2*AVERAGE(Annual!R$65:R$123)</f>
        <v>0.78705022968172189</v>
      </c>
      <c r="S105" s="126">
        <f>S$2*AVERAGE(Annual!S$65:S$123)</f>
        <v>0.42983300578841338</v>
      </c>
      <c r="T105" s="126">
        <f>T$2*AVERAGE(Annual!T$65:T$123)</f>
        <v>0.35721722389330995</v>
      </c>
      <c r="U105" s="126">
        <f>U$2*AVERAGE(Annual!U$65:U$123)</f>
        <v>0</v>
      </c>
      <c r="V105" s="126">
        <f>V$2*AVERAGE(Annual!V$65:V$123)</f>
        <v>0.64827172638753461</v>
      </c>
      <c r="W105" s="126">
        <f>W$2*AVERAGE(Annual!W$65:W$123)</f>
        <v>464.31729255753385</v>
      </c>
      <c r="X105" s="126">
        <f>X$2*AVERAGE(Annual!X$65:X$123)</f>
        <v>0.5569110282440688</v>
      </c>
      <c r="Y105" s="126">
        <f>Y$2*AVERAGE(Annual!Y$65:Y$123)</f>
        <v>0.53927454418851795</v>
      </c>
      <c r="Z105" s="126">
        <f>Z$2*AVERAGE(Annual!Z$65:Z$123)</f>
        <v>0</v>
      </c>
      <c r="AA105" s="126">
        <f>AA$2*AVERAGE(Annual!AA$65:AA$123)</f>
        <v>0</v>
      </c>
      <c r="AB105" s="126">
        <f>AB$2*AVERAGE(Annual!AB$65:AB$123)</f>
        <v>-8.2708477966612381</v>
      </c>
      <c r="AC105" s="126">
        <f>AC$2*AVERAGE(Annual!AC$65:AC$123)</f>
        <v>7.9282891803892195</v>
      </c>
      <c r="AD105" s="126">
        <f>AD$2*AVERAGE(Annual!AD$65:AD$123)</f>
        <v>1.21041671779895</v>
      </c>
    </row>
    <row r="106" spans="1:30">
      <c r="A106" t="s">
        <v>367</v>
      </c>
      <c r="B106" s="126">
        <f>B$2*AVERAGE(Annual!B$65:B$123)</f>
        <v>0.97508613524746723</v>
      </c>
      <c r="C106" s="126">
        <f>C$2*AVERAGE(Annual!C$65:C$123)</f>
        <v>1.0965181975386731</v>
      </c>
      <c r="D106" s="126">
        <f>D$2*AVERAGE(Annual!D$65:D$123)</f>
        <v>0</v>
      </c>
      <c r="E106" s="126">
        <f>E$2*AVERAGE(Annual!E$65:E$123)</f>
        <v>0</v>
      </c>
      <c r="F106" s="126">
        <f>F$2*AVERAGE(Annual!F$65:F$123)</f>
        <v>0</v>
      </c>
      <c r="G106" s="126">
        <f>G$2*AVERAGE(Annual!G$65:G$123)</f>
        <v>1.3145283028639994</v>
      </c>
      <c r="H106" s="126">
        <f>H$2*AVERAGE(Annual!H$65:H$123)</f>
        <v>1.5599703268041563</v>
      </c>
      <c r="I106" s="126">
        <f>I$2*AVERAGE(Annual!I$65:I$123)</f>
        <v>0.81715954503174404</v>
      </c>
      <c r="J106" s="126">
        <f>J$2*AVERAGE(Annual!J$65:J$123)</f>
        <v>0.63679839703649488</v>
      </c>
      <c r="K106" s="126">
        <f>K$2*AVERAGE(Annual!K$65:K$123)</f>
        <v>0.96453127407305739</v>
      </c>
      <c r="L106" s="126">
        <f>L$2*AVERAGE(Annual!L$65:L$123)</f>
        <v>0.14737172904131154</v>
      </c>
      <c r="M106" s="126">
        <f>M$2*AVERAGE(Annual!M$65:M$123)</f>
        <v>455.59516534320505</v>
      </c>
      <c r="N106" s="126">
        <f>N$2*AVERAGE(Annual!N$65:N$123)</f>
        <v>0.24839447836386697</v>
      </c>
      <c r="O106" s="126">
        <f>O$2*AVERAGE(Annual!O$65:O$123)</f>
        <v>5.8699579730958451</v>
      </c>
      <c r="P106" s="126">
        <f>P$2*AVERAGE(Annual!P$65:P$123)</f>
        <v>-9.1633183224032411E-2</v>
      </c>
      <c r="Q106" s="126">
        <f>Q$2*AVERAGE(Annual!Q$65:Q$123)</f>
        <v>0</v>
      </c>
      <c r="R106" s="126">
        <f>R$2*AVERAGE(Annual!R$65:R$123)</f>
        <v>0.78705022968172189</v>
      </c>
      <c r="S106" s="126">
        <f>S$2*AVERAGE(Annual!S$65:S$123)</f>
        <v>0.42983300578841338</v>
      </c>
      <c r="T106" s="126">
        <f>T$2*AVERAGE(Annual!T$65:T$123)</f>
        <v>0.35721722389330995</v>
      </c>
      <c r="U106" s="126">
        <f>U$2*AVERAGE(Annual!U$65:U$123)</f>
        <v>0</v>
      </c>
      <c r="V106" s="126">
        <f>V$2*AVERAGE(Annual!V$65:V$123)</f>
        <v>0.64827172638753461</v>
      </c>
      <c r="W106" s="126">
        <f>W$2*AVERAGE(Annual!W$65:W$123)</f>
        <v>464.31729255753385</v>
      </c>
      <c r="X106" s="126">
        <f>X$2*AVERAGE(Annual!X$65:X$123)</f>
        <v>0.5569110282440688</v>
      </c>
      <c r="Y106" s="126">
        <f>Y$2*AVERAGE(Annual!Y$65:Y$123)</f>
        <v>0.53927454418851795</v>
      </c>
      <c r="Z106" s="126">
        <f>Z$2*AVERAGE(Annual!Z$65:Z$123)</f>
        <v>0</v>
      </c>
      <c r="AA106" s="126">
        <f>AA$2*AVERAGE(Annual!AA$65:AA$123)</f>
        <v>0</v>
      </c>
      <c r="AB106" s="126">
        <f>AB$2*AVERAGE(Annual!AB$65:AB$123)</f>
        <v>-8.2708477966612381</v>
      </c>
      <c r="AC106" s="126">
        <f>AC$2*AVERAGE(Annual!AC$65:AC$123)</f>
        <v>7.9282891803892195</v>
      </c>
      <c r="AD106" s="126">
        <f>AD$2*AVERAGE(Annual!AD$65:AD$123)</f>
        <v>1.21041671779895</v>
      </c>
    </row>
    <row r="107" spans="1:30">
      <c r="A107" t="s">
        <v>368</v>
      </c>
      <c r="B107" s="126">
        <f>B$2*AVERAGE(Annual!B$65:B$123)</f>
        <v>0.97508613524746723</v>
      </c>
      <c r="C107" s="126">
        <f>C$2*AVERAGE(Annual!C$65:C$123)</f>
        <v>1.0965181975386731</v>
      </c>
      <c r="D107" s="126">
        <f>D$2*AVERAGE(Annual!D$65:D$123)</f>
        <v>0</v>
      </c>
      <c r="E107" s="126">
        <f>E$2*AVERAGE(Annual!E$65:E$123)</f>
        <v>0</v>
      </c>
      <c r="F107" s="126">
        <f>F$2*AVERAGE(Annual!F$65:F$123)</f>
        <v>0</v>
      </c>
      <c r="G107" s="126">
        <f>G$2*AVERAGE(Annual!G$65:G$123)</f>
        <v>1.3145283028639994</v>
      </c>
      <c r="H107" s="126">
        <f>H$2*AVERAGE(Annual!H$65:H$123)</f>
        <v>1.5599703268041563</v>
      </c>
      <c r="I107" s="126">
        <f>I$2*AVERAGE(Annual!I$65:I$123)</f>
        <v>0.81715954503174404</v>
      </c>
      <c r="J107" s="126">
        <f>J$2*AVERAGE(Annual!J$65:J$123)</f>
        <v>0.63679839703649488</v>
      </c>
      <c r="K107" s="126">
        <f>K$2*AVERAGE(Annual!K$65:K$123)</f>
        <v>0.96453127407305739</v>
      </c>
      <c r="L107" s="126">
        <f>L$2*AVERAGE(Annual!L$65:L$123)</f>
        <v>0.14737172904131154</v>
      </c>
      <c r="M107" s="126">
        <f>M$2*AVERAGE(Annual!M$65:M$123)</f>
        <v>455.59516534320505</v>
      </c>
      <c r="N107" s="126">
        <f>N$2*AVERAGE(Annual!N$65:N$123)</f>
        <v>0.24839447836386697</v>
      </c>
      <c r="O107" s="126">
        <f>O$2*AVERAGE(Annual!O$65:O$123)</f>
        <v>5.8699579730958451</v>
      </c>
      <c r="P107" s="126">
        <f>P$2*AVERAGE(Annual!P$65:P$123)</f>
        <v>-9.1633183224032411E-2</v>
      </c>
      <c r="Q107" s="126">
        <f>Q$2*AVERAGE(Annual!Q$65:Q$123)</f>
        <v>0</v>
      </c>
      <c r="R107" s="126">
        <f>R$2*AVERAGE(Annual!R$65:R$123)</f>
        <v>0.78705022968172189</v>
      </c>
      <c r="S107" s="126">
        <f>S$2*AVERAGE(Annual!S$65:S$123)</f>
        <v>0.42983300578841338</v>
      </c>
      <c r="T107" s="126">
        <f>T$2*AVERAGE(Annual!T$65:T$123)</f>
        <v>0.35721722389330995</v>
      </c>
      <c r="U107" s="126">
        <f>U$2*AVERAGE(Annual!U$65:U$123)</f>
        <v>0</v>
      </c>
      <c r="V107" s="126">
        <f>V$2*AVERAGE(Annual!V$65:V$123)</f>
        <v>0.64827172638753461</v>
      </c>
      <c r="W107" s="126">
        <f>W$2*AVERAGE(Annual!W$65:W$123)</f>
        <v>464.31729255753385</v>
      </c>
      <c r="X107" s="126">
        <f>X$2*AVERAGE(Annual!X$65:X$123)</f>
        <v>0.5569110282440688</v>
      </c>
      <c r="Y107" s="126">
        <f>Y$2*AVERAGE(Annual!Y$65:Y$123)</f>
        <v>0.53927454418851795</v>
      </c>
      <c r="Z107" s="126">
        <f>Z$2*AVERAGE(Annual!Z$65:Z$123)</f>
        <v>0</v>
      </c>
      <c r="AA107" s="126">
        <f>AA$2*AVERAGE(Annual!AA$65:AA$123)</f>
        <v>0</v>
      </c>
      <c r="AB107" s="126">
        <f>AB$2*AVERAGE(Annual!AB$65:AB$123)</f>
        <v>-8.2708477966612381</v>
      </c>
      <c r="AC107" s="126">
        <f>AC$2*AVERAGE(Annual!AC$65:AC$123)</f>
        <v>7.9282891803892195</v>
      </c>
      <c r="AD107" s="126">
        <f>AD$2*AVERAGE(Annual!AD$65:AD$123)</f>
        <v>1.21041671779895</v>
      </c>
    </row>
    <row r="108" spans="1:30">
      <c r="A108" t="s">
        <v>369</v>
      </c>
      <c r="B108" s="126">
        <f>B$2*AVERAGE(Annual!B$65:B$123)</f>
        <v>0.97508613524746723</v>
      </c>
      <c r="C108" s="126">
        <f>C$2*AVERAGE(Annual!C$65:C$123)</f>
        <v>1.0965181975386731</v>
      </c>
      <c r="D108" s="126">
        <f>D$2*AVERAGE(Annual!D$65:D$123)</f>
        <v>0</v>
      </c>
      <c r="E108" s="126">
        <f>E$2*AVERAGE(Annual!E$65:E$123)</f>
        <v>0</v>
      </c>
      <c r="F108" s="126">
        <f>F$2*AVERAGE(Annual!F$65:F$123)</f>
        <v>0</v>
      </c>
      <c r="G108" s="126">
        <f>G$2*AVERAGE(Annual!G$65:G$123)</f>
        <v>1.3145283028639994</v>
      </c>
      <c r="H108" s="126">
        <f>H$2*AVERAGE(Annual!H$65:H$123)</f>
        <v>1.5599703268041563</v>
      </c>
      <c r="I108" s="126">
        <f>I$2*AVERAGE(Annual!I$65:I$123)</f>
        <v>0.81715954503174404</v>
      </c>
      <c r="J108" s="126">
        <f>J$2*AVERAGE(Annual!J$65:J$123)</f>
        <v>0.63679839703649488</v>
      </c>
      <c r="K108" s="126">
        <f>K$2*AVERAGE(Annual!K$65:K$123)</f>
        <v>0.96453127407305739</v>
      </c>
      <c r="L108" s="126">
        <f>L$2*AVERAGE(Annual!L$65:L$123)</f>
        <v>0.14737172904131154</v>
      </c>
      <c r="M108" s="126">
        <f>M$2*AVERAGE(Annual!M$65:M$123)</f>
        <v>455.59516534320505</v>
      </c>
      <c r="N108" s="126">
        <f>N$2*AVERAGE(Annual!N$65:N$123)</f>
        <v>0.24839447836386697</v>
      </c>
      <c r="O108" s="126">
        <f>O$2*AVERAGE(Annual!O$65:O$123)</f>
        <v>5.8699579730958451</v>
      </c>
      <c r="P108" s="126">
        <f>P$2*AVERAGE(Annual!P$65:P$123)</f>
        <v>-9.1633183224032411E-2</v>
      </c>
      <c r="Q108" s="126">
        <f>Q$2*AVERAGE(Annual!Q$65:Q$123)</f>
        <v>0</v>
      </c>
      <c r="R108" s="126">
        <f>R$2*AVERAGE(Annual!R$65:R$123)</f>
        <v>0.78705022968172189</v>
      </c>
      <c r="S108" s="126">
        <f>S$2*AVERAGE(Annual!S$65:S$123)</f>
        <v>0.42983300578841338</v>
      </c>
      <c r="T108" s="126">
        <f>T$2*AVERAGE(Annual!T$65:T$123)</f>
        <v>0.35721722389330995</v>
      </c>
      <c r="U108" s="126">
        <f>U$2*AVERAGE(Annual!U$65:U$123)</f>
        <v>0</v>
      </c>
      <c r="V108" s="126">
        <f>V$2*AVERAGE(Annual!V$65:V$123)</f>
        <v>0.64827172638753461</v>
      </c>
      <c r="W108" s="126">
        <f>W$2*AVERAGE(Annual!W$65:W$123)</f>
        <v>464.31729255753385</v>
      </c>
      <c r="X108" s="126">
        <f>X$2*AVERAGE(Annual!X$65:X$123)</f>
        <v>0.5569110282440688</v>
      </c>
      <c r="Y108" s="126">
        <f>Y$2*AVERAGE(Annual!Y$65:Y$123)</f>
        <v>0.53927454418851795</v>
      </c>
      <c r="Z108" s="126">
        <f>Z$2*AVERAGE(Annual!Z$65:Z$123)</f>
        <v>0</v>
      </c>
      <c r="AA108" s="126">
        <f>AA$2*AVERAGE(Annual!AA$65:AA$123)</f>
        <v>0</v>
      </c>
      <c r="AB108" s="126">
        <f>AB$2*AVERAGE(Annual!AB$65:AB$123)</f>
        <v>-8.2708477966612381</v>
      </c>
      <c r="AC108" s="126">
        <f>AC$2*AVERAGE(Annual!AC$65:AC$123)</f>
        <v>7.9282891803892195</v>
      </c>
      <c r="AD108" s="126">
        <f>AD$2*AVERAGE(Annual!AD$65:AD$123)</f>
        <v>1.21041671779895</v>
      </c>
    </row>
    <row r="109" spans="1:30">
      <c r="A109" t="s">
        <v>370</v>
      </c>
      <c r="B109" s="126">
        <f>B$2*AVERAGE(Annual!B$65:B$123)</f>
        <v>0.97508613524746723</v>
      </c>
      <c r="C109" s="126">
        <f>C$2*AVERAGE(Annual!C$65:C$123)</f>
        <v>1.0965181975386731</v>
      </c>
      <c r="D109" s="126">
        <f>D$2*AVERAGE(Annual!D$65:D$123)</f>
        <v>0</v>
      </c>
      <c r="E109" s="126">
        <f>E$2*AVERAGE(Annual!E$65:E$123)</f>
        <v>0</v>
      </c>
      <c r="F109" s="126">
        <f>F$2*AVERAGE(Annual!F$65:F$123)</f>
        <v>0</v>
      </c>
      <c r="G109" s="126">
        <f>G$2*AVERAGE(Annual!G$65:G$123)</f>
        <v>1.3145283028639994</v>
      </c>
      <c r="H109" s="126">
        <f>H$2*AVERAGE(Annual!H$65:H$123)</f>
        <v>1.5599703268041563</v>
      </c>
      <c r="I109" s="126">
        <f>I$2*AVERAGE(Annual!I$65:I$123)</f>
        <v>0.81715954503174404</v>
      </c>
      <c r="J109" s="126">
        <f>J$2*AVERAGE(Annual!J$65:J$123)</f>
        <v>0.63679839703649488</v>
      </c>
      <c r="K109" s="126">
        <f>K$2*AVERAGE(Annual!K$65:K$123)</f>
        <v>0.96453127407305739</v>
      </c>
      <c r="L109" s="126">
        <f>L$2*AVERAGE(Annual!L$65:L$123)</f>
        <v>0.14737172904131154</v>
      </c>
      <c r="M109" s="126">
        <f>M$2*AVERAGE(Annual!M$65:M$123)</f>
        <v>455.59516534320505</v>
      </c>
      <c r="N109" s="126">
        <f>N$2*AVERAGE(Annual!N$65:N$123)</f>
        <v>0.24839447836386697</v>
      </c>
      <c r="O109" s="126">
        <f>O$2*AVERAGE(Annual!O$65:O$123)</f>
        <v>5.8699579730958451</v>
      </c>
      <c r="P109" s="126">
        <f>P$2*AVERAGE(Annual!P$65:P$123)</f>
        <v>-9.1633183224032411E-2</v>
      </c>
      <c r="Q109" s="126">
        <f>Q$2*AVERAGE(Annual!Q$65:Q$123)</f>
        <v>0</v>
      </c>
      <c r="R109" s="126">
        <f>R$2*AVERAGE(Annual!R$65:R$123)</f>
        <v>0.78705022968172189</v>
      </c>
      <c r="S109" s="126">
        <f>S$2*AVERAGE(Annual!S$65:S$123)</f>
        <v>0.42983300578841338</v>
      </c>
      <c r="T109" s="126">
        <f>T$2*AVERAGE(Annual!T$65:T$123)</f>
        <v>0.35721722389330995</v>
      </c>
      <c r="U109" s="126">
        <f>U$2*AVERAGE(Annual!U$65:U$123)</f>
        <v>0</v>
      </c>
      <c r="V109" s="126">
        <f>V$2*AVERAGE(Annual!V$65:V$123)</f>
        <v>0.64827172638753461</v>
      </c>
      <c r="W109" s="126">
        <f>W$2*AVERAGE(Annual!W$65:W$123)</f>
        <v>464.31729255753385</v>
      </c>
      <c r="X109" s="126">
        <f>X$2*AVERAGE(Annual!X$65:X$123)</f>
        <v>0.5569110282440688</v>
      </c>
      <c r="Y109" s="126">
        <f>Y$2*AVERAGE(Annual!Y$65:Y$123)</f>
        <v>0.53927454418851795</v>
      </c>
      <c r="Z109" s="126">
        <f>Z$2*AVERAGE(Annual!Z$65:Z$123)</f>
        <v>0</v>
      </c>
      <c r="AA109" s="126">
        <f>AA$2*AVERAGE(Annual!AA$65:AA$123)</f>
        <v>0</v>
      </c>
      <c r="AB109" s="126">
        <f>AB$2*AVERAGE(Annual!AB$65:AB$123)</f>
        <v>-8.2708477966612381</v>
      </c>
      <c r="AC109" s="126">
        <f>AC$2*AVERAGE(Annual!AC$65:AC$123)</f>
        <v>7.9282891803892195</v>
      </c>
      <c r="AD109" s="126">
        <f>AD$2*AVERAGE(Annual!AD$65:AD$123)</f>
        <v>1.21041671779895</v>
      </c>
    </row>
    <row r="110" spans="1:30">
      <c r="A110" t="s">
        <v>462</v>
      </c>
      <c r="B110" s="126">
        <f>B$2*AVERAGE(Annual!B$65:B$123)</f>
        <v>0.97508613524746723</v>
      </c>
      <c r="C110" s="126">
        <f>C$2*AVERAGE(Annual!C$65:C$123)</f>
        <v>1.0965181975386731</v>
      </c>
      <c r="D110" s="126">
        <f>D$2*AVERAGE(Annual!D$65:D$123)</f>
        <v>0</v>
      </c>
      <c r="E110" s="126">
        <f>E$2*AVERAGE(Annual!E$65:E$123)</f>
        <v>0</v>
      </c>
      <c r="F110" s="126">
        <f>F$2*AVERAGE(Annual!F$65:F$123)</f>
        <v>0</v>
      </c>
      <c r="G110" s="126">
        <f>G$2*AVERAGE(Annual!G$65:G$123)</f>
        <v>1.3145283028639994</v>
      </c>
      <c r="H110" s="126">
        <f>H$2*AVERAGE(Annual!H$65:H$123)</f>
        <v>1.5599703268041563</v>
      </c>
      <c r="I110" s="126">
        <f>I$2*AVERAGE(Annual!I$65:I$123)</f>
        <v>0.81715954503174404</v>
      </c>
      <c r="J110" s="126">
        <f>J$2*AVERAGE(Annual!J$65:J$123)</f>
        <v>0.63679839703649488</v>
      </c>
      <c r="K110" s="126">
        <f>K$2*AVERAGE(Annual!K$65:K$123)</f>
        <v>0.96453127407305739</v>
      </c>
      <c r="L110" s="126">
        <f>L$2*AVERAGE(Annual!L$65:L$123)</f>
        <v>0.14737172904131154</v>
      </c>
      <c r="M110" s="126">
        <f>M$2*AVERAGE(Annual!M$65:M$123)</f>
        <v>455.59516534320505</v>
      </c>
      <c r="N110" s="126">
        <f>N$2*AVERAGE(Annual!N$65:N$123)</f>
        <v>0.24839447836386697</v>
      </c>
      <c r="O110" s="126">
        <f>O$2*AVERAGE(Annual!O$65:O$123)</f>
        <v>5.8699579730958451</v>
      </c>
      <c r="P110" s="126">
        <f>P$2*AVERAGE(Annual!P$65:P$123)</f>
        <v>-9.1633183224032411E-2</v>
      </c>
      <c r="Q110" s="126">
        <f>Q$2*AVERAGE(Annual!Q$65:Q$123)</f>
        <v>0</v>
      </c>
      <c r="R110" s="126">
        <f>R$2*AVERAGE(Annual!R$65:R$123)</f>
        <v>0.78705022968172189</v>
      </c>
      <c r="S110" s="126">
        <f>S$2*AVERAGE(Annual!S$65:S$123)</f>
        <v>0.42983300578841338</v>
      </c>
      <c r="T110" s="126">
        <f>T$2*AVERAGE(Annual!T$65:T$123)</f>
        <v>0.35721722389330995</v>
      </c>
      <c r="U110" s="126">
        <f>U$2*AVERAGE(Annual!U$65:U$123)</f>
        <v>0</v>
      </c>
      <c r="V110" s="126">
        <f>V$2*AVERAGE(Annual!V$65:V$123)</f>
        <v>0.64827172638753461</v>
      </c>
      <c r="W110" s="126">
        <f>W$2*AVERAGE(Annual!W$65:W$123)</f>
        <v>464.31729255753385</v>
      </c>
      <c r="X110" s="126">
        <f>X$2*AVERAGE(Annual!X$65:X$123)</f>
        <v>0.5569110282440688</v>
      </c>
      <c r="Y110" s="126">
        <f>Y$2*AVERAGE(Annual!Y$65:Y$123)</f>
        <v>0.53927454418851795</v>
      </c>
      <c r="Z110" s="126">
        <f>Z$2*AVERAGE(Annual!Z$65:Z$123)</f>
        <v>0</v>
      </c>
      <c r="AA110" s="126">
        <f>AA$2*AVERAGE(Annual!AA$65:AA$123)</f>
        <v>0</v>
      </c>
      <c r="AB110" s="126">
        <f>AB$2*AVERAGE(Annual!AB$65:AB$123)</f>
        <v>-8.2708477966612381</v>
      </c>
      <c r="AC110" s="126">
        <f>AC$2*AVERAGE(Annual!AC$65:AC$123)</f>
        <v>7.9282891803892195</v>
      </c>
      <c r="AD110" s="126">
        <f>AD$2*AVERAGE(Annual!AD$65:AD$123)</f>
        <v>1.21041671779895</v>
      </c>
    </row>
    <row r="111" spans="1:30">
      <c r="A111" t="s">
        <v>652</v>
      </c>
      <c r="B111" s="126">
        <f>B$2*AVERAGE(Annual!B$65:B$123)</f>
        <v>0.97508613524746723</v>
      </c>
      <c r="C111" s="126">
        <f>C$2*AVERAGE(Annual!C$65:C$123)</f>
        <v>1.0965181975386731</v>
      </c>
      <c r="D111" s="126">
        <f>D$2*AVERAGE(Annual!D$65:D$123)</f>
        <v>0</v>
      </c>
      <c r="E111" s="126">
        <f>E$2*AVERAGE(Annual!E$65:E$123)</f>
        <v>0</v>
      </c>
      <c r="F111" s="126">
        <f>F$2*AVERAGE(Annual!F$65:F$123)</f>
        <v>0</v>
      </c>
      <c r="G111" s="126">
        <f>G$2*AVERAGE(Annual!G$65:G$123)</f>
        <v>1.3145283028639994</v>
      </c>
      <c r="H111" s="126">
        <f>H$2*AVERAGE(Annual!H$65:H$123)</f>
        <v>1.5599703268041563</v>
      </c>
      <c r="I111" s="126">
        <f>I$2*AVERAGE(Annual!I$65:I$123)</f>
        <v>0.81715954503174404</v>
      </c>
      <c r="J111" s="126">
        <f>J$2*AVERAGE(Annual!J$65:J$123)</f>
        <v>0.63679839703649488</v>
      </c>
      <c r="K111" s="126">
        <f>K$2*AVERAGE(Annual!K$65:K$123)</f>
        <v>0.96453127407305739</v>
      </c>
      <c r="L111" s="126">
        <f>L$2*AVERAGE(Annual!L$65:L$123)</f>
        <v>0.14737172904131154</v>
      </c>
      <c r="M111" s="126">
        <f>M$2*AVERAGE(Annual!M$65:M$123)</f>
        <v>455.59516534320505</v>
      </c>
      <c r="N111" s="126">
        <f>N$2*AVERAGE(Annual!N$65:N$123)</f>
        <v>0.24839447836386697</v>
      </c>
      <c r="O111" s="126">
        <f>O$2*AVERAGE(Annual!O$65:O$123)</f>
        <v>5.8699579730958451</v>
      </c>
      <c r="P111" s="126">
        <f>P$2*AVERAGE(Annual!P$65:P$123)</f>
        <v>-9.1633183224032411E-2</v>
      </c>
      <c r="Q111" s="126">
        <f>Q$2*AVERAGE(Annual!Q$65:Q$123)</f>
        <v>0</v>
      </c>
      <c r="R111" s="126">
        <f>R$2*AVERAGE(Annual!R$65:R$123)</f>
        <v>0.78705022968172189</v>
      </c>
      <c r="S111" s="126">
        <f>S$2*AVERAGE(Annual!S$65:S$123)</f>
        <v>0.42983300578841338</v>
      </c>
      <c r="T111" s="126">
        <f>T$2*AVERAGE(Annual!T$65:T$123)</f>
        <v>0.35721722389330995</v>
      </c>
      <c r="U111" s="126">
        <f>U$2*AVERAGE(Annual!U$65:U$123)</f>
        <v>0</v>
      </c>
      <c r="V111" s="126">
        <f>V$2*AVERAGE(Annual!V$65:V$123)</f>
        <v>0.64827172638753461</v>
      </c>
      <c r="W111" s="126">
        <f>W$2*AVERAGE(Annual!W$65:W$123)</f>
        <v>464.31729255753385</v>
      </c>
      <c r="X111" s="126">
        <f>X$2*AVERAGE(Annual!X$65:X$123)</f>
        <v>0.5569110282440688</v>
      </c>
      <c r="Y111" s="126">
        <f>Y$2*AVERAGE(Annual!Y$65:Y$123)</f>
        <v>0.53927454418851795</v>
      </c>
      <c r="Z111" s="126">
        <f>Z$2*AVERAGE(Annual!Z$65:Z$123)</f>
        <v>0</v>
      </c>
      <c r="AA111" s="126">
        <f>AA$2*AVERAGE(Annual!AA$65:AA$123)</f>
        <v>0</v>
      </c>
      <c r="AB111" s="126">
        <f>AB$2*AVERAGE(Annual!AB$65:AB$123)</f>
        <v>-8.2708477966612381</v>
      </c>
      <c r="AC111" s="126">
        <f>AC$2*AVERAGE(Annual!AC$65:AC$123)</f>
        <v>7.9282891803892195</v>
      </c>
      <c r="AD111" s="126">
        <f>AD$2*AVERAGE(Annual!AD$65:AD$123)</f>
        <v>1.21041671779895</v>
      </c>
    </row>
    <row r="112" spans="1:30">
      <c r="A112" t="s">
        <v>653</v>
      </c>
      <c r="B112" s="126">
        <f>B$2*AVERAGE(Annual!B$65:B$123)</f>
        <v>0.97508613524746723</v>
      </c>
      <c r="C112" s="126">
        <f>C$2*AVERAGE(Annual!C$65:C$123)</f>
        <v>1.0965181975386731</v>
      </c>
      <c r="D112" s="126">
        <f>D$2*AVERAGE(Annual!D$65:D$123)</f>
        <v>0</v>
      </c>
      <c r="E112" s="126">
        <f>E$2*AVERAGE(Annual!E$65:E$123)</f>
        <v>0</v>
      </c>
      <c r="F112" s="126">
        <f>F$2*AVERAGE(Annual!F$65:F$123)</f>
        <v>0</v>
      </c>
      <c r="G112" s="126">
        <f>G$2*AVERAGE(Annual!G$65:G$123)</f>
        <v>1.3145283028639994</v>
      </c>
      <c r="H112" s="126">
        <f>H$2*AVERAGE(Annual!H$65:H$123)</f>
        <v>1.5599703268041563</v>
      </c>
      <c r="I112" s="126">
        <f>I$2*AVERAGE(Annual!I$65:I$123)</f>
        <v>0.81715954503174404</v>
      </c>
      <c r="J112" s="126">
        <f>J$2*AVERAGE(Annual!J$65:J$123)</f>
        <v>0.63679839703649488</v>
      </c>
      <c r="K112" s="126">
        <f>K$2*AVERAGE(Annual!K$65:K$123)</f>
        <v>0.96453127407305739</v>
      </c>
      <c r="L112" s="126">
        <f>L$2*AVERAGE(Annual!L$65:L$123)</f>
        <v>0.14737172904131154</v>
      </c>
      <c r="M112" s="126">
        <f>M$2*AVERAGE(Annual!M$65:M$123)</f>
        <v>455.59516534320505</v>
      </c>
      <c r="N112" s="126">
        <f>N$2*AVERAGE(Annual!N$65:N$123)</f>
        <v>0.24839447836386697</v>
      </c>
      <c r="O112" s="126">
        <f>O$2*AVERAGE(Annual!O$65:O$123)</f>
        <v>5.8699579730958451</v>
      </c>
      <c r="P112" s="126">
        <f>P$2*AVERAGE(Annual!P$65:P$123)</f>
        <v>-9.1633183224032411E-2</v>
      </c>
      <c r="Q112" s="126">
        <f>Q$2*AVERAGE(Annual!Q$65:Q$123)</f>
        <v>0</v>
      </c>
      <c r="R112" s="126">
        <f>R$2*AVERAGE(Annual!R$65:R$123)</f>
        <v>0.78705022968172189</v>
      </c>
      <c r="S112" s="126">
        <f>S$2*AVERAGE(Annual!S$65:S$123)</f>
        <v>0.42983300578841338</v>
      </c>
      <c r="T112" s="126">
        <f>T$2*AVERAGE(Annual!T$65:T$123)</f>
        <v>0.35721722389330995</v>
      </c>
      <c r="U112" s="126">
        <f>U$2*AVERAGE(Annual!U$65:U$123)</f>
        <v>0</v>
      </c>
      <c r="V112" s="126">
        <f>V$2*AVERAGE(Annual!V$65:V$123)</f>
        <v>0.64827172638753461</v>
      </c>
      <c r="W112" s="126">
        <f>W$2*AVERAGE(Annual!W$65:W$123)</f>
        <v>464.31729255753385</v>
      </c>
      <c r="X112" s="126">
        <f>X$2*AVERAGE(Annual!X$65:X$123)</f>
        <v>0.5569110282440688</v>
      </c>
      <c r="Y112" s="126">
        <f>Y$2*AVERAGE(Annual!Y$65:Y$123)</f>
        <v>0.53927454418851795</v>
      </c>
      <c r="Z112" s="126">
        <f>Z$2*AVERAGE(Annual!Z$65:Z$123)</f>
        <v>0</v>
      </c>
      <c r="AA112" s="126">
        <f>AA$2*AVERAGE(Annual!AA$65:AA$123)</f>
        <v>0</v>
      </c>
      <c r="AB112" s="126">
        <f>AB$2*AVERAGE(Annual!AB$65:AB$123)</f>
        <v>-8.2708477966612381</v>
      </c>
      <c r="AC112" s="126">
        <f>AC$2*AVERAGE(Annual!AC$65:AC$123)</f>
        <v>7.9282891803892195</v>
      </c>
      <c r="AD112" s="126">
        <f>AD$2*AVERAGE(Annual!AD$65:AD$123)</f>
        <v>1.21041671779895</v>
      </c>
    </row>
    <row r="113" spans="1:30">
      <c r="A113" t="s">
        <v>654</v>
      </c>
      <c r="B113" s="126">
        <f>B$2*AVERAGE(Annual!B$65:B$123)</f>
        <v>0.97508613524746723</v>
      </c>
      <c r="C113" s="126">
        <f>C$2*AVERAGE(Annual!C$65:C$123)</f>
        <v>1.0965181975386731</v>
      </c>
      <c r="D113" s="126">
        <f>D$2*AVERAGE(Annual!D$65:D$123)</f>
        <v>0</v>
      </c>
      <c r="E113" s="126">
        <f>E$2*AVERAGE(Annual!E$65:E$123)</f>
        <v>0</v>
      </c>
      <c r="F113" s="126">
        <f>F$2*AVERAGE(Annual!F$65:F$123)</f>
        <v>0</v>
      </c>
      <c r="G113" s="126">
        <f>G$2*AVERAGE(Annual!G$65:G$123)</f>
        <v>1.3145283028639994</v>
      </c>
      <c r="H113" s="126">
        <f>H$2*AVERAGE(Annual!H$65:H$123)</f>
        <v>1.5599703268041563</v>
      </c>
      <c r="I113" s="126">
        <f>I$2*AVERAGE(Annual!I$65:I$123)</f>
        <v>0.81715954503174404</v>
      </c>
      <c r="J113" s="126">
        <f>J$2*AVERAGE(Annual!J$65:J$123)</f>
        <v>0.63679839703649488</v>
      </c>
      <c r="K113" s="126">
        <f>K$2*AVERAGE(Annual!K$65:K$123)</f>
        <v>0.96453127407305739</v>
      </c>
      <c r="L113" s="126">
        <f>L$2*AVERAGE(Annual!L$65:L$123)</f>
        <v>0.14737172904131154</v>
      </c>
      <c r="M113" s="126">
        <f>M$2*AVERAGE(Annual!M$65:M$123)</f>
        <v>455.59516534320505</v>
      </c>
      <c r="N113" s="126">
        <f>N$2*AVERAGE(Annual!N$65:N$123)</f>
        <v>0.24839447836386697</v>
      </c>
      <c r="O113" s="126">
        <f>O$2*AVERAGE(Annual!O$65:O$123)</f>
        <v>5.8699579730958451</v>
      </c>
      <c r="P113" s="126">
        <f>P$2*AVERAGE(Annual!P$65:P$123)</f>
        <v>-9.1633183224032411E-2</v>
      </c>
      <c r="Q113" s="126">
        <f>Q$2*AVERAGE(Annual!Q$65:Q$123)</f>
        <v>0</v>
      </c>
      <c r="R113" s="126">
        <f>R$2*AVERAGE(Annual!R$65:R$123)</f>
        <v>0.78705022968172189</v>
      </c>
      <c r="S113" s="126">
        <f>S$2*AVERAGE(Annual!S$65:S$123)</f>
        <v>0.42983300578841338</v>
      </c>
      <c r="T113" s="126">
        <f>T$2*AVERAGE(Annual!T$65:T$123)</f>
        <v>0.35721722389330995</v>
      </c>
      <c r="U113" s="126">
        <f>U$2*AVERAGE(Annual!U$65:U$123)</f>
        <v>0</v>
      </c>
      <c r="V113" s="126">
        <f>V$2*AVERAGE(Annual!V$65:V$123)</f>
        <v>0.64827172638753461</v>
      </c>
      <c r="W113" s="126">
        <f>W$2*AVERAGE(Annual!W$65:W$123)</f>
        <v>464.31729255753385</v>
      </c>
      <c r="X113" s="126">
        <f>X$2*AVERAGE(Annual!X$65:X$123)</f>
        <v>0.5569110282440688</v>
      </c>
      <c r="Y113" s="126">
        <f>Y$2*AVERAGE(Annual!Y$65:Y$123)</f>
        <v>0.53927454418851795</v>
      </c>
      <c r="Z113" s="126">
        <f>Z$2*AVERAGE(Annual!Z$65:Z$123)</f>
        <v>0</v>
      </c>
      <c r="AA113" s="126">
        <f>AA$2*AVERAGE(Annual!AA$65:AA$123)</f>
        <v>0</v>
      </c>
      <c r="AB113" s="126">
        <f>AB$2*AVERAGE(Annual!AB$65:AB$123)</f>
        <v>-8.2708477966612381</v>
      </c>
      <c r="AC113" s="126">
        <f>AC$2*AVERAGE(Annual!AC$65:AC$123)</f>
        <v>7.9282891803892195</v>
      </c>
      <c r="AD113" s="126">
        <f>AD$2*AVERAGE(Annual!AD$65:AD$123)</f>
        <v>1.21041671779895</v>
      </c>
    </row>
    <row r="114" spans="1:30">
      <c r="A114" t="s">
        <v>655</v>
      </c>
      <c r="B114" s="126">
        <f>B$2*AVERAGE(Annual!B$65:B$123)</f>
        <v>0.97508613524746723</v>
      </c>
      <c r="C114" s="126">
        <f>C$2*AVERAGE(Annual!C$65:C$123)</f>
        <v>1.0965181975386731</v>
      </c>
      <c r="D114" s="126">
        <f>D$2*AVERAGE(Annual!D$65:D$123)</f>
        <v>0</v>
      </c>
      <c r="E114" s="126">
        <f>E$2*AVERAGE(Annual!E$65:E$123)</f>
        <v>0</v>
      </c>
      <c r="F114" s="126">
        <f>F$2*AVERAGE(Annual!F$65:F$123)</f>
        <v>0</v>
      </c>
      <c r="G114" s="126">
        <f>G$2*AVERAGE(Annual!G$65:G$123)</f>
        <v>1.3145283028639994</v>
      </c>
      <c r="H114" s="126">
        <f>H$2*AVERAGE(Annual!H$65:H$123)</f>
        <v>1.5599703268041563</v>
      </c>
      <c r="I114" s="126">
        <f>I$2*AVERAGE(Annual!I$65:I$123)</f>
        <v>0.81715954503174404</v>
      </c>
      <c r="J114" s="126">
        <f>J$2*AVERAGE(Annual!J$65:J$123)</f>
        <v>0.63679839703649488</v>
      </c>
      <c r="K114" s="126">
        <f>K$2*AVERAGE(Annual!K$65:K$123)</f>
        <v>0.96453127407305739</v>
      </c>
      <c r="L114" s="126">
        <f>L$2*AVERAGE(Annual!L$65:L$123)</f>
        <v>0.14737172904131154</v>
      </c>
      <c r="M114" s="126">
        <f>M$2*AVERAGE(Annual!M$65:M$123)</f>
        <v>455.59516534320505</v>
      </c>
      <c r="N114" s="126">
        <f>N$2*AVERAGE(Annual!N$65:N$123)</f>
        <v>0.24839447836386697</v>
      </c>
      <c r="O114" s="126">
        <f>O$2*AVERAGE(Annual!O$65:O$123)</f>
        <v>5.8699579730958451</v>
      </c>
      <c r="P114" s="126">
        <f>P$2*AVERAGE(Annual!P$65:P$123)</f>
        <v>-9.1633183224032411E-2</v>
      </c>
      <c r="Q114" s="126">
        <f>Q$2*AVERAGE(Annual!Q$65:Q$123)</f>
        <v>0</v>
      </c>
      <c r="R114" s="126">
        <f>R$2*AVERAGE(Annual!R$65:R$123)</f>
        <v>0.78705022968172189</v>
      </c>
      <c r="S114" s="126">
        <f>S$2*AVERAGE(Annual!S$65:S$123)</f>
        <v>0.42983300578841338</v>
      </c>
      <c r="T114" s="126">
        <f>T$2*AVERAGE(Annual!T$65:T$123)</f>
        <v>0.35721722389330995</v>
      </c>
      <c r="U114" s="126">
        <f>U$2*AVERAGE(Annual!U$65:U$123)</f>
        <v>0</v>
      </c>
      <c r="V114" s="126">
        <f>V$2*AVERAGE(Annual!V$65:V$123)</f>
        <v>0.64827172638753461</v>
      </c>
      <c r="W114" s="126">
        <f>W$2*AVERAGE(Annual!W$65:W$123)</f>
        <v>464.31729255753385</v>
      </c>
      <c r="X114" s="126">
        <f>X$2*AVERAGE(Annual!X$65:X$123)</f>
        <v>0.5569110282440688</v>
      </c>
      <c r="Y114" s="126">
        <f>Y$2*AVERAGE(Annual!Y$65:Y$123)</f>
        <v>0.53927454418851795</v>
      </c>
      <c r="Z114" s="126">
        <f>Z$2*AVERAGE(Annual!Z$65:Z$123)</f>
        <v>0</v>
      </c>
      <c r="AA114" s="126">
        <f>AA$2*AVERAGE(Annual!AA$65:AA$123)</f>
        <v>0</v>
      </c>
      <c r="AB114" s="126">
        <f>AB$2*AVERAGE(Annual!AB$65:AB$123)</f>
        <v>-8.2708477966612381</v>
      </c>
      <c r="AC114" s="126">
        <f>AC$2*AVERAGE(Annual!AC$65:AC$123)</f>
        <v>7.9282891803892195</v>
      </c>
      <c r="AD114" s="126">
        <f>AD$2*AVERAGE(Annual!AD$65:AD$123)</f>
        <v>1.21041671779895</v>
      </c>
    </row>
    <row r="115" spans="1:30">
      <c r="A115" t="s">
        <v>656</v>
      </c>
      <c r="B115" s="126">
        <f>B$2*AVERAGE(Annual!B$65:B$123)</f>
        <v>0.97508613524746723</v>
      </c>
      <c r="C115" s="126">
        <f>C$2*AVERAGE(Annual!C$65:C$123)</f>
        <v>1.0965181975386731</v>
      </c>
      <c r="D115" s="126">
        <f>D$2*AVERAGE(Annual!D$65:D$123)</f>
        <v>0</v>
      </c>
      <c r="E115" s="126">
        <f>E$2*AVERAGE(Annual!E$65:E$123)</f>
        <v>0</v>
      </c>
      <c r="F115" s="126">
        <f>F$2*AVERAGE(Annual!F$65:F$123)</f>
        <v>0</v>
      </c>
      <c r="G115" s="126">
        <f>G$2*AVERAGE(Annual!G$65:G$123)</f>
        <v>1.3145283028639994</v>
      </c>
      <c r="H115" s="126">
        <f>H$2*AVERAGE(Annual!H$65:H$123)</f>
        <v>1.5599703268041563</v>
      </c>
      <c r="I115" s="126">
        <f>I$2*AVERAGE(Annual!I$65:I$123)</f>
        <v>0.81715954503174404</v>
      </c>
      <c r="J115" s="126">
        <f>J$2*AVERAGE(Annual!J$65:J$123)</f>
        <v>0.63679839703649488</v>
      </c>
      <c r="K115" s="126">
        <f>K$2*AVERAGE(Annual!K$65:K$123)</f>
        <v>0.96453127407305739</v>
      </c>
      <c r="L115" s="126">
        <f>L$2*AVERAGE(Annual!L$65:L$123)</f>
        <v>0.14737172904131154</v>
      </c>
      <c r="M115" s="126">
        <f>M$2*AVERAGE(Annual!M$65:M$123)</f>
        <v>455.59516534320505</v>
      </c>
      <c r="N115" s="126">
        <f>N$2*AVERAGE(Annual!N$65:N$123)</f>
        <v>0.24839447836386697</v>
      </c>
      <c r="O115" s="126">
        <f>O$2*AVERAGE(Annual!O$65:O$123)</f>
        <v>5.8699579730958451</v>
      </c>
      <c r="P115" s="126">
        <f>P$2*AVERAGE(Annual!P$65:P$123)</f>
        <v>-9.1633183224032411E-2</v>
      </c>
      <c r="Q115" s="126">
        <f>Q$2*AVERAGE(Annual!Q$65:Q$123)</f>
        <v>0</v>
      </c>
      <c r="R115" s="126">
        <f>R$2*AVERAGE(Annual!R$65:R$123)</f>
        <v>0.78705022968172189</v>
      </c>
      <c r="S115" s="126">
        <f>S$2*AVERAGE(Annual!S$65:S$123)</f>
        <v>0.42983300578841338</v>
      </c>
      <c r="T115" s="126">
        <f>T$2*AVERAGE(Annual!T$65:T$123)</f>
        <v>0.35721722389330995</v>
      </c>
      <c r="U115" s="126">
        <f>U$2*AVERAGE(Annual!U$65:U$123)</f>
        <v>0</v>
      </c>
      <c r="V115" s="126">
        <f>V$2*AVERAGE(Annual!V$65:V$123)</f>
        <v>0.64827172638753461</v>
      </c>
      <c r="W115" s="126">
        <f>W$2*AVERAGE(Annual!W$65:W$123)</f>
        <v>464.31729255753385</v>
      </c>
      <c r="X115" s="126">
        <f>X$2*AVERAGE(Annual!X$65:X$123)</f>
        <v>0.5569110282440688</v>
      </c>
      <c r="Y115" s="126">
        <f>Y$2*AVERAGE(Annual!Y$65:Y$123)</f>
        <v>0.53927454418851795</v>
      </c>
      <c r="Z115" s="126">
        <f>Z$2*AVERAGE(Annual!Z$65:Z$123)</f>
        <v>0</v>
      </c>
      <c r="AA115" s="126">
        <f>AA$2*AVERAGE(Annual!AA$65:AA$123)</f>
        <v>0</v>
      </c>
      <c r="AB115" s="126">
        <f>AB$2*AVERAGE(Annual!AB$65:AB$123)</f>
        <v>-8.2708477966612381</v>
      </c>
      <c r="AC115" s="126">
        <f>AC$2*AVERAGE(Annual!AC$65:AC$123)</f>
        <v>7.9282891803892195</v>
      </c>
      <c r="AD115" s="126">
        <f>AD$2*AVERAGE(Annual!AD$65:AD$123)</f>
        <v>1.21041671779895</v>
      </c>
    </row>
    <row r="116" spans="1:30">
      <c r="A116" t="s">
        <v>657</v>
      </c>
      <c r="B116" s="126">
        <f>B$2*AVERAGE(Annual!B$65:B$123)</f>
        <v>0.97508613524746723</v>
      </c>
      <c r="C116" s="126">
        <f>C$2*AVERAGE(Annual!C$65:C$123)</f>
        <v>1.0965181975386731</v>
      </c>
      <c r="D116" s="126">
        <f>D$2*AVERAGE(Annual!D$65:D$123)</f>
        <v>0</v>
      </c>
      <c r="E116" s="126">
        <f>E$2*AVERAGE(Annual!E$65:E$123)</f>
        <v>0</v>
      </c>
      <c r="F116" s="126">
        <f>F$2*AVERAGE(Annual!F$65:F$123)</f>
        <v>0</v>
      </c>
      <c r="G116" s="126">
        <f>G$2*AVERAGE(Annual!G$65:G$123)</f>
        <v>1.3145283028639994</v>
      </c>
      <c r="H116" s="126">
        <f>H$2*AVERAGE(Annual!H$65:H$123)</f>
        <v>1.5599703268041563</v>
      </c>
      <c r="I116" s="126">
        <f>I$2*AVERAGE(Annual!I$65:I$123)</f>
        <v>0.81715954503174404</v>
      </c>
      <c r="J116" s="126">
        <f>J$2*AVERAGE(Annual!J$65:J$123)</f>
        <v>0.63679839703649488</v>
      </c>
      <c r="K116" s="126">
        <f>K$2*AVERAGE(Annual!K$65:K$123)</f>
        <v>0.96453127407305739</v>
      </c>
      <c r="L116" s="126">
        <f>L$2*AVERAGE(Annual!L$65:L$123)</f>
        <v>0.14737172904131154</v>
      </c>
      <c r="M116" s="126">
        <f>M$2*AVERAGE(Annual!M$65:M$123)</f>
        <v>455.59516534320505</v>
      </c>
      <c r="N116" s="126">
        <f>N$2*AVERAGE(Annual!N$65:N$123)</f>
        <v>0.24839447836386697</v>
      </c>
      <c r="O116" s="126">
        <f>O$2*AVERAGE(Annual!O$65:O$123)</f>
        <v>5.8699579730958451</v>
      </c>
      <c r="P116" s="126">
        <f>P$2*AVERAGE(Annual!P$65:P$123)</f>
        <v>-9.1633183224032411E-2</v>
      </c>
      <c r="Q116" s="126">
        <f>Q$2*AVERAGE(Annual!Q$65:Q$123)</f>
        <v>0</v>
      </c>
      <c r="R116" s="126">
        <f>R$2*AVERAGE(Annual!R$65:R$123)</f>
        <v>0.78705022968172189</v>
      </c>
      <c r="S116" s="126">
        <f>S$2*AVERAGE(Annual!S$65:S$123)</f>
        <v>0.42983300578841338</v>
      </c>
      <c r="T116" s="126">
        <f>T$2*AVERAGE(Annual!T$65:T$123)</f>
        <v>0.35721722389330995</v>
      </c>
      <c r="U116" s="126">
        <f>U$2*AVERAGE(Annual!U$65:U$123)</f>
        <v>0</v>
      </c>
      <c r="V116" s="126">
        <f>V$2*AVERAGE(Annual!V$65:V$123)</f>
        <v>0.64827172638753461</v>
      </c>
      <c r="W116" s="126">
        <f>W$2*AVERAGE(Annual!W$65:W$123)</f>
        <v>464.31729255753385</v>
      </c>
      <c r="X116" s="126">
        <f>X$2*AVERAGE(Annual!X$65:X$123)</f>
        <v>0.5569110282440688</v>
      </c>
      <c r="Y116" s="126">
        <f>Y$2*AVERAGE(Annual!Y$65:Y$123)</f>
        <v>0.53927454418851795</v>
      </c>
      <c r="Z116" s="126">
        <f>Z$2*AVERAGE(Annual!Z$65:Z$123)</f>
        <v>0</v>
      </c>
      <c r="AA116" s="126">
        <f>AA$2*AVERAGE(Annual!AA$65:AA$123)</f>
        <v>0</v>
      </c>
      <c r="AB116" s="126">
        <f>AB$2*AVERAGE(Annual!AB$65:AB$123)</f>
        <v>-8.2708477966612381</v>
      </c>
      <c r="AC116" s="126">
        <f>AC$2*AVERAGE(Annual!AC$65:AC$123)</f>
        <v>7.9282891803892195</v>
      </c>
      <c r="AD116" s="126">
        <f>AD$2*AVERAGE(Annual!AD$65:AD$123)</f>
        <v>1.21041671779895</v>
      </c>
    </row>
    <row r="117" spans="1:30">
      <c r="A117" t="s">
        <v>658</v>
      </c>
      <c r="B117" s="126">
        <f>B$2*AVERAGE(Annual!B$65:B$123)</f>
        <v>0.97508613524746723</v>
      </c>
      <c r="C117" s="126">
        <f>C$2*AVERAGE(Annual!C$65:C$123)</f>
        <v>1.0965181975386731</v>
      </c>
      <c r="D117" s="126">
        <f>D$2*AVERAGE(Annual!D$65:D$123)</f>
        <v>0</v>
      </c>
      <c r="E117" s="126">
        <f>E$2*AVERAGE(Annual!E$65:E$123)</f>
        <v>0</v>
      </c>
      <c r="F117" s="126">
        <f>F$2*AVERAGE(Annual!F$65:F$123)</f>
        <v>0</v>
      </c>
      <c r="G117" s="126">
        <f>G$2*AVERAGE(Annual!G$65:G$123)</f>
        <v>1.3145283028639994</v>
      </c>
      <c r="H117" s="126">
        <f>H$2*AVERAGE(Annual!H$65:H$123)</f>
        <v>1.5599703268041563</v>
      </c>
      <c r="I117" s="126">
        <f>I$2*AVERAGE(Annual!I$65:I$123)</f>
        <v>0.81715954503174404</v>
      </c>
      <c r="J117" s="126">
        <f>J$2*AVERAGE(Annual!J$65:J$123)</f>
        <v>0.63679839703649488</v>
      </c>
      <c r="K117" s="126">
        <f>K$2*AVERAGE(Annual!K$65:K$123)</f>
        <v>0.96453127407305739</v>
      </c>
      <c r="L117" s="126">
        <f>L$2*AVERAGE(Annual!L$65:L$123)</f>
        <v>0.14737172904131154</v>
      </c>
      <c r="M117" s="126">
        <f>M$2*AVERAGE(Annual!M$65:M$123)</f>
        <v>455.59516534320505</v>
      </c>
      <c r="N117" s="126">
        <f>N$2*AVERAGE(Annual!N$65:N$123)</f>
        <v>0.24839447836386697</v>
      </c>
      <c r="O117" s="126">
        <f>O$2*AVERAGE(Annual!O$65:O$123)</f>
        <v>5.8699579730958451</v>
      </c>
      <c r="P117" s="126">
        <f>P$2*AVERAGE(Annual!P$65:P$123)</f>
        <v>-9.1633183224032411E-2</v>
      </c>
      <c r="Q117" s="126">
        <f>Q$2*AVERAGE(Annual!Q$65:Q$123)</f>
        <v>0</v>
      </c>
      <c r="R117" s="126">
        <f>R$2*AVERAGE(Annual!R$65:R$123)</f>
        <v>0.78705022968172189</v>
      </c>
      <c r="S117" s="126">
        <f>S$2*AVERAGE(Annual!S$65:S$123)</f>
        <v>0.42983300578841338</v>
      </c>
      <c r="T117" s="126">
        <f>T$2*AVERAGE(Annual!T$65:T$123)</f>
        <v>0.35721722389330995</v>
      </c>
      <c r="U117" s="126">
        <f>U$2*AVERAGE(Annual!U$65:U$123)</f>
        <v>0</v>
      </c>
      <c r="V117" s="126">
        <f>V$2*AVERAGE(Annual!V$65:V$123)</f>
        <v>0.64827172638753461</v>
      </c>
      <c r="W117" s="126">
        <f>W$2*AVERAGE(Annual!W$65:W$123)</f>
        <v>464.31729255753385</v>
      </c>
      <c r="X117" s="126">
        <f>X$2*AVERAGE(Annual!X$65:X$123)</f>
        <v>0.5569110282440688</v>
      </c>
      <c r="Y117" s="126">
        <f>Y$2*AVERAGE(Annual!Y$65:Y$123)</f>
        <v>0.53927454418851795</v>
      </c>
      <c r="Z117" s="126">
        <f>Z$2*AVERAGE(Annual!Z$65:Z$123)</f>
        <v>0</v>
      </c>
      <c r="AA117" s="126">
        <f>AA$2*AVERAGE(Annual!AA$65:AA$123)</f>
        <v>0</v>
      </c>
      <c r="AB117" s="126">
        <f>AB$2*AVERAGE(Annual!AB$65:AB$123)</f>
        <v>-8.2708477966612381</v>
      </c>
      <c r="AC117" s="126">
        <f>AC$2*AVERAGE(Annual!AC$65:AC$123)</f>
        <v>7.9282891803892195</v>
      </c>
      <c r="AD117" s="126">
        <f>AD$2*AVERAGE(Annual!AD$65:AD$123)</f>
        <v>1.21041671779895</v>
      </c>
    </row>
    <row r="118" spans="1:30">
      <c r="A118" t="s">
        <v>659</v>
      </c>
      <c r="B118" s="126">
        <f>B$2*AVERAGE(Annual!B$65:B$123)</f>
        <v>0.97508613524746723</v>
      </c>
      <c r="C118" s="126">
        <f>C$2*AVERAGE(Annual!C$65:C$123)</f>
        <v>1.0965181975386731</v>
      </c>
      <c r="D118" s="126">
        <f>D$2*AVERAGE(Annual!D$65:D$123)</f>
        <v>0</v>
      </c>
      <c r="E118" s="126">
        <f>E$2*AVERAGE(Annual!E$65:E$123)</f>
        <v>0</v>
      </c>
      <c r="F118" s="126">
        <f>F$2*AVERAGE(Annual!F$65:F$123)</f>
        <v>0</v>
      </c>
      <c r="G118" s="126">
        <f>G$2*AVERAGE(Annual!G$65:G$123)</f>
        <v>1.3145283028639994</v>
      </c>
      <c r="H118" s="126">
        <f>H$2*AVERAGE(Annual!H$65:H$123)</f>
        <v>1.5599703268041563</v>
      </c>
      <c r="I118" s="126">
        <f>I$2*AVERAGE(Annual!I$65:I$123)</f>
        <v>0.81715954503174404</v>
      </c>
      <c r="J118" s="126">
        <f>J$2*AVERAGE(Annual!J$65:J$123)</f>
        <v>0.63679839703649488</v>
      </c>
      <c r="K118" s="126">
        <f>K$2*AVERAGE(Annual!K$65:K$123)</f>
        <v>0.96453127407305739</v>
      </c>
      <c r="L118" s="126">
        <f>L$2*AVERAGE(Annual!L$65:L$123)</f>
        <v>0.14737172904131154</v>
      </c>
      <c r="M118" s="126">
        <f>M$2*AVERAGE(Annual!M$65:M$123)</f>
        <v>455.59516534320505</v>
      </c>
      <c r="N118" s="126">
        <f>N$2*AVERAGE(Annual!N$65:N$123)</f>
        <v>0.24839447836386697</v>
      </c>
      <c r="O118" s="126">
        <f>O$2*AVERAGE(Annual!O$65:O$123)</f>
        <v>5.8699579730958451</v>
      </c>
      <c r="P118" s="126">
        <f>P$2*AVERAGE(Annual!P$65:P$123)</f>
        <v>-9.1633183224032411E-2</v>
      </c>
      <c r="Q118" s="126">
        <f>Q$2*AVERAGE(Annual!Q$65:Q$123)</f>
        <v>0</v>
      </c>
      <c r="R118" s="126">
        <f>R$2*AVERAGE(Annual!R$65:R$123)</f>
        <v>0.78705022968172189</v>
      </c>
      <c r="S118" s="126">
        <f>S$2*AVERAGE(Annual!S$65:S$123)</f>
        <v>0.42983300578841338</v>
      </c>
      <c r="T118" s="126">
        <f>T$2*AVERAGE(Annual!T$65:T$123)</f>
        <v>0.35721722389330995</v>
      </c>
      <c r="U118" s="126">
        <f>U$2*AVERAGE(Annual!U$65:U$123)</f>
        <v>0</v>
      </c>
      <c r="V118" s="126">
        <f>V$2*AVERAGE(Annual!V$65:V$123)</f>
        <v>0.64827172638753461</v>
      </c>
      <c r="W118" s="126">
        <f>W$2*AVERAGE(Annual!W$65:W$123)</f>
        <v>464.31729255753385</v>
      </c>
      <c r="X118" s="126">
        <f>X$2*AVERAGE(Annual!X$65:X$123)</f>
        <v>0.5569110282440688</v>
      </c>
      <c r="Y118" s="126">
        <f>Y$2*AVERAGE(Annual!Y$65:Y$123)</f>
        <v>0.53927454418851795</v>
      </c>
      <c r="Z118" s="126">
        <f>Z$2*AVERAGE(Annual!Z$65:Z$123)</f>
        <v>0</v>
      </c>
      <c r="AA118" s="126">
        <f>AA$2*AVERAGE(Annual!AA$65:AA$123)</f>
        <v>0</v>
      </c>
      <c r="AB118" s="126">
        <f>AB$2*AVERAGE(Annual!AB$65:AB$123)</f>
        <v>-8.2708477966612381</v>
      </c>
      <c r="AC118" s="126">
        <f>AC$2*AVERAGE(Annual!AC$65:AC$123)</f>
        <v>7.9282891803892195</v>
      </c>
      <c r="AD118" s="126">
        <f>AD$2*AVERAGE(Annual!AD$65:AD$123)</f>
        <v>1.21041671779895</v>
      </c>
    </row>
    <row r="119" spans="1:30">
      <c r="A119" t="s">
        <v>665</v>
      </c>
      <c r="B119" s="126">
        <f>B$2*AVERAGE(Annual!B$65:B$123)</f>
        <v>0.97508613524746723</v>
      </c>
      <c r="C119" s="126">
        <f>C$2*AVERAGE(Annual!C$65:C$123)</f>
        <v>1.0965181975386731</v>
      </c>
      <c r="D119" s="126">
        <f>D$2*AVERAGE(Annual!D$65:D$123)</f>
        <v>0</v>
      </c>
      <c r="E119" s="126">
        <f>E$2*AVERAGE(Annual!E$65:E$123)</f>
        <v>0</v>
      </c>
      <c r="F119" s="126">
        <f>F$2*AVERAGE(Annual!F$65:F$123)</f>
        <v>0</v>
      </c>
      <c r="G119" s="126">
        <f>G$2*AVERAGE(Annual!G$65:G$123)</f>
        <v>1.3145283028639994</v>
      </c>
      <c r="H119" s="126">
        <f>H$2*AVERAGE(Annual!H$65:H$123)</f>
        <v>1.5599703268041563</v>
      </c>
      <c r="I119" s="126">
        <f>I$2*AVERAGE(Annual!I$65:I$123)</f>
        <v>0.81715954503174404</v>
      </c>
      <c r="J119" s="126">
        <f>J$2*AVERAGE(Annual!J$65:J$123)</f>
        <v>0.63679839703649488</v>
      </c>
      <c r="K119" s="126">
        <f>K$2*AVERAGE(Annual!K$65:K$123)</f>
        <v>0.96453127407305739</v>
      </c>
      <c r="L119" s="126">
        <f>L$2*AVERAGE(Annual!L$65:L$123)</f>
        <v>0.14737172904131154</v>
      </c>
      <c r="M119" s="126">
        <f>M$2*AVERAGE(Annual!M$65:M$123)</f>
        <v>455.59516534320505</v>
      </c>
      <c r="N119" s="126">
        <f>N$2*AVERAGE(Annual!N$65:N$123)</f>
        <v>0.24839447836386697</v>
      </c>
      <c r="O119" s="126">
        <f>O$2*AVERAGE(Annual!O$65:O$123)</f>
        <v>5.8699579730958451</v>
      </c>
      <c r="P119" s="126">
        <f>P$2*AVERAGE(Annual!P$65:P$123)</f>
        <v>-9.1633183224032411E-2</v>
      </c>
      <c r="Q119" s="126">
        <f>Q$2*AVERAGE(Annual!Q$65:Q$123)</f>
        <v>0</v>
      </c>
      <c r="R119" s="126">
        <f>R$2*AVERAGE(Annual!R$65:R$123)</f>
        <v>0.78705022968172189</v>
      </c>
      <c r="S119" s="126">
        <f>S$2*AVERAGE(Annual!S$65:S$123)</f>
        <v>0.42983300578841338</v>
      </c>
      <c r="T119" s="126">
        <f>T$2*AVERAGE(Annual!T$65:T$123)</f>
        <v>0.35721722389330995</v>
      </c>
      <c r="U119" s="126">
        <f>U$2*AVERAGE(Annual!U$65:U$123)</f>
        <v>0</v>
      </c>
      <c r="V119" s="126">
        <f>V$2*AVERAGE(Annual!V$65:V$123)</f>
        <v>0.64827172638753461</v>
      </c>
      <c r="W119" s="126">
        <f>W$2*AVERAGE(Annual!W$65:W$123)</f>
        <v>464.31729255753385</v>
      </c>
      <c r="X119" s="126">
        <f>X$2*AVERAGE(Annual!X$65:X$123)</f>
        <v>0.5569110282440688</v>
      </c>
      <c r="Y119" s="126">
        <f>Y$2*AVERAGE(Annual!Y$65:Y$123)</f>
        <v>0.53927454418851795</v>
      </c>
      <c r="Z119" s="126">
        <f>Z$2*AVERAGE(Annual!Z$65:Z$123)</f>
        <v>0</v>
      </c>
      <c r="AA119" s="126">
        <f>AA$2*AVERAGE(Annual!AA$65:AA$123)</f>
        <v>0</v>
      </c>
      <c r="AB119" s="126">
        <f>AB$2*AVERAGE(Annual!AB$65:AB$123)</f>
        <v>-8.2708477966612381</v>
      </c>
      <c r="AC119" s="126">
        <f>AC$2*AVERAGE(Annual!AC$65:AC$123)</f>
        <v>7.9282891803892195</v>
      </c>
      <c r="AD119" s="126">
        <f>AD$2*AVERAGE(Annual!AD$65:AD$123)</f>
        <v>1.21041671779895</v>
      </c>
    </row>
    <row r="120" spans="1:30">
      <c r="A120" t="s">
        <v>666</v>
      </c>
      <c r="B120" s="126">
        <f>B$2*AVERAGE(Annual!B$65:B$123)</f>
        <v>0.97508613524746723</v>
      </c>
      <c r="C120" s="126">
        <f>C$2*AVERAGE(Annual!C$65:C$123)</f>
        <v>1.0965181975386731</v>
      </c>
      <c r="D120" s="126">
        <f>D$2*AVERAGE(Annual!D$65:D$123)</f>
        <v>0</v>
      </c>
      <c r="E120" s="126">
        <f>E$2*AVERAGE(Annual!E$65:E$123)</f>
        <v>0</v>
      </c>
      <c r="F120" s="126">
        <f>F$2*AVERAGE(Annual!F$65:F$123)</f>
        <v>0</v>
      </c>
      <c r="G120" s="126">
        <f>G$2*AVERAGE(Annual!G$65:G$123)</f>
        <v>1.3145283028639994</v>
      </c>
      <c r="H120" s="126">
        <f>H$2*AVERAGE(Annual!H$65:H$123)</f>
        <v>1.5599703268041563</v>
      </c>
      <c r="I120" s="126">
        <f>I$2*AVERAGE(Annual!I$65:I$123)</f>
        <v>0.81715954503174404</v>
      </c>
      <c r="J120" s="126">
        <f>J$2*AVERAGE(Annual!J$65:J$123)</f>
        <v>0.63679839703649488</v>
      </c>
      <c r="K120" s="126">
        <f>K$2*AVERAGE(Annual!K$65:K$123)</f>
        <v>0.96453127407305739</v>
      </c>
      <c r="L120" s="126">
        <f>L$2*AVERAGE(Annual!L$65:L$123)</f>
        <v>0.14737172904131154</v>
      </c>
      <c r="M120" s="126">
        <f>M$2*AVERAGE(Annual!M$65:M$123)</f>
        <v>455.59516534320505</v>
      </c>
      <c r="N120" s="126">
        <f>N$2*AVERAGE(Annual!N$65:N$123)</f>
        <v>0.24839447836386697</v>
      </c>
      <c r="O120" s="126">
        <f>O$2*AVERAGE(Annual!O$65:O$123)</f>
        <v>5.8699579730958451</v>
      </c>
      <c r="P120" s="126">
        <f>P$2*AVERAGE(Annual!P$65:P$123)</f>
        <v>-9.1633183224032411E-2</v>
      </c>
      <c r="Q120" s="126">
        <f>Q$2*AVERAGE(Annual!Q$65:Q$123)</f>
        <v>0</v>
      </c>
      <c r="R120" s="126">
        <f>R$2*AVERAGE(Annual!R$65:R$123)</f>
        <v>0.78705022968172189</v>
      </c>
      <c r="S120" s="126">
        <f>S$2*AVERAGE(Annual!S$65:S$123)</f>
        <v>0.42983300578841338</v>
      </c>
      <c r="T120" s="126">
        <f>T$2*AVERAGE(Annual!T$65:T$123)</f>
        <v>0.35721722389330995</v>
      </c>
      <c r="U120" s="126">
        <f>U$2*AVERAGE(Annual!U$65:U$123)</f>
        <v>0</v>
      </c>
      <c r="V120" s="126">
        <f>V$2*AVERAGE(Annual!V$65:V$123)</f>
        <v>0.64827172638753461</v>
      </c>
      <c r="W120" s="126">
        <f>W$2*AVERAGE(Annual!W$65:W$123)</f>
        <v>464.31729255753385</v>
      </c>
      <c r="X120" s="126">
        <f>X$2*AVERAGE(Annual!X$65:X$123)</f>
        <v>0.5569110282440688</v>
      </c>
      <c r="Y120" s="126">
        <f>Y$2*AVERAGE(Annual!Y$65:Y$123)</f>
        <v>0.53927454418851795</v>
      </c>
      <c r="Z120" s="126">
        <f>Z$2*AVERAGE(Annual!Z$65:Z$123)</f>
        <v>0</v>
      </c>
      <c r="AA120" s="126">
        <f>AA$2*AVERAGE(Annual!AA$65:AA$123)</f>
        <v>0</v>
      </c>
      <c r="AB120" s="126">
        <f>AB$2*AVERAGE(Annual!AB$65:AB$123)</f>
        <v>-8.2708477966612381</v>
      </c>
      <c r="AC120" s="126">
        <f>AC$2*AVERAGE(Annual!AC$65:AC$123)</f>
        <v>7.9282891803892195</v>
      </c>
      <c r="AD120" s="126">
        <f>AD$2*AVERAGE(Annual!AD$65:AD$123)</f>
        <v>1.21041671779895</v>
      </c>
    </row>
    <row r="121" spans="1:30">
      <c r="A121" t="s">
        <v>682</v>
      </c>
      <c r="B121" s="126">
        <f>B$2*AVERAGE(Annual!B$65:B$123)</f>
        <v>0.97508613524746723</v>
      </c>
      <c r="C121" s="126">
        <f>C$2*AVERAGE(Annual!C$65:C$123)</f>
        <v>1.0965181975386731</v>
      </c>
      <c r="D121" s="126">
        <f>D$2*AVERAGE(Annual!D$65:D$123)</f>
        <v>0</v>
      </c>
      <c r="E121" s="126">
        <f>E$2*AVERAGE(Annual!E$65:E$123)</f>
        <v>0</v>
      </c>
      <c r="F121" s="126">
        <f>F$2*AVERAGE(Annual!F$65:F$123)</f>
        <v>0</v>
      </c>
      <c r="G121" s="126">
        <f>G$2*AVERAGE(Annual!G$65:G$123)</f>
        <v>1.3145283028639994</v>
      </c>
      <c r="H121" s="126">
        <f>H$2*AVERAGE(Annual!H$65:H$123)</f>
        <v>1.5599703268041563</v>
      </c>
      <c r="I121" s="126">
        <f>I$2*AVERAGE(Annual!I$65:I$123)</f>
        <v>0.81715954503174404</v>
      </c>
      <c r="J121" s="126">
        <f>J$2*AVERAGE(Annual!J$65:J$123)</f>
        <v>0.63679839703649488</v>
      </c>
      <c r="K121" s="126">
        <f>K$2*AVERAGE(Annual!K$65:K$123)</f>
        <v>0.96453127407305739</v>
      </c>
      <c r="L121" s="126">
        <f>L$2*AVERAGE(Annual!L$65:L$123)</f>
        <v>0.14737172904131154</v>
      </c>
      <c r="M121" s="126">
        <f>M$2*AVERAGE(Annual!M$65:M$123)</f>
        <v>455.59516534320505</v>
      </c>
      <c r="N121" s="126">
        <f>N$2*AVERAGE(Annual!N$65:N$123)</f>
        <v>0.24839447836386697</v>
      </c>
      <c r="O121" s="126">
        <f>O$2*AVERAGE(Annual!O$65:O$123)</f>
        <v>5.8699579730958451</v>
      </c>
      <c r="P121" s="126">
        <f>P$2*AVERAGE(Annual!P$65:P$123)</f>
        <v>-9.1633183224032411E-2</v>
      </c>
      <c r="Q121" s="126">
        <f>Q$2*AVERAGE(Annual!Q$65:Q$123)</f>
        <v>0</v>
      </c>
      <c r="R121" s="126">
        <f>R$2*AVERAGE(Annual!R$65:R$123)</f>
        <v>0.78705022968172189</v>
      </c>
      <c r="S121" s="126">
        <f>S$2*AVERAGE(Annual!S$65:S$123)</f>
        <v>0.42983300578841338</v>
      </c>
      <c r="T121" s="126">
        <f>T$2*AVERAGE(Annual!T$65:T$123)</f>
        <v>0.35721722389330995</v>
      </c>
      <c r="U121" s="126">
        <f>U$2*AVERAGE(Annual!U$65:U$123)</f>
        <v>0</v>
      </c>
      <c r="V121" s="126">
        <f>V$2*AVERAGE(Annual!V$65:V$123)</f>
        <v>0.64827172638753461</v>
      </c>
      <c r="W121" s="126">
        <f>W$2*AVERAGE(Annual!W$65:W$123)</f>
        <v>464.31729255753385</v>
      </c>
      <c r="X121" s="126">
        <f>X$2*AVERAGE(Annual!X$65:X$123)</f>
        <v>0.5569110282440688</v>
      </c>
      <c r="Y121" s="126">
        <f>Y$2*AVERAGE(Annual!Y$65:Y$123)</f>
        <v>0.53927454418851795</v>
      </c>
      <c r="Z121" s="126">
        <f>Z$2*AVERAGE(Annual!Z$65:Z$123)</f>
        <v>0</v>
      </c>
      <c r="AA121" s="126">
        <f>AA$2*AVERAGE(Annual!AA$65:AA$123)</f>
        <v>0</v>
      </c>
      <c r="AB121" s="126">
        <f>AB$2*AVERAGE(Annual!AB$65:AB$123)</f>
        <v>-8.2708477966612381</v>
      </c>
      <c r="AC121" s="126">
        <f>AC$2*AVERAGE(Annual!AC$65:AC$123)</f>
        <v>7.9282891803892195</v>
      </c>
      <c r="AD121" s="126">
        <f>AD$2*AVERAGE(Annual!AD$65:AD$123)</f>
        <v>1.21041671779895</v>
      </c>
    </row>
    <row r="122" spans="1:30">
      <c r="A122" t="s">
        <v>683</v>
      </c>
      <c r="B122" s="126">
        <f>B$2*AVERAGE(Annual!B$65:B$123)</f>
        <v>0.97508613524746723</v>
      </c>
      <c r="C122" s="126">
        <f>C$2*AVERAGE(Annual!C$65:C$123)</f>
        <v>1.0965181975386731</v>
      </c>
      <c r="D122" s="126">
        <f>D$2*AVERAGE(Annual!D$65:D$123)</f>
        <v>0</v>
      </c>
      <c r="E122" s="126">
        <f>E$2*AVERAGE(Annual!E$65:E$123)</f>
        <v>0</v>
      </c>
      <c r="F122" s="126">
        <f>F$2*AVERAGE(Annual!F$65:F$123)</f>
        <v>0</v>
      </c>
      <c r="G122" s="126">
        <f>G$2*AVERAGE(Annual!G$65:G$123)</f>
        <v>1.3145283028639994</v>
      </c>
      <c r="H122" s="126">
        <f>H$2*AVERAGE(Annual!H$65:H$123)</f>
        <v>1.5599703268041563</v>
      </c>
      <c r="I122" s="126">
        <f>I$2*AVERAGE(Annual!I$65:I$123)</f>
        <v>0.81715954503174404</v>
      </c>
      <c r="J122" s="126">
        <f>J$2*AVERAGE(Annual!J$65:J$123)</f>
        <v>0.63679839703649488</v>
      </c>
      <c r="K122" s="126">
        <f>K$2*AVERAGE(Annual!K$65:K$123)</f>
        <v>0.96453127407305739</v>
      </c>
      <c r="L122" s="126">
        <f>L$2*AVERAGE(Annual!L$65:L$123)</f>
        <v>0.14737172904131154</v>
      </c>
      <c r="M122" s="126">
        <f>M$2*AVERAGE(Annual!M$65:M$123)</f>
        <v>455.59516534320505</v>
      </c>
      <c r="N122" s="126">
        <f>N$2*AVERAGE(Annual!N$65:N$123)</f>
        <v>0.24839447836386697</v>
      </c>
      <c r="O122" s="126">
        <f>O$2*AVERAGE(Annual!O$65:O$123)</f>
        <v>5.8699579730958451</v>
      </c>
      <c r="P122" s="126">
        <f>P$2*AVERAGE(Annual!P$65:P$123)</f>
        <v>-9.1633183224032411E-2</v>
      </c>
      <c r="Q122" s="126">
        <f>Q$2*AVERAGE(Annual!Q$65:Q$123)</f>
        <v>0</v>
      </c>
      <c r="R122" s="126">
        <f>R$2*AVERAGE(Annual!R$65:R$123)</f>
        <v>0.78705022968172189</v>
      </c>
      <c r="S122" s="126">
        <f>S$2*AVERAGE(Annual!S$65:S$123)</f>
        <v>0.42983300578841338</v>
      </c>
      <c r="T122" s="126">
        <f>T$2*AVERAGE(Annual!T$65:T$123)</f>
        <v>0.35721722389330995</v>
      </c>
      <c r="U122" s="126">
        <f>U$2*AVERAGE(Annual!U$65:U$123)</f>
        <v>0</v>
      </c>
      <c r="V122" s="126">
        <f>V$2*AVERAGE(Annual!V$65:V$123)</f>
        <v>0.64827172638753461</v>
      </c>
      <c r="W122" s="126">
        <f>W$2*AVERAGE(Annual!W$65:W$123)</f>
        <v>464.31729255753385</v>
      </c>
      <c r="X122" s="126">
        <f>X$2*AVERAGE(Annual!X$65:X$123)</f>
        <v>0.5569110282440688</v>
      </c>
      <c r="Y122" s="126">
        <f>Y$2*AVERAGE(Annual!Y$65:Y$123)</f>
        <v>0.53927454418851795</v>
      </c>
      <c r="Z122" s="126">
        <f>Z$2*AVERAGE(Annual!Z$65:Z$123)</f>
        <v>0</v>
      </c>
      <c r="AA122" s="126">
        <f>AA$2*AVERAGE(Annual!AA$65:AA$123)</f>
        <v>0</v>
      </c>
      <c r="AB122" s="126">
        <f>AB$2*AVERAGE(Annual!AB$65:AB$123)</f>
        <v>-8.2708477966612381</v>
      </c>
      <c r="AC122" s="126">
        <f>AC$2*AVERAGE(Annual!AC$65:AC$123)</f>
        <v>7.9282891803892195</v>
      </c>
      <c r="AD122" s="126">
        <f>AD$2*AVERAGE(Annual!AD$65:AD$123)</f>
        <v>1.21041671779895</v>
      </c>
    </row>
    <row r="123" spans="1:30">
      <c r="A123" t="s">
        <v>684</v>
      </c>
      <c r="B123" s="126">
        <f>B$2*AVERAGE(Annual!B$65:B$123)</f>
        <v>0.97508613524746723</v>
      </c>
      <c r="C123" s="126">
        <f>C$2*AVERAGE(Annual!C$65:C$123)</f>
        <v>1.0965181975386731</v>
      </c>
      <c r="D123" s="126">
        <f>D$2*AVERAGE(Annual!D$65:D$123)</f>
        <v>0</v>
      </c>
      <c r="E123" s="126">
        <f>E$2*AVERAGE(Annual!E$65:E$123)</f>
        <v>0</v>
      </c>
      <c r="F123" s="126">
        <f>F$2*AVERAGE(Annual!F$65:F$123)</f>
        <v>0</v>
      </c>
      <c r="G123" s="126">
        <f>G$2*AVERAGE(Annual!G$65:G$123)</f>
        <v>1.3145283028639994</v>
      </c>
      <c r="H123" s="126">
        <f>H$2*AVERAGE(Annual!H$65:H$123)</f>
        <v>1.5599703268041563</v>
      </c>
      <c r="I123" s="126">
        <f>I$2*AVERAGE(Annual!I$65:I$123)</f>
        <v>0.81715954503174404</v>
      </c>
      <c r="J123" s="126">
        <f>J$2*AVERAGE(Annual!J$65:J$123)</f>
        <v>0.63679839703649488</v>
      </c>
      <c r="K123" s="126">
        <f>K$2*AVERAGE(Annual!K$65:K$123)</f>
        <v>0.96453127407305739</v>
      </c>
      <c r="L123" s="126">
        <f>L$2*AVERAGE(Annual!L$65:L$123)</f>
        <v>0.14737172904131154</v>
      </c>
      <c r="M123" s="126">
        <f>M$2*AVERAGE(Annual!M$65:M$123)</f>
        <v>455.59516534320505</v>
      </c>
      <c r="N123" s="126">
        <f>N$2*AVERAGE(Annual!N$65:N$123)</f>
        <v>0.24839447836386697</v>
      </c>
      <c r="O123" s="126">
        <f>O$2*AVERAGE(Annual!O$65:O$123)</f>
        <v>5.8699579730958451</v>
      </c>
      <c r="P123" s="126">
        <f>P$2*AVERAGE(Annual!P$65:P$123)</f>
        <v>-9.1633183224032411E-2</v>
      </c>
      <c r="Q123" s="126">
        <f>Q$2*AVERAGE(Annual!Q$65:Q$123)</f>
        <v>0</v>
      </c>
      <c r="R123" s="126">
        <f>R$2*AVERAGE(Annual!R$65:R$123)</f>
        <v>0.78705022968172189</v>
      </c>
      <c r="S123" s="126">
        <f>S$2*AVERAGE(Annual!S$65:S$123)</f>
        <v>0.42983300578841338</v>
      </c>
      <c r="T123" s="126">
        <f>T$2*AVERAGE(Annual!T$65:T$123)</f>
        <v>0.35721722389330995</v>
      </c>
      <c r="U123" s="126">
        <f>U$2*AVERAGE(Annual!U$65:U$123)</f>
        <v>0</v>
      </c>
      <c r="V123" s="126">
        <f>V$2*AVERAGE(Annual!V$65:V$123)</f>
        <v>0.64827172638753461</v>
      </c>
      <c r="W123" s="126">
        <f>W$2*AVERAGE(Annual!W$65:W$123)</f>
        <v>464.31729255753385</v>
      </c>
      <c r="X123" s="126">
        <f>X$2*AVERAGE(Annual!X$65:X$123)</f>
        <v>0.5569110282440688</v>
      </c>
      <c r="Y123" s="126">
        <f>Y$2*AVERAGE(Annual!Y$65:Y$123)</f>
        <v>0.53927454418851795</v>
      </c>
      <c r="Z123" s="126">
        <f>Z$2*AVERAGE(Annual!Z$65:Z$123)</f>
        <v>0</v>
      </c>
      <c r="AA123" s="126">
        <f>AA$2*AVERAGE(Annual!AA$65:AA$123)</f>
        <v>0</v>
      </c>
      <c r="AB123" s="126">
        <f>AB$2*AVERAGE(Annual!AB$65:AB$123)</f>
        <v>-8.2708477966612381</v>
      </c>
      <c r="AC123" s="126">
        <f>AC$2*AVERAGE(Annual!AC$65:AC$123)</f>
        <v>7.9282891803892195</v>
      </c>
      <c r="AD123" s="126">
        <f>AD$2*AVERAGE(Annual!AD$65:AD$123)</f>
        <v>1.21041671779895</v>
      </c>
    </row>
  </sheetData>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6" tint="0.39997558519241921"/>
  </sheetPr>
  <dimension ref="A1:AD123"/>
  <sheetViews>
    <sheetView zoomScale="80" zoomScaleNormal="80" workbookViewId="0">
      <pane xSplit="1" ySplit="2" topLeftCell="B3" activePane="bottomRight" state="frozen"/>
      <selection activeCell="B7" sqref="B7"/>
      <selection pane="topRight" activeCell="B7" sqref="B7"/>
      <selection pane="bottomLeft" activeCell="B7" sqref="B7"/>
      <selection pane="bottomRight" activeCell="A2" sqref="A2"/>
    </sheetView>
  </sheetViews>
  <sheetFormatPr baseColWidth="10" defaultColWidth="12.7109375" defaultRowHeight="15"/>
  <cols>
    <col min="1" max="1" width="15.7109375" customWidth="1"/>
  </cols>
  <sheetData>
    <row r="1" spans="1:30">
      <c r="A1" s="142">
        <f>3.5</f>
        <v>3.5</v>
      </c>
      <c r="B1" t="s">
        <v>375</v>
      </c>
      <c r="C1" t="s">
        <v>510</v>
      </c>
      <c r="D1" s="128" t="s">
        <v>471</v>
      </c>
      <c r="E1" s="128" t="s">
        <v>470</v>
      </c>
      <c r="F1" s="128" t="s">
        <v>473</v>
      </c>
      <c r="G1" t="s">
        <v>379</v>
      </c>
      <c r="H1" t="s">
        <v>556</v>
      </c>
      <c r="I1" t="s">
        <v>124</v>
      </c>
      <c r="J1" t="s">
        <v>208</v>
      </c>
      <c r="K1" t="s">
        <v>381</v>
      </c>
      <c r="L1" t="s">
        <v>382</v>
      </c>
      <c r="M1" t="s">
        <v>371</v>
      </c>
      <c r="N1" t="s">
        <v>385</v>
      </c>
      <c r="O1" t="s">
        <v>374</v>
      </c>
      <c r="P1" t="s">
        <v>387</v>
      </c>
      <c r="Q1" t="s">
        <v>372</v>
      </c>
      <c r="R1" t="s">
        <v>479</v>
      </c>
      <c r="S1" t="s">
        <v>388</v>
      </c>
      <c r="T1" t="s">
        <v>586</v>
      </c>
      <c r="U1" t="s">
        <v>380</v>
      </c>
      <c r="V1" t="s">
        <v>131</v>
      </c>
      <c r="W1" t="s">
        <v>373</v>
      </c>
      <c r="X1" t="s">
        <v>526</v>
      </c>
      <c r="Y1" t="s">
        <v>527</v>
      </c>
      <c r="Z1" s="158" t="s">
        <v>663</v>
      </c>
      <c r="AA1" t="s">
        <v>679</v>
      </c>
      <c r="AB1" t="s">
        <v>680</v>
      </c>
      <c r="AC1" s="158" t="s">
        <v>664</v>
      </c>
      <c r="AD1" s="158" t="s">
        <v>676</v>
      </c>
    </row>
    <row r="2" spans="1:30">
      <c r="A2" s="132" t="s">
        <v>590</v>
      </c>
      <c r="B2" s="128">
        <v>0</v>
      </c>
      <c r="C2" s="128">
        <v>0</v>
      </c>
      <c r="D2" s="128">
        <v>0</v>
      </c>
      <c r="E2" s="128">
        <v>0</v>
      </c>
      <c r="F2" s="128">
        <v>0</v>
      </c>
      <c r="G2" s="128">
        <v>0</v>
      </c>
      <c r="H2" s="128">
        <v>0</v>
      </c>
      <c r="I2" s="128">
        <v>0</v>
      </c>
      <c r="J2" s="128">
        <v>0</v>
      </c>
      <c r="K2" s="128">
        <v>0</v>
      </c>
      <c r="L2" s="128">
        <v>0</v>
      </c>
      <c r="M2" s="128">
        <v>0</v>
      </c>
      <c r="N2" s="128">
        <v>0</v>
      </c>
      <c r="O2" s="128">
        <v>0</v>
      </c>
      <c r="P2" s="128">
        <v>0</v>
      </c>
      <c r="Q2" s="128">
        <v>0</v>
      </c>
      <c r="R2" s="128">
        <v>0</v>
      </c>
      <c r="S2" s="128">
        <v>0</v>
      </c>
      <c r="T2" s="128">
        <v>0</v>
      </c>
      <c r="U2" s="128">
        <v>0</v>
      </c>
      <c r="V2" s="128">
        <v>0</v>
      </c>
      <c r="W2" s="128">
        <v>0</v>
      </c>
      <c r="X2" s="128">
        <v>0</v>
      </c>
      <c r="Y2" s="128">
        <v>0</v>
      </c>
      <c r="Z2" s="128">
        <v>0</v>
      </c>
      <c r="AA2" s="128">
        <v>0</v>
      </c>
      <c r="AB2" s="128">
        <v>0</v>
      </c>
      <c r="AC2" s="128">
        <v>0</v>
      </c>
      <c r="AD2" s="128">
        <v>0</v>
      </c>
    </row>
    <row r="3" spans="1:30">
      <c r="A3" t="s">
        <v>400</v>
      </c>
      <c r="B3" s="126"/>
      <c r="C3" s="126"/>
      <c r="D3" s="126"/>
      <c r="E3" s="126"/>
      <c r="F3" s="126"/>
      <c r="G3" s="126"/>
      <c r="H3" s="126"/>
      <c r="I3" s="126"/>
      <c r="J3" s="126"/>
      <c r="K3" s="126"/>
      <c r="L3" s="126"/>
      <c r="M3" s="126"/>
      <c r="N3" s="126"/>
      <c r="O3" s="126"/>
      <c r="P3" s="126"/>
      <c r="Q3" s="126"/>
      <c r="R3" s="126"/>
      <c r="S3" s="126"/>
      <c r="T3" s="126"/>
      <c r="U3" s="126"/>
      <c r="V3" s="126"/>
      <c r="W3" s="126"/>
    </row>
    <row r="4" spans="1:30">
      <c r="A4" t="s">
        <v>401</v>
      </c>
      <c r="B4" s="126"/>
      <c r="C4" s="126"/>
      <c r="D4" s="126"/>
      <c r="E4" s="126"/>
      <c r="F4" s="126"/>
      <c r="G4" s="126"/>
      <c r="H4" s="126"/>
      <c r="I4" s="126"/>
      <c r="J4" s="126"/>
      <c r="K4" s="126"/>
      <c r="L4" s="126"/>
      <c r="M4" s="126"/>
      <c r="N4" s="126"/>
      <c r="O4" s="126"/>
      <c r="P4" s="126"/>
      <c r="Q4" s="126"/>
      <c r="R4" s="126"/>
      <c r="S4" s="126"/>
      <c r="T4" s="126"/>
      <c r="U4" s="126"/>
      <c r="V4" s="126"/>
      <c r="W4" s="126"/>
      <c r="X4" s="126"/>
      <c r="Y4" s="126"/>
    </row>
    <row r="5" spans="1:30">
      <c r="A5" t="s">
        <v>402</v>
      </c>
      <c r="B5" s="126"/>
      <c r="C5" s="126"/>
      <c r="D5" s="126"/>
      <c r="E5" s="126"/>
      <c r="F5" s="126"/>
      <c r="G5" s="126"/>
      <c r="H5" s="126"/>
      <c r="I5" s="126"/>
      <c r="J5" s="126"/>
      <c r="K5" s="126"/>
      <c r="L5" s="126"/>
      <c r="M5" s="126"/>
      <c r="N5" s="126"/>
      <c r="O5" s="126"/>
      <c r="P5" s="126"/>
      <c r="Q5" s="126"/>
      <c r="R5" s="126"/>
      <c r="S5" s="126"/>
      <c r="T5" s="126"/>
      <c r="U5" s="126"/>
      <c r="V5" s="126"/>
      <c r="W5" s="126"/>
      <c r="X5" s="126"/>
      <c r="Y5" s="126"/>
    </row>
    <row r="6" spans="1:30">
      <c r="A6" t="s">
        <v>403</v>
      </c>
      <c r="B6" s="126"/>
      <c r="C6" s="126"/>
      <c r="D6" s="126"/>
      <c r="E6" s="126"/>
      <c r="F6" s="126"/>
      <c r="G6" s="126"/>
      <c r="H6" s="126"/>
      <c r="I6" s="126"/>
      <c r="J6" s="126"/>
      <c r="K6" s="126"/>
      <c r="L6" s="126"/>
      <c r="M6" s="126"/>
      <c r="N6" s="126"/>
      <c r="O6" s="126"/>
      <c r="P6" s="126"/>
      <c r="Q6" s="126"/>
      <c r="R6" s="126"/>
      <c r="S6" s="126"/>
      <c r="T6" s="126"/>
      <c r="U6" s="126"/>
      <c r="V6" s="126"/>
      <c r="W6" s="126"/>
      <c r="X6" s="126"/>
      <c r="Y6" s="126"/>
    </row>
    <row r="7" spans="1:30">
      <c r="A7" t="s">
        <v>404</v>
      </c>
      <c r="B7" s="129">
        <f>IF(B$2,IF(Annual!B$2,4,1)*IF(Percent!B$2,100,1)*IF(Logs!B$2,LN((1+$A$1/100)^(1/4)),(1+$A$1/100)^(1/4)),0)</f>
        <v>0</v>
      </c>
      <c r="C7" s="129">
        <f>IF(C$2,IF(Annual!C$2,4,1)*IF(Percent!C$2,100,1)*IF(Logs!C$2,LN((1+$A$1/100)^(1/4)),(1+$A$1/100)^(1/4)),0)</f>
        <v>0</v>
      </c>
      <c r="D7" s="129">
        <f>IF(D$2,IF(Annual!D$2,4,1)*IF(Percent!D$2,100,1)*IF(Logs!D$2,LN((1+$A$1/100)^(1/4)),(1+$A$1/100)^(1/4)),0)</f>
        <v>0</v>
      </c>
      <c r="E7" s="129">
        <f>IF(E$2,IF(Annual!E$2,4,1)*IF(Percent!E$2,100,1)*IF(Logs!E$2,LN((1+$A$1/100)^(1/4)),(1+$A$1/100)^(1/4)),0)</f>
        <v>0</v>
      </c>
      <c r="F7" s="129">
        <f>IF(F$2,IF(Annual!F$2,4,1)*IF(Percent!F$2,100,1)*IF(Logs!F$2,LN((1+$A$1/100)^(1/4)),(1+$A$1/100)^(1/4)),0)</f>
        <v>0</v>
      </c>
      <c r="G7" s="129">
        <f>IF(G$2,IF(Annual!G$2,4,1)*IF(Percent!G$2,100,1)*IF(Logs!G$2,LN((1+$A$1/100)^(1/4)),(1+$A$1/100)^(1/4)),0)</f>
        <v>0</v>
      </c>
      <c r="H7" s="129">
        <f>IF(H$2,IF(Annual!H$2,4,1)*IF(Percent!H$2,100,1)*IF(Logs!H$2,LN((1+$A$1/100)^(1/4)),(1+$A$1/100)^(1/4)),0)</f>
        <v>0</v>
      </c>
      <c r="I7" s="129">
        <f>IF(I$2,IF(Annual!I$2,4,1)*IF(Percent!I$2,100,1)*IF(Logs!I$2,LN((1+$A$1/100)^(1/4)),(1+$A$1/100)^(1/4)),0)</f>
        <v>0</v>
      </c>
      <c r="J7" s="129">
        <f>IF(J$2,IF(Annual!J$2,4,1)*IF(Percent!J$2,100,1)*IF(Logs!J$2,LN((1+$A$1/100)^(1/4)),(1+$A$1/100)^(1/4)),0)</f>
        <v>0</v>
      </c>
      <c r="K7" s="129">
        <f>IF(K$2,IF(Annual!K$2,4,1)*IF(Percent!K$2,100,1)*IF(Logs!K$2,LN((1+$A$1/100)^(1/4)),(1+$A$1/100)^(1/4)),0)</f>
        <v>0</v>
      </c>
      <c r="L7" s="129">
        <f>IF(L$2,IF(Annual!L$2,4,1)*IF(Percent!L$2,100,1)*IF(Logs!L$2,LN((1+$A$1/100)^(1/4)),(1+$A$1/100)^(1/4)),0)</f>
        <v>0</v>
      </c>
      <c r="M7" s="129">
        <f>IF(M$2,IF(Annual!M$2,4,1)*IF(Percent!M$2,100,1)*IF(Logs!M$2,LN((1+$A$1/100)^(1/4)),(1+$A$1/100)^(1/4)),0)</f>
        <v>0</v>
      </c>
      <c r="N7" s="129">
        <f>IF(N$2,IF(Annual!N$2,4,1)*IF(Percent!N$2,100,1)*IF(Logs!N$2,LN((1+$A$1/100)^(1/4)),(1+$A$1/100)^(1/4)),0)</f>
        <v>0</v>
      </c>
      <c r="O7" s="129">
        <f>IF(O$2,IF(Annual!O$2,4,1)*IF(Percent!O$2,100,1)*IF(Logs!O$2,LN((1+$A$1/100)^(1/4)),(1+$A$1/100)^(1/4)),0)</f>
        <v>0</v>
      </c>
      <c r="P7" s="129">
        <f>IF(P$2,IF(Annual!P$2,4,1)*IF(Percent!P$2,100,1)*IF(Logs!P$2,LN((1+$A$1/100)^(1/4)),(1+$A$1/100)^(1/4)),0)</f>
        <v>0</v>
      </c>
      <c r="Q7" s="129">
        <f>IF(Q$2,IF(Annual!Q$2,4,1)*IF(Percent!Q$2,100,1)*IF(Logs!Q$2,LN((1+$A$1/100)^(1/4)),(1+$A$1/100)^(1/4)),0)</f>
        <v>0</v>
      </c>
      <c r="R7" s="129">
        <f>IF(R$2,IF(Annual!R$2,4,1)*IF(Percent!R$2,100,1)*IF(Logs!R$2,LN((1+$A$1/100)^(1/4)),(1+$A$1/100)^(1/4)),0)</f>
        <v>0</v>
      </c>
      <c r="S7" s="129">
        <f>IF(S$2,IF(Annual!S$2,4,1)*IF(Percent!S$2,100,1)*IF(Logs!S$2,LN((1+$A$1/100)^(1/4)),(1+$A$1/100)^(1/4)),0)</f>
        <v>0</v>
      </c>
      <c r="T7" s="129">
        <f>IF(T$2,IF(Annual!T$2,4,1)*IF(Percent!T$2,100,1)*IF(Logs!T$2,LN((1+$A$1/100)^(1/4)),(1+$A$1/100)^(1/4)),0)</f>
        <v>0</v>
      </c>
      <c r="U7" s="129">
        <f>IF(U$2,IF(Annual!U$2,4,1)*IF(Percent!U$2,100,1)*IF(Logs!U$2,LN((1+$A$1/100)^(1/4)),(1+$A$1/100)^(1/4)),0)</f>
        <v>0</v>
      </c>
      <c r="V7" s="129">
        <f>IF(V$2,IF(Annual!V$2,4,1)*IF(Percent!V$2,100,1)*IF(Logs!V$2,LN((1+$A$1/100)^(1/4)),(1+$A$1/100)^(1/4)),0)</f>
        <v>0</v>
      </c>
      <c r="W7" s="129">
        <f>IF(W$2,IF(Annual!W$2,4,1)*IF(Percent!W$2,100,1)*IF(Logs!W$2,LN((1+$A$1/100)^(1/4)),(1+$A$1/100)^(1/4)),0)</f>
        <v>0</v>
      </c>
      <c r="X7" s="129">
        <f>IF(X$2,IF(Annual!X$2,4,1)*IF(Percent!X$2,100,1)*IF(Logs!X$2,LN((1+$A$1/100)^(1/4)),(1+$A$1/100)^(1/4)),0)</f>
        <v>0</v>
      </c>
      <c r="Y7" s="129">
        <f>IF(Y$2,IF(Annual!Y$2,4,1)*IF(Percent!Y$2,100,1)*IF(Logs!Y$2,LN((1+$A$1/100)^(1/4)),(1+$A$1/100)^(1/4)),0)</f>
        <v>0</v>
      </c>
      <c r="Z7" s="129">
        <f>IF(Z$2,IF(Annual!Z$2,4,1)*IF(Percent!Z$2,100,1)*IF(Logs!Z$2,LN((1+$A$1/100)^(1/4)),(1+$A$1/100)^(1/4)),0)</f>
        <v>0</v>
      </c>
      <c r="AA7" s="129">
        <f>IF(AA$2,IF(Annual!AA$2,4,1)*IF(Percent!AA$2,100,1)*IF(Logs!AA$2,LN((1+$A$1/100)^(1/4)),(1+$A$1/100)^(1/4)),0)</f>
        <v>0</v>
      </c>
      <c r="AB7" s="129">
        <f>IF(AB$2,IF(Annual!AB$2,4,1)*IF(Percent!AB$2,100,1)*IF(Logs!AB$2,LN((1+$A$1/100)^(1/4)),(1+$A$1/100)^(1/4)),0)</f>
        <v>0</v>
      </c>
      <c r="AC7" s="129">
        <f>IF(AC$2,IF(Annual!AC$2,4,1)*IF(Percent!AC$2,100,1)*IF(Logs!AC$2,LN((1+$A$1/100)^(1/4)),(1+$A$1/100)^(1/4)),0)</f>
        <v>0</v>
      </c>
      <c r="AD7" s="129">
        <f>IF(AD$2,IF(Annual!AD$2,4,1)*IF(Percent!AD$2,100,1)*IF(Logs!AD$2,LN((1+$A$1/100)^(1/4)),(1+$A$1/100)^(1/4)),0)</f>
        <v>0</v>
      </c>
    </row>
    <row r="8" spans="1:30">
      <c r="A8" t="s">
        <v>405</v>
      </c>
      <c r="B8" s="129">
        <f>IF(B$2,IF(Annual!B$2,4,1)*IF(Percent!B$2,100,1)*IF(Logs!B$2,LN((1+$A$1/100)^(1/4)),(1+$A$1/100)^(1/4)),0)</f>
        <v>0</v>
      </c>
      <c r="C8" s="129">
        <f>IF(C$2,IF(Annual!C$2,4,1)*IF(Percent!C$2,100,1)*IF(Logs!C$2,LN((1+$A$1/100)^(1/4)),(1+$A$1/100)^(1/4)),0)</f>
        <v>0</v>
      </c>
      <c r="D8" s="129">
        <f>IF(D$2,IF(Annual!D$2,4,1)*IF(Percent!D$2,100,1)*IF(Logs!D$2,LN((1+$A$1/100)^(1/4)),(1+$A$1/100)^(1/4)),0)</f>
        <v>0</v>
      </c>
      <c r="E8" s="129">
        <f>IF(E$2,IF(Annual!E$2,4,1)*IF(Percent!E$2,100,1)*IF(Logs!E$2,LN((1+$A$1/100)^(1/4)),(1+$A$1/100)^(1/4)),0)</f>
        <v>0</v>
      </c>
      <c r="F8" s="129">
        <f>IF(F$2,IF(Annual!F$2,4,1)*IF(Percent!F$2,100,1)*IF(Logs!F$2,LN((1+$A$1/100)^(1/4)),(1+$A$1/100)^(1/4)),0)</f>
        <v>0</v>
      </c>
      <c r="G8" s="129">
        <f>IF(G$2,IF(Annual!G$2,4,1)*IF(Percent!G$2,100,1)*IF(Logs!G$2,LN((1+$A$1/100)^(1/4)),(1+$A$1/100)^(1/4)),0)</f>
        <v>0</v>
      </c>
      <c r="H8" s="129">
        <f>IF(H$2,IF(Annual!H$2,4,1)*IF(Percent!H$2,100,1)*IF(Logs!H$2,LN((1+$A$1/100)^(1/4)),(1+$A$1/100)^(1/4)),0)</f>
        <v>0</v>
      </c>
      <c r="I8" s="129">
        <f>IF(I$2,IF(Annual!I$2,4,1)*IF(Percent!I$2,100,1)*IF(Logs!I$2,LN((1+$A$1/100)^(1/4)),(1+$A$1/100)^(1/4)),0)</f>
        <v>0</v>
      </c>
      <c r="J8" s="129">
        <f>IF(J$2,IF(Annual!J$2,4,1)*IF(Percent!J$2,100,1)*IF(Logs!J$2,LN((1+$A$1/100)^(1/4)),(1+$A$1/100)^(1/4)),0)</f>
        <v>0</v>
      </c>
      <c r="K8" s="129">
        <f>IF(K$2,IF(Annual!K$2,4,1)*IF(Percent!K$2,100,1)*IF(Logs!K$2,LN((1+$A$1/100)^(1/4)),(1+$A$1/100)^(1/4)),0)</f>
        <v>0</v>
      </c>
      <c r="L8" s="129">
        <f>IF(L$2,IF(Annual!L$2,4,1)*IF(Percent!L$2,100,1)*IF(Logs!L$2,LN((1+$A$1/100)^(1/4)),(1+$A$1/100)^(1/4)),0)</f>
        <v>0</v>
      </c>
      <c r="M8" s="129">
        <f>IF(M$2,IF(Annual!M$2,4,1)*IF(Percent!M$2,100,1)*IF(Logs!M$2,LN((1+$A$1/100)^(1/4)),(1+$A$1/100)^(1/4)),0)</f>
        <v>0</v>
      </c>
      <c r="N8" s="129">
        <f>IF(N$2,IF(Annual!N$2,4,1)*IF(Percent!N$2,100,1)*IF(Logs!N$2,LN((1+$A$1/100)^(1/4)),(1+$A$1/100)^(1/4)),0)</f>
        <v>0</v>
      </c>
      <c r="O8" s="129">
        <f>IF(O$2,IF(Annual!O$2,4,1)*IF(Percent!O$2,100,1)*IF(Logs!O$2,LN((1+$A$1/100)^(1/4)),(1+$A$1/100)^(1/4)),0)</f>
        <v>0</v>
      </c>
      <c r="P8" s="129">
        <f>IF(P$2,IF(Annual!P$2,4,1)*IF(Percent!P$2,100,1)*IF(Logs!P$2,LN((1+$A$1/100)^(1/4)),(1+$A$1/100)^(1/4)),0)</f>
        <v>0</v>
      </c>
      <c r="Q8" s="129">
        <f>IF(Q$2,IF(Annual!Q$2,4,1)*IF(Percent!Q$2,100,1)*IF(Logs!Q$2,LN((1+$A$1/100)^(1/4)),(1+$A$1/100)^(1/4)),0)</f>
        <v>0</v>
      </c>
      <c r="R8" s="129">
        <f>IF(R$2,IF(Annual!R$2,4,1)*IF(Percent!R$2,100,1)*IF(Logs!R$2,LN((1+$A$1/100)^(1/4)),(1+$A$1/100)^(1/4)),0)</f>
        <v>0</v>
      </c>
      <c r="S8" s="129">
        <f>IF(S$2,IF(Annual!S$2,4,1)*IF(Percent!S$2,100,1)*IF(Logs!S$2,LN((1+$A$1/100)^(1/4)),(1+$A$1/100)^(1/4)),0)</f>
        <v>0</v>
      </c>
      <c r="T8" s="129">
        <f>IF(T$2,IF(Annual!T$2,4,1)*IF(Percent!T$2,100,1)*IF(Logs!T$2,LN((1+$A$1/100)^(1/4)),(1+$A$1/100)^(1/4)),0)</f>
        <v>0</v>
      </c>
      <c r="U8" s="129">
        <f>IF(U$2,IF(Annual!U$2,4,1)*IF(Percent!U$2,100,1)*IF(Logs!U$2,LN((1+$A$1/100)^(1/4)),(1+$A$1/100)^(1/4)),0)</f>
        <v>0</v>
      </c>
      <c r="V8" s="129">
        <f>IF(V$2,IF(Annual!V$2,4,1)*IF(Percent!V$2,100,1)*IF(Logs!V$2,LN((1+$A$1/100)^(1/4)),(1+$A$1/100)^(1/4)),0)</f>
        <v>0</v>
      </c>
      <c r="W8" s="129">
        <f>IF(W$2,IF(Annual!W$2,4,1)*IF(Percent!W$2,100,1)*IF(Logs!W$2,LN((1+$A$1/100)^(1/4)),(1+$A$1/100)^(1/4)),0)</f>
        <v>0</v>
      </c>
      <c r="X8" s="129">
        <f>IF(X$2,IF(Annual!X$2,4,1)*IF(Percent!X$2,100,1)*IF(Logs!X$2,LN((1+$A$1/100)^(1/4)),(1+$A$1/100)^(1/4)),0)</f>
        <v>0</v>
      </c>
      <c r="Y8" s="129">
        <f>IF(Y$2,IF(Annual!Y$2,4,1)*IF(Percent!Y$2,100,1)*IF(Logs!Y$2,LN((1+$A$1/100)^(1/4)),(1+$A$1/100)^(1/4)),0)</f>
        <v>0</v>
      </c>
      <c r="Z8" s="129">
        <f>IF(Z$2,IF(Annual!Z$2,4,1)*IF(Percent!Z$2,100,1)*IF(Logs!Z$2,LN((1+$A$1/100)^(1/4)),(1+$A$1/100)^(1/4)),0)</f>
        <v>0</v>
      </c>
      <c r="AA8" s="129">
        <f>IF(AA$2,IF(Annual!AA$2,4,1)*IF(Percent!AA$2,100,1)*IF(Logs!AA$2,LN((1+$A$1/100)^(1/4)),(1+$A$1/100)^(1/4)),0)</f>
        <v>0</v>
      </c>
      <c r="AB8" s="129">
        <f>IF(AB$2,IF(Annual!AB$2,4,1)*IF(Percent!AB$2,100,1)*IF(Logs!AB$2,LN((1+$A$1/100)^(1/4)),(1+$A$1/100)^(1/4)),0)</f>
        <v>0</v>
      </c>
      <c r="AC8" s="129">
        <f>IF(AC$2,IF(Annual!AC$2,4,1)*IF(Percent!AC$2,100,1)*IF(Logs!AC$2,LN((1+$A$1/100)^(1/4)),(1+$A$1/100)^(1/4)),0)</f>
        <v>0</v>
      </c>
      <c r="AD8" s="129">
        <f>IF(AD$2,IF(Annual!AD$2,4,1)*IF(Percent!AD$2,100,1)*IF(Logs!AD$2,LN((1+$A$1/100)^(1/4)),(1+$A$1/100)^(1/4)),0)</f>
        <v>0</v>
      </c>
    </row>
    <row r="9" spans="1:30">
      <c r="A9" t="s">
        <v>406</v>
      </c>
      <c r="B9" s="129">
        <f>IF(B$2,IF(Annual!B$2,4,1)*IF(Percent!B$2,100,1)*IF(Logs!B$2,LN((1+$A$1/100)^(1/4)),(1+$A$1/100)^(1/4)),0)</f>
        <v>0</v>
      </c>
      <c r="C9" s="129">
        <f>IF(C$2,IF(Annual!C$2,4,1)*IF(Percent!C$2,100,1)*IF(Logs!C$2,LN((1+$A$1/100)^(1/4)),(1+$A$1/100)^(1/4)),0)</f>
        <v>0</v>
      </c>
      <c r="D9" s="129">
        <f>IF(D$2,IF(Annual!D$2,4,1)*IF(Percent!D$2,100,1)*IF(Logs!D$2,LN((1+$A$1/100)^(1/4)),(1+$A$1/100)^(1/4)),0)</f>
        <v>0</v>
      </c>
      <c r="E9" s="129">
        <f>IF(E$2,IF(Annual!E$2,4,1)*IF(Percent!E$2,100,1)*IF(Logs!E$2,LN((1+$A$1/100)^(1/4)),(1+$A$1/100)^(1/4)),0)</f>
        <v>0</v>
      </c>
      <c r="F9" s="129">
        <f>IF(F$2,IF(Annual!F$2,4,1)*IF(Percent!F$2,100,1)*IF(Logs!F$2,LN((1+$A$1/100)^(1/4)),(1+$A$1/100)^(1/4)),0)</f>
        <v>0</v>
      </c>
      <c r="G9" s="129">
        <f>IF(G$2,IF(Annual!G$2,4,1)*IF(Percent!G$2,100,1)*IF(Logs!G$2,LN((1+$A$1/100)^(1/4)),(1+$A$1/100)^(1/4)),0)</f>
        <v>0</v>
      </c>
      <c r="H9" s="129">
        <f>IF(H$2,IF(Annual!H$2,4,1)*IF(Percent!H$2,100,1)*IF(Logs!H$2,LN((1+$A$1/100)^(1/4)),(1+$A$1/100)^(1/4)),0)</f>
        <v>0</v>
      </c>
      <c r="I9" s="129">
        <f>IF(I$2,IF(Annual!I$2,4,1)*IF(Percent!I$2,100,1)*IF(Logs!I$2,LN((1+$A$1/100)^(1/4)),(1+$A$1/100)^(1/4)),0)</f>
        <v>0</v>
      </c>
      <c r="J9" s="129">
        <f>IF(J$2,IF(Annual!J$2,4,1)*IF(Percent!J$2,100,1)*IF(Logs!J$2,LN((1+$A$1/100)^(1/4)),(1+$A$1/100)^(1/4)),0)</f>
        <v>0</v>
      </c>
      <c r="K9" s="129">
        <f>IF(K$2,IF(Annual!K$2,4,1)*IF(Percent!K$2,100,1)*IF(Logs!K$2,LN((1+$A$1/100)^(1/4)),(1+$A$1/100)^(1/4)),0)</f>
        <v>0</v>
      </c>
      <c r="L9" s="129">
        <f>IF(L$2,IF(Annual!L$2,4,1)*IF(Percent!L$2,100,1)*IF(Logs!L$2,LN((1+$A$1/100)^(1/4)),(1+$A$1/100)^(1/4)),0)</f>
        <v>0</v>
      </c>
      <c r="M9" s="129">
        <f>IF(M$2,IF(Annual!M$2,4,1)*IF(Percent!M$2,100,1)*IF(Logs!M$2,LN((1+$A$1/100)^(1/4)),(1+$A$1/100)^(1/4)),0)</f>
        <v>0</v>
      </c>
      <c r="N9" s="129">
        <f>IF(N$2,IF(Annual!N$2,4,1)*IF(Percent!N$2,100,1)*IF(Logs!N$2,LN((1+$A$1/100)^(1/4)),(1+$A$1/100)^(1/4)),0)</f>
        <v>0</v>
      </c>
      <c r="O9" s="129">
        <f>IF(O$2,IF(Annual!O$2,4,1)*IF(Percent!O$2,100,1)*IF(Logs!O$2,LN((1+$A$1/100)^(1/4)),(1+$A$1/100)^(1/4)),0)</f>
        <v>0</v>
      </c>
      <c r="P9" s="129">
        <f>IF(P$2,IF(Annual!P$2,4,1)*IF(Percent!P$2,100,1)*IF(Logs!P$2,LN((1+$A$1/100)^(1/4)),(1+$A$1/100)^(1/4)),0)</f>
        <v>0</v>
      </c>
      <c r="Q9" s="129">
        <f>IF(Q$2,IF(Annual!Q$2,4,1)*IF(Percent!Q$2,100,1)*IF(Logs!Q$2,LN((1+$A$1/100)^(1/4)),(1+$A$1/100)^(1/4)),0)</f>
        <v>0</v>
      </c>
      <c r="R9" s="129">
        <f>IF(R$2,IF(Annual!R$2,4,1)*IF(Percent!R$2,100,1)*IF(Logs!R$2,LN((1+$A$1/100)^(1/4)),(1+$A$1/100)^(1/4)),0)</f>
        <v>0</v>
      </c>
      <c r="S9" s="129">
        <f>IF(S$2,IF(Annual!S$2,4,1)*IF(Percent!S$2,100,1)*IF(Logs!S$2,LN((1+$A$1/100)^(1/4)),(1+$A$1/100)^(1/4)),0)</f>
        <v>0</v>
      </c>
      <c r="T9" s="129">
        <f>IF(T$2,IF(Annual!T$2,4,1)*IF(Percent!T$2,100,1)*IF(Logs!T$2,LN((1+$A$1/100)^(1/4)),(1+$A$1/100)^(1/4)),0)</f>
        <v>0</v>
      </c>
      <c r="U9" s="129">
        <f>IF(U$2,IF(Annual!U$2,4,1)*IF(Percent!U$2,100,1)*IF(Logs!U$2,LN((1+$A$1/100)^(1/4)),(1+$A$1/100)^(1/4)),0)</f>
        <v>0</v>
      </c>
      <c r="V9" s="129">
        <f>IF(V$2,IF(Annual!V$2,4,1)*IF(Percent!V$2,100,1)*IF(Logs!V$2,LN((1+$A$1/100)^(1/4)),(1+$A$1/100)^(1/4)),0)</f>
        <v>0</v>
      </c>
      <c r="W9" s="129">
        <f>IF(W$2,IF(Annual!W$2,4,1)*IF(Percent!W$2,100,1)*IF(Logs!W$2,LN((1+$A$1/100)^(1/4)),(1+$A$1/100)^(1/4)),0)</f>
        <v>0</v>
      </c>
      <c r="X9" s="129">
        <f>IF(X$2,IF(Annual!X$2,4,1)*IF(Percent!X$2,100,1)*IF(Logs!X$2,LN((1+$A$1/100)^(1/4)),(1+$A$1/100)^(1/4)),0)</f>
        <v>0</v>
      </c>
      <c r="Y9" s="129">
        <f>IF(Y$2,IF(Annual!Y$2,4,1)*IF(Percent!Y$2,100,1)*IF(Logs!Y$2,LN((1+$A$1/100)^(1/4)),(1+$A$1/100)^(1/4)),0)</f>
        <v>0</v>
      </c>
      <c r="Z9" s="129">
        <f>IF(Z$2,IF(Annual!Z$2,4,1)*IF(Percent!Z$2,100,1)*IF(Logs!Z$2,LN((1+$A$1/100)^(1/4)),(1+$A$1/100)^(1/4)),0)</f>
        <v>0</v>
      </c>
      <c r="AA9" s="129">
        <f>IF(AA$2,IF(Annual!AA$2,4,1)*IF(Percent!AA$2,100,1)*IF(Logs!AA$2,LN((1+$A$1/100)^(1/4)),(1+$A$1/100)^(1/4)),0)</f>
        <v>0</v>
      </c>
      <c r="AB9" s="129">
        <f>IF(AB$2,IF(Annual!AB$2,4,1)*IF(Percent!AB$2,100,1)*IF(Logs!AB$2,LN((1+$A$1/100)^(1/4)),(1+$A$1/100)^(1/4)),0)</f>
        <v>0</v>
      </c>
      <c r="AC9" s="129">
        <f>IF(AC$2,IF(Annual!AC$2,4,1)*IF(Percent!AC$2,100,1)*IF(Logs!AC$2,LN((1+$A$1/100)^(1/4)),(1+$A$1/100)^(1/4)),0)</f>
        <v>0</v>
      </c>
      <c r="AD9" s="129">
        <f>IF(AD$2,IF(Annual!AD$2,4,1)*IF(Percent!AD$2,100,1)*IF(Logs!AD$2,LN((1+$A$1/100)^(1/4)),(1+$A$1/100)^(1/4)),0)</f>
        <v>0</v>
      </c>
    </row>
    <row r="10" spans="1:30">
      <c r="A10" t="s">
        <v>407</v>
      </c>
      <c r="B10" s="129">
        <f>IF(B$2,IF(Annual!B$2,4,1)*IF(Percent!B$2,100,1)*IF(Logs!B$2,LN((1+$A$1/100)^(1/4)),(1+$A$1/100)^(1/4)),0)</f>
        <v>0</v>
      </c>
      <c r="C10" s="129">
        <f>IF(C$2,IF(Annual!C$2,4,1)*IF(Percent!C$2,100,1)*IF(Logs!C$2,LN((1+$A$1/100)^(1/4)),(1+$A$1/100)^(1/4)),0)</f>
        <v>0</v>
      </c>
      <c r="D10" s="129">
        <f>IF(D$2,IF(Annual!D$2,4,1)*IF(Percent!D$2,100,1)*IF(Logs!D$2,LN((1+$A$1/100)^(1/4)),(1+$A$1/100)^(1/4)),0)</f>
        <v>0</v>
      </c>
      <c r="E10" s="129">
        <f>IF(E$2,IF(Annual!E$2,4,1)*IF(Percent!E$2,100,1)*IF(Logs!E$2,LN((1+$A$1/100)^(1/4)),(1+$A$1/100)^(1/4)),0)</f>
        <v>0</v>
      </c>
      <c r="F10" s="129">
        <f>IF(F$2,IF(Annual!F$2,4,1)*IF(Percent!F$2,100,1)*IF(Logs!F$2,LN((1+$A$1/100)^(1/4)),(1+$A$1/100)^(1/4)),0)</f>
        <v>0</v>
      </c>
      <c r="G10" s="129">
        <f>IF(G$2,IF(Annual!G$2,4,1)*IF(Percent!G$2,100,1)*IF(Logs!G$2,LN((1+$A$1/100)^(1/4)),(1+$A$1/100)^(1/4)),0)</f>
        <v>0</v>
      </c>
      <c r="H10" s="129">
        <f>IF(H$2,IF(Annual!H$2,4,1)*IF(Percent!H$2,100,1)*IF(Logs!H$2,LN((1+$A$1/100)^(1/4)),(1+$A$1/100)^(1/4)),0)</f>
        <v>0</v>
      </c>
      <c r="I10" s="129">
        <f>IF(I$2,IF(Annual!I$2,4,1)*IF(Percent!I$2,100,1)*IF(Logs!I$2,LN((1+$A$1/100)^(1/4)),(1+$A$1/100)^(1/4)),0)</f>
        <v>0</v>
      </c>
      <c r="J10" s="129">
        <f>IF(J$2,IF(Annual!J$2,4,1)*IF(Percent!J$2,100,1)*IF(Logs!J$2,LN((1+$A$1/100)^(1/4)),(1+$A$1/100)^(1/4)),0)</f>
        <v>0</v>
      </c>
      <c r="K10" s="129">
        <f>IF(K$2,IF(Annual!K$2,4,1)*IF(Percent!K$2,100,1)*IF(Logs!K$2,LN((1+$A$1/100)^(1/4)),(1+$A$1/100)^(1/4)),0)</f>
        <v>0</v>
      </c>
      <c r="L10" s="129">
        <f>IF(L$2,IF(Annual!L$2,4,1)*IF(Percent!L$2,100,1)*IF(Logs!L$2,LN((1+$A$1/100)^(1/4)),(1+$A$1/100)^(1/4)),0)</f>
        <v>0</v>
      </c>
      <c r="M10" s="129">
        <f>IF(M$2,IF(Annual!M$2,4,1)*IF(Percent!M$2,100,1)*IF(Logs!M$2,LN((1+$A$1/100)^(1/4)),(1+$A$1/100)^(1/4)),0)</f>
        <v>0</v>
      </c>
      <c r="N10" s="129">
        <f>IF(N$2,IF(Annual!N$2,4,1)*IF(Percent!N$2,100,1)*IF(Logs!N$2,LN((1+$A$1/100)^(1/4)),(1+$A$1/100)^(1/4)),0)</f>
        <v>0</v>
      </c>
      <c r="O10" s="129">
        <f>IF(O$2,IF(Annual!O$2,4,1)*IF(Percent!O$2,100,1)*IF(Logs!O$2,LN((1+$A$1/100)^(1/4)),(1+$A$1/100)^(1/4)),0)</f>
        <v>0</v>
      </c>
      <c r="P10" s="129">
        <f>IF(P$2,IF(Annual!P$2,4,1)*IF(Percent!P$2,100,1)*IF(Logs!P$2,LN((1+$A$1/100)^(1/4)),(1+$A$1/100)^(1/4)),0)</f>
        <v>0</v>
      </c>
      <c r="Q10" s="129">
        <f>IF(Q$2,IF(Annual!Q$2,4,1)*IF(Percent!Q$2,100,1)*IF(Logs!Q$2,LN((1+$A$1/100)^(1/4)),(1+$A$1/100)^(1/4)),0)</f>
        <v>0</v>
      </c>
      <c r="R10" s="129">
        <f>IF(R$2,IF(Annual!R$2,4,1)*IF(Percent!R$2,100,1)*IF(Logs!R$2,LN((1+$A$1/100)^(1/4)),(1+$A$1/100)^(1/4)),0)</f>
        <v>0</v>
      </c>
      <c r="S10" s="129">
        <f>IF(S$2,IF(Annual!S$2,4,1)*IF(Percent!S$2,100,1)*IF(Logs!S$2,LN((1+$A$1/100)^(1/4)),(1+$A$1/100)^(1/4)),0)</f>
        <v>0</v>
      </c>
      <c r="T10" s="129">
        <f>IF(T$2,IF(Annual!T$2,4,1)*IF(Percent!T$2,100,1)*IF(Logs!T$2,LN((1+$A$1/100)^(1/4)),(1+$A$1/100)^(1/4)),0)</f>
        <v>0</v>
      </c>
      <c r="U10" s="129">
        <f>IF(U$2,IF(Annual!U$2,4,1)*IF(Percent!U$2,100,1)*IF(Logs!U$2,LN((1+$A$1/100)^(1/4)),(1+$A$1/100)^(1/4)),0)</f>
        <v>0</v>
      </c>
      <c r="V10" s="129">
        <f>IF(V$2,IF(Annual!V$2,4,1)*IF(Percent!V$2,100,1)*IF(Logs!V$2,LN((1+$A$1/100)^(1/4)),(1+$A$1/100)^(1/4)),0)</f>
        <v>0</v>
      </c>
      <c r="W10" s="129">
        <f>IF(W$2,IF(Annual!W$2,4,1)*IF(Percent!W$2,100,1)*IF(Logs!W$2,LN((1+$A$1/100)^(1/4)),(1+$A$1/100)^(1/4)),0)</f>
        <v>0</v>
      </c>
      <c r="X10" s="129">
        <f>IF(X$2,IF(Annual!X$2,4,1)*IF(Percent!X$2,100,1)*IF(Logs!X$2,LN((1+$A$1/100)^(1/4)),(1+$A$1/100)^(1/4)),0)</f>
        <v>0</v>
      </c>
      <c r="Y10" s="129">
        <f>IF(Y$2,IF(Annual!Y$2,4,1)*IF(Percent!Y$2,100,1)*IF(Logs!Y$2,LN((1+$A$1/100)^(1/4)),(1+$A$1/100)^(1/4)),0)</f>
        <v>0</v>
      </c>
      <c r="Z10" s="129">
        <f>IF(Z$2,IF(Annual!Z$2,4,1)*IF(Percent!Z$2,100,1)*IF(Logs!Z$2,LN((1+$A$1/100)^(1/4)),(1+$A$1/100)^(1/4)),0)</f>
        <v>0</v>
      </c>
      <c r="AA10" s="129">
        <f>IF(AA$2,IF(Annual!AA$2,4,1)*IF(Percent!AA$2,100,1)*IF(Logs!AA$2,LN((1+$A$1/100)^(1/4)),(1+$A$1/100)^(1/4)),0)</f>
        <v>0</v>
      </c>
      <c r="AB10" s="129">
        <f>IF(AB$2,IF(Annual!AB$2,4,1)*IF(Percent!AB$2,100,1)*IF(Logs!AB$2,LN((1+$A$1/100)^(1/4)),(1+$A$1/100)^(1/4)),0)</f>
        <v>0</v>
      </c>
      <c r="AC10" s="129">
        <f>IF(AC$2,IF(Annual!AC$2,4,1)*IF(Percent!AC$2,100,1)*IF(Logs!AC$2,LN((1+$A$1/100)^(1/4)),(1+$A$1/100)^(1/4)),0)</f>
        <v>0</v>
      </c>
      <c r="AD10" s="129">
        <f>IF(AD$2,IF(Annual!AD$2,4,1)*IF(Percent!AD$2,100,1)*IF(Logs!AD$2,LN((1+$A$1/100)^(1/4)),(1+$A$1/100)^(1/4)),0)</f>
        <v>0</v>
      </c>
    </row>
    <row r="11" spans="1:30">
      <c r="A11" t="s">
        <v>408</v>
      </c>
      <c r="B11" s="129">
        <f>IF(B$2,IF(Annual!B$2,4,1)*IF(Percent!B$2,100,1)*IF(Logs!B$2,LN((1+$A$1/100)^(1/4)),(1+$A$1/100)^(1/4)),0)</f>
        <v>0</v>
      </c>
      <c r="C11" s="129">
        <f>IF(C$2,IF(Annual!C$2,4,1)*IF(Percent!C$2,100,1)*IF(Logs!C$2,LN((1+$A$1/100)^(1/4)),(1+$A$1/100)^(1/4)),0)</f>
        <v>0</v>
      </c>
      <c r="D11" s="129">
        <f>IF(D$2,IF(Annual!D$2,4,1)*IF(Percent!D$2,100,1)*IF(Logs!D$2,LN((1+$A$1/100)^(1/4)),(1+$A$1/100)^(1/4)),0)</f>
        <v>0</v>
      </c>
      <c r="E11" s="129">
        <f>IF(E$2,IF(Annual!E$2,4,1)*IF(Percent!E$2,100,1)*IF(Logs!E$2,LN((1+$A$1/100)^(1/4)),(1+$A$1/100)^(1/4)),0)</f>
        <v>0</v>
      </c>
      <c r="F11" s="129">
        <f>IF(F$2,IF(Annual!F$2,4,1)*IF(Percent!F$2,100,1)*IF(Logs!F$2,LN((1+$A$1/100)^(1/4)),(1+$A$1/100)^(1/4)),0)</f>
        <v>0</v>
      </c>
      <c r="G11" s="129">
        <f>IF(G$2,IF(Annual!G$2,4,1)*IF(Percent!G$2,100,1)*IF(Logs!G$2,LN((1+$A$1/100)^(1/4)),(1+$A$1/100)^(1/4)),0)</f>
        <v>0</v>
      </c>
      <c r="H11" s="129">
        <f>IF(H$2,IF(Annual!H$2,4,1)*IF(Percent!H$2,100,1)*IF(Logs!H$2,LN((1+$A$1/100)^(1/4)),(1+$A$1/100)^(1/4)),0)</f>
        <v>0</v>
      </c>
      <c r="I11" s="129">
        <f>IF(I$2,IF(Annual!I$2,4,1)*IF(Percent!I$2,100,1)*IF(Logs!I$2,LN((1+$A$1/100)^(1/4)),(1+$A$1/100)^(1/4)),0)</f>
        <v>0</v>
      </c>
      <c r="J11" s="129">
        <f>IF(J$2,IF(Annual!J$2,4,1)*IF(Percent!J$2,100,1)*IF(Logs!J$2,LN((1+$A$1/100)^(1/4)),(1+$A$1/100)^(1/4)),0)</f>
        <v>0</v>
      </c>
      <c r="K11" s="129">
        <f>IF(K$2,IF(Annual!K$2,4,1)*IF(Percent!K$2,100,1)*IF(Logs!K$2,LN((1+$A$1/100)^(1/4)),(1+$A$1/100)^(1/4)),0)</f>
        <v>0</v>
      </c>
      <c r="L11" s="129">
        <f>IF(L$2,IF(Annual!L$2,4,1)*IF(Percent!L$2,100,1)*IF(Logs!L$2,LN((1+$A$1/100)^(1/4)),(1+$A$1/100)^(1/4)),0)</f>
        <v>0</v>
      </c>
      <c r="M11" s="129">
        <f>IF(M$2,IF(Annual!M$2,4,1)*IF(Percent!M$2,100,1)*IF(Logs!M$2,LN((1+$A$1/100)^(1/4)),(1+$A$1/100)^(1/4)),0)</f>
        <v>0</v>
      </c>
      <c r="N11" s="129">
        <f>IF(N$2,IF(Annual!N$2,4,1)*IF(Percent!N$2,100,1)*IF(Logs!N$2,LN((1+$A$1/100)^(1/4)),(1+$A$1/100)^(1/4)),0)</f>
        <v>0</v>
      </c>
      <c r="O11" s="129">
        <f>IF(O$2,IF(Annual!O$2,4,1)*IF(Percent!O$2,100,1)*IF(Logs!O$2,LN((1+$A$1/100)^(1/4)),(1+$A$1/100)^(1/4)),0)</f>
        <v>0</v>
      </c>
      <c r="P11" s="129">
        <f>IF(P$2,IF(Annual!P$2,4,1)*IF(Percent!P$2,100,1)*IF(Logs!P$2,LN((1+$A$1/100)^(1/4)),(1+$A$1/100)^(1/4)),0)</f>
        <v>0</v>
      </c>
      <c r="Q11" s="129">
        <f>IF(Q$2,IF(Annual!Q$2,4,1)*IF(Percent!Q$2,100,1)*IF(Logs!Q$2,LN((1+$A$1/100)^(1/4)),(1+$A$1/100)^(1/4)),0)</f>
        <v>0</v>
      </c>
      <c r="R11" s="129">
        <f>IF(R$2,IF(Annual!R$2,4,1)*IF(Percent!R$2,100,1)*IF(Logs!R$2,LN((1+$A$1/100)^(1/4)),(1+$A$1/100)^(1/4)),0)</f>
        <v>0</v>
      </c>
      <c r="S11" s="129">
        <f>IF(S$2,IF(Annual!S$2,4,1)*IF(Percent!S$2,100,1)*IF(Logs!S$2,LN((1+$A$1/100)^(1/4)),(1+$A$1/100)^(1/4)),0)</f>
        <v>0</v>
      </c>
      <c r="T11" s="129">
        <f>IF(T$2,IF(Annual!T$2,4,1)*IF(Percent!T$2,100,1)*IF(Logs!T$2,LN((1+$A$1/100)^(1/4)),(1+$A$1/100)^(1/4)),0)</f>
        <v>0</v>
      </c>
      <c r="U11" s="129">
        <f>IF(U$2,IF(Annual!U$2,4,1)*IF(Percent!U$2,100,1)*IF(Logs!U$2,LN((1+$A$1/100)^(1/4)),(1+$A$1/100)^(1/4)),0)</f>
        <v>0</v>
      </c>
      <c r="V11" s="129">
        <f>IF(V$2,IF(Annual!V$2,4,1)*IF(Percent!V$2,100,1)*IF(Logs!V$2,LN((1+$A$1/100)^(1/4)),(1+$A$1/100)^(1/4)),0)</f>
        <v>0</v>
      </c>
      <c r="W11" s="129">
        <f>IF(W$2,IF(Annual!W$2,4,1)*IF(Percent!W$2,100,1)*IF(Logs!W$2,LN((1+$A$1/100)^(1/4)),(1+$A$1/100)^(1/4)),0)</f>
        <v>0</v>
      </c>
      <c r="X11" s="129">
        <f>IF(X$2,IF(Annual!X$2,4,1)*IF(Percent!X$2,100,1)*IF(Logs!X$2,LN((1+$A$1/100)^(1/4)),(1+$A$1/100)^(1/4)),0)</f>
        <v>0</v>
      </c>
      <c r="Y11" s="129">
        <f>IF(Y$2,IF(Annual!Y$2,4,1)*IF(Percent!Y$2,100,1)*IF(Logs!Y$2,LN((1+$A$1/100)^(1/4)),(1+$A$1/100)^(1/4)),0)</f>
        <v>0</v>
      </c>
      <c r="Z11" s="129">
        <f>IF(Z$2,IF(Annual!Z$2,4,1)*IF(Percent!Z$2,100,1)*IF(Logs!Z$2,LN((1+$A$1/100)^(1/4)),(1+$A$1/100)^(1/4)),0)</f>
        <v>0</v>
      </c>
      <c r="AA11" s="129">
        <f>IF(AA$2,IF(Annual!AA$2,4,1)*IF(Percent!AA$2,100,1)*IF(Logs!AA$2,LN((1+$A$1/100)^(1/4)),(1+$A$1/100)^(1/4)),0)</f>
        <v>0</v>
      </c>
      <c r="AB11" s="129">
        <f>IF(AB$2,IF(Annual!AB$2,4,1)*IF(Percent!AB$2,100,1)*IF(Logs!AB$2,LN((1+$A$1/100)^(1/4)),(1+$A$1/100)^(1/4)),0)</f>
        <v>0</v>
      </c>
      <c r="AC11" s="129">
        <f>IF(AC$2,IF(Annual!AC$2,4,1)*IF(Percent!AC$2,100,1)*IF(Logs!AC$2,LN((1+$A$1/100)^(1/4)),(1+$A$1/100)^(1/4)),0)</f>
        <v>0</v>
      </c>
      <c r="AD11" s="129">
        <f>IF(AD$2,IF(Annual!AD$2,4,1)*IF(Percent!AD$2,100,1)*IF(Logs!AD$2,LN((1+$A$1/100)^(1/4)),(1+$A$1/100)^(1/4)),0)</f>
        <v>0</v>
      </c>
    </row>
    <row r="12" spans="1:30">
      <c r="A12" t="s">
        <v>409</v>
      </c>
      <c r="B12" s="129">
        <f>IF(B$2,IF(Annual!B$2,4,1)*IF(Percent!B$2,100,1)*IF(Logs!B$2,LN((1+$A$1/100)^(1/4)),(1+$A$1/100)^(1/4)),0)</f>
        <v>0</v>
      </c>
      <c r="C12" s="129">
        <f>IF(C$2,IF(Annual!C$2,4,1)*IF(Percent!C$2,100,1)*IF(Logs!C$2,LN((1+$A$1/100)^(1/4)),(1+$A$1/100)^(1/4)),0)</f>
        <v>0</v>
      </c>
      <c r="D12" s="129">
        <f>IF(D$2,IF(Annual!D$2,4,1)*IF(Percent!D$2,100,1)*IF(Logs!D$2,LN((1+$A$1/100)^(1/4)),(1+$A$1/100)^(1/4)),0)</f>
        <v>0</v>
      </c>
      <c r="E12" s="129">
        <f>IF(E$2,IF(Annual!E$2,4,1)*IF(Percent!E$2,100,1)*IF(Logs!E$2,LN((1+$A$1/100)^(1/4)),(1+$A$1/100)^(1/4)),0)</f>
        <v>0</v>
      </c>
      <c r="F12" s="129">
        <f>IF(F$2,IF(Annual!F$2,4,1)*IF(Percent!F$2,100,1)*IF(Logs!F$2,LN((1+$A$1/100)^(1/4)),(1+$A$1/100)^(1/4)),0)</f>
        <v>0</v>
      </c>
      <c r="G12" s="129">
        <f>IF(G$2,IF(Annual!G$2,4,1)*IF(Percent!G$2,100,1)*IF(Logs!G$2,LN((1+$A$1/100)^(1/4)),(1+$A$1/100)^(1/4)),0)</f>
        <v>0</v>
      </c>
      <c r="H12" s="129">
        <f>IF(H$2,IF(Annual!H$2,4,1)*IF(Percent!H$2,100,1)*IF(Logs!H$2,LN((1+$A$1/100)^(1/4)),(1+$A$1/100)^(1/4)),0)</f>
        <v>0</v>
      </c>
      <c r="I12" s="129">
        <f>IF(I$2,IF(Annual!I$2,4,1)*IF(Percent!I$2,100,1)*IF(Logs!I$2,LN((1+$A$1/100)^(1/4)),(1+$A$1/100)^(1/4)),0)</f>
        <v>0</v>
      </c>
      <c r="J12" s="129">
        <f>IF(J$2,IF(Annual!J$2,4,1)*IF(Percent!J$2,100,1)*IF(Logs!J$2,LN((1+$A$1/100)^(1/4)),(1+$A$1/100)^(1/4)),0)</f>
        <v>0</v>
      </c>
      <c r="K12" s="129">
        <f>IF(K$2,IF(Annual!K$2,4,1)*IF(Percent!K$2,100,1)*IF(Logs!K$2,LN((1+$A$1/100)^(1/4)),(1+$A$1/100)^(1/4)),0)</f>
        <v>0</v>
      </c>
      <c r="L12" s="129">
        <f>IF(L$2,IF(Annual!L$2,4,1)*IF(Percent!L$2,100,1)*IF(Logs!L$2,LN((1+$A$1/100)^(1/4)),(1+$A$1/100)^(1/4)),0)</f>
        <v>0</v>
      </c>
      <c r="M12" s="129">
        <f>IF(M$2,IF(Annual!M$2,4,1)*IF(Percent!M$2,100,1)*IF(Logs!M$2,LN((1+$A$1/100)^(1/4)),(1+$A$1/100)^(1/4)),0)</f>
        <v>0</v>
      </c>
      <c r="N12" s="129">
        <f>IF(N$2,IF(Annual!N$2,4,1)*IF(Percent!N$2,100,1)*IF(Logs!N$2,LN((1+$A$1/100)^(1/4)),(1+$A$1/100)^(1/4)),0)</f>
        <v>0</v>
      </c>
      <c r="O12" s="129">
        <f>IF(O$2,IF(Annual!O$2,4,1)*IF(Percent!O$2,100,1)*IF(Logs!O$2,LN((1+$A$1/100)^(1/4)),(1+$A$1/100)^(1/4)),0)</f>
        <v>0</v>
      </c>
      <c r="P12" s="129">
        <f>IF(P$2,IF(Annual!P$2,4,1)*IF(Percent!P$2,100,1)*IF(Logs!P$2,LN((1+$A$1/100)^(1/4)),(1+$A$1/100)^(1/4)),0)</f>
        <v>0</v>
      </c>
      <c r="Q12" s="129">
        <f>IF(Q$2,IF(Annual!Q$2,4,1)*IF(Percent!Q$2,100,1)*IF(Logs!Q$2,LN((1+$A$1/100)^(1/4)),(1+$A$1/100)^(1/4)),0)</f>
        <v>0</v>
      </c>
      <c r="R12" s="129">
        <f>IF(R$2,IF(Annual!R$2,4,1)*IF(Percent!R$2,100,1)*IF(Logs!R$2,LN((1+$A$1/100)^(1/4)),(1+$A$1/100)^(1/4)),0)</f>
        <v>0</v>
      </c>
      <c r="S12" s="129">
        <f>IF(S$2,IF(Annual!S$2,4,1)*IF(Percent!S$2,100,1)*IF(Logs!S$2,LN((1+$A$1/100)^(1/4)),(1+$A$1/100)^(1/4)),0)</f>
        <v>0</v>
      </c>
      <c r="T12" s="129">
        <f>IF(T$2,IF(Annual!T$2,4,1)*IF(Percent!T$2,100,1)*IF(Logs!T$2,LN((1+$A$1/100)^(1/4)),(1+$A$1/100)^(1/4)),0)</f>
        <v>0</v>
      </c>
      <c r="U12" s="129">
        <f>IF(U$2,IF(Annual!U$2,4,1)*IF(Percent!U$2,100,1)*IF(Logs!U$2,LN((1+$A$1/100)^(1/4)),(1+$A$1/100)^(1/4)),0)</f>
        <v>0</v>
      </c>
      <c r="V12" s="129">
        <f>IF(V$2,IF(Annual!V$2,4,1)*IF(Percent!V$2,100,1)*IF(Logs!V$2,LN((1+$A$1/100)^(1/4)),(1+$A$1/100)^(1/4)),0)</f>
        <v>0</v>
      </c>
      <c r="W12" s="129">
        <f>IF(W$2,IF(Annual!W$2,4,1)*IF(Percent!W$2,100,1)*IF(Logs!W$2,LN((1+$A$1/100)^(1/4)),(1+$A$1/100)^(1/4)),0)</f>
        <v>0</v>
      </c>
      <c r="X12" s="129">
        <f>IF(X$2,IF(Annual!X$2,4,1)*IF(Percent!X$2,100,1)*IF(Logs!X$2,LN((1+$A$1/100)^(1/4)),(1+$A$1/100)^(1/4)),0)</f>
        <v>0</v>
      </c>
      <c r="Y12" s="129">
        <f>IF(Y$2,IF(Annual!Y$2,4,1)*IF(Percent!Y$2,100,1)*IF(Logs!Y$2,LN((1+$A$1/100)^(1/4)),(1+$A$1/100)^(1/4)),0)</f>
        <v>0</v>
      </c>
      <c r="Z12" s="129">
        <f>IF(Z$2,IF(Annual!Z$2,4,1)*IF(Percent!Z$2,100,1)*IF(Logs!Z$2,LN((1+$A$1/100)^(1/4)),(1+$A$1/100)^(1/4)),0)</f>
        <v>0</v>
      </c>
      <c r="AA12" s="129">
        <f>IF(AA$2,IF(Annual!AA$2,4,1)*IF(Percent!AA$2,100,1)*IF(Logs!AA$2,LN((1+$A$1/100)^(1/4)),(1+$A$1/100)^(1/4)),0)</f>
        <v>0</v>
      </c>
      <c r="AB12" s="129">
        <f>IF(AB$2,IF(Annual!AB$2,4,1)*IF(Percent!AB$2,100,1)*IF(Logs!AB$2,LN((1+$A$1/100)^(1/4)),(1+$A$1/100)^(1/4)),0)</f>
        <v>0</v>
      </c>
      <c r="AC12" s="129">
        <f>IF(AC$2,IF(Annual!AC$2,4,1)*IF(Percent!AC$2,100,1)*IF(Logs!AC$2,LN((1+$A$1/100)^(1/4)),(1+$A$1/100)^(1/4)),0)</f>
        <v>0</v>
      </c>
      <c r="AD12" s="129">
        <f>IF(AD$2,IF(Annual!AD$2,4,1)*IF(Percent!AD$2,100,1)*IF(Logs!AD$2,LN((1+$A$1/100)^(1/4)),(1+$A$1/100)^(1/4)),0)</f>
        <v>0</v>
      </c>
    </row>
    <row r="13" spans="1:30">
      <c r="A13" t="s">
        <v>410</v>
      </c>
      <c r="B13" s="129">
        <f>IF(B$2,IF(Annual!B$2,4,1)*IF(Percent!B$2,100,1)*IF(Logs!B$2,LN((1+$A$1/100)^(1/4)),(1+$A$1/100)^(1/4)),0)</f>
        <v>0</v>
      </c>
      <c r="C13" s="129">
        <f>IF(C$2,IF(Annual!C$2,4,1)*IF(Percent!C$2,100,1)*IF(Logs!C$2,LN((1+$A$1/100)^(1/4)),(1+$A$1/100)^(1/4)),0)</f>
        <v>0</v>
      </c>
      <c r="D13" s="129">
        <f>IF(D$2,IF(Annual!D$2,4,1)*IF(Percent!D$2,100,1)*IF(Logs!D$2,LN((1+$A$1/100)^(1/4)),(1+$A$1/100)^(1/4)),0)</f>
        <v>0</v>
      </c>
      <c r="E13" s="129">
        <f>IF(E$2,IF(Annual!E$2,4,1)*IF(Percent!E$2,100,1)*IF(Logs!E$2,LN((1+$A$1/100)^(1/4)),(1+$A$1/100)^(1/4)),0)</f>
        <v>0</v>
      </c>
      <c r="F13" s="129">
        <f>IF(F$2,IF(Annual!F$2,4,1)*IF(Percent!F$2,100,1)*IF(Logs!F$2,LN((1+$A$1/100)^(1/4)),(1+$A$1/100)^(1/4)),0)</f>
        <v>0</v>
      </c>
      <c r="G13" s="129">
        <f>IF(G$2,IF(Annual!G$2,4,1)*IF(Percent!G$2,100,1)*IF(Logs!G$2,LN((1+$A$1/100)^(1/4)),(1+$A$1/100)^(1/4)),0)</f>
        <v>0</v>
      </c>
      <c r="H13" s="129">
        <f>IF(H$2,IF(Annual!H$2,4,1)*IF(Percent!H$2,100,1)*IF(Logs!H$2,LN((1+$A$1/100)^(1/4)),(1+$A$1/100)^(1/4)),0)</f>
        <v>0</v>
      </c>
      <c r="I13" s="129">
        <f>IF(I$2,IF(Annual!I$2,4,1)*IF(Percent!I$2,100,1)*IF(Logs!I$2,LN((1+$A$1/100)^(1/4)),(1+$A$1/100)^(1/4)),0)</f>
        <v>0</v>
      </c>
      <c r="J13" s="129">
        <f>IF(J$2,IF(Annual!J$2,4,1)*IF(Percent!J$2,100,1)*IF(Logs!J$2,LN((1+$A$1/100)^(1/4)),(1+$A$1/100)^(1/4)),0)</f>
        <v>0</v>
      </c>
      <c r="K13" s="129">
        <f>IF(K$2,IF(Annual!K$2,4,1)*IF(Percent!K$2,100,1)*IF(Logs!K$2,LN((1+$A$1/100)^(1/4)),(1+$A$1/100)^(1/4)),0)</f>
        <v>0</v>
      </c>
      <c r="L13" s="129">
        <f>IF(L$2,IF(Annual!L$2,4,1)*IF(Percent!L$2,100,1)*IF(Logs!L$2,LN((1+$A$1/100)^(1/4)),(1+$A$1/100)^(1/4)),0)</f>
        <v>0</v>
      </c>
      <c r="M13" s="129">
        <f>IF(M$2,IF(Annual!M$2,4,1)*IF(Percent!M$2,100,1)*IF(Logs!M$2,LN((1+$A$1/100)^(1/4)),(1+$A$1/100)^(1/4)),0)</f>
        <v>0</v>
      </c>
      <c r="N13" s="129">
        <f>IF(N$2,IF(Annual!N$2,4,1)*IF(Percent!N$2,100,1)*IF(Logs!N$2,LN((1+$A$1/100)^(1/4)),(1+$A$1/100)^(1/4)),0)</f>
        <v>0</v>
      </c>
      <c r="O13" s="129">
        <f>IF(O$2,IF(Annual!O$2,4,1)*IF(Percent!O$2,100,1)*IF(Logs!O$2,LN((1+$A$1/100)^(1/4)),(1+$A$1/100)^(1/4)),0)</f>
        <v>0</v>
      </c>
      <c r="P13" s="129">
        <f>IF(P$2,IF(Annual!P$2,4,1)*IF(Percent!P$2,100,1)*IF(Logs!P$2,LN((1+$A$1/100)^(1/4)),(1+$A$1/100)^(1/4)),0)</f>
        <v>0</v>
      </c>
      <c r="Q13" s="129">
        <f>IF(Q$2,IF(Annual!Q$2,4,1)*IF(Percent!Q$2,100,1)*IF(Logs!Q$2,LN((1+$A$1/100)^(1/4)),(1+$A$1/100)^(1/4)),0)</f>
        <v>0</v>
      </c>
      <c r="R13" s="129">
        <f>IF(R$2,IF(Annual!R$2,4,1)*IF(Percent!R$2,100,1)*IF(Logs!R$2,LN((1+$A$1/100)^(1/4)),(1+$A$1/100)^(1/4)),0)</f>
        <v>0</v>
      </c>
      <c r="S13" s="129">
        <f>IF(S$2,IF(Annual!S$2,4,1)*IF(Percent!S$2,100,1)*IF(Logs!S$2,LN((1+$A$1/100)^(1/4)),(1+$A$1/100)^(1/4)),0)</f>
        <v>0</v>
      </c>
      <c r="T13" s="129">
        <f>IF(T$2,IF(Annual!T$2,4,1)*IF(Percent!T$2,100,1)*IF(Logs!T$2,LN((1+$A$1/100)^(1/4)),(1+$A$1/100)^(1/4)),0)</f>
        <v>0</v>
      </c>
      <c r="U13" s="129">
        <f>IF(U$2,IF(Annual!U$2,4,1)*IF(Percent!U$2,100,1)*IF(Logs!U$2,LN((1+$A$1/100)^(1/4)),(1+$A$1/100)^(1/4)),0)</f>
        <v>0</v>
      </c>
      <c r="V13" s="129">
        <f>IF(V$2,IF(Annual!V$2,4,1)*IF(Percent!V$2,100,1)*IF(Logs!V$2,LN((1+$A$1/100)^(1/4)),(1+$A$1/100)^(1/4)),0)</f>
        <v>0</v>
      </c>
      <c r="W13" s="129">
        <f>IF(W$2,IF(Annual!W$2,4,1)*IF(Percent!W$2,100,1)*IF(Logs!W$2,LN((1+$A$1/100)^(1/4)),(1+$A$1/100)^(1/4)),0)</f>
        <v>0</v>
      </c>
      <c r="X13" s="129">
        <f>IF(X$2,IF(Annual!X$2,4,1)*IF(Percent!X$2,100,1)*IF(Logs!X$2,LN((1+$A$1/100)^(1/4)),(1+$A$1/100)^(1/4)),0)</f>
        <v>0</v>
      </c>
      <c r="Y13" s="129">
        <f>IF(Y$2,IF(Annual!Y$2,4,1)*IF(Percent!Y$2,100,1)*IF(Logs!Y$2,LN((1+$A$1/100)^(1/4)),(1+$A$1/100)^(1/4)),0)</f>
        <v>0</v>
      </c>
      <c r="Z13" s="129">
        <f>IF(Z$2,IF(Annual!Z$2,4,1)*IF(Percent!Z$2,100,1)*IF(Logs!Z$2,LN((1+$A$1/100)^(1/4)),(1+$A$1/100)^(1/4)),0)</f>
        <v>0</v>
      </c>
      <c r="AA13" s="129">
        <f>IF(AA$2,IF(Annual!AA$2,4,1)*IF(Percent!AA$2,100,1)*IF(Logs!AA$2,LN((1+$A$1/100)^(1/4)),(1+$A$1/100)^(1/4)),0)</f>
        <v>0</v>
      </c>
      <c r="AB13" s="129">
        <f>IF(AB$2,IF(Annual!AB$2,4,1)*IF(Percent!AB$2,100,1)*IF(Logs!AB$2,LN((1+$A$1/100)^(1/4)),(1+$A$1/100)^(1/4)),0)</f>
        <v>0</v>
      </c>
      <c r="AC13" s="129">
        <f>IF(AC$2,IF(Annual!AC$2,4,1)*IF(Percent!AC$2,100,1)*IF(Logs!AC$2,LN((1+$A$1/100)^(1/4)),(1+$A$1/100)^(1/4)),0)</f>
        <v>0</v>
      </c>
      <c r="AD13" s="129">
        <f>IF(AD$2,IF(Annual!AD$2,4,1)*IF(Percent!AD$2,100,1)*IF(Logs!AD$2,LN((1+$A$1/100)^(1/4)),(1+$A$1/100)^(1/4)),0)</f>
        <v>0</v>
      </c>
    </row>
    <row r="14" spans="1:30">
      <c r="A14" t="s">
        <v>411</v>
      </c>
      <c r="B14" s="129">
        <f>IF(B$2,IF(Annual!B$2,4,1)*IF(Percent!B$2,100,1)*IF(Logs!B$2,LN((1+$A$1/100)^(1/4)),(1+$A$1/100)^(1/4)),0)</f>
        <v>0</v>
      </c>
      <c r="C14" s="129">
        <f>IF(C$2,IF(Annual!C$2,4,1)*IF(Percent!C$2,100,1)*IF(Logs!C$2,LN((1+$A$1/100)^(1/4)),(1+$A$1/100)^(1/4)),0)</f>
        <v>0</v>
      </c>
      <c r="D14" s="129">
        <f>IF(D$2,IF(Annual!D$2,4,1)*IF(Percent!D$2,100,1)*IF(Logs!D$2,LN((1+$A$1/100)^(1/4)),(1+$A$1/100)^(1/4)),0)</f>
        <v>0</v>
      </c>
      <c r="E14" s="129">
        <f>IF(E$2,IF(Annual!E$2,4,1)*IF(Percent!E$2,100,1)*IF(Logs!E$2,LN((1+$A$1/100)^(1/4)),(1+$A$1/100)^(1/4)),0)</f>
        <v>0</v>
      </c>
      <c r="F14" s="129">
        <f>IF(F$2,IF(Annual!F$2,4,1)*IF(Percent!F$2,100,1)*IF(Logs!F$2,LN((1+$A$1/100)^(1/4)),(1+$A$1/100)^(1/4)),0)</f>
        <v>0</v>
      </c>
      <c r="G14" s="129">
        <f>IF(G$2,IF(Annual!G$2,4,1)*IF(Percent!G$2,100,1)*IF(Logs!G$2,LN((1+$A$1/100)^(1/4)),(1+$A$1/100)^(1/4)),0)</f>
        <v>0</v>
      </c>
      <c r="H14" s="129">
        <f>IF(H$2,IF(Annual!H$2,4,1)*IF(Percent!H$2,100,1)*IF(Logs!H$2,LN((1+$A$1/100)^(1/4)),(1+$A$1/100)^(1/4)),0)</f>
        <v>0</v>
      </c>
      <c r="I14" s="129">
        <f>IF(I$2,IF(Annual!I$2,4,1)*IF(Percent!I$2,100,1)*IF(Logs!I$2,LN((1+$A$1/100)^(1/4)),(1+$A$1/100)^(1/4)),0)</f>
        <v>0</v>
      </c>
      <c r="J14" s="129">
        <f>IF(J$2,IF(Annual!J$2,4,1)*IF(Percent!J$2,100,1)*IF(Logs!J$2,LN((1+$A$1/100)^(1/4)),(1+$A$1/100)^(1/4)),0)</f>
        <v>0</v>
      </c>
      <c r="K14" s="129">
        <f>IF(K$2,IF(Annual!K$2,4,1)*IF(Percent!K$2,100,1)*IF(Logs!K$2,LN((1+$A$1/100)^(1/4)),(1+$A$1/100)^(1/4)),0)</f>
        <v>0</v>
      </c>
      <c r="L14" s="129">
        <f>IF(L$2,IF(Annual!L$2,4,1)*IF(Percent!L$2,100,1)*IF(Logs!L$2,LN((1+$A$1/100)^(1/4)),(1+$A$1/100)^(1/4)),0)</f>
        <v>0</v>
      </c>
      <c r="M14" s="129">
        <f>IF(M$2,IF(Annual!M$2,4,1)*IF(Percent!M$2,100,1)*IF(Logs!M$2,LN((1+$A$1/100)^(1/4)),(1+$A$1/100)^(1/4)),0)</f>
        <v>0</v>
      </c>
      <c r="N14" s="129">
        <f>IF(N$2,IF(Annual!N$2,4,1)*IF(Percent!N$2,100,1)*IF(Logs!N$2,LN((1+$A$1/100)^(1/4)),(1+$A$1/100)^(1/4)),0)</f>
        <v>0</v>
      </c>
      <c r="O14" s="129">
        <f>IF(O$2,IF(Annual!O$2,4,1)*IF(Percent!O$2,100,1)*IF(Logs!O$2,LN((1+$A$1/100)^(1/4)),(1+$A$1/100)^(1/4)),0)</f>
        <v>0</v>
      </c>
      <c r="P14" s="129">
        <f>IF(P$2,IF(Annual!P$2,4,1)*IF(Percent!P$2,100,1)*IF(Logs!P$2,LN((1+$A$1/100)^(1/4)),(1+$A$1/100)^(1/4)),0)</f>
        <v>0</v>
      </c>
      <c r="Q14" s="129">
        <f>IF(Q$2,IF(Annual!Q$2,4,1)*IF(Percent!Q$2,100,1)*IF(Logs!Q$2,LN((1+$A$1/100)^(1/4)),(1+$A$1/100)^(1/4)),0)</f>
        <v>0</v>
      </c>
      <c r="R14" s="129">
        <f>IF(R$2,IF(Annual!R$2,4,1)*IF(Percent!R$2,100,1)*IF(Logs!R$2,LN((1+$A$1/100)^(1/4)),(1+$A$1/100)^(1/4)),0)</f>
        <v>0</v>
      </c>
      <c r="S14" s="129">
        <f>IF(S$2,IF(Annual!S$2,4,1)*IF(Percent!S$2,100,1)*IF(Logs!S$2,LN((1+$A$1/100)^(1/4)),(1+$A$1/100)^(1/4)),0)</f>
        <v>0</v>
      </c>
      <c r="T14" s="129">
        <f>IF(T$2,IF(Annual!T$2,4,1)*IF(Percent!T$2,100,1)*IF(Logs!T$2,LN((1+$A$1/100)^(1/4)),(1+$A$1/100)^(1/4)),0)</f>
        <v>0</v>
      </c>
      <c r="U14" s="129">
        <f>IF(U$2,IF(Annual!U$2,4,1)*IF(Percent!U$2,100,1)*IF(Logs!U$2,LN((1+$A$1/100)^(1/4)),(1+$A$1/100)^(1/4)),0)</f>
        <v>0</v>
      </c>
      <c r="V14" s="129">
        <f>IF(V$2,IF(Annual!V$2,4,1)*IF(Percent!V$2,100,1)*IF(Logs!V$2,LN((1+$A$1/100)^(1/4)),(1+$A$1/100)^(1/4)),0)</f>
        <v>0</v>
      </c>
      <c r="W14" s="129">
        <f>IF(W$2,IF(Annual!W$2,4,1)*IF(Percent!W$2,100,1)*IF(Logs!W$2,LN((1+$A$1/100)^(1/4)),(1+$A$1/100)^(1/4)),0)</f>
        <v>0</v>
      </c>
      <c r="X14" s="129">
        <f>IF(X$2,IF(Annual!X$2,4,1)*IF(Percent!X$2,100,1)*IF(Logs!X$2,LN((1+$A$1/100)^(1/4)),(1+$A$1/100)^(1/4)),0)</f>
        <v>0</v>
      </c>
      <c r="Y14" s="129">
        <f>IF(Y$2,IF(Annual!Y$2,4,1)*IF(Percent!Y$2,100,1)*IF(Logs!Y$2,LN((1+$A$1/100)^(1/4)),(1+$A$1/100)^(1/4)),0)</f>
        <v>0</v>
      </c>
      <c r="Z14" s="129">
        <f>IF(Z$2,IF(Annual!Z$2,4,1)*IF(Percent!Z$2,100,1)*IF(Logs!Z$2,LN((1+$A$1/100)^(1/4)),(1+$A$1/100)^(1/4)),0)</f>
        <v>0</v>
      </c>
      <c r="AA14" s="129">
        <f>IF(AA$2,IF(Annual!AA$2,4,1)*IF(Percent!AA$2,100,1)*IF(Logs!AA$2,LN((1+$A$1/100)^(1/4)),(1+$A$1/100)^(1/4)),0)</f>
        <v>0</v>
      </c>
      <c r="AB14" s="129">
        <f>IF(AB$2,IF(Annual!AB$2,4,1)*IF(Percent!AB$2,100,1)*IF(Logs!AB$2,LN((1+$A$1/100)^(1/4)),(1+$A$1/100)^(1/4)),0)</f>
        <v>0</v>
      </c>
      <c r="AC14" s="129">
        <f>IF(AC$2,IF(Annual!AC$2,4,1)*IF(Percent!AC$2,100,1)*IF(Logs!AC$2,LN((1+$A$1/100)^(1/4)),(1+$A$1/100)^(1/4)),0)</f>
        <v>0</v>
      </c>
      <c r="AD14" s="129">
        <f>IF(AD$2,IF(Annual!AD$2,4,1)*IF(Percent!AD$2,100,1)*IF(Logs!AD$2,LN((1+$A$1/100)^(1/4)),(1+$A$1/100)^(1/4)),0)</f>
        <v>0</v>
      </c>
    </row>
    <row r="15" spans="1:30">
      <c r="A15" t="s">
        <v>412</v>
      </c>
      <c r="B15" s="129">
        <f>IF(B$2,IF(Annual!B$2,4,1)*IF(Percent!B$2,100,1)*IF(Logs!B$2,LN((1+$A$1/100)^(1/4)),(1+$A$1/100)^(1/4)),0)</f>
        <v>0</v>
      </c>
      <c r="C15" s="129">
        <f>IF(C$2,IF(Annual!C$2,4,1)*IF(Percent!C$2,100,1)*IF(Logs!C$2,LN((1+$A$1/100)^(1/4)),(1+$A$1/100)^(1/4)),0)</f>
        <v>0</v>
      </c>
      <c r="D15" s="129">
        <f>IF(D$2,IF(Annual!D$2,4,1)*IF(Percent!D$2,100,1)*IF(Logs!D$2,LN((1+$A$1/100)^(1/4)),(1+$A$1/100)^(1/4)),0)</f>
        <v>0</v>
      </c>
      <c r="E15" s="129">
        <f>IF(E$2,IF(Annual!E$2,4,1)*IF(Percent!E$2,100,1)*IF(Logs!E$2,LN((1+$A$1/100)^(1/4)),(1+$A$1/100)^(1/4)),0)</f>
        <v>0</v>
      </c>
      <c r="F15" s="129">
        <f>IF(F$2,IF(Annual!F$2,4,1)*IF(Percent!F$2,100,1)*IF(Logs!F$2,LN((1+$A$1/100)^(1/4)),(1+$A$1/100)^(1/4)),0)</f>
        <v>0</v>
      </c>
      <c r="G15" s="129">
        <f>IF(G$2,IF(Annual!G$2,4,1)*IF(Percent!G$2,100,1)*IF(Logs!G$2,LN((1+$A$1/100)^(1/4)),(1+$A$1/100)^(1/4)),0)</f>
        <v>0</v>
      </c>
      <c r="H15" s="129">
        <f>IF(H$2,IF(Annual!H$2,4,1)*IF(Percent!H$2,100,1)*IF(Logs!H$2,LN((1+$A$1/100)^(1/4)),(1+$A$1/100)^(1/4)),0)</f>
        <v>0</v>
      </c>
      <c r="I15" s="129">
        <f>IF(I$2,IF(Annual!I$2,4,1)*IF(Percent!I$2,100,1)*IF(Logs!I$2,LN((1+$A$1/100)^(1/4)),(1+$A$1/100)^(1/4)),0)</f>
        <v>0</v>
      </c>
      <c r="J15" s="129">
        <f>IF(J$2,IF(Annual!J$2,4,1)*IF(Percent!J$2,100,1)*IF(Logs!J$2,LN((1+$A$1/100)^(1/4)),(1+$A$1/100)^(1/4)),0)</f>
        <v>0</v>
      </c>
      <c r="K15" s="129">
        <f>IF(K$2,IF(Annual!K$2,4,1)*IF(Percent!K$2,100,1)*IF(Logs!K$2,LN((1+$A$1/100)^(1/4)),(1+$A$1/100)^(1/4)),0)</f>
        <v>0</v>
      </c>
      <c r="L15" s="129">
        <f>IF(L$2,IF(Annual!L$2,4,1)*IF(Percent!L$2,100,1)*IF(Logs!L$2,LN((1+$A$1/100)^(1/4)),(1+$A$1/100)^(1/4)),0)</f>
        <v>0</v>
      </c>
      <c r="M15" s="129">
        <f>IF(M$2,IF(Annual!M$2,4,1)*IF(Percent!M$2,100,1)*IF(Logs!M$2,LN((1+$A$1/100)^(1/4)),(1+$A$1/100)^(1/4)),0)</f>
        <v>0</v>
      </c>
      <c r="N15" s="129">
        <f>IF(N$2,IF(Annual!N$2,4,1)*IF(Percent!N$2,100,1)*IF(Logs!N$2,LN((1+$A$1/100)^(1/4)),(1+$A$1/100)^(1/4)),0)</f>
        <v>0</v>
      </c>
      <c r="O15" s="129">
        <f>IF(O$2,IF(Annual!O$2,4,1)*IF(Percent!O$2,100,1)*IF(Logs!O$2,LN((1+$A$1/100)^(1/4)),(1+$A$1/100)^(1/4)),0)</f>
        <v>0</v>
      </c>
      <c r="P15" s="129">
        <f>IF(P$2,IF(Annual!P$2,4,1)*IF(Percent!P$2,100,1)*IF(Logs!P$2,LN((1+$A$1/100)^(1/4)),(1+$A$1/100)^(1/4)),0)</f>
        <v>0</v>
      </c>
      <c r="Q15" s="129">
        <f>IF(Q$2,IF(Annual!Q$2,4,1)*IF(Percent!Q$2,100,1)*IF(Logs!Q$2,LN((1+$A$1/100)^(1/4)),(1+$A$1/100)^(1/4)),0)</f>
        <v>0</v>
      </c>
      <c r="R15" s="129">
        <f>IF(R$2,IF(Annual!R$2,4,1)*IF(Percent!R$2,100,1)*IF(Logs!R$2,LN((1+$A$1/100)^(1/4)),(1+$A$1/100)^(1/4)),0)</f>
        <v>0</v>
      </c>
      <c r="S15" s="129">
        <f>IF(S$2,IF(Annual!S$2,4,1)*IF(Percent!S$2,100,1)*IF(Logs!S$2,LN((1+$A$1/100)^(1/4)),(1+$A$1/100)^(1/4)),0)</f>
        <v>0</v>
      </c>
      <c r="T15" s="129">
        <f>IF(T$2,IF(Annual!T$2,4,1)*IF(Percent!T$2,100,1)*IF(Logs!T$2,LN((1+$A$1/100)^(1/4)),(1+$A$1/100)^(1/4)),0)</f>
        <v>0</v>
      </c>
      <c r="U15" s="129">
        <f>IF(U$2,IF(Annual!U$2,4,1)*IF(Percent!U$2,100,1)*IF(Logs!U$2,LN((1+$A$1/100)^(1/4)),(1+$A$1/100)^(1/4)),0)</f>
        <v>0</v>
      </c>
      <c r="V15" s="129">
        <f>IF(V$2,IF(Annual!V$2,4,1)*IF(Percent!V$2,100,1)*IF(Logs!V$2,LN((1+$A$1/100)^(1/4)),(1+$A$1/100)^(1/4)),0)</f>
        <v>0</v>
      </c>
      <c r="W15" s="129">
        <f>IF(W$2,IF(Annual!W$2,4,1)*IF(Percent!W$2,100,1)*IF(Logs!W$2,LN((1+$A$1/100)^(1/4)),(1+$A$1/100)^(1/4)),0)</f>
        <v>0</v>
      </c>
      <c r="X15" s="129">
        <f>IF(X$2,IF(Annual!X$2,4,1)*IF(Percent!X$2,100,1)*IF(Logs!X$2,LN((1+$A$1/100)^(1/4)),(1+$A$1/100)^(1/4)),0)</f>
        <v>0</v>
      </c>
      <c r="Y15" s="129">
        <f>IF(Y$2,IF(Annual!Y$2,4,1)*IF(Percent!Y$2,100,1)*IF(Logs!Y$2,LN((1+$A$1/100)^(1/4)),(1+$A$1/100)^(1/4)),0)</f>
        <v>0</v>
      </c>
      <c r="Z15" s="129">
        <f>IF(Z$2,IF(Annual!Z$2,4,1)*IF(Percent!Z$2,100,1)*IF(Logs!Z$2,LN((1+$A$1/100)^(1/4)),(1+$A$1/100)^(1/4)),0)</f>
        <v>0</v>
      </c>
      <c r="AA15" s="129">
        <f>IF(AA$2,IF(Annual!AA$2,4,1)*IF(Percent!AA$2,100,1)*IF(Logs!AA$2,LN((1+$A$1/100)^(1/4)),(1+$A$1/100)^(1/4)),0)</f>
        <v>0</v>
      </c>
      <c r="AB15" s="129">
        <f>IF(AB$2,IF(Annual!AB$2,4,1)*IF(Percent!AB$2,100,1)*IF(Logs!AB$2,LN((1+$A$1/100)^(1/4)),(1+$A$1/100)^(1/4)),0)</f>
        <v>0</v>
      </c>
      <c r="AC15" s="129">
        <f>IF(AC$2,IF(Annual!AC$2,4,1)*IF(Percent!AC$2,100,1)*IF(Logs!AC$2,LN((1+$A$1/100)^(1/4)),(1+$A$1/100)^(1/4)),0)</f>
        <v>0</v>
      </c>
      <c r="AD15" s="129">
        <f>IF(AD$2,IF(Annual!AD$2,4,1)*IF(Percent!AD$2,100,1)*IF(Logs!AD$2,LN((1+$A$1/100)^(1/4)),(1+$A$1/100)^(1/4)),0)</f>
        <v>0</v>
      </c>
    </row>
    <row r="16" spans="1:30">
      <c r="A16" t="s">
        <v>413</v>
      </c>
      <c r="B16" s="129">
        <f>IF(B$2,IF(Annual!B$2,4,1)*IF(Percent!B$2,100,1)*IF(Logs!B$2,LN((1+$A$1/100)^(1/4)),(1+$A$1/100)^(1/4)),0)</f>
        <v>0</v>
      </c>
      <c r="C16" s="129">
        <f>IF(C$2,IF(Annual!C$2,4,1)*IF(Percent!C$2,100,1)*IF(Logs!C$2,LN((1+$A$1/100)^(1/4)),(1+$A$1/100)^(1/4)),0)</f>
        <v>0</v>
      </c>
      <c r="D16" s="129">
        <f>IF(D$2,IF(Annual!D$2,4,1)*IF(Percent!D$2,100,1)*IF(Logs!D$2,LN((1+$A$1/100)^(1/4)),(1+$A$1/100)^(1/4)),0)</f>
        <v>0</v>
      </c>
      <c r="E16" s="129">
        <f>IF(E$2,IF(Annual!E$2,4,1)*IF(Percent!E$2,100,1)*IF(Logs!E$2,LN((1+$A$1/100)^(1/4)),(1+$A$1/100)^(1/4)),0)</f>
        <v>0</v>
      </c>
      <c r="F16" s="129">
        <f>IF(F$2,IF(Annual!F$2,4,1)*IF(Percent!F$2,100,1)*IF(Logs!F$2,LN((1+$A$1/100)^(1/4)),(1+$A$1/100)^(1/4)),0)</f>
        <v>0</v>
      </c>
      <c r="G16" s="129">
        <f>IF(G$2,IF(Annual!G$2,4,1)*IF(Percent!G$2,100,1)*IF(Logs!G$2,LN((1+$A$1/100)^(1/4)),(1+$A$1/100)^(1/4)),0)</f>
        <v>0</v>
      </c>
      <c r="H16" s="129">
        <f>IF(H$2,IF(Annual!H$2,4,1)*IF(Percent!H$2,100,1)*IF(Logs!H$2,LN((1+$A$1/100)^(1/4)),(1+$A$1/100)^(1/4)),0)</f>
        <v>0</v>
      </c>
      <c r="I16" s="129">
        <f>IF(I$2,IF(Annual!I$2,4,1)*IF(Percent!I$2,100,1)*IF(Logs!I$2,LN((1+$A$1/100)^(1/4)),(1+$A$1/100)^(1/4)),0)</f>
        <v>0</v>
      </c>
      <c r="J16" s="129">
        <f>IF(J$2,IF(Annual!J$2,4,1)*IF(Percent!J$2,100,1)*IF(Logs!J$2,LN((1+$A$1/100)^(1/4)),(1+$A$1/100)^(1/4)),0)</f>
        <v>0</v>
      </c>
      <c r="K16" s="129">
        <f>IF(K$2,IF(Annual!K$2,4,1)*IF(Percent!K$2,100,1)*IF(Logs!K$2,LN((1+$A$1/100)^(1/4)),(1+$A$1/100)^(1/4)),0)</f>
        <v>0</v>
      </c>
      <c r="L16" s="129">
        <f>IF(L$2,IF(Annual!L$2,4,1)*IF(Percent!L$2,100,1)*IF(Logs!L$2,LN((1+$A$1/100)^(1/4)),(1+$A$1/100)^(1/4)),0)</f>
        <v>0</v>
      </c>
      <c r="M16" s="129">
        <f>IF(M$2,IF(Annual!M$2,4,1)*IF(Percent!M$2,100,1)*IF(Logs!M$2,LN((1+$A$1/100)^(1/4)),(1+$A$1/100)^(1/4)),0)</f>
        <v>0</v>
      </c>
      <c r="N16" s="129">
        <f>IF(N$2,IF(Annual!N$2,4,1)*IF(Percent!N$2,100,1)*IF(Logs!N$2,LN((1+$A$1/100)^(1/4)),(1+$A$1/100)^(1/4)),0)</f>
        <v>0</v>
      </c>
      <c r="O16" s="129">
        <f>IF(O$2,IF(Annual!O$2,4,1)*IF(Percent!O$2,100,1)*IF(Logs!O$2,LN((1+$A$1/100)^(1/4)),(1+$A$1/100)^(1/4)),0)</f>
        <v>0</v>
      </c>
      <c r="P16" s="129">
        <f>IF(P$2,IF(Annual!P$2,4,1)*IF(Percent!P$2,100,1)*IF(Logs!P$2,LN((1+$A$1/100)^(1/4)),(1+$A$1/100)^(1/4)),0)</f>
        <v>0</v>
      </c>
      <c r="Q16" s="129">
        <f>IF(Q$2,IF(Annual!Q$2,4,1)*IF(Percent!Q$2,100,1)*IF(Logs!Q$2,LN((1+$A$1/100)^(1/4)),(1+$A$1/100)^(1/4)),0)</f>
        <v>0</v>
      </c>
      <c r="R16" s="129">
        <f>IF(R$2,IF(Annual!R$2,4,1)*IF(Percent!R$2,100,1)*IF(Logs!R$2,LN((1+$A$1/100)^(1/4)),(1+$A$1/100)^(1/4)),0)</f>
        <v>0</v>
      </c>
      <c r="S16" s="129">
        <f>IF(S$2,IF(Annual!S$2,4,1)*IF(Percent!S$2,100,1)*IF(Logs!S$2,LN((1+$A$1/100)^(1/4)),(1+$A$1/100)^(1/4)),0)</f>
        <v>0</v>
      </c>
      <c r="T16" s="129">
        <f>IF(T$2,IF(Annual!T$2,4,1)*IF(Percent!T$2,100,1)*IF(Logs!T$2,LN((1+$A$1/100)^(1/4)),(1+$A$1/100)^(1/4)),0)</f>
        <v>0</v>
      </c>
      <c r="U16" s="129">
        <f>IF(U$2,IF(Annual!U$2,4,1)*IF(Percent!U$2,100,1)*IF(Logs!U$2,LN((1+$A$1/100)^(1/4)),(1+$A$1/100)^(1/4)),0)</f>
        <v>0</v>
      </c>
      <c r="V16" s="129">
        <f>IF(V$2,IF(Annual!V$2,4,1)*IF(Percent!V$2,100,1)*IF(Logs!V$2,LN((1+$A$1/100)^(1/4)),(1+$A$1/100)^(1/4)),0)</f>
        <v>0</v>
      </c>
      <c r="W16" s="129">
        <f>IF(W$2,IF(Annual!W$2,4,1)*IF(Percent!W$2,100,1)*IF(Logs!W$2,LN((1+$A$1/100)^(1/4)),(1+$A$1/100)^(1/4)),0)</f>
        <v>0</v>
      </c>
      <c r="X16" s="129">
        <f>IF(X$2,IF(Annual!X$2,4,1)*IF(Percent!X$2,100,1)*IF(Logs!X$2,LN((1+$A$1/100)^(1/4)),(1+$A$1/100)^(1/4)),0)</f>
        <v>0</v>
      </c>
      <c r="Y16" s="129">
        <f>IF(Y$2,IF(Annual!Y$2,4,1)*IF(Percent!Y$2,100,1)*IF(Logs!Y$2,LN((1+$A$1/100)^(1/4)),(1+$A$1/100)^(1/4)),0)</f>
        <v>0</v>
      </c>
      <c r="Z16" s="129">
        <f>IF(Z$2,IF(Annual!Z$2,4,1)*IF(Percent!Z$2,100,1)*IF(Logs!Z$2,LN((1+$A$1/100)^(1/4)),(1+$A$1/100)^(1/4)),0)</f>
        <v>0</v>
      </c>
      <c r="AA16" s="129">
        <f>IF(AA$2,IF(Annual!AA$2,4,1)*IF(Percent!AA$2,100,1)*IF(Logs!AA$2,LN((1+$A$1/100)^(1/4)),(1+$A$1/100)^(1/4)),0)</f>
        <v>0</v>
      </c>
      <c r="AB16" s="129">
        <f>IF(AB$2,IF(Annual!AB$2,4,1)*IF(Percent!AB$2,100,1)*IF(Logs!AB$2,LN((1+$A$1/100)^(1/4)),(1+$A$1/100)^(1/4)),0)</f>
        <v>0</v>
      </c>
      <c r="AC16" s="129">
        <f>IF(AC$2,IF(Annual!AC$2,4,1)*IF(Percent!AC$2,100,1)*IF(Logs!AC$2,LN((1+$A$1/100)^(1/4)),(1+$A$1/100)^(1/4)),0)</f>
        <v>0</v>
      </c>
      <c r="AD16" s="129">
        <f>IF(AD$2,IF(Annual!AD$2,4,1)*IF(Percent!AD$2,100,1)*IF(Logs!AD$2,LN((1+$A$1/100)^(1/4)),(1+$A$1/100)^(1/4)),0)</f>
        <v>0</v>
      </c>
    </row>
    <row r="17" spans="1:30">
      <c r="A17" t="s">
        <v>414</v>
      </c>
      <c r="B17" s="129">
        <f>IF(B$2,IF(Annual!B$2,4,1)*IF(Percent!B$2,100,1)*IF(Logs!B$2,LN((1+$A$1/100)^(1/4)),(1+$A$1/100)^(1/4)),0)</f>
        <v>0</v>
      </c>
      <c r="C17" s="129">
        <f>IF(C$2,IF(Annual!C$2,4,1)*IF(Percent!C$2,100,1)*IF(Logs!C$2,LN((1+$A$1/100)^(1/4)),(1+$A$1/100)^(1/4)),0)</f>
        <v>0</v>
      </c>
      <c r="D17" s="129">
        <f>IF(D$2,IF(Annual!D$2,4,1)*IF(Percent!D$2,100,1)*IF(Logs!D$2,LN((1+$A$1/100)^(1/4)),(1+$A$1/100)^(1/4)),0)</f>
        <v>0</v>
      </c>
      <c r="E17" s="129">
        <f>IF(E$2,IF(Annual!E$2,4,1)*IF(Percent!E$2,100,1)*IF(Logs!E$2,LN((1+$A$1/100)^(1/4)),(1+$A$1/100)^(1/4)),0)</f>
        <v>0</v>
      </c>
      <c r="F17" s="129">
        <f>IF(F$2,IF(Annual!F$2,4,1)*IF(Percent!F$2,100,1)*IF(Logs!F$2,LN((1+$A$1/100)^(1/4)),(1+$A$1/100)^(1/4)),0)</f>
        <v>0</v>
      </c>
      <c r="G17" s="129">
        <f>IF(G$2,IF(Annual!G$2,4,1)*IF(Percent!G$2,100,1)*IF(Logs!G$2,LN((1+$A$1/100)^(1/4)),(1+$A$1/100)^(1/4)),0)</f>
        <v>0</v>
      </c>
      <c r="H17" s="129">
        <f>IF(H$2,IF(Annual!H$2,4,1)*IF(Percent!H$2,100,1)*IF(Logs!H$2,LN((1+$A$1/100)^(1/4)),(1+$A$1/100)^(1/4)),0)</f>
        <v>0</v>
      </c>
      <c r="I17" s="129">
        <f>IF(I$2,IF(Annual!I$2,4,1)*IF(Percent!I$2,100,1)*IF(Logs!I$2,LN((1+$A$1/100)^(1/4)),(1+$A$1/100)^(1/4)),0)</f>
        <v>0</v>
      </c>
      <c r="J17" s="129">
        <f>IF(J$2,IF(Annual!J$2,4,1)*IF(Percent!J$2,100,1)*IF(Logs!J$2,LN((1+$A$1/100)^(1/4)),(1+$A$1/100)^(1/4)),0)</f>
        <v>0</v>
      </c>
      <c r="K17" s="129">
        <f>IF(K$2,IF(Annual!K$2,4,1)*IF(Percent!K$2,100,1)*IF(Logs!K$2,LN((1+$A$1/100)^(1/4)),(1+$A$1/100)^(1/4)),0)</f>
        <v>0</v>
      </c>
      <c r="L17" s="129">
        <f>IF(L$2,IF(Annual!L$2,4,1)*IF(Percent!L$2,100,1)*IF(Logs!L$2,LN((1+$A$1/100)^(1/4)),(1+$A$1/100)^(1/4)),0)</f>
        <v>0</v>
      </c>
      <c r="M17" s="129">
        <f>IF(M$2,IF(Annual!M$2,4,1)*IF(Percent!M$2,100,1)*IF(Logs!M$2,LN((1+$A$1/100)^(1/4)),(1+$A$1/100)^(1/4)),0)</f>
        <v>0</v>
      </c>
      <c r="N17" s="129">
        <f>IF(N$2,IF(Annual!N$2,4,1)*IF(Percent!N$2,100,1)*IF(Logs!N$2,LN((1+$A$1/100)^(1/4)),(1+$A$1/100)^(1/4)),0)</f>
        <v>0</v>
      </c>
      <c r="O17" s="129">
        <f>IF(O$2,IF(Annual!O$2,4,1)*IF(Percent!O$2,100,1)*IF(Logs!O$2,LN((1+$A$1/100)^(1/4)),(1+$A$1/100)^(1/4)),0)</f>
        <v>0</v>
      </c>
      <c r="P17" s="129">
        <f>IF(P$2,IF(Annual!P$2,4,1)*IF(Percent!P$2,100,1)*IF(Logs!P$2,LN((1+$A$1/100)^(1/4)),(1+$A$1/100)^(1/4)),0)</f>
        <v>0</v>
      </c>
      <c r="Q17" s="129">
        <f>IF(Q$2,IF(Annual!Q$2,4,1)*IF(Percent!Q$2,100,1)*IF(Logs!Q$2,LN((1+$A$1/100)^(1/4)),(1+$A$1/100)^(1/4)),0)</f>
        <v>0</v>
      </c>
      <c r="R17" s="129">
        <f>IF(R$2,IF(Annual!R$2,4,1)*IF(Percent!R$2,100,1)*IF(Logs!R$2,LN((1+$A$1/100)^(1/4)),(1+$A$1/100)^(1/4)),0)</f>
        <v>0</v>
      </c>
      <c r="S17" s="129">
        <f>IF(S$2,IF(Annual!S$2,4,1)*IF(Percent!S$2,100,1)*IF(Logs!S$2,LN((1+$A$1/100)^(1/4)),(1+$A$1/100)^(1/4)),0)</f>
        <v>0</v>
      </c>
      <c r="T17" s="129">
        <f>IF(T$2,IF(Annual!T$2,4,1)*IF(Percent!T$2,100,1)*IF(Logs!T$2,LN((1+$A$1/100)^(1/4)),(1+$A$1/100)^(1/4)),0)</f>
        <v>0</v>
      </c>
      <c r="U17" s="129">
        <f>IF(U$2,IF(Annual!U$2,4,1)*IF(Percent!U$2,100,1)*IF(Logs!U$2,LN((1+$A$1/100)^(1/4)),(1+$A$1/100)^(1/4)),0)</f>
        <v>0</v>
      </c>
      <c r="V17" s="129">
        <f>IF(V$2,IF(Annual!V$2,4,1)*IF(Percent!V$2,100,1)*IF(Logs!V$2,LN((1+$A$1/100)^(1/4)),(1+$A$1/100)^(1/4)),0)</f>
        <v>0</v>
      </c>
      <c r="W17" s="129">
        <f>IF(W$2,IF(Annual!W$2,4,1)*IF(Percent!W$2,100,1)*IF(Logs!W$2,LN((1+$A$1/100)^(1/4)),(1+$A$1/100)^(1/4)),0)</f>
        <v>0</v>
      </c>
      <c r="X17" s="129">
        <f>IF(X$2,IF(Annual!X$2,4,1)*IF(Percent!X$2,100,1)*IF(Logs!X$2,LN((1+$A$1/100)^(1/4)),(1+$A$1/100)^(1/4)),0)</f>
        <v>0</v>
      </c>
      <c r="Y17" s="129">
        <f>IF(Y$2,IF(Annual!Y$2,4,1)*IF(Percent!Y$2,100,1)*IF(Logs!Y$2,LN((1+$A$1/100)^(1/4)),(1+$A$1/100)^(1/4)),0)</f>
        <v>0</v>
      </c>
      <c r="Z17" s="129">
        <f>IF(Z$2,IF(Annual!Z$2,4,1)*IF(Percent!Z$2,100,1)*IF(Logs!Z$2,LN((1+$A$1/100)^(1/4)),(1+$A$1/100)^(1/4)),0)</f>
        <v>0</v>
      </c>
      <c r="AA17" s="129">
        <f>IF(AA$2,IF(Annual!AA$2,4,1)*IF(Percent!AA$2,100,1)*IF(Logs!AA$2,LN((1+$A$1/100)^(1/4)),(1+$A$1/100)^(1/4)),0)</f>
        <v>0</v>
      </c>
      <c r="AB17" s="129">
        <f>IF(AB$2,IF(Annual!AB$2,4,1)*IF(Percent!AB$2,100,1)*IF(Logs!AB$2,LN((1+$A$1/100)^(1/4)),(1+$A$1/100)^(1/4)),0)</f>
        <v>0</v>
      </c>
      <c r="AC17" s="129">
        <f>IF(AC$2,IF(Annual!AC$2,4,1)*IF(Percent!AC$2,100,1)*IF(Logs!AC$2,LN((1+$A$1/100)^(1/4)),(1+$A$1/100)^(1/4)),0)</f>
        <v>0</v>
      </c>
      <c r="AD17" s="129">
        <f>IF(AD$2,IF(Annual!AD$2,4,1)*IF(Percent!AD$2,100,1)*IF(Logs!AD$2,LN((1+$A$1/100)^(1/4)),(1+$A$1/100)^(1/4)),0)</f>
        <v>0</v>
      </c>
    </row>
    <row r="18" spans="1:30">
      <c r="A18" t="s">
        <v>415</v>
      </c>
      <c r="B18" s="129">
        <f>IF(B$2,IF(Annual!B$2,4,1)*IF(Percent!B$2,100,1)*IF(Logs!B$2,LN((1+$A$1/100)^(1/4)),(1+$A$1/100)^(1/4)),0)</f>
        <v>0</v>
      </c>
      <c r="C18" s="129">
        <f>IF(C$2,IF(Annual!C$2,4,1)*IF(Percent!C$2,100,1)*IF(Logs!C$2,LN((1+$A$1/100)^(1/4)),(1+$A$1/100)^(1/4)),0)</f>
        <v>0</v>
      </c>
      <c r="D18" s="129">
        <f>IF(D$2,IF(Annual!D$2,4,1)*IF(Percent!D$2,100,1)*IF(Logs!D$2,LN((1+$A$1/100)^(1/4)),(1+$A$1/100)^(1/4)),0)</f>
        <v>0</v>
      </c>
      <c r="E18" s="129">
        <f>IF(E$2,IF(Annual!E$2,4,1)*IF(Percent!E$2,100,1)*IF(Logs!E$2,LN((1+$A$1/100)^(1/4)),(1+$A$1/100)^(1/4)),0)</f>
        <v>0</v>
      </c>
      <c r="F18" s="129">
        <f>IF(F$2,IF(Annual!F$2,4,1)*IF(Percent!F$2,100,1)*IF(Logs!F$2,LN((1+$A$1/100)^(1/4)),(1+$A$1/100)^(1/4)),0)</f>
        <v>0</v>
      </c>
      <c r="G18" s="129">
        <f>IF(G$2,IF(Annual!G$2,4,1)*IF(Percent!G$2,100,1)*IF(Logs!G$2,LN((1+$A$1/100)^(1/4)),(1+$A$1/100)^(1/4)),0)</f>
        <v>0</v>
      </c>
      <c r="H18" s="129">
        <f>IF(H$2,IF(Annual!H$2,4,1)*IF(Percent!H$2,100,1)*IF(Logs!H$2,LN((1+$A$1/100)^(1/4)),(1+$A$1/100)^(1/4)),0)</f>
        <v>0</v>
      </c>
      <c r="I18" s="129">
        <f>IF(I$2,IF(Annual!I$2,4,1)*IF(Percent!I$2,100,1)*IF(Logs!I$2,LN((1+$A$1/100)^(1/4)),(1+$A$1/100)^(1/4)),0)</f>
        <v>0</v>
      </c>
      <c r="J18" s="129">
        <f>IF(J$2,IF(Annual!J$2,4,1)*IF(Percent!J$2,100,1)*IF(Logs!J$2,LN((1+$A$1/100)^(1/4)),(1+$A$1/100)^(1/4)),0)</f>
        <v>0</v>
      </c>
      <c r="K18" s="129">
        <f>IF(K$2,IF(Annual!K$2,4,1)*IF(Percent!K$2,100,1)*IF(Logs!K$2,LN((1+$A$1/100)^(1/4)),(1+$A$1/100)^(1/4)),0)</f>
        <v>0</v>
      </c>
      <c r="L18" s="129">
        <f>IF(L$2,IF(Annual!L$2,4,1)*IF(Percent!L$2,100,1)*IF(Logs!L$2,LN((1+$A$1/100)^(1/4)),(1+$A$1/100)^(1/4)),0)</f>
        <v>0</v>
      </c>
      <c r="M18" s="129">
        <f>IF(M$2,IF(Annual!M$2,4,1)*IF(Percent!M$2,100,1)*IF(Logs!M$2,LN((1+$A$1/100)^(1/4)),(1+$A$1/100)^(1/4)),0)</f>
        <v>0</v>
      </c>
      <c r="N18" s="129">
        <f>IF(N$2,IF(Annual!N$2,4,1)*IF(Percent!N$2,100,1)*IF(Logs!N$2,LN((1+$A$1/100)^(1/4)),(1+$A$1/100)^(1/4)),0)</f>
        <v>0</v>
      </c>
      <c r="O18" s="129">
        <f>IF(O$2,IF(Annual!O$2,4,1)*IF(Percent!O$2,100,1)*IF(Logs!O$2,LN((1+$A$1/100)^(1/4)),(1+$A$1/100)^(1/4)),0)</f>
        <v>0</v>
      </c>
      <c r="P18" s="129">
        <f>IF(P$2,IF(Annual!P$2,4,1)*IF(Percent!P$2,100,1)*IF(Logs!P$2,LN((1+$A$1/100)^(1/4)),(1+$A$1/100)^(1/4)),0)</f>
        <v>0</v>
      </c>
      <c r="Q18" s="129">
        <f>IF(Q$2,IF(Annual!Q$2,4,1)*IF(Percent!Q$2,100,1)*IF(Logs!Q$2,LN((1+$A$1/100)^(1/4)),(1+$A$1/100)^(1/4)),0)</f>
        <v>0</v>
      </c>
      <c r="R18" s="129">
        <f>IF(R$2,IF(Annual!R$2,4,1)*IF(Percent!R$2,100,1)*IF(Logs!R$2,LN((1+$A$1/100)^(1/4)),(1+$A$1/100)^(1/4)),0)</f>
        <v>0</v>
      </c>
      <c r="S18" s="129">
        <f>IF(S$2,IF(Annual!S$2,4,1)*IF(Percent!S$2,100,1)*IF(Logs!S$2,LN((1+$A$1/100)^(1/4)),(1+$A$1/100)^(1/4)),0)</f>
        <v>0</v>
      </c>
      <c r="T18" s="129">
        <f>IF(T$2,IF(Annual!T$2,4,1)*IF(Percent!T$2,100,1)*IF(Logs!T$2,LN((1+$A$1/100)^(1/4)),(1+$A$1/100)^(1/4)),0)</f>
        <v>0</v>
      </c>
      <c r="U18" s="129">
        <f>IF(U$2,IF(Annual!U$2,4,1)*IF(Percent!U$2,100,1)*IF(Logs!U$2,LN((1+$A$1/100)^(1/4)),(1+$A$1/100)^(1/4)),0)</f>
        <v>0</v>
      </c>
      <c r="V18" s="129">
        <f>IF(V$2,IF(Annual!V$2,4,1)*IF(Percent!V$2,100,1)*IF(Logs!V$2,LN((1+$A$1/100)^(1/4)),(1+$A$1/100)^(1/4)),0)</f>
        <v>0</v>
      </c>
      <c r="W18" s="129">
        <f>IF(W$2,IF(Annual!W$2,4,1)*IF(Percent!W$2,100,1)*IF(Logs!W$2,LN((1+$A$1/100)^(1/4)),(1+$A$1/100)^(1/4)),0)</f>
        <v>0</v>
      </c>
      <c r="X18" s="129">
        <f>IF(X$2,IF(Annual!X$2,4,1)*IF(Percent!X$2,100,1)*IF(Logs!X$2,LN((1+$A$1/100)^(1/4)),(1+$A$1/100)^(1/4)),0)</f>
        <v>0</v>
      </c>
      <c r="Y18" s="129">
        <f>IF(Y$2,IF(Annual!Y$2,4,1)*IF(Percent!Y$2,100,1)*IF(Logs!Y$2,LN((1+$A$1/100)^(1/4)),(1+$A$1/100)^(1/4)),0)</f>
        <v>0</v>
      </c>
      <c r="Z18" s="129">
        <f>IF(Z$2,IF(Annual!Z$2,4,1)*IF(Percent!Z$2,100,1)*IF(Logs!Z$2,LN((1+$A$1/100)^(1/4)),(1+$A$1/100)^(1/4)),0)</f>
        <v>0</v>
      </c>
      <c r="AA18" s="129">
        <f>IF(AA$2,IF(Annual!AA$2,4,1)*IF(Percent!AA$2,100,1)*IF(Logs!AA$2,LN((1+$A$1/100)^(1/4)),(1+$A$1/100)^(1/4)),0)</f>
        <v>0</v>
      </c>
      <c r="AB18" s="129">
        <f>IF(AB$2,IF(Annual!AB$2,4,1)*IF(Percent!AB$2,100,1)*IF(Logs!AB$2,LN((1+$A$1/100)^(1/4)),(1+$A$1/100)^(1/4)),0)</f>
        <v>0</v>
      </c>
      <c r="AC18" s="129">
        <f>IF(AC$2,IF(Annual!AC$2,4,1)*IF(Percent!AC$2,100,1)*IF(Logs!AC$2,LN((1+$A$1/100)^(1/4)),(1+$A$1/100)^(1/4)),0)</f>
        <v>0</v>
      </c>
      <c r="AD18" s="129">
        <f>IF(AD$2,IF(Annual!AD$2,4,1)*IF(Percent!AD$2,100,1)*IF(Logs!AD$2,LN((1+$A$1/100)^(1/4)),(1+$A$1/100)^(1/4)),0)</f>
        <v>0</v>
      </c>
    </row>
    <row r="19" spans="1:30">
      <c r="A19" t="s">
        <v>416</v>
      </c>
      <c r="B19" s="129">
        <f>IF(B$2,IF(Annual!B$2,4,1)*IF(Percent!B$2,100,1)*IF(Logs!B$2,LN((1+$A$1/100)^(1/4)),(1+$A$1/100)^(1/4)),0)</f>
        <v>0</v>
      </c>
      <c r="C19" s="129">
        <f>IF(C$2,IF(Annual!C$2,4,1)*IF(Percent!C$2,100,1)*IF(Logs!C$2,LN((1+$A$1/100)^(1/4)),(1+$A$1/100)^(1/4)),0)</f>
        <v>0</v>
      </c>
      <c r="D19" s="129">
        <f>IF(D$2,IF(Annual!D$2,4,1)*IF(Percent!D$2,100,1)*IF(Logs!D$2,LN((1+$A$1/100)^(1/4)),(1+$A$1/100)^(1/4)),0)</f>
        <v>0</v>
      </c>
      <c r="E19" s="129">
        <f>IF(E$2,IF(Annual!E$2,4,1)*IF(Percent!E$2,100,1)*IF(Logs!E$2,LN((1+$A$1/100)^(1/4)),(1+$A$1/100)^(1/4)),0)</f>
        <v>0</v>
      </c>
      <c r="F19" s="129">
        <f>IF(F$2,IF(Annual!F$2,4,1)*IF(Percent!F$2,100,1)*IF(Logs!F$2,LN((1+$A$1/100)^(1/4)),(1+$A$1/100)^(1/4)),0)</f>
        <v>0</v>
      </c>
      <c r="G19" s="129">
        <f>IF(G$2,IF(Annual!G$2,4,1)*IF(Percent!G$2,100,1)*IF(Logs!G$2,LN((1+$A$1/100)^(1/4)),(1+$A$1/100)^(1/4)),0)</f>
        <v>0</v>
      </c>
      <c r="H19" s="129">
        <f>IF(H$2,IF(Annual!H$2,4,1)*IF(Percent!H$2,100,1)*IF(Logs!H$2,LN((1+$A$1/100)^(1/4)),(1+$A$1/100)^(1/4)),0)</f>
        <v>0</v>
      </c>
      <c r="I19" s="129">
        <f>IF(I$2,IF(Annual!I$2,4,1)*IF(Percent!I$2,100,1)*IF(Logs!I$2,LN((1+$A$1/100)^(1/4)),(1+$A$1/100)^(1/4)),0)</f>
        <v>0</v>
      </c>
      <c r="J19" s="129">
        <f>IF(J$2,IF(Annual!J$2,4,1)*IF(Percent!J$2,100,1)*IF(Logs!J$2,LN((1+$A$1/100)^(1/4)),(1+$A$1/100)^(1/4)),0)</f>
        <v>0</v>
      </c>
      <c r="K19" s="129">
        <f>IF(K$2,IF(Annual!K$2,4,1)*IF(Percent!K$2,100,1)*IF(Logs!K$2,LN((1+$A$1/100)^(1/4)),(1+$A$1/100)^(1/4)),0)</f>
        <v>0</v>
      </c>
      <c r="L19" s="129">
        <f>IF(L$2,IF(Annual!L$2,4,1)*IF(Percent!L$2,100,1)*IF(Logs!L$2,LN((1+$A$1/100)^(1/4)),(1+$A$1/100)^(1/4)),0)</f>
        <v>0</v>
      </c>
      <c r="M19" s="129">
        <f>IF(M$2,IF(Annual!M$2,4,1)*IF(Percent!M$2,100,1)*IF(Logs!M$2,LN((1+$A$1/100)^(1/4)),(1+$A$1/100)^(1/4)),0)</f>
        <v>0</v>
      </c>
      <c r="N19" s="129">
        <f>IF(N$2,IF(Annual!N$2,4,1)*IF(Percent!N$2,100,1)*IF(Logs!N$2,LN((1+$A$1/100)^(1/4)),(1+$A$1/100)^(1/4)),0)</f>
        <v>0</v>
      </c>
      <c r="O19" s="129">
        <f>IF(O$2,IF(Annual!O$2,4,1)*IF(Percent!O$2,100,1)*IF(Logs!O$2,LN((1+$A$1/100)^(1/4)),(1+$A$1/100)^(1/4)),0)</f>
        <v>0</v>
      </c>
      <c r="P19" s="129">
        <f>IF(P$2,IF(Annual!P$2,4,1)*IF(Percent!P$2,100,1)*IF(Logs!P$2,LN((1+$A$1/100)^(1/4)),(1+$A$1/100)^(1/4)),0)</f>
        <v>0</v>
      </c>
      <c r="Q19" s="129">
        <f>IF(Q$2,IF(Annual!Q$2,4,1)*IF(Percent!Q$2,100,1)*IF(Logs!Q$2,LN((1+$A$1/100)^(1/4)),(1+$A$1/100)^(1/4)),0)</f>
        <v>0</v>
      </c>
      <c r="R19" s="129">
        <f>IF(R$2,IF(Annual!R$2,4,1)*IF(Percent!R$2,100,1)*IF(Logs!R$2,LN((1+$A$1/100)^(1/4)),(1+$A$1/100)^(1/4)),0)</f>
        <v>0</v>
      </c>
      <c r="S19" s="129">
        <f>IF(S$2,IF(Annual!S$2,4,1)*IF(Percent!S$2,100,1)*IF(Logs!S$2,LN((1+$A$1/100)^(1/4)),(1+$A$1/100)^(1/4)),0)</f>
        <v>0</v>
      </c>
      <c r="T19" s="129">
        <f>IF(T$2,IF(Annual!T$2,4,1)*IF(Percent!T$2,100,1)*IF(Logs!T$2,LN((1+$A$1/100)^(1/4)),(1+$A$1/100)^(1/4)),0)</f>
        <v>0</v>
      </c>
      <c r="U19" s="129">
        <f>IF(U$2,IF(Annual!U$2,4,1)*IF(Percent!U$2,100,1)*IF(Logs!U$2,LN((1+$A$1/100)^(1/4)),(1+$A$1/100)^(1/4)),0)</f>
        <v>0</v>
      </c>
      <c r="V19" s="129">
        <f>IF(V$2,IF(Annual!V$2,4,1)*IF(Percent!V$2,100,1)*IF(Logs!V$2,LN((1+$A$1/100)^(1/4)),(1+$A$1/100)^(1/4)),0)</f>
        <v>0</v>
      </c>
      <c r="W19" s="129">
        <f>IF(W$2,IF(Annual!W$2,4,1)*IF(Percent!W$2,100,1)*IF(Logs!W$2,LN((1+$A$1/100)^(1/4)),(1+$A$1/100)^(1/4)),0)</f>
        <v>0</v>
      </c>
      <c r="X19" s="129">
        <f>IF(X$2,IF(Annual!X$2,4,1)*IF(Percent!X$2,100,1)*IF(Logs!X$2,LN((1+$A$1/100)^(1/4)),(1+$A$1/100)^(1/4)),0)</f>
        <v>0</v>
      </c>
      <c r="Y19" s="129">
        <f>IF(Y$2,IF(Annual!Y$2,4,1)*IF(Percent!Y$2,100,1)*IF(Logs!Y$2,LN((1+$A$1/100)^(1/4)),(1+$A$1/100)^(1/4)),0)</f>
        <v>0</v>
      </c>
      <c r="Z19" s="129">
        <f>IF(Z$2,IF(Annual!Z$2,4,1)*IF(Percent!Z$2,100,1)*IF(Logs!Z$2,LN((1+$A$1/100)^(1/4)),(1+$A$1/100)^(1/4)),0)</f>
        <v>0</v>
      </c>
      <c r="AA19" s="129">
        <f>IF(AA$2,IF(Annual!AA$2,4,1)*IF(Percent!AA$2,100,1)*IF(Logs!AA$2,LN((1+$A$1/100)^(1/4)),(1+$A$1/100)^(1/4)),0)</f>
        <v>0</v>
      </c>
      <c r="AB19" s="129">
        <f>IF(AB$2,IF(Annual!AB$2,4,1)*IF(Percent!AB$2,100,1)*IF(Logs!AB$2,LN((1+$A$1/100)^(1/4)),(1+$A$1/100)^(1/4)),0)</f>
        <v>0</v>
      </c>
      <c r="AC19" s="129">
        <f>IF(AC$2,IF(Annual!AC$2,4,1)*IF(Percent!AC$2,100,1)*IF(Logs!AC$2,LN((1+$A$1/100)^(1/4)),(1+$A$1/100)^(1/4)),0)</f>
        <v>0</v>
      </c>
      <c r="AD19" s="129">
        <f>IF(AD$2,IF(Annual!AD$2,4,1)*IF(Percent!AD$2,100,1)*IF(Logs!AD$2,LN((1+$A$1/100)^(1/4)),(1+$A$1/100)^(1/4)),0)</f>
        <v>0</v>
      </c>
    </row>
    <row r="20" spans="1:30">
      <c r="A20" t="s">
        <v>417</v>
      </c>
      <c r="B20" s="129">
        <f>IF(B$2,IF(Annual!B$2,4,1)*IF(Percent!B$2,100,1)*IF(Logs!B$2,LN((1+$A$1/100)^(1/4)),(1+$A$1/100)^(1/4)),0)</f>
        <v>0</v>
      </c>
      <c r="C20" s="129">
        <f>IF(C$2,IF(Annual!C$2,4,1)*IF(Percent!C$2,100,1)*IF(Logs!C$2,LN((1+$A$1/100)^(1/4)),(1+$A$1/100)^(1/4)),0)</f>
        <v>0</v>
      </c>
      <c r="D20" s="129">
        <f>IF(D$2,IF(Annual!D$2,4,1)*IF(Percent!D$2,100,1)*IF(Logs!D$2,LN((1+$A$1/100)^(1/4)),(1+$A$1/100)^(1/4)),0)</f>
        <v>0</v>
      </c>
      <c r="E20" s="129">
        <f>IF(E$2,IF(Annual!E$2,4,1)*IF(Percent!E$2,100,1)*IF(Logs!E$2,LN((1+$A$1/100)^(1/4)),(1+$A$1/100)^(1/4)),0)</f>
        <v>0</v>
      </c>
      <c r="F20" s="129">
        <f>IF(F$2,IF(Annual!F$2,4,1)*IF(Percent!F$2,100,1)*IF(Logs!F$2,LN((1+$A$1/100)^(1/4)),(1+$A$1/100)^(1/4)),0)</f>
        <v>0</v>
      </c>
      <c r="G20" s="129">
        <f>IF(G$2,IF(Annual!G$2,4,1)*IF(Percent!G$2,100,1)*IF(Logs!G$2,LN((1+$A$1/100)^(1/4)),(1+$A$1/100)^(1/4)),0)</f>
        <v>0</v>
      </c>
      <c r="H20" s="129">
        <f>IF(H$2,IF(Annual!H$2,4,1)*IF(Percent!H$2,100,1)*IF(Logs!H$2,LN((1+$A$1/100)^(1/4)),(1+$A$1/100)^(1/4)),0)</f>
        <v>0</v>
      </c>
      <c r="I20" s="129">
        <f>IF(I$2,IF(Annual!I$2,4,1)*IF(Percent!I$2,100,1)*IF(Logs!I$2,LN((1+$A$1/100)^(1/4)),(1+$A$1/100)^(1/4)),0)</f>
        <v>0</v>
      </c>
      <c r="J20" s="129">
        <f>IF(J$2,IF(Annual!J$2,4,1)*IF(Percent!J$2,100,1)*IF(Logs!J$2,LN((1+$A$1/100)^(1/4)),(1+$A$1/100)^(1/4)),0)</f>
        <v>0</v>
      </c>
      <c r="K20" s="129">
        <f>IF(K$2,IF(Annual!K$2,4,1)*IF(Percent!K$2,100,1)*IF(Logs!K$2,LN((1+$A$1/100)^(1/4)),(1+$A$1/100)^(1/4)),0)</f>
        <v>0</v>
      </c>
      <c r="L20" s="129">
        <f>IF(L$2,IF(Annual!L$2,4,1)*IF(Percent!L$2,100,1)*IF(Logs!L$2,LN((1+$A$1/100)^(1/4)),(1+$A$1/100)^(1/4)),0)</f>
        <v>0</v>
      </c>
      <c r="M20" s="129">
        <f>IF(M$2,IF(Annual!M$2,4,1)*IF(Percent!M$2,100,1)*IF(Logs!M$2,LN((1+$A$1/100)^(1/4)),(1+$A$1/100)^(1/4)),0)</f>
        <v>0</v>
      </c>
      <c r="N20" s="129">
        <f>IF(N$2,IF(Annual!N$2,4,1)*IF(Percent!N$2,100,1)*IF(Logs!N$2,LN((1+$A$1/100)^(1/4)),(1+$A$1/100)^(1/4)),0)</f>
        <v>0</v>
      </c>
      <c r="O20" s="129">
        <f>IF(O$2,IF(Annual!O$2,4,1)*IF(Percent!O$2,100,1)*IF(Logs!O$2,LN((1+$A$1/100)^(1/4)),(1+$A$1/100)^(1/4)),0)</f>
        <v>0</v>
      </c>
      <c r="P20" s="129">
        <f>IF(P$2,IF(Annual!P$2,4,1)*IF(Percent!P$2,100,1)*IF(Logs!P$2,LN((1+$A$1/100)^(1/4)),(1+$A$1/100)^(1/4)),0)</f>
        <v>0</v>
      </c>
      <c r="Q20" s="129">
        <f>IF(Q$2,IF(Annual!Q$2,4,1)*IF(Percent!Q$2,100,1)*IF(Logs!Q$2,LN((1+$A$1/100)^(1/4)),(1+$A$1/100)^(1/4)),0)</f>
        <v>0</v>
      </c>
      <c r="R20" s="129">
        <f>IF(R$2,IF(Annual!R$2,4,1)*IF(Percent!R$2,100,1)*IF(Logs!R$2,LN((1+$A$1/100)^(1/4)),(1+$A$1/100)^(1/4)),0)</f>
        <v>0</v>
      </c>
      <c r="S20" s="129">
        <f>IF(S$2,IF(Annual!S$2,4,1)*IF(Percent!S$2,100,1)*IF(Logs!S$2,LN((1+$A$1/100)^(1/4)),(1+$A$1/100)^(1/4)),0)</f>
        <v>0</v>
      </c>
      <c r="T20" s="129">
        <f>IF(T$2,IF(Annual!T$2,4,1)*IF(Percent!T$2,100,1)*IF(Logs!T$2,LN((1+$A$1/100)^(1/4)),(1+$A$1/100)^(1/4)),0)</f>
        <v>0</v>
      </c>
      <c r="U20" s="129">
        <f>IF(U$2,IF(Annual!U$2,4,1)*IF(Percent!U$2,100,1)*IF(Logs!U$2,LN((1+$A$1/100)^(1/4)),(1+$A$1/100)^(1/4)),0)</f>
        <v>0</v>
      </c>
      <c r="V20" s="129">
        <f>IF(V$2,IF(Annual!V$2,4,1)*IF(Percent!V$2,100,1)*IF(Logs!V$2,LN((1+$A$1/100)^(1/4)),(1+$A$1/100)^(1/4)),0)</f>
        <v>0</v>
      </c>
      <c r="W20" s="129">
        <f>IF(W$2,IF(Annual!W$2,4,1)*IF(Percent!W$2,100,1)*IF(Logs!W$2,LN((1+$A$1/100)^(1/4)),(1+$A$1/100)^(1/4)),0)</f>
        <v>0</v>
      </c>
      <c r="X20" s="129">
        <f>IF(X$2,IF(Annual!X$2,4,1)*IF(Percent!X$2,100,1)*IF(Logs!X$2,LN((1+$A$1/100)^(1/4)),(1+$A$1/100)^(1/4)),0)</f>
        <v>0</v>
      </c>
      <c r="Y20" s="129">
        <f>IF(Y$2,IF(Annual!Y$2,4,1)*IF(Percent!Y$2,100,1)*IF(Logs!Y$2,LN((1+$A$1/100)^(1/4)),(1+$A$1/100)^(1/4)),0)</f>
        <v>0</v>
      </c>
      <c r="Z20" s="129">
        <f>IF(Z$2,IF(Annual!Z$2,4,1)*IF(Percent!Z$2,100,1)*IF(Logs!Z$2,LN((1+$A$1/100)^(1/4)),(1+$A$1/100)^(1/4)),0)</f>
        <v>0</v>
      </c>
      <c r="AA20" s="129">
        <f>IF(AA$2,IF(Annual!AA$2,4,1)*IF(Percent!AA$2,100,1)*IF(Logs!AA$2,LN((1+$A$1/100)^(1/4)),(1+$A$1/100)^(1/4)),0)</f>
        <v>0</v>
      </c>
      <c r="AB20" s="129">
        <f>IF(AB$2,IF(Annual!AB$2,4,1)*IF(Percent!AB$2,100,1)*IF(Logs!AB$2,LN((1+$A$1/100)^(1/4)),(1+$A$1/100)^(1/4)),0)</f>
        <v>0</v>
      </c>
      <c r="AC20" s="129">
        <f>IF(AC$2,IF(Annual!AC$2,4,1)*IF(Percent!AC$2,100,1)*IF(Logs!AC$2,LN((1+$A$1/100)^(1/4)),(1+$A$1/100)^(1/4)),0)</f>
        <v>0</v>
      </c>
      <c r="AD20" s="129">
        <f>IF(AD$2,IF(Annual!AD$2,4,1)*IF(Percent!AD$2,100,1)*IF(Logs!AD$2,LN((1+$A$1/100)^(1/4)),(1+$A$1/100)^(1/4)),0)</f>
        <v>0</v>
      </c>
    </row>
    <row r="21" spans="1:30">
      <c r="A21" t="s">
        <v>418</v>
      </c>
      <c r="B21" s="129">
        <f>IF(B$2,IF(Annual!B$2,4,1)*IF(Percent!B$2,100,1)*IF(Logs!B$2,LN((1+$A$1/100)^(1/4)),(1+$A$1/100)^(1/4)),0)</f>
        <v>0</v>
      </c>
      <c r="C21" s="129">
        <f>IF(C$2,IF(Annual!C$2,4,1)*IF(Percent!C$2,100,1)*IF(Logs!C$2,LN((1+$A$1/100)^(1/4)),(1+$A$1/100)^(1/4)),0)</f>
        <v>0</v>
      </c>
      <c r="D21" s="129">
        <f>IF(D$2,IF(Annual!D$2,4,1)*IF(Percent!D$2,100,1)*IF(Logs!D$2,LN((1+$A$1/100)^(1/4)),(1+$A$1/100)^(1/4)),0)</f>
        <v>0</v>
      </c>
      <c r="E21" s="129">
        <f>IF(E$2,IF(Annual!E$2,4,1)*IF(Percent!E$2,100,1)*IF(Logs!E$2,LN((1+$A$1/100)^(1/4)),(1+$A$1/100)^(1/4)),0)</f>
        <v>0</v>
      </c>
      <c r="F21" s="129">
        <f>IF(F$2,IF(Annual!F$2,4,1)*IF(Percent!F$2,100,1)*IF(Logs!F$2,LN((1+$A$1/100)^(1/4)),(1+$A$1/100)^(1/4)),0)</f>
        <v>0</v>
      </c>
      <c r="G21" s="129">
        <f>IF(G$2,IF(Annual!G$2,4,1)*IF(Percent!G$2,100,1)*IF(Logs!G$2,LN((1+$A$1/100)^(1/4)),(1+$A$1/100)^(1/4)),0)</f>
        <v>0</v>
      </c>
      <c r="H21" s="129">
        <f>IF(H$2,IF(Annual!H$2,4,1)*IF(Percent!H$2,100,1)*IF(Logs!H$2,LN((1+$A$1/100)^(1/4)),(1+$A$1/100)^(1/4)),0)</f>
        <v>0</v>
      </c>
      <c r="I21" s="129">
        <f>IF(I$2,IF(Annual!I$2,4,1)*IF(Percent!I$2,100,1)*IF(Logs!I$2,LN((1+$A$1/100)^(1/4)),(1+$A$1/100)^(1/4)),0)</f>
        <v>0</v>
      </c>
      <c r="J21" s="129">
        <f>IF(J$2,IF(Annual!J$2,4,1)*IF(Percent!J$2,100,1)*IF(Logs!J$2,LN((1+$A$1/100)^(1/4)),(1+$A$1/100)^(1/4)),0)</f>
        <v>0</v>
      </c>
      <c r="K21" s="129">
        <f>IF(K$2,IF(Annual!K$2,4,1)*IF(Percent!K$2,100,1)*IF(Logs!K$2,LN((1+$A$1/100)^(1/4)),(1+$A$1/100)^(1/4)),0)</f>
        <v>0</v>
      </c>
      <c r="L21" s="129">
        <f>IF(L$2,IF(Annual!L$2,4,1)*IF(Percent!L$2,100,1)*IF(Logs!L$2,LN((1+$A$1/100)^(1/4)),(1+$A$1/100)^(1/4)),0)</f>
        <v>0</v>
      </c>
      <c r="M21" s="129">
        <f>IF(M$2,IF(Annual!M$2,4,1)*IF(Percent!M$2,100,1)*IF(Logs!M$2,LN((1+$A$1/100)^(1/4)),(1+$A$1/100)^(1/4)),0)</f>
        <v>0</v>
      </c>
      <c r="N21" s="129">
        <f>IF(N$2,IF(Annual!N$2,4,1)*IF(Percent!N$2,100,1)*IF(Logs!N$2,LN((1+$A$1/100)^(1/4)),(1+$A$1/100)^(1/4)),0)</f>
        <v>0</v>
      </c>
      <c r="O21" s="129">
        <f>IF(O$2,IF(Annual!O$2,4,1)*IF(Percent!O$2,100,1)*IF(Logs!O$2,LN((1+$A$1/100)^(1/4)),(1+$A$1/100)^(1/4)),0)</f>
        <v>0</v>
      </c>
      <c r="P21" s="129">
        <f>IF(P$2,IF(Annual!P$2,4,1)*IF(Percent!P$2,100,1)*IF(Logs!P$2,LN((1+$A$1/100)^(1/4)),(1+$A$1/100)^(1/4)),0)</f>
        <v>0</v>
      </c>
      <c r="Q21" s="129">
        <f>IF(Q$2,IF(Annual!Q$2,4,1)*IF(Percent!Q$2,100,1)*IF(Logs!Q$2,LN((1+$A$1/100)^(1/4)),(1+$A$1/100)^(1/4)),0)</f>
        <v>0</v>
      </c>
      <c r="R21" s="129">
        <f>IF(R$2,IF(Annual!R$2,4,1)*IF(Percent!R$2,100,1)*IF(Logs!R$2,LN((1+$A$1/100)^(1/4)),(1+$A$1/100)^(1/4)),0)</f>
        <v>0</v>
      </c>
      <c r="S21" s="129">
        <f>IF(S$2,IF(Annual!S$2,4,1)*IF(Percent!S$2,100,1)*IF(Logs!S$2,LN((1+$A$1/100)^(1/4)),(1+$A$1/100)^(1/4)),0)</f>
        <v>0</v>
      </c>
      <c r="T21" s="129">
        <f>IF(T$2,IF(Annual!T$2,4,1)*IF(Percent!T$2,100,1)*IF(Logs!T$2,LN((1+$A$1/100)^(1/4)),(1+$A$1/100)^(1/4)),0)</f>
        <v>0</v>
      </c>
      <c r="U21" s="129">
        <f>IF(U$2,IF(Annual!U$2,4,1)*IF(Percent!U$2,100,1)*IF(Logs!U$2,LN((1+$A$1/100)^(1/4)),(1+$A$1/100)^(1/4)),0)</f>
        <v>0</v>
      </c>
      <c r="V21" s="129">
        <f>IF(V$2,IF(Annual!V$2,4,1)*IF(Percent!V$2,100,1)*IF(Logs!V$2,LN((1+$A$1/100)^(1/4)),(1+$A$1/100)^(1/4)),0)</f>
        <v>0</v>
      </c>
      <c r="W21" s="129">
        <f>IF(W$2,IF(Annual!W$2,4,1)*IF(Percent!W$2,100,1)*IF(Logs!W$2,LN((1+$A$1/100)^(1/4)),(1+$A$1/100)^(1/4)),0)</f>
        <v>0</v>
      </c>
      <c r="X21" s="129">
        <f>IF(X$2,IF(Annual!X$2,4,1)*IF(Percent!X$2,100,1)*IF(Logs!X$2,LN((1+$A$1/100)^(1/4)),(1+$A$1/100)^(1/4)),0)</f>
        <v>0</v>
      </c>
      <c r="Y21" s="129">
        <f>IF(Y$2,IF(Annual!Y$2,4,1)*IF(Percent!Y$2,100,1)*IF(Logs!Y$2,LN((1+$A$1/100)^(1/4)),(1+$A$1/100)^(1/4)),0)</f>
        <v>0</v>
      </c>
      <c r="Z21" s="129">
        <f>IF(Z$2,IF(Annual!Z$2,4,1)*IF(Percent!Z$2,100,1)*IF(Logs!Z$2,LN((1+$A$1/100)^(1/4)),(1+$A$1/100)^(1/4)),0)</f>
        <v>0</v>
      </c>
      <c r="AA21" s="129">
        <f>IF(AA$2,IF(Annual!AA$2,4,1)*IF(Percent!AA$2,100,1)*IF(Logs!AA$2,LN((1+$A$1/100)^(1/4)),(1+$A$1/100)^(1/4)),0)</f>
        <v>0</v>
      </c>
      <c r="AB21" s="129">
        <f>IF(AB$2,IF(Annual!AB$2,4,1)*IF(Percent!AB$2,100,1)*IF(Logs!AB$2,LN((1+$A$1/100)^(1/4)),(1+$A$1/100)^(1/4)),0)</f>
        <v>0</v>
      </c>
      <c r="AC21" s="129">
        <f>IF(AC$2,IF(Annual!AC$2,4,1)*IF(Percent!AC$2,100,1)*IF(Logs!AC$2,LN((1+$A$1/100)^(1/4)),(1+$A$1/100)^(1/4)),0)</f>
        <v>0</v>
      </c>
      <c r="AD21" s="129">
        <f>IF(AD$2,IF(Annual!AD$2,4,1)*IF(Percent!AD$2,100,1)*IF(Logs!AD$2,LN((1+$A$1/100)^(1/4)),(1+$A$1/100)^(1/4)),0)</f>
        <v>0</v>
      </c>
    </row>
    <row r="22" spans="1:30">
      <c r="A22" t="s">
        <v>419</v>
      </c>
      <c r="B22" s="129">
        <f>IF(B$2,IF(Annual!B$2,4,1)*IF(Percent!B$2,100,1)*IF(Logs!B$2,LN((1+$A$1/100)^(1/4)),(1+$A$1/100)^(1/4)),0)</f>
        <v>0</v>
      </c>
      <c r="C22" s="129">
        <f>IF(C$2,IF(Annual!C$2,4,1)*IF(Percent!C$2,100,1)*IF(Logs!C$2,LN((1+$A$1/100)^(1/4)),(1+$A$1/100)^(1/4)),0)</f>
        <v>0</v>
      </c>
      <c r="D22" s="129">
        <f>IF(D$2,IF(Annual!D$2,4,1)*IF(Percent!D$2,100,1)*IF(Logs!D$2,LN((1+$A$1/100)^(1/4)),(1+$A$1/100)^(1/4)),0)</f>
        <v>0</v>
      </c>
      <c r="E22" s="129">
        <f>IF(E$2,IF(Annual!E$2,4,1)*IF(Percent!E$2,100,1)*IF(Logs!E$2,LN((1+$A$1/100)^(1/4)),(1+$A$1/100)^(1/4)),0)</f>
        <v>0</v>
      </c>
      <c r="F22" s="129">
        <f>IF(F$2,IF(Annual!F$2,4,1)*IF(Percent!F$2,100,1)*IF(Logs!F$2,LN((1+$A$1/100)^(1/4)),(1+$A$1/100)^(1/4)),0)</f>
        <v>0</v>
      </c>
      <c r="G22" s="129">
        <f>IF(G$2,IF(Annual!G$2,4,1)*IF(Percent!G$2,100,1)*IF(Logs!G$2,LN((1+$A$1/100)^(1/4)),(1+$A$1/100)^(1/4)),0)</f>
        <v>0</v>
      </c>
      <c r="H22" s="129">
        <f>IF(H$2,IF(Annual!H$2,4,1)*IF(Percent!H$2,100,1)*IF(Logs!H$2,LN((1+$A$1/100)^(1/4)),(1+$A$1/100)^(1/4)),0)</f>
        <v>0</v>
      </c>
      <c r="I22" s="129">
        <f>IF(I$2,IF(Annual!I$2,4,1)*IF(Percent!I$2,100,1)*IF(Logs!I$2,LN((1+$A$1/100)^(1/4)),(1+$A$1/100)^(1/4)),0)</f>
        <v>0</v>
      </c>
      <c r="J22" s="129">
        <f>IF(J$2,IF(Annual!J$2,4,1)*IF(Percent!J$2,100,1)*IF(Logs!J$2,LN((1+$A$1/100)^(1/4)),(1+$A$1/100)^(1/4)),0)</f>
        <v>0</v>
      </c>
      <c r="K22" s="129">
        <f>IF(K$2,IF(Annual!K$2,4,1)*IF(Percent!K$2,100,1)*IF(Logs!K$2,LN((1+$A$1/100)^(1/4)),(1+$A$1/100)^(1/4)),0)</f>
        <v>0</v>
      </c>
      <c r="L22" s="129">
        <f>IF(L$2,IF(Annual!L$2,4,1)*IF(Percent!L$2,100,1)*IF(Logs!L$2,LN((1+$A$1/100)^(1/4)),(1+$A$1/100)^(1/4)),0)</f>
        <v>0</v>
      </c>
      <c r="M22" s="129">
        <f>IF(M$2,IF(Annual!M$2,4,1)*IF(Percent!M$2,100,1)*IF(Logs!M$2,LN((1+$A$1/100)^(1/4)),(1+$A$1/100)^(1/4)),0)</f>
        <v>0</v>
      </c>
      <c r="N22" s="129">
        <f>IF(N$2,IF(Annual!N$2,4,1)*IF(Percent!N$2,100,1)*IF(Logs!N$2,LN((1+$A$1/100)^(1/4)),(1+$A$1/100)^(1/4)),0)</f>
        <v>0</v>
      </c>
      <c r="O22" s="129">
        <f>IF(O$2,IF(Annual!O$2,4,1)*IF(Percent!O$2,100,1)*IF(Logs!O$2,LN((1+$A$1/100)^(1/4)),(1+$A$1/100)^(1/4)),0)</f>
        <v>0</v>
      </c>
      <c r="P22" s="129">
        <f>IF(P$2,IF(Annual!P$2,4,1)*IF(Percent!P$2,100,1)*IF(Logs!P$2,LN((1+$A$1/100)^(1/4)),(1+$A$1/100)^(1/4)),0)</f>
        <v>0</v>
      </c>
      <c r="Q22" s="129">
        <f>IF(Q$2,IF(Annual!Q$2,4,1)*IF(Percent!Q$2,100,1)*IF(Logs!Q$2,LN((1+$A$1/100)^(1/4)),(1+$A$1/100)^(1/4)),0)</f>
        <v>0</v>
      </c>
      <c r="R22" s="129">
        <f>IF(R$2,IF(Annual!R$2,4,1)*IF(Percent!R$2,100,1)*IF(Logs!R$2,LN((1+$A$1/100)^(1/4)),(1+$A$1/100)^(1/4)),0)</f>
        <v>0</v>
      </c>
      <c r="S22" s="129">
        <f>IF(S$2,IF(Annual!S$2,4,1)*IF(Percent!S$2,100,1)*IF(Logs!S$2,LN((1+$A$1/100)^(1/4)),(1+$A$1/100)^(1/4)),0)</f>
        <v>0</v>
      </c>
      <c r="T22" s="129">
        <f>IF(T$2,IF(Annual!T$2,4,1)*IF(Percent!T$2,100,1)*IF(Logs!T$2,LN((1+$A$1/100)^(1/4)),(1+$A$1/100)^(1/4)),0)</f>
        <v>0</v>
      </c>
      <c r="U22" s="129">
        <f>IF(U$2,IF(Annual!U$2,4,1)*IF(Percent!U$2,100,1)*IF(Logs!U$2,LN((1+$A$1/100)^(1/4)),(1+$A$1/100)^(1/4)),0)</f>
        <v>0</v>
      </c>
      <c r="V22" s="129">
        <f>IF(V$2,IF(Annual!V$2,4,1)*IF(Percent!V$2,100,1)*IF(Logs!V$2,LN((1+$A$1/100)^(1/4)),(1+$A$1/100)^(1/4)),0)</f>
        <v>0</v>
      </c>
      <c r="W22" s="129">
        <f>IF(W$2,IF(Annual!W$2,4,1)*IF(Percent!W$2,100,1)*IF(Logs!W$2,LN((1+$A$1/100)^(1/4)),(1+$A$1/100)^(1/4)),0)</f>
        <v>0</v>
      </c>
      <c r="X22" s="129">
        <f>IF(X$2,IF(Annual!X$2,4,1)*IF(Percent!X$2,100,1)*IF(Logs!X$2,LN((1+$A$1/100)^(1/4)),(1+$A$1/100)^(1/4)),0)</f>
        <v>0</v>
      </c>
      <c r="Y22" s="129">
        <f>IF(Y$2,IF(Annual!Y$2,4,1)*IF(Percent!Y$2,100,1)*IF(Logs!Y$2,LN((1+$A$1/100)^(1/4)),(1+$A$1/100)^(1/4)),0)</f>
        <v>0</v>
      </c>
      <c r="Z22" s="129">
        <f>IF(Z$2,IF(Annual!Z$2,4,1)*IF(Percent!Z$2,100,1)*IF(Logs!Z$2,LN((1+$A$1/100)^(1/4)),(1+$A$1/100)^(1/4)),0)</f>
        <v>0</v>
      </c>
      <c r="AA22" s="129">
        <f>IF(AA$2,IF(Annual!AA$2,4,1)*IF(Percent!AA$2,100,1)*IF(Logs!AA$2,LN((1+$A$1/100)^(1/4)),(1+$A$1/100)^(1/4)),0)</f>
        <v>0</v>
      </c>
      <c r="AB22" s="129">
        <f>IF(AB$2,IF(Annual!AB$2,4,1)*IF(Percent!AB$2,100,1)*IF(Logs!AB$2,LN((1+$A$1/100)^(1/4)),(1+$A$1/100)^(1/4)),0)</f>
        <v>0</v>
      </c>
      <c r="AC22" s="129">
        <f>IF(AC$2,IF(Annual!AC$2,4,1)*IF(Percent!AC$2,100,1)*IF(Logs!AC$2,LN((1+$A$1/100)^(1/4)),(1+$A$1/100)^(1/4)),0)</f>
        <v>0</v>
      </c>
      <c r="AD22" s="129">
        <f>IF(AD$2,IF(Annual!AD$2,4,1)*IF(Percent!AD$2,100,1)*IF(Logs!AD$2,LN((1+$A$1/100)^(1/4)),(1+$A$1/100)^(1/4)),0)</f>
        <v>0</v>
      </c>
    </row>
    <row r="23" spans="1:30">
      <c r="A23" t="s">
        <v>420</v>
      </c>
      <c r="B23" s="129">
        <f>IF(B$2,IF(Annual!B$2,4,1)*IF(Percent!B$2,100,1)*IF(Logs!B$2,LN((1+$A$1/100)^(1/4)),(1+$A$1/100)^(1/4)),0)</f>
        <v>0</v>
      </c>
      <c r="C23" s="129">
        <f>IF(C$2,IF(Annual!C$2,4,1)*IF(Percent!C$2,100,1)*IF(Logs!C$2,LN((1+$A$1/100)^(1/4)),(1+$A$1/100)^(1/4)),0)</f>
        <v>0</v>
      </c>
      <c r="D23" s="129">
        <f>IF(D$2,IF(Annual!D$2,4,1)*IF(Percent!D$2,100,1)*IF(Logs!D$2,LN((1+$A$1/100)^(1/4)),(1+$A$1/100)^(1/4)),0)</f>
        <v>0</v>
      </c>
      <c r="E23" s="129">
        <f>IF(E$2,IF(Annual!E$2,4,1)*IF(Percent!E$2,100,1)*IF(Logs!E$2,LN((1+$A$1/100)^(1/4)),(1+$A$1/100)^(1/4)),0)</f>
        <v>0</v>
      </c>
      <c r="F23" s="129">
        <f>IF(F$2,IF(Annual!F$2,4,1)*IF(Percent!F$2,100,1)*IF(Logs!F$2,LN((1+$A$1/100)^(1/4)),(1+$A$1/100)^(1/4)),0)</f>
        <v>0</v>
      </c>
      <c r="G23" s="129">
        <f>IF(G$2,IF(Annual!G$2,4,1)*IF(Percent!G$2,100,1)*IF(Logs!G$2,LN((1+$A$1/100)^(1/4)),(1+$A$1/100)^(1/4)),0)</f>
        <v>0</v>
      </c>
      <c r="H23" s="129">
        <f>IF(H$2,IF(Annual!H$2,4,1)*IF(Percent!H$2,100,1)*IF(Logs!H$2,LN((1+$A$1/100)^(1/4)),(1+$A$1/100)^(1/4)),0)</f>
        <v>0</v>
      </c>
      <c r="I23" s="129">
        <f>IF(I$2,IF(Annual!I$2,4,1)*IF(Percent!I$2,100,1)*IF(Logs!I$2,LN((1+$A$1/100)^(1/4)),(1+$A$1/100)^(1/4)),0)</f>
        <v>0</v>
      </c>
      <c r="J23" s="129">
        <f>IF(J$2,IF(Annual!J$2,4,1)*IF(Percent!J$2,100,1)*IF(Logs!J$2,LN((1+$A$1/100)^(1/4)),(1+$A$1/100)^(1/4)),0)</f>
        <v>0</v>
      </c>
      <c r="K23" s="129">
        <f>IF(K$2,IF(Annual!K$2,4,1)*IF(Percent!K$2,100,1)*IF(Logs!K$2,LN((1+$A$1/100)^(1/4)),(1+$A$1/100)^(1/4)),0)</f>
        <v>0</v>
      </c>
      <c r="L23" s="129">
        <f>IF(L$2,IF(Annual!L$2,4,1)*IF(Percent!L$2,100,1)*IF(Logs!L$2,LN((1+$A$1/100)^(1/4)),(1+$A$1/100)^(1/4)),0)</f>
        <v>0</v>
      </c>
      <c r="M23" s="129">
        <f>IF(M$2,IF(Annual!M$2,4,1)*IF(Percent!M$2,100,1)*IF(Logs!M$2,LN((1+$A$1/100)^(1/4)),(1+$A$1/100)^(1/4)),0)</f>
        <v>0</v>
      </c>
      <c r="N23" s="129">
        <f>IF(N$2,IF(Annual!N$2,4,1)*IF(Percent!N$2,100,1)*IF(Logs!N$2,LN((1+$A$1/100)^(1/4)),(1+$A$1/100)^(1/4)),0)</f>
        <v>0</v>
      </c>
      <c r="O23" s="129">
        <f>IF(O$2,IF(Annual!O$2,4,1)*IF(Percent!O$2,100,1)*IF(Logs!O$2,LN((1+$A$1/100)^(1/4)),(1+$A$1/100)^(1/4)),0)</f>
        <v>0</v>
      </c>
      <c r="P23" s="129">
        <f>IF(P$2,IF(Annual!P$2,4,1)*IF(Percent!P$2,100,1)*IF(Logs!P$2,LN((1+$A$1/100)^(1/4)),(1+$A$1/100)^(1/4)),0)</f>
        <v>0</v>
      </c>
      <c r="Q23" s="129">
        <f>IF(Q$2,IF(Annual!Q$2,4,1)*IF(Percent!Q$2,100,1)*IF(Logs!Q$2,LN((1+$A$1/100)^(1/4)),(1+$A$1/100)^(1/4)),0)</f>
        <v>0</v>
      </c>
      <c r="R23" s="129">
        <f>IF(R$2,IF(Annual!R$2,4,1)*IF(Percent!R$2,100,1)*IF(Logs!R$2,LN((1+$A$1/100)^(1/4)),(1+$A$1/100)^(1/4)),0)</f>
        <v>0</v>
      </c>
      <c r="S23" s="129">
        <f>IF(S$2,IF(Annual!S$2,4,1)*IF(Percent!S$2,100,1)*IF(Logs!S$2,LN((1+$A$1/100)^(1/4)),(1+$A$1/100)^(1/4)),0)</f>
        <v>0</v>
      </c>
      <c r="T23" s="129">
        <f>IF(T$2,IF(Annual!T$2,4,1)*IF(Percent!T$2,100,1)*IF(Logs!T$2,LN((1+$A$1/100)^(1/4)),(1+$A$1/100)^(1/4)),0)</f>
        <v>0</v>
      </c>
      <c r="U23" s="129">
        <f>IF(U$2,IF(Annual!U$2,4,1)*IF(Percent!U$2,100,1)*IF(Logs!U$2,LN((1+$A$1/100)^(1/4)),(1+$A$1/100)^(1/4)),0)</f>
        <v>0</v>
      </c>
      <c r="V23" s="129">
        <f>IF(V$2,IF(Annual!V$2,4,1)*IF(Percent!V$2,100,1)*IF(Logs!V$2,LN((1+$A$1/100)^(1/4)),(1+$A$1/100)^(1/4)),0)</f>
        <v>0</v>
      </c>
      <c r="W23" s="129">
        <f>IF(W$2,IF(Annual!W$2,4,1)*IF(Percent!W$2,100,1)*IF(Logs!W$2,LN((1+$A$1/100)^(1/4)),(1+$A$1/100)^(1/4)),0)</f>
        <v>0</v>
      </c>
      <c r="X23" s="129">
        <f>IF(X$2,IF(Annual!X$2,4,1)*IF(Percent!X$2,100,1)*IF(Logs!X$2,LN((1+$A$1/100)^(1/4)),(1+$A$1/100)^(1/4)),0)</f>
        <v>0</v>
      </c>
      <c r="Y23" s="129">
        <f>IF(Y$2,IF(Annual!Y$2,4,1)*IF(Percent!Y$2,100,1)*IF(Logs!Y$2,LN((1+$A$1/100)^(1/4)),(1+$A$1/100)^(1/4)),0)</f>
        <v>0</v>
      </c>
      <c r="Z23" s="129">
        <f>IF(Z$2,IF(Annual!Z$2,4,1)*IF(Percent!Z$2,100,1)*IF(Logs!Z$2,LN((1+$A$1/100)^(1/4)),(1+$A$1/100)^(1/4)),0)</f>
        <v>0</v>
      </c>
      <c r="AA23" s="129">
        <f>IF(AA$2,IF(Annual!AA$2,4,1)*IF(Percent!AA$2,100,1)*IF(Logs!AA$2,LN((1+$A$1/100)^(1/4)),(1+$A$1/100)^(1/4)),0)</f>
        <v>0</v>
      </c>
      <c r="AB23" s="129">
        <f>IF(AB$2,IF(Annual!AB$2,4,1)*IF(Percent!AB$2,100,1)*IF(Logs!AB$2,LN((1+$A$1/100)^(1/4)),(1+$A$1/100)^(1/4)),0)</f>
        <v>0</v>
      </c>
      <c r="AC23" s="129">
        <f>IF(AC$2,IF(Annual!AC$2,4,1)*IF(Percent!AC$2,100,1)*IF(Logs!AC$2,LN((1+$A$1/100)^(1/4)),(1+$A$1/100)^(1/4)),0)</f>
        <v>0</v>
      </c>
      <c r="AD23" s="129">
        <f>IF(AD$2,IF(Annual!AD$2,4,1)*IF(Percent!AD$2,100,1)*IF(Logs!AD$2,LN((1+$A$1/100)^(1/4)),(1+$A$1/100)^(1/4)),0)</f>
        <v>0</v>
      </c>
    </row>
    <row r="24" spans="1:30">
      <c r="A24" t="s">
        <v>421</v>
      </c>
      <c r="B24" s="129">
        <f>IF(B$2,IF(Annual!B$2,4,1)*IF(Percent!B$2,100,1)*IF(Logs!B$2,LN((1+$A$1/100)^(1/4)),(1+$A$1/100)^(1/4)),0)</f>
        <v>0</v>
      </c>
      <c r="C24" s="129">
        <f>IF(C$2,IF(Annual!C$2,4,1)*IF(Percent!C$2,100,1)*IF(Logs!C$2,LN((1+$A$1/100)^(1/4)),(1+$A$1/100)^(1/4)),0)</f>
        <v>0</v>
      </c>
      <c r="D24" s="129">
        <f>IF(D$2,IF(Annual!D$2,4,1)*IF(Percent!D$2,100,1)*IF(Logs!D$2,LN((1+$A$1/100)^(1/4)),(1+$A$1/100)^(1/4)),0)</f>
        <v>0</v>
      </c>
      <c r="E24" s="129">
        <f>IF(E$2,IF(Annual!E$2,4,1)*IF(Percent!E$2,100,1)*IF(Logs!E$2,LN((1+$A$1/100)^(1/4)),(1+$A$1/100)^(1/4)),0)</f>
        <v>0</v>
      </c>
      <c r="F24" s="129">
        <f>IF(F$2,IF(Annual!F$2,4,1)*IF(Percent!F$2,100,1)*IF(Logs!F$2,LN((1+$A$1/100)^(1/4)),(1+$A$1/100)^(1/4)),0)</f>
        <v>0</v>
      </c>
      <c r="G24" s="129">
        <f>IF(G$2,IF(Annual!G$2,4,1)*IF(Percent!G$2,100,1)*IF(Logs!G$2,LN((1+$A$1/100)^(1/4)),(1+$A$1/100)^(1/4)),0)</f>
        <v>0</v>
      </c>
      <c r="H24" s="129">
        <f>IF(H$2,IF(Annual!H$2,4,1)*IF(Percent!H$2,100,1)*IF(Logs!H$2,LN((1+$A$1/100)^(1/4)),(1+$A$1/100)^(1/4)),0)</f>
        <v>0</v>
      </c>
      <c r="I24" s="129">
        <f>IF(I$2,IF(Annual!I$2,4,1)*IF(Percent!I$2,100,1)*IF(Logs!I$2,LN((1+$A$1/100)^(1/4)),(1+$A$1/100)^(1/4)),0)</f>
        <v>0</v>
      </c>
      <c r="J24" s="129">
        <f>IF(J$2,IF(Annual!J$2,4,1)*IF(Percent!J$2,100,1)*IF(Logs!J$2,LN((1+$A$1/100)^(1/4)),(1+$A$1/100)^(1/4)),0)</f>
        <v>0</v>
      </c>
      <c r="K24" s="129">
        <f>IF(K$2,IF(Annual!K$2,4,1)*IF(Percent!K$2,100,1)*IF(Logs!K$2,LN((1+$A$1/100)^(1/4)),(1+$A$1/100)^(1/4)),0)</f>
        <v>0</v>
      </c>
      <c r="L24" s="129">
        <f>IF(L$2,IF(Annual!L$2,4,1)*IF(Percent!L$2,100,1)*IF(Logs!L$2,LN((1+$A$1/100)^(1/4)),(1+$A$1/100)^(1/4)),0)</f>
        <v>0</v>
      </c>
      <c r="M24" s="129">
        <f>IF(M$2,IF(Annual!M$2,4,1)*IF(Percent!M$2,100,1)*IF(Logs!M$2,LN((1+$A$1/100)^(1/4)),(1+$A$1/100)^(1/4)),0)</f>
        <v>0</v>
      </c>
      <c r="N24" s="129">
        <f>IF(N$2,IF(Annual!N$2,4,1)*IF(Percent!N$2,100,1)*IF(Logs!N$2,LN((1+$A$1/100)^(1/4)),(1+$A$1/100)^(1/4)),0)</f>
        <v>0</v>
      </c>
      <c r="O24" s="129">
        <f>IF(O$2,IF(Annual!O$2,4,1)*IF(Percent!O$2,100,1)*IF(Logs!O$2,LN((1+$A$1/100)^(1/4)),(1+$A$1/100)^(1/4)),0)</f>
        <v>0</v>
      </c>
      <c r="P24" s="129">
        <f>IF(P$2,IF(Annual!P$2,4,1)*IF(Percent!P$2,100,1)*IF(Logs!P$2,LN((1+$A$1/100)^(1/4)),(1+$A$1/100)^(1/4)),0)</f>
        <v>0</v>
      </c>
      <c r="Q24" s="129">
        <f>IF(Q$2,IF(Annual!Q$2,4,1)*IF(Percent!Q$2,100,1)*IF(Logs!Q$2,LN((1+$A$1/100)^(1/4)),(1+$A$1/100)^(1/4)),0)</f>
        <v>0</v>
      </c>
      <c r="R24" s="129">
        <f>IF(R$2,IF(Annual!R$2,4,1)*IF(Percent!R$2,100,1)*IF(Logs!R$2,LN((1+$A$1/100)^(1/4)),(1+$A$1/100)^(1/4)),0)</f>
        <v>0</v>
      </c>
      <c r="S24" s="129">
        <f>IF(S$2,IF(Annual!S$2,4,1)*IF(Percent!S$2,100,1)*IF(Logs!S$2,LN((1+$A$1/100)^(1/4)),(1+$A$1/100)^(1/4)),0)</f>
        <v>0</v>
      </c>
      <c r="T24" s="129">
        <f>IF(T$2,IF(Annual!T$2,4,1)*IF(Percent!T$2,100,1)*IF(Logs!T$2,LN((1+$A$1/100)^(1/4)),(1+$A$1/100)^(1/4)),0)</f>
        <v>0</v>
      </c>
      <c r="U24" s="129">
        <f>IF(U$2,IF(Annual!U$2,4,1)*IF(Percent!U$2,100,1)*IF(Logs!U$2,LN((1+$A$1/100)^(1/4)),(1+$A$1/100)^(1/4)),0)</f>
        <v>0</v>
      </c>
      <c r="V24" s="129">
        <f>IF(V$2,IF(Annual!V$2,4,1)*IF(Percent!V$2,100,1)*IF(Logs!V$2,LN((1+$A$1/100)^(1/4)),(1+$A$1/100)^(1/4)),0)</f>
        <v>0</v>
      </c>
      <c r="W24" s="129">
        <f>IF(W$2,IF(Annual!W$2,4,1)*IF(Percent!W$2,100,1)*IF(Logs!W$2,LN((1+$A$1/100)^(1/4)),(1+$A$1/100)^(1/4)),0)</f>
        <v>0</v>
      </c>
      <c r="X24" s="129">
        <f>IF(X$2,IF(Annual!X$2,4,1)*IF(Percent!X$2,100,1)*IF(Logs!X$2,LN((1+$A$1/100)^(1/4)),(1+$A$1/100)^(1/4)),0)</f>
        <v>0</v>
      </c>
      <c r="Y24" s="129">
        <f>IF(Y$2,IF(Annual!Y$2,4,1)*IF(Percent!Y$2,100,1)*IF(Logs!Y$2,LN((1+$A$1/100)^(1/4)),(1+$A$1/100)^(1/4)),0)</f>
        <v>0</v>
      </c>
      <c r="Z24" s="129">
        <f>IF(Z$2,IF(Annual!Z$2,4,1)*IF(Percent!Z$2,100,1)*IF(Logs!Z$2,LN((1+$A$1/100)^(1/4)),(1+$A$1/100)^(1/4)),0)</f>
        <v>0</v>
      </c>
      <c r="AA24" s="129">
        <f>IF(AA$2,IF(Annual!AA$2,4,1)*IF(Percent!AA$2,100,1)*IF(Logs!AA$2,LN((1+$A$1/100)^(1/4)),(1+$A$1/100)^(1/4)),0)</f>
        <v>0</v>
      </c>
      <c r="AB24" s="129">
        <f>IF(AB$2,IF(Annual!AB$2,4,1)*IF(Percent!AB$2,100,1)*IF(Logs!AB$2,LN((1+$A$1/100)^(1/4)),(1+$A$1/100)^(1/4)),0)</f>
        <v>0</v>
      </c>
      <c r="AC24" s="129">
        <f>IF(AC$2,IF(Annual!AC$2,4,1)*IF(Percent!AC$2,100,1)*IF(Logs!AC$2,LN((1+$A$1/100)^(1/4)),(1+$A$1/100)^(1/4)),0)</f>
        <v>0</v>
      </c>
      <c r="AD24" s="129">
        <f>IF(AD$2,IF(Annual!AD$2,4,1)*IF(Percent!AD$2,100,1)*IF(Logs!AD$2,LN((1+$A$1/100)^(1/4)),(1+$A$1/100)^(1/4)),0)</f>
        <v>0</v>
      </c>
    </row>
    <row r="25" spans="1:30">
      <c r="A25" t="s">
        <v>422</v>
      </c>
      <c r="B25" s="129">
        <f>IF(B$2,IF(Annual!B$2,4,1)*IF(Percent!B$2,100,1)*IF(Logs!B$2,LN((1+$A$1/100)^(1/4)),(1+$A$1/100)^(1/4)),0)</f>
        <v>0</v>
      </c>
      <c r="C25" s="129">
        <f>IF(C$2,IF(Annual!C$2,4,1)*IF(Percent!C$2,100,1)*IF(Logs!C$2,LN((1+$A$1/100)^(1/4)),(1+$A$1/100)^(1/4)),0)</f>
        <v>0</v>
      </c>
      <c r="D25" s="129">
        <f>IF(D$2,IF(Annual!D$2,4,1)*IF(Percent!D$2,100,1)*IF(Logs!D$2,LN((1+$A$1/100)^(1/4)),(1+$A$1/100)^(1/4)),0)</f>
        <v>0</v>
      </c>
      <c r="E25" s="129">
        <f>IF(E$2,IF(Annual!E$2,4,1)*IF(Percent!E$2,100,1)*IF(Logs!E$2,LN((1+$A$1/100)^(1/4)),(1+$A$1/100)^(1/4)),0)</f>
        <v>0</v>
      </c>
      <c r="F25" s="129">
        <f>IF(F$2,IF(Annual!F$2,4,1)*IF(Percent!F$2,100,1)*IF(Logs!F$2,LN((1+$A$1/100)^(1/4)),(1+$A$1/100)^(1/4)),0)</f>
        <v>0</v>
      </c>
      <c r="G25" s="129">
        <f>IF(G$2,IF(Annual!G$2,4,1)*IF(Percent!G$2,100,1)*IF(Logs!G$2,LN((1+$A$1/100)^(1/4)),(1+$A$1/100)^(1/4)),0)</f>
        <v>0</v>
      </c>
      <c r="H25" s="129">
        <f>IF(H$2,IF(Annual!H$2,4,1)*IF(Percent!H$2,100,1)*IF(Logs!H$2,LN((1+$A$1/100)^(1/4)),(1+$A$1/100)^(1/4)),0)</f>
        <v>0</v>
      </c>
      <c r="I25" s="129">
        <f>IF(I$2,IF(Annual!I$2,4,1)*IF(Percent!I$2,100,1)*IF(Logs!I$2,LN((1+$A$1/100)^(1/4)),(1+$A$1/100)^(1/4)),0)</f>
        <v>0</v>
      </c>
      <c r="J25" s="129">
        <f>IF(J$2,IF(Annual!J$2,4,1)*IF(Percent!J$2,100,1)*IF(Logs!J$2,LN((1+$A$1/100)^(1/4)),(1+$A$1/100)^(1/4)),0)</f>
        <v>0</v>
      </c>
      <c r="K25" s="129">
        <f>IF(K$2,IF(Annual!K$2,4,1)*IF(Percent!K$2,100,1)*IF(Logs!K$2,LN((1+$A$1/100)^(1/4)),(1+$A$1/100)^(1/4)),0)</f>
        <v>0</v>
      </c>
      <c r="L25" s="129">
        <f>IF(L$2,IF(Annual!L$2,4,1)*IF(Percent!L$2,100,1)*IF(Logs!L$2,LN((1+$A$1/100)^(1/4)),(1+$A$1/100)^(1/4)),0)</f>
        <v>0</v>
      </c>
      <c r="M25" s="129">
        <f>IF(M$2,IF(Annual!M$2,4,1)*IF(Percent!M$2,100,1)*IF(Logs!M$2,LN((1+$A$1/100)^(1/4)),(1+$A$1/100)^(1/4)),0)</f>
        <v>0</v>
      </c>
      <c r="N25" s="129">
        <f>IF(N$2,IF(Annual!N$2,4,1)*IF(Percent!N$2,100,1)*IF(Logs!N$2,LN((1+$A$1/100)^(1/4)),(1+$A$1/100)^(1/4)),0)</f>
        <v>0</v>
      </c>
      <c r="O25" s="129">
        <f>IF(O$2,IF(Annual!O$2,4,1)*IF(Percent!O$2,100,1)*IF(Logs!O$2,LN((1+$A$1/100)^(1/4)),(1+$A$1/100)^(1/4)),0)</f>
        <v>0</v>
      </c>
      <c r="P25" s="129">
        <f>IF(P$2,IF(Annual!P$2,4,1)*IF(Percent!P$2,100,1)*IF(Logs!P$2,LN((1+$A$1/100)^(1/4)),(1+$A$1/100)^(1/4)),0)</f>
        <v>0</v>
      </c>
      <c r="Q25" s="129">
        <f>IF(Q$2,IF(Annual!Q$2,4,1)*IF(Percent!Q$2,100,1)*IF(Logs!Q$2,LN((1+$A$1/100)^(1/4)),(1+$A$1/100)^(1/4)),0)</f>
        <v>0</v>
      </c>
      <c r="R25" s="129">
        <f>IF(R$2,IF(Annual!R$2,4,1)*IF(Percent!R$2,100,1)*IF(Logs!R$2,LN((1+$A$1/100)^(1/4)),(1+$A$1/100)^(1/4)),0)</f>
        <v>0</v>
      </c>
      <c r="S25" s="129">
        <f>IF(S$2,IF(Annual!S$2,4,1)*IF(Percent!S$2,100,1)*IF(Logs!S$2,LN((1+$A$1/100)^(1/4)),(1+$A$1/100)^(1/4)),0)</f>
        <v>0</v>
      </c>
      <c r="T25" s="129">
        <f>IF(T$2,IF(Annual!T$2,4,1)*IF(Percent!T$2,100,1)*IF(Logs!T$2,LN((1+$A$1/100)^(1/4)),(1+$A$1/100)^(1/4)),0)</f>
        <v>0</v>
      </c>
      <c r="U25" s="129">
        <f>IF(U$2,IF(Annual!U$2,4,1)*IF(Percent!U$2,100,1)*IF(Logs!U$2,LN((1+$A$1/100)^(1/4)),(1+$A$1/100)^(1/4)),0)</f>
        <v>0</v>
      </c>
      <c r="V25" s="129">
        <f>IF(V$2,IF(Annual!V$2,4,1)*IF(Percent!V$2,100,1)*IF(Logs!V$2,LN((1+$A$1/100)^(1/4)),(1+$A$1/100)^(1/4)),0)</f>
        <v>0</v>
      </c>
      <c r="W25" s="129">
        <f>IF(W$2,IF(Annual!W$2,4,1)*IF(Percent!W$2,100,1)*IF(Logs!W$2,LN((1+$A$1/100)^(1/4)),(1+$A$1/100)^(1/4)),0)</f>
        <v>0</v>
      </c>
      <c r="X25" s="129">
        <f>IF(X$2,IF(Annual!X$2,4,1)*IF(Percent!X$2,100,1)*IF(Logs!X$2,LN((1+$A$1/100)^(1/4)),(1+$A$1/100)^(1/4)),0)</f>
        <v>0</v>
      </c>
      <c r="Y25" s="129">
        <f>IF(Y$2,IF(Annual!Y$2,4,1)*IF(Percent!Y$2,100,1)*IF(Logs!Y$2,LN((1+$A$1/100)^(1/4)),(1+$A$1/100)^(1/4)),0)</f>
        <v>0</v>
      </c>
      <c r="Z25" s="129">
        <f>IF(Z$2,IF(Annual!Z$2,4,1)*IF(Percent!Z$2,100,1)*IF(Logs!Z$2,LN((1+$A$1/100)^(1/4)),(1+$A$1/100)^(1/4)),0)</f>
        <v>0</v>
      </c>
      <c r="AA25" s="129">
        <f>IF(AA$2,IF(Annual!AA$2,4,1)*IF(Percent!AA$2,100,1)*IF(Logs!AA$2,LN((1+$A$1/100)^(1/4)),(1+$A$1/100)^(1/4)),0)</f>
        <v>0</v>
      </c>
      <c r="AB25" s="129">
        <f>IF(AB$2,IF(Annual!AB$2,4,1)*IF(Percent!AB$2,100,1)*IF(Logs!AB$2,LN((1+$A$1/100)^(1/4)),(1+$A$1/100)^(1/4)),0)</f>
        <v>0</v>
      </c>
      <c r="AC25" s="129">
        <f>IF(AC$2,IF(Annual!AC$2,4,1)*IF(Percent!AC$2,100,1)*IF(Logs!AC$2,LN((1+$A$1/100)^(1/4)),(1+$A$1/100)^(1/4)),0)</f>
        <v>0</v>
      </c>
      <c r="AD25" s="129">
        <f>IF(AD$2,IF(Annual!AD$2,4,1)*IF(Percent!AD$2,100,1)*IF(Logs!AD$2,LN((1+$A$1/100)^(1/4)),(1+$A$1/100)^(1/4)),0)</f>
        <v>0</v>
      </c>
    </row>
    <row r="26" spans="1:30">
      <c r="A26" t="s">
        <v>423</v>
      </c>
      <c r="B26" s="129">
        <f>IF(B$2,IF(Annual!B$2,4,1)*IF(Percent!B$2,100,1)*IF(Logs!B$2,LN((1+$A$1/100)^(1/4)),(1+$A$1/100)^(1/4)),0)</f>
        <v>0</v>
      </c>
      <c r="C26" s="129">
        <f>IF(C$2,IF(Annual!C$2,4,1)*IF(Percent!C$2,100,1)*IF(Logs!C$2,LN((1+$A$1/100)^(1/4)),(1+$A$1/100)^(1/4)),0)</f>
        <v>0</v>
      </c>
      <c r="D26" s="129">
        <f>IF(D$2,IF(Annual!D$2,4,1)*IF(Percent!D$2,100,1)*IF(Logs!D$2,LN((1+$A$1/100)^(1/4)),(1+$A$1/100)^(1/4)),0)</f>
        <v>0</v>
      </c>
      <c r="E26" s="129">
        <f>IF(E$2,IF(Annual!E$2,4,1)*IF(Percent!E$2,100,1)*IF(Logs!E$2,LN((1+$A$1/100)^(1/4)),(1+$A$1/100)^(1/4)),0)</f>
        <v>0</v>
      </c>
      <c r="F26" s="129">
        <f>IF(F$2,IF(Annual!F$2,4,1)*IF(Percent!F$2,100,1)*IF(Logs!F$2,LN((1+$A$1/100)^(1/4)),(1+$A$1/100)^(1/4)),0)</f>
        <v>0</v>
      </c>
      <c r="G26" s="129">
        <f>IF(G$2,IF(Annual!G$2,4,1)*IF(Percent!G$2,100,1)*IF(Logs!G$2,LN((1+$A$1/100)^(1/4)),(1+$A$1/100)^(1/4)),0)</f>
        <v>0</v>
      </c>
      <c r="H26" s="129">
        <f>IF(H$2,IF(Annual!H$2,4,1)*IF(Percent!H$2,100,1)*IF(Logs!H$2,LN((1+$A$1/100)^(1/4)),(1+$A$1/100)^(1/4)),0)</f>
        <v>0</v>
      </c>
      <c r="I26" s="129">
        <f>IF(I$2,IF(Annual!I$2,4,1)*IF(Percent!I$2,100,1)*IF(Logs!I$2,LN((1+$A$1/100)^(1/4)),(1+$A$1/100)^(1/4)),0)</f>
        <v>0</v>
      </c>
      <c r="J26" s="129">
        <f>IF(J$2,IF(Annual!J$2,4,1)*IF(Percent!J$2,100,1)*IF(Logs!J$2,LN((1+$A$1/100)^(1/4)),(1+$A$1/100)^(1/4)),0)</f>
        <v>0</v>
      </c>
      <c r="K26" s="129">
        <f>IF(K$2,IF(Annual!K$2,4,1)*IF(Percent!K$2,100,1)*IF(Logs!K$2,LN((1+$A$1/100)^(1/4)),(1+$A$1/100)^(1/4)),0)</f>
        <v>0</v>
      </c>
      <c r="L26" s="129">
        <f>IF(L$2,IF(Annual!L$2,4,1)*IF(Percent!L$2,100,1)*IF(Logs!L$2,LN((1+$A$1/100)^(1/4)),(1+$A$1/100)^(1/4)),0)</f>
        <v>0</v>
      </c>
      <c r="M26" s="129">
        <f>IF(M$2,IF(Annual!M$2,4,1)*IF(Percent!M$2,100,1)*IF(Logs!M$2,LN((1+$A$1/100)^(1/4)),(1+$A$1/100)^(1/4)),0)</f>
        <v>0</v>
      </c>
      <c r="N26" s="129">
        <f>IF(N$2,IF(Annual!N$2,4,1)*IF(Percent!N$2,100,1)*IF(Logs!N$2,LN((1+$A$1/100)^(1/4)),(1+$A$1/100)^(1/4)),0)</f>
        <v>0</v>
      </c>
      <c r="O26" s="129">
        <f>IF(O$2,IF(Annual!O$2,4,1)*IF(Percent!O$2,100,1)*IF(Logs!O$2,LN((1+$A$1/100)^(1/4)),(1+$A$1/100)^(1/4)),0)</f>
        <v>0</v>
      </c>
      <c r="P26" s="129">
        <f>IF(P$2,IF(Annual!P$2,4,1)*IF(Percent!P$2,100,1)*IF(Logs!P$2,LN((1+$A$1/100)^(1/4)),(1+$A$1/100)^(1/4)),0)</f>
        <v>0</v>
      </c>
      <c r="Q26" s="129">
        <f>IF(Q$2,IF(Annual!Q$2,4,1)*IF(Percent!Q$2,100,1)*IF(Logs!Q$2,LN((1+$A$1/100)^(1/4)),(1+$A$1/100)^(1/4)),0)</f>
        <v>0</v>
      </c>
      <c r="R26" s="129">
        <f>IF(R$2,IF(Annual!R$2,4,1)*IF(Percent!R$2,100,1)*IF(Logs!R$2,LN((1+$A$1/100)^(1/4)),(1+$A$1/100)^(1/4)),0)</f>
        <v>0</v>
      </c>
      <c r="S26" s="129">
        <f>IF(S$2,IF(Annual!S$2,4,1)*IF(Percent!S$2,100,1)*IF(Logs!S$2,LN((1+$A$1/100)^(1/4)),(1+$A$1/100)^(1/4)),0)</f>
        <v>0</v>
      </c>
      <c r="T26" s="129">
        <f>IF(T$2,IF(Annual!T$2,4,1)*IF(Percent!T$2,100,1)*IF(Logs!T$2,LN((1+$A$1/100)^(1/4)),(1+$A$1/100)^(1/4)),0)</f>
        <v>0</v>
      </c>
      <c r="U26" s="129">
        <f>IF(U$2,IF(Annual!U$2,4,1)*IF(Percent!U$2,100,1)*IF(Logs!U$2,LN((1+$A$1/100)^(1/4)),(1+$A$1/100)^(1/4)),0)</f>
        <v>0</v>
      </c>
      <c r="V26" s="129">
        <f>IF(V$2,IF(Annual!V$2,4,1)*IF(Percent!V$2,100,1)*IF(Logs!V$2,LN((1+$A$1/100)^(1/4)),(1+$A$1/100)^(1/4)),0)</f>
        <v>0</v>
      </c>
      <c r="W26" s="129">
        <f>IF(W$2,IF(Annual!W$2,4,1)*IF(Percent!W$2,100,1)*IF(Logs!W$2,LN((1+$A$1/100)^(1/4)),(1+$A$1/100)^(1/4)),0)</f>
        <v>0</v>
      </c>
      <c r="X26" s="129">
        <f>IF(X$2,IF(Annual!X$2,4,1)*IF(Percent!X$2,100,1)*IF(Logs!X$2,LN((1+$A$1/100)^(1/4)),(1+$A$1/100)^(1/4)),0)</f>
        <v>0</v>
      </c>
      <c r="Y26" s="129">
        <f>IF(Y$2,IF(Annual!Y$2,4,1)*IF(Percent!Y$2,100,1)*IF(Logs!Y$2,LN((1+$A$1/100)^(1/4)),(1+$A$1/100)^(1/4)),0)</f>
        <v>0</v>
      </c>
      <c r="Z26" s="129">
        <f>IF(Z$2,IF(Annual!Z$2,4,1)*IF(Percent!Z$2,100,1)*IF(Logs!Z$2,LN((1+$A$1/100)^(1/4)),(1+$A$1/100)^(1/4)),0)</f>
        <v>0</v>
      </c>
      <c r="AA26" s="129">
        <f>IF(AA$2,IF(Annual!AA$2,4,1)*IF(Percent!AA$2,100,1)*IF(Logs!AA$2,LN((1+$A$1/100)^(1/4)),(1+$A$1/100)^(1/4)),0)</f>
        <v>0</v>
      </c>
      <c r="AB26" s="129">
        <f>IF(AB$2,IF(Annual!AB$2,4,1)*IF(Percent!AB$2,100,1)*IF(Logs!AB$2,LN((1+$A$1/100)^(1/4)),(1+$A$1/100)^(1/4)),0)</f>
        <v>0</v>
      </c>
      <c r="AC26" s="129">
        <f>IF(AC$2,IF(Annual!AC$2,4,1)*IF(Percent!AC$2,100,1)*IF(Logs!AC$2,LN((1+$A$1/100)^(1/4)),(1+$A$1/100)^(1/4)),0)</f>
        <v>0</v>
      </c>
      <c r="AD26" s="129">
        <f>IF(AD$2,IF(Annual!AD$2,4,1)*IF(Percent!AD$2,100,1)*IF(Logs!AD$2,LN((1+$A$1/100)^(1/4)),(1+$A$1/100)^(1/4)),0)</f>
        <v>0</v>
      </c>
    </row>
    <row r="27" spans="1:30">
      <c r="A27" t="s">
        <v>424</v>
      </c>
      <c r="B27" s="129">
        <f>IF(B$2,IF(Annual!B$2,4,1)*IF(Percent!B$2,100,1)*IF(Logs!B$2,LN((1+$A$1/100)^(1/4)),(1+$A$1/100)^(1/4)),0)</f>
        <v>0</v>
      </c>
      <c r="C27" s="129">
        <f>IF(C$2,IF(Annual!C$2,4,1)*IF(Percent!C$2,100,1)*IF(Logs!C$2,LN((1+$A$1/100)^(1/4)),(1+$A$1/100)^(1/4)),0)</f>
        <v>0</v>
      </c>
      <c r="D27" s="129">
        <f>IF(D$2,IF(Annual!D$2,4,1)*IF(Percent!D$2,100,1)*IF(Logs!D$2,LN((1+$A$1/100)^(1/4)),(1+$A$1/100)^(1/4)),0)</f>
        <v>0</v>
      </c>
      <c r="E27" s="129">
        <f>IF(E$2,IF(Annual!E$2,4,1)*IF(Percent!E$2,100,1)*IF(Logs!E$2,LN((1+$A$1/100)^(1/4)),(1+$A$1/100)^(1/4)),0)</f>
        <v>0</v>
      </c>
      <c r="F27" s="129">
        <f>IF(F$2,IF(Annual!F$2,4,1)*IF(Percent!F$2,100,1)*IF(Logs!F$2,LN((1+$A$1/100)^(1/4)),(1+$A$1/100)^(1/4)),0)</f>
        <v>0</v>
      </c>
      <c r="G27" s="129">
        <f>IF(G$2,IF(Annual!G$2,4,1)*IF(Percent!G$2,100,1)*IF(Logs!G$2,LN((1+$A$1/100)^(1/4)),(1+$A$1/100)^(1/4)),0)</f>
        <v>0</v>
      </c>
      <c r="H27" s="129">
        <f>IF(H$2,IF(Annual!H$2,4,1)*IF(Percent!H$2,100,1)*IF(Logs!H$2,LN((1+$A$1/100)^(1/4)),(1+$A$1/100)^(1/4)),0)</f>
        <v>0</v>
      </c>
      <c r="I27" s="129">
        <f>IF(I$2,IF(Annual!I$2,4,1)*IF(Percent!I$2,100,1)*IF(Logs!I$2,LN((1+$A$1/100)^(1/4)),(1+$A$1/100)^(1/4)),0)</f>
        <v>0</v>
      </c>
      <c r="J27" s="129">
        <f>IF(J$2,IF(Annual!J$2,4,1)*IF(Percent!J$2,100,1)*IF(Logs!J$2,LN((1+$A$1/100)^(1/4)),(1+$A$1/100)^(1/4)),0)</f>
        <v>0</v>
      </c>
      <c r="K27" s="129">
        <f>IF(K$2,IF(Annual!K$2,4,1)*IF(Percent!K$2,100,1)*IF(Logs!K$2,LN((1+$A$1/100)^(1/4)),(1+$A$1/100)^(1/4)),0)</f>
        <v>0</v>
      </c>
      <c r="L27" s="129">
        <f>IF(L$2,IF(Annual!L$2,4,1)*IF(Percent!L$2,100,1)*IF(Logs!L$2,LN((1+$A$1/100)^(1/4)),(1+$A$1/100)^(1/4)),0)</f>
        <v>0</v>
      </c>
      <c r="M27" s="129">
        <f>IF(M$2,IF(Annual!M$2,4,1)*IF(Percent!M$2,100,1)*IF(Logs!M$2,LN((1+$A$1/100)^(1/4)),(1+$A$1/100)^(1/4)),0)</f>
        <v>0</v>
      </c>
      <c r="N27" s="129">
        <f>IF(N$2,IF(Annual!N$2,4,1)*IF(Percent!N$2,100,1)*IF(Logs!N$2,LN((1+$A$1/100)^(1/4)),(1+$A$1/100)^(1/4)),0)</f>
        <v>0</v>
      </c>
      <c r="O27" s="129">
        <f>IF(O$2,IF(Annual!O$2,4,1)*IF(Percent!O$2,100,1)*IF(Logs!O$2,LN((1+$A$1/100)^(1/4)),(1+$A$1/100)^(1/4)),0)</f>
        <v>0</v>
      </c>
      <c r="P27" s="129">
        <f>IF(P$2,IF(Annual!P$2,4,1)*IF(Percent!P$2,100,1)*IF(Logs!P$2,LN((1+$A$1/100)^(1/4)),(1+$A$1/100)^(1/4)),0)</f>
        <v>0</v>
      </c>
      <c r="Q27" s="129">
        <f>IF(Q$2,IF(Annual!Q$2,4,1)*IF(Percent!Q$2,100,1)*IF(Logs!Q$2,LN((1+$A$1/100)^(1/4)),(1+$A$1/100)^(1/4)),0)</f>
        <v>0</v>
      </c>
      <c r="R27" s="129">
        <f>IF(R$2,IF(Annual!R$2,4,1)*IF(Percent!R$2,100,1)*IF(Logs!R$2,LN((1+$A$1/100)^(1/4)),(1+$A$1/100)^(1/4)),0)</f>
        <v>0</v>
      </c>
      <c r="S27" s="129">
        <f>IF(S$2,IF(Annual!S$2,4,1)*IF(Percent!S$2,100,1)*IF(Logs!S$2,LN((1+$A$1/100)^(1/4)),(1+$A$1/100)^(1/4)),0)</f>
        <v>0</v>
      </c>
      <c r="T27" s="129">
        <f>IF(T$2,IF(Annual!T$2,4,1)*IF(Percent!T$2,100,1)*IF(Logs!T$2,LN((1+$A$1/100)^(1/4)),(1+$A$1/100)^(1/4)),0)</f>
        <v>0</v>
      </c>
      <c r="U27" s="129">
        <f>IF(U$2,IF(Annual!U$2,4,1)*IF(Percent!U$2,100,1)*IF(Logs!U$2,LN((1+$A$1/100)^(1/4)),(1+$A$1/100)^(1/4)),0)</f>
        <v>0</v>
      </c>
      <c r="V27" s="129">
        <f>IF(V$2,IF(Annual!V$2,4,1)*IF(Percent!V$2,100,1)*IF(Logs!V$2,LN((1+$A$1/100)^(1/4)),(1+$A$1/100)^(1/4)),0)</f>
        <v>0</v>
      </c>
      <c r="W27" s="129">
        <f>IF(W$2,IF(Annual!W$2,4,1)*IF(Percent!W$2,100,1)*IF(Logs!W$2,LN((1+$A$1/100)^(1/4)),(1+$A$1/100)^(1/4)),0)</f>
        <v>0</v>
      </c>
      <c r="X27" s="129">
        <f>IF(X$2,IF(Annual!X$2,4,1)*IF(Percent!X$2,100,1)*IF(Logs!X$2,LN((1+$A$1/100)^(1/4)),(1+$A$1/100)^(1/4)),0)</f>
        <v>0</v>
      </c>
      <c r="Y27" s="129">
        <f>IF(Y$2,IF(Annual!Y$2,4,1)*IF(Percent!Y$2,100,1)*IF(Logs!Y$2,LN((1+$A$1/100)^(1/4)),(1+$A$1/100)^(1/4)),0)</f>
        <v>0</v>
      </c>
      <c r="Z27" s="129">
        <f>IF(Z$2,IF(Annual!Z$2,4,1)*IF(Percent!Z$2,100,1)*IF(Logs!Z$2,LN((1+$A$1/100)^(1/4)),(1+$A$1/100)^(1/4)),0)</f>
        <v>0</v>
      </c>
      <c r="AA27" s="129">
        <f>IF(AA$2,IF(Annual!AA$2,4,1)*IF(Percent!AA$2,100,1)*IF(Logs!AA$2,LN((1+$A$1/100)^(1/4)),(1+$A$1/100)^(1/4)),0)</f>
        <v>0</v>
      </c>
      <c r="AB27" s="129">
        <f>IF(AB$2,IF(Annual!AB$2,4,1)*IF(Percent!AB$2,100,1)*IF(Logs!AB$2,LN((1+$A$1/100)^(1/4)),(1+$A$1/100)^(1/4)),0)</f>
        <v>0</v>
      </c>
      <c r="AC27" s="129">
        <f>IF(AC$2,IF(Annual!AC$2,4,1)*IF(Percent!AC$2,100,1)*IF(Logs!AC$2,LN((1+$A$1/100)^(1/4)),(1+$A$1/100)^(1/4)),0)</f>
        <v>0</v>
      </c>
      <c r="AD27" s="129">
        <f>IF(AD$2,IF(Annual!AD$2,4,1)*IF(Percent!AD$2,100,1)*IF(Logs!AD$2,LN((1+$A$1/100)^(1/4)),(1+$A$1/100)^(1/4)),0)</f>
        <v>0</v>
      </c>
    </row>
    <row r="28" spans="1:30">
      <c r="A28" t="s">
        <v>425</v>
      </c>
      <c r="B28" s="129">
        <f>IF(B$2,IF(Annual!B$2,4,1)*IF(Percent!B$2,100,1)*IF(Logs!B$2,LN((1+$A$1/100)^(1/4)),(1+$A$1/100)^(1/4)),0)</f>
        <v>0</v>
      </c>
      <c r="C28" s="129">
        <f>IF(C$2,IF(Annual!C$2,4,1)*IF(Percent!C$2,100,1)*IF(Logs!C$2,LN((1+$A$1/100)^(1/4)),(1+$A$1/100)^(1/4)),0)</f>
        <v>0</v>
      </c>
      <c r="D28" s="129">
        <f>IF(D$2,IF(Annual!D$2,4,1)*IF(Percent!D$2,100,1)*IF(Logs!D$2,LN((1+$A$1/100)^(1/4)),(1+$A$1/100)^(1/4)),0)</f>
        <v>0</v>
      </c>
      <c r="E28" s="129">
        <f>IF(E$2,IF(Annual!E$2,4,1)*IF(Percent!E$2,100,1)*IF(Logs!E$2,LN((1+$A$1/100)^(1/4)),(1+$A$1/100)^(1/4)),0)</f>
        <v>0</v>
      </c>
      <c r="F28" s="129">
        <f>IF(F$2,IF(Annual!F$2,4,1)*IF(Percent!F$2,100,1)*IF(Logs!F$2,LN((1+$A$1/100)^(1/4)),(1+$A$1/100)^(1/4)),0)</f>
        <v>0</v>
      </c>
      <c r="G28" s="129">
        <f>IF(G$2,IF(Annual!G$2,4,1)*IF(Percent!G$2,100,1)*IF(Logs!G$2,LN((1+$A$1/100)^(1/4)),(1+$A$1/100)^(1/4)),0)</f>
        <v>0</v>
      </c>
      <c r="H28" s="129">
        <f>IF(H$2,IF(Annual!H$2,4,1)*IF(Percent!H$2,100,1)*IF(Logs!H$2,LN((1+$A$1/100)^(1/4)),(1+$A$1/100)^(1/4)),0)</f>
        <v>0</v>
      </c>
      <c r="I28" s="129">
        <f>IF(I$2,IF(Annual!I$2,4,1)*IF(Percent!I$2,100,1)*IF(Logs!I$2,LN((1+$A$1/100)^(1/4)),(1+$A$1/100)^(1/4)),0)</f>
        <v>0</v>
      </c>
      <c r="J28" s="129">
        <f>IF(J$2,IF(Annual!J$2,4,1)*IF(Percent!J$2,100,1)*IF(Logs!J$2,LN((1+$A$1/100)^(1/4)),(1+$A$1/100)^(1/4)),0)</f>
        <v>0</v>
      </c>
      <c r="K28" s="129">
        <f>IF(K$2,IF(Annual!K$2,4,1)*IF(Percent!K$2,100,1)*IF(Logs!K$2,LN((1+$A$1/100)^(1/4)),(1+$A$1/100)^(1/4)),0)</f>
        <v>0</v>
      </c>
      <c r="L28" s="129">
        <f>IF(L$2,IF(Annual!L$2,4,1)*IF(Percent!L$2,100,1)*IF(Logs!L$2,LN((1+$A$1/100)^(1/4)),(1+$A$1/100)^(1/4)),0)</f>
        <v>0</v>
      </c>
      <c r="M28" s="129">
        <f>IF(M$2,IF(Annual!M$2,4,1)*IF(Percent!M$2,100,1)*IF(Logs!M$2,LN((1+$A$1/100)^(1/4)),(1+$A$1/100)^(1/4)),0)</f>
        <v>0</v>
      </c>
      <c r="N28" s="129">
        <f>IF(N$2,IF(Annual!N$2,4,1)*IF(Percent!N$2,100,1)*IF(Logs!N$2,LN((1+$A$1/100)^(1/4)),(1+$A$1/100)^(1/4)),0)</f>
        <v>0</v>
      </c>
      <c r="O28" s="129">
        <f>IF(O$2,IF(Annual!O$2,4,1)*IF(Percent!O$2,100,1)*IF(Logs!O$2,LN((1+$A$1/100)^(1/4)),(1+$A$1/100)^(1/4)),0)</f>
        <v>0</v>
      </c>
      <c r="P28" s="129">
        <f>IF(P$2,IF(Annual!P$2,4,1)*IF(Percent!P$2,100,1)*IF(Logs!P$2,LN((1+$A$1/100)^(1/4)),(1+$A$1/100)^(1/4)),0)</f>
        <v>0</v>
      </c>
      <c r="Q28" s="129">
        <f>IF(Q$2,IF(Annual!Q$2,4,1)*IF(Percent!Q$2,100,1)*IF(Logs!Q$2,LN((1+$A$1/100)^(1/4)),(1+$A$1/100)^(1/4)),0)</f>
        <v>0</v>
      </c>
      <c r="R28" s="129">
        <f>IF(R$2,IF(Annual!R$2,4,1)*IF(Percent!R$2,100,1)*IF(Logs!R$2,LN((1+$A$1/100)^(1/4)),(1+$A$1/100)^(1/4)),0)</f>
        <v>0</v>
      </c>
      <c r="S28" s="129">
        <f>IF(S$2,IF(Annual!S$2,4,1)*IF(Percent!S$2,100,1)*IF(Logs!S$2,LN((1+$A$1/100)^(1/4)),(1+$A$1/100)^(1/4)),0)</f>
        <v>0</v>
      </c>
      <c r="T28" s="129">
        <f>IF(T$2,IF(Annual!T$2,4,1)*IF(Percent!T$2,100,1)*IF(Logs!T$2,LN((1+$A$1/100)^(1/4)),(1+$A$1/100)^(1/4)),0)</f>
        <v>0</v>
      </c>
      <c r="U28" s="129">
        <f>IF(U$2,IF(Annual!U$2,4,1)*IF(Percent!U$2,100,1)*IF(Logs!U$2,LN((1+$A$1/100)^(1/4)),(1+$A$1/100)^(1/4)),0)</f>
        <v>0</v>
      </c>
      <c r="V28" s="129">
        <f>IF(V$2,IF(Annual!V$2,4,1)*IF(Percent!V$2,100,1)*IF(Logs!V$2,LN((1+$A$1/100)^(1/4)),(1+$A$1/100)^(1/4)),0)</f>
        <v>0</v>
      </c>
      <c r="W28" s="129">
        <f>IF(W$2,IF(Annual!W$2,4,1)*IF(Percent!W$2,100,1)*IF(Logs!W$2,LN((1+$A$1/100)^(1/4)),(1+$A$1/100)^(1/4)),0)</f>
        <v>0</v>
      </c>
      <c r="X28" s="129">
        <f>IF(X$2,IF(Annual!X$2,4,1)*IF(Percent!X$2,100,1)*IF(Logs!X$2,LN((1+$A$1/100)^(1/4)),(1+$A$1/100)^(1/4)),0)</f>
        <v>0</v>
      </c>
      <c r="Y28" s="129">
        <f>IF(Y$2,IF(Annual!Y$2,4,1)*IF(Percent!Y$2,100,1)*IF(Logs!Y$2,LN((1+$A$1/100)^(1/4)),(1+$A$1/100)^(1/4)),0)</f>
        <v>0</v>
      </c>
      <c r="Z28" s="129">
        <f>IF(Z$2,IF(Annual!Z$2,4,1)*IF(Percent!Z$2,100,1)*IF(Logs!Z$2,LN((1+$A$1/100)^(1/4)),(1+$A$1/100)^(1/4)),0)</f>
        <v>0</v>
      </c>
      <c r="AA28" s="129">
        <f>IF(AA$2,IF(Annual!AA$2,4,1)*IF(Percent!AA$2,100,1)*IF(Logs!AA$2,LN((1+$A$1/100)^(1/4)),(1+$A$1/100)^(1/4)),0)</f>
        <v>0</v>
      </c>
      <c r="AB28" s="129">
        <f>IF(AB$2,IF(Annual!AB$2,4,1)*IF(Percent!AB$2,100,1)*IF(Logs!AB$2,LN((1+$A$1/100)^(1/4)),(1+$A$1/100)^(1/4)),0)</f>
        <v>0</v>
      </c>
      <c r="AC28" s="129">
        <f>IF(AC$2,IF(Annual!AC$2,4,1)*IF(Percent!AC$2,100,1)*IF(Logs!AC$2,LN((1+$A$1/100)^(1/4)),(1+$A$1/100)^(1/4)),0)</f>
        <v>0</v>
      </c>
      <c r="AD28" s="129">
        <f>IF(AD$2,IF(Annual!AD$2,4,1)*IF(Percent!AD$2,100,1)*IF(Logs!AD$2,LN((1+$A$1/100)^(1/4)),(1+$A$1/100)^(1/4)),0)</f>
        <v>0</v>
      </c>
    </row>
    <row r="29" spans="1:30">
      <c r="A29" t="s">
        <v>426</v>
      </c>
      <c r="B29" s="129">
        <f>IF(B$2,IF(Annual!B$2,4,1)*IF(Percent!B$2,100,1)*IF(Logs!B$2,LN((1+$A$1/100)^(1/4)),(1+$A$1/100)^(1/4)),0)</f>
        <v>0</v>
      </c>
      <c r="C29" s="129">
        <f>IF(C$2,IF(Annual!C$2,4,1)*IF(Percent!C$2,100,1)*IF(Logs!C$2,LN((1+$A$1/100)^(1/4)),(1+$A$1/100)^(1/4)),0)</f>
        <v>0</v>
      </c>
      <c r="D29" s="129">
        <f>IF(D$2,IF(Annual!D$2,4,1)*IF(Percent!D$2,100,1)*IF(Logs!D$2,LN((1+$A$1/100)^(1/4)),(1+$A$1/100)^(1/4)),0)</f>
        <v>0</v>
      </c>
      <c r="E29" s="129">
        <f>IF(E$2,IF(Annual!E$2,4,1)*IF(Percent!E$2,100,1)*IF(Logs!E$2,LN((1+$A$1/100)^(1/4)),(1+$A$1/100)^(1/4)),0)</f>
        <v>0</v>
      </c>
      <c r="F29" s="129">
        <f>IF(F$2,IF(Annual!F$2,4,1)*IF(Percent!F$2,100,1)*IF(Logs!F$2,LN((1+$A$1/100)^(1/4)),(1+$A$1/100)^(1/4)),0)</f>
        <v>0</v>
      </c>
      <c r="G29" s="129">
        <f>IF(G$2,IF(Annual!G$2,4,1)*IF(Percent!G$2,100,1)*IF(Logs!G$2,LN((1+$A$1/100)^(1/4)),(1+$A$1/100)^(1/4)),0)</f>
        <v>0</v>
      </c>
      <c r="H29" s="129">
        <f>IF(H$2,IF(Annual!H$2,4,1)*IF(Percent!H$2,100,1)*IF(Logs!H$2,LN((1+$A$1/100)^(1/4)),(1+$A$1/100)^(1/4)),0)</f>
        <v>0</v>
      </c>
      <c r="I29" s="129">
        <f>IF(I$2,IF(Annual!I$2,4,1)*IF(Percent!I$2,100,1)*IF(Logs!I$2,LN((1+$A$1/100)^(1/4)),(1+$A$1/100)^(1/4)),0)</f>
        <v>0</v>
      </c>
      <c r="J29" s="129">
        <f>IF(J$2,IF(Annual!J$2,4,1)*IF(Percent!J$2,100,1)*IF(Logs!J$2,LN((1+$A$1/100)^(1/4)),(1+$A$1/100)^(1/4)),0)</f>
        <v>0</v>
      </c>
      <c r="K29" s="129">
        <f>IF(K$2,IF(Annual!K$2,4,1)*IF(Percent!K$2,100,1)*IF(Logs!K$2,LN((1+$A$1/100)^(1/4)),(1+$A$1/100)^(1/4)),0)</f>
        <v>0</v>
      </c>
      <c r="L29" s="129">
        <f>IF(L$2,IF(Annual!L$2,4,1)*IF(Percent!L$2,100,1)*IF(Logs!L$2,LN((1+$A$1/100)^(1/4)),(1+$A$1/100)^(1/4)),0)</f>
        <v>0</v>
      </c>
      <c r="M29" s="129">
        <f>IF(M$2,IF(Annual!M$2,4,1)*IF(Percent!M$2,100,1)*IF(Logs!M$2,LN((1+$A$1/100)^(1/4)),(1+$A$1/100)^(1/4)),0)</f>
        <v>0</v>
      </c>
      <c r="N29" s="129">
        <f>IF(N$2,IF(Annual!N$2,4,1)*IF(Percent!N$2,100,1)*IF(Logs!N$2,LN((1+$A$1/100)^(1/4)),(1+$A$1/100)^(1/4)),0)</f>
        <v>0</v>
      </c>
      <c r="O29" s="129">
        <f>IF(O$2,IF(Annual!O$2,4,1)*IF(Percent!O$2,100,1)*IF(Logs!O$2,LN((1+$A$1/100)^(1/4)),(1+$A$1/100)^(1/4)),0)</f>
        <v>0</v>
      </c>
      <c r="P29" s="129">
        <f>IF(P$2,IF(Annual!P$2,4,1)*IF(Percent!P$2,100,1)*IF(Logs!P$2,LN((1+$A$1/100)^(1/4)),(1+$A$1/100)^(1/4)),0)</f>
        <v>0</v>
      </c>
      <c r="Q29" s="129">
        <f>IF(Q$2,IF(Annual!Q$2,4,1)*IF(Percent!Q$2,100,1)*IF(Logs!Q$2,LN((1+$A$1/100)^(1/4)),(1+$A$1/100)^(1/4)),0)</f>
        <v>0</v>
      </c>
      <c r="R29" s="129">
        <f>IF(R$2,IF(Annual!R$2,4,1)*IF(Percent!R$2,100,1)*IF(Logs!R$2,LN((1+$A$1/100)^(1/4)),(1+$A$1/100)^(1/4)),0)</f>
        <v>0</v>
      </c>
      <c r="S29" s="129">
        <f>IF(S$2,IF(Annual!S$2,4,1)*IF(Percent!S$2,100,1)*IF(Logs!S$2,LN((1+$A$1/100)^(1/4)),(1+$A$1/100)^(1/4)),0)</f>
        <v>0</v>
      </c>
      <c r="T29" s="129">
        <f>IF(T$2,IF(Annual!T$2,4,1)*IF(Percent!T$2,100,1)*IF(Logs!T$2,LN((1+$A$1/100)^(1/4)),(1+$A$1/100)^(1/4)),0)</f>
        <v>0</v>
      </c>
      <c r="U29" s="129">
        <f>IF(U$2,IF(Annual!U$2,4,1)*IF(Percent!U$2,100,1)*IF(Logs!U$2,LN((1+$A$1/100)^(1/4)),(1+$A$1/100)^(1/4)),0)</f>
        <v>0</v>
      </c>
      <c r="V29" s="129">
        <f>IF(V$2,IF(Annual!V$2,4,1)*IF(Percent!V$2,100,1)*IF(Logs!V$2,LN((1+$A$1/100)^(1/4)),(1+$A$1/100)^(1/4)),0)</f>
        <v>0</v>
      </c>
      <c r="W29" s="129">
        <f>IF(W$2,IF(Annual!W$2,4,1)*IF(Percent!W$2,100,1)*IF(Logs!W$2,LN((1+$A$1/100)^(1/4)),(1+$A$1/100)^(1/4)),0)</f>
        <v>0</v>
      </c>
      <c r="X29" s="129">
        <f>IF(X$2,IF(Annual!X$2,4,1)*IF(Percent!X$2,100,1)*IF(Logs!X$2,LN((1+$A$1/100)^(1/4)),(1+$A$1/100)^(1/4)),0)</f>
        <v>0</v>
      </c>
      <c r="Y29" s="129">
        <f>IF(Y$2,IF(Annual!Y$2,4,1)*IF(Percent!Y$2,100,1)*IF(Logs!Y$2,LN((1+$A$1/100)^(1/4)),(1+$A$1/100)^(1/4)),0)</f>
        <v>0</v>
      </c>
      <c r="Z29" s="129">
        <f>IF(Z$2,IF(Annual!Z$2,4,1)*IF(Percent!Z$2,100,1)*IF(Logs!Z$2,LN((1+$A$1/100)^(1/4)),(1+$A$1/100)^(1/4)),0)</f>
        <v>0</v>
      </c>
      <c r="AA29" s="129">
        <f>IF(AA$2,IF(Annual!AA$2,4,1)*IF(Percent!AA$2,100,1)*IF(Logs!AA$2,LN((1+$A$1/100)^(1/4)),(1+$A$1/100)^(1/4)),0)</f>
        <v>0</v>
      </c>
      <c r="AB29" s="129">
        <f>IF(AB$2,IF(Annual!AB$2,4,1)*IF(Percent!AB$2,100,1)*IF(Logs!AB$2,LN((1+$A$1/100)^(1/4)),(1+$A$1/100)^(1/4)),0)</f>
        <v>0</v>
      </c>
      <c r="AC29" s="129">
        <f>IF(AC$2,IF(Annual!AC$2,4,1)*IF(Percent!AC$2,100,1)*IF(Logs!AC$2,LN((1+$A$1/100)^(1/4)),(1+$A$1/100)^(1/4)),0)</f>
        <v>0</v>
      </c>
      <c r="AD29" s="129">
        <f>IF(AD$2,IF(Annual!AD$2,4,1)*IF(Percent!AD$2,100,1)*IF(Logs!AD$2,LN((1+$A$1/100)^(1/4)),(1+$A$1/100)^(1/4)),0)</f>
        <v>0</v>
      </c>
    </row>
    <row r="30" spans="1:30">
      <c r="A30" t="s">
        <v>427</v>
      </c>
      <c r="B30" s="129">
        <f>IF(B$2,IF(Annual!B$2,4,1)*IF(Percent!B$2,100,1)*IF(Logs!B$2,LN((1+$A$1/100)^(1/4)),(1+$A$1/100)^(1/4)),0)</f>
        <v>0</v>
      </c>
      <c r="C30" s="129">
        <f>IF(C$2,IF(Annual!C$2,4,1)*IF(Percent!C$2,100,1)*IF(Logs!C$2,LN((1+$A$1/100)^(1/4)),(1+$A$1/100)^(1/4)),0)</f>
        <v>0</v>
      </c>
      <c r="D30" s="129">
        <f>IF(D$2,IF(Annual!D$2,4,1)*IF(Percent!D$2,100,1)*IF(Logs!D$2,LN((1+$A$1/100)^(1/4)),(1+$A$1/100)^(1/4)),0)</f>
        <v>0</v>
      </c>
      <c r="E30" s="129">
        <f>IF(E$2,IF(Annual!E$2,4,1)*IF(Percent!E$2,100,1)*IF(Logs!E$2,LN((1+$A$1/100)^(1/4)),(1+$A$1/100)^(1/4)),0)</f>
        <v>0</v>
      </c>
      <c r="F30" s="129">
        <f>IF(F$2,IF(Annual!F$2,4,1)*IF(Percent!F$2,100,1)*IF(Logs!F$2,LN((1+$A$1/100)^(1/4)),(1+$A$1/100)^(1/4)),0)</f>
        <v>0</v>
      </c>
      <c r="G30" s="129">
        <f>IF(G$2,IF(Annual!G$2,4,1)*IF(Percent!G$2,100,1)*IF(Logs!G$2,LN((1+$A$1/100)^(1/4)),(1+$A$1/100)^(1/4)),0)</f>
        <v>0</v>
      </c>
      <c r="H30" s="129">
        <f>IF(H$2,IF(Annual!H$2,4,1)*IF(Percent!H$2,100,1)*IF(Logs!H$2,LN((1+$A$1/100)^(1/4)),(1+$A$1/100)^(1/4)),0)</f>
        <v>0</v>
      </c>
      <c r="I30" s="129">
        <f>IF(I$2,IF(Annual!I$2,4,1)*IF(Percent!I$2,100,1)*IF(Logs!I$2,LN((1+$A$1/100)^(1/4)),(1+$A$1/100)^(1/4)),0)</f>
        <v>0</v>
      </c>
      <c r="J30" s="129">
        <f>IF(J$2,IF(Annual!J$2,4,1)*IF(Percent!J$2,100,1)*IF(Logs!J$2,LN((1+$A$1/100)^(1/4)),(1+$A$1/100)^(1/4)),0)</f>
        <v>0</v>
      </c>
      <c r="K30" s="129">
        <f>IF(K$2,IF(Annual!K$2,4,1)*IF(Percent!K$2,100,1)*IF(Logs!K$2,LN((1+$A$1/100)^(1/4)),(1+$A$1/100)^(1/4)),0)</f>
        <v>0</v>
      </c>
      <c r="L30" s="129">
        <f>IF(L$2,IF(Annual!L$2,4,1)*IF(Percent!L$2,100,1)*IF(Logs!L$2,LN((1+$A$1/100)^(1/4)),(1+$A$1/100)^(1/4)),0)</f>
        <v>0</v>
      </c>
      <c r="M30" s="129">
        <f>IF(M$2,IF(Annual!M$2,4,1)*IF(Percent!M$2,100,1)*IF(Logs!M$2,LN((1+$A$1/100)^(1/4)),(1+$A$1/100)^(1/4)),0)</f>
        <v>0</v>
      </c>
      <c r="N30" s="129">
        <f>IF(N$2,IF(Annual!N$2,4,1)*IF(Percent!N$2,100,1)*IF(Logs!N$2,LN((1+$A$1/100)^(1/4)),(1+$A$1/100)^(1/4)),0)</f>
        <v>0</v>
      </c>
      <c r="O30" s="129">
        <f>IF(O$2,IF(Annual!O$2,4,1)*IF(Percent!O$2,100,1)*IF(Logs!O$2,LN((1+$A$1/100)^(1/4)),(1+$A$1/100)^(1/4)),0)</f>
        <v>0</v>
      </c>
      <c r="P30" s="129">
        <f>IF(P$2,IF(Annual!P$2,4,1)*IF(Percent!P$2,100,1)*IF(Logs!P$2,LN((1+$A$1/100)^(1/4)),(1+$A$1/100)^(1/4)),0)</f>
        <v>0</v>
      </c>
      <c r="Q30" s="129">
        <f>IF(Q$2,IF(Annual!Q$2,4,1)*IF(Percent!Q$2,100,1)*IF(Logs!Q$2,LN((1+$A$1/100)^(1/4)),(1+$A$1/100)^(1/4)),0)</f>
        <v>0</v>
      </c>
      <c r="R30" s="129">
        <f>IF(R$2,IF(Annual!R$2,4,1)*IF(Percent!R$2,100,1)*IF(Logs!R$2,LN((1+$A$1/100)^(1/4)),(1+$A$1/100)^(1/4)),0)</f>
        <v>0</v>
      </c>
      <c r="S30" s="129">
        <f>IF(S$2,IF(Annual!S$2,4,1)*IF(Percent!S$2,100,1)*IF(Logs!S$2,LN((1+$A$1/100)^(1/4)),(1+$A$1/100)^(1/4)),0)</f>
        <v>0</v>
      </c>
      <c r="T30" s="129">
        <f>IF(T$2,IF(Annual!T$2,4,1)*IF(Percent!T$2,100,1)*IF(Logs!T$2,LN((1+$A$1/100)^(1/4)),(1+$A$1/100)^(1/4)),0)</f>
        <v>0</v>
      </c>
      <c r="U30" s="129">
        <f>IF(U$2,IF(Annual!U$2,4,1)*IF(Percent!U$2,100,1)*IF(Logs!U$2,LN((1+$A$1/100)^(1/4)),(1+$A$1/100)^(1/4)),0)</f>
        <v>0</v>
      </c>
      <c r="V30" s="129">
        <f>IF(V$2,IF(Annual!V$2,4,1)*IF(Percent!V$2,100,1)*IF(Logs!V$2,LN((1+$A$1/100)^(1/4)),(1+$A$1/100)^(1/4)),0)</f>
        <v>0</v>
      </c>
      <c r="W30" s="129">
        <f>IF(W$2,IF(Annual!W$2,4,1)*IF(Percent!W$2,100,1)*IF(Logs!W$2,LN((1+$A$1/100)^(1/4)),(1+$A$1/100)^(1/4)),0)</f>
        <v>0</v>
      </c>
      <c r="X30" s="129">
        <f>IF(X$2,IF(Annual!X$2,4,1)*IF(Percent!X$2,100,1)*IF(Logs!X$2,LN((1+$A$1/100)^(1/4)),(1+$A$1/100)^(1/4)),0)</f>
        <v>0</v>
      </c>
      <c r="Y30" s="129">
        <f>IF(Y$2,IF(Annual!Y$2,4,1)*IF(Percent!Y$2,100,1)*IF(Logs!Y$2,LN((1+$A$1/100)^(1/4)),(1+$A$1/100)^(1/4)),0)</f>
        <v>0</v>
      </c>
      <c r="Z30" s="129">
        <f>IF(Z$2,IF(Annual!Z$2,4,1)*IF(Percent!Z$2,100,1)*IF(Logs!Z$2,LN((1+$A$1/100)^(1/4)),(1+$A$1/100)^(1/4)),0)</f>
        <v>0</v>
      </c>
      <c r="AA30" s="129">
        <f>IF(AA$2,IF(Annual!AA$2,4,1)*IF(Percent!AA$2,100,1)*IF(Logs!AA$2,LN((1+$A$1/100)^(1/4)),(1+$A$1/100)^(1/4)),0)</f>
        <v>0</v>
      </c>
      <c r="AB30" s="129">
        <f>IF(AB$2,IF(Annual!AB$2,4,1)*IF(Percent!AB$2,100,1)*IF(Logs!AB$2,LN((1+$A$1/100)^(1/4)),(1+$A$1/100)^(1/4)),0)</f>
        <v>0</v>
      </c>
      <c r="AC30" s="129">
        <f>IF(AC$2,IF(Annual!AC$2,4,1)*IF(Percent!AC$2,100,1)*IF(Logs!AC$2,LN((1+$A$1/100)^(1/4)),(1+$A$1/100)^(1/4)),0)</f>
        <v>0</v>
      </c>
      <c r="AD30" s="129">
        <f>IF(AD$2,IF(Annual!AD$2,4,1)*IF(Percent!AD$2,100,1)*IF(Logs!AD$2,LN((1+$A$1/100)^(1/4)),(1+$A$1/100)^(1/4)),0)</f>
        <v>0</v>
      </c>
    </row>
    <row r="31" spans="1:30">
      <c r="A31" t="s">
        <v>428</v>
      </c>
      <c r="B31" s="129">
        <f>IF(B$2,IF(Annual!B$2,4,1)*IF(Percent!B$2,100,1)*IF(Logs!B$2,LN((1+$A$1/100)^(1/4)),(1+$A$1/100)^(1/4)),0)</f>
        <v>0</v>
      </c>
      <c r="C31" s="129">
        <f>IF(C$2,IF(Annual!C$2,4,1)*IF(Percent!C$2,100,1)*IF(Logs!C$2,LN((1+$A$1/100)^(1/4)),(1+$A$1/100)^(1/4)),0)</f>
        <v>0</v>
      </c>
      <c r="D31" s="129">
        <f>IF(D$2,IF(Annual!D$2,4,1)*IF(Percent!D$2,100,1)*IF(Logs!D$2,LN((1+$A$1/100)^(1/4)),(1+$A$1/100)^(1/4)),0)</f>
        <v>0</v>
      </c>
      <c r="E31" s="129">
        <f>IF(E$2,IF(Annual!E$2,4,1)*IF(Percent!E$2,100,1)*IF(Logs!E$2,LN((1+$A$1/100)^(1/4)),(1+$A$1/100)^(1/4)),0)</f>
        <v>0</v>
      </c>
      <c r="F31" s="129">
        <f>IF(F$2,IF(Annual!F$2,4,1)*IF(Percent!F$2,100,1)*IF(Logs!F$2,LN((1+$A$1/100)^(1/4)),(1+$A$1/100)^(1/4)),0)</f>
        <v>0</v>
      </c>
      <c r="G31" s="129">
        <f>IF(G$2,IF(Annual!G$2,4,1)*IF(Percent!G$2,100,1)*IF(Logs!G$2,LN((1+$A$1/100)^(1/4)),(1+$A$1/100)^(1/4)),0)</f>
        <v>0</v>
      </c>
      <c r="H31" s="129">
        <f>IF(H$2,IF(Annual!H$2,4,1)*IF(Percent!H$2,100,1)*IF(Logs!H$2,LN((1+$A$1/100)^(1/4)),(1+$A$1/100)^(1/4)),0)</f>
        <v>0</v>
      </c>
      <c r="I31" s="129">
        <f>IF(I$2,IF(Annual!I$2,4,1)*IF(Percent!I$2,100,1)*IF(Logs!I$2,LN((1+$A$1/100)^(1/4)),(1+$A$1/100)^(1/4)),0)</f>
        <v>0</v>
      </c>
      <c r="J31" s="129">
        <f>IF(J$2,IF(Annual!J$2,4,1)*IF(Percent!J$2,100,1)*IF(Logs!J$2,LN((1+$A$1/100)^(1/4)),(1+$A$1/100)^(1/4)),0)</f>
        <v>0</v>
      </c>
      <c r="K31" s="129">
        <f>IF(K$2,IF(Annual!K$2,4,1)*IF(Percent!K$2,100,1)*IF(Logs!K$2,LN((1+$A$1/100)^(1/4)),(1+$A$1/100)^(1/4)),0)</f>
        <v>0</v>
      </c>
      <c r="L31" s="129">
        <f>IF(L$2,IF(Annual!L$2,4,1)*IF(Percent!L$2,100,1)*IF(Logs!L$2,LN((1+$A$1/100)^(1/4)),(1+$A$1/100)^(1/4)),0)</f>
        <v>0</v>
      </c>
      <c r="M31" s="129">
        <f>IF(M$2,IF(Annual!M$2,4,1)*IF(Percent!M$2,100,1)*IF(Logs!M$2,LN((1+$A$1/100)^(1/4)),(1+$A$1/100)^(1/4)),0)</f>
        <v>0</v>
      </c>
      <c r="N31" s="129">
        <f>IF(N$2,IF(Annual!N$2,4,1)*IF(Percent!N$2,100,1)*IF(Logs!N$2,LN((1+$A$1/100)^(1/4)),(1+$A$1/100)^(1/4)),0)</f>
        <v>0</v>
      </c>
      <c r="O31" s="129">
        <f>IF(O$2,IF(Annual!O$2,4,1)*IF(Percent!O$2,100,1)*IF(Logs!O$2,LN((1+$A$1/100)^(1/4)),(1+$A$1/100)^(1/4)),0)</f>
        <v>0</v>
      </c>
      <c r="P31" s="129">
        <f>IF(P$2,IF(Annual!P$2,4,1)*IF(Percent!P$2,100,1)*IF(Logs!P$2,LN((1+$A$1/100)^(1/4)),(1+$A$1/100)^(1/4)),0)</f>
        <v>0</v>
      </c>
      <c r="Q31" s="129">
        <f>IF(Q$2,IF(Annual!Q$2,4,1)*IF(Percent!Q$2,100,1)*IF(Logs!Q$2,LN((1+$A$1/100)^(1/4)),(1+$A$1/100)^(1/4)),0)</f>
        <v>0</v>
      </c>
      <c r="R31" s="129">
        <f>IF(R$2,IF(Annual!R$2,4,1)*IF(Percent!R$2,100,1)*IF(Logs!R$2,LN((1+$A$1/100)^(1/4)),(1+$A$1/100)^(1/4)),0)</f>
        <v>0</v>
      </c>
      <c r="S31" s="129">
        <f>IF(S$2,IF(Annual!S$2,4,1)*IF(Percent!S$2,100,1)*IF(Logs!S$2,LN((1+$A$1/100)^(1/4)),(1+$A$1/100)^(1/4)),0)</f>
        <v>0</v>
      </c>
      <c r="T31" s="129">
        <f>IF(T$2,IF(Annual!T$2,4,1)*IF(Percent!T$2,100,1)*IF(Logs!T$2,LN((1+$A$1/100)^(1/4)),(1+$A$1/100)^(1/4)),0)</f>
        <v>0</v>
      </c>
      <c r="U31" s="129">
        <f>IF(U$2,IF(Annual!U$2,4,1)*IF(Percent!U$2,100,1)*IF(Logs!U$2,LN((1+$A$1/100)^(1/4)),(1+$A$1/100)^(1/4)),0)</f>
        <v>0</v>
      </c>
      <c r="V31" s="129">
        <f>IF(V$2,IF(Annual!V$2,4,1)*IF(Percent!V$2,100,1)*IF(Logs!V$2,LN((1+$A$1/100)^(1/4)),(1+$A$1/100)^(1/4)),0)</f>
        <v>0</v>
      </c>
      <c r="W31" s="129">
        <f>IF(W$2,IF(Annual!W$2,4,1)*IF(Percent!W$2,100,1)*IF(Logs!W$2,LN((1+$A$1/100)^(1/4)),(1+$A$1/100)^(1/4)),0)</f>
        <v>0</v>
      </c>
      <c r="X31" s="129">
        <f>IF(X$2,IF(Annual!X$2,4,1)*IF(Percent!X$2,100,1)*IF(Logs!X$2,LN((1+$A$1/100)^(1/4)),(1+$A$1/100)^(1/4)),0)</f>
        <v>0</v>
      </c>
      <c r="Y31" s="129">
        <f>IF(Y$2,IF(Annual!Y$2,4,1)*IF(Percent!Y$2,100,1)*IF(Logs!Y$2,LN((1+$A$1/100)^(1/4)),(1+$A$1/100)^(1/4)),0)</f>
        <v>0</v>
      </c>
      <c r="Z31" s="129">
        <f>IF(Z$2,IF(Annual!Z$2,4,1)*IF(Percent!Z$2,100,1)*IF(Logs!Z$2,LN((1+$A$1/100)^(1/4)),(1+$A$1/100)^(1/4)),0)</f>
        <v>0</v>
      </c>
      <c r="AA31" s="129">
        <f>IF(AA$2,IF(Annual!AA$2,4,1)*IF(Percent!AA$2,100,1)*IF(Logs!AA$2,LN((1+$A$1/100)^(1/4)),(1+$A$1/100)^(1/4)),0)</f>
        <v>0</v>
      </c>
      <c r="AB31" s="129">
        <f>IF(AB$2,IF(Annual!AB$2,4,1)*IF(Percent!AB$2,100,1)*IF(Logs!AB$2,LN((1+$A$1/100)^(1/4)),(1+$A$1/100)^(1/4)),0)</f>
        <v>0</v>
      </c>
      <c r="AC31" s="129">
        <f>IF(AC$2,IF(Annual!AC$2,4,1)*IF(Percent!AC$2,100,1)*IF(Logs!AC$2,LN((1+$A$1/100)^(1/4)),(1+$A$1/100)^(1/4)),0)</f>
        <v>0</v>
      </c>
      <c r="AD31" s="129">
        <f>IF(AD$2,IF(Annual!AD$2,4,1)*IF(Percent!AD$2,100,1)*IF(Logs!AD$2,LN((1+$A$1/100)^(1/4)),(1+$A$1/100)^(1/4)),0)</f>
        <v>0</v>
      </c>
    </row>
    <row r="32" spans="1:30">
      <c r="A32" t="s">
        <v>429</v>
      </c>
      <c r="B32" s="129">
        <f>IF(B$2,IF(Annual!B$2,4,1)*IF(Percent!B$2,100,1)*IF(Logs!B$2,LN((1+$A$1/100)^(1/4)),(1+$A$1/100)^(1/4)),0)</f>
        <v>0</v>
      </c>
      <c r="C32" s="129">
        <f>IF(C$2,IF(Annual!C$2,4,1)*IF(Percent!C$2,100,1)*IF(Logs!C$2,LN((1+$A$1/100)^(1/4)),(1+$A$1/100)^(1/4)),0)</f>
        <v>0</v>
      </c>
      <c r="D32" s="129">
        <f>IF(D$2,IF(Annual!D$2,4,1)*IF(Percent!D$2,100,1)*IF(Logs!D$2,LN((1+$A$1/100)^(1/4)),(1+$A$1/100)^(1/4)),0)</f>
        <v>0</v>
      </c>
      <c r="E32" s="129">
        <f>IF(E$2,IF(Annual!E$2,4,1)*IF(Percent!E$2,100,1)*IF(Logs!E$2,LN((1+$A$1/100)^(1/4)),(1+$A$1/100)^(1/4)),0)</f>
        <v>0</v>
      </c>
      <c r="F32" s="129">
        <f>IF(F$2,IF(Annual!F$2,4,1)*IF(Percent!F$2,100,1)*IF(Logs!F$2,LN((1+$A$1/100)^(1/4)),(1+$A$1/100)^(1/4)),0)</f>
        <v>0</v>
      </c>
      <c r="G32" s="129">
        <f>IF(G$2,IF(Annual!G$2,4,1)*IF(Percent!G$2,100,1)*IF(Logs!G$2,LN((1+$A$1/100)^(1/4)),(1+$A$1/100)^(1/4)),0)</f>
        <v>0</v>
      </c>
      <c r="H32" s="129">
        <f>IF(H$2,IF(Annual!H$2,4,1)*IF(Percent!H$2,100,1)*IF(Logs!H$2,LN((1+$A$1/100)^(1/4)),(1+$A$1/100)^(1/4)),0)</f>
        <v>0</v>
      </c>
      <c r="I32" s="129">
        <f>IF(I$2,IF(Annual!I$2,4,1)*IF(Percent!I$2,100,1)*IF(Logs!I$2,LN((1+$A$1/100)^(1/4)),(1+$A$1/100)^(1/4)),0)</f>
        <v>0</v>
      </c>
      <c r="J32" s="129">
        <f>IF(J$2,IF(Annual!J$2,4,1)*IF(Percent!J$2,100,1)*IF(Logs!J$2,LN((1+$A$1/100)^(1/4)),(1+$A$1/100)^(1/4)),0)</f>
        <v>0</v>
      </c>
      <c r="K32" s="129">
        <f>IF(K$2,IF(Annual!K$2,4,1)*IF(Percent!K$2,100,1)*IF(Logs!K$2,LN((1+$A$1/100)^(1/4)),(1+$A$1/100)^(1/4)),0)</f>
        <v>0</v>
      </c>
      <c r="L32" s="129">
        <f>IF(L$2,IF(Annual!L$2,4,1)*IF(Percent!L$2,100,1)*IF(Logs!L$2,LN((1+$A$1/100)^(1/4)),(1+$A$1/100)^(1/4)),0)</f>
        <v>0</v>
      </c>
      <c r="M32" s="129">
        <f>IF(M$2,IF(Annual!M$2,4,1)*IF(Percent!M$2,100,1)*IF(Logs!M$2,LN((1+$A$1/100)^(1/4)),(1+$A$1/100)^(1/4)),0)</f>
        <v>0</v>
      </c>
      <c r="N32" s="129">
        <f>IF(N$2,IF(Annual!N$2,4,1)*IF(Percent!N$2,100,1)*IF(Logs!N$2,LN((1+$A$1/100)^(1/4)),(1+$A$1/100)^(1/4)),0)</f>
        <v>0</v>
      </c>
      <c r="O32" s="129">
        <f>IF(O$2,IF(Annual!O$2,4,1)*IF(Percent!O$2,100,1)*IF(Logs!O$2,LN((1+$A$1/100)^(1/4)),(1+$A$1/100)^(1/4)),0)</f>
        <v>0</v>
      </c>
      <c r="P32" s="129">
        <f>IF(P$2,IF(Annual!P$2,4,1)*IF(Percent!P$2,100,1)*IF(Logs!P$2,LN((1+$A$1/100)^(1/4)),(1+$A$1/100)^(1/4)),0)</f>
        <v>0</v>
      </c>
      <c r="Q32" s="129">
        <f>IF(Q$2,IF(Annual!Q$2,4,1)*IF(Percent!Q$2,100,1)*IF(Logs!Q$2,LN((1+$A$1/100)^(1/4)),(1+$A$1/100)^(1/4)),0)</f>
        <v>0</v>
      </c>
      <c r="R32" s="129">
        <f>IF(R$2,IF(Annual!R$2,4,1)*IF(Percent!R$2,100,1)*IF(Logs!R$2,LN((1+$A$1/100)^(1/4)),(1+$A$1/100)^(1/4)),0)</f>
        <v>0</v>
      </c>
      <c r="S32" s="129">
        <f>IF(S$2,IF(Annual!S$2,4,1)*IF(Percent!S$2,100,1)*IF(Logs!S$2,LN((1+$A$1/100)^(1/4)),(1+$A$1/100)^(1/4)),0)</f>
        <v>0</v>
      </c>
      <c r="T32" s="129">
        <f>IF(T$2,IF(Annual!T$2,4,1)*IF(Percent!T$2,100,1)*IF(Logs!T$2,LN((1+$A$1/100)^(1/4)),(1+$A$1/100)^(1/4)),0)</f>
        <v>0</v>
      </c>
      <c r="U32" s="129">
        <f>IF(U$2,IF(Annual!U$2,4,1)*IF(Percent!U$2,100,1)*IF(Logs!U$2,LN((1+$A$1/100)^(1/4)),(1+$A$1/100)^(1/4)),0)</f>
        <v>0</v>
      </c>
      <c r="V32" s="129">
        <f>IF(V$2,IF(Annual!V$2,4,1)*IF(Percent!V$2,100,1)*IF(Logs!V$2,LN((1+$A$1/100)^(1/4)),(1+$A$1/100)^(1/4)),0)</f>
        <v>0</v>
      </c>
      <c r="W32" s="129">
        <f>IF(W$2,IF(Annual!W$2,4,1)*IF(Percent!W$2,100,1)*IF(Logs!W$2,LN((1+$A$1/100)^(1/4)),(1+$A$1/100)^(1/4)),0)</f>
        <v>0</v>
      </c>
      <c r="X32" s="129">
        <f>IF(X$2,IF(Annual!X$2,4,1)*IF(Percent!X$2,100,1)*IF(Logs!X$2,LN((1+$A$1/100)^(1/4)),(1+$A$1/100)^(1/4)),0)</f>
        <v>0</v>
      </c>
      <c r="Y32" s="129">
        <f>IF(Y$2,IF(Annual!Y$2,4,1)*IF(Percent!Y$2,100,1)*IF(Logs!Y$2,LN((1+$A$1/100)^(1/4)),(1+$A$1/100)^(1/4)),0)</f>
        <v>0</v>
      </c>
      <c r="Z32" s="129">
        <f>IF(Z$2,IF(Annual!Z$2,4,1)*IF(Percent!Z$2,100,1)*IF(Logs!Z$2,LN((1+$A$1/100)^(1/4)),(1+$A$1/100)^(1/4)),0)</f>
        <v>0</v>
      </c>
      <c r="AA32" s="129">
        <f>IF(AA$2,IF(Annual!AA$2,4,1)*IF(Percent!AA$2,100,1)*IF(Logs!AA$2,LN((1+$A$1/100)^(1/4)),(1+$A$1/100)^(1/4)),0)</f>
        <v>0</v>
      </c>
      <c r="AB32" s="129">
        <f>IF(AB$2,IF(Annual!AB$2,4,1)*IF(Percent!AB$2,100,1)*IF(Logs!AB$2,LN((1+$A$1/100)^(1/4)),(1+$A$1/100)^(1/4)),0)</f>
        <v>0</v>
      </c>
      <c r="AC32" s="129">
        <f>IF(AC$2,IF(Annual!AC$2,4,1)*IF(Percent!AC$2,100,1)*IF(Logs!AC$2,LN((1+$A$1/100)^(1/4)),(1+$A$1/100)^(1/4)),0)</f>
        <v>0</v>
      </c>
      <c r="AD32" s="129">
        <f>IF(AD$2,IF(Annual!AD$2,4,1)*IF(Percent!AD$2,100,1)*IF(Logs!AD$2,LN((1+$A$1/100)^(1/4)),(1+$A$1/100)^(1/4)),0)</f>
        <v>0</v>
      </c>
    </row>
    <row r="33" spans="1:30">
      <c r="A33" t="s">
        <v>430</v>
      </c>
      <c r="B33" s="129">
        <f>IF(B$2,IF(Annual!B$2,4,1)*IF(Percent!B$2,100,1)*IF(Logs!B$2,LN((1+$A$1/100)^(1/4)),(1+$A$1/100)^(1/4)),0)</f>
        <v>0</v>
      </c>
      <c r="C33" s="129">
        <f>IF(C$2,IF(Annual!C$2,4,1)*IF(Percent!C$2,100,1)*IF(Logs!C$2,LN((1+$A$1/100)^(1/4)),(1+$A$1/100)^(1/4)),0)</f>
        <v>0</v>
      </c>
      <c r="D33" s="129">
        <f>IF(D$2,IF(Annual!D$2,4,1)*IF(Percent!D$2,100,1)*IF(Logs!D$2,LN((1+$A$1/100)^(1/4)),(1+$A$1/100)^(1/4)),0)</f>
        <v>0</v>
      </c>
      <c r="E33" s="129">
        <f>IF(E$2,IF(Annual!E$2,4,1)*IF(Percent!E$2,100,1)*IF(Logs!E$2,LN((1+$A$1/100)^(1/4)),(1+$A$1/100)^(1/4)),0)</f>
        <v>0</v>
      </c>
      <c r="F33" s="129">
        <f>IF(F$2,IF(Annual!F$2,4,1)*IF(Percent!F$2,100,1)*IF(Logs!F$2,LN((1+$A$1/100)^(1/4)),(1+$A$1/100)^(1/4)),0)</f>
        <v>0</v>
      </c>
      <c r="G33" s="129">
        <f>IF(G$2,IF(Annual!G$2,4,1)*IF(Percent!G$2,100,1)*IF(Logs!G$2,LN((1+$A$1/100)^(1/4)),(1+$A$1/100)^(1/4)),0)</f>
        <v>0</v>
      </c>
      <c r="H33" s="129">
        <f>IF(H$2,IF(Annual!H$2,4,1)*IF(Percent!H$2,100,1)*IF(Logs!H$2,LN((1+$A$1/100)^(1/4)),(1+$A$1/100)^(1/4)),0)</f>
        <v>0</v>
      </c>
      <c r="I33" s="129">
        <f>IF(I$2,IF(Annual!I$2,4,1)*IF(Percent!I$2,100,1)*IF(Logs!I$2,LN((1+$A$1/100)^(1/4)),(1+$A$1/100)^(1/4)),0)</f>
        <v>0</v>
      </c>
      <c r="J33" s="129">
        <f>IF(J$2,IF(Annual!J$2,4,1)*IF(Percent!J$2,100,1)*IF(Logs!J$2,LN((1+$A$1/100)^(1/4)),(1+$A$1/100)^(1/4)),0)</f>
        <v>0</v>
      </c>
      <c r="K33" s="129">
        <f>IF(K$2,IF(Annual!K$2,4,1)*IF(Percent!K$2,100,1)*IF(Logs!K$2,LN((1+$A$1/100)^(1/4)),(1+$A$1/100)^(1/4)),0)</f>
        <v>0</v>
      </c>
      <c r="L33" s="129">
        <f>IF(L$2,IF(Annual!L$2,4,1)*IF(Percent!L$2,100,1)*IF(Logs!L$2,LN((1+$A$1/100)^(1/4)),(1+$A$1/100)^(1/4)),0)</f>
        <v>0</v>
      </c>
      <c r="M33" s="129">
        <f>IF(M$2,IF(Annual!M$2,4,1)*IF(Percent!M$2,100,1)*IF(Logs!M$2,LN((1+$A$1/100)^(1/4)),(1+$A$1/100)^(1/4)),0)</f>
        <v>0</v>
      </c>
      <c r="N33" s="129">
        <f>IF(N$2,IF(Annual!N$2,4,1)*IF(Percent!N$2,100,1)*IF(Logs!N$2,LN((1+$A$1/100)^(1/4)),(1+$A$1/100)^(1/4)),0)</f>
        <v>0</v>
      </c>
      <c r="O33" s="129">
        <f>IF(O$2,IF(Annual!O$2,4,1)*IF(Percent!O$2,100,1)*IF(Logs!O$2,LN((1+$A$1/100)^(1/4)),(1+$A$1/100)^(1/4)),0)</f>
        <v>0</v>
      </c>
      <c r="P33" s="129">
        <f>IF(P$2,IF(Annual!P$2,4,1)*IF(Percent!P$2,100,1)*IF(Logs!P$2,LN((1+$A$1/100)^(1/4)),(1+$A$1/100)^(1/4)),0)</f>
        <v>0</v>
      </c>
      <c r="Q33" s="129">
        <f>IF(Q$2,IF(Annual!Q$2,4,1)*IF(Percent!Q$2,100,1)*IF(Logs!Q$2,LN((1+$A$1/100)^(1/4)),(1+$A$1/100)^(1/4)),0)</f>
        <v>0</v>
      </c>
      <c r="R33" s="129">
        <f>IF(R$2,IF(Annual!R$2,4,1)*IF(Percent!R$2,100,1)*IF(Logs!R$2,LN((1+$A$1/100)^(1/4)),(1+$A$1/100)^(1/4)),0)</f>
        <v>0</v>
      </c>
      <c r="S33" s="129">
        <f>IF(S$2,IF(Annual!S$2,4,1)*IF(Percent!S$2,100,1)*IF(Logs!S$2,LN((1+$A$1/100)^(1/4)),(1+$A$1/100)^(1/4)),0)</f>
        <v>0</v>
      </c>
      <c r="T33" s="129">
        <f>IF(T$2,IF(Annual!T$2,4,1)*IF(Percent!T$2,100,1)*IF(Logs!T$2,LN((1+$A$1/100)^(1/4)),(1+$A$1/100)^(1/4)),0)</f>
        <v>0</v>
      </c>
      <c r="U33" s="129">
        <f>IF(U$2,IF(Annual!U$2,4,1)*IF(Percent!U$2,100,1)*IF(Logs!U$2,LN((1+$A$1/100)^(1/4)),(1+$A$1/100)^(1/4)),0)</f>
        <v>0</v>
      </c>
      <c r="V33" s="129">
        <f>IF(V$2,IF(Annual!V$2,4,1)*IF(Percent!V$2,100,1)*IF(Logs!V$2,LN((1+$A$1/100)^(1/4)),(1+$A$1/100)^(1/4)),0)</f>
        <v>0</v>
      </c>
      <c r="W33" s="129">
        <f>IF(W$2,IF(Annual!W$2,4,1)*IF(Percent!W$2,100,1)*IF(Logs!W$2,LN((1+$A$1/100)^(1/4)),(1+$A$1/100)^(1/4)),0)</f>
        <v>0</v>
      </c>
      <c r="X33" s="129">
        <f>IF(X$2,IF(Annual!X$2,4,1)*IF(Percent!X$2,100,1)*IF(Logs!X$2,LN((1+$A$1/100)^(1/4)),(1+$A$1/100)^(1/4)),0)</f>
        <v>0</v>
      </c>
      <c r="Y33" s="129">
        <f>IF(Y$2,IF(Annual!Y$2,4,1)*IF(Percent!Y$2,100,1)*IF(Logs!Y$2,LN((1+$A$1/100)^(1/4)),(1+$A$1/100)^(1/4)),0)</f>
        <v>0</v>
      </c>
      <c r="Z33" s="129">
        <f>IF(Z$2,IF(Annual!Z$2,4,1)*IF(Percent!Z$2,100,1)*IF(Logs!Z$2,LN((1+$A$1/100)^(1/4)),(1+$A$1/100)^(1/4)),0)</f>
        <v>0</v>
      </c>
      <c r="AA33" s="129">
        <f>IF(AA$2,IF(Annual!AA$2,4,1)*IF(Percent!AA$2,100,1)*IF(Logs!AA$2,LN((1+$A$1/100)^(1/4)),(1+$A$1/100)^(1/4)),0)</f>
        <v>0</v>
      </c>
      <c r="AB33" s="129">
        <f>IF(AB$2,IF(Annual!AB$2,4,1)*IF(Percent!AB$2,100,1)*IF(Logs!AB$2,LN((1+$A$1/100)^(1/4)),(1+$A$1/100)^(1/4)),0)</f>
        <v>0</v>
      </c>
      <c r="AC33" s="129">
        <f>IF(AC$2,IF(Annual!AC$2,4,1)*IF(Percent!AC$2,100,1)*IF(Logs!AC$2,LN((1+$A$1/100)^(1/4)),(1+$A$1/100)^(1/4)),0)</f>
        <v>0</v>
      </c>
      <c r="AD33" s="129">
        <f>IF(AD$2,IF(Annual!AD$2,4,1)*IF(Percent!AD$2,100,1)*IF(Logs!AD$2,LN((1+$A$1/100)^(1/4)),(1+$A$1/100)^(1/4)),0)</f>
        <v>0</v>
      </c>
    </row>
    <row r="34" spans="1:30">
      <c r="A34" t="s">
        <v>431</v>
      </c>
      <c r="B34" s="129">
        <f>IF(B$2,IF(Annual!B$2,4,1)*IF(Percent!B$2,100,1)*IF(Logs!B$2,LN((1+$A$1/100)^(1/4)),(1+$A$1/100)^(1/4)),0)</f>
        <v>0</v>
      </c>
      <c r="C34" s="129">
        <f>IF(C$2,IF(Annual!C$2,4,1)*IF(Percent!C$2,100,1)*IF(Logs!C$2,LN((1+$A$1/100)^(1/4)),(1+$A$1/100)^(1/4)),0)</f>
        <v>0</v>
      </c>
      <c r="D34" s="129">
        <f>IF(D$2,IF(Annual!D$2,4,1)*IF(Percent!D$2,100,1)*IF(Logs!D$2,LN((1+$A$1/100)^(1/4)),(1+$A$1/100)^(1/4)),0)</f>
        <v>0</v>
      </c>
      <c r="E34" s="129">
        <f>IF(E$2,IF(Annual!E$2,4,1)*IF(Percent!E$2,100,1)*IF(Logs!E$2,LN((1+$A$1/100)^(1/4)),(1+$A$1/100)^(1/4)),0)</f>
        <v>0</v>
      </c>
      <c r="F34" s="129">
        <f>IF(F$2,IF(Annual!F$2,4,1)*IF(Percent!F$2,100,1)*IF(Logs!F$2,LN((1+$A$1/100)^(1/4)),(1+$A$1/100)^(1/4)),0)</f>
        <v>0</v>
      </c>
      <c r="G34" s="129">
        <f>IF(G$2,IF(Annual!G$2,4,1)*IF(Percent!G$2,100,1)*IF(Logs!G$2,LN((1+$A$1/100)^(1/4)),(1+$A$1/100)^(1/4)),0)</f>
        <v>0</v>
      </c>
      <c r="H34" s="129">
        <f>IF(H$2,IF(Annual!H$2,4,1)*IF(Percent!H$2,100,1)*IF(Logs!H$2,LN((1+$A$1/100)^(1/4)),(1+$A$1/100)^(1/4)),0)</f>
        <v>0</v>
      </c>
      <c r="I34" s="129">
        <f>IF(I$2,IF(Annual!I$2,4,1)*IF(Percent!I$2,100,1)*IF(Logs!I$2,LN((1+$A$1/100)^(1/4)),(1+$A$1/100)^(1/4)),0)</f>
        <v>0</v>
      </c>
      <c r="J34" s="129">
        <f>IF(J$2,IF(Annual!J$2,4,1)*IF(Percent!J$2,100,1)*IF(Logs!J$2,LN((1+$A$1/100)^(1/4)),(1+$A$1/100)^(1/4)),0)</f>
        <v>0</v>
      </c>
      <c r="K34" s="129">
        <f>IF(K$2,IF(Annual!K$2,4,1)*IF(Percent!K$2,100,1)*IF(Logs!K$2,LN((1+$A$1/100)^(1/4)),(1+$A$1/100)^(1/4)),0)</f>
        <v>0</v>
      </c>
      <c r="L34" s="129">
        <f>IF(L$2,IF(Annual!L$2,4,1)*IF(Percent!L$2,100,1)*IF(Logs!L$2,LN((1+$A$1/100)^(1/4)),(1+$A$1/100)^(1/4)),0)</f>
        <v>0</v>
      </c>
      <c r="M34" s="129">
        <f>IF(M$2,IF(Annual!M$2,4,1)*IF(Percent!M$2,100,1)*IF(Logs!M$2,LN((1+$A$1/100)^(1/4)),(1+$A$1/100)^(1/4)),0)</f>
        <v>0</v>
      </c>
      <c r="N34" s="129">
        <f>IF(N$2,IF(Annual!N$2,4,1)*IF(Percent!N$2,100,1)*IF(Logs!N$2,LN((1+$A$1/100)^(1/4)),(1+$A$1/100)^(1/4)),0)</f>
        <v>0</v>
      </c>
      <c r="O34" s="129">
        <f>IF(O$2,IF(Annual!O$2,4,1)*IF(Percent!O$2,100,1)*IF(Logs!O$2,LN((1+$A$1/100)^(1/4)),(1+$A$1/100)^(1/4)),0)</f>
        <v>0</v>
      </c>
      <c r="P34" s="129">
        <f>IF(P$2,IF(Annual!P$2,4,1)*IF(Percent!P$2,100,1)*IF(Logs!P$2,LN((1+$A$1/100)^(1/4)),(1+$A$1/100)^(1/4)),0)</f>
        <v>0</v>
      </c>
      <c r="Q34" s="129">
        <f>IF(Q$2,IF(Annual!Q$2,4,1)*IF(Percent!Q$2,100,1)*IF(Logs!Q$2,LN((1+$A$1/100)^(1/4)),(1+$A$1/100)^(1/4)),0)</f>
        <v>0</v>
      </c>
      <c r="R34" s="129">
        <f>IF(R$2,IF(Annual!R$2,4,1)*IF(Percent!R$2,100,1)*IF(Logs!R$2,LN((1+$A$1/100)^(1/4)),(1+$A$1/100)^(1/4)),0)</f>
        <v>0</v>
      </c>
      <c r="S34" s="129">
        <f>IF(S$2,IF(Annual!S$2,4,1)*IF(Percent!S$2,100,1)*IF(Logs!S$2,LN((1+$A$1/100)^(1/4)),(1+$A$1/100)^(1/4)),0)</f>
        <v>0</v>
      </c>
      <c r="T34" s="129">
        <f>IF(T$2,IF(Annual!T$2,4,1)*IF(Percent!T$2,100,1)*IF(Logs!T$2,LN((1+$A$1/100)^(1/4)),(1+$A$1/100)^(1/4)),0)</f>
        <v>0</v>
      </c>
      <c r="U34" s="129">
        <f>IF(U$2,IF(Annual!U$2,4,1)*IF(Percent!U$2,100,1)*IF(Logs!U$2,LN((1+$A$1/100)^(1/4)),(1+$A$1/100)^(1/4)),0)</f>
        <v>0</v>
      </c>
      <c r="V34" s="129">
        <f>IF(V$2,IF(Annual!V$2,4,1)*IF(Percent!V$2,100,1)*IF(Logs!V$2,LN((1+$A$1/100)^(1/4)),(1+$A$1/100)^(1/4)),0)</f>
        <v>0</v>
      </c>
      <c r="W34" s="129">
        <f>IF(W$2,IF(Annual!W$2,4,1)*IF(Percent!W$2,100,1)*IF(Logs!W$2,LN((1+$A$1/100)^(1/4)),(1+$A$1/100)^(1/4)),0)</f>
        <v>0</v>
      </c>
      <c r="X34" s="129">
        <f>IF(X$2,IF(Annual!X$2,4,1)*IF(Percent!X$2,100,1)*IF(Logs!X$2,LN((1+$A$1/100)^(1/4)),(1+$A$1/100)^(1/4)),0)</f>
        <v>0</v>
      </c>
      <c r="Y34" s="129">
        <f>IF(Y$2,IF(Annual!Y$2,4,1)*IF(Percent!Y$2,100,1)*IF(Logs!Y$2,LN((1+$A$1/100)^(1/4)),(1+$A$1/100)^(1/4)),0)</f>
        <v>0</v>
      </c>
      <c r="Z34" s="129">
        <f>IF(Z$2,IF(Annual!Z$2,4,1)*IF(Percent!Z$2,100,1)*IF(Logs!Z$2,LN((1+$A$1/100)^(1/4)),(1+$A$1/100)^(1/4)),0)</f>
        <v>0</v>
      </c>
      <c r="AA34" s="129">
        <f>IF(AA$2,IF(Annual!AA$2,4,1)*IF(Percent!AA$2,100,1)*IF(Logs!AA$2,LN((1+$A$1/100)^(1/4)),(1+$A$1/100)^(1/4)),0)</f>
        <v>0</v>
      </c>
      <c r="AB34" s="129">
        <f>IF(AB$2,IF(Annual!AB$2,4,1)*IF(Percent!AB$2,100,1)*IF(Logs!AB$2,LN((1+$A$1/100)^(1/4)),(1+$A$1/100)^(1/4)),0)</f>
        <v>0</v>
      </c>
      <c r="AC34" s="129">
        <f>IF(AC$2,IF(Annual!AC$2,4,1)*IF(Percent!AC$2,100,1)*IF(Logs!AC$2,LN((1+$A$1/100)^(1/4)),(1+$A$1/100)^(1/4)),0)</f>
        <v>0</v>
      </c>
      <c r="AD34" s="129">
        <f>IF(AD$2,IF(Annual!AD$2,4,1)*IF(Percent!AD$2,100,1)*IF(Logs!AD$2,LN((1+$A$1/100)^(1/4)),(1+$A$1/100)^(1/4)),0)</f>
        <v>0</v>
      </c>
    </row>
    <row r="35" spans="1:30">
      <c r="A35" t="s">
        <v>432</v>
      </c>
      <c r="B35" s="129">
        <f>IF(B$2,IF(Annual!B$2,4,1)*IF(Percent!B$2,100,1)*IF(Logs!B$2,LN((1+$A$1/100)^(1/4)),(1+$A$1/100)^(1/4)),0)</f>
        <v>0</v>
      </c>
      <c r="C35" s="129">
        <f>IF(C$2,IF(Annual!C$2,4,1)*IF(Percent!C$2,100,1)*IF(Logs!C$2,LN((1+$A$1/100)^(1/4)),(1+$A$1/100)^(1/4)),0)</f>
        <v>0</v>
      </c>
      <c r="D35" s="129">
        <f>IF(D$2,IF(Annual!D$2,4,1)*IF(Percent!D$2,100,1)*IF(Logs!D$2,LN((1+$A$1/100)^(1/4)),(1+$A$1/100)^(1/4)),0)</f>
        <v>0</v>
      </c>
      <c r="E35" s="129">
        <f>IF(E$2,IF(Annual!E$2,4,1)*IF(Percent!E$2,100,1)*IF(Logs!E$2,LN((1+$A$1/100)^(1/4)),(1+$A$1/100)^(1/4)),0)</f>
        <v>0</v>
      </c>
      <c r="F35" s="129">
        <f>IF(F$2,IF(Annual!F$2,4,1)*IF(Percent!F$2,100,1)*IF(Logs!F$2,LN((1+$A$1/100)^(1/4)),(1+$A$1/100)^(1/4)),0)</f>
        <v>0</v>
      </c>
      <c r="G35" s="129">
        <f>IF(G$2,IF(Annual!G$2,4,1)*IF(Percent!G$2,100,1)*IF(Logs!G$2,LN((1+$A$1/100)^(1/4)),(1+$A$1/100)^(1/4)),0)</f>
        <v>0</v>
      </c>
      <c r="H35" s="129">
        <f>IF(H$2,IF(Annual!H$2,4,1)*IF(Percent!H$2,100,1)*IF(Logs!H$2,LN((1+$A$1/100)^(1/4)),(1+$A$1/100)^(1/4)),0)</f>
        <v>0</v>
      </c>
      <c r="I35" s="129">
        <f>IF(I$2,IF(Annual!I$2,4,1)*IF(Percent!I$2,100,1)*IF(Logs!I$2,LN((1+$A$1/100)^(1/4)),(1+$A$1/100)^(1/4)),0)</f>
        <v>0</v>
      </c>
      <c r="J35" s="129">
        <f>IF(J$2,IF(Annual!J$2,4,1)*IF(Percent!J$2,100,1)*IF(Logs!J$2,LN((1+$A$1/100)^(1/4)),(1+$A$1/100)^(1/4)),0)</f>
        <v>0</v>
      </c>
      <c r="K35" s="129">
        <f>IF(K$2,IF(Annual!K$2,4,1)*IF(Percent!K$2,100,1)*IF(Logs!K$2,LN((1+$A$1/100)^(1/4)),(1+$A$1/100)^(1/4)),0)</f>
        <v>0</v>
      </c>
      <c r="L35" s="129">
        <f>IF(L$2,IF(Annual!L$2,4,1)*IF(Percent!L$2,100,1)*IF(Logs!L$2,LN((1+$A$1/100)^(1/4)),(1+$A$1/100)^(1/4)),0)</f>
        <v>0</v>
      </c>
      <c r="M35" s="129">
        <f>IF(M$2,IF(Annual!M$2,4,1)*IF(Percent!M$2,100,1)*IF(Logs!M$2,LN((1+$A$1/100)^(1/4)),(1+$A$1/100)^(1/4)),0)</f>
        <v>0</v>
      </c>
      <c r="N35" s="129">
        <f>IF(N$2,IF(Annual!N$2,4,1)*IF(Percent!N$2,100,1)*IF(Logs!N$2,LN((1+$A$1/100)^(1/4)),(1+$A$1/100)^(1/4)),0)</f>
        <v>0</v>
      </c>
      <c r="O35" s="129">
        <f>IF(O$2,IF(Annual!O$2,4,1)*IF(Percent!O$2,100,1)*IF(Logs!O$2,LN((1+$A$1/100)^(1/4)),(1+$A$1/100)^(1/4)),0)</f>
        <v>0</v>
      </c>
      <c r="P35" s="129">
        <f>IF(P$2,IF(Annual!P$2,4,1)*IF(Percent!P$2,100,1)*IF(Logs!P$2,LN((1+$A$1/100)^(1/4)),(1+$A$1/100)^(1/4)),0)</f>
        <v>0</v>
      </c>
      <c r="Q35" s="129">
        <f>IF(Q$2,IF(Annual!Q$2,4,1)*IF(Percent!Q$2,100,1)*IF(Logs!Q$2,LN((1+$A$1/100)^(1/4)),(1+$A$1/100)^(1/4)),0)</f>
        <v>0</v>
      </c>
      <c r="R35" s="129">
        <f>IF(R$2,IF(Annual!R$2,4,1)*IF(Percent!R$2,100,1)*IF(Logs!R$2,LN((1+$A$1/100)^(1/4)),(1+$A$1/100)^(1/4)),0)</f>
        <v>0</v>
      </c>
      <c r="S35" s="129">
        <f>IF(S$2,IF(Annual!S$2,4,1)*IF(Percent!S$2,100,1)*IF(Logs!S$2,LN((1+$A$1/100)^(1/4)),(1+$A$1/100)^(1/4)),0)</f>
        <v>0</v>
      </c>
      <c r="T35" s="129">
        <f>IF(T$2,IF(Annual!T$2,4,1)*IF(Percent!T$2,100,1)*IF(Logs!T$2,LN((1+$A$1/100)^(1/4)),(1+$A$1/100)^(1/4)),0)</f>
        <v>0</v>
      </c>
      <c r="U35" s="129">
        <f>IF(U$2,IF(Annual!U$2,4,1)*IF(Percent!U$2,100,1)*IF(Logs!U$2,LN((1+$A$1/100)^(1/4)),(1+$A$1/100)^(1/4)),0)</f>
        <v>0</v>
      </c>
      <c r="V35" s="129">
        <f>IF(V$2,IF(Annual!V$2,4,1)*IF(Percent!V$2,100,1)*IF(Logs!V$2,LN((1+$A$1/100)^(1/4)),(1+$A$1/100)^(1/4)),0)</f>
        <v>0</v>
      </c>
      <c r="W35" s="129">
        <f>IF(W$2,IF(Annual!W$2,4,1)*IF(Percent!W$2,100,1)*IF(Logs!W$2,LN((1+$A$1/100)^(1/4)),(1+$A$1/100)^(1/4)),0)</f>
        <v>0</v>
      </c>
      <c r="X35" s="129">
        <f>IF(X$2,IF(Annual!X$2,4,1)*IF(Percent!X$2,100,1)*IF(Logs!X$2,LN((1+$A$1/100)^(1/4)),(1+$A$1/100)^(1/4)),0)</f>
        <v>0</v>
      </c>
      <c r="Y35" s="129">
        <f>IF(Y$2,IF(Annual!Y$2,4,1)*IF(Percent!Y$2,100,1)*IF(Logs!Y$2,LN((1+$A$1/100)^(1/4)),(1+$A$1/100)^(1/4)),0)</f>
        <v>0</v>
      </c>
      <c r="Z35" s="129">
        <f>IF(Z$2,IF(Annual!Z$2,4,1)*IF(Percent!Z$2,100,1)*IF(Logs!Z$2,LN((1+$A$1/100)^(1/4)),(1+$A$1/100)^(1/4)),0)</f>
        <v>0</v>
      </c>
      <c r="AA35" s="129">
        <f>IF(AA$2,IF(Annual!AA$2,4,1)*IF(Percent!AA$2,100,1)*IF(Logs!AA$2,LN((1+$A$1/100)^(1/4)),(1+$A$1/100)^(1/4)),0)</f>
        <v>0</v>
      </c>
      <c r="AB35" s="129">
        <f>IF(AB$2,IF(Annual!AB$2,4,1)*IF(Percent!AB$2,100,1)*IF(Logs!AB$2,LN((1+$A$1/100)^(1/4)),(1+$A$1/100)^(1/4)),0)</f>
        <v>0</v>
      </c>
      <c r="AC35" s="129">
        <f>IF(AC$2,IF(Annual!AC$2,4,1)*IF(Percent!AC$2,100,1)*IF(Logs!AC$2,LN((1+$A$1/100)^(1/4)),(1+$A$1/100)^(1/4)),0)</f>
        <v>0</v>
      </c>
      <c r="AD35" s="129">
        <f>IF(AD$2,IF(Annual!AD$2,4,1)*IF(Percent!AD$2,100,1)*IF(Logs!AD$2,LN((1+$A$1/100)^(1/4)),(1+$A$1/100)^(1/4)),0)</f>
        <v>0</v>
      </c>
    </row>
    <row r="36" spans="1:30">
      <c r="A36" t="s">
        <v>433</v>
      </c>
      <c r="B36" s="129">
        <f>IF(B$2,IF(Annual!B$2,4,1)*IF(Percent!B$2,100,1)*IF(Logs!B$2,LN((1+$A$1/100)^(1/4)),(1+$A$1/100)^(1/4)),0)</f>
        <v>0</v>
      </c>
      <c r="C36" s="129">
        <f>IF(C$2,IF(Annual!C$2,4,1)*IF(Percent!C$2,100,1)*IF(Logs!C$2,LN((1+$A$1/100)^(1/4)),(1+$A$1/100)^(1/4)),0)</f>
        <v>0</v>
      </c>
      <c r="D36" s="129">
        <f>IF(D$2,IF(Annual!D$2,4,1)*IF(Percent!D$2,100,1)*IF(Logs!D$2,LN((1+$A$1/100)^(1/4)),(1+$A$1/100)^(1/4)),0)</f>
        <v>0</v>
      </c>
      <c r="E36" s="129">
        <f>IF(E$2,IF(Annual!E$2,4,1)*IF(Percent!E$2,100,1)*IF(Logs!E$2,LN((1+$A$1/100)^(1/4)),(1+$A$1/100)^(1/4)),0)</f>
        <v>0</v>
      </c>
      <c r="F36" s="129">
        <f>IF(F$2,IF(Annual!F$2,4,1)*IF(Percent!F$2,100,1)*IF(Logs!F$2,LN((1+$A$1/100)^(1/4)),(1+$A$1/100)^(1/4)),0)</f>
        <v>0</v>
      </c>
      <c r="G36" s="129">
        <f>IF(G$2,IF(Annual!G$2,4,1)*IF(Percent!G$2,100,1)*IF(Logs!G$2,LN((1+$A$1/100)^(1/4)),(1+$A$1/100)^(1/4)),0)</f>
        <v>0</v>
      </c>
      <c r="H36" s="129">
        <f>IF(H$2,IF(Annual!H$2,4,1)*IF(Percent!H$2,100,1)*IF(Logs!H$2,LN((1+$A$1/100)^(1/4)),(1+$A$1/100)^(1/4)),0)</f>
        <v>0</v>
      </c>
      <c r="I36" s="129">
        <f>IF(I$2,IF(Annual!I$2,4,1)*IF(Percent!I$2,100,1)*IF(Logs!I$2,LN((1+$A$1/100)^(1/4)),(1+$A$1/100)^(1/4)),0)</f>
        <v>0</v>
      </c>
      <c r="J36" s="129">
        <f>IF(J$2,IF(Annual!J$2,4,1)*IF(Percent!J$2,100,1)*IF(Logs!J$2,LN((1+$A$1/100)^(1/4)),(1+$A$1/100)^(1/4)),0)</f>
        <v>0</v>
      </c>
      <c r="K36" s="129">
        <f>IF(K$2,IF(Annual!K$2,4,1)*IF(Percent!K$2,100,1)*IF(Logs!K$2,LN((1+$A$1/100)^(1/4)),(1+$A$1/100)^(1/4)),0)</f>
        <v>0</v>
      </c>
      <c r="L36" s="129">
        <f>IF(L$2,IF(Annual!L$2,4,1)*IF(Percent!L$2,100,1)*IF(Logs!L$2,LN((1+$A$1/100)^(1/4)),(1+$A$1/100)^(1/4)),0)</f>
        <v>0</v>
      </c>
      <c r="M36" s="129">
        <f>IF(M$2,IF(Annual!M$2,4,1)*IF(Percent!M$2,100,1)*IF(Logs!M$2,LN((1+$A$1/100)^(1/4)),(1+$A$1/100)^(1/4)),0)</f>
        <v>0</v>
      </c>
      <c r="N36" s="129">
        <f>IF(N$2,IF(Annual!N$2,4,1)*IF(Percent!N$2,100,1)*IF(Logs!N$2,LN((1+$A$1/100)^(1/4)),(1+$A$1/100)^(1/4)),0)</f>
        <v>0</v>
      </c>
      <c r="O36" s="129">
        <f>IF(O$2,IF(Annual!O$2,4,1)*IF(Percent!O$2,100,1)*IF(Logs!O$2,LN((1+$A$1/100)^(1/4)),(1+$A$1/100)^(1/4)),0)</f>
        <v>0</v>
      </c>
      <c r="P36" s="129">
        <f>IF(P$2,IF(Annual!P$2,4,1)*IF(Percent!P$2,100,1)*IF(Logs!P$2,LN((1+$A$1/100)^(1/4)),(1+$A$1/100)^(1/4)),0)</f>
        <v>0</v>
      </c>
      <c r="Q36" s="129">
        <f>IF(Q$2,IF(Annual!Q$2,4,1)*IF(Percent!Q$2,100,1)*IF(Logs!Q$2,LN((1+$A$1/100)^(1/4)),(1+$A$1/100)^(1/4)),0)</f>
        <v>0</v>
      </c>
      <c r="R36" s="129">
        <f>IF(R$2,IF(Annual!R$2,4,1)*IF(Percent!R$2,100,1)*IF(Logs!R$2,LN((1+$A$1/100)^(1/4)),(1+$A$1/100)^(1/4)),0)</f>
        <v>0</v>
      </c>
      <c r="S36" s="129">
        <f>IF(S$2,IF(Annual!S$2,4,1)*IF(Percent!S$2,100,1)*IF(Logs!S$2,LN((1+$A$1/100)^(1/4)),(1+$A$1/100)^(1/4)),0)</f>
        <v>0</v>
      </c>
      <c r="T36" s="129">
        <f>IF(T$2,IF(Annual!T$2,4,1)*IF(Percent!T$2,100,1)*IF(Logs!T$2,LN((1+$A$1/100)^(1/4)),(1+$A$1/100)^(1/4)),0)</f>
        <v>0</v>
      </c>
      <c r="U36" s="129">
        <f>IF(U$2,IF(Annual!U$2,4,1)*IF(Percent!U$2,100,1)*IF(Logs!U$2,LN((1+$A$1/100)^(1/4)),(1+$A$1/100)^(1/4)),0)</f>
        <v>0</v>
      </c>
      <c r="V36" s="129">
        <f>IF(V$2,IF(Annual!V$2,4,1)*IF(Percent!V$2,100,1)*IF(Logs!V$2,LN((1+$A$1/100)^(1/4)),(1+$A$1/100)^(1/4)),0)</f>
        <v>0</v>
      </c>
      <c r="W36" s="129">
        <f>IF(W$2,IF(Annual!W$2,4,1)*IF(Percent!W$2,100,1)*IF(Logs!W$2,LN((1+$A$1/100)^(1/4)),(1+$A$1/100)^(1/4)),0)</f>
        <v>0</v>
      </c>
      <c r="X36" s="129">
        <f>IF(X$2,IF(Annual!X$2,4,1)*IF(Percent!X$2,100,1)*IF(Logs!X$2,LN((1+$A$1/100)^(1/4)),(1+$A$1/100)^(1/4)),0)</f>
        <v>0</v>
      </c>
      <c r="Y36" s="129">
        <f>IF(Y$2,IF(Annual!Y$2,4,1)*IF(Percent!Y$2,100,1)*IF(Logs!Y$2,LN((1+$A$1/100)^(1/4)),(1+$A$1/100)^(1/4)),0)</f>
        <v>0</v>
      </c>
      <c r="Z36" s="129">
        <f>IF(Z$2,IF(Annual!Z$2,4,1)*IF(Percent!Z$2,100,1)*IF(Logs!Z$2,LN((1+$A$1/100)^(1/4)),(1+$A$1/100)^(1/4)),0)</f>
        <v>0</v>
      </c>
      <c r="AA36" s="129">
        <f>IF(AA$2,IF(Annual!AA$2,4,1)*IF(Percent!AA$2,100,1)*IF(Logs!AA$2,LN((1+$A$1/100)^(1/4)),(1+$A$1/100)^(1/4)),0)</f>
        <v>0</v>
      </c>
      <c r="AB36" s="129">
        <f>IF(AB$2,IF(Annual!AB$2,4,1)*IF(Percent!AB$2,100,1)*IF(Logs!AB$2,LN((1+$A$1/100)^(1/4)),(1+$A$1/100)^(1/4)),0)</f>
        <v>0</v>
      </c>
      <c r="AC36" s="129">
        <f>IF(AC$2,IF(Annual!AC$2,4,1)*IF(Percent!AC$2,100,1)*IF(Logs!AC$2,LN((1+$A$1/100)^(1/4)),(1+$A$1/100)^(1/4)),0)</f>
        <v>0</v>
      </c>
      <c r="AD36" s="129">
        <f>IF(AD$2,IF(Annual!AD$2,4,1)*IF(Percent!AD$2,100,1)*IF(Logs!AD$2,LN((1+$A$1/100)^(1/4)),(1+$A$1/100)^(1/4)),0)</f>
        <v>0</v>
      </c>
    </row>
    <row r="37" spans="1:30">
      <c r="A37" t="s">
        <v>434</v>
      </c>
      <c r="B37" s="129">
        <f>IF(B$2,IF(Annual!B$2,4,1)*IF(Percent!B$2,100,1)*IF(Logs!B$2,LN((1+$A$1/100)^(1/4)),(1+$A$1/100)^(1/4)),0)</f>
        <v>0</v>
      </c>
      <c r="C37" s="129">
        <f>IF(C$2,IF(Annual!C$2,4,1)*IF(Percent!C$2,100,1)*IF(Logs!C$2,LN((1+$A$1/100)^(1/4)),(1+$A$1/100)^(1/4)),0)</f>
        <v>0</v>
      </c>
      <c r="D37" s="129">
        <f>IF(D$2,IF(Annual!D$2,4,1)*IF(Percent!D$2,100,1)*IF(Logs!D$2,LN((1+$A$1/100)^(1/4)),(1+$A$1/100)^(1/4)),0)</f>
        <v>0</v>
      </c>
      <c r="E37" s="129">
        <f>IF(E$2,IF(Annual!E$2,4,1)*IF(Percent!E$2,100,1)*IF(Logs!E$2,LN((1+$A$1/100)^(1/4)),(1+$A$1/100)^(1/4)),0)</f>
        <v>0</v>
      </c>
      <c r="F37" s="129">
        <f>IF(F$2,IF(Annual!F$2,4,1)*IF(Percent!F$2,100,1)*IF(Logs!F$2,LN((1+$A$1/100)^(1/4)),(1+$A$1/100)^(1/4)),0)</f>
        <v>0</v>
      </c>
      <c r="G37" s="129">
        <f>IF(G$2,IF(Annual!G$2,4,1)*IF(Percent!G$2,100,1)*IF(Logs!G$2,LN((1+$A$1/100)^(1/4)),(1+$A$1/100)^(1/4)),0)</f>
        <v>0</v>
      </c>
      <c r="H37" s="129">
        <f>IF(H$2,IF(Annual!H$2,4,1)*IF(Percent!H$2,100,1)*IF(Logs!H$2,LN((1+$A$1/100)^(1/4)),(1+$A$1/100)^(1/4)),0)</f>
        <v>0</v>
      </c>
      <c r="I37" s="129">
        <f>IF(I$2,IF(Annual!I$2,4,1)*IF(Percent!I$2,100,1)*IF(Logs!I$2,LN((1+$A$1/100)^(1/4)),(1+$A$1/100)^(1/4)),0)</f>
        <v>0</v>
      </c>
      <c r="J37" s="129">
        <f>IF(J$2,IF(Annual!J$2,4,1)*IF(Percent!J$2,100,1)*IF(Logs!J$2,LN((1+$A$1/100)^(1/4)),(1+$A$1/100)^(1/4)),0)</f>
        <v>0</v>
      </c>
      <c r="K37" s="129">
        <f>IF(K$2,IF(Annual!K$2,4,1)*IF(Percent!K$2,100,1)*IF(Logs!K$2,LN((1+$A$1/100)^(1/4)),(1+$A$1/100)^(1/4)),0)</f>
        <v>0</v>
      </c>
      <c r="L37" s="129">
        <f>IF(L$2,IF(Annual!L$2,4,1)*IF(Percent!L$2,100,1)*IF(Logs!L$2,LN((1+$A$1/100)^(1/4)),(1+$A$1/100)^(1/4)),0)</f>
        <v>0</v>
      </c>
      <c r="M37" s="129">
        <f>IF(M$2,IF(Annual!M$2,4,1)*IF(Percent!M$2,100,1)*IF(Logs!M$2,LN((1+$A$1/100)^(1/4)),(1+$A$1/100)^(1/4)),0)</f>
        <v>0</v>
      </c>
      <c r="N37" s="129">
        <f>IF(N$2,IF(Annual!N$2,4,1)*IF(Percent!N$2,100,1)*IF(Logs!N$2,LN((1+$A$1/100)^(1/4)),(1+$A$1/100)^(1/4)),0)</f>
        <v>0</v>
      </c>
      <c r="O37" s="129">
        <f>IF(O$2,IF(Annual!O$2,4,1)*IF(Percent!O$2,100,1)*IF(Logs!O$2,LN((1+$A$1/100)^(1/4)),(1+$A$1/100)^(1/4)),0)</f>
        <v>0</v>
      </c>
      <c r="P37" s="129">
        <f>IF(P$2,IF(Annual!P$2,4,1)*IF(Percent!P$2,100,1)*IF(Logs!P$2,LN((1+$A$1/100)^(1/4)),(1+$A$1/100)^(1/4)),0)</f>
        <v>0</v>
      </c>
      <c r="Q37" s="129">
        <f>IF(Q$2,IF(Annual!Q$2,4,1)*IF(Percent!Q$2,100,1)*IF(Logs!Q$2,LN((1+$A$1/100)^(1/4)),(1+$A$1/100)^(1/4)),0)</f>
        <v>0</v>
      </c>
      <c r="R37" s="129">
        <f>IF(R$2,IF(Annual!R$2,4,1)*IF(Percent!R$2,100,1)*IF(Logs!R$2,LN((1+$A$1/100)^(1/4)),(1+$A$1/100)^(1/4)),0)</f>
        <v>0</v>
      </c>
      <c r="S37" s="129">
        <f>IF(S$2,IF(Annual!S$2,4,1)*IF(Percent!S$2,100,1)*IF(Logs!S$2,LN((1+$A$1/100)^(1/4)),(1+$A$1/100)^(1/4)),0)</f>
        <v>0</v>
      </c>
      <c r="T37" s="129">
        <f>IF(T$2,IF(Annual!T$2,4,1)*IF(Percent!T$2,100,1)*IF(Logs!T$2,LN((1+$A$1/100)^(1/4)),(1+$A$1/100)^(1/4)),0)</f>
        <v>0</v>
      </c>
      <c r="U37" s="129">
        <f>IF(U$2,IF(Annual!U$2,4,1)*IF(Percent!U$2,100,1)*IF(Logs!U$2,LN((1+$A$1/100)^(1/4)),(1+$A$1/100)^(1/4)),0)</f>
        <v>0</v>
      </c>
      <c r="V37" s="129">
        <f>IF(V$2,IF(Annual!V$2,4,1)*IF(Percent!V$2,100,1)*IF(Logs!V$2,LN((1+$A$1/100)^(1/4)),(1+$A$1/100)^(1/4)),0)</f>
        <v>0</v>
      </c>
      <c r="W37" s="129">
        <f>IF(W$2,IF(Annual!W$2,4,1)*IF(Percent!W$2,100,1)*IF(Logs!W$2,LN((1+$A$1/100)^(1/4)),(1+$A$1/100)^(1/4)),0)</f>
        <v>0</v>
      </c>
      <c r="X37" s="129">
        <f>IF(X$2,IF(Annual!X$2,4,1)*IF(Percent!X$2,100,1)*IF(Logs!X$2,LN((1+$A$1/100)^(1/4)),(1+$A$1/100)^(1/4)),0)</f>
        <v>0</v>
      </c>
      <c r="Y37" s="129">
        <f>IF(Y$2,IF(Annual!Y$2,4,1)*IF(Percent!Y$2,100,1)*IF(Logs!Y$2,LN((1+$A$1/100)^(1/4)),(1+$A$1/100)^(1/4)),0)</f>
        <v>0</v>
      </c>
      <c r="Z37" s="129">
        <f>IF(Z$2,IF(Annual!Z$2,4,1)*IF(Percent!Z$2,100,1)*IF(Logs!Z$2,LN((1+$A$1/100)^(1/4)),(1+$A$1/100)^(1/4)),0)</f>
        <v>0</v>
      </c>
      <c r="AA37" s="129">
        <f>IF(AA$2,IF(Annual!AA$2,4,1)*IF(Percent!AA$2,100,1)*IF(Logs!AA$2,LN((1+$A$1/100)^(1/4)),(1+$A$1/100)^(1/4)),0)</f>
        <v>0</v>
      </c>
      <c r="AB37" s="129">
        <f>IF(AB$2,IF(Annual!AB$2,4,1)*IF(Percent!AB$2,100,1)*IF(Logs!AB$2,LN((1+$A$1/100)^(1/4)),(1+$A$1/100)^(1/4)),0)</f>
        <v>0</v>
      </c>
      <c r="AC37" s="129">
        <f>IF(AC$2,IF(Annual!AC$2,4,1)*IF(Percent!AC$2,100,1)*IF(Logs!AC$2,LN((1+$A$1/100)^(1/4)),(1+$A$1/100)^(1/4)),0)</f>
        <v>0</v>
      </c>
      <c r="AD37" s="129">
        <f>IF(AD$2,IF(Annual!AD$2,4,1)*IF(Percent!AD$2,100,1)*IF(Logs!AD$2,LN((1+$A$1/100)^(1/4)),(1+$A$1/100)^(1/4)),0)</f>
        <v>0</v>
      </c>
    </row>
    <row r="38" spans="1:30">
      <c r="A38" t="s">
        <v>435</v>
      </c>
      <c r="B38" s="129">
        <f>IF(B$2,IF(Annual!B$2,4,1)*IF(Percent!B$2,100,1)*IF(Logs!B$2,LN((1+$A$1/100)^(1/4)),(1+$A$1/100)^(1/4)),0)</f>
        <v>0</v>
      </c>
      <c r="C38" s="129">
        <f>IF(C$2,IF(Annual!C$2,4,1)*IF(Percent!C$2,100,1)*IF(Logs!C$2,LN((1+$A$1/100)^(1/4)),(1+$A$1/100)^(1/4)),0)</f>
        <v>0</v>
      </c>
      <c r="D38" s="129">
        <f>IF(D$2,IF(Annual!D$2,4,1)*IF(Percent!D$2,100,1)*IF(Logs!D$2,LN((1+$A$1/100)^(1/4)),(1+$A$1/100)^(1/4)),0)</f>
        <v>0</v>
      </c>
      <c r="E38" s="129">
        <f>IF(E$2,IF(Annual!E$2,4,1)*IF(Percent!E$2,100,1)*IF(Logs!E$2,LN((1+$A$1/100)^(1/4)),(1+$A$1/100)^(1/4)),0)</f>
        <v>0</v>
      </c>
      <c r="F38" s="129">
        <f>IF(F$2,IF(Annual!F$2,4,1)*IF(Percent!F$2,100,1)*IF(Logs!F$2,LN((1+$A$1/100)^(1/4)),(1+$A$1/100)^(1/4)),0)</f>
        <v>0</v>
      </c>
      <c r="G38" s="129">
        <f>IF(G$2,IF(Annual!G$2,4,1)*IF(Percent!G$2,100,1)*IF(Logs!G$2,LN((1+$A$1/100)^(1/4)),(1+$A$1/100)^(1/4)),0)</f>
        <v>0</v>
      </c>
      <c r="H38" s="129">
        <f>IF(H$2,IF(Annual!H$2,4,1)*IF(Percent!H$2,100,1)*IF(Logs!H$2,LN((1+$A$1/100)^(1/4)),(1+$A$1/100)^(1/4)),0)</f>
        <v>0</v>
      </c>
      <c r="I38" s="129">
        <f>IF(I$2,IF(Annual!I$2,4,1)*IF(Percent!I$2,100,1)*IF(Logs!I$2,LN((1+$A$1/100)^(1/4)),(1+$A$1/100)^(1/4)),0)</f>
        <v>0</v>
      </c>
      <c r="J38" s="129">
        <f>IF(J$2,IF(Annual!J$2,4,1)*IF(Percent!J$2,100,1)*IF(Logs!J$2,LN((1+$A$1/100)^(1/4)),(1+$A$1/100)^(1/4)),0)</f>
        <v>0</v>
      </c>
      <c r="K38" s="129">
        <f>IF(K$2,IF(Annual!K$2,4,1)*IF(Percent!K$2,100,1)*IF(Logs!K$2,LN((1+$A$1/100)^(1/4)),(1+$A$1/100)^(1/4)),0)</f>
        <v>0</v>
      </c>
      <c r="L38" s="129">
        <f>IF(L$2,IF(Annual!L$2,4,1)*IF(Percent!L$2,100,1)*IF(Logs!L$2,LN((1+$A$1/100)^(1/4)),(1+$A$1/100)^(1/4)),0)</f>
        <v>0</v>
      </c>
      <c r="M38" s="129">
        <f>IF(M$2,IF(Annual!M$2,4,1)*IF(Percent!M$2,100,1)*IF(Logs!M$2,LN((1+$A$1/100)^(1/4)),(1+$A$1/100)^(1/4)),0)</f>
        <v>0</v>
      </c>
      <c r="N38" s="129">
        <f>IF(N$2,IF(Annual!N$2,4,1)*IF(Percent!N$2,100,1)*IF(Logs!N$2,LN((1+$A$1/100)^(1/4)),(1+$A$1/100)^(1/4)),0)</f>
        <v>0</v>
      </c>
      <c r="O38" s="129">
        <f>IF(O$2,IF(Annual!O$2,4,1)*IF(Percent!O$2,100,1)*IF(Logs!O$2,LN((1+$A$1/100)^(1/4)),(1+$A$1/100)^(1/4)),0)</f>
        <v>0</v>
      </c>
      <c r="P38" s="129">
        <f>IF(P$2,IF(Annual!P$2,4,1)*IF(Percent!P$2,100,1)*IF(Logs!P$2,LN((1+$A$1/100)^(1/4)),(1+$A$1/100)^(1/4)),0)</f>
        <v>0</v>
      </c>
      <c r="Q38" s="129">
        <f>IF(Q$2,IF(Annual!Q$2,4,1)*IF(Percent!Q$2,100,1)*IF(Logs!Q$2,LN((1+$A$1/100)^(1/4)),(1+$A$1/100)^(1/4)),0)</f>
        <v>0</v>
      </c>
      <c r="R38" s="129">
        <f>IF(R$2,IF(Annual!R$2,4,1)*IF(Percent!R$2,100,1)*IF(Logs!R$2,LN((1+$A$1/100)^(1/4)),(1+$A$1/100)^(1/4)),0)</f>
        <v>0</v>
      </c>
      <c r="S38" s="129">
        <f>IF(S$2,IF(Annual!S$2,4,1)*IF(Percent!S$2,100,1)*IF(Logs!S$2,LN((1+$A$1/100)^(1/4)),(1+$A$1/100)^(1/4)),0)</f>
        <v>0</v>
      </c>
      <c r="T38" s="129">
        <f>IF(T$2,IF(Annual!T$2,4,1)*IF(Percent!T$2,100,1)*IF(Logs!T$2,LN((1+$A$1/100)^(1/4)),(1+$A$1/100)^(1/4)),0)</f>
        <v>0</v>
      </c>
      <c r="U38" s="129">
        <f>IF(U$2,IF(Annual!U$2,4,1)*IF(Percent!U$2,100,1)*IF(Logs!U$2,LN((1+$A$1/100)^(1/4)),(1+$A$1/100)^(1/4)),0)</f>
        <v>0</v>
      </c>
      <c r="V38" s="129">
        <f>IF(V$2,IF(Annual!V$2,4,1)*IF(Percent!V$2,100,1)*IF(Logs!V$2,LN((1+$A$1/100)^(1/4)),(1+$A$1/100)^(1/4)),0)</f>
        <v>0</v>
      </c>
      <c r="W38" s="129">
        <f>IF(W$2,IF(Annual!W$2,4,1)*IF(Percent!W$2,100,1)*IF(Logs!W$2,LN((1+$A$1/100)^(1/4)),(1+$A$1/100)^(1/4)),0)</f>
        <v>0</v>
      </c>
      <c r="X38" s="129">
        <f>IF(X$2,IF(Annual!X$2,4,1)*IF(Percent!X$2,100,1)*IF(Logs!X$2,LN((1+$A$1/100)^(1/4)),(1+$A$1/100)^(1/4)),0)</f>
        <v>0</v>
      </c>
      <c r="Y38" s="129">
        <f>IF(Y$2,IF(Annual!Y$2,4,1)*IF(Percent!Y$2,100,1)*IF(Logs!Y$2,LN((1+$A$1/100)^(1/4)),(1+$A$1/100)^(1/4)),0)</f>
        <v>0</v>
      </c>
      <c r="Z38" s="129">
        <f>IF(Z$2,IF(Annual!Z$2,4,1)*IF(Percent!Z$2,100,1)*IF(Logs!Z$2,LN((1+$A$1/100)^(1/4)),(1+$A$1/100)^(1/4)),0)</f>
        <v>0</v>
      </c>
      <c r="AA38" s="129">
        <f>IF(AA$2,IF(Annual!AA$2,4,1)*IF(Percent!AA$2,100,1)*IF(Logs!AA$2,LN((1+$A$1/100)^(1/4)),(1+$A$1/100)^(1/4)),0)</f>
        <v>0</v>
      </c>
      <c r="AB38" s="129">
        <f>IF(AB$2,IF(Annual!AB$2,4,1)*IF(Percent!AB$2,100,1)*IF(Logs!AB$2,LN((1+$A$1/100)^(1/4)),(1+$A$1/100)^(1/4)),0)</f>
        <v>0</v>
      </c>
      <c r="AC38" s="129">
        <f>IF(AC$2,IF(Annual!AC$2,4,1)*IF(Percent!AC$2,100,1)*IF(Logs!AC$2,LN((1+$A$1/100)^(1/4)),(1+$A$1/100)^(1/4)),0)</f>
        <v>0</v>
      </c>
      <c r="AD38" s="129">
        <f>IF(AD$2,IF(Annual!AD$2,4,1)*IF(Percent!AD$2,100,1)*IF(Logs!AD$2,LN((1+$A$1/100)^(1/4)),(1+$A$1/100)^(1/4)),0)</f>
        <v>0</v>
      </c>
    </row>
    <row r="39" spans="1:30">
      <c r="A39" t="s">
        <v>436</v>
      </c>
      <c r="B39" s="129">
        <f>IF(B$2,IF(Annual!B$2,4,1)*IF(Percent!B$2,100,1)*IF(Logs!B$2,LN((1+$A$1/100)^(1/4)),(1+$A$1/100)^(1/4)),0)</f>
        <v>0</v>
      </c>
      <c r="C39" s="129">
        <f>IF(C$2,IF(Annual!C$2,4,1)*IF(Percent!C$2,100,1)*IF(Logs!C$2,LN((1+$A$1/100)^(1/4)),(1+$A$1/100)^(1/4)),0)</f>
        <v>0</v>
      </c>
      <c r="D39" s="129">
        <f>IF(D$2,IF(Annual!D$2,4,1)*IF(Percent!D$2,100,1)*IF(Logs!D$2,LN((1+$A$1/100)^(1/4)),(1+$A$1/100)^(1/4)),0)</f>
        <v>0</v>
      </c>
      <c r="E39" s="129">
        <f>IF(E$2,IF(Annual!E$2,4,1)*IF(Percent!E$2,100,1)*IF(Logs!E$2,LN((1+$A$1/100)^(1/4)),(1+$A$1/100)^(1/4)),0)</f>
        <v>0</v>
      </c>
      <c r="F39" s="129">
        <f>IF(F$2,IF(Annual!F$2,4,1)*IF(Percent!F$2,100,1)*IF(Logs!F$2,LN((1+$A$1/100)^(1/4)),(1+$A$1/100)^(1/4)),0)</f>
        <v>0</v>
      </c>
      <c r="G39" s="129">
        <f>IF(G$2,IF(Annual!G$2,4,1)*IF(Percent!G$2,100,1)*IF(Logs!G$2,LN((1+$A$1/100)^(1/4)),(1+$A$1/100)^(1/4)),0)</f>
        <v>0</v>
      </c>
      <c r="H39" s="129">
        <f>IF(H$2,IF(Annual!H$2,4,1)*IF(Percent!H$2,100,1)*IF(Logs!H$2,LN((1+$A$1/100)^(1/4)),(1+$A$1/100)^(1/4)),0)</f>
        <v>0</v>
      </c>
      <c r="I39" s="129">
        <f>IF(I$2,IF(Annual!I$2,4,1)*IF(Percent!I$2,100,1)*IF(Logs!I$2,LN((1+$A$1/100)^(1/4)),(1+$A$1/100)^(1/4)),0)</f>
        <v>0</v>
      </c>
      <c r="J39" s="129">
        <f>IF(J$2,IF(Annual!J$2,4,1)*IF(Percent!J$2,100,1)*IF(Logs!J$2,LN((1+$A$1/100)^(1/4)),(1+$A$1/100)^(1/4)),0)</f>
        <v>0</v>
      </c>
      <c r="K39" s="129">
        <f>IF(K$2,IF(Annual!K$2,4,1)*IF(Percent!K$2,100,1)*IF(Logs!K$2,LN((1+$A$1/100)^(1/4)),(1+$A$1/100)^(1/4)),0)</f>
        <v>0</v>
      </c>
      <c r="L39" s="129">
        <f>IF(L$2,IF(Annual!L$2,4,1)*IF(Percent!L$2,100,1)*IF(Logs!L$2,LN((1+$A$1/100)^(1/4)),(1+$A$1/100)^(1/4)),0)</f>
        <v>0</v>
      </c>
      <c r="M39" s="129">
        <f>IF(M$2,IF(Annual!M$2,4,1)*IF(Percent!M$2,100,1)*IF(Logs!M$2,LN((1+$A$1/100)^(1/4)),(1+$A$1/100)^(1/4)),0)</f>
        <v>0</v>
      </c>
      <c r="N39" s="129">
        <f>IF(N$2,IF(Annual!N$2,4,1)*IF(Percent!N$2,100,1)*IF(Logs!N$2,LN((1+$A$1/100)^(1/4)),(1+$A$1/100)^(1/4)),0)</f>
        <v>0</v>
      </c>
      <c r="O39" s="129">
        <f>IF(O$2,IF(Annual!O$2,4,1)*IF(Percent!O$2,100,1)*IF(Logs!O$2,LN((1+$A$1/100)^(1/4)),(1+$A$1/100)^(1/4)),0)</f>
        <v>0</v>
      </c>
      <c r="P39" s="129">
        <f>IF(P$2,IF(Annual!P$2,4,1)*IF(Percent!P$2,100,1)*IF(Logs!P$2,LN((1+$A$1/100)^(1/4)),(1+$A$1/100)^(1/4)),0)</f>
        <v>0</v>
      </c>
      <c r="Q39" s="129">
        <f>IF(Q$2,IF(Annual!Q$2,4,1)*IF(Percent!Q$2,100,1)*IF(Logs!Q$2,LN((1+$A$1/100)^(1/4)),(1+$A$1/100)^(1/4)),0)</f>
        <v>0</v>
      </c>
      <c r="R39" s="129">
        <f>IF(R$2,IF(Annual!R$2,4,1)*IF(Percent!R$2,100,1)*IF(Logs!R$2,LN((1+$A$1/100)^(1/4)),(1+$A$1/100)^(1/4)),0)</f>
        <v>0</v>
      </c>
      <c r="S39" s="129">
        <f>IF(S$2,IF(Annual!S$2,4,1)*IF(Percent!S$2,100,1)*IF(Logs!S$2,LN((1+$A$1/100)^(1/4)),(1+$A$1/100)^(1/4)),0)</f>
        <v>0</v>
      </c>
      <c r="T39" s="129">
        <f>IF(T$2,IF(Annual!T$2,4,1)*IF(Percent!T$2,100,1)*IF(Logs!T$2,LN((1+$A$1/100)^(1/4)),(1+$A$1/100)^(1/4)),0)</f>
        <v>0</v>
      </c>
      <c r="U39" s="129">
        <f>IF(U$2,IF(Annual!U$2,4,1)*IF(Percent!U$2,100,1)*IF(Logs!U$2,LN((1+$A$1/100)^(1/4)),(1+$A$1/100)^(1/4)),0)</f>
        <v>0</v>
      </c>
      <c r="V39" s="129">
        <f>IF(V$2,IF(Annual!V$2,4,1)*IF(Percent!V$2,100,1)*IF(Logs!V$2,LN((1+$A$1/100)^(1/4)),(1+$A$1/100)^(1/4)),0)</f>
        <v>0</v>
      </c>
      <c r="W39" s="129">
        <f>IF(W$2,IF(Annual!W$2,4,1)*IF(Percent!W$2,100,1)*IF(Logs!W$2,LN((1+$A$1/100)^(1/4)),(1+$A$1/100)^(1/4)),0)</f>
        <v>0</v>
      </c>
      <c r="X39" s="129">
        <f>IF(X$2,IF(Annual!X$2,4,1)*IF(Percent!X$2,100,1)*IF(Logs!X$2,LN((1+$A$1/100)^(1/4)),(1+$A$1/100)^(1/4)),0)</f>
        <v>0</v>
      </c>
      <c r="Y39" s="129">
        <f>IF(Y$2,IF(Annual!Y$2,4,1)*IF(Percent!Y$2,100,1)*IF(Logs!Y$2,LN((1+$A$1/100)^(1/4)),(1+$A$1/100)^(1/4)),0)</f>
        <v>0</v>
      </c>
      <c r="Z39" s="129">
        <f>IF(Z$2,IF(Annual!Z$2,4,1)*IF(Percent!Z$2,100,1)*IF(Logs!Z$2,LN((1+$A$1/100)^(1/4)),(1+$A$1/100)^(1/4)),0)</f>
        <v>0</v>
      </c>
      <c r="AA39" s="129">
        <f>IF(AA$2,IF(Annual!AA$2,4,1)*IF(Percent!AA$2,100,1)*IF(Logs!AA$2,LN((1+$A$1/100)^(1/4)),(1+$A$1/100)^(1/4)),0)</f>
        <v>0</v>
      </c>
      <c r="AB39" s="129">
        <f>IF(AB$2,IF(Annual!AB$2,4,1)*IF(Percent!AB$2,100,1)*IF(Logs!AB$2,LN((1+$A$1/100)^(1/4)),(1+$A$1/100)^(1/4)),0)</f>
        <v>0</v>
      </c>
      <c r="AC39" s="129">
        <f>IF(AC$2,IF(Annual!AC$2,4,1)*IF(Percent!AC$2,100,1)*IF(Logs!AC$2,LN((1+$A$1/100)^(1/4)),(1+$A$1/100)^(1/4)),0)</f>
        <v>0</v>
      </c>
      <c r="AD39" s="129">
        <f>IF(AD$2,IF(Annual!AD$2,4,1)*IF(Percent!AD$2,100,1)*IF(Logs!AD$2,LN((1+$A$1/100)^(1/4)),(1+$A$1/100)^(1/4)),0)</f>
        <v>0</v>
      </c>
    </row>
    <row r="40" spans="1:30">
      <c r="A40" t="s">
        <v>437</v>
      </c>
      <c r="B40" s="129">
        <f>IF(B$2,IF(Annual!B$2,4,1)*IF(Percent!B$2,100,1)*IF(Logs!B$2,LN((1+$A$1/100)^(1/4)),(1+$A$1/100)^(1/4)),0)</f>
        <v>0</v>
      </c>
      <c r="C40" s="129">
        <f>IF(C$2,IF(Annual!C$2,4,1)*IF(Percent!C$2,100,1)*IF(Logs!C$2,LN((1+$A$1/100)^(1/4)),(1+$A$1/100)^(1/4)),0)</f>
        <v>0</v>
      </c>
      <c r="D40" s="129">
        <f>IF(D$2,IF(Annual!D$2,4,1)*IF(Percent!D$2,100,1)*IF(Logs!D$2,LN((1+$A$1/100)^(1/4)),(1+$A$1/100)^(1/4)),0)</f>
        <v>0</v>
      </c>
      <c r="E40" s="129">
        <f>IF(E$2,IF(Annual!E$2,4,1)*IF(Percent!E$2,100,1)*IF(Logs!E$2,LN((1+$A$1/100)^(1/4)),(1+$A$1/100)^(1/4)),0)</f>
        <v>0</v>
      </c>
      <c r="F40" s="129">
        <f>IF(F$2,IF(Annual!F$2,4,1)*IF(Percent!F$2,100,1)*IF(Logs!F$2,LN((1+$A$1/100)^(1/4)),(1+$A$1/100)^(1/4)),0)</f>
        <v>0</v>
      </c>
      <c r="G40" s="129">
        <f>IF(G$2,IF(Annual!G$2,4,1)*IF(Percent!G$2,100,1)*IF(Logs!G$2,LN((1+$A$1/100)^(1/4)),(1+$A$1/100)^(1/4)),0)</f>
        <v>0</v>
      </c>
      <c r="H40" s="129">
        <f>IF(H$2,IF(Annual!H$2,4,1)*IF(Percent!H$2,100,1)*IF(Logs!H$2,LN((1+$A$1/100)^(1/4)),(1+$A$1/100)^(1/4)),0)</f>
        <v>0</v>
      </c>
      <c r="I40" s="129">
        <f>IF(I$2,IF(Annual!I$2,4,1)*IF(Percent!I$2,100,1)*IF(Logs!I$2,LN((1+$A$1/100)^(1/4)),(1+$A$1/100)^(1/4)),0)</f>
        <v>0</v>
      </c>
      <c r="J40" s="129">
        <f>IF(J$2,IF(Annual!J$2,4,1)*IF(Percent!J$2,100,1)*IF(Logs!J$2,LN((1+$A$1/100)^(1/4)),(1+$A$1/100)^(1/4)),0)</f>
        <v>0</v>
      </c>
      <c r="K40" s="129">
        <f>IF(K$2,IF(Annual!K$2,4,1)*IF(Percent!K$2,100,1)*IF(Logs!K$2,LN((1+$A$1/100)^(1/4)),(1+$A$1/100)^(1/4)),0)</f>
        <v>0</v>
      </c>
      <c r="L40" s="129">
        <f>IF(L$2,IF(Annual!L$2,4,1)*IF(Percent!L$2,100,1)*IF(Logs!L$2,LN((1+$A$1/100)^(1/4)),(1+$A$1/100)^(1/4)),0)</f>
        <v>0</v>
      </c>
      <c r="M40" s="129">
        <f>IF(M$2,IF(Annual!M$2,4,1)*IF(Percent!M$2,100,1)*IF(Logs!M$2,LN((1+$A$1/100)^(1/4)),(1+$A$1/100)^(1/4)),0)</f>
        <v>0</v>
      </c>
      <c r="N40" s="129">
        <f>IF(N$2,IF(Annual!N$2,4,1)*IF(Percent!N$2,100,1)*IF(Logs!N$2,LN((1+$A$1/100)^(1/4)),(1+$A$1/100)^(1/4)),0)</f>
        <v>0</v>
      </c>
      <c r="O40" s="129">
        <f>IF(O$2,IF(Annual!O$2,4,1)*IF(Percent!O$2,100,1)*IF(Logs!O$2,LN((1+$A$1/100)^(1/4)),(1+$A$1/100)^(1/4)),0)</f>
        <v>0</v>
      </c>
      <c r="P40" s="129">
        <f>IF(P$2,IF(Annual!P$2,4,1)*IF(Percent!P$2,100,1)*IF(Logs!P$2,LN((1+$A$1/100)^(1/4)),(1+$A$1/100)^(1/4)),0)</f>
        <v>0</v>
      </c>
      <c r="Q40" s="129">
        <f>IF(Q$2,IF(Annual!Q$2,4,1)*IF(Percent!Q$2,100,1)*IF(Logs!Q$2,LN((1+$A$1/100)^(1/4)),(1+$A$1/100)^(1/4)),0)</f>
        <v>0</v>
      </c>
      <c r="R40" s="129">
        <f>IF(R$2,IF(Annual!R$2,4,1)*IF(Percent!R$2,100,1)*IF(Logs!R$2,LN((1+$A$1/100)^(1/4)),(1+$A$1/100)^(1/4)),0)</f>
        <v>0</v>
      </c>
      <c r="S40" s="129">
        <f>IF(S$2,IF(Annual!S$2,4,1)*IF(Percent!S$2,100,1)*IF(Logs!S$2,LN((1+$A$1/100)^(1/4)),(1+$A$1/100)^(1/4)),0)</f>
        <v>0</v>
      </c>
      <c r="T40" s="129">
        <f>IF(T$2,IF(Annual!T$2,4,1)*IF(Percent!T$2,100,1)*IF(Logs!T$2,LN((1+$A$1/100)^(1/4)),(1+$A$1/100)^(1/4)),0)</f>
        <v>0</v>
      </c>
      <c r="U40" s="129">
        <f>IF(U$2,IF(Annual!U$2,4,1)*IF(Percent!U$2,100,1)*IF(Logs!U$2,LN((1+$A$1/100)^(1/4)),(1+$A$1/100)^(1/4)),0)</f>
        <v>0</v>
      </c>
      <c r="V40" s="129">
        <f>IF(V$2,IF(Annual!V$2,4,1)*IF(Percent!V$2,100,1)*IF(Logs!V$2,LN((1+$A$1/100)^(1/4)),(1+$A$1/100)^(1/4)),0)</f>
        <v>0</v>
      </c>
      <c r="W40" s="129">
        <f>IF(W$2,IF(Annual!W$2,4,1)*IF(Percent!W$2,100,1)*IF(Logs!W$2,LN((1+$A$1/100)^(1/4)),(1+$A$1/100)^(1/4)),0)</f>
        <v>0</v>
      </c>
      <c r="X40" s="129">
        <f>IF(X$2,IF(Annual!X$2,4,1)*IF(Percent!X$2,100,1)*IF(Logs!X$2,LN((1+$A$1/100)^(1/4)),(1+$A$1/100)^(1/4)),0)</f>
        <v>0</v>
      </c>
      <c r="Y40" s="129">
        <f>IF(Y$2,IF(Annual!Y$2,4,1)*IF(Percent!Y$2,100,1)*IF(Logs!Y$2,LN((1+$A$1/100)^(1/4)),(1+$A$1/100)^(1/4)),0)</f>
        <v>0</v>
      </c>
      <c r="Z40" s="129">
        <f>IF(Z$2,IF(Annual!Z$2,4,1)*IF(Percent!Z$2,100,1)*IF(Logs!Z$2,LN((1+$A$1/100)^(1/4)),(1+$A$1/100)^(1/4)),0)</f>
        <v>0</v>
      </c>
      <c r="AA40" s="129">
        <f>IF(AA$2,IF(Annual!AA$2,4,1)*IF(Percent!AA$2,100,1)*IF(Logs!AA$2,LN((1+$A$1/100)^(1/4)),(1+$A$1/100)^(1/4)),0)</f>
        <v>0</v>
      </c>
      <c r="AB40" s="129">
        <f>IF(AB$2,IF(Annual!AB$2,4,1)*IF(Percent!AB$2,100,1)*IF(Logs!AB$2,LN((1+$A$1/100)^(1/4)),(1+$A$1/100)^(1/4)),0)</f>
        <v>0</v>
      </c>
      <c r="AC40" s="129">
        <f>IF(AC$2,IF(Annual!AC$2,4,1)*IF(Percent!AC$2,100,1)*IF(Logs!AC$2,LN((1+$A$1/100)^(1/4)),(1+$A$1/100)^(1/4)),0)</f>
        <v>0</v>
      </c>
      <c r="AD40" s="129">
        <f>IF(AD$2,IF(Annual!AD$2,4,1)*IF(Percent!AD$2,100,1)*IF(Logs!AD$2,LN((1+$A$1/100)^(1/4)),(1+$A$1/100)^(1/4)),0)</f>
        <v>0</v>
      </c>
    </row>
    <row r="41" spans="1:30">
      <c r="A41" t="s">
        <v>438</v>
      </c>
      <c r="B41" s="129">
        <f>IF(B$2,IF(Annual!B$2,4,1)*IF(Percent!B$2,100,1)*IF(Logs!B$2,LN((1+$A$1/100)^(1/4)),(1+$A$1/100)^(1/4)),0)</f>
        <v>0</v>
      </c>
      <c r="C41" s="129">
        <f>IF(C$2,IF(Annual!C$2,4,1)*IF(Percent!C$2,100,1)*IF(Logs!C$2,LN((1+$A$1/100)^(1/4)),(1+$A$1/100)^(1/4)),0)</f>
        <v>0</v>
      </c>
      <c r="D41" s="129">
        <f>IF(D$2,IF(Annual!D$2,4,1)*IF(Percent!D$2,100,1)*IF(Logs!D$2,LN((1+$A$1/100)^(1/4)),(1+$A$1/100)^(1/4)),0)</f>
        <v>0</v>
      </c>
      <c r="E41" s="129">
        <f>IF(E$2,IF(Annual!E$2,4,1)*IF(Percent!E$2,100,1)*IF(Logs!E$2,LN((1+$A$1/100)^(1/4)),(1+$A$1/100)^(1/4)),0)</f>
        <v>0</v>
      </c>
      <c r="F41" s="129">
        <f>IF(F$2,IF(Annual!F$2,4,1)*IF(Percent!F$2,100,1)*IF(Logs!F$2,LN((1+$A$1/100)^(1/4)),(1+$A$1/100)^(1/4)),0)</f>
        <v>0</v>
      </c>
      <c r="G41" s="129">
        <f>IF(G$2,IF(Annual!G$2,4,1)*IF(Percent!G$2,100,1)*IF(Logs!G$2,LN((1+$A$1/100)^(1/4)),(1+$A$1/100)^(1/4)),0)</f>
        <v>0</v>
      </c>
      <c r="H41" s="129">
        <f>IF(H$2,IF(Annual!H$2,4,1)*IF(Percent!H$2,100,1)*IF(Logs!H$2,LN((1+$A$1/100)^(1/4)),(1+$A$1/100)^(1/4)),0)</f>
        <v>0</v>
      </c>
      <c r="I41" s="129">
        <f>IF(I$2,IF(Annual!I$2,4,1)*IF(Percent!I$2,100,1)*IF(Logs!I$2,LN((1+$A$1/100)^(1/4)),(1+$A$1/100)^(1/4)),0)</f>
        <v>0</v>
      </c>
      <c r="J41" s="129">
        <f>IF(J$2,IF(Annual!J$2,4,1)*IF(Percent!J$2,100,1)*IF(Logs!J$2,LN((1+$A$1/100)^(1/4)),(1+$A$1/100)^(1/4)),0)</f>
        <v>0</v>
      </c>
      <c r="K41" s="129">
        <f>IF(K$2,IF(Annual!K$2,4,1)*IF(Percent!K$2,100,1)*IF(Logs!K$2,LN((1+$A$1/100)^(1/4)),(1+$A$1/100)^(1/4)),0)</f>
        <v>0</v>
      </c>
      <c r="L41" s="129">
        <f>IF(L$2,IF(Annual!L$2,4,1)*IF(Percent!L$2,100,1)*IF(Logs!L$2,LN((1+$A$1/100)^(1/4)),(1+$A$1/100)^(1/4)),0)</f>
        <v>0</v>
      </c>
      <c r="M41" s="129">
        <f>IF(M$2,IF(Annual!M$2,4,1)*IF(Percent!M$2,100,1)*IF(Logs!M$2,LN((1+$A$1/100)^(1/4)),(1+$A$1/100)^(1/4)),0)</f>
        <v>0</v>
      </c>
      <c r="N41" s="129">
        <f>IF(N$2,IF(Annual!N$2,4,1)*IF(Percent!N$2,100,1)*IF(Logs!N$2,LN((1+$A$1/100)^(1/4)),(1+$A$1/100)^(1/4)),0)</f>
        <v>0</v>
      </c>
      <c r="O41" s="129">
        <f>IF(O$2,IF(Annual!O$2,4,1)*IF(Percent!O$2,100,1)*IF(Logs!O$2,LN((1+$A$1/100)^(1/4)),(1+$A$1/100)^(1/4)),0)</f>
        <v>0</v>
      </c>
      <c r="P41" s="129">
        <f>IF(P$2,IF(Annual!P$2,4,1)*IF(Percent!P$2,100,1)*IF(Logs!P$2,LN((1+$A$1/100)^(1/4)),(1+$A$1/100)^(1/4)),0)</f>
        <v>0</v>
      </c>
      <c r="Q41" s="129">
        <f>IF(Q$2,IF(Annual!Q$2,4,1)*IF(Percent!Q$2,100,1)*IF(Logs!Q$2,LN((1+$A$1/100)^(1/4)),(1+$A$1/100)^(1/4)),0)</f>
        <v>0</v>
      </c>
      <c r="R41" s="129">
        <f>IF(R$2,IF(Annual!R$2,4,1)*IF(Percent!R$2,100,1)*IF(Logs!R$2,LN((1+$A$1/100)^(1/4)),(1+$A$1/100)^(1/4)),0)</f>
        <v>0</v>
      </c>
      <c r="S41" s="129">
        <f>IF(S$2,IF(Annual!S$2,4,1)*IF(Percent!S$2,100,1)*IF(Logs!S$2,LN((1+$A$1/100)^(1/4)),(1+$A$1/100)^(1/4)),0)</f>
        <v>0</v>
      </c>
      <c r="T41" s="129">
        <f>IF(T$2,IF(Annual!T$2,4,1)*IF(Percent!T$2,100,1)*IF(Logs!T$2,LN((1+$A$1/100)^(1/4)),(1+$A$1/100)^(1/4)),0)</f>
        <v>0</v>
      </c>
      <c r="U41" s="129">
        <f>IF(U$2,IF(Annual!U$2,4,1)*IF(Percent!U$2,100,1)*IF(Logs!U$2,LN((1+$A$1/100)^(1/4)),(1+$A$1/100)^(1/4)),0)</f>
        <v>0</v>
      </c>
      <c r="V41" s="129">
        <f>IF(V$2,IF(Annual!V$2,4,1)*IF(Percent!V$2,100,1)*IF(Logs!V$2,LN((1+$A$1/100)^(1/4)),(1+$A$1/100)^(1/4)),0)</f>
        <v>0</v>
      </c>
      <c r="W41" s="129">
        <f>IF(W$2,IF(Annual!W$2,4,1)*IF(Percent!W$2,100,1)*IF(Logs!W$2,LN((1+$A$1/100)^(1/4)),(1+$A$1/100)^(1/4)),0)</f>
        <v>0</v>
      </c>
      <c r="X41" s="129">
        <f>IF(X$2,IF(Annual!X$2,4,1)*IF(Percent!X$2,100,1)*IF(Logs!X$2,LN((1+$A$1/100)^(1/4)),(1+$A$1/100)^(1/4)),0)</f>
        <v>0</v>
      </c>
      <c r="Y41" s="129">
        <f>IF(Y$2,IF(Annual!Y$2,4,1)*IF(Percent!Y$2,100,1)*IF(Logs!Y$2,LN((1+$A$1/100)^(1/4)),(1+$A$1/100)^(1/4)),0)</f>
        <v>0</v>
      </c>
      <c r="Z41" s="129">
        <f>IF(Z$2,IF(Annual!Z$2,4,1)*IF(Percent!Z$2,100,1)*IF(Logs!Z$2,LN((1+$A$1/100)^(1/4)),(1+$A$1/100)^(1/4)),0)</f>
        <v>0</v>
      </c>
      <c r="AA41" s="129">
        <f>IF(AA$2,IF(Annual!AA$2,4,1)*IF(Percent!AA$2,100,1)*IF(Logs!AA$2,LN((1+$A$1/100)^(1/4)),(1+$A$1/100)^(1/4)),0)</f>
        <v>0</v>
      </c>
      <c r="AB41" s="129">
        <f>IF(AB$2,IF(Annual!AB$2,4,1)*IF(Percent!AB$2,100,1)*IF(Logs!AB$2,LN((1+$A$1/100)^(1/4)),(1+$A$1/100)^(1/4)),0)</f>
        <v>0</v>
      </c>
      <c r="AC41" s="129">
        <f>IF(AC$2,IF(Annual!AC$2,4,1)*IF(Percent!AC$2,100,1)*IF(Logs!AC$2,LN((1+$A$1/100)^(1/4)),(1+$A$1/100)^(1/4)),0)</f>
        <v>0</v>
      </c>
      <c r="AD41" s="129">
        <f>IF(AD$2,IF(Annual!AD$2,4,1)*IF(Percent!AD$2,100,1)*IF(Logs!AD$2,LN((1+$A$1/100)^(1/4)),(1+$A$1/100)^(1/4)),0)</f>
        <v>0</v>
      </c>
    </row>
    <row r="42" spans="1:30">
      <c r="A42" t="s">
        <v>439</v>
      </c>
      <c r="B42" s="129">
        <f>IF(B$2,IF(Annual!B$2,4,1)*IF(Percent!B$2,100,1)*IF(Logs!B$2,LN((1+$A$1/100)^(1/4)),(1+$A$1/100)^(1/4)),0)</f>
        <v>0</v>
      </c>
      <c r="C42" s="129">
        <f>IF(C$2,IF(Annual!C$2,4,1)*IF(Percent!C$2,100,1)*IF(Logs!C$2,LN((1+$A$1/100)^(1/4)),(1+$A$1/100)^(1/4)),0)</f>
        <v>0</v>
      </c>
      <c r="D42" s="129">
        <f>IF(D$2,IF(Annual!D$2,4,1)*IF(Percent!D$2,100,1)*IF(Logs!D$2,LN((1+$A$1/100)^(1/4)),(1+$A$1/100)^(1/4)),0)</f>
        <v>0</v>
      </c>
      <c r="E42" s="129">
        <f>IF(E$2,IF(Annual!E$2,4,1)*IF(Percent!E$2,100,1)*IF(Logs!E$2,LN((1+$A$1/100)^(1/4)),(1+$A$1/100)^(1/4)),0)</f>
        <v>0</v>
      </c>
      <c r="F42" s="129">
        <f>IF(F$2,IF(Annual!F$2,4,1)*IF(Percent!F$2,100,1)*IF(Logs!F$2,LN((1+$A$1/100)^(1/4)),(1+$A$1/100)^(1/4)),0)</f>
        <v>0</v>
      </c>
      <c r="G42" s="129">
        <f>IF(G$2,IF(Annual!G$2,4,1)*IF(Percent!G$2,100,1)*IF(Logs!G$2,LN((1+$A$1/100)^(1/4)),(1+$A$1/100)^(1/4)),0)</f>
        <v>0</v>
      </c>
      <c r="H42" s="129">
        <f>IF(H$2,IF(Annual!H$2,4,1)*IF(Percent!H$2,100,1)*IF(Logs!H$2,LN((1+$A$1/100)^(1/4)),(1+$A$1/100)^(1/4)),0)</f>
        <v>0</v>
      </c>
      <c r="I42" s="129">
        <f>IF(I$2,IF(Annual!I$2,4,1)*IF(Percent!I$2,100,1)*IF(Logs!I$2,LN((1+$A$1/100)^(1/4)),(1+$A$1/100)^(1/4)),0)</f>
        <v>0</v>
      </c>
      <c r="J42" s="129">
        <f>IF(J$2,IF(Annual!J$2,4,1)*IF(Percent!J$2,100,1)*IF(Logs!J$2,LN((1+$A$1/100)^(1/4)),(1+$A$1/100)^(1/4)),0)</f>
        <v>0</v>
      </c>
      <c r="K42" s="129">
        <f>IF(K$2,IF(Annual!K$2,4,1)*IF(Percent!K$2,100,1)*IF(Logs!K$2,LN((1+$A$1/100)^(1/4)),(1+$A$1/100)^(1/4)),0)</f>
        <v>0</v>
      </c>
      <c r="L42" s="129">
        <f>IF(L$2,IF(Annual!L$2,4,1)*IF(Percent!L$2,100,1)*IF(Logs!L$2,LN((1+$A$1/100)^(1/4)),(1+$A$1/100)^(1/4)),0)</f>
        <v>0</v>
      </c>
      <c r="M42" s="129">
        <f>IF(M$2,IF(Annual!M$2,4,1)*IF(Percent!M$2,100,1)*IF(Logs!M$2,LN((1+$A$1/100)^(1/4)),(1+$A$1/100)^(1/4)),0)</f>
        <v>0</v>
      </c>
      <c r="N42" s="129">
        <f>IF(N$2,IF(Annual!N$2,4,1)*IF(Percent!N$2,100,1)*IF(Logs!N$2,LN((1+$A$1/100)^(1/4)),(1+$A$1/100)^(1/4)),0)</f>
        <v>0</v>
      </c>
      <c r="O42" s="129">
        <f>IF(O$2,IF(Annual!O$2,4,1)*IF(Percent!O$2,100,1)*IF(Logs!O$2,LN((1+$A$1/100)^(1/4)),(1+$A$1/100)^(1/4)),0)</f>
        <v>0</v>
      </c>
      <c r="P42" s="129">
        <f>IF(P$2,IF(Annual!P$2,4,1)*IF(Percent!P$2,100,1)*IF(Logs!P$2,LN((1+$A$1/100)^(1/4)),(1+$A$1/100)^(1/4)),0)</f>
        <v>0</v>
      </c>
      <c r="Q42" s="129">
        <f>IF(Q$2,IF(Annual!Q$2,4,1)*IF(Percent!Q$2,100,1)*IF(Logs!Q$2,LN((1+$A$1/100)^(1/4)),(1+$A$1/100)^(1/4)),0)</f>
        <v>0</v>
      </c>
      <c r="R42" s="129">
        <f>IF(R$2,IF(Annual!R$2,4,1)*IF(Percent!R$2,100,1)*IF(Logs!R$2,LN((1+$A$1/100)^(1/4)),(1+$A$1/100)^(1/4)),0)</f>
        <v>0</v>
      </c>
      <c r="S42" s="129">
        <f>IF(S$2,IF(Annual!S$2,4,1)*IF(Percent!S$2,100,1)*IF(Logs!S$2,LN((1+$A$1/100)^(1/4)),(1+$A$1/100)^(1/4)),0)</f>
        <v>0</v>
      </c>
      <c r="T42" s="129">
        <f>IF(T$2,IF(Annual!T$2,4,1)*IF(Percent!T$2,100,1)*IF(Logs!T$2,LN((1+$A$1/100)^(1/4)),(1+$A$1/100)^(1/4)),0)</f>
        <v>0</v>
      </c>
      <c r="U42" s="129">
        <f>IF(U$2,IF(Annual!U$2,4,1)*IF(Percent!U$2,100,1)*IF(Logs!U$2,LN((1+$A$1/100)^(1/4)),(1+$A$1/100)^(1/4)),0)</f>
        <v>0</v>
      </c>
      <c r="V42" s="129">
        <f>IF(V$2,IF(Annual!V$2,4,1)*IF(Percent!V$2,100,1)*IF(Logs!V$2,LN((1+$A$1/100)^(1/4)),(1+$A$1/100)^(1/4)),0)</f>
        <v>0</v>
      </c>
      <c r="W42" s="129">
        <f>IF(W$2,IF(Annual!W$2,4,1)*IF(Percent!W$2,100,1)*IF(Logs!W$2,LN((1+$A$1/100)^(1/4)),(1+$A$1/100)^(1/4)),0)</f>
        <v>0</v>
      </c>
      <c r="X42" s="129">
        <f>IF(X$2,IF(Annual!X$2,4,1)*IF(Percent!X$2,100,1)*IF(Logs!X$2,LN((1+$A$1/100)^(1/4)),(1+$A$1/100)^(1/4)),0)</f>
        <v>0</v>
      </c>
      <c r="Y42" s="129">
        <f>IF(Y$2,IF(Annual!Y$2,4,1)*IF(Percent!Y$2,100,1)*IF(Logs!Y$2,LN((1+$A$1/100)^(1/4)),(1+$A$1/100)^(1/4)),0)</f>
        <v>0</v>
      </c>
      <c r="Z42" s="129">
        <f>IF(Z$2,IF(Annual!Z$2,4,1)*IF(Percent!Z$2,100,1)*IF(Logs!Z$2,LN((1+$A$1/100)^(1/4)),(1+$A$1/100)^(1/4)),0)</f>
        <v>0</v>
      </c>
      <c r="AA42" s="129">
        <f>IF(AA$2,IF(Annual!AA$2,4,1)*IF(Percent!AA$2,100,1)*IF(Logs!AA$2,LN((1+$A$1/100)^(1/4)),(1+$A$1/100)^(1/4)),0)</f>
        <v>0</v>
      </c>
      <c r="AB42" s="129">
        <f>IF(AB$2,IF(Annual!AB$2,4,1)*IF(Percent!AB$2,100,1)*IF(Logs!AB$2,LN((1+$A$1/100)^(1/4)),(1+$A$1/100)^(1/4)),0)</f>
        <v>0</v>
      </c>
      <c r="AC42" s="129">
        <f>IF(AC$2,IF(Annual!AC$2,4,1)*IF(Percent!AC$2,100,1)*IF(Logs!AC$2,LN((1+$A$1/100)^(1/4)),(1+$A$1/100)^(1/4)),0)</f>
        <v>0</v>
      </c>
      <c r="AD42" s="129">
        <f>IF(AD$2,IF(Annual!AD$2,4,1)*IF(Percent!AD$2,100,1)*IF(Logs!AD$2,LN((1+$A$1/100)^(1/4)),(1+$A$1/100)^(1/4)),0)</f>
        <v>0</v>
      </c>
    </row>
    <row r="43" spans="1:30">
      <c r="A43" t="s">
        <v>440</v>
      </c>
      <c r="B43" s="129">
        <f>IF(B$2,IF(Annual!B$2,4,1)*IF(Percent!B$2,100,1)*IF(Logs!B$2,LN((1+$A$1/100)^(1/4)),(1+$A$1/100)^(1/4)),0)</f>
        <v>0</v>
      </c>
      <c r="C43" s="129">
        <f>IF(C$2,IF(Annual!C$2,4,1)*IF(Percent!C$2,100,1)*IF(Logs!C$2,LN((1+$A$1/100)^(1/4)),(1+$A$1/100)^(1/4)),0)</f>
        <v>0</v>
      </c>
      <c r="D43" s="129">
        <f>IF(D$2,IF(Annual!D$2,4,1)*IF(Percent!D$2,100,1)*IF(Logs!D$2,LN((1+$A$1/100)^(1/4)),(1+$A$1/100)^(1/4)),0)</f>
        <v>0</v>
      </c>
      <c r="E43" s="129">
        <f>IF(E$2,IF(Annual!E$2,4,1)*IF(Percent!E$2,100,1)*IF(Logs!E$2,LN((1+$A$1/100)^(1/4)),(1+$A$1/100)^(1/4)),0)</f>
        <v>0</v>
      </c>
      <c r="F43" s="129">
        <f>IF(F$2,IF(Annual!F$2,4,1)*IF(Percent!F$2,100,1)*IF(Logs!F$2,LN((1+$A$1/100)^(1/4)),(1+$A$1/100)^(1/4)),0)</f>
        <v>0</v>
      </c>
      <c r="G43" s="129">
        <f>IF(G$2,IF(Annual!G$2,4,1)*IF(Percent!G$2,100,1)*IF(Logs!G$2,LN((1+$A$1/100)^(1/4)),(1+$A$1/100)^(1/4)),0)</f>
        <v>0</v>
      </c>
      <c r="H43" s="129">
        <f>IF(H$2,IF(Annual!H$2,4,1)*IF(Percent!H$2,100,1)*IF(Logs!H$2,LN((1+$A$1/100)^(1/4)),(1+$A$1/100)^(1/4)),0)</f>
        <v>0</v>
      </c>
      <c r="I43" s="129">
        <f>IF(I$2,IF(Annual!I$2,4,1)*IF(Percent!I$2,100,1)*IF(Logs!I$2,LN((1+$A$1/100)^(1/4)),(1+$A$1/100)^(1/4)),0)</f>
        <v>0</v>
      </c>
      <c r="J43" s="129">
        <f>IF(J$2,IF(Annual!J$2,4,1)*IF(Percent!J$2,100,1)*IF(Logs!J$2,LN((1+$A$1/100)^(1/4)),(1+$A$1/100)^(1/4)),0)</f>
        <v>0</v>
      </c>
      <c r="K43" s="129">
        <f>IF(K$2,IF(Annual!K$2,4,1)*IF(Percent!K$2,100,1)*IF(Logs!K$2,LN((1+$A$1/100)^(1/4)),(1+$A$1/100)^(1/4)),0)</f>
        <v>0</v>
      </c>
      <c r="L43" s="129">
        <f>IF(L$2,IF(Annual!L$2,4,1)*IF(Percent!L$2,100,1)*IF(Logs!L$2,LN((1+$A$1/100)^(1/4)),(1+$A$1/100)^(1/4)),0)</f>
        <v>0</v>
      </c>
      <c r="M43" s="129">
        <f>IF(M$2,IF(Annual!M$2,4,1)*IF(Percent!M$2,100,1)*IF(Logs!M$2,LN((1+$A$1/100)^(1/4)),(1+$A$1/100)^(1/4)),0)</f>
        <v>0</v>
      </c>
      <c r="N43" s="129">
        <f>IF(N$2,IF(Annual!N$2,4,1)*IF(Percent!N$2,100,1)*IF(Logs!N$2,LN((1+$A$1/100)^(1/4)),(1+$A$1/100)^(1/4)),0)</f>
        <v>0</v>
      </c>
      <c r="O43" s="129">
        <f>IF(O$2,IF(Annual!O$2,4,1)*IF(Percent!O$2,100,1)*IF(Logs!O$2,LN((1+$A$1/100)^(1/4)),(1+$A$1/100)^(1/4)),0)</f>
        <v>0</v>
      </c>
      <c r="P43" s="129">
        <f>IF(P$2,IF(Annual!P$2,4,1)*IF(Percent!P$2,100,1)*IF(Logs!P$2,LN((1+$A$1/100)^(1/4)),(1+$A$1/100)^(1/4)),0)</f>
        <v>0</v>
      </c>
      <c r="Q43" s="129">
        <f>IF(Q$2,IF(Annual!Q$2,4,1)*IF(Percent!Q$2,100,1)*IF(Logs!Q$2,LN((1+$A$1/100)^(1/4)),(1+$A$1/100)^(1/4)),0)</f>
        <v>0</v>
      </c>
      <c r="R43" s="129">
        <f>IF(R$2,IF(Annual!R$2,4,1)*IF(Percent!R$2,100,1)*IF(Logs!R$2,LN((1+$A$1/100)^(1/4)),(1+$A$1/100)^(1/4)),0)</f>
        <v>0</v>
      </c>
      <c r="S43" s="129">
        <f>IF(S$2,IF(Annual!S$2,4,1)*IF(Percent!S$2,100,1)*IF(Logs!S$2,LN((1+$A$1/100)^(1/4)),(1+$A$1/100)^(1/4)),0)</f>
        <v>0</v>
      </c>
      <c r="T43" s="129">
        <f>IF(T$2,IF(Annual!T$2,4,1)*IF(Percent!T$2,100,1)*IF(Logs!T$2,LN((1+$A$1/100)^(1/4)),(1+$A$1/100)^(1/4)),0)</f>
        <v>0</v>
      </c>
      <c r="U43" s="129">
        <f>IF(U$2,IF(Annual!U$2,4,1)*IF(Percent!U$2,100,1)*IF(Logs!U$2,LN((1+$A$1/100)^(1/4)),(1+$A$1/100)^(1/4)),0)</f>
        <v>0</v>
      </c>
      <c r="V43" s="129">
        <f>IF(V$2,IF(Annual!V$2,4,1)*IF(Percent!V$2,100,1)*IF(Logs!V$2,LN((1+$A$1/100)^(1/4)),(1+$A$1/100)^(1/4)),0)</f>
        <v>0</v>
      </c>
      <c r="W43" s="129">
        <f>IF(W$2,IF(Annual!W$2,4,1)*IF(Percent!W$2,100,1)*IF(Logs!W$2,LN((1+$A$1/100)^(1/4)),(1+$A$1/100)^(1/4)),0)</f>
        <v>0</v>
      </c>
      <c r="X43" s="129">
        <f>IF(X$2,IF(Annual!X$2,4,1)*IF(Percent!X$2,100,1)*IF(Logs!X$2,LN((1+$A$1/100)^(1/4)),(1+$A$1/100)^(1/4)),0)</f>
        <v>0</v>
      </c>
      <c r="Y43" s="129">
        <f>IF(Y$2,IF(Annual!Y$2,4,1)*IF(Percent!Y$2,100,1)*IF(Logs!Y$2,LN((1+$A$1/100)^(1/4)),(1+$A$1/100)^(1/4)),0)</f>
        <v>0</v>
      </c>
      <c r="Z43" s="129">
        <f>IF(Z$2,IF(Annual!Z$2,4,1)*IF(Percent!Z$2,100,1)*IF(Logs!Z$2,LN((1+$A$1/100)^(1/4)),(1+$A$1/100)^(1/4)),0)</f>
        <v>0</v>
      </c>
      <c r="AA43" s="129">
        <f>IF(AA$2,IF(Annual!AA$2,4,1)*IF(Percent!AA$2,100,1)*IF(Logs!AA$2,LN((1+$A$1/100)^(1/4)),(1+$A$1/100)^(1/4)),0)</f>
        <v>0</v>
      </c>
      <c r="AB43" s="129">
        <f>IF(AB$2,IF(Annual!AB$2,4,1)*IF(Percent!AB$2,100,1)*IF(Logs!AB$2,LN((1+$A$1/100)^(1/4)),(1+$A$1/100)^(1/4)),0)</f>
        <v>0</v>
      </c>
      <c r="AC43" s="129">
        <f>IF(AC$2,IF(Annual!AC$2,4,1)*IF(Percent!AC$2,100,1)*IF(Logs!AC$2,LN((1+$A$1/100)^(1/4)),(1+$A$1/100)^(1/4)),0)</f>
        <v>0</v>
      </c>
      <c r="AD43" s="129">
        <f>IF(AD$2,IF(Annual!AD$2,4,1)*IF(Percent!AD$2,100,1)*IF(Logs!AD$2,LN((1+$A$1/100)^(1/4)),(1+$A$1/100)^(1/4)),0)</f>
        <v>0</v>
      </c>
    </row>
    <row r="44" spans="1:30">
      <c r="A44" t="s">
        <v>441</v>
      </c>
      <c r="B44" s="129">
        <f>IF(B$2,IF(Annual!B$2,4,1)*IF(Percent!B$2,100,1)*IF(Logs!B$2,LN((1+$A$1/100)^(1/4)),(1+$A$1/100)^(1/4)),0)</f>
        <v>0</v>
      </c>
      <c r="C44" s="129">
        <f>IF(C$2,IF(Annual!C$2,4,1)*IF(Percent!C$2,100,1)*IF(Logs!C$2,LN((1+$A$1/100)^(1/4)),(1+$A$1/100)^(1/4)),0)</f>
        <v>0</v>
      </c>
      <c r="D44" s="129">
        <f>IF(D$2,IF(Annual!D$2,4,1)*IF(Percent!D$2,100,1)*IF(Logs!D$2,LN((1+$A$1/100)^(1/4)),(1+$A$1/100)^(1/4)),0)</f>
        <v>0</v>
      </c>
      <c r="E44" s="129">
        <f>IF(E$2,IF(Annual!E$2,4,1)*IF(Percent!E$2,100,1)*IF(Logs!E$2,LN((1+$A$1/100)^(1/4)),(1+$A$1/100)^(1/4)),0)</f>
        <v>0</v>
      </c>
      <c r="F44" s="129">
        <f>IF(F$2,IF(Annual!F$2,4,1)*IF(Percent!F$2,100,1)*IF(Logs!F$2,LN((1+$A$1/100)^(1/4)),(1+$A$1/100)^(1/4)),0)</f>
        <v>0</v>
      </c>
      <c r="G44" s="129">
        <f>IF(G$2,IF(Annual!G$2,4,1)*IF(Percent!G$2,100,1)*IF(Logs!G$2,LN((1+$A$1/100)^(1/4)),(1+$A$1/100)^(1/4)),0)</f>
        <v>0</v>
      </c>
      <c r="H44" s="129">
        <f>IF(H$2,IF(Annual!H$2,4,1)*IF(Percent!H$2,100,1)*IF(Logs!H$2,LN((1+$A$1/100)^(1/4)),(1+$A$1/100)^(1/4)),0)</f>
        <v>0</v>
      </c>
      <c r="I44" s="129">
        <f>IF(I$2,IF(Annual!I$2,4,1)*IF(Percent!I$2,100,1)*IF(Logs!I$2,LN((1+$A$1/100)^(1/4)),(1+$A$1/100)^(1/4)),0)</f>
        <v>0</v>
      </c>
      <c r="J44" s="129">
        <f>IF(J$2,IF(Annual!J$2,4,1)*IF(Percent!J$2,100,1)*IF(Logs!J$2,LN((1+$A$1/100)^(1/4)),(1+$A$1/100)^(1/4)),0)</f>
        <v>0</v>
      </c>
      <c r="K44" s="129">
        <f>IF(K$2,IF(Annual!K$2,4,1)*IF(Percent!K$2,100,1)*IF(Logs!K$2,LN((1+$A$1/100)^(1/4)),(1+$A$1/100)^(1/4)),0)</f>
        <v>0</v>
      </c>
      <c r="L44" s="129">
        <f>IF(L$2,IF(Annual!L$2,4,1)*IF(Percent!L$2,100,1)*IF(Logs!L$2,LN((1+$A$1/100)^(1/4)),(1+$A$1/100)^(1/4)),0)</f>
        <v>0</v>
      </c>
      <c r="M44" s="129">
        <f>IF(M$2,IF(Annual!M$2,4,1)*IF(Percent!M$2,100,1)*IF(Logs!M$2,LN((1+$A$1/100)^(1/4)),(1+$A$1/100)^(1/4)),0)</f>
        <v>0</v>
      </c>
      <c r="N44" s="129">
        <f>IF(N$2,IF(Annual!N$2,4,1)*IF(Percent!N$2,100,1)*IF(Logs!N$2,LN((1+$A$1/100)^(1/4)),(1+$A$1/100)^(1/4)),0)</f>
        <v>0</v>
      </c>
      <c r="O44" s="129">
        <f>IF(O$2,IF(Annual!O$2,4,1)*IF(Percent!O$2,100,1)*IF(Logs!O$2,LN((1+$A$1/100)^(1/4)),(1+$A$1/100)^(1/4)),0)</f>
        <v>0</v>
      </c>
      <c r="P44" s="129">
        <f>IF(P$2,IF(Annual!P$2,4,1)*IF(Percent!P$2,100,1)*IF(Logs!P$2,LN((1+$A$1/100)^(1/4)),(1+$A$1/100)^(1/4)),0)</f>
        <v>0</v>
      </c>
      <c r="Q44" s="129">
        <f>IF(Q$2,IF(Annual!Q$2,4,1)*IF(Percent!Q$2,100,1)*IF(Logs!Q$2,LN((1+$A$1/100)^(1/4)),(1+$A$1/100)^(1/4)),0)</f>
        <v>0</v>
      </c>
      <c r="R44" s="129">
        <f>IF(R$2,IF(Annual!R$2,4,1)*IF(Percent!R$2,100,1)*IF(Logs!R$2,LN((1+$A$1/100)^(1/4)),(1+$A$1/100)^(1/4)),0)</f>
        <v>0</v>
      </c>
      <c r="S44" s="129">
        <f>IF(S$2,IF(Annual!S$2,4,1)*IF(Percent!S$2,100,1)*IF(Logs!S$2,LN((1+$A$1/100)^(1/4)),(1+$A$1/100)^(1/4)),0)</f>
        <v>0</v>
      </c>
      <c r="T44" s="129">
        <f>IF(T$2,IF(Annual!T$2,4,1)*IF(Percent!T$2,100,1)*IF(Logs!T$2,LN((1+$A$1/100)^(1/4)),(1+$A$1/100)^(1/4)),0)</f>
        <v>0</v>
      </c>
      <c r="U44" s="129">
        <f>IF(U$2,IF(Annual!U$2,4,1)*IF(Percent!U$2,100,1)*IF(Logs!U$2,LN((1+$A$1/100)^(1/4)),(1+$A$1/100)^(1/4)),0)</f>
        <v>0</v>
      </c>
      <c r="V44" s="129">
        <f>IF(V$2,IF(Annual!V$2,4,1)*IF(Percent!V$2,100,1)*IF(Logs!V$2,LN((1+$A$1/100)^(1/4)),(1+$A$1/100)^(1/4)),0)</f>
        <v>0</v>
      </c>
      <c r="W44" s="129">
        <f>IF(W$2,IF(Annual!W$2,4,1)*IF(Percent!W$2,100,1)*IF(Logs!W$2,LN((1+$A$1/100)^(1/4)),(1+$A$1/100)^(1/4)),0)</f>
        <v>0</v>
      </c>
      <c r="X44" s="129">
        <f>IF(X$2,IF(Annual!X$2,4,1)*IF(Percent!X$2,100,1)*IF(Logs!X$2,LN((1+$A$1/100)^(1/4)),(1+$A$1/100)^(1/4)),0)</f>
        <v>0</v>
      </c>
      <c r="Y44" s="129">
        <f>IF(Y$2,IF(Annual!Y$2,4,1)*IF(Percent!Y$2,100,1)*IF(Logs!Y$2,LN((1+$A$1/100)^(1/4)),(1+$A$1/100)^(1/4)),0)</f>
        <v>0</v>
      </c>
      <c r="Z44" s="129">
        <f>IF(Z$2,IF(Annual!Z$2,4,1)*IF(Percent!Z$2,100,1)*IF(Logs!Z$2,LN((1+$A$1/100)^(1/4)),(1+$A$1/100)^(1/4)),0)</f>
        <v>0</v>
      </c>
      <c r="AA44" s="129">
        <f>IF(AA$2,IF(Annual!AA$2,4,1)*IF(Percent!AA$2,100,1)*IF(Logs!AA$2,LN((1+$A$1/100)^(1/4)),(1+$A$1/100)^(1/4)),0)</f>
        <v>0</v>
      </c>
      <c r="AB44" s="129">
        <f>IF(AB$2,IF(Annual!AB$2,4,1)*IF(Percent!AB$2,100,1)*IF(Logs!AB$2,LN((1+$A$1/100)^(1/4)),(1+$A$1/100)^(1/4)),0)</f>
        <v>0</v>
      </c>
      <c r="AC44" s="129">
        <f>IF(AC$2,IF(Annual!AC$2,4,1)*IF(Percent!AC$2,100,1)*IF(Logs!AC$2,LN((1+$A$1/100)^(1/4)),(1+$A$1/100)^(1/4)),0)</f>
        <v>0</v>
      </c>
      <c r="AD44" s="129">
        <f>IF(AD$2,IF(Annual!AD$2,4,1)*IF(Percent!AD$2,100,1)*IF(Logs!AD$2,LN((1+$A$1/100)^(1/4)),(1+$A$1/100)^(1/4)),0)</f>
        <v>0</v>
      </c>
    </row>
    <row r="45" spans="1:30">
      <c r="A45" t="s">
        <v>442</v>
      </c>
      <c r="B45" s="129">
        <f>IF(B$2,IF(Annual!B$2,4,1)*IF(Percent!B$2,100,1)*IF(Logs!B$2,LN((1+$A$1/100)^(1/4)),(1+$A$1/100)^(1/4)),0)</f>
        <v>0</v>
      </c>
      <c r="C45" s="129">
        <f>IF(C$2,IF(Annual!C$2,4,1)*IF(Percent!C$2,100,1)*IF(Logs!C$2,LN((1+$A$1/100)^(1/4)),(1+$A$1/100)^(1/4)),0)</f>
        <v>0</v>
      </c>
      <c r="D45" s="129">
        <f>IF(D$2,IF(Annual!D$2,4,1)*IF(Percent!D$2,100,1)*IF(Logs!D$2,LN((1+$A$1/100)^(1/4)),(1+$A$1/100)^(1/4)),0)</f>
        <v>0</v>
      </c>
      <c r="E45" s="129">
        <f>IF(E$2,IF(Annual!E$2,4,1)*IF(Percent!E$2,100,1)*IF(Logs!E$2,LN((1+$A$1/100)^(1/4)),(1+$A$1/100)^(1/4)),0)</f>
        <v>0</v>
      </c>
      <c r="F45" s="129">
        <f>IF(F$2,IF(Annual!F$2,4,1)*IF(Percent!F$2,100,1)*IF(Logs!F$2,LN((1+$A$1/100)^(1/4)),(1+$A$1/100)^(1/4)),0)</f>
        <v>0</v>
      </c>
      <c r="G45" s="129">
        <f>IF(G$2,IF(Annual!G$2,4,1)*IF(Percent!G$2,100,1)*IF(Logs!G$2,LN((1+$A$1/100)^(1/4)),(1+$A$1/100)^(1/4)),0)</f>
        <v>0</v>
      </c>
      <c r="H45" s="129">
        <f>IF(H$2,IF(Annual!H$2,4,1)*IF(Percent!H$2,100,1)*IF(Logs!H$2,LN((1+$A$1/100)^(1/4)),(1+$A$1/100)^(1/4)),0)</f>
        <v>0</v>
      </c>
      <c r="I45" s="129">
        <f>IF(I$2,IF(Annual!I$2,4,1)*IF(Percent!I$2,100,1)*IF(Logs!I$2,LN((1+$A$1/100)^(1/4)),(1+$A$1/100)^(1/4)),0)</f>
        <v>0</v>
      </c>
      <c r="J45" s="129">
        <f>IF(J$2,IF(Annual!J$2,4,1)*IF(Percent!J$2,100,1)*IF(Logs!J$2,LN((1+$A$1/100)^(1/4)),(1+$A$1/100)^(1/4)),0)</f>
        <v>0</v>
      </c>
      <c r="K45" s="129">
        <f>IF(K$2,IF(Annual!K$2,4,1)*IF(Percent!K$2,100,1)*IF(Logs!K$2,LN((1+$A$1/100)^(1/4)),(1+$A$1/100)^(1/4)),0)</f>
        <v>0</v>
      </c>
      <c r="L45" s="129">
        <f>IF(L$2,IF(Annual!L$2,4,1)*IF(Percent!L$2,100,1)*IF(Logs!L$2,LN((1+$A$1/100)^(1/4)),(1+$A$1/100)^(1/4)),0)</f>
        <v>0</v>
      </c>
      <c r="M45" s="129">
        <f>IF(M$2,IF(Annual!M$2,4,1)*IF(Percent!M$2,100,1)*IF(Logs!M$2,LN((1+$A$1/100)^(1/4)),(1+$A$1/100)^(1/4)),0)</f>
        <v>0</v>
      </c>
      <c r="N45" s="129">
        <f>IF(N$2,IF(Annual!N$2,4,1)*IF(Percent!N$2,100,1)*IF(Logs!N$2,LN((1+$A$1/100)^(1/4)),(1+$A$1/100)^(1/4)),0)</f>
        <v>0</v>
      </c>
      <c r="O45" s="129">
        <f>IF(O$2,IF(Annual!O$2,4,1)*IF(Percent!O$2,100,1)*IF(Logs!O$2,LN((1+$A$1/100)^(1/4)),(1+$A$1/100)^(1/4)),0)</f>
        <v>0</v>
      </c>
      <c r="P45" s="129">
        <f>IF(P$2,IF(Annual!P$2,4,1)*IF(Percent!P$2,100,1)*IF(Logs!P$2,LN((1+$A$1/100)^(1/4)),(1+$A$1/100)^(1/4)),0)</f>
        <v>0</v>
      </c>
      <c r="Q45" s="129">
        <f>IF(Q$2,IF(Annual!Q$2,4,1)*IF(Percent!Q$2,100,1)*IF(Logs!Q$2,LN((1+$A$1/100)^(1/4)),(1+$A$1/100)^(1/4)),0)</f>
        <v>0</v>
      </c>
      <c r="R45" s="129">
        <f>IF(R$2,IF(Annual!R$2,4,1)*IF(Percent!R$2,100,1)*IF(Logs!R$2,LN((1+$A$1/100)^(1/4)),(1+$A$1/100)^(1/4)),0)</f>
        <v>0</v>
      </c>
      <c r="S45" s="129">
        <f>IF(S$2,IF(Annual!S$2,4,1)*IF(Percent!S$2,100,1)*IF(Logs!S$2,LN((1+$A$1/100)^(1/4)),(1+$A$1/100)^(1/4)),0)</f>
        <v>0</v>
      </c>
      <c r="T45" s="129">
        <f>IF(T$2,IF(Annual!T$2,4,1)*IF(Percent!T$2,100,1)*IF(Logs!T$2,LN((1+$A$1/100)^(1/4)),(1+$A$1/100)^(1/4)),0)</f>
        <v>0</v>
      </c>
      <c r="U45" s="129">
        <f>IF(U$2,IF(Annual!U$2,4,1)*IF(Percent!U$2,100,1)*IF(Logs!U$2,LN((1+$A$1/100)^(1/4)),(1+$A$1/100)^(1/4)),0)</f>
        <v>0</v>
      </c>
      <c r="V45" s="129">
        <f>IF(V$2,IF(Annual!V$2,4,1)*IF(Percent!V$2,100,1)*IF(Logs!V$2,LN((1+$A$1/100)^(1/4)),(1+$A$1/100)^(1/4)),0)</f>
        <v>0</v>
      </c>
      <c r="W45" s="129">
        <f>IF(W$2,IF(Annual!W$2,4,1)*IF(Percent!W$2,100,1)*IF(Logs!W$2,LN((1+$A$1/100)^(1/4)),(1+$A$1/100)^(1/4)),0)</f>
        <v>0</v>
      </c>
      <c r="X45" s="129">
        <f>IF(X$2,IF(Annual!X$2,4,1)*IF(Percent!X$2,100,1)*IF(Logs!X$2,LN((1+$A$1/100)^(1/4)),(1+$A$1/100)^(1/4)),0)</f>
        <v>0</v>
      </c>
      <c r="Y45" s="129">
        <f>IF(Y$2,IF(Annual!Y$2,4,1)*IF(Percent!Y$2,100,1)*IF(Logs!Y$2,LN((1+$A$1/100)^(1/4)),(1+$A$1/100)^(1/4)),0)</f>
        <v>0</v>
      </c>
      <c r="Z45" s="129">
        <f>IF(Z$2,IF(Annual!Z$2,4,1)*IF(Percent!Z$2,100,1)*IF(Logs!Z$2,LN((1+$A$1/100)^(1/4)),(1+$A$1/100)^(1/4)),0)</f>
        <v>0</v>
      </c>
      <c r="AA45" s="129">
        <f>IF(AA$2,IF(Annual!AA$2,4,1)*IF(Percent!AA$2,100,1)*IF(Logs!AA$2,LN((1+$A$1/100)^(1/4)),(1+$A$1/100)^(1/4)),0)</f>
        <v>0</v>
      </c>
      <c r="AB45" s="129">
        <f>IF(AB$2,IF(Annual!AB$2,4,1)*IF(Percent!AB$2,100,1)*IF(Logs!AB$2,LN((1+$A$1/100)^(1/4)),(1+$A$1/100)^(1/4)),0)</f>
        <v>0</v>
      </c>
      <c r="AC45" s="129">
        <f>IF(AC$2,IF(Annual!AC$2,4,1)*IF(Percent!AC$2,100,1)*IF(Logs!AC$2,LN((1+$A$1/100)^(1/4)),(1+$A$1/100)^(1/4)),0)</f>
        <v>0</v>
      </c>
      <c r="AD45" s="129">
        <f>IF(AD$2,IF(Annual!AD$2,4,1)*IF(Percent!AD$2,100,1)*IF(Logs!AD$2,LN((1+$A$1/100)^(1/4)),(1+$A$1/100)^(1/4)),0)</f>
        <v>0</v>
      </c>
    </row>
    <row r="46" spans="1:30">
      <c r="A46" t="s">
        <v>443</v>
      </c>
      <c r="B46" s="129">
        <f>IF(B$2,IF(Annual!B$2,4,1)*IF(Percent!B$2,100,1)*IF(Logs!B$2,LN((1+$A$1/100)^(1/4)),(1+$A$1/100)^(1/4)),0)</f>
        <v>0</v>
      </c>
      <c r="C46" s="129">
        <f>IF(C$2,IF(Annual!C$2,4,1)*IF(Percent!C$2,100,1)*IF(Logs!C$2,LN((1+$A$1/100)^(1/4)),(1+$A$1/100)^(1/4)),0)</f>
        <v>0</v>
      </c>
      <c r="D46" s="129">
        <f>IF(D$2,IF(Annual!D$2,4,1)*IF(Percent!D$2,100,1)*IF(Logs!D$2,LN((1+$A$1/100)^(1/4)),(1+$A$1/100)^(1/4)),0)</f>
        <v>0</v>
      </c>
      <c r="E46" s="129">
        <f>IF(E$2,IF(Annual!E$2,4,1)*IF(Percent!E$2,100,1)*IF(Logs!E$2,LN((1+$A$1/100)^(1/4)),(1+$A$1/100)^(1/4)),0)</f>
        <v>0</v>
      </c>
      <c r="F46" s="129">
        <f>IF(F$2,IF(Annual!F$2,4,1)*IF(Percent!F$2,100,1)*IF(Logs!F$2,LN((1+$A$1/100)^(1/4)),(1+$A$1/100)^(1/4)),0)</f>
        <v>0</v>
      </c>
      <c r="G46" s="129">
        <f>IF(G$2,IF(Annual!G$2,4,1)*IF(Percent!G$2,100,1)*IF(Logs!G$2,LN((1+$A$1/100)^(1/4)),(1+$A$1/100)^(1/4)),0)</f>
        <v>0</v>
      </c>
      <c r="H46" s="129">
        <f>IF(H$2,IF(Annual!H$2,4,1)*IF(Percent!H$2,100,1)*IF(Logs!H$2,LN((1+$A$1/100)^(1/4)),(1+$A$1/100)^(1/4)),0)</f>
        <v>0</v>
      </c>
      <c r="I46" s="129">
        <f>IF(I$2,IF(Annual!I$2,4,1)*IF(Percent!I$2,100,1)*IF(Logs!I$2,LN((1+$A$1/100)^(1/4)),(1+$A$1/100)^(1/4)),0)</f>
        <v>0</v>
      </c>
      <c r="J46" s="129">
        <f>IF(J$2,IF(Annual!J$2,4,1)*IF(Percent!J$2,100,1)*IF(Logs!J$2,LN((1+$A$1/100)^(1/4)),(1+$A$1/100)^(1/4)),0)</f>
        <v>0</v>
      </c>
      <c r="K46" s="129">
        <f>IF(K$2,IF(Annual!K$2,4,1)*IF(Percent!K$2,100,1)*IF(Logs!K$2,LN((1+$A$1/100)^(1/4)),(1+$A$1/100)^(1/4)),0)</f>
        <v>0</v>
      </c>
      <c r="L46" s="129">
        <f>IF(L$2,IF(Annual!L$2,4,1)*IF(Percent!L$2,100,1)*IF(Logs!L$2,LN((1+$A$1/100)^(1/4)),(1+$A$1/100)^(1/4)),0)</f>
        <v>0</v>
      </c>
      <c r="M46" s="129">
        <f>IF(M$2,IF(Annual!M$2,4,1)*IF(Percent!M$2,100,1)*IF(Logs!M$2,LN((1+$A$1/100)^(1/4)),(1+$A$1/100)^(1/4)),0)</f>
        <v>0</v>
      </c>
      <c r="N46" s="129">
        <f>IF(N$2,IF(Annual!N$2,4,1)*IF(Percent!N$2,100,1)*IF(Logs!N$2,LN((1+$A$1/100)^(1/4)),(1+$A$1/100)^(1/4)),0)</f>
        <v>0</v>
      </c>
      <c r="O46" s="129">
        <f>IF(O$2,IF(Annual!O$2,4,1)*IF(Percent!O$2,100,1)*IF(Logs!O$2,LN((1+$A$1/100)^(1/4)),(1+$A$1/100)^(1/4)),0)</f>
        <v>0</v>
      </c>
      <c r="P46" s="129">
        <f>IF(P$2,IF(Annual!P$2,4,1)*IF(Percent!P$2,100,1)*IF(Logs!P$2,LN((1+$A$1/100)^(1/4)),(1+$A$1/100)^(1/4)),0)</f>
        <v>0</v>
      </c>
      <c r="Q46" s="129">
        <f>IF(Q$2,IF(Annual!Q$2,4,1)*IF(Percent!Q$2,100,1)*IF(Logs!Q$2,LN((1+$A$1/100)^(1/4)),(1+$A$1/100)^(1/4)),0)</f>
        <v>0</v>
      </c>
      <c r="R46" s="129">
        <f>IF(R$2,IF(Annual!R$2,4,1)*IF(Percent!R$2,100,1)*IF(Logs!R$2,LN((1+$A$1/100)^(1/4)),(1+$A$1/100)^(1/4)),0)</f>
        <v>0</v>
      </c>
      <c r="S46" s="129">
        <f>IF(S$2,IF(Annual!S$2,4,1)*IF(Percent!S$2,100,1)*IF(Logs!S$2,LN((1+$A$1/100)^(1/4)),(1+$A$1/100)^(1/4)),0)</f>
        <v>0</v>
      </c>
      <c r="T46" s="129">
        <f>IF(T$2,IF(Annual!T$2,4,1)*IF(Percent!T$2,100,1)*IF(Logs!T$2,LN((1+$A$1/100)^(1/4)),(1+$A$1/100)^(1/4)),0)</f>
        <v>0</v>
      </c>
      <c r="U46" s="129">
        <f>IF(U$2,IF(Annual!U$2,4,1)*IF(Percent!U$2,100,1)*IF(Logs!U$2,LN((1+$A$1/100)^(1/4)),(1+$A$1/100)^(1/4)),0)</f>
        <v>0</v>
      </c>
      <c r="V46" s="129">
        <f>IF(V$2,IF(Annual!V$2,4,1)*IF(Percent!V$2,100,1)*IF(Logs!V$2,LN((1+$A$1/100)^(1/4)),(1+$A$1/100)^(1/4)),0)</f>
        <v>0</v>
      </c>
      <c r="W46" s="129">
        <f>IF(W$2,IF(Annual!W$2,4,1)*IF(Percent!W$2,100,1)*IF(Logs!W$2,LN((1+$A$1/100)^(1/4)),(1+$A$1/100)^(1/4)),0)</f>
        <v>0</v>
      </c>
      <c r="X46" s="129">
        <f>IF(X$2,IF(Annual!X$2,4,1)*IF(Percent!X$2,100,1)*IF(Logs!X$2,LN((1+$A$1/100)^(1/4)),(1+$A$1/100)^(1/4)),0)</f>
        <v>0</v>
      </c>
      <c r="Y46" s="129">
        <f>IF(Y$2,IF(Annual!Y$2,4,1)*IF(Percent!Y$2,100,1)*IF(Logs!Y$2,LN((1+$A$1/100)^(1/4)),(1+$A$1/100)^(1/4)),0)</f>
        <v>0</v>
      </c>
      <c r="Z46" s="129">
        <f>IF(Z$2,IF(Annual!Z$2,4,1)*IF(Percent!Z$2,100,1)*IF(Logs!Z$2,LN((1+$A$1/100)^(1/4)),(1+$A$1/100)^(1/4)),0)</f>
        <v>0</v>
      </c>
      <c r="AA46" s="129">
        <f>IF(AA$2,IF(Annual!AA$2,4,1)*IF(Percent!AA$2,100,1)*IF(Logs!AA$2,LN((1+$A$1/100)^(1/4)),(1+$A$1/100)^(1/4)),0)</f>
        <v>0</v>
      </c>
      <c r="AB46" s="129">
        <f>IF(AB$2,IF(Annual!AB$2,4,1)*IF(Percent!AB$2,100,1)*IF(Logs!AB$2,LN((1+$A$1/100)^(1/4)),(1+$A$1/100)^(1/4)),0)</f>
        <v>0</v>
      </c>
      <c r="AC46" s="129">
        <f>IF(AC$2,IF(Annual!AC$2,4,1)*IF(Percent!AC$2,100,1)*IF(Logs!AC$2,LN((1+$A$1/100)^(1/4)),(1+$A$1/100)^(1/4)),0)</f>
        <v>0</v>
      </c>
      <c r="AD46" s="129">
        <f>IF(AD$2,IF(Annual!AD$2,4,1)*IF(Percent!AD$2,100,1)*IF(Logs!AD$2,LN((1+$A$1/100)^(1/4)),(1+$A$1/100)^(1/4)),0)</f>
        <v>0</v>
      </c>
    </row>
    <row r="47" spans="1:30">
      <c r="A47" t="s">
        <v>444</v>
      </c>
      <c r="B47" s="129">
        <f>IF(B$2,IF(Annual!B$2,4,1)*IF(Percent!B$2,100,1)*IF(Logs!B$2,LN((1+$A$1/100)^(1/4)),(1+$A$1/100)^(1/4)),0)</f>
        <v>0</v>
      </c>
      <c r="C47" s="129">
        <f>IF(C$2,IF(Annual!C$2,4,1)*IF(Percent!C$2,100,1)*IF(Logs!C$2,LN((1+$A$1/100)^(1/4)),(1+$A$1/100)^(1/4)),0)</f>
        <v>0</v>
      </c>
      <c r="D47" s="129">
        <f>IF(D$2,IF(Annual!D$2,4,1)*IF(Percent!D$2,100,1)*IF(Logs!D$2,LN((1+$A$1/100)^(1/4)),(1+$A$1/100)^(1/4)),0)</f>
        <v>0</v>
      </c>
      <c r="E47" s="129">
        <f>IF(E$2,IF(Annual!E$2,4,1)*IF(Percent!E$2,100,1)*IF(Logs!E$2,LN((1+$A$1/100)^(1/4)),(1+$A$1/100)^(1/4)),0)</f>
        <v>0</v>
      </c>
      <c r="F47" s="129">
        <f>IF(F$2,IF(Annual!F$2,4,1)*IF(Percent!F$2,100,1)*IF(Logs!F$2,LN((1+$A$1/100)^(1/4)),(1+$A$1/100)^(1/4)),0)</f>
        <v>0</v>
      </c>
      <c r="G47" s="129">
        <f>IF(G$2,IF(Annual!G$2,4,1)*IF(Percent!G$2,100,1)*IF(Logs!G$2,LN((1+$A$1/100)^(1/4)),(1+$A$1/100)^(1/4)),0)</f>
        <v>0</v>
      </c>
      <c r="H47" s="129">
        <f>IF(H$2,IF(Annual!H$2,4,1)*IF(Percent!H$2,100,1)*IF(Logs!H$2,LN((1+$A$1/100)^(1/4)),(1+$A$1/100)^(1/4)),0)</f>
        <v>0</v>
      </c>
      <c r="I47" s="129">
        <f>IF(I$2,IF(Annual!I$2,4,1)*IF(Percent!I$2,100,1)*IF(Logs!I$2,LN((1+$A$1/100)^(1/4)),(1+$A$1/100)^(1/4)),0)</f>
        <v>0</v>
      </c>
      <c r="J47" s="129">
        <f>IF(J$2,IF(Annual!J$2,4,1)*IF(Percent!J$2,100,1)*IF(Logs!J$2,LN((1+$A$1/100)^(1/4)),(1+$A$1/100)^(1/4)),0)</f>
        <v>0</v>
      </c>
      <c r="K47" s="129">
        <f>IF(K$2,IF(Annual!K$2,4,1)*IF(Percent!K$2,100,1)*IF(Logs!K$2,LN((1+$A$1/100)^(1/4)),(1+$A$1/100)^(1/4)),0)</f>
        <v>0</v>
      </c>
      <c r="L47" s="129">
        <f>IF(L$2,IF(Annual!L$2,4,1)*IF(Percent!L$2,100,1)*IF(Logs!L$2,LN((1+$A$1/100)^(1/4)),(1+$A$1/100)^(1/4)),0)</f>
        <v>0</v>
      </c>
      <c r="M47" s="129">
        <f>IF(M$2,IF(Annual!M$2,4,1)*IF(Percent!M$2,100,1)*IF(Logs!M$2,LN((1+$A$1/100)^(1/4)),(1+$A$1/100)^(1/4)),0)</f>
        <v>0</v>
      </c>
      <c r="N47" s="129">
        <f>IF(N$2,IF(Annual!N$2,4,1)*IF(Percent!N$2,100,1)*IF(Logs!N$2,LN((1+$A$1/100)^(1/4)),(1+$A$1/100)^(1/4)),0)</f>
        <v>0</v>
      </c>
      <c r="O47" s="129">
        <f>IF(O$2,IF(Annual!O$2,4,1)*IF(Percent!O$2,100,1)*IF(Logs!O$2,LN((1+$A$1/100)^(1/4)),(1+$A$1/100)^(1/4)),0)</f>
        <v>0</v>
      </c>
      <c r="P47" s="129">
        <f>IF(P$2,IF(Annual!P$2,4,1)*IF(Percent!P$2,100,1)*IF(Logs!P$2,LN((1+$A$1/100)^(1/4)),(1+$A$1/100)^(1/4)),0)</f>
        <v>0</v>
      </c>
      <c r="Q47" s="129">
        <f>IF(Q$2,IF(Annual!Q$2,4,1)*IF(Percent!Q$2,100,1)*IF(Logs!Q$2,LN((1+$A$1/100)^(1/4)),(1+$A$1/100)^(1/4)),0)</f>
        <v>0</v>
      </c>
      <c r="R47" s="129">
        <f>IF(R$2,IF(Annual!R$2,4,1)*IF(Percent!R$2,100,1)*IF(Logs!R$2,LN((1+$A$1/100)^(1/4)),(1+$A$1/100)^(1/4)),0)</f>
        <v>0</v>
      </c>
      <c r="S47" s="129">
        <f>IF(S$2,IF(Annual!S$2,4,1)*IF(Percent!S$2,100,1)*IF(Logs!S$2,LN((1+$A$1/100)^(1/4)),(1+$A$1/100)^(1/4)),0)</f>
        <v>0</v>
      </c>
      <c r="T47" s="129">
        <f>IF(T$2,IF(Annual!T$2,4,1)*IF(Percent!T$2,100,1)*IF(Logs!T$2,LN((1+$A$1/100)^(1/4)),(1+$A$1/100)^(1/4)),0)</f>
        <v>0</v>
      </c>
      <c r="U47" s="129">
        <f>IF(U$2,IF(Annual!U$2,4,1)*IF(Percent!U$2,100,1)*IF(Logs!U$2,LN((1+$A$1/100)^(1/4)),(1+$A$1/100)^(1/4)),0)</f>
        <v>0</v>
      </c>
      <c r="V47" s="129">
        <f>IF(V$2,IF(Annual!V$2,4,1)*IF(Percent!V$2,100,1)*IF(Logs!V$2,LN((1+$A$1/100)^(1/4)),(1+$A$1/100)^(1/4)),0)</f>
        <v>0</v>
      </c>
      <c r="W47" s="129">
        <f>IF(W$2,IF(Annual!W$2,4,1)*IF(Percent!W$2,100,1)*IF(Logs!W$2,LN((1+$A$1/100)^(1/4)),(1+$A$1/100)^(1/4)),0)</f>
        <v>0</v>
      </c>
      <c r="X47" s="129">
        <f>IF(X$2,IF(Annual!X$2,4,1)*IF(Percent!X$2,100,1)*IF(Logs!X$2,LN((1+$A$1/100)^(1/4)),(1+$A$1/100)^(1/4)),0)</f>
        <v>0</v>
      </c>
      <c r="Y47" s="129">
        <f>IF(Y$2,IF(Annual!Y$2,4,1)*IF(Percent!Y$2,100,1)*IF(Logs!Y$2,LN((1+$A$1/100)^(1/4)),(1+$A$1/100)^(1/4)),0)</f>
        <v>0</v>
      </c>
      <c r="Z47" s="129">
        <f>IF(Z$2,IF(Annual!Z$2,4,1)*IF(Percent!Z$2,100,1)*IF(Logs!Z$2,LN((1+$A$1/100)^(1/4)),(1+$A$1/100)^(1/4)),0)</f>
        <v>0</v>
      </c>
      <c r="AA47" s="129">
        <f>IF(AA$2,IF(Annual!AA$2,4,1)*IF(Percent!AA$2,100,1)*IF(Logs!AA$2,LN((1+$A$1/100)^(1/4)),(1+$A$1/100)^(1/4)),0)</f>
        <v>0</v>
      </c>
      <c r="AB47" s="129">
        <f>IF(AB$2,IF(Annual!AB$2,4,1)*IF(Percent!AB$2,100,1)*IF(Logs!AB$2,LN((1+$A$1/100)^(1/4)),(1+$A$1/100)^(1/4)),0)</f>
        <v>0</v>
      </c>
      <c r="AC47" s="129">
        <f>IF(AC$2,IF(Annual!AC$2,4,1)*IF(Percent!AC$2,100,1)*IF(Logs!AC$2,LN((1+$A$1/100)^(1/4)),(1+$A$1/100)^(1/4)),0)</f>
        <v>0</v>
      </c>
      <c r="AD47" s="129">
        <f>IF(AD$2,IF(Annual!AD$2,4,1)*IF(Percent!AD$2,100,1)*IF(Logs!AD$2,LN((1+$A$1/100)^(1/4)),(1+$A$1/100)^(1/4)),0)</f>
        <v>0</v>
      </c>
    </row>
    <row r="48" spans="1:30">
      <c r="A48" t="s">
        <v>445</v>
      </c>
      <c r="B48" s="129">
        <f>IF(B$2,IF(Annual!B$2,4,1)*IF(Percent!B$2,100,1)*IF(Logs!B$2,LN((1+$A$1/100)^(1/4)),(1+$A$1/100)^(1/4)),0)</f>
        <v>0</v>
      </c>
      <c r="C48" s="129">
        <f>IF(C$2,IF(Annual!C$2,4,1)*IF(Percent!C$2,100,1)*IF(Logs!C$2,LN((1+$A$1/100)^(1/4)),(1+$A$1/100)^(1/4)),0)</f>
        <v>0</v>
      </c>
      <c r="D48" s="129">
        <f>IF(D$2,IF(Annual!D$2,4,1)*IF(Percent!D$2,100,1)*IF(Logs!D$2,LN((1+$A$1/100)^(1/4)),(1+$A$1/100)^(1/4)),0)</f>
        <v>0</v>
      </c>
      <c r="E48" s="129">
        <f>IF(E$2,IF(Annual!E$2,4,1)*IF(Percent!E$2,100,1)*IF(Logs!E$2,LN((1+$A$1/100)^(1/4)),(1+$A$1/100)^(1/4)),0)</f>
        <v>0</v>
      </c>
      <c r="F48" s="129">
        <f>IF(F$2,IF(Annual!F$2,4,1)*IF(Percent!F$2,100,1)*IF(Logs!F$2,LN((1+$A$1/100)^(1/4)),(1+$A$1/100)^(1/4)),0)</f>
        <v>0</v>
      </c>
      <c r="G48" s="129">
        <f>IF(G$2,IF(Annual!G$2,4,1)*IF(Percent!G$2,100,1)*IF(Logs!G$2,LN((1+$A$1/100)^(1/4)),(1+$A$1/100)^(1/4)),0)</f>
        <v>0</v>
      </c>
      <c r="H48" s="129">
        <f>IF(H$2,IF(Annual!H$2,4,1)*IF(Percent!H$2,100,1)*IF(Logs!H$2,LN((1+$A$1/100)^(1/4)),(1+$A$1/100)^(1/4)),0)</f>
        <v>0</v>
      </c>
      <c r="I48" s="129">
        <f>IF(I$2,IF(Annual!I$2,4,1)*IF(Percent!I$2,100,1)*IF(Logs!I$2,LN((1+$A$1/100)^(1/4)),(1+$A$1/100)^(1/4)),0)</f>
        <v>0</v>
      </c>
      <c r="J48" s="129">
        <f>IF(J$2,IF(Annual!J$2,4,1)*IF(Percent!J$2,100,1)*IF(Logs!J$2,LN((1+$A$1/100)^(1/4)),(1+$A$1/100)^(1/4)),0)</f>
        <v>0</v>
      </c>
      <c r="K48" s="129">
        <f>IF(K$2,IF(Annual!K$2,4,1)*IF(Percent!K$2,100,1)*IF(Logs!K$2,LN((1+$A$1/100)^(1/4)),(1+$A$1/100)^(1/4)),0)</f>
        <v>0</v>
      </c>
      <c r="L48" s="129">
        <f>IF(L$2,IF(Annual!L$2,4,1)*IF(Percent!L$2,100,1)*IF(Logs!L$2,LN((1+$A$1/100)^(1/4)),(1+$A$1/100)^(1/4)),0)</f>
        <v>0</v>
      </c>
      <c r="M48" s="129">
        <f>IF(M$2,IF(Annual!M$2,4,1)*IF(Percent!M$2,100,1)*IF(Logs!M$2,LN((1+$A$1/100)^(1/4)),(1+$A$1/100)^(1/4)),0)</f>
        <v>0</v>
      </c>
      <c r="N48" s="129">
        <f>IF(N$2,IF(Annual!N$2,4,1)*IF(Percent!N$2,100,1)*IF(Logs!N$2,LN((1+$A$1/100)^(1/4)),(1+$A$1/100)^(1/4)),0)</f>
        <v>0</v>
      </c>
      <c r="O48" s="129">
        <f>IF(O$2,IF(Annual!O$2,4,1)*IF(Percent!O$2,100,1)*IF(Logs!O$2,LN((1+$A$1/100)^(1/4)),(1+$A$1/100)^(1/4)),0)</f>
        <v>0</v>
      </c>
      <c r="P48" s="129">
        <f>IF(P$2,IF(Annual!P$2,4,1)*IF(Percent!P$2,100,1)*IF(Logs!P$2,LN((1+$A$1/100)^(1/4)),(1+$A$1/100)^(1/4)),0)</f>
        <v>0</v>
      </c>
      <c r="Q48" s="129">
        <f>IF(Q$2,IF(Annual!Q$2,4,1)*IF(Percent!Q$2,100,1)*IF(Logs!Q$2,LN((1+$A$1/100)^(1/4)),(1+$A$1/100)^(1/4)),0)</f>
        <v>0</v>
      </c>
      <c r="R48" s="129">
        <f>IF(R$2,IF(Annual!R$2,4,1)*IF(Percent!R$2,100,1)*IF(Logs!R$2,LN((1+$A$1/100)^(1/4)),(1+$A$1/100)^(1/4)),0)</f>
        <v>0</v>
      </c>
      <c r="S48" s="129">
        <f>IF(S$2,IF(Annual!S$2,4,1)*IF(Percent!S$2,100,1)*IF(Logs!S$2,LN((1+$A$1/100)^(1/4)),(1+$A$1/100)^(1/4)),0)</f>
        <v>0</v>
      </c>
      <c r="T48" s="129">
        <f>IF(T$2,IF(Annual!T$2,4,1)*IF(Percent!T$2,100,1)*IF(Logs!T$2,LN((1+$A$1/100)^(1/4)),(1+$A$1/100)^(1/4)),0)</f>
        <v>0</v>
      </c>
      <c r="U48" s="129">
        <f>IF(U$2,IF(Annual!U$2,4,1)*IF(Percent!U$2,100,1)*IF(Logs!U$2,LN((1+$A$1/100)^(1/4)),(1+$A$1/100)^(1/4)),0)</f>
        <v>0</v>
      </c>
      <c r="V48" s="129">
        <f>IF(V$2,IF(Annual!V$2,4,1)*IF(Percent!V$2,100,1)*IF(Logs!V$2,LN((1+$A$1/100)^(1/4)),(1+$A$1/100)^(1/4)),0)</f>
        <v>0</v>
      </c>
      <c r="W48" s="129">
        <f>IF(W$2,IF(Annual!W$2,4,1)*IF(Percent!W$2,100,1)*IF(Logs!W$2,LN((1+$A$1/100)^(1/4)),(1+$A$1/100)^(1/4)),0)</f>
        <v>0</v>
      </c>
      <c r="X48" s="129">
        <f>IF(X$2,IF(Annual!X$2,4,1)*IF(Percent!X$2,100,1)*IF(Logs!X$2,LN((1+$A$1/100)^(1/4)),(1+$A$1/100)^(1/4)),0)</f>
        <v>0</v>
      </c>
      <c r="Y48" s="129">
        <f>IF(Y$2,IF(Annual!Y$2,4,1)*IF(Percent!Y$2,100,1)*IF(Logs!Y$2,LN((1+$A$1/100)^(1/4)),(1+$A$1/100)^(1/4)),0)</f>
        <v>0</v>
      </c>
      <c r="Z48" s="129">
        <f>IF(Z$2,IF(Annual!Z$2,4,1)*IF(Percent!Z$2,100,1)*IF(Logs!Z$2,LN((1+$A$1/100)^(1/4)),(1+$A$1/100)^(1/4)),0)</f>
        <v>0</v>
      </c>
      <c r="AA48" s="129">
        <f>IF(AA$2,IF(Annual!AA$2,4,1)*IF(Percent!AA$2,100,1)*IF(Logs!AA$2,LN((1+$A$1/100)^(1/4)),(1+$A$1/100)^(1/4)),0)</f>
        <v>0</v>
      </c>
      <c r="AB48" s="129">
        <f>IF(AB$2,IF(Annual!AB$2,4,1)*IF(Percent!AB$2,100,1)*IF(Logs!AB$2,LN((1+$A$1/100)^(1/4)),(1+$A$1/100)^(1/4)),0)</f>
        <v>0</v>
      </c>
      <c r="AC48" s="129">
        <f>IF(AC$2,IF(Annual!AC$2,4,1)*IF(Percent!AC$2,100,1)*IF(Logs!AC$2,LN((1+$A$1/100)^(1/4)),(1+$A$1/100)^(1/4)),0)</f>
        <v>0</v>
      </c>
      <c r="AD48" s="129">
        <f>IF(AD$2,IF(Annual!AD$2,4,1)*IF(Percent!AD$2,100,1)*IF(Logs!AD$2,LN((1+$A$1/100)^(1/4)),(1+$A$1/100)^(1/4)),0)</f>
        <v>0</v>
      </c>
    </row>
    <row r="49" spans="1:30">
      <c r="A49" t="s">
        <v>446</v>
      </c>
      <c r="B49" s="129">
        <f>IF(B$2,IF(Annual!B$2,4,1)*IF(Percent!B$2,100,1)*IF(Logs!B$2,LN((1+$A$1/100)^(1/4)),(1+$A$1/100)^(1/4)),0)</f>
        <v>0</v>
      </c>
      <c r="C49" s="129">
        <f>IF(C$2,IF(Annual!C$2,4,1)*IF(Percent!C$2,100,1)*IF(Logs!C$2,LN((1+$A$1/100)^(1/4)),(1+$A$1/100)^(1/4)),0)</f>
        <v>0</v>
      </c>
      <c r="D49" s="129">
        <f>IF(D$2,IF(Annual!D$2,4,1)*IF(Percent!D$2,100,1)*IF(Logs!D$2,LN((1+$A$1/100)^(1/4)),(1+$A$1/100)^(1/4)),0)</f>
        <v>0</v>
      </c>
      <c r="E49" s="129">
        <f>IF(E$2,IF(Annual!E$2,4,1)*IF(Percent!E$2,100,1)*IF(Logs!E$2,LN((1+$A$1/100)^(1/4)),(1+$A$1/100)^(1/4)),0)</f>
        <v>0</v>
      </c>
      <c r="F49" s="129">
        <f>IF(F$2,IF(Annual!F$2,4,1)*IF(Percent!F$2,100,1)*IF(Logs!F$2,LN((1+$A$1/100)^(1/4)),(1+$A$1/100)^(1/4)),0)</f>
        <v>0</v>
      </c>
      <c r="G49" s="129">
        <f>IF(G$2,IF(Annual!G$2,4,1)*IF(Percent!G$2,100,1)*IF(Logs!G$2,LN((1+$A$1/100)^(1/4)),(1+$A$1/100)^(1/4)),0)</f>
        <v>0</v>
      </c>
      <c r="H49" s="129">
        <f>IF(H$2,IF(Annual!H$2,4,1)*IF(Percent!H$2,100,1)*IF(Logs!H$2,LN((1+$A$1/100)^(1/4)),(1+$A$1/100)^(1/4)),0)</f>
        <v>0</v>
      </c>
      <c r="I49" s="129">
        <f>IF(I$2,IF(Annual!I$2,4,1)*IF(Percent!I$2,100,1)*IF(Logs!I$2,LN((1+$A$1/100)^(1/4)),(1+$A$1/100)^(1/4)),0)</f>
        <v>0</v>
      </c>
      <c r="J49" s="129">
        <f>IF(J$2,IF(Annual!J$2,4,1)*IF(Percent!J$2,100,1)*IF(Logs!J$2,LN((1+$A$1/100)^(1/4)),(1+$A$1/100)^(1/4)),0)</f>
        <v>0</v>
      </c>
      <c r="K49" s="129">
        <f>IF(K$2,IF(Annual!K$2,4,1)*IF(Percent!K$2,100,1)*IF(Logs!K$2,LN((1+$A$1/100)^(1/4)),(1+$A$1/100)^(1/4)),0)</f>
        <v>0</v>
      </c>
      <c r="L49" s="129">
        <f>IF(L$2,IF(Annual!L$2,4,1)*IF(Percent!L$2,100,1)*IF(Logs!L$2,LN((1+$A$1/100)^(1/4)),(1+$A$1/100)^(1/4)),0)</f>
        <v>0</v>
      </c>
      <c r="M49" s="129">
        <f>IF(M$2,IF(Annual!M$2,4,1)*IF(Percent!M$2,100,1)*IF(Logs!M$2,LN((1+$A$1/100)^(1/4)),(1+$A$1/100)^(1/4)),0)</f>
        <v>0</v>
      </c>
      <c r="N49" s="129">
        <f>IF(N$2,IF(Annual!N$2,4,1)*IF(Percent!N$2,100,1)*IF(Logs!N$2,LN((1+$A$1/100)^(1/4)),(1+$A$1/100)^(1/4)),0)</f>
        <v>0</v>
      </c>
      <c r="O49" s="129">
        <f>IF(O$2,IF(Annual!O$2,4,1)*IF(Percent!O$2,100,1)*IF(Logs!O$2,LN((1+$A$1/100)^(1/4)),(1+$A$1/100)^(1/4)),0)</f>
        <v>0</v>
      </c>
      <c r="P49" s="129">
        <f>IF(P$2,IF(Annual!P$2,4,1)*IF(Percent!P$2,100,1)*IF(Logs!P$2,LN((1+$A$1/100)^(1/4)),(1+$A$1/100)^(1/4)),0)</f>
        <v>0</v>
      </c>
      <c r="Q49" s="129">
        <f>IF(Q$2,IF(Annual!Q$2,4,1)*IF(Percent!Q$2,100,1)*IF(Logs!Q$2,LN((1+$A$1/100)^(1/4)),(1+$A$1/100)^(1/4)),0)</f>
        <v>0</v>
      </c>
      <c r="R49" s="129">
        <f>IF(R$2,IF(Annual!R$2,4,1)*IF(Percent!R$2,100,1)*IF(Logs!R$2,LN((1+$A$1/100)^(1/4)),(1+$A$1/100)^(1/4)),0)</f>
        <v>0</v>
      </c>
      <c r="S49" s="129">
        <f>IF(S$2,IF(Annual!S$2,4,1)*IF(Percent!S$2,100,1)*IF(Logs!S$2,LN((1+$A$1/100)^(1/4)),(1+$A$1/100)^(1/4)),0)</f>
        <v>0</v>
      </c>
      <c r="T49" s="129">
        <f>IF(T$2,IF(Annual!T$2,4,1)*IF(Percent!T$2,100,1)*IF(Logs!T$2,LN((1+$A$1/100)^(1/4)),(1+$A$1/100)^(1/4)),0)</f>
        <v>0</v>
      </c>
      <c r="U49" s="129">
        <f>IF(U$2,IF(Annual!U$2,4,1)*IF(Percent!U$2,100,1)*IF(Logs!U$2,LN((1+$A$1/100)^(1/4)),(1+$A$1/100)^(1/4)),0)</f>
        <v>0</v>
      </c>
      <c r="V49" s="129">
        <f>IF(V$2,IF(Annual!V$2,4,1)*IF(Percent!V$2,100,1)*IF(Logs!V$2,LN((1+$A$1/100)^(1/4)),(1+$A$1/100)^(1/4)),0)</f>
        <v>0</v>
      </c>
      <c r="W49" s="129">
        <f>IF(W$2,IF(Annual!W$2,4,1)*IF(Percent!W$2,100,1)*IF(Logs!W$2,LN((1+$A$1/100)^(1/4)),(1+$A$1/100)^(1/4)),0)</f>
        <v>0</v>
      </c>
      <c r="X49" s="129">
        <f>IF(X$2,IF(Annual!X$2,4,1)*IF(Percent!X$2,100,1)*IF(Logs!X$2,LN((1+$A$1/100)^(1/4)),(1+$A$1/100)^(1/4)),0)</f>
        <v>0</v>
      </c>
      <c r="Y49" s="129">
        <f>IF(Y$2,IF(Annual!Y$2,4,1)*IF(Percent!Y$2,100,1)*IF(Logs!Y$2,LN((1+$A$1/100)^(1/4)),(1+$A$1/100)^(1/4)),0)</f>
        <v>0</v>
      </c>
      <c r="Z49" s="129">
        <f>IF(Z$2,IF(Annual!Z$2,4,1)*IF(Percent!Z$2,100,1)*IF(Logs!Z$2,LN((1+$A$1/100)^(1/4)),(1+$A$1/100)^(1/4)),0)</f>
        <v>0</v>
      </c>
      <c r="AA49" s="129">
        <f>IF(AA$2,IF(Annual!AA$2,4,1)*IF(Percent!AA$2,100,1)*IF(Logs!AA$2,LN((1+$A$1/100)^(1/4)),(1+$A$1/100)^(1/4)),0)</f>
        <v>0</v>
      </c>
      <c r="AB49" s="129">
        <f>IF(AB$2,IF(Annual!AB$2,4,1)*IF(Percent!AB$2,100,1)*IF(Logs!AB$2,LN((1+$A$1/100)^(1/4)),(1+$A$1/100)^(1/4)),0)</f>
        <v>0</v>
      </c>
      <c r="AC49" s="129">
        <f>IF(AC$2,IF(Annual!AC$2,4,1)*IF(Percent!AC$2,100,1)*IF(Logs!AC$2,LN((1+$A$1/100)^(1/4)),(1+$A$1/100)^(1/4)),0)</f>
        <v>0</v>
      </c>
      <c r="AD49" s="129">
        <f>IF(AD$2,IF(Annual!AD$2,4,1)*IF(Percent!AD$2,100,1)*IF(Logs!AD$2,LN((1+$A$1/100)^(1/4)),(1+$A$1/100)^(1/4)),0)</f>
        <v>0</v>
      </c>
    </row>
    <row r="50" spans="1:30">
      <c r="A50" t="s">
        <v>447</v>
      </c>
      <c r="B50" s="129">
        <f>IF(B$2,IF(Annual!B$2,4,1)*IF(Percent!B$2,100,1)*IF(Logs!B$2,LN((1+$A$1/100)^(1/4)),(1+$A$1/100)^(1/4)),0)</f>
        <v>0</v>
      </c>
      <c r="C50" s="129">
        <f>IF(C$2,IF(Annual!C$2,4,1)*IF(Percent!C$2,100,1)*IF(Logs!C$2,LN((1+$A$1/100)^(1/4)),(1+$A$1/100)^(1/4)),0)</f>
        <v>0</v>
      </c>
      <c r="D50" s="129">
        <f>IF(D$2,IF(Annual!D$2,4,1)*IF(Percent!D$2,100,1)*IF(Logs!D$2,LN((1+$A$1/100)^(1/4)),(1+$A$1/100)^(1/4)),0)</f>
        <v>0</v>
      </c>
      <c r="E50" s="129">
        <f>IF(E$2,IF(Annual!E$2,4,1)*IF(Percent!E$2,100,1)*IF(Logs!E$2,LN((1+$A$1/100)^(1/4)),(1+$A$1/100)^(1/4)),0)</f>
        <v>0</v>
      </c>
      <c r="F50" s="129">
        <f>IF(F$2,IF(Annual!F$2,4,1)*IF(Percent!F$2,100,1)*IF(Logs!F$2,LN((1+$A$1/100)^(1/4)),(1+$A$1/100)^(1/4)),0)</f>
        <v>0</v>
      </c>
      <c r="G50" s="129">
        <f>IF(G$2,IF(Annual!G$2,4,1)*IF(Percent!G$2,100,1)*IF(Logs!G$2,LN((1+$A$1/100)^(1/4)),(1+$A$1/100)^(1/4)),0)</f>
        <v>0</v>
      </c>
      <c r="H50" s="129">
        <f>IF(H$2,IF(Annual!H$2,4,1)*IF(Percent!H$2,100,1)*IF(Logs!H$2,LN((1+$A$1/100)^(1/4)),(1+$A$1/100)^(1/4)),0)</f>
        <v>0</v>
      </c>
      <c r="I50" s="129">
        <f>IF(I$2,IF(Annual!I$2,4,1)*IF(Percent!I$2,100,1)*IF(Logs!I$2,LN((1+$A$1/100)^(1/4)),(1+$A$1/100)^(1/4)),0)</f>
        <v>0</v>
      </c>
      <c r="J50" s="129">
        <f>IF(J$2,IF(Annual!J$2,4,1)*IF(Percent!J$2,100,1)*IF(Logs!J$2,LN((1+$A$1/100)^(1/4)),(1+$A$1/100)^(1/4)),0)</f>
        <v>0</v>
      </c>
      <c r="K50" s="129">
        <f>IF(K$2,IF(Annual!K$2,4,1)*IF(Percent!K$2,100,1)*IF(Logs!K$2,LN((1+$A$1/100)^(1/4)),(1+$A$1/100)^(1/4)),0)</f>
        <v>0</v>
      </c>
      <c r="L50" s="129">
        <f>IF(L$2,IF(Annual!L$2,4,1)*IF(Percent!L$2,100,1)*IF(Logs!L$2,LN((1+$A$1/100)^(1/4)),(1+$A$1/100)^(1/4)),0)</f>
        <v>0</v>
      </c>
      <c r="M50" s="129">
        <f>IF(M$2,IF(Annual!M$2,4,1)*IF(Percent!M$2,100,1)*IF(Logs!M$2,LN((1+$A$1/100)^(1/4)),(1+$A$1/100)^(1/4)),0)</f>
        <v>0</v>
      </c>
      <c r="N50" s="129">
        <f>IF(N$2,IF(Annual!N$2,4,1)*IF(Percent!N$2,100,1)*IF(Logs!N$2,LN((1+$A$1/100)^(1/4)),(1+$A$1/100)^(1/4)),0)</f>
        <v>0</v>
      </c>
      <c r="O50" s="129">
        <f>IF(O$2,IF(Annual!O$2,4,1)*IF(Percent!O$2,100,1)*IF(Logs!O$2,LN((1+$A$1/100)^(1/4)),(1+$A$1/100)^(1/4)),0)</f>
        <v>0</v>
      </c>
      <c r="P50" s="129">
        <f>IF(P$2,IF(Annual!P$2,4,1)*IF(Percent!P$2,100,1)*IF(Logs!P$2,LN((1+$A$1/100)^(1/4)),(1+$A$1/100)^(1/4)),0)</f>
        <v>0</v>
      </c>
      <c r="Q50" s="129">
        <f>IF(Q$2,IF(Annual!Q$2,4,1)*IF(Percent!Q$2,100,1)*IF(Logs!Q$2,LN((1+$A$1/100)^(1/4)),(1+$A$1/100)^(1/4)),0)</f>
        <v>0</v>
      </c>
      <c r="R50" s="129">
        <f>IF(R$2,IF(Annual!R$2,4,1)*IF(Percent!R$2,100,1)*IF(Logs!R$2,LN((1+$A$1/100)^(1/4)),(1+$A$1/100)^(1/4)),0)</f>
        <v>0</v>
      </c>
      <c r="S50" s="129">
        <f>IF(S$2,IF(Annual!S$2,4,1)*IF(Percent!S$2,100,1)*IF(Logs!S$2,LN((1+$A$1/100)^(1/4)),(1+$A$1/100)^(1/4)),0)</f>
        <v>0</v>
      </c>
      <c r="T50" s="129">
        <f>IF(T$2,IF(Annual!T$2,4,1)*IF(Percent!T$2,100,1)*IF(Logs!T$2,LN((1+$A$1/100)^(1/4)),(1+$A$1/100)^(1/4)),0)</f>
        <v>0</v>
      </c>
      <c r="U50" s="129">
        <f>IF(U$2,IF(Annual!U$2,4,1)*IF(Percent!U$2,100,1)*IF(Logs!U$2,LN((1+$A$1/100)^(1/4)),(1+$A$1/100)^(1/4)),0)</f>
        <v>0</v>
      </c>
      <c r="V50" s="129">
        <f>IF(V$2,IF(Annual!V$2,4,1)*IF(Percent!V$2,100,1)*IF(Logs!V$2,LN((1+$A$1/100)^(1/4)),(1+$A$1/100)^(1/4)),0)</f>
        <v>0</v>
      </c>
      <c r="W50" s="129">
        <f>IF(W$2,IF(Annual!W$2,4,1)*IF(Percent!W$2,100,1)*IF(Logs!W$2,LN((1+$A$1/100)^(1/4)),(1+$A$1/100)^(1/4)),0)</f>
        <v>0</v>
      </c>
      <c r="X50" s="129">
        <f>IF(X$2,IF(Annual!X$2,4,1)*IF(Percent!X$2,100,1)*IF(Logs!X$2,LN((1+$A$1/100)^(1/4)),(1+$A$1/100)^(1/4)),0)</f>
        <v>0</v>
      </c>
      <c r="Y50" s="129">
        <f>IF(Y$2,IF(Annual!Y$2,4,1)*IF(Percent!Y$2,100,1)*IF(Logs!Y$2,LN((1+$A$1/100)^(1/4)),(1+$A$1/100)^(1/4)),0)</f>
        <v>0</v>
      </c>
      <c r="Z50" s="129">
        <f>IF(Z$2,IF(Annual!Z$2,4,1)*IF(Percent!Z$2,100,1)*IF(Logs!Z$2,LN((1+$A$1/100)^(1/4)),(1+$A$1/100)^(1/4)),0)</f>
        <v>0</v>
      </c>
      <c r="AA50" s="129">
        <f>IF(AA$2,IF(Annual!AA$2,4,1)*IF(Percent!AA$2,100,1)*IF(Logs!AA$2,LN((1+$A$1/100)^(1/4)),(1+$A$1/100)^(1/4)),0)</f>
        <v>0</v>
      </c>
      <c r="AB50" s="129">
        <f>IF(AB$2,IF(Annual!AB$2,4,1)*IF(Percent!AB$2,100,1)*IF(Logs!AB$2,LN((1+$A$1/100)^(1/4)),(1+$A$1/100)^(1/4)),0)</f>
        <v>0</v>
      </c>
      <c r="AC50" s="129">
        <f>IF(AC$2,IF(Annual!AC$2,4,1)*IF(Percent!AC$2,100,1)*IF(Logs!AC$2,LN((1+$A$1/100)^(1/4)),(1+$A$1/100)^(1/4)),0)</f>
        <v>0</v>
      </c>
      <c r="AD50" s="129">
        <f>IF(AD$2,IF(Annual!AD$2,4,1)*IF(Percent!AD$2,100,1)*IF(Logs!AD$2,LN((1+$A$1/100)^(1/4)),(1+$A$1/100)^(1/4)),0)</f>
        <v>0</v>
      </c>
    </row>
    <row r="51" spans="1:30">
      <c r="A51" t="s">
        <v>448</v>
      </c>
      <c r="B51" s="129">
        <f>IF(B$2,IF(Annual!B$2,4,1)*IF(Percent!B$2,100,1)*IF(Logs!B$2,LN((1+$A$1/100)^(1/4)),(1+$A$1/100)^(1/4)),0)</f>
        <v>0</v>
      </c>
      <c r="C51" s="129">
        <f>IF(C$2,IF(Annual!C$2,4,1)*IF(Percent!C$2,100,1)*IF(Logs!C$2,LN((1+$A$1/100)^(1/4)),(1+$A$1/100)^(1/4)),0)</f>
        <v>0</v>
      </c>
      <c r="D51" s="129">
        <f>IF(D$2,IF(Annual!D$2,4,1)*IF(Percent!D$2,100,1)*IF(Logs!D$2,LN((1+$A$1/100)^(1/4)),(1+$A$1/100)^(1/4)),0)</f>
        <v>0</v>
      </c>
      <c r="E51" s="129">
        <f>IF(E$2,IF(Annual!E$2,4,1)*IF(Percent!E$2,100,1)*IF(Logs!E$2,LN((1+$A$1/100)^(1/4)),(1+$A$1/100)^(1/4)),0)</f>
        <v>0</v>
      </c>
      <c r="F51" s="129">
        <f>IF(F$2,IF(Annual!F$2,4,1)*IF(Percent!F$2,100,1)*IF(Logs!F$2,LN((1+$A$1/100)^(1/4)),(1+$A$1/100)^(1/4)),0)</f>
        <v>0</v>
      </c>
      <c r="G51" s="129">
        <f>IF(G$2,IF(Annual!G$2,4,1)*IF(Percent!G$2,100,1)*IF(Logs!G$2,LN((1+$A$1/100)^(1/4)),(1+$A$1/100)^(1/4)),0)</f>
        <v>0</v>
      </c>
      <c r="H51" s="129">
        <f>IF(H$2,IF(Annual!H$2,4,1)*IF(Percent!H$2,100,1)*IF(Logs!H$2,LN((1+$A$1/100)^(1/4)),(1+$A$1/100)^(1/4)),0)</f>
        <v>0</v>
      </c>
      <c r="I51" s="129">
        <f>IF(I$2,IF(Annual!I$2,4,1)*IF(Percent!I$2,100,1)*IF(Logs!I$2,LN((1+$A$1/100)^(1/4)),(1+$A$1/100)^(1/4)),0)</f>
        <v>0</v>
      </c>
      <c r="J51" s="129">
        <f>IF(J$2,IF(Annual!J$2,4,1)*IF(Percent!J$2,100,1)*IF(Logs!J$2,LN((1+$A$1/100)^(1/4)),(1+$A$1/100)^(1/4)),0)</f>
        <v>0</v>
      </c>
      <c r="K51" s="129">
        <f>IF(K$2,IF(Annual!K$2,4,1)*IF(Percent!K$2,100,1)*IF(Logs!K$2,LN((1+$A$1/100)^(1/4)),(1+$A$1/100)^(1/4)),0)</f>
        <v>0</v>
      </c>
      <c r="L51" s="129">
        <f>IF(L$2,IF(Annual!L$2,4,1)*IF(Percent!L$2,100,1)*IF(Logs!L$2,LN((1+$A$1/100)^(1/4)),(1+$A$1/100)^(1/4)),0)</f>
        <v>0</v>
      </c>
      <c r="M51" s="129">
        <f>IF(M$2,IF(Annual!M$2,4,1)*IF(Percent!M$2,100,1)*IF(Logs!M$2,LN((1+$A$1/100)^(1/4)),(1+$A$1/100)^(1/4)),0)</f>
        <v>0</v>
      </c>
      <c r="N51" s="129">
        <f>IF(N$2,IF(Annual!N$2,4,1)*IF(Percent!N$2,100,1)*IF(Logs!N$2,LN((1+$A$1/100)^(1/4)),(1+$A$1/100)^(1/4)),0)</f>
        <v>0</v>
      </c>
      <c r="O51" s="129">
        <f>IF(O$2,IF(Annual!O$2,4,1)*IF(Percent!O$2,100,1)*IF(Logs!O$2,LN((1+$A$1/100)^(1/4)),(1+$A$1/100)^(1/4)),0)</f>
        <v>0</v>
      </c>
      <c r="P51" s="129">
        <f>IF(P$2,IF(Annual!P$2,4,1)*IF(Percent!P$2,100,1)*IF(Logs!P$2,LN((1+$A$1/100)^(1/4)),(1+$A$1/100)^(1/4)),0)</f>
        <v>0</v>
      </c>
      <c r="Q51" s="129">
        <f>IF(Q$2,IF(Annual!Q$2,4,1)*IF(Percent!Q$2,100,1)*IF(Logs!Q$2,LN((1+$A$1/100)^(1/4)),(1+$A$1/100)^(1/4)),0)</f>
        <v>0</v>
      </c>
      <c r="R51" s="129">
        <f>IF(R$2,IF(Annual!R$2,4,1)*IF(Percent!R$2,100,1)*IF(Logs!R$2,LN((1+$A$1/100)^(1/4)),(1+$A$1/100)^(1/4)),0)</f>
        <v>0</v>
      </c>
      <c r="S51" s="129">
        <f>IF(S$2,IF(Annual!S$2,4,1)*IF(Percent!S$2,100,1)*IF(Logs!S$2,LN((1+$A$1/100)^(1/4)),(1+$A$1/100)^(1/4)),0)</f>
        <v>0</v>
      </c>
      <c r="T51" s="129">
        <f>IF(T$2,IF(Annual!T$2,4,1)*IF(Percent!T$2,100,1)*IF(Logs!T$2,LN((1+$A$1/100)^(1/4)),(1+$A$1/100)^(1/4)),0)</f>
        <v>0</v>
      </c>
      <c r="U51" s="129">
        <f>IF(U$2,IF(Annual!U$2,4,1)*IF(Percent!U$2,100,1)*IF(Logs!U$2,LN((1+$A$1/100)^(1/4)),(1+$A$1/100)^(1/4)),0)</f>
        <v>0</v>
      </c>
      <c r="V51" s="129">
        <f>IF(V$2,IF(Annual!V$2,4,1)*IF(Percent!V$2,100,1)*IF(Logs!V$2,LN((1+$A$1/100)^(1/4)),(1+$A$1/100)^(1/4)),0)</f>
        <v>0</v>
      </c>
      <c r="W51" s="129">
        <f>IF(W$2,IF(Annual!W$2,4,1)*IF(Percent!W$2,100,1)*IF(Logs!W$2,LN((1+$A$1/100)^(1/4)),(1+$A$1/100)^(1/4)),0)</f>
        <v>0</v>
      </c>
      <c r="X51" s="129">
        <f>IF(X$2,IF(Annual!X$2,4,1)*IF(Percent!X$2,100,1)*IF(Logs!X$2,LN((1+$A$1/100)^(1/4)),(1+$A$1/100)^(1/4)),0)</f>
        <v>0</v>
      </c>
      <c r="Y51" s="129">
        <f>IF(Y$2,IF(Annual!Y$2,4,1)*IF(Percent!Y$2,100,1)*IF(Logs!Y$2,LN((1+$A$1/100)^(1/4)),(1+$A$1/100)^(1/4)),0)</f>
        <v>0</v>
      </c>
      <c r="Z51" s="129">
        <f>IF(Z$2,IF(Annual!Z$2,4,1)*IF(Percent!Z$2,100,1)*IF(Logs!Z$2,LN((1+$A$1/100)^(1/4)),(1+$A$1/100)^(1/4)),0)</f>
        <v>0</v>
      </c>
      <c r="AA51" s="129">
        <f>IF(AA$2,IF(Annual!AA$2,4,1)*IF(Percent!AA$2,100,1)*IF(Logs!AA$2,LN((1+$A$1/100)^(1/4)),(1+$A$1/100)^(1/4)),0)</f>
        <v>0</v>
      </c>
      <c r="AB51" s="129">
        <f>IF(AB$2,IF(Annual!AB$2,4,1)*IF(Percent!AB$2,100,1)*IF(Logs!AB$2,LN((1+$A$1/100)^(1/4)),(1+$A$1/100)^(1/4)),0)</f>
        <v>0</v>
      </c>
      <c r="AC51" s="129">
        <f>IF(AC$2,IF(Annual!AC$2,4,1)*IF(Percent!AC$2,100,1)*IF(Logs!AC$2,LN((1+$A$1/100)^(1/4)),(1+$A$1/100)^(1/4)),0)</f>
        <v>0</v>
      </c>
      <c r="AD51" s="129">
        <f>IF(AD$2,IF(Annual!AD$2,4,1)*IF(Percent!AD$2,100,1)*IF(Logs!AD$2,LN((1+$A$1/100)^(1/4)),(1+$A$1/100)^(1/4)),0)</f>
        <v>0</v>
      </c>
    </row>
    <row r="52" spans="1:30">
      <c r="A52" t="s">
        <v>449</v>
      </c>
      <c r="B52" s="129">
        <f>IF(B$2,IF(Annual!B$2,4,1)*IF(Percent!B$2,100,1)*IF(Logs!B$2,LN((1+$A$1/100)^(1/4)),(1+$A$1/100)^(1/4)),0)</f>
        <v>0</v>
      </c>
      <c r="C52" s="129">
        <f>IF(C$2,IF(Annual!C$2,4,1)*IF(Percent!C$2,100,1)*IF(Logs!C$2,LN((1+$A$1/100)^(1/4)),(1+$A$1/100)^(1/4)),0)</f>
        <v>0</v>
      </c>
      <c r="D52" s="129">
        <f>IF(D$2,IF(Annual!D$2,4,1)*IF(Percent!D$2,100,1)*IF(Logs!D$2,LN((1+$A$1/100)^(1/4)),(1+$A$1/100)^(1/4)),0)</f>
        <v>0</v>
      </c>
      <c r="E52" s="129">
        <f>IF(E$2,IF(Annual!E$2,4,1)*IF(Percent!E$2,100,1)*IF(Logs!E$2,LN((1+$A$1/100)^(1/4)),(1+$A$1/100)^(1/4)),0)</f>
        <v>0</v>
      </c>
      <c r="F52" s="129">
        <f>IF(F$2,IF(Annual!F$2,4,1)*IF(Percent!F$2,100,1)*IF(Logs!F$2,LN((1+$A$1/100)^(1/4)),(1+$A$1/100)^(1/4)),0)</f>
        <v>0</v>
      </c>
      <c r="G52" s="129">
        <f>IF(G$2,IF(Annual!G$2,4,1)*IF(Percent!G$2,100,1)*IF(Logs!G$2,LN((1+$A$1/100)^(1/4)),(1+$A$1/100)^(1/4)),0)</f>
        <v>0</v>
      </c>
      <c r="H52" s="129">
        <f>IF(H$2,IF(Annual!H$2,4,1)*IF(Percent!H$2,100,1)*IF(Logs!H$2,LN((1+$A$1/100)^(1/4)),(1+$A$1/100)^(1/4)),0)</f>
        <v>0</v>
      </c>
      <c r="I52" s="129">
        <f>IF(I$2,IF(Annual!I$2,4,1)*IF(Percent!I$2,100,1)*IF(Logs!I$2,LN((1+$A$1/100)^(1/4)),(1+$A$1/100)^(1/4)),0)</f>
        <v>0</v>
      </c>
      <c r="J52" s="129">
        <f>IF(J$2,IF(Annual!J$2,4,1)*IF(Percent!J$2,100,1)*IF(Logs!J$2,LN((1+$A$1/100)^(1/4)),(1+$A$1/100)^(1/4)),0)</f>
        <v>0</v>
      </c>
      <c r="K52" s="129">
        <f>IF(K$2,IF(Annual!K$2,4,1)*IF(Percent!K$2,100,1)*IF(Logs!K$2,LN((1+$A$1/100)^(1/4)),(1+$A$1/100)^(1/4)),0)</f>
        <v>0</v>
      </c>
      <c r="L52" s="129">
        <f>IF(L$2,IF(Annual!L$2,4,1)*IF(Percent!L$2,100,1)*IF(Logs!L$2,LN((1+$A$1/100)^(1/4)),(1+$A$1/100)^(1/4)),0)</f>
        <v>0</v>
      </c>
      <c r="M52" s="129">
        <f>IF(M$2,IF(Annual!M$2,4,1)*IF(Percent!M$2,100,1)*IF(Logs!M$2,LN((1+$A$1/100)^(1/4)),(1+$A$1/100)^(1/4)),0)</f>
        <v>0</v>
      </c>
      <c r="N52" s="129">
        <f>IF(N$2,IF(Annual!N$2,4,1)*IF(Percent!N$2,100,1)*IF(Logs!N$2,LN((1+$A$1/100)^(1/4)),(1+$A$1/100)^(1/4)),0)</f>
        <v>0</v>
      </c>
      <c r="O52" s="129">
        <f>IF(O$2,IF(Annual!O$2,4,1)*IF(Percent!O$2,100,1)*IF(Logs!O$2,LN((1+$A$1/100)^(1/4)),(1+$A$1/100)^(1/4)),0)</f>
        <v>0</v>
      </c>
      <c r="P52" s="129">
        <f>IF(P$2,IF(Annual!P$2,4,1)*IF(Percent!P$2,100,1)*IF(Logs!P$2,LN((1+$A$1/100)^(1/4)),(1+$A$1/100)^(1/4)),0)</f>
        <v>0</v>
      </c>
      <c r="Q52" s="129">
        <f>IF(Q$2,IF(Annual!Q$2,4,1)*IF(Percent!Q$2,100,1)*IF(Logs!Q$2,LN((1+$A$1/100)^(1/4)),(1+$A$1/100)^(1/4)),0)</f>
        <v>0</v>
      </c>
      <c r="R52" s="129">
        <f>IF(R$2,IF(Annual!R$2,4,1)*IF(Percent!R$2,100,1)*IF(Logs!R$2,LN((1+$A$1/100)^(1/4)),(1+$A$1/100)^(1/4)),0)</f>
        <v>0</v>
      </c>
      <c r="S52" s="129">
        <f>IF(S$2,IF(Annual!S$2,4,1)*IF(Percent!S$2,100,1)*IF(Logs!S$2,LN((1+$A$1/100)^(1/4)),(1+$A$1/100)^(1/4)),0)</f>
        <v>0</v>
      </c>
      <c r="T52" s="129">
        <f>IF(T$2,IF(Annual!T$2,4,1)*IF(Percent!T$2,100,1)*IF(Logs!T$2,LN((1+$A$1/100)^(1/4)),(1+$A$1/100)^(1/4)),0)</f>
        <v>0</v>
      </c>
      <c r="U52" s="129">
        <f>IF(U$2,IF(Annual!U$2,4,1)*IF(Percent!U$2,100,1)*IF(Logs!U$2,LN((1+$A$1/100)^(1/4)),(1+$A$1/100)^(1/4)),0)</f>
        <v>0</v>
      </c>
      <c r="V52" s="129">
        <f>IF(V$2,IF(Annual!V$2,4,1)*IF(Percent!V$2,100,1)*IF(Logs!V$2,LN((1+$A$1/100)^(1/4)),(1+$A$1/100)^(1/4)),0)</f>
        <v>0</v>
      </c>
      <c r="W52" s="129">
        <f>IF(W$2,IF(Annual!W$2,4,1)*IF(Percent!W$2,100,1)*IF(Logs!W$2,LN((1+$A$1/100)^(1/4)),(1+$A$1/100)^(1/4)),0)</f>
        <v>0</v>
      </c>
      <c r="X52" s="129">
        <f>IF(X$2,IF(Annual!X$2,4,1)*IF(Percent!X$2,100,1)*IF(Logs!X$2,LN((1+$A$1/100)^(1/4)),(1+$A$1/100)^(1/4)),0)</f>
        <v>0</v>
      </c>
      <c r="Y52" s="129">
        <f>IF(Y$2,IF(Annual!Y$2,4,1)*IF(Percent!Y$2,100,1)*IF(Logs!Y$2,LN((1+$A$1/100)^(1/4)),(1+$A$1/100)^(1/4)),0)</f>
        <v>0</v>
      </c>
      <c r="Z52" s="129">
        <f>IF(Z$2,IF(Annual!Z$2,4,1)*IF(Percent!Z$2,100,1)*IF(Logs!Z$2,LN((1+$A$1/100)^(1/4)),(1+$A$1/100)^(1/4)),0)</f>
        <v>0</v>
      </c>
      <c r="AA52" s="129">
        <f>IF(AA$2,IF(Annual!AA$2,4,1)*IF(Percent!AA$2,100,1)*IF(Logs!AA$2,LN((1+$A$1/100)^(1/4)),(1+$A$1/100)^(1/4)),0)</f>
        <v>0</v>
      </c>
      <c r="AB52" s="129">
        <f>IF(AB$2,IF(Annual!AB$2,4,1)*IF(Percent!AB$2,100,1)*IF(Logs!AB$2,LN((1+$A$1/100)^(1/4)),(1+$A$1/100)^(1/4)),0)</f>
        <v>0</v>
      </c>
      <c r="AC52" s="129">
        <f>IF(AC$2,IF(Annual!AC$2,4,1)*IF(Percent!AC$2,100,1)*IF(Logs!AC$2,LN((1+$A$1/100)^(1/4)),(1+$A$1/100)^(1/4)),0)</f>
        <v>0</v>
      </c>
      <c r="AD52" s="129">
        <f>IF(AD$2,IF(Annual!AD$2,4,1)*IF(Percent!AD$2,100,1)*IF(Logs!AD$2,LN((1+$A$1/100)^(1/4)),(1+$A$1/100)^(1/4)),0)</f>
        <v>0</v>
      </c>
    </row>
    <row r="53" spans="1:30">
      <c r="A53" t="s">
        <v>450</v>
      </c>
      <c r="B53" s="129">
        <f>IF(B$2,IF(Annual!B$2,4,1)*IF(Percent!B$2,100,1)*IF(Logs!B$2,LN((1+$A$1/100)^(1/4)),(1+$A$1/100)^(1/4)),0)</f>
        <v>0</v>
      </c>
      <c r="C53" s="129">
        <f>IF(C$2,IF(Annual!C$2,4,1)*IF(Percent!C$2,100,1)*IF(Logs!C$2,LN((1+$A$1/100)^(1/4)),(1+$A$1/100)^(1/4)),0)</f>
        <v>0</v>
      </c>
      <c r="D53" s="129">
        <f>IF(D$2,IF(Annual!D$2,4,1)*IF(Percent!D$2,100,1)*IF(Logs!D$2,LN((1+$A$1/100)^(1/4)),(1+$A$1/100)^(1/4)),0)</f>
        <v>0</v>
      </c>
      <c r="E53" s="129">
        <f>IF(E$2,IF(Annual!E$2,4,1)*IF(Percent!E$2,100,1)*IF(Logs!E$2,LN((1+$A$1/100)^(1/4)),(1+$A$1/100)^(1/4)),0)</f>
        <v>0</v>
      </c>
      <c r="F53" s="129">
        <f>IF(F$2,IF(Annual!F$2,4,1)*IF(Percent!F$2,100,1)*IF(Logs!F$2,LN((1+$A$1/100)^(1/4)),(1+$A$1/100)^(1/4)),0)</f>
        <v>0</v>
      </c>
      <c r="G53" s="129">
        <f>IF(G$2,IF(Annual!G$2,4,1)*IF(Percent!G$2,100,1)*IF(Logs!G$2,LN((1+$A$1/100)^(1/4)),(1+$A$1/100)^(1/4)),0)</f>
        <v>0</v>
      </c>
      <c r="H53" s="129">
        <f>IF(H$2,IF(Annual!H$2,4,1)*IF(Percent!H$2,100,1)*IF(Logs!H$2,LN((1+$A$1/100)^(1/4)),(1+$A$1/100)^(1/4)),0)</f>
        <v>0</v>
      </c>
      <c r="I53" s="129">
        <f>IF(I$2,IF(Annual!I$2,4,1)*IF(Percent!I$2,100,1)*IF(Logs!I$2,LN((1+$A$1/100)^(1/4)),(1+$A$1/100)^(1/4)),0)</f>
        <v>0</v>
      </c>
      <c r="J53" s="129">
        <f>IF(J$2,IF(Annual!J$2,4,1)*IF(Percent!J$2,100,1)*IF(Logs!J$2,LN((1+$A$1/100)^(1/4)),(1+$A$1/100)^(1/4)),0)</f>
        <v>0</v>
      </c>
      <c r="K53" s="129">
        <f>IF(K$2,IF(Annual!K$2,4,1)*IF(Percent!K$2,100,1)*IF(Logs!K$2,LN((1+$A$1/100)^(1/4)),(1+$A$1/100)^(1/4)),0)</f>
        <v>0</v>
      </c>
      <c r="L53" s="129">
        <f>IF(L$2,IF(Annual!L$2,4,1)*IF(Percent!L$2,100,1)*IF(Logs!L$2,LN((1+$A$1/100)^(1/4)),(1+$A$1/100)^(1/4)),0)</f>
        <v>0</v>
      </c>
      <c r="M53" s="129">
        <f>IF(M$2,IF(Annual!M$2,4,1)*IF(Percent!M$2,100,1)*IF(Logs!M$2,LN((1+$A$1/100)^(1/4)),(1+$A$1/100)^(1/4)),0)</f>
        <v>0</v>
      </c>
      <c r="N53" s="129">
        <f>IF(N$2,IF(Annual!N$2,4,1)*IF(Percent!N$2,100,1)*IF(Logs!N$2,LN((1+$A$1/100)^(1/4)),(1+$A$1/100)^(1/4)),0)</f>
        <v>0</v>
      </c>
      <c r="O53" s="129">
        <f>IF(O$2,IF(Annual!O$2,4,1)*IF(Percent!O$2,100,1)*IF(Logs!O$2,LN((1+$A$1/100)^(1/4)),(1+$A$1/100)^(1/4)),0)</f>
        <v>0</v>
      </c>
      <c r="P53" s="129">
        <f>IF(P$2,IF(Annual!P$2,4,1)*IF(Percent!P$2,100,1)*IF(Logs!P$2,LN((1+$A$1/100)^(1/4)),(1+$A$1/100)^(1/4)),0)</f>
        <v>0</v>
      </c>
      <c r="Q53" s="129">
        <f>IF(Q$2,IF(Annual!Q$2,4,1)*IF(Percent!Q$2,100,1)*IF(Logs!Q$2,LN((1+$A$1/100)^(1/4)),(1+$A$1/100)^(1/4)),0)</f>
        <v>0</v>
      </c>
      <c r="R53" s="129">
        <f>IF(R$2,IF(Annual!R$2,4,1)*IF(Percent!R$2,100,1)*IF(Logs!R$2,LN((1+$A$1/100)^(1/4)),(1+$A$1/100)^(1/4)),0)</f>
        <v>0</v>
      </c>
      <c r="S53" s="129">
        <f>IF(S$2,IF(Annual!S$2,4,1)*IF(Percent!S$2,100,1)*IF(Logs!S$2,LN((1+$A$1/100)^(1/4)),(1+$A$1/100)^(1/4)),0)</f>
        <v>0</v>
      </c>
      <c r="T53" s="129">
        <f>IF(T$2,IF(Annual!T$2,4,1)*IF(Percent!T$2,100,1)*IF(Logs!T$2,LN((1+$A$1/100)^(1/4)),(1+$A$1/100)^(1/4)),0)</f>
        <v>0</v>
      </c>
      <c r="U53" s="129">
        <f>IF(U$2,IF(Annual!U$2,4,1)*IF(Percent!U$2,100,1)*IF(Logs!U$2,LN((1+$A$1/100)^(1/4)),(1+$A$1/100)^(1/4)),0)</f>
        <v>0</v>
      </c>
      <c r="V53" s="129">
        <f>IF(V$2,IF(Annual!V$2,4,1)*IF(Percent!V$2,100,1)*IF(Logs!V$2,LN((1+$A$1/100)^(1/4)),(1+$A$1/100)^(1/4)),0)</f>
        <v>0</v>
      </c>
      <c r="W53" s="129">
        <f>IF(W$2,IF(Annual!W$2,4,1)*IF(Percent!W$2,100,1)*IF(Logs!W$2,LN((1+$A$1/100)^(1/4)),(1+$A$1/100)^(1/4)),0)</f>
        <v>0</v>
      </c>
      <c r="X53" s="129">
        <f>IF(X$2,IF(Annual!X$2,4,1)*IF(Percent!X$2,100,1)*IF(Logs!X$2,LN((1+$A$1/100)^(1/4)),(1+$A$1/100)^(1/4)),0)</f>
        <v>0</v>
      </c>
      <c r="Y53" s="129">
        <f>IF(Y$2,IF(Annual!Y$2,4,1)*IF(Percent!Y$2,100,1)*IF(Logs!Y$2,LN((1+$A$1/100)^(1/4)),(1+$A$1/100)^(1/4)),0)</f>
        <v>0</v>
      </c>
      <c r="Z53" s="129">
        <f>IF(Z$2,IF(Annual!Z$2,4,1)*IF(Percent!Z$2,100,1)*IF(Logs!Z$2,LN((1+$A$1/100)^(1/4)),(1+$A$1/100)^(1/4)),0)</f>
        <v>0</v>
      </c>
      <c r="AA53" s="129">
        <f>IF(AA$2,IF(Annual!AA$2,4,1)*IF(Percent!AA$2,100,1)*IF(Logs!AA$2,LN((1+$A$1/100)^(1/4)),(1+$A$1/100)^(1/4)),0)</f>
        <v>0</v>
      </c>
      <c r="AB53" s="129">
        <f>IF(AB$2,IF(Annual!AB$2,4,1)*IF(Percent!AB$2,100,1)*IF(Logs!AB$2,LN((1+$A$1/100)^(1/4)),(1+$A$1/100)^(1/4)),0)</f>
        <v>0</v>
      </c>
      <c r="AC53" s="129">
        <f>IF(AC$2,IF(Annual!AC$2,4,1)*IF(Percent!AC$2,100,1)*IF(Logs!AC$2,LN((1+$A$1/100)^(1/4)),(1+$A$1/100)^(1/4)),0)</f>
        <v>0</v>
      </c>
      <c r="AD53" s="129">
        <f>IF(AD$2,IF(Annual!AD$2,4,1)*IF(Percent!AD$2,100,1)*IF(Logs!AD$2,LN((1+$A$1/100)^(1/4)),(1+$A$1/100)^(1/4)),0)</f>
        <v>0</v>
      </c>
    </row>
    <row r="54" spans="1:30">
      <c r="A54" t="s">
        <v>451</v>
      </c>
      <c r="B54" s="129">
        <f>IF(B$2,IF(Annual!B$2,4,1)*IF(Percent!B$2,100,1)*IF(Logs!B$2,LN((1+$A$1/100)^(1/4)),(1+$A$1/100)^(1/4)),0)</f>
        <v>0</v>
      </c>
      <c r="C54" s="129">
        <f>IF(C$2,IF(Annual!C$2,4,1)*IF(Percent!C$2,100,1)*IF(Logs!C$2,LN((1+$A$1/100)^(1/4)),(1+$A$1/100)^(1/4)),0)</f>
        <v>0</v>
      </c>
      <c r="D54" s="129">
        <f>IF(D$2,IF(Annual!D$2,4,1)*IF(Percent!D$2,100,1)*IF(Logs!D$2,LN((1+$A$1/100)^(1/4)),(1+$A$1/100)^(1/4)),0)</f>
        <v>0</v>
      </c>
      <c r="E54" s="129">
        <f>IF(E$2,IF(Annual!E$2,4,1)*IF(Percent!E$2,100,1)*IF(Logs!E$2,LN((1+$A$1/100)^(1/4)),(1+$A$1/100)^(1/4)),0)</f>
        <v>0</v>
      </c>
      <c r="F54" s="129">
        <f>IF(F$2,IF(Annual!F$2,4,1)*IF(Percent!F$2,100,1)*IF(Logs!F$2,LN((1+$A$1/100)^(1/4)),(1+$A$1/100)^(1/4)),0)</f>
        <v>0</v>
      </c>
      <c r="G54" s="129">
        <f>IF(G$2,IF(Annual!G$2,4,1)*IF(Percent!G$2,100,1)*IF(Logs!G$2,LN((1+$A$1/100)^(1/4)),(1+$A$1/100)^(1/4)),0)</f>
        <v>0</v>
      </c>
      <c r="H54" s="129">
        <f>IF(H$2,IF(Annual!H$2,4,1)*IF(Percent!H$2,100,1)*IF(Logs!H$2,LN((1+$A$1/100)^(1/4)),(1+$A$1/100)^(1/4)),0)</f>
        <v>0</v>
      </c>
      <c r="I54" s="129">
        <f>IF(I$2,IF(Annual!I$2,4,1)*IF(Percent!I$2,100,1)*IF(Logs!I$2,LN((1+$A$1/100)^(1/4)),(1+$A$1/100)^(1/4)),0)</f>
        <v>0</v>
      </c>
      <c r="J54" s="129">
        <f>IF(J$2,IF(Annual!J$2,4,1)*IF(Percent!J$2,100,1)*IF(Logs!J$2,LN((1+$A$1/100)^(1/4)),(1+$A$1/100)^(1/4)),0)</f>
        <v>0</v>
      </c>
      <c r="K54" s="129">
        <f>IF(K$2,IF(Annual!K$2,4,1)*IF(Percent!K$2,100,1)*IF(Logs!K$2,LN((1+$A$1/100)^(1/4)),(1+$A$1/100)^(1/4)),0)</f>
        <v>0</v>
      </c>
      <c r="L54" s="129">
        <f>IF(L$2,IF(Annual!L$2,4,1)*IF(Percent!L$2,100,1)*IF(Logs!L$2,LN((1+$A$1/100)^(1/4)),(1+$A$1/100)^(1/4)),0)</f>
        <v>0</v>
      </c>
      <c r="M54" s="129">
        <f>IF(M$2,IF(Annual!M$2,4,1)*IF(Percent!M$2,100,1)*IF(Logs!M$2,LN((1+$A$1/100)^(1/4)),(1+$A$1/100)^(1/4)),0)</f>
        <v>0</v>
      </c>
      <c r="N54" s="129">
        <f>IF(N$2,IF(Annual!N$2,4,1)*IF(Percent!N$2,100,1)*IF(Logs!N$2,LN((1+$A$1/100)^(1/4)),(1+$A$1/100)^(1/4)),0)</f>
        <v>0</v>
      </c>
      <c r="O54" s="129">
        <f>IF(O$2,IF(Annual!O$2,4,1)*IF(Percent!O$2,100,1)*IF(Logs!O$2,LN((1+$A$1/100)^(1/4)),(1+$A$1/100)^(1/4)),0)</f>
        <v>0</v>
      </c>
      <c r="P54" s="129">
        <f>IF(P$2,IF(Annual!P$2,4,1)*IF(Percent!P$2,100,1)*IF(Logs!P$2,LN((1+$A$1/100)^(1/4)),(1+$A$1/100)^(1/4)),0)</f>
        <v>0</v>
      </c>
      <c r="Q54" s="129">
        <f>IF(Q$2,IF(Annual!Q$2,4,1)*IF(Percent!Q$2,100,1)*IF(Logs!Q$2,LN((1+$A$1/100)^(1/4)),(1+$A$1/100)^(1/4)),0)</f>
        <v>0</v>
      </c>
      <c r="R54" s="129">
        <f>IF(R$2,IF(Annual!R$2,4,1)*IF(Percent!R$2,100,1)*IF(Logs!R$2,LN((1+$A$1/100)^(1/4)),(1+$A$1/100)^(1/4)),0)</f>
        <v>0</v>
      </c>
      <c r="S54" s="129">
        <f>IF(S$2,IF(Annual!S$2,4,1)*IF(Percent!S$2,100,1)*IF(Logs!S$2,LN((1+$A$1/100)^(1/4)),(1+$A$1/100)^(1/4)),0)</f>
        <v>0</v>
      </c>
      <c r="T54" s="129">
        <f>IF(T$2,IF(Annual!T$2,4,1)*IF(Percent!T$2,100,1)*IF(Logs!T$2,LN((1+$A$1/100)^(1/4)),(1+$A$1/100)^(1/4)),0)</f>
        <v>0</v>
      </c>
      <c r="U54" s="129">
        <f>IF(U$2,IF(Annual!U$2,4,1)*IF(Percent!U$2,100,1)*IF(Logs!U$2,LN((1+$A$1/100)^(1/4)),(1+$A$1/100)^(1/4)),0)</f>
        <v>0</v>
      </c>
      <c r="V54" s="129">
        <f>IF(V$2,IF(Annual!V$2,4,1)*IF(Percent!V$2,100,1)*IF(Logs!V$2,LN((1+$A$1/100)^(1/4)),(1+$A$1/100)^(1/4)),0)</f>
        <v>0</v>
      </c>
      <c r="W54" s="129">
        <f>IF(W$2,IF(Annual!W$2,4,1)*IF(Percent!W$2,100,1)*IF(Logs!W$2,LN((1+$A$1/100)^(1/4)),(1+$A$1/100)^(1/4)),0)</f>
        <v>0</v>
      </c>
      <c r="X54" s="129">
        <f>IF(X$2,IF(Annual!X$2,4,1)*IF(Percent!X$2,100,1)*IF(Logs!X$2,LN((1+$A$1/100)^(1/4)),(1+$A$1/100)^(1/4)),0)</f>
        <v>0</v>
      </c>
      <c r="Y54" s="129">
        <f>IF(Y$2,IF(Annual!Y$2,4,1)*IF(Percent!Y$2,100,1)*IF(Logs!Y$2,LN((1+$A$1/100)^(1/4)),(1+$A$1/100)^(1/4)),0)</f>
        <v>0</v>
      </c>
      <c r="Z54" s="129">
        <f>IF(Z$2,IF(Annual!Z$2,4,1)*IF(Percent!Z$2,100,1)*IF(Logs!Z$2,LN((1+$A$1/100)^(1/4)),(1+$A$1/100)^(1/4)),0)</f>
        <v>0</v>
      </c>
      <c r="AA54" s="129">
        <f>IF(AA$2,IF(Annual!AA$2,4,1)*IF(Percent!AA$2,100,1)*IF(Logs!AA$2,LN((1+$A$1/100)^(1/4)),(1+$A$1/100)^(1/4)),0)</f>
        <v>0</v>
      </c>
      <c r="AB54" s="129">
        <f>IF(AB$2,IF(Annual!AB$2,4,1)*IF(Percent!AB$2,100,1)*IF(Logs!AB$2,LN((1+$A$1/100)^(1/4)),(1+$A$1/100)^(1/4)),0)</f>
        <v>0</v>
      </c>
      <c r="AC54" s="129">
        <f>IF(AC$2,IF(Annual!AC$2,4,1)*IF(Percent!AC$2,100,1)*IF(Logs!AC$2,LN((1+$A$1/100)^(1/4)),(1+$A$1/100)^(1/4)),0)</f>
        <v>0</v>
      </c>
      <c r="AD54" s="129">
        <f>IF(AD$2,IF(Annual!AD$2,4,1)*IF(Percent!AD$2,100,1)*IF(Logs!AD$2,LN((1+$A$1/100)^(1/4)),(1+$A$1/100)^(1/4)),0)</f>
        <v>0</v>
      </c>
    </row>
    <row r="55" spans="1:30">
      <c r="A55" t="s">
        <v>452</v>
      </c>
      <c r="B55" s="129">
        <f>IF(B$2,IF(Annual!B$2,4,1)*IF(Percent!B$2,100,1)*IF(Logs!B$2,LN((1+$A$1/100)^(1/4)),(1+$A$1/100)^(1/4)),0)</f>
        <v>0</v>
      </c>
      <c r="C55" s="129">
        <f>IF(C$2,IF(Annual!C$2,4,1)*IF(Percent!C$2,100,1)*IF(Logs!C$2,LN((1+$A$1/100)^(1/4)),(1+$A$1/100)^(1/4)),0)</f>
        <v>0</v>
      </c>
      <c r="D55" s="129">
        <f>IF(D$2,IF(Annual!D$2,4,1)*IF(Percent!D$2,100,1)*IF(Logs!D$2,LN((1+$A$1/100)^(1/4)),(1+$A$1/100)^(1/4)),0)</f>
        <v>0</v>
      </c>
      <c r="E55" s="129">
        <f>IF(E$2,IF(Annual!E$2,4,1)*IF(Percent!E$2,100,1)*IF(Logs!E$2,LN((1+$A$1/100)^(1/4)),(1+$A$1/100)^(1/4)),0)</f>
        <v>0</v>
      </c>
      <c r="F55" s="129">
        <f>IF(F$2,IF(Annual!F$2,4,1)*IF(Percent!F$2,100,1)*IF(Logs!F$2,LN((1+$A$1/100)^(1/4)),(1+$A$1/100)^(1/4)),0)</f>
        <v>0</v>
      </c>
      <c r="G55" s="129">
        <f>IF(G$2,IF(Annual!G$2,4,1)*IF(Percent!G$2,100,1)*IF(Logs!G$2,LN((1+$A$1/100)^(1/4)),(1+$A$1/100)^(1/4)),0)</f>
        <v>0</v>
      </c>
      <c r="H55" s="129">
        <f>IF(H$2,IF(Annual!H$2,4,1)*IF(Percent!H$2,100,1)*IF(Logs!H$2,LN((1+$A$1/100)^(1/4)),(1+$A$1/100)^(1/4)),0)</f>
        <v>0</v>
      </c>
      <c r="I55" s="129">
        <f>IF(I$2,IF(Annual!I$2,4,1)*IF(Percent!I$2,100,1)*IF(Logs!I$2,LN((1+$A$1/100)^(1/4)),(1+$A$1/100)^(1/4)),0)</f>
        <v>0</v>
      </c>
      <c r="J55" s="129">
        <f>IF(J$2,IF(Annual!J$2,4,1)*IF(Percent!J$2,100,1)*IF(Logs!J$2,LN((1+$A$1/100)^(1/4)),(1+$A$1/100)^(1/4)),0)</f>
        <v>0</v>
      </c>
      <c r="K55" s="129">
        <f>IF(K$2,IF(Annual!K$2,4,1)*IF(Percent!K$2,100,1)*IF(Logs!K$2,LN((1+$A$1/100)^(1/4)),(1+$A$1/100)^(1/4)),0)</f>
        <v>0</v>
      </c>
      <c r="L55" s="129">
        <f>IF(L$2,IF(Annual!L$2,4,1)*IF(Percent!L$2,100,1)*IF(Logs!L$2,LN((1+$A$1/100)^(1/4)),(1+$A$1/100)^(1/4)),0)</f>
        <v>0</v>
      </c>
      <c r="M55" s="129">
        <f>IF(M$2,IF(Annual!M$2,4,1)*IF(Percent!M$2,100,1)*IF(Logs!M$2,LN((1+$A$1/100)^(1/4)),(1+$A$1/100)^(1/4)),0)</f>
        <v>0</v>
      </c>
      <c r="N55" s="129">
        <f>IF(N$2,IF(Annual!N$2,4,1)*IF(Percent!N$2,100,1)*IF(Logs!N$2,LN((1+$A$1/100)^(1/4)),(1+$A$1/100)^(1/4)),0)</f>
        <v>0</v>
      </c>
      <c r="O55" s="129">
        <f>IF(O$2,IF(Annual!O$2,4,1)*IF(Percent!O$2,100,1)*IF(Logs!O$2,LN((1+$A$1/100)^(1/4)),(1+$A$1/100)^(1/4)),0)</f>
        <v>0</v>
      </c>
      <c r="P55" s="129">
        <f>IF(P$2,IF(Annual!P$2,4,1)*IF(Percent!P$2,100,1)*IF(Logs!P$2,LN((1+$A$1/100)^(1/4)),(1+$A$1/100)^(1/4)),0)</f>
        <v>0</v>
      </c>
      <c r="Q55" s="129">
        <f>IF(Q$2,IF(Annual!Q$2,4,1)*IF(Percent!Q$2,100,1)*IF(Logs!Q$2,LN((1+$A$1/100)^(1/4)),(1+$A$1/100)^(1/4)),0)</f>
        <v>0</v>
      </c>
      <c r="R55" s="129">
        <f>IF(R$2,IF(Annual!R$2,4,1)*IF(Percent!R$2,100,1)*IF(Logs!R$2,LN((1+$A$1/100)^(1/4)),(1+$A$1/100)^(1/4)),0)</f>
        <v>0</v>
      </c>
      <c r="S55" s="129">
        <f>IF(S$2,IF(Annual!S$2,4,1)*IF(Percent!S$2,100,1)*IF(Logs!S$2,LN((1+$A$1/100)^(1/4)),(1+$A$1/100)^(1/4)),0)</f>
        <v>0</v>
      </c>
      <c r="T55" s="129">
        <f>IF(T$2,IF(Annual!T$2,4,1)*IF(Percent!T$2,100,1)*IF(Logs!T$2,LN((1+$A$1/100)^(1/4)),(1+$A$1/100)^(1/4)),0)</f>
        <v>0</v>
      </c>
      <c r="U55" s="129">
        <f>IF(U$2,IF(Annual!U$2,4,1)*IF(Percent!U$2,100,1)*IF(Logs!U$2,LN((1+$A$1/100)^(1/4)),(1+$A$1/100)^(1/4)),0)</f>
        <v>0</v>
      </c>
      <c r="V55" s="129">
        <f>IF(V$2,IF(Annual!V$2,4,1)*IF(Percent!V$2,100,1)*IF(Logs!V$2,LN((1+$A$1/100)^(1/4)),(1+$A$1/100)^(1/4)),0)</f>
        <v>0</v>
      </c>
      <c r="W55" s="129">
        <f>IF(W$2,IF(Annual!W$2,4,1)*IF(Percent!W$2,100,1)*IF(Logs!W$2,LN((1+$A$1/100)^(1/4)),(1+$A$1/100)^(1/4)),0)</f>
        <v>0</v>
      </c>
      <c r="X55" s="129">
        <f>IF(X$2,IF(Annual!X$2,4,1)*IF(Percent!X$2,100,1)*IF(Logs!X$2,LN((1+$A$1/100)^(1/4)),(1+$A$1/100)^(1/4)),0)</f>
        <v>0</v>
      </c>
      <c r="Y55" s="129">
        <f>IF(Y$2,IF(Annual!Y$2,4,1)*IF(Percent!Y$2,100,1)*IF(Logs!Y$2,LN((1+$A$1/100)^(1/4)),(1+$A$1/100)^(1/4)),0)</f>
        <v>0</v>
      </c>
      <c r="Z55" s="129">
        <f>IF(Z$2,IF(Annual!Z$2,4,1)*IF(Percent!Z$2,100,1)*IF(Logs!Z$2,LN((1+$A$1/100)^(1/4)),(1+$A$1/100)^(1/4)),0)</f>
        <v>0</v>
      </c>
      <c r="AA55" s="129">
        <f>IF(AA$2,IF(Annual!AA$2,4,1)*IF(Percent!AA$2,100,1)*IF(Logs!AA$2,LN((1+$A$1/100)^(1/4)),(1+$A$1/100)^(1/4)),0)</f>
        <v>0</v>
      </c>
      <c r="AB55" s="129">
        <f>IF(AB$2,IF(Annual!AB$2,4,1)*IF(Percent!AB$2,100,1)*IF(Logs!AB$2,LN((1+$A$1/100)^(1/4)),(1+$A$1/100)^(1/4)),0)</f>
        <v>0</v>
      </c>
      <c r="AC55" s="129">
        <f>IF(AC$2,IF(Annual!AC$2,4,1)*IF(Percent!AC$2,100,1)*IF(Logs!AC$2,LN((1+$A$1/100)^(1/4)),(1+$A$1/100)^(1/4)),0)</f>
        <v>0</v>
      </c>
      <c r="AD55" s="129">
        <f>IF(AD$2,IF(Annual!AD$2,4,1)*IF(Percent!AD$2,100,1)*IF(Logs!AD$2,LN((1+$A$1/100)^(1/4)),(1+$A$1/100)^(1/4)),0)</f>
        <v>0</v>
      </c>
    </row>
    <row r="56" spans="1:30">
      <c r="A56" t="s">
        <v>453</v>
      </c>
      <c r="B56" s="129">
        <f>IF(B$2,IF(Annual!B$2,4,1)*IF(Percent!B$2,100,1)*IF(Logs!B$2,LN((1+$A$1/100)^(1/4)),(1+$A$1/100)^(1/4)),0)</f>
        <v>0</v>
      </c>
      <c r="C56" s="129">
        <f>IF(C$2,IF(Annual!C$2,4,1)*IF(Percent!C$2,100,1)*IF(Logs!C$2,LN((1+$A$1/100)^(1/4)),(1+$A$1/100)^(1/4)),0)</f>
        <v>0</v>
      </c>
      <c r="D56" s="129">
        <f>IF(D$2,IF(Annual!D$2,4,1)*IF(Percent!D$2,100,1)*IF(Logs!D$2,LN((1+$A$1/100)^(1/4)),(1+$A$1/100)^(1/4)),0)</f>
        <v>0</v>
      </c>
      <c r="E56" s="129">
        <f>IF(E$2,IF(Annual!E$2,4,1)*IF(Percent!E$2,100,1)*IF(Logs!E$2,LN((1+$A$1/100)^(1/4)),(1+$A$1/100)^(1/4)),0)</f>
        <v>0</v>
      </c>
      <c r="F56" s="129">
        <f>IF(F$2,IF(Annual!F$2,4,1)*IF(Percent!F$2,100,1)*IF(Logs!F$2,LN((1+$A$1/100)^(1/4)),(1+$A$1/100)^(1/4)),0)</f>
        <v>0</v>
      </c>
      <c r="G56" s="129">
        <f>IF(G$2,IF(Annual!G$2,4,1)*IF(Percent!G$2,100,1)*IF(Logs!G$2,LN((1+$A$1/100)^(1/4)),(1+$A$1/100)^(1/4)),0)</f>
        <v>0</v>
      </c>
      <c r="H56" s="129">
        <f>IF(H$2,IF(Annual!H$2,4,1)*IF(Percent!H$2,100,1)*IF(Logs!H$2,LN((1+$A$1/100)^(1/4)),(1+$A$1/100)^(1/4)),0)</f>
        <v>0</v>
      </c>
      <c r="I56" s="129">
        <f>IF(I$2,IF(Annual!I$2,4,1)*IF(Percent!I$2,100,1)*IF(Logs!I$2,LN((1+$A$1/100)^(1/4)),(1+$A$1/100)^(1/4)),0)</f>
        <v>0</v>
      </c>
      <c r="J56" s="129">
        <f>IF(J$2,IF(Annual!J$2,4,1)*IF(Percent!J$2,100,1)*IF(Logs!J$2,LN((1+$A$1/100)^(1/4)),(1+$A$1/100)^(1/4)),0)</f>
        <v>0</v>
      </c>
      <c r="K56" s="129">
        <f>IF(K$2,IF(Annual!K$2,4,1)*IF(Percent!K$2,100,1)*IF(Logs!K$2,LN((1+$A$1/100)^(1/4)),(1+$A$1/100)^(1/4)),0)</f>
        <v>0</v>
      </c>
      <c r="L56" s="129">
        <f>IF(L$2,IF(Annual!L$2,4,1)*IF(Percent!L$2,100,1)*IF(Logs!L$2,LN((1+$A$1/100)^(1/4)),(1+$A$1/100)^(1/4)),0)</f>
        <v>0</v>
      </c>
      <c r="M56" s="129">
        <f>IF(M$2,IF(Annual!M$2,4,1)*IF(Percent!M$2,100,1)*IF(Logs!M$2,LN((1+$A$1/100)^(1/4)),(1+$A$1/100)^(1/4)),0)</f>
        <v>0</v>
      </c>
      <c r="N56" s="129">
        <f>IF(N$2,IF(Annual!N$2,4,1)*IF(Percent!N$2,100,1)*IF(Logs!N$2,LN((1+$A$1/100)^(1/4)),(1+$A$1/100)^(1/4)),0)</f>
        <v>0</v>
      </c>
      <c r="O56" s="129">
        <f>IF(O$2,IF(Annual!O$2,4,1)*IF(Percent!O$2,100,1)*IF(Logs!O$2,LN((1+$A$1/100)^(1/4)),(1+$A$1/100)^(1/4)),0)</f>
        <v>0</v>
      </c>
      <c r="P56" s="129">
        <f>IF(P$2,IF(Annual!P$2,4,1)*IF(Percent!P$2,100,1)*IF(Logs!P$2,LN((1+$A$1/100)^(1/4)),(1+$A$1/100)^(1/4)),0)</f>
        <v>0</v>
      </c>
      <c r="Q56" s="129">
        <f>IF(Q$2,IF(Annual!Q$2,4,1)*IF(Percent!Q$2,100,1)*IF(Logs!Q$2,LN((1+$A$1/100)^(1/4)),(1+$A$1/100)^(1/4)),0)</f>
        <v>0</v>
      </c>
      <c r="R56" s="129">
        <f>IF(R$2,IF(Annual!R$2,4,1)*IF(Percent!R$2,100,1)*IF(Logs!R$2,LN((1+$A$1/100)^(1/4)),(1+$A$1/100)^(1/4)),0)</f>
        <v>0</v>
      </c>
      <c r="S56" s="129">
        <f>IF(S$2,IF(Annual!S$2,4,1)*IF(Percent!S$2,100,1)*IF(Logs!S$2,LN((1+$A$1/100)^(1/4)),(1+$A$1/100)^(1/4)),0)</f>
        <v>0</v>
      </c>
      <c r="T56" s="129">
        <f>IF(T$2,IF(Annual!T$2,4,1)*IF(Percent!T$2,100,1)*IF(Logs!T$2,LN((1+$A$1/100)^(1/4)),(1+$A$1/100)^(1/4)),0)</f>
        <v>0</v>
      </c>
      <c r="U56" s="129">
        <f>IF(U$2,IF(Annual!U$2,4,1)*IF(Percent!U$2,100,1)*IF(Logs!U$2,LN((1+$A$1/100)^(1/4)),(1+$A$1/100)^(1/4)),0)</f>
        <v>0</v>
      </c>
      <c r="V56" s="129">
        <f>IF(V$2,IF(Annual!V$2,4,1)*IF(Percent!V$2,100,1)*IF(Logs!V$2,LN((1+$A$1/100)^(1/4)),(1+$A$1/100)^(1/4)),0)</f>
        <v>0</v>
      </c>
      <c r="W56" s="129">
        <f>IF(W$2,IF(Annual!W$2,4,1)*IF(Percent!W$2,100,1)*IF(Logs!W$2,LN((1+$A$1/100)^(1/4)),(1+$A$1/100)^(1/4)),0)</f>
        <v>0</v>
      </c>
      <c r="X56" s="129">
        <f>IF(X$2,IF(Annual!X$2,4,1)*IF(Percent!X$2,100,1)*IF(Logs!X$2,LN((1+$A$1/100)^(1/4)),(1+$A$1/100)^(1/4)),0)</f>
        <v>0</v>
      </c>
      <c r="Y56" s="129">
        <f>IF(Y$2,IF(Annual!Y$2,4,1)*IF(Percent!Y$2,100,1)*IF(Logs!Y$2,LN((1+$A$1/100)^(1/4)),(1+$A$1/100)^(1/4)),0)</f>
        <v>0</v>
      </c>
      <c r="Z56" s="129">
        <f>IF(Z$2,IF(Annual!Z$2,4,1)*IF(Percent!Z$2,100,1)*IF(Logs!Z$2,LN((1+$A$1/100)^(1/4)),(1+$A$1/100)^(1/4)),0)</f>
        <v>0</v>
      </c>
      <c r="AA56" s="129">
        <f>IF(AA$2,IF(Annual!AA$2,4,1)*IF(Percent!AA$2,100,1)*IF(Logs!AA$2,LN((1+$A$1/100)^(1/4)),(1+$A$1/100)^(1/4)),0)</f>
        <v>0</v>
      </c>
      <c r="AB56" s="129">
        <f>IF(AB$2,IF(Annual!AB$2,4,1)*IF(Percent!AB$2,100,1)*IF(Logs!AB$2,LN((1+$A$1/100)^(1/4)),(1+$A$1/100)^(1/4)),0)</f>
        <v>0</v>
      </c>
      <c r="AC56" s="129">
        <f>IF(AC$2,IF(Annual!AC$2,4,1)*IF(Percent!AC$2,100,1)*IF(Logs!AC$2,LN((1+$A$1/100)^(1/4)),(1+$A$1/100)^(1/4)),0)</f>
        <v>0</v>
      </c>
      <c r="AD56" s="129">
        <f>IF(AD$2,IF(Annual!AD$2,4,1)*IF(Percent!AD$2,100,1)*IF(Logs!AD$2,LN((1+$A$1/100)^(1/4)),(1+$A$1/100)^(1/4)),0)</f>
        <v>0</v>
      </c>
    </row>
    <row r="57" spans="1:30">
      <c r="A57" t="s">
        <v>454</v>
      </c>
      <c r="B57" s="129">
        <f>IF(B$2,IF(Annual!B$2,4,1)*IF(Percent!B$2,100,1)*IF(Logs!B$2,LN((1+$A$1/100)^(1/4)),(1+$A$1/100)^(1/4)),0)</f>
        <v>0</v>
      </c>
      <c r="C57" s="129">
        <f>IF(C$2,IF(Annual!C$2,4,1)*IF(Percent!C$2,100,1)*IF(Logs!C$2,LN((1+$A$1/100)^(1/4)),(1+$A$1/100)^(1/4)),0)</f>
        <v>0</v>
      </c>
      <c r="D57" s="129">
        <f>IF(D$2,IF(Annual!D$2,4,1)*IF(Percent!D$2,100,1)*IF(Logs!D$2,LN((1+$A$1/100)^(1/4)),(1+$A$1/100)^(1/4)),0)</f>
        <v>0</v>
      </c>
      <c r="E57" s="129">
        <f>IF(E$2,IF(Annual!E$2,4,1)*IF(Percent!E$2,100,1)*IF(Logs!E$2,LN((1+$A$1/100)^(1/4)),(1+$A$1/100)^(1/4)),0)</f>
        <v>0</v>
      </c>
      <c r="F57" s="129">
        <f>IF(F$2,IF(Annual!F$2,4,1)*IF(Percent!F$2,100,1)*IF(Logs!F$2,LN((1+$A$1/100)^(1/4)),(1+$A$1/100)^(1/4)),0)</f>
        <v>0</v>
      </c>
      <c r="G57" s="129">
        <f>IF(G$2,IF(Annual!G$2,4,1)*IF(Percent!G$2,100,1)*IF(Logs!G$2,LN((1+$A$1/100)^(1/4)),(1+$A$1/100)^(1/4)),0)</f>
        <v>0</v>
      </c>
      <c r="H57" s="129">
        <f>IF(H$2,IF(Annual!H$2,4,1)*IF(Percent!H$2,100,1)*IF(Logs!H$2,LN((1+$A$1/100)^(1/4)),(1+$A$1/100)^(1/4)),0)</f>
        <v>0</v>
      </c>
      <c r="I57" s="129">
        <f>IF(I$2,IF(Annual!I$2,4,1)*IF(Percent!I$2,100,1)*IF(Logs!I$2,LN((1+$A$1/100)^(1/4)),(1+$A$1/100)^(1/4)),0)</f>
        <v>0</v>
      </c>
      <c r="J57" s="129">
        <f>IF(J$2,IF(Annual!J$2,4,1)*IF(Percent!J$2,100,1)*IF(Logs!J$2,LN((1+$A$1/100)^(1/4)),(1+$A$1/100)^(1/4)),0)</f>
        <v>0</v>
      </c>
      <c r="K57" s="129">
        <f>IF(K$2,IF(Annual!K$2,4,1)*IF(Percent!K$2,100,1)*IF(Logs!K$2,LN((1+$A$1/100)^(1/4)),(1+$A$1/100)^(1/4)),0)</f>
        <v>0</v>
      </c>
      <c r="L57" s="129">
        <f>IF(L$2,IF(Annual!L$2,4,1)*IF(Percent!L$2,100,1)*IF(Logs!L$2,LN((1+$A$1/100)^(1/4)),(1+$A$1/100)^(1/4)),0)</f>
        <v>0</v>
      </c>
      <c r="M57" s="129">
        <f>IF(M$2,IF(Annual!M$2,4,1)*IF(Percent!M$2,100,1)*IF(Logs!M$2,LN((1+$A$1/100)^(1/4)),(1+$A$1/100)^(1/4)),0)</f>
        <v>0</v>
      </c>
      <c r="N57" s="129">
        <f>IF(N$2,IF(Annual!N$2,4,1)*IF(Percent!N$2,100,1)*IF(Logs!N$2,LN((1+$A$1/100)^(1/4)),(1+$A$1/100)^(1/4)),0)</f>
        <v>0</v>
      </c>
      <c r="O57" s="129">
        <f>IF(O$2,IF(Annual!O$2,4,1)*IF(Percent!O$2,100,1)*IF(Logs!O$2,LN((1+$A$1/100)^(1/4)),(1+$A$1/100)^(1/4)),0)</f>
        <v>0</v>
      </c>
      <c r="P57" s="129">
        <f>IF(P$2,IF(Annual!P$2,4,1)*IF(Percent!P$2,100,1)*IF(Logs!P$2,LN((1+$A$1/100)^(1/4)),(1+$A$1/100)^(1/4)),0)</f>
        <v>0</v>
      </c>
      <c r="Q57" s="129">
        <f>IF(Q$2,IF(Annual!Q$2,4,1)*IF(Percent!Q$2,100,1)*IF(Logs!Q$2,LN((1+$A$1/100)^(1/4)),(1+$A$1/100)^(1/4)),0)</f>
        <v>0</v>
      </c>
      <c r="R57" s="129">
        <f>IF(R$2,IF(Annual!R$2,4,1)*IF(Percent!R$2,100,1)*IF(Logs!R$2,LN((1+$A$1/100)^(1/4)),(1+$A$1/100)^(1/4)),0)</f>
        <v>0</v>
      </c>
      <c r="S57" s="129">
        <f>IF(S$2,IF(Annual!S$2,4,1)*IF(Percent!S$2,100,1)*IF(Logs!S$2,LN((1+$A$1/100)^(1/4)),(1+$A$1/100)^(1/4)),0)</f>
        <v>0</v>
      </c>
      <c r="T57" s="129">
        <f>IF(T$2,IF(Annual!T$2,4,1)*IF(Percent!T$2,100,1)*IF(Logs!T$2,LN((1+$A$1/100)^(1/4)),(1+$A$1/100)^(1/4)),0)</f>
        <v>0</v>
      </c>
      <c r="U57" s="129">
        <f>IF(U$2,IF(Annual!U$2,4,1)*IF(Percent!U$2,100,1)*IF(Logs!U$2,LN((1+$A$1/100)^(1/4)),(1+$A$1/100)^(1/4)),0)</f>
        <v>0</v>
      </c>
      <c r="V57" s="129">
        <f>IF(V$2,IF(Annual!V$2,4,1)*IF(Percent!V$2,100,1)*IF(Logs!V$2,LN((1+$A$1/100)^(1/4)),(1+$A$1/100)^(1/4)),0)</f>
        <v>0</v>
      </c>
      <c r="W57" s="129">
        <f>IF(W$2,IF(Annual!W$2,4,1)*IF(Percent!W$2,100,1)*IF(Logs!W$2,LN((1+$A$1/100)^(1/4)),(1+$A$1/100)^(1/4)),0)</f>
        <v>0</v>
      </c>
      <c r="X57" s="129">
        <f>IF(X$2,IF(Annual!X$2,4,1)*IF(Percent!X$2,100,1)*IF(Logs!X$2,LN((1+$A$1/100)^(1/4)),(1+$A$1/100)^(1/4)),0)</f>
        <v>0</v>
      </c>
      <c r="Y57" s="129">
        <f>IF(Y$2,IF(Annual!Y$2,4,1)*IF(Percent!Y$2,100,1)*IF(Logs!Y$2,LN((1+$A$1/100)^(1/4)),(1+$A$1/100)^(1/4)),0)</f>
        <v>0</v>
      </c>
      <c r="Z57" s="129">
        <f>IF(Z$2,IF(Annual!Z$2,4,1)*IF(Percent!Z$2,100,1)*IF(Logs!Z$2,LN((1+$A$1/100)^(1/4)),(1+$A$1/100)^(1/4)),0)</f>
        <v>0</v>
      </c>
      <c r="AA57" s="129">
        <f>IF(AA$2,IF(Annual!AA$2,4,1)*IF(Percent!AA$2,100,1)*IF(Logs!AA$2,LN((1+$A$1/100)^(1/4)),(1+$A$1/100)^(1/4)),0)</f>
        <v>0</v>
      </c>
      <c r="AB57" s="129">
        <f>IF(AB$2,IF(Annual!AB$2,4,1)*IF(Percent!AB$2,100,1)*IF(Logs!AB$2,LN((1+$A$1/100)^(1/4)),(1+$A$1/100)^(1/4)),0)</f>
        <v>0</v>
      </c>
      <c r="AC57" s="129">
        <f>IF(AC$2,IF(Annual!AC$2,4,1)*IF(Percent!AC$2,100,1)*IF(Logs!AC$2,LN((1+$A$1/100)^(1/4)),(1+$A$1/100)^(1/4)),0)</f>
        <v>0</v>
      </c>
      <c r="AD57" s="129">
        <f>IF(AD$2,IF(Annual!AD$2,4,1)*IF(Percent!AD$2,100,1)*IF(Logs!AD$2,LN((1+$A$1/100)^(1/4)),(1+$A$1/100)^(1/4)),0)</f>
        <v>0</v>
      </c>
    </row>
    <row r="58" spans="1:30">
      <c r="A58" t="s">
        <v>455</v>
      </c>
      <c r="B58" s="129">
        <f>IF(B$2,IF(Annual!B$2,4,1)*IF(Percent!B$2,100,1)*IF(Logs!B$2,LN((1+$A$1/100)^(1/4)),(1+$A$1/100)^(1/4)),0)</f>
        <v>0</v>
      </c>
      <c r="C58" s="129">
        <f>IF(C$2,IF(Annual!C$2,4,1)*IF(Percent!C$2,100,1)*IF(Logs!C$2,LN((1+$A$1/100)^(1/4)),(1+$A$1/100)^(1/4)),0)</f>
        <v>0</v>
      </c>
      <c r="D58" s="129">
        <f>IF(D$2,IF(Annual!D$2,4,1)*IF(Percent!D$2,100,1)*IF(Logs!D$2,LN((1+$A$1/100)^(1/4)),(1+$A$1/100)^(1/4)),0)</f>
        <v>0</v>
      </c>
      <c r="E58" s="129">
        <f>IF(E$2,IF(Annual!E$2,4,1)*IF(Percent!E$2,100,1)*IF(Logs!E$2,LN((1+$A$1/100)^(1/4)),(1+$A$1/100)^(1/4)),0)</f>
        <v>0</v>
      </c>
      <c r="F58" s="129">
        <f>IF(F$2,IF(Annual!F$2,4,1)*IF(Percent!F$2,100,1)*IF(Logs!F$2,LN((1+$A$1/100)^(1/4)),(1+$A$1/100)^(1/4)),0)</f>
        <v>0</v>
      </c>
      <c r="G58" s="129">
        <f>IF(G$2,IF(Annual!G$2,4,1)*IF(Percent!G$2,100,1)*IF(Logs!G$2,LN((1+$A$1/100)^(1/4)),(1+$A$1/100)^(1/4)),0)</f>
        <v>0</v>
      </c>
      <c r="H58" s="129">
        <f>IF(H$2,IF(Annual!H$2,4,1)*IF(Percent!H$2,100,1)*IF(Logs!H$2,LN((1+$A$1/100)^(1/4)),(1+$A$1/100)^(1/4)),0)</f>
        <v>0</v>
      </c>
      <c r="I58" s="129">
        <f>IF(I$2,IF(Annual!I$2,4,1)*IF(Percent!I$2,100,1)*IF(Logs!I$2,LN((1+$A$1/100)^(1/4)),(1+$A$1/100)^(1/4)),0)</f>
        <v>0</v>
      </c>
      <c r="J58" s="129">
        <f>IF(J$2,IF(Annual!J$2,4,1)*IF(Percent!J$2,100,1)*IF(Logs!J$2,LN((1+$A$1/100)^(1/4)),(1+$A$1/100)^(1/4)),0)</f>
        <v>0</v>
      </c>
      <c r="K58" s="129">
        <f>IF(K$2,IF(Annual!K$2,4,1)*IF(Percent!K$2,100,1)*IF(Logs!K$2,LN((1+$A$1/100)^(1/4)),(1+$A$1/100)^(1/4)),0)</f>
        <v>0</v>
      </c>
      <c r="L58" s="129">
        <f>IF(L$2,IF(Annual!L$2,4,1)*IF(Percent!L$2,100,1)*IF(Logs!L$2,LN((1+$A$1/100)^(1/4)),(1+$A$1/100)^(1/4)),0)</f>
        <v>0</v>
      </c>
      <c r="M58" s="129">
        <f>IF(M$2,IF(Annual!M$2,4,1)*IF(Percent!M$2,100,1)*IF(Logs!M$2,LN((1+$A$1/100)^(1/4)),(1+$A$1/100)^(1/4)),0)</f>
        <v>0</v>
      </c>
      <c r="N58" s="129">
        <f>IF(N$2,IF(Annual!N$2,4,1)*IF(Percent!N$2,100,1)*IF(Logs!N$2,LN((1+$A$1/100)^(1/4)),(1+$A$1/100)^(1/4)),0)</f>
        <v>0</v>
      </c>
      <c r="O58" s="129">
        <f>IF(O$2,IF(Annual!O$2,4,1)*IF(Percent!O$2,100,1)*IF(Logs!O$2,LN((1+$A$1/100)^(1/4)),(1+$A$1/100)^(1/4)),0)</f>
        <v>0</v>
      </c>
      <c r="P58" s="129">
        <f>IF(P$2,IF(Annual!P$2,4,1)*IF(Percent!P$2,100,1)*IF(Logs!P$2,LN((1+$A$1/100)^(1/4)),(1+$A$1/100)^(1/4)),0)</f>
        <v>0</v>
      </c>
      <c r="Q58" s="129">
        <f>IF(Q$2,IF(Annual!Q$2,4,1)*IF(Percent!Q$2,100,1)*IF(Logs!Q$2,LN((1+$A$1/100)^(1/4)),(1+$A$1/100)^(1/4)),0)</f>
        <v>0</v>
      </c>
      <c r="R58" s="129">
        <f>IF(R$2,IF(Annual!R$2,4,1)*IF(Percent!R$2,100,1)*IF(Logs!R$2,LN((1+$A$1/100)^(1/4)),(1+$A$1/100)^(1/4)),0)</f>
        <v>0</v>
      </c>
      <c r="S58" s="129">
        <f>IF(S$2,IF(Annual!S$2,4,1)*IF(Percent!S$2,100,1)*IF(Logs!S$2,LN((1+$A$1/100)^(1/4)),(1+$A$1/100)^(1/4)),0)</f>
        <v>0</v>
      </c>
      <c r="T58" s="129">
        <f>IF(T$2,IF(Annual!T$2,4,1)*IF(Percent!T$2,100,1)*IF(Logs!T$2,LN((1+$A$1/100)^(1/4)),(1+$A$1/100)^(1/4)),0)</f>
        <v>0</v>
      </c>
      <c r="U58" s="129">
        <f>IF(U$2,IF(Annual!U$2,4,1)*IF(Percent!U$2,100,1)*IF(Logs!U$2,LN((1+$A$1/100)^(1/4)),(1+$A$1/100)^(1/4)),0)</f>
        <v>0</v>
      </c>
      <c r="V58" s="129">
        <f>IF(V$2,IF(Annual!V$2,4,1)*IF(Percent!V$2,100,1)*IF(Logs!V$2,LN((1+$A$1/100)^(1/4)),(1+$A$1/100)^(1/4)),0)</f>
        <v>0</v>
      </c>
      <c r="W58" s="129">
        <f>IF(W$2,IF(Annual!W$2,4,1)*IF(Percent!W$2,100,1)*IF(Logs!W$2,LN((1+$A$1/100)^(1/4)),(1+$A$1/100)^(1/4)),0)</f>
        <v>0</v>
      </c>
      <c r="X58" s="129">
        <f>IF(X$2,IF(Annual!X$2,4,1)*IF(Percent!X$2,100,1)*IF(Logs!X$2,LN((1+$A$1/100)^(1/4)),(1+$A$1/100)^(1/4)),0)</f>
        <v>0</v>
      </c>
      <c r="Y58" s="129">
        <f>IF(Y$2,IF(Annual!Y$2,4,1)*IF(Percent!Y$2,100,1)*IF(Logs!Y$2,LN((1+$A$1/100)^(1/4)),(1+$A$1/100)^(1/4)),0)</f>
        <v>0</v>
      </c>
      <c r="Z58" s="129">
        <f>IF(Z$2,IF(Annual!Z$2,4,1)*IF(Percent!Z$2,100,1)*IF(Logs!Z$2,LN((1+$A$1/100)^(1/4)),(1+$A$1/100)^(1/4)),0)</f>
        <v>0</v>
      </c>
      <c r="AA58" s="129">
        <f>IF(AA$2,IF(Annual!AA$2,4,1)*IF(Percent!AA$2,100,1)*IF(Logs!AA$2,LN((1+$A$1/100)^(1/4)),(1+$A$1/100)^(1/4)),0)</f>
        <v>0</v>
      </c>
      <c r="AB58" s="129">
        <f>IF(AB$2,IF(Annual!AB$2,4,1)*IF(Percent!AB$2,100,1)*IF(Logs!AB$2,LN((1+$A$1/100)^(1/4)),(1+$A$1/100)^(1/4)),0)</f>
        <v>0</v>
      </c>
      <c r="AC58" s="129">
        <f>IF(AC$2,IF(Annual!AC$2,4,1)*IF(Percent!AC$2,100,1)*IF(Logs!AC$2,LN((1+$A$1/100)^(1/4)),(1+$A$1/100)^(1/4)),0)</f>
        <v>0</v>
      </c>
      <c r="AD58" s="129">
        <f>IF(AD$2,IF(Annual!AD$2,4,1)*IF(Percent!AD$2,100,1)*IF(Logs!AD$2,LN((1+$A$1/100)^(1/4)),(1+$A$1/100)^(1/4)),0)</f>
        <v>0</v>
      </c>
    </row>
    <row r="59" spans="1:30">
      <c r="A59" t="s">
        <v>456</v>
      </c>
      <c r="B59" s="129">
        <f>IF(B$2,IF(Annual!B$2,4,1)*IF(Percent!B$2,100,1)*IF(Logs!B$2,LN((1+$A$1/100)^(1/4)),(1+$A$1/100)^(1/4)),0)</f>
        <v>0</v>
      </c>
      <c r="C59" s="129">
        <f>IF(C$2,IF(Annual!C$2,4,1)*IF(Percent!C$2,100,1)*IF(Logs!C$2,LN((1+$A$1/100)^(1/4)),(1+$A$1/100)^(1/4)),0)</f>
        <v>0</v>
      </c>
      <c r="D59" s="129">
        <f>IF(D$2,IF(Annual!D$2,4,1)*IF(Percent!D$2,100,1)*IF(Logs!D$2,LN((1+$A$1/100)^(1/4)),(1+$A$1/100)^(1/4)),0)</f>
        <v>0</v>
      </c>
      <c r="E59" s="129">
        <f>IF(E$2,IF(Annual!E$2,4,1)*IF(Percent!E$2,100,1)*IF(Logs!E$2,LN((1+$A$1/100)^(1/4)),(1+$A$1/100)^(1/4)),0)</f>
        <v>0</v>
      </c>
      <c r="F59" s="129">
        <f>IF(F$2,IF(Annual!F$2,4,1)*IF(Percent!F$2,100,1)*IF(Logs!F$2,LN((1+$A$1/100)^(1/4)),(1+$A$1/100)^(1/4)),0)</f>
        <v>0</v>
      </c>
      <c r="G59" s="129">
        <f>IF(G$2,IF(Annual!G$2,4,1)*IF(Percent!G$2,100,1)*IF(Logs!G$2,LN((1+$A$1/100)^(1/4)),(1+$A$1/100)^(1/4)),0)</f>
        <v>0</v>
      </c>
      <c r="H59" s="129">
        <f>IF(H$2,IF(Annual!H$2,4,1)*IF(Percent!H$2,100,1)*IF(Logs!H$2,LN((1+$A$1/100)^(1/4)),(1+$A$1/100)^(1/4)),0)</f>
        <v>0</v>
      </c>
      <c r="I59" s="129">
        <f>IF(I$2,IF(Annual!I$2,4,1)*IF(Percent!I$2,100,1)*IF(Logs!I$2,LN((1+$A$1/100)^(1/4)),(1+$A$1/100)^(1/4)),0)</f>
        <v>0</v>
      </c>
      <c r="J59" s="129">
        <f>IF(J$2,IF(Annual!J$2,4,1)*IF(Percent!J$2,100,1)*IF(Logs!J$2,LN((1+$A$1/100)^(1/4)),(1+$A$1/100)^(1/4)),0)</f>
        <v>0</v>
      </c>
      <c r="K59" s="129">
        <f>IF(K$2,IF(Annual!K$2,4,1)*IF(Percent!K$2,100,1)*IF(Logs!K$2,LN((1+$A$1/100)^(1/4)),(1+$A$1/100)^(1/4)),0)</f>
        <v>0</v>
      </c>
      <c r="L59" s="129">
        <f>IF(L$2,IF(Annual!L$2,4,1)*IF(Percent!L$2,100,1)*IF(Logs!L$2,LN((1+$A$1/100)^(1/4)),(1+$A$1/100)^(1/4)),0)</f>
        <v>0</v>
      </c>
      <c r="M59" s="129">
        <f>IF(M$2,IF(Annual!M$2,4,1)*IF(Percent!M$2,100,1)*IF(Logs!M$2,LN((1+$A$1/100)^(1/4)),(1+$A$1/100)^(1/4)),0)</f>
        <v>0</v>
      </c>
      <c r="N59" s="129">
        <f>IF(N$2,IF(Annual!N$2,4,1)*IF(Percent!N$2,100,1)*IF(Logs!N$2,LN((1+$A$1/100)^(1/4)),(1+$A$1/100)^(1/4)),0)</f>
        <v>0</v>
      </c>
      <c r="O59" s="129">
        <f>IF(O$2,IF(Annual!O$2,4,1)*IF(Percent!O$2,100,1)*IF(Logs!O$2,LN((1+$A$1/100)^(1/4)),(1+$A$1/100)^(1/4)),0)</f>
        <v>0</v>
      </c>
      <c r="P59" s="129">
        <f>IF(P$2,IF(Annual!P$2,4,1)*IF(Percent!P$2,100,1)*IF(Logs!P$2,LN((1+$A$1/100)^(1/4)),(1+$A$1/100)^(1/4)),0)</f>
        <v>0</v>
      </c>
      <c r="Q59" s="129">
        <f>IF(Q$2,IF(Annual!Q$2,4,1)*IF(Percent!Q$2,100,1)*IF(Logs!Q$2,LN((1+$A$1/100)^(1/4)),(1+$A$1/100)^(1/4)),0)</f>
        <v>0</v>
      </c>
      <c r="R59" s="129">
        <f>IF(R$2,IF(Annual!R$2,4,1)*IF(Percent!R$2,100,1)*IF(Logs!R$2,LN((1+$A$1/100)^(1/4)),(1+$A$1/100)^(1/4)),0)</f>
        <v>0</v>
      </c>
      <c r="S59" s="129">
        <f>IF(S$2,IF(Annual!S$2,4,1)*IF(Percent!S$2,100,1)*IF(Logs!S$2,LN((1+$A$1/100)^(1/4)),(1+$A$1/100)^(1/4)),0)</f>
        <v>0</v>
      </c>
      <c r="T59" s="129">
        <f>IF(T$2,IF(Annual!T$2,4,1)*IF(Percent!T$2,100,1)*IF(Logs!T$2,LN((1+$A$1/100)^(1/4)),(1+$A$1/100)^(1/4)),0)</f>
        <v>0</v>
      </c>
      <c r="U59" s="129">
        <f>IF(U$2,IF(Annual!U$2,4,1)*IF(Percent!U$2,100,1)*IF(Logs!U$2,LN((1+$A$1/100)^(1/4)),(1+$A$1/100)^(1/4)),0)</f>
        <v>0</v>
      </c>
      <c r="V59" s="129">
        <f>IF(V$2,IF(Annual!V$2,4,1)*IF(Percent!V$2,100,1)*IF(Logs!V$2,LN((1+$A$1/100)^(1/4)),(1+$A$1/100)^(1/4)),0)</f>
        <v>0</v>
      </c>
      <c r="W59" s="129">
        <f>IF(W$2,IF(Annual!W$2,4,1)*IF(Percent!W$2,100,1)*IF(Logs!W$2,LN((1+$A$1/100)^(1/4)),(1+$A$1/100)^(1/4)),0)</f>
        <v>0</v>
      </c>
      <c r="X59" s="129">
        <f>IF(X$2,IF(Annual!X$2,4,1)*IF(Percent!X$2,100,1)*IF(Logs!X$2,LN((1+$A$1/100)^(1/4)),(1+$A$1/100)^(1/4)),0)</f>
        <v>0</v>
      </c>
      <c r="Y59" s="129">
        <f>IF(Y$2,IF(Annual!Y$2,4,1)*IF(Percent!Y$2,100,1)*IF(Logs!Y$2,LN((1+$A$1/100)^(1/4)),(1+$A$1/100)^(1/4)),0)</f>
        <v>0</v>
      </c>
      <c r="Z59" s="129">
        <f>IF(Z$2,IF(Annual!Z$2,4,1)*IF(Percent!Z$2,100,1)*IF(Logs!Z$2,LN((1+$A$1/100)^(1/4)),(1+$A$1/100)^(1/4)),0)</f>
        <v>0</v>
      </c>
      <c r="AA59" s="129">
        <f>IF(AA$2,IF(Annual!AA$2,4,1)*IF(Percent!AA$2,100,1)*IF(Logs!AA$2,LN((1+$A$1/100)^(1/4)),(1+$A$1/100)^(1/4)),0)</f>
        <v>0</v>
      </c>
      <c r="AB59" s="129">
        <f>IF(AB$2,IF(Annual!AB$2,4,1)*IF(Percent!AB$2,100,1)*IF(Logs!AB$2,LN((1+$A$1/100)^(1/4)),(1+$A$1/100)^(1/4)),0)</f>
        <v>0</v>
      </c>
      <c r="AC59" s="129">
        <f>IF(AC$2,IF(Annual!AC$2,4,1)*IF(Percent!AC$2,100,1)*IF(Logs!AC$2,LN((1+$A$1/100)^(1/4)),(1+$A$1/100)^(1/4)),0)</f>
        <v>0</v>
      </c>
      <c r="AD59" s="129">
        <f>IF(AD$2,IF(Annual!AD$2,4,1)*IF(Percent!AD$2,100,1)*IF(Logs!AD$2,LN((1+$A$1/100)^(1/4)),(1+$A$1/100)^(1/4)),0)</f>
        <v>0</v>
      </c>
    </row>
    <row r="60" spans="1:30">
      <c r="A60" t="s">
        <v>457</v>
      </c>
      <c r="B60" s="129">
        <f>IF(B$2,IF(Annual!B$2,4,1)*IF(Percent!B$2,100,1)*IF(Logs!B$2,LN((1+$A$1/100)^(1/4)),(1+$A$1/100)^(1/4)),0)</f>
        <v>0</v>
      </c>
      <c r="C60" s="129">
        <f>IF(C$2,IF(Annual!C$2,4,1)*IF(Percent!C$2,100,1)*IF(Logs!C$2,LN((1+$A$1/100)^(1/4)),(1+$A$1/100)^(1/4)),0)</f>
        <v>0</v>
      </c>
      <c r="D60" s="129">
        <f>IF(D$2,IF(Annual!D$2,4,1)*IF(Percent!D$2,100,1)*IF(Logs!D$2,LN((1+$A$1/100)^(1/4)),(1+$A$1/100)^(1/4)),0)</f>
        <v>0</v>
      </c>
      <c r="E60" s="129">
        <f>IF(E$2,IF(Annual!E$2,4,1)*IF(Percent!E$2,100,1)*IF(Logs!E$2,LN((1+$A$1/100)^(1/4)),(1+$A$1/100)^(1/4)),0)</f>
        <v>0</v>
      </c>
      <c r="F60" s="129">
        <f>IF(F$2,IF(Annual!F$2,4,1)*IF(Percent!F$2,100,1)*IF(Logs!F$2,LN((1+$A$1/100)^(1/4)),(1+$A$1/100)^(1/4)),0)</f>
        <v>0</v>
      </c>
      <c r="G60" s="129">
        <f>IF(G$2,IF(Annual!G$2,4,1)*IF(Percent!G$2,100,1)*IF(Logs!G$2,LN((1+$A$1/100)^(1/4)),(1+$A$1/100)^(1/4)),0)</f>
        <v>0</v>
      </c>
      <c r="H60" s="129">
        <f>IF(H$2,IF(Annual!H$2,4,1)*IF(Percent!H$2,100,1)*IF(Logs!H$2,LN((1+$A$1/100)^(1/4)),(1+$A$1/100)^(1/4)),0)</f>
        <v>0</v>
      </c>
      <c r="I60" s="129">
        <f>IF(I$2,IF(Annual!I$2,4,1)*IF(Percent!I$2,100,1)*IF(Logs!I$2,LN((1+$A$1/100)^(1/4)),(1+$A$1/100)^(1/4)),0)</f>
        <v>0</v>
      </c>
      <c r="J60" s="129">
        <f>IF(J$2,IF(Annual!J$2,4,1)*IF(Percent!J$2,100,1)*IF(Logs!J$2,LN((1+$A$1/100)^(1/4)),(1+$A$1/100)^(1/4)),0)</f>
        <v>0</v>
      </c>
      <c r="K60" s="129">
        <f>IF(K$2,IF(Annual!K$2,4,1)*IF(Percent!K$2,100,1)*IF(Logs!K$2,LN((1+$A$1/100)^(1/4)),(1+$A$1/100)^(1/4)),0)</f>
        <v>0</v>
      </c>
      <c r="L60" s="129">
        <f>IF(L$2,IF(Annual!L$2,4,1)*IF(Percent!L$2,100,1)*IF(Logs!L$2,LN((1+$A$1/100)^(1/4)),(1+$A$1/100)^(1/4)),0)</f>
        <v>0</v>
      </c>
      <c r="M60" s="129">
        <f>IF(M$2,IF(Annual!M$2,4,1)*IF(Percent!M$2,100,1)*IF(Logs!M$2,LN((1+$A$1/100)^(1/4)),(1+$A$1/100)^(1/4)),0)</f>
        <v>0</v>
      </c>
      <c r="N60" s="129">
        <f>IF(N$2,IF(Annual!N$2,4,1)*IF(Percent!N$2,100,1)*IF(Logs!N$2,LN((1+$A$1/100)^(1/4)),(1+$A$1/100)^(1/4)),0)</f>
        <v>0</v>
      </c>
      <c r="O60" s="129">
        <f>IF(O$2,IF(Annual!O$2,4,1)*IF(Percent!O$2,100,1)*IF(Logs!O$2,LN((1+$A$1/100)^(1/4)),(1+$A$1/100)^(1/4)),0)</f>
        <v>0</v>
      </c>
      <c r="P60" s="129">
        <f>IF(P$2,IF(Annual!P$2,4,1)*IF(Percent!P$2,100,1)*IF(Logs!P$2,LN((1+$A$1/100)^(1/4)),(1+$A$1/100)^(1/4)),0)</f>
        <v>0</v>
      </c>
      <c r="Q60" s="129">
        <f>IF(Q$2,IF(Annual!Q$2,4,1)*IF(Percent!Q$2,100,1)*IF(Logs!Q$2,LN((1+$A$1/100)^(1/4)),(1+$A$1/100)^(1/4)),0)</f>
        <v>0</v>
      </c>
      <c r="R60" s="129">
        <f>IF(R$2,IF(Annual!R$2,4,1)*IF(Percent!R$2,100,1)*IF(Logs!R$2,LN((1+$A$1/100)^(1/4)),(1+$A$1/100)^(1/4)),0)</f>
        <v>0</v>
      </c>
      <c r="S60" s="129">
        <f>IF(S$2,IF(Annual!S$2,4,1)*IF(Percent!S$2,100,1)*IF(Logs!S$2,LN((1+$A$1/100)^(1/4)),(1+$A$1/100)^(1/4)),0)</f>
        <v>0</v>
      </c>
      <c r="T60" s="129">
        <f>IF(T$2,IF(Annual!T$2,4,1)*IF(Percent!T$2,100,1)*IF(Logs!T$2,LN((1+$A$1/100)^(1/4)),(1+$A$1/100)^(1/4)),0)</f>
        <v>0</v>
      </c>
      <c r="U60" s="129">
        <f>IF(U$2,IF(Annual!U$2,4,1)*IF(Percent!U$2,100,1)*IF(Logs!U$2,LN((1+$A$1/100)^(1/4)),(1+$A$1/100)^(1/4)),0)</f>
        <v>0</v>
      </c>
      <c r="V60" s="129">
        <f>IF(V$2,IF(Annual!V$2,4,1)*IF(Percent!V$2,100,1)*IF(Logs!V$2,LN((1+$A$1/100)^(1/4)),(1+$A$1/100)^(1/4)),0)</f>
        <v>0</v>
      </c>
      <c r="W60" s="129">
        <f>IF(W$2,IF(Annual!W$2,4,1)*IF(Percent!W$2,100,1)*IF(Logs!W$2,LN((1+$A$1/100)^(1/4)),(1+$A$1/100)^(1/4)),0)</f>
        <v>0</v>
      </c>
      <c r="X60" s="129">
        <f>IF(X$2,IF(Annual!X$2,4,1)*IF(Percent!X$2,100,1)*IF(Logs!X$2,LN((1+$A$1/100)^(1/4)),(1+$A$1/100)^(1/4)),0)</f>
        <v>0</v>
      </c>
      <c r="Y60" s="129">
        <f>IF(Y$2,IF(Annual!Y$2,4,1)*IF(Percent!Y$2,100,1)*IF(Logs!Y$2,LN((1+$A$1/100)^(1/4)),(1+$A$1/100)^(1/4)),0)</f>
        <v>0</v>
      </c>
      <c r="Z60" s="129">
        <f>IF(Z$2,IF(Annual!Z$2,4,1)*IF(Percent!Z$2,100,1)*IF(Logs!Z$2,LN((1+$A$1/100)^(1/4)),(1+$A$1/100)^(1/4)),0)</f>
        <v>0</v>
      </c>
      <c r="AA60" s="129">
        <f>IF(AA$2,IF(Annual!AA$2,4,1)*IF(Percent!AA$2,100,1)*IF(Logs!AA$2,LN((1+$A$1/100)^(1/4)),(1+$A$1/100)^(1/4)),0)</f>
        <v>0</v>
      </c>
      <c r="AB60" s="129">
        <f>IF(AB$2,IF(Annual!AB$2,4,1)*IF(Percent!AB$2,100,1)*IF(Logs!AB$2,LN((1+$A$1/100)^(1/4)),(1+$A$1/100)^(1/4)),0)</f>
        <v>0</v>
      </c>
      <c r="AC60" s="129">
        <f>IF(AC$2,IF(Annual!AC$2,4,1)*IF(Percent!AC$2,100,1)*IF(Logs!AC$2,LN((1+$A$1/100)^(1/4)),(1+$A$1/100)^(1/4)),0)</f>
        <v>0</v>
      </c>
      <c r="AD60" s="129">
        <f>IF(AD$2,IF(Annual!AD$2,4,1)*IF(Percent!AD$2,100,1)*IF(Logs!AD$2,LN((1+$A$1/100)^(1/4)),(1+$A$1/100)^(1/4)),0)</f>
        <v>0</v>
      </c>
    </row>
    <row r="61" spans="1:30">
      <c r="A61" t="s">
        <v>458</v>
      </c>
      <c r="B61" s="129">
        <f>IF(B$2,IF(Annual!B$2,4,1)*IF(Percent!B$2,100,1)*IF(Logs!B$2,LN((1+$A$1/100)^(1/4)),(1+$A$1/100)^(1/4)),0)</f>
        <v>0</v>
      </c>
      <c r="C61" s="129">
        <f>IF(C$2,IF(Annual!C$2,4,1)*IF(Percent!C$2,100,1)*IF(Logs!C$2,LN((1+$A$1/100)^(1/4)),(1+$A$1/100)^(1/4)),0)</f>
        <v>0</v>
      </c>
      <c r="D61" s="129">
        <f>IF(D$2,IF(Annual!D$2,4,1)*IF(Percent!D$2,100,1)*IF(Logs!D$2,LN((1+$A$1/100)^(1/4)),(1+$A$1/100)^(1/4)),0)</f>
        <v>0</v>
      </c>
      <c r="E61" s="129">
        <f>IF(E$2,IF(Annual!E$2,4,1)*IF(Percent!E$2,100,1)*IF(Logs!E$2,LN((1+$A$1/100)^(1/4)),(1+$A$1/100)^(1/4)),0)</f>
        <v>0</v>
      </c>
      <c r="F61" s="129">
        <f>IF(F$2,IF(Annual!F$2,4,1)*IF(Percent!F$2,100,1)*IF(Logs!F$2,LN((1+$A$1/100)^(1/4)),(1+$A$1/100)^(1/4)),0)</f>
        <v>0</v>
      </c>
      <c r="G61" s="129">
        <f>IF(G$2,IF(Annual!G$2,4,1)*IF(Percent!G$2,100,1)*IF(Logs!G$2,LN((1+$A$1/100)^(1/4)),(1+$A$1/100)^(1/4)),0)</f>
        <v>0</v>
      </c>
      <c r="H61" s="129">
        <f>IF(H$2,IF(Annual!H$2,4,1)*IF(Percent!H$2,100,1)*IF(Logs!H$2,LN((1+$A$1/100)^(1/4)),(1+$A$1/100)^(1/4)),0)</f>
        <v>0</v>
      </c>
      <c r="I61" s="129">
        <f>IF(I$2,IF(Annual!I$2,4,1)*IF(Percent!I$2,100,1)*IF(Logs!I$2,LN((1+$A$1/100)^(1/4)),(1+$A$1/100)^(1/4)),0)</f>
        <v>0</v>
      </c>
      <c r="J61" s="129">
        <f>IF(J$2,IF(Annual!J$2,4,1)*IF(Percent!J$2,100,1)*IF(Logs!J$2,LN((1+$A$1/100)^(1/4)),(1+$A$1/100)^(1/4)),0)</f>
        <v>0</v>
      </c>
      <c r="K61" s="129">
        <f>IF(K$2,IF(Annual!K$2,4,1)*IF(Percent!K$2,100,1)*IF(Logs!K$2,LN((1+$A$1/100)^(1/4)),(1+$A$1/100)^(1/4)),0)</f>
        <v>0</v>
      </c>
      <c r="L61" s="129">
        <f>IF(L$2,IF(Annual!L$2,4,1)*IF(Percent!L$2,100,1)*IF(Logs!L$2,LN((1+$A$1/100)^(1/4)),(1+$A$1/100)^(1/4)),0)</f>
        <v>0</v>
      </c>
      <c r="M61" s="129">
        <f>IF(M$2,IF(Annual!M$2,4,1)*IF(Percent!M$2,100,1)*IF(Logs!M$2,LN((1+$A$1/100)^(1/4)),(1+$A$1/100)^(1/4)),0)</f>
        <v>0</v>
      </c>
      <c r="N61" s="129">
        <f>IF(N$2,IF(Annual!N$2,4,1)*IF(Percent!N$2,100,1)*IF(Logs!N$2,LN((1+$A$1/100)^(1/4)),(1+$A$1/100)^(1/4)),0)</f>
        <v>0</v>
      </c>
      <c r="O61" s="129">
        <f>IF(O$2,IF(Annual!O$2,4,1)*IF(Percent!O$2,100,1)*IF(Logs!O$2,LN((1+$A$1/100)^(1/4)),(1+$A$1/100)^(1/4)),0)</f>
        <v>0</v>
      </c>
      <c r="P61" s="129">
        <f>IF(P$2,IF(Annual!P$2,4,1)*IF(Percent!P$2,100,1)*IF(Logs!P$2,LN((1+$A$1/100)^(1/4)),(1+$A$1/100)^(1/4)),0)</f>
        <v>0</v>
      </c>
      <c r="Q61" s="129">
        <f>IF(Q$2,IF(Annual!Q$2,4,1)*IF(Percent!Q$2,100,1)*IF(Logs!Q$2,LN((1+$A$1/100)^(1/4)),(1+$A$1/100)^(1/4)),0)</f>
        <v>0</v>
      </c>
      <c r="R61" s="129">
        <f>IF(R$2,IF(Annual!R$2,4,1)*IF(Percent!R$2,100,1)*IF(Logs!R$2,LN((1+$A$1/100)^(1/4)),(1+$A$1/100)^(1/4)),0)</f>
        <v>0</v>
      </c>
      <c r="S61" s="129">
        <f>IF(S$2,IF(Annual!S$2,4,1)*IF(Percent!S$2,100,1)*IF(Logs!S$2,LN((1+$A$1/100)^(1/4)),(1+$A$1/100)^(1/4)),0)</f>
        <v>0</v>
      </c>
      <c r="T61" s="129">
        <f>IF(T$2,IF(Annual!T$2,4,1)*IF(Percent!T$2,100,1)*IF(Logs!T$2,LN((1+$A$1/100)^(1/4)),(1+$A$1/100)^(1/4)),0)</f>
        <v>0</v>
      </c>
      <c r="U61" s="129">
        <f>IF(U$2,IF(Annual!U$2,4,1)*IF(Percent!U$2,100,1)*IF(Logs!U$2,LN((1+$A$1/100)^(1/4)),(1+$A$1/100)^(1/4)),0)</f>
        <v>0</v>
      </c>
      <c r="V61" s="129">
        <f>IF(V$2,IF(Annual!V$2,4,1)*IF(Percent!V$2,100,1)*IF(Logs!V$2,LN((1+$A$1/100)^(1/4)),(1+$A$1/100)^(1/4)),0)</f>
        <v>0</v>
      </c>
      <c r="W61" s="129">
        <f>IF(W$2,IF(Annual!W$2,4,1)*IF(Percent!W$2,100,1)*IF(Logs!W$2,LN((1+$A$1/100)^(1/4)),(1+$A$1/100)^(1/4)),0)</f>
        <v>0</v>
      </c>
      <c r="X61" s="129">
        <f>IF(X$2,IF(Annual!X$2,4,1)*IF(Percent!X$2,100,1)*IF(Logs!X$2,LN((1+$A$1/100)^(1/4)),(1+$A$1/100)^(1/4)),0)</f>
        <v>0</v>
      </c>
      <c r="Y61" s="129">
        <f>IF(Y$2,IF(Annual!Y$2,4,1)*IF(Percent!Y$2,100,1)*IF(Logs!Y$2,LN((1+$A$1/100)^(1/4)),(1+$A$1/100)^(1/4)),0)</f>
        <v>0</v>
      </c>
      <c r="Z61" s="129">
        <f>IF(Z$2,IF(Annual!Z$2,4,1)*IF(Percent!Z$2,100,1)*IF(Logs!Z$2,LN((1+$A$1/100)^(1/4)),(1+$A$1/100)^(1/4)),0)</f>
        <v>0</v>
      </c>
      <c r="AA61" s="129">
        <f>IF(AA$2,IF(Annual!AA$2,4,1)*IF(Percent!AA$2,100,1)*IF(Logs!AA$2,LN((1+$A$1/100)^(1/4)),(1+$A$1/100)^(1/4)),0)</f>
        <v>0</v>
      </c>
      <c r="AB61" s="129">
        <f>IF(AB$2,IF(Annual!AB$2,4,1)*IF(Percent!AB$2,100,1)*IF(Logs!AB$2,LN((1+$A$1/100)^(1/4)),(1+$A$1/100)^(1/4)),0)</f>
        <v>0</v>
      </c>
      <c r="AC61" s="129">
        <f>IF(AC$2,IF(Annual!AC$2,4,1)*IF(Percent!AC$2,100,1)*IF(Logs!AC$2,LN((1+$A$1/100)^(1/4)),(1+$A$1/100)^(1/4)),0)</f>
        <v>0</v>
      </c>
      <c r="AD61" s="129">
        <f>IF(AD$2,IF(Annual!AD$2,4,1)*IF(Percent!AD$2,100,1)*IF(Logs!AD$2,LN((1+$A$1/100)^(1/4)),(1+$A$1/100)^(1/4)),0)</f>
        <v>0</v>
      </c>
    </row>
    <row r="62" spans="1:30">
      <c r="A62" t="s">
        <v>459</v>
      </c>
      <c r="B62" s="129">
        <f>IF(B$2,IF(Annual!B$2,4,1)*IF(Percent!B$2,100,1)*IF(Logs!B$2,LN((1+$A$1/100)^(1/4)),(1+$A$1/100)^(1/4)),0)</f>
        <v>0</v>
      </c>
      <c r="C62" s="129">
        <f>IF(C$2,IF(Annual!C$2,4,1)*IF(Percent!C$2,100,1)*IF(Logs!C$2,LN((1+$A$1/100)^(1/4)),(1+$A$1/100)^(1/4)),0)</f>
        <v>0</v>
      </c>
      <c r="D62" s="129">
        <f>IF(D$2,IF(Annual!D$2,4,1)*IF(Percent!D$2,100,1)*IF(Logs!D$2,LN((1+$A$1/100)^(1/4)),(1+$A$1/100)^(1/4)),0)</f>
        <v>0</v>
      </c>
      <c r="E62" s="129">
        <f>IF(E$2,IF(Annual!E$2,4,1)*IF(Percent!E$2,100,1)*IF(Logs!E$2,LN((1+$A$1/100)^(1/4)),(1+$A$1/100)^(1/4)),0)</f>
        <v>0</v>
      </c>
      <c r="F62" s="129">
        <f>IF(F$2,IF(Annual!F$2,4,1)*IF(Percent!F$2,100,1)*IF(Logs!F$2,LN((1+$A$1/100)^(1/4)),(1+$A$1/100)^(1/4)),0)</f>
        <v>0</v>
      </c>
      <c r="G62" s="129">
        <f>IF(G$2,IF(Annual!G$2,4,1)*IF(Percent!G$2,100,1)*IF(Logs!G$2,LN((1+$A$1/100)^(1/4)),(1+$A$1/100)^(1/4)),0)</f>
        <v>0</v>
      </c>
      <c r="H62" s="129">
        <f>IF(H$2,IF(Annual!H$2,4,1)*IF(Percent!H$2,100,1)*IF(Logs!H$2,LN((1+$A$1/100)^(1/4)),(1+$A$1/100)^(1/4)),0)</f>
        <v>0</v>
      </c>
      <c r="I62" s="129">
        <f>IF(I$2,IF(Annual!I$2,4,1)*IF(Percent!I$2,100,1)*IF(Logs!I$2,LN((1+$A$1/100)^(1/4)),(1+$A$1/100)^(1/4)),0)</f>
        <v>0</v>
      </c>
      <c r="J62" s="129">
        <f>IF(J$2,IF(Annual!J$2,4,1)*IF(Percent!J$2,100,1)*IF(Logs!J$2,LN((1+$A$1/100)^(1/4)),(1+$A$1/100)^(1/4)),0)</f>
        <v>0</v>
      </c>
      <c r="K62" s="129">
        <f>IF(K$2,IF(Annual!K$2,4,1)*IF(Percent!K$2,100,1)*IF(Logs!K$2,LN((1+$A$1/100)^(1/4)),(1+$A$1/100)^(1/4)),0)</f>
        <v>0</v>
      </c>
      <c r="L62" s="129">
        <f>IF(L$2,IF(Annual!L$2,4,1)*IF(Percent!L$2,100,1)*IF(Logs!L$2,LN((1+$A$1/100)^(1/4)),(1+$A$1/100)^(1/4)),0)</f>
        <v>0</v>
      </c>
      <c r="M62" s="129">
        <f>IF(M$2,IF(Annual!M$2,4,1)*IF(Percent!M$2,100,1)*IF(Logs!M$2,LN((1+$A$1/100)^(1/4)),(1+$A$1/100)^(1/4)),0)</f>
        <v>0</v>
      </c>
      <c r="N62" s="129">
        <f>IF(N$2,IF(Annual!N$2,4,1)*IF(Percent!N$2,100,1)*IF(Logs!N$2,LN((1+$A$1/100)^(1/4)),(1+$A$1/100)^(1/4)),0)</f>
        <v>0</v>
      </c>
      <c r="O62" s="129">
        <f>IF(O$2,IF(Annual!O$2,4,1)*IF(Percent!O$2,100,1)*IF(Logs!O$2,LN((1+$A$1/100)^(1/4)),(1+$A$1/100)^(1/4)),0)</f>
        <v>0</v>
      </c>
      <c r="P62" s="129">
        <f>IF(P$2,IF(Annual!P$2,4,1)*IF(Percent!P$2,100,1)*IF(Logs!P$2,LN((1+$A$1/100)^(1/4)),(1+$A$1/100)^(1/4)),0)</f>
        <v>0</v>
      </c>
      <c r="Q62" s="129">
        <f>IF(Q$2,IF(Annual!Q$2,4,1)*IF(Percent!Q$2,100,1)*IF(Logs!Q$2,LN((1+$A$1/100)^(1/4)),(1+$A$1/100)^(1/4)),0)</f>
        <v>0</v>
      </c>
      <c r="R62" s="129">
        <f>IF(R$2,IF(Annual!R$2,4,1)*IF(Percent!R$2,100,1)*IF(Logs!R$2,LN((1+$A$1/100)^(1/4)),(1+$A$1/100)^(1/4)),0)</f>
        <v>0</v>
      </c>
      <c r="S62" s="129">
        <f>IF(S$2,IF(Annual!S$2,4,1)*IF(Percent!S$2,100,1)*IF(Logs!S$2,LN((1+$A$1/100)^(1/4)),(1+$A$1/100)^(1/4)),0)</f>
        <v>0</v>
      </c>
      <c r="T62" s="129">
        <f>IF(T$2,IF(Annual!T$2,4,1)*IF(Percent!T$2,100,1)*IF(Logs!T$2,LN((1+$A$1/100)^(1/4)),(1+$A$1/100)^(1/4)),0)</f>
        <v>0</v>
      </c>
      <c r="U62" s="129">
        <f>IF(U$2,IF(Annual!U$2,4,1)*IF(Percent!U$2,100,1)*IF(Logs!U$2,LN((1+$A$1/100)^(1/4)),(1+$A$1/100)^(1/4)),0)</f>
        <v>0</v>
      </c>
      <c r="V62" s="129">
        <f>IF(V$2,IF(Annual!V$2,4,1)*IF(Percent!V$2,100,1)*IF(Logs!V$2,LN((1+$A$1/100)^(1/4)),(1+$A$1/100)^(1/4)),0)</f>
        <v>0</v>
      </c>
      <c r="W62" s="129">
        <f>IF(W$2,IF(Annual!W$2,4,1)*IF(Percent!W$2,100,1)*IF(Logs!W$2,LN((1+$A$1/100)^(1/4)),(1+$A$1/100)^(1/4)),0)</f>
        <v>0</v>
      </c>
      <c r="X62" s="129">
        <f>IF(X$2,IF(Annual!X$2,4,1)*IF(Percent!X$2,100,1)*IF(Logs!X$2,LN((1+$A$1/100)^(1/4)),(1+$A$1/100)^(1/4)),0)</f>
        <v>0</v>
      </c>
      <c r="Y62" s="129">
        <f>IF(Y$2,IF(Annual!Y$2,4,1)*IF(Percent!Y$2,100,1)*IF(Logs!Y$2,LN((1+$A$1/100)^(1/4)),(1+$A$1/100)^(1/4)),0)</f>
        <v>0</v>
      </c>
      <c r="Z62" s="129">
        <f>IF(Z$2,IF(Annual!Z$2,4,1)*IF(Percent!Z$2,100,1)*IF(Logs!Z$2,LN((1+$A$1/100)^(1/4)),(1+$A$1/100)^(1/4)),0)</f>
        <v>0</v>
      </c>
      <c r="AA62" s="129">
        <f>IF(AA$2,IF(Annual!AA$2,4,1)*IF(Percent!AA$2,100,1)*IF(Logs!AA$2,LN((1+$A$1/100)^(1/4)),(1+$A$1/100)^(1/4)),0)</f>
        <v>0</v>
      </c>
      <c r="AB62" s="129">
        <f>IF(AB$2,IF(Annual!AB$2,4,1)*IF(Percent!AB$2,100,1)*IF(Logs!AB$2,LN((1+$A$1/100)^(1/4)),(1+$A$1/100)^(1/4)),0)</f>
        <v>0</v>
      </c>
      <c r="AC62" s="129">
        <f>IF(AC$2,IF(Annual!AC$2,4,1)*IF(Percent!AC$2,100,1)*IF(Logs!AC$2,LN((1+$A$1/100)^(1/4)),(1+$A$1/100)^(1/4)),0)</f>
        <v>0</v>
      </c>
      <c r="AD62" s="129">
        <f>IF(AD$2,IF(Annual!AD$2,4,1)*IF(Percent!AD$2,100,1)*IF(Logs!AD$2,LN((1+$A$1/100)^(1/4)),(1+$A$1/100)^(1/4)),0)</f>
        <v>0</v>
      </c>
    </row>
    <row r="63" spans="1:30">
      <c r="A63" t="s">
        <v>460</v>
      </c>
      <c r="B63" s="129">
        <f>IF(B$2,IF(Annual!B$2,4,1)*IF(Percent!B$2,100,1)*IF(Logs!B$2,LN((1+$A$1/100)^(1/4)),(1+$A$1/100)^(1/4)),0)</f>
        <v>0</v>
      </c>
      <c r="C63" s="129">
        <f>IF(C$2,IF(Annual!C$2,4,1)*IF(Percent!C$2,100,1)*IF(Logs!C$2,LN((1+$A$1/100)^(1/4)),(1+$A$1/100)^(1/4)),0)</f>
        <v>0</v>
      </c>
      <c r="D63" s="129">
        <f>IF(D$2,IF(Annual!D$2,4,1)*IF(Percent!D$2,100,1)*IF(Logs!D$2,LN((1+$A$1/100)^(1/4)),(1+$A$1/100)^(1/4)),0)</f>
        <v>0</v>
      </c>
      <c r="E63" s="129">
        <f>IF(E$2,IF(Annual!E$2,4,1)*IF(Percent!E$2,100,1)*IF(Logs!E$2,LN((1+$A$1/100)^(1/4)),(1+$A$1/100)^(1/4)),0)</f>
        <v>0</v>
      </c>
      <c r="F63" s="129">
        <f>IF(F$2,IF(Annual!F$2,4,1)*IF(Percent!F$2,100,1)*IF(Logs!F$2,LN((1+$A$1/100)^(1/4)),(1+$A$1/100)^(1/4)),0)</f>
        <v>0</v>
      </c>
      <c r="G63" s="129">
        <f>IF(G$2,IF(Annual!G$2,4,1)*IF(Percent!G$2,100,1)*IF(Logs!G$2,LN((1+$A$1/100)^(1/4)),(1+$A$1/100)^(1/4)),0)</f>
        <v>0</v>
      </c>
      <c r="H63" s="129">
        <f>IF(H$2,IF(Annual!H$2,4,1)*IF(Percent!H$2,100,1)*IF(Logs!H$2,LN((1+$A$1/100)^(1/4)),(1+$A$1/100)^(1/4)),0)</f>
        <v>0</v>
      </c>
      <c r="I63" s="129">
        <f>IF(I$2,IF(Annual!I$2,4,1)*IF(Percent!I$2,100,1)*IF(Logs!I$2,LN((1+$A$1/100)^(1/4)),(1+$A$1/100)^(1/4)),0)</f>
        <v>0</v>
      </c>
      <c r="J63" s="129">
        <f>IF(J$2,IF(Annual!J$2,4,1)*IF(Percent!J$2,100,1)*IF(Logs!J$2,LN((1+$A$1/100)^(1/4)),(1+$A$1/100)^(1/4)),0)</f>
        <v>0</v>
      </c>
      <c r="K63" s="129">
        <f>IF(K$2,IF(Annual!K$2,4,1)*IF(Percent!K$2,100,1)*IF(Logs!K$2,LN((1+$A$1/100)^(1/4)),(1+$A$1/100)^(1/4)),0)</f>
        <v>0</v>
      </c>
      <c r="L63" s="129">
        <f>IF(L$2,IF(Annual!L$2,4,1)*IF(Percent!L$2,100,1)*IF(Logs!L$2,LN((1+$A$1/100)^(1/4)),(1+$A$1/100)^(1/4)),0)</f>
        <v>0</v>
      </c>
      <c r="M63" s="129">
        <f>IF(M$2,IF(Annual!M$2,4,1)*IF(Percent!M$2,100,1)*IF(Logs!M$2,LN((1+$A$1/100)^(1/4)),(1+$A$1/100)^(1/4)),0)</f>
        <v>0</v>
      </c>
      <c r="N63" s="129">
        <f>IF(N$2,IF(Annual!N$2,4,1)*IF(Percent!N$2,100,1)*IF(Logs!N$2,LN((1+$A$1/100)^(1/4)),(1+$A$1/100)^(1/4)),0)</f>
        <v>0</v>
      </c>
      <c r="O63" s="129">
        <f>IF(O$2,IF(Annual!O$2,4,1)*IF(Percent!O$2,100,1)*IF(Logs!O$2,LN((1+$A$1/100)^(1/4)),(1+$A$1/100)^(1/4)),0)</f>
        <v>0</v>
      </c>
      <c r="P63" s="129">
        <f>IF(P$2,IF(Annual!P$2,4,1)*IF(Percent!P$2,100,1)*IF(Logs!P$2,LN((1+$A$1/100)^(1/4)),(1+$A$1/100)^(1/4)),0)</f>
        <v>0</v>
      </c>
      <c r="Q63" s="129">
        <f>IF(Q$2,IF(Annual!Q$2,4,1)*IF(Percent!Q$2,100,1)*IF(Logs!Q$2,LN((1+$A$1/100)^(1/4)),(1+$A$1/100)^(1/4)),0)</f>
        <v>0</v>
      </c>
      <c r="R63" s="129">
        <f>IF(R$2,IF(Annual!R$2,4,1)*IF(Percent!R$2,100,1)*IF(Logs!R$2,LN((1+$A$1/100)^(1/4)),(1+$A$1/100)^(1/4)),0)</f>
        <v>0</v>
      </c>
      <c r="S63" s="129">
        <f>IF(S$2,IF(Annual!S$2,4,1)*IF(Percent!S$2,100,1)*IF(Logs!S$2,LN((1+$A$1/100)^(1/4)),(1+$A$1/100)^(1/4)),0)</f>
        <v>0</v>
      </c>
      <c r="T63" s="129">
        <f>IF(T$2,IF(Annual!T$2,4,1)*IF(Percent!T$2,100,1)*IF(Logs!T$2,LN((1+$A$1/100)^(1/4)),(1+$A$1/100)^(1/4)),0)</f>
        <v>0</v>
      </c>
      <c r="U63" s="129">
        <f>IF(U$2,IF(Annual!U$2,4,1)*IF(Percent!U$2,100,1)*IF(Logs!U$2,LN((1+$A$1/100)^(1/4)),(1+$A$1/100)^(1/4)),0)</f>
        <v>0</v>
      </c>
      <c r="V63" s="129">
        <f>IF(V$2,IF(Annual!V$2,4,1)*IF(Percent!V$2,100,1)*IF(Logs!V$2,LN((1+$A$1/100)^(1/4)),(1+$A$1/100)^(1/4)),0)</f>
        <v>0</v>
      </c>
      <c r="W63" s="129">
        <f>IF(W$2,IF(Annual!W$2,4,1)*IF(Percent!W$2,100,1)*IF(Logs!W$2,LN((1+$A$1/100)^(1/4)),(1+$A$1/100)^(1/4)),0)</f>
        <v>0</v>
      </c>
      <c r="X63" s="129">
        <f>IF(X$2,IF(Annual!X$2,4,1)*IF(Percent!X$2,100,1)*IF(Logs!X$2,LN((1+$A$1/100)^(1/4)),(1+$A$1/100)^(1/4)),0)</f>
        <v>0</v>
      </c>
      <c r="Y63" s="129">
        <f>IF(Y$2,IF(Annual!Y$2,4,1)*IF(Percent!Y$2,100,1)*IF(Logs!Y$2,LN((1+$A$1/100)^(1/4)),(1+$A$1/100)^(1/4)),0)</f>
        <v>0</v>
      </c>
      <c r="Z63" s="129">
        <f>IF(Z$2,IF(Annual!Z$2,4,1)*IF(Percent!Z$2,100,1)*IF(Logs!Z$2,LN((1+$A$1/100)^(1/4)),(1+$A$1/100)^(1/4)),0)</f>
        <v>0</v>
      </c>
      <c r="AA63" s="129">
        <f>IF(AA$2,IF(Annual!AA$2,4,1)*IF(Percent!AA$2,100,1)*IF(Logs!AA$2,LN((1+$A$1/100)^(1/4)),(1+$A$1/100)^(1/4)),0)</f>
        <v>0</v>
      </c>
      <c r="AB63" s="129">
        <f>IF(AB$2,IF(Annual!AB$2,4,1)*IF(Percent!AB$2,100,1)*IF(Logs!AB$2,LN((1+$A$1/100)^(1/4)),(1+$A$1/100)^(1/4)),0)</f>
        <v>0</v>
      </c>
      <c r="AC63" s="129">
        <f>IF(AC$2,IF(Annual!AC$2,4,1)*IF(Percent!AC$2,100,1)*IF(Logs!AC$2,LN((1+$A$1/100)^(1/4)),(1+$A$1/100)^(1/4)),0)</f>
        <v>0</v>
      </c>
      <c r="AD63" s="129">
        <f>IF(AD$2,IF(Annual!AD$2,4,1)*IF(Percent!AD$2,100,1)*IF(Logs!AD$2,LN((1+$A$1/100)^(1/4)),(1+$A$1/100)^(1/4)),0)</f>
        <v>0</v>
      </c>
    </row>
    <row r="64" spans="1:30">
      <c r="A64" t="s">
        <v>461</v>
      </c>
      <c r="B64" s="129">
        <f>IF(B$2,IF(Annual!B$2,4,1)*IF(Percent!B$2,100,1)*IF(Logs!B$2,LN((1+$A$1/100)^(1/4)),(1+$A$1/100)^(1/4)),0)</f>
        <v>0</v>
      </c>
      <c r="C64" s="129">
        <f>IF(C$2,IF(Annual!C$2,4,1)*IF(Percent!C$2,100,1)*IF(Logs!C$2,LN((1+$A$1/100)^(1/4)),(1+$A$1/100)^(1/4)),0)</f>
        <v>0</v>
      </c>
      <c r="D64" s="129">
        <f>IF(D$2,IF(Annual!D$2,4,1)*IF(Percent!D$2,100,1)*IF(Logs!D$2,LN((1+$A$1/100)^(1/4)),(1+$A$1/100)^(1/4)),0)</f>
        <v>0</v>
      </c>
      <c r="E64" s="129">
        <f>IF(E$2,IF(Annual!E$2,4,1)*IF(Percent!E$2,100,1)*IF(Logs!E$2,LN((1+$A$1/100)^(1/4)),(1+$A$1/100)^(1/4)),0)</f>
        <v>0</v>
      </c>
      <c r="F64" s="129">
        <f>IF(F$2,IF(Annual!F$2,4,1)*IF(Percent!F$2,100,1)*IF(Logs!F$2,LN((1+$A$1/100)^(1/4)),(1+$A$1/100)^(1/4)),0)</f>
        <v>0</v>
      </c>
      <c r="G64" s="129">
        <f>IF(G$2,IF(Annual!G$2,4,1)*IF(Percent!G$2,100,1)*IF(Logs!G$2,LN((1+$A$1/100)^(1/4)),(1+$A$1/100)^(1/4)),0)</f>
        <v>0</v>
      </c>
      <c r="H64" s="129">
        <f>IF(H$2,IF(Annual!H$2,4,1)*IF(Percent!H$2,100,1)*IF(Logs!H$2,LN((1+$A$1/100)^(1/4)),(1+$A$1/100)^(1/4)),0)</f>
        <v>0</v>
      </c>
      <c r="I64" s="129">
        <f>IF(I$2,IF(Annual!I$2,4,1)*IF(Percent!I$2,100,1)*IF(Logs!I$2,LN((1+$A$1/100)^(1/4)),(1+$A$1/100)^(1/4)),0)</f>
        <v>0</v>
      </c>
      <c r="J64" s="129">
        <f>IF(J$2,IF(Annual!J$2,4,1)*IF(Percent!J$2,100,1)*IF(Logs!J$2,LN((1+$A$1/100)^(1/4)),(1+$A$1/100)^(1/4)),0)</f>
        <v>0</v>
      </c>
      <c r="K64" s="129">
        <f>IF(K$2,IF(Annual!K$2,4,1)*IF(Percent!K$2,100,1)*IF(Logs!K$2,LN((1+$A$1/100)^(1/4)),(1+$A$1/100)^(1/4)),0)</f>
        <v>0</v>
      </c>
      <c r="L64" s="129">
        <f>IF(L$2,IF(Annual!L$2,4,1)*IF(Percent!L$2,100,1)*IF(Logs!L$2,LN((1+$A$1/100)^(1/4)),(1+$A$1/100)^(1/4)),0)</f>
        <v>0</v>
      </c>
      <c r="M64" s="129">
        <f>IF(M$2,IF(Annual!M$2,4,1)*IF(Percent!M$2,100,1)*IF(Logs!M$2,LN((1+$A$1/100)^(1/4)),(1+$A$1/100)^(1/4)),0)</f>
        <v>0</v>
      </c>
      <c r="N64" s="129">
        <f>IF(N$2,IF(Annual!N$2,4,1)*IF(Percent!N$2,100,1)*IF(Logs!N$2,LN((1+$A$1/100)^(1/4)),(1+$A$1/100)^(1/4)),0)</f>
        <v>0</v>
      </c>
      <c r="O64" s="129">
        <f>IF(O$2,IF(Annual!O$2,4,1)*IF(Percent!O$2,100,1)*IF(Logs!O$2,LN((1+$A$1/100)^(1/4)),(1+$A$1/100)^(1/4)),0)</f>
        <v>0</v>
      </c>
      <c r="P64" s="129">
        <f>IF(P$2,IF(Annual!P$2,4,1)*IF(Percent!P$2,100,1)*IF(Logs!P$2,LN((1+$A$1/100)^(1/4)),(1+$A$1/100)^(1/4)),0)</f>
        <v>0</v>
      </c>
      <c r="Q64" s="129">
        <f>IF(Q$2,IF(Annual!Q$2,4,1)*IF(Percent!Q$2,100,1)*IF(Logs!Q$2,LN((1+$A$1/100)^(1/4)),(1+$A$1/100)^(1/4)),0)</f>
        <v>0</v>
      </c>
      <c r="R64" s="129">
        <f>IF(R$2,IF(Annual!R$2,4,1)*IF(Percent!R$2,100,1)*IF(Logs!R$2,LN((1+$A$1/100)^(1/4)),(1+$A$1/100)^(1/4)),0)</f>
        <v>0</v>
      </c>
      <c r="S64" s="129">
        <f>IF(S$2,IF(Annual!S$2,4,1)*IF(Percent!S$2,100,1)*IF(Logs!S$2,LN((1+$A$1/100)^(1/4)),(1+$A$1/100)^(1/4)),0)</f>
        <v>0</v>
      </c>
      <c r="T64" s="129">
        <f>IF(T$2,IF(Annual!T$2,4,1)*IF(Percent!T$2,100,1)*IF(Logs!T$2,LN((1+$A$1/100)^(1/4)),(1+$A$1/100)^(1/4)),0)</f>
        <v>0</v>
      </c>
      <c r="U64" s="129">
        <f>IF(U$2,IF(Annual!U$2,4,1)*IF(Percent!U$2,100,1)*IF(Logs!U$2,LN((1+$A$1/100)^(1/4)),(1+$A$1/100)^(1/4)),0)</f>
        <v>0</v>
      </c>
      <c r="V64" s="129">
        <f>IF(V$2,IF(Annual!V$2,4,1)*IF(Percent!V$2,100,1)*IF(Logs!V$2,LN((1+$A$1/100)^(1/4)),(1+$A$1/100)^(1/4)),0)</f>
        <v>0</v>
      </c>
      <c r="W64" s="129">
        <f>IF(W$2,IF(Annual!W$2,4,1)*IF(Percent!W$2,100,1)*IF(Logs!W$2,LN((1+$A$1/100)^(1/4)),(1+$A$1/100)^(1/4)),0)</f>
        <v>0</v>
      </c>
      <c r="X64" s="129">
        <f>IF(X$2,IF(Annual!X$2,4,1)*IF(Percent!X$2,100,1)*IF(Logs!X$2,LN((1+$A$1/100)^(1/4)),(1+$A$1/100)^(1/4)),0)</f>
        <v>0</v>
      </c>
      <c r="Y64" s="129">
        <f>IF(Y$2,IF(Annual!Y$2,4,1)*IF(Percent!Y$2,100,1)*IF(Logs!Y$2,LN((1+$A$1/100)^(1/4)),(1+$A$1/100)^(1/4)),0)</f>
        <v>0</v>
      </c>
      <c r="Z64" s="129">
        <f>IF(Z$2,IF(Annual!Z$2,4,1)*IF(Percent!Z$2,100,1)*IF(Logs!Z$2,LN((1+$A$1/100)^(1/4)),(1+$A$1/100)^(1/4)),0)</f>
        <v>0</v>
      </c>
      <c r="AA64" s="129">
        <f>IF(AA$2,IF(Annual!AA$2,4,1)*IF(Percent!AA$2,100,1)*IF(Logs!AA$2,LN((1+$A$1/100)^(1/4)),(1+$A$1/100)^(1/4)),0)</f>
        <v>0</v>
      </c>
      <c r="AB64" s="129">
        <f>IF(AB$2,IF(Annual!AB$2,4,1)*IF(Percent!AB$2,100,1)*IF(Logs!AB$2,LN((1+$A$1/100)^(1/4)),(1+$A$1/100)^(1/4)),0)</f>
        <v>0</v>
      </c>
      <c r="AC64" s="129">
        <f>IF(AC$2,IF(Annual!AC$2,4,1)*IF(Percent!AC$2,100,1)*IF(Logs!AC$2,LN((1+$A$1/100)^(1/4)),(1+$A$1/100)^(1/4)),0)</f>
        <v>0</v>
      </c>
      <c r="AD64" s="129">
        <f>IF(AD$2,IF(Annual!AD$2,4,1)*IF(Percent!AD$2,100,1)*IF(Logs!AD$2,LN((1+$A$1/100)^(1/4)),(1+$A$1/100)^(1/4)),0)</f>
        <v>0</v>
      </c>
    </row>
    <row r="65" spans="1:30">
      <c r="A65" t="s">
        <v>326</v>
      </c>
      <c r="B65" s="129">
        <f>IF(B$2,IF(Annual!B$2,4,1)*IF(Percent!B$2,100,1)*IF(Logs!B$2,LN((1+$A$1/100)^(1/4)),(1+$A$1/100)^(1/4)),0)</f>
        <v>0</v>
      </c>
      <c r="C65" s="129">
        <f>IF(C$2,IF(Annual!C$2,4,1)*IF(Percent!C$2,100,1)*IF(Logs!C$2,LN((1+$A$1/100)^(1/4)),(1+$A$1/100)^(1/4)),0)</f>
        <v>0</v>
      </c>
      <c r="D65" s="129">
        <f>IF(D$2,IF(Annual!D$2,4,1)*IF(Percent!D$2,100,1)*IF(Logs!D$2,LN((1+$A$1/100)^(1/4)),(1+$A$1/100)^(1/4)),0)</f>
        <v>0</v>
      </c>
      <c r="E65" s="129">
        <f>IF(E$2,IF(Annual!E$2,4,1)*IF(Percent!E$2,100,1)*IF(Logs!E$2,LN((1+$A$1/100)^(1/4)),(1+$A$1/100)^(1/4)),0)</f>
        <v>0</v>
      </c>
      <c r="F65" s="129">
        <f>IF(F$2,IF(Annual!F$2,4,1)*IF(Percent!F$2,100,1)*IF(Logs!F$2,LN((1+$A$1/100)^(1/4)),(1+$A$1/100)^(1/4)),0)</f>
        <v>0</v>
      </c>
      <c r="G65" s="129">
        <f>IF(G$2,IF(Annual!G$2,4,1)*IF(Percent!G$2,100,1)*IF(Logs!G$2,LN((1+$A$1/100)^(1/4)),(1+$A$1/100)^(1/4)),0)</f>
        <v>0</v>
      </c>
      <c r="H65" s="129">
        <f>IF(H$2,IF(Annual!H$2,4,1)*IF(Percent!H$2,100,1)*IF(Logs!H$2,LN((1+$A$1/100)^(1/4)),(1+$A$1/100)^(1/4)),0)</f>
        <v>0</v>
      </c>
      <c r="I65" s="129">
        <f>IF(I$2,IF(Annual!I$2,4,1)*IF(Percent!I$2,100,1)*IF(Logs!I$2,LN((1+$A$1/100)^(1/4)),(1+$A$1/100)^(1/4)),0)</f>
        <v>0</v>
      </c>
      <c r="J65" s="129">
        <f>IF(J$2,IF(Annual!J$2,4,1)*IF(Percent!J$2,100,1)*IF(Logs!J$2,LN((1+$A$1/100)^(1/4)),(1+$A$1/100)^(1/4)),0)</f>
        <v>0</v>
      </c>
      <c r="K65" s="129">
        <f>IF(K$2,IF(Annual!K$2,4,1)*IF(Percent!K$2,100,1)*IF(Logs!K$2,LN((1+$A$1/100)^(1/4)),(1+$A$1/100)^(1/4)),0)</f>
        <v>0</v>
      </c>
      <c r="L65" s="129">
        <f>IF(L$2,IF(Annual!L$2,4,1)*IF(Percent!L$2,100,1)*IF(Logs!L$2,LN((1+$A$1/100)^(1/4)),(1+$A$1/100)^(1/4)),0)</f>
        <v>0</v>
      </c>
      <c r="M65" s="129">
        <f>IF(M$2,IF(Annual!M$2,4,1)*IF(Percent!M$2,100,1)*IF(Logs!M$2,LN((1+$A$1/100)^(1/4)),(1+$A$1/100)^(1/4)),0)</f>
        <v>0</v>
      </c>
      <c r="N65" s="129">
        <f>IF(N$2,IF(Annual!N$2,4,1)*IF(Percent!N$2,100,1)*IF(Logs!N$2,LN((1+$A$1/100)^(1/4)),(1+$A$1/100)^(1/4)),0)</f>
        <v>0</v>
      </c>
      <c r="O65" s="129">
        <f>IF(O$2,IF(Annual!O$2,4,1)*IF(Percent!O$2,100,1)*IF(Logs!O$2,LN((1+$A$1/100)^(1/4)),(1+$A$1/100)^(1/4)),0)</f>
        <v>0</v>
      </c>
      <c r="P65" s="129">
        <f>IF(P$2,IF(Annual!P$2,4,1)*IF(Percent!P$2,100,1)*IF(Logs!P$2,LN((1+$A$1/100)^(1/4)),(1+$A$1/100)^(1/4)),0)</f>
        <v>0</v>
      </c>
      <c r="Q65" s="129">
        <f>IF(Q$2,IF(Annual!Q$2,4,1)*IF(Percent!Q$2,100,1)*IF(Logs!Q$2,LN((1+$A$1/100)^(1/4)),(1+$A$1/100)^(1/4)),0)</f>
        <v>0</v>
      </c>
      <c r="R65" s="129">
        <f>IF(R$2,IF(Annual!R$2,4,1)*IF(Percent!R$2,100,1)*IF(Logs!R$2,LN((1+$A$1/100)^(1/4)),(1+$A$1/100)^(1/4)),0)</f>
        <v>0</v>
      </c>
      <c r="S65" s="129">
        <f>IF(S$2,IF(Annual!S$2,4,1)*IF(Percent!S$2,100,1)*IF(Logs!S$2,LN((1+$A$1/100)^(1/4)),(1+$A$1/100)^(1/4)),0)</f>
        <v>0</v>
      </c>
      <c r="T65" s="129">
        <f>IF(T$2,IF(Annual!T$2,4,1)*IF(Percent!T$2,100,1)*IF(Logs!T$2,LN((1+$A$1/100)^(1/4)),(1+$A$1/100)^(1/4)),0)</f>
        <v>0</v>
      </c>
      <c r="U65" s="129">
        <f>IF(U$2,IF(Annual!U$2,4,1)*IF(Percent!U$2,100,1)*IF(Logs!U$2,LN((1+$A$1/100)^(1/4)),(1+$A$1/100)^(1/4)),0)</f>
        <v>0</v>
      </c>
      <c r="V65" s="129">
        <f>IF(V$2,IF(Annual!V$2,4,1)*IF(Percent!V$2,100,1)*IF(Logs!V$2,LN((1+$A$1/100)^(1/4)),(1+$A$1/100)^(1/4)),0)</f>
        <v>0</v>
      </c>
      <c r="W65" s="129">
        <f>IF(W$2,IF(Annual!W$2,4,1)*IF(Percent!W$2,100,1)*IF(Logs!W$2,LN((1+$A$1/100)^(1/4)),(1+$A$1/100)^(1/4)),0)</f>
        <v>0</v>
      </c>
      <c r="X65" s="129">
        <f>IF(X$2,IF(Annual!X$2,4,1)*IF(Percent!X$2,100,1)*IF(Logs!X$2,LN((1+$A$1/100)^(1/4)),(1+$A$1/100)^(1/4)),0)</f>
        <v>0</v>
      </c>
      <c r="Y65" s="129">
        <f>IF(Y$2,IF(Annual!Y$2,4,1)*IF(Percent!Y$2,100,1)*IF(Logs!Y$2,LN((1+$A$1/100)^(1/4)),(1+$A$1/100)^(1/4)),0)</f>
        <v>0</v>
      </c>
      <c r="Z65" s="129">
        <f>IF(Z$2,IF(Annual!Z$2,4,1)*IF(Percent!Z$2,100,1)*IF(Logs!Z$2,LN((1+$A$1/100)^(1/4)),(1+$A$1/100)^(1/4)),0)</f>
        <v>0</v>
      </c>
      <c r="AA65" s="129">
        <f>IF(AA$2,IF(Annual!AA$2,4,1)*IF(Percent!AA$2,100,1)*IF(Logs!AA$2,LN((1+$A$1/100)^(1/4)),(1+$A$1/100)^(1/4)),0)</f>
        <v>0</v>
      </c>
      <c r="AB65" s="129">
        <f>IF(AB$2,IF(Annual!AB$2,4,1)*IF(Percent!AB$2,100,1)*IF(Logs!AB$2,LN((1+$A$1/100)^(1/4)),(1+$A$1/100)^(1/4)),0)</f>
        <v>0</v>
      </c>
      <c r="AC65" s="129">
        <f>IF(AC$2,IF(Annual!AC$2,4,1)*IF(Percent!AC$2,100,1)*IF(Logs!AC$2,LN((1+$A$1/100)^(1/4)),(1+$A$1/100)^(1/4)),0)</f>
        <v>0</v>
      </c>
      <c r="AD65" s="129">
        <f>IF(AD$2,IF(Annual!AD$2,4,1)*IF(Percent!AD$2,100,1)*IF(Logs!AD$2,LN((1+$A$1/100)^(1/4)),(1+$A$1/100)^(1/4)),0)</f>
        <v>0</v>
      </c>
    </row>
    <row r="66" spans="1:30">
      <c r="A66" t="s">
        <v>327</v>
      </c>
      <c r="B66" s="129">
        <f>IF(B$2,IF(Annual!B$2,4,1)*IF(Percent!B$2,100,1)*IF(Logs!B$2,LN((1+$A$1/100)^(1/4)),(1+$A$1/100)^(1/4)),0)</f>
        <v>0</v>
      </c>
      <c r="C66" s="129">
        <f>IF(C$2,IF(Annual!C$2,4,1)*IF(Percent!C$2,100,1)*IF(Logs!C$2,LN((1+$A$1/100)^(1/4)),(1+$A$1/100)^(1/4)),0)</f>
        <v>0</v>
      </c>
      <c r="D66" s="129">
        <f>IF(D$2,IF(Annual!D$2,4,1)*IF(Percent!D$2,100,1)*IF(Logs!D$2,LN((1+$A$1/100)^(1/4)),(1+$A$1/100)^(1/4)),0)</f>
        <v>0</v>
      </c>
      <c r="E66" s="129">
        <f>IF(E$2,IF(Annual!E$2,4,1)*IF(Percent!E$2,100,1)*IF(Logs!E$2,LN((1+$A$1/100)^(1/4)),(1+$A$1/100)^(1/4)),0)</f>
        <v>0</v>
      </c>
      <c r="F66" s="129">
        <f>IF(F$2,IF(Annual!F$2,4,1)*IF(Percent!F$2,100,1)*IF(Logs!F$2,LN((1+$A$1/100)^(1/4)),(1+$A$1/100)^(1/4)),0)</f>
        <v>0</v>
      </c>
      <c r="G66" s="129">
        <f>IF(G$2,IF(Annual!G$2,4,1)*IF(Percent!G$2,100,1)*IF(Logs!G$2,LN((1+$A$1/100)^(1/4)),(1+$A$1/100)^(1/4)),0)</f>
        <v>0</v>
      </c>
      <c r="H66" s="129">
        <f>IF(H$2,IF(Annual!H$2,4,1)*IF(Percent!H$2,100,1)*IF(Logs!H$2,LN((1+$A$1/100)^(1/4)),(1+$A$1/100)^(1/4)),0)</f>
        <v>0</v>
      </c>
      <c r="I66" s="129">
        <f>IF(I$2,IF(Annual!I$2,4,1)*IF(Percent!I$2,100,1)*IF(Logs!I$2,LN((1+$A$1/100)^(1/4)),(1+$A$1/100)^(1/4)),0)</f>
        <v>0</v>
      </c>
      <c r="J66" s="129">
        <f>IF(J$2,IF(Annual!J$2,4,1)*IF(Percent!J$2,100,1)*IF(Logs!J$2,LN((1+$A$1/100)^(1/4)),(1+$A$1/100)^(1/4)),0)</f>
        <v>0</v>
      </c>
      <c r="K66" s="129">
        <f>IF(K$2,IF(Annual!K$2,4,1)*IF(Percent!K$2,100,1)*IF(Logs!K$2,LN((1+$A$1/100)^(1/4)),(1+$A$1/100)^(1/4)),0)</f>
        <v>0</v>
      </c>
      <c r="L66" s="129">
        <f>IF(L$2,IF(Annual!L$2,4,1)*IF(Percent!L$2,100,1)*IF(Logs!L$2,LN((1+$A$1/100)^(1/4)),(1+$A$1/100)^(1/4)),0)</f>
        <v>0</v>
      </c>
      <c r="M66" s="129">
        <f>IF(M$2,IF(Annual!M$2,4,1)*IF(Percent!M$2,100,1)*IF(Logs!M$2,LN((1+$A$1/100)^(1/4)),(1+$A$1/100)^(1/4)),0)</f>
        <v>0</v>
      </c>
      <c r="N66" s="129">
        <f>IF(N$2,IF(Annual!N$2,4,1)*IF(Percent!N$2,100,1)*IF(Logs!N$2,LN((1+$A$1/100)^(1/4)),(1+$A$1/100)^(1/4)),0)</f>
        <v>0</v>
      </c>
      <c r="O66" s="129">
        <f>IF(O$2,IF(Annual!O$2,4,1)*IF(Percent!O$2,100,1)*IF(Logs!O$2,LN((1+$A$1/100)^(1/4)),(1+$A$1/100)^(1/4)),0)</f>
        <v>0</v>
      </c>
      <c r="P66" s="129">
        <f>IF(P$2,IF(Annual!P$2,4,1)*IF(Percent!P$2,100,1)*IF(Logs!P$2,LN((1+$A$1/100)^(1/4)),(1+$A$1/100)^(1/4)),0)</f>
        <v>0</v>
      </c>
      <c r="Q66" s="129">
        <f>IF(Q$2,IF(Annual!Q$2,4,1)*IF(Percent!Q$2,100,1)*IF(Logs!Q$2,LN((1+$A$1/100)^(1/4)),(1+$A$1/100)^(1/4)),0)</f>
        <v>0</v>
      </c>
      <c r="R66" s="129">
        <f>IF(R$2,IF(Annual!R$2,4,1)*IF(Percent!R$2,100,1)*IF(Logs!R$2,LN((1+$A$1/100)^(1/4)),(1+$A$1/100)^(1/4)),0)</f>
        <v>0</v>
      </c>
      <c r="S66" s="129">
        <f>IF(S$2,IF(Annual!S$2,4,1)*IF(Percent!S$2,100,1)*IF(Logs!S$2,LN((1+$A$1/100)^(1/4)),(1+$A$1/100)^(1/4)),0)</f>
        <v>0</v>
      </c>
      <c r="T66" s="129">
        <f>IF(T$2,IF(Annual!T$2,4,1)*IF(Percent!T$2,100,1)*IF(Logs!T$2,LN((1+$A$1/100)^(1/4)),(1+$A$1/100)^(1/4)),0)</f>
        <v>0</v>
      </c>
      <c r="U66" s="129">
        <f>IF(U$2,IF(Annual!U$2,4,1)*IF(Percent!U$2,100,1)*IF(Logs!U$2,LN((1+$A$1/100)^(1/4)),(1+$A$1/100)^(1/4)),0)</f>
        <v>0</v>
      </c>
      <c r="V66" s="129">
        <f>IF(V$2,IF(Annual!V$2,4,1)*IF(Percent!V$2,100,1)*IF(Logs!V$2,LN((1+$A$1/100)^(1/4)),(1+$A$1/100)^(1/4)),0)</f>
        <v>0</v>
      </c>
      <c r="W66" s="129">
        <f>IF(W$2,IF(Annual!W$2,4,1)*IF(Percent!W$2,100,1)*IF(Logs!W$2,LN((1+$A$1/100)^(1/4)),(1+$A$1/100)^(1/4)),0)</f>
        <v>0</v>
      </c>
      <c r="X66" s="129">
        <f>IF(X$2,IF(Annual!X$2,4,1)*IF(Percent!X$2,100,1)*IF(Logs!X$2,LN((1+$A$1/100)^(1/4)),(1+$A$1/100)^(1/4)),0)</f>
        <v>0</v>
      </c>
      <c r="Y66" s="129">
        <f>IF(Y$2,IF(Annual!Y$2,4,1)*IF(Percent!Y$2,100,1)*IF(Logs!Y$2,LN((1+$A$1/100)^(1/4)),(1+$A$1/100)^(1/4)),0)</f>
        <v>0</v>
      </c>
      <c r="Z66" s="129">
        <f>IF(Z$2,IF(Annual!Z$2,4,1)*IF(Percent!Z$2,100,1)*IF(Logs!Z$2,LN((1+$A$1/100)^(1/4)),(1+$A$1/100)^(1/4)),0)</f>
        <v>0</v>
      </c>
      <c r="AA66" s="129">
        <f>IF(AA$2,IF(Annual!AA$2,4,1)*IF(Percent!AA$2,100,1)*IF(Logs!AA$2,LN((1+$A$1/100)^(1/4)),(1+$A$1/100)^(1/4)),0)</f>
        <v>0</v>
      </c>
      <c r="AB66" s="129">
        <f>IF(AB$2,IF(Annual!AB$2,4,1)*IF(Percent!AB$2,100,1)*IF(Logs!AB$2,LN((1+$A$1/100)^(1/4)),(1+$A$1/100)^(1/4)),0)</f>
        <v>0</v>
      </c>
      <c r="AC66" s="129">
        <f>IF(AC$2,IF(Annual!AC$2,4,1)*IF(Percent!AC$2,100,1)*IF(Logs!AC$2,LN((1+$A$1/100)^(1/4)),(1+$A$1/100)^(1/4)),0)</f>
        <v>0</v>
      </c>
      <c r="AD66" s="129">
        <f>IF(AD$2,IF(Annual!AD$2,4,1)*IF(Percent!AD$2,100,1)*IF(Logs!AD$2,LN((1+$A$1/100)^(1/4)),(1+$A$1/100)^(1/4)),0)</f>
        <v>0</v>
      </c>
    </row>
    <row r="67" spans="1:30">
      <c r="A67" t="s">
        <v>328</v>
      </c>
      <c r="B67" s="129">
        <f>IF(B$2,IF(Annual!B$2,4,1)*IF(Percent!B$2,100,1)*IF(Logs!B$2,LN((1+$A$1/100)^(1/4)),(1+$A$1/100)^(1/4)),0)</f>
        <v>0</v>
      </c>
      <c r="C67" s="129">
        <f>IF(C$2,IF(Annual!C$2,4,1)*IF(Percent!C$2,100,1)*IF(Logs!C$2,LN((1+$A$1/100)^(1/4)),(1+$A$1/100)^(1/4)),0)</f>
        <v>0</v>
      </c>
      <c r="D67" s="129">
        <f>IF(D$2,IF(Annual!D$2,4,1)*IF(Percent!D$2,100,1)*IF(Logs!D$2,LN((1+$A$1/100)^(1/4)),(1+$A$1/100)^(1/4)),0)</f>
        <v>0</v>
      </c>
      <c r="E67" s="129">
        <f>IF(E$2,IF(Annual!E$2,4,1)*IF(Percent!E$2,100,1)*IF(Logs!E$2,LN((1+$A$1/100)^(1/4)),(1+$A$1/100)^(1/4)),0)</f>
        <v>0</v>
      </c>
      <c r="F67" s="129">
        <f>IF(F$2,IF(Annual!F$2,4,1)*IF(Percent!F$2,100,1)*IF(Logs!F$2,LN((1+$A$1/100)^(1/4)),(1+$A$1/100)^(1/4)),0)</f>
        <v>0</v>
      </c>
      <c r="G67" s="129">
        <f>IF(G$2,IF(Annual!G$2,4,1)*IF(Percent!G$2,100,1)*IF(Logs!G$2,LN((1+$A$1/100)^(1/4)),(1+$A$1/100)^(1/4)),0)</f>
        <v>0</v>
      </c>
      <c r="H67" s="129">
        <f>IF(H$2,IF(Annual!H$2,4,1)*IF(Percent!H$2,100,1)*IF(Logs!H$2,LN((1+$A$1/100)^(1/4)),(1+$A$1/100)^(1/4)),0)</f>
        <v>0</v>
      </c>
      <c r="I67" s="129">
        <f>IF(I$2,IF(Annual!I$2,4,1)*IF(Percent!I$2,100,1)*IF(Logs!I$2,LN((1+$A$1/100)^(1/4)),(1+$A$1/100)^(1/4)),0)</f>
        <v>0</v>
      </c>
      <c r="J67" s="129">
        <f>IF(J$2,IF(Annual!J$2,4,1)*IF(Percent!J$2,100,1)*IF(Logs!J$2,LN((1+$A$1/100)^(1/4)),(1+$A$1/100)^(1/4)),0)</f>
        <v>0</v>
      </c>
      <c r="K67" s="129">
        <f>IF(K$2,IF(Annual!K$2,4,1)*IF(Percent!K$2,100,1)*IF(Logs!K$2,LN((1+$A$1/100)^(1/4)),(1+$A$1/100)^(1/4)),0)</f>
        <v>0</v>
      </c>
      <c r="L67" s="129">
        <f>IF(L$2,IF(Annual!L$2,4,1)*IF(Percent!L$2,100,1)*IF(Logs!L$2,LN((1+$A$1/100)^(1/4)),(1+$A$1/100)^(1/4)),0)</f>
        <v>0</v>
      </c>
      <c r="M67" s="129">
        <f>IF(M$2,IF(Annual!M$2,4,1)*IF(Percent!M$2,100,1)*IF(Logs!M$2,LN((1+$A$1/100)^(1/4)),(1+$A$1/100)^(1/4)),0)</f>
        <v>0</v>
      </c>
      <c r="N67" s="129">
        <f>IF(N$2,IF(Annual!N$2,4,1)*IF(Percent!N$2,100,1)*IF(Logs!N$2,LN((1+$A$1/100)^(1/4)),(1+$A$1/100)^(1/4)),0)</f>
        <v>0</v>
      </c>
      <c r="O67" s="129">
        <f>IF(O$2,IF(Annual!O$2,4,1)*IF(Percent!O$2,100,1)*IF(Logs!O$2,LN((1+$A$1/100)^(1/4)),(1+$A$1/100)^(1/4)),0)</f>
        <v>0</v>
      </c>
      <c r="P67" s="129">
        <f>IF(P$2,IF(Annual!P$2,4,1)*IF(Percent!P$2,100,1)*IF(Logs!P$2,LN((1+$A$1/100)^(1/4)),(1+$A$1/100)^(1/4)),0)</f>
        <v>0</v>
      </c>
      <c r="Q67" s="129">
        <f>IF(Q$2,IF(Annual!Q$2,4,1)*IF(Percent!Q$2,100,1)*IF(Logs!Q$2,LN((1+$A$1/100)^(1/4)),(1+$A$1/100)^(1/4)),0)</f>
        <v>0</v>
      </c>
      <c r="R67" s="129">
        <f>IF(R$2,IF(Annual!R$2,4,1)*IF(Percent!R$2,100,1)*IF(Logs!R$2,LN((1+$A$1/100)^(1/4)),(1+$A$1/100)^(1/4)),0)</f>
        <v>0</v>
      </c>
      <c r="S67" s="129">
        <f>IF(S$2,IF(Annual!S$2,4,1)*IF(Percent!S$2,100,1)*IF(Logs!S$2,LN((1+$A$1/100)^(1/4)),(1+$A$1/100)^(1/4)),0)</f>
        <v>0</v>
      </c>
      <c r="T67" s="129">
        <f>IF(T$2,IF(Annual!T$2,4,1)*IF(Percent!T$2,100,1)*IF(Logs!T$2,LN((1+$A$1/100)^(1/4)),(1+$A$1/100)^(1/4)),0)</f>
        <v>0</v>
      </c>
      <c r="U67" s="129">
        <f>IF(U$2,IF(Annual!U$2,4,1)*IF(Percent!U$2,100,1)*IF(Logs!U$2,LN((1+$A$1/100)^(1/4)),(1+$A$1/100)^(1/4)),0)</f>
        <v>0</v>
      </c>
      <c r="V67" s="129">
        <f>IF(V$2,IF(Annual!V$2,4,1)*IF(Percent!V$2,100,1)*IF(Logs!V$2,LN((1+$A$1/100)^(1/4)),(1+$A$1/100)^(1/4)),0)</f>
        <v>0</v>
      </c>
      <c r="W67" s="129">
        <f>IF(W$2,IF(Annual!W$2,4,1)*IF(Percent!W$2,100,1)*IF(Logs!W$2,LN((1+$A$1/100)^(1/4)),(1+$A$1/100)^(1/4)),0)</f>
        <v>0</v>
      </c>
      <c r="X67" s="129">
        <f>IF(X$2,IF(Annual!X$2,4,1)*IF(Percent!X$2,100,1)*IF(Logs!X$2,LN((1+$A$1/100)^(1/4)),(1+$A$1/100)^(1/4)),0)</f>
        <v>0</v>
      </c>
      <c r="Y67" s="129">
        <f>IF(Y$2,IF(Annual!Y$2,4,1)*IF(Percent!Y$2,100,1)*IF(Logs!Y$2,LN((1+$A$1/100)^(1/4)),(1+$A$1/100)^(1/4)),0)</f>
        <v>0</v>
      </c>
      <c r="Z67" s="129">
        <f>IF(Z$2,IF(Annual!Z$2,4,1)*IF(Percent!Z$2,100,1)*IF(Logs!Z$2,LN((1+$A$1/100)^(1/4)),(1+$A$1/100)^(1/4)),0)</f>
        <v>0</v>
      </c>
      <c r="AA67" s="129">
        <f>IF(AA$2,IF(Annual!AA$2,4,1)*IF(Percent!AA$2,100,1)*IF(Logs!AA$2,LN((1+$A$1/100)^(1/4)),(1+$A$1/100)^(1/4)),0)</f>
        <v>0</v>
      </c>
      <c r="AB67" s="129">
        <f>IF(AB$2,IF(Annual!AB$2,4,1)*IF(Percent!AB$2,100,1)*IF(Logs!AB$2,LN((1+$A$1/100)^(1/4)),(1+$A$1/100)^(1/4)),0)</f>
        <v>0</v>
      </c>
      <c r="AC67" s="129">
        <f>IF(AC$2,IF(Annual!AC$2,4,1)*IF(Percent!AC$2,100,1)*IF(Logs!AC$2,LN((1+$A$1/100)^(1/4)),(1+$A$1/100)^(1/4)),0)</f>
        <v>0</v>
      </c>
      <c r="AD67" s="129">
        <f>IF(AD$2,IF(Annual!AD$2,4,1)*IF(Percent!AD$2,100,1)*IF(Logs!AD$2,LN((1+$A$1/100)^(1/4)),(1+$A$1/100)^(1/4)),0)</f>
        <v>0</v>
      </c>
    </row>
    <row r="68" spans="1:30">
      <c r="A68" t="s">
        <v>329</v>
      </c>
      <c r="B68" s="129">
        <f>IF(B$2,IF(Annual!B$2,4,1)*IF(Percent!B$2,100,1)*IF(Logs!B$2,LN((1+$A$1/100)^(1/4)),(1+$A$1/100)^(1/4)),0)</f>
        <v>0</v>
      </c>
      <c r="C68" s="129">
        <f>IF(C$2,IF(Annual!C$2,4,1)*IF(Percent!C$2,100,1)*IF(Logs!C$2,LN((1+$A$1/100)^(1/4)),(1+$A$1/100)^(1/4)),0)</f>
        <v>0</v>
      </c>
      <c r="D68" s="129">
        <f>IF(D$2,IF(Annual!D$2,4,1)*IF(Percent!D$2,100,1)*IF(Logs!D$2,LN((1+$A$1/100)^(1/4)),(1+$A$1/100)^(1/4)),0)</f>
        <v>0</v>
      </c>
      <c r="E68" s="129">
        <f>IF(E$2,IF(Annual!E$2,4,1)*IF(Percent!E$2,100,1)*IF(Logs!E$2,LN((1+$A$1/100)^(1/4)),(1+$A$1/100)^(1/4)),0)</f>
        <v>0</v>
      </c>
      <c r="F68" s="129">
        <f>IF(F$2,IF(Annual!F$2,4,1)*IF(Percent!F$2,100,1)*IF(Logs!F$2,LN((1+$A$1/100)^(1/4)),(1+$A$1/100)^(1/4)),0)</f>
        <v>0</v>
      </c>
      <c r="G68" s="129">
        <f>IF(G$2,IF(Annual!G$2,4,1)*IF(Percent!G$2,100,1)*IF(Logs!G$2,LN((1+$A$1/100)^(1/4)),(1+$A$1/100)^(1/4)),0)</f>
        <v>0</v>
      </c>
      <c r="H68" s="129">
        <f>IF(H$2,IF(Annual!H$2,4,1)*IF(Percent!H$2,100,1)*IF(Logs!H$2,LN((1+$A$1/100)^(1/4)),(1+$A$1/100)^(1/4)),0)</f>
        <v>0</v>
      </c>
      <c r="I68" s="129">
        <f>IF(I$2,IF(Annual!I$2,4,1)*IF(Percent!I$2,100,1)*IF(Logs!I$2,LN((1+$A$1/100)^(1/4)),(1+$A$1/100)^(1/4)),0)</f>
        <v>0</v>
      </c>
      <c r="J68" s="129">
        <f>IF(J$2,IF(Annual!J$2,4,1)*IF(Percent!J$2,100,1)*IF(Logs!J$2,LN((1+$A$1/100)^(1/4)),(1+$A$1/100)^(1/4)),0)</f>
        <v>0</v>
      </c>
      <c r="K68" s="129">
        <f>IF(K$2,IF(Annual!K$2,4,1)*IF(Percent!K$2,100,1)*IF(Logs!K$2,LN((1+$A$1/100)^(1/4)),(1+$A$1/100)^(1/4)),0)</f>
        <v>0</v>
      </c>
      <c r="L68" s="129">
        <f>IF(L$2,IF(Annual!L$2,4,1)*IF(Percent!L$2,100,1)*IF(Logs!L$2,LN((1+$A$1/100)^(1/4)),(1+$A$1/100)^(1/4)),0)</f>
        <v>0</v>
      </c>
      <c r="M68" s="129">
        <f>IF(M$2,IF(Annual!M$2,4,1)*IF(Percent!M$2,100,1)*IF(Logs!M$2,LN((1+$A$1/100)^(1/4)),(1+$A$1/100)^(1/4)),0)</f>
        <v>0</v>
      </c>
      <c r="N68" s="129">
        <f>IF(N$2,IF(Annual!N$2,4,1)*IF(Percent!N$2,100,1)*IF(Logs!N$2,LN((1+$A$1/100)^(1/4)),(1+$A$1/100)^(1/4)),0)</f>
        <v>0</v>
      </c>
      <c r="O68" s="129">
        <f>IF(O$2,IF(Annual!O$2,4,1)*IF(Percent!O$2,100,1)*IF(Logs!O$2,LN((1+$A$1/100)^(1/4)),(1+$A$1/100)^(1/4)),0)</f>
        <v>0</v>
      </c>
      <c r="P68" s="129">
        <f>IF(P$2,IF(Annual!P$2,4,1)*IF(Percent!P$2,100,1)*IF(Logs!P$2,LN((1+$A$1/100)^(1/4)),(1+$A$1/100)^(1/4)),0)</f>
        <v>0</v>
      </c>
      <c r="Q68" s="129">
        <f>IF(Q$2,IF(Annual!Q$2,4,1)*IF(Percent!Q$2,100,1)*IF(Logs!Q$2,LN((1+$A$1/100)^(1/4)),(1+$A$1/100)^(1/4)),0)</f>
        <v>0</v>
      </c>
      <c r="R68" s="129">
        <f>IF(R$2,IF(Annual!R$2,4,1)*IF(Percent!R$2,100,1)*IF(Logs!R$2,LN((1+$A$1/100)^(1/4)),(1+$A$1/100)^(1/4)),0)</f>
        <v>0</v>
      </c>
      <c r="S68" s="129">
        <f>IF(S$2,IF(Annual!S$2,4,1)*IF(Percent!S$2,100,1)*IF(Logs!S$2,LN((1+$A$1/100)^(1/4)),(1+$A$1/100)^(1/4)),0)</f>
        <v>0</v>
      </c>
      <c r="T68" s="129">
        <f>IF(T$2,IF(Annual!T$2,4,1)*IF(Percent!T$2,100,1)*IF(Logs!T$2,LN((1+$A$1/100)^(1/4)),(1+$A$1/100)^(1/4)),0)</f>
        <v>0</v>
      </c>
      <c r="U68" s="129">
        <f>IF(U$2,IF(Annual!U$2,4,1)*IF(Percent!U$2,100,1)*IF(Logs!U$2,LN((1+$A$1/100)^(1/4)),(1+$A$1/100)^(1/4)),0)</f>
        <v>0</v>
      </c>
      <c r="V68" s="129">
        <f>IF(V$2,IF(Annual!V$2,4,1)*IF(Percent!V$2,100,1)*IF(Logs!V$2,LN((1+$A$1/100)^(1/4)),(1+$A$1/100)^(1/4)),0)</f>
        <v>0</v>
      </c>
      <c r="W68" s="129">
        <f>IF(W$2,IF(Annual!W$2,4,1)*IF(Percent!W$2,100,1)*IF(Logs!W$2,LN((1+$A$1/100)^(1/4)),(1+$A$1/100)^(1/4)),0)</f>
        <v>0</v>
      </c>
      <c r="X68" s="129">
        <f>IF(X$2,IF(Annual!X$2,4,1)*IF(Percent!X$2,100,1)*IF(Logs!X$2,LN((1+$A$1/100)^(1/4)),(1+$A$1/100)^(1/4)),0)</f>
        <v>0</v>
      </c>
      <c r="Y68" s="129">
        <f>IF(Y$2,IF(Annual!Y$2,4,1)*IF(Percent!Y$2,100,1)*IF(Logs!Y$2,LN((1+$A$1/100)^(1/4)),(1+$A$1/100)^(1/4)),0)</f>
        <v>0</v>
      </c>
      <c r="Z68" s="129">
        <f>IF(Z$2,IF(Annual!Z$2,4,1)*IF(Percent!Z$2,100,1)*IF(Logs!Z$2,LN((1+$A$1/100)^(1/4)),(1+$A$1/100)^(1/4)),0)</f>
        <v>0</v>
      </c>
      <c r="AA68" s="129">
        <f>IF(AA$2,IF(Annual!AA$2,4,1)*IF(Percent!AA$2,100,1)*IF(Logs!AA$2,LN((1+$A$1/100)^(1/4)),(1+$A$1/100)^(1/4)),0)</f>
        <v>0</v>
      </c>
      <c r="AB68" s="129">
        <f>IF(AB$2,IF(Annual!AB$2,4,1)*IF(Percent!AB$2,100,1)*IF(Logs!AB$2,LN((1+$A$1/100)^(1/4)),(1+$A$1/100)^(1/4)),0)</f>
        <v>0</v>
      </c>
      <c r="AC68" s="129">
        <f>IF(AC$2,IF(Annual!AC$2,4,1)*IF(Percent!AC$2,100,1)*IF(Logs!AC$2,LN((1+$A$1/100)^(1/4)),(1+$A$1/100)^(1/4)),0)</f>
        <v>0</v>
      </c>
      <c r="AD68" s="129">
        <f>IF(AD$2,IF(Annual!AD$2,4,1)*IF(Percent!AD$2,100,1)*IF(Logs!AD$2,LN((1+$A$1/100)^(1/4)),(1+$A$1/100)^(1/4)),0)</f>
        <v>0</v>
      </c>
    </row>
    <row r="69" spans="1:30">
      <c r="A69" t="s">
        <v>330</v>
      </c>
      <c r="B69" s="129">
        <f>IF(B$2,IF(Annual!B$2,4,1)*IF(Percent!B$2,100,1)*IF(Logs!B$2,LN((1+$A$1/100)^(1/4)),(1+$A$1/100)^(1/4)),0)</f>
        <v>0</v>
      </c>
      <c r="C69" s="129">
        <f>IF(C$2,IF(Annual!C$2,4,1)*IF(Percent!C$2,100,1)*IF(Logs!C$2,LN((1+$A$1/100)^(1/4)),(1+$A$1/100)^(1/4)),0)</f>
        <v>0</v>
      </c>
      <c r="D69" s="129">
        <f>IF(D$2,IF(Annual!D$2,4,1)*IF(Percent!D$2,100,1)*IF(Logs!D$2,LN((1+$A$1/100)^(1/4)),(1+$A$1/100)^(1/4)),0)</f>
        <v>0</v>
      </c>
      <c r="E69" s="129">
        <f>IF(E$2,IF(Annual!E$2,4,1)*IF(Percent!E$2,100,1)*IF(Logs!E$2,LN((1+$A$1/100)^(1/4)),(1+$A$1/100)^(1/4)),0)</f>
        <v>0</v>
      </c>
      <c r="F69" s="129">
        <f>IF(F$2,IF(Annual!F$2,4,1)*IF(Percent!F$2,100,1)*IF(Logs!F$2,LN((1+$A$1/100)^(1/4)),(1+$A$1/100)^(1/4)),0)</f>
        <v>0</v>
      </c>
      <c r="G69" s="129">
        <f>IF(G$2,IF(Annual!G$2,4,1)*IF(Percent!G$2,100,1)*IF(Logs!G$2,LN((1+$A$1/100)^(1/4)),(1+$A$1/100)^(1/4)),0)</f>
        <v>0</v>
      </c>
      <c r="H69" s="129">
        <f>IF(H$2,IF(Annual!H$2,4,1)*IF(Percent!H$2,100,1)*IF(Logs!H$2,LN((1+$A$1/100)^(1/4)),(1+$A$1/100)^(1/4)),0)</f>
        <v>0</v>
      </c>
      <c r="I69" s="129">
        <f>IF(I$2,IF(Annual!I$2,4,1)*IF(Percent!I$2,100,1)*IF(Logs!I$2,LN((1+$A$1/100)^(1/4)),(1+$A$1/100)^(1/4)),0)</f>
        <v>0</v>
      </c>
      <c r="J69" s="129">
        <f>IF(J$2,IF(Annual!J$2,4,1)*IF(Percent!J$2,100,1)*IF(Logs!J$2,LN((1+$A$1/100)^(1/4)),(1+$A$1/100)^(1/4)),0)</f>
        <v>0</v>
      </c>
      <c r="K69" s="129">
        <f>IF(K$2,IF(Annual!K$2,4,1)*IF(Percent!K$2,100,1)*IF(Logs!K$2,LN((1+$A$1/100)^(1/4)),(1+$A$1/100)^(1/4)),0)</f>
        <v>0</v>
      </c>
      <c r="L69" s="129">
        <f>IF(L$2,IF(Annual!L$2,4,1)*IF(Percent!L$2,100,1)*IF(Logs!L$2,LN((1+$A$1/100)^(1/4)),(1+$A$1/100)^(1/4)),0)</f>
        <v>0</v>
      </c>
      <c r="M69" s="129">
        <f>IF(M$2,IF(Annual!M$2,4,1)*IF(Percent!M$2,100,1)*IF(Logs!M$2,LN((1+$A$1/100)^(1/4)),(1+$A$1/100)^(1/4)),0)</f>
        <v>0</v>
      </c>
      <c r="N69" s="129">
        <f>IF(N$2,IF(Annual!N$2,4,1)*IF(Percent!N$2,100,1)*IF(Logs!N$2,LN((1+$A$1/100)^(1/4)),(1+$A$1/100)^(1/4)),0)</f>
        <v>0</v>
      </c>
      <c r="O69" s="129">
        <f>IF(O$2,IF(Annual!O$2,4,1)*IF(Percent!O$2,100,1)*IF(Logs!O$2,LN((1+$A$1/100)^(1/4)),(1+$A$1/100)^(1/4)),0)</f>
        <v>0</v>
      </c>
      <c r="P69" s="129">
        <f>IF(P$2,IF(Annual!P$2,4,1)*IF(Percent!P$2,100,1)*IF(Logs!P$2,LN((1+$A$1/100)^(1/4)),(1+$A$1/100)^(1/4)),0)</f>
        <v>0</v>
      </c>
      <c r="Q69" s="129">
        <f>IF(Q$2,IF(Annual!Q$2,4,1)*IF(Percent!Q$2,100,1)*IF(Logs!Q$2,LN((1+$A$1/100)^(1/4)),(1+$A$1/100)^(1/4)),0)</f>
        <v>0</v>
      </c>
      <c r="R69" s="129">
        <f>IF(R$2,IF(Annual!R$2,4,1)*IF(Percent!R$2,100,1)*IF(Logs!R$2,LN((1+$A$1/100)^(1/4)),(1+$A$1/100)^(1/4)),0)</f>
        <v>0</v>
      </c>
      <c r="S69" s="129">
        <f>IF(S$2,IF(Annual!S$2,4,1)*IF(Percent!S$2,100,1)*IF(Logs!S$2,LN((1+$A$1/100)^(1/4)),(1+$A$1/100)^(1/4)),0)</f>
        <v>0</v>
      </c>
      <c r="T69" s="129">
        <f>IF(T$2,IF(Annual!T$2,4,1)*IF(Percent!T$2,100,1)*IF(Logs!T$2,LN((1+$A$1/100)^(1/4)),(1+$A$1/100)^(1/4)),0)</f>
        <v>0</v>
      </c>
      <c r="U69" s="129">
        <f>IF(U$2,IF(Annual!U$2,4,1)*IF(Percent!U$2,100,1)*IF(Logs!U$2,LN((1+$A$1/100)^(1/4)),(1+$A$1/100)^(1/4)),0)</f>
        <v>0</v>
      </c>
      <c r="V69" s="129">
        <f>IF(V$2,IF(Annual!V$2,4,1)*IF(Percent!V$2,100,1)*IF(Logs!V$2,LN((1+$A$1/100)^(1/4)),(1+$A$1/100)^(1/4)),0)</f>
        <v>0</v>
      </c>
      <c r="W69" s="129">
        <f>IF(W$2,IF(Annual!W$2,4,1)*IF(Percent!W$2,100,1)*IF(Logs!W$2,LN((1+$A$1/100)^(1/4)),(1+$A$1/100)^(1/4)),0)</f>
        <v>0</v>
      </c>
      <c r="X69" s="129">
        <f>IF(X$2,IF(Annual!X$2,4,1)*IF(Percent!X$2,100,1)*IF(Logs!X$2,LN((1+$A$1/100)^(1/4)),(1+$A$1/100)^(1/4)),0)</f>
        <v>0</v>
      </c>
      <c r="Y69" s="129">
        <f>IF(Y$2,IF(Annual!Y$2,4,1)*IF(Percent!Y$2,100,1)*IF(Logs!Y$2,LN((1+$A$1/100)^(1/4)),(1+$A$1/100)^(1/4)),0)</f>
        <v>0</v>
      </c>
      <c r="Z69" s="129">
        <f>IF(Z$2,IF(Annual!Z$2,4,1)*IF(Percent!Z$2,100,1)*IF(Logs!Z$2,LN((1+$A$1/100)^(1/4)),(1+$A$1/100)^(1/4)),0)</f>
        <v>0</v>
      </c>
      <c r="AA69" s="129">
        <f>IF(AA$2,IF(Annual!AA$2,4,1)*IF(Percent!AA$2,100,1)*IF(Logs!AA$2,LN((1+$A$1/100)^(1/4)),(1+$A$1/100)^(1/4)),0)</f>
        <v>0</v>
      </c>
      <c r="AB69" s="129">
        <f>IF(AB$2,IF(Annual!AB$2,4,1)*IF(Percent!AB$2,100,1)*IF(Logs!AB$2,LN((1+$A$1/100)^(1/4)),(1+$A$1/100)^(1/4)),0)</f>
        <v>0</v>
      </c>
      <c r="AC69" s="129">
        <f>IF(AC$2,IF(Annual!AC$2,4,1)*IF(Percent!AC$2,100,1)*IF(Logs!AC$2,LN((1+$A$1/100)^(1/4)),(1+$A$1/100)^(1/4)),0)</f>
        <v>0</v>
      </c>
      <c r="AD69" s="129">
        <f>IF(AD$2,IF(Annual!AD$2,4,1)*IF(Percent!AD$2,100,1)*IF(Logs!AD$2,LN((1+$A$1/100)^(1/4)),(1+$A$1/100)^(1/4)),0)</f>
        <v>0</v>
      </c>
    </row>
    <row r="70" spans="1:30">
      <c r="A70" t="s">
        <v>331</v>
      </c>
      <c r="B70" s="129">
        <f>IF(B$2,IF(Annual!B$2,4,1)*IF(Percent!B$2,100,1)*IF(Logs!B$2,LN((1+$A$1/100)^(1/4)),(1+$A$1/100)^(1/4)),0)</f>
        <v>0</v>
      </c>
      <c r="C70" s="129">
        <f>IF(C$2,IF(Annual!C$2,4,1)*IF(Percent!C$2,100,1)*IF(Logs!C$2,LN((1+$A$1/100)^(1/4)),(1+$A$1/100)^(1/4)),0)</f>
        <v>0</v>
      </c>
      <c r="D70" s="129">
        <f>IF(D$2,IF(Annual!D$2,4,1)*IF(Percent!D$2,100,1)*IF(Logs!D$2,LN((1+$A$1/100)^(1/4)),(1+$A$1/100)^(1/4)),0)</f>
        <v>0</v>
      </c>
      <c r="E70" s="129">
        <f>IF(E$2,IF(Annual!E$2,4,1)*IF(Percent!E$2,100,1)*IF(Logs!E$2,LN((1+$A$1/100)^(1/4)),(1+$A$1/100)^(1/4)),0)</f>
        <v>0</v>
      </c>
      <c r="F70" s="129">
        <f>IF(F$2,IF(Annual!F$2,4,1)*IF(Percent!F$2,100,1)*IF(Logs!F$2,LN((1+$A$1/100)^(1/4)),(1+$A$1/100)^(1/4)),0)</f>
        <v>0</v>
      </c>
      <c r="G70" s="129">
        <f>IF(G$2,IF(Annual!G$2,4,1)*IF(Percent!G$2,100,1)*IF(Logs!G$2,LN((1+$A$1/100)^(1/4)),(1+$A$1/100)^(1/4)),0)</f>
        <v>0</v>
      </c>
      <c r="H70" s="129">
        <f>IF(H$2,IF(Annual!H$2,4,1)*IF(Percent!H$2,100,1)*IF(Logs!H$2,LN((1+$A$1/100)^(1/4)),(1+$A$1/100)^(1/4)),0)</f>
        <v>0</v>
      </c>
      <c r="I70" s="129">
        <f>IF(I$2,IF(Annual!I$2,4,1)*IF(Percent!I$2,100,1)*IF(Logs!I$2,LN((1+$A$1/100)^(1/4)),(1+$A$1/100)^(1/4)),0)</f>
        <v>0</v>
      </c>
      <c r="J70" s="129">
        <f>IF(J$2,IF(Annual!J$2,4,1)*IF(Percent!J$2,100,1)*IF(Logs!J$2,LN((1+$A$1/100)^(1/4)),(1+$A$1/100)^(1/4)),0)</f>
        <v>0</v>
      </c>
      <c r="K70" s="129">
        <f>IF(K$2,IF(Annual!K$2,4,1)*IF(Percent!K$2,100,1)*IF(Logs!K$2,LN((1+$A$1/100)^(1/4)),(1+$A$1/100)^(1/4)),0)</f>
        <v>0</v>
      </c>
      <c r="L70" s="129">
        <f>IF(L$2,IF(Annual!L$2,4,1)*IF(Percent!L$2,100,1)*IF(Logs!L$2,LN((1+$A$1/100)^(1/4)),(1+$A$1/100)^(1/4)),0)</f>
        <v>0</v>
      </c>
      <c r="M70" s="129">
        <f>IF(M$2,IF(Annual!M$2,4,1)*IF(Percent!M$2,100,1)*IF(Logs!M$2,LN((1+$A$1/100)^(1/4)),(1+$A$1/100)^(1/4)),0)</f>
        <v>0</v>
      </c>
      <c r="N70" s="129">
        <f>IF(N$2,IF(Annual!N$2,4,1)*IF(Percent!N$2,100,1)*IF(Logs!N$2,LN((1+$A$1/100)^(1/4)),(1+$A$1/100)^(1/4)),0)</f>
        <v>0</v>
      </c>
      <c r="O70" s="129">
        <f>IF(O$2,IF(Annual!O$2,4,1)*IF(Percent!O$2,100,1)*IF(Logs!O$2,LN((1+$A$1/100)^(1/4)),(1+$A$1/100)^(1/4)),0)</f>
        <v>0</v>
      </c>
      <c r="P70" s="129">
        <f>IF(P$2,IF(Annual!P$2,4,1)*IF(Percent!P$2,100,1)*IF(Logs!P$2,LN((1+$A$1/100)^(1/4)),(1+$A$1/100)^(1/4)),0)</f>
        <v>0</v>
      </c>
      <c r="Q70" s="129">
        <f>IF(Q$2,IF(Annual!Q$2,4,1)*IF(Percent!Q$2,100,1)*IF(Logs!Q$2,LN((1+$A$1/100)^(1/4)),(1+$A$1/100)^(1/4)),0)</f>
        <v>0</v>
      </c>
      <c r="R70" s="129">
        <f>IF(R$2,IF(Annual!R$2,4,1)*IF(Percent!R$2,100,1)*IF(Logs!R$2,LN((1+$A$1/100)^(1/4)),(1+$A$1/100)^(1/4)),0)</f>
        <v>0</v>
      </c>
      <c r="S70" s="129">
        <f>IF(S$2,IF(Annual!S$2,4,1)*IF(Percent!S$2,100,1)*IF(Logs!S$2,LN((1+$A$1/100)^(1/4)),(1+$A$1/100)^(1/4)),0)</f>
        <v>0</v>
      </c>
      <c r="T70" s="129">
        <f>IF(T$2,IF(Annual!T$2,4,1)*IF(Percent!T$2,100,1)*IF(Logs!T$2,LN((1+$A$1/100)^(1/4)),(1+$A$1/100)^(1/4)),0)</f>
        <v>0</v>
      </c>
      <c r="U70" s="129">
        <f>IF(U$2,IF(Annual!U$2,4,1)*IF(Percent!U$2,100,1)*IF(Logs!U$2,LN((1+$A$1/100)^(1/4)),(1+$A$1/100)^(1/4)),0)</f>
        <v>0</v>
      </c>
      <c r="V70" s="129">
        <f>IF(V$2,IF(Annual!V$2,4,1)*IF(Percent!V$2,100,1)*IF(Logs!V$2,LN((1+$A$1/100)^(1/4)),(1+$A$1/100)^(1/4)),0)</f>
        <v>0</v>
      </c>
      <c r="W70" s="129">
        <f>IF(W$2,IF(Annual!W$2,4,1)*IF(Percent!W$2,100,1)*IF(Logs!W$2,LN((1+$A$1/100)^(1/4)),(1+$A$1/100)^(1/4)),0)</f>
        <v>0</v>
      </c>
      <c r="X70" s="129">
        <f>IF(X$2,IF(Annual!X$2,4,1)*IF(Percent!X$2,100,1)*IF(Logs!X$2,LN((1+$A$1/100)^(1/4)),(1+$A$1/100)^(1/4)),0)</f>
        <v>0</v>
      </c>
      <c r="Y70" s="129">
        <f>IF(Y$2,IF(Annual!Y$2,4,1)*IF(Percent!Y$2,100,1)*IF(Logs!Y$2,LN((1+$A$1/100)^(1/4)),(1+$A$1/100)^(1/4)),0)</f>
        <v>0</v>
      </c>
      <c r="Z70" s="129">
        <f>IF(Z$2,IF(Annual!Z$2,4,1)*IF(Percent!Z$2,100,1)*IF(Logs!Z$2,LN((1+$A$1/100)^(1/4)),(1+$A$1/100)^(1/4)),0)</f>
        <v>0</v>
      </c>
      <c r="AA70" s="129">
        <f>IF(AA$2,IF(Annual!AA$2,4,1)*IF(Percent!AA$2,100,1)*IF(Logs!AA$2,LN((1+$A$1/100)^(1/4)),(1+$A$1/100)^(1/4)),0)</f>
        <v>0</v>
      </c>
      <c r="AB70" s="129">
        <f>IF(AB$2,IF(Annual!AB$2,4,1)*IF(Percent!AB$2,100,1)*IF(Logs!AB$2,LN((1+$A$1/100)^(1/4)),(1+$A$1/100)^(1/4)),0)</f>
        <v>0</v>
      </c>
      <c r="AC70" s="129">
        <f>IF(AC$2,IF(Annual!AC$2,4,1)*IF(Percent!AC$2,100,1)*IF(Logs!AC$2,LN((1+$A$1/100)^(1/4)),(1+$A$1/100)^(1/4)),0)</f>
        <v>0</v>
      </c>
      <c r="AD70" s="129">
        <f>IF(AD$2,IF(Annual!AD$2,4,1)*IF(Percent!AD$2,100,1)*IF(Logs!AD$2,LN((1+$A$1/100)^(1/4)),(1+$A$1/100)^(1/4)),0)</f>
        <v>0</v>
      </c>
    </row>
    <row r="71" spans="1:30">
      <c r="A71" t="s">
        <v>332</v>
      </c>
      <c r="B71" s="129">
        <f>IF(B$2,IF(Annual!B$2,4,1)*IF(Percent!B$2,100,1)*IF(Logs!B$2,LN((1+$A$1/100)^(1/4)),(1+$A$1/100)^(1/4)),0)</f>
        <v>0</v>
      </c>
      <c r="C71" s="129">
        <f>IF(C$2,IF(Annual!C$2,4,1)*IF(Percent!C$2,100,1)*IF(Logs!C$2,LN((1+$A$1/100)^(1/4)),(1+$A$1/100)^(1/4)),0)</f>
        <v>0</v>
      </c>
      <c r="D71" s="129">
        <f>IF(D$2,IF(Annual!D$2,4,1)*IF(Percent!D$2,100,1)*IF(Logs!D$2,LN((1+$A$1/100)^(1/4)),(1+$A$1/100)^(1/4)),0)</f>
        <v>0</v>
      </c>
      <c r="E71" s="129">
        <f>IF(E$2,IF(Annual!E$2,4,1)*IF(Percent!E$2,100,1)*IF(Logs!E$2,LN((1+$A$1/100)^(1/4)),(1+$A$1/100)^(1/4)),0)</f>
        <v>0</v>
      </c>
      <c r="F71" s="129">
        <f>IF(F$2,IF(Annual!F$2,4,1)*IF(Percent!F$2,100,1)*IF(Logs!F$2,LN((1+$A$1/100)^(1/4)),(1+$A$1/100)^(1/4)),0)</f>
        <v>0</v>
      </c>
      <c r="G71" s="129">
        <f>IF(G$2,IF(Annual!G$2,4,1)*IF(Percent!G$2,100,1)*IF(Logs!G$2,LN((1+$A$1/100)^(1/4)),(1+$A$1/100)^(1/4)),0)</f>
        <v>0</v>
      </c>
      <c r="H71" s="129">
        <f>IF(H$2,IF(Annual!H$2,4,1)*IF(Percent!H$2,100,1)*IF(Logs!H$2,LN((1+$A$1/100)^(1/4)),(1+$A$1/100)^(1/4)),0)</f>
        <v>0</v>
      </c>
      <c r="I71" s="129">
        <f>IF(I$2,IF(Annual!I$2,4,1)*IF(Percent!I$2,100,1)*IF(Logs!I$2,LN((1+$A$1/100)^(1/4)),(1+$A$1/100)^(1/4)),0)</f>
        <v>0</v>
      </c>
      <c r="J71" s="129">
        <f>IF(J$2,IF(Annual!J$2,4,1)*IF(Percent!J$2,100,1)*IF(Logs!J$2,LN((1+$A$1/100)^(1/4)),(1+$A$1/100)^(1/4)),0)</f>
        <v>0</v>
      </c>
      <c r="K71" s="129">
        <f>IF(K$2,IF(Annual!K$2,4,1)*IF(Percent!K$2,100,1)*IF(Logs!K$2,LN((1+$A$1/100)^(1/4)),(1+$A$1/100)^(1/4)),0)</f>
        <v>0</v>
      </c>
      <c r="L71" s="129">
        <f>IF(L$2,IF(Annual!L$2,4,1)*IF(Percent!L$2,100,1)*IF(Logs!L$2,LN((1+$A$1/100)^(1/4)),(1+$A$1/100)^(1/4)),0)</f>
        <v>0</v>
      </c>
      <c r="M71" s="129">
        <f>IF(M$2,IF(Annual!M$2,4,1)*IF(Percent!M$2,100,1)*IF(Logs!M$2,LN((1+$A$1/100)^(1/4)),(1+$A$1/100)^(1/4)),0)</f>
        <v>0</v>
      </c>
      <c r="N71" s="129">
        <f>IF(N$2,IF(Annual!N$2,4,1)*IF(Percent!N$2,100,1)*IF(Logs!N$2,LN((1+$A$1/100)^(1/4)),(1+$A$1/100)^(1/4)),0)</f>
        <v>0</v>
      </c>
      <c r="O71" s="129">
        <f>IF(O$2,IF(Annual!O$2,4,1)*IF(Percent!O$2,100,1)*IF(Logs!O$2,LN((1+$A$1/100)^(1/4)),(1+$A$1/100)^(1/4)),0)</f>
        <v>0</v>
      </c>
      <c r="P71" s="129">
        <f>IF(P$2,IF(Annual!P$2,4,1)*IF(Percent!P$2,100,1)*IF(Logs!P$2,LN((1+$A$1/100)^(1/4)),(1+$A$1/100)^(1/4)),0)</f>
        <v>0</v>
      </c>
      <c r="Q71" s="129">
        <f>IF(Q$2,IF(Annual!Q$2,4,1)*IF(Percent!Q$2,100,1)*IF(Logs!Q$2,LN((1+$A$1/100)^(1/4)),(1+$A$1/100)^(1/4)),0)</f>
        <v>0</v>
      </c>
      <c r="R71" s="129">
        <f>IF(R$2,IF(Annual!R$2,4,1)*IF(Percent!R$2,100,1)*IF(Logs!R$2,LN((1+$A$1/100)^(1/4)),(1+$A$1/100)^(1/4)),0)</f>
        <v>0</v>
      </c>
      <c r="S71" s="129">
        <f>IF(S$2,IF(Annual!S$2,4,1)*IF(Percent!S$2,100,1)*IF(Logs!S$2,LN((1+$A$1/100)^(1/4)),(1+$A$1/100)^(1/4)),0)</f>
        <v>0</v>
      </c>
      <c r="T71" s="129">
        <f>IF(T$2,IF(Annual!T$2,4,1)*IF(Percent!T$2,100,1)*IF(Logs!T$2,LN((1+$A$1/100)^(1/4)),(1+$A$1/100)^(1/4)),0)</f>
        <v>0</v>
      </c>
      <c r="U71" s="129">
        <f>IF(U$2,IF(Annual!U$2,4,1)*IF(Percent!U$2,100,1)*IF(Logs!U$2,LN((1+$A$1/100)^(1/4)),(1+$A$1/100)^(1/4)),0)</f>
        <v>0</v>
      </c>
      <c r="V71" s="129">
        <f>IF(V$2,IF(Annual!V$2,4,1)*IF(Percent!V$2,100,1)*IF(Logs!V$2,LN((1+$A$1/100)^(1/4)),(1+$A$1/100)^(1/4)),0)</f>
        <v>0</v>
      </c>
      <c r="W71" s="129">
        <f>IF(W$2,IF(Annual!W$2,4,1)*IF(Percent!W$2,100,1)*IF(Logs!W$2,LN((1+$A$1/100)^(1/4)),(1+$A$1/100)^(1/4)),0)</f>
        <v>0</v>
      </c>
      <c r="X71" s="129">
        <f>IF(X$2,IF(Annual!X$2,4,1)*IF(Percent!X$2,100,1)*IF(Logs!X$2,LN((1+$A$1/100)^(1/4)),(1+$A$1/100)^(1/4)),0)</f>
        <v>0</v>
      </c>
      <c r="Y71" s="129">
        <f>IF(Y$2,IF(Annual!Y$2,4,1)*IF(Percent!Y$2,100,1)*IF(Logs!Y$2,LN((1+$A$1/100)^(1/4)),(1+$A$1/100)^(1/4)),0)</f>
        <v>0</v>
      </c>
      <c r="Z71" s="129">
        <f>IF(Z$2,IF(Annual!Z$2,4,1)*IF(Percent!Z$2,100,1)*IF(Logs!Z$2,LN((1+$A$1/100)^(1/4)),(1+$A$1/100)^(1/4)),0)</f>
        <v>0</v>
      </c>
      <c r="AA71" s="129">
        <f>IF(AA$2,IF(Annual!AA$2,4,1)*IF(Percent!AA$2,100,1)*IF(Logs!AA$2,LN((1+$A$1/100)^(1/4)),(1+$A$1/100)^(1/4)),0)</f>
        <v>0</v>
      </c>
      <c r="AB71" s="129">
        <f>IF(AB$2,IF(Annual!AB$2,4,1)*IF(Percent!AB$2,100,1)*IF(Logs!AB$2,LN((1+$A$1/100)^(1/4)),(1+$A$1/100)^(1/4)),0)</f>
        <v>0</v>
      </c>
      <c r="AC71" s="129">
        <f>IF(AC$2,IF(Annual!AC$2,4,1)*IF(Percent!AC$2,100,1)*IF(Logs!AC$2,LN((1+$A$1/100)^(1/4)),(1+$A$1/100)^(1/4)),0)</f>
        <v>0</v>
      </c>
      <c r="AD71" s="129">
        <f>IF(AD$2,IF(Annual!AD$2,4,1)*IF(Percent!AD$2,100,1)*IF(Logs!AD$2,LN((1+$A$1/100)^(1/4)),(1+$A$1/100)^(1/4)),0)</f>
        <v>0</v>
      </c>
    </row>
    <row r="72" spans="1:30">
      <c r="A72" t="s">
        <v>333</v>
      </c>
      <c r="B72" s="129">
        <f>IF(B$2,IF(Annual!B$2,4,1)*IF(Percent!B$2,100,1)*IF(Logs!B$2,LN((1+$A$1/100)^(1/4)),(1+$A$1/100)^(1/4)),0)</f>
        <v>0</v>
      </c>
      <c r="C72" s="129">
        <f>IF(C$2,IF(Annual!C$2,4,1)*IF(Percent!C$2,100,1)*IF(Logs!C$2,LN((1+$A$1/100)^(1/4)),(1+$A$1/100)^(1/4)),0)</f>
        <v>0</v>
      </c>
      <c r="D72" s="129">
        <f>IF(D$2,IF(Annual!D$2,4,1)*IF(Percent!D$2,100,1)*IF(Logs!D$2,LN((1+$A$1/100)^(1/4)),(1+$A$1/100)^(1/4)),0)</f>
        <v>0</v>
      </c>
      <c r="E72" s="129">
        <f>IF(E$2,IF(Annual!E$2,4,1)*IF(Percent!E$2,100,1)*IF(Logs!E$2,LN((1+$A$1/100)^(1/4)),(1+$A$1/100)^(1/4)),0)</f>
        <v>0</v>
      </c>
      <c r="F72" s="129">
        <f>IF(F$2,IF(Annual!F$2,4,1)*IF(Percent!F$2,100,1)*IF(Logs!F$2,LN((1+$A$1/100)^(1/4)),(1+$A$1/100)^(1/4)),0)</f>
        <v>0</v>
      </c>
      <c r="G72" s="129">
        <f>IF(G$2,IF(Annual!G$2,4,1)*IF(Percent!G$2,100,1)*IF(Logs!G$2,LN((1+$A$1/100)^(1/4)),(1+$A$1/100)^(1/4)),0)</f>
        <v>0</v>
      </c>
      <c r="H72" s="129">
        <f>IF(H$2,IF(Annual!H$2,4,1)*IF(Percent!H$2,100,1)*IF(Logs!H$2,LN((1+$A$1/100)^(1/4)),(1+$A$1/100)^(1/4)),0)</f>
        <v>0</v>
      </c>
      <c r="I72" s="129">
        <f>IF(I$2,IF(Annual!I$2,4,1)*IF(Percent!I$2,100,1)*IF(Logs!I$2,LN((1+$A$1/100)^(1/4)),(1+$A$1/100)^(1/4)),0)</f>
        <v>0</v>
      </c>
      <c r="J72" s="129">
        <f>IF(J$2,IF(Annual!J$2,4,1)*IF(Percent!J$2,100,1)*IF(Logs!J$2,LN((1+$A$1/100)^(1/4)),(1+$A$1/100)^(1/4)),0)</f>
        <v>0</v>
      </c>
      <c r="K72" s="129">
        <f>IF(K$2,IF(Annual!K$2,4,1)*IF(Percent!K$2,100,1)*IF(Logs!K$2,LN((1+$A$1/100)^(1/4)),(1+$A$1/100)^(1/4)),0)</f>
        <v>0</v>
      </c>
      <c r="L72" s="129">
        <f>IF(L$2,IF(Annual!L$2,4,1)*IF(Percent!L$2,100,1)*IF(Logs!L$2,LN((1+$A$1/100)^(1/4)),(1+$A$1/100)^(1/4)),0)</f>
        <v>0</v>
      </c>
      <c r="M72" s="129">
        <f>IF(M$2,IF(Annual!M$2,4,1)*IF(Percent!M$2,100,1)*IF(Logs!M$2,LN((1+$A$1/100)^(1/4)),(1+$A$1/100)^(1/4)),0)</f>
        <v>0</v>
      </c>
      <c r="N72" s="129">
        <f>IF(N$2,IF(Annual!N$2,4,1)*IF(Percent!N$2,100,1)*IF(Logs!N$2,LN((1+$A$1/100)^(1/4)),(1+$A$1/100)^(1/4)),0)</f>
        <v>0</v>
      </c>
      <c r="O72" s="129">
        <f>IF(O$2,IF(Annual!O$2,4,1)*IF(Percent!O$2,100,1)*IF(Logs!O$2,LN((1+$A$1/100)^(1/4)),(1+$A$1/100)^(1/4)),0)</f>
        <v>0</v>
      </c>
      <c r="P72" s="129">
        <f>IF(P$2,IF(Annual!P$2,4,1)*IF(Percent!P$2,100,1)*IF(Logs!P$2,LN((1+$A$1/100)^(1/4)),(1+$A$1/100)^(1/4)),0)</f>
        <v>0</v>
      </c>
      <c r="Q72" s="129">
        <f>IF(Q$2,IF(Annual!Q$2,4,1)*IF(Percent!Q$2,100,1)*IF(Logs!Q$2,LN((1+$A$1/100)^(1/4)),(1+$A$1/100)^(1/4)),0)</f>
        <v>0</v>
      </c>
      <c r="R72" s="129">
        <f>IF(R$2,IF(Annual!R$2,4,1)*IF(Percent!R$2,100,1)*IF(Logs!R$2,LN((1+$A$1/100)^(1/4)),(1+$A$1/100)^(1/4)),0)</f>
        <v>0</v>
      </c>
      <c r="S72" s="129">
        <f>IF(S$2,IF(Annual!S$2,4,1)*IF(Percent!S$2,100,1)*IF(Logs!S$2,LN((1+$A$1/100)^(1/4)),(1+$A$1/100)^(1/4)),0)</f>
        <v>0</v>
      </c>
      <c r="T72" s="129">
        <f>IF(T$2,IF(Annual!T$2,4,1)*IF(Percent!T$2,100,1)*IF(Logs!T$2,LN((1+$A$1/100)^(1/4)),(1+$A$1/100)^(1/4)),0)</f>
        <v>0</v>
      </c>
      <c r="U72" s="129">
        <f>IF(U$2,IF(Annual!U$2,4,1)*IF(Percent!U$2,100,1)*IF(Logs!U$2,LN((1+$A$1/100)^(1/4)),(1+$A$1/100)^(1/4)),0)</f>
        <v>0</v>
      </c>
      <c r="V72" s="129">
        <f>IF(V$2,IF(Annual!V$2,4,1)*IF(Percent!V$2,100,1)*IF(Logs!V$2,LN((1+$A$1/100)^(1/4)),(1+$A$1/100)^(1/4)),0)</f>
        <v>0</v>
      </c>
      <c r="W72" s="129">
        <f>IF(W$2,IF(Annual!W$2,4,1)*IF(Percent!W$2,100,1)*IF(Logs!W$2,LN((1+$A$1/100)^(1/4)),(1+$A$1/100)^(1/4)),0)</f>
        <v>0</v>
      </c>
      <c r="X72" s="129">
        <f>IF(X$2,IF(Annual!X$2,4,1)*IF(Percent!X$2,100,1)*IF(Logs!X$2,LN((1+$A$1/100)^(1/4)),(1+$A$1/100)^(1/4)),0)</f>
        <v>0</v>
      </c>
      <c r="Y72" s="129">
        <f>IF(Y$2,IF(Annual!Y$2,4,1)*IF(Percent!Y$2,100,1)*IF(Logs!Y$2,LN((1+$A$1/100)^(1/4)),(1+$A$1/100)^(1/4)),0)</f>
        <v>0</v>
      </c>
      <c r="Z72" s="129">
        <f>IF(Z$2,IF(Annual!Z$2,4,1)*IF(Percent!Z$2,100,1)*IF(Logs!Z$2,LN((1+$A$1/100)^(1/4)),(1+$A$1/100)^(1/4)),0)</f>
        <v>0</v>
      </c>
      <c r="AA72" s="129">
        <f>IF(AA$2,IF(Annual!AA$2,4,1)*IF(Percent!AA$2,100,1)*IF(Logs!AA$2,LN((1+$A$1/100)^(1/4)),(1+$A$1/100)^(1/4)),0)</f>
        <v>0</v>
      </c>
      <c r="AB72" s="129">
        <f>IF(AB$2,IF(Annual!AB$2,4,1)*IF(Percent!AB$2,100,1)*IF(Logs!AB$2,LN((1+$A$1/100)^(1/4)),(1+$A$1/100)^(1/4)),0)</f>
        <v>0</v>
      </c>
      <c r="AC72" s="129">
        <f>IF(AC$2,IF(Annual!AC$2,4,1)*IF(Percent!AC$2,100,1)*IF(Logs!AC$2,LN((1+$A$1/100)^(1/4)),(1+$A$1/100)^(1/4)),0)</f>
        <v>0</v>
      </c>
      <c r="AD72" s="129">
        <f>IF(AD$2,IF(Annual!AD$2,4,1)*IF(Percent!AD$2,100,1)*IF(Logs!AD$2,LN((1+$A$1/100)^(1/4)),(1+$A$1/100)^(1/4)),0)</f>
        <v>0</v>
      </c>
    </row>
    <row r="73" spans="1:30">
      <c r="A73" t="s">
        <v>334</v>
      </c>
      <c r="B73" s="129">
        <f>IF(B$2,IF(Annual!B$2,4,1)*IF(Percent!B$2,100,1)*IF(Logs!B$2,LN((1+$A$1/100)^(1/4)),(1+$A$1/100)^(1/4)),0)</f>
        <v>0</v>
      </c>
      <c r="C73" s="129">
        <f>IF(C$2,IF(Annual!C$2,4,1)*IF(Percent!C$2,100,1)*IF(Logs!C$2,LN((1+$A$1/100)^(1/4)),(1+$A$1/100)^(1/4)),0)</f>
        <v>0</v>
      </c>
      <c r="D73" s="129">
        <f>IF(D$2,IF(Annual!D$2,4,1)*IF(Percent!D$2,100,1)*IF(Logs!D$2,LN((1+$A$1/100)^(1/4)),(1+$A$1/100)^(1/4)),0)</f>
        <v>0</v>
      </c>
      <c r="E73" s="129">
        <f>IF(E$2,IF(Annual!E$2,4,1)*IF(Percent!E$2,100,1)*IF(Logs!E$2,LN((1+$A$1/100)^(1/4)),(1+$A$1/100)^(1/4)),0)</f>
        <v>0</v>
      </c>
      <c r="F73" s="129">
        <f>IF(F$2,IF(Annual!F$2,4,1)*IF(Percent!F$2,100,1)*IF(Logs!F$2,LN((1+$A$1/100)^(1/4)),(1+$A$1/100)^(1/4)),0)</f>
        <v>0</v>
      </c>
      <c r="G73" s="129">
        <f>IF(G$2,IF(Annual!G$2,4,1)*IF(Percent!G$2,100,1)*IF(Logs!G$2,LN((1+$A$1/100)^(1/4)),(1+$A$1/100)^(1/4)),0)</f>
        <v>0</v>
      </c>
      <c r="H73" s="129">
        <f>IF(H$2,IF(Annual!H$2,4,1)*IF(Percent!H$2,100,1)*IF(Logs!H$2,LN((1+$A$1/100)^(1/4)),(1+$A$1/100)^(1/4)),0)</f>
        <v>0</v>
      </c>
      <c r="I73" s="129">
        <f>IF(I$2,IF(Annual!I$2,4,1)*IF(Percent!I$2,100,1)*IF(Logs!I$2,LN((1+$A$1/100)^(1/4)),(1+$A$1/100)^(1/4)),0)</f>
        <v>0</v>
      </c>
      <c r="J73" s="129">
        <f>IF(J$2,IF(Annual!J$2,4,1)*IF(Percent!J$2,100,1)*IF(Logs!J$2,LN((1+$A$1/100)^(1/4)),(1+$A$1/100)^(1/4)),0)</f>
        <v>0</v>
      </c>
      <c r="K73" s="129">
        <f>IF(K$2,IF(Annual!K$2,4,1)*IF(Percent!K$2,100,1)*IF(Logs!K$2,LN((1+$A$1/100)^(1/4)),(1+$A$1/100)^(1/4)),0)</f>
        <v>0</v>
      </c>
      <c r="L73" s="129">
        <f>IF(L$2,IF(Annual!L$2,4,1)*IF(Percent!L$2,100,1)*IF(Logs!L$2,LN((1+$A$1/100)^(1/4)),(1+$A$1/100)^(1/4)),0)</f>
        <v>0</v>
      </c>
      <c r="M73" s="129">
        <f>IF(M$2,IF(Annual!M$2,4,1)*IF(Percent!M$2,100,1)*IF(Logs!M$2,LN((1+$A$1/100)^(1/4)),(1+$A$1/100)^(1/4)),0)</f>
        <v>0</v>
      </c>
      <c r="N73" s="129">
        <f>IF(N$2,IF(Annual!N$2,4,1)*IF(Percent!N$2,100,1)*IF(Logs!N$2,LN((1+$A$1/100)^(1/4)),(1+$A$1/100)^(1/4)),0)</f>
        <v>0</v>
      </c>
      <c r="O73" s="129">
        <f>IF(O$2,IF(Annual!O$2,4,1)*IF(Percent!O$2,100,1)*IF(Logs!O$2,LN((1+$A$1/100)^(1/4)),(1+$A$1/100)^(1/4)),0)</f>
        <v>0</v>
      </c>
      <c r="P73" s="129">
        <f>IF(P$2,IF(Annual!P$2,4,1)*IF(Percent!P$2,100,1)*IF(Logs!P$2,LN((1+$A$1/100)^(1/4)),(1+$A$1/100)^(1/4)),0)</f>
        <v>0</v>
      </c>
      <c r="Q73" s="129">
        <f>IF(Q$2,IF(Annual!Q$2,4,1)*IF(Percent!Q$2,100,1)*IF(Logs!Q$2,LN((1+$A$1/100)^(1/4)),(1+$A$1/100)^(1/4)),0)</f>
        <v>0</v>
      </c>
      <c r="R73" s="129">
        <f>IF(R$2,IF(Annual!R$2,4,1)*IF(Percent!R$2,100,1)*IF(Logs!R$2,LN((1+$A$1/100)^(1/4)),(1+$A$1/100)^(1/4)),0)</f>
        <v>0</v>
      </c>
      <c r="S73" s="129">
        <f>IF(S$2,IF(Annual!S$2,4,1)*IF(Percent!S$2,100,1)*IF(Logs!S$2,LN((1+$A$1/100)^(1/4)),(1+$A$1/100)^(1/4)),0)</f>
        <v>0</v>
      </c>
      <c r="T73" s="129">
        <f>IF(T$2,IF(Annual!T$2,4,1)*IF(Percent!T$2,100,1)*IF(Logs!T$2,LN((1+$A$1/100)^(1/4)),(1+$A$1/100)^(1/4)),0)</f>
        <v>0</v>
      </c>
      <c r="U73" s="129">
        <f>IF(U$2,IF(Annual!U$2,4,1)*IF(Percent!U$2,100,1)*IF(Logs!U$2,LN((1+$A$1/100)^(1/4)),(1+$A$1/100)^(1/4)),0)</f>
        <v>0</v>
      </c>
      <c r="V73" s="129">
        <f>IF(V$2,IF(Annual!V$2,4,1)*IF(Percent!V$2,100,1)*IF(Logs!V$2,LN((1+$A$1/100)^(1/4)),(1+$A$1/100)^(1/4)),0)</f>
        <v>0</v>
      </c>
      <c r="W73" s="129">
        <f>IF(W$2,IF(Annual!W$2,4,1)*IF(Percent!W$2,100,1)*IF(Logs!W$2,LN((1+$A$1/100)^(1/4)),(1+$A$1/100)^(1/4)),0)</f>
        <v>0</v>
      </c>
      <c r="X73" s="129">
        <f>IF(X$2,IF(Annual!X$2,4,1)*IF(Percent!X$2,100,1)*IF(Logs!X$2,LN((1+$A$1/100)^(1/4)),(1+$A$1/100)^(1/4)),0)</f>
        <v>0</v>
      </c>
      <c r="Y73" s="129">
        <f>IF(Y$2,IF(Annual!Y$2,4,1)*IF(Percent!Y$2,100,1)*IF(Logs!Y$2,LN((1+$A$1/100)^(1/4)),(1+$A$1/100)^(1/4)),0)</f>
        <v>0</v>
      </c>
      <c r="Z73" s="129">
        <f>IF(Z$2,IF(Annual!Z$2,4,1)*IF(Percent!Z$2,100,1)*IF(Logs!Z$2,LN((1+$A$1/100)^(1/4)),(1+$A$1/100)^(1/4)),0)</f>
        <v>0</v>
      </c>
      <c r="AA73" s="129">
        <f>IF(AA$2,IF(Annual!AA$2,4,1)*IF(Percent!AA$2,100,1)*IF(Logs!AA$2,LN((1+$A$1/100)^(1/4)),(1+$A$1/100)^(1/4)),0)</f>
        <v>0</v>
      </c>
      <c r="AB73" s="129">
        <f>IF(AB$2,IF(Annual!AB$2,4,1)*IF(Percent!AB$2,100,1)*IF(Logs!AB$2,LN((1+$A$1/100)^(1/4)),(1+$A$1/100)^(1/4)),0)</f>
        <v>0</v>
      </c>
      <c r="AC73" s="129">
        <f>IF(AC$2,IF(Annual!AC$2,4,1)*IF(Percent!AC$2,100,1)*IF(Logs!AC$2,LN((1+$A$1/100)^(1/4)),(1+$A$1/100)^(1/4)),0)</f>
        <v>0</v>
      </c>
      <c r="AD73" s="129">
        <f>IF(AD$2,IF(Annual!AD$2,4,1)*IF(Percent!AD$2,100,1)*IF(Logs!AD$2,LN((1+$A$1/100)^(1/4)),(1+$A$1/100)^(1/4)),0)</f>
        <v>0</v>
      </c>
    </row>
    <row r="74" spans="1:30">
      <c r="A74" t="s">
        <v>335</v>
      </c>
      <c r="B74" s="129">
        <f>IF(B$2,IF(Annual!B$2,4,1)*IF(Percent!B$2,100,1)*IF(Logs!B$2,LN((1+$A$1/100)^(1/4)),(1+$A$1/100)^(1/4)),0)</f>
        <v>0</v>
      </c>
      <c r="C74" s="129">
        <f>IF(C$2,IF(Annual!C$2,4,1)*IF(Percent!C$2,100,1)*IF(Logs!C$2,LN((1+$A$1/100)^(1/4)),(1+$A$1/100)^(1/4)),0)</f>
        <v>0</v>
      </c>
      <c r="D74" s="129">
        <f>IF(D$2,IF(Annual!D$2,4,1)*IF(Percent!D$2,100,1)*IF(Logs!D$2,LN((1+$A$1/100)^(1/4)),(1+$A$1/100)^(1/4)),0)</f>
        <v>0</v>
      </c>
      <c r="E74" s="129">
        <f>IF(E$2,IF(Annual!E$2,4,1)*IF(Percent!E$2,100,1)*IF(Logs!E$2,LN((1+$A$1/100)^(1/4)),(1+$A$1/100)^(1/4)),0)</f>
        <v>0</v>
      </c>
      <c r="F74" s="129">
        <f>IF(F$2,IF(Annual!F$2,4,1)*IF(Percent!F$2,100,1)*IF(Logs!F$2,LN((1+$A$1/100)^(1/4)),(1+$A$1/100)^(1/4)),0)</f>
        <v>0</v>
      </c>
      <c r="G74" s="129">
        <f>IF(G$2,IF(Annual!G$2,4,1)*IF(Percent!G$2,100,1)*IF(Logs!G$2,LN((1+$A$1/100)^(1/4)),(1+$A$1/100)^(1/4)),0)</f>
        <v>0</v>
      </c>
      <c r="H74" s="129">
        <f>IF(H$2,IF(Annual!H$2,4,1)*IF(Percent!H$2,100,1)*IF(Logs!H$2,LN((1+$A$1/100)^(1/4)),(1+$A$1/100)^(1/4)),0)</f>
        <v>0</v>
      </c>
      <c r="I74" s="129">
        <f>IF(I$2,IF(Annual!I$2,4,1)*IF(Percent!I$2,100,1)*IF(Logs!I$2,LN((1+$A$1/100)^(1/4)),(1+$A$1/100)^(1/4)),0)</f>
        <v>0</v>
      </c>
      <c r="J74" s="129">
        <f>IF(J$2,IF(Annual!J$2,4,1)*IF(Percent!J$2,100,1)*IF(Logs!J$2,LN((1+$A$1/100)^(1/4)),(1+$A$1/100)^(1/4)),0)</f>
        <v>0</v>
      </c>
      <c r="K74" s="129">
        <f>IF(K$2,IF(Annual!K$2,4,1)*IF(Percent!K$2,100,1)*IF(Logs!K$2,LN((1+$A$1/100)^(1/4)),(1+$A$1/100)^(1/4)),0)</f>
        <v>0</v>
      </c>
      <c r="L74" s="129">
        <f>IF(L$2,IF(Annual!L$2,4,1)*IF(Percent!L$2,100,1)*IF(Logs!L$2,LN((1+$A$1/100)^(1/4)),(1+$A$1/100)^(1/4)),0)</f>
        <v>0</v>
      </c>
      <c r="M74" s="129">
        <f>IF(M$2,IF(Annual!M$2,4,1)*IF(Percent!M$2,100,1)*IF(Logs!M$2,LN((1+$A$1/100)^(1/4)),(1+$A$1/100)^(1/4)),0)</f>
        <v>0</v>
      </c>
      <c r="N74" s="129">
        <f>IF(N$2,IF(Annual!N$2,4,1)*IF(Percent!N$2,100,1)*IF(Logs!N$2,LN((1+$A$1/100)^(1/4)),(1+$A$1/100)^(1/4)),0)</f>
        <v>0</v>
      </c>
      <c r="O74" s="129">
        <f>IF(O$2,IF(Annual!O$2,4,1)*IF(Percent!O$2,100,1)*IF(Logs!O$2,LN((1+$A$1/100)^(1/4)),(1+$A$1/100)^(1/4)),0)</f>
        <v>0</v>
      </c>
      <c r="P74" s="129">
        <f>IF(P$2,IF(Annual!P$2,4,1)*IF(Percent!P$2,100,1)*IF(Logs!P$2,LN((1+$A$1/100)^(1/4)),(1+$A$1/100)^(1/4)),0)</f>
        <v>0</v>
      </c>
      <c r="Q74" s="129">
        <f>IF(Q$2,IF(Annual!Q$2,4,1)*IF(Percent!Q$2,100,1)*IF(Logs!Q$2,LN((1+$A$1/100)^(1/4)),(1+$A$1/100)^(1/4)),0)</f>
        <v>0</v>
      </c>
      <c r="R74" s="129">
        <f>IF(R$2,IF(Annual!R$2,4,1)*IF(Percent!R$2,100,1)*IF(Logs!R$2,LN((1+$A$1/100)^(1/4)),(1+$A$1/100)^(1/4)),0)</f>
        <v>0</v>
      </c>
      <c r="S74" s="129">
        <f>IF(S$2,IF(Annual!S$2,4,1)*IF(Percent!S$2,100,1)*IF(Logs!S$2,LN((1+$A$1/100)^(1/4)),(1+$A$1/100)^(1/4)),0)</f>
        <v>0</v>
      </c>
      <c r="T74" s="129">
        <f>IF(T$2,IF(Annual!T$2,4,1)*IF(Percent!T$2,100,1)*IF(Logs!T$2,LN((1+$A$1/100)^(1/4)),(1+$A$1/100)^(1/4)),0)</f>
        <v>0</v>
      </c>
      <c r="U74" s="129">
        <f>IF(U$2,IF(Annual!U$2,4,1)*IF(Percent!U$2,100,1)*IF(Logs!U$2,LN((1+$A$1/100)^(1/4)),(1+$A$1/100)^(1/4)),0)</f>
        <v>0</v>
      </c>
      <c r="V74" s="129">
        <f>IF(V$2,IF(Annual!V$2,4,1)*IF(Percent!V$2,100,1)*IF(Logs!V$2,LN((1+$A$1/100)^(1/4)),(1+$A$1/100)^(1/4)),0)</f>
        <v>0</v>
      </c>
      <c r="W74" s="129">
        <f>IF(W$2,IF(Annual!W$2,4,1)*IF(Percent!W$2,100,1)*IF(Logs!W$2,LN((1+$A$1/100)^(1/4)),(1+$A$1/100)^(1/4)),0)</f>
        <v>0</v>
      </c>
      <c r="X74" s="129">
        <f>IF(X$2,IF(Annual!X$2,4,1)*IF(Percent!X$2,100,1)*IF(Logs!X$2,LN((1+$A$1/100)^(1/4)),(1+$A$1/100)^(1/4)),0)</f>
        <v>0</v>
      </c>
      <c r="Y74" s="129">
        <f>IF(Y$2,IF(Annual!Y$2,4,1)*IF(Percent!Y$2,100,1)*IF(Logs!Y$2,LN((1+$A$1/100)^(1/4)),(1+$A$1/100)^(1/4)),0)</f>
        <v>0</v>
      </c>
      <c r="Z74" s="129">
        <f>IF(Z$2,IF(Annual!Z$2,4,1)*IF(Percent!Z$2,100,1)*IF(Logs!Z$2,LN((1+$A$1/100)^(1/4)),(1+$A$1/100)^(1/4)),0)</f>
        <v>0</v>
      </c>
      <c r="AA74" s="129">
        <f>IF(AA$2,IF(Annual!AA$2,4,1)*IF(Percent!AA$2,100,1)*IF(Logs!AA$2,LN((1+$A$1/100)^(1/4)),(1+$A$1/100)^(1/4)),0)</f>
        <v>0</v>
      </c>
      <c r="AB74" s="129">
        <f>IF(AB$2,IF(Annual!AB$2,4,1)*IF(Percent!AB$2,100,1)*IF(Logs!AB$2,LN((1+$A$1/100)^(1/4)),(1+$A$1/100)^(1/4)),0)</f>
        <v>0</v>
      </c>
      <c r="AC74" s="129">
        <f>IF(AC$2,IF(Annual!AC$2,4,1)*IF(Percent!AC$2,100,1)*IF(Logs!AC$2,LN((1+$A$1/100)^(1/4)),(1+$A$1/100)^(1/4)),0)</f>
        <v>0</v>
      </c>
      <c r="AD74" s="129">
        <f>IF(AD$2,IF(Annual!AD$2,4,1)*IF(Percent!AD$2,100,1)*IF(Logs!AD$2,LN((1+$A$1/100)^(1/4)),(1+$A$1/100)^(1/4)),0)</f>
        <v>0</v>
      </c>
    </row>
    <row r="75" spans="1:30">
      <c r="A75" t="s">
        <v>336</v>
      </c>
      <c r="B75" s="129">
        <f>IF(B$2,IF(Annual!B$2,4,1)*IF(Percent!B$2,100,1)*IF(Logs!B$2,LN((1+$A$1/100)^(1/4)),(1+$A$1/100)^(1/4)),0)</f>
        <v>0</v>
      </c>
      <c r="C75" s="129">
        <f>IF(C$2,IF(Annual!C$2,4,1)*IF(Percent!C$2,100,1)*IF(Logs!C$2,LN((1+$A$1/100)^(1/4)),(1+$A$1/100)^(1/4)),0)</f>
        <v>0</v>
      </c>
      <c r="D75" s="129">
        <f>IF(D$2,IF(Annual!D$2,4,1)*IF(Percent!D$2,100,1)*IF(Logs!D$2,LN((1+$A$1/100)^(1/4)),(1+$A$1/100)^(1/4)),0)</f>
        <v>0</v>
      </c>
      <c r="E75" s="129">
        <f>IF(E$2,IF(Annual!E$2,4,1)*IF(Percent!E$2,100,1)*IF(Logs!E$2,LN((1+$A$1/100)^(1/4)),(1+$A$1/100)^(1/4)),0)</f>
        <v>0</v>
      </c>
      <c r="F75" s="129">
        <f>IF(F$2,IF(Annual!F$2,4,1)*IF(Percent!F$2,100,1)*IF(Logs!F$2,LN((1+$A$1/100)^(1/4)),(1+$A$1/100)^(1/4)),0)</f>
        <v>0</v>
      </c>
      <c r="G75" s="129">
        <f>IF(G$2,IF(Annual!G$2,4,1)*IF(Percent!G$2,100,1)*IF(Logs!G$2,LN((1+$A$1/100)^(1/4)),(1+$A$1/100)^(1/4)),0)</f>
        <v>0</v>
      </c>
      <c r="H75" s="129">
        <f>IF(H$2,IF(Annual!H$2,4,1)*IF(Percent!H$2,100,1)*IF(Logs!H$2,LN((1+$A$1/100)^(1/4)),(1+$A$1/100)^(1/4)),0)</f>
        <v>0</v>
      </c>
      <c r="I75" s="129">
        <f>IF(I$2,IF(Annual!I$2,4,1)*IF(Percent!I$2,100,1)*IF(Logs!I$2,LN((1+$A$1/100)^(1/4)),(1+$A$1/100)^(1/4)),0)</f>
        <v>0</v>
      </c>
      <c r="J75" s="129">
        <f>IF(J$2,IF(Annual!J$2,4,1)*IF(Percent!J$2,100,1)*IF(Logs!J$2,LN((1+$A$1/100)^(1/4)),(1+$A$1/100)^(1/4)),0)</f>
        <v>0</v>
      </c>
      <c r="K75" s="129">
        <f>IF(K$2,IF(Annual!K$2,4,1)*IF(Percent!K$2,100,1)*IF(Logs!K$2,LN((1+$A$1/100)^(1/4)),(1+$A$1/100)^(1/4)),0)</f>
        <v>0</v>
      </c>
      <c r="L75" s="129">
        <f>IF(L$2,IF(Annual!L$2,4,1)*IF(Percent!L$2,100,1)*IF(Logs!L$2,LN((1+$A$1/100)^(1/4)),(1+$A$1/100)^(1/4)),0)</f>
        <v>0</v>
      </c>
      <c r="M75" s="129">
        <f>IF(M$2,IF(Annual!M$2,4,1)*IF(Percent!M$2,100,1)*IF(Logs!M$2,LN((1+$A$1/100)^(1/4)),(1+$A$1/100)^(1/4)),0)</f>
        <v>0</v>
      </c>
      <c r="N75" s="129">
        <f>IF(N$2,IF(Annual!N$2,4,1)*IF(Percent!N$2,100,1)*IF(Logs!N$2,LN((1+$A$1/100)^(1/4)),(1+$A$1/100)^(1/4)),0)</f>
        <v>0</v>
      </c>
      <c r="O75" s="129">
        <f>IF(O$2,IF(Annual!O$2,4,1)*IF(Percent!O$2,100,1)*IF(Logs!O$2,LN((1+$A$1/100)^(1/4)),(1+$A$1/100)^(1/4)),0)</f>
        <v>0</v>
      </c>
      <c r="P75" s="129">
        <f>IF(P$2,IF(Annual!P$2,4,1)*IF(Percent!P$2,100,1)*IF(Logs!P$2,LN((1+$A$1/100)^(1/4)),(1+$A$1/100)^(1/4)),0)</f>
        <v>0</v>
      </c>
      <c r="Q75" s="129">
        <f>IF(Q$2,IF(Annual!Q$2,4,1)*IF(Percent!Q$2,100,1)*IF(Logs!Q$2,LN((1+$A$1/100)^(1/4)),(1+$A$1/100)^(1/4)),0)</f>
        <v>0</v>
      </c>
      <c r="R75" s="129">
        <f>IF(R$2,IF(Annual!R$2,4,1)*IF(Percent!R$2,100,1)*IF(Logs!R$2,LN((1+$A$1/100)^(1/4)),(1+$A$1/100)^(1/4)),0)</f>
        <v>0</v>
      </c>
      <c r="S75" s="129">
        <f>IF(S$2,IF(Annual!S$2,4,1)*IF(Percent!S$2,100,1)*IF(Logs!S$2,LN((1+$A$1/100)^(1/4)),(1+$A$1/100)^(1/4)),0)</f>
        <v>0</v>
      </c>
      <c r="T75" s="129">
        <f>IF(T$2,IF(Annual!T$2,4,1)*IF(Percent!T$2,100,1)*IF(Logs!T$2,LN((1+$A$1/100)^(1/4)),(1+$A$1/100)^(1/4)),0)</f>
        <v>0</v>
      </c>
      <c r="U75" s="129">
        <f>IF(U$2,IF(Annual!U$2,4,1)*IF(Percent!U$2,100,1)*IF(Logs!U$2,LN((1+$A$1/100)^(1/4)),(1+$A$1/100)^(1/4)),0)</f>
        <v>0</v>
      </c>
      <c r="V75" s="129">
        <f>IF(V$2,IF(Annual!V$2,4,1)*IF(Percent!V$2,100,1)*IF(Logs!V$2,LN((1+$A$1/100)^(1/4)),(1+$A$1/100)^(1/4)),0)</f>
        <v>0</v>
      </c>
      <c r="W75" s="129">
        <f>IF(W$2,IF(Annual!W$2,4,1)*IF(Percent!W$2,100,1)*IF(Logs!W$2,LN((1+$A$1/100)^(1/4)),(1+$A$1/100)^(1/4)),0)</f>
        <v>0</v>
      </c>
      <c r="X75" s="129">
        <f>IF(X$2,IF(Annual!X$2,4,1)*IF(Percent!X$2,100,1)*IF(Logs!X$2,LN((1+$A$1/100)^(1/4)),(1+$A$1/100)^(1/4)),0)</f>
        <v>0</v>
      </c>
      <c r="Y75" s="129">
        <f>IF(Y$2,IF(Annual!Y$2,4,1)*IF(Percent!Y$2,100,1)*IF(Logs!Y$2,LN((1+$A$1/100)^(1/4)),(1+$A$1/100)^(1/4)),0)</f>
        <v>0</v>
      </c>
      <c r="Z75" s="129">
        <f>IF(Z$2,IF(Annual!Z$2,4,1)*IF(Percent!Z$2,100,1)*IF(Logs!Z$2,LN((1+$A$1/100)^(1/4)),(1+$A$1/100)^(1/4)),0)</f>
        <v>0</v>
      </c>
      <c r="AA75" s="129">
        <f>IF(AA$2,IF(Annual!AA$2,4,1)*IF(Percent!AA$2,100,1)*IF(Logs!AA$2,LN((1+$A$1/100)^(1/4)),(1+$A$1/100)^(1/4)),0)</f>
        <v>0</v>
      </c>
      <c r="AB75" s="129">
        <f>IF(AB$2,IF(Annual!AB$2,4,1)*IF(Percent!AB$2,100,1)*IF(Logs!AB$2,LN((1+$A$1/100)^(1/4)),(1+$A$1/100)^(1/4)),0)</f>
        <v>0</v>
      </c>
      <c r="AC75" s="129">
        <f>IF(AC$2,IF(Annual!AC$2,4,1)*IF(Percent!AC$2,100,1)*IF(Logs!AC$2,LN((1+$A$1/100)^(1/4)),(1+$A$1/100)^(1/4)),0)</f>
        <v>0</v>
      </c>
      <c r="AD75" s="129">
        <f>IF(AD$2,IF(Annual!AD$2,4,1)*IF(Percent!AD$2,100,1)*IF(Logs!AD$2,LN((1+$A$1/100)^(1/4)),(1+$A$1/100)^(1/4)),0)</f>
        <v>0</v>
      </c>
    </row>
    <row r="76" spans="1:30">
      <c r="A76" t="s">
        <v>337</v>
      </c>
      <c r="B76" s="129">
        <f>IF(B$2,IF(Annual!B$2,4,1)*IF(Percent!B$2,100,1)*IF(Logs!B$2,LN((1+$A$1/100)^(1/4)),(1+$A$1/100)^(1/4)),0)</f>
        <v>0</v>
      </c>
      <c r="C76" s="129">
        <f>IF(C$2,IF(Annual!C$2,4,1)*IF(Percent!C$2,100,1)*IF(Logs!C$2,LN((1+$A$1/100)^(1/4)),(1+$A$1/100)^(1/4)),0)</f>
        <v>0</v>
      </c>
      <c r="D76" s="129">
        <f>IF(D$2,IF(Annual!D$2,4,1)*IF(Percent!D$2,100,1)*IF(Logs!D$2,LN((1+$A$1/100)^(1/4)),(1+$A$1/100)^(1/4)),0)</f>
        <v>0</v>
      </c>
      <c r="E76" s="129">
        <f>IF(E$2,IF(Annual!E$2,4,1)*IF(Percent!E$2,100,1)*IF(Logs!E$2,LN((1+$A$1/100)^(1/4)),(1+$A$1/100)^(1/4)),0)</f>
        <v>0</v>
      </c>
      <c r="F76" s="129">
        <f>IF(F$2,IF(Annual!F$2,4,1)*IF(Percent!F$2,100,1)*IF(Logs!F$2,LN((1+$A$1/100)^(1/4)),(1+$A$1/100)^(1/4)),0)</f>
        <v>0</v>
      </c>
      <c r="G76" s="129">
        <f>IF(G$2,IF(Annual!G$2,4,1)*IF(Percent!G$2,100,1)*IF(Logs!G$2,LN((1+$A$1/100)^(1/4)),(1+$A$1/100)^(1/4)),0)</f>
        <v>0</v>
      </c>
      <c r="H76" s="129">
        <f>IF(H$2,IF(Annual!H$2,4,1)*IF(Percent!H$2,100,1)*IF(Logs!H$2,LN((1+$A$1/100)^(1/4)),(1+$A$1/100)^(1/4)),0)</f>
        <v>0</v>
      </c>
      <c r="I76" s="129">
        <f>IF(I$2,IF(Annual!I$2,4,1)*IF(Percent!I$2,100,1)*IF(Logs!I$2,LN((1+$A$1/100)^(1/4)),(1+$A$1/100)^(1/4)),0)</f>
        <v>0</v>
      </c>
      <c r="J76" s="129">
        <f>IF(J$2,IF(Annual!J$2,4,1)*IF(Percent!J$2,100,1)*IF(Logs!J$2,LN((1+$A$1/100)^(1/4)),(1+$A$1/100)^(1/4)),0)</f>
        <v>0</v>
      </c>
      <c r="K76" s="129">
        <f>IF(K$2,IF(Annual!K$2,4,1)*IF(Percent!K$2,100,1)*IF(Logs!K$2,LN((1+$A$1/100)^(1/4)),(1+$A$1/100)^(1/4)),0)</f>
        <v>0</v>
      </c>
      <c r="L76" s="129">
        <f>IF(L$2,IF(Annual!L$2,4,1)*IF(Percent!L$2,100,1)*IF(Logs!L$2,LN((1+$A$1/100)^(1/4)),(1+$A$1/100)^(1/4)),0)</f>
        <v>0</v>
      </c>
      <c r="M76" s="129">
        <f>IF(M$2,IF(Annual!M$2,4,1)*IF(Percent!M$2,100,1)*IF(Logs!M$2,LN((1+$A$1/100)^(1/4)),(1+$A$1/100)^(1/4)),0)</f>
        <v>0</v>
      </c>
      <c r="N76" s="129">
        <f>IF(N$2,IF(Annual!N$2,4,1)*IF(Percent!N$2,100,1)*IF(Logs!N$2,LN((1+$A$1/100)^(1/4)),(1+$A$1/100)^(1/4)),0)</f>
        <v>0</v>
      </c>
      <c r="O76" s="129">
        <f>IF(O$2,IF(Annual!O$2,4,1)*IF(Percent!O$2,100,1)*IF(Logs!O$2,LN((1+$A$1/100)^(1/4)),(1+$A$1/100)^(1/4)),0)</f>
        <v>0</v>
      </c>
      <c r="P76" s="129">
        <f>IF(P$2,IF(Annual!P$2,4,1)*IF(Percent!P$2,100,1)*IF(Logs!P$2,LN((1+$A$1/100)^(1/4)),(1+$A$1/100)^(1/4)),0)</f>
        <v>0</v>
      </c>
      <c r="Q76" s="129">
        <f>IF(Q$2,IF(Annual!Q$2,4,1)*IF(Percent!Q$2,100,1)*IF(Logs!Q$2,LN((1+$A$1/100)^(1/4)),(1+$A$1/100)^(1/4)),0)</f>
        <v>0</v>
      </c>
      <c r="R76" s="129">
        <f>IF(R$2,IF(Annual!R$2,4,1)*IF(Percent!R$2,100,1)*IF(Logs!R$2,LN((1+$A$1/100)^(1/4)),(1+$A$1/100)^(1/4)),0)</f>
        <v>0</v>
      </c>
      <c r="S76" s="129">
        <f>IF(S$2,IF(Annual!S$2,4,1)*IF(Percent!S$2,100,1)*IF(Logs!S$2,LN((1+$A$1/100)^(1/4)),(1+$A$1/100)^(1/4)),0)</f>
        <v>0</v>
      </c>
      <c r="T76" s="129">
        <f>IF(T$2,IF(Annual!T$2,4,1)*IF(Percent!T$2,100,1)*IF(Logs!T$2,LN((1+$A$1/100)^(1/4)),(1+$A$1/100)^(1/4)),0)</f>
        <v>0</v>
      </c>
      <c r="U76" s="129">
        <f>IF(U$2,IF(Annual!U$2,4,1)*IF(Percent!U$2,100,1)*IF(Logs!U$2,LN((1+$A$1/100)^(1/4)),(1+$A$1/100)^(1/4)),0)</f>
        <v>0</v>
      </c>
      <c r="V76" s="129">
        <f>IF(V$2,IF(Annual!V$2,4,1)*IF(Percent!V$2,100,1)*IF(Logs!V$2,LN((1+$A$1/100)^(1/4)),(1+$A$1/100)^(1/4)),0)</f>
        <v>0</v>
      </c>
      <c r="W76" s="129">
        <f>IF(W$2,IF(Annual!W$2,4,1)*IF(Percent!W$2,100,1)*IF(Logs!W$2,LN((1+$A$1/100)^(1/4)),(1+$A$1/100)^(1/4)),0)</f>
        <v>0</v>
      </c>
      <c r="X76" s="129">
        <f>IF(X$2,IF(Annual!X$2,4,1)*IF(Percent!X$2,100,1)*IF(Logs!X$2,LN((1+$A$1/100)^(1/4)),(1+$A$1/100)^(1/4)),0)</f>
        <v>0</v>
      </c>
      <c r="Y76" s="129">
        <f>IF(Y$2,IF(Annual!Y$2,4,1)*IF(Percent!Y$2,100,1)*IF(Logs!Y$2,LN((1+$A$1/100)^(1/4)),(1+$A$1/100)^(1/4)),0)</f>
        <v>0</v>
      </c>
      <c r="Z76" s="129">
        <f>IF(Z$2,IF(Annual!Z$2,4,1)*IF(Percent!Z$2,100,1)*IF(Logs!Z$2,LN((1+$A$1/100)^(1/4)),(1+$A$1/100)^(1/4)),0)</f>
        <v>0</v>
      </c>
      <c r="AA76" s="129">
        <f>IF(AA$2,IF(Annual!AA$2,4,1)*IF(Percent!AA$2,100,1)*IF(Logs!AA$2,LN((1+$A$1/100)^(1/4)),(1+$A$1/100)^(1/4)),0)</f>
        <v>0</v>
      </c>
      <c r="AB76" s="129">
        <f>IF(AB$2,IF(Annual!AB$2,4,1)*IF(Percent!AB$2,100,1)*IF(Logs!AB$2,LN((1+$A$1/100)^(1/4)),(1+$A$1/100)^(1/4)),0)</f>
        <v>0</v>
      </c>
      <c r="AC76" s="129">
        <f>IF(AC$2,IF(Annual!AC$2,4,1)*IF(Percent!AC$2,100,1)*IF(Logs!AC$2,LN((1+$A$1/100)^(1/4)),(1+$A$1/100)^(1/4)),0)</f>
        <v>0</v>
      </c>
      <c r="AD76" s="129">
        <f>IF(AD$2,IF(Annual!AD$2,4,1)*IF(Percent!AD$2,100,1)*IF(Logs!AD$2,LN((1+$A$1/100)^(1/4)),(1+$A$1/100)^(1/4)),0)</f>
        <v>0</v>
      </c>
    </row>
    <row r="77" spans="1:30">
      <c r="A77" t="s">
        <v>338</v>
      </c>
      <c r="B77" s="129">
        <f>IF(B$2,IF(Annual!B$2,4,1)*IF(Percent!B$2,100,1)*IF(Logs!B$2,LN((1+$A$1/100)^(1/4)),(1+$A$1/100)^(1/4)),0)</f>
        <v>0</v>
      </c>
      <c r="C77" s="129">
        <f>IF(C$2,IF(Annual!C$2,4,1)*IF(Percent!C$2,100,1)*IF(Logs!C$2,LN((1+$A$1/100)^(1/4)),(1+$A$1/100)^(1/4)),0)</f>
        <v>0</v>
      </c>
      <c r="D77" s="129">
        <f>IF(D$2,IF(Annual!D$2,4,1)*IF(Percent!D$2,100,1)*IF(Logs!D$2,LN((1+$A$1/100)^(1/4)),(1+$A$1/100)^(1/4)),0)</f>
        <v>0</v>
      </c>
      <c r="E77" s="129">
        <f>IF(E$2,IF(Annual!E$2,4,1)*IF(Percent!E$2,100,1)*IF(Logs!E$2,LN((1+$A$1/100)^(1/4)),(1+$A$1/100)^(1/4)),0)</f>
        <v>0</v>
      </c>
      <c r="F77" s="129">
        <f>IF(F$2,IF(Annual!F$2,4,1)*IF(Percent!F$2,100,1)*IF(Logs!F$2,LN((1+$A$1/100)^(1/4)),(1+$A$1/100)^(1/4)),0)</f>
        <v>0</v>
      </c>
      <c r="G77" s="129">
        <f>IF(G$2,IF(Annual!G$2,4,1)*IF(Percent!G$2,100,1)*IF(Logs!G$2,LN((1+$A$1/100)^(1/4)),(1+$A$1/100)^(1/4)),0)</f>
        <v>0</v>
      </c>
      <c r="H77" s="129">
        <f>IF(H$2,IF(Annual!H$2,4,1)*IF(Percent!H$2,100,1)*IF(Logs!H$2,LN((1+$A$1/100)^(1/4)),(1+$A$1/100)^(1/4)),0)</f>
        <v>0</v>
      </c>
      <c r="I77" s="129">
        <f>IF(I$2,IF(Annual!I$2,4,1)*IF(Percent!I$2,100,1)*IF(Logs!I$2,LN((1+$A$1/100)^(1/4)),(1+$A$1/100)^(1/4)),0)</f>
        <v>0</v>
      </c>
      <c r="J77" s="129">
        <f>IF(J$2,IF(Annual!J$2,4,1)*IF(Percent!J$2,100,1)*IF(Logs!J$2,LN((1+$A$1/100)^(1/4)),(1+$A$1/100)^(1/4)),0)</f>
        <v>0</v>
      </c>
      <c r="K77" s="129">
        <f>IF(K$2,IF(Annual!K$2,4,1)*IF(Percent!K$2,100,1)*IF(Logs!K$2,LN((1+$A$1/100)^(1/4)),(1+$A$1/100)^(1/4)),0)</f>
        <v>0</v>
      </c>
      <c r="L77" s="129">
        <f>IF(L$2,IF(Annual!L$2,4,1)*IF(Percent!L$2,100,1)*IF(Logs!L$2,LN((1+$A$1/100)^(1/4)),(1+$A$1/100)^(1/4)),0)</f>
        <v>0</v>
      </c>
      <c r="M77" s="129">
        <f>IF(M$2,IF(Annual!M$2,4,1)*IF(Percent!M$2,100,1)*IF(Logs!M$2,LN((1+$A$1/100)^(1/4)),(1+$A$1/100)^(1/4)),0)</f>
        <v>0</v>
      </c>
      <c r="N77" s="129">
        <f>IF(N$2,IF(Annual!N$2,4,1)*IF(Percent!N$2,100,1)*IF(Logs!N$2,LN((1+$A$1/100)^(1/4)),(1+$A$1/100)^(1/4)),0)</f>
        <v>0</v>
      </c>
      <c r="O77" s="129">
        <f>IF(O$2,IF(Annual!O$2,4,1)*IF(Percent!O$2,100,1)*IF(Logs!O$2,LN((1+$A$1/100)^(1/4)),(1+$A$1/100)^(1/4)),0)</f>
        <v>0</v>
      </c>
      <c r="P77" s="129">
        <f>IF(P$2,IF(Annual!P$2,4,1)*IF(Percent!P$2,100,1)*IF(Logs!P$2,LN((1+$A$1/100)^(1/4)),(1+$A$1/100)^(1/4)),0)</f>
        <v>0</v>
      </c>
      <c r="Q77" s="129">
        <f>IF(Q$2,IF(Annual!Q$2,4,1)*IF(Percent!Q$2,100,1)*IF(Logs!Q$2,LN((1+$A$1/100)^(1/4)),(1+$A$1/100)^(1/4)),0)</f>
        <v>0</v>
      </c>
      <c r="R77" s="129">
        <f>IF(R$2,IF(Annual!R$2,4,1)*IF(Percent!R$2,100,1)*IF(Logs!R$2,LN((1+$A$1/100)^(1/4)),(1+$A$1/100)^(1/4)),0)</f>
        <v>0</v>
      </c>
      <c r="S77" s="129">
        <f>IF(S$2,IF(Annual!S$2,4,1)*IF(Percent!S$2,100,1)*IF(Logs!S$2,LN((1+$A$1/100)^(1/4)),(1+$A$1/100)^(1/4)),0)</f>
        <v>0</v>
      </c>
      <c r="T77" s="129">
        <f>IF(T$2,IF(Annual!T$2,4,1)*IF(Percent!T$2,100,1)*IF(Logs!T$2,LN((1+$A$1/100)^(1/4)),(1+$A$1/100)^(1/4)),0)</f>
        <v>0</v>
      </c>
      <c r="U77" s="129">
        <f>IF(U$2,IF(Annual!U$2,4,1)*IF(Percent!U$2,100,1)*IF(Logs!U$2,LN((1+$A$1/100)^(1/4)),(1+$A$1/100)^(1/4)),0)</f>
        <v>0</v>
      </c>
      <c r="V77" s="129">
        <f>IF(V$2,IF(Annual!V$2,4,1)*IF(Percent!V$2,100,1)*IF(Logs!V$2,LN((1+$A$1/100)^(1/4)),(1+$A$1/100)^(1/4)),0)</f>
        <v>0</v>
      </c>
      <c r="W77" s="129">
        <f>IF(W$2,IF(Annual!W$2,4,1)*IF(Percent!W$2,100,1)*IF(Logs!W$2,LN((1+$A$1/100)^(1/4)),(1+$A$1/100)^(1/4)),0)</f>
        <v>0</v>
      </c>
      <c r="X77" s="129">
        <f>IF(X$2,IF(Annual!X$2,4,1)*IF(Percent!X$2,100,1)*IF(Logs!X$2,LN((1+$A$1/100)^(1/4)),(1+$A$1/100)^(1/4)),0)</f>
        <v>0</v>
      </c>
      <c r="Y77" s="129">
        <f>IF(Y$2,IF(Annual!Y$2,4,1)*IF(Percent!Y$2,100,1)*IF(Logs!Y$2,LN((1+$A$1/100)^(1/4)),(1+$A$1/100)^(1/4)),0)</f>
        <v>0</v>
      </c>
      <c r="Z77" s="129">
        <f>IF(Z$2,IF(Annual!Z$2,4,1)*IF(Percent!Z$2,100,1)*IF(Logs!Z$2,LN((1+$A$1/100)^(1/4)),(1+$A$1/100)^(1/4)),0)</f>
        <v>0</v>
      </c>
      <c r="AA77" s="129">
        <f>IF(AA$2,IF(Annual!AA$2,4,1)*IF(Percent!AA$2,100,1)*IF(Logs!AA$2,LN((1+$A$1/100)^(1/4)),(1+$A$1/100)^(1/4)),0)</f>
        <v>0</v>
      </c>
      <c r="AB77" s="129">
        <f>IF(AB$2,IF(Annual!AB$2,4,1)*IF(Percent!AB$2,100,1)*IF(Logs!AB$2,LN((1+$A$1/100)^(1/4)),(1+$A$1/100)^(1/4)),0)</f>
        <v>0</v>
      </c>
      <c r="AC77" s="129">
        <f>IF(AC$2,IF(Annual!AC$2,4,1)*IF(Percent!AC$2,100,1)*IF(Logs!AC$2,LN((1+$A$1/100)^(1/4)),(1+$A$1/100)^(1/4)),0)</f>
        <v>0</v>
      </c>
      <c r="AD77" s="129">
        <f>IF(AD$2,IF(Annual!AD$2,4,1)*IF(Percent!AD$2,100,1)*IF(Logs!AD$2,LN((1+$A$1/100)^(1/4)),(1+$A$1/100)^(1/4)),0)</f>
        <v>0</v>
      </c>
    </row>
    <row r="78" spans="1:30">
      <c r="A78" t="s">
        <v>339</v>
      </c>
      <c r="B78" s="129">
        <f>IF(B$2,IF(Annual!B$2,4,1)*IF(Percent!B$2,100,1)*IF(Logs!B$2,LN((1+$A$1/100)^(1/4)),(1+$A$1/100)^(1/4)),0)</f>
        <v>0</v>
      </c>
      <c r="C78" s="129">
        <f>IF(C$2,IF(Annual!C$2,4,1)*IF(Percent!C$2,100,1)*IF(Logs!C$2,LN((1+$A$1/100)^(1/4)),(1+$A$1/100)^(1/4)),0)</f>
        <v>0</v>
      </c>
      <c r="D78" s="129">
        <f>IF(D$2,IF(Annual!D$2,4,1)*IF(Percent!D$2,100,1)*IF(Logs!D$2,LN((1+$A$1/100)^(1/4)),(1+$A$1/100)^(1/4)),0)</f>
        <v>0</v>
      </c>
      <c r="E78" s="129">
        <f>IF(E$2,IF(Annual!E$2,4,1)*IF(Percent!E$2,100,1)*IF(Logs!E$2,LN((1+$A$1/100)^(1/4)),(1+$A$1/100)^(1/4)),0)</f>
        <v>0</v>
      </c>
      <c r="F78" s="129">
        <f>IF(F$2,IF(Annual!F$2,4,1)*IF(Percent!F$2,100,1)*IF(Logs!F$2,LN((1+$A$1/100)^(1/4)),(1+$A$1/100)^(1/4)),0)</f>
        <v>0</v>
      </c>
      <c r="G78" s="129">
        <f>IF(G$2,IF(Annual!G$2,4,1)*IF(Percent!G$2,100,1)*IF(Logs!G$2,LN((1+$A$1/100)^(1/4)),(1+$A$1/100)^(1/4)),0)</f>
        <v>0</v>
      </c>
      <c r="H78" s="129">
        <f>IF(H$2,IF(Annual!H$2,4,1)*IF(Percent!H$2,100,1)*IF(Logs!H$2,LN((1+$A$1/100)^(1/4)),(1+$A$1/100)^(1/4)),0)</f>
        <v>0</v>
      </c>
      <c r="I78" s="129">
        <f>IF(I$2,IF(Annual!I$2,4,1)*IF(Percent!I$2,100,1)*IF(Logs!I$2,LN((1+$A$1/100)^(1/4)),(1+$A$1/100)^(1/4)),0)</f>
        <v>0</v>
      </c>
      <c r="J78" s="129">
        <f>IF(J$2,IF(Annual!J$2,4,1)*IF(Percent!J$2,100,1)*IF(Logs!J$2,LN((1+$A$1/100)^(1/4)),(1+$A$1/100)^(1/4)),0)</f>
        <v>0</v>
      </c>
      <c r="K78" s="129">
        <f>IF(K$2,IF(Annual!K$2,4,1)*IF(Percent!K$2,100,1)*IF(Logs!K$2,LN((1+$A$1/100)^(1/4)),(1+$A$1/100)^(1/4)),0)</f>
        <v>0</v>
      </c>
      <c r="L78" s="129">
        <f>IF(L$2,IF(Annual!L$2,4,1)*IF(Percent!L$2,100,1)*IF(Logs!L$2,LN((1+$A$1/100)^(1/4)),(1+$A$1/100)^(1/4)),0)</f>
        <v>0</v>
      </c>
      <c r="M78" s="129">
        <f>IF(M$2,IF(Annual!M$2,4,1)*IF(Percent!M$2,100,1)*IF(Logs!M$2,LN((1+$A$1/100)^(1/4)),(1+$A$1/100)^(1/4)),0)</f>
        <v>0</v>
      </c>
      <c r="N78" s="129">
        <f>IF(N$2,IF(Annual!N$2,4,1)*IF(Percent!N$2,100,1)*IF(Logs!N$2,LN((1+$A$1/100)^(1/4)),(1+$A$1/100)^(1/4)),0)</f>
        <v>0</v>
      </c>
      <c r="O78" s="129">
        <f>IF(O$2,IF(Annual!O$2,4,1)*IF(Percent!O$2,100,1)*IF(Logs!O$2,LN((1+$A$1/100)^(1/4)),(1+$A$1/100)^(1/4)),0)</f>
        <v>0</v>
      </c>
      <c r="P78" s="129">
        <f>IF(P$2,IF(Annual!P$2,4,1)*IF(Percent!P$2,100,1)*IF(Logs!P$2,LN((1+$A$1/100)^(1/4)),(1+$A$1/100)^(1/4)),0)</f>
        <v>0</v>
      </c>
      <c r="Q78" s="129">
        <f>IF(Q$2,IF(Annual!Q$2,4,1)*IF(Percent!Q$2,100,1)*IF(Logs!Q$2,LN((1+$A$1/100)^(1/4)),(1+$A$1/100)^(1/4)),0)</f>
        <v>0</v>
      </c>
      <c r="R78" s="129">
        <f>IF(R$2,IF(Annual!R$2,4,1)*IF(Percent!R$2,100,1)*IF(Logs!R$2,LN((1+$A$1/100)^(1/4)),(1+$A$1/100)^(1/4)),0)</f>
        <v>0</v>
      </c>
      <c r="S78" s="129">
        <f>IF(S$2,IF(Annual!S$2,4,1)*IF(Percent!S$2,100,1)*IF(Logs!S$2,LN((1+$A$1/100)^(1/4)),(1+$A$1/100)^(1/4)),0)</f>
        <v>0</v>
      </c>
      <c r="T78" s="129">
        <f>IF(T$2,IF(Annual!T$2,4,1)*IF(Percent!T$2,100,1)*IF(Logs!T$2,LN((1+$A$1/100)^(1/4)),(1+$A$1/100)^(1/4)),0)</f>
        <v>0</v>
      </c>
      <c r="U78" s="129">
        <f>IF(U$2,IF(Annual!U$2,4,1)*IF(Percent!U$2,100,1)*IF(Logs!U$2,LN((1+$A$1/100)^(1/4)),(1+$A$1/100)^(1/4)),0)</f>
        <v>0</v>
      </c>
      <c r="V78" s="129">
        <f>IF(V$2,IF(Annual!V$2,4,1)*IF(Percent!V$2,100,1)*IF(Logs!V$2,LN((1+$A$1/100)^(1/4)),(1+$A$1/100)^(1/4)),0)</f>
        <v>0</v>
      </c>
      <c r="W78" s="129">
        <f>IF(W$2,IF(Annual!W$2,4,1)*IF(Percent!W$2,100,1)*IF(Logs!W$2,LN((1+$A$1/100)^(1/4)),(1+$A$1/100)^(1/4)),0)</f>
        <v>0</v>
      </c>
      <c r="X78" s="129">
        <f>IF(X$2,IF(Annual!X$2,4,1)*IF(Percent!X$2,100,1)*IF(Logs!X$2,LN((1+$A$1/100)^(1/4)),(1+$A$1/100)^(1/4)),0)</f>
        <v>0</v>
      </c>
      <c r="Y78" s="129">
        <f>IF(Y$2,IF(Annual!Y$2,4,1)*IF(Percent!Y$2,100,1)*IF(Logs!Y$2,LN((1+$A$1/100)^(1/4)),(1+$A$1/100)^(1/4)),0)</f>
        <v>0</v>
      </c>
      <c r="Z78" s="129">
        <f>IF(Z$2,IF(Annual!Z$2,4,1)*IF(Percent!Z$2,100,1)*IF(Logs!Z$2,LN((1+$A$1/100)^(1/4)),(1+$A$1/100)^(1/4)),0)</f>
        <v>0</v>
      </c>
      <c r="AA78" s="129">
        <f>IF(AA$2,IF(Annual!AA$2,4,1)*IF(Percent!AA$2,100,1)*IF(Logs!AA$2,LN((1+$A$1/100)^(1/4)),(1+$A$1/100)^(1/4)),0)</f>
        <v>0</v>
      </c>
      <c r="AB78" s="129">
        <f>IF(AB$2,IF(Annual!AB$2,4,1)*IF(Percent!AB$2,100,1)*IF(Logs!AB$2,LN((1+$A$1/100)^(1/4)),(1+$A$1/100)^(1/4)),0)</f>
        <v>0</v>
      </c>
      <c r="AC78" s="129">
        <f>IF(AC$2,IF(Annual!AC$2,4,1)*IF(Percent!AC$2,100,1)*IF(Logs!AC$2,LN((1+$A$1/100)^(1/4)),(1+$A$1/100)^(1/4)),0)</f>
        <v>0</v>
      </c>
      <c r="AD78" s="129">
        <f>IF(AD$2,IF(Annual!AD$2,4,1)*IF(Percent!AD$2,100,1)*IF(Logs!AD$2,LN((1+$A$1/100)^(1/4)),(1+$A$1/100)^(1/4)),0)</f>
        <v>0</v>
      </c>
    </row>
    <row r="79" spans="1:30">
      <c r="A79" t="s">
        <v>340</v>
      </c>
      <c r="B79" s="129">
        <f>IF(B$2,IF(Annual!B$2,4,1)*IF(Percent!B$2,100,1)*IF(Logs!B$2,LN((1+$A$1/100)^(1/4)),(1+$A$1/100)^(1/4)),0)</f>
        <v>0</v>
      </c>
      <c r="C79" s="129">
        <f>IF(C$2,IF(Annual!C$2,4,1)*IF(Percent!C$2,100,1)*IF(Logs!C$2,LN((1+$A$1/100)^(1/4)),(1+$A$1/100)^(1/4)),0)</f>
        <v>0</v>
      </c>
      <c r="D79" s="129">
        <f>IF(D$2,IF(Annual!D$2,4,1)*IF(Percent!D$2,100,1)*IF(Logs!D$2,LN((1+$A$1/100)^(1/4)),(1+$A$1/100)^(1/4)),0)</f>
        <v>0</v>
      </c>
      <c r="E79" s="129">
        <f>IF(E$2,IF(Annual!E$2,4,1)*IF(Percent!E$2,100,1)*IF(Logs!E$2,LN((1+$A$1/100)^(1/4)),(1+$A$1/100)^(1/4)),0)</f>
        <v>0</v>
      </c>
      <c r="F79" s="129">
        <f>IF(F$2,IF(Annual!F$2,4,1)*IF(Percent!F$2,100,1)*IF(Logs!F$2,LN((1+$A$1/100)^(1/4)),(1+$A$1/100)^(1/4)),0)</f>
        <v>0</v>
      </c>
      <c r="G79" s="129">
        <f>IF(G$2,IF(Annual!G$2,4,1)*IF(Percent!G$2,100,1)*IF(Logs!G$2,LN((1+$A$1/100)^(1/4)),(1+$A$1/100)^(1/4)),0)</f>
        <v>0</v>
      </c>
      <c r="H79" s="129">
        <f>IF(H$2,IF(Annual!H$2,4,1)*IF(Percent!H$2,100,1)*IF(Logs!H$2,LN((1+$A$1/100)^(1/4)),(1+$A$1/100)^(1/4)),0)</f>
        <v>0</v>
      </c>
      <c r="I79" s="129">
        <f>IF(I$2,IF(Annual!I$2,4,1)*IF(Percent!I$2,100,1)*IF(Logs!I$2,LN((1+$A$1/100)^(1/4)),(1+$A$1/100)^(1/4)),0)</f>
        <v>0</v>
      </c>
      <c r="J79" s="129">
        <f>IF(J$2,IF(Annual!J$2,4,1)*IF(Percent!J$2,100,1)*IF(Logs!J$2,LN((1+$A$1/100)^(1/4)),(1+$A$1/100)^(1/4)),0)</f>
        <v>0</v>
      </c>
      <c r="K79" s="129">
        <f>IF(K$2,IF(Annual!K$2,4,1)*IF(Percent!K$2,100,1)*IF(Logs!K$2,LN((1+$A$1/100)^(1/4)),(1+$A$1/100)^(1/4)),0)</f>
        <v>0</v>
      </c>
      <c r="L79" s="129">
        <f>IF(L$2,IF(Annual!L$2,4,1)*IF(Percent!L$2,100,1)*IF(Logs!L$2,LN((1+$A$1/100)^(1/4)),(1+$A$1/100)^(1/4)),0)</f>
        <v>0</v>
      </c>
      <c r="M79" s="129">
        <f>IF(M$2,IF(Annual!M$2,4,1)*IF(Percent!M$2,100,1)*IF(Logs!M$2,LN((1+$A$1/100)^(1/4)),(1+$A$1/100)^(1/4)),0)</f>
        <v>0</v>
      </c>
      <c r="N79" s="129">
        <f>IF(N$2,IF(Annual!N$2,4,1)*IF(Percent!N$2,100,1)*IF(Logs!N$2,LN((1+$A$1/100)^(1/4)),(1+$A$1/100)^(1/4)),0)</f>
        <v>0</v>
      </c>
      <c r="O79" s="129">
        <f>IF(O$2,IF(Annual!O$2,4,1)*IF(Percent!O$2,100,1)*IF(Logs!O$2,LN((1+$A$1/100)^(1/4)),(1+$A$1/100)^(1/4)),0)</f>
        <v>0</v>
      </c>
      <c r="P79" s="129">
        <f>IF(P$2,IF(Annual!P$2,4,1)*IF(Percent!P$2,100,1)*IF(Logs!P$2,LN((1+$A$1/100)^(1/4)),(1+$A$1/100)^(1/4)),0)</f>
        <v>0</v>
      </c>
      <c r="Q79" s="129">
        <f>IF(Q$2,IF(Annual!Q$2,4,1)*IF(Percent!Q$2,100,1)*IF(Logs!Q$2,LN((1+$A$1/100)^(1/4)),(1+$A$1/100)^(1/4)),0)</f>
        <v>0</v>
      </c>
      <c r="R79" s="129">
        <f>IF(R$2,IF(Annual!R$2,4,1)*IF(Percent!R$2,100,1)*IF(Logs!R$2,LN((1+$A$1/100)^(1/4)),(1+$A$1/100)^(1/4)),0)</f>
        <v>0</v>
      </c>
      <c r="S79" s="129">
        <f>IF(S$2,IF(Annual!S$2,4,1)*IF(Percent!S$2,100,1)*IF(Logs!S$2,LN((1+$A$1/100)^(1/4)),(1+$A$1/100)^(1/4)),0)</f>
        <v>0</v>
      </c>
      <c r="T79" s="129">
        <f>IF(T$2,IF(Annual!T$2,4,1)*IF(Percent!T$2,100,1)*IF(Logs!T$2,LN((1+$A$1/100)^(1/4)),(1+$A$1/100)^(1/4)),0)</f>
        <v>0</v>
      </c>
      <c r="U79" s="129">
        <f>IF(U$2,IF(Annual!U$2,4,1)*IF(Percent!U$2,100,1)*IF(Logs!U$2,LN((1+$A$1/100)^(1/4)),(1+$A$1/100)^(1/4)),0)</f>
        <v>0</v>
      </c>
      <c r="V79" s="129">
        <f>IF(V$2,IF(Annual!V$2,4,1)*IF(Percent!V$2,100,1)*IF(Logs!V$2,LN((1+$A$1/100)^(1/4)),(1+$A$1/100)^(1/4)),0)</f>
        <v>0</v>
      </c>
      <c r="W79" s="129">
        <f>IF(W$2,IF(Annual!W$2,4,1)*IF(Percent!W$2,100,1)*IF(Logs!W$2,LN((1+$A$1/100)^(1/4)),(1+$A$1/100)^(1/4)),0)</f>
        <v>0</v>
      </c>
      <c r="X79" s="129">
        <f>IF(X$2,IF(Annual!X$2,4,1)*IF(Percent!X$2,100,1)*IF(Logs!X$2,LN((1+$A$1/100)^(1/4)),(1+$A$1/100)^(1/4)),0)</f>
        <v>0</v>
      </c>
      <c r="Y79" s="129">
        <f>IF(Y$2,IF(Annual!Y$2,4,1)*IF(Percent!Y$2,100,1)*IF(Logs!Y$2,LN((1+$A$1/100)^(1/4)),(1+$A$1/100)^(1/4)),0)</f>
        <v>0</v>
      </c>
      <c r="Z79" s="129">
        <f>IF(Z$2,IF(Annual!Z$2,4,1)*IF(Percent!Z$2,100,1)*IF(Logs!Z$2,LN((1+$A$1/100)^(1/4)),(1+$A$1/100)^(1/4)),0)</f>
        <v>0</v>
      </c>
      <c r="AA79" s="129">
        <f>IF(AA$2,IF(Annual!AA$2,4,1)*IF(Percent!AA$2,100,1)*IF(Logs!AA$2,LN((1+$A$1/100)^(1/4)),(1+$A$1/100)^(1/4)),0)</f>
        <v>0</v>
      </c>
      <c r="AB79" s="129">
        <f>IF(AB$2,IF(Annual!AB$2,4,1)*IF(Percent!AB$2,100,1)*IF(Logs!AB$2,LN((1+$A$1/100)^(1/4)),(1+$A$1/100)^(1/4)),0)</f>
        <v>0</v>
      </c>
      <c r="AC79" s="129">
        <f>IF(AC$2,IF(Annual!AC$2,4,1)*IF(Percent!AC$2,100,1)*IF(Logs!AC$2,LN((1+$A$1/100)^(1/4)),(1+$A$1/100)^(1/4)),0)</f>
        <v>0</v>
      </c>
      <c r="AD79" s="129">
        <f>IF(AD$2,IF(Annual!AD$2,4,1)*IF(Percent!AD$2,100,1)*IF(Logs!AD$2,LN((1+$A$1/100)^(1/4)),(1+$A$1/100)^(1/4)),0)</f>
        <v>0</v>
      </c>
    </row>
    <row r="80" spans="1:30">
      <c r="A80" t="s">
        <v>341</v>
      </c>
      <c r="B80" s="129">
        <f>IF(B$2,IF(Annual!B$2,4,1)*IF(Percent!B$2,100,1)*IF(Logs!B$2,LN((1+$A$1/100)^(1/4)),(1+$A$1/100)^(1/4)),0)</f>
        <v>0</v>
      </c>
      <c r="C80" s="129">
        <f>IF(C$2,IF(Annual!C$2,4,1)*IF(Percent!C$2,100,1)*IF(Logs!C$2,LN((1+$A$1/100)^(1/4)),(1+$A$1/100)^(1/4)),0)</f>
        <v>0</v>
      </c>
      <c r="D80" s="129">
        <f>IF(D$2,IF(Annual!D$2,4,1)*IF(Percent!D$2,100,1)*IF(Logs!D$2,LN((1+$A$1/100)^(1/4)),(1+$A$1/100)^(1/4)),0)</f>
        <v>0</v>
      </c>
      <c r="E80" s="129">
        <f>IF(E$2,IF(Annual!E$2,4,1)*IF(Percent!E$2,100,1)*IF(Logs!E$2,LN((1+$A$1/100)^(1/4)),(1+$A$1/100)^(1/4)),0)</f>
        <v>0</v>
      </c>
      <c r="F80" s="129">
        <f>IF(F$2,IF(Annual!F$2,4,1)*IF(Percent!F$2,100,1)*IF(Logs!F$2,LN((1+$A$1/100)^(1/4)),(1+$A$1/100)^(1/4)),0)</f>
        <v>0</v>
      </c>
      <c r="G80" s="129">
        <f>IF(G$2,IF(Annual!G$2,4,1)*IF(Percent!G$2,100,1)*IF(Logs!G$2,LN((1+$A$1/100)^(1/4)),(1+$A$1/100)^(1/4)),0)</f>
        <v>0</v>
      </c>
      <c r="H80" s="129">
        <f>IF(H$2,IF(Annual!H$2,4,1)*IF(Percent!H$2,100,1)*IF(Logs!H$2,LN((1+$A$1/100)^(1/4)),(1+$A$1/100)^(1/4)),0)</f>
        <v>0</v>
      </c>
      <c r="I80" s="129">
        <f>IF(I$2,IF(Annual!I$2,4,1)*IF(Percent!I$2,100,1)*IF(Logs!I$2,LN((1+$A$1/100)^(1/4)),(1+$A$1/100)^(1/4)),0)</f>
        <v>0</v>
      </c>
      <c r="J80" s="129">
        <f>IF(J$2,IF(Annual!J$2,4,1)*IF(Percent!J$2,100,1)*IF(Logs!J$2,LN((1+$A$1/100)^(1/4)),(1+$A$1/100)^(1/4)),0)</f>
        <v>0</v>
      </c>
      <c r="K80" s="129">
        <f>IF(K$2,IF(Annual!K$2,4,1)*IF(Percent!K$2,100,1)*IF(Logs!K$2,LN((1+$A$1/100)^(1/4)),(1+$A$1/100)^(1/4)),0)</f>
        <v>0</v>
      </c>
      <c r="L80" s="129">
        <f>IF(L$2,IF(Annual!L$2,4,1)*IF(Percent!L$2,100,1)*IF(Logs!L$2,LN((1+$A$1/100)^(1/4)),(1+$A$1/100)^(1/4)),0)</f>
        <v>0</v>
      </c>
      <c r="M80" s="129">
        <f>IF(M$2,IF(Annual!M$2,4,1)*IF(Percent!M$2,100,1)*IF(Logs!M$2,LN((1+$A$1/100)^(1/4)),(1+$A$1/100)^(1/4)),0)</f>
        <v>0</v>
      </c>
      <c r="N80" s="129">
        <f>IF(N$2,IF(Annual!N$2,4,1)*IF(Percent!N$2,100,1)*IF(Logs!N$2,LN((1+$A$1/100)^(1/4)),(1+$A$1/100)^(1/4)),0)</f>
        <v>0</v>
      </c>
      <c r="O80" s="129">
        <f>IF(O$2,IF(Annual!O$2,4,1)*IF(Percent!O$2,100,1)*IF(Logs!O$2,LN((1+$A$1/100)^(1/4)),(1+$A$1/100)^(1/4)),0)</f>
        <v>0</v>
      </c>
      <c r="P80" s="129">
        <f>IF(P$2,IF(Annual!P$2,4,1)*IF(Percent!P$2,100,1)*IF(Logs!P$2,LN((1+$A$1/100)^(1/4)),(1+$A$1/100)^(1/4)),0)</f>
        <v>0</v>
      </c>
      <c r="Q80" s="129">
        <f>IF(Q$2,IF(Annual!Q$2,4,1)*IF(Percent!Q$2,100,1)*IF(Logs!Q$2,LN((1+$A$1/100)^(1/4)),(1+$A$1/100)^(1/4)),0)</f>
        <v>0</v>
      </c>
      <c r="R80" s="129">
        <f>IF(R$2,IF(Annual!R$2,4,1)*IF(Percent!R$2,100,1)*IF(Logs!R$2,LN((1+$A$1/100)^(1/4)),(1+$A$1/100)^(1/4)),0)</f>
        <v>0</v>
      </c>
      <c r="S80" s="129">
        <f>IF(S$2,IF(Annual!S$2,4,1)*IF(Percent!S$2,100,1)*IF(Logs!S$2,LN((1+$A$1/100)^(1/4)),(1+$A$1/100)^(1/4)),0)</f>
        <v>0</v>
      </c>
      <c r="T80" s="129">
        <f>IF(T$2,IF(Annual!T$2,4,1)*IF(Percent!T$2,100,1)*IF(Logs!T$2,LN((1+$A$1/100)^(1/4)),(1+$A$1/100)^(1/4)),0)</f>
        <v>0</v>
      </c>
      <c r="U80" s="129">
        <f>IF(U$2,IF(Annual!U$2,4,1)*IF(Percent!U$2,100,1)*IF(Logs!U$2,LN((1+$A$1/100)^(1/4)),(1+$A$1/100)^(1/4)),0)</f>
        <v>0</v>
      </c>
      <c r="V80" s="129">
        <f>IF(V$2,IF(Annual!V$2,4,1)*IF(Percent!V$2,100,1)*IF(Logs!V$2,LN((1+$A$1/100)^(1/4)),(1+$A$1/100)^(1/4)),0)</f>
        <v>0</v>
      </c>
      <c r="W80" s="129">
        <f>IF(W$2,IF(Annual!W$2,4,1)*IF(Percent!W$2,100,1)*IF(Logs!W$2,LN((1+$A$1/100)^(1/4)),(1+$A$1/100)^(1/4)),0)</f>
        <v>0</v>
      </c>
      <c r="X80" s="129">
        <f>IF(X$2,IF(Annual!X$2,4,1)*IF(Percent!X$2,100,1)*IF(Logs!X$2,LN((1+$A$1/100)^(1/4)),(1+$A$1/100)^(1/4)),0)</f>
        <v>0</v>
      </c>
      <c r="Y80" s="129">
        <f>IF(Y$2,IF(Annual!Y$2,4,1)*IF(Percent!Y$2,100,1)*IF(Logs!Y$2,LN((1+$A$1/100)^(1/4)),(1+$A$1/100)^(1/4)),0)</f>
        <v>0</v>
      </c>
      <c r="Z80" s="129">
        <f>IF(Z$2,IF(Annual!Z$2,4,1)*IF(Percent!Z$2,100,1)*IF(Logs!Z$2,LN((1+$A$1/100)^(1/4)),(1+$A$1/100)^(1/4)),0)</f>
        <v>0</v>
      </c>
      <c r="AA80" s="129">
        <f>IF(AA$2,IF(Annual!AA$2,4,1)*IF(Percent!AA$2,100,1)*IF(Logs!AA$2,LN((1+$A$1/100)^(1/4)),(1+$A$1/100)^(1/4)),0)</f>
        <v>0</v>
      </c>
      <c r="AB80" s="129">
        <f>IF(AB$2,IF(Annual!AB$2,4,1)*IF(Percent!AB$2,100,1)*IF(Logs!AB$2,LN((1+$A$1/100)^(1/4)),(1+$A$1/100)^(1/4)),0)</f>
        <v>0</v>
      </c>
      <c r="AC80" s="129">
        <f>IF(AC$2,IF(Annual!AC$2,4,1)*IF(Percent!AC$2,100,1)*IF(Logs!AC$2,LN((1+$A$1/100)^(1/4)),(1+$A$1/100)^(1/4)),0)</f>
        <v>0</v>
      </c>
      <c r="AD80" s="129">
        <f>IF(AD$2,IF(Annual!AD$2,4,1)*IF(Percent!AD$2,100,1)*IF(Logs!AD$2,LN((1+$A$1/100)^(1/4)),(1+$A$1/100)^(1/4)),0)</f>
        <v>0</v>
      </c>
    </row>
    <row r="81" spans="1:30">
      <c r="A81" t="s">
        <v>342</v>
      </c>
      <c r="B81" s="129">
        <f>IF(B$2,IF(Annual!B$2,4,1)*IF(Percent!B$2,100,1)*IF(Logs!B$2,LN((1+$A$1/100)^(1/4)),(1+$A$1/100)^(1/4)),0)</f>
        <v>0</v>
      </c>
      <c r="C81" s="129">
        <f>IF(C$2,IF(Annual!C$2,4,1)*IF(Percent!C$2,100,1)*IF(Logs!C$2,LN((1+$A$1/100)^(1/4)),(1+$A$1/100)^(1/4)),0)</f>
        <v>0</v>
      </c>
      <c r="D81" s="129">
        <f>IF(D$2,IF(Annual!D$2,4,1)*IF(Percent!D$2,100,1)*IF(Logs!D$2,LN((1+$A$1/100)^(1/4)),(1+$A$1/100)^(1/4)),0)</f>
        <v>0</v>
      </c>
      <c r="E81" s="129">
        <f>IF(E$2,IF(Annual!E$2,4,1)*IF(Percent!E$2,100,1)*IF(Logs!E$2,LN((1+$A$1/100)^(1/4)),(1+$A$1/100)^(1/4)),0)</f>
        <v>0</v>
      </c>
      <c r="F81" s="129">
        <f>IF(F$2,IF(Annual!F$2,4,1)*IF(Percent!F$2,100,1)*IF(Logs!F$2,LN((1+$A$1/100)^(1/4)),(1+$A$1/100)^(1/4)),0)</f>
        <v>0</v>
      </c>
      <c r="G81" s="129">
        <f>IF(G$2,IF(Annual!G$2,4,1)*IF(Percent!G$2,100,1)*IF(Logs!G$2,LN((1+$A$1/100)^(1/4)),(1+$A$1/100)^(1/4)),0)</f>
        <v>0</v>
      </c>
      <c r="H81" s="129">
        <f>IF(H$2,IF(Annual!H$2,4,1)*IF(Percent!H$2,100,1)*IF(Logs!H$2,LN((1+$A$1/100)^(1/4)),(1+$A$1/100)^(1/4)),0)</f>
        <v>0</v>
      </c>
      <c r="I81" s="129">
        <f>IF(I$2,IF(Annual!I$2,4,1)*IF(Percent!I$2,100,1)*IF(Logs!I$2,LN((1+$A$1/100)^(1/4)),(1+$A$1/100)^(1/4)),0)</f>
        <v>0</v>
      </c>
      <c r="J81" s="129">
        <f>IF(J$2,IF(Annual!J$2,4,1)*IF(Percent!J$2,100,1)*IF(Logs!J$2,LN((1+$A$1/100)^(1/4)),(1+$A$1/100)^(1/4)),0)</f>
        <v>0</v>
      </c>
      <c r="K81" s="129">
        <f>IF(K$2,IF(Annual!K$2,4,1)*IF(Percent!K$2,100,1)*IF(Logs!K$2,LN((1+$A$1/100)^(1/4)),(1+$A$1/100)^(1/4)),0)</f>
        <v>0</v>
      </c>
      <c r="L81" s="129">
        <f>IF(L$2,IF(Annual!L$2,4,1)*IF(Percent!L$2,100,1)*IF(Logs!L$2,LN((1+$A$1/100)^(1/4)),(1+$A$1/100)^(1/4)),0)</f>
        <v>0</v>
      </c>
      <c r="M81" s="129">
        <f>IF(M$2,IF(Annual!M$2,4,1)*IF(Percent!M$2,100,1)*IF(Logs!M$2,LN((1+$A$1/100)^(1/4)),(1+$A$1/100)^(1/4)),0)</f>
        <v>0</v>
      </c>
      <c r="N81" s="129">
        <f>IF(N$2,IF(Annual!N$2,4,1)*IF(Percent!N$2,100,1)*IF(Logs!N$2,LN((1+$A$1/100)^(1/4)),(1+$A$1/100)^(1/4)),0)</f>
        <v>0</v>
      </c>
      <c r="O81" s="129">
        <f>IF(O$2,IF(Annual!O$2,4,1)*IF(Percent!O$2,100,1)*IF(Logs!O$2,LN((1+$A$1/100)^(1/4)),(1+$A$1/100)^(1/4)),0)</f>
        <v>0</v>
      </c>
      <c r="P81" s="129">
        <f>IF(P$2,IF(Annual!P$2,4,1)*IF(Percent!P$2,100,1)*IF(Logs!P$2,LN((1+$A$1/100)^(1/4)),(1+$A$1/100)^(1/4)),0)</f>
        <v>0</v>
      </c>
      <c r="Q81" s="129">
        <f>IF(Q$2,IF(Annual!Q$2,4,1)*IF(Percent!Q$2,100,1)*IF(Logs!Q$2,LN((1+$A$1/100)^(1/4)),(1+$A$1/100)^(1/4)),0)</f>
        <v>0</v>
      </c>
      <c r="R81" s="129">
        <f>IF(R$2,IF(Annual!R$2,4,1)*IF(Percent!R$2,100,1)*IF(Logs!R$2,LN((1+$A$1/100)^(1/4)),(1+$A$1/100)^(1/4)),0)</f>
        <v>0</v>
      </c>
      <c r="S81" s="129">
        <f>IF(S$2,IF(Annual!S$2,4,1)*IF(Percent!S$2,100,1)*IF(Logs!S$2,LN((1+$A$1/100)^(1/4)),(1+$A$1/100)^(1/4)),0)</f>
        <v>0</v>
      </c>
      <c r="T81" s="129">
        <f>IF(T$2,IF(Annual!T$2,4,1)*IF(Percent!T$2,100,1)*IF(Logs!T$2,LN((1+$A$1/100)^(1/4)),(1+$A$1/100)^(1/4)),0)</f>
        <v>0</v>
      </c>
      <c r="U81" s="129">
        <f>IF(U$2,IF(Annual!U$2,4,1)*IF(Percent!U$2,100,1)*IF(Logs!U$2,LN((1+$A$1/100)^(1/4)),(1+$A$1/100)^(1/4)),0)</f>
        <v>0</v>
      </c>
      <c r="V81" s="129">
        <f>IF(V$2,IF(Annual!V$2,4,1)*IF(Percent!V$2,100,1)*IF(Logs!V$2,LN((1+$A$1/100)^(1/4)),(1+$A$1/100)^(1/4)),0)</f>
        <v>0</v>
      </c>
      <c r="W81" s="129">
        <f>IF(W$2,IF(Annual!W$2,4,1)*IF(Percent!W$2,100,1)*IF(Logs!W$2,LN((1+$A$1/100)^(1/4)),(1+$A$1/100)^(1/4)),0)</f>
        <v>0</v>
      </c>
      <c r="X81" s="129">
        <f>IF(X$2,IF(Annual!X$2,4,1)*IF(Percent!X$2,100,1)*IF(Logs!X$2,LN((1+$A$1/100)^(1/4)),(1+$A$1/100)^(1/4)),0)</f>
        <v>0</v>
      </c>
      <c r="Y81" s="129">
        <f>IF(Y$2,IF(Annual!Y$2,4,1)*IF(Percent!Y$2,100,1)*IF(Logs!Y$2,LN((1+$A$1/100)^(1/4)),(1+$A$1/100)^(1/4)),0)</f>
        <v>0</v>
      </c>
      <c r="Z81" s="129">
        <f>IF(Z$2,IF(Annual!Z$2,4,1)*IF(Percent!Z$2,100,1)*IF(Logs!Z$2,LN((1+$A$1/100)^(1/4)),(1+$A$1/100)^(1/4)),0)</f>
        <v>0</v>
      </c>
      <c r="AA81" s="129">
        <f>IF(AA$2,IF(Annual!AA$2,4,1)*IF(Percent!AA$2,100,1)*IF(Logs!AA$2,LN((1+$A$1/100)^(1/4)),(1+$A$1/100)^(1/4)),0)</f>
        <v>0</v>
      </c>
      <c r="AB81" s="129">
        <f>IF(AB$2,IF(Annual!AB$2,4,1)*IF(Percent!AB$2,100,1)*IF(Logs!AB$2,LN((1+$A$1/100)^(1/4)),(1+$A$1/100)^(1/4)),0)</f>
        <v>0</v>
      </c>
      <c r="AC81" s="129">
        <f>IF(AC$2,IF(Annual!AC$2,4,1)*IF(Percent!AC$2,100,1)*IF(Logs!AC$2,LN((1+$A$1/100)^(1/4)),(1+$A$1/100)^(1/4)),0)</f>
        <v>0</v>
      </c>
      <c r="AD81" s="129">
        <f>IF(AD$2,IF(Annual!AD$2,4,1)*IF(Percent!AD$2,100,1)*IF(Logs!AD$2,LN((1+$A$1/100)^(1/4)),(1+$A$1/100)^(1/4)),0)</f>
        <v>0</v>
      </c>
    </row>
    <row r="82" spans="1:30">
      <c r="A82" t="s">
        <v>343</v>
      </c>
      <c r="B82" s="129">
        <f>IF(B$2,IF(Annual!B$2,4,1)*IF(Percent!B$2,100,1)*IF(Logs!B$2,LN((1+$A$1/100)^(1/4)),(1+$A$1/100)^(1/4)),0)</f>
        <v>0</v>
      </c>
      <c r="C82" s="129">
        <f>IF(C$2,IF(Annual!C$2,4,1)*IF(Percent!C$2,100,1)*IF(Logs!C$2,LN((1+$A$1/100)^(1/4)),(1+$A$1/100)^(1/4)),0)</f>
        <v>0</v>
      </c>
      <c r="D82" s="129">
        <f>IF(D$2,IF(Annual!D$2,4,1)*IF(Percent!D$2,100,1)*IF(Logs!D$2,LN((1+$A$1/100)^(1/4)),(1+$A$1/100)^(1/4)),0)</f>
        <v>0</v>
      </c>
      <c r="E82" s="129">
        <f>IF(E$2,IF(Annual!E$2,4,1)*IF(Percent!E$2,100,1)*IF(Logs!E$2,LN((1+$A$1/100)^(1/4)),(1+$A$1/100)^(1/4)),0)</f>
        <v>0</v>
      </c>
      <c r="F82" s="129">
        <f>IF(F$2,IF(Annual!F$2,4,1)*IF(Percent!F$2,100,1)*IF(Logs!F$2,LN((1+$A$1/100)^(1/4)),(1+$A$1/100)^(1/4)),0)</f>
        <v>0</v>
      </c>
      <c r="G82" s="129">
        <f>IF(G$2,IF(Annual!G$2,4,1)*IF(Percent!G$2,100,1)*IF(Logs!G$2,LN((1+$A$1/100)^(1/4)),(1+$A$1/100)^(1/4)),0)</f>
        <v>0</v>
      </c>
      <c r="H82" s="129">
        <f>IF(H$2,IF(Annual!H$2,4,1)*IF(Percent!H$2,100,1)*IF(Logs!H$2,LN((1+$A$1/100)^(1/4)),(1+$A$1/100)^(1/4)),0)</f>
        <v>0</v>
      </c>
      <c r="I82" s="129">
        <f>IF(I$2,IF(Annual!I$2,4,1)*IF(Percent!I$2,100,1)*IF(Logs!I$2,LN((1+$A$1/100)^(1/4)),(1+$A$1/100)^(1/4)),0)</f>
        <v>0</v>
      </c>
      <c r="J82" s="129">
        <f>IF(J$2,IF(Annual!J$2,4,1)*IF(Percent!J$2,100,1)*IF(Logs!J$2,LN((1+$A$1/100)^(1/4)),(1+$A$1/100)^(1/4)),0)</f>
        <v>0</v>
      </c>
      <c r="K82" s="129">
        <f>IF(K$2,IF(Annual!K$2,4,1)*IF(Percent!K$2,100,1)*IF(Logs!K$2,LN((1+$A$1/100)^(1/4)),(1+$A$1/100)^(1/4)),0)</f>
        <v>0</v>
      </c>
      <c r="L82" s="129">
        <f>IF(L$2,IF(Annual!L$2,4,1)*IF(Percent!L$2,100,1)*IF(Logs!L$2,LN((1+$A$1/100)^(1/4)),(1+$A$1/100)^(1/4)),0)</f>
        <v>0</v>
      </c>
      <c r="M82" s="129">
        <f>IF(M$2,IF(Annual!M$2,4,1)*IF(Percent!M$2,100,1)*IF(Logs!M$2,LN((1+$A$1/100)^(1/4)),(1+$A$1/100)^(1/4)),0)</f>
        <v>0</v>
      </c>
      <c r="N82" s="129">
        <f>IF(N$2,IF(Annual!N$2,4,1)*IF(Percent!N$2,100,1)*IF(Logs!N$2,LN((1+$A$1/100)^(1/4)),(1+$A$1/100)^(1/4)),0)</f>
        <v>0</v>
      </c>
      <c r="O82" s="129">
        <f>IF(O$2,IF(Annual!O$2,4,1)*IF(Percent!O$2,100,1)*IF(Logs!O$2,LN((1+$A$1/100)^(1/4)),(1+$A$1/100)^(1/4)),0)</f>
        <v>0</v>
      </c>
      <c r="P82" s="129">
        <f>IF(P$2,IF(Annual!P$2,4,1)*IF(Percent!P$2,100,1)*IF(Logs!P$2,LN((1+$A$1/100)^(1/4)),(1+$A$1/100)^(1/4)),0)</f>
        <v>0</v>
      </c>
      <c r="Q82" s="129">
        <f>IF(Q$2,IF(Annual!Q$2,4,1)*IF(Percent!Q$2,100,1)*IF(Logs!Q$2,LN((1+$A$1/100)^(1/4)),(1+$A$1/100)^(1/4)),0)</f>
        <v>0</v>
      </c>
      <c r="R82" s="129">
        <f>IF(R$2,IF(Annual!R$2,4,1)*IF(Percent!R$2,100,1)*IF(Logs!R$2,LN((1+$A$1/100)^(1/4)),(1+$A$1/100)^(1/4)),0)</f>
        <v>0</v>
      </c>
      <c r="S82" s="129">
        <f>IF(S$2,IF(Annual!S$2,4,1)*IF(Percent!S$2,100,1)*IF(Logs!S$2,LN((1+$A$1/100)^(1/4)),(1+$A$1/100)^(1/4)),0)</f>
        <v>0</v>
      </c>
      <c r="T82" s="129">
        <f>IF(T$2,IF(Annual!T$2,4,1)*IF(Percent!T$2,100,1)*IF(Logs!T$2,LN((1+$A$1/100)^(1/4)),(1+$A$1/100)^(1/4)),0)</f>
        <v>0</v>
      </c>
      <c r="U82" s="129">
        <f>IF(U$2,IF(Annual!U$2,4,1)*IF(Percent!U$2,100,1)*IF(Logs!U$2,LN((1+$A$1/100)^(1/4)),(1+$A$1/100)^(1/4)),0)</f>
        <v>0</v>
      </c>
      <c r="V82" s="129">
        <f>IF(V$2,IF(Annual!V$2,4,1)*IF(Percent!V$2,100,1)*IF(Logs!V$2,LN((1+$A$1/100)^(1/4)),(1+$A$1/100)^(1/4)),0)</f>
        <v>0</v>
      </c>
      <c r="W82" s="129">
        <f>IF(W$2,IF(Annual!W$2,4,1)*IF(Percent!W$2,100,1)*IF(Logs!W$2,LN((1+$A$1/100)^(1/4)),(1+$A$1/100)^(1/4)),0)</f>
        <v>0</v>
      </c>
      <c r="X82" s="129">
        <f>IF(X$2,IF(Annual!X$2,4,1)*IF(Percent!X$2,100,1)*IF(Logs!X$2,LN((1+$A$1/100)^(1/4)),(1+$A$1/100)^(1/4)),0)</f>
        <v>0</v>
      </c>
      <c r="Y82" s="129">
        <f>IF(Y$2,IF(Annual!Y$2,4,1)*IF(Percent!Y$2,100,1)*IF(Logs!Y$2,LN((1+$A$1/100)^(1/4)),(1+$A$1/100)^(1/4)),0)</f>
        <v>0</v>
      </c>
      <c r="Z82" s="129">
        <f>IF(Z$2,IF(Annual!Z$2,4,1)*IF(Percent!Z$2,100,1)*IF(Logs!Z$2,LN((1+$A$1/100)^(1/4)),(1+$A$1/100)^(1/4)),0)</f>
        <v>0</v>
      </c>
      <c r="AA82" s="129">
        <f>IF(AA$2,IF(Annual!AA$2,4,1)*IF(Percent!AA$2,100,1)*IF(Logs!AA$2,LN((1+$A$1/100)^(1/4)),(1+$A$1/100)^(1/4)),0)</f>
        <v>0</v>
      </c>
      <c r="AB82" s="129">
        <f>IF(AB$2,IF(Annual!AB$2,4,1)*IF(Percent!AB$2,100,1)*IF(Logs!AB$2,LN((1+$A$1/100)^(1/4)),(1+$A$1/100)^(1/4)),0)</f>
        <v>0</v>
      </c>
      <c r="AC82" s="129">
        <f>IF(AC$2,IF(Annual!AC$2,4,1)*IF(Percent!AC$2,100,1)*IF(Logs!AC$2,LN((1+$A$1/100)^(1/4)),(1+$A$1/100)^(1/4)),0)</f>
        <v>0</v>
      </c>
      <c r="AD82" s="129">
        <f>IF(AD$2,IF(Annual!AD$2,4,1)*IF(Percent!AD$2,100,1)*IF(Logs!AD$2,LN((1+$A$1/100)^(1/4)),(1+$A$1/100)^(1/4)),0)</f>
        <v>0</v>
      </c>
    </row>
    <row r="83" spans="1:30">
      <c r="A83" t="s">
        <v>344</v>
      </c>
      <c r="B83" s="129">
        <f>IF(B$2,IF(Annual!B$2,4,1)*IF(Percent!B$2,100,1)*IF(Logs!B$2,LN((1+$A$1/100)^(1/4)),(1+$A$1/100)^(1/4)),0)</f>
        <v>0</v>
      </c>
      <c r="C83" s="129">
        <f>IF(C$2,IF(Annual!C$2,4,1)*IF(Percent!C$2,100,1)*IF(Logs!C$2,LN((1+$A$1/100)^(1/4)),(1+$A$1/100)^(1/4)),0)</f>
        <v>0</v>
      </c>
      <c r="D83" s="129">
        <f>IF(D$2,IF(Annual!D$2,4,1)*IF(Percent!D$2,100,1)*IF(Logs!D$2,LN((1+$A$1/100)^(1/4)),(1+$A$1/100)^(1/4)),0)</f>
        <v>0</v>
      </c>
      <c r="E83" s="129">
        <f>IF(E$2,IF(Annual!E$2,4,1)*IF(Percent!E$2,100,1)*IF(Logs!E$2,LN((1+$A$1/100)^(1/4)),(1+$A$1/100)^(1/4)),0)</f>
        <v>0</v>
      </c>
      <c r="F83" s="129">
        <f>IF(F$2,IF(Annual!F$2,4,1)*IF(Percent!F$2,100,1)*IF(Logs!F$2,LN((1+$A$1/100)^(1/4)),(1+$A$1/100)^(1/4)),0)</f>
        <v>0</v>
      </c>
      <c r="G83" s="129">
        <f>IF(G$2,IF(Annual!G$2,4,1)*IF(Percent!G$2,100,1)*IF(Logs!G$2,LN((1+$A$1/100)^(1/4)),(1+$A$1/100)^(1/4)),0)</f>
        <v>0</v>
      </c>
      <c r="H83" s="129">
        <f>IF(H$2,IF(Annual!H$2,4,1)*IF(Percent!H$2,100,1)*IF(Logs!H$2,LN((1+$A$1/100)^(1/4)),(1+$A$1/100)^(1/4)),0)</f>
        <v>0</v>
      </c>
      <c r="I83" s="129">
        <f>IF(I$2,IF(Annual!I$2,4,1)*IF(Percent!I$2,100,1)*IF(Logs!I$2,LN((1+$A$1/100)^(1/4)),(1+$A$1/100)^(1/4)),0)</f>
        <v>0</v>
      </c>
      <c r="J83" s="129">
        <f>IF(J$2,IF(Annual!J$2,4,1)*IF(Percent!J$2,100,1)*IF(Logs!J$2,LN((1+$A$1/100)^(1/4)),(1+$A$1/100)^(1/4)),0)</f>
        <v>0</v>
      </c>
      <c r="K83" s="129">
        <f>IF(K$2,IF(Annual!K$2,4,1)*IF(Percent!K$2,100,1)*IF(Logs!K$2,LN((1+$A$1/100)^(1/4)),(1+$A$1/100)^(1/4)),0)</f>
        <v>0</v>
      </c>
      <c r="L83" s="129">
        <f>IF(L$2,IF(Annual!L$2,4,1)*IF(Percent!L$2,100,1)*IF(Logs!L$2,LN((1+$A$1/100)^(1/4)),(1+$A$1/100)^(1/4)),0)</f>
        <v>0</v>
      </c>
      <c r="M83" s="129">
        <f>IF(M$2,IF(Annual!M$2,4,1)*IF(Percent!M$2,100,1)*IF(Logs!M$2,LN((1+$A$1/100)^(1/4)),(1+$A$1/100)^(1/4)),0)</f>
        <v>0</v>
      </c>
      <c r="N83" s="129">
        <f>IF(N$2,IF(Annual!N$2,4,1)*IF(Percent!N$2,100,1)*IF(Logs!N$2,LN((1+$A$1/100)^(1/4)),(1+$A$1/100)^(1/4)),0)</f>
        <v>0</v>
      </c>
      <c r="O83" s="129">
        <f>IF(O$2,IF(Annual!O$2,4,1)*IF(Percent!O$2,100,1)*IF(Logs!O$2,LN((1+$A$1/100)^(1/4)),(1+$A$1/100)^(1/4)),0)</f>
        <v>0</v>
      </c>
      <c r="P83" s="129">
        <f>IF(P$2,IF(Annual!P$2,4,1)*IF(Percent!P$2,100,1)*IF(Logs!P$2,LN((1+$A$1/100)^(1/4)),(1+$A$1/100)^(1/4)),0)</f>
        <v>0</v>
      </c>
      <c r="Q83" s="129">
        <f>IF(Q$2,IF(Annual!Q$2,4,1)*IF(Percent!Q$2,100,1)*IF(Logs!Q$2,LN((1+$A$1/100)^(1/4)),(1+$A$1/100)^(1/4)),0)</f>
        <v>0</v>
      </c>
      <c r="R83" s="129">
        <f>IF(R$2,IF(Annual!R$2,4,1)*IF(Percent!R$2,100,1)*IF(Logs!R$2,LN((1+$A$1/100)^(1/4)),(1+$A$1/100)^(1/4)),0)</f>
        <v>0</v>
      </c>
      <c r="S83" s="129">
        <f>IF(S$2,IF(Annual!S$2,4,1)*IF(Percent!S$2,100,1)*IF(Logs!S$2,LN((1+$A$1/100)^(1/4)),(1+$A$1/100)^(1/4)),0)</f>
        <v>0</v>
      </c>
      <c r="T83" s="129">
        <f>IF(T$2,IF(Annual!T$2,4,1)*IF(Percent!T$2,100,1)*IF(Logs!T$2,LN((1+$A$1/100)^(1/4)),(1+$A$1/100)^(1/4)),0)</f>
        <v>0</v>
      </c>
      <c r="U83" s="129">
        <f>IF(U$2,IF(Annual!U$2,4,1)*IF(Percent!U$2,100,1)*IF(Logs!U$2,LN((1+$A$1/100)^(1/4)),(1+$A$1/100)^(1/4)),0)</f>
        <v>0</v>
      </c>
      <c r="V83" s="129">
        <f>IF(V$2,IF(Annual!V$2,4,1)*IF(Percent!V$2,100,1)*IF(Logs!V$2,LN((1+$A$1/100)^(1/4)),(1+$A$1/100)^(1/4)),0)</f>
        <v>0</v>
      </c>
      <c r="W83" s="129">
        <f>IF(W$2,IF(Annual!W$2,4,1)*IF(Percent!W$2,100,1)*IF(Logs!W$2,LN((1+$A$1/100)^(1/4)),(1+$A$1/100)^(1/4)),0)</f>
        <v>0</v>
      </c>
      <c r="X83" s="129">
        <f>IF(X$2,IF(Annual!X$2,4,1)*IF(Percent!X$2,100,1)*IF(Logs!X$2,LN((1+$A$1/100)^(1/4)),(1+$A$1/100)^(1/4)),0)</f>
        <v>0</v>
      </c>
      <c r="Y83" s="129">
        <f>IF(Y$2,IF(Annual!Y$2,4,1)*IF(Percent!Y$2,100,1)*IF(Logs!Y$2,LN((1+$A$1/100)^(1/4)),(1+$A$1/100)^(1/4)),0)</f>
        <v>0</v>
      </c>
      <c r="Z83" s="129">
        <f>IF(Z$2,IF(Annual!Z$2,4,1)*IF(Percent!Z$2,100,1)*IF(Logs!Z$2,LN((1+$A$1/100)^(1/4)),(1+$A$1/100)^(1/4)),0)</f>
        <v>0</v>
      </c>
      <c r="AA83" s="129">
        <f>IF(AA$2,IF(Annual!AA$2,4,1)*IF(Percent!AA$2,100,1)*IF(Logs!AA$2,LN((1+$A$1/100)^(1/4)),(1+$A$1/100)^(1/4)),0)</f>
        <v>0</v>
      </c>
      <c r="AB83" s="129">
        <f>IF(AB$2,IF(Annual!AB$2,4,1)*IF(Percent!AB$2,100,1)*IF(Logs!AB$2,LN((1+$A$1/100)^(1/4)),(1+$A$1/100)^(1/4)),0)</f>
        <v>0</v>
      </c>
      <c r="AC83" s="129">
        <f>IF(AC$2,IF(Annual!AC$2,4,1)*IF(Percent!AC$2,100,1)*IF(Logs!AC$2,LN((1+$A$1/100)^(1/4)),(1+$A$1/100)^(1/4)),0)</f>
        <v>0</v>
      </c>
      <c r="AD83" s="129">
        <f>IF(AD$2,IF(Annual!AD$2,4,1)*IF(Percent!AD$2,100,1)*IF(Logs!AD$2,LN((1+$A$1/100)^(1/4)),(1+$A$1/100)^(1/4)),0)</f>
        <v>0</v>
      </c>
    </row>
    <row r="84" spans="1:30">
      <c r="A84" t="s">
        <v>345</v>
      </c>
      <c r="B84" s="129">
        <f>IF(B$2,IF(Annual!B$2,4,1)*IF(Percent!B$2,100,1)*IF(Logs!B$2,LN((1+$A$1/100)^(1/4)),(1+$A$1/100)^(1/4)),0)</f>
        <v>0</v>
      </c>
      <c r="C84" s="129">
        <f>IF(C$2,IF(Annual!C$2,4,1)*IF(Percent!C$2,100,1)*IF(Logs!C$2,LN((1+$A$1/100)^(1/4)),(1+$A$1/100)^(1/4)),0)</f>
        <v>0</v>
      </c>
      <c r="D84" s="129">
        <f>IF(D$2,IF(Annual!D$2,4,1)*IF(Percent!D$2,100,1)*IF(Logs!D$2,LN((1+$A$1/100)^(1/4)),(1+$A$1/100)^(1/4)),0)</f>
        <v>0</v>
      </c>
      <c r="E84" s="129">
        <f>IF(E$2,IF(Annual!E$2,4,1)*IF(Percent!E$2,100,1)*IF(Logs!E$2,LN((1+$A$1/100)^(1/4)),(1+$A$1/100)^(1/4)),0)</f>
        <v>0</v>
      </c>
      <c r="F84" s="129">
        <f>IF(F$2,IF(Annual!F$2,4,1)*IF(Percent!F$2,100,1)*IF(Logs!F$2,LN((1+$A$1/100)^(1/4)),(1+$A$1/100)^(1/4)),0)</f>
        <v>0</v>
      </c>
      <c r="G84" s="129">
        <f>IF(G$2,IF(Annual!G$2,4,1)*IF(Percent!G$2,100,1)*IF(Logs!G$2,LN((1+$A$1/100)^(1/4)),(1+$A$1/100)^(1/4)),0)</f>
        <v>0</v>
      </c>
      <c r="H84" s="129">
        <f>IF(H$2,IF(Annual!H$2,4,1)*IF(Percent!H$2,100,1)*IF(Logs!H$2,LN((1+$A$1/100)^(1/4)),(1+$A$1/100)^(1/4)),0)</f>
        <v>0</v>
      </c>
      <c r="I84" s="129">
        <f>IF(I$2,IF(Annual!I$2,4,1)*IF(Percent!I$2,100,1)*IF(Logs!I$2,LN((1+$A$1/100)^(1/4)),(1+$A$1/100)^(1/4)),0)</f>
        <v>0</v>
      </c>
      <c r="J84" s="129">
        <f>IF(J$2,IF(Annual!J$2,4,1)*IF(Percent!J$2,100,1)*IF(Logs!J$2,LN((1+$A$1/100)^(1/4)),(1+$A$1/100)^(1/4)),0)</f>
        <v>0</v>
      </c>
      <c r="K84" s="129">
        <f>IF(K$2,IF(Annual!K$2,4,1)*IF(Percent!K$2,100,1)*IF(Logs!K$2,LN((1+$A$1/100)^(1/4)),(1+$A$1/100)^(1/4)),0)</f>
        <v>0</v>
      </c>
      <c r="L84" s="129">
        <f>IF(L$2,IF(Annual!L$2,4,1)*IF(Percent!L$2,100,1)*IF(Logs!L$2,LN((1+$A$1/100)^(1/4)),(1+$A$1/100)^(1/4)),0)</f>
        <v>0</v>
      </c>
      <c r="M84" s="129">
        <f>IF(M$2,IF(Annual!M$2,4,1)*IF(Percent!M$2,100,1)*IF(Logs!M$2,LN((1+$A$1/100)^(1/4)),(1+$A$1/100)^(1/4)),0)</f>
        <v>0</v>
      </c>
      <c r="N84" s="129">
        <f>IF(N$2,IF(Annual!N$2,4,1)*IF(Percent!N$2,100,1)*IF(Logs!N$2,LN((1+$A$1/100)^(1/4)),(1+$A$1/100)^(1/4)),0)</f>
        <v>0</v>
      </c>
      <c r="O84" s="129">
        <f>IF(O$2,IF(Annual!O$2,4,1)*IF(Percent!O$2,100,1)*IF(Logs!O$2,LN((1+$A$1/100)^(1/4)),(1+$A$1/100)^(1/4)),0)</f>
        <v>0</v>
      </c>
      <c r="P84" s="129">
        <f>IF(P$2,IF(Annual!P$2,4,1)*IF(Percent!P$2,100,1)*IF(Logs!P$2,LN((1+$A$1/100)^(1/4)),(1+$A$1/100)^(1/4)),0)</f>
        <v>0</v>
      </c>
      <c r="Q84" s="129">
        <f>IF(Q$2,IF(Annual!Q$2,4,1)*IF(Percent!Q$2,100,1)*IF(Logs!Q$2,LN((1+$A$1/100)^(1/4)),(1+$A$1/100)^(1/4)),0)</f>
        <v>0</v>
      </c>
      <c r="R84" s="129">
        <f>IF(R$2,IF(Annual!R$2,4,1)*IF(Percent!R$2,100,1)*IF(Logs!R$2,LN((1+$A$1/100)^(1/4)),(1+$A$1/100)^(1/4)),0)</f>
        <v>0</v>
      </c>
      <c r="S84" s="129">
        <f>IF(S$2,IF(Annual!S$2,4,1)*IF(Percent!S$2,100,1)*IF(Logs!S$2,LN((1+$A$1/100)^(1/4)),(1+$A$1/100)^(1/4)),0)</f>
        <v>0</v>
      </c>
      <c r="T84" s="129">
        <f>IF(T$2,IF(Annual!T$2,4,1)*IF(Percent!T$2,100,1)*IF(Logs!T$2,LN((1+$A$1/100)^(1/4)),(1+$A$1/100)^(1/4)),0)</f>
        <v>0</v>
      </c>
      <c r="U84" s="129">
        <f>IF(U$2,IF(Annual!U$2,4,1)*IF(Percent!U$2,100,1)*IF(Logs!U$2,LN((1+$A$1/100)^(1/4)),(1+$A$1/100)^(1/4)),0)</f>
        <v>0</v>
      </c>
      <c r="V84" s="129">
        <f>IF(V$2,IF(Annual!V$2,4,1)*IF(Percent!V$2,100,1)*IF(Logs!V$2,LN((1+$A$1/100)^(1/4)),(1+$A$1/100)^(1/4)),0)</f>
        <v>0</v>
      </c>
      <c r="W84" s="129">
        <f>IF(W$2,IF(Annual!W$2,4,1)*IF(Percent!W$2,100,1)*IF(Logs!W$2,LN((1+$A$1/100)^(1/4)),(1+$A$1/100)^(1/4)),0)</f>
        <v>0</v>
      </c>
      <c r="X84" s="129">
        <f>IF(X$2,IF(Annual!X$2,4,1)*IF(Percent!X$2,100,1)*IF(Logs!X$2,LN((1+$A$1/100)^(1/4)),(1+$A$1/100)^(1/4)),0)</f>
        <v>0</v>
      </c>
      <c r="Y84" s="129">
        <f>IF(Y$2,IF(Annual!Y$2,4,1)*IF(Percent!Y$2,100,1)*IF(Logs!Y$2,LN((1+$A$1/100)^(1/4)),(1+$A$1/100)^(1/4)),0)</f>
        <v>0</v>
      </c>
      <c r="Z84" s="129">
        <f>IF(Z$2,IF(Annual!Z$2,4,1)*IF(Percent!Z$2,100,1)*IF(Logs!Z$2,LN((1+$A$1/100)^(1/4)),(1+$A$1/100)^(1/4)),0)</f>
        <v>0</v>
      </c>
      <c r="AA84" s="129">
        <f>IF(AA$2,IF(Annual!AA$2,4,1)*IF(Percent!AA$2,100,1)*IF(Logs!AA$2,LN((1+$A$1/100)^(1/4)),(1+$A$1/100)^(1/4)),0)</f>
        <v>0</v>
      </c>
      <c r="AB84" s="129">
        <f>IF(AB$2,IF(Annual!AB$2,4,1)*IF(Percent!AB$2,100,1)*IF(Logs!AB$2,LN((1+$A$1/100)^(1/4)),(1+$A$1/100)^(1/4)),0)</f>
        <v>0</v>
      </c>
      <c r="AC84" s="129">
        <f>IF(AC$2,IF(Annual!AC$2,4,1)*IF(Percent!AC$2,100,1)*IF(Logs!AC$2,LN((1+$A$1/100)^(1/4)),(1+$A$1/100)^(1/4)),0)</f>
        <v>0</v>
      </c>
      <c r="AD84" s="129">
        <f>IF(AD$2,IF(Annual!AD$2,4,1)*IF(Percent!AD$2,100,1)*IF(Logs!AD$2,LN((1+$A$1/100)^(1/4)),(1+$A$1/100)^(1/4)),0)</f>
        <v>0</v>
      </c>
    </row>
    <row r="85" spans="1:30">
      <c r="A85" t="s">
        <v>346</v>
      </c>
      <c r="B85" s="129">
        <f>IF(B$2,IF(Annual!B$2,4,1)*IF(Percent!B$2,100,1)*IF(Logs!B$2,LN((1+$A$1/100)^(1/4)),(1+$A$1/100)^(1/4)),0)</f>
        <v>0</v>
      </c>
      <c r="C85" s="129">
        <f>IF(C$2,IF(Annual!C$2,4,1)*IF(Percent!C$2,100,1)*IF(Logs!C$2,LN((1+$A$1/100)^(1/4)),(1+$A$1/100)^(1/4)),0)</f>
        <v>0</v>
      </c>
      <c r="D85" s="129">
        <f>IF(D$2,IF(Annual!D$2,4,1)*IF(Percent!D$2,100,1)*IF(Logs!D$2,LN((1+$A$1/100)^(1/4)),(1+$A$1/100)^(1/4)),0)</f>
        <v>0</v>
      </c>
      <c r="E85" s="129">
        <f>IF(E$2,IF(Annual!E$2,4,1)*IF(Percent!E$2,100,1)*IF(Logs!E$2,LN((1+$A$1/100)^(1/4)),(1+$A$1/100)^(1/4)),0)</f>
        <v>0</v>
      </c>
      <c r="F85" s="129">
        <f>IF(F$2,IF(Annual!F$2,4,1)*IF(Percent!F$2,100,1)*IF(Logs!F$2,LN((1+$A$1/100)^(1/4)),(1+$A$1/100)^(1/4)),0)</f>
        <v>0</v>
      </c>
      <c r="G85" s="129">
        <f>IF(G$2,IF(Annual!G$2,4,1)*IF(Percent!G$2,100,1)*IF(Logs!G$2,LN((1+$A$1/100)^(1/4)),(1+$A$1/100)^(1/4)),0)</f>
        <v>0</v>
      </c>
      <c r="H85" s="129">
        <f>IF(H$2,IF(Annual!H$2,4,1)*IF(Percent!H$2,100,1)*IF(Logs!H$2,LN((1+$A$1/100)^(1/4)),(1+$A$1/100)^(1/4)),0)</f>
        <v>0</v>
      </c>
      <c r="I85" s="129">
        <f>IF(I$2,IF(Annual!I$2,4,1)*IF(Percent!I$2,100,1)*IF(Logs!I$2,LN((1+$A$1/100)^(1/4)),(1+$A$1/100)^(1/4)),0)</f>
        <v>0</v>
      </c>
      <c r="J85" s="129">
        <f>IF(J$2,IF(Annual!J$2,4,1)*IF(Percent!J$2,100,1)*IF(Logs!J$2,LN((1+$A$1/100)^(1/4)),(1+$A$1/100)^(1/4)),0)</f>
        <v>0</v>
      </c>
      <c r="K85" s="129">
        <f>IF(K$2,IF(Annual!K$2,4,1)*IF(Percent!K$2,100,1)*IF(Logs!K$2,LN((1+$A$1/100)^(1/4)),(1+$A$1/100)^(1/4)),0)</f>
        <v>0</v>
      </c>
      <c r="L85" s="129">
        <f>IF(L$2,IF(Annual!L$2,4,1)*IF(Percent!L$2,100,1)*IF(Logs!L$2,LN((1+$A$1/100)^(1/4)),(1+$A$1/100)^(1/4)),0)</f>
        <v>0</v>
      </c>
      <c r="M85" s="129">
        <f>IF(M$2,IF(Annual!M$2,4,1)*IF(Percent!M$2,100,1)*IF(Logs!M$2,LN((1+$A$1/100)^(1/4)),(1+$A$1/100)^(1/4)),0)</f>
        <v>0</v>
      </c>
      <c r="N85" s="129">
        <f>IF(N$2,IF(Annual!N$2,4,1)*IF(Percent!N$2,100,1)*IF(Logs!N$2,LN((1+$A$1/100)^(1/4)),(1+$A$1/100)^(1/4)),0)</f>
        <v>0</v>
      </c>
      <c r="O85" s="129">
        <f>IF(O$2,IF(Annual!O$2,4,1)*IF(Percent!O$2,100,1)*IF(Logs!O$2,LN((1+$A$1/100)^(1/4)),(1+$A$1/100)^(1/4)),0)</f>
        <v>0</v>
      </c>
      <c r="P85" s="129">
        <f>IF(P$2,IF(Annual!P$2,4,1)*IF(Percent!P$2,100,1)*IF(Logs!P$2,LN((1+$A$1/100)^(1/4)),(1+$A$1/100)^(1/4)),0)</f>
        <v>0</v>
      </c>
      <c r="Q85" s="129">
        <f>IF(Q$2,IF(Annual!Q$2,4,1)*IF(Percent!Q$2,100,1)*IF(Logs!Q$2,LN((1+$A$1/100)^(1/4)),(1+$A$1/100)^(1/4)),0)</f>
        <v>0</v>
      </c>
      <c r="R85" s="129">
        <f>IF(R$2,IF(Annual!R$2,4,1)*IF(Percent!R$2,100,1)*IF(Logs!R$2,LN((1+$A$1/100)^(1/4)),(1+$A$1/100)^(1/4)),0)</f>
        <v>0</v>
      </c>
      <c r="S85" s="129">
        <f>IF(S$2,IF(Annual!S$2,4,1)*IF(Percent!S$2,100,1)*IF(Logs!S$2,LN((1+$A$1/100)^(1/4)),(1+$A$1/100)^(1/4)),0)</f>
        <v>0</v>
      </c>
      <c r="T85" s="129">
        <f>IF(T$2,IF(Annual!T$2,4,1)*IF(Percent!T$2,100,1)*IF(Logs!T$2,LN((1+$A$1/100)^(1/4)),(1+$A$1/100)^(1/4)),0)</f>
        <v>0</v>
      </c>
      <c r="U85" s="129">
        <f>IF(U$2,IF(Annual!U$2,4,1)*IF(Percent!U$2,100,1)*IF(Logs!U$2,LN((1+$A$1/100)^(1/4)),(1+$A$1/100)^(1/4)),0)</f>
        <v>0</v>
      </c>
      <c r="V85" s="129">
        <f>IF(V$2,IF(Annual!V$2,4,1)*IF(Percent!V$2,100,1)*IF(Logs!V$2,LN((1+$A$1/100)^(1/4)),(1+$A$1/100)^(1/4)),0)</f>
        <v>0</v>
      </c>
      <c r="W85" s="129">
        <f>IF(W$2,IF(Annual!W$2,4,1)*IF(Percent!W$2,100,1)*IF(Logs!W$2,LN((1+$A$1/100)^(1/4)),(1+$A$1/100)^(1/4)),0)</f>
        <v>0</v>
      </c>
      <c r="X85" s="129">
        <f>IF(X$2,IF(Annual!X$2,4,1)*IF(Percent!X$2,100,1)*IF(Logs!X$2,LN((1+$A$1/100)^(1/4)),(1+$A$1/100)^(1/4)),0)</f>
        <v>0</v>
      </c>
      <c r="Y85" s="129">
        <f>IF(Y$2,IF(Annual!Y$2,4,1)*IF(Percent!Y$2,100,1)*IF(Logs!Y$2,LN((1+$A$1/100)^(1/4)),(1+$A$1/100)^(1/4)),0)</f>
        <v>0</v>
      </c>
      <c r="Z85" s="129">
        <f>IF(Z$2,IF(Annual!Z$2,4,1)*IF(Percent!Z$2,100,1)*IF(Logs!Z$2,LN((1+$A$1/100)^(1/4)),(1+$A$1/100)^(1/4)),0)</f>
        <v>0</v>
      </c>
      <c r="AA85" s="129">
        <f>IF(AA$2,IF(Annual!AA$2,4,1)*IF(Percent!AA$2,100,1)*IF(Logs!AA$2,LN((1+$A$1/100)^(1/4)),(1+$A$1/100)^(1/4)),0)</f>
        <v>0</v>
      </c>
      <c r="AB85" s="129">
        <f>IF(AB$2,IF(Annual!AB$2,4,1)*IF(Percent!AB$2,100,1)*IF(Logs!AB$2,LN((1+$A$1/100)^(1/4)),(1+$A$1/100)^(1/4)),0)</f>
        <v>0</v>
      </c>
      <c r="AC85" s="129">
        <f>IF(AC$2,IF(Annual!AC$2,4,1)*IF(Percent!AC$2,100,1)*IF(Logs!AC$2,LN((1+$A$1/100)^(1/4)),(1+$A$1/100)^(1/4)),0)</f>
        <v>0</v>
      </c>
      <c r="AD85" s="129">
        <f>IF(AD$2,IF(Annual!AD$2,4,1)*IF(Percent!AD$2,100,1)*IF(Logs!AD$2,LN((1+$A$1/100)^(1/4)),(1+$A$1/100)^(1/4)),0)</f>
        <v>0</v>
      </c>
    </row>
    <row r="86" spans="1:30">
      <c r="A86" t="s">
        <v>347</v>
      </c>
      <c r="B86" s="129">
        <f>IF(B$2,IF(Annual!B$2,4,1)*IF(Percent!B$2,100,1)*IF(Logs!B$2,LN((1+$A$1/100)^(1/4)),(1+$A$1/100)^(1/4)),0)</f>
        <v>0</v>
      </c>
      <c r="C86" s="129">
        <f>IF(C$2,IF(Annual!C$2,4,1)*IF(Percent!C$2,100,1)*IF(Logs!C$2,LN((1+$A$1/100)^(1/4)),(1+$A$1/100)^(1/4)),0)</f>
        <v>0</v>
      </c>
      <c r="D86" s="129">
        <f>IF(D$2,IF(Annual!D$2,4,1)*IF(Percent!D$2,100,1)*IF(Logs!D$2,LN((1+$A$1/100)^(1/4)),(1+$A$1/100)^(1/4)),0)</f>
        <v>0</v>
      </c>
      <c r="E86" s="129">
        <f>IF(E$2,IF(Annual!E$2,4,1)*IF(Percent!E$2,100,1)*IF(Logs!E$2,LN((1+$A$1/100)^(1/4)),(1+$A$1/100)^(1/4)),0)</f>
        <v>0</v>
      </c>
      <c r="F86" s="129">
        <f>IF(F$2,IF(Annual!F$2,4,1)*IF(Percent!F$2,100,1)*IF(Logs!F$2,LN((1+$A$1/100)^(1/4)),(1+$A$1/100)^(1/4)),0)</f>
        <v>0</v>
      </c>
      <c r="G86" s="129">
        <f>IF(G$2,IF(Annual!G$2,4,1)*IF(Percent!G$2,100,1)*IF(Logs!G$2,LN((1+$A$1/100)^(1/4)),(1+$A$1/100)^(1/4)),0)</f>
        <v>0</v>
      </c>
      <c r="H86" s="129">
        <f>IF(H$2,IF(Annual!H$2,4,1)*IF(Percent!H$2,100,1)*IF(Logs!H$2,LN((1+$A$1/100)^(1/4)),(1+$A$1/100)^(1/4)),0)</f>
        <v>0</v>
      </c>
      <c r="I86" s="129">
        <f>IF(I$2,IF(Annual!I$2,4,1)*IF(Percent!I$2,100,1)*IF(Logs!I$2,LN((1+$A$1/100)^(1/4)),(1+$A$1/100)^(1/4)),0)</f>
        <v>0</v>
      </c>
      <c r="J86" s="129">
        <f>IF(J$2,IF(Annual!J$2,4,1)*IF(Percent!J$2,100,1)*IF(Logs!J$2,LN((1+$A$1/100)^(1/4)),(1+$A$1/100)^(1/4)),0)</f>
        <v>0</v>
      </c>
      <c r="K86" s="129">
        <f>IF(K$2,IF(Annual!K$2,4,1)*IF(Percent!K$2,100,1)*IF(Logs!K$2,LN((1+$A$1/100)^(1/4)),(1+$A$1/100)^(1/4)),0)</f>
        <v>0</v>
      </c>
      <c r="L86" s="129">
        <f>IF(L$2,IF(Annual!L$2,4,1)*IF(Percent!L$2,100,1)*IF(Logs!L$2,LN((1+$A$1/100)^(1/4)),(1+$A$1/100)^(1/4)),0)</f>
        <v>0</v>
      </c>
      <c r="M86" s="129">
        <f>IF(M$2,IF(Annual!M$2,4,1)*IF(Percent!M$2,100,1)*IF(Logs!M$2,LN((1+$A$1/100)^(1/4)),(1+$A$1/100)^(1/4)),0)</f>
        <v>0</v>
      </c>
      <c r="N86" s="129">
        <f>IF(N$2,IF(Annual!N$2,4,1)*IF(Percent!N$2,100,1)*IF(Logs!N$2,LN((1+$A$1/100)^(1/4)),(1+$A$1/100)^(1/4)),0)</f>
        <v>0</v>
      </c>
      <c r="O86" s="129">
        <f>IF(O$2,IF(Annual!O$2,4,1)*IF(Percent!O$2,100,1)*IF(Logs!O$2,LN((1+$A$1/100)^(1/4)),(1+$A$1/100)^(1/4)),0)</f>
        <v>0</v>
      </c>
      <c r="P86" s="129">
        <f>IF(P$2,IF(Annual!P$2,4,1)*IF(Percent!P$2,100,1)*IF(Logs!P$2,LN((1+$A$1/100)^(1/4)),(1+$A$1/100)^(1/4)),0)</f>
        <v>0</v>
      </c>
      <c r="Q86" s="129">
        <f>IF(Q$2,IF(Annual!Q$2,4,1)*IF(Percent!Q$2,100,1)*IF(Logs!Q$2,LN((1+$A$1/100)^(1/4)),(1+$A$1/100)^(1/4)),0)</f>
        <v>0</v>
      </c>
      <c r="R86" s="129">
        <f>IF(R$2,IF(Annual!R$2,4,1)*IF(Percent!R$2,100,1)*IF(Logs!R$2,LN((1+$A$1/100)^(1/4)),(1+$A$1/100)^(1/4)),0)</f>
        <v>0</v>
      </c>
      <c r="S86" s="129">
        <f>IF(S$2,IF(Annual!S$2,4,1)*IF(Percent!S$2,100,1)*IF(Logs!S$2,LN((1+$A$1/100)^(1/4)),(1+$A$1/100)^(1/4)),0)</f>
        <v>0</v>
      </c>
      <c r="T86" s="129">
        <f>IF(T$2,IF(Annual!T$2,4,1)*IF(Percent!T$2,100,1)*IF(Logs!T$2,LN((1+$A$1/100)^(1/4)),(1+$A$1/100)^(1/4)),0)</f>
        <v>0</v>
      </c>
      <c r="U86" s="129">
        <f>IF(U$2,IF(Annual!U$2,4,1)*IF(Percent!U$2,100,1)*IF(Logs!U$2,LN((1+$A$1/100)^(1/4)),(1+$A$1/100)^(1/4)),0)</f>
        <v>0</v>
      </c>
      <c r="V86" s="129">
        <f>IF(V$2,IF(Annual!V$2,4,1)*IF(Percent!V$2,100,1)*IF(Logs!V$2,LN((1+$A$1/100)^(1/4)),(1+$A$1/100)^(1/4)),0)</f>
        <v>0</v>
      </c>
      <c r="W86" s="129">
        <f>IF(W$2,IF(Annual!W$2,4,1)*IF(Percent!W$2,100,1)*IF(Logs!W$2,LN((1+$A$1/100)^(1/4)),(1+$A$1/100)^(1/4)),0)</f>
        <v>0</v>
      </c>
      <c r="X86" s="129">
        <f>IF(X$2,IF(Annual!X$2,4,1)*IF(Percent!X$2,100,1)*IF(Logs!X$2,LN((1+$A$1/100)^(1/4)),(1+$A$1/100)^(1/4)),0)</f>
        <v>0</v>
      </c>
      <c r="Y86" s="129">
        <f>IF(Y$2,IF(Annual!Y$2,4,1)*IF(Percent!Y$2,100,1)*IF(Logs!Y$2,LN((1+$A$1/100)^(1/4)),(1+$A$1/100)^(1/4)),0)</f>
        <v>0</v>
      </c>
      <c r="Z86" s="129">
        <f>IF(Z$2,IF(Annual!Z$2,4,1)*IF(Percent!Z$2,100,1)*IF(Logs!Z$2,LN((1+$A$1/100)^(1/4)),(1+$A$1/100)^(1/4)),0)</f>
        <v>0</v>
      </c>
      <c r="AA86" s="129">
        <f>IF(AA$2,IF(Annual!AA$2,4,1)*IF(Percent!AA$2,100,1)*IF(Logs!AA$2,LN((1+$A$1/100)^(1/4)),(1+$A$1/100)^(1/4)),0)</f>
        <v>0</v>
      </c>
      <c r="AB86" s="129">
        <f>IF(AB$2,IF(Annual!AB$2,4,1)*IF(Percent!AB$2,100,1)*IF(Logs!AB$2,LN((1+$A$1/100)^(1/4)),(1+$A$1/100)^(1/4)),0)</f>
        <v>0</v>
      </c>
      <c r="AC86" s="129">
        <f>IF(AC$2,IF(Annual!AC$2,4,1)*IF(Percent!AC$2,100,1)*IF(Logs!AC$2,LN((1+$A$1/100)^(1/4)),(1+$A$1/100)^(1/4)),0)</f>
        <v>0</v>
      </c>
      <c r="AD86" s="129">
        <f>IF(AD$2,IF(Annual!AD$2,4,1)*IF(Percent!AD$2,100,1)*IF(Logs!AD$2,LN((1+$A$1/100)^(1/4)),(1+$A$1/100)^(1/4)),0)</f>
        <v>0</v>
      </c>
    </row>
    <row r="87" spans="1:30">
      <c r="A87" t="s">
        <v>348</v>
      </c>
      <c r="B87" s="129">
        <f>IF(B$2,IF(Annual!B$2,4,1)*IF(Percent!B$2,100,1)*IF(Logs!B$2,LN((1+$A$1/100)^(1/4)),(1+$A$1/100)^(1/4)),0)</f>
        <v>0</v>
      </c>
      <c r="C87" s="129">
        <f>IF(C$2,IF(Annual!C$2,4,1)*IF(Percent!C$2,100,1)*IF(Logs!C$2,LN((1+$A$1/100)^(1/4)),(1+$A$1/100)^(1/4)),0)</f>
        <v>0</v>
      </c>
      <c r="D87" s="129">
        <f>IF(D$2,IF(Annual!D$2,4,1)*IF(Percent!D$2,100,1)*IF(Logs!D$2,LN((1+$A$1/100)^(1/4)),(1+$A$1/100)^(1/4)),0)</f>
        <v>0</v>
      </c>
      <c r="E87" s="129">
        <f>IF(E$2,IF(Annual!E$2,4,1)*IF(Percent!E$2,100,1)*IF(Logs!E$2,LN((1+$A$1/100)^(1/4)),(1+$A$1/100)^(1/4)),0)</f>
        <v>0</v>
      </c>
      <c r="F87" s="129">
        <f>IF(F$2,IF(Annual!F$2,4,1)*IF(Percent!F$2,100,1)*IF(Logs!F$2,LN((1+$A$1/100)^(1/4)),(1+$A$1/100)^(1/4)),0)</f>
        <v>0</v>
      </c>
      <c r="G87" s="129">
        <f>IF(G$2,IF(Annual!G$2,4,1)*IF(Percent!G$2,100,1)*IF(Logs!G$2,LN((1+$A$1/100)^(1/4)),(1+$A$1/100)^(1/4)),0)</f>
        <v>0</v>
      </c>
      <c r="H87" s="129">
        <f>IF(H$2,IF(Annual!H$2,4,1)*IF(Percent!H$2,100,1)*IF(Logs!H$2,LN((1+$A$1/100)^(1/4)),(1+$A$1/100)^(1/4)),0)</f>
        <v>0</v>
      </c>
      <c r="I87" s="129">
        <f>IF(I$2,IF(Annual!I$2,4,1)*IF(Percent!I$2,100,1)*IF(Logs!I$2,LN((1+$A$1/100)^(1/4)),(1+$A$1/100)^(1/4)),0)</f>
        <v>0</v>
      </c>
      <c r="J87" s="129">
        <f>IF(J$2,IF(Annual!J$2,4,1)*IF(Percent!J$2,100,1)*IF(Logs!J$2,LN((1+$A$1/100)^(1/4)),(1+$A$1/100)^(1/4)),0)</f>
        <v>0</v>
      </c>
      <c r="K87" s="129">
        <f>IF(K$2,IF(Annual!K$2,4,1)*IF(Percent!K$2,100,1)*IF(Logs!K$2,LN((1+$A$1/100)^(1/4)),(1+$A$1/100)^(1/4)),0)</f>
        <v>0</v>
      </c>
      <c r="L87" s="129">
        <f>IF(L$2,IF(Annual!L$2,4,1)*IF(Percent!L$2,100,1)*IF(Logs!L$2,LN((1+$A$1/100)^(1/4)),(1+$A$1/100)^(1/4)),0)</f>
        <v>0</v>
      </c>
      <c r="M87" s="129">
        <f>IF(M$2,IF(Annual!M$2,4,1)*IF(Percent!M$2,100,1)*IF(Logs!M$2,LN((1+$A$1/100)^(1/4)),(1+$A$1/100)^(1/4)),0)</f>
        <v>0</v>
      </c>
      <c r="N87" s="129">
        <f>IF(N$2,IF(Annual!N$2,4,1)*IF(Percent!N$2,100,1)*IF(Logs!N$2,LN((1+$A$1/100)^(1/4)),(1+$A$1/100)^(1/4)),0)</f>
        <v>0</v>
      </c>
      <c r="O87" s="129">
        <f>IF(O$2,IF(Annual!O$2,4,1)*IF(Percent!O$2,100,1)*IF(Logs!O$2,LN((1+$A$1/100)^(1/4)),(1+$A$1/100)^(1/4)),0)</f>
        <v>0</v>
      </c>
      <c r="P87" s="129">
        <f>IF(P$2,IF(Annual!P$2,4,1)*IF(Percent!P$2,100,1)*IF(Logs!P$2,LN((1+$A$1/100)^(1/4)),(1+$A$1/100)^(1/4)),0)</f>
        <v>0</v>
      </c>
      <c r="Q87" s="129">
        <f>IF(Q$2,IF(Annual!Q$2,4,1)*IF(Percent!Q$2,100,1)*IF(Logs!Q$2,LN((1+$A$1/100)^(1/4)),(1+$A$1/100)^(1/4)),0)</f>
        <v>0</v>
      </c>
      <c r="R87" s="129">
        <f>IF(R$2,IF(Annual!R$2,4,1)*IF(Percent!R$2,100,1)*IF(Logs!R$2,LN((1+$A$1/100)^(1/4)),(1+$A$1/100)^(1/4)),0)</f>
        <v>0</v>
      </c>
      <c r="S87" s="129">
        <f>IF(S$2,IF(Annual!S$2,4,1)*IF(Percent!S$2,100,1)*IF(Logs!S$2,LN((1+$A$1/100)^(1/4)),(1+$A$1/100)^(1/4)),0)</f>
        <v>0</v>
      </c>
      <c r="T87" s="129">
        <f>IF(T$2,IF(Annual!T$2,4,1)*IF(Percent!T$2,100,1)*IF(Logs!T$2,LN((1+$A$1/100)^(1/4)),(1+$A$1/100)^(1/4)),0)</f>
        <v>0</v>
      </c>
      <c r="U87" s="129">
        <f>IF(U$2,IF(Annual!U$2,4,1)*IF(Percent!U$2,100,1)*IF(Logs!U$2,LN((1+$A$1/100)^(1/4)),(1+$A$1/100)^(1/4)),0)</f>
        <v>0</v>
      </c>
      <c r="V87" s="129">
        <f>IF(V$2,IF(Annual!V$2,4,1)*IF(Percent!V$2,100,1)*IF(Logs!V$2,LN((1+$A$1/100)^(1/4)),(1+$A$1/100)^(1/4)),0)</f>
        <v>0</v>
      </c>
      <c r="W87" s="129">
        <f>IF(W$2,IF(Annual!W$2,4,1)*IF(Percent!W$2,100,1)*IF(Logs!W$2,LN((1+$A$1/100)^(1/4)),(1+$A$1/100)^(1/4)),0)</f>
        <v>0</v>
      </c>
      <c r="X87" s="129">
        <f>IF(X$2,IF(Annual!X$2,4,1)*IF(Percent!X$2,100,1)*IF(Logs!X$2,LN((1+$A$1/100)^(1/4)),(1+$A$1/100)^(1/4)),0)</f>
        <v>0</v>
      </c>
      <c r="Y87" s="129">
        <f>IF(Y$2,IF(Annual!Y$2,4,1)*IF(Percent!Y$2,100,1)*IF(Logs!Y$2,LN((1+$A$1/100)^(1/4)),(1+$A$1/100)^(1/4)),0)</f>
        <v>0</v>
      </c>
      <c r="Z87" s="129">
        <f>IF(Z$2,IF(Annual!Z$2,4,1)*IF(Percent!Z$2,100,1)*IF(Logs!Z$2,LN((1+$A$1/100)^(1/4)),(1+$A$1/100)^(1/4)),0)</f>
        <v>0</v>
      </c>
      <c r="AA87" s="129">
        <f>IF(AA$2,IF(Annual!AA$2,4,1)*IF(Percent!AA$2,100,1)*IF(Logs!AA$2,LN((1+$A$1/100)^(1/4)),(1+$A$1/100)^(1/4)),0)</f>
        <v>0</v>
      </c>
      <c r="AB87" s="129">
        <f>IF(AB$2,IF(Annual!AB$2,4,1)*IF(Percent!AB$2,100,1)*IF(Logs!AB$2,LN((1+$A$1/100)^(1/4)),(1+$A$1/100)^(1/4)),0)</f>
        <v>0</v>
      </c>
      <c r="AC87" s="129">
        <f>IF(AC$2,IF(Annual!AC$2,4,1)*IF(Percent!AC$2,100,1)*IF(Logs!AC$2,LN((1+$A$1/100)^(1/4)),(1+$A$1/100)^(1/4)),0)</f>
        <v>0</v>
      </c>
      <c r="AD87" s="129">
        <f>IF(AD$2,IF(Annual!AD$2,4,1)*IF(Percent!AD$2,100,1)*IF(Logs!AD$2,LN((1+$A$1/100)^(1/4)),(1+$A$1/100)^(1/4)),0)</f>
        <v>0</v>
      </c>
    </row>
    <row r="88" spans="1:30">
      <c r="A88" t="s">
        <v>349</v>
      </c>
      <c r="B88" s="129">
        <f>IF(B$2,IF(Annual!B$2,4,1)*IF(Percent!B$2,100,1)*IF(Logs!B$2,LN((1+$A$1/100)^(1/4)),(1+$A$1/100)^(1/4)),0)</f>
        <v>0</v>
      </c>
      <c r="C88" s="129">
        <f>IF(C$2,IF(Annual!C$2,4,1)*IF(Percent!C$2,100,1)*IF(Logs!C$2,LN((1+$A$1/100)^(1/4)),(1+$A$1/100)^(1/4)),0)</f>
        <v>0</v>
      </c>
      <c r="D88" s="129">
        <f>IF(D$2,IF(Annual!D$2,4,1)*IF(Percent!D$2,100,1)*IF(Logs!D$2,LN((1+$A$1/100)^(1/4)),(1+$A$1/100)^(1/4)),0)</f>
        <v>0</v>
      </c>
      <c r="E88" s="129">
        <f>IF(E$2,IF(Annual!E$2,4,1)*IF(Percent!E$2,100,1)*IF(Logs!E$2,LN((1+$A$1/100)^(1/4)),(1+$A$1/100)^(1/4)),0)</f>
        <v>0</v>
      </c>
      <c r="F88" s="129">
        <f>IF(F$2,IF(Annual!F$2,4,1)*IF(Percent!F$2,100,1)*IF(Logs!F$2,LN((1+$A$1/100)^(1/4)),(1+$A$1/100)^(1/4)),0)</f>
        <v>0</v>
      </c>
      <c r="G88" s="129">
        <f>IF(G$2,IF(Annual!G$2,4,1)*IF(Percent!G$2,100,1)*IF(Logs!G$2,LN((1+$A$1/100)^(1/4)),(1+$A$1/100)^(1/4)),0)</f>
        <v>0</v>
      </c>
      <c r="H88" s="129">
        <f>IF(H$2,IF(Annual!H$2,4,1)*IF(Percent!H$2,100,1)*IF(Logs!H$2,LN((1+$A$1/100)^(1/4)),(1+$A$1/100)^(1/4)),0)</f>
        <v>0</v>
      </c>
      <c r="I88" s="129">
        <f>IF(I$2,IF(Annual!I$2,4,1)*IF(Percent!I$2,100,1)*IF(Logs!I$2,LN((1+$A$1/100)^(1/4)),(1+$A$1/100)^(1/4)),0)</f>
        <v>0</v>
      </c>
      <c r="J88" s="129">
        <f>IF(J$2,IF(Annual!J$2,4,1)*IF(Percent!J$2,100,1)*IF(Logs!J$2,LN((1+$A$1/100)^(1/4)),(1+$A$1/100)^(1/4)),0)</f>
        <v>0</v>
      </c>
      <c r="K88" s="129">
        <f>IF(K$2,IF(Annual!K$2,4,1)*IF(Percent!K$2,100,1)*IF(Logs!K$2,LN((1+$A$1/100)^(1/4)),(1+$A$1/100)^(1/4)),0)</f>
        <v>0</v>
      </c>
      <c r="L88" s="129">
        <f>IF(L$2,IF(Annual!L$2,4,1)*IF(Percent!L$2,100,1)*IF(Logs!L$2,LN((1+$A$1/100)^(1/4)),(1+$A$1/100)^(1/4)),0)</f>
        <v>0</v>
      </c>
      <c r="M88" s="129">
        <f>IF(M$2,IF(Annual!M$2,4,1)*IF(Percent!M$2,100,1)*IF(Logs!M$2,LN((1+$A$1/100)^(1/4)),(1+$A$1/100)^(1/4)),0)</f>
        <v>0</v>
      </c>
      <c r="N88" s="129">
        <f>IF(N$2,IF(Annual!N$2,4,1)*IF(Percent!N$2,100,1)*IF(Logs!N$2,LN((1+$A$1/100)^(1/4)),(1+$A$1/100)^(1/4)),0)</f>
        <v>0</v>
      </c>
      <c r="O88" s="129">
        <f>IF(O$2,IF(Annual!O$2,4,1)*IF(Percent!O$2,100,1)*IF(Logs!O$2,LN((1+$A$1/100)^(1/4)),(1+$A$1/100)^(1/4)),0)</f>
        <v>0</v>
      </c>
      <c r="P88" s="129">
        <f>IF(P$2,IF(Annual!P$2,4,1)*IF(Percent!P$2,100,1)*IF(Logs!P$2,LN((1+$A$1/100)^(1/4)),(1+$A$1/100)^(1/4)),0)</f>
        <v>0</v>
      </c>
      <c r="Q88" s="129">
        <f>IF(Q$2,IF(Annual!Q$2,4,1)*IF(Percent!Q$2,100,1)*IF(Logs!Q$2,LN((1+$A$1/100)^(1/4)),(1+$A$1/100)^(1/4)),0)</f>
        <v>0</v>
      </c>
      <c r="R88" s="129">
        <f>IF(R$2,IF(Annual!R$2,4,1)*IF(Percent!R$2,100,1)*IF(Logs!R$2,LN((1+$A$1/100)^(1/4)),(1+$A$1/100)^(1/4)),0)</f>
        <v>0</v>
      </c>
      <c r="S88" s="129">
        <f>IF(S$2,IF(Annual!S$2,4,1)*IF(Percent!S$2,100,1)*IF(Logs!S$2,LN((1+$A$1/100)^(1/4)),(1+$A$1/100)^(1/4)),0)</f>
        <v>0</v>
      </c>
      <c r="T88" s="129">
        <f>IF(T$2,IF(Annual!T$2,4,1)*IF(Percent!T$2,100,1)*IF(Logs!T$2,LN((1+$A$1/100)^(1/4)),(1+$A$1/100)^(1/4)),0)</f>
        <v>0</v>
      </c>
      <c r="U88" s="129">
        <f>IF(U$2,IF(Annual!U$2,4,1)*IF(Percent!U$2,100,1)*IF(Logs!U$2,LN((1+$A$1/100)^(1/4)),(1+$A$1/100)^(1/4)),0)</f>
        <v>0</v>
      </c>
      <c r="V88" s="129">
        <f>IF(V$2,IF(Annual!V$2,4,1)*IF(Percent!V$2,100,1)*IF(Logs!V$2,LN((1+$A$1/100)^(1/4)),(1+$A$1/100)^(1/4)),0)</f>
        <v>0</v>
      </c>
      <c r="W88" s="129">
        <f>IF(W$2,IF(Annual!W$2,4,1)*IF(Percent!W$2,100,1)*IF(Logs!W$2,LN((1+$A$1/100)^(1/4)),(1+$A$1/100)^(1/4)),0)</f>
        <v>0</v>
      </c>
      <c r="X88" s="129">
        <f>IF(X$2,IF(Annual!X$2,4,1)*IF(Percent!X$2,100,1)*IF(Logs!X$2,LN((1+$A$1/100)^(1/4)),(1+$A$1/100)^(1/4)),0)</f>
        <v>0</v>
      </c>
      <c r="Y88" s="129">
        <f>IF(Y$2,IF(Annual!Y$2,4,1)*IF(Percent!Y$2,100,1)*IF(Logs!Y$2,LN((1+$A$1/100)^(1/4)),(1+$A$1/100)^(1/4)),0)</f>
        <v>0</v>
      </c>
      <c r="Z88" s="129">
        <f>IF(Z$2,IF(Annual!Z$2,4,1)*IF(Percent!Z$2,100,1)*IF(Logs!Z$2,LN((1+$A$1/100)^(1/4)),(1+$A$1/100)^(1/4)),0)</f>
        <v>0</v>
      </c>
      <c r="AA88" s="129">
        <f>IF(AA$2,IF(Annual!AA$2,4,1)*IF(Percent!AA$2,100,1)*IF(Logs!AA$2,LN((1+$A$1/100)^(1/4)),(1+$A$1/100)^(1/4)),0)</f>
        <v>0</v>
      </c>
      <c r="AB88" s="129">
        <f>IF(AB$2,IF(Annual!AB$2,4,1)*IF(Percent!AB$2,100,1)*IF(Logs!AB$2,LN((1+$A$1/100)^(1/4)),(1+$A$1/100)^(1/4)),0)</f>
        <v>0</v>
      </c>
      <c r="AC88" s="129">
        <f>IF(AC$2,IF(Annual!AC$2,4,1)*IF(Percent!AC$2,100,1)*IF(Logs!AC$2,LN((1+$A$1/100)^(1/4)),(1+$A$1/100)^(1/4)),0)</f>
        <v>0</v>
      </c>
      <c r="AD88" s="129">
        <f>IF(AD$2,IF(Annual!AD$2,4,1)*IF(Percent!AD$2,100,1)*IF(Logs!AD$2,LN((1+$A$1/100)^(1/4)),(1+$A$1/100)^(1/4)),0)</f>
        <v>0</v>
      </c>
    </row>
    <row r="89" spans="1:30">
      <c r="A89" t="s">
        <v>350</v>
      </c>
      <c r="B89" s="129">
        <f>IF(B$2,IF(Annual!B$2,4,1)*IF(Percent!B$2,100,1)*IF(Logs!B$2,LN((1+$A$1/100)^(1/4)),(1+$A$1/100)^(1/4)),0)</f>
        <v>0</v>
      </c>
      <c r="C89" s="129">
        <f>IF(C$2,IF(Annual!C$2,4,1)*IF(Percent!C$2,100,1)*IF(Logs!C$2,LN((1+$A$1/100)^(1/4)),(1+$A$1/100)^(1/4)),0)</f>
        <v>0</v>
      </c>
      <c r="D89" s="129">
        <f>IF(D$2,IF(Annual!D$2,4,1)*IF(Percent!D$2,100,1)*IF(Logs!D$2,LN((1+$A$1/100)^(1/4)),(1+$A$1/100)^(1/4)),0)</f>
        <v>0</v>
      </c>
      <c r="E89" s="129">
        <f>IF(E$2,IF(Annual!E$2,4,1)*IF(Percent!E$2,100,1)*IF(Logs!E$2,LN((1+$A$1/100)^(1/4)),(1+$A$1/100)^(1/4)),0)</f>
        <v>0</v>
      </c>
      <c r="F89" s="129">
        <f>IF(F$2,IF(Annual!F$2,4,1)*IF(Percent!F$2,100,1)*IF(Logs!F$2,LN((1+$A$1/100)^(1/4)),(1+$A$1/100)^(1/4)),0)</f>
        <v>0</v>
      </c>
      <c r="G89" s="129">
        <f>IF(G$2,IF(Annual!G$2,4,1)*IF(Percent!G$2,100,1)*IF(Logs!G$2,LN((1+$A$1/100)^(1/4)),(1+$A$1/100)^(1/4)),0)</f>
        <v>0</v>
      </c>
      <c r="H89" s="129">
        <f>IF(H$2,IF(Annual!H$2,4,1)*IF(Percent!H$2,100,1)*IF(Logs!H$2,LN((1+$A$1/100)^(1/4)),(1+$A$1/100)^(1/4)),0)</f>
        <v>0</v>
      </c>
      <c r="I89" s="129">
        <f>IF(I$2,IF(Annual!I$2,4,1)*IF(Percent!I$2,100,1)*IF(Logs!I$2,LN((1+$A$1/100)^(1/4)),(1+$A$1/100)^(1/4)),0)</f>
        <v>0</v>
      </c>
      <c r="J89" s="129">
        <f>IF(J$2,IF(Annual!J$2,4,1)*IF(Percent!J$2,100,1)*IF(Logs!J$2,LN((1+$A$1/100)^(1/4)),(1+$A$1/100)^(1/4)),0)</f>
        <v>0</v>
      </c>
      <c r="K89" s="129">
        <f>IF(K$2,IF(Annual!K$2,4,1)*IF(Percent!K$2,100,1)*IF(Logs!K$2,LN((1+$A$1/100)^(1/4)),(1+$A$1/100)^(1/4)),0)</f>
        <v>0</v>
      </c>
      <c r="L89" s="129">
        <f>IF(L$2,IF(Annual!L$2,4,1)*IF(Percent!L$2,100,1)*IF(Logs!L$2,LN((1+$A$1/100)^(1/4)),(1+$A$1/100)^(1/4)),0)</f>
        <v>0</v>
      </c>
      <c r="M89" s="129">
        <f>IF(M$2,IF(Annual!M$2,4,1)*IF(Percent!M$2,100,1)*IF(Logs!M$2,LN((1+$A$1/100)^(1/4)),(1+$A$1/100)^(1/4)),0)</f>
        <v>0</v>
      </c>
      <c r="N89" s="129">
        <f>IF(N$2,IF(Annual!N$2,4,1)*IF(Percent!N$2,100,1)*IF(Logs!N$2,LN((1+$A$1/100)^(1/4)),(1+$A$1/100)^(1/4)),0)</f>
        <v>0</v>
      </c>
      <c r="O89" s="129">
        <f>IF(O$2,IF(Annual!O$2,4,1)*IF(Percent!O$2,100,1)*IF(Logs!O$2,LN((1+$A$1/100)^(1/4)),(1+$A$1/100)^(1/4)),0)</f>
        <v>0</v>
      </c>
      <c r="P89" s="129">
        <f>IF(P$2,IF(Annual!P$2,4,1)*IF(Percent!P$2,100,1)*IF(Logs!P$2,LN((1+$A$1/100)^(1/4)),(1+$A$1/100)^(1/4)),0)</f>
        <v>0</v>
      </c>
      <c r="Q89" s="129">
        <f>IF(Q$2,IF(Annual!Q$2,4,1)*IF(Percent!Q$2,100,1)*IF(Logs!Q$2,LN((1+$A$1/100)^(1/4)),(1+$A$1/100)^(1/4)),0)</f>
        <v>0</v>
      </c>
      <c r="R89" s="129">
        <f>IF(R$2,IF(Annual!R$2,4,1)*IF(Percent!R$2,100,1)*IF(Logs!R$2,LN((1+$A$1/100)^(1/4)),(1+$A$1/100)^(1/4)),0)</f>
        <v>0</v>
      </c>
      <c r="S89" s="129">
        <f>IF(S$2,IF(Annual!S$2,4,1)*IF(Percent!S$2,100,1)*IF(Logs!S$2,LN((1+$A$1/100)^(1/4)),(1+$A$1/100)^(1/4)),0)</f>
        <v>0</v>
      </c>
      <c r="T89" s="129">
        <f>IF(T$2,IF(Annual!T$2,4,1)*IF(Percent!T$2,100,1)*IF(Logs!T$2,LN((1+$A$1/100)^(1/4)),(1+$A$1/100)^(1/4)),0)</f>
        <v>0</v>
      </c>
      <c r="U89" s="129">
        <f>IF(U$2,IF(Annual!U$2,4,1)*IF(Percent!U$2,100,1)*IF(Logs!U$2,LN((1+$A$1/100)^(1/4)),(1+$A$1/100)^(1/4)),0)</f>
        <v>0</v>
      </c>
      <c r="V89" s="129">
        <f>IF(V$2,IF(Annual!V$2,4,1)*IF(Percent!V$2,100,1)*IF(Logs!V$2,LN((1+$A$1/100)^(1/4)),(1+$A$1/100)^(1/4)),0)</f>
        <v>0</v>
      </c>
      <c r="W89" s="129">
        <f>IF(W$2,IF(Annual!W$2,4,1)*IF(Percent!W$2,100,1)*IF(Logs!W$2,LN((1+$A$1/100)^(1/4)),(1+$A$1/100)^(1/4)),0)</f>
        <v>0</v>
      </c>
      <c r="X89" s="129">
        <f>IF(X$2,IF(Annual!X$2,4,1)*IF(Percent!X$2,100,1)*IF(Logs!X$2,LN((1+$A$1/100)^(1/4)),(1+$A$1/100)^(1/4)),0)</f>
        <v>0</v>
      </c>
      <c r="Y89" s="129">
        <f>IF(Y$2,IF(Annual!Y$2,4,1)*IF(Percent!Y$2,100,1)*IF(Logs!Y$2,LN((1+$A$1/100)^(1/4)),(1+$A$1/100)^(1/4)),0)</f>
        <v>0</v>
      </c>
      <c r="Z89" s="129">
        <f>IF(Z$2,IF(Annual!Z$2,4,1)*IF(Percent!Z$2,100,1)*IF(Logs!Z$2,LN((1+$A$1/100)^(1/4)),(1+$A$1/100)^(1/4)),0)</f>
        <v>0</v>
      </c>
      <c r="AA89" s="129">
        <f>IF(AA$2,IF(Annual!AA$2,4,1)*IF(Percent!AA$2,100,1)*IF(Logs!AA$2,LN((1+$A$1/100)^(1/4)),(1+$A$1/100)^(1/4)),0)</f>
        <v>0</v>
      </c>
      <c r="AB89" s="129">
        <f>IF(AB$2,IF(Annual!AB$2,4,1)*IF(Percent!AB$2,100,1)*IF(Logs!AB$2,LN((1+$A$1/100)^(1/4)),(1+$A$1/100)^(1/4)),0)</f>
        <v>0</v>
      </c>
      <c r="AC89" s="129">
        <f>IF(AC$2,IF(Annual!AC$2,4,1)*IF(Percent!AC$2,100,1)*IF(Logs!AC$2,LN((1+$A$1/100)^(1/4)),(1+$A$1/100)^(1/4)),0)</f>
        <v>0</v>
      </c>
      <c r="AD89" s="129">
        <f>IF(AD$2,IF(Annual!AD$2,4,1)*IF(Percent!AD$2,100,1)*IF(Logs!AD$2,LN((1+$A$1/100)^(1/4)),(1+$A$1/100)^(1/4)),0)</f>
        <v>0</v>
      </c>
    </row>
    <row r="90" spans="1:30">
      <c r="A90" t="s">
        <v>351</v>
      </c>
      <c r="B90" s="129">
        <f>IF(B$2,IF(Annual!B$2,4,1)*IF(Percent!B$2,100,1)*IF(Logs!B$2,LN((1+$A$1/100)^(1/4)),(1+$A$1/100)^(1/4)),0)</f>
        <v>0</v>
      </c>
      <c r="C90" s="129">
        <f>IF(C$2,IF(Annual!C$2,4,1)*IF(Percent!C$2,100,1)*IF(Logs!C$2,LN((1+$A$1/100)^(1/4)),(1+$A$1/100)^(1/4)),0)</f>
        <v>0</v>
      </c>
      <c r="D90" s="129">
        <f>IF(D$2,IF(Annual!D$2,4,1)*IF(Percent!D$2,100,1)*IF(Logs!D$2,LN((1+$A$1/100)^(1/4)),(1+$A$1/100)^(1/4)),0)</f>
        <v>0</v>
      </c>
      <c r="E90" s="129">
        <f>IF(E$2,IF(Annual!E$2,4,1)*IF(Percent!E$2,100,1)*IF(Logs!E$2,LN((1+$A$1/100)^(1/4)),(1+$A$1/100)^(1/4)),0)</f>
        <v>0</v>
      </c>
      <c r="F90" s="129">
        <f>IF(F$2,IF(Annual!F$2,4,1)*IF(Percent!F$2,100,1)*IF(Logs!F$2,LN((1+$A$1/100)^(1/4)),(1+$A$1/100)^(1/4)),0)</f>
        <v>0</v>
      </c>
      <c r="G90" s="129">
        <f>IF(G$2,IF(Annual!G$2,4,1)*IF(Percent!G$2,100,1)*IF(Logs!G$2,LN((1+$A$1/100)^(1/4)),(1+$A$1/100)^(1/4)),0)</f>
        <v>0</v>
      </c>
      <c r="H90" s="129">
        <f>IF(H$2,IF(Annual!H$2,4,1)*IF(Percent!H$2,100,1)*IF(Logs!H$2,LN((1+$A$1/100)^(1/4)),(1+$A$1/100)^(1/4)),0)</f>
        <v>0</v>
      </c>
      <c r="I90" s="129">
        <f>IF(I$2,IF(Annual!I$2,4,1)*IF(Percent!I$2,100,1)*IF(Logs!I$2,LN((1+$A$1/100)^(1/4)),(1+$A$1/100)^(1/4)),0)</f>
        <v>0</v>
      </c>
      <c r="J90" s="129">
        <f>IF(J$2,IF(Annual!J$2,4,1)*IF(Percent!J$2,100,1)*IF(Logs!J$2,LN((1+$A$1/100)^(1/4)),(1+$A$1/100)^(1/4)),0)</f>
        <v>0</v>
      </c>
      <c r="K90" s="129">
        <f>IF(K$2,IF(Annual!K$2,4,1)*IF(Percent!K$2,100,1)*IF(Logs!K$2,LN((1+$A$1/100)^(1/4)),(1+$A$1/100)^(1/4)),0)</f>
        <v>0</v>
      </c>
      <c r="L90" s="129">
        <f>IF(L$2,IF(Annual!L$2,4,1)*IF(Percent!L$2,100,1)*IF(Logs!L$2,LN((1+$A$1/100)^(1/4)),(1+$A$1/100)^(1/4)),0)</f>
        <v>0</v>
      </c>
      <c r="M90" s="129">
        <f>IF(M$2,IF(Annual!M$2,4,1)*IF(Percent!M$2,100,1)*IF(Logs!M$2,LN((1+$A$1/100)^(1/4)),(1+$A$1/100)^(1/4)),0)</f>
        <v>0</v>
      </c>
      <c r="N90" s="129">
        <f>IF(N$2,IF(Annual!N$2,4,1)*IF(Percent!N$2,100,1)*IF(Logs!N$2,LN((1+$A$1/100)^(1/4)),(1+$A$1/100)^(1/4)),0)</f>
        <v>0</v>
      </c>
      <c r="O90" s="129">
        <f>IF(O$2,IF(Annual!O$2,4,1)*IF(Percent!O$2,100,1)*IF(Logs!O$2,LN((1+$A$1/100)^(1/4)),(1+$A$1/100)^(1/4)),0)</f>
        <v>0</v>
      </c>
      <c r="P90" s="129">
        <f>IF(P$2,IF(Annual!P$2,4,1)*IF(Percent!P$2,100,1)*IF(Logs!P$2,LN((1+$A$1/100)^(1/4)),(1+$A$1/100)^(1/4)),0)</f>
        <v>0</v>
      </c>
      <c r="Q90" s="129">
        <f>IF(Q$2,IF(Annual!Q$2,4,1)*IF(Percent!Q$2,100,1)*IF(Logs!Q$2,LN((1+$A$1/100)^(1/4)),(1+$A$1/100)^(1/4)),0)</f>
        <v>0</v>
      </c>
      <c r="R90" s="129">
        <f>IF(R$2,IF(Annual!R$2,4,1)*IF(Percent!R$2,100,1)*IF(Logs!R$2,LN((1+$A$1/100)^(1/4)),(1+$A$1/100)^(1/4)),0)</f>
        <v>0</v>
      </c>
      <c r="S90" s="129">
        <f>IF(S$2,IF(Annual!S$2,4,1)*IF(Percent!S$2,100,1)*IF(Logs!S$2,LN((1+$A$1/100)^(1/4)),(1+$A$1/100)^(1/4)),0)</f>
        <v>0</v>
      </c>
      <c r="T90" s="129">
        <f>IF(T$2,IF(Annual!T$2,4,1)*IF(Percent!T$2,100,1)*IF(Logs!T$2,LN((1+$A$1/100)^(1/4)),(1+$A$1/100)^(1/4)),0)</f>
        <v>0</v>
      </c>
      <c r="U90" s="129">
        <f>IF(U$2,IF(Annual!U$2,4,1)*IF(Percent!U$2,100,1)*IF(Logs!U$2,LN((1+$A$1/100)^(1/4)),(1+$A$1/100)^(1/4)),0)</f>
        <v>0</v>
      </c>
      <c r="V90" s="129">
        <f>IF(V$2,IF(Annual!V$2,4,1)*IF(Percent!V$2,100,1)*IF(Logs!V$2,LN((1+$A$1/100)^(1/4)),(1+$A$1/100)^(1/4)),0)</f>
        <v>0</v>
      </c>
      <c r="W90" s="129">
        <f>IF(W$2,IF(Annual!W$2,4,1)*IF(Percent!W$2,100,1)*IF(Logs!W$2,LN((1+$A$1/100)^(1/4)),(1+$A$1/100)^(1/4)),0)</f>
        <v>0</v>
      </c>
      <c r="X90" s="129">
        <f>IF(X$2,IF(Annual!X$2,4,1)*IF(Percent!X$2,100,1)*IF(Logs!X$2,LN((1+$A$1/100)^(1/4)),(1+$A$1/100)^(1/4)),0)</f>
        <v>0</v>
      </c>
      <c r="Y90" s="129">
        <f>IF(Y$2,IF(Annual!Y$2,4,1)*IF(Percent!Y$2,100,1)*IF(Logs!Y$2,LN((1+$A$1/100)^(1/4)),(1+$A$1/100)^(1/4)),0)</f>
        <v>0</v>
      </c>
      <c r="Z90" s="129">
        <f>IF(Z$2,IF(Annual!Z$2,4,1)*IF(Percent!Z$2,100,1)*IF(Logs!Z$2,LN((1+$A$1/100)^(1/4)),(1+$A$1/100)^(1/4)),0)</f>
        <v>0</v>
      </c>
      <c r="AA90" s="129">
        <f>IF(AA$2,IF(Annual!AA$2,4,1)*IF(Percent!AA$2,100,1)*IF(Logs!AA$2,LN((1+$A$1/100)^(1/4)),(1+$A$1/100)^(1/4)),0)</f>
        <v>0</v>
      </c>
      <c r="AB90" s="129">
        <f>IF(AB$2,IF(Annual!AB$2,4,1)*IF(Percent!AB$2,100,1)*IF(Logs!AB$2,LN((1+$A$1/100)^(1/4)),(1+$A$1/100)^(1/4)),0)</f>
        <v>0</v>
      </c>
      <c r="AC90" s="129">
        <f>IF(AC$2,IF(Annual!AC$2,4,1)*IF(Percent!AC$2,100,1)*IF(Logs!AC$2,LN((1+$A$1/100)^(1/4)),(1+$A$1/100)^(1/4)),0)</f>
        <v>0</v>
      </c>
      <c r="AD90" s="129">
        <f>IF(AD$2,IF(Annual!AD$2,4,1)*IF(Percent!AD$2,100,1)*IF(Logs!AD$2,LN((1+$A$1/100)^(1/4)),(1+$A$1/100)^(1/4)),0)</f>
        <v>0</v>
      </c>
    </row>
    <row r="91" spans="1:30">
      <c r="A91" t="s">
        <v>352</v>
      </c>
      <c r="B91" s="129">
        <f>IF(B$2,IF(Annual!B$2,4,1)*IF(Percent!B$2,100,1)*IF(Logs!B$2,LN((1+$A$1/100)^(1/4)),(1+$A$1/100)^(1/4)),0)</f>
        <v>0</v>
      </c>
      <c r="C91" s="129">
        <f>IF(C$2,IF(Annual!C$2,4,1)*IF(Percent!C$2,100,1)*IF(Logs!C$2,LN((1+$A$1/100)^(1/4)),(1+$A$1/100)^(1/4)),0)</f>
        <v>0</v>
      </c>
      <c r="D91" s="129">
        <f>IF(D$2,IF(Annual!D$2,4,1)*IF(Percent!D$2,100,1)*IF(Logs!D$2,LN((1+$A$1/100)^(1/4)),(1+$A$1/100)^(1/4)),0)</f>
        <v>0</v>
      </c>
      <c r="E91" s="129">
        <f>IF(E$2,IF(Annual!E$2,4,1)*IF(Percent!E$2,100,1)*IF(Logs!E$2,LN((1+$A$1/100)^(1/4)),(1+$A$1/100)^(1/4)),0)</f>
        <v>0</v>
      </c>
      <c r="F91" s="129">
        <f>IF(F$2,IF(Annual!F$2,4,1)*IF(Percent!F$2,100,1)*IF(Logs!F$2,LN((1+$A$1/100)^(1/4)),(1+$A$1/100)^(1/4)),0)</f>
        <v>0</v>
      </c>
      <c r="G91" s="129">
        <f>IF(G$2,IF(Annual!G$2,4,1)*IF(Percent!G$2,100,1)*IF(Logs!G$2,LN((1+$A$1/100)^(1/4)),(1+$A$1/100)^(1/4)),0)</f>
        <v>0</v>
      </c>
      <c r="H91" s="129">
        <f>IF(H$2,IF(Annual!H$2,4,1)*IF(Percent!H$2,100,1)*IF(Logs!H$2,LN((1+$A$1/100)^(1/4)),(1+$A$1/100)^(1/4)),0)</f>
        <v>0</v>
      </c>
      <c r="I91" s="129">
        <f>IF(I$2,IF(Annual!I$2,4,1)*IF(Percent!I$2,100,1)*IF(Logs!I$2,LN((1+$A$1/100)^(1/4)),(1+$A$1/100)^(1/4)),0)</f>
        <v>0</v>
      </c>
      <c r="J91" s="129">
        <f>IF(J$2,IF(Annual!J$2,4,1)*IF(Percent!J$2,100,1)*IF(Logs!J$2,LN((1+$A$1/100)^(1/4)),(1+$A$1/100)^(1/4)),0)</f>
        <v>0</v>
      </c>
      <c r="K91" s="129">
        <f>IF(K$2,IF(Annual!K$2,4,1)*IF(Percent!K$2,100,1)*IF(Logs!K$2,LN((1+$A$1/100)^(1/4)),(1+$A$1/100)^(1/4)),0)</f>
        <v>0</v>
      </c>
      <c r="L91" s="129">
        <f>IF(L$2,IF(Annual!L$2,4,1)*IF(Percent!L$2,100,1)*IF(Logs!L$2,LN((1+$A$1/100)^(1/4)),(1+$A$1/100)^(1/4)),0)</f>
        <v>0</v>
      </c>
      <c r="M91" s="129">
        <f>IF(M$2,IF(Annual!M$2,4,1)*IF(Percent!M$2,100,1)*IF(Logs!M$2,LN((1+$A$1/100)^(1/4)),(1+$A$1/100)^(1/4)),0)</f>
        <v>0</v>
      </c>
      <c r="N91" s="129">
        <f>IF(N$2,IF(Annual!N$2,4,1)*IF(Percent!N$2,100,1)*IF(Logs!N$2,LN((1+$A$1/100)^(1/4)),(1+$A$1/100)^(1/4)),0)</f>
        <v>0</v>
      </c>
      <c r="O91" s="129">
        <f>IF(O$2,IF(Annual!O$2,4,1)*IF(Percent!O$2,100,1)*IF(Logs!O$2,LN((1+$A$1/100)^(1/4)),(1+$A$1/100)^(1/4)),0)</f>
        <v>0</v>
      </c>
      <c r="P91" s="129">
        <f>IF(P$2,IF(Annual!P$2,4,1)*IF(Percent!P$2,100,1)*IF(Logs!P$2,LN((1+$A$1/100)^(1/4)),(1+$A$1/100)^(1/4)),0)</f>
        <v>0</v>
      </c>
      <c r="Q91" s="129">
        <f>IF(Q$2,IF(Annual!Q$2,4,1)*IF(Percent!Q$2,100,1)*IF(Logs!Q$2,LN((1+$A$1/100)^(1/4)),(1+$A$1/100)^(1/4)),0)</f>
        <v>0</v>
      </c>
      <c r="R91" s="129">
        <f>IF(R$2,IF(Annual!R$2,4,1)*IF(Percent!R$2,100,1)*IF(Logs!R$2,LN((1+$A$1/100)^(1/4)),(1+$A$1/100)^(1/4)),0)</f>
        <v>0</v>
      </c>
      <c r="S91" s="129">
        <f>IF(S$2,IF(Annual!S$2,4,1)*IF(Percent!S$2,100,1)*IF(Logs!S$2,LN((1+$A$1/100)^(1/4)),(1+$A$1/100)^(1/4)),0)</f>
        <v>0</v>
      </c>
      <c r="T91" s="129">
        <f>IF(T$2,IF(Annual!T$2,4,1)*IF(Percent!T$2,100,1)*IF(Logs!T$2,LN((1+$A$1/100)^(1/4)),(1+$A$1/100)^(1/4)),0)</f>
        <v>0</v>
      </c>
      <c r="U91" s="129">
        <f>IF(U$2,IF(Annual!U$2,4,1)*IF(Percent!U$2,100,1)*IF(Logs!U$2,LN((1+$A$1/100)^(1/4)),(1+$A$1/100)^(1/4)),0)</f>
        <v>0</v>
      </c>
      <c r="V91" s="129">
        <f>IF(V$2,IF(Annual!V$2,4,1)*IF(Percent!V$2,100,1)*IF(Logs!V$2,LN((1+$A$1/100)^(1/4)),(1+$A$1/100)^(1/4)),0)</f>
        <v>0</v>
      </c>
      <c r="W91" s="129">
        <f>IF(W$2,IF(Annual!W$2,4,1)*IF(Percent!W$2,100,1)*IF(Logs!W$2,LN((1+$A$1/100)^(1/4)),(1+$A$1/100)^(1/4)),0)</f>
        <v>0</v>
      </c>
      <c r="X91" s="129">
        <f>IF(X$2,IF(Annual!X$2,4,1)*IF(Percent!X$2,100,1)*IF(Logs!X$2,LN((1+$A$1/100)^(1/4)),(1+$A$1/100)^(1/4)),0)</f>
        <v>0</v>
      </c>
      <c r="Y91" s="129">
        <f>IF(Y$2,IF(Annual!Y$2,4,1)*IF(Percent!Y$2,100,1)*IF(Logs!Y$2,LN((1+$A$1/100)^(1/4)),(1+$A$1/100)^(1/4)),0)</f>
        <v>0</v>
      </c>
      <c r="Z91" s="129">
        <f>IF(Z$2,IF(Annual!Z$2,4,1)*IF(Percent!Z$2,100,1)*IF(Logs!Z$2,LN((1+$A$1/100)^(1/4)),(1+$A$1/100)^(1/4)),0)</f>
        <v>0</v>
      </c>
      <c r="AA91" s="129">
        <f>IF(AA$2,IF(Annual!AA$2,4,1)*IF(Percent!AA$2,100,1)*IF(Logs!AA$2,LN((1+$A$1/100)^(1/4)),(1+$A$1/100)^(1/4)),0)</f>
        <v>0</v>
      </c>
      <c r="AB91" s="129">
        <f>IF(AB$2,IF(Annual!AB$2,4,1)*IF(Percent!AB$2,100,1)*IF(Logs!AB$2,LN((1+$A$1/100)^(1/4)),(1+$A$1/100)^(1/4)),0)</f>
        <v>0</v>
      </c>
      <c r="AC91" s="129">
        <f>IF(AC$2,IF(Annual!AC$2,4,1)*IF(Percent!AC$2,100,1)*IF(Logs!AC$2,LN((1+$A$1/100)^(1/4)),(1+$A$1/100)^(1/4)),0)</f>
        <v>0</v>
      </c>
      <c r="AD91" s="129">
        <f>IF(AD$2,IF(Annual!AD$2,4,1)*IF(Percent!AD$2,100,1)*IF(Logs!AD$2,LN((1+$A$1/100)^(1/4)),(1+$A$1/100)^(1/4)),0)</f>
        <v>0</v>
      </c>
    </row>
    <row r="92" spans="1:30">
      <c r="A92" t="s">
        <v>353</v>
      </c>
      <c r="B92" s="129">
        <f>IF(B$2,IF(Annual!B$2,4,1)*IF(Percent!B$2,100,1)*IF(Logs!B$2,LN((1+$A$1/100)^(1/4)),(1+$A$1/100)^(1/4)),0)</f>
        <v>0</v>
      </c>
      <c r="C92" s="129">
        <f>IF(C$2,IF(Annual!C$2,4,1)*IF(Percent!C$2,100,1)*IF(Logs!C$2,LN((1+$A$1/100)^(1/4)),(1+$A$1/100)^(1/4)),0)</f>
        <v>0</v>
      </c>
      <c r="D92" s="129">
        <f>IF(D$2,IF(Annual!D$2,4,1)*IF(Percent!D$2,100,1)*IF(Logs!D$2,LN((1+$A$1/100)^(1/4)),(1+$A$1/100)^(1/4)),0)</f>
        <v>0</v>
      </c>
      <c r="E92" s="129">
        <f>IF(E$2,IF(Annual!E$2,4,1)*IF(Percent!E$2,100,1)*IF(Logs!E$2,LN((1+$A$1/100)^(1/4)),(1+$A$1/100)^(1/4)),0)</f>
        <v>0</v>
      </c>
      <c r="F92" s="129">
        <f>IF(F$2,IF(Annual!F$2,4,1)*IF(Percent!F$2,100,1)*IF(Logs!F$2,LN((1+$A$1/100)^(1/4)),(1+$A$1/100)^(1/4)),0)</f>
        <v>0</v>
      </c>
      <c r="G92" s="129">
        <f>IF(G$2,IF(Annual!G$2,4,1)*IF(Percent!G$2,100,1)*IF(Logs!G$2,LN((1+$A$1/100)^(1/4)),(1+$A$1/100)^(1/4)),0)</f>
        <v>0</v>
      </c>
      <c r="H92" s="129">
        <f>IF(H$2,IF(Annual!H$2,4,1)*IF(Percent!H$2,100,1)*IF(Logs!H$2,LN((1+$A$1/100)^(1/4)),(1+$A$1/100)^(1/4)),0)</f>
        <v>0</v>
      </c>
      <c r="I92" s="129">
        <f>IF(I$2,IF(Annual!I$2,4,1)*IF(Percent!I$2,100,1)*IF(Logs!I$2,LN((1+$A$1/100)^(1/4)),(1+$A$1/100)^(1/4)),0)</f>
        <v>0</v>
      </c>
      <c r="J92" s="129">
        <f>IF(J$2,IF(Annual!J$2,4,1)*IF(Percent!J$2,100,1)*IF(Logs!J$2,LN((1+$A$1/100)^(1/4)),(1+$A$1/100)^(1/4)),0)</f>
        <v>0</v>
      </c>
      <c r="K92" s="129">
        <f>IF(K$2,IF(Annual!K$2,4,1)*IF(Percent!K$2,100,1)*IF(Logs!K$2,LN((1+$A$1/100)^(1/4)),(1+$A$1/100)^(1/4)),0)</f>
        <v>0</v>
      </c>
      <c r="L92" s="129">
        <f>IF(L$2,IF(Annual!L$2,4,1)*IF(Percent!L$2,100,1)*IF(Logs!L$2,LN((1+$A$1/100)^(1/4)),(1+$A$1/100)^(1/4)),0)</f>
        <v>0</v>
      </c>
      <c r="M92" s="129">
        <f>IF(M$2,IF(Annual!M$2,4,1)*IF(Percent!M$2,100,1)*IF(Logs!M$2,LN((1+$A$1/100)^(1/4)),(1+$A$1/100)^(1/4)),0)</f>
        <v>0</v>
      </c>
      <c r="N92" s="129">
        <f>IF(N$2,IF(Annual!N$2,4,1)*IF(Percent!N$2,100,1)*IF(Logs!N$2,LN((1+$A$1/100)^(1/4)),(1+$A$1/100)^(1/4)),0)</f>
        <v>0</v>
      </c>
      <c r="O92" s="129">
        <f>IF(O$2,IF(Annual!O$2,4,1)*IF(Percent!O$2,100,1)*IF(Logs!O$2,LN((1+$A$1/100)^(1/4)),(1+$A$1/100)^(1/4)),0)</f>
        <v>0</v>
      </c>
      <c r="P92" s="129">
        <f>IF(P$2,IF(Annual!P$2,4,1)*IF(Percent!P$2,100,1)*IF(Logs!P$2,LN((1+$A$1/100)^(1/4)),(1+$A$1/100)^(1/4)),0)</f>
        <v>0</v>
      </c>
      <c r="Q92" s="129">
        <f>IF(Q$2,IF(Annual!Q$2,4,1)*IF(Percent!Q$2,100,1)*IF(Logs!Q$2,LN((1+$A$1/100)^(1/4)),(1+$A$1/100)^(1/4)),0)</f>
        <v>0</v>
      </c>
      <c r="R92" s="129">
        <f>IF(R$2,IF(Annual!R$2,4,1)*IF(Percent!R$2,100,1)*IF(Logs!R$2,LN((1+$A$1/100)^(1/4)),(1+$A$1/100)^(1/4)),0)</f>
        <v>0</v>
      </c>
      <c r="S92" s="129">
        <f>IF(S$2,IF(Annual!S$2,4,1)*IF(Percent!S$2,100,1)*IF(Logs!S$2,LN((1+$A$1/100)^(1/4)),(1+$A$1/100)^(1/4)),0)</f>
        <v>0</v>
      </c>
      <c r="T92" s="129">
        <f>IF(T$2,IF(Annual!T$2,4,1)*IF(Percent!T$2,100,1)*IF(Logs!T$2,LN((1+$A$1/100)^(1/4)),(1+$A$1/100)^(1/4)),0)</f>
        <v>0</v>
      </c>
      <c r="U92" s="129">
        <f>IF(U$2,IF(Annual!U$2,4,1)*IF(Percent!U$2,100,1)*IF(Logs!U$2,LN((1+$A$1/100)^(1/4)),(1+$A$1/100)^(1/4)),0)</f>
        <v>0</v>
      </c>
      <c r="V92" s="129">
        <f>IF(V$2,IF(Annual!V$2,4,1)*IF(Percent!V$2,100,1)*IF(Logs!V$2,LN((1+$A$1/100)^(1/4)),(1+$A$1/100)^(1/4)),0)</f>
        <v>0</v>
      </c>
      <c r="W92" s="129">
        <f>IF(W$2,IF(Annual!W$2,4,1)*IF(Percent!W$2,100,1)*IF(Logs!W$2,LN((1+$A$1/100)^(1/4)),(1+$A$1/100)^(1/4)),0)</f>
        <v>0</v>
      </c>
      <c r="X92" s="129">
        <f>IF(X$2,IF(Annual!X$2,4,1)*IF(Percent!X$2,100,1)*IF(Logs!X$2,LN((1+$A$1/100)^(1/4)),(1+$A$1/100)^(1/4)),0)</f>
        <v>0</v>
      </c>
      <c r="Y92" s="129">
        <f>IF(Y$2,IF(Annual!Y$2,4,1)*IF(Percent!Y$2,100,1)*IF(Logs!Y$2,LN((1+$A$1/100)^(1/4)),(1+$A$1/100)^(1/4)),0)</f>
        <v>0</v>
      </c>
      <c r="Z92" s="129">
        <f>IF(Z$2,IF(Annual!Z$2,4,1)*IF(Percent!Z$2,100,1)*IF(Logs!Z$2,LN((1+$A$1/100)^(1/4)),(1+$A$1/100)^(1/4)),0)</f>
        <v>0</v>
      </c>
      <c r="AA92" s="129">
        <f>IF(AA$2,IF(Annual!AA$2,4,1)*IF(Percent!AA$2,100,1)*IF(Logs!AA$2,LN((1+$A$1/100)^(1/4)),(1+$A$1/100)^(1/4)),0)</f>
        <v>0</v>
      </c>
      <c r="AB92" s="129">
        <f>IF(AB$2,IF(Annual!AB$2,4,1)*IF(Percent!AB$2,100,1)*IF(Logs!AB$2,LN((1+$A$1/100)^(1/4)),(1+$A$1/100)^(1/4)),0)</f>
        <v>0</v>
      </c>
      <c r="AC92" s="129">
        <f>IF(AC$2,IF(Annual!AC$2,4,1)*IF(Percent!AC$2,100,1)*IF(Logs!AC$2,LN((1+$A$1/100)^(1/4)),(1+$A$1/100)^(1/4)),0)</f>
        <v>0</v>
      </c>
      <c r="AD92" s="129">
        <f>IF(AD$2,IF(Annual!AD$2,4,1)*IF(Percent!AD$2,100,1)*IF(Logs!AD$2,LN((1+$A$1/100)^(1/4)),(1+$A$1/100)^(1/4)),0)</f>
        <v>0</v>
      </c>
    </row>
    <row r="93" spans="1:30">
      <c r="A93" t="s">
        <v>354</v>
      </c>
      <c r="B93" s="129">
        <f>IF(B$2,IF(Annual!B$2,4,1)*IF(Percent!B$2,100,1)*IF(Logs!B$2,LN((1+$A$1/100)^(1/4)),(1+$A$1/100)^(1/4)),0)</f>
        <v>0</v>
      </c>
      <c r="C93" s="129">
        <f>IF(C$2,IF(Annual!C$2,4,1)*IF(Percent!C$2,100,1)*IF(Logs!C$2,LN((1+$A$1/100)^(1/4)),(1+$A$1/100)^(1/4)),0)</f>
        <v>0</v>
      </c>
      <c r="D93" s="129">
        <f>IF(D$2,IF(Annual!D$2,4,1)*IF(Percent!D$2,100,1)*IF(Logs!D$2,LN((1+$A$1/100)^(1/4)),(1+$A$1/100)^(1/4)),0)</f>
        <v>0</v>
      </c>
      <c r="E93" s="129">
        <f>IF(E$2,IF(Annual!E$2,4,1)*IF(Percent!E$2,100,1)*IF(Logs!E$2,LN((1+$A$1/100)^(1/4)),(1+$A$1/100)^(1/4)),0)</f>
        <v>0</v>
      </c>
      <c r="F93" s="129">
        <f>IF(F$2,IF(Annual!F$2,4,1)*IF(Percent!F$2,100,1)*IF(Logs!F$2,LN((1+$A$1/100)^(1/4)),(1+$A$1/100)^(1/4)),0)</f>
        <v>0</v>
      </c>
      <c r="G93" s="129">
        <f>IF(G$2,IF(Annual!G$2,4,1)*IF(Percent!G$2,100,1)*IF(Logs!G$2,LN((1+$A$1/100)^(1/4)),(1+$A$1/100)^(1/4)),0)</f>
        <v>0</v>
      </c>
      <c r="H93" s="129">
        <f>IF(H$2,IF(Annual!H$2,4,1)*IF(Percent!H$2,100,1)*IF(Logs!H$2,LN((1+$A$1/100)^(1/4)),(1+$A$1/100)^(1/4)),0)</f>
        <v>0</v>
      </c>
      <c r="I93" s="129">
        <f>IF(I$2,IF(Annual!I$2,4,1)*IF(Percent!I$2,100,1)*IF(Logs!I$2,LN((1+$A$1/100)^(1/4)),(1+$A$1/100)^(1/4)),0)</f>
        <v>0</v>
      </c>
      <c r="J93" s="129">
        <f>IF(J$2,IF(Annual!J$2,4,1)*IF(Percent!J$2,100,1)*IF(Logs!J$2,LN((1+$A$1/100)^(1/4)),(1+$A$1/100)^(1/4)),0)</f>
        <v>0</v>
      </c>
      <c r="K93" s="129">
        <f>IF(K$2,IF(Annual!K$2,4,1)*IF(Percent!K$2,100,1)*IF(Logs!K$2,LN((1+$A$1/100)^(1/4)),(1+$A$1/100)^(1/4)),0)</f>
        <v>0</v>
      </c>
      <c r="L93" s="129">
        <f>IF(L$2,IF(Annual!L$2,4,1)*IF(Percent!L$2,100,1)*IF(Logs!L$2,LN((1+$A$1/100)^(1/4)),(1+$A$1/100)^(1/4)),0)</f>
        <v>0</v>
      </c>
      <c r="M93" s="129">
        <f>IF(M$2,IF(Annual!M$2,4,1)*IF(Percent!M$2,100,1)*IF(Logs!M$2,LN((1+$A$1/100)^(1/4)),(1+$A$1/100)^(1/4)),0)</f>
        <v>0</v>
      </c>
      <c r="N93" s="129">
        <f>IF(N$2,IF(Annual!N$2,4,1)*IF(Percent!N$2,100,1)*IF(Logs!N$2,LN((1+$A$1/100)^(1/4)),(1+$A$1/100)^(1/4)),0)</f>
        <v>0</v>
      </c>
      <c r="O93" s="129">
        <f>IF(O$2,IF(Annual!O$2,4,1)*IF(Percent!O$2,100,1)*IF(Logs!O$2,LN((1+$A$1/100)^(1/4)),(1+$A$1/100)^(1/4)),0)</f>
        <v>0</v>
      </c>
      <c r="P93" s="129">
        <f>IF(P$2,IF(Annual!P$2,4,1)*IF(Percent!P$2,100,1)*IF(Logs!P$2,LN((1+$A$1/100)^(1/4)),(1+$A$1/100)^(1/4)),0)</f>
        <v>0</v>
      </c>
      <c r="Q93" s="129">
        <f>IF(Q$2,IF(Annual!Q$2,4,1)*IF(Percent!Q$2,100,1)*IF(Logs!Q$2,LN((1+$A$1/100)^(1/4)),(1+$A$1/100)^(1/4)),0)</f>
        <v>0</v>
      </c>
      <c r="R93" s="129">
        <f>IF(R$2,IF(Annual!R$2,4,1)*IF(Percent!R$2,100,1)*IF(Logs!R$2,LN((1+$A$1/100)^(1/4)),(1+$A$1/100)^(1/4)),0)</f>
        <v>0</v>
      </c>
      <c r="S93" s="129">
        <f>IF(S$2,IF(Annual!S$2,4,1)*IF(Percent!S$2,100,1)*IF(Logs!S$2,LN((1+$A$1/100)^(1/4)),(1+$A$1/100)^(1/4)),0)</f>
        <v>0</v>
      </c>
      <c r="T93" s="129">
        <f>IF(T$2,IF(Annual!T$2,4,1)*IF(Percent!T$2,100,1)*IF(Logs!T$2,LN((1+$A$1/100)^(1/4)),(1+$A$1/100)^(1/4)),0)</f>
        <v>0</v>
      </c>
      <c r="U93" s="129">
        <f>IF(U$2,IF(Annual!U$2,4,1)*IF(Percent!U$2,100,1)*IF(Logs!U$2,LN((1+$A$1/100)^(1/4)),(1+$A$1/100)^(1/4)),0)</f>
        <v>0</v>
      </c>
      <c r="V93" s="129">
        <f>IF(V$2,IF(Annual!V$2,4,1)*IF(Percent!V$2,100,1)*IF(Logs!V$2,LN((1+$A$1/100)^(1/4)),(1+$A$1/100)^(1/4)),0)</f>
        <v>0</v>
      </c>
      <c r="W93" s="129">
        <f>IF(W$2,IF(Annual!W$2,4,1)*IF(Percent!W$2,100,1)*IF(Logs!W$2,LN((1+$A$1/100)^(1/4)),(1+$A$1/100)^(1/4)),0)</f>
        <v>0</v>
      </c>
      <c r="X93" s="129">
        <f>IF(X$2,IF(Annual!X$2,4,1)*IF(Percent!X$2,100,1)*IF(Logs!X$2,LN((1+$A$1/100)^(1/4)),(1+$A$1/100)^(1/4)),0)</f>
        <v>0</v>
      </c>
      <c r="Y93" s="129">
        <f>IF(Y$2,IF(Annual!Y$2,4,1)*IF(Percent!Y$2,100,1)*IF(Logs!Y$2,LN((1+$A$1/100)^(1/4)),(1+$A$1/100)^(1/4)),0)</f>
        <v>0</v>
      </c>
      <c r="Z93" s="129">
        <f>IF(Z$2,IF(Annual!Z$2,4,1)*IF(Percent!Z$2,100,1)*IF(Logs!Z$2,LN((1+$A$1/100)^(1/4)),(1+$A$1/100)^(1/4)),0)</f>
        <v>0</v>
      </c>
      <c r="AA93" s="129">
        <f>IF(AA$2,IF(Annual!AA$2,4,1)*IF(Percent!AA$2,100,1)*IF(Logs!AA$2,LN((1+$A$1/100)^(1/4)),(1+$A$1/100)^(1/4)),0)</f>
        <v>0</v>
      </c>
      <c r="AB93" s="129">
        <f>IF(AB$2,IF(Annual!AB$2,4,1)*IF(Percent!AB$2,100,1)*IF(Logs!AB$2,LN((1+$A$1/100)^(1/4)),(1+$A$1/100)^(1/4)),0)</f>
        <v>0</v>
      </c>
      <c r="AC93" s="129">
        <f>IF(AC$2,IF(Annual!AC$2,4,1)*IF(Percent!AC$2,100,1)*IF(Logs!AC$2,LN((1+$A$1/100)^(1/4)),(1+$A$1/100)^(1/4)),0)</f>
        <v>0</v>
      </c>
      <c r="AD93" s="129">
        <f>IF(AD$2,IF(Annual!AD$2,4,1)*IF(Percent!AD$2,100,1)*IF(Logs!AD$2,LN((1+$A$1/100)^(1/4)),(1+$A$1/100)^(1/4)),0)</f>
        <v>0</v>
      </c>
    </row>
    <row r="94" spans="1:30">
      <c r="A94" t="s">
        <v>355</v>
      </c>
      <c r="B94" s="129">
        <f>IF(B$2,IF(Annual!B$2,4,1)*IF(Percent!B$2,100,1)*IF(Logs!B$2,LN((1+$A$1/100)^(1/4)),(1+$A$1/100)^(1/4)),0)</f>
        <v>0</v>
      </c>
      <c r="C94" s="129">
        <f>IF(C$2,IF(Annual!C$2,4,1)*IF(Percent!C$2,100,1)*IF(Logs!C$2,LN((1+$A$1/100)^(1/4)),(1+$A$1/100)^(1/4)),0)</f>
        <v>0</v>
      </c>
      <c r="D94" s="129">
        <f>IF(D$2,IF(Annual!D$2,4,1)*IF(Percent!D$2,100,1)*IF(Logs!D$2,LN((1+$A$1/100)^(1/4)),(1+$A$1/100)^(1/4)),0)</f>
        <v>0</v>
      </c>
      <c r="E94" s="129">
        <f>IF(E$2,IF(Annual!E$2,4,1)*IF(Percent!E$2,100,1)*IF(Logs!E$2,LN((1+$A$1/100)^(1/4)),(1+$A$1/100)^(1/4)),0)</f>
        <v>0</v>
      </c>
      <c r="F94" s="129">
        <f>IF(F$2,IF(Annual!F$2,4,1)*IF(Percent!F$2,100,1)*IF(Logs!F$2,LN((1+$A$1/100)^(1/4)),(1+$A$1/100)^(1/4)),0)</f>
        <v>0</v>
      </c>
      <c r="G94" s="129">
        <f>IF(G$2,IF(Annual!G$2,4,1)*IF(Percent!G$2,100,1)*IF(Logs!G$2,LN((1+$A$1/100)^(1/4)),(1+$A$1/100)^(1/4)),0)</f>
        <v>0</v>
      </c>
      <c r="H94" s="129">
        <f>IF(H$2,IF(Annual!H$2,4,1)*IF(Percent!H$2,100,1)*IF(Logs!H$2,LN((1+$A$1/100)^(1/4)),(1+$A$1/100)^(1/4)),0)</f>
        <v>0</v>
      </c>
      <c r="I94" s="129">
        <f>IF(I$2,IF(Annual!I$2,4,1)*IF(Percent!I$2,100,1)*IF(Logs!I$2,LN((1+$A$1/100)^(1/4)),(1+$A$1/100)^(1/4)),0)</f>
        <v>0</v>
      </c>
      <c r="J94" s="129">
        <f>IF(J$2,IF(Annual!J$2,4,1)*IF(Percent!J$2,100,1)*IF(Logs!J$2,LN((1+$A$1/100)^(1/4)),(1+$A$1/100)^(1/4)),0)</f>
        <v>0</v>
      </c>
      <c r="K94" s="129">
        <f>IF(K$2,IF(Annual!K$2,4,1)*IF(Percent!K$2,100,1)*IF(Logs!K$2,LN((1+$A$1/100)^(1/4)),(1+$A$1/100)^(1/4)),0)</f>
        <v>0</v>
      </c>
      <c r="L94" s="129">
        <f>IF(L$2,IF(Annual!L$2,4,1)*IF(Percent!L$2,100,1)*IF(Logs!L$2,LN((1+$A$1/100)^(1/4)),(1+$A$1/100)^(1/4)),0)</f>
        <v>0</v>
      </c>
      <c r="M94" s="129">
        <f>IF(M$2,IF(Annual!M$2,4,1)*IF(Percent!M$2,100,1)*IF(Logs!M$2,LN((1+$A$1/100)^(1/4)),(1+$A$1/100)^(1/4)),0)</f>
        <v>0</v>
      </c>
      <c r="N94" s="129">
        <f>IF(N$2,IF(Annual!N$2,4,1)*IF(Percent!N$2,100,1)*IF(Logs!N$2,LN((1+$A$1/100)^(1/4)),(1+$A$1/100)^(1/4)),0)</f>
        <v>0</v>
      </c>
      <c r="O94" s="129">
        <f>IF(O$2,IF(Annual!O$2,4,1)*IF(Percent!O$2,100,1)*IF(Logs!O$2,LN((1+$A$1/100)^(1/4)),(1+$A$1/100)^(1/4)),0)</f>
        <v>0</v>
      </c>
      <c r="P94" s="129">
        <f>IF(P$2,IF(Annual!P$2,4,1)*IF(Percent!P$2,100,1)*IF(Logs!P$2,LN((1+$A$1/100)^(1/4)),(1+$A$1/100)^(1/4)),0)</f>
        <v>0</v>
      </c>
      <c r="Q94" s="129">
        <f>IF(Q$2,IF(Annual!Q$2,4,1)*IF(Percent!Q$2,100,1)*IF(Logs!Q$2,LN((1+$A$1/100)^(1/4)),(1+$A$1/100)^(1/4)),0)</f>
        <v>0</v>
      </c>
      <c r="R94" s="129">
        <f>IF(R$2,IF(Annual!R$2,4,1)*IF(Percent!R$2,100,1)*IF(Logs!R$2,LN((1+$A$1/100)^(1/4)),(1+$A$1/100)^(1/4)),0)</f>
        <v>0</v>
      </c>
      <c r="S94" s="129">
        <f>IF(S$2,IF(Annual!S$2,4,1)*IF(Percent!S$2,100,1)*IF(Logs!S$2,LN((1+$A$1/100)^(1/4)),(1+$A$1/100)^(1/4)),0)</f>
        <v>0</v>
      </c>
      <c r="T94" s="129">
        <f>IF(T$2,IF(Annual!T$2,4,1)*IF(Percent!T$2,100,1)*IF(Logs!T$2,LN((1+$A$1/100)^(1/4)),(1+$A$1/100)^(1/4)),0)</f>
        <v>0</v>
      </c>
      <c r="U94" s="129">
        <f>IF(U$2,IF(Annual!U$2,4,1)*IF(Percent!U$2,100,1)*IF(Logs!U$2,LN((1+$A$1/100)^(1/4)),(1+$A$1/100)^(1/4)),0)</f>
        <v>0</v>
      </c>
      <c r="V94" s="129">
        <f>IF(V$2,IF(Annual!V$2,4,1)*IF(Percent!V$2,100,1)*IF(Logs!V$2,LN((1+$A$1/100)^(1/4)),(1+$A$1/100)^(1/4)),0)</f>
        <v>0</v>
      </c>
      <c r="W94" s="129">
        <f>IF(W$2,IF(Annual!W$2,4,1)*IF(Percent!W$2,100,1)*IF(Logs!W$2,LN((1+$A$1/100)^(1/4)),(1+$A$1/100)^(1/4)),0)</f>
        <v>0</v>
      </c>
      <c r="X94" s="129">
        <f>IF(X$2,IF(Annual!X$2,4,1)*IF(Percent!X$2,100,1)*IF(Logs!X$2,LN((1+$A$1/100)^(1/4)),(1+$A$1/100)^(1/4)),0)</f>
        <v>0</v>
      </c>
      <c r="Y94" s="129">
        <f>IF(Y$2,IF(Annual!Y$2,4,1)*IF(Percent!Y$2,100,1)*IF(Logs!Y$2,LN((1+$A$1/100)^(1/4)),(1+$A$1/100)^(1/4)),0)</f>
        <v>0</v>
      </c>
      <c r="Z94" s="129">
        <f>IF(Z$2,IF(Annual!Z$2,4,1)*IF(Percent!Z$2,100,1)*IF(Logs!Z$2,LN((1+$A$1/100)^(1/4)),(1+$A$1/100)^(1/4)),0)</f>
        <v>0</v>
      </c>
      <c r="AA94" s="129">
        <f>IF(AA$2,IF(Annual!AA$2,4,1)*IF(Percent!AA$2,100,1)*IF(Logs!AA$2,LN((1+$A$1/100)^(1/4)),(1+$A$1/100)^(1/4)),0)</f>
        <v>0</v>
      </c>
      <c r="AB94" s="129">
        <f>IF(AB$2,IF(Annual!AB$2,4,1)*IF(Percent!AB$2,100,1)*IF(Logs!AB$2,LN((1+$A$1/100)^(1/4)),(1+$A$1/100)^(1/4)),0)</f>
        <v>0</v>
      </c>
      <c r="AC94" s="129">
        <f>IF(AC$2,IF(Annual!AC$2,4,1)*IF(Percent!AC$2,100,1)*IF(Logs!AC$2,LN((1+$A$1/100)^(1/4)),(1+$A$1/100)^(1/4)),0)</f>
        <v>0</v>
      </c>
      <c r="AD94" s="129">
        <f>IF(AD$2,IF(Annual!AD$2,4,1)*IF(Percent!AD$2,100,1)*IF(Logs!AD$2,LN((1+$A$1/100)^(1/4)),(1+$A$1/100)^(1/4)),0)</f>
        <v>0</v>
      </c>
    </row>
    <row r="95" spans="1:30">
      <c r="A95" t="s">
        <v>356</v>
      </c>
      <c r="B95" s="129">
        <f>IF(B$2,IF(Annual!B$2,4,1)*IF(Percent!B$2,100,1)*IF(Logs!B$2,LN((1+$A$1/100)^(1/4)),(1+$A$1/100)^(1/4)),0)</f>
        <v>0</v>
      </c>
      <c r="C95" s="129">
        <f>IF(C$2,IF(Annual!C$2,4,1)*IF(Percent!C$2,100,1)*IF(Logs!C$2,LN((1+$A$1/100)^(1/4)),(1+$A$1/100)^(1/4)),0)</f>
        <v>0</v>
      </c>
      <c r="D95" s="129">
        <f>IF(D$2,IF(Annual!D$2,4,1)*IF(Percent!D$2,100,1)*IF(Logs!D$2,LN((1+$A$1/100)^(1/4)),(1+$A$1/100)^(1/4)),0)</f>
        <v>0</v>
      </c>
      <c r="E95" s="129">
        <f>IF(E$2,IF(Annual!E$2,4,1)*IF(Percent!E$2,100,1)*IF(Logs!E$2,LN((1+$A$1/100)^(1/4)),(1+$A$1/100)^(1/4)),0)</f>
        <v>0</v>
      </c>
      <c r="F95" s="129">
        <f>IF(F$2,IF(Annual!F$2,4,1)*IF(Percent!F$2,100,1)*IF(Logs!F$2,LN((1+$A$1/100)^(1/4)),(1+$A$1/100)^(1/4)),0)</f>
        <v>0</v>
      </c>
      <c r="G95" s="129">
        <f>IF(G$2,IF(Annual!G$2,4,1)*IF(Percent!G$2,100,1)*IF(Logs!G$2,LN((1+$A$1/100)^(1/4)),(1+$A$1/100)^(1/4)),0)</f>
        <v>0</v>
      </c>
      <c r="H95" s="129">
        <f>IF(H$2,IF(Annual!H$2,4,1)*IF(Percent!H$2,100,1)*IF(Logs!H$2,LN((1+$A$1/100)^(1/4)),(1+$A$1/100)^(1/4)),0)</f>
        <v>0</v>
      </c>
      <c r="I95" s="129">
        <f>IF(I$2,IF(Annual!I$2,4,1)*IF(Percent!I$2,100,1)*IF(Logs!I$2,LN((1+$A$1/100)^(1/4)),(1+$A$1/100)^(1/4)),0)</f>
        <v>0</v>
      </c>
      <c r="J95" s="129">
        <f>IF(J$2,IF(Annual!J$2,4,1)*IF(Percent!J$2,100,1)*IF(Logs!J$2,LN((1+$A$1/100)^(1/4)),(1+$A$1/100)^(1/4)),0)</f>
        <v>0</v>
      </c>
      <c r="K95" s="129">
        <f>IF(K$2,IF(Annual!K$2,4,1)*IF(Percent!K$2,100,1)*IF(Logs!K$2,LN((1+$A$1/100)^(1/4)),(1+$A$1/100)^(1/4)),0)</f>
        <v>0</v>
      </c>
      <c r="L95" s="129">
        <f>IF(L$2,IF(Annual!L$2,4,1)*IF(Percent!L$2,100,1)*IF(Logs!L$2,LN((1+$A$1/100)^(1/4)),(1+$A$1/100)^(1/4)),0)</f>
        <v>0</v>
      </c>
      <c r="M95" s="129">
        <f>IF(M$2,IF(Annual!M$2,4,1)*IF(Percent!M$2,100,1)*IF(Logs!M$2,LN((1+$A$1/100)^(1/4)),(1+$A$1/100)^(1/4)),0)</f>
        <v>0</v>
      </c>
      <c r="N95" s="129">
        <f>IF(N$2,IF(Annual!N$2,4,1)*IF(Percent!N$2,100,1)*IF(Logs!N$2,LN((1+$A$1/100)^(1/4)),(1+$A$1/100)^(1/4)),0)</f>
        <v>0</v>
      </c>
      <c r="O95" s="129">
        <f>IF(O$2,IF(Annual!O$2,4,1)*IF(Percent!O$2,100,1)*IF(Logs!O$2,LN((1+$A$1/100)^(1/4)),(1+$A$1/100)^(1/4)),0)</f>
        <v>0</v>
      </c>
      <c r="P95" s="129">
        <f>IF(P$2,IF(Annual!P$2,4,1)*IF(Percent!P$2,100,1)*IF(Logs!P$2,LN((1+$A$1/100)^(1/4)),(1+$A$1/100)^(1/4)),0)</f>
        <v>0</v>
      </c>
      <c r="Q95" s="129">
        <f>IF(Q$2,IF(Annual!Q$2,4,1)*IF(Percent!Q$2,100,1)*IF(Logs!Q$2,LN((1+$A$1/100)^(1/4)),(1+$A$1/100)^(1/4)),0)</f>
        <v>0</v>
      </c>
      <c r="R95" s="129">
        <f>IF(R$2,IF(Annual!R$2,4,1)*IF(Percent!R$2,100,1)*IF(Logs!R$2,LN((1+$A$1/100)^(1/4)),(1+$A$1/100)^(1/4)),0)</f>
        <v>0</v>
      </c>
      <c r="S95" s="129">
        <f>IF(S$2,IF(Annual!S$2,4,1)*IF(Percent!S$2,100,1)*IF(Logs!S$2,LN((1+$A$1/100)^(1/4)),(1+$A$1/100)^(1/4)),0)</f>
        <v>0</v>
      </c>
      <c r="T95" s="129">
        <f>IF(T$2,IF(Annual!T$2,4,1)*IF(Percent!T$2,100,1)*IF(Logs!T$2,LN((1+$A$1/100)^(1/4)),(1+$A$1/100)^(1/4)),0)</f>
        <v>0</v>
      </c>
      <c r="U95" s="129">
        <f>IF(U$2,IF(Annual!U$2,4,1)*IF(Percent!U$2,100,1)*IF(Logs!U$2,LN((1+$A$1/100)^(1/4)),(1+$A$1/100)^(1/4)),0)</f>
        <v>0</v>
      </c>
      <c r="V95" s="129">
        <f>IF(V$2,IF(Annual!V$2,4,1)*IF(Percent!V$2,100,1)*IF(Logs!V$2,LN((1+$A$1/100)^(1/4)),(1+$A$1/100)^(1/4)),0)</f>
        <v>0</v>
      </c>
      <c r="W95" s="129">
        <f>IF(W$2,IF(Annual!W$2,4,1)*IF(Percent!W$2,100,1)*IF(Logs!W$2,LN((1+$A$1/100)^(1/4)),(1+$A$1/100)^(1/4)),0)</f>
        <v>0</v>
      </c>
      <c r="X95" s="129">
        <f>IF(X$2,IF(Annual!X$2,4,1)*IF(Percent!X$2,100,1)*IF(Logs!X$2,LN((1+$A$1/100)^(1/4)),(1+$A$1/100)^(1/4)),0)</f>
        <v>0</v>
      </c>
      <c r="Y95" s="129">
        <f>IF(Y$2,IF(Annual!Y$2,4,1)*IF(Percent!Y$2,100,1)*IF(Logs!Y$2,LN((1+$A$1/100)^(1/4)),(1+$A$1/100)^(1/4)),0)</f>
        <v>0</v>
      </c>
      <c r="Z95" s="129">
        <f>IF(Z$2,IF(Annual!Z$2,4,1)*IF(Percent!Z$2,100,1)*IF(Logs!Z$2,LN((1+$A$1/100)^(1/4)),(1+$A$1/100)^(1/4)),0)</f>
        <v>0</v>
      </c>
      <c r="AA95" s="129">
        <f>IF(AA$2,IF(Annual!AA$2,4,1)*IF(Percent!AA$2,100,1)*IF(Logs!AA$2,LN((1+$A$1/100)^(1/4)),(1+$A$1/100)^(1/4)),0)</f>
        <v>0</v>
      </c>
      <c r="AB95" s="129">
        <f>IF(AB$2,IF(Annual!AB$2,4,1)*IF(Percent!AB$2,100,1)*IF(Logs!AB$2,LN((1+$A$1/100)^(1/4)),(1+$A$1/100)^(1/4)),0)</f>
        <v>0</v>
      </c>
      <c r="AC95" s="129">
        <f>IF(AC$2,IF(Annual!AC$2,4,1)*IF(Percent!AC$2,100,1)*IF(Logs!AC$2,LN((1+$A$1/100)^(1/4)),(1+$A$1/100)^(1/4)),0)</f>
        <v>0</v>
      </c>
      <c r="AD95" s="129">
        <f>IF(AD$2,IF(Annual!AD$2,4,1)*IF(Percent!AD$2,100,1)*IF(Logs!AD$2,LN((1+$A$1/100)^(1/4)),(1+$A$1/100)^(1/4)),0)</f>
        <v>0</v>
      </c>
    </row>
    <row r="96" spans="1:30">
      <c r="A96" t="s">
        <v>357</v>
      </c>
      <c r="B96" s="129">
        <f>IF(B$2,IF(Annual!B$2,4,1)*IF(Percent!B$2,100,1)*IF(Logs!B$2,LN((1+$A$1/100)^(1/4)),(1+$A$1/100)^(1/4)),0)</f>
        <v>0</v>
      </c>
      <c r="C96" s="129">
        <f>IF(C$2,IF(Annual!C$2,4,1)*IF(Percent!C$2,100,1)*IF(Logs!C$2,LN((1+$A$1/100)^(1/4)),(1+$A$1/100)^(1/4)),0)</f>
        <v>0</v>
      </c>
      <c r="D96" s="129">
        <f>IF(D$2,IF(Annual!D$2,4,1)*IF(Percent!D$2,100,1)*IF(Logs!D$2,LN((1+$A$1/100)^(1/4)),(1+$A$1/100)^(1/4)),0)</f>
        <v>0</v>
      </c>
      <c r="E96" s="129">
        <f>IF(E$2,IF(Annual!E$2,4,1)*IF(Percent!E$2,100,1)*IF(Logs!E$2,LN((1+$A$1/100)^(1/4)),(1+$A$1/100)^(1/4)),0)</f>
        <v>0</v>
      </c>
      <c r="F96" s="129">
        <f>IF(F$2,IF(Annual!F$2,4,1)*IF(Percent!F$2,100,1)*IF(Logs!F$2,LN((1+$A$1/100)^(1/4)),(1+$A$1/100)^(1/4)),0)</f>
        <v>0</v>
      </c>
      <c r="G96" s="129">
        <f>IF(G$2,IF(Annual!G$2,4,1)*IF(Percent!G$2,100,1)*IF(Logs!G$2,LN((1+$A$1/100)^(1/4)),(1+$A$1/100)^(1/4)),0)</f>
        <v>0</v>
      </c>
      <c r="H96" s="129">
        <f>IF(H$2,IF(Annual!H$2,4,1)*IF(Percent!H$2,100,1)*IF(Logs!H$2,LN((1+$A$1/100)^(1/4)),(1+$A$1/100)^(1/4)),0)</f>
        <v>0</v>
      </c>
      <c r="I96" s="129">
        <f>IF(I$2,IF(Annual!I$2,4,1)*IF(Percent!I$2,100,1)*IF(Logs!I$2,LN((1+$A$1/100)^(1/4)),(1+$A$1/100)^(1/4)),0)</f>
        <v>0</v>
      </c>
      <c r="J96" s="129">
        <f>IF(J$2,IF(Annual!J$2,4,1)*IF(Percent!J$2,100,1)*IF(Logs!J$2,LN((1+$A$1/100)^(1/4)),(1+$A$1/100)^(1/4)),0)</f>
        <v>0</v>
      </c>
      <c r="K96" s="129">
        <f>IF(K$2,IF(Annual!K$2,4,1)*IF(Percent!K$2,100,1)*IF(Logs!K$2,LN((1+$A$1/100)^(1/4)),(1+$A$1/100)^(1/4)),0)</f>
        <v>0</v>
      </c>
      <c r="L96" s="129">
        <f>IF(L$2,IF(Annual!L$2,4,1)*IF(Percent!L$2,100,1)*IF(Logs!L$2,LN((1+$A$1/100)^(1/4)),(1+$A$1/100)^(1/4)),0)</f>
        <v>0</v>
      </c>
      <c r="M96" s="129">
        <f>IF(M$2,IF(Annual!M$2,4,1)*IF(Percent!M$2,100,1)*IF(Logs!M$2,LN((1+$A$1/100)^(1/4)),(1+$A$1/100)^(1/4)),0)</f>
        <v>0</v>
      </c>
      <c r="N96" s="129">
        <f>IF(N$2,IF(Annual!N$2,4,1)*IF(Percent!N$2,100,1)*IF(Logs!N$2,LN((1+$A$1/100)^(1/4)),(1+$A$1/100)^(1/4)),0)</f>
        <v>0</v>
      </c>
      <c r="O96" s="129">
        <f>IF(O$2,IF(Annual!O$2,4,1)*IF(Percent!O$2,100,1)*IF(Logs!O$2,LN((1+$A$1/100)^(1/4)),(1+$A$1/100)^(1/4)),0)</f>
        <v>0</v>
      </c>
      <c r="P96" s="129">
        <f>IF(P$2,IF(Annual!P$2,4,1)*IF(Percent!P$2,100,1)*IF(Logs!P$2,LN((1+$A$1/100)^(1/4)),(1+$A$1/100)^(1/4)),0)</f>
        <v>0</v>
      </c>
      <c r="Q96" s="129">
        <f>IF(Q$2,IF(Annual!Q$2,4,1)*IF(Percent!Q$2,100,1)*IF(Logs!Q$2,LN((1+$A$1/100)^(1/4)),(1+$A$1/100)^(1/4)),0)</f>
        <v>0</v>
      </c>
      <c r="R96" s="129">
        <f>IF(R$2,IF(Annual!R$2,4,1)*IF(Percent!R$2,100,1)*IF(Logs!R$2,LN((1+$A$1/100)^(1/4)),(1+$A$1/100)^(1/4)),0)</f>
        <v>0</v>
      </c>
      <c r="S96" s="129">
        <f>IF(S$2,IF(Annual!S$2,4,1)*IF(Percent!S$2,100,1)*IF(Logs!S$2,LN((1+$A$1/100)^(1/4)),(1+$A$1/100)^(1/4)),0)</f>
        <v>0</v>
      </c>
      <c r="T96" s="129">
        <f>IF(T$2,IF(Annual!T$2,4,1)*IF(Percent!T$2,100,1)*IF(Logs!T$2,LN((1+$A$1/100)^(1/4)),(1+$A$1/100)^(1/4)),0)</f>
        <v>0</v>
      </c>
      <c r="U96" s="129">
        <f>IF(U$2,IF(Annual!U$2,4,1)*IF(Percent!U$2,100,1)*IF(Logs!U$2,LN((1+$A$1/100)^(1/4)),(1+$A$1/100)^(1/4)),0)</f>
        <v>0</v>
      </c>
      <c r="V96" s="129">
        <f>IF(V$2,IF(Annual!V$2,4,1)*IF(Percent!V$2,100,1)*IF(Logs!V$2,LN((1+$A$1/100)^(1/4)),(1+$A$1/100)^(1/4)),0)</f>
        <v>0</v>
      </c>
      <c r="W96" s="129">
        <f>IF(W$2,IF(Annual!W$2,4,1)*IF(Percent!W$2,100,1)*IF(Logs!W$2,LN((1+$A$1/100)^(1/4)),(1+$A$1/100)^(1/4)),0)</f>
        <v>0</v>
      </c>
      <c r="X96" s="129">
        <f>IF(X$2,IF(Annual!X$2,4,1)*IF(Percent!X$2,100,1)*IF(Logs!X$2,LN((1+$A$1/100)^(1/4)),(1+$A$1/100)^(1/4)),0)</f>
        <v>0</v>
      </c>
      <c r="Y96" s="129">
        <f>IF(Y$2,IF(Annual!Y$2,4,1)*IF(Percent!Y$2,100,1)*IF(Logs!Y$2,LN((1+$A$1/100)^(1/4)),(1+$A$1/100)^(1/4)),0)</f>
        <v>0</v>
      </c>
      <c r="Z96" s="129">
        <f>IF(Z$2,IF(Annual!Z$2,4,1)*IF(Percent!Z$2,100,1)*IF(Logs!Z$2,LN((1+$A$1/100)^(1/4)),(1+$A$1/100)^(1/4)),0)</f>
        <v>0</v>
      </c>
      <c r="AA96" s="129">
        <f>IF(AA$2,IF(Annual!AA$2,4,1)*IF(Percent!AA$2,100,1)*IF(Logs!AA$2,LN((1+$A$1/100)^(1/4)),(1+$A$1/100)^(1/4)),0)</f>
        <v>0</v>
      </c>
      <c r="AB96" s="129">
        <f>IF(AB$2,IF(Annual!AB$2,4,1)*IF(Percent!AB$2,100,1)*IF(Logs!AB$2,LN((1+$A$1/100)^(1/4)),(1+$A$1/100)^(1/4)),0)</f>
        <v>0</v>
      </c>
      <c r="AC96" s="129">
        <f>IF(AC$2,IF(Annual!AC$2,4,1)*IF(Percent!AC$2,100,1)*IF(Logs!AC$2,LN((1+$A$1/100)^(1/4)),(1+$A$1/100)^(1/4)),0)</f>
        <v>0</v>
      </c>
      <c r="AD96" s="129">
        <f>IF(AD$2,IF(Annual!AD$2,4,1)*IF(Percent!AD$2,100,1)*IF(Logs!AD$2,LN((1+$A$1/100)^(1/4)),(1+$A$1/100)^(1/4)),0)</f>
        <v>0</v>
      </c>
    </row>
    <row r="97" spans="1:30">
      <c r="A97" t="s">
        <v>358</v>
      </c>
      <c r="B97" s="129">
        <f>IF(B$2,IF(Annual!B$2,4,1)*IF(Percent!B$2,100,1)*IF(Logs!B$2,LN((1+$A$1/100)^(1/4)),(1+$A$1/100)^(1/4)),0)</f>
        <v>0</v>
      </c>
      <c r="C97" s="129">
        <f>IF(C$2,IF(Annual!C$2,4,1)*IF(Percent!C$2,100,1)*IF(Logs!C$2,LN((1+$A$1/100)^(1/4)),(1+$A$1/100)^(1/4)),0)</f>
        <v>0</v>
      </c>
      <c r="D97" s="129">
        <f>IF(D$2,IF(Annual!D$2,4,1)*IF(Percent!D$2,100,1)*IF(Logs!D$2,LN((1+$A$1/100)^(1/4)),(1+$A$1/100)^(1/4)),0)</f>
        <v>0</v>
      </c>
      <c r="E97" s="129">
        <f>IF(E$2,IF(Annual!E$2,4,1)*IF(Percent!E$2,100,1)*IF(Logs!E$2,LN((1+$A$1/100)^(1/4)),(1+$A$1/100)^(1/4)),0)</f>
        <v>0</v>
      </c>
      <c r="F97" s="129">
        <f>IF(F$2,IF(Annual!F$2,4,1)*IF(Percent!F$2,100,1)*IF(Logs!F$2,LN((1+$A$1/100)^(1/4)),(1+$A$1/100)^(1/4)),0)</f>
        <v>0</v>
      </c>
      <c r="G97" s="129">
        <f>IF(G$2,IF(Annual!G$2,4,1)*IF(Percent!G$2,100,1)*IF(Logs!G$2,LN((1+$A$1/100)^(1/4)),(1+$A$1/100)^(1/4)),0)</f>
        <v>0</v>
      </c>
      <c r="H97" s="129">
        <f>IF(H$2,IF(Annual!H$2,4,1)*IF(Percent!H$2,100,1)*IF(Logs!H$2,LN((1+$A$1/100)^(1/4)),(1+$A$1/100)^(1/4)),0)</f>
        <v>0</v>
      </c>
      <c r="I97" s="129">
        <f>IF(I$2,IF(Annual!I$2,4,1)*IF(Percent!I$2,100,1)*IF(Logs!I$2,LN((1+$A$1/100)^(1/4)),(1+$A$1/100)^(1/4)),0)</f>
        <v>0</v>
      </c>
      <c r="J97" s="129">
        <f>IF(J$2,IF(Annual!J$2,4,1)*IF(Percent!J$2,100,1)*IF(Logs!J$2,LN((1+$A$1/100)^(1/4)),(1+$A$1/100)^(1/4)),0)</f>
        <v>0</v>
      </c>
      <c r="K97" s="129">
        <f>IF(K$2,IF(Annual!K$2,4,1)*IF(Percent!K$2,100,1)*IF(Logs!K$2,LN((1+$A$1/100)^(1/4)),(1+$A$1/100)^(1/4)),0)</f>
        <v>0</v>
      </c>
      <c r="L97" s="129">
        <f>IF(L$2,IF(Annual!L$2,4,1)*IF(Percent!L$2,100,1)*IF(Logs!L$2,LN((1+$A$1/100)^(1/4)),(1+$A$1/100)^(1/4)),0)</f>
        <v>0</v>
      </c>
      <c r="M97" s="129">
        <f>IF(M$2,IF(Annual!M$2,4,1)*IF(Percent!M$2,100,1)*IF(Logs!M$2,LN((1+$A$1/100)^(1/4)),(1+$A$1/100)^(1/4)),0)</f>
        <v>0</v>
      </c>
      <c r="N97" s="129">
        <f>IF(N$2,IF(Annual!N$2,4,1)*IF(Percent!N$2,100,1)*IF(Logs!N$2,LN((1+$A$1/100)^(1/4)),(1+$A$1/100)^(1/4)),0)</f>
        <v>0</v>
      </c>
      <c r="O97" s="129">
        <f>IF(O$2,IF(Annual!O$2,4,1)*IF(Percent!O$2,100,1)*IF(Logs!O$2,LN((1+$A$1/100)^(1/4)),(1+$A$1/100)^(1/4)),0)</f>
        <v>0</v>
      </c>
      <c r="P97" s="129">
        <f>IF(P$2,IF(Annual!P$2,4,1)*IF(Percent!P$2,100,1)*IF(Logs!P$2,LN((1+$A$1/100)^(1/4)),(1+$A$1/100)^(1/4)),0)</f>
        <v>0</v>
      </c>
      <c r="Q97" s="129">
        <f>IF(Q$2,IF(Annual!Q$2,4,1)*IF(Percent!Q$2,100,1)*IF(Logs!Q$2,LN((1+$A$1/100)^(1/4)),(1+$A$1/100)^(1/4)),0)</f>
        <v>0</v>
      </c>
      <c r="R97" s="129">
        <f>IF(R$2,IF(Annual!R$2,4,1)*IF(Percent!R$2,100,1)*IF(Logs!R$2,LN((1+$A$1/100)^(1/4)),(1+$A$1/100)^(1/4)),0)</f>
        <v>0</v>
      </c>
      <c r="S97" s="129">
        <f>IF(S$2,IF(Annual!S$2,4,1)*IF(Percent!S$2,100,1)*IF(Logs!S$2,LN((1+$A$1/100)^(1/4)),(1+$A$1/100)^(1/4)),0)</f>
        <v>0</v>
      </c>
      <c r="T97" s="129">
        <f>IF(T$2,IF(Annual!T$2,4,1)*IF(Percent!T$2,100,1)*IF(Logs!T$2,LN((1+$A$1/100)^(1/4)),(1+$A$1/100)^(1/4)),0)</f>
        <v>0</v>
      </c>
      <c r="U97" s="129">
        <f>IF(U$2,IF(Annual!U$2,4,1)*IF(Percent!U$2,100,1)*IF(Logs!U$2,LN((1+$A$1/100)^(1/4)),(1+$A$1/100)^(1/4)),0)</f>
        <v>0</v>
      </c>
      <c r="V97" s="129">
        <f>IF(V$2,IF(Annual!V$2,4,1)*IF(Percent!V$2,100,1)*IF(Logs!V$2,LN((1+$A$1/100)^(1/4)),(1+$A$1/100)^(1/4)),0)</f>
        <v>0</v>
      </c>
      <c r="W97" s="129">
        <f>IF(W$2,IF(Annual!W$2,4,1)*IF(Percent!W$2,100,1)*IF(Logs!W$2,LN((1+$A$1/100)^(1/4)),(1+$A$1/100)^(1/4)),0)</f>
        <v>0</v>
      </c>
      <c r="X97" s="129">
        <f>IF(X$2,IF(Annual!X$2,4,1)*IF(Percent!X$2,100,1)*IF(Logs!X$2,LN((1+$A$1/100)^(1/4)),(1+$A$1/100)^(1/4)),0)</f>
        <v>0</v>
      </c>
      <c r="Y97" s="129">
        <f>IF(Y$2,IF(Annual!Y$2,4,1)*IF(Percent!Y$2,100,1)*IF(Logs!Y$2,LN((1+$A$1/100)^(1/4)),(1+$A$1/100)^(1/4)),0)</f>
        <v>0</v>
      </c>
      <c r="Z97" s="129">
        <f>IF(Z$2,IF(Annual!Z$2,4,1)*IF(Percent!Z$2,100,1)*IF(Logs!Z$2,LN((1+$A$1/100)^(1/4)),(1+$A$1/100)^(1/4)),0)</f>
        <v>0</v>
      </c>
      <c r="AA97" s="129">
        <f>IF(AA$2,IF(Annual!AA$2,4,1)*IF(Percent!AA$2,100,1)*IF(Logs!AA$2,LN((1+$A$1/100)^(1/4)),(1+$A$1/100)^(1/4)),0)</f>
        <v>0</v>
      </c>
      <c r="AB97" s="129">
        <f>IF(AB$2,IF(Annual!AB$2,4,1)*IF(Percent!AB$2,100,1)*IF(Logs!AB$2,LN((1+$A$1/100)^(1/4)),(1+$A$1/100)^(1/4)),0)</f>
        <v>0</v>
      </c>
      <c r="AC97" s="129">
        <f>IF(AC$2,IF(Annual!AC$2,4,1)*IF(Percent!AC$2,100,1)*IF(Logs!AC$2,LN((1+$A$1/100)^(1/4)),(1+$A$1/100)^(1/4)),0)</f>
        <v>0</v>
      </c>
      <c r="AD97" s="129">
        <f>IF(AD$2,IF(Annual!AD$2,4,1)*IF(Percent!AD$2,100,1)*IF(Logs!AD$2,LN((1+$A$1/100)^(1/4)),(1+$A$1/100)^(1/4)),0)</f>
        <v>0</v>
      </c>
    </row>
    <row r="98" spans="1:30">
      <c r="A98" t="s">
        <v>359</v>
      </c>
      <c r="B98" s="129">
        <f>IF(B$2,IF(Annual!B$2,4,1)*IF(Percent!B$2,100,1)*IF(Logs!B$2,LN((1+$A$1/100)^(1/4)),(1+$A$1/100)^(1/4)),0)</f>
        <v>0</v>
      </c>
      <c r="C98" s="129">
        <f>IF(C$2,IF(Annual!C$2,4,1)*IF(Percent!C$2,100,1)*IF(Logs!C$2,LN((1+$A$1/100)^(1/4)),(1+$A$1/100)^(1/4)),0)</f>
        <v>0</v>
      </c>
      <c r="D98" s="129">
        <f>IF(D$2,IF(Annual!D$2,4,1)*IF(Percent!D$2,100,1)*IF(Logs!D$2,LN((1+$A$1/100)^(1/4)),(1+$A$1/100)^(1/4)),0)</f>
        <v>0</v>
      </c>
      <c r="E98" s="129">
        <f>IF(E$2,IF(Annual!E$2,4,1)*IF(Percent!E$2,100,1)*IF(Logs!E$2,LN((1+$A$1/100)^(1/4)),(1+$A$1/100)^(1/4)),0)</f>
        <v>0</v>
      </c>
      <c r="F98" s="129">
        <f>IF(F$2,IF(Annual!F$2,4,1)*IF(Percent!F$2,100,1)*IF(Logs!F$2,LN((1+$A$1/100)^(1/4)),(1+$A$1/100)^(1/4)),0)</f>
        <v>0</v>
      </c>
      <c r="G98" s="129">
        <f>IF(G$2,IF(Annual!G$2,4,1)*IF(Percent!G$2,100,1)*IF(Logs!G$2,LN((1+$A$1/100)^(1/4)),(1+$A$1/100)^(1/4)),0)</f>
        <v>0</v>
      </c>
      <c r="H98" s="129">
        <f>IF(H$2,IF(Annual!H$2,4,1)*IF(Percent!H$2,100,1)*IF(Logs!H$2,LN((1+$A$1/100)^(1/4)),(1+$A$1/100)^(1/4)),0)</f>
        <v>0</v>
      </c>
      <c r="I98" s="129">
        <f>IF(I$2,IF(Annual!I$2,4,1)*IF(Percent!I$2,100,1)*IF(Logs!I$2,LN((1+$A$1/100)^(1/4)),(1+$A$1/100)^(1/4)),0)</f>
        <v>0</v>
      </c>
      <c r="J98" s="129">
        <f>IF(J$2,IF(Annual!J$2,4,1)*IF(Percent!J$2,100,1)*IF(Logs!J$2,LN((1+$A$1/100)^(1/4)),(1+$A$1/100)^(1/4)),0)</f>
        <v>0</v>
      </c>
      <c r="K98" s="129">
        <f>IF(K$2,IF(Annual!K$2,4,1)*IF(Percent!K$2,100,1)*IF(Logs!K$2,LN((1+$A$1/100)^(1/4)),(1+$A$1/100)^(1/4)),0)</f>
        <v>0</v>
      </c>
      <c r="L98" s="129">
        <f>IF(L$2,IF(Annual!L$2,4,1)*IF(Percent!L$2,100,1)*IF(Logs!L$2,LN((1+$A$1/100)^(1/4)),(1+$A$1/100)^(1/4)),0)</f>
        <v>0</v>
      </c>
      <c r="M98" s="129">
        <f>IF(M$2,IF(Annual!M$2,4,1)*IF(Percent!M$2,100,1)*IF(Logs!M$2,LN((1+$A$1/100)^(1/4)),(1+$A$1/100)^(1/4)),0)</f>
        <v>0</v>
      </c>
      <c r="N98" s="129">
        <f>IF(N$2,IF(Annual!N$2,4,1)*IF(Percent!N$2,100,1)*IF(Logs!N$2,LN((1+$A$1/100)^(1/4)),(1+$A$1/100)^(1/4)),0)</f>
        <v>0</v>
      </c>
      <c r="O98" s="129">
        <f>IF(O$2,IF(Annual!O$2,4,1)*IF(Percent!O$2,100,1)*IF(Logs!O$2,LN((1+$A$1/100)^(1/4)),(1+$A$1/100)^(1/4)),0)</f>
        <v>0</v>
      </c>
      <c r="P98" s="129">
        <f>IF(P$2,IF(Annual!P$2,4,1)*IF(Percent!P$2,100,1)*IF(Logs!P$2,LN((1+$A$1/100)^(1/4)),(1+$A$1/100)^(1/4)),0)</f>
        <v>0</v>
      </c>
      <c r="Q98" s="129">
        <f>IF(Q$2,IF(Annual!Q$2,4,1)*IF(Percent!Q$2,100,1)*IF(Logs!Q$2,LN((1+$A$1/100)^(1/4)),(1+$A$1/100)^(1/4)),0)</f>
        <v>0</v>
      </c>
      <c r="R98" s="129">
        <f>IF(R$2,IF(Annual!R$2,4,1)*IF(Percent!R$2,100,1)*IF(Logs!R$2,LN((1+$A$1/100)^(1/4)),(1+$A$1/100)^(1/4)),0)</f>
        <v>0</v>
      </c>
      <c r="S98" s="129">
        <f>IF(S$2,IF(Annual!S$2,4,1)*IF(Percent!S$2,100,1)*IF(Logs!S$2,LN((1+$A$1/100)^(1/4)),(1+$A$1/100)^(1/4)),0)</f>
        <v>0</v>
      </c>
      <c r="T98" s="129">
        <f>IF(T$2,IF(Annual!T$2,4,1)*IF(Percent!T$2,100,1)*IF(Logs!T$2,LN((1+$A$1/100)^(1/4)),(1+$A$1/100)^(1/4)),0)</f>
        <v>0</v>
      </c>
      <c r="U98" s="129">
        <f>IF(U$2,IF(Annual!U$2,4,1)*IF(Percent!U$2,100,1)*IF(Logs!U$2,LN((1+$A$1/100)^(1/4)),(1+$A$1/100)^(1/4)),0)</f>
        <v>0</v>
      </c>
      <c r="V98" s="129">
        <f>IF(V$2,IF(Annual!V$2,4,1)*IF(Percent!V$2,100,1)*IF(Logs!V$2,LN((1+$A$1/100)^(1/4)),(1+$A$1/100)^(1/4)),0)</f>
        <v>0</v>
      </c>
      <c r="W98" s="129">
        <f>IF(W$2,IF(Annual!W$2,4,1)*IF(Percent!W$2,100,1)*IF(Logs!W$2,LN((1+$A$1/100)^(1/4)),(1+$A$1/100)^(1/4)),0)</f>
        <v>0</v>
      </c>
      <c r="X98" s="129">
        <f>IF(X$2,IF(Annual!X$2,4,1)*IF(Percent!X$2,100,1)*IF(Logs!X$2,LN((1+$A$1/100)^(1/4)),(1+$A$1/100)^(1/4)),0)</f>
        <v>0</v>
      </c>
      <c r="Y98" s="129">
        <f>IF(Y$2,IF(Annual!Y$2,4,1)*IF(Percent!Y$2,100,1)*IF(Logs!Y$2,LN((1+$A$1/100)^(1/4)),(1+$A$1/100)^(1/4)),0)</f>
        <v>0</v>
      </c>
      <c r="Z98" s="129">
        <f>IF(Z$2,IF(Annual!Z$2,4,1)*IF(Percent!Z$2,100,1)*IF(Logs!Z$2,LN((1+$A$1/100)^(1/4)),(1+$A$1/100)^(1/4)),0)</f>
        <v>0</v>
      </c>
      <c r="AA98" s="129">
        <f>IF(AA$2,IF(Annual!AA$2,4,1)*IF(Percent!AA$2,100,1)*IF(Logs!AA$2,LN((1+$A$1/100)^(1/4)),(1+$A$1/100)^(1/4)),0)</f>
        <v>0</v>
      </c>
      <c r="AB98" s="129">
        <f>IF(AB$2,IF(Annual!AB$2,4,1)*IF(Percent!AB$2,100,1)*IF(Logs!AB$2,LN((1+$A$1/100)^(1/4)),(1+$A$1/100)^(1/4)),0)</f>
        <v>0</v>
      </c>
      <c r="AC98" s="129">
        <f>IF(AC$2,IF(Annual!AC$2,4,1)*IF(Percent!AC$2,100,1)*IF(Logs!AC$2,LN((1+$A$1/100)^(1/4)),(1+$A$1/100)^(1/4)),0)</f>
        <v>0</v>
      </c>
      <c r="AD98" s="129">
        <f>IF(AD$2,IF(Annual!AD$2,4,1)*IF(Percent!AD$2,100,1)*IF(Logs!AD$2,LN((1+$A$1/100)^(1/4)),(1+$A$1/100)^(1/4)),0)</f>
        <v>0</v>
      </c>
    </row>
    <row r="99" spans="1:30">
      <c r="A99" t="s">
        <v>360</v>
      </c>
      <c r="B99" s="129">
        <f>IF(B$2,IF(Annual!B$2,4,1)*IF(Percent!B$2,100,1)*IF(Logs!B$2,LN((1+$A$1/100)^(1/4)),(1+$A$1/100)^(1/4)),0)</f>
        <v>0</v>
      </c>
      <c r="C99" s="129">
        <f>IF(C$2,IF(Annual!C$2,4,1)*IF(Percent!C$2,100,1)*IF(Logs!C$2,LN((1+$A$1/100)^(1/4)),(1+$A$1/100)^(1/4)),0)</f>
        <v>0</v>
      </c>
      <c r="D99" s="129">
        <f>IF(D$2,IF(Annual!D$2,4,1)*IF(Percent!D$2,100,1)*IF(Logs!D$2,LN((1+$A$1/100)^(1/4)),(1+$A$1/100)^(1/4)),0)</f>
        <v>0</v>
      </c>
      <c r="E99" s="129">
        <f>IF(E$2,IF(Annual!E$2,4,1)*IF(Percent!E$2,100,1)*IF(Logs!E$2,LN((1+$A$1/100)^(1/4)),(1+$A$1/100)^(1/4)),0)</f>
        <v>0</v>
      </c>
      <c r="F99" s="129">
        <f>IF(F$2,IF(Annual!F$2,4,1)*IF(Percent!F$2,100,1)*IF(Logs!F$2,LN((1+$A$1/100)^(1/4)),(1+$A$1/100)^(1/4)),0)</f>
        <v>0</v>
      </c>
      <c r="G99" s="129">
        <f>IF(G$2,IF(Annual!G$2,4,1)*IF(Percent!G$2,100,1)*IF(Logs!G$2,LN((1+$A$1/100)^(1/4)),(1+$A$1/100)^(1/4)),0)</f>
        <v>0</v>
      </c>
      <c r="H99" s="129">
        <f>IF(H$2,IF(Annual!H$2,4,1)*IF(Percent!H$2,100,1)*IF(Logs!H$2,LN((1+$A$1/100)^(1/4)),(1+$A$1/100)^(1/4)),0)</f>
        <v>0</v>
      </c>
      <c r="I99" s="129">
        <f>IF(I$2,IF(Annual!I$2,4,1)*IF(Percent!I$2,100,1)*IF(Logs!I$2,LN((1+$A$1/100)^(1/4)),(1+$A$1/100)^(1/4)),0)</f>
        <v>0</v>
      </c>
      <c r="J99" s="129">
        <f>IF(J$2,IF(Annual!J$2,4,1)*IF(Percent!J$2,100,1)*IF(Logs!J$2,LN((1+$A$1/100)^(1/4)),(1+$A$1/100)^(1/4)),0)</f>
        <v>0</v>
      </c>
      <c r="K99" s="129">
        <f>IF(K$2,IF(Annual!K$2,4,1)*IF(Percent!K$2,100,1)*IF(Logs!K$2,LN((1+$A$1/100)^(1/4)),(1+$A$1/100)^(1/4)),0)</f>
        <v>0</v>
      </c>
      <c r="L99" s="129">
        <f>IF(L$2,IF(Annual!L$2,4,1)*IF(Percent!L$2,100,1)*IF(Logs!L$2,LN((1+$A$1/100)^(1/4)),(1+$A$1/100)^(1/4)),0)</f>
        <v>0</v>
      </c>
      <c r="M99" s="129">
        <f>IF(M$2,IF(Annual!M$2,4,1)*IF(Percent!M$2,100,1)*IF(Logs!M$2,LN((1+$A$1/100)^(1/4)),(1+$A$1/100)^(1/4)),0)</f>
        <v>0</v>
      </c>
      <c r="N99" s="129">
        <f>IF(N$2,IF(Annual!N$2,4,1)*IF(Percent!N$2,100,1)*IF(Logs!N$2,LN((1+$A$1/100)^(1/4)),(1+$A$1/100)^(1/4)),0)</f>
        <v>0</v>
      </c>
      <c r="O99" s="129">
        <f>IF(O$2,IF(Annual!O$2,4,1)*IF(Percent!O$2,100,1)*IF(Logs!O$2,LN((1+$A$1/100)^(1/4)),(1+$A$1/100)^(1/4)),0)</f>
        <v>0</v>
      </c>
      <c r="P99" s="129">
        <f>IF(P$2,IF(Annual!P$2,4,1)*IF(Percent!P$2,100,1)*IF(Logs!P$2,LN((1+$A$1/100)^(1/4)),(1+$A$1/100)^(1/4)),0)</f>
        <v>0</v>
      </c>
      <c r="Q99" s="129">
        <f>IF(Q$2,IF(Annual!Q$2,4,1)*IF(Percent!Q$2,100,1)*IF(Logs!Q$2,LN((1+$A$1/100)^(1/4)),(1+$A$1/100)^(1/4)),0)</f>
        <v>0</v>
      </c>
      <c r="R99" s="129">
        <f>IF(R$2,IF(Annual!R$2,4,1)*IF(Percent!R$2,100,1)*IF(Logs!R$2,LN((1+$A$1/100)^(1/4)),(1+$A$1/100)^(1/4)),0)</f>
        <v>0</v>
      </c>
      <c r="S99" s="129">
        <f>IF(S$2,IF(Annual!S$2,4,1)*IF(Percent!S$2,100,1)*IF(Logs!S$2,LN((1+$A$1/100)^(1/4)),(1+$A$1/100)^(1/4)),0)</f>
        <v>0</v>
      </c>
      <c r="T99" s="129">
        <f>IF(T$2,IF(Annual!T$2,4,1)*IF(Percent!T$2,100,1)*IF(Logs!T$2,LN((1+$A$1/100)^(1/4)),(1+$A$1/100)^(1/4)),0)</f>
        <v>0</v>
      </c>
      <c r="U99" s="129">
        <f>IF(U$2,IF(Annual!U$2,4,1)*IF(Percent!U$2,100,1)*IF(Logs!U$2,LN((1+$A$1/100)^(1/4)),(1+$A$1/100)^(1/4)),0)</f>
        <v>0</v>
      </c>
      <c r="V99" s="129">
        <f>IF(V$2,IF(Annual!V$2,4,1)*IF(Percent!V$2,100,1)*IF(Logs!V$2,LN((1+$A$1/100)^(1/4)),(1+$A$1/100)^(1/4)),0)</f>
        <v>0</v>
      </c>
      <c r="W99" s="129">
        <f>IF(W$2,IF(Annual!W$2,4,1)*IF(Percent!W$2,100,1)*IF(Logs!W$2,LN((1+$A$1/100)^(1/4)),(1+$A$1/100)^(1/4)),0)</f>
        <v>0</v>
      </c>
      <c r="X99" s="129">
        <f>IF(X$2,IF(Annual!X$2,4,1)*IF(Percent!X$2,100,1)*IF(Logs!X$2,LN((1+$A$1/100)^(1/4)),(1+$A$1/100)^(1/4)),0)</f>
        <v>0</v>
      </c>
      <c r="Y99" s="129">
        <f>IF(Y$2,IF(Annual!Y$2,4,1)*IF(Percent!Y$2,100,1)*IF(Logs!Y$2,LN((1+$A$1/100)^(1/4)),(1+$A$1/100)^(1/4)),0)</f>
        <v>0</v>
      </c>
      <c r="Z99" s="129">
        <f>IF(Z$2,IF(Annual!Z$2,4,1)*IF(Percent!Z$2,100,1)*IF(Logs!Z$2,LN((1+$A$1/100)^(1/4)),(1+$A$1/100)^(1/4)),0)</f>
        <v>0</v>
      </c>
      <c r="AA99" s="129">
        <f>IF(AA$2,IF(Annual!AA$2,4,1)*IF(Percent!AA$2,100,1)*IF(Logs!AA$2,LN((1+$A$1/100)^(1/4)),(1+$A$1/100)^(1/4)),0)</f>
        <v>0</v>
      </c>
      <c r="AB99" s="129">
        <f>IF(AB$2,IF(Annual!AB$2,4,1)*IF(Percent!AB$2,100,1)*IF(Logs!AB$2,LN((1+$A$1/100)^(1/4)),(1+$A$1/100)^(1/4)),0)</f>
        <v>0</v>
      </c>
      <c r="AC99" s="129">
        <f>IF(AC$2,IF(Annual!AC$2,4,1)*IF(Percent!AC$2,100,1)*IF(Logs!AC$2,LN((1+$A$1/100)^(1/4)),(1+$A$1/100)^(1/4)),0)</f>
        <v>0</v>
      </c>
      <c r="AD99" s="129">
        <f>IF(AD$2,IF(Annual!AD$2,4,1)*IF(Percent!AD$2,100,1)*IF(Logs!AD$2,LN((1+$A$1/100)^(1/4)),(1+$A$1/100)^(1/4)),0)</f>
        <v>0</v>
      </c>
    </row>
    <row r="100" spans="1:30">
      <c r="A100" t="s">
        <v>361</v>
      </c>
      <c r="B100" s="129">
        <f>IF(B$2,IF(Annual!B$2,4,1)*IF(Percent!B$2,100,1)*IF(Logs!B$2,LN((1+$A$1/100)^(1/4)),(1+$A$1/100)^(1/4)),0)</f>
        <v>0</v>
      </c>
      <c r="C100" s="129">
        <f>IF(C$2,IF(Annual!C$2,4,1)*IF(Percent!C$2,100,1)*IF(Logs!C$2,LN((1+$A$1/100)^(1/4)),(1+$A$1/100)^(1/4)),0)</f>
        <v>0</v>
      </c>
      <c r="D100" s="129">
        <f>IF(D$2,IF(Annual!D$2,4,1)*IF(Percent!D$2,100,1)*IF(Logs!D$2,LN((1+$A$1/100)^(1/4)),(1+$A$1/100)^(1/4)),0)</f>
        <v>0</v>
      </c>
      <c r="E100" s="129">
        <f>IF(E$2,IF(Annual!E$2,4,1)*IF(Percent!E$2,100,1)*IF(Logs!E$2,LN((1+$A$1/100)^(1/4)),(1+$A$1/100)^(1/4)),0)</f>
        <v>0</v>
      </c>
      <c r="F100" s="129">
        <f>IF(F$2,IF(Annual!F$2,4,1)*IF(Percent!F$2,100,1)*IF(Logs!F$2,LN((1+$A$1/100)^(1/4)),(1+$A$1/100)^(1/4)),0)</f>
        <v>0</v>
      </c>
      <c r="G100" s="129">
        <f>IF(G$2,IF(Annual!G$2,4,1)*IF(Percent!G$2,100,1)*IF(Logs!G$2,LN((1+$A$1/100)^(1/4)),(1+$A$1/100)^(1/4)),0)</f>
        <v>0</v>
      </c>
      <c r="H100" s="129">
        <f>IF(H$2,IF(Annual!H$2,4,1)*IF(Percent!H$2,100,1)*IF(Logs!H$2,LN((1+$A$1/100)^(1/4)),(1+$A$1/100)^(1/4)),0)</f>
        <v>0</v>
      </c>
      <c r="I100" s="129">
        <f>IF(I$2,IF(Annual!I$2,4,1)*IF(Percent!I$2,100,1)*IF(Logs!I$2,LN((1+$A$1/100)^(1/4)),(1+$A$1/100)^(1/4)),0)</f>
        <v>0</v>
      </c>
      <c r="J100" s="129">
        <f>IF(J$2,IF(Annual!J$2,4,1)*IF(Percent!J$2,100,1)*IF(Logs!J$2,LN((1+$A$1/100)^(1/4)),(1+$A$1/100)^(1/4)),0)</f>
        <v>0</v>
      </c>
      <c r="K100" s="129">
        <f>IF(K$2,IF(Annual!K$2,4,1)*IF(Percent!K$2,100,1)*IF(Logs!K$2,LN((1+$A$1/100)^(1/4)),(1+$A$1/100)^(1/4)),0)</f>
        <v>0</v>
      </c>
      <c r="L100" s="129">
        <f>IF(L$2,IF(Annual!L$2,4,1)*IF(Percent!L$2,100,1)*IF(Logs!L$2,LN((1+$A$1/100)^(1/4)),(1+$A$1/100)^(1/4)),0)</f>
        <v>0</v>
      </c>
      <c r="M100" s="129">
        <f>IF(M$2,IF(Annual!M$2,4,1)*IF(Percent!M$2,100,1)*IF(Logs!M$2,LN((1+$A$1/100)^(1/4)),(1+$A$1/100)^(1/4)),0)</f>
        <v>0</v>
      </c>
      <c r="N100" s="129">
        <f>IF(N$2,IF(Annual!N$2,4,1)*IF(Percent!N$2,100,1)*IF(Logs!N$2,LN((1+$A$1/100)^(1/4)),(1+$A$1/100)^(1/4)),0)</f>
        <v>0</v>
      </c>
      <c r="O100" s="129">
        <f>IF(O$2,IF(Annual!O$2,4,1)*IF(Percent!O$2,100,1)*IF(Logs!O$2,LN((1+$A$1/100)^(1/4)),(1+$A$1/100)^(1/4)),0)</f>
        <v>0</v>
      </c>
      <c r="P100" s="129">
        <f>IF(P$2,IF(Annual!P$2,4,1)*IF(Percent!P$2,100,1)*IF(Logs!P$2,LN((1+$A$1/100)^(1/4)),(1+$A$1/100)^(1/4)),0)</f>
        <v>0</v>
      </c>
      <c r="Q100" s="129">
        <f>IF(Q$2,IF(Annual!Q$2,4,1)*IF(Percent!Q$2,100,1)*IF(Logs!Q$2,LN((1+$A$1/100)^(1/4)),(1+$A$1/100)^(1/4)),0)</f>
        <v>0</v>
      </c>
      <c r="R100" s="129">
        <f>IF(R$2,IF(Annual!R$2,4,1)*IF(Percent!R$2,100,1)*IF(Logs!R$2,LN((1+$A$1/100)^(1/4)),(1+$A$1/100)^(1/4)),0)</f>
        <v>0</v>
      </c>
      <c r="S100" s="129">
        <f>IF(S$2,IF(Annual!S$2,4,1)*IF(Percent!S$2,100,1)*IF(Logs!S$2,LN((1+$A$1/100)^(1/4)),(1+$A$1/100)^(1/4)),0)</f>
        <v>0</v>
      </c>
      <c r="T100" s="129">
        <f>IF(T$2,IF(Annual!T$2,4,1)*IF(Percent!T$2,100,1)*IF(Logs!T$2,LN((1+$A$1/100)^(1/4)),(1+$A$1/100)^(1/4)),0)</f>
        <v>0</v>
      </c>
      <c r="U100" s="129">
        <f>IF(U$2,IF(Annual!U$2,4,1)*IF(Percent!U$2,100,1)*IF(Logs!U$2,LN((1+$A$1/100)^(1/4)),(1+$A$1/100)^(1/4)),0)</f>
        <v>0</v>
      </c>
      <c r="V100" s="129">
        <f>IF(V$2,IF(Annual!V$2,4,1)*IF(Percent!V$2,100,1)*IF(Logs!V$2,LN((1+$A$1/100)^(1/4)),(1+$A$1/100)^(1/4)),0)</f>
        <v>0</v>
      </c>
      <c r="W100" s="129">
        <f>IF(W$2,IF(Annual!W$2,4,1)*IF(Percent!W$2,100,1)*IF(Logs!W$2,LN((1+$A$1/100)^(1/4)),(1+$A$1/100)^(1/4)),0)</f>
        <v>0</v>
      </c>
      <c r="X100" s="129">
        <f>IF(X$2,IF(Annual!X$2,4,1)*IF(Percent!X$2,100,1)*IF(Logs!X$2,LN((1+$A$1/100)^(1/4)),(1+$A$1/100)^(1/4)),0)</f>
        <v>0</v>
      </c>
      <c r="Y100" s="129">
        <f>IF(Y$2,IF(Annual!Y$2,4,1)*IF(Percent!Y$2,100,1)*IF(Logs!Y$2,LN((1+$A$1/100)^(1/4)),(1+$A$1/100)^(1/4)),0)</f>
        <v>0</v>
      </c>
      <c r="Z100" s="129">
        <f>IF(Z$2,IF(Annual!Z$2,4,1)*IF(Percent!Z$2,100,1)*IF(Logs!Z$2,LN((1+$A$1/100)^(1/4)),(1+$A$1/100)^(1/4)),0)</f>
        <v>0</v>
      </c>
      <c r="AA100" s="129">
        <f>IF(AA$2,IF(Annual!AA$2,4,1)*IF(Percent!AA$2,100,1)*IF(Logs!AA$2,LN((1+$A$1/100)^(1/4)),(1+$A$1/100)^(1/4)),0)</f>
        <v>0</v>
      </c>
      <c r="AB100" s="129">
        <f>IF(AB$2,IF(Annual!AB$2,4,1)*IF(Percent!AB$2,100,1)*IF(Logs!AB$2,LN((1+$A$1/100)^(1/4)),(1+$A$1/100)^(1/4)),0)</f>
        <v>0</v>
      </c>
      <c r="AC100" s="129">
        <f>IF(AC$2,IF(Annual!AC$2,4,1)*IF(Percent!AC$2,100,1)*IF(Logs!AC$2,LN((1+$A$1/100)^(1/4)),(1+$A$1/100)^(1/4)),0)</f>
        <v>0</v>
      </c>
      <c r="AD100" s="129">
        <f>IF(AD$2,IF(Annual!AD$2,4,1)*IF(Percent!AD$2,100,1)*IF(Logs!AD$2,LN((1+$A$1/100)^(1/4)),(1+$A$1/100)^(1/4)),0)</f>
        <v>0</v>
      </c>
    </row>
    <row r="101" spans="1:30">
      <c r="A101" t="s">
        <v>362</v>
      </c>
      <c r="B101" s="129">
        <f>IF(B$2,IF(Annual!B$2,4,1)*IF(Percent!B$2,100,1)*IF(Logs!B$2,LN((1+$A$1/100)^(1/4)),(1+$A$1/100)^(1/4)),0)</f>
        <v>0</v>
      </c>
      <c r="C101" s="129">
        <f>IF(C$2,IF(Annual!C$2,4,1)*IF(Percent!C$2,100,1)*IF(Logs!C$2,LN((1+$A$1/100)^(1/4)),(1+$A$1/100)^(1/4)),0)</f>
        <v>0</v>
      </c>
      <c r="D101" s="129">
        <f>IF(D$2,IF(Annual!D$2,4,1)*IF(Percent!D$2,100,1)*IF(Logs!D$2,LN((1+$A$1/100)^(1/4)),(1+$A$1/100)^(1/4)),0)</f>
        <v>0</v>
      </c>
      <c r="E101" s="129">
        <f>IF(E$2,IF(Annual!E$2,4,1)*IF(Percent!E$2,100,1)*IF(Logs!E$2,LN((1+$A$1/100)^(1/4)),(1+$A$1/100)^(1/4)),0)</f>
        <v>0</v>
      </c>
      <c r="F101" s="129">
        <f>IF(F$2,IF(Annual!F$2,4,1)*IF(Percent!F$2,100,1)*IF(Logs!F$2,LN((1+$A$1/100)^(1/4)),(1+$A$1/100)^(1/4)),0)</f>
        <v>0</v>
      </c>
      <c r="G101" s="129">
        <f>IF(G$2,IF(Annual!G$2,4,1)*IF(Percent!G$2,100,1)*IF(Logs!G$2,LN((1+$A$1/100)^(1/4)),(1+$A$1/100)^(1/4)),0)</f>
        <v>0</v>
      </c>
      <c r="H101" s="129">
        <f>IF(H$2,IF(Annual!H$2,4,1)*IF(Percent!H$2,100,1)*IF(Logs!H$2,LN((1+$A$1/100)^(1/4)),(1+$A$1/100)^(1/4)),0)</f>
        <v>0</v>
      </c>
      <c r="I101" s="129">
        <f>IF(I$2,IF(Annual!I$2,4,1)*IF(Percent!I$2,100,1)*IF(Logs!I$2,LN((1+$A$1/100)^(1/4)),(1+$A$1/100)^(1/4)),0)</f>
        <v>0</v>
      </c>
      <c r="J101" s="129">
        <f>IF(J$2,IF(Annual!J$2,4,1)*IF(Percent!J$2,100,1)*IF(Logs!J$2,LN((1+$A$1/100)^(1/4)),(1+$A$1/100)^(1/4)),0)</f>
        <v>0</v>
      </c>
      <c r="K101" s="129">
        <f>IF(K$2,IF(Annual!K$2,4,1)*IF(Percent!K$2,100,1)*IF(Logs!K$2,LN((1+$A$1/100)^(1/4)),(1+$A$1/100)^(1/4)),0)</f>
        <v>0</v>
      </c>
      <c r="L101" s="129">
        <f>IF(L$2,IF(Annual!L$2,4,1)*IF(Percent!L$2,100,1)*IF(Logs!L$2,LN((1+$A$1/100)^(1/4)),(1+$A$1/100)^(1/4)),0)</f>
        <v>0</v>
      </c>
      <c r="M101" s="129">
        <f>IF(M$2,IF(Annual!M$2,4,1)*IF(Percent!M$2,100,1)*IF(Logs!M$2,LN((1+$A$1/100)^(1/4)),(1+$A$1/100)^(1/4)),0)</f>
        <v>0</v>
      </c>
      <c r="N101" s="129">
        <f>IF(N$2,IF(Annual!N$2,4,1)*IF(Percent!N$2,100,1)*IF(Logs!N$2,LN((1+$A$1/100)^(1/4)),(1+$A$1/100)^(1/4)),0)</f>
        <v>0</v>
      </c>
      <c r="O101" s="129">
        <f>IF(O$2,IF(Annual!O$2,4,1)*IF(Percent!O$2,100,1)*IF(Logs!O$2,LN((1+$A$1/100)^(1/4)),(1+$A$1/100)^(1/4)),0)</f>
        <v>0</v>
      </c>
      <c r="P101" s="129">
        <f>IF(P$2,IF(Annual!P$2,4,1)*IF(Percent!P$2,100,1)*IF(Logs!P$2,LN((1+$A$1/100)^(1/4)),(1+$A$1/100)^(1/4)),0)</f>
        <v>0</v>
      </c>
      <c r="Q101" s="129">
        <f>IF(Q$2,IF(Annual!Q$2,4,1)*IF(Percent!Q$2,100,1)*IF(Logs!Q$2,LN((1+$A$1/100)^(1/4)),(1+$A$1/100)^(1/4)),0)</f>
        <v>0</v>
      </c>
      <c r="R101" s="129">
        <f>IF(R$2,IF(Annual!R$2,4,1)*IF(Percent!R$2,100,1)*IF(Logs!R$2,LN((1+$A$1/100)^(1/4)),(1+$A$1/100)^(1/4)),0)</f>
        <v>0</v>
      </c>
      <c r="S101" s="129">
        <f>IF(S$2,IF(Annual!S$2,4,1)*IF(Percent!S$2,100,1)*IF(Logs!S$2,LN((1+$A$1/100)^(1/4)),(1+$A$1/100)^(1/4)),0)</f>
        <v>0</v>
      </c>
      <c r="T101" s="129">
        <f>IF(T$2,IF(Annual!T$2,4,1)*IF(Percent!T$2,100,1)*IF(Logs!T$2,LN((1+$A$1/100)^(1/4)),(1+$A$1/100)^(1/4)),0)</f>
        <v>0</v>
      </c>
      <c r="U101" s="129">
        <f>IF(U$2,IF(Annual!U$2,4,1)*IF(Percent!U$2,100,1)*IF(Logs!U$2,LN((1+$A$1/100)^(1/4)),(1+$A$1/100)^(1/4)),0)</f>
        <v>0</v>
      </c>
      <c r="V101" s="129">
        <f>IF(V$2,IF(Annual!V$2,4,1)*IF(Percent!V$2,100,1)*IF(Logs!V$2,LN((1+$A$1/100)^(1/4)),(1+$A$1/100)^(1/4)),0)</f>
        <v>0</v>
      </c>
      <c r="W101" s="129">
        <f>IF(W$2,IF(Annual!W$2,4,1)*IF(Percent!W$2,100,1)*IF(Logs!W$2,LN((1+$A$1/100)^(1/4)),(1+$A$1/100)^(1/4)),0)</f>
        <v>0</v>
      </c>
      <c r="X101" s="129">
        <f>IF(X$2,IF(Annual!X$2,4,1)*IF(Percent!X$2,100,1)*IF(Logs!X$2,LN((1+$A$1/100)^(1/4)),(1+$A$1/100)^(1/4)),0)</f>
        <v>0</v>
      </c>
      <c r="Y101" s="129">
        <f>IF(Y$2,IF(Annual!Y$2,4,1)*IF(Percent!Y$2,100,1)*IF(Logs!Y$2,LN((1+$A$1/100)^(1/4)),(1+$A$1/100)^(1/4)),0)</f>
        <v>0</v>
      </c>
      <c r="Z101" s="129">
        <f>IF(Z$2,IF(Annual!Z$2,4,1)*IF(Percent!Z$2,100,1)*IF(Logs!Z$2,LN((1+$A$1/100)^(1/4)),(1+$A$1/100)^(1/4)),0)</f>
        <v>0</v>
      </c>
      <c r="AA101" s="129">
        <f>IF(AA$2,IF(Annual!AA$2,4,1)*IF(Percent!AA$2,100,1)*IF(Logs!AA$2,LN((1+$A$1/100)^(1/4)),(1+$A$1/100)^(1/4)),0)</f>
        <v>0</v>
      </c>
      <c r="AB101" s="129">
        <f>IF(AB$2,IF(Annual!AB$2,4,1)*IF(Percent!AB$2,100,1)*IF(Logs!AB$2,LN((1+$A$1/100)^(1/4)),(1+$A$1/100)^(1/4)),0)</f>
        <v>0</v>
      </c>
      <c r="AC101" s="129">
        <f>IF(AC$2,IF(Annual!AC$2,4,1)*IF(Percent!AC$2,100,1)*IF(Logs!AC$2,LN((1+$A$1/100)^(1/4)),(1+$A$1/100)^(1/4)),0)</f>
        <v>0</v>
      </c>
      <c r="AD101" s="129">
        <f>IF(AD$2,IF(Annual!AD$2,4,1)*IF(Percent!AD$2,100,1)*IF(Logs!AD$2,LN((1+$A$1/100)^(1/4)),(1+$A$1/100)^(1/4)),0)</f>
        <v>0</v>
      </c>
    </row>
    <row r="102" spans="1:30">
      <c r="A102" t="s">
        <v>363</v>
      </c>
      <c r="B102" s="129">
        <f>IF(B$2,IF(Annual!B$2,4,1)*IF(Percent!B$2,100,1)*IF(Logs!B$2,LN((1+$A$1/100)^(1/4)),(1+$A$1/100)^(1/4)),0)</f>
        <v>0</v>
      </c>
      <c r="C102" s="129">
        <f>IF(C$2,IF(Annual!C$2,4,1)*IF(Percent!C$2,100,1)*IF(Logs!C$2,LN((1+$A$1/100)^(1/4)),(1+$A$1/100)^(1/4)),0)</f>
        <v>0</v>
      </c>
      <c r="D102" s="129">
        <f>IF(D$2,IF(Annual!D$2,4,1)*IF(Percent!D$2,100,1)*IF(Logs!D$2,LN((1+$A$1/100)^(1/4)),(1+$A$1/100)^(1/4)),0)</f>
        <v>0</v>
      </c>
      <c r="E102" s="129">
        <f>IF(E$2,IF(Annual!E$2,4,1)*IF(Percent!E$2,100,1)*IF(Logs!E$2,LN((1+$A$1/100)^(1/4)),(1+$A$1/100)^(1/4)),0)</f>
        <v>0</v>
      </c>
      <c r="F102" s="129">
        <f>IF(F$2,IF(Annual!F$2,4,1)*IF(Percent!F$2,100,1)*IF(Logs!F$2,LN((1+$A$1/100)^(1/4)),(1+$A$1/100)^(1/4)),0)</f>
        <v>0</v>
      </c>
      <c r="G102" s="129">
        <f>IF(G$2,IF(Annual!G$2,4,1)*IF(Percent!G$2,100,1)*IF(Logs!G$2,LN((1+$A$1/100)^(1/4)),(1+$A$1/100)^(1/4)),0)</f>
        <v>0</v>
      </c>
      <c r="H102" s="129">
        <f>IF(H$2,IF(Annual!H$2,4,1)*IF(Percent!H$2,100,1)*IF(Logs!H$2,LN((1+$A$1/100)^(1/4)),(1+$A$1/100)^(1/4)),0)</f>
        <v>0</v>
      </c>
      <c r="I102" s="129">
        <f>IF(I$2,IF(Annual!I$2,4,1)*IF(Percent!I$2,100,1)*IF(Logs!I$2,LN((1+$A$1/100)^(1/4)),(1+$A$1/100)^(1/4)),0)</f>
        <v>0</v>
      </c>
      <c r="J102" s="129">
        <f>IF(J$2,IF(Annual!J$2,4,1)*IF(Percent!J$2,100,1)*IF(Logs!J$2,LN((1+$A$1/100)^(1/4)),(1+$A$1/100)^(1/4)),0)</f>
        <v>0</v>
      </c>
      <c r="K102" s="129">
        <f>IF(K$2,IF(Annual!K$2,4,1)*IF(Percent!K$2,100,1)*IF(Logs!K$2,LN((1+$A$1/100)^(1/4)),(1+$A$1/100)^(1/4)),0)</f>
        <v>0</v>
      </c>
      <c r="L102" s="129">
        <f>IF(L$2,IF(Annual!L$2,4,1)*IF(Percent!L$2,100,1)*IF(Logs!L$2,LN((1+$A$1/100)^(1/4)),(1+$A$1/100)^(1/4)),0)</f>
        <v>0</v>
      </c>
      <c r="M102" s="129">
        <f>IF(M$2,IF(Annual!M$2,4,1)*IF(Percent!M$2,100,1)*IF(Logs!M$2,LN((1+$A$1/100)^(1/4)),(1+$A$1/100)^(1/4)),0)</f>
        <v>0</v>
      </c>
      <c r="N102" s="129">
        <f>IF(N$2,IF(Annual!N$2,4,1)*IF(Percent!N$2,100,1)*IF(Logs!N$2,LN((1+$A$1/100)^(1/4)),(1+$A$1/100)^(1/4)),0)</f>
        <v>0</v>
      </c>
      <c r="O102" s="129">
        <f>IF(O$2,IF(Annual!O$2,4,1)*IF(Percent!O$2,100,1)*IF(Logs!O$2,LN((1+$A$1/100)^(1/4)),(1+$A$1/100)^(1/4)),0)</f>
        <v>0</v>
      </c>
      <c r="P102" s="129">
        <f>IF(P$2,IF(Annual!P$2,4,1)*IF(Percent!P$2,100,1)*IF(Logs!P$2,LN((1+$A$1/100)^(1/4)),(1+$A$1/100)^(1/4)),0)</f>
        <v>0</v>
      </c>
      <c r="Q102" s="129">
        <f>IF(Q$2,IF(Annual!Q$2,4,1)*IF(Percent!Q$2,100,1)*IF(Logs!Q$2,LN((1+$A$1/100)^(1/4)),(1+$A$1/100)^(1/4)),0)</f>
        <v>0</v>
      </c>
      <c r="R102" s="129">
        <f>IF(R$2,IF(Annual!R$2,4,1)*IF(Percent!R$2,100,1)*IF(Logs!R$2,LN((1+$A$1/100)^(1/4)),(1+$A$1/100)^(1/4)),0)</f>
        <v>0</v>
      </c>
      <c r="S102" s="129">
        <f>IF(S$2,IF(Annual!S$2,4,1)*IF(Percent!S$2,100,1)*IF(Logs!S$2,LN((1+$A$1/100)^(1/4)),(1+$A$1/100)^(1/4)),0)</f>
        <v>0</v>
      </c>
      <c r="T102" s="129">
        <f>IF(T$2,IF(Annual!T$2,4,1)*IF(Percent!T$2,100,1)*IF(Logs!T$2,LN((1+$A$1/100)^(1/4)),(1+$A$1/100)^(1/4)),0)</f>
        <v>0</v>
      </c>
      <c r="U102" s="129">
        <f>IF(U$2,IF(Annual!U$2,4,1)*IF(Percent!U$2,100,1)*IF(Logs!U$2,LN((1+$A$1/100)^(1/4)),(1+$A$1/100)^(1/4)),0)</f>
        <v>0</v>
      </c>
      <c r="V102" s="129">
        <f>IF(V$2,IF(Annual!V$2,4,1)*IF(Percent!V$2,100,1)*IF(Logs!V$2,LN((1+$A$1/100)^(1/4)),(1+$A$1/100)^(1/4)),0)</f>
        <v>0</v>
      </c>
      <c r="W102" s="129">
        <f>IF(W$2,IF(Annual!W$2,4,1)*IF(Percent!W$2,100,1)*IF(Logs!W$2,LN((1+$A$1/100)^(1/4)),(1+$A$1/100)^(1/4)),0)</f>
        <v>0</v>
      </c>
      <c r="X102" s="129">
        <f>IF(X$2,IF(Annual!X$2,4,1)*IF(Percent!X$2,100,1)*IF(Logs!X$2,LN((1+$A$1/100)^(1/4)),(1+$A$1/100)^(1/4)),0)</f>
        <v>0</v>
      </c>
      <c r="Y102" s="129">
        <f>IF(Y$2,IF(Annual!Y$2,4,1)*IF(Percent!Y$2,100,1)*IF(Logs!Y$2,LN((1+$A$1/100)^(1/4)),(1+$A$1/100)^(1/4)),0)</f>
        <v>0</v>
      </c>
      <c r="Z102" s="129">
        <f>IF(Z$2,IF(Annual!Z$2,4,1)*IF(Percent!Z$2,100,1)*IF(Logs!Z$2,LN((1+$A$1/100)^(1/4)),(1+$A$1/100)^(1/4)),0)</f>
        <v>0</v>
      </c>
      <c r="AA102" s="129">
        <f>IF(AA$2,IF(Annual!AA$2,4,1)*IF(Percent!AA$2,100,1)*IF(Logs!AA$2,LN((1+$A$1/100)^(1/4)),(1+$A$1/100)^(1/4)),0)</f>
        <v>0</v>
      </c>
      <c r="AB102" s="129">
        <f>IF(AB$2,IF(Annual!AB$2,4,1)*IF(Percent!AB$2,100,1)*IF(Logs!AB$2,LN((1+$A$1/100)^(1/4)),(1+$A$1/100)^(1/4)),0)</f>
        <v>0</v>
      </c>
      <c r="AC102" s="129">
        <f>IF(AC$2,IF(Annual!AC$2,4,1)*IF(Percent!AC$2,100,1)*IF(Logs!AC$2,LN((1+$A$1/100)^(1/4)),(1+$A$1/100)^(1/4)),0)</f>
        <v>0</v>
      </c>
      <c r="AD102" s="129">
        <f>IF(AD$2,IF(Annual!AD$2,4,1)*IF(Percent!AD$2,100,1)*IF(Logs!AD$2,LN((1+$A$1/100)^(1/4)),(1+$A$1/100)^(1/4)),0)</f>
        <v>0</v>
      </c>
    </row>
    <row r="103" spans="1:30">
      <c r="A103" t="s">
        <v>364</v>
      </c>
      <c r="B103" s="129">
        <f>IF(B$2,IF(Annual!B$2,4,1)*IF(Percent!B$2,100,1)*IF(Logs!B$2,LN((1+$A$1/100)^(1/4)),(1+$A$1/100)^(1/4)),0)</f>
        <v>0</v>
      </c>
      <c r="C103" s="129">
        <f>IF(C$2,IF(Annual!C$2,4,1)*IF(Percent!C$2,100,1)*IF(Logs!C$2,LN((1+$A$1/100)^(1/4)),(1+$A$1/100)^(1/4)),0)</f>
        <v>0</v>
      </c>
      <c r="D103" s="129">
        <f>IF(D$2,IF(Annual!D$2,4,1)*IF(Percent!D$2,100,1)*IF(Logs!D$2,LN((1+$A$1/100)^(1/4)),(1+$A$1/100)^(1/4)),0)</f>
        <v>0</v>
      </c>
      <c r="E103" s="129">
        <f>IF(E$2,IF(Annual!E$2,4,1)*IF(Percent!E$2,100,1)*IF(Logs!E$2,LN((1+$A$1/100)^(1/4)),(1+$A$1/100)^(1/4)),0)</f>
        <v>0</v>
      </c>
      <c r="F103" s="129">
        <f>IF(F$2,IF(Annual!F$2,4,1)*IF(Percent!F$2,100,1)*IF(Logs!F$2,LN((1+$A$1/100)^(1/4)),(1+$A$1/100)^(1/4)),0)</f>
        <v>0</v>
      </c>
      <c r="G103" s="129">
        <f>IF(G$2,IF(Annual!G$2,4,1)*IF(Percent!G$2,100,1)*IF(Logs!G$2,LN((1+$A$1/100)^(1/4)),(1+$A$1/100)^(1/4)),0)</f>
        <v>0</v>
      </c>
      <c r="H103" s="129">
        <f>IF(H$2,IF(Annual!H$2,4,1)*IF(Percent!H$2,100,1)*IF(Logs!H$2,LN((1+$A$1/100)^(1/4)),(1+$A$1/100)^(1/4)),0)</f>
        <v>0</v>
      </c>
      <c r="I103" s="129">
        <f>IF(I$2,IF(Annual!I$2,4,1)*IF(Percent!I$2,100,1)*IF(Logs!I$2,LN((1+$A$1/100)^(1/4)),(1+$A$1/100)^(1/4)),0)</f>
        <v>0</v>
      </c>
      <c r="J103" s="129">
        <f>IF(J$2,IF(Annual!J$2,4,1)*IF(Percent!J$2,100,1)*IF(Logs!J$2,LN((1+$A$1/100)^(1/4)),(1+$A$1/100)^(1/4)),0)</f>
        <v>0</v>
      </c>
      <c r="K103" s="129">
        <f>IF(K$2,IF(Annual!K$2,4,1)*IF(Percent!K$2,100,1)*IF(Logs!K$2,LN((1+$A$1/100)^(1/4)),(1+$A$1/100)^(1/4)),0)</f>
        <v>0</v>
      </c>
      <c r="L103" s="129">
        <f>IF(L$2,IF(Annual!L$2,4,1)*IF(Percent!L$2,100,1)*IF(Logs!L$2,LN((1+$A$1/100)^(1/4)),(1+$A$1/100)^(1/4)),0)</f>
        <v>0</v>
      </c>
      <c r="M103" s="129">
        <f>IF(M$2,IF(Annual!M$2,4,1)*IF(Percent!M$2,100,1)*IF(Logs!M$2,LN((1+$A$1/100)^(1/4)),(1+$A$1/100)^(1/4)),0)</f>
        <v>0</v>
      </c>
      <c r="N103" s="129">
        <f>IF(N$2,IF(Annual!N$2,4,1)*IF(Percent!N$2,100,1)*IF(Logs!N$2,LN((1+$A$1/100)^(1/4)),(1+$A$1/100)^(1/4)),0)</f>
        <v>0</v>
      </c>
      <c r="O103" s="129">
        <f>IF(O$2,IF(Annual!O$2,4,1)*IF(Percent!O$2,100,1)*IF(Logs!O$2,LN((1+$A$1/100)^(1/4)),(1+$A$1/100)^(1/4)),0)</f>
        <v>0</v>
      </c>
      <c r="P103" s="129">
        <f>IF(P$2,IF(Annual!P$2,4,1)*IF(Percent!P$2,100,1)*IF(Logs!P$2,LN((1+$A$1/100)^(1/4)),(1+$A$1/100)^(1/4)),0)</f>
        <v>0</v>
      </c>
      <c r="Q103" s="129">
        <f>IF(Q$2,IF(Annual!Q$2,4,1)*IF(Percent!Q$2,100,1)*IF(Logs!Q$2,LN((1+$A$1/100)^(1/4)),(1+$A$1/100)^(1/4)),0)</f>
        <v>0</v>
      </c>
      <c r="R103" s="129">
        <f>IF(R$2,IF(Annual!R$2,4,1)*IF(Percent!R$2,100,1)*IF(Logs!R$2,LN((1+$A$1/100)^(1/4)),(1+$A$1/100)^(1/4)),0)</f>
        <v>0</v>
      </c>
      <c r="S103" s="129">
        <f>IF(S$2,IF(Annual!S$2,4,1)*IF(Percent!S$2,100,1)*IF(Logs!S$2,LN((1+$A$1/100)^(1/4)),(1+$A$1/100)^(1/4)),0)</f>
        <v>0</v>
      </c>
      <c r="T103" s="129">
        <f>IF(T$2,IF(Annual!T$2,4,1)*IF(Percent!T$2,100,1)*IF(Logs!T$2,LN((1+$A$1/100)^(1/4)),(1+$A$1/100)^(1/4)),0)</f>
        <v>0</v>
      </c>
      <c r="U103" s="129">
        <f>IF(U$2,IF(Annual!U$2,4,1)*IF(Percent!U$2,100,1)*IF(Logs!U$2,LN((1+$A$1/100)^(1/4)),(1+$A$1/100)^(1/4)),0)</f>
        <v>0</v>
      </c>
      <c r="V103" s="129">
        <f>IF(V$2,IF(Annual!V$2,4,1)*IF(Percent!V$2,100,1)*IF(Logs!V$2,LN((1+$A$1/100)^(1/4)),(1+$A$1/100)^(1/4)),0)</f>
        <v>0</v>
      </c>
      <c r="W103" s="129">
        <f>IF(W$2,IF(Annual!W$2,4,1)*IF(Percent!W$2,100,1)*IF(Logs!W$2,LN((1+$A$1/100)^(1/4)),(1+$A$1/100)^(1/4)),0)</f>
        <v>0</v>
      </c>
      <c r="X103" s="129">
        <f>IF(X$2,IF(Annual!X$2,4,1)*IF(Percent!X$2,100,1)*IF(Logs!X$2,LN((1+$A$1/100)^(1/4)),(1+$A$1/100)^(1/4)),0)</f>
        <v>0</v>
      </c>
      <c r="Y103" s="129">
        <f>IF(Y$2,IF(Annual!Y$2,4,1)*IF(Percent!Y$2,100,1)*IF(Logs!Y$2,LN((1+$A$1/100)^(1/4)),(1+$A$1/100)^(1/4)),0)</f>
        <v>0</v>
      </c>
      <c r="Z103" s="129">
        <f>IF(Z$2,IF(Annual!Z$2,4,1)*IF(Percent!Z$2,100,1)*IF(Logs!Z$2,LN((1+$A$1/100)^(1/4)),(1+$A$1/100)^(1/4)),0)</f>
        <v>0</v>
      </c>
      <c r="AA103" s="129">
        <f>IF(AA$2,IF(Annual!AA$2,4,1)*IF(Percent!AA$2,100,1)*IF(Logs!AA$2,LN((1+$A$1/100)^(1/4)),(1+$A$1/100)^(1/4)),0)</f>
        <v>0</v>
      </c>
      <c r="AB103" s="129">
        <f>IF(AB$2,IF(Annual!AB$2,4,1)*IF(Percent!AB$2,100,1)*IF(Logs!AB$2,LN((1+$A$1/100)^(1/4)),(1+$A$1/100)^(1/4)),0)</f>
        <v>0</v>
      </c>
      <c r="AC103" s="129">
        <f>IF(AC$2,IF(Annual!AC$2,4,1)*IF(Percent!AC$2,100,1)*IF(Logs!AC$2,LN((1+$A$1/100)^(1/4)),(1+$A$1/100)^(1/4)),0)</f>
        <v>0</v>
      </c>
      <c r="AD103" s="129">
        <f>IF(AD$2,IF(Annual!AD$2,4,1)*IF(Percent!AD$2,100,1)*IF(Logs!AD$2,LN((1+$A$1/100)^(1/4)),(1+$A$1/100)^(1/4)),0)</f>
        <v>0</v>
      </c>
    </row>
    <row r="104" spans="1:30">
      <c r="A104" t="s">
        <v>365</v>
      </c>
      <c r="B104" s="129">
        <f>IF(B$2,IF(Annual!B$2,4,1)*IF(Percent!B$2,100,1)*IF(Logs!B$2,LN((1+$A$1/100)^(1/4)),(1+$A$1/100)^(1/4)),0)</f>
        <v>0</v>
      </c>
      <c r="C104" s="129">
        <f>IF(C$2,IF(Annual!C$2,4,1)*IF(Percent!C$2,100,1)*IF(Logs!C$2,LN((1+$A$1/100)^(1/4)),(1+$A$1/100)^(1/4)),0)</f>
        <v>0</v>
      </c>
      <c r="D104" s="129">
        <f>IF(D$2,IF(Annual!D$2,4,1)*IF(Percent!D$2,100,1)*IF(Logs!D$2,LN((1+$A$1/100)^(1/4)),(1+$A$1/100)^(1/4)),0)</f>
        <v>0</v>
      </c>
      <c r="E104" s="129">
        <f>IF(E$2,IF(Annual!E$2,4,1)*IF(Percent!E$2,100,1)*IF(Logs!E$2,LN((1+$A$1/100)^(1/4)),(1+$A$1/100)^(1/4)),0)</f>
        <v>0</v>
      </c>
      <c r="F104" s="129">
        <f>IF(F$2,IF(Annual!F$2,4,1)*IF(Percent!F$2,100,1)*IF(Logs!F$2,LN((1+$A$1/100)^(1/4)),(1+$A$1/100)^(1/4)),0)</f>
        <v>0</v>
      </c>
      <c r="G104" s="129">
        <f>IF(G$2,IF(Annual!G$2,4,1)*IF(Percent!G$2,100,1)*IF(Logs!G$2,LN((1+$A$1/100)^(1/4)),(1+$A$1/100)^(1/4)),0)</f>
        <v>0</v>
      </c>
      <c r="H104" s="129">
        <f>IF(H$2,IF(Annual!H$2,4,1)*IF(Percent!H$2,100,1)*IF(Logs!H$2,LN((1+$A$1/100)^(1/4)),(1+$A$1/100)^(1/4)),0)</f>
        <v>0</v>
      </c>
      <c r="I104" s="129">
        <f>IF(I$2,IF(Annual!I$2,4,1)*IF(Percent!I$2,100,1)*IF(Logs!I$2,LN((1+$A$1/100)^(1/4)),(1+$A$1/100)^(1/4)),0)</f>
        <v>0</v>
      </c>
      <c r="J104" s="129">
        <f>IF(J$2,IF(Annual!J$2,4,1)*IF(Percent!J$2,100,1)*IF(Logs!J$2,LN((1+$A$1/100)^(1/4)),(1+$A$1/100)^(1/4)),0)</f>
        <v>0</v>
      </c>
      <c r="K104" s="129">
        <f>IF(K$2,IF(Annual!K$2,4,1)*IF(Percent!K$2,100,1)*IF(Logs!K$2,LN((1+$A$1/100)^(1/4)),(1+$A$1/100)^(1/4)),0)</f>
        <v>0</v>
      </c>
      <c r="L104" s="129">
        <f>IF(L$2,IF(Annual!L$2,4,1)*IF(Percent!L$2,100,1)*IF(Logs!L$2,LN((1+$A$1/100)^(1/4)),(1+$A$1/100)^(1/4)),0)</f>
        <v>0</v>
      </c>
      <c r="M104" s="129">
        <f>IF(M$2,IF(Annual!M$2,4,1)*IF(Percent!M$2,100,1)*IF(Logs!M$2,LN((1+$A$1/100)^(1/4)),(1+$A$1/100)^(1/4)),0)</f>
        <v>0</v>
      </c>
      <c r="N104" s="129">
        <f>IF(N$2,IF(Annual!N$2,4,1)*IF(Percent!N$2,100,1)*IF(Logs!N$2,LN((1+$A$1/100)^(1/4)),(1+$A$1/100)^(1/4)),0)</f>
        <v>0</v>
      </c>
      <c r="O104" s="129">
        <f>IF(O$2,IF(Annual!O$2,4,1)*IF(Percent!O$2,100,1)*IF(Logs!O$2,LN((1+$A$1/100)^(1/4)),(1+$A$1/100)^(1/4)),0)</f>
        <v>0</v>
      </c>
      <c r="P104" s="129">
        <f>IF(P$2,IF(Annual!P$2,4,1)*IF(Percent!P$2,100,1)*IF(Logs!P$2,LN((1+$A$1/100)^(1/4)),(1+$A$1/100)^(1/4)),0)</f>
        <v>0</v>
      </c>
      <c r="Q104" s="129">
        <f>IF(Q$2,IF(Annual!Q$2,4,1)*IF(Percent!Q$2,100,1)*IF(Logs!Q$2,LN((1+$A$1/100)^(1/4)),(1+$A$1/100)^(1/4)),0)</f>
        <v>0</v>
      </c>
      <c r="R104" s="129">
        <f>IF(R$2,IF(Annual!R$2,4,1)*IF(Percent!R$2,100,1)*IF(Logs!R$2,LN((1+$A$1/100)^(1/4)),(1+$A$1/100)^(1/4)),0)</f>
        <v>0</v>
      </c>
      <c r="S104" s="129">
        <f>IF(S$2,IF(Annual!S$2,4,1)*IF(Percent!S$2,100,1)*IF(Logs!S$2,LN((1+$A$1/100)^(1/4)),(1+$A$1/100)^(1/4)),0)</f>
        <v>0</v>
      </c>
      <c r="T104" s="129">
        <f>IF(T$2,IF(Annual!T$2,4,1)*IF(Percent!T$2,100,1)*IF(Logs!T$2,LN((1+$A$1/100)^(1/4)),(1+$A$1/100)^(1/4)),0)</f>
        <v>0</v>
      </c>
      <c r="U104" s="129">
        <f>IF(U$2,IF(Annual!U$2,4,1)*IF(Percent!U$2,100,1)*IF(Logs!U$2,LN((1+$A$1/100)^(1/4)),(1+$A$1/100)^(1/4)),0)</f>
        <v>0</v>
      </c>
      <c r="V104" s="129">
        <f>IF(V$2,IF(Annual!V$2,4,1)*IF(Percent!V$2,100,1)*IF(Logs!V$2,LN((1+$A$1/100)^(1/4)),(1+$A$1/100)^(1/4)),0)</f>
        <v>0</v>
      </c>
      <c r="W104" s="129">
        <f>IF(W$2,IF(Annual!W$2,4,1)*IF(Percent!W$2,100,1)*IF(Logs!W$2,LN((1+$A$1/100)^(1/4)),(1+$A$1/100)^(1/4)),0)</f>
        <v>0</v>
      </c>
      <c r="X104" s="129">
        <f>IF(X$2,IF(Annual!X$2,4,1)*IF(Percent!X$2,100,1)*IF(Logs!X$2,LN((1+$A$1/100)^(1/4)),(1+$A$1/100)^(1/4)),0)</f>
        <v>0</v>
      </c>
      <c r="Y104" s="129">
        <f>IF(Y$2,IF(Annual!Y$2,4,1)*IF(Percent!Y$2,100,1)*IF(Logs!Y$2,LN((1+$A$1/100)^(1/4)),(1+$A$1/100)^(1/4)),0)</f>
        <v>0</v>
      </c>
      <c r="Z104" s="129">
        <f>IF(Z$2,IF(Annual!Z$2,4,1)*IF(Percent!Z$2,100,1)*IF(Logs!Z$2,LN((1+$A$1/100)^(1/4)),(1+$A$1/100)^(1/4)),0)</f>
        <v>0</v>
      </c>
      <c r="AA104" s="129">
        <f>IF(AA$2,IF(Annual!AA$2,4,1)*IF(Percent!AA$2,100,1)*IF(Logs!AA$2,LN((1+$A$1/100)^(1/4)),(1+$A$1/100)^(1/4)),0)</f>
        <v>0</v>
      </c>
      <c r="AB104" s="129">
        <f>IF(AB$2,IF(Annual!AB$2,4,1)*IF(Percent!AB$2,100,1)*IF(Logs!AB$2,LN((1+$A$1/100)^(1/4)),(1+$A$1/100)^(1/4)),0)</f>
        <v>0</v>
      </c>
      <c r="AC104" s="129">
        <f>IF(AC$2,IF(Annual!AC$2,4,1)*IF(Percent!AC$2,100,1)*IF(Logs!AC$2,LN((1+$A$1/100)^(1/4)),(1+$A$1/100)^(1/4)),0)</f>
        <v>0</v>
      </c>
      <c r="AD104" s="129">
        <f>IF(AD$2,IF(Annual!AD$2,4,1)*IF(Percent!AD$2,100,1)*IF(Logs!AD$2,LN((1+$A$1/100)^(1/4)),(1+$A$1/100)^(1/4)),0)</f>
        <v>0</v>
      </c>
    </row>
    <row r="105" spans="1:30">
      <c r="A105" t="s">
        <v>366</v>
      </c>
      <c r="B105" s="129">
        <f>IF(B$2,IF(Annual!B$2,4,1)*IF(Percent!B$2,100,1)*IF(Logs!B$2,LN((1+$A$1/100)^(1/4)),(1+$A$1/100)^(1/4)),0)</f>
        <v>0</v>
      </c>
      <c r="C105" s="129">
        <f>IF(C$2,IF(Annual!C$2,4,1)*IF(Percent!C$2,100,1)*IF(Logs!C$2,LN((1+$A$1/100)^(1/4)),(1+$A$1/100)^(1/4)),0)</f>
        <v>0</v>
      </c>
      <c r="D105" s="129">
        <f>IF(D$2,IF(Annual!D$2,4,1)*IF(Percent!D$2,100,1)*IF(Logs!D$2,LN((1+$A$1/100)^(1/4)),(1+$A$1/100)^(1/4)),0)</f>
        <v>0</v>
      </c>
      <c r="E105" s="129">
        <f>IF(E$2,IF(Annual!E$2,4,1)*IF(Percent!E$2,100,1)*IF(Logs!E$2,LN((1+$A$1/100)^(1/4)),(1+$A$1/100)^(1/4)),0)</f>
        <v>0</v>
      </c>
      <c r="F105" s="129">
        <f>IF(F$2,IF(Annual!F$2,4,1)*IF(Percent!F$2,100,1)*IF(Logs!F$2,LN((1+$A$1/100)^(1/4)),(1+$A$1/100)^(1/4)),0)</f>
        <v>0</v>
      </c>
      <c r="G105" s="129">
        <f>IF(G$2,IF(Annual!G$2,4,1)*IF(Percent!G$2,100,1)*IF(Logs!G$2,LN((1+$A$1/100)^(1/4)),(1+$A$1/100)^(1/4)),0)</f>
        <v>0</v>
      </c>
      <c r="H105" s="129">
        <f>IF(H$2,IF(Annual!H$2,4,1)*IF(Percent!H$2,100,1)*IF(Logs!H$2,LN((1+$A$1/100)^(1/4)),(1+$A$1/100)^(1/4)),0)</f>
        <v>0</v>
      </c>
      <c r="I105" s="129">
        <f>IF(I$2,IF(Annual!I$2,4,1)*IF(Percent!I$2,100,1)*IF(Logs!I$2,LN((1+$A$1/100)^(1/4)),(1+$A$1/100)^(1/4)),0)</f>
        <v>0</v>
      </c>
      <c r="J105" s="129">
        <f>IF(J$2,IF(Annual!J$2,4,1)*IF(Percent!J$2,100,1)*IF(Logs!J$2,LN((1+$A$1/100)^(1/4)),(1+$A$1/100)^(1/4)),0)</f>
        <v>0</v>
      </c>
      <c r="K105" s="129">
        <f>IF(K$2,IF(Annual!K$2,4,1)*IF(Percent!K$2,100,1)*IF(Logs!K$2,LN((1+$A$1/100)^(1/4)),(1+$A$1/100)^(1/4)),0)</f>
        <v>0</v>
      </c>
      <c r="L105" s="129">
        <f>IF(L$2,IF(Annual!L$2,4,1)*IF(Percent!L$2,100,1)*IF(Logs!L$2,LN((1+$A$1/100)^(1/4)),(1+$A$1/100)^(1/4)),0)</f>
        <v>0</v>
      </c>
      <c r="M105" s="129">
        <f>IF(M$2,IF(Annual!M$2,4,1)*IF(Percent!M$2,100,1)*IF(Logs!M$2,LN((1+$A$1/100)^(1/4)),(1+$A$1/100)^(1/4)),0)</f>
        <v>0</v>
      </c>
      <c r="N105" s="129">
        <f>IF(N$2,IF(Annual!N$2,4,1)*IF(Percent!N$2,100,1)*IF(Logs!N$2,LN((1+$A$1/100)^(1/4)),(1+$A$1/100)^(1/4)),0)</f>
        <v>0</v>
      </c>
      <c r="O105" s="129">
        <f>IF(O$2,IF(Annual!O$2,4,1)*IF(Percent!O$2,100,1)*IF(Logs!O$2,LN((1+$A$1/100)^(1/4)),(1+$A$1/100)^(1/4)),0)</f>
        <v>0</v>
      </c>
      <c r="P105" s="129">
        <f>IF(P$2,IF(Annual!P$2,4,1)*IF(Percent!P$2,100,1)*IF(Logs!P$2,LN((1+$A$1/100)^(1/4)),(1+$A$1/100)^(1/4)),0)</f>
        <v>0</v>
      </c>
      <c r="Q105" s="129">
        <f>IF(Q$2,IF(Annual!Q$2,4,1)*IF(Percent!Q$2,100,1)*IF(Logs!Q$2,LN((1+$A$1/100)^(1/4)),(1+$A$1/100)^(1/4)),0)</f>
        <v>0</v>
      </c>
      <c r="R105" s="129">
        <f>IF(R$2,IF(Annual!R$2,4,1)*IF(Percent!R$2,100,1)*IF(Logs!R$2,LN((1+$A$1/100)^(1/4)),(1+$A$1/100)^(1/4)),0)</f>
        <v>0</v>
      </c>
      <c r="S105" s="129">
        <f>IF(S$2,IF(Annual!S$2,4,1)*IF(Percent!S$2,100,1)*IF(Logs!S$2,LN((1+$A$1/100)^(1/4)),(1+$A$1/100)^(1/4)),0)</f>
        <v>0</v>
      </c>
      <c r="T105" s="129">
        <f>IF(T$2,IF(Annual!T$2,4,1)*IF(Percent!T$2,100,1)*IF(Logs!T$2,LN((1+$A$1/100)^(1/4)),(1+$A$1/100)^(1/4)),0)</f>
        <v>0</v>
      </c>
      <c r="U105" s="129">
        <f>IF(U$2,IF(Annual!U$2,4,1)*IF(Percent!U$2,100,1)*IF(Logs!U$2,LN((1+$A$1/100)^(1/4)),(1+$A$1/100)^(1/4)),0)</f>
        <v>0</v>
      </c>
      <c r="V105" s="129">
        <f>IF(V$2,IF(Annual!V$2,4,1)*IF(Percent!V$2,100,1)*IF(Logs!V$2,LN((1+$A$1/100)^(1/4)),(1+$A$1/100)^(1/4)),0)</f>
        <v>0</v>
      </c>
      <c r="W105" s="129">
        <f>IF(W$2,IF(Annual!W$2,4,1)*IF(Percent!W$2,100,1)*IF(Logs!W$2,LN((1+$A$1/100)^(1/4)),(1+$A$1/100)^(1/4)),0)</f>
        <v>0</v>
      </c>
      <c r="X105" s="129">
        <f>IF(X$2,IF(Annual!X$2,4,1)*IF(Percent!X$2,100,1)*IF(Logs!X$2,LN((1+$A$1/100)^(1/4)),(1+$A$1/100)^(1/4)),0)</f>
        <v>0</v>
      </c>
      <c r="Y105" s="129">
        <f>IF(Y$2,IF(Annual!Y$2,4,1)*IF(Percent!Y$2,100,1)*IF(Logs!Y$2,LN((1+$A$1/100)^(1/4)),(1+$A$1/100)^(1/4)),0)</f>
        <v>0</v>
      </c>
      <c r="Z105" s="129">
        <f>IF(Z$2,IF(Annual!Z$2,4,1)*IF(Percent!Z$2,100,1)*IF(Logs!Z$2,LN((1+$A$1/100)^(1/4)),(1+$A$1/100)^(1/4)),0)</f>
        <v>0</v>
      </c>
      <c r="AA105" s="129">
        <f>IF(AA$2,IF(Annual!AA$2,4,1)*IF(Percent!AA$2,100,1)*IF(Logs!AA$2,LN((1+$A$1/100)^(1/4)),(1+$A$1/100)^(1/4)),0)</f>
        <v>0</v>
      </c>
      <c r="AB105" s="129">
        <f>IF(AB$2,IF(Annual!AB$2,4,1)*IF(Percent!AB$2,100,1)*IF(Logs!AB$2,LN((1+$A$1/100)^(1/4)),(1+$A$1/100)^(1/4)),0)</f>
        <v>0</v>
      </c>
      <c r="AC105" s="129">
        <f>IF(AC$2,IF(Annual!AC$2,4,1)*IF(Percent!AC$2,100,1)*IF(Logs!AC$2,LN((1+$A$1/100)^(1/4)),(1+$A$1/100)^(1/4)),0)</f>
        <v>0</v>
      </c>
      <c r="AD105" s="129">
        <f>IF(AD$2,IF(Annual!AD$2,4,1)*IF(Percent!AD$2,100,1)*IF(Logs!AD$2,LN((1+$A$1/100)^(1/4)),(1+$A$1/100)^(1/4)),0)</f>
        <v>0</v>
      </c>
    </row>
    <row r="106" spans="1:30">
      <c r="A106" t="s">
        <v>367</v>
      </c>
      <c r="B106" s="129">
        <f>IF(B$2,IF(Annual!B$2,4,1)*IF(Percent!B$2,100,1)*IF(Logs!B$2,LN((1+$A$1/100)^(1/4)),(1+$A$1/100)^(1/4)),0)</f>
        <v>0</v>
      </c>
      <c r="C106" s="129">
        <f>IF(C$2,IF(Annual!C$2,4,1)*IF(Percent!C$2,100,1)*IF(Logs!C$2,LN((1+$A$1/100)^(1/4)),(1+$A$1/100)^(1/4)),0)</f>
        <v>0</v>
      </c>
      <c r="D106" s="129">
        <f>IF(D$2,IF(Annual!D$2,4,1)*IF(Percent!D$2,100,1)*IF(Logs!D$2,LN((1+$A$1/100)^(1/4)),(1+$A$1/100)^(1/4)),0)</f>
        <v>0</v>
      </c>
      <c r="E106" s="129">
        <f>IF(E$2,IF(Annual!E$2,4,1)*IF(Percent!E$2,100,1)*IF(Logs!E$2,LN((1+$A$1/100)^(1/4)),(1+$A$1/100)^(1/4)),0)</f>
        <v>0</v>
      </c>
      <c r="F106" s="129">
        <f>IF(F$2,IF(Annual!F$2,4,1)*IF(Percent!F$2,100,1)*IF(Logs!F$2,LN((1+$A$1/100)^(1/4)),(1+$A$1/100)^(1/4)),0)</f>
        <v>0</v>
      </c>
      <c r="G106" s="129">
        <f>IF(G$2,IF(Annual!G$2,4,1)*IF(Percent!G$2,100,1)*IF(Logs!G$2,LN((1+$A$1/100)^(1/4)),(1+$A$1/100)^(1/4)),0)</f>
        <v>0</v>
      </c>
      <c r="H106" s="129">
        <f>IF(H$2,IF(Annual!H$2,4,1)*IF(Percent!H$2,100,1)*IF(Logs!H$2,LN((1+$A$1/100)^(1/4)),(1+$A$1/100)^(1/4)),0)</f>
        <v>0</v>
      </c>
      <c r="I106" s="129">
        <f>IF(I$2,IF(Annual!I$2,4,1)*IF(Percent!I$2,100,1)*IF(Logs!I$2,LN((1+$A$1/100)^(1/4)),(1+$A$1/100)^(1/4)),0)</f>
        <v>0</v>
      </c>
      <c r="J106" s="129">
        <f>IF(J$2,IF(Annual!J$2,4,1)*IF(Percent!J$2,100,1)*IF(Logs!J$2,LN((1+$A$1/100)^(1/4)),(1+$A$1/100)^(1/4)),0)</f>
        <v>0</v>
      </c>
      <c r="K106" s="129">
        <f>IF(K$2,IF(Annual!K$2,4,1)*IF(Percent!K$2,100,1)*IF(Logs!K$2,LN((1+$A$1/100)^(1/4)),(1+$A$1/100)^(1/4)),0)</f>
        <v>0</v>
      </c>
      <c r="L106" s="129">
        <f>IF(L$2,IF(Annual!L$2,4,1)*IF(Percent!L$2,100,1)*IF(Logs!L$2,LN((1+$A$1/100)^(1/4)),(1+$A$1/100)^(1/4)),0)</f>
        <v>0</v>
      </c>
      <c r="M106" s="129">
        <f>IF(M$2,IF(Annual!M$2,4,1)*IF(Percent!M$2,100,1)*IF(Logs!M$2,LN((1+$A$1/100)^(1/4)),(1+$A$1/100)^(1/4)),0)</f>
        <v>0</v>
      </c>
      <c r="N106" s="129">
        <f>IF(N$2,IF(Annual!N$2,4,1)*IF(Percent!N$2,100,1)*IF(Logs!N$2,LN((1+$A$1/100)^(1/4)),(1+$A$1/100)^(1/4)),0)</f>
        <v>0</v>
      </c>
      <c r="O106" s="129">
        <f>IF(O$2,IF(Annual!O$2,4,1)*IF(Percent!O$2,100,1)*IF(Logs!O$2,LN((1+$A$1/100)^(1/4)),(1+$A$1/100)^(1/4)),0)</f>
        <v>0</v>
      </c>
      <c r="P106" s="129">
        <f>IF(P$2,IF(Annual!P$2,4,1)*IF(Percent!P$2,100,1)*IF(Logs!P$2,LN((1+$A$1/100)^(1/4)),(1+$A$1/100)^(1/4)),0)</f>
        <v>0</v>
      </c>
      <c r="Q106" s="129">
        <f>IF(Q$2,IF(Annual!Q$2,4,1)*IF(Percent!Q$2,100,1)*IF(Logs!Q$2,LN((1+$A$1/100)^(1/4)),(1+$A$1/100)^(1/4)),0)</f>
        <v>0</v>
      </c>
      <c r="R106" s="129">
        <f>IF(R$2,IF(Annual!R$2,4,1)*IF(Percent!R$2,100,1)*IF(Logs!R$2,LN((1+$A$1/100)^(1/4)),(1+$A$1/100)^(1/4)),0)</f>
        <v>0</v>
      </c>
      <c r="S106" s="129">
        <f>IF(S$2,IF(Annual!S$2,4,1)*IF(Percent!S$2,100,1)*IF(Logs!S$2,LN((1+$A$1/100)^(1/4)),(1+$A$1/100)^(1/4)),0)</f>
        <v>0</v>
      </c>
      <c r="T106" s="129">
        <f>IF(T$2,IF(Annual!T$2,4,1)*IF(Percent!T$2,100,1)*IF(Logs!T$2,LN((1+$A$1/100)^(1/4)),(1+$A$1/100)^(1/4)),0)</f>
        <v>0</v>
      </c>
      <c r="U106" s="129">
        <f>IF(U$2,IF(Annual!U$2,4,1)*IF(Percent!U$2,100,1)*IF(Logs!U$2,LN((1+$A$1/100)^(1/4)),(1+$A$1/100)^(1/4)),0)</f>
        <v>0</v>
      </c>
      <c r="V106" s="129">
        <f>IF(V$2,IF(Annual!V$2,4,1)*IF(Percent!V$2,100,1)*IF(Logs!V$2,LN((1+$A$1/100)^(1/4)),(1+$A$1/100)^(1/4)),0)</f>
        <v>0</v>
      </c>
      <c r="W106" s="129">
        <f>IF(W$2,IF(Annual!W$2,4,1)*IF(Percent!W$2,100,1)*IF(Logs!W$2,LN((1+$A$1/100)^(1/4)),(1+$A$1/100)^(1/4)),0)</f>
        <v>0</v>
      </c>
      <c r="X106" s="129">
        <f>IF(X$2,IF(Annual!X$2,4,1)*IF(Percent!X$2,100,1)*IF(Logs!X$2,LN((1+$A$1/100)^(1/4)),(1+$A$1/100)^(1/4)),0)</f>
        <v>0</v>
      </c>
      <c r="Y106" s="129">
        <f>IF(Y$2,IF(Annual!Y$2,4,1)*IF(Percent!Y$2,100,1)*IF(Logs!Y$2,LN((1+$A$1/100)^(1/4)),(1+$A$1/100)^(1/4)),0)</f>
        <v>0</v>
      </c>
      <c r="Z106" s="129">
        <f>IF(Z$2,IF(Annual!Z$2,4,1)*IF(Percent!Z$2,100,1)*IF(Logs!Z$2,LN((1+$A$1/100)^(1/4)),(1+$A$1/100)^(1/4)),0)</f>
        <v>0</v>
      </c>
      <c r="AA106" s="129">
        <f>IF(AA$2,IF(Annual!AA$2,4,1)*IF(Percent!AA$2,100,1)*IF(Logs!AA$2,LN((1+$A$1/100)^(1/4)),(1+$A$1/100)^(1/4)),0)</f>
        <v>0</v>
      </c>
      <c r="AB106" s="129">
        <f>IF(AB$2,IF(Annual!AB$2,4,1)*IF(Percent!AB$2,100,1)*IF(Logs!AB$2,LN((1+$A$1/100)^(1/4)),(1+$A$1/100)^(1/4)),0)</f>
        <v>0</v>
      </c>
      <c r="AC106" s="129">
        <f>IF(AC$2,IF(Annual!AC$2,4,1)*IF(Percent!AC$2,100,1)*IF(Logs!AC$2,LN((1+$A$1/100)^(1/4)),(1+$A$1/100)^(1/4)),0)</f>
        <v>0</v>
      </c>
      <c r="AD106" s="129">
        <f>IF(AD$2,IF(Annual!AD$2,4,1)*IF(Percent!AD$2,100,1)*IF(Logs!AD$2,LN((1+$A$1/100)^(1/4)),(1+$A$1/100)^(1/4)),0)</f>
        <v>0</v>
      </c>
    </row>
    <row r="107" spans="1:30">
      <c r="A107" t="s">
        <v>368</v>
      </c>
      <c r="B107" s="129">
        <f>IF(B$2,IF(Annual!B$2,4,1)*IF(Percent!B$2,100,1)*IF(Logs!B$2,LN((1+$A$1/100)^(1/4)),(1+$A$1/100)^(1/4)),0)</f>
        <v>0</v>
      </c>
      <c r="C107" s="129">
        <f>IF(C$2,IF(Annual!C$2,4,1)*IF(Percent!C$2,100,1)*IF(Logs!C$2,LN((1+$A$1/100)^(1/4)),(1+$A$1/100)^(1/4)),0)</f>
        <v>0</v>
      </c>
      <c r="D107" s="129">
        <f>IF(D$2,IF(Annual!D$2,4,1)*IF(Percent!D$2,100,1)*IF(Logs!D$2,LN((1+$A$1/100)^(1/4)),(1+$A$1/100)^(1/4)),0)</f>
        <v>0</v>
      </c>
      <c r="E107" s="129">
        <f>IF(E$2,IF(Annual!E$2,4,1)*IF(Percent!E$2,100,1)*IF(Logs!E$2,LN((1+$A$1/100)^(1/4)),(1+$A$1/100)^(1/4)),0)</f>
        <v>0</v>
      </c>
      <c r="F107" s="129">
        <f>IF(F$2,IF(Annual!F$2,4,1)*IF(Percent!F$2,100,1)*IF(Logs!F$2,LN((1+$A$1/100)^(1/4)),(1+$A$1/100)^(1/4)),0)</f>
        <v>0</v>
      </c>
      <c r="G107" s="129">
        <f>IF(G$2,IF(Annual!G$2,4,1)*IF(Percent!G$2,100,1)*IF(Logs!G$2,LN((1+$A$1/100)^(1/4)),(1+$A$1/100)^(1/4)),0)</f>
        <v>0</v>
      </c>
      <c r="H107" s="129">
        <f>IF(H$2,IF(Annual!H$2,4,1)*IF(Percent!H$2,100,1)*IF(Logs!H$2,LN((1+$A$1/100)^(1/4)),(1+$A$1/100)^(1/4)),0)</f>
        <v>0</v>
      </c>
      <c r="I107" s="129">
        <f>IF(I$2,IF(Annual!I$2,4,1)*IF(Percent!I$2,100,1)*IF(Logs!I$2,LN((1+$A$1/100)^(1/4)),(1+$A$1/100)^(1/4)),0)</f>
        <v>0</v>
      </c>
      <c r="J107" s="129">
        <f>IF(J$2,IF(Annual!J$2,4,1)*IF(Percent!J$2,100,1)*IF(Logs!J$2,LN((1+$A$1/100)^(1/4)),(1+$A$1/100)^(1/4)),0)</f>
        <v>0</v>
      </c>
      <c r="K107" s="129">
        <f>IF(K$2,IF(Annual!K$2,4,1)*IF(Percent!K$2,100,1)*IF(Logs!K$2,LN((1+$A$1/100)^(1/4)),(1+$A$1/100)^(1/4)),0)</f>
        <v>0</v>
      </c>
      <c r="L107" s="129">
        <f>IF(L$2,IF(Annual!L$2,4,1)*IF(Percent!L$2,100,1)*IF(Logs!L$2,LN((1+$A$1/100)^(1/4)),(1+$A$1/100)^(1/4)),0)</f>
        <v>0</v>
      </c>
      <c r="M107" s="129">
        <f>IF(M$2,IF(Annual!M$2,4,1)*IF(Percent!M$2,100,1)*IF(Logs!M$2,LN((1+$A$1/100)^(1/4)),(1+$A$1/100)^(1/4)),0)</f>
        <v>0</v>
      </c>
      <c r="N107" s="129">
        <f>IF(N$2,IF(Annual!N$2,4,1)*IF(Percent!N$2,100,1)*IF(Logs!N$2,LN((1+$A$1/100)^(1/4)),(1+$A$1/100)^(1/4)),0)</f>
        <v>0</v>
      </c>
      <c r="O107" s="129">
        <f>IF(O$2,IF(Annual!O$2,4,1)*IF(Percent!O$2,100,1)*IF(Logs!O$2,LN((1+$A$1/100)^(1/4)),(1+$A$1/100)^(1/4)),0)</f>
        <v>0</v>
      </c>
      <c r="P107" s="129">
        <f>IF(P$2,IF(Annual!P$2,4,1)*IF(Percent!P$2,100,1)*IF(Logs!P$2,LN((1+$A$1/100)^(1/4)),(1+$A$1/100)^(1/4)),0)</f>
        <v>0</v>
      </c>
      <c r="Q107" s="129">
        <f>IF(Q$2,IF(Annual!Q$2,4,1)*IF(Percent!Q$2,100,1)*IF(Logs!Q$2,LN((1+$A$1/100)^(1/4)),(1+$A$1/100)^(1/4)),0)</f>
        <v>0</v>
      </c>
      <c r="R107" s="129">
        <f>IF(R$2,IF(Annual!R$2,4,1)*IF(Percent!R$2,100,1)*IF(Logs!R$2,LN((1+$A$1/100)^(1/4)),(1+$A$1/100)^(1/4)),0)</f>
        <v>0</v>
      </c>
      <c r="S107" s="129">
        <f>IF(S$2,IF(Annual!S$2,4,1)*IF(Percent!S$2,100,1)*IF(Logs!S$2,LN((1+$A$1/100)^(1/4)),(1+$A$1/100)^(1/4)),0)</f>
        <v>0</v>
      </c>
      <c r="T107" s="129">
        <f>IF(T$2,IF(Annual!T$2,4,1)*IF(Percent!T$2,100,1)*IF(Logs!T$2,LN((1+$A$1/100)^(1/4)),(1+$A$1/100)^(1/4)),0)</f>
        <v>0</v>
      </c>
      <c r="U107" s="129">
        <f>IF(U$2,IF(Annual!U$2,4,1)*IF(Percent!U$2,100,1)*IF(Logs!U$2,LN((1+$A$1/100)^(1/4)),(1+$A$1/100)^(1/4)),0)</f>
        <v>0</v>
      </c>
      <c r="V107" s="129">
        <f>IF(V$2,IF(Annual!V$2,4,1)*IF(Percent!V$2,100,1)*IF(Logs!V$2,LN((1+$A$1/100)^(1/4)),(1+$A$1/100)^(1/4)),0)</f>
        <v>0</v>
      </c>
      <c r="W107" s="129">
        <f>IF(W$2,IF(Annual!W$2,4,1)*IF(Percent!W$2,100,1)*IF(Logs!W$2,LN((1+$A$1/100)^(1/4)),(1+$A$1/100)^(1/4)),0)</f>
        <v>0</v>
      </c>
      <c r="X107" s="129">
        <f>IF(X$2,IF(Annual!X$2,4,1)*IF(Percent!X$2,100,1)*IF(Logs!X$2,LN((1+$A$1/100)^(1/4)),(1+$A$1/100)^(1/4)),0)</f>
        <v>0</v>
      </c>
      <c r="Y107" s="129">
        <f>IF(Y$2,IF(Annual!Y$2,4,1)*IF(Percent!Y$2,100,1)*IF(Logs!Y$2,LN((1+$A$1/100)^(1/4)),(1+$A$1/100)^(1/4)),0)</f>
        <v>0</v>
      </c>
      <c r="Z107" s="129">
        <f>IF(Z$2,IF(Annual!Z$2,4,1)*IF(Percent!Z$2,100,1)*IF(Logs!Z$2,LN((1+$A$1/100)^(1/4)),(1+$A$1/100)^(1/4)),0)</f>
        <v>0</v>
      </c>
      <c r="AA107" s="129">
        <f>IF(AA$2,IF(Annual!AA$2,4,1)*IF(Percent!AA$2,100,1)*IF(Logs!AA$2,LN((1+$A$1/100)^(1/4)),(1+$A$1/100)^(1/4)),0)</f>
        <v>0</v>
      </c>
      <c r="AB107" s="129">
        <f>IF(AB$2,IF(Annual!AB$2,4,1)*IF(Percent!AB$2,100,1)*IF(Logs!AB$2,LN((1+$A$1/100)^(1/4)),(1+$A$1/100)^(1/4)),0)</f>
        <v>0</v>
      </c>
      <c r="AC107" s="129">
        <f>IF(AC$2,IF(Annual!AC$2,4,1)*IF(Percent!AC$2,100,1)*IF(Logs!AC$2,LN((1+$A$1/100)^(1/4)),(1+$A$1/100)^(1/4)),0)</f>
        <v>0</v>
      </c>
      <c r="AD107" s="129">
        <f>IF(AD$2,IF(Annual!AD$2,4,1)*IF(Percent!AD$2,100,1)*IF(Logs!AD$2,LN((1+$A$1/100)^(1/4)),(1+$A$1/100)^(1/4)),0)</f>
        <v>0</v>
      </c>
    </row>
    <row r="108" spans="1:30">
      <c r="A108" t="s">
        <v>369</v>
      </c>
      <c r="B108" s="129">
        <f>IF(B$2,IF(Annual!B$2,4,1)*IF(Percent!B$2,100,1)*IF(Logs!B$2,LN((1+$A$1/100)^(1/4)),(1+$A$1/100)^(1/4)),0)</f>
        <v>0</v>
      </c>
      <c r="C108" s="129">
        <f>IF(C$2,IF(Annual!C$2,4,1)*IF(Percent!C$2,100,1)*IF(Logs!C$2,LN((1+$A$1/100)^(1/4)),(1+$A$1/100)^(1/4)),0)</f>
        <v>0</v>
      </c>
      <c r="D108" s="129">
        <f>IF(D$2,IF(Annual!D$2,4,1)*IF(Percent!D$2,100,1)*IF(Logs!D$2,LN((1+$A$1/100)^(1/4)),(1+$A$1/100)^(1/4)),0)</f>
        <v>0</v>
      </c>
      <c r="E108" s="129">
        <f>IF(E$2,IF(Annual!E$2,4,1)*IF(Percent!E$2,100,1)*IF(Logs!E$2,LN((1+$A$1/100)^(1/4)),(1+$A$1/100)^(1/4)),0)</f>
        <v>0</v>
      </c>
      <c r="F108" s="129">
        <f>IF(F$2,IF(Annual!F$2,4,1)*IF(Percent!F$2,100,1)*IF(Logs!F$2,LN((1+$A$1/100)^(1/4)),(1+$A$1/100)^(1/4)),0)</f>
        <v>0</v>
      </c>
      <c r="G108" s="129">
        <f>IF(G$2,IF(Annual!G$2,4,1)*IF(Percent!G$2,100,1)*IF(Logs!G$2,LN((1+$A$1/100)^(1/4)),(1+$A$1/100)^(1/4)),0)</f>
        <v>0</v>
      </c>
      <c r="H108" s="129">
        <f>IF(H$2,IF(Annual!H$2,4,1)*IF(Percent!H$2,100,1)*IF(Logs!H$2,LN((1+$A$1/100)^(1/4)),(1+$A$1/100)^(1/4)),0)</f>
        <v>0</v>
      </c>
      <c r="I108" s="129">
        <f>IF(I$2,IF(Annual!I$2,4,1)*IF(Percent!I$2,100,1)*IF(Logs!I$2,LN((1+$A$1/100)^(1/4)),(1+$A$1/100)^(1/4)),0)</f>
        <v>0</v>
      </c>
      <c r="J108" s="129">
        <f>IF(J$2,IF(Annual!J$2,4,1)*IF(Percent!J$2,100,1)*IF(Logs!J$2,LN((1+$A$1/100)^(1/4)),(1+$A$1/100)^(1/4)),0)</f>
        <v>0</v>
      </c>
      <c r="K108" s="129">
        <f>IF(K$2,IF(Annual!K$2,4,1)*IF(Percent!K$2,100,1)*IF(Logs!K$2,LN((1+$A$1/100)^(1/4)),(1+$A$1/100)^(1/4)),0)</f>
        <v>0</v>
      </c>
      <c r="L108" s="129">
        <f>IF(L$2,IF(Annual!L$2,4,1)*IF(Percent!L$2,100,1)*IF(Logs!L$2,LN((1+$A$1/100)^(1/4)),(1+$A$1/100)^(1/4)),0)</f>
        <v>0</v>
      </c>
      <c r="M108" s="129">
        <f>IF(M$2,IF(Annual!M$2,4,1)*IF(Percent!M$2,100,1)*IF(Logs!M$2,LN((1+$A$1/100)^(1/4)),(1+$A$1/100)^(1/4)),0)</f>
        <v>0</v>
      </c>
      <c r="N108" s="129">
        <f>IF(N$2,IF(Annual!N$2,4,1)*IF(Percent!N$2,100,1)*IF(Logs!N$2,LN((1+$A$1/100)^(1/4)),(1+$A$1/100)^(1/4)),0)</f>
        <v>0</v>
      </c>
      <c r="O108" s="129">
        <f>IF(O$2,IF(Annual!O$2,4,1)*IF(Percent!O$2,100,1)*IF(Logs!O$2,LN((1+$A$1/100)^(1/4)),(1+$A$1/100)^(1/4)),0)</f>
        <v>0</v>
      </c>
      <c r="P108" s="129">
        <f>IF(P$2,IF(Annual!P$2,4,1)*IF(Percent!P$2,100,1)*IF(Logs!P$2,LN((1+$A$1/100)^(1/4)),(1+$A$1/100)^(1/4)),0)</f>
        <v>0</v>
      </c>
      <c r="Q108" s="129">
        <f>IF(Q$2,IF(Annual!Q$2,4,1)*IF(Percent!Q$2,100,1)*IF(Logs!Q$2,LN((1+$A$1/100)^(1/4)),(1+$A$1/100)^(1/4)),0)</f>
        <v>0</v>
      </c>
      <c r="R108" s="129">
        <f>IF(R$2,IF(Annual!R$2,4,1)*IF(Percent!R$2,100,1)*IF(Logs!R$2,LN((1+$A$1/100)^(1/4)),(1+$A$1/100)^(1/4)),0)</f>
        <v>0</v>
      </c>
      <c r="S108" s="129">
        <f>IF(S$2,IF(Annual!S$2,4,1)*IF(Percent!S$2,100,1)*IF(Logs!S$2,LN((1+$A$1/100)^(1/4)),(1+$A$1/100)^(1/4)),0)</f>
        <v>0</v>
      </c>
      <c r="T108" s="129">
        <f>IF(T$2,IF(Annual!T$2,4,1)*IF(Percent!T$2,100,1)*IF(Logs!T$2,LN((1+$A$1/100)^(1/4)),(1+$A$1/100)^(1/4)),0)</f>
        <v>0</v>
      </c>
      <c r="U108" s="129">
        <f>IF(U$2,IF(Annual!U$2,4,1)*IF(Percent!U$2,100,1)*IF(Logs!U$2,LN((1+$A$1/100)^(1/4)),(1+$A$1/100)^(1/4)),0)</f>
        <v>0</v>
      </c>
      <c r="V108" s="129">
        <f>IF(V$2,IF(Annual!V$2,4,1)*IF(Percent!V$2,100,1)*IF(Logs!V$2,LN((1+$A$1/100)^(1/4)),(1+$A$1/100)^(1/4)),0)</f>
        <v>0</v>
      </c>
      <c r="W108" s="129">
        <f>IF(W$2,IF(Annual!W$2,4,1)*IF(Percent!W$2,100,1)*IF(Logs!W$2,LN((1+$A$1/100)^(1/4)),(1+$A$1/100)^(1/4)),0)</f>
        <v>0</v>
      </c>
      <c r="X108" s="129">
        <f>IF(X$2,IF(Annual!X$2,4,1)*IF(Percent!X$2,100,1)*IF(Logs!X$2,LN((1+$A$1/100)^(1/4)),(1+$A$1/100)^(1/4)),0)</f>
        <v>0</v>
      </c>
      <c r="Y108" s="129">
        <f>IF(Y$2,IF(Annual!Y$2,4,1)*IF(Percent!Y$2,100,1)*IF(Logs!Y$2,LN((1+$A$1/100)^(1/4)),(1+$A$1/100)^(1/4)),0)</f>
        <v>0</v>
      </c>
      <c r="Z108" s="129">
        <f>IF(Z$2,IF(Annual!Z$2,4,1)*IF(Percent!Z$2,100,1)*IF(Logs!Z$2,LN((1+$A$1/100)^(1/4)),(1+$A$1/100)^(1/4)),0)</f>
        <v>0</v>
      </c>
      <c r="AA108" s="129">
        <f>IF(AA$2,IF(Annual!AA$2,4,1)*IF(Percent!AA$2,100,1)*IF(Logs!AA$2,LN((1+$A$1/100)^(1/4)),(1+$A$1/100)^(1/4)),0)</f>
        <v>0</v>
      </c>
      <c r="AB108" s="129">
        <f>IF(AB$2,IF(Annual!AB$2,4,1)*IF(Percent!AB$2,100,1)*IF(Logs!AB$2,LN((1+$A$1/100)^(1/4)),(1+$A$1/100)^(1/4)),0)</f>
        <v>0</v>
      </c>
      <c r="AC108" s="129">
        <f>IF(AC$2,IF(Annual!AC$2,4,1)*IF(Percent!AC$2,100,1)*IF(Logs!AC$2,LN((1+$A$1/100)^(1/4)),(1+$A$1/100)^(1/4)),0)</f>
        <v>0</v>
      </c>
      <c r="AD108" s="129">
        <f>IF(AD$2,IF(Annual!AD$2,4,1)*IF(Percent!AD$2,100,1)*IF(Logs!AD$2,LN((1+$A$1/100)^(1/4)),(1+$A$1/100)^(1/4)),0)</f>
        <v>0</v>
      </c>
    </row>
    <row r="109" spans="1:30">
      <c r="A109" t="s">
        <v>370</v>
      </c>
      <c r="B109" s="129">
        <f>IF(B$2,IF(Annual!B$2,4,1)*IF(Percent!B$2,100,1)*IF(Logs!B$2,LN((1+$A$1/100)^(1/4)),(1+$A$1/100)^(1/4)),0)</f>
        <v>0</v>
      </c>
      <c r="C109" s="129">
        <f>IF(C$2,IF(Annual!C$2,4,1)*IF(Percent!C$2,100,1)*IF(Logs!C$2,LN((1+$A$1/100)^(1/4)),(1+$A$1/100)^(1/4)),0)</f>
        <v>0</v>
      </c>
      <c r="D109" s="129">
        <f>IF(D$2,IF(Annual!D$2,4,1)*IF(Percent!D$2,100,1)*IF(Logs!D$2,LN((1+$A$1/100)^(1/4)),(1+$A$1/100)^(1/4)),0)</f>
        <v>0</v>
      </c>
      <c r="E109" s="129">
        <f>IF(E$2,IF(Annual!E$2,4,1)*IF(Percent!E$2,100,1)*IF(Logs!E$2,LN((1+$A$1/100)^(1/4)),(1+$A$1/100)^(1/4)),0)</f>
        <v>0</v>
      </c>
      <c r="F109" s="129">
        <f>IF(F$2,IF(Annual!F$2,4,1)*IF(Percent!F$2,100,1)*IF(Logs!F$2,LN((1+$A$1/100)^(1/4)),(1+$A$1/100)^(1/4)),0)</f>
        <v>0</v>
      </c>
      <c r="G109" s="129">
        <f>IF(G$2,IF(Annual!G$2,4,1)*IF(Percent!G$2,100,1)*IF(Logs!G$2,LN((1+$A$1/100)^(1/4)),(1+$A$1/100)^(1/4)),0)</f>
        <v>0</v>
      </c>
      <c r="H109" s="129">
        <f>IF(H$2,IF(Annual!H$2,4,1)*IF(Percent!H$2,100,1)*IF(Logs!H$2,LN((1+$A$1/100)^(1/4)),(1+$A$1/100)^(1/4)),0)</f>
        <v>0</v>
      </c>
      <c r="I109" s="129">
        <f>IF(I$2,IF(Annual!I$2,4,1)*IF(Percent!I$2,100,1)*IF(Logs!I$2,LN((1+$A$1/100)^(1/4)),(1+$A$1/100)^(1/4)),0)</f>
        <v>0</v>
      </c>
      <c r="J109" s="129">
        <f>IF(J$2,IF(Annual!J$2,4,1)*IF(Percent!J$2,100,1)*IF(Logs!J$2,LN((1+$A$1/100)^(1/4)),(1+$A$1/100)^(1/4)),0)</f>
        <v>0</v>
      </c>
      <c r="K109" s="129">
        <f>IF(K$2,IF(Annual!K$2,4,1)*IF(Percent!K$2,100,1)*IF(Logs!K$2,LN((1+$A$1/100)^(1/4)),(1+$A$1/100)^(1/4)),0)</f>
        <v>0</v>
      </c>
      <c r="L109" s="129">
        <f>IF(L$2,IF(Annual!L$2,4,1)*IF(Percent!L$2,100,1)*IF(Logs!L$2,LN((1+$A$1/100)^(1/4)),(1+$A$1/100)^(1/4)),0)</f>
        <v>0</v>
      </c>
      <c r="M109" s="129">
        <f>IF(M$2,IF(Annual!M$2,4,1)*IF(Percent!M$2,100,1)*IF(Logs!M$2,LN((1+$A$1/100)^(1/4)),(1+$A$1/100)^(1/4)),0)</f>
        <v>0</v>
      </c>
      <c r="N109" s="129">
        <f>IF(N$2,IF(Annual!N$2,4,1)*IF(Percent!N$2,100,1)*IF(Logs!N$2,LN((1+$A$1/100)^(1/4)),(1+$A$1/100)^(1/4)),0)</f>
        <v>0</v>
      </c>
      <c r="O109" s="129">
        <f>IF(O$2,IF(Annual!O$2,4,1)*IF(Percent!O$2,100,1)*IF(Logs!O$2,LN((1+$A$1/100)^(1/4)),(1+$A$1/100)^(1/4)),0)</f>
        <v>0</v>
      </c>
      <c r="P109" s="129">
        <f>IF(P$2,IF(Annual!P$2,4,1)*IF(Percent!P$2,100,1)*IF(Logs!P$2,LN((1+$A$1/100)^(1/4)),(1+$A$1/100)^(1/4)),0)</f>
        <v>0</v>
      </c>
      <c r="Q109" s="129">
        <f>IF(Q$2,IF(Annual!Q$2,4,1)*IF(Percent!Q$2,100,1)*IF(Logs!Q$2,LN((1+$A$1/100)^(1/4)),(1+$A$1/100)^(1/4)),0)</f>
        <v>0</v>
      </c>
      <c r="R109" s="129">
        <f>IF(R$2,IF(Annual!R$2,4,1)*IF(Percent!R$2,100,1)*IF(Logs!R$2,LN((1+$A$1/100)^(1/4)),(1+$A$1/100)^(1/4)),0)</f>
        <v>0</v>
      </c>
      <c r="S109" s="129">
        <f>IF(S$2,IF(Annual!S$2,4,1)*IF(Percent!S$2,100,1)*IF(Logs!S$2,LN((1+$A$1/100)^(1/4)),(1+$A$1/100)^(1/4)),0)</f>
        <v>0</v>
      </c>
      <c r="T109" s="129">
        <f>IF(T$2,IF(Annual!T$2,4,1)*IF(Percent!T$2,100,1)*IF(Logs!T$2,LN((1+$A$1/100)^(1/4)),(1+$A$1/100)^(1/4)),0)</f>
        <v>0</v>
      </c>
      <c r="U109" s="129">
        <f>IF(U$2,IF(Annual!U$2,4,1)*IF(Percent!U$2,100,1)*IF(Logs!U$2,LN((1+$A$1/100)^(1/4)),(1+$A$1/100)^(1/4)),0)</f>
        <v>0</v>
      </c>
      <c r="V109" s="129">
        <f>IF(V$2,IF(Annual!V$2,4,1)*IF(Percent!V$2,100,1)*IF(Logs!V$2,LN((1+$A$1/100)^(1/4)),(1+$A$1/100)^(1/4)),0)</f>
        <v>0</v>
      </c>
      <c r="W109" s="129">
        <f>IF(W$2,IF(Annual!W$2,4,1)*IF(Percent!W$2,100,1)*IF(Logs!W$2,LN((1+$A$1/100)^(1/4)),(1+$A$1/100)^(1/4)),0)</f>
        <v>0</v>
      </c>
      <c r="X109" s="129">
        <f>IF(X$2,IF(Annual!X$2,4,1)*IF(Percent!X$2,100,1)*IF(Logs!X$2,LN((1+$A$1/100)^(1/4)),(1+$A$1/100)^(1/4)),0)</f>
        <v>0</v>
      </c>
      <c r="Y109" s="129">
        <f>IF(Y$2,IF(Annual!Y$2,4,1)*IF(Percent!Y$2,100,1)*IF(Logs!Y$2,LN((1+$A$1/100)^(1/4)),(1+$A$1/100)^(1/4)),0)</f>
        <v>0</v>
      </c>
      <c r="Z109" s="129">
        <f>IF(Z$2,IF(Annual!Z$2,4,1)*IF(Percent!Z$2,100,1)*IF(Logs!Z$2,LN((1+$A$1/100)^(1/4)),(1+$A$1/100)^(1/4)),0)</f>
        <v>0</v>
      </c>
      <c r="AA109" s="129">
        <f>IF(AA$2,IF(Annual!AA$2,4,1)*IF(Percent!AA$2,100,1)*IF(Logs!AA$2,LN((1+$A$1/100)^(1/4)),(1+$A$1/100)^(1/4)),0)</f>
        <v>0</v>
      </c>
      <c r="AB109" s="129">
        <f>IF(AB$2,IF(Annual!AB$2,4,1)*IF(Percent!AB$2,100,1)*IF(Logs!AB$2,LN((1+$A$1/100)^(1/4)),(1+$A$1/100)^(1/4)),0)</f>
        <v>0</v>
      </c>
      <c r="AC109" s="129">
        <f>IF(AC$2,IF(Annual!AC$2,4,1)*IF(Percent!AC$2,100,1)*IF(Logs!AC$2,LN((1+$A$1/100)^(1/4)),(1+$A$1/100)^(1/4)),0)</f>
        <v>0</v>
      </c>
      <c r="AD109" s="129">
        <f>IF(AD$2,IF(Annual!AD$2,4,1)*IF(Percent!AD$2,100,1)*IF(Logs!AD$2,LN((1+$A$1/100)^(1/4)),(1+$A$1/100)^(1/4)),0)</f>
        <v>0</v>
      </c>
    </row>
    <row r="110" spans="1:30">
      <c r="A110" t="s">
        <v>462</v>
      </c>
      <c r="B110" s="129">
        <f>IF(B$2,IF(Annual!B$2,4,1)*IF(Percent!B$2,100,1)*IF(Logs!B$2,LN((1+$A$1/100)^(1/4)),(1+$A$1/100)^(1/4)),0)</f>
        <v>0</v>
      </c>
      <c r="C110" s="129">
        <f>IF(C$2,IF(Annual!C$2,4,1)*IF(Percent!C$2,100,1)*IF(Logs!C$2,LN((1+$A$1/100)^(1/4)),(1+$A$1/100)^(1/4)),0)</f>
        <v>0</v>
      </c>
      <c r="D110" s="129">
        <f>IF(D$2,IF(Annual!D$2,4,1)*IF(Percent!D$2,100,1)*IF(Logs!D$2,LN((1+$A$1/100)^(1/4)),(1+$A$1/100)^(1/4)),0)</f>
        <v>0</v>
      </c>
      <c r="E110" s="129">
        <f>IF(E$2,IF(Annual!E$2,4,1)*IF(Percent!E$2,100,1)*IF(Logs!E$2,LN((1+$A$1/100)^(1/4)),(1+$A$1/100)^(1/4)),0)</f>
        <v>0</v>
      </c>
      <c r="F110" s="129">
        <f>IF(F$2,IF(Annual!F$2,4,1)*IF(Percent!F$2,100,1)*IF(Logs!F$2,LN((1+$A$1/100)^(1/4)),(1+$A$1/100)^(1/4)),0)</f>
        <v>0</v>
      </c>
      <c r="G110" s="129">
        <f>IF(G$2,IF(Annual!G$2,4,1)*IF(Percent!G$2,100,1)*IF(Logs!G$2,LN((1+$A$1/100)^(1/4)),(1+$A$1/100)^(1/4)),0)</f>
        <v>0</v>
      </c>
      <c r="H110" s="129">
        <f>IF(H$2,IF(Annual!H$2,4,1)*IF(Percent!H$2,100,1)*IF(Logs!H$2,LN((1+$A$1/100)^(1/4)),(1+$A$1/100)^(1/4)),0)</f>
        <v>0</v>
      </c>
      <c r="I110" s="129">
        <f>IF(I$2,IF(Annual!I$2,4,1)*IF(Percent!I$2,100,1)*IF(Logs!I$2,LN((1+$A$1/100)^(1/4)),(1+$A$1/100)^(1/4)),0)</f>
        <v>0</v>
      </c>
      <c r="J110" s="129">
        <f>IF(J$2,IF(Annual!J$2,4,1)*IF(Percent!J$2,100,1)*IF(Logs!J$2,LN((1+$A$1/100)^(1/4)),(1+$A$1/100)^(1/4)),0)</f>
        <v>0</v>
      </c>
      <c r="K110" s="129">
        <f>IF(K$2,IF(Annual!K$2,4,1)*IF(Percent!K$2,100,1)*IF(Logs!K$2,LN((1+$A$1/100)^(1/4)),(1+$A$1/100)^(1/4)),0)</f>
        <v>0</v>
      </c>
      <c r="L110" s="129">
        <f>IF(L$2,IF(Annual!L$2,4,1)*IF(Percent!L$2,100,1)*IF(Logs!L$2,LN((1+$A$1/100)^(1/4)),(1+$A$1/100)^(1/4)),0)</f>
        <v>0</v>
      </c>
      <c r="M110" s="129">
        <f>IF(M$2,IF(Annual!M$2,4,1)*IF(Percent!M$2,100,1)*IF(Logs!M$2,LN((1+$A$1/100)^(1/4)),(1+$A$1/100)^(1/4)),0)</f>
        <v>0</v>
      </c>
      <c r="N110" s="129">
        <f>IF(N$2,IF(Annual!N$2,4,1)*IF(Percent!N$2,100,1)*IF(Logs!N$2,LN((1+$A$1/100)^(1/4)),(1+$A$1/100)^(1/4)),0)</f>
        <v>0</v>
      </c>
      <c r="O110" s="129">
        <f>IF(O$2,IF(Annual!O$2,4,1)*IF(Percent!O$2,100,1)*IF(Logs!O$2,LN((1+$A$1/100)^(1/4)),(1+$A$1/100)^(1/4)),0)</f>
        <v>0</v>
      </c>
      <c r="P110" s="129">
        <f>IF(P$2,IF(Annual!P$2,4,1)*IF(Percent!P$2,100,1)*IF(Logs!P$2,LN((1+$A$1/100)^(1/4)),(1+$A$1/100)^(1/4)),0)</f>
        <v>0</v>
      </c>
      <c r="Q110" s="129">
        <f>IF(Q$2,IF(Annual!Q$2,4,1)*IF(Percent!Q$2,100,1)*IF(Logs!Q$2,LN((1+$A$1/100)^(1/4)),(1+$A$1/100)^(1/4)),0)</f>
        <v>0</v>
      </c>
      <c r="R110" s="129">
        <f>IF(R$2,IF(Annual!R$2,4,1)*IF(Percent!R$2,100,1)*IF(Logs!R$2,LN((1+$A$1/100)^(1/4)),(1+$A$1/100)^(1/4)),0)</f>
        <v>0</v>
      </c>
      <c r="S110" s="129">
        <f>IF(S$2,IF(Annual!S$2,4,1)*IF(Percent!S$2,100,1)*IF(Logs!S$2,LN((1+$A$1/100)^(1/4)),(1+$A$1/100)^(1/4)),0)</f>
        <v>0</v>
      </c>
      <c r="T110" s="129">
        <f>IF(T$2,IF(Annual!T$2,4,1)*IF(Percent!T$2,100,1)*IF(Logs!T$2,LN((1+$A$1/100)^(1/4)),(1+$A$1/100)^(1/4)),0)</f>
        <v>0</v>
      </c>
      <c r="U110" s="129">
        <f>IF(U$2,IF(Annual!U$2,4,1)*IF(Percent!U$2,100,1)*IF(Logs!U$2,LN((1+$A$1/100)^(1/4)),(1+$A$1/100)^(1/4)),0)</f>
        <v>0</v>
      </c>
      <c r="V110" s="129">
        <f>IF(V$2,IF(Annual!V$2,4,1)*IF(Percent!V$2,100,1)*IF(Logs!V$2,LN((1+$A$1/100)^(1/4)),(1+$A$1/100)^(1/4)),0)</f>
        <v>0</v>
      </c>
      <c r="W110" s="129">
        <f>IF(W$2,IF(Annual!W$2,4,1)*IF(Percent!W$2,100,1)*IF(Logs!W$2,LN((1+$A$1/100)^(1/4)),(1+$A$1/100)^(1/4)),0)</f>
        <v>0</v>
      </c>
      <c r="X110" s="129">
        <f>IF(X$2,IF(Annual!X$2,4,1)*IF(Percent!X$2,100,1)*IF(Logs!X$2,LN((1+$A$1/100)^(1/4)),(1+$A$1/100)^(1/4)),0)</f>
        <v>0</v>
      </c>
      <c r="Y110" s="129">
        <f>IF(Y$2,IF(Annual!Y$2,4,1)*IF(Percent!Y$2,100,1)*IF(Logs!Y$2,LN((1+$A$1/100)^(1/4)),(1+$A$1/100)^(1/4)),0)</f>
        <v>0</v>
      </c>
      <c r="Z110" s="129">
        <f>IF(Z$2,IF(Annual!Z$2,4,1)*IF(Percent!Z$2,100,1)*IF(Logs!Z$2,LN((1+$A$1/100)^(1/4)),(1+$A$1/100)^(1/4)),0)</f>
        <v>0</v>
      </c>
      <c r="AA110" s="129">
        <f>IF(AA$2,IF(Annual!AA$2,4,1)*IF(Percent!AA$2,100,1)*IF(Logs!AA$2,LN((1+$A$1/100)^(1/4)),(1+$A$1/100)^(1/4)),0)</f>
        <v>0</v>
      </c>
      <c r="AB110" s="129">
        <f>IF(AB$2,IF(Annual!AB$2,4,1)*IF(Percent!AB$2,100,1)*IF(Logs!AB$2,LN((1+$A$1/100)^(1/4)),(1+$A$1/100)^(1/4)),0)</f>
        <v>0</v>
      </c>
      <c r="AC110" s="129">
        <f>IF(AC$2,IF(Annual!AC$2,4,1)*IF(Percent!AC$2,100,1)*IF(Logs!AC$2,LN((1+$A$1/100)^(1/4)),(1+$A$1/100)^(1/4)),0)</f>
        <v>0</v>
      </c>
      <c r="AD110" s="129">
        <f>IF(AD$2,IF(Annual!AD$2,4,1)*IF(Percent!AD$2,100,1)*IF(Logs!AD$2,LN((1+$A$1/100)^(1/4)),(1+$A$1/100)^(1/4)),0)</f>
        <v>0</v>
      </c>
    </row>
    <row r="111" spans="1:30">
      <c r="A111" t="s">
        <v>652</v>
      </c>
      <c r="B111" s="129">
        <f>IF(B$2,IF(Annual!B$2,4,1)*IF(Percent!B$2,100,1)*IF(Logs!B$2,LN((1+$A$1/100)^(1/4)),(1+$A$1/100)^(1/4)),0)</f>
        <v>0</v>
      </c>
      <c r="C111" s="129">
        <f>IF(C$2,IF(Annual!C$2,4,1)*IF(Percent!C$2,100,1)*IF(Logs!C$2,LN((1+$A$1/100)^(1/4)),(1+$A$1/100)^(1/4)),0)</f>
        <v>0</v>
      </c>
      <c r="D111" s="129">
        <f>IF(D$2,IF(Annual!D$2,4,1)*IF(Percent!D$2,100,1)*IF(Logs!D$2,LN((1+$A$1/100)^(1/4)),(1+$A$1/100)^(1/4)),0)</f>
        <v>0</v>
      </c>
      <c r="E111" s="129">
        <f>IF(E$2,IF(Annual!E$2,4,1)*IF(Percent!E$2,100,1)*IF(Logs!E$2,LN((1+$A$1/100)^(1/4)),(1+$A$1/100)^(1/4)),0)</f>
        <v>0</v>
      </c>
      <c r="F111" s="129">
        <f>IF(F$2,IF(Annual!F$2,4,1)*IF(Percent!F$2,100,1)*IF(Logs!F$2,LN((1+$A$1/100)^(1/4)),(1+$A$1/100)^(1/4)),0)</f>
        <v>0</v>
      </c>
      <c r="G111" s="129">
        <f>IF(G$2,IF(Annual!G$2,4,1)*IF(Percent!G$2,100,1)*IF(Logs!G$2,LN((1+$A$1/100)^(1/4)),(1+$A$1/100)^(1/4)),0)</f>
        <v>0</v>
      </c>
      <c r="H111" s="129">
        <f>IF(H$2,IF(Annual!H$2,4,1)*IF(Percent!H$2,100,1)*IF(Logs!H$2,LN((1+$A$1/100)^(1/4)),(1+$A$1/100)^(1/4)),0)</f>
        <v>0</v>
      </c>
      <c r="I111" s="129">
        <f>IF(I$2,IF(Annual!I$2,4,1)*IF(Percent!I$2,100,1)*IF(Logs!I$2,LN((1+$A$1/100)^(1/4)),(1+$A$1/100)^(1/4)),0)</f>
        <v>0</v>
      </c>
      <c r="J111" s="129">
        <f>IF(J$2,IF(Annual!J$2,4,1)*IF(Percent!J$2,100,1)*IF(Logs!J$2,LN((1+$A$1/100)^(1/4)),(1+$A$1/100)^(1/4)),0)</f>
        <v>0</v>
      </c>
      <c r="K111" s="129">
        <f>IF(K$2,IF(Annual!K$2,4,1)*IF(Percent!K$2,100,1)*IF(Logs!K$2,LN((1+$A$1/100)^(1/4)),(1+$A$1/100)^(1/4)),0)</f>
        <v>0</v>
      </c>
      <c r="L111" s="129">
        <f>IF(L$2,IF(Annual!L$2,4,1)*IF(Percent!L$2,100,1)*IF(Logs!L$2,LN((1+$A$1/100)^(1/4)),(1+$A$1/100)^(1/4)),0)</f>
        <v>0</v>
      </c>
      <c r="M111" s="129">
        <f>IF(M$2,IF(Annual!M$2,4,1)*IF(Percent!M$2,100,1)*IF(Logs!M$2,LN((1+$A$1/100)^(1/4)),(1+$A$1/100)^(1/4)),0)</f>
        <v>0</v>
      </c>
      <c r="N111" s="129">
        <f>IF(N$2,IF(Annual!N$2,4,1)*IF(Percent!N$2,100,1)*IF(Logs!N$2,LN((1+$A$1/100)^(1/4)),(1+$A$1/100)^(1/4)),0)</f>
        <v>0</v>
      </c>
      <c r="O111" s="129">
        <f>IF(O$2,IF(Annual!O$2,4,1)*IF(Percent!O$2,100,1)*IF(Logs!O$2,LN((1+$A$1/100)^(1/4)),(1+$A$1/100)^(1/4)),0)</f>
        <v>0</v>
      </c>
      <c r="P111" s="129">
        <f>IF(P$2,IF(Annual!P$2,4,1)*IF(Percent!P$2,100,1)*IF(Logs!P$2,LN((1+$A$1/100)^(1/4)),(1+$A$1/100)^(1/4)),0)</f>
        <v>0</v>
      </c>
      <c r="Q111" s="129">
        <f>IF(Q$2,IF(Annual!Q$2,4,1)*IF(Percent!Q$2,100,1)*IF(Logs!Q$2,LN((1+$A$1/100)^(1/4)),(1+$A$1/100)^(1/4)),0)</f>
        <v>0</v>
      </c>
      <c r="R111" s="129">
        <f>IF(R$2,IF(Annual!R$2,4,1)*IF(Percent!R$2,100,1)*IF(Logs!R$2,LN((1+$A$1/100)^(1/4)),(1+$A$1/100)^(1/4)),0)</f>
        <v>0</v>
      </c>
      <c r="S111" s="129">
        <f>IF(S$2,IF(Annual!S$2,4,1)*IF(Percent!S$2,100,1)*IF(Logs!S$2,LN((1+$A$1/100)^(1/4)),(1+$A$1/100)^(1/4)),0)</f>
        <v>0</v>
      </c>
      <c r="T111" s="129">
        <f>IF(T$2,IF(Annual!T$2,4,1)*IF(Percent!T$2,100,1)*IF(Logs!T$2,LN((1+$A$1/100)^(1/4)),(1+$A$1/100)^(1/4)),0)</f>
        <v>0</v>
      </c>
      <c r="U111" s="129">
        <f>IF(U$2,IF(Annual!U$2,4,1)*IF(Percent!U$2,100,1)*IF(Logs!U$2,LN((1+$A$1/100)^(1/4)),(1+$A$1/100)^(1/4)),0)</f>
        <v>0</v>
      </c>
      <c r="V111" s="129">
        <f>IF(V$2,IF(Annual!V$2,4,1)*IF(Percent!V$2,100,1)*IF(Logs!V$2,LN((1+$A$1/100)^(1/4)),(1+$A$1/100)^(1/4)),0)</f>
        <v>0</v>
      </c>
      <c r="W111" s="129">
        <f>IF(W$2,IF(Annual!W$2,4,1)*IF(Percent!W$2,100,1)*IF(Logs!W$2,LN((1+$A$1/100)^(1/4)),(1+$A$1/100)^(1/4)),0)</f>
        <v>0</v>
      </c>
      <c r="X111" s="129">
        <f>IF(X$2,IF(Annual!X$2,4,1)*IF(Percent!X$2,100,1)*IF(Logs!X$2,LN((1+$A$1/100)^(1/4)),(1+$A$1/100)^(1/4)),0)</f>
        <v>0</v>
      </c>
      <c r="Y111" s="129">
        <f>IF(Y$2,IF(Annual!Y$2,4,1)*IF(Percent!Y$2,100,1)*IF(Logs!Y$2,LN((1+$A$1/100)^(1/4)),(1+$A$1/100)^(1/4)),0)</f>
        <v>0</v>
      </c>
      <c r="Z111" s="129">
        <f>IF(Z$2,IF(Annual!Z$2,4,1)*IF(Percent!Z$2,100,1)*IF(Logs!Z$2,LN((1+$A$1/100)^(1/4)),(1+$A$1/100)^(1/4)),0)</f>
        <v>0</v>
      </c>
      <c r="AA111" s="129">
        <f>IF(AA$2,IF(Annual!AA$2,4,1)*IF(Percent!AA$2,100,1)*IF(Logs!AA$2,LN((1+$A$1/100)^(1/4)),(1+$A$1/100)^(1/4)),0)</f>
        <v>0</v>
      </c>
      <c r="AB111" s="129">
        <f>IF(AB$2,IF(Annual!AB$2,4,1)*IF(Percent!AB$2,100,1)*IF(Logs!AB$2,LN((1+$A$1/100)^(1/4)),(1+$A$1/100)^(1/4)),0)</f>
        <v>0</v>
      </c>
      <c r="AC111" s="129">
        <f>IF(AC$2,IF(Annual!AC$2,4,1)*IF(Percent!AC$2,100,1)*IF(Logs!AC$2,LN((1+$A$1/100)^(1/4)),(1+$A$1/100)^(1/4)),0)</f>
        <v>0</v>
      </c>
      <c r="AD111" s="129">
        <f>IF(AD$2,IF(Annual!AD$2,4,1)*IF(Percent!AD$2,100,1)*IF(Logs!AD$2,LN((1+$A$1/100)^(1/4)),(1+$A$1/100)^(1/4)),0)</f>
        <v>0</v>
      </c>
    </row>
    <row r="112" spans="1:30">
      <c r="A112" t="s">
        <v>653</v>
      </c>
      <c r="B112" s="129">
        <f>IF(B$2,IF(Annual!B$2,4,1)*IF(Percent!B$2,100,1)*IF(Logs!B$2,LN((1+$A$1/100)^(1/4)),(1+$A$1/100)^(1/4)),0)</f>
        <v>0</v>
      </c>
      <c r="C112" s="129">
        <f>IF(C$2,IF(Annual!C$2,4,1)*IF(Percent!C$2,100,1)*IF(Logs!C$2,LN((1+$A$1/100)^(1/4)),(1+$A$1/100)^(1/4)),0)</f>
        <v>0</v>
      </c>
      <c r="D112" s="129">
        <f>IF(D$2,IF(Annual!D$2,4,1)*IF(Percent!D$2,100,1)*IF(Logs!D$2,LN((1+$A$1/100)^(1/4)),(1+$A$1/100)^(1/4)),0)</f>
        <v>0</v>
      </c>
      <c r="E112" s="129">
        <f>IF(E$2,IF(Annual!E$2,4,1)*IF(Percent!E$2,100,1)*IF(Logs!E$2,LN((1+$A$1/100)^(1/4)),(1+$A$1/100)^(1/4)),0)</f>
        <v>0</v>
      </c>
      <c r="F112" s="129">
        <f>IF(F$2,IF(Annual!F$2,4,1)*IF(Percent!F$2,100,1)*IF(Logs!F$2,LN((1+$A$1/100)^(1/4)),(1+$A$1/100)^(1/4)),0)</f>
        <v>0</v>
      </c>
      <c r="G112" s="129">
        <f>IF(G$2,IF(Annual!G$2,4,1)*IF(Percent!G$2,100,1)*IF(Logs!G$2,LN((1+$A$1/100)^(1/4)),(1+$A$1/100)^(1/4)),0)</f>
        <v>0</v>
      </c>
      <c r="H112" s="129">
        <f>IF(H$2,IF(Annual!H$2,4,1)*IF(Percent!H$2,100,1)*IF(Logs!H$2,LN((1+$A$1/100)^(1/4)),(1+$A$1/100)^(1/4)),0)</f>
        <v>0</v>
      </c>
      <c r="I112" s="129">
        <f>IF(I$2,IF(Annual!I$2,4,1)*IF(Percent!I$2,100,1)*IF(Logs!I$2,LN((1+$A$1/100)^(1/4)),(1+$A$1/100)^(1/4)),0)</f>
        <v>0</v>
      </c>
      <c r="J112" s="129">
        <f>IF(J$2,IF(Annual!J$2,4,1)*IF(Percent!J$2,100,1)*IF(Logs!J$2,LN((1+$A$1/100)^(1/4)),(1+$A$1/100)^(1/4)),0)</f>
        <v>0</v>
      </c>
      <c r="K112" s="129">
        <f>IF(K$2,IF(Annual!K$2,4,1)*IF(Percent!K$2,100,1)*IF(Logs!K$2,LN((1+$A$1/100)^(1/4)),(1+$A$1/100)^(1/4)),0)</f>
        <v>0</v>
      </c>
      <c r="L112" s="129">
        <f>IF(L$2,IF(Annual!L$2,4,1)*IF(Percent!L$2,100,1)*IF(Logs!L$2,LN((1+$A$1/100)^(1/4)),(1+$A$1/100)^(1/4)),0)</f>
        <v>0</v>
      </c>
      <c r="M112" s="129">
        <f>IF(M$2,IF(Annual!M$2,4,1)*IF(Percent!M$2,100,1)*IF(Logs!M$2,LN((1+$A$1/100)^(1/4)),(1+$A$1/100)^(1/4)),0)</f>
        <v>0</v>
      </c>
      <c r="N112" s="129">
        <f>IF(N$2,IF(Annual!N$2,4,1)*IF(Percent!N$2,100,1)*IF(Logs!N$2,LN((1+$A$1/100)^(1/4)),(1+$A$1/100)^(1/4)),0)</f>
        <v>0</v>
      </c>
      <c r="O112" s="129">
        <f>IF(O$2,IF(Annual!O$2,4,1)*IF(Percent!O$2,100,1)*IF(Logs!O$2,LN((1+$A$1/100)^(1/4)),(1+$A$1/100)^(1/4)),0)</f>
        <v>0</v>
      </c>
      <c r="P112" s="129">
        <f>IF(P$2,IF(Annual!P$2,4,1)*IF(Percent!P$2,100,1)*IF(Logs!P$2,LN((1+$A$1/100)^(1/4)),(1+$A$1/100)^(1/4)),0)</f>
        <v>0</v>
      </c>
      <c r="Q112" s="129">
        <f>IF(Q$2,IF(Annual!Q$2,4,1)*IF(Percent!Q$2,100,1)*IF(Logs!Q$2,LN((1+$A$1/100)^(1/4)),(1+$A$1/100)^(1/4)),0)</f>
        <v>0</v>
      </c>
      <c r="R112" s="129">
        <f>IF(R$2,IF(Annual!R$2,4,1)*IF(Percent!R$2,100,1)*IF(Logs!R$2,LN((1+$A$1/100)^(1/4)),(1+$A$1/100)^(1/4)),0)</f>
        <v>0</v>
      </c>
      <c r="S112" s="129">
        <f>IF(S$2,IF(Annual!S$2,4,1)*IF(Percent!S$2,100,1)*IF(Logs!S$2,LN((1+$A$1/100)^(1/4)),(1+$A$1/100)^(1/4)),0)</f>
        <v>0</v>
      </c>
      <c r="T112" s="129">
        <f>IF(T$2,IF(Annual!T$2,4,1)*IF(Percent!T$2,100,1)*IF(Logs!T$2,LN((1+$A$1/100)^(1/4)),(1+$A$1/100)^(1/4)),0)</f>
        <v>0</v>
      </c>
      <c r="U112" s="129">
        <f>IF(U$2,IF(Annual!U$2,4,1)*IF(Percent!U$2,100,1)*IF(Logs!U$2,LN((1+$A$1/100)^(1/4)),(1+$A$1/100)^(1/4)),0)</f>
        <v>0</v>
      </c>
      <c r="V112" s="129">
        <f>IF(V$2,IF(Annual!V$2,4,1)*IF(Percent!V$2,100,1)*IF(Logs!V$2,LN((1+$A$1/100)^(1/4)),(1+$A$1/100)^(1/4)),0)</f>
        <v>0</v>
      </c>
      <c r="W112" s="129">
        <f>IF(W$2,IF(Annual!W$2,4,1)*IF(Percent!W$2,100,1)*IF(Logs!W$2,LN((1+$A$1/100)^(1/4)),(1+$A$1/100)^(1/4)),0)</f>
        <v>0</v>
      </c>
      <c r="X112" s="129">
        <f>IF(X$2,IF(Annual!X$2,4,1)*IF(Percent!X$2,100,1)*IF(Logs!X$2,LN((1+$A$1/100)^(1/4)),(1+$A$1/100)^(1/4)),0)</f>
        <v>0</v>
      </c>
      <c r="Y112" s="129">
        <f>IF(Y$2,IF(Annual!Y$2,4,1)*IF(Percent!Y$2,100,1)*IF(Logs!Y$2,LN((1+$A$1/100)^(1/4)),(1+$A$1/100)^(1/4)),0)</f>
        <v>0</v>
      </c>
      <c r="Z112" s="129">
        <f>IF(Z$2,IF(Annual!Z$2,4,1)*IF(Percent!Z$2,100,1)*IF(Logs!Z$2,LN((1+$A$1/100)^(1/4)),(1+$A$1/100)^(1/4)),0)</f>
        <v>0</v>
      </c>
      <c r="AA112" s="129">
        <f>IF(AA$2,IF(Annual!AA$2,4,1)*IF(Percent!AA$2,100,1)*IF(Logs!AA$2,LN((1+$A$1/100)^(1/4)),(1+$A$1/100)^(1/4)),0)</f>
        <v>0</v>
      </c>
      <c r="AB112" s="129">
        <f>IF(AB$2,IF(Annual!AB$2,4,1)*IF(Percent!AB$2,100,1)*IF(Logs!AB$2,LN((1+$A$1/100)^(1/4)),(1+$A$1/100)^(1/4)),0)</f>
        <v>0</v>
      </c>
      <c r="AC112" s="129">
        <f>IF(AC$2,IF(Annual!AC$2,4,1)*IF(Percent!AC$2,100,1)*IF(Logs!AC$2,LN((1+$A$1/100)^(1/4)),(1+$A$1/100)^(1/4)),0)</f>
        <v>0</v>
      </c>
      <c r="AD112" s="129">
        <f>IF(AD$2,IF(Annual!AD$2,4,1)*IF(Percent!AD$2,100,1)*IF(Logs!AD$2,LN((1+$A$1/100)^(1/4)),(1+$A$1/100)^(1/4)),0)</f>
        <v>0</v>
      </c>
    </row>
    <row r="113" spans="1:30">
      <c r="A113" t="s">
        <v>654</v>
      </c>
      <c r="B113" s="129">
        <f>IF(B$2,IF(Annual!B$2,4,1)*IF(Percent!B$2,100,1)*IF(Logs!B$2,LN((1+$A$1/100)^(1/4)),(1+$A$1/100)^(1/4)),0)</f>
        <v>0</v>
      </c>
      <c r="C113" s="129">
        <f>IF(C$2,IF(Annual!C$2,4,1)*IF(Percent!C$2,100,1)*IF(Logs!C$2,LN((1+$A$1/100)^(1/4)),(1+$A$1/100)^(1/4)),0)</f>
        <v>0</v>
      </c>
      <c r="D113" s="129">
        <f>IF(D$2,IF(Annual!D$2,4,1)*IF(Percent!D$2,100,1)*IF(Logs!D$2,LN((1+$A$1/100)^(1/4)),(1+$A$1/100)^(1/4)),0)</f>
        <v>0</v>
      </c>
      <c r="E113" s="129">
        <f>IF(E$2,IF(Annual!E$2,4,1)*IF(Percent!E$2,100,1)*IF(Logs!E$2,LN((1+$A$1/100)^(1/4)),(1+$A$1/100)^(1/4)),0)</f>
        <v>0</v>
      </c>
      <c r="F113" s="129">
        <f>IF(F$2,IF(Annual!F$2,4,1)*IF(Percent!F$2,100,1)*IF(Logs!F$2,LN((1+$A$1/100)^(1/4)),(1+$A$1/100)^(1/4)),0)</f>
        <v>0</v>
      </c>
      <c r="G113" s="129">
        <f>IF(G$2,IF(Annual!G$2,4,1)*IF(Percent!G$2,100,1)*IF(Logs!G$2,LN((1+$A$1/100)^(1/4)),(1+$A$1/100)^(1/4)),0)</f>
        <v>0</v>
      </c>
      <c r="H113" s="129">
        <f>IF(H$2,IF(Annual!H$2,4,1)*IF(Percent!H$2,100,1)*IF(Logs!H$2,LN((1+$A$1/100)^(1/4)),(1+$A$1/100)^(1/4)),0)</f>
        <v>0</v>
      </c>
      <c r="I113" s="129">
        <f>IF(I$2,IF(Annual!I$2,4,1)*IF(Percent!I$2,100,1)*IF(Logs!I$2,LN((1+$A$1/100)^(1/4)),(1+$A$1/100)^(1/4)),0)</f>
        <v>0</v>
      </c>
      <c r="J113" s="129">
        <f>IF(J$2,IF(Annual!J$2,4,1)*IF(Percent!J$2,100,1)*IF(Logs!J$2,LN((1+$A$1/100)^(1/4)),(1+$A$1/100)^(1/4)),0)</f>
        <v>0</v>
      </c>
      <c r="K113" s="129">
        <f>IF(K$2,IF(Annual!K$2,4,1)*IF(Percent!K$2,100,1)*IF(Logs!K$2,LN((1+$A$1/100)^(1/4)),(1+$A$1/100)^(1/4)),0)</f>
        <v>0</v>
      </c>
      <c r="L113" s="129">
        <f>IF(L$2,IF(Annual!L$2,4,1)*IF(Percent!L$2,100,1)*IF(Logs!L$2,LN((1+$A$1/100)^(1/4)),(1+$A$1/100)^(1/4)),0)</f>
        <v>0</v>
      </c>
      <c r="M113" s="129">
        <f>IF(M$2,IF(Annual!M$2,4,1)*IF(Percent!M$2,100,1)*IF(Logs!M$2,LN((1+$A$1/100)^(1/4)),(1+$A$1/100)^(1/4)),0)</f>
        <v>0</v>
      </c>
      <c r="N113" s="129">
        <f>IF(N$2,IF(Annual!N$2,4,1)*IF(Percent!N$2,100,1)*IF(Logs!N$2,LN((1+$A$1/100)^(1/4)),(1+$A$1/100)^(1/4)),0)</f>
        <v>0</v>
      </c>
      <c r="O113" s="129">
        <f>IF(O$2,IF(Annual!O$2,4,1)*IF(Percent!O$2,100,1)*IF(Logs!O$2,LN((1+$A$1/100)^(1/4)),(1+$A$1/100)^(1/4)),0)</f>
        <v>0</v>
      </c>
      <c r="P113" s="129">
        <f>IF(P$2,IF(Annual!P$2,4,1)*IF(Percent!P$2,100,1)*IF(Logs!P$2,LN((1+$A$1/100)^(1/4)),(1+$A$1/100)^(1/4)),0)</f>
        <v>0</v>
      </c>
      <c r="Q113" s="129">
        <f>IF(Q$2,IF(Annual!Q$2,4,1)*IF(Percent!Q$2,100,1)*IF(Logs!Q$2,LN((1+$A$1/100)^(1/4)),(1+$A$1/100)^(1/4)),0)</f>
        <v>0</v>
      </c>
      <c r="R113" s="129">
        <f>IF(R$2,IF(Annual!R$2,4,1)*IF(Percent!R$2,100,1)*IF(Logs!R$2,LN((1+$A$1/100)^(1/4)),(1+$A$1/100)^(1/4)),0)</f>
        <v>0</v>
      </c>
      <c r="S113" s="129">
        <f>IF(S$2,IF(Annual!S$2,4,1)*IF(Percent!S$2,100,1)*IF(Logs!S$2,LN((1+$A$1/100)^(1/4)),(1+$A$1/100)^(1/4)),0)</f>
        <v>0</v>
      </c>
      <c r="T113" s="129">
        <f>IF(T$2,IF(Annual!T$2,4,1)*IF(Percent!T$2,100,1)*IF(Logs!T$2,LN((1+$A$1/100)^(1/4)),(1+$A$1/100)^(1/4)),0)</f>
        <v>0</v>
      </c>
      <c r="U113" s="129">
        <f>IF(U$2,IF(Annual!U$2,4,1)*IF(Percent!U$2,100,1)*IF(Logs!U$2,LN((1+$A$1/100)^(1/4)),(1+$A$1/100)^(1/4)),0)</f>
        <v>0</v>
      </c>
      <c r="V113" s="129">
        <f>IF(V$2,IF(Annual!V$2,4,1)*IF(Percent!V$2,100,1)*IF(Logs!V$2,LN((1+$A$1/100)^(1/4)),(1+$A$1/100)^(1/4)),0)</f>
        <v>0</v>
      </c>
      <c r="W113" s="129">
        <f>IF(W$2,IF(Annual!W$2,4,1)*IF(Percent!W$2,100,1)*IF(Logs!W$2,LN((1+$A$1/100)^(1/4)),(1+$A$1/100)^(1/4)),0)</f>
        <v>0</v>
      </c>
      <c r="X113" s="129">
        <f>IF(X$2,IF(Annual!X$2,4,1)*IF(Percent!X$2,100,1)*IF(Logs!X$2,LN((1+$A$1/100)^(1/4)),(1+$A$1/100)^(1/4)),0)</f>
        <v>0</v>
      </c>
      <c r="Y113" s="129">
        <f>IF(Y$2,IF(Annual!Y$2,4,1)*IF(Percent!Y$2,100,1)*IF(Logs!Y$2,LN((1+$A$1/100)^(1/4)),(1+$A$1/100)^(1/4)),0)</f>
        <v>0</v>
      </c>
      <c r="Z113" s="129">
        <f>IF(Z$2,IF(Annual!Z$2,4,1)*IF(Percent!Z$2,100,1)*IF(Logs!Z$2,LN((1+$A$1/100)^(1/4)),(1+$A$1/100)^(1/4)),0)</f>
        <v>0</v>
      </c>
      <c r="AA113" s="129">
        <f>IF(AA$2,IF(Annual!AA$2,4,1)*IF(Percent!AA$2,100,1)*IF(Logs!AA$2,LN((1+$A$1/100)^(1/4)),(1+$A$1/100)^(1/4)),0)</f>
        <v>0</v>
      </c>
      <c r="AB113" s="129">
        <f>IF(AB$2,IF(Annual!AB$2,4,1)*IF(Percent!AB$2,100,1)*IF(Logs!AB$2,LN((1+$A$1/100)^(1/4)),(1+$A$1/100)^(1/4)),0)</f>
        <v>0</v>
      </c>
      <c r="AC113" s="129">
        <f>IF(AC$2,IF(Annual!AC$2,4,1)*IF(Percent!AC$2,100,1)*IF(Logs!AC$2,LN((1+$A$1/100)^(1/4)),(1+$A$1/100)^(1/4)),0)</f>
        <v>0</v>
      </c>
      <c r="AD113" s="129">
        <f>IF(AD$2,IF(Annual!AD$2,4,1)*IF(Percent!AD$2,100,1)*IF(Logs!AD$2,LN((1+$A$1/100)^(1/4)),(1+$A$1/100)^(1/4)),0)</f>
        <v>0</v>
      </c>
    </row>
    <row r="114" spans="1:30">
      <c r="A114" t="s">
        <v>655</v>
      </c>
      <c r="B114" s="129">
        <f>IF(B$2,IF(Annual!B$2,4,1)*IF(Percent!B$2,100,1)*IF(Logs!B$2,LN((1+$A$1/100)^(1/4)),(1+$A$1/100)^(1/4)),0)</f>
        <v>0</v>
      </c>
      <c r="C114" s="129">
        <f>IF(C$2,IF(Annual!C$2,4,1)*IF(Percent!C$2,100,1)*IF(Logs!C$2,LN((1+$A$1/100)^(1/4)),(1+$A$1/100)^(1/4)),0)</f>
        <v>0</v>
      </c>
      <c r="D114" s="129">
        <f>IF(D$2,IF(Annual!D$2,4,1)*IF(Percent!D$2,100,1)*IF(Logs!D$2,LN((1+$A$1/100)^(1/4)),(1+$A$1/100)^(1/4)),0)</f>
        <v>0</v>
      </c>
      <c r="E114" s="129">
        <f>IF(E$2,IF(Annual!E$2,4,1)*IF(Percent!E$2,100,1)*IF(Logs!E$2,LN((1+$A$1/100)^(1/4)),(1+$A$1/100)^(1/4)),0)</f>
        <v>0</v>
      </c>
      <c r="F114" s="129">
        <f>IF(F$2,IF(Annual!F$2,4,1)*IF(Percent!F$2,100,1)*IF(Logs!F$2,LN((1+$A$1/100)^(1/4)),(1+$A$1/100)^(1/4)),0)</f>
        <v>0</v>
      </c>
      <c r="G114" s="129">
        <f>IF(G$2,IF(Annual!G$2,4,1)*IF(Percent!G$2,100,1)*IF(Logs!G$2,LN((1+$A$1/100)^(1/4)),(1+$A$1/100)^(1/4)),0)</f>
        <v>0</v>
      </c>
      <c r="H114" s="129">
        <f>IF(H$2,IF(Annual!H$2,4,1)*IF(Percent!H$2,100,1)*IF(Logs!H$2,LN((1+$A$1/100)^(1/4)),(1+$A$1/100)^(1/4)),0)</f>
        <v>0</v>
      </c>
      <c r="I114" s="129">
        <f>IF(I$2,IF(Annual!I$2,4,1)*IF(Percent!I$2,100,1)*IF(Logs!I$2,LN((1+$A$1/100)^(1/4)),(1+$A$1/100)^(1/4)),0)</f>
        <v>0</v>
      </c>
      <c r="J114" s="129">
        <f>IF(J$2,IF(Annual!J$2,4,1)*IF(Percent!J$2,100,1)*IF(Logs!J$2,LN((1+$A$1/100)^(1/4)),(1+$A$1/100)^(1/4)),0)</f>
        <v>0</v>
      </c>
      <c r="K114" s="129">
        <f>IF(K$2,IF(Annual!K$2,4,1)*IF(Percent!K$2,100,1)*IF(Logs!K$2,LN((1+$A$1/100)^(1/4)),(1+$A$1/100)^(1/4)),0)</f>
        <v>0</v>
      </c>
      <c r="L114" s="129">
        <f>IF(L$2,IF(Annual!L$2,4,1)*IF(Percent!L$2,100,1)*IF(Logs!L$2,LN((1+$A$1/100)^(1/4)),(1+$A$1/100)^(1/4)),0)</f>
        <v>0</v>
      </c>
      <c r="M114" s="129">
        <f>IF(M$2,IF(Annual!M$2,4,1)*IF(Percent!M$2,100,1)*IF(Logs!M$2,LN((1+$A$1/100)^(1/4)),(1+$A$1/100)^(1/4)),0)</f>
        <v>0</v>
      </c>
      <c r="N114" s="129">
        <f>IF(N$2,IF(Annual!N$2,4,1)*IF(Percent!N$2,100,1)*IF(Logs!N$2,LN((1+$A$1/100)^(1/4)),(1+$A$1/100)^(1/4)),0)</f>
        <v>0</v>
      </c>
      <c r="O114" s="129">
        <f>IF(O$2,IF(Annual!O$2,4,1)*IF(Percent!O$2,100,1)*IF(Logs!O$2,LN((1+$A$1/100)^(1/4)),(1+$A$1/100)^(1/4)),0)</f>
        <v>0</v>
      </c>
      <c r="P114" s="129">
        <f>IF(P$2,IF(Annual!P$2,4,1)*IF(Percent!P$2,100,1)*IF(Logs!P$2,LN((1+$A$1/100)^(1/4)),(1+$A$1/100)^(1/4)),0)</f>
        <v>0</v>
      </c>
      <c r="Q114" s="129">
        <f>IF(Q$2,IF(Annual!Q$2,4,1)*IF(Percent!Q$2,100,1)*IF(Logs!Q$2,LN((1+$A$1/100)^(1/4)),(1+$A$1/100)^(1/4)),0)</f>
        <v>0</v>
      </c>
      <c r="R114" s="129">
        <f>IF(R$2,IF(Annual!R$2,4,1)*IF(Percent!R$2,100,1)*IF(Logs!R$2,LN((1+$A$1/100)^(1/4)),(1+$A$1/100)^(1/4)),0)</f>
        <v>0</v>
      </c>
      <c r="S114" s="129">
        <f>IF(S$2,IF(Annual!S$2,4,1)*IF(Percent!S$2,100,1)*IF(Logs!S$2,LN((1+$A$1/100)^(1/4)),(1+$A$1/100)^(1/4)),0)</f>
        <v>0</v>
      </c>
      <c r="T114" s="129">
        <f>IF(T$2,IF(Annual!T$2,4,1)*IF(Percent!T$2,100,1)*IF(Logs!T$2,LN((1+$A$1/100)^(1/4)),(1+$A$1/100)^(1/4)),0)</f>
        <v>0</v>
      </c>
      <c r="U114" s="129">
        <f>IF(U$2,IF(Annual!U$2,4,1)*IF(Percent!U$2,100,1)*IF(Logs!U$2,LN((1+$A$1/100)^(1/4)),(1+$A$1/100)^(1/4)),0)</f>
        <v>0</v>
      </c>
      <c r="V114" s="129">
        <f>IF(V$2,IF(Annual!V$2,4,1)*IF(Percent!V$2,100,1)*IF(Logs!V$2,LN((1+$A$1/100)^(1/4)),(1+$A$1/100)^(1/4)),0)</f>
        <v>0</v>
      </c>
      <c r="W114" s="129">
        <f>IF(W$2,IF(Annual!W$2,4,1)*IF(Percent!W$2,100,1)*IF(Logs!W$2,LN((1+$A$1/100)^(1/4)),(1+$A$1/100)^(1/4)),0)</f>
        <v>0</v>
      </c>
      <c r="X114" s="129">
        <f>IF(X$2,IF(Annual!X$2,4,1)*IF(Percent!X$2,100,1)*IF(Logs!X$2,LN((1+$A$1/100)^(1/4)),(1+$A$1/100)^(1/4)),0)</f>
        <v>0</v>
      </c>
      <c r="Y114" s="129">
        <f>IF(Y$2,IF(Annual!Y$2,4,1)*IF(Percent!Y$2,100,1)*IF(Logs!Y$2,LN((1+$A$1/100)^(1/4)),(1+$A$1/100)^(1/4)),0)</f>
        <v>0</v>
      </c>
      <c r="Z114" s="129">
        <f>IF(Z$2,IF(Annual!Z$2,4,1)*IF(Percent!Z$2,100,1)*IF(Logs!Z$2,LN((1+$A$1/100)^(1/4)),(1+$A$1/100)^(1/4)),0)</f>
        <v>0</v>
      </c>
      <c r="AA114" s="129">
        <f>IF(AA$2,IF(Annual!AA$2,4,1)*IF(Percent!AA$2,100,1)*IF(Logs!AA$2,LN((1+$A$1/100)^(1/4)),(1+$A$1/100)^(1/4)),0)</f>
        <v>0</v>
      </c>
      <c r="AB114" s="129">
        <f>IF(AB$2,IF(Annual!AB$2,4,1)*IF(Percent!AB$2,100,1)*IF(Logs!AB$2,LN((1+$A$1/100)^(1/4)),(1+$A$1/100)^(1/4)),0)</f>
        <v>0</v>
      </c>
      <c r="AC114" s="129">
        <f>IF(AC$2,IF(Annual!AC$2,4,1)*IF(Percent!AC$2,100,1)*IF(Logs!AC$2,LN((1+$A$1/100)^(1/4)),(1+$A$1/100)^(1/4)),0)</f>
        <v>0</v>
      </c>
      <c r="AD114" s="129">
        <f>IF(AD$2,IF(Annual!AD$2,4,1)*IF(Percent!AD$2,100,1)*IF(Logs!AD$2,LN((1+$A$1/100)^(1/4)),(1+$A$1/100)^(1/4)),0)</f>
        <v>0</v>
      </c>
    </row>
    <row r="115" spans="1:30">
      <c r="A115" t="s">
        <v>656</v>
      </c>
      <c r="B115" s="129">
        <f>IF(B$2,IF(Annual!B$2,4,1)*IF(Percent!B$2,100,1)*IF(Logs!B$2,LN((1+$A$1/100)^(1/4)),(1+$A$1/100)^(1/4)),0)</f>
        <v>0</v>
      </c>
      <c r="C115" s="129">
        <f>IF(C$2,IF(Annual!C$2,4,1)*IF(Percent!C$2,100,1)*IF(Logs!C$2,LN((1+$A$1/100)^(1/4)),(1+$A$1/100)^(1/4)),0)</f>
        <v>0</v>
      </c>
      <c r="D115" s="129">
        <f>IF(D$2,IF(Annual!D$2,4,1)*IF(Percent!D$2,100,1)*IF(Logs!D$2,LN((1+$A$1/100)^(1/4)),(1+$A$1/100)^(1/4)),0)</f>
        <v>0</v>
      </c>
      <c r="E115" s="129">
        <f>IF(E$2,IF(Annual!E$2,4,1)*IF(Percent!E$2,100,1)*IF(Logs!E$2,LN((1+$A$1/100)^(1/4)),(1+$A$1/100)^(1/4)),0)</f>
        <v>0</v>
      </c>
      <c r="F115" s="129">
        <f>IF(F$2,IF(Annual!F$2,4,1)*IF(Percent!F$2,100,1)*IF(Logs!F$2,LN((1+$A$1/100)^(1/4)),(1+$A$1/100)^(1/4)),0)</f>
        <v>0</v>
      </c>
      <c r="G115" s="129">
        <f>IF(G$2,IF(Annual!G$2,4,1)*IF(Percent!G$2,100,1)*IF(Logs!G$2,LN((1+$A$1/100)^(1/4)),(1+$A$1/100)^(1/4)),0)</f>
        <v>0</v>
      </c>
      <c r="H115" s="129">
        <f>IF(H$2,IF(Annual!H$2,4,1)*IF(Percent!H$2,100,1)*IF(Logs!H$2,LN((1+$A$1/100)^(1/4)),(1+$A$1/100)^(1/4)),0)</f>
        <v>0</v>
      </c>
      <c r="I115" s="129">
        <f>IF(I$2,IF(Annual!I$2,4,1)*IF(Percent!I$2,100,1)*IF(Logs!I$2,LN((1+$A$1/100)^(1/4)),(1+$A$1/100)^(1/4)),0)</f>
        <v>0</v>
      </c>
      <c r="J115" s="129">
        <f>IF(J$2,IF(Annual!J$2,4,1)*IF(Percent!J$2,100,1)*IF(Logs!J$2,LN((1+$A$1/100)^(1/4)),(1+$A$1/100)^(1/4)),0)</f>
        <v>0</v>
      </c>
      <c r="K115" s="129">
        <f>IF(K$2,IF(Annual!K$2,4,1)*IF(Percent!K$2,100,1)*IF(Logs!K$2,LN((1+$A$1/100)^(1/4)),(1+$A$1/100)^(1/4)),0)</f>
        <v>0</v>
      </c>
      <c r="L115" s="129">
        <f>IF(L$2,IF(Annual!L$2,4,1)*IF(Percent!L$2,100,1)*IF(Logs!L$2,LN((1+$A$1/100)^(1/4)),(1+$A$1/100)^(1/4)),0)</f>
        <v>0</v>
      </c>
      <c r="M115" s="129">
        <f>IF(M$2,IF(Annual!M$2,4,1)*IF(Percent!M$2,100,1)*IF(Logs!M$2,LN((1+$A$1/100)^(1/4)),(1+$A$1/100)^(1/4)),0)</f>
        <v>0</v>
      </c>
      <c r="N115" s="129">
        <f>IF(N$2,IF(Annual!N$2,4,1)*IF(Percent!N$2,100,1)*IF(Logs!N$2,LN((1+$A$1/100)^(1/4)),(1+$A$1/100)^(1/4)),0)</f>
        <v>0</v>
      </c>
      <c r="O115" s="129">
        <f>IF(O$2,IF(Annual!O$2,4,1)*IF(Percent!O$2,100,1)*IF(Logs!O$2,LN((1+$A$1/100)^(1/4)),(1+$A$1/100)^(1/4)),0)</f>
        <v>0</v>
      </c>
      <c r="P115" s="129">
        <f>IF(P$2,IF(Annual!P$2,4,1)*IF(Percent!P$2,100,1)*IF(Logs!P$2,LN((1+$A$1/100)^(1/4)),(1+$A$1/100)^(1/4)),0)</f>
        <v>0</v>
      </c>
      <c r="Q115" s="129">
        <f>IF(Q$2,IF(Annual!Q$2,4,1)*IF(Percent!Q$2,100,1)*IF(Logs!Q$2,LN((1+$A$1/100)^(1/4)),(1+$A$1/100)^(1/4)),0)</f>
        <v>0</v>
      </c>
      <c r="R115" s="129">
        <f>IF(R$2,IF(Annual!R$2,4,1)*IF(Percent!R$2,100,1)*IF(Logs!R$2,LN((1+$A$1/100)^(1/4)),(1+$A$1/100)^(1/4)),0)</f>
        <v>0</v>
      </c>
      <c r="S115" s="129">
        <f>IF(S$2,IF(Annual!S$2,4,1)*IF(Percent!S$2,100,1)*IF(Logs!S$2,LN((1+$A$1/100)^(1/4)),(1+$A$1/100)^(1/4)),0)</f>
        <v>0</v>
      </c>
      <c r="T115" s="129">
        <f>IF(T$2,IF(Annual!T$2,4,1)*IF(Percent!T$2,100,1)*IF(Logs!T$2,LN((1+$A$1/100)^(1/4)),(1+$A$1/100)^(1/4)),0)</f>
        <v>0</v>
      </c>
      <c r="U115" s="129">
        <f>IF(U$2,IF(Annual!U$2,4,1)*IF(Percent!U$2,100,1)*IF(Logs!U$2,LN((1+$A$1/100)^(1/4)),(1+$A$1/100)^(1/4)),0)</f>
        <v>0</v>
      </c>
      <c r="V115" s="129">
        <f>IF(V$2,IF(Annual!V$2,4,1)*IF(Percent!V$2,100,1)*IF(Logs!V$2,LN((1+$A$1/100)^(1/4)),(1+$A$1/100)^(1/4)),0)</f>
        <v>0</v>
      </c>
      <c r="W115" s="129">
        <f>IF(W$2,IF(Annual!W$2,4,1)*IF(Percent!W$2,100,1)*IF(Logs!W$2,LN((1+$A$1/100)^(1/4)),(1+$A$1/100)^(1/4)),0)</f>
        <v>0</v>
      </c>
      <c r="X115" s="129">
        <f>IF(X$2,IF(Annual!X$2,4,1)*IF(Percent!X$2,100,1)*IF(Logs!X$2,LN((1+$A$1/100)^(1/4)),(1+$A$1/100)^(1/4)),0)</f>
        <v>0</v>
      </c>
      <c r="Y115" s="129">
        <f>IF(Y$2,IF(Annual!Y$2,4,1)*IF(Percent!Y$2,100,1)*IF(Logs!Y$2,LN((1+$A$1/100)^(1/4)),(1+$A$1/100)^(1/4)),0)</f>
        <v>0</v>
      </c>
      <c r="Z115" s="129">
        <f>IF(Z$2,IF(Annual!Z$2,4,1)*IF(Percent!Z$2,100,1)*IF(Logs!Z$2,LN((1+$A$1/100)^(1/4)),(1+$A$1/100)^(1/4)),0)</f>
        <v>0</v>
      </c>
      <c r="AA115" s="129">
        <f>IF(AA$2,IF(Annual!AA$2,4,1)*IF(Percent!AA$2,100,1)*IF(Logs!AA$2,LN((1+$A$1/100)^(1/4)),(1+$A$1/100)^(1/4)),0)</f>
        <v>0</v>
      </c>
      <c r="AB115" s="129">
        <f>IF(AB$2,IF(Annual!AB$2,4,1)*IF(Percent!AB$2,100,1)*IF(Logs!AB$2,LN((1+$A$1/100)^(1/4)),(1+$A$1/100)^(1/4)),0)</f>
        <v>0</v>
      </c>
      <c r="AC115" s="129">
        <f>IF(AC$2,IF(Annual!AC$2,4,1)*IF(Percent!AC$2,100,1)*IF(Logs!AC$2,LN((1+$A$1/100)^(1/4)),(1+$A$1/100)^(1/4)),0)</f>
        <v>0</v>
      </c>
      <c r="AD115" s="129">
        <f>IF(AD$2,IF(Annual!AD$2,4,1)*IF(Percent!AD$2,100,1)*IF(Logs!AD$2,LN((1+$A$1/100)^(1/4)),(1+$A$1/100)^(1/4)),0)</f>
        <v>0</v>
      </c>
    </row>
    <row r="116" spans="1:30">
      <c r="A116" t="s">
        <v>657</v>
      </c>
      <c r="B116" s="129">
        <f>IF(B$2,IF(Annual!B$2,4,1)*IF(Percent!B$2,100,1)*IF(Logs!B$2,LN((1+$A$1/100)^(1/4)),(1+$A$1/100)^(1/4)),0)</f>
        <v>0</v>
      </c>
      <c r="C116" s="129">
        <f>IF(C$2,IF(Annual!C$2,4,1)*IF(Percent!C$2,100,1)*IF(Logs!C$2,LN((1+$A$1/100)^(1/4)),(1+$A$1/100)^(1/4)),0)</f>
        <v>0</v>
      </c>
      <c r="D116" s="129">
        <f>IF(D$2,IF(Annual!D$2,4,1)*IF(Percent!D$2,100,1)*IF(Logs!D$2,LN((1+$A$1/100)^(1/4)),(1+$A$1/100)^(1/4)),0)</f>
        <v>0</v>
      </c>
      <c r="E116" s="129">
        <f>IF(E$2,IF(Annual!E$2,4,1)*IF(Percent!E$2,100,1)*IF(Logs!E$2,LN((1+$A$1/100)^(1/4)),(1+$A$1/100)^(1/4)),0)</f>
        <v>0</v>
      </c>
      <c r="F116" s="129">
        <f>IF(F$2,IF(Annual!F$2,4,1)*IF(Percent!F$2,100,1)*IF(Logs!F$2,LN((1+$A$1/100)^(1/4)),(1+$A$1/100)^(1/4)),0)</f>
        <v>0</v>
      </c>
      <c r="G116" s="129">
        <f>IF(G$2,IF(Annual!G$2,4,1)*IF(Percent!G$2,100,1)*IF(Logs!G$2,LN((1+$A$1/100)^(1/4)),(1+$A$1/100)^(1/4)),0)</f>
        <v>0</v>
      </c>
      <c r="H116" s="129">
        <f>IF(H$2,IF(Annual!H$2,4,1)*IF(Percent!H$2,100,1)*IF(Logs!H$2,LN((1+$A$1/100)^(1/4)),(1+$A$1/100)^(1/4)),0)</f>
        <v>0</v>
      </c>
      <c r="I116" s="129">
        <f>IF(I$2,IF(Annual!I$2,4,1)*IF(Percent!I$2,100,1)*IF(Logs!I$2,LN((1+$A$1/100)^(1/4)),(1+$A$1/100)^(1/4)),0)</f>
        <v>0</v>
      </c>
      <c r="J116" s="129">
        <f>IF(J$2,IF(Annual!J$2,4,1)*IF(Percent!J$2,100,1)*IF(Logs!J$2,LN((1+$A$1/100)^(1/4)),(1+$A$1/100)^(1/4)),0)</f>
        <v>0</v>
      </c>
      <c r="K116" s="129">
        <f>IF(K$2,IF(Annual!K$2,4,1)*IF(Percent!K$2,100,1)*IF(Logs!K$2,LN((1+$A$1/100)^(1/4)),(1+$A$1/100)^(1/4)),0)</f>
        <v>0</v>
      </c>
      <c r="L116" s="129">
        <f>IF(L$2,IF(Annual!L$2,4,1)*IF(Percent!L$2,100,1)*IF(Logs!L$2,LN((1+$A$1/100)^(1/4)),(1+$A$1/100)^(1/4)),0)</f>
        <v>0</v>
      </c>
      <c r="M116" s="129">
        <f>IF(M$2,IF(Annual!M$2,4,1)*IF(Percent!M$2,100,1)*IF(Logs!M$2,LN((1+$A$1/100)^(1/4)),(1+$A$1/100)^(1/4)),0)</f>
        <v>0</v>
      </c>
      <c r="N116" s="129">
        <f>IF(N$2,IF(Annual!N$2,4,1)*IF(Percent!N$2,100,1)*IF(Logs!N$2,LN((1+$A$1/100)^(1/4)),(1+$A$1/100)^(1/4)),0)</f>
        <v>0</v>
      </c>
      <c r="O116" s="129">
        <f>IF(O$2,IF(Annual!O$2,4,1)*IF(Percent!O$2,100,1)*IF(Logs!O$2,LN((1+$A$1/100)^(1/4)),(1+$A$1/100)^(1/4)),0)</f>
        <v>0</v>
      </c>
      <c r="P116" s="129">
        <f>IF(P$2,IF(Annual!P$2,4,1)*IF(Percent!P$2,100,1)*IF(Logs!P$2,LN((1+$A$1/100)^(1/4)),(1+$A$1/100)^(1/4)),0)</f>
        <v>0</v>
      </c>
      <c r="Q116" s="129">
        <f>IF(Q$2,IF(Annual!Q$2,4,1)*IF(Percent!Q$2,100,1)*IF(Logs!Q$2,LN((1+$A$1/100)^(1/4)),(1+$A$1/100)^(1/4)),0)</f>
        <v>0</v>
      </c>
      <c r="R116" s="129">
        <f>IF(R$2,IF(Annual!R$2,4,1)*IF(Percent!R$2,100,1)*IF(Logs!R$2,LN((1+$A$1/100)^(1/4)),(1+$A$1/100)^(1/4)),0)</f>
        <v>0</v>
      </c>
      <c r="S116" s="129">
        <f>IF(S$2,IF(Annual!S$2,4,1)*IF(Percent!S$2,100,1)*IF(Logs!S$2,LN((1+$A$1/100)^(1/4)),(1+$A$1/100)^(1/4)),0)</f>
        <v>0</v>
      </c>
      <c r="T116" s="129">
        <f>IF(T$2,IF(Annual!T$2,4,1)*IF(Percent!T$2,100,1)*IF(Logs!T$2,LN((1+$A$1/100)^(1/4)),(1+$A$1/100)^(1/4)),0)</f>
        <v>0</v>
      </c>
      <c r="U116" s="129">
        <f>IF(U$2,IF(Annual!U$2,4,1)*IF(Percent!U$2,100,1)*IF(Logs!U$2,LN((1+$A$1/100)^(1/4)),(1+$A$1/100)^(1/4)),0)</f>
        <v>0</v>
      </c>
      <c r="V116" s="129">
        <f>IF(V$2,IF(Annual!V$2,4,1)*IF(Percent!V$2,100,1)*IF(Logs!V$2,LN((1+$A$1/100)^(1/4)),(1+$A$1/100)^(1/4)),0)</f>
        <v>0</v>
      </c>
      <c r="W116" s="129">
        <f>IF(W$2,IF(Annual!W$2,4,1)*IF(Percent!W$2,100,1)*IF(Logs!W$2,LN((1+$A$1/100)^(1/4)),(1+$A$1/100)^(1/4)),0)</f>
        <v>0</v>
      </c>
      <c r="X116" s="129">
        <f>IF(X$2,IF(Annual!X$2,4,1)*IF(Percent!X$2,100,1)*IF(Logs!X$2,LN((1+$A$1/100)^(1/4)),(1+$A$1/100)^(1/4)),0)</f>
        <v>0</v>
      </c>
      <c r="Y116" s="129">
        <f>IF(Y$2,IF(Annual!Y$2,4,1)*IF(Percent!Y$2,100,1)*IF(Logs!Y$2,LN((1+$A$1/100)^(1/4)),(1+$A$1/100)^(1/4)),0)</f>
        <v>0</v>
      </c>
      <c r="Z116" s="129">
        <f>IF(Z$2,IF(Annual!Z$2,4,1)*IF(Percent!Z$2,100,1)*IF(Logs!Z$2,LN((1+$A$1/100)^(1/4)),(1+$A$1/100)^(1/4)),0)</f>
        <v>0</v>
      </c>
      <c r="AA116" s="129">
        <f>IF(AA$2,IF(Annual!AA$2,4,1)*IF(Percent!AA$2,100,1)*IF(Logs!AA$2,LN((1+$A$1/100)^(1/4)),(1+$A$1/100)^(1/4)),0)</f>
        <v>0</v>
      </c>
      <c r="AB116" s="129">
        <f>IF(AB$2,IF(Annual!AB$2,4,1)*IF(Percent!AB$2,100,1)*IF(Logs!AB$2,LN((1+$A$1/100)^(1/4)),(1+$A$1/100)^(1/4)),0)</f>
        <v>0</v>
      </c>
      <c r="AC116" s="129">
        <f>IF(AC$2,IF(Annual!AC$2,4,1)*IF(Percent!AC$2,100,1)*IF(Logs!AC$2,LN((1+$A$1/100)^(1/4)),(1+$A$1/100)^(1/4)),0)</f>
        <v>0</v>
      </c>
      <c r="AD116" s="129">
        <f>IF(AD$2,IF(Annual!AD$2,4,1)*IF(Percent!AD$2,100,1)*IF(Logs!AD$2,LN((1+$A$1/100)^(1/4)),(1+$A$1/100)^(1/4)),0)</f>
        <v>0</v>
      </c>
    </row>
    <row r="117" spans="1:30">
      <c r="A117" t="s">
        <v>658</v>
      </c>
      <c r="B117" s="129">
        <f>IF(B$2,IF(Annual!B$2,4,1)*IF(Percent!B$2,100,1)*IF(Logs!B$2,LN((1+$A$1/100)^(1/4)),(1+$A$1/100)^(1/4)),0)</f>
        <v>0</v>
      </c>
      <c r="C117" s="129">
        <f>IF(C$2,IF(Annual!C$2,4,1)*IF(Percent!C$2,100,1)*IF(Logs!C$2,LN((1+$A$1/100)^(1/4)),(1+$A$1/100)^(1/4)),0)</f>
        <v>0</v>
      </c>
      <c r="D117" s="129">
        <f>IF(D$2,IF(Annual!D$2,4,1)*IF(Percent!D$2,100,1)*IF(Logs!D$2,LN((1+$A$1/100)^(1/4)),(1+$A$1/100)^(1/4)),0)</f>
        <v>0</v>
      </c>
      <c r="E117" s="129">
        <f>IF(E$2,IF(Annual!E$2,4,1)*IF(Percent!E$2,100,1)*IF(Logs!E$2,LN((1+$A$1/100)^(1/4)),(1+$A$1/100)^(1/4)),0)</f>
        <v>0</v>
      </c>
      <c r="F117" s="129">
        <f>IF(F$2,IF(Annual!F$2,4,1)*IF(Percent!F$2,100,1)*IF(Logs!F$2,LN((1+$A$1/100)^(1/4)),(1+$A$1/100)^(1/4)),0)</f>
        <v>0</v>
      </c>
      <c r="G117" s="129">
        <f>IF(G$2,IF(Annual!G$2,4,1)*IF(Percent!G$2,100,1)*IF(Logs!G$2,LN((1+$A$1/100)^(1/4)),(1+$A$1/100)^(1/4)),0)</f>
        <v>0</v>
      </c>
      <c r="H117" s="129">
        <f>IF(H$2,IF(Annual!H$2,4,1)*IF(Percent!H$2,100,1)*IF(Logs!H$2,LN((1+$A$1/100)^(1/4)),(1+$A$1/100)^(1/4)),0)</f>
        <v>0</v>
      </c>
      <c r="I117" s="129">
        <f>IF(I$2,IF(Annual!I$2,4,1)*IF(Percent!I$2,100,1)*IF(Logs!I$2,LN((1+$A$1/100)^(1/4)),(1+$A$1/100)^(1/4)),0)</f>
        <v>0</v>
      </c>
      <c r="J117" s="129">
        <f>IF(J$2,IF(Annual!J$2,4,1)*IF(Percent!J$2,100,1)*IF(Logs!J$2,LN((1+$A$1/100)^(1/4)),(1+$A$1/100)^(1/4)),0)</f>
        <v>0</v>
      </c>
      <c r="K117" s="129">
        <f>IF(K$2,IF(Annual!K$2,4,1)*IF(Percent!K$2,100,1)*IF(Logs!K$2,LN((1+$A$1/100)^(1/4)),(1+$A$1/100)^(1/4)),0)</f>
        <v>0</v>
      </c>
      <c r="L117" s="129">
        <f>IF(L$2,IF(Annual!L$2,4,1)*IF(Percent!L$2,100,1)*IF(Logs!L$2,LN((1+$A$1/100)^(1/4)),(1+$A$1/100)^(1/4)),0)</f>
        <v>0</v>
      </c>
      <c r="M117" s="129">
        <f>IF(M$2,IF(Annual!M$2,4,1)*IF(Percent!M$2,100,1)*IF(Logs!M$2,LN((1+$A$1/100)^(1/4)),(1+$A$1/100)^(1/4)),0)</f>
        <v>0</v>
      </c>
      <c r="N117" s="129">
        <f>IF(N$2,IF(Annual!N$2,4,1)*IF(Percent!N$2,100,1)*IF(Logs!N$2,LN((1+$A$1/100)^(1/4)),(1+$A$1/100)^(1/4)),0)</f>
        <v>0</v>
      </c>
      <c r="O117" s="129">
        <f>IF(O$2,IF(Annual!O$2,4,1)*IF(Percent!O$2,100,1)*IF(Logs!O$2,LN((1+$A$1/100)^(1/4)),(1+$A$1/100)^(1/4)),0)</f>
        <v>0</v>
      </c>
      <c r="P117" s="129">
        <f>IF(P$2,IF(Annual!P$2,4,1)*IF(Percent!P$2,100,1)*IF(Logs!P$2,LN((1+$A$1/100)^(1/4)),(1+$A$1/100)^(1/4)),0)</f>
        <v>0</v>
      </c>
      <c r="Q117" s="129">
        <f>IF(Q$2,IF(Annual!Q$2,4,1)*IF(Percent!Q$2,100,1)*IF(Logs!Q$2,LN((1+$A$1/100)^(1/4)),(1+$A$1/100)^(1/4)),0)</f>
        <v>0</v>
      </c>
      <c r="R117" s="129">
        <f>IF(R$2,IF(Annual!R$2,4,1)*IF(Percent!R$2,100,1)*IF(Logs!R$2,LN((1+$A$1/100)^(1/4)),(1+$A$1/100)^(1/4)),0)</f>
        <v>0</v>
      </c>
      <c r="S117" s="129">
        <f>IF(S$2,IF(Annual!S$2,4,1)*IF(Percent!S$2,100,1)*IF(Logs!S$2,LN((1+$A$1/100)^(1/4)),(1+$A$1/100)^(1/4)),0)</f>
        <v>0</v>
      </c>
      <c r="T117" s="129">
        <f>IF(T$2,IF(Annual!T$2,4,1)*IF(Percent!T$2,100,1)*IF(Logs!T$2,LN((1+$A$1/100)^(1/4)),(1+$A$1/100)^(1/4)),0)</f>
        <v>0</v>
      </c>
      <c r="U117" s="129">
        <f>IF(U$2,IF(Annual!U$2,4,1)*IF(Percent!U$2,100,1)*IF(Logs!U$2,LN((1+$A$1/100)^(1/4)),(1+$A$1/100)^(1/4)),0)</f>
        <v>0</v>
      </c>
      <c r="V117" s="129">
        <f>IF(V$2,IF(Annual!V$2,4,1)*IF(Percent!V$2,100,1)*IF(Logs!V$2,LN((1+$A$1/100)^(1/4)),(1+$A$1/100)^(1/4)),0)</f>
        <v>0</v>
      </c>
      <c r="W117" s="129">
        <f>IF(W$2,IF(Annual!W$2,4,1)*IF(Percent!W$2,100,1)*IF(Logs!W$2,LN((1+$A$1/100)^(1/4)),(1+$A$1/100)^(1/4)),0)</f>
        <v>0</v>
      </c>
      <c r="X117" s="129">
        <f>IF(X$2,IF(Annual!X$2,4,1)*IF(Percent!X$2,100,1)*IF(Logs!X$2,LN((1+$A$1/100)^(1/4)),(1+$A$1/100)^(1/4)),0)</f>
        <v>0</v>
      </c>
      <c r="Y117" s="129">
        <f>IF(Y$2,IF(Annual!Y$2,4,1)*IF(Percent!Y$2,100,1)*IF(Logs!Y$2,LN((1+$A$1/100)^(1/4)),(1+$A$1/100)^(1/4)),0)</f>
        <v>0</v>
      </c>
      <c r="Z117" s="129">
        <f>IF(Z$2,IF(Annual!Z$2,4,1)*IF(Percent!Z$2,100,1)*IF(Logs!Z$2,LN((1+$A$1/100)^(1/4)),(1+$A$1/100)^(1/4)),0)</f>
        <v>0</v>
      </c>
      <c r="AA117" s="129">
        <f>IF(AA$2,IF(Annual!AA$2,4,1)*IF(Percent!AA$2,100,1)*IF(Logs!AA$2,LN((1+$A$1/100)^(1/4)),(1+$A$1/100)^(1/4)),0)</f>
        <v>0</v>
      </c>
      <c r="AB117" s="129">
        <f>IF(AB$2,IF(Annual!AB$2,4,1)*IF(Percent!AB$2,100,1)*IF(Logs!AB$2,LN((1+$A$1/100)^(1/4)),(1+$A$1/100)^(1/4)),0)</f>
        <v>0</v>
      </c>
      <c r="AC117" s="129">
        <f>IF(AC$2,IF(Annual!AC$2,4,1)*IF(Percent!AC$2,100,1)*IF(Logs!AC$2,LN((1+$A$1/100)^(1/4)),(1+$A$1/100)^(1/4)),0)</f>
        <v>0</v>
      </c>
      <c r="AD117" s="129">
        <f>IF(AD$2,IF(Annual!AD$2,4,1)*IF(Percent!AD$2,100,1)*IF(Logs!AD$2,LN((1+$A$1/100)^(1/4)),(1+$A$1/100)^(1/4)),0)</f>
        <v>0</v>
      </c>
    </row>
    <row r="118" spans="1:30">
      <c r="A118" t="s">
        <v>659</v>
      </c>
      <c r="B118" s="129">
        <f>IF(B$2,IF(Annual!B$2,4,1)*IF(Percent!B$2,100,1)*IF(Logs!B$2,LN((1+$A$1/100)^(1/4)),(1+$A$1/100)^(1/4)),0)</f>
        <v>0</v>
      </c>
      <c r="C118" s="129">
        <f>IF(C$2,IF(Annual!C$2,4,1)*IF(Percent!C$2,100,1)*IF(Logs!C$2,LN((1+$A$1/100)^(1/4)),(1+$A$1/100)^(1/4)),0)</f>
        <v>0</v>
      </c>
      <c r="D118" s="129">
        <f>IF(D$2,IF(Annual!D$2,4,1)*IF(Percent!D$2,100,1)*IF(Logs!D$2,LN((1+$A$1/100)^(1/4)),(1+$A$1/100)^(1/4)),0)</f>
        <v>0</v>
      </c>
      <c r="E118" s="129">
        <f>IF(E$2,IF(Annual!E$2,4,1)*IF(Percent!E$2,100,1)*IF(Logs!E$2,LN((1+$A$1/100)^(1/4)),(1+$A$1/100)^(1/4)),0)</f>
        <v>0</v>
      </c>
      <c r="F118" s="129">
        <f>IF(F$2,IF(Annual!F$2,4,1)*IF(Percent!F$2,100,1)*IF(Logs!F$2,LN((1+$A$1/100)^(1/4)),(1+$A$1/100)^(1/4)),0)</f>
        <v>0</v>
      </c>
      <c r="G118" s="129">
        <f>IF(G$2,IF(Annual!G$2,4,1)*IF(Percent!G$2,100,1)*IF(Logs!G$2,LN((1+$A$1/100)^(1/4)),(1+$A$1/100)^(1/4)),0)</f>
        <v>0</v>
      </c>
      <c r="H118" s="129">
        <f>IF(H$2,IF(Annual!H$2,4,1)*IF(Percent!H$2,100,1)*IF(Logs!H$2,LN((1+$A$1/100)^(1/4)),(1+$A$1/100)^(1/4)),0)</f>
        <v>0</v>
      </c>
      <c r="I118" s="129">
        <f>IF(I$2,IF(Annual!I$2,4,1)*IF(Percent!I$2,100,1)*IF(Logs!I$2,LN((1+$A$1/100)^(1/4)),(1+$A$1/100)^(1/4)),0)</f>
        <v>0</v>
      </c>
      <c r="J118" s="129">
        <f>IF(J$2,IF(Annual!J$2,4,1)*IF(Percent!J$2,100,1)*IF(Logs!J$2,LN((1+$A$1/100)^(1/4)),(1+$A$1/100)^(1/4)),0)</f>
        <v>0</v>
      </c>
      <c r="K118" s="129">
        <f>IF(K$2,IF(Annual!K$2,4,1)*IF(Percent!K$2,100,1)*IF(Logs!K$2,LN((1+$A$1/100)^(1/4)),(1+$A$1/100)^(1/4)),0)</f>
        <v>0</v>
      </c>
      <c r="L118" s="129">
        <f>IF(L$2,IF(Annual!L$2,4,1)*IF(Percent!L$2,100,1)*IF(Logs!L$2,LN((1+$A$1/100)^(1/4)),(1+$A$1/100)^(1/4)),0)</f>
        <v>0</v>
      </c>
      <c r="M118" s="129">
        <f>IF(M$2,IF(Annual!M$2,4,1)*IF(Percent!M$2,100,1)*IF(Logs!M$2,LN((1+$A$1/100)^(1/4)),(1+$A$1/100)^(1/4)),0)</f>
        <v>0</v>
      </c>
      <c r="N118" s="129">
        <f>IF(N$2,IF(Annual!N$2,4,1)*IF(Percent!N$2,100,1)*IF(Logs!N$2,LN((1+$A$1/100)^(1/4)),(1+$A$1/100)^(1/4)),0)</f>
        <v>0</v>
      </c>
      <c r="O118" s="129">
        <f>IF(O$2,IF(Annual!O$2,4,1)*IF(Percent!O$2,100,1)*IF(Logs!O$2,LN((1+$A$1/100)^(1/4)),(1+$A$1/100)^(1/4)),0)</f>
        <v>0</v>
      </c>
      <c r="P118" s="129">
        <f>IF(P$2,IF(Annual!P$2,4,1)*IF(Percent!P$2,100,1)*IF(Logs!P$2,LN((1+$A$1/100)^(1/4)),(1+$A$1/100)^(1/4)),0)</f>
        <v>0</v>
      </c>
      <c r="Q118" s="129">
        <f>IF(Q$2,IF(Annual!Q$2,4,1)*IF(Percent!Q$2,100,1)*IF(Logs!Q$2,LN((1+$A$1/100)^(1/4)),(1+$A$1/100)^(1/4)),0)</f>
        <v>0</v>
      </c>
      <c r="R118" s="129">
        <f>IF(R$2,IF(Annual!R$2,4,1)*IF(Percent!R$2,100,1)*IF(Logs!R$2,LN((1+$A$1/100)^(1/4)),(1+$A$1/100)^(1/4)),0)</f>
        <v>0</v>
      </c>
      <c r="S118" s="129">
        <f>IF(S$2,IF(Annual!S$2,4,1)*IF(Percent!S$2,100,1)*IF(Logs!S$2,LN((1+$A$1/100)^(1/4)),(1+$A$1/100)^(1/4)),0)</f>
        <v>0</v>
      </c>
      <c r="T118" s="129">
        <f>IF(T$2,IF(Annual!T$2,4,1)*IF(Percent!T$2,100,1)*IF(Logs!T$2,LN((1+$A$1/100)^(1/4)),(1+$A$1/100)^(1/4)),0)</f>
        <v>0</v>
      </c>
      <c r="U118" s="129">
        <f>IF(U$2,IF(Annual!U$2,4,1)*IF(Percent!U$2,100,1)*IF(Logs!U$2,LN((1+$A$1/100)^(1/4)),(1+$A$1/100)^(1/4)),0)</f>
        <v>0</v>
      </c>
      <c r="V118" s="129">
        <f>IF(V$2,IF(Annual!V$2,4,1)*IF(Percent!V$2,100,1)*IF(Logs!V$2,LN((1+$A$1/100)^(1/4)),(1+$A$1/100)^(1/4)),0)</f>
        <v>0</v>
      </c>
      <c r="W118" s="129">
        <f>IF(W$2,IF(Annual!W$2,4,1)*IF(Percent!W$2,100,1)*IF(Logs!W$2,LN((1+$A$1/100)^(1/4)),(1+$A$1/100)^(1/4)),0)</f>
        <v>0</v>
      </c>
      <c r="X118" s="129">
        <f>IF(X$2,IF(Annual!X$2,4,1)*IF(Percent!X$2,100,1)*IF(Logs!X$2,LN((1+$A$1/100)^(1/4)),(1+$A$1/100)^(1/4)),0)</f>
        <v>0</v>
      </c>
      <c r="Y118" s="129">
        <f>IF(Y$2,IF(Annual!Y$2,4,1)*IF(Percent!Y$2,100,1)*IF(Logs!Y$2,LN((1+$A$1/100)^(1/4)),(1+$A$1/100)^(1/4)),0)</f>
        <v>0</v>
      </c>
      <c r="Z118" s="129">
        <f>IF(Z$2,IF(Annual!Z$2,4,1)*IF(Percent!Z$2,100,1)*IF(Logs!Z$2,LN((1+$A$1/100)^(1/4)),(1+$A$1/100)^(1/4)),0)</f>
        <v>0</v>
      </c>
      <c r="AA118" s="129">
        <f>IF(AA$2,IF(Annual!AA$2,4,1)*IF(Percent!AA$2,100,1)*IF(Logs!AA$2,LN((1+$A$1/100)^(1/4)),(1+$A$1/100)^(1/4)),0)</f>
        <v>0</v>
      </c>
      <c r="AB118" s="129">
        <f>IF(AB$2,IF(Annual!AB$2,4,1)*IF(Percent!AB$2,100,1)*IF(Logs!AB$2,LN((1+$A$1/100)^(1/4)),(1+$A$1/100)^(1/4)),0)</f>
        <v>0</v>
      </c>
      <c r="AC118" s="129">
        <f>IF(AC$2,IF(Annual!AC$2,4,1)*IF(Percent!AC$2,100,1)*IF(Logs!AC$2,LN((1+$A$1/100)^(1/4)),(1+$A$1/100)^(1/4)),0)</f>
        <v>0</v>
      </c>
      <c r="AD118" s="129">
        <f>IF(AD$2,IF(Annual!AD$2,4,1)*IF(Percent!AD$2,100,1)*IF(Logs!AD$2,LN((1+$A$1/100)^(1/4)),(1+$A$1/100)^(1/4)),0)</f>
        <v>0</v>
      </c>
    </row>
    <row r="119" spans="1:30">
      <c r="A119" t="s">
        <v>665</v>
      </c>
      <c r="B119" s="129">
        <f>IF(B$2,IF(Annual!B$2,4,1)*IF(Percent!B$2,100,1)*IF(Logs!B$2,LN((1+$A$1/100)^(1/4)),(1+$A$1/100)^(1/4)),0)</f>
        <v>0</v>
      </c>
      <c r="C119" s="129">
        <f>IF(C$2,IF(Annual!C$2,4,1)*IF(Percent!C$2,100,1)*IF(Logs!C$2,LN((1+$A$1/100)^(1/4)),(1+$A$1/100)^(1/4)),0)</f>
        <v>0</v>
      </c>
      <c r="D119" s="129">
        <f>IF(D$2,IF(Annual!D$2,4,1)*IF(Percent!D$2,100,1)*IF(Logs!D$2,LN((1+$A$1/100)^(1/4)),(1+$A$1/100)^(1/4)),0)</f>
        <v>0</v>
      </c>
      <c r="E119" s="129">
        <f>IF(E$2,IF(Annual!E$2,4,1)*IF(Percent!E$2,100,1)*IF(Logs!E$2,LN((1+$A$1/100)^(1/4)),(1+$A$1/100)^(1/4)),0)</f>
        <v>0</v>
      </c>
      <c r="F119" s="129">
        <f>IF(F$2,IF(Annual!F$2,4,1)*IF(Percent!F$2,100,1)*IF(Logs!F$2,LN((1+$A$1/100)^(1/4)),(1+$A$1/100)^(1/4)),0)</f>
        <v>0</v>
      </c>
      <c r="G119" s="129">
        <f>IF(G$2,IF(Annual!G$2,4,1)*IF(Percent!G$2,100,1)*IF(Logs!G$2,LN((1+$A$1/100)^(1/4)),(1+$A$1/100)^(1/4)),0)</f>
        <v>0</v>
      </c>
      <c r="H119" s="129">
        <f>IF(H$2,IF(Annual!H$2,4,1)*IF(Percent!H$2,100,1)*IF(Logs!H$2,LN((1+$A$1/100)^(1/4)),(1+$A$1/100)^(1/4)),0)</f>
        <v>0</v>
      </c>
      <c r="I119" s="129">
        <f>IF(I$2,IF(Annual!I$2,4,1)*IF(Percent!I$2,100,1)*IF(Logs!I$2,LN((1+$A$1/100)^(1/4)),(1+$A$1/100)^(1/4)),0)</f>
        <v>0</v>
      </c>
      <c r="J119" s="129">
        <f>IF(J$2,IF(Annual!J$2,4,1)*IF(Percent!J$2,100,1)*IF(Logs!J$2,LN((1+$A$1/100)^(1/4)),(1+$A$1/100)^(1/4)),0)</f>
        <v>0</v>
      </c>
      <c r="K119" s="129">
        <f>IF(K$2,IF(Annual!K$2,4,1)*IF(Percent!K$2,100,1)*IF(Logs!K$2,LN((1+$A$1/100)^(1/4)),(1+$A$1/100)^(1/4)),0)</f>
        <v>0</v>
      </c>
      <c r="L119" s="129">
        <f>IF(L$2,IF(Annual!L$2,4,1)*IF(Percent!L$2,100,1)*IF(Logs!L$2,LN((1+$A$1/100)^(1/4)),(1+$A$1/100)^(1/4)),0)</f>
        <v>0</v>
      </c>
      <c r="M119" s="129">
        <f>IF(M$2,IF(Annual!M$2,4,1)*IF(Percent!M$2,100,1)*IF(Logs!M$2,LN((1+$A$1/100)^(1/4)),(1+$A$1/100)^(1/4)),0)</f>
        <v>0</v>
      </c>
      <c r="N119" s="129">
        <f>IF(N$2,IF(Annual!N$2,4,1)*IF(Percent!N$2,100,1)*IF(Logs!N$2,LN((1+$A$1/100)^(1/4)),(1+$A$1/100)^(1/4)),0)</f>
        <v>0</v>
      </c>
      <c r="O119" s="129">
        <f>IF(O$2,IF(Annual!O$2,4,1)*IF(Percent!O$2,100,1)*IF(Logs!O$2,LN((1+$A$1/100)^(1/4)),(1+$A$1/100)^(1/4)),0)</f>
        <v>0</v>
      </c>
      <c r="P119" s="129">
        <f>IF(P$2,IF(Annual!P$2,4,1)*IF(Percent!P$2,100,1)*IF(Logs!P$2,LN((1+$A$1/100)^(1/4)),(1+$A$1/100)^(1/4)),0)</f>
        <v>0</v>
      </c>
      <c r="Q119" s="129">
        <f>IF(Q$2,IF(Annual!Q$2,4,1)*IF(Percent!Q$2,100,1)*IF(Logs!Q$2,LN((1+$A$1/100)^(1/4)),(1+$A$1/100)^(1/4)),0)</f>
        <v>0</v>
      </c>
      <c r="R119" s="129">
        <f>IF(R$2,IF(Annual!R$2,4,1)*IF(Percent!R$2,100,1)*IF(Logs!R$2,LN((1+$A$1/100)^(1/4)),(1+$A$1/100)^(1/4)),0)</f>
        <v>0</v>
      </c>
      <c r="S119" s="129">
        <f>IF(S$2,IF(Annual!S$2,4,1)*IF(Percent!S$2,100,1)*IF(Logs!S$2,LN((1+$A$1/100)^(1/4)),(1+$A$1/100)^(1/4)),0)</f>
        <v>0</v>
      </c>
      <c r="T119" s="129">
        <f>IF(T$2,IF(Annual!T$2,4,1)*IF(Percent!T$2,100,1)*IF(Logs!T$2,LN((1+$A$1/100)^(1/4)),(1+$A$1/100)^(1/4)),0)</f>
        <v>0</v>
      </c>
      <c r="U119" s="129">
        <f>IF(U$2,IF(Annual!U$2,4,1)*IF(Percent!U$2,100,1)*IF(Logs!U$2,LN((1+$A$1/100)^(1/4)),(1+$A$1/100)^(1/4)),0)</f>
        <v>0</v>
      </c>
      <c r="V119" s="129">
        <f>IF(V$2,IF(Annual!V$2,4,1)*IF(Percent!V$2,100,1)*IF(Logs!V$2,LN((1+$A$1/100)^(1/4)),(1+$A$1/100)^(1/4)),0)</f>
        <v>0</v>
      </c>
      <c r="W119" s="129">
        <f>IF(W$2,IF(Annual!W$2,4,1)*IF(Percent!W$2,100,1)*IF(Logs!W$2,LN((1+$A$1/100)^(1/4)),(1+$A$1/100)^(1/4)),0)</f>
        <v>0</v>
      </c>
      <c r="X119" s="129">
        <f>IF(X$2,IF(Annual!X$2,4,1)*IF(Percent!X$2,100,1)*IF(Logs!X$2,LN((1+$A$1/100)^(1/4)),(1+$A$1/100)^(1/4)),0)</f>
        <v>0</v>
      </c>
      <c r="Y119" s="129">
        <f>IF(Y$2,IF(Annual!Y$2,4,1)*IF(Percent!Y$2,100,1)*IF(Logs!Y$2,LN((1+$A$1/100)^(1/4)),(1+$A$1/100)^(1/4)),0)</f>
        <v>0</v>
      </c>
      <c r="Z119" s="129">
        <f>IF(Z$2,IF(Annual!Z$2,4,1)*IF(Percent!Z$2,100,1)*IF(Logs!Z$2,LN((1+$A$1/100)^(1/4)),(1+$A$1/100)^(1/4)),0)</f>
        <v>0</v>
      </c>
      <c r="AA119" s="129">
        <f>IF(AA$2,IF(Annual!AA$2,4,1)*IF(Percent!AA$2,100,1)*IF(Logs!AA$2,LN((1+$A$1/100)^(1/4)),(1+$A$1/100)^(1/4)),0)</f>
        <v>0</v>
      </c>
      <c r="AB119" s="129">
        <f>IF(AB$2,IF(Annual!AB$2,4,1)*IF(Percent!AB$2,100,1)*IF(Logs!AB$2,LN((1+$A$1/100)^(1/4)),(1+$A$1/100)^(1/4)),0)</f>
        <v>0</v>
      </c>
      <c r="AC119" s="129">
        <f>IF(AC$2,IF(Annual!AC$2,4,1)*IF(Percent!AC$2,100,1)*IF(Logs!AC$2,LN((1+$A$1/100)^(1/4)),(1+$A$1/100)^(1/4)),0)</f>
        <v>0</v>
      </c>
      <c r="AD119" s="129">
        <f>IF(AD$2,IF(Annual!AD$2,4,1)*IF(Percent!AD$2,100,1)*IF(Logs!AD$2,LN((1+$A$1/100)^(1/4)),(1+$A$1/100)^(1/4)),0)</f>
        <v>0</v>
      </c>
    </row>
    <row r="120" spans="1:30">
      <c r="A120" t="s">
        <v>666</v>
      </c>
      <c r="B120" s="129">
        <f>IF(B$2,IF(Annual!B$2,4,1)*IF(Percent!B$2,100,1)*IF(Logs!B$2,LN((1+$A$1/100)^(1/4)),(1+$A$1/100)^(1/4)),0)</f>
        <v>0</v>
      </c>
      <c r="C120" s="129">
        <f>IF(C$2,IF(Annual!C$2,4,1)*IF(Percent!C$2,100,1)*IF(Logs!C$2,LN((1+$A$1/100)^(1/4)),(1+$A$1/100)^(1/4)),0)</f>
        <v>0</v>
      </c>
      <c r="D120" s="129">
        <f>IF(D$2,IF(Annual!D$2,4,1)*IF(Percent!D$2,100,1)*IF(Logs!D$2,LN((1+$A$1/100)^(1/4)),(1+$A$1/100)^(1/4)),0)</f>
        <v>0</v>
      </c>
      <c r="E120" s="129">
        <f>IF(E$2,IF(Annual!E$2,4,1)*IF(Percent!E$2,100,1)*IF(Logs!E$2,LN((1+$A$1/100)^(1/4)),(1+$A$1/100)^(1/4)),0)</f>
        <v>0</v>
      </c>
      <c r="F120" s="129">
        <f>IF(F$2,IF(Annual!F$2,4,1)*IF(Percent!F$2,100,1)*IF(Logs!F$2,LN((1+$A$1/100)^(1/4)),(1+$A$1/100)^(1/4)),0)</f>
        <v>0</v>
      </c>
      <c r="G120" s="129">
        <f>IF(G$2,IF(Annual!G$2,4,1)*IF(Percent!G$2,100,1)*IF(Logs!G$2,LN((1+$A$1/100)^(1/4)),(1+$A$1/100)^(1/4)),0)</f>
        <v>0</v>
      </c>
      <c r="H120" s="129">
        <f>IF(H$2,IF(Annual!H$2,4,1)*IF(Percent!H$2,100,1)*IF(Logs!H$2,LN((1+$A$1/100)^(1/4)),(1+$A$1/100)^(1/4)),0)</f>
        <v>0</v>
      </c>
      <c r="I120" s="129">
        <f>IF(I$2,IF(Annual!I$2,4,1)*IF(Percent!I$2,100,1)*IF(Logs!I$2,LN((1+$A$1/100)^(1/4)),(1+$A$1/100)^(1/4)),0)</f>
        <v>0</v>
      </c>
      <c r="J120" s="129">
        <f>IF(J$2,IF(Annual!J$2,4,1)*IF(Percent!J$2,100,1)*IF(Logs!J$2,LN((1+$A$1/100)^(1/4)),(1+$A$1/100)^(1/4)),0)</f>
        <v>0</v>
      </c>
      <c r="K120" s="129">
        <f>IF(K$2,IF(Annual!K$2,4,1)*IF(Percent!K$2,100,1)*IF(Logs!K$2,LN((1+$A$1/100)^(1/4)),(1+$A$1/100)^(1/4)),0)</f>
        <v>0</v>
      </c>
      <c r="L120" s="129">
        <f>IF(L$2,IF(Annual!L$2,4,1)*IF(Percent!L$2,100,1)*IF(Logs!L$2,LN((1+$A$1/100)^(1/4)),(1+$A$1/100)^(1/4)),0)</f>
        <v>0</v>
      </c>
      <c r="M120" s="129">
        <f>IF(M$2,IF(Annual!M$2,4,1)*IF(Percent!M$2,100,1)*IF(Logs!M$2,LN((1+$A$1/100)^(1/4)),(1+$A$1/100)^(1/4)),0)</f>
        <v>0</v>
      </c>
      <c r="N120" s="129">
        <f>IF(N$2,IF(Annual!N$2,4,1)*IF(Percent!N$2,100,1)*IF(Logs!N$2,LN((1+$A$1/100)^(1/4)),(1+$A$1/100)^(1/4)),0)</f>
        <v>0</v>
      </c>
      <c r="O120" s="129">
        <f>IF(O$2,IF(Annual!O$2,4,1)*IF(Percent!O$2,100,1)*IF(Logs!O$2,LN((1+$A$1/100)^(1/4)),(1+$A$1/100)^(1/4)),0)</f>
        <v>0</v>
      </c>
      <c r="P120" s="129">
        <f>IF(P$2,IF(Annual!P$2,4,1)*IF(Percent!P$2,100,1)*IF(Logs!P$2,LN((1+$A$1/100)^(1/4)),(1+$A$1/100)^(1/4)),0)</f>
        <v>0</v>
      </c>
      <c r="Q120" s="129">
        <f>IF(Q$2,IF(Annual!Q$2,4,1)*IF(Percent!Q$2,100,1)*IF(Logs!Q$2,LN((1+$A$1/100)^(1/4)),(1+$A$1/100)^(1/4)),0)</f>
        <v>0</v>
      </c>
      <c r="R120" s="129">
        <f>IF(R$2,IF(Annual!R$2,4,1)*IF(Percent!R$2,100,1)*IF(Logs!R$2,LN((1+$A$1/100)^(1/4)),(1+$A$1/100)^(1/4)),0)</f>
        <v>0</v>
      </c>
      <c r="S120" s="129">
        <f>IF(S$2,IF(Annual!S$2,4,1)*IF(Percent!S$2,100,1)*IF(Logs!S$2,LN((1+$A$1/100)^(1/4)),(1+$A$1/100)^(1/4)),0)</f>
        <v>0</v>
      </c>
      <c r="T120" s="129">
        <f>IF(T$2,IF(Annual!T$2,4,1)*IF(Percent!T$2,100,1)*IF(Logs!T$2,LN((1+$A$1/100)^(1/4)),(1+$A$1/100)^(1/4)),0)</f>
        <v>0</v>
      </c>
      <c r="U120" s="129">
        <f>IF(U$2,IF(Annual!U$2,4,1)*IF(Percent!U$2,100,1)*IF(Logs!U$2,LN((1+$A$1/100)^(1/4)),(1+$A$1/100)^(1/4)),0)</f>
        <v>0</v>
      </c>
      <c r="V120" s="129">
        <f>IF(V$2,IF(Annual!V$2,4,1)*IF(Percent!V$2,100,1)*IF(Logs!V$2,LN((1+$A$1/100)^(1/4)),(1+$A$1/100)^(1/4)),0)</f>
        <v>0</v>
      </c>
      <c r="W120" s="129">
        <f>IF(W$2,IF(Annual!W$2,4,1)*IF(Percent!W$2,100,1)*IF(Logs!W$2,LN((1+$A$1/100)^(1/4)),(1+$A$1/100)^(1/4)),0)</f>
        <v>0</v>
      </c>
      <c r="X120" s="129">
        <f>IF(X$2,IF(Annual!X$2,4,1)*IF(Percent!X$2,100,1)*IF(Logs!X$2,LN((1+$A$1/100)^(1/4)),(1+$A$1/100)^(1/4)),0)</f>
        <v>0</v>
      </c>
      <c r="Y120" s="129">
        <f>IF(Y$2,IF(Annual!Y$2,4,1)*IF(Percent!Y$2,100,1)*IF(Logs!Y$2,LN((1+$A$1/100)^(1/4)),(1+$A$1/100)^(1/4)),0)</f>
        <v>0</v>
      </c>
      <c r="Z120" s="129">
        <f>IF(Z$2,IF(Annual!Z$2,4,1)*IF(Percent!Z$2,100,1)*IF(Logs!Z$2,LN((1+$A$1/100)^(1/4)),(1+$A$1/100)^(1/4)),0)</f>
        <v>0</v>
      </c>
      <c r="AA120" s="129">
        <f>IF(AA$2,IF(Annual!AA$2,4,1)*IF(Percent!AA$2,100,1)*IF(Logs!AA$2,LN((1+$A$1/100)^(1/4)),(1+$A$1/100)^(1/4)),0)</f>
        <v>0</v>
      </c>
      <c r="AB120" s="129">
        <f>IF(AB$2,IF(Annual!AB$2,4,1)*IF(Percent!AB$2,100,1)*IF(Logs!AB$2,LN((1+$A$1/100)^(1/4)),(1+$A$1/100)^(1/4)),0)</f>
        <v>0</v>
      </c>
      <c r="AC120" s="129">
        <f>IF(AC$2,IF(Annual!AC$2,4,1)*IF(Percent!AC$2,100,1)*IF(Logs!AC$2,LN((1+$A$1/100)^(1/4)),(1+$A$1/100)^(1/4)),0)</f>
        <v>0</v>
      </c>
      <c r="AD120" s="129">
        <f>IF(AD$2,IF(Annual!AD$2,4,1)*IF(Percent!AD$2,100,1)*IF(Logs!AD$2,LN((1+$A$1/100)^(1/4)),(1+$A$1/100)^(1/4)),0)</f>
        <v>0</v>
      </c>
    </row>
    <row r="121" spans="1:30">
      <c r="A121" t="s">
        <v>682</v>
      </c>
      <c r="B121" s="129">
        <f>IF(B$2,IF(Annual!B$2,4,1)*IF(Percent!B$2,100,1)*IF(Logs!B$2,LN((1+$A$1/100)^(1/4)),(1+$A$1/100)^(1/4)),0)</f>
        <v>0</v>
      </c>
      <c r="C121" s="129">
        <f>IF(C$2,IF(Annual!C$2,4,1)*IF(Percent!C$2,100,1)*IF(Logs!C$2,LN((1+$A$1/100)^(1/4)),(1+$A$1/100)^(1/4)),0)</f>
        <v>0</v>
      </c>
      <c r="D121" s="129">
        <f>IF(D$2,IF(Annual!D$2,4,1)*IF(Percent!D$2,100,1)*IF(Logs!D$2,LN((1+$A$1/100)^(1/4)),(1+$A$1/100)^(1/4)),0)</f>
        <v>0</v>
      </c>
      <c r="E121" s="129">
        <f>IF(E$2,IF(Annual!E$2,4,1)*IF(Percent!E$2,100,1)*IF(Logs!E$2,LN((1+$A$1/100)^(1/4)),(1+$A$1/100)^(1/4)),0)</f>
        <v>0</v>
      </c>
      <c r="F121" s="129">
        <f>IF(F$2,IF(Annual!F$2,4,1)*IF(Percent!F$2,100,1)*IF(Logs!F$2,LN((1+$A$1/100)^(1/4)),(1+$A$1/100)^(1/4)),0)</f>
        <v>0</v>
      </c>
      <c r="G121" s="129">
        <f>IF(G$2,IF(Annual!G$2,4,1)*IF(Percent!G$2,100,1)*IF(Logs!G$2,LN((1+$A$1/100)^(1/4)),(1+$A$1/100)^(1/4)),0)</f>
        <v>0</v>
      </c>
      <c r="H121" s="129">
        <f>IF(H$2,IF(Annual!H$2,4,1)*IF(Percent!H$2,100,1)*IF(Logs!H$2,LN((1+$A$1/100)^(1/4)),(1+$A$1/100)^(1/4)),0)</f>
        <v>0</v>
      </c>
      <c r="I121" s="129">
        <f>IF(I$2,IF(Annual!I$2,4,1)*IF(Percent!I$2,100,1)*IF(Logs!I$2,LN((1+$A$1/100)^(1/4)),(1+$A$1/100)^(1/4)),0)</f>
        <v>0</v>
      </c>
      <c r="J121" s="129">
        <f>IF(J$2,IF(Annual!J$2,4,1)*IF(Percent!J$2,100,1)*IF(Logs!J$2,LN((1+$A$1/100)^(1/4)),(1+$A$1/100)^(1/4)),0)</f>
        <v>0</v>
      </c>
      <c r="K121" s="129">
        <f>IF(K$2,IF(Annual!K$2,4,1)*IF(Percent!K$2,100,1)*IF(Logs!K$2,LN((1+$A$1/100)^(1/4)),(1+$A$1/100)^(1/4)),0)</f>
        <v>0</v>
      </c>
      <c r="L121" s="129">
        <f>IF(L$2,IF(Annual!L$2,4,1)*IF(Percent!L$2,100,1)*IF(Logs!L$2,LN((1+$A$1/100)^(1/4)),(1+$A$1/100)^(1/4)),0)</f>
        <v>0</v>
      </c>
      <c r="M121" s="129">
        <f>IF(M$2,IF(Annual!M$2,4,1)*IF(Percent!M$2,100,1)*IF(Logs!M$2,LN((1+$A$1/100)^(1/4)),(1+$A$1/100)^(1/4)),0)</f>
        <v>0</v>
      </c>
      <c r="N121" s="129">
        <f>IF(N$2,IF(Annual!N$2,4,1)*IF(Percent!N$2,100,1)*IF(Logs!N$2,LN((1+$A$1/100)^(1/4)),(1+$A$1/100)^(1/4)),0)</f>
        <v>0</v>
      </c>
      <c r="O121" s="129">
        <f>IF(O$2,IF(Annual!O$2,4,1)*IF(Percent!O$2,100,1)*IF(Logs!O$2,LN((1+$A$1/100)^(1/4)),(1+$A$1/100)^(1/4)),0)</f>
        <v>0</v>
      </c>
      <c r="P121" s="129">
        <f>IF(P$2,IF(Annual!P$2,4,1)*IF(Percent!P$2,100,1)*IF(Logs!P$2,LN((1+$A$1/100)^(1/4)),(1+$A$1/100)^(1/4)),0)</f>
        <v>0</v>
      </c>
      <c r="Q121" s="129">
        <f>IF(Q$2,IF(Annual!Q$2,4,1)*IF(Percent!Q$2,100,1)*IF(Logs!Q$2,LN((1+$A$1/100)^(1/4)),(1+$A$1/100)^(1/4)),0)</f>
        <v>0</v>
      </c>
      <c r="R121" s="129">
        <f>IF(R$2,IF(Annual!R$2,4,1)*IF(Percent!R$2,100,1)*IF(Logs!R$2,LN((1+$A$1/100)^(1/4)),(1+$A$1/100)^(1/4)),0)</f>
        <v>0</v>
      </c>
      <c r="S121" s="129">
        <f>IF(S$2,IF(Annual!S$2,4,1)*IF(Percent!S$2,100,1)*IF(Logs!S$2,LN((1+$A$1/100)^(1/4)),(1+$A$1/100)^(1/4)),0)</f>
        <v>0</v>
      </c>
      <c r="T121" s="129">
        <f>IF(T$2,IF(Annual!T$2,4,1)*IF(Percent!T$2,100,1)*IF(Logs!T$2,LN((1+$A$1/100)^(1/4)),(1+$A$1/100)^(1/4)),0)</f>
        <v>0</v>
      </c>
      <c r="U121" s="129">
        <f>IF(U$2,IF(Annual!U$2,4,1)*IF(Percent!U$2,100,1)*IF(Logs!U$2,LN((1+$A$1/100)^(1/4)),(1+$A$1/100)^(1/4)),0)</f>
        <v>0</v>
      </c>
      <c r="V121" s="129">
        <f>IF(V$2,IF(Annual!V$2,4,1)*IF(Percent!V$2,100,1)*IF(Logs!V$2,LN((1+$A$1/100)^(1/4)),(1+$A$1/100)^(1/4)),0)</f>
        <v>0</v>
      </c>
      <c r="W121" s="129">
        <f>IF(W$2,IF(Annual!W$2,4,1)*IF(Percent!W$2,100,1)*IF(Logs!W$2,LN((1+$A$1/100)^(1/4)),(1+$A$1/100)^(1/4)),0)</f>
        <v>0</v>
      </c>
      <c r="X121" s="129">
        <f>IF(X$2,IF(Annual!X$2,4,1)*IF(Percent!X$2,100,1)*IF(Logs!X$2,LN((1+$A$1/100)^(1/4)),(1+$A$1/100)^(1/4)),0)</f>
        <v>0</v>
      </c>
      <c r="Y121" s="129">
        <f>IF(Y$2,IF(Annual!Y$2,4,1)*IF(Percent!Y$2,100,1)*IF(Logs!Y$2,LN((1+$A$1/100)^(1/4)),(1+$A$1/100)^(1/4)),0)</f>
        <v>0</v>
      </c>
      <c r="Z121" s="129">
        <f>IF(Z$2,IF(Annual!Z$2,4,1)*IF(Percent!Z$2,100,1)*IF(Logs!Z$2,LN((1+$A$1/100)^(1/4)),(1+$A$1/100)^(1/4)),0)</f>
        <v>0</v>
      </c>
      <c r="AA121" s="129">
        <f>IF(AA$2,IF(Annual!AA$2,4,1)*IF(Percent!AA$2,100,1)*IF(Logs!AA$2,LN((1+$A$1/100)^(1/4)),(1+$A$1/100)^(1/4)),0)</f>
        <v>0</v>
      </c>
      <c r="AB121" s="129">
        <f>IF(AB$2,IF(Annual!AB$2,4,1)*IF(Percent!AB$2,100,1)*IF(Logs!AB$2,LN((1+$A$1/100)^(1/4)),(1+$A$1/100)^(1/4)),0)</f>
        <v>0</v>
      </c>
      <c r="AC121" s="129">
        <f>IF(AC$2,IF(Annual!AC$2,4,1)*IF(Percent!AC$2,100,1)*IF(Logs!AC$2,LN((1+$A$1/100)^(1/4)),(1+$A$1/100)^(1/4)),0)</f>
        <v>0</v>
      </c>
      <c r="AD121" s="129">
        <f>IF(AD$2,IF(Annual!AD$2,4,1)*IF(Percent!AD$2,100,1)*IF(Logs!AD$2,LN((1+$A$1/100)^(1/4)),(1+$A$1/100)^(1/4)),0)</f>
        <v>0</v>
      </c>
    </row>
    <row r="122" spans="1:30">
      <c r="A122" t="s">
        <v>683</v>
      </c>
      <c r="B122" s="129">
        <f>IF(B$2,IF(Annual!B$2,4,1)*IF(Percent!B$2,100,1)*IF(Logs!B$2,LN((1+$A$1/100)^(1/4)),(1+$A$1/100)^(1/4)),0)</f>
        <v>0</v>
      </c>
      <c r="C122" s="129">
        <f>IF(C$2,IF(Annual!C$2,4,1)*IF(Percent!C$2,100,1)*IF(Logs!C$2,LN((1+$A$1/100)^(1/4)),(1+$A$1/100)^(1/4)),0)</f>
        <v>0</v>
      </c>
      <c r="D122" s="129">
        <f>IF(D$2,IF(Annual!D$2,4,1)*IF(Percent!D$2,100,1)*IF(Logs!D$2,LN((1+$A$1/100)^(1/4)),(1+$A$1/100)^(1/4)),0)</f>
        <v>0</v>
      </c>
      <c r="E122" s="129">
        <f>IF(E$2,IF(Annual!E$2,4,1)*IF(Percent!E$2,100,1)*IF(Logs!E$2,LN((1+$A$1/100)^(1/4)),(1+$A$1/100)^(1/4)),0)</f>
        <v>0</v>
      </c>
      <c r="F122" s="129">
        <f>IF(F$2,IF(Annual!F$2,4,1)*IF(Percent!F$2,100,1)*IF(Logs!F$2,LN((1+$A$1/100)^(1/4)),(1+$A$1/100)^(1/4)),0)</f>
        <v>0</v>
      </c>
      <c r="G122" s="129">
        <f>IF(G$2,IF(Annual!G$2,4,1)*IF(Percent!G$2,100,1)*IF(Logs!G$2,LN((1+$A$1/100)^(1/4)),(1+$A$1/100)^(1/4)),0)</f>
        <v>0</v>
      </c>
      <c r="H122" s="129">
        <f>IF(H$2,IF(Annual!H$2,4,1)*IF(Percent!H$2,100,1)*IF(Logs!H$2,LN((1+$A$1/100)^(1/4)),(1+$A$1/100)^(1/4)),0)</f>
        <v>0</v>
      </c>
      <c r="I122" s="129">
        <f>IF(I$2,IF(Annual!I$2,4,1)*IF(Percent!I$2,100,1)*IF(Logs!I$2,LN((1+$A$1/100)^(1/4)),(1+$A$1/100)^(1/4)),0)</f>
        <v>0</v>
      </c>
      <c r="J122" s="129">
        <f>IF(J$2,IF(Annual!J$2,4,1)*IF(Percent!J$2,100,1)*IF(Logs!J$2,LN((1+$A$1/100)^(1/4)),(1+$A$1/100)^(1/4)),0)</f>
        <v>0</v>
      </c>
      <c r="K122" s="129">
        <f>IF(K$2,IF(Annual!K$2,4,1)*IF(Percent!K$2,100,1)*IF(Logs!K$2,LN((1+$A$1/100)^(1/4)),(1+$A$1/100)^(1/4)),0)</f>
        <v>0</v>
      </c>
      <c r="L122" s="129">
        <f>IF(L$2,IF(Annual!L$2,4,1)*IF(Percent!L$2,100,1)*IF(Logs!L$2,LN((1+$A$1/100)^(1/4)),(1+$A$1/100)^(1/4)),0)</f>
        <v>0</v>
      </c>
      <c r="M122" s="129">
        <f>IF(M$2,IF(Annual!M$2,4,1)*IF(Percent!M$2,100,1)*IF(Logs!M$2,LN((1+$A$1/100)^(1/4)),(1+$A$1/100)^(1/4)),0)</f>
        <v>0</v>
      </c>
      <c r="N122" s="129">
        <f>IF(N$2,IF(Annual!N$2,4,1)*IF(Percent!N$2,100,1)*IF(Logs!N$2,LN((1+$A$1/100)^(1/4)),(1+$A$1/100)^(1/4)),0)</f>
        <v>0</v>
      </c>
      <c r="O122" s="129">
        <f>IF(O$2,IF(Annual!O$2,4,1)*IF(Percent!O$2,100,1)*IF(Logs!O$2,LN((1+$A$1/100)^(1/4)),(1+$A$1/100)^(1/4)),0)</f>
        <v>0</v>
      </c>
      <c r="P122" s="129">
        <f>IF(P$2,IF(Annual!P$2,4,1)*IF(Percent!P$2,100,1)*IF(Logs!P$2,LN((1+$A$1/100)^(1/4)),(1+$A$1/100)^(1/4)),0)</f>
        <v>0</v>
      </c>
      <c r="Q122" s="129">
        <f>IF(Q$2,IF(Annual!Q$2,4,1)*IF(Percent!Q$2,100,1)*IF(Logs!Q$2,LN((1+$A$1/100)^(1/4)),(1+$A$1/100)^(1/4)),0)</f>
        <v>0</v>
      </c>
      <c r="R122" s="129">
        <f>IF(R$2,IF(Annual!R$2,4,1)*IF(Percent!R$2,100,1)*IF(Logs!R$2,LN((1+$A$1/100)^(1/4)),(1+$A$1/100)^(1/4)),0)</f>
        <v>0</v>
      </c>
      <c r="S122" s="129">
        <f>IF(S$2,IF(Annual!S$2,4,1)*IF(Percent!S$2,100,1)*IF(Logs!S$2,LN((1+$A$1/100)^(1/4)),(1+$A$1/100)^(1/4)),0)</f>
        <v>0</v>
      </c>
      <c r="T122" s="129">
        <f>IF(T$2,IF(Annual!T$2,4,1)*IF(Percent!T$2,100,1)*IF(Logs!T$2,LN((1+$A$1/100)^(1/4)),(1+$A$1/100)^(1/4)),0)</f>
        <v>0</v>
      </c>
      <c r="U122" s="129">
        <f>IF(U$2,IF(Annual!U$2,4,1)*IF(Percent!U$2,100,1)*IF(Logs!U$2,LN((1+$A$1/100)^(1/4)),(1+$A$1/100)^(1/4)),0)</f>
        <v>0</v>
      </c>
      <c r="V122" s="129">
        <f>IF(V$2,IF(Annual!V$2,4,1)*IF(Percent!V$2,100,1)*IF(Logs!V$2,LN((1+$A$1/100)^(1/4)),(1+$A$1/100)^(1/4)),0)</f>
        <v>0</v>
      </c>
      <c r="W122" s="129">
        <f>IF(W$2,IF(Annual!W$2,4,1)*IF(Percent!W$2,100,1)*IF(Logs!W$2,LN((1+$A$1/100)^(1/4)),(1+$A$1/100)^(1/4)),0)</f>
        <v>0</v>
      </c>
      <c r="X122" s="129">
        <f>IF(X$2,IF(Annual!X$2,4,1)*IF(Percent!X$2,100,1)*IF(Logs!X$2,LN((1+$A$1/100)^(1/4)),(1+$A$1/100)^(1/4)),0)</f>
        <v>0</v>
      </c>
      <c r="Y122" s="129">
        <f>IF(Y$2,IF(Annual!Y$2,4,1)*IF(Percent!Y$2,100,1)*IF(Logs!Y$2,LN((1+$A$1/100)^(1/4)),(1+$A$1/100)^(1/4)),0)</f>
        <v>0</v>
      </c>
      <c r="Z122" s="129">
        <f>IF(Z$2,IF(Annual!Z$2,4,1)*IF(Percent!Z$2,100,1)*IF(Logs!Z$2,LN((1+$A$1/100)^(1/4)),(1+$A$1/100)^(1/4)),0)</f>
        <v>0</v>
      </c>
      <c r="AA122" s="129">
        <f>IF(AA$2,IF(Annual!AA$2,4,1)*IF(Percent!AA$2,100,1)*IF(Logs!AA$2,LN((1+$A$1/100)^(1/4)),(1+$A$1/100)^(1/4)),0)</f>
        <v>0</v>
      </c>
      <c r="AB122" s="129">
        <f>IF(AB$2,IF(Annual!AB$2,4,1)*IF(Percent!AB$2,100,1)*IF(Logs!AB$2,LN((1+$A$1/100)^(1/4)),(1+$A$1/100)^(1/4)),0)</f>
        <v>0</v>
      </c>
      <c r="AC122" s="129">
        <f>IF(AC$2,IF(Annual!AC$2,4,1)*IF(Percent!AC$2,100,1)*IF(Logs!AC$2,LN((1+$A$1/100)^(1/4)),(1+$A$1/100)^(1/4)),0)</f>
        <v>0</v>
      </c>
      <c r="AD122" s="129">
        <f>IF(AD$2,IF(Annual!AD$2,4,1)*IF(Percent!AD$2,100,1)*IF(Logs!AD$2,LN((1+$A$1/100)^(1/4)),(1+$A$1/100)^(1/4)),0)</f>
        <v>0</v>
      </c>
    </row>
    <row r="123" spans="1:30">
      <c r="A123" t="s">
        <v>684</v>
      </c>
      <c r="B123" s="129">
        <f>IF(B$2,IF(Annual!B$2,4,1)*IF(Percent!B$2,100,1)*IF(Logs!B$2,LN((1+$A$1/100)^(1/4)),(1+$A$1/100)^(1/4)),0)</f>
        <v>0</v>
      </c>
      <c r="C123" s="129">
        <f>IF(C$2,IF(Annual!C$2,4,1)*IF(Percent!C$2,100,1)*IF(Logs!C$2,LN((1+$A$1/100)^(1/4)),(1+$A$1/100)^(1/4)),0)</f>
        <v>0</v>
      </c>
      <c r="D123" s="129">
        <f>IF(D$2,IF(Annual!D$2,4,1)*IF(Percent!D$2,100,1)*IF(Logs!D$2,LN((1+$A$1/100)^(1/4)),(1+$A$1/100)^(1/4)),0)</f>
        <v>0</v>
      </c>
      <c r="E123" s="129">
        <f>IF(E$2,IF(Annual!E$2,4,1)*IF(Percent!E$2,100,1)*IF(Logs!E$2,LN((1+$A$1/100)^(1/4)),(1+$A$1/100)^(1/4)),0)</f>
        <v>0</v>
      </c>
      <c r="F123" s="129">
        <f>IF(F$2,IF(Annual!F$2,4,1)*IF(Percent!F$2,100,1)*IF(Logs!F$2,LN((1+$A$1/100)^(1/4)),(1+$A$1/100)^(1/4)),0)</f>
        <v>0</v>
      </c>
      <c r="G123" s="129">
        <f>IF(G$2,IF(Annual!G$2,4,1)*IF(Percent!G$2,100,1)*IF(Logs!G$2,LN((1+$A$1/100)^(1/4)),(1+$A$1/100)^(1/4)),0)</f>
        <v>0</v>
      </c>
      <c r="H123" s="129">
        <f>IF(H$2,IF(Annual!H$2,4,1)*IF(Percent!H$2,100,1)*IF(Logs!H$2,LN((1+$A$1/100)^(1/4)),(1+$A$1/100)^(1/4)),0)</f>
        <v>0</v>
      </c>
      <c r="I123" s="129">
        <f>IF(I$2,IF(Annual!I$2,4,1)*IF(Percent!I$2,100,1)*IF(Logs!I$2,LN((1+$A$1/100)^(1/4)),(1+$A$1/100)^(1/4)),0)</f>
        <v>0</v>
      </c>
      <c r="J123" s="129">
        <f>IF(J$2,IF(Annual!J$2,4,1)*IF(Percent!J$2,100,1)*IF(Logs!J$2,LN((1+$A$1/100)^(1/4)),(1+$A$1/100)^(1/4)),0)</f>
        <v>0</v>
      </c>
      <c r="K123" s="129">
        <f>IF(K$2,IF(Annual!K$2,4,1)*IF(Percent!K$2,100,1)*IF(Logs!K$2,LN((1+$A$1/100)^(1/4)),(1+$A$1/100)^(1/4)),0)</f>
        <v>0</v>
      </c>
      <c r="L123" s="129">
        <f>IF(L$2,IF(Annual!L$2,4,1)*IF(Percent!L$2,100,1)*IF(Logs!L$2,LN((1+$A$1/100)^(1/4)),(1+$A$1/100)^(1/4)),0)</f>
        <v>0</v>
      </c>
      <c r="M123" s="129">
        <f>IF(M$2,IF(Annual!M$2,4,1)*IF(Percent!M$2,100,1)*IF(Logs!M$2,LN((1+$A$1/100)^(1/4)),(1+$A$1/100)^(1/4)),0)</f>
        <v>0</v>
      </c>
      <c r="N123" s="129">
        <f>IF(N$2,IF(Annual!N$2,4,1)*IF(Percent!N$2,100,1)*IF(Logs!N$2,LN((1+$A$1/100)^(1/4)),(1+$A$1/100)^(1/4)),0)</f>
        <v>0</v>
      </c>
      <c r="O123" s="129">
        <f>IF(O$2,IF(Annual!O$2,4,1)*IF(Percent!O$2,100,1)*IF(Logs!O$2,LN((1+$A$1/100)^(1/4)),(1+$A$1/100)^(1/4)),0)</f>
        <v>0</v>
      </c>
      <c r="P123" s="129">
        <f>IF(P$2,IF(Annual!P$2,4,1)*IF(Percent!P$2,100,1)*IF(Logs!P$2,LN((1+$A$1/100)^(1/4)),(1+$A$1/100)^(1/4)),0)</f>
        <v>0</v>
      </c>
      <c r="Q123" s="129">
        <f>IF(Q$2,IF(Annual!Q$2,4,1)*IF(Percent!Q$2,100,1)*IF(Logs!Q$2,LN((1+$A$1/100)^(1/4)),(1+$A$1/100)^(1/4)),0)</f>
        <v>0</v>
      </c>
      <c r="R123" s="129">
        <f>IF(R$2,IF(Annual!R$2,4,1)*IF(Percent!R$2,100,1)*IF(Logs!R$2,LN((1+$A$1/100)^(1/4)),(1+$A$1/100)^(1/4)),0)</f>
        <v>0</v>
      </c>
      <c r="S123" s="129">
        <f>IF(S$2,IF(Annual!S$2,4,1)*IF(Percent!S$2,100,1)*IF(Logs!S$2,LN((1+$A$1/100)^(1/4)),(1+$A$1/100)^(1/4)),0)</f>
        <v>0</v>
      </c>
      <c r="T123" s="129">
        <f>IF(T$2,IF(Annual!T$2,4,1)*IF(Percent!T$2,100,1)*IF(Logs!T$2,LN((1+$A$1/100)^(1/4)),(1+$A$1/100)^(1/4)),0)</f>
        <v>0</v>
      </c>
      <c r="U123" s="129">
        <f>IF(U$2,IF(Annual!U$2,4,1)*IF(Percent!U$2,100,1)*IF(Logs!U$2,LN((1+$A$1/100)^(1/4)),(1+$A$1/100)^(1/4)),0)</f>
        <v>0</v>
      </c>
      <c r="V123" s="129">
        <f>IF(V$2,IF(Annual!V$2,4,1)*IF(Percent!V$2,100,1)*IF(Logs!V$2,LN((1+$A$1/100)^(1/4)),(1+$A$1/100)^(1/4)),0)</f>
        <v>0</v>
      </c>
      <c r="W123" s="129">
        <f>IF(W$2,IF(Annual!W$2,4,1)*IF(Percent!W$2,100,1)*IF(Logs!W$2,LN((1+$A$1/100)^(1/4)),(1+$A$1/100)^(1/4)),0)</f>
        <v>0</v>
      </c>
      <c r="X123" s="129">
        <f>IF(X$2,IF(Annual!X$2,4,1)*IF(Percent!X$2,100,1)*IF(Logs!X$2,LN((1+$A$1/100)^(1/4)),(1+$A$1/100)^(1/4)),0)</f>
        <v>0</v>
      </c>
      <c r="Y123" s="129">
        <f>IF(Y$2,IF(Annual!Y$2,4,1)*IF(Percent!Y$2,100,1)*IF(Logs!Y$2,LN((1+$A$1/100)^(1/4)),(1+$A$1/100)^(1/4)),0)</f>
        <v>0</v>
      </c>
      <c r="Z123" s="129">
        <f>IF(Z$2,IF(Annual!Z$2,4,1)*IF(Percent!Z$2,100,1)*IF(Logs!Z$2,LN((1+$A$1/100)^(1/4)),(1+$A$1/100)^(1/4)),0)</f>
        <v>0</v>
      </c>
      <c r="AA123" s="129">
        <f>IF(AA$2,IF(Annual!AA$2,4,1)*IF(Percent!AA$2,100,1)*IF(Logs!AA$2,LN((1+$A$1/100)^(1/4)),(1+$A$1/100)^(1/4)),0)</f>
        <v>0</v>
      </c>
      <c r="AB123" s="129">
        <f>IF(AB$2,IF(Annual!AB$2,4,1)*IF(Percent!AB$2,100,1)*IF(Logs!AB$2,LN((1+$A$1/100)^(1/4)),(1+$A$1/100)^(1/4)),0)</f>
        <v>0</v>
      </c>
      <c r="AC123" s="129">
        <f>IF(AC$2,IF(Annual!AC$2,4,1)*IF(Percent!AC$2,100,1)*IF(Logs!AC$2,LN((1+$A$1/100)^(1/4)),(1+$A$1/100)^(1/4)),0)</f>
        <v>0</v>
      </c>
      <c r="AD123" s="129">
        <f>IF(AD$2,IF(Annual!AD$2,4,1)*IF(Percent!AD$2,100,1)*IF(Logs!AD$2,LN((1+$A$1/100)^(1/4)),(1+$A$1/100)^(1/4)),0)</f>
        <v>0</v>
      </c>
    </row>
  </sheetData>
  <pageMargins left="0.7" right="0.7" top="0.75" bottom="0.75" header="0.3" footer="0.3"/>
  <pageSetup orientation="portrait" r:id="rId1"/>
  <legacy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6" tint="0.39997558519241921"/>
  </sheetPr>
  <dimension ref="A1:AD123"/>
  <sheetViews>
    <sheetView zoomScale="80" zoomScaleNormal="80" workbookViewId="0">
      <pane xSplit="1" ySplit="2" topLeftCell="J3" activePane="bottomRight" state="frozen"/>
      <selection activeCell="B7" sqref="B7"/>
      <selection pane="topRight" activeCell="B7" sqref="B7"/>
      <selection pane="bottomLeft" activeCell="B7" sqref="B7"/>
      <selection pane="bottomRight" activeCell="Q7" sqref="Q7"/>
    </sheetView>
  </sheetViews>
  <sheetFormatPr baseColWidth="10" defaultColWidth="12.7109375" defaultRowHeight="15"/>
  <cols>
    <col min="1" max="1" width="15.7109375" customWidth="1"/>
    <col min="2" max="25" width="12.85546875" customWidth="1"/>
  </cols>
  <sheetData>
    <row r="1" spans="1:30">
      <c r="B1" t="s">
        <v>375</v>
      </c>
      <c r="C1" t="s">
        <v>510</v>
      </c>
      <c r="D1" s="128" t="s">
        <v>471</v>
      </c>
      <c r="E1" s="128" t="s">
        <v>470</v>
      </c>
      <c r="F1" s="128" t="s">
        <v>473</v>
      </c>
      <c r="G1" t="s">
        <v>379</v>
      </c>
      <c r="H1" t="s">
        <v>556</v>
      </c>
      <c r="I1" t="s">
        <v>124</v>
      </c>
      <c r="J1" t="s">
        <v>208</v>
      </c>
      <c r="K1" t="s">
        <v>381</v>
      </c>
      <c r="L1" t="s">
        <v>382</v>
      </c>
      <c r="M1" t="s">
        <v>371</v>
      </c>
      <c r="N1" t="s">
        <v>385</v>
      </c>
      <c r="O1" t="s">
        <v>374</v>
      </c>
      <c r="P1" t="s">
        <v>387</v>
      </c>
      <c r="Q1" t="s">
        <v>372</v>
      </c>
      <c r="R1" t="s">
        <v>479</v>
      </c>
      <c r="S1" t="s">
        <v>388</v>
      </c>
      <c r="T1" t="s">
        <v>586</v>
      </c>
      <c r="U1" t="s">
        <v>380</v>
      </c>
      <c r="V1" t="s">
        <v>131</v>
      </c>
      <c r="W1" t="s">
        <v>373</v>
      </c>
      <c r="X1" t="s">
        <v>526</v>
      </c>
      <c r="Y1" t="s">
        <v>527</v>
      </c>
      <c r="Z1" s="158" t="s">
        <v>663</v>
      </c>
      <c r="AA1" t="s">
        <v>679</v>
      </c>
      <c r="AB1" t="s">
        <v>680</v>
      </c>
      <c r="AC1" s="158" t="s">
        <v>664</v>
      </c>
      <c r="AD1" s="158" t="s">
        <v>676</v>
      </c>
    </row>
    <row r="2" spans="1:30">
      <c r="A2" s="132" t="s">
        <v>598</v>
      </c>
      <c r="B2" s="132">
        <f>'Lin87'!B2+'Lin91'!B2+'Lin01'!B2+Quad87!B2+Quad91!B2+Quad01!B2+'HP87'!B2+'HP91'!B2+'HP01'!B2+Mean87!B2+Mean91!B2+Mean01!B2+MeanCommon!B2</f>
        <v>1</v>
      </c>
      <c r="C2" s="132">
        <f>'Lin87'!C2+'Lin91'!C2+'Lin01'!C2+Quad87!C2+Quad91!C2+Quad01!C2+'HP87'!C2+'HP91'!C2+'HP01'!C2+Mean87!C2+Mean91!C2+Mean01!C2+MeanCommon!C2</f>
        <v>1</v>
      </c>
      <c r="D2" s="132">
        <f>'Lin87'!D2+'Lin91'!D2+'Lin01'!D2+Quad87!D2+Quad91!D2+Quad01!D2+'HP87'!D2+'HP91'!D2+'HP01'!D2+Mean87!D2+Mean91!D2+Mean01!D2+MeanCommon!D2</f>
        <v>1</v>
      </c>
      <c r="E2" s="132">
        <f>'Lin87'!E2+'Lin91'!E2+'Lin01'!E2+Quad87!E2+Quad91!E2+Quad01!E2+'HP87'!E2+'HP91'!E2+'HP01'!E2+Mean87!E2+Mean91!E2+Mean01!E2+MeanCommon!E2</f>
        <v>1</v>
      </c>
      <c r="F2" s="132">
        <f>'Lin87'!F2+'Lin91'!F2+'Lin01'!F2+Quad87!F2+Quad91!F2+Quad01!F2+'HP87'!F2+'HP91'!F2+'HP01'!F2+Mean87!F2+Mean91!F2+Mean01!F2+MeanCommon!F2</f>
        <v>1</v>
      </c>
      <c r="G2" s="132">
        <f>'Lin87'!G2+'Lin91'!G2+'Lin01'!G2+Quad87!G2+Quad91!G2+Quad01!G2+'HP87'!G2+'HP91'!G2+'HP01'!G2+Mean87!G2+Mean91!G2+Mean01!G2+MeanCommon!G2</f>
        <v>1</v>
      </c>
      <c r="H2" s="132">
        <f>'Lin87'!H2+'Lin91'!H2+'Lin01'!H2+Quad87!H2+Quad91!H2+Quad01!H2+'HP87'!H2+'HP91'!H2+'HP01'!H2+Mean87!H2+Mean91!H2+Mean01!H2+MeanCommon!H2</f>
        <v>1</v>
      </c>
      <c r="I2" s="132">
        <f>'Lin87'!I2+'Lin91'!I2+'Lin01'!I2+Quad87!I2+Quad91!I2+Quad01!I2+'HP87'!I2+'HP91'!I2+'HP01'!I2+Mean87!I2+Mean91!I2+Mean01!I2+MeanCommon!I2</f>
        <v>1</v>
      </c>
      <c r="J2" s="132">
        <f>'Lin87'!J2+'Lin91'!J2+'Lin01'!J2+Quad87!J2+Quad91!J2+Quad01!J2+'HP87'!J2+'HP91'!J2+'HP01'!J2+Mean87!J2+Mean91!J2+Mean01!J2+MeanCommon!J2</f>
        <v>1</v>
      </c>
      <c r="K2" s="132">
        <f>'Lin87'!K2+'Lin91'!K2+'Lin01'!K2+Quad87!K2+Quad91!K2+Quad01!K2+'HP87'!K2+'HP91'!K2+'HP01'!K2+Mean87!K2+Mean91!K2+Mean01!K2+MeanCommon!K2</f>
        <v>1</v>
      </c>
      <c r="L2" s="132">
        <f>'Lin87'!L2+'Lin91'!L2+'Lin01'!L2+Quad87!L2+Quad91!L2+Quad01!L2+'HP87'!L2+'HP91'!L2+'HP01'!L2+Mean87!L2+Mean91!L2+Mean01!L2+MeanCommon!L2</f>
        <v>1</v>
      </c>
      <c r="M2" s="132">
        <f>'Lin87'!M2+'Lin91'!M2+'Lin01'!M2+Quad87!M2+Quad91!M2+Quad01!M2+'HP87'!M2+'HP91'!M2+'HP01'!M2+Mean87!M2+Mean91!M2+Mean01!M2+MeanCommon!M2</f>
        <v>1</v>
      </c>
      <c r="N2" s="132">
        <f>'Lin87'!N2+'Lin91'!N2+'Lin01'!N2+Quad87!N2+Quad91!N2+Quad01!N2+'HP87'!N2+'HP91'!N2+'HP01'!N2+Mean87!N2+Mean91!N2+Mean01!N2+MeanCommon!N2</f>
        <v>1</v>
      </c>
      <c r="O2" s="132">
        <f>'Lin87'!O2+'Lin91'!O2+'Lin01'!O2+Quad87!O2+Quad91!O2+Quad01!O2+'HP87'!O2+'HP91'!O2+'HP01'!O2+Mean87!O2+Mean91!O2+Mean01!O2+MeanCommon!O2</f>
        <v>1</v>
      </c>
      <c r="P2" s="132">
        <f>'Lin87'!P2+'Lin91'!P2+'Lin01'!P2+Quad87!P2+Quad91!P2+Quad01!P2+'HP87'!P2+'HP91'!P2+'HP01'!P2+Mean87!P2+Mean91!P2+Mean01!P2+MeanCommon!P2</f>
        <v>1</v>
      </c>
      <c r="Q2" s="132">
        <f>'Lin87'!Q2+'Lin91'!Q2+'Lin01'!Q2+Quad87!Q2+Quad91!Q2+Quad01!Q2+'HP87'!Q2+'HP91'!Q2+'HP01'!Q2+Mean87!Q2+Mean91!Q2+Mean01!Q2+MeanCommon!Q2</f>
        <v>1</v>
      </c>
      <c r="R2" s="132">
        <f>'Lin87'!R2+'Lin91'!R2+'Lin01'!R2+Quad87!R2+Quad91!R2+Quad01!R2+'HP87'!R2+'HP91'!R2+'HP01'!R2+Mean87!R2+Mean91!R2+Mean01!R2+MeanCommon!R2</f>
        <v>1</v>
      </c>
      <c r="S2" s="132">
        <f>'Lin87'!S2+'Lin91'!S2+'Lin01'!S2+Quad87!S2+Quad91!S2+Quad01!S2+'HP87'!S2+'HP91'!S2+'HP01'!S2+Mean87!S2+Mean91!S2+Mean01!S2+MeanCommon!S2</f>
        <v>1</v>
      </c>
      <c r="T2" s="132">
        <f>'Lin87'!T2+'Lin91'!T2+'Lin01'!T2+Quad87!T2+Quad91!T2+Quad01!T2+'HP87'!T2+'HP91'!T2+'HP01'!T2+Mean87!T2+Mean91!T2+Mean01!T2+MeanCommon!T2</f>
        <v>1</v>
      </c>
      <c r="U2" s="132">
        <f>'Lin87'!U2+'Lin91'!U2+'Lin01'!U2+Quad87!U2+Quad91!U2+Quad01!U2+'HP87'!U2+'HP91'!U2+'HP01'!U2+Mean87!U2+Mean91!U2+Mean01!U2+MeanCommon!U2</f>
        <v>1</v>
      </c>
      <c r="V2" s="132">
        <f>'Lin87'!V2+'Lin91'!V2+'Lin01'!V2+Quad87!V2+Quad91!V2+Quad01!V2+'HP87'!V2+'HP91'!V2+'HP01'!V2+Mean87!V2+Mean91!V2+Mean01!V2+MeanCommon!V2</f>
        <v>1</v>
      </c>
      <c r="W2" s="132">
        <f>'Lin87'!W2+'Lin91'!W2+'Lin01'!W2+Quad87!W2+Quad91!W2+Quad01!W2+'HP87'!W2+'HP91'!W2+'HP01'!W2+Mean87!W2+Mean91!W2+Mean01!W2+MeanCommon!W2</f>
        <v>1</v>
      </c>
      <c r="X2" s="132">
        <f>'Lin87'!X2+'Lin91'!X2+'Lin01'!X2+Quad87!X2+Quad91!X2+Quad01!X2+'HP87'!X2+'HP91'!X2+'HP01'!X2+Mean87!X2+Mean91!X2+Mean01!X2+MeanCommon!X2</f>
        <v>1</v>
      </c>
      <c r="Y2" s="132">
        <f>'Lin87'!Y2+'Lin91'!Y2+'Lin01'!Y2+Quad87!Y2+Quad91!Y2+Quad01!Y2+'HP87'!Y2+'HP91'!Y2+'HP01'!Y2+Mean87!Y2+Mean91!Y2+Mean01!Y2+MeanCommon!Y2</f>
        <v>1</v>
      </c>
      <c r="Z2" s="132">
        <f>'Lin87'!Z2+'Lin91'!Z2+'Lin01'!Z2+Quad87!Z2+Quad91!Z2+Quad01!Z2+'HP87'!Z2+'HP91'!Z2+'HP01'!Z2+Mean87!Z2+Mean91!Z2+Mean01!Z2+MeanCommon!Z2</f>
        <v>1</v>
      </c>
      <c r="AA2" s="132">
        <f>'Lin87'!AA2+'Lin91'!AA2+'Lin01'!AA2+Quad87!AA2+Quad91!AA2+Quad01!AA2+'HP87'!AA2+'HP91'!AA2+'HP01'!AA2+Mean87!AA2+Mean91!AA2+Mean01!AA2+MeanCommon!AA2</f>
        <v>1</v>
      </c>
      <c r="AB2" s="132">
        <f>'Lin87'!AB2+'Lin91'!AB2+'Lin01'!AB2+Quad87!AB2+Quad91!AB2+Quad01!AB2+'HP87'!AB2+'HP91'!AB2+'HP01'!AB2+Mean87!AB2+Mean91!AB2+Mean01!AB2+MeanCommon!AB2</f>
        <v>1</v>
      </c>
      <c r="AC2" s="132">
        <f>'Lin87'!AC2+'Lin91'!AC2+'Lin01'!AC2+Quad87!AC2+Quad91!AC2+Quad01!AC2+'HP87'!AC2+'HP91'!AC2+'HP01'!AC2+Mean87!AC2+Mean91!AC2+Mean01!AC2+MeanCommon!AC2</f>
        <v>1</v>
      </c>
      <c r="AD2" s="132">
        <f>'Lin87'!AD2+'Lin91'!AD2+'Lin01'!AD2+Quad87!AD2+Quad91!AD2+Quad01!AD2+'HP87'!AD2+'HP91'!AD2+'HP01'!AD2+Mean87!AD2+Mean91!AD2+Mean01!AD2+MeanCommon!AD2</f>
        <v>1</v>
      </c>
    </row>
    <row r="3" spans="1:30">
      <c r="A3" t="s">
        <v>400</v>
      </c>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row>
    <row r="4" spans="1:30">
      <c r="A4" t="s">
        <v>401</v>
      </c>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row>
    <row r="5" spans="1:30">
      <c r="A5" t="s">
        <v>402</v>
      </c>
      <c r="B5" s="141"/>
      <c r="C5" s="141"/>
      <c r="D5" s="141"/>
      <c r="E5" s="141"/>
      <c r="F5" s="141"/>
      <c r="G5" s="141"/>
      <c r="H5" s="141"/>
      <c r="I5" s="141"/>
      <c r="J5" s="141"/>
      <c r="K5" s="141"/>
      <c r="L5" s="141"/>
      <c r="M5" s="141"/>
      <c r="N5" s="141"/>
      <c r="O5" s="141"/>
      <c r="P5" s="141"/>
      <c r="Q5" s="141"/>
      <c r="R5" s="141"/>
      <c r="S5" s="141"/>
      <c r="T5" s="141"/>
      <c r="U5" s="141"/>
      <c r="V5" s="141"/>
      <c r="W5" s="141"/>
      <c r="X5" s="141"/>
      <c r="Y5" s="141"/>
      <c r="Z5" s="141"/>
      <c r="AA5" s="141"/>
      <c r="AB5" s="141"/>
      <c r="AC5" s="141"/>
      <c r="AD5" s="141"/>
    </row>
    <row r="6" spans="1:30">
      <c r="A6" t="s">
        <v>403</v>
      </c>
      <c r="B6" s="141"/>
      <c r="C6" s="141"/>
      <c r="D6" s="141"/>
      <c r="E6" s="141"/>
      <c r="F6" s="141"/>
      <c r="G6" s="141"/>
      <c r="H6" s="141"/>
      <c r="I6" s="141"/>
      <c r="J6" s="141"/>
      <c r="K6" s="141"/>
      <c r="L6" s="141"/>
      <c r="M6" s="141"/>
      <c r="N6" s="141"/>
      <c r="O6" s="141"/>
      <c r="P6" s="141"/>
      <c r="Q6" s="141"/>
      <c r="R6" s="141"/>
      <c r="S6" s="141"/>
      <c r="T6" s="141"/>
      <c r="U6" s="141"/>
      <c r="V6" s="141"/>
      <c r="W6" s="141"/>
      <c r="X6" s="141"/>
      <c r="Y6" s="141"/>
      <c r="Z6" s="141"/>
      <c r="AA6" s="141"/>
      <c r="AB6" s="141"/>
      <c r="AC6" s="141"/>
      <c r="AD6" s="141"/>
    </row>
    <row r="7" spans="1:30">
      <c r="A7" t="s">
        <v>404</v>
      </c>
      <c r="B7" s="133">
        <f>IF(B$2,'Lin87'!B7+'Lin91'!B7+'Lin01'!B7+Quad87!B7+Quad91!B7+Quad01!B7+'HP87'!B7+'HP91'!B7+'HP01'!B7+Mean87!B7+Mean91!B7+Mean01!B7+MeanCommon!B7,0)</f>
        <v>0.97508613524746723</v>
      </c>
      <c r="C7" s="133">
        <f>IF(C$2,'Lin87'!C7+'Lin91'!C7+'Lin01'!C7+Quad87!C7+Quad91!C7+Quad01!C7+'HP87'!C7+'HP91'!C7+'HP01'!C7+Mean87!C7+Mean91!C7+Mean01!C7+MeanCommon!C7,0)</f>
        <v>1.0965181975386731</v>
      </c>
      <c r="D7" s="133">
        <f>IF(D$2,'Lin87'!D7+'Lin91'!D7+'Lin01'!D7+Quad87!D7+Quad91!D7+Quad01!D7+'HP87'!D7+'HP91'!D7+'HP01'!D7+Mean87!D7+Mean91!D7+Mean01!D7+MeanCommon!D7,0)</f>
        <v>1493.7014157115639</v>
      </c>
      <c r="E7" s="133">
        <f>IF(E$2,'Lin87'!E7+'Lin91'!E7+'Lin01'!E7+Quad87!E7+Quad91!E7+Quad01!E7+'HP87'!E7+'HP91'!E7+'HP01'!E7+Mean87!E7+Mean91!E7+Mean01!E7+MeanCommon!E7,0)</f>
        <v>1501.3309637183265</v>
      </c>
      <c r="F7" s="133">
        <f>IF(F$2,'Lin87'!F7+'Lin91'!F7+'Lin01'!F7+Quad87!F7+Quad91!F7+Quad01!F7+'HP87'!F7+'HP91'!F7+'HP01'!F7+Mean87!F7+Mean91!F7+Mean01!F7+MeanCommon!F7,0)</f>
        <v>1503.6782830039542</v>
      </c>
      <c r="G7" s="133">
        <f>IF(G$2,'Lin87'!G7+'Lin91'!G7+'Lin01'!G7+Quad87!G7+Quad91!G7+Quad01!G7+'HP87'!G7+'HP91'!G7+'HP01'!G7+Mean87!G7+Mean91!G7+Mean01!G7+MeanCommon!G7,0)</f>
        <v>1.3145283028639994</v>
      </c>
      <c r="H7" s="133">
        <f>IF(H$2,'Lin87'!H7+'Lin91'!H7+'Lin01'!H7+Quad87!H7+Quad91!H7+Quad01!H7+'HP87'!H7+'HP91'!H7+'HP01'!H7+Mean87!H7+Mean91!H7+Mean01!H7+MeanCommon!H7,0)</f>
        <v>1.5599703268041563</v>
      </c>
      <c r="I7" s="133">
        <f>IF(I$2,'Lin87'!I7+'Lin91'!I7+'Lin01'!I7+Quad87!I7+Quad91!I7+Quad01!I7+'HP87'!I7+'HP91'!I7+'HP01'!I7+Mean87!I7+Mean91!I7+Mean01!I7+MeanCommon!I7,0)</f>
        <v>0.81715954503174404</v>
      </c>
      <c r="J7" s="133">
        <f>IF(J$2,'Lin87'!J7+'Lin91'!J7+'Lin01'!J7+Quad87!J7+Quad91!J7+Quad01!J7+'HP87'!J7+'HP91'!J7+'HP01'!J7+Mean87!J7+Mean91!J7+Mean01!J7+MeanCommon!J7,0)</f>
        <v>0.63679839703649488</v>
      </c>
      <c r="K7" s="133">
        <f>IF(K$2,'Lin87'!K7+'Lin91'!K7+'Lin01'!K7+Quad87!K7+Quad91!K7+Quad01!K7+'HP87'!K7+'HP91'!K7+'HP01'!K7+Mean87!K7+Mean91!K7+Mean01!K7+MeanCommon!K7,0)</f>
        <v>0.96453127407305739</v>
      </c>
      <c r="L7" s="133">
        <f>IF(L$2,'Lin87'!L7+'Lin91'!L7+'Lin01'!L7+Quad87!L7+Quad91!L7+Quad01!L7+'HP87'!L7+'HP91'!L7+'HP01'!L7+Mean87!L7+Mean91!L7+Mean01!L7+MeanCommon!L7,0)</f>
        <v>0.14737172904131154</v>
      </c>
      <c r="M7" s="133">
        <f>IF(M$2,'Lin87'!M7+'Lin91'!M7+'Lin01'!M7+Quad87!M7+Quad91!M7+Quad01!M7+'HP87'!M7+'HP91'!M7+'HP01'!M7+Mean87!M7+Mean91!M7+Mean01!M7+MeanCommon!M7,0)</f>
        <v>455.59516534320505</v>
      </c>
      <c r="N7" s="133">
        <f>IF(N$2,'Lin87'!N7+'Lin91'!N7+'Lin01'!N7+Quad87!N7+Quad91!N7+Quad01!N7+'HP87'!N7+'HP91'!N7+'HP01'!N7+Mean87!N7+Mean91!N7+Mean01!N7+MeanCommon!N7,0)</f>
        <v>0.24839447836386697</v>
      </c>
      <c r="O7" s="133">
        <f>IF(O$2,'Lin87'!O7+'Lin91'!O7+'Lin01'!O7+Quad87!O7+Quad91!O7+Quad01!O7+'HP87'!O7+'HP91'!O7+'HP01'!O7+Mean87!O7+Mean91!O7+Mean01!O7+MeanCommon!O7,0)</f>
        <v>5.8699579730958451</v>
      </c>
      <c r="P7" s="133">
        <f>IF(P$2,'Lin87'!P7+'Lin91'!P7+'Lin01'!P7+Quad87!P7+Quad91!P7+Quad01!P7+'HP87'!P7+'HP91'!P7+'HP01'!P7+Mean87!P7+Mean91!P7+Mean01!P7+MeanCommon!P7,0)</f>
        <v>-9.1633183224032411E-2</v>
      </c>
      <c r="Q7" s="133">
        <f>IF(Q$2,'Lin87'!Q7+'Lin91'!Q7+'Lin01'!Q7+Quad87!Q7+Quad91!Q7+Quad01!Q7+'HP87'!Q7+'HP91'!Q7+'HP01'!Q7+Mean87!Q7+Mean91!Q7+Mean01!Q7+MeanCommon!Q7,0)</f>
        <v>1381.6482299298057</v>
      </c>
      <c r="R7" s="133">
        <f>IF(R$2,'Lin87'!R7+'Lin91'!R7+'Lin01'!R7+Quad87!R7+Quad91!R7+Quad01!R7+'HP87'!R7+'HP91'!R7+'HP01'!R7+Mean87!R7+Mean91!R7+Mean01!R7+MeanCommon!R7,0)</f>
        <v>0.78705022968172189</v>
      </c>
      <c r="S7" s="133">
        <f>IF(S$2,'Lin87'!S7+'Lin91'!S7+'Lin01'!S7+Quad87!S7+Quad91!S7+Quad01!S7+'HP87'!S7+'HP91'!S7+'HP01'!S7+Mean87!S7+Mean91!S7+Mean01!S7+MeanCommon!S7,0)</f>
        <v>0.42983300578841338</v>
      </c>
      <c r="T7" s="133">
        <f>IF(T$2,'Lin87'!T7+'Lin91'!T7+'Lin01'!T7+Quad87!T7+Quad91!T7+Quad01!T7+'HP87'!T7+'HP91'!T7+'HP01'!T7+Mean87!T7+Mean91!T7+Mean01!T7+MeanCommon!T7,0)</f>
        <v>0.35721722389330995</v>
      </c>
      <c r="U7" s="133">
        <f>IF(U$2,'Lin87'!U7+'Lin91'!U7+'Lin01'!U7+Quad87!U7+Quad91!U7+Quad01!U7+'HP87'!U7+'HP91'!U7+'HP01'!U7+Mean87!U7+Mean91!U7+Mean01!U7+MeanCommon!U7,0)</f>
        <v>416.09723578473324</v>
      </c>
      <c r="V7" s="133">
        <f>IF(V$2,'Lin87'!V7+'Lin91'!V7+'Lin01'!V7+Quad87!V7+Quad91!V7+Quad01!V7+'HP87'!V7+'HP91'!V7+'HP01'!V7+Mean87!V7+Mean91!V7+Mean01!V7+MeanCommon!V7,0)</f>
        <v>0.64827172638753461</v>
      </c>
      <c r="W7" s="133">
        <f>IF(W$2,'Lin87'!W7+'Lin91'!W7+'Lin01'!W7+Quad87!W7+Quad91!W7+Quad01!W7+'HP87'!W7+'HP91'!W7+'HP01'!W7+Mean87!W7+Mean91!W7+Mean01!W7+MeanCommon!W7,0)</f>
        <v>464.31729255753385</v>
      </c>
      <c r="X7" s="133">
        <f>IF(X$2,'Lin87'!X7+'Lin91'!X7+'Lin01'!X7+Quad87!X7+Quad91!X7+Quad01!X7+'HP87'!X7+'HP91'!X7+'HP01'!X7+Mean87!X7+Mean91!X7+Mean01!X7+MeanCommon!X7,0)</f>
        <v>0.5569110282440688</v>
      </c>
      <c r="Y7" s="133">
        <f>IF(Y$2,'Lin87'!Y7+'Lin91'!Y7+'Lin01'!Y7+Quad87!Y7+Quad91!Y7+Quad01!Y7+'HP87'!Y7+'HP91'!Y7+'HP01'!Y7+Mean87!Y7+Mean91!Y7+Mean01!Y7+MeanCommon!Y7,0)</f>
        <v>0.53927454418851795</v>
      </c>
      <c r="Z7" s="133">
        <f>IF(Z$2,'Lin87'!Z7+'Lin91'!Z7+'Lin01'!Z7+Quad87!Z7+Quad91!Z7+Quad01!Z7+'HP87'!Z7+'HP91'!Z7+'HP01'!Z7+Mean87!Z7+Mean91!Z7+Mean01!Z7+MeanCommon!Z7,0)</f>
        <v>379.7867599697318</v>
      </c>
      <c r="AA7" s="133">
        <f>IF(AA$2,'Lin87'!AA7+'Lin91'!AA7+'Lin01'!AA7+Quad87!AA7+Quad91!AA7+Quad01!AA7+'HP87'!AA7+'HP91'!AA7+'HP01'!AA7+Mean87!AA7+Mean91!AA7+Mean01!AA7+MeanCommon!AA7,0)</f>
        <v>394.67363671662093</v>
      </c>
      <c r="AB7" s="133">
        <f>IF(AB$2,'Lin87'!AB7+'Lin91'!AB7+'Lin01'!AB7+Quad87!AB7+Quad91!AB7+Quad01!AB7+'HP87'!AB7+'HP91'!AB7+'HP01'!AB7+Mean87!AB7+Mean91!AB7+Mean01!AB7+MeanCommon!AB7,0)</f>
        <v>-8.2708477966612381</v>
      </c>
      <c r="AC7" s="133">
        <f>IF(AC$2,'Lin87'!AC7+'Lin91'!AC7+'Lin01'!AC7+Quad87!AC7+Quad91!AC7+Quad01!AC7+'HP87'!AC7+'HP91'!AC7+'HP01'!AC7+Mean87!AC7+Mean91!AC7+Mean01!AC7+MeanCommon!AC7,0)</f>
        <v>7.9282891803892195</v>
      </c>
      <c r="AD7" s="133">
        <f>IF(AD$2,'Lin87'!AD7+'Lin91'!AD7+'Lin01'!AD7+Quad87!AD7+Quad91!AD7+Quad01!AD7+'HP87'!AD7+'HP91'!AD7+'HP01'!AD7+Mean87!AD7+Mean91!AD7+Mean01!AD7+MeanCommon!AD7,0)</f>
        <v>1.21041671779895</v>
      </c>
    </row>
    <row r="8" spans="1:30">
      <c r="A8" t="s">
        <v>405</v>
      </c>
      <c r="B8" s="133">
        <f>IF(B$2,'Lin87'!B8+'Lin91'!B8+'Lin01'!B8+Quad87!B8+Quad91!B8+Quad01!B8+'HP87'!B8+'HP91'!B8+'HP01'!B8+Mean87!B8+Mean91!B8+Mean01!B8+MeanCommon!B8,0)</f>
        <v>0.97508613524746723</v>
      </c>
      <c r="C8" s="133">
        <f>IF(C$2,'Lin87'!C8+'Lin91'!C8+'Lin01'!C8+Quad87!C8+Quad91!C8+Quad01!C8+'HP87'!C8+'HP91'!C8+'HP01'!C8+Mean87!C8+Mean91!C8+Mean01!C8+MeanCommon!C8,0)</f>
        <v>1.0965181975386731</v>
      </c>
      <c r="D8" s="133">
        <f>IF(D$2,'Lin87'!D8+'Lin91'!D8+'Lin01'!D8+Quad87!D8+Quad91!D8+Quad01!D8+'HP87'!D8+'HP91'!D8+'HP01'!D8+Mean87!D8+Mean91!D8+Mean01!D8+MeanCommon!D8,0)</f>
        <v>1493.6951607899525</v>
      </c>
      <c r="E8" s="133">
        <f>IF(E$2,'Lin87'!E8+'Lin91'!E8+'Lin01'!E8+Quad87!E8+Quad91!E8+Quad01!E8+'HP87'!E8+'HP91'!E8+'HP01'!E8+Mean87!E8+Mean91!E8+Mean01!E8+MeanCommon!E8,0)</f>
        <v>1501.3468502418423</v>
      </c>
      <c r="F8" s="133">
        <f>IF(F$2,'Lin87'!F8+'Lin91'!F8+'Lin01'!F8+Quad87!F8+Quad91!F8+Quad01!F8+'HP87'!F8+'HP91'!F8+'HP01'!F8+Mean87!F8+Mean91!F8+Mean01!F8+MeanCommon!F8,0)</f>
        <v>1503.9238822043988</v>
      </c>
      <c r="G8" s="133">
        <f>IF(G$2,'Lin87'!G8+'Lin91'!G8+'Lin01'!G8+Quad87!G8+Quad91!G8+Quad01!G8+'HP87'!G8+'HP91'!G8+'HP01'!G8+Mean87!G8+Mean91!G8+Mean01!G8+MeanCommon!G8,0)</f>
        <v>1.3145283028639994</v>
      </c>
      <c r="H8" s="133">
        <f>IF(H$2,'Lin87'!H8+'Lin91'!H8+'Lin01'!H8+Quad87!H8+Quad91!H8+Quad01!H8+'HP87'!H8+'HP91'!H8+'HP01'!H8+Mean87!H8+Mean91!H8+Mean01!H8+MeanCommon!H8,0)</f>
        <v>1.5599703268041563</v>
      </c>
      <c r="I8" s="133">
        <f>IF(I$2,'Lin87'!I8+'Lin91'!I8+'Lin01'!I8+Quad87!I8+Quad91!I8+Quad01!I8+'HP87'!I8+'HP91'!I8+'HP01'!I8+Mean87!I8+Mean91!I8+Mean01!I8+MeanCommon!I8,0)</f>
        <v>0.81715954503174404</v>
      </c>
      <c r="J8" s="133">
        <f>IF(J$2,'Lin87'!J8+'Lin91'!J8+'Lin01'!J8+Quad87!J8+Quad91!J8+Quad01!J8+'HP87'!J8+'HP91'!J8+'HP01'!J8+Mean87!J8+Mean91!J8+Mean01!J8+MeanCommon!J8,0)</f>
        <v>0.63679839703649488</v>
      </c>
      <c r="K8" s="133">
        <f>IF(K$2,'Lin87'!K8+'Lin91'!K8+'Lin01'!K8+Quad87!K8+Quad91!K8+Quad01!K8+'HP87'!K8+'HP91'!K8+'HP01'!K8+Mean87!K8+Mean91!K8+Mean01!K8+MeanCommon!K8,0)</f>
        <v>0.96453127407305739</v>
      </c>
      <c r="L8" s="133">
        <f>IF(L$2,'Lin87'!L8+'Lin91'!L8+'Lin01'!L8+Quad87!L8+Quad91!L8+Quad01!L8+'HP87'!L8+'HP91'!L8+'HP01'!L8+Mean87!L8+Mean91!L8+Mean01!L8+MeanCommon!L8,0)</f>
        <v>0.14737172904131154</v>
      </c>
      <c r="M8" s="133">
        <f>IF(M$2,'Lin87'!M8+'Lin91'!M8+'Lin01'!M8+Quad87!M8+Quad91!M8+Quad01!M8+'HP87'!M8+'HP91'!M8+'HP01'!M8+Mean87!M8+Mean91!M8+Mean01!M8+MeanCommon!M8,0)</f>
        <v>455.59516534320505</v>
      </c>
      <c r="N8" s="133">
        <f>IF(N$2,'Lin87'!N8+'Lin91'!N8+'Lin01'!N8+Quad87!N8+Quad91!N8+Quad01!N8+'HP87'!N8+'HP91'!N8+'HP01'!N8+Mean87!N8+Mean91!N8+Mean01!N8+MeanCommon!N8,0)</f>
        <v>0.24839447836386697</v>
      </c>
      <c r="O8" s="133">
        <f>IF(O$2,'Lin87'!O8+'Lin91'!O8+'Lin01'!O8+Quad87!O8+Quad91!O8+Quad01!O8+'HP87'!O8+'HP91'!O8+'HP01'!O8+Mean87!O8+Mean91!O8+Mean01!O8+MeanCommon!O8,0)</f>
        <v>5.8699579730958451</v>
      </c>
      <c r="P8" s="133">
        <f>IF(P$2,'Lin87'!P8+'Lin91'!P8+'Lin01'!P8+Quad87!P8+Quad91!P8+Quad01!P8+'HP87'!P8+'HP91'!P8+'HP01'!P8+Mean87!P8+Mean91!P8+Mean01!P8+MeanCommon!P8,0)</f>
        <v>-9.1633183224032411E-2</v>
      </c>
      <c r="Q8" s="133">
        <f>IF(Q$2,'Lin87'!Q8+'Lin91'!Q8+'Lin01'!Q8+Quad87!Q8+Quad91!Q8+Quad01!Q8+'HP87'!Q8+'HP91'!Q8+'HP01'!Q8+Mean87!Q8+Mean91!Q8+Mean01!Q8+MeanCommon!Q8,0)</f>
        <v>1382.7955715404305</v>
      </c>
      <c r="R8" s="133">
        <f>IF(R$2,'Lin87'!R8+'Lin91'!R8+'Lin01'!R8+Quad87!R8+Quad91!R8+Quad01!R8+'HP87'!R8+'HP91'!R8+'HP01'!R8+Mean87!R8+Mean91!R8+Mean01!R8+MeanCommon!R8,0)</f>
        <v>0.78705022968172189</v>
      </c>
      <c r="S8" s="133">
        <f>IF(S$2,'Lin87'!S8+'Lin91'!S8+'Lin01'!S8+Quad87!S8+Quad91!S8+Quad01!S8+'HP87'!S8+'HP91'!S8+'HP01'!S8+Mean87!S8+Mean91!S8+Mean01!S8+MeanCommon!S8,0)</f>
        <v>0.42983300578841338</v>
      </c>
      <c r="T8" s="133">
        <f>IF(T$2,'Lin87'!T8+'Lin91'!T8+'Lin01'!T8+Quad87!T8+Quad91!T8+Quad01!T8+'HP87'!T8+'HP91'!T8+'HP01'!T8+Mean87!T8+Mean91!T8+Mean01!T8+MeanCommon!T8,0)</f>
        <v>0.35721722389330995</v>
      </c>
      <c r="U8" s="133">
        <f>IF(U$2,'Lin87'!U8+'Lin91'!U8+'Lin01'!U8+Quad87!U8+Quad91!U8+Quad01!U8+'HP87'!U8+'HP91'!U8+'HP01'!U8+Mean87!U8+Mean91!U8+Mean01!U8+MeanCommon!U8,0)</f>
        <v>417.01183338717493</v>
      </c>
      <c r="V8" s="133">
        <f>IF(V$2,'Lin87'!V8+'Lin91'!V8+'Lin01'!V8+Quad87!V8+Quad91!V8+Quad01!V8+'HP87'!V8+'HP91'!V8+'HP01'!V8+Mean87!V8+Mean91!V8+Mean01!V8+MeanCommon!V8,0)</f>
        <v>0.64827172638753461</v>
      </c>
      <c r="W8" s="133">
        <f>IF(W$2,'Lin87'!W8+'Lin91'!W8+'Lin01'!W8+Quad87!W8+Quad91!W8+Quad01!W8+'HP87'!W8+'HP91'!W8+'HP01'!W8+Mean87!W8+Mean91!W8+Mean01!W8+MeanCommon!W8,0)</f>
        <v>464.31729255753385</v>
      </c>
      <c r="X8" s="133">
        <f>IF(X$2,'Lin87'!X8+'Lin91'!X8+'Lin01'!X8+Quad87!X8+Quad91!X8+Quad01!X8+'HP87'!X8+'HP91'!X8+'HP01'!X8+Mean87!X8+Mean91!X8+Mean01!X8+MeanCommon!X8,0)</f>
        <v>0.5569110282440688</v>
      </c>
      <c r="Y8" s="133">
        <f>IF(Y$2,'Lin87'!Y8+'Lin91'!Y8+'Lin01'!Y8+Quad87!Y8+Quad91!Y8+Quad01!Y8+'HP87'!Y8+'HP91'!Y8+'HP01'!Y8+Mean87!Y8+Mean91!Y8+Mean01!Y8+MeanCommon!Y8,0)</f>
        <v>0.53927454418851795</v>
      </c>
      <c r="Z8" s="133">
        <f>IF(Z$2,'Lin87'!Z8+'Lin91'!Z8+'Lin01'!Z8+Quad87!Z8+Quad91!Z8+Quad01!Z8+'HP87'!Z8+'HP91'!Z8+'HP01'!Z8+Mean87!Z8+Mean91!Z8+Mean01!Z8+MeanCommon!Z8,0)</f>
        <v>379.58754499202206</v>
      </c>
      <c r="AA8" s="133">
        <f>IF(AA$2,'Lin87'!AA8+'Lin91'!AA8+'Lin01'!AA8+Quad87!AA8+Quad91!AA8+Quad01!AA8+'HP87'!AA8+'HP91'!AA8+'HP01'!AA8+Mean87!AA8+Mean91!AA8+Mean01!AA8+MeanCommon!AA8,0)</f>
        <v>394.39837542913853</v>
      </c>
      <c r="AB8" s="133">
        <f>IF(AB$2,'Lin87'!AB8+'Lin91'!AB8+'Lin01'!AB8+Quad87!AB8+Quad91!AB8+Quad01!AB8+'HP87'!AB8+'HP91'!AB8+'HP01'!AB8+Mean87!AB8+Mean91!AB8+Mean01!AB8+MeanCommon!AB8,0)</f>
        <v>-8.2708477966612381</v>
      </c>
      <c r="AC8" s="133">
        <f>IF(AC$2,'Lin87'!AC8+'Lin91'!AC8+'Lin01'!AC8+Quad87!AC8+Quad91!AC8+Quad01!AC8+'HP87'!AC8+'HP91'!AC8+'HP01'!AC8+Mean87!AC8+Mean91!AC8+Mean01!AC8+MeanCommon!AC8,0)</f>
        <v>7.9282891803892195</v>
      </c>
      <c r="AD8" s="133">
        <f>IF(AD$2,'Lin87'!AD8+'Lin91'!AD8+'Lin01'!AD8+Quad87!AD8+Quad91!AD8+Quad01!AD8+'HP87'!AD8+'HP91'!AD8+'HP01'!AD8+Mean87!AD8+Mean91!AD8+Mean01!AD8+MeanCommon!AD8,0)</f>
        <v>1.21041671779895</v>
      </c>
    </row>
    <row r="9" spans="1:30">
      <c r="A9" t="s">
        <v>406</v>
      </c>
      <c r="B9" s="133">
        <f>IF(B$2,'Lin87'!B9+'Lin91'!B9+'Lin01'!B9+Quad87!B9+Quad91!B9+Quad01!B9+'HP87'!B9+'HP91'!B9+'HP01'!B9+Mean87!B9+Mean91!B9+Mean01!B9+MeanCommon!B9,0)</f>
        <v>0.97508613524746723</v>
      </c>
      <c r="C9" s="133">
        <f>IF(C$2,'Lin87'!C9+'Lin91'!C9+'Lin01'!C9+Quad87!C9+Quad91!C9+Quad01!C9+'HP87'!C9+'HP91'!C9+'HP01'!C9+Mean87!C9+Mean91!C9+Mean01!C9+MeanCommon!C9,0)</f>
        <v>1.0965181975386731</v>
      </c>
      <c r="D9" s="133">
        <f>IF(D$2,'Lin87'!D9+'Lin91'!D9+'Lin01'!D9+Quad87!D9+Quad91!D9+Quad01!D9+'HP87'!D9+'HP91'!D9+'HP01'!D9+Mean87!D9+Mean91!D9+Mean01!D9+MeanCommon!D9,0)</f>
        <v>1493.6889058683412</v>
      </c>
      <c r="E9" s="133">
        <f>IF(E$2,'Lin87'!E9+'Lin91'!E9+'Lin01'!E9+Quad87!E9+Quad91!E9+Quad01!E9+'HP87'!E9+'HP91'!E9+'HP01'!E9+Mean87!E9+Mean91!E9+Mean01!E9+MeanCommon!E9,0)</f>
        <v>1501.362736765358</v>
      </c>
      <c r="F9" s="133">
        <f>IF(F$2,'Lin87'!F9+'Lin91'!F9+'Lin01'!F9+Quad87!F9+Quad91!F9+Quad01!F9+'HP87'!F9+'HP91'!F9+'HP01'!F9+Mean87!F9+Mean91!F9+Mean01!F9+MeanCommon!F9,0)</f>
        <v>1504.1694814048433</v>
      </c>
      <c r="G9" s="133">
        <f>IF(G$2,'Lin87'!G9+'Lin91'!G9+'Lin01'!G9+Quad87!G9+Quad91!G9+Quad01!G9+'HP87'!G9+'HP91'!G9+'HP01'!G9+Mean87!G9+Mean91!G9+Mean01!G9+MeanCommon!G9,0)</f>
        <v>1.3145283028639994</v>
      </c>
      <c r="H9" s="133">
        <f>IF(H$2,'Lin87'!H9+'Lin91'!H9+'Lin01'!H9+Quad87!H9+Quad91!H9+Quad01!H9+'HP87'!H9+'HP91'!H9+'HP01'!H9+Mean87!H9+Mean91!H9+Mean01!H9+MeanCommon!H9,0)</f>
        <v>1.5599703268041563</v>
      </c>
      <c r="I9" s="133">
        <f>IF(I$2,'Lin87'!I9+'Lin91'!I9+'Lin01'!I9+Quad87!I9+Quad91!I9+Quad01!I9+'HP87'!I9+'HP91'!I9+'HP01'!I9+Mean87!I9+Mean91!I9+Mean01!I9+MeanCommon!I9,0)</f>
        <v>0.81715954503174404</v>
      </c>
      <c r="J9" s="133">
        <f>IF(J$2,'Lin87'!J9+'Lin91'!J9+'Lin01'!J9+Quad87!J9+Quad91!J9+Quad01!J9+'HP87'!J9+'HP91'!J9+'HP01'!J9+Mean87!J9+Mean91!J9+Mean01!J9+MeanCommon!J9,0)</f>
        <v>0.63679839703649488</v>
      </c>
      <c r="K9" s="133">
        <f>IF(K$2,'Lin87'!K9+'Lin91'!K9+'Lin01'!K9+Quad87!K9+Quad91!K9+Quad01!K9+'HP87'!K9+'HP91'!K9+'HP01'!K9+Mean87!K9+Mean91!K9+Mean01!K9+MeanCommon!K9,0)</f>
        <v>0.96453127407305739</v>
      </c>
      <c r="L9" s="133">
        <f>IF(L$2,'Lin87'!L9+'Lin91'!L9+'Lin01'!L9+Quad87!L9+Quad91!L9+Quad01!L9+'HP87'!L9+'HP91'!L9+'HP01'!L9+Mean87!L9+Mean91!L9+Mean01!L9+MeanCommon!L9,0)</f>
        <v>0.14737172904131154</v>
      </c>
      <c r="M9" s="133">
        <f>IF(M$2,'Lin87'!M9+'Lin91'!M9+'Lin01'!M9+Quad87!M9+Quad91!M9+Quad01!M9+'HP87'!M9+'HP91'!M9+'HP01'!M9+Mean87!M9+Mean91!M9+Mean01!M9+MeanCommon!M9,0)</f>
        <v>455.59516534320505</v>
      </c>
      <c r="N9" s="133">
        <f>IF(N$2,'Lin87'!N9+'Lin91'!N9+'Lin01'!N9+Quad87!N9+Quad91!N9+Quad01!N9+'HP87'!N9+'HP91'!N9+'HP01'!N9+Mean87!N9+Mean91!N9+Mean01!N9+MeanCommon!N9,0)</f>
        <v>0.24839447836386697</v>
      </c>
      <c r="O9" s="133">
        <f>IF(O$2,'Lin87'!O9+'Lin91'!O9+'Lin01'!O9+Quad87!O9+Quad91!O9+Quad01!O9+'HP87'!O9+'HP91'!O9+'HP01'!O9+Mean87!O9+Mean91!O9+Mean01!O9+MeanCommon!O9,0)</f>
        <v>5.8699579730958451</v>
      </c>
      <c r="P9" s="133">
        <f>IF(P$2,'Lin87'!P9+'Lin91'!P9+'Lin01'!P9+Quad87!P9+Quad91!P9+Quad01!P9+'HP87'!P9+'HP91'!P9+'HP01'!P9+Mean87!P9+Mean91!P9+Mean01!P9+MeanCommon!P9,0)</f>
        <v>-9.1633183224032411E-2</v>
      </c>
      <c r="Q9" s="133">
        <f>IF(Q$2,'Lin87'!Q9+'Lin91'!Q9+'Lin01'!Q9+Quad87!Q9+Quad91!Q9+Quad01!Q9+'HP87'!Q9+'HP91'!Q9+'HP01'!Q9+Mean87!Q9+Mean91!Q9+Mean01!Q9+MeanCommon!Q9,0)</f>
        <v>1383.9429131510553</v>
      </c>
      <c r="R9" s="133">
        <f>IF(R$2,'Lin87'!R9+'Lin91'!R9+'Lin01'!R9+Quad87!R9+Quad91!R9+Quad01!R9+'HP87'!R9+'HP91'!R9+'HP01'!R9+Mean87!R9+Mean91!R9+Mean01!R9+MeanCommon!R9,0)</f>
        <v>0.78705022968172189</v>
      </c>
      <c r="S9" s="133">
        <f>IF(S$2,'Lin87'!S9+'Lin91'!S9+'Lin01'!S9+Quad87!S9+Quad91!S9+Quad01!S9+'HP87'!S9+'HP91'!S9+'HP01'!S9+Mean87!S9+Mean91!S9+Mean01!S9+MeanCommon!S9,0)</f>
        <v>0.42983300578841338</v>
      </c>
      <c r="T9" s="133">
        <f>IF(T$2,'Lin87'!T9+'Lin91'!T9+'Lin01'!T9+Quad87!T9+Quad91!T9+Quad01!T9+'HP87'!T9+'HP91'!T9+'HP01'!T9+Mean87!T9+Mean91!T9+Mean01!T9+MeanCommon!T9,0)</f>
        <v>0.35721722389330995</v>
      </c>
      <c r="U9" s="133">
        <f>IF(U$2,'Lin87'!U9+'Lin91'!U9+'Lin01'!U9+Quad87!U9+Quad91!U9+Quad01!U9+'HP87'!U9+'HP91'!U9+'HP01'!U9+Mean87!U9+Mean91!U9+Mean01!U9+MeanCommon!U9,0)</f>
        <v>417.92643098961656</v>
      </c>
      <c r="V9" s="133">
        <f>IF(V$2,'Lin87'!V9+'Lin91'!V9+'Lin01'!V9+Quad87!V9+Quad91!V9+Quad01!V9+'HP87'!V9+'HP91'!V9+'HP01'!V9+Mean87!V9+Mean91!V9+Mean01!V9+MeanCommon!V9,0)</f>
        <v>0.64827172638753461</v>
      </c>
      <c r="W9" s="133">
        <f>IF(W$2,'Lin87'!W9+'Lin91'!W9+'Lin01'!W9+Quad87!W9+Quad91!W9+Quad01!W9+'HP87'!W9+'HP91'!W9+'HP01'!W9+Mean87!W9+Mean91!W9+Mean01!W9+MeanCommon!W9,0)</f>
        <v>464.31729255753385</v>
      </c>
      <c r="X9" s="133">
        <f>IF(X$2,'Lin87'!X9+'Lin91'!X9+'Lin01'!X9+Quad87!X9+Quad91!X9+Quad01!X9+'HP87'!X9+'HP91'!X9+'HP01'!X9+Mean87!X9+Mean91!X9+Mean01!X9+MeanCommon!X9,0)</f>
        <v>0.5569110282440688</v>
      </c>
      <c r="Y9" s="133">
        <f>IF(Y$2,'Lin87'!Y9+'Lin91'!Y9+'Lin01'!Y9+Quad87!Y9+Quad91!Y9+Quad01!Y9+'HP87'!Y9+'HP91'!Y9+'HP01'!Y9+Mean87!Y9+Mean91!Y9+Mean01!Y9+MeanCommon!Y9,0)</f>
        <v>0.53927454418851795</v>
      </c>
      <c r="Z9" s="133">
        <f>IF(Z$2,'Lin87'!Z9+'Lin91'!Z9+'Lin01'!Z9+Quad87!Z9+Quad91!Z9+Quad01!Z9+'HP87'!Z9+'HP91'!Z9+'HP01'!Z9+Mean87!Z9+Mean91!Z9+Mean01!Z9+MeanCommon!Z9,0)</f>
        <v>379.38833001431237</v>
      </c>
      <c r="AA9" s="133">
        <f>IF(AA$2,'Lin87'!AA9+'Lin91'!AA9+'Lin01'!AA9+Quad87!AA9+Quad91!AA9+Quad01!AA9+'HP87'!AA9+'HP91'!AA9+'HP01'!AA9+Mean87!AA9+Mean91!AA9+Mean01!AA9+MeanCommon!AA9,0)</f>
        <v>394.12311414165606</v>
      </c>
      <c r="AB9" s="133">
        <f>IF(AB$2,'Lin87'!AB9+'Lin91'!AB9+'Lin01'!AB9+Quad87!AB9+Quad91!AB9+Quad01!AB9+'HP87'!AB9+'HP91'!AB9+'HP01'!AB9+Mean87!AB9+Mean91!AB9+Mean01!AB9+MeanCommon!AB9,0)</f>
        <v>-8.2708477966612381</v>
      </c>
      <c r="AC9" s="133">
        <f>IF(AC$2,'Lin87'!AC9+'Lin91'!AC9+'Lin01'!AC9+Quad87!AC9+Quad91!AC9+Quad01!AC9+'HP87'!AC9+'HP91'!AC9+'HP01'!AC9+Mean87!AC9+Mean91!AC9+Mean01!AC9+MeanCommon!AC9,0)</f>
        <v>7.9282891803892195</v>
      </c>
      <c r="AD9" s="133">
        <f>IF(AD$2,'Lin87'!AD9+'Lin91'!AD9+'Lin01'!AD9+Quad87!AD9+Quad91!AD9+Quad01!AD9+'HP87'!AD9+'HP91'!AD9+'HP01'!AD9+Mean87!AD9+Mean91!AD9+Mean01!AD9+MeanCommon!AD9,0)</f>
        <v>1.21041671779895</v>
      </c>
    </row>
    <row r="10" spans="1:30">
      <c r="A10" t="s">
        <v>407</v>
      </c>
      <c r="B10" s="133">
        <f>IF(B$2,'Lin87'!B10+'Lin91'!B10+'Lin01'!B10+Quad87!B10+Quad91!B10+Quad01!B10+'HP87'!B10+'HP91'!B10+'HP01'!B10+Mean87!B10+Mean91!B10+Mean01!B10+MeanCommon!B10,0)</f>
        <v>0.97508613524746723</v>
      </c>
      <c r="C10" s="133">
        <f>IF(C$2,'Lin87'!C10+'Lin91'!C10+'Lin01'!C10+Quad87!C10+Quad91!C10+Quad01!C10+'HP87'!C10+'HP91'!C10+'HP01'!C10+Mean87!C10+Mean91!C10+Mean01!C10+MeanCommon!C10,0)</f>
        <v>1.0965181975386731</v>
      </c>
      <c r="D10" s="133">
        <f>IF(D$2,'Lin87'!D10+'Lin91'!D10+'Lin01'!D10+Quad87!D10+Quad91!D10+Quad01!D10+'HP87'!D10+'HP91'!D10+'HP01'!D10+Mean87!D10+Mean91!D10+Mean01!D10+MeanCommon!D10,0)</f>
        <v>1493.6826509467298</v>
      </c>
      <c r="E10" s="133">
        <f>IF(E$2,'Lin87'!E10+'Lin91'!E10+'Lin01'!E10+Quad87!E10+Quad91!E10+Quad01!E10+'HP87'!E10+'HP91'!E10+'HP01'!E10+Mean87!E10+Mean91!E10+Mean01!E10+MeanCommon!E10,0)</f>
        <v>1501.3786232888738</v>
      </c>
      <c r="F10" s="133">
        <f>IF(F$2,'Lin87'!F10+'Lin91'!F10+'Lin01'!F10+Quad87!F10+Quad91!F10+Quad01!F10+'HP87'!F10+'HP91'!F10+'HP01'!F10+Mean87!F10+Mean91!F10+Mean01!F10+MeanCommon!F10,0)</f>
        <v>1504.4150806052878</v>
      </c>
      <c r="G10" s="133">
        <f>IF(G$2,'Lin87'!G10+'Lin91'!G10+'Lin01'!G10+Quad87!G10+Quad91!G10+Quad01!G10+'HP87'!G10+'HP91'!G10+'HP01'!G10+Mean87!G10+Mean91!G10+Mean01!G10+MeanCommon!G10,0)</f>
        <v>1.3145283028639994</v>
      </c>
      <c r="H10" s="133">
        <f>IF(H$2,'Lin87'!H10+'Lin91'!H10+'Lin01'!H10+Quad87!H10+Quad91!H10+Quad01!H10+'HP87'!H10+'HP91'!H10+'HP01'!H10+Mean87!H10+Mean91!H10+Mean01!H10+MeanCommon!H10,0)</f>
        <v>1.5599703268041563</v>
      </c>
      <c r="I10" s="133">
        <f>IF(I$2,'Lin87'!I10+'Lin91'!I10+'Lin01'!I10+Quad87!I10+Quad91!I10+Quad01!I10+'HP87'!I10+'HP91'!I10+'HP01'!I10+Mean87!I10+Mean91!I10+Mean01!I10+MeanCommon!I10,0)</f>
        <v>0.81715954503174404</v>
      </c>
      <c r="J10" s="133">
        <f>IF(J$2,'Lin87'!J10+'Lin91'!J10+'Lin01'!J10+Quad87!J10+Quad91!J10+Quad01!J10+'HP87'!J10+'HP91'!J10+'HP01'!J10+Mean87!J10+Mean91!J10+Mean01!J10+MeanCommon!J10,0)</f>
        <v>0.63679839703649488</v>
      </c>
      <c r="K10" s="133">
        <f>IF(K$2,'Lin87'!K10+'Lin91'!K10+'Lin01'!K10+Quad87!K10+Quad91!K10+Quad01!K10+'HP87'!K10+'HP91'!K10+'HP01'!K10+Mean87!K10+Mean91!K10+Mean01!K10+MeanCommon!K10,0)</f>
        <v>0.96453127407305739</v>
      </c>
      <c r="L10" s="133">
        <f>IF(L$2,'Lin87'!L10+'Lin91'!L10+'Lin01'!L10+Quad87!L10+Quad91!L10+Quad01!L10+'HP87'!L10+'HP91'!L10+'HP01'!L10+Mean87!L10+Mean91!L10+Mean01!L10+MeanCommon!L10,0)</f>
        <v>0.14737172904131154</v>
      </c>
      <c r="M10" s="133">
        <f>IF(M$2,'Lin87'!M10+'Lin91'!M10+'Lin01'!M10+Quad87!M10+Quad91!M10+Quad01!M10+'HP87'!M10+'HP91'!M10+'HP01'!M10+Mean87!M10+Mean91!M10+Mean01!M10+MeanCommon!M10,0)</f>
        <v>455.59516534320505</v>
      </c>
      <c r="N10" s="133">
        <f>IF(N$2,'Lin87'!N10+'Lin91'!N10+'Lin01'!N10+Quad87!N10+Quad91!N10+Quad01!N10+'HP87'!N10+'HP91'!N10+'HP01'!N10+Mean87!N10+Mean91!N10+Mean01!N10+MeanCommon!N10,0)</f>
        <v>0.24839447836386697</v>
      </c>
      <c r="O10" s="133">
        <f>IF(O$2,'Lin87'!O10+'Lin91'!O10+'Lin01'!O10+Quad87!O10+Quad91!O10+Quad01!O10+'HP87'!O10+'HP91'!O10+'HP01'!O10+Mean87!O10+Mean91!O10+Mean01!O10+MeanCommon!O10,0)</f>
        <v>5.8699579730958451</v>
      </c>
      <c r="P10" s="133">
        <f>IF(P$2,'Lin87'!P10+'Lin91'!P10+'Lin01'!P10+Quad87!P10+Quad91!P10+Quad01!P10+'HP87'!P10+'HP91'!P10+'HP01'!P10+Mean87!P10+Mean91!P10+Mean01!P10+MeanCommon!P10,0)</f>
        <v>-9.1633183224032411E-2</v>
      </c>
      <c r="Q10" s="133">
        <f>IF(Q$2,'Lin87'!Q10+'Lin91'!Q10+'Lin01'!Q10+Quad87!Q10+Quad91!Q10+Quad01!Q10+'HP87'!Q10+'HP91'!Q10+'HP01'!Q10+Mean87!Q10+Mean91!Q10+Mean01!Q10+MeanCommon!Q10,0)</f>
        <v>1385.0902547616802</v>
      </c>
      <c r="R10" s="133">
        <f>IF(R$2,'Lin87'!R10+'Lin91'!R10+'Lin01'!R10+Quad87!R10+Quad91!R10+Quad01!R10+'HP87'!R10+'HP91'!R10+'HP01'!R10+Mean87!R10+Mean91!R10+Mean01!R10+MeanCommon!R10,0)</f>
        <v>0.78705022968172189</v>
      </c>
      <c r="S10" s="133">
        <f>IF(S$2,'Lin87'!S10+'Lin91'!S10+'Lin01'!S10+Quad87!S10+Quad91!S10+Quad01!S10+'HP87'!S10+'HP91'!S10+'HP01'!S10+Mean87!S10+Mean91!S10+Mean01!S10+MeanCommon!S10,0)</f>
        <v>0.42983300578841338</v>
      </c>
      <c r="T10" s="133">
        <f>IF(T$2,'Lin87'!T10+'Lin91'!T10+'Lin01'!T10+Quad87!T10+Quad91!T10+Quad01!T10+'HP87'!T10+'HP91'!T10+'HP01'!T10+Mean87!T10+Mean91!T10+Mean01!T10+MeanCommon!T10,0)</f>
        <v>0.35721722389330995</v>
      </c>
      <c r="U10" s="133">
        <f>IF(U$2,'Lin87'!U10+'Lin91'!U10+'Lin01'!U10+Quad87!U10+Quad91!U10+Quad01!U10+'HP87'!U10+'HP91'!U10+'HP01'!U10+Mean87!U10+Mean91!U10+Mean01!U10+MeanCommon!U10,0)</f>
        <v>418.84102859205819</v>
      </c>
      <c r="V10" s="133">
        <f>IF(V$2,'Lin87'!V10+'Lin91'!V10+'Lin01'!V10+Quad87!V10+Quad91!V10+Quad01!V10+'HP87'!V10+'HP91'!V10+'HP01'!V10+Mean87!V10+Mean91!V10+Mean01!V10+MeanCommon!V10,0)</f>
        <v>0.64827172638753461</v>
      </c>
      <c r="W10" s="133">
        <f>IF(W$2,'Lin87'!W10+'Lin91'!W10+'Lin01'!W10+Quad87!W10+Quad91!W10+Quad01!W10+'HP87'!W10+'HP91'!W10+'HP01'!W10+Mean87!W10+Mean91!W10+Mean01!W10+MeanCommon!W10,0)</f>
        <v>464.31729255753385</v>
      </c>
      <c r="X10" s="133">
        <f>IF(X$2,'Lin87'!X10+'Lin91'!X10+'Lin01'!X10+Quad87!X10+Quad91!X10+Quad01!X10+'HP87'!X10+'HP91'!X10+'HP01'!X10+Mean87!X10+Mean91!X10+Mean01!X10+MeanCommon!X10,0)</f>
        <v>0.5569110282440688</v>
      </c>
      <c r="Y10" s="133">
        <f>IF(Y$2,'Lin87'!Y10+'Lin91'!Y10+'Lin01'!Y10+Quad87!Y10+Quad91!Y10+Quad01!Y10+'HP87'!Y10+'HP91'!Y10+'HP01'!Y10+Mean87!Y10+Mean91!Y10+Mean01!Y10+MeanCommon!Y10,0)</f>
        <v>0.53927454418851795</v>
      </c>
      <c r="Z10" s="133">
        <f>IF(Z$2,'Lin87'!Z10+'Lin91'!Z10+'Lin01'!Z10+Quad87!Z10+Quad91!Z10+Quad01!Z10+'HP87'!Z10+'HP91'!Z10+'HP01'!Z10+Mean87!Z10+Mean91!Z10+Mean01!Z10+MeanCommon!Z10,0)</f>
        <v>379.18911503660269</v>
      </c>
      <c r="AA10" s="133">
        <f>IF(AA$2,'Lin87'!AA10+'Lin91'!AA10+'Lin01'!AA10+Quad87!AA10+Quad91!AA10+Quad01!AA10+'HP87'!AA10+'HP91'!AA10+'HP01'!AA10+Mean87!AA10+Mean91!AA10+Mean01!AA10+MeanCommon!AA10,0)</f>
        <v>393.84785285417365</v>
      </c>
      <c r="AB10" s="133">
        <f>IF(AB$2,'Lin87'!AB10+'Lin91'!AB10+'Lin01'!AB10+Quad87!AB10+Quad91!AB10+Quad01!AB10+'HP87'!AB10+'HP91'!AB10+'HP01'!AB10+Mean87!AB10+Mean91!AB10+Mean01!AB10+MeanCommon!AB10,0)</f>
        <v>-8.2708477966612381</v>
      </c>
      <c r="AC10" s="133">
        <f>IF(AC$2,'Lin87'!AC10+'Lin91'!AC10+'Lin01'!AC10+Quad87!AC10+Quad91!AC10+Quad01!AC10+'HP87'!AC10+'HP91'!AC10+'HP01'!AC10+Mean87!AC10+Mean91!AC10+Mean01!AC10+MeanCommon!AC10,0)</f>
        <v>7.9282891803892195</v>
      </c>
      <c r="AD10" s="133">
        <f>IF(AD$2,'Lin87'!AD10+'Lin91'!AD10+'Lin01'!AD10+Quad87!AD10+Quad91!AD10+Quad01!AD10+'HP87'!AD10+'HP91'!AD10+'HP01'!AD10+Mean87!AD10+Mean91!AD10+Mean01!AD10+MeanCommon!AD10,0)</f>
        <v>1.21041671779895</v>
      </c>
    </row>
    <row r="11" spans="1:30">
      <c r="A11" t="s">
        <v>408</v>
      </c>
      <c r="B11" s="133">
        <f>IF(B$2,'Lin87'!B11+'Lin91'!B11+'Lin01'!B11+Quad87!B11+Quad91!B11+Quad01!B11+'HP87'!B11+'HP91'!B11+'HP01'!B11+Mean87!B11+Mean91!B11+Mean01!B11+MeanCommon!B11,0)</f>
        <v>0.97508613524746723</v>
      </c>
      <c r="C11" s="133">
        <f>IF(C$2,'Lin87'!C11+'Lin91'!C11+'Lin01'!C11+Quad87!C11+Quad91!C11+Quad01!C11+'HP87'!C11+'HP91'!C11+'HP01'!C11+Mean87!C11+Mean91!C11+Mean01!C11+MeanCommon!C11,0)</f>
        <v>1.0965181975386731</v>
      </c>
      <c r="D11" s="133">
        <f>IF(D$2,'Lin87'!D11+'Lin91'!D11+'Lin01'!D11+Quad87!D11+Quad91!D11+Quad01!D11+'HP87'!D11+'HP91'!D11+'HP01'!D11+Mean87!D11+Mean91!D11+Mean01!D11+MeanCommon!D11,0)</f>
        <v>1493.6763960251185</v>
      </c>
      <c r="E11" s="133">
        <f>IF(E$2,'Lin87'!E11+'Lin91'!E11+'Lin01'!E11+Quad87!E11+Quad91!E11+Quad01!E11+'HP87'!E11+'HP91'!E11+'HP01'!E11+Mean87!E11+Mean91!E11+Mean01!E11+MeanCommon!E11,0)</f>
        <v>1501.3945098123895</v>
      </c>
      <c r="F11" s="133">
        <f>IF(F$2,'Lin87'!F11+'Lin91'!F11+'Lin01'!F11+Quad87!F11+Quad91!F11+Quad01!F11+'HP87'!F11+'HP91'!F11+'HP01'!F11+Mean87!F11+Mean91!F11+Mean01!F11+MeanCommon!F11,0)</f>
        <v>1504.6606798057321</v>
      </c>
      <c r="G11" s="133">
        <f>IF(G$2,'Lin87'!G11+'Lin91'!G11+'Lin01'!G11+Quad87!G11+Quad91!G11+Quad01!G11+'HP87'!G11+'HP91'!G11+'HP01'!G11+Mean87!G11+Mean91!G11+Mean01!G11+MeanCommon!G11,0)</f>
        <v>1.3145283028639994</v>
      </c>
      <c r="H11" s="133">
        <f>IF(H$2,'Lin87'!H11+'Lin91'!H11+'Lin01'!H11+Quad87!H11+Quad91!H11+Quad01!H11+'HP87'!H11+'HP91'!H11+'HP01'!H11+Mean87!H11+Mean91!H11+Mean01!H11+MeanCommon!H11,0)</f>
        <v>1.5599703268041563</v>
      </c>
      <c r="I11" s="133">
        <f>IF(I$2,'Lin87'!I11+'Lin91'!I11+'Lin01'!I11+Quad87!I11+Quad91!I11+Quad01!I11+'HP87'!I11+'HP91'!I11+'HP01'!I11+Mean87!I11+Mean91!I11+Mean01!I11+MeanCommon!I11,0)</f>
        <v>0.81715954503174404</v>
      </c>
      <c r="J11" s="133">
        <f>IF(J$2,'Lin87'!J11+'Lin91'!J11+'Lin01'!J11+Quad87!J11+Quad91!J11+Quad01!J11+'HP87'!J11+'HP91'!J11+'HP01'!J11+Mean87!J11+Mean91!J11+Mean01!J11+MeanCommon!J11,0)</f>
        <v>0.63679839703649488</v>
      </c>
      <c r="K11" s="133">
        <f>IF(K$2,'Lin87'!K11+'Lin91'!K11+'Lin01'!K11+Quad87!K11+Quad91!K11+Quad01!K11+'HP87'!K11+'HP91'!K11+'HP01'!K11+Mean87!K11+Mean91!K11+Mean01!K11+MeanCommon!K11,0)</f>
        <v>0.96453127407305739</v>
      </c>
      <c r="L11" s="133">
        <f>IF(L$2,'Lin87'!L11+'Lin91'!L11+'Lin01'!L11+Quad87!L11+Quad91!L11+Quad01!L11+'HP87'!L11+'HP91'!L11+'HP01'!L11+Mean87!L11+Mean91!L11+Mean01!L11+MeanCommon!L11,0)</f>
        <v>0.14737172904131154</v>
      </c>
      <c r="M11" s="133">
        <f>IF(M$2,'Lin87'!M11+'Lin91'!M11+'Lin01'!M11+Quad87!M11+Quad91!M11+Quad01!M11+'HP87'!M11+'HP91'!M11+'HP01'!M11+Mean87!M11+Mean91!M11+Mean01!M11+MeanCommon!M11,0)</f>
        <v>455.59516534320505</v>
      </c>
      <c r="N11" s="133">
        <f>IF(N$2,'Lin87'!N11+'Lin91'!N11+'Lin01'!N11+Quad87!N11+Quad91!N11+Quad01!N11+'HP87'!N11+'HP91'!N11+'HP01'!N11+Mean87!N11+Mean91!N11+Mean01!N11+MeanCommon!N11,0)</f>
        <v>0.24839447836386697</v>
      </c>
      <c r="O11" s="133">
        <f>IF(O$2,'Lin87'!O11+'Lin91'!O11+'Lin01'!O11+Quad87!O11+Quad91!O11+Quad01!O11+'HP87'!O11+'HP91'!O11+'HP01'!O11+Mean87!O11+Mean91!O11+Mean01!O11+MeanCommon!O11,0)</f>
        <v>5.8699579730958451</v>
      </c>
      <c r="P11" s="133">
        <f>IF(P$2,'Lin87'!P11+'Lin91'!P11+'Lin01'!P11+Quad87!P11+Quad91!P11+Quad01!P11+'HP87'!P11+'HP91'!P11+'HP01'!P11+Mean87!P11+Mean91!P11+Mean01!P11+MeanCommon!P11,0)</f>
        <v>-9.1633183224032411E-2</v>
      </c>
      <c r="Q11" s="133">
        <f>IF(Q$2,'Lin87'!Q11+'Lin91'!Q11+'Lin01'!Q11+Quad87!Q11+Quad91!Q11+Quad01!Q11+'HP87'!Q11+'HP91'!Q11+'HP01'!Q11+Mean87!Q11+Mean91!Q11+Mean01!Q11+MeanCommon!Q11,0)</f>
        <v>1386.237596372305</v>
      </c>
      <c r="R11" s="133">
        <f>IF(R$2,'Lin87'!R11+'Lin91'!R11+'Lin01'!R11+Quad87!R11+Quad91!R11+Quad01!R11+'HP87'!R11+'HP91'!R11+'HP01'!R11+Mean87!R11+Mean91!R11+Mean01!R11+MeanCommon!R11,0)</f>
        <v>0.78705022968172189</v>
      </c>
      <c r="S11" s="133">
        <f>IF(S$2,'Lin87'!S11+'Lin91'!S11+'Lin01'!S11+Quad87!S11+Quad91!S11+Quad01!S11+'HP87'!S11+'HP91'!S11+'HP01'!S11+Mean87!S11+Mean91!S11+Mean01!S11+MeanCommon!S11,0)</f>
        <v>0.42983300578841338</v>
      </c>
      <c r="T11" s="133">
        <f>IF(T$2,'Lin87'!T11+'Lin91'!T11+'Lin01'!T11+Quad87!T11+Quad91!T11+Quad01!T11+'HP87'!T11+'HP91'!T11+'HP01'!T11+Mean87!T11+Mean91!T11+Mean01!T11+MeanCommon!T11,0)</f>
        <v>0.35721722389330995</v>
      </c>
      <c r="U11" s="133">
        <f>IF(U$2,'Lin87'!U11+'Lin91'!U11+'Lin01'!U11+Quad87!U11+Quad91!U11+Quad01!U11+'HP87'!U11+'HP91'!U11+'HP01'!U11+Mean87!U11+Mean91!U11+Mean01!U11+MeanCommon!U11,0)</f>
        <v>419.75562619449988</v>
      </c>
      <c r="V11" s="133">
        <f>IF(V$2,'Lin87'!V11+'Lin91'!V11+'Lin01'!V11+Quad87!V11+Quad91!V11+Quad01!V11+'HP87'!V11+'HP91'!V11+'HP01'!V11+Mean87!V11+Mean91!V11+Mean01!V11+MeanCommon!V11,0)</f>
        <v>0.64827172638753461</v>
      </c>
      <c r="W11" s="133">
        <f>IF(W$2,'Lin87'!W11+'Lin91'!W11+'Lin01'!W11+Quad87!W11+Quad91!W11+Quad01!W11+'HP87'!W11+'HP91'!W11+'HP01'!W11+Mean87!W11+Mean91!W11+Mean01!W11+MeanCommon!W11,0)</f>
        <v>464.31729255753385</v>
      </c>
      <c r="X11" s="133">
        <f>IF(X$2,'Lin87'!X11+'Lin91'!X11+'Lin01'!X11+Quad87!X11+Quad91!X11+Quad01!X11+'HP87'!X11+'HP91'!X11+'HP01'!X11+Mean87!X11+Mean91!X11+Mean01!X11+MeanCommon!X11,0)</f>
        <v>0.5569110282440688</v>
      </c>
      <c r="Y11" s="133">
        <f>IF(Y$2,'Lin87'!Y11+'Lin91'!Y11+'Lin01'!Y11+Quad87!Y11+Quad91!Y11+Quad01!Y11+'HP87'!Y11+'HP91'!Y11+'HP01'!Y11+Mean87!Y11+Mean91!Y11+Mean01!Y11+MeanCommon!Y11,0)</f>
        <v>0.53927454418851795</v>
      </c>
      <c r="Z11" s="133">
        <f>IF(Z$2,'Lin87'!Z11+'Lin91'!Z11+'Lin01'!Z11+Quad87!Z11+Quad91!Z11+Quad01!Z11+'HP87'!Z11+'HP91'!Z11+'HP01'!Z11+Mean87!Z11+Mean91!Z11+Mean01!Z11+MeanCommon!Z11,0)</f>
        <v>378.989900058893</v>
      </c>
      <c r="AA11" s="133">
        <f>IF(AA$2,'Lin87'!AA11+'Lin91'!AA11+'Lin01'!AA11+Quad87!AA11+Quad91!AA11+Quad01!AA11+'HP87'!AA11+'HP91'!AA11+'HP01'!AA11+Mean87!AA11+Mean91!AA11+Mean01!AA11+MeanCommon!AA11,0)</f>
        <v>393.57259156669119</v>
      </c>
      <c r="AB11" s="133">
        <f>IF(AB$2,'Lin87'!AB11+'Lin91'!AB11+'Lin01'!AB11+Quad87!AB11+Quad91!AB11+Quad01!AB11+'HP87'!AB11+'HP91'!AB11+'HP01'!AB11+Mean87!AB11+Mean91!AB11+Mean01!AB11+MeanCommon!AB11,0)</f>
        <v>-8.2708477966612381</v>
      </c>
      <c r="AC11" s="133">
        <f>IF(AC$2,'Lin87'!AC11+'Lin91'!AC11+'Lin01'!AC11+Quad87!AC11+Quad91!AC11+Quad01!AC11+'HP87'!AC11+'HP91'!AC11+'HP01'!AC11+Mean87!AC11+Mean91!AC11+Mean01!AC11+MeanCommon!AC11,0)</f>
        <v>7.9282891803892195</v>
      </c>
      <c r="AD11" s="133">
        <f>IF(AD$2,'Lin87'!AD11+'Lin91'!AD11+'Lin01'!AD11+Quad87!AD11+Quad91!AD11+Quad01!AD11+'HP87'!AD11+'HP91'!AD11+'HP01'!AD11+Mean87!AD11+Mean91!AD11+Mean01!AD11+MeanCommon!AD11,0)</f>
        <v>1.21041671779895</v>
      </c>
    </row>
    <row r="12" spans="1:30">
      <c r="A12" t="s">
        <v>409</v>
      </c>
      <c r="B12" s="133">
        <f>IF(B$2,'Lin87'!B12+'Lin91'!B12+'Lin01'!B12+Quad87!B12+Quad91!B12+Quad01!B12+'HP87'!B12+'HP91'!B12+'HP01'!B12+Mean87!B12+Mean91!B12+Mean01!B12+MeanCommon!B12,0)</f>
        <v>0.97508613524746723</v>
      </c>
      <c r="C12" s="133">
        <f>IF(C$2,'Lin87'!C12+'Lin91'!C12+'Lin01'!C12+Quad87!C12+Quad91!C12+Quad01!C12+'HP87'!C12+'HP91'!C12+'HP01'!C12+Mean87!C12+Mean91!C12+Mean01!C12+MeanCommon!C12,0)</f>
        <v>1.0965181975386731</v>
      </c>
      <c r="D12" s="133">
        <f>IF(D$2,'Lin87'!D12+'Lin91'!D12+'Lin01'!D12+Quad87!D12+Quad91!D12+Quad01!D12+'HP87'!D12+'HP91'!D12+'HP01'!D12+Mean87!D12+Mean91!D12+Mean01!D12+MeanCommon!D12,0)</f>
        <v>1493.6701411035071</v>
      </c>
      <c r="E12" s="133">
        <f>IF(E$2,'Lin87'!E12+'Lin91'!E12+'Lin01'!E12+Quad87!E12+Quad91!E12+Quad01!E12+'HP87'!E12+'HP91'!E12+'HP01'!E12+Mean87!E12+Mean91!E12+Mean01!E12+MeanCommon!E12,0)</f>
        <v>1501.4103963359053</v>
      </c>
      <c r="F12" s="133">
        <f>IF(F$2,'Lin87'!F12+'Lin91'!F12+'Lin01'!F12+Quad87!F12+Quad91!F12+Quad01!F12+'HP87'!F12+'HP91'!F12+'HP01'!F12+Mean87!F12+Mean91!F12+Mean01!F12+MeanCommon!F12,0)</f>
        <v>1504.9062790061766</v>
      </c>
      <c r="G12" s="133">
        <f>IF(G$2,'Lin87'!G12+'Lin91'!G12+'Lin01'!G12+Quad87!G12+Quad91!G12+Quad01!G12+'HP87'!G12+'HP91'!G12+'HP01'!G12+Mean87!G12+Mean91!G12+Mean01!G12+MeanCommon!G12,0)</f>
        <v>1.3145283028639994</v>
      </c>
      <c r="H12" s="133">
        <f>IF(H$2,'Lin87'!H12+'Lin91'!H12+'Lin01'!H12+Quad87!H12+Quad91!H12+Quad01!H12+'HP87'!H12+'HP91'!H12+'HP01'!H12+Mean87!H12+Mean91!H12+Mean01!H12+MeanCommon!H12,0)</f>
        <v>1.5599703268041563</v>
      </c>
      <c r="I12" s="133">
        <f>IF(I$2,'Lin87'!I12+'Lin91'!I12+'Lin01'!I12+Quad87!I12+Quad91!I12+Quad01!I12+'HP87'!I12+'HP91'!I12+'HP01'!I12+Mean87!I12+Mean91!I12+Mean01!I12+MeanCommon!I12,0)</f>
        <v>0.81715954503174404</v>
      </c>
      <c r="J12" s="133">
        <f>IF(J$2,'Lin87'!J12+'Lin91'!J12+'Lin01'!J12+Quad87!J12+Quad91!J12+Quad01!J12+'HP87'!J12+'HP91'!J12+'HP01'!J12+Mean87!J12+Mean91!J12+Mean01!J12+MeanCommon!J12,0)</f>
        <v>0.63679839703649488</v>
      </c>
      <c r="K12" s="133">
        <f>IF(K$2,'Lin87'!K12+'Lin91'!K12+'Lin01'!K12+Quad87!K12+Quad91!K12+Quad01!K12+'HP87'!K12+'HP91'!K12+'HP01'!K12+Mean87!K12+Mean91!K12+Mean01!K12+MeanCommon!K12,0)</f>
        <v>0.96453127407305739</v>
      </c>
      <c r="L12" s="133">
        <f>IF(L$2,'Lin87'!L12+'Lin91'!L12+'Lin01'!L12+Quad87!L12+Quad91!L12+Quad01!L12+'HP87'!L12+'HP91'!L12+'HP01'!L12+Mean87!L12+Mean91!L12+Mean01!L12+MeanCommon!L12,0)</f>
        <v>0.14737172904131154</v>
      </c>
      <c r="M12" s="133">
        <f>IF(M$2,'Lin87'!M12+'Lin91'!M12+'Lin01'!M12+Quad87!M12+Quad91!M12+Quad01!M12+'HP87'!M12+'HP91'!M12+'HP01'!M12+Mean87!M12+Mean91!M12+Mean01!M12+MeanCommon!M12,0)</f>
        <v>455.59516534320505</v>
      </c>
      <c r="N12" s="133">
        <f>IF(N$2,'Lin87'!N12+'Lin91'!N12+'Lin01'!N12+Quad87!N12+Quad91!N12+Quad01!N12+'HP87'!N12+'HP91'!N12+'HP01'!N12+Mean87!N12+Mean91!N12+Mean01!N12+MeanCommon!N12,0)</f>
        <v>0.24839447836386697</v>
      </c>
      <c r="O12" s="133">
        <f>IF(O$2,'Lin87'!O12+'Lin91'!O12+'Lin01'!O12+Quad87!O12+Quad91!O12+Quad01!O12+'HP87'!O12+'HP91'!O12+'HP01'!O12+Mean87!O12+Mean91!O12+Mean01!O12+MeanCommon!O12,0)</f>
        <v>5.8699579730958451</v>
      </c>
      <c r="P12" s="133">
        <f>IF(P$2,'Lin87'!P12+'Lin91'!P12+'Lin01'!P12+Quad87!P12+Quad91!P12+Quad01!P12+'HP87'!P12+'HP91'!P12+'HP01'!P12+Mean87!P12+Mean91!P12+Mean01!P12+MeanCommon!P12,0)</f>
        <v>-9.1633183224032411E-2</v>
      </c>
      <c r="Q12" s="133">
        <f>IF(Q$2,'Lin87'!Q12+'Lin91'!Q12+'Lin01'!Q12+Quad87!Q12+Quad91!Q12+Quad01!Q12+'HP87'!Q12+'HP91'!Q12+'HP01'!Q12+Mean87!Q12+Mean91!Q12+Mean01!Q12+MeanCommon!Q12,0)</f>
        <v>1387.3849379829298</v>
      </c>
      <c r="R12" s="133">
        <f>IF(R$2,'Lin87'!R12+'Lin91'!R12+'Lin01'!R12+Quad87!R12+Quad91!R12+Quad01!R12+'HP87'!R12+'HP91'!R12+'HP01'!R12+Mean87!R12+Mean91!R12+Mean01!R12+MeanCommon!R12,0)</f>
        <v>0.78705022968172189</v>
      </c>
      <c r="S12" s="133">
        <f>IF(S$2,'Lin87'!S12+'Lin91'!S12+'Lin01'!S12+Quad87!S12+Quad91!S12+Quad01!S12+'HP87'!S12+'HP91'!S12+'HP01'!S12+Mean87!S12+Mean91!S12+Mean01!S12+MeanCommon!S12,0)</f>
        <v>0.42983300578841338</v>
      </c>
      <c r="T12" s="133">
        <f>IF(T$2,'Lin87'!T12+'Lin91'!T12+'Lin01'!T12+Quad87!T12+Quad91!T12+Quad01!T12+'HP87'!T12+'HP91'!T12+'HP01'!T12+Mean87!T12+Mean91!T12+Mean01!T12+MeanCommon!T12,0)</f>
        <v>0.35721722389330995</v>
      </c>
      <c r="U12" s="133">
        <f>IF(U$2,'Lin87'!U12+'Lin91'!U12+'Lin01'!U12+Quad87!U12+Quad91!U12+Quad01!U12+'HP87'!U12+'HP91'!U12+'HP01'!U12+Mean87!U12+Mean91!U12+Mean01!U12+MeanCommon!U12,0)</f>
        <v>420.67022379694151</v>
      </c>
      <c r="V12" s="133">
        <f>IF(V$2,'Lin87'!V12+'Lin91'!V12+'Lin01'!V12+Quad87!V12+Quad91!V12+Quad01!V12+'HP87'!V12+'HP91'!V12+'HP01'!V12+Mean87!V12+Mean91!V12+Mean01!V12+MeanCommon!V12,0)</f>
        <v>0.64827172638753461</v>
      </c>
      <c r="W12" s="133">
        <f>IF(W$2,'Lin87'!W12+'Lin91'!W12+'Lin01'!W12+Quad87!W12+Quad91!W12+Quad01!W12+'HP87'!W12+'HP91'!W12+'HP01'!W12+Mean87!W12+Mean91!W12+Mean01!W12+MeanCommon!W12,0)</f>
        <v>464.31729255753385</v>
      </c>
      <c r="X12" s="133">
        <f>IF(X$2,'Lin87'!X12+'Lin91'!X12+'Lin01'!X12+Quad87!X12+Quad91!X12+Quad01!X12+'HP87'!X12+'HP91'!X12+'HP01'!X12+Mean87!X12+Mean91!X12+Mean01!X12+MeanCommon!X12,0)</f>
        <v>0.5569110282440688</v>
      </c>
      <c r="Y12" s="133">
        <f>IF(Y$2,'Lin87'!Y12+'Lin91'!Y12+'Lin01'!Y12+Quad87!Y12+Quad91!Y12+Quad01!Y12+'HP87'!Y12+'HP91'!Y12+'HP01'!Y12+Mean87!Y12+Mean91!Y12+Mean01!Y12+MeanCommon!Y12,0)</f>
        <v>0.53927454418851795</v>
      </c>
      <c r="Z12" s="133">
        <f>IF(Z$2,'Lin87'!Z12+'Lin91'!Z12+'Lin01'!Z12+Quad87!Z12+Quad91!Z12+Quad01!Z12+'HP87'!Z12+'HP91'!Z12+'HP01'!Z12+Mean87!Z12+Mean91!Z12+Mean01!Z12+MeanCommon!Z12,0)</f>
        <v>378.79068508118326</v>
      </c>
      <c r="AA12" s="133">
        <f>IF(AA$2,'Lin87'!AA12+'Lin91'!AA12+'Lin01'!AA12+Quad87!AA12+Quad91!AA12+Quad01!AA12+'HP87'!AA12+'HP91'!AA12+'HP01'!AA12+Mean87!AA12+Mean91!AA12+Mean01!AA12+MeanCommon!AA12,0)</f>
        <v>393.29733027920878</v>
      </c>
      <c r="AB12" s="133">
        <f>IF(AB$2,'Lin87'!AB12+'Lin91'!AB12+'Lin01'!AB12+Quad87!AB12+Quad91!AB12+Quad01!AB12+'HP87'!AB12+'HP91'!AB12+'HP01'!AB12+Mean87!AB12+Mean91!AB12+Mean01!AB12+MeanCommon!AB12,0)</f>
        <v>-8.2708477966612381</v>
      </c>
      <c r="AC12" s="133">
        <f>IF(AC$2,'Lin87'!AC12+'Lin91'!AC12+'Lin01'!AC12+Quad87!AC12+Quad91!AC12+Quad01!AC12+'HP87'!AC12+'HP91'!AC12+'HP01'!AC12+Mean87!AC12+Mean91!AC12+Mean01!AC12+MeanCommon!AC12,0)</f>
        <v>7.9282891803892195</v>
      </c>
      <c r="AD12" s="133">
        <f>IF(AD$2,'Lin87'!AD12+'Lin91'!AD12+'Lin01'!AD12+Quad87!AD12+Quad91!AD12+Quad01!AD12+'HP87'!AD12+'HP91'!AD12+'HP01'!AD12+Mean87!AD12+Mean91!AD12+Mean01!AD12+MeanCommon!AD12,0)</f>
        <v>1.21041671779895</v>
      </c>
    </row>
    <row r="13" spans="1:30">
      <c r="A13" t="s">
        <v>410</v>
      </c>
      <c r="B13" s="133">
        <f>IF(B$2,'Lin87'!B13+'Lin91'!B13+'Lin01'!B13+Quad87!B13+Quad91!B13+Quad01!B13+'HP87'!B13+'HP91'!B13+'HP01'!B13+Mean87!B13+Mean91!B13+Mean01!B13+MeanCommon!B13,0)</f>
        <v>0.97508613524746723</v>
      </c>
      <c r="C13" s="133">
        <f>IF(C$2,'Lin87'!C13+'Lin91'!C13+'Lin01'!C13+Quad87!C13+Quad91!C13+Quad01!C13+'HP87'!C13+'HP91'!C13+'HP01'!C13+Mean87!C13+Mean91!C13+Mean01!C13+MeanCommon!C13,0)</f>
        <v>1.0965181975386731</v>
      </c>
      <c r="D13" s="133">
        <f>IF(D$2,'Lin87'!D13+'Lin91'!D13+'Lin01'!D13+Quad87!D13+Quad91!D13+Quad01!D13+'HP87'!D13+'HP91'!D13+'HP01'!D13+Mean87!D13+Mean91!D13+Mean01!D13+MeanCommon!D13,0)</f>
        <v>1493.6638861818958</v>
      </c>
      <c r="E13" s="133">
        <f>IF(E$2,'Lin87'!E13+'Lin91'!E13+'Lin01'!E13+Quad87!E13+Quad91!E13+Quad01!E13+'HP87'!E13+'HP91'!E13+'HP01'!E13+Mean87!E13+Mean91!E13+Mean01!E13+MeanCommon!E13,0)</f>
        <v>1501.426282859421</v>
      </c>
      <c r="F13" s="133">
        <f>IF(F$2,'Lin87'!F13+'Lin91'!F13+'Lin01'!F13+Quad87!F13+Quad91!F13+Quad01!F13+'HP87'!F13+'HP91'!F13+'HP01'!F13+Mean87!F13+Mean91!F13+Mean01!F13+MeanCommon!F13,0)</f>
        <v>1505.1518782066212</v>
      </c>
      <c r="G13" s="133">
        <f>IF(G$2,'Lin87'!G13+'Lin91'!G13+'Lin01'!G13+Quad87!G13+Quad91!G13+Quad01!G13+'HP87'!G13+'HP91'!G13+'HP01'!G13+Mean87!G13+Mean91!G13+Mean01!G13+MeanCommon!G13,0)</f>
        <v>1.3145283028639994</v>
      </c>
      <c r="H13" s="133">
        <f>IF(H$2,'Lin87'!H13+'Lin91'!H13+'Lin01'!H13+Quad87!H13+Quad91!H13+Quad01!H13+'HP87'!H13+'HP91'!H13+'HP01'!H13+Mean87!H13+Mean91!H13+Mean01!H13+MeanCommon!H13,0)</f>
        <v>1.5599703268041563</v>
      </c>
      <c r="I13" s="133">
        <f>IF(I$2,'Lin87'!I13+'Lin91'!I13+'Lin01'!I13+Quad87!I13+Quad91!I13+Quad01!I13+'HP87'!I13+'HP91'!I13+'HP01'!I13+Mean87!I13+Mean91!I13+Mean01!I13+MeanCommon!I13,0)</f>
        <v>0.81715954503174404</v>
      </c>
      <c r="J13" s="133">
        <f>IF(J$2,'Lin87'!J13+'Lin91'!J13+'Lin01'!J13+Quad87!J13+Quad91!J13+Quad01!J13+'HP87'!J13+'HP91'!J13+'HP01'!J13+Mean87!J13+Mean91!J13+Mean01!J13+MeanCommon!J13,0)</f>
        <v>0.63679839703649488</v>
      </c>
      <c r="K13" s="133">
        <f>IF(K$2,'Lin87'!K13+'Lin91'!K13+'Lin01'!K13+Quad87!K13+Quad91!K13+Quad01!K13+'HP87'!K13+'HP91'!K13+'HP01'!K13+Mean87!K13+Mean91!K13+Mean01!K13+MeanCommon!K13,0)</f>
        <v>0.96453127407305739</v>
      </c>
      <c r="L13" s="133">
        <f>IF(L$2,'Lin87'!L13+'Lin91'!L13+'Lin01'!L13+Quad87!L13+Quad91!L13+Quad01!L13+'HP87'!L13+'HP91'!L13+'HP01'!L13+Mean87!L13+Mean91!L13+Mean01!L13+MeanCommon!L13,0)</f>
        <v>0.14737172904131154</v>
      </c>
      <c r="M13" s="133">
        <f>IF(M$2,'Lin87'!M13+'Lin91'!M13+'Lin01'!M13+Quad87!M13+Quad91!M13+Quad01!M13+'HP87'!M13+'HP91'!M13+'HP01'!M13+Mean87!M13+Mean91!M13+Mean01!M13+MeanCommon!M13,0)</f>
        <v>455.59516534320505</v>
      </c>
      <c r="N13" s="133">
        <f>IF(N$2,'Lin87'!N13+'Lin91'!N13+'Lin01'!N13+Quad87!N13+Quad91!N13+Quad01!N13+'HP87'!N13+'HP91'!N13+'HP01'!N13+Mean87!N13+Mean91!N13+Mean01!N13+MeanCommon!N13,0)</f>
        <v>0.24839447836386697</v>
      </c>
      <c r="O13" s="133">
        <f>IF(O$2,'Lin87'!O13+'Lin91'!O13+'Lin01'!O13+Quad87!O13+Quad91!O13+Quad01!O13+'HP87'!O13+'HP91'!O13+'HP01'!O13+Mean87!O13+Mean91!O13+Mean01!O13+MeanCommon!O13,0)</f>
        <v>5.8699579730958451</v>
      </c>
      <c r="P13" s="133">
        <f>IF(P$2,'Lin87'!P13+'Lin91'!P13+'Lin01'!P13+Quad87!P13+Quad91!P13+Quad01!P13+'HP87'!P13+'HP91'!P13+'HP01'!P13+Mean87!P13+Mean91!P13+Mean01!P13+MeanCommon!P13,0)</f>
        <v>-9.1633183224032411E-2</v>
      </c>
      <c r="Q13" s="133">
        <f>IF(Q$2,'Lin87'!Q13+'Lin91'!Q13+'Lin01'!Q13+Quad87!Q13+Quad91!Q13+Quad01!Q13+'HP87'!Q13+'HP91'!Q13+'HP01'!Q13+Mean87!Q13+Mean91!Q13+Mean01!Q13+MeanCommon!Q13,0)</f>
        <v>1388.5322795935547</v>
      </c>
      <c r="R13" s="133">
        <f>IF(R$2,'Lin87'!R13+'Lin91'!R13+'Lin01'!R13+Quad87!R13+Quad91!R13+Quad01!R13+'HP87'!R13+'HP91'!R13+'HP01'!R13+Mean87!R13+Mean91!R13+Mean01!R13+MeanCommon!R13,0)</f>
        <v>0.78705022968172189</v>
      </c>
      <c r="S13" s="133">
        <f>IF(S$2,'Lin87'!S13+'Lin91'!S13+'Lin01'!S13+Quad87!S13+Quad91!S13+Quad01!S13+'HP87'!S13+'HP91'!S13+'HP01'!S13+Mean87!S13+Mean91!S13+Mean01!S13+MeanCommon!S13,0)</f>
        <v>0.42983300578841338</v>
      </c>
      <c r="T13" s="133">
        <f>IF(T$2,'Lin87'!T13+'Lin91'!T13+'Lin01'!T13+Quad87!T13+Quad91!T13+Quad01!T13+'HP87'!T13+'HP91'!T13+'HP01'!T13+Mean87!T13+Mean91!T13+Mean01!T13+MeanCommon!T13,0)</f>
        <v>0.35721722389330995</v>
      </c>
      <c r="U13" s="133">
        <f>IF(U$2,'Lin87'!U13+'Lin91'!U13+'Lin01'!U13+Quad87!U13+Quad91!U13+Quad01!U13+'HP87'!U13+'HP91'!U13+'HP01'!U13+Mean87!U13+Mean91!U13+Mean01!U13+MeanCommon!U13,0)</f>
        <v>421.58482139938315</v>
      </c>
      <c r="V13" s="133">
        <f>IF(V$2,'Lin87'!V13+'Lin91'!V13+'Lin01'!V13+Quad87!V13+Quad91!V13+Quad01!V13+'HP87'!V13+'HP91'!V13+'HP01'!V13+Mean87!V13+Mean91!V13+Mean01!V13+MeanCommon!V13,0)</f>
        <v>0.64827172638753461</v>
      </c>
      <c r="W13" s="133">
        <f>IF(W$2,'Lin87'!W13+'Lin91'!W13+'Lin01'!W13+Quad87!W13+Quad91!W13+Quad01!W13+'HP87'!W13+'HP91'!W13+'HP01'!W13+Mean87!W13+Mean91!W13+Mean01!W13+MeanCommon!W13,0)</f>
        <v>464.31729255753385</v>
      </c>
      <c r="X13" s="133">
        <f>IF(X$2,'Lin87'!X13+'Lin91'!X13+'Lin01'!X13+Quad87!X13+Quad91!X13+Quad01!X13+'HP87'!X13+'HP91'!X13+'HP01'!X13+Mean87!X13+Mean91!X13+Mean01!X13+MeanCommon!X13,0)</f>
        <v>0.5569110282440688</v>
      </c>
      <c r="Y13" s="133">
        <f>IF(Y$2,'Lin87'!Y13+'Lin91'!Y13+'Lin01'!Y13+Quad87!Y13+Quad91!Y13+Quad01!Y13+'HP87'!Y13+'HP91'!Y13+'HP01'!Y13+Mean87!Y13+Mean91!Y13+Mean01!Y13+MeanCommon!Y13,0)</f>
        <v>0.53927454418851795</v>
      </c>
      <c r="Z13" s="133">
        <f>IF(Z$2,'Lin87'!Z13+'Lin91'!Z13+'Lin01'!Z13+Quad87!Z13+Quad91!Z13+Quad01!Z13+'HP87'!Z13+'HP91'!Z13+'HP01'!Z13+Mean87!Z13+Mean91!Z13+Mean01!Z13+MeanCommon!Z13,0)</f>
        <v>378.59147010347357</v>
      </c>
      <c r="AA13" s="133">
        <f>IF(AA$2,'Lin87'!AA13+'Lin91'!AA13+'Lin01'!AA13+Quad87!AA13+Quad91!AA13+Quad01!AA13+'HP87'!AA13+'HP91'!AA13+'HP01'!AA13+Mean87!AA13+Mean91!AA13+Mean01!AA13+MeanCommon!AA13,0)</f>
        <v>393.02206899172631</v>
      </c>
      <c r="AB13" s="133">
        <f>IF(AB$2,'Lin87'!AB13+'Lin91'!AB13+'Lin01'!AB13+Quad87!AB13+Quad91!AB13+Quad01!AB13+'HP87'!AB13+'HP91'!AB13+'HP01'!AB13+Mean87!AB13+Mean91!AB13+Mean01!AB13+MeanCommon!AB13,0)</f>
        <v>-8.2708477966612381</v>
      </c>
      <c r="AC13" s="133">
        <f>IF(AC$2,'Lin87'!AC13+'Lin91'!AC13+'Lin01'!AC13+Quad87!AC13+Quad91!AC13+Quad01!AC13+'HP87'!AC13+'HP91'!AC13+'HP01'!AC13+Mean87!AC13+Mean91!AC13+Mean01!AC13+MeanCommon!AC13,0)</f>
        <v>7.9282891803892195</v>
      </c>
      <c r="AD13" s="133">
        <f>IF(AD$2,'Lin87'!AD13+'Lin91'!AD13+'Lin01'!AD13+Quad87!AD13+Quad91!AD13+Quad01!AD13+'HP87'!AD13+'HP91'!AD13+'HP01'!AD13+Mean87!AD13+Mean91!AD13+Mean01!AD13+MeanCommon!AD13,0)</f>
        <v>1.21041671779895</v>
      </c>
    </row>
    <row r="14" spans="1:30">
      <c r="A14" t="s">
        <v>411</v>
      </c>
      <c r="B14" s="133">
        <f>IF(B$2,'Lin87'!B14+'Lin91'!B14+'Lin01'!B14+Quad87!B14+Quad91!B14+Quad01!B14+'HP87'!B14+'HP91'!B14+'HP01'!B14+Mean87!B14+Mean91!B14+Mean01!B14+MeanCommon!B14,0)</f>
        <v>0.97508613524746723</v>
      </c>
      <c r="C14" s="133">
        <f>IF(C$2,'Lin87'!C14+'Lin91'!C14+'Lin01'!C14+Quad87!C14+Quad91!C14+Quad01!C14+'HP87'!C14+'HP91'!C14+'HP01'!C14+Mean87!C14+Mean91!C14+Mean01!C14+MeanCommon!C14,0)</f>
        <v>1.0965181975386731</v>
      </c>
      <c r="D14" s="133">
        <f>IF(D$2,'Lin87'!D14+'Lin91'!D14+'Lin01'!D14+Quad87!D14+Quad91!D14+Quad01!D14+'HP87'!D14+'HP91'!D14+'HP01'!D14+Mean87!D14+Mean91!D14+Mean01!D14+MeanCommon!D14,0)</f>
        <v>1493.6576312602845</v>
      </c>
      <c r="E14" s="133">
        <f>IF(E$2,'Lin87'!E14+'Lin91'!E14+'Lin01'!E14+Quad87!E14+Quad91!E14+Quad01!E14+'HP87'!E14+'HP91'!E14+'HP01'!E14+Mean87!E14+Mean91!E14+Mean01!E14+MeanCommon!E14,0)</f>
        <v>1501.4421693829368</v>
      </c>
      <c r="F14" s="133">
        <f>IF(F$2,'Lin87'!F14+'Lin91'!F14+'Lin01'!F14+Quad87!F14+Quad91!F14+Quad01!F14+'HP87'!F14+'HP91'!F14+'HP01'!F14+Mean87!F14+Mean91!F14+Mean01!F14+MeanCommon!F14,0)</f>
        <v>1505.3974774070657</v>
      </c>
      <c r="G14" s="133">
        <f>IF(G$2,'Lin87'!G14+'Lin91'!G14+'Lin01'!G14+Quad87!G14+Quad91!G14+Quad01!G14+'HP87'!G14+'HP91'!G14+'HP01'!G14+Mean87!G14+Mean91!G14+Mean01!G14+MeanCommon!G14,0)</f>
        <v>1.3145283028639994</v>
      </c>
      <c r="H14" s="133">
        <f>IF(H$2,'Lin87'!H14+'Lin91'!H14+'Lin01'!H14+Quad87!H14+Quad91!H14+Quad01!H14+'HP87'!H14+'HP91'!H14+'HP01'!H14+Mean87!H14+Mean91!H14+Mean01!H14+MeanCommon!H14,0)</f>
        <v>1.5599703268041563</v>
      </c>
      <c r="I14" s="133">
        <f>IF(I$2,'Lin87'!I14+'Lin91'!I14+'Lin01'!I14+Quad87!I14+Quad91!I14+Quad01!I14+'HP87'!I14+'HP91'!I14+'HP01'!I14+Mean87!I14+Mean91!I14+Mean01!I14+MeanCommon!I14,0)</f>
        <v>0.81715954503174404</v>
      </c>
      <c r="J14" s="133">
        <f>IF(J$2,'Lin87'!J14+'Lin91'!J14+'Lin01'!J14+Quad87!J14+Quad91!J14+Quad01!J14+'HP87'!J14+'HP91'!J14+'HP01'!J14+Mean87!J14+Mean91!J14+Mean01!J14+MeanCommon!J14,0)</f>
        <v>0.63679839703649488</v>
      </c>
      <c r="K14" s="133">
        <f>IF(K$2,'Lin87'!K14+'Lin91'!K14+'Lin01'!K14+Quad87!K14+Quad91!K14+Quad01!K14+'HP87'!K14+'HP91'!K14+'HP01'!K14+Mean87!K14+Mean91!K14+Mean01!K14+MeanCommon!K14,0)</f>
        <v>0.96453127407305739</v>
      </c>
      <c r="L14" s="133">
        <f>IF(L$2,'Lin87'!L14+'Lin91'!L14+'Lin01'!L14+Quad87!L14+Quad91!L14+Quad01!L14+'HP87'!L14+'HP91'!L14+'HP01'!L14+Mean87!L14+Mean91!L14+Mean01!L14+MeanCommon!L14,0)</f>
        <v>0.14737172904131154</v>
      </c>
      <c r="M14" s="133">
        <f>IF(M$2,'Lin87'!M14+'Lin91'!M14+'Lin01'!M14+Quad87!M14+Quad91!M14+Quad01!M14+'HP87'!M14+'HP91'!M14+'HP01'!M14+Mean87!M14+Mean91!M14+Mean01!M14+MeanCommon!M14,0)</f>
        <v>455.59516534320505</v>
      </c>
      <c r="N14" s="133">
        <f>IF(N$2,'Lin87'!N14+'Lin91'!N14+'Lin01'!N14+Quad87!N14+Quad91!N14+Quad01!N14+'HP87'!N14+'HP91'!N14+'HP01'!N14+Mean87!N14+Mean91!N14+Mean01!N14+MeanCommon!N14,0)</f>
        <v>0.24839447836386697</v>
      </c>
      <c r="O14" s="133">
        <f>IF(O$2,'Lin87'!O14+'Lin91'!O14+'Lin01'!O14+Quad87!O14+Quad91!O14+Quad01!O14+'HP87'!O14+'HP91'!O14+'HP01'!O14+Mean87!O14+Mean91!O14+Mean01!O14+MeanCommon!O14,0)</f>
        <v>5.8699579730958451</v>
      </c>
      <c r="P14" s="133">
        <f>IF(P$2,'Lin87'!P14+'Lin91'!P14+'Lin01'!P14+Quad87!P14+Quad91!P14+Quad01!P14+'HP87'!P14+'HP91'!P14+'HP01'!P14+Mean87!P14+Mean91!P14+Mean01!P14+MeanCommon!P14,0)</f>
        <v>-9.1633183224032411E-2</v>
      </c>
      <c r="Q14" s="133">
        <f>IF(Q$2,'Lin87'!Q14+'Lin91'!Q14+'Lin01'!Q14+Quad87!Q14+Quad91!Q14+Quad01!Q14+'HP87'!Q14+'HP91'!Q14+'HP01'!Q14+Mean87!Q14+Mean91!Q14+Mean01!Q14+MeanCommon!Q14,0)</f>
        <v>1389.6796212041795</v>
      </c>
      <c r="R14" s="133">
        <f>IF(R$2,'Lin87'!R14+'Lin91'!R14+'Lin01'!R14+Quad87!R14+Quad91!R14+Quad01!R14+'HP87'!R14+'HP91'!R14+'HP01'!R14+Mean87!R14+Mean91!R14+Mean01!R14+MeanCommon!R14,0)</f>
        <v>0.78705022968172189</v>
      </c>
      <c r="S14" s="133">
        <f>IF(S$2,'Lin87'!S14+'Lin91'!S14+'Lin01'!S14+Quad87!S14+Quad91!S14+Quad01!S14+'HP87'!S14+'HP91'!S14+'HP01'!S14+Mean87!S14+Mean91!S14+Mean01!S14+MeanCommon!S14,0)</f>
        <v>0.42983300578841338</v>
      </c>
      <c r="T14" s="133">
        <f>IF(T$2,'Lin87'!T14+'Lin91'!T14+'Lin01'!T14+Quad87!T14+Quad91!T14+Quad01!T14+'HP87'!T14+'HP91'!T14+'HP01'!T14+Mean87!T14+Mean91!T14+Mean01!T14+MeanCommon!T14,0)</f>
        <v>0.35721722389330995</v>
      </c>
      <c r="U14" s="133">
        <f>IF(U$2,'Lin87'!U14+'Lin91'!U14+'Lin01'!U14+Quad87!U14+Quad91!U14+Quad01!U14+'HP87'!U14+'HP91'!U14+'HP01'!U14+Mean87!U14+Mean91!U14+Mean01!U14+MeanCommon!U14,0)</f>
        <v>422.49941900182483</v>
      </c>
      <c r="V14" s="133">
        <f>IF(V$2,'Lin87'!V14+'Lin91'!V14+'Lin01'!V14+Quad87!V14+Quad91!V14+Quad01!V14+'HP87'!V14+'HP91'!V14+'HP01'!V14+Mean87!V14+Mean91!V14+Mean01!V14+MeanCommon!V14,0)</f>
        <v>0.64827172638753461</v>
      </c>
      <c r="W14" s="133">
        <f>IF(W$2,'Lin87'!W14+'Lin91'!W14+'Lin01'!W14+Quad87!W14+Quad91!W14+Quad01!W14+'HP87'!W14+'HP91'!W14+'HP01'!W14+Mean87!W14+Mean91!W14+Mean01!W14+MeanCommon!W14,0)</f>
        <v>464.31729255753385</v>
      </c>
      <c r="X14" s="133">
        <f>IF(X$2,'Lin87'!X14+'Lin91'!X14+'Lin01'!X14+Quad87!X14+Quad91!X14+Quad01!X14+'HP87'!X14+'HP91'!X14+'HP01'!X14+Mean87!X14+Mean91!X14+Mean01!X14+MeanCommon!X14,0)</f>
        <v>0.5569110282440688</v>
      </c>
      <c r="Y14" s="133">
        <f>IF(Y$2,'Lin87'!Y14+'Lin91'!Y14+'Lin01'!Y14+Quad87!Y14+Quad91!Y14+Quad01!Y14+'HP87'!Y14+'HP91'!Y14+'HP01'!Y14+Mean87!Y14+Mean91!Y14+Mean01!Y14+MeanCommon!Y14,0)</f>
        <v>0.53927454418851795</v>
      </c>
      <c r="Z14" s="133">
        <f>IF(Z$2,'Lin87'!Z14+'Lin91'!Z14+'Lin01'!Z14+Quad87!Z14+Quad91!Z14+Quad01!Z14+'HP87'!Z14+'HP91'!Z14+'HP01'!Z14+Mean87!Z14+Mean91!Z14+Mean01!Z14+MeanCommon!Z14,0)</f>
        <v>378.39225512576388</v>
      </c>
      <c r="AA14" s="133">
        <f>IF(AA$2,'Lin87'!AA14+'Lin91'!AA14+'Lin01'!AA14+Quad87!AA14+Quad91!AA14+Quad01!AA14+'HP87'!AA14+'HP91'!AA14+'HP01'!AA14+Mean87!AA14+Mean91!AA14+Mean01!AA14+MeanCommon!AA14,0)</f>
        <v>392.74680770424391</v>
      </c>
      <c r="AB14" s="133">
        <f>IF(AB$2,'Lin87'!AB14+'Lin91'!AB14+'Lin01'!AB14+Quad87!AB14+Quad91!AB14+Quad01!AB14+'HP87'!AB14+'HP91'!AB14+'HP01'!AB14+Mean87!AB14+Mean91!AB14+Mean01!AB14+MeanCommon!AB14,0)</f>
        <v>-8.2708477966612381</v>
      </c>
      <c r="AC14" s="133">
        <f>IF(AC$2,'Lin87'!AC14+'Lin91'!AC14+'Lin01'!AC14+Quad87!AC14+Quad91!AC14+Quad01!AC14+'HP87'!AC14+'HP91'!AC14+'HP01'!AC14+Mean87!AC14+Mean91!AC14+Mean01!AC14+MeanCommon!AC14,0)</f>
        <v>7.9282891803892195</v>
      </c>
      <c r="AD14" s="133">
        <f>IF(AD$2,'Lin87'!AD14+'Lin91'!AD14+'Lin01'!AD14+Quad87!AD14+Quad91!AD14+Quad01!AD14+'HP87'!AD14+'HP91'!AD14+'HP01'!AD14+Mean87!AD14+Mean91!AD14+Mean01!AD14+MeanCommon!AD14,0)</f>
        <v>1.21041671779895</v>
      </c>
    </row>
    <row r="15" spans="1:30">
      <c r="A15" t="s">
        <v>412</v>
      </c>
      <c r="B15" s="133">
        <f>IF(B$2,'Lin87'!B15+'Lin91'!B15+'Lin01'!B15+Quad87!B15+Quad91!B15+Quad01!B15+'HP87'!B15+'HP91'!B15+'HP01'!B15+Mean87!B15+Mean91!B15+Mean01!B15+MeanCommon!B15,0)</f>
        <v>0.97508613524746723</v>
      </c>
      <c r="C15" s="133">
        <f>IF(C$2,'Lin87'!C15+'Lin91'!C15+'Lin01'!C15+Quad87!C15+Quad91!C15+Quad01!C15+'HP87'!C15+'HP91'!C15+'HP01'!C15+Mean87!C15+Mean91!C15+Mean01!C15+MeanCommon!C15,0)</f>
        <v>1.0965181975386731</v>
      </c>
      <c r="D15" s="133">
        <f>IF(D$2,'Lin87'!D15+'Lin91'!D15+'Lin01'!D15+Quad87!D15+Quad91!D15+Quad01!D15+'HP87'!D15+'HP91'!D15+'HP01'!D15+Mean87!D15+Mean91!D15+Mean01!D15+MeanCommon!D15,0)</f>
        <v>1493.6513763386731</v>
      </c>
      <c r="E15" s="133">
        <f>IF(E$2,'Lin87'!E15+'Lin91'!E15+'Lin01'!E15+Quad87!E15+Quad91!E15+Quad01!E15+'HP87'!E15+'HP91'!E15+'HP01'!E15+Mean87!E15+Mean91!E15+Mean01!E15+MeanCommon!E15,0)</f>
        <v>1501.4580559064525</v>
      </c>
      <c r="F15" s="133">
        <f>IF(F$2,'Lin87'!F15+'Lin91'!F15+'Lin01'!F15+Quad87!F15+Quad91!F15+Quad01!F15+'HP87'!F15+'HP91'!F15+'HP01'!F15+Mean87!F15+Mean91!F15+Mean01!F15+MeanCommon!F15,0)</f>
        <v>1505.6430766075102</v>
      </c>
      <c r="G15" s="133">
        <f>IF(G$2,'Lin87'!G15+'Lin91'!G15+'Lin01'!G15+Quad87!G15+Quad91!G15+Quad01!G15+'HP87'!G15+'HP91'!G15+'HP01'!G15+Mean87!G15+Mean91!G15+Mean01!G15+MeanCommon!G15,0)</f>
        <v>1.3145283028639994</v>
      </c>
      <c r="H15" s="133">
        <f>IF(H$2,'Lin87'!H15+'Lin91'!H15+'Lin01'!H15+Quad87!H15+Quad91!H15+Quad01!H15+'HP87'!H15+'HP91'!H15+'HP01'!H15+Mean87!H15+Mean91!H15+Mean01!H15+MeanCommon!H15,0)</f>
        <v>1.5599703268041563</v>
      </c>
      <c r="I15" s="133">
        <f>IF(I$2,'Lin87'!I15+'Lin91'!I15+'Lin01'!I15+Quad87!I15+Quad91!I15+Quad01!I15+'HP87'!I15+'HP91'!I15+'HP01'!I15+Mean87!I15+Mean91!I15+Mean01!I15+MeanCommon!I15,0)</f>
        <v>0.81715954503174404</v>
      </c>
      <c r="J15" s="133">
        <f>IF(J$2,'Lin87'!J15+'Lin91'!J15+'Lin01'!J15+Quad87!J15+Quad91!J15+Quad01!J15+'HP87'!J15+'HP91'!J15+'HP01'!J15+Mean87!J15+Mean91!J15+Mean01!J15+MeanCommon!J15,0)</f>
        <v>0.63679839703649488</v>
      </c>
      <c r="K15" s="133">
        <f>IF(K$2,'Lin87'!K15+'Lin91'!K15+'Lin01'!K15+Quad87!K15+Quad91!K15+Quad01!K15+'HP87'!K15+'HP91'!K15+'HP01'!K15+Mean87!K15+Mean91!K15+Mean01!K15+MeanCommon!K15,0)</f>
        <v>0.96453127407305739</v>
      </c>
      <c r="L15" s="133">
        <f>IF(L$2,'Lin87'!L15+'Lin91'!L15+'Lin01'!L15+Quad87!L15+Quad91!L15+Quad01!L15+'HP87'!L15+'HP91'!L15+'HP01'!L15+Mean87!L15+Mean91!L15+Mean01!L15+MeanCommon!L15,0)</f>
        <v>0.14737172904131154</v>
      </c>
      <c r="M15" s="133">
        <f>IF(M$2,'Lin87'!M15+'Lin91'!M15+'Lin01'!M15+Quad87!M15+Quad91!M15+Quad01!M15+'HP87'!M15+'HP91'!M15+'HP01'!M15+Mean87!M15+Mean91!M15+Mean01!M15+MeanCommon!M15,0)</f>
        <v>455.59516534320505</v>
      </c>
      <c r="N15" s="133">
        <f>IF(N$2,'Lin87'!N15+'Lin91'!N15+'Lin01'!N15+Quad87!N15+Quad91!N15+Quad01!N15+'HP87'!N15+'HP91'!N15+'HP01'!N15+Mean87!N15+Mean91!N15+Mean01!N15+MeanCommon!N15,0)</f>
        <v>0.24839447836386697</v>
      </c>
      <c r="O15" s="133">
        <f>IF(O$2,'Lin87'!O15+'Lin91'!O15+'Lin01'!O15+Quad87!O15+Quad91!O15+Quad01!O15+'HP87'!O15+'HP91'!O15+'HP01'!O15+Mean87!O15+Mean91!O15+Mean01!O15+MeanCommon!O15,0)</f>
        <v>5.8699579730958451</v>
      </c>
      <c r="P15" s="133">
        <f>IF(P$2,'Lin87'!P15+'Lin91'!P15+'Lin01'!P15+Quad87!P15+Quad91!P15+Quad01!P15+'HP87'!P15+'HP91'!P15+'HP01'!P15+Mean87!P15+Mean91!P15+Mean01!P15+MeanCommon!P15,0)</f>
        <v>-9.1633183224032411E-2</v>
      </c>
      <c r="Q15" s="133">
        <f>IF(Q$2,'Lin87'!Q15+'Lin91'!Q15+'Lin01'!Q15+Quad87!Q15+Quad91!Q15+Quad01!Q15+'HP87'!Q15+'HP91'!Q15+'HP01'!Q15+Mean87!Q15+Mean91!Q15+Mean01!Q15+MeanCommon!Q15,0)</f>
        <v>1390.8269628148043</v>
      </c>
      <c r="R15" s="133">
        <f>IF(R$2,'Lin87'!R15+'Lin91'!R15+'Lin01'!R15+Quad87!R15+Quad91!R15+Quad01!R15+'HP87'!R15+'HP91'!R15+'HP01'!R15+Mean87!R15+Mean91!R15+Mean01!R15+MeanCommon!R15,0)</f>
        <v>0.78705022968172189</v>
      </c>
      <c r="S15" s="133">
        <f>IF(S$2,'Lin87'!S15+'Lin91'!S15+'Lin01'!S15+Quad87!S15+Quad91!S15+Quad01!S15+'HP87'!S15+'HP91'!S15+'HP01'!S15+Mean87!S15+Mean91!S15+Mean01!S15+MeanCommon!S15,0)</f>
        <v>0.42983300578841338</v>
      </c>
      <c r="T15" s="133">
        <f>IF(T$2,'Lin87'!T15+'Lin91'!T15+'Lin01'!T15+Quad87!T15+Quad91!T15+Quad01!T15+'HP87'!T15+'HP91'!T15+'HP01'!T15+Mean87!T15+Mean91!T15+Mean01!T15+MeanCommon!T15,0)</f>
        <v>0.35721722389330995</v>
      </c>
      <c r="U15" s="133">
        <f>IF(U$2,'Lin87'!U15+'Lin91'!U15+'Lin01'!U15+Quad87!U15+Quad91!U15+Quad01!U15+'HP87'!U15+'HP91'!U15+'HP01'!U15+Mean87!U15+Mean91!U15+Mean01!U15+MeanCommon!U15,0)</f>
        <v>423.41401660426646</v>
      </c>
      <c r="V15" s="133">
        <f>IF(V$2,'Lin87'!V15+'Lin91'!V15+'Lin01'!V15+Quad87!V15+Quad91!V15+Quad01!V15+'HP87'!V15+'HP91'!V15+'HP01'!V15+Mean87!V15+Mean91!V15+Mean01!V15+MeanCommon!V15,0)</f>
        <v>0.64827172638753461</v>
      </c>
      <c r="W15" s="133">
        <f>IF(W$2,'Lin87'!W15+'Lin91'!W15+'Lin01'!W15+Quad87!W15+Quad91!W15+Quad01!W15+'HP87'!W15+'HP91'!W15+'HP01'!W15+Mean87!W15+Mean91!W15+Mean01!W15+MeanCommon!W15,0)</f>
        <v>464.31729255753385</v>
      </c>
      <c r="X15" s="133">
        <f>IF(X$2,'Lin87'!X15+'Lin91'!X15+'Lin01'!X15+Quad87!X15+Quad91!X15+Quad01!X15+'HP87'!X15+'HP91'!X15+'HP01'!X15+Mean87!X15+Mean91!X15+Mean01!X15+MeanCommon!X15,0)</f>
        <v>0.5569110282440688</v>
      </c>
      <c r="Y15" s="133">
        <f>IF(Y$2,'Lin87'!Y15+'Lin91'!Y15+'Lin01'!Y15+Quad87!Y15+Quad91!Y15+Quad01!Y15+'HP87'!Y15+'HP91'!Y15+'HP01'!Y15+Mean87!Y15+Mean91!Y15+Mean01!Y15+MeanCommon!Y15,0)</f>
        <v>0.53927454418851795</v>
      </c>
      <c r="Z15" s="133">
        <f>IF(Z$2,'Lin87'!Z15+'Lin91'!Z15+'Lin01'!Z15+Quad87!Z15+Quad91!Z15+Quad01!Z15+'HP87'!Z15+'HP91'!Z15+'HP01'!Z15+Mean87!Z15+Mean91!Z15+Mean01!Z15+MeanCommon!Z15,0)</f>
        <v>378.19304014805419</v>
      </c>
      <c r="AA15" s="133">
        <f>IF(AA$2,'Lin87'!AA15+'Lin91'!AA15+'Lin01'!AA15+Quad87!AA15+Quad91!AA15+Quad01!AA15+'HP87'!AA15+'HP91'!AA15+'HP01'!AA15+Mean87!AA15+Mean91!AA15+Mean01!AA15+MeanCommon!AA15,0)</f>
        <v>392.47154641676144</v>
      </c>
      <c r="AB15" s="133">
        <f>IF(AB$2,'Lin87'!AB15+'Lin91'!AB15+'Lin01'!AB15+Quad87!AB15+Quad91!AB15+Quad01!AB15+'HP87'!AB15+'HP91'!AB15+'HP01'!AB15+Mean87!AB15+Mean91!AB15+Mean01!AB15+MeanCommon!AB15,0)</f>
        <v>-8.2708477966612381</v>
      </c>
      <c r="AC15" s="133">
        <f>IF(AC$2,'Lin87'!AC15+'Lin91'!AC15+'Lin01'!AC15+Quad87!AC15+Quad91!AC15+Quad01!AC15+'HP87'!AC15+'HP91'!AC15+'HP01'!AC15+Mean87!AC15+Mean91!AC15+Mean01!AC15+MeanCommon!AC15,0)</f>
        <v>7.9282891803892195</v>
      </c>
      <c r="AD15" s="133">
        <f>IF(AD$2,'Lin87'!AD15+'Lin91'!AD15+'Lin01'!AD15+Quad87!AD15+Quad91!AD15+Quad01!AD15+'HP87'!AD15+'HP91'!AD15+'HP01'!AD15+Mean87!AD15+Mean91!AD15+Mean01!AD15+MeanCommon!AD15,0)</f>
        <v>1.21041671779895</v>
      </c>
    </row>
    <row r="16" spans="1:30">
      <c r="A16" t="s">
        <v>413</v>
      </c>
      <c r="B16" s="133">
        <f>IF(B$2,'Lin87'!B16+'Lin91'!B16+'Lin01'!B16+Quad87!B16+Quad91!B16+Quad01!B16+'HP87'!B16+'HP91'!B16+'HP01'!B16+Mean87!B16+Mean91!B16+Mean01!B16+MeanCommon!B16,0)</f>
        <v>0.97508613524746723</v>
      </c>
      <c r="C16" s="133">
        <f>IF(C$2,'Lin87'!C16+'Lin91'!C16+'Lin01'!C16+Quad87!C16+Quad91!C16+Quad01!C16+'HP87'!C16+'HP91'!C16+'HP01'!C16+Mean87!C16+Mean91!C16+Mean01!C16+MeanCommon!C16,0)</f>
        <v>1.0965181975386731</v>
      </c>
      <c r="D16" s="133">
        <f>IF(D$2,'Lin87'!D16+'Lin91'!D16+'Lin01'!D16+Quad87!D16+Quad91!D16+Quad01!D16+'HP87'!D16+'HP91'!D16+'HP01'!D16+Mean87!D16+Mean91!D16+Mean01!D16+MeanCommon!D16,0)</f>
        <v>1493.6451214170618</v>
      </c>
      <c r="E16" s="133">
        <f>IF(E$2,'Lin87'!E16+'Lin91'!E16+'Lin01'!E16+Quad87!E16+Quad91!E16+Quad01!E16+'HP87'!E16+'HP91'!E16+'HP01'!E16+Mean87!E16+Mean91!E16+Mean01!E16+MeanCommon!E16,0)</f>
        <v>1501.4739424299682</v>
      </c>
      <c r="F16" s="133">
        <f>IF(F$2,'Lin87'!F16+'Lin91'!F16+'Lin01'!F16+Quad87!F16+Quad91!F16+Quad01!F16+'HP87'!F16+'HP91'!F16+'HP01'!F16+Mean87!F16+Mean91!F16+Mean01!F16+MeanCommon!F16,0)</f>
        <v>1505.8886758079548</v>
      </c>
      <c r="G16" s="133">
        <f>IF(G$2,'Lin87'!G16+'Lin91'!G16+'Lin01'!G16+Quad87!G16+Quad91!G16+Quad01!G16+'HP87'!G16+'HP91'!G16+'HP01'!G16+Mean87!G16+Mean91!G16+Mean01!G16+MeanCommon!G16,0)</f>
        <v>1.3145283028639994</v>
      </c>
      <c r="H16" s="133">
        <f>IF(H$2,'Lin87'!H16+'Lin91'!H16+'Lin01'!H16+Quad87!H16+Quad91!H16+Quad01!H16+'HP87'!H16+'HP91'!H16+'HP01'!H16+Mean87!H16+Mean91!H16+Mean01!H16+MeanCommon!H16,0)</f>
        <v>1.5599703268041563</v>
      </c>
      <c r="I16" s="133">
        <f>IF(I$2,'Lin87'!I16+'Lin91'!I16+'Lin01'!I16+Quad87!I16+Quad91!I16+Quad01!I16+'HP87'!I16+'HP91'!I16+'HP01'!I16+Mean87!I16+Mean91!I16+Mean01!I16+MeanCommon!I16,0)</f>
        <v>0.81715954503174404</v>
      </c>
      <c r="J16" s="133">
        <f>IF(J$2,'Lin87'!J16+'Lin91'!J16+'Lin01'!J16+Quad87!J16+Quad91!J16+Quad01!J16+'HP87'!J16+'HP91'!J16+'HP01'!J16+Mean87!J16+Mean91!J16+Mean01!J16+MeanCommon!J16,0)</f>
        <v>0.63679839703649488</v>
      </c>
      <c r="K16" s="133">
        <f>IF(K$2,'Lin87'!K16+'Lin91'!K16+'Lin01'!K16+Quad87!K16+Quad91!K16+Quad01!K16+'HP87'!K16+'HP91'!K16+'HP01'!K16+Mean87!K16+Mean91!K16+Mean01!K16+MeanCommon!K16,0)</f>
        <v>0.96453127407305739</v>
      </c>
      <c r="L16" s="133">
        <f>IF(L$2,'Lin87'!L16+'Lin91'!L16+'Lin01'!L16+Quad87!L16+Quad91!L16+Quad01!L16+'HP87'!L16+'HP91'!L16+'HP01'!L16+Mean87!L16+Mean91!L16+Mean01!L16+MeanCommon!L16,0)</f>
        <v>0.14737172904131154</v>
      </c>
      <c r="M16" s="133">
        <f>IF(M$2,'Lin87'!M16+'Lin91'!M16+'Lin01'!M16+Quad87!M16+Quad91!M16+Quad01!M16+'HP87'!M16+'HP91'!M16+'HP01'!M16+Mean87!M16+Mean91!M16+Mean01!M16+MeanCommon!M16,0)</f>
        <v>455.59516534320505</v>
      </c>
      <c r="N16" s="133">
        <f>IF(N$2,'Lin87'!N16+'Lin91'!N16+'Lin01'!N16+Quad87!N16+Quad91!N16+Quad01!N16+'HP87'!N16+'HP91'!N16+'HP01'!N16+Mean87!N16+Mean91!N16+Mean01!N16+MeanCommon!N16,0)</f>
        <v>0.24839447836386697</v>
      </c>
      <c r="O16" s="133">
        <f>IF(O$2,'Lin87'!O16+'Lin91'!O16+'Lin01'!O16+Quad87!O16+Quad91!O16+Quad01!O16+'HP87'!O16+'HP91'!O16+'HP01'!O16+Mean87!O16+Mean91!O16+Mean01!O16+MeanCommon!O16,0)</f>
        <v>5.8699579730958451</v>
      </c>
      <c r="P16" s="133">
        <f>IF(P$2,'Lin87'!P16+'Lin91'!P16+'Lin01'!P16+Quad87!P16+Quad91!P16+Quad01!P16+'HP87'!P16+'HP91'!P16+'HP01'!P16+Mean87!P16+Mean91!P16+Mean01!P16+MeanCommon!P16,0)</f>
        <v>-9.1633183224032411E-2</v>
      </c>
      <c r="Q16" s="133">
        <f>IF(Q$2,'Lin87'!Q16+'Lin91'!Q16+'Lin01'!Q16+Quad87!Q16+Quad91!Q16+Quad01!Q16+'HP87'!Q16+'HP91'!Q16+'HP01'!Q16+Mean87!Q16+Mean91!Q16+Mean01!Q16+MeanCommon!Q16,0)</f>
        <v>1391.9743044254292</v>
      </c>
      <c r="R16" s="133">
        <f>IF(R$2,'Lin87'!R16+'Lin91'!R16+'Lin01'!R16+Quad87!R16+Quad91!R16+Quad01!R16+'HP87'!R16+'HP91'!R16+'HP01'!R16+Mean87!R16+Mean91!R16+Mean01!R16+MeanCommon!R16,0)</f>
        <v>0.78705022968172189</v>
      </c>
      <c r="S16" s="133">
        <f>IF(S$2,'Lin87'!S16+'Lin91'!S16+'Lin01'!S16+Quad87!S16+Quad91!S16+Quad01!S16+'HP87'!S16+'HP91'!S16+'HP01'!S16+Mean87!S16+Mean91!S16+Mean01!S16+MeanCommon!S16,0)</f>
        <v>0.42983300578841338</v>
      </c>
      <c r="T16" s="133">
        <f>IF(T$2,'Lin87'!T16+'Lin91'!T16+'Lin01'!T16+Quad87!T16+Quad91!T16+Quad01!T16+'HP87'!T16+'HP91'!T16+'HP01'!T16+Mean87!T16+Mean91!T16+Mean01!T16+MeanCommon!T16,0)</f>
        <v>0.35721722389330995</v>
      </c>
      <c r="U16" s="133">
        <f>IF(U$2,'Lin87'!U16+'Lin91'!U16+'Lin01'!U16+Quad87!U16+Quad91!U16+Quad01!U16+'HP87'!U16+'HP91'!U16+'HP01'!U16+Mean87!U16+Mean91!U16+Mean01!U16+MeanCommon!U16,0)</f>
        <v>424.32861420670815</v>
      </c>
      <c r="V16" s="133">
        <f>IF(V$2,'Lin87'!V16+'Lin91'!V16+'Lin01'!V16+Quad87!V16+Quad91!V16+Quad01!V16+'HP87'!V16+'HP91'!V16+'HP01'!V16+Mean87!V16+Mean91!V16+Mean01!V16+MeanCommon!V16,0)</f>
        <v>0.64827172638753461</v>
      </c>
      <c r="W16" s="133">
        <f>IF(W$2,'Lin87'!W16+'Lin91'!W16+'Lin01'!W16+Quad87!W16+Quad91!W16+Quad01!W16+'HP87'!W16+'HP91'!W16+'HP01'!W16+Mean87!W16+Mean91!W16+Mean01!W16+MeanCommon!W16,0)</f>
        <v>464.31729255753385</v>
      </c>
      <c r="X16" s="133">
        <f>IF(X$2,'Lin87'!X16+'Lin91'!X16+'Lin01'!X16+Quad87!X16+Quad91!X16+Quad01!X16+'HP87'!X16+'HP91'!X16+'HP01'!X16+Mean87!X16+Mean91!X16+Mean01!X16+MeanCommon!X16,0)</f>
        <v>0.5569110282440688</v>
      </c>
      <c r="Y16" s="133">
        <f>IF(Y$2,'Lin87'!Y16+'Lin91'!Y16+'Lin01'!Y16+Quad87!Y16+Quad91!Y16+Quad01!Y16+'HP87'!Y16+'HP91'!Y16+'HP01'!Y16+Mean87!Y16+Mean91!Y16+Mean01!Y16+MeanCommon!Y16,0)</f>
        <v>0.53927454418851795</v>
      </c>
      <c r="Z16" s="133">
        <f>IF(Z$2,'Lin87'!Z16+'Lin91'!Z16+'Lin01'!Z16+Quad87!Z16+Quad91!Z16+Quad01!Z16+'HP87'!Z16+'HP91'!Z16+'HP01'!Z16+Mean87!Z16+Mean91!Z16+Mean01!Z16+MeanCommon!Z16,0)</f>
        <v>377.99382517034445</v>
      </c>
      <c r="AA16" s="133">
        <f>IF(AA$2,'Lin87'!AA16+'Lin91'!AA16+'Lin01'!AA16+Quad87!AA16+Quad91!AA16+Quad01!AA16+'HP87'!AA16+'HP91'!AA16+'HP01'!AA16+Mean87!AA16+Mean91!AA16+Mean01!AA16+MeanCommon!AA16,0)</f>
        <v>392.19628512927903</v>
      </c>
      <c r="AB16" s="133">
        <f>IF(AB$2,'Lin87'!AB16+'Lin91'!AB16+'Lin01'!AB16+Quad87!AB16+Quad91!AB16+Quad01!AB16+'HP87'!AB16+'HP91'!AB16+'HP01'!AB16+Mean87!AB16+Mean91!AB16+Mean01!AB16+MeanCommon!AB16,0)</f>
        <v>-8.2708477966612381</v>
      </c>
      <c r="AC16" s="133">
        <f>IF(AC$2,'Lin87'!AC16+'Lin91'!AC16+'Lin01'!AC16+Quad87!AC16+Quad91!AC16+Quad01!AC16+'HP87'!AC16+'HP91'!AC16+'HP01'!AC16+Mean87!AC16+Mean91!AC16+Mean01!AC16+MeanCommon!AC16,0)</f>
        <v>7.9282891803892195</v>
      </c>
      <c r="AD16" s="133">
        <f>IF(AD$2,'Lin87'!AD16+'Lin91'!AD16+'Lin01'!AD16+Quad87!AD16+Quad91!AD16+Quad01!AD16+'HP87'!AD16+'HP91'!AD16+'HP01'!AD16+Mean87!AD16+Mean91!AD16+Mean01!AD16+MeanCommon!AD16,0)</f>
        <v>1.21041671779895</v>
      </c>
    </row>
    <row r="17" spans="1:30">
      <c r="A17" t="s">
        <v>414</v>
      </c>
      <c r="B17" s="133">
        <f>IF(B$2,'Lin87'!B17+'Lin91'!B17+'Lin01'!B17+Quad87!B17+Quad91!B17+Quad01!B17+'HP87'!B17+'HP91'!B17+'HP01'!B17+Mean87!B17+Mean91!B17+Mean01!B17+MeanCommon!B17,0)</f>
        <v>0.97508613524746723</v>
      </c>
      <c r="C17" s="133">
        <f>IF(C$2,'Lin87'!C17+'Lin91'!C17+'Lin01'!C17+Quad87!C17+Quad91!C17+Quad01!C17+'HP87'!C17+'HP91'!C17+'HP01'!C17+Mean87!C17+Mean91!C17+Mean01!C17+MeanCommon!C17,0)</f>
        <v>1.0965181975386731</v>
      </c>
      <c r="D17" s="133">
        <f>IF(D$2,'Lin87'!D17+'Lin91'!D17+'Lin01'!D17+Quad87!D17+Quad91!D17+Quad01!D17+'HP87'!D17+'HP91'!D17+'HP01'!D17+Mean87!D17+Mean91!D17+Mean01!D17+MeanCommon!D17,0)</f>
        <v>1493.6388664954504</v>
      </c>
      <c r="E17" s="133">
        <f>IF(E$2,'Lin87'!E17+'Lin91'!E17+'Lin01'!E17+Quad87!E17+Quad91!E17+Quad01!E17+'HP87'!E17+'HP91'!E17+'HP01'!E17+Mean87!E17+Mean91!E17+Mean01!E17+MeanCommon!E17,0)</f>
        <v>1501.489828953484</v>
      </c>
      <c r="F17" s="133">
        <f>IF(F$2,'Lin87'!F17+'Lin91'!F17+'Lin01'!F17+Quad87!F17+Quad91!F17+Quad01!F17+'HP87'!F17+'HP91'!F17+'HP01'!F17+Mean87!F17+Mean91!F17+Mean01!F17+MeanCommon!F17,0)</f>
        <v>1506.1342750083993</v>
      </c>
      <c r="G17" s="133">
        <f>IF(G$2,'Lin87'!G17+'Lin91'!G17+'Lin01'!G17+Quad87!G17+Quad91!G17+Quad01!G17+'HP87'!G17+'HP91'!G17+'HP01'!G17+Mean87!G17+Mean91!G17+Mean01!G17+MeanCommon!G17,0)</f>
        <v>1.3145283028639994</v>
      </c>
      <c r="H17" s="133">
        <f>IF(H$2,'Lin87'!H17+'Lin91'!H17+'Lin01'!H17+Quad87!H17+Quad91!H17+Quad01!H17+'HP87'!H17+'HP91'!H17+'HP01'!H17+Mean87!H17+Mean91!H17+Mean01!H17+MeanCommon!H17,0)</f>
        <v>1.5599703268041563</v>
      </c>
      <c r="I17" s="133">
        <f>IF(I$2,'Lin87'!I17+'Lin91'!I17+'Lin01'!I17+Quad87!I17+Quad91!I17+Quad01!I17+'HP87'!I17+'HP91'!I17+'HP01'!I17+Mean87!I17+Mean91!I17+Mean01!I17+MeanCommon!I17,0)</f>
        <v>0.81715954503174404</v>
      </c>
      <c r="J17" s="133">
        <f>IF(J$2,'Lin87'!J17+'Lin91'!J17+'Lin01'!J17+Quad87!J17+Quad91!J17+Quad01!J17+'HP87'!J17+'HP91'!J17+'HP01'!J17+Mean87!J17+Mean91!J17+Mean01!J17+MeanCommon!J17,0)</f>
        <v>0.63679839703649488</v>
      </c>
      <c r="K17" s="133">
        <f>IF(K$2,'Lin87'!K17+'Lin91'!K17+'Lin01'!K17+Quad87!K17+Quad91!K17+Quad01!K17+'HP87'!K17+'HP91'!K17+'HP01'!K17+Mean87!K17+Mean91!K17+Mean01!K17+MeanCommon!K17,0)</f>
        <v>0.96453127407305739</v>
      </c>
      <c r="L17" s="133">
        <f>IF(L$2,'Lin87'!L17+'Lin91'!L17+'Lin01'!L17+Quad87!L17+Quad91!L17+Quad01!L17+'HP87'!L17+'HP91'!L17+'HP01'!L17+Mean87!L17+Mean91!L17+Mean01!L17+MeanCommon!L17,0)</f>
        <v>0.14737172904131154</v>
      </c>
      <c r="M17" s="133">
        <f>IF(M$2,'Lin87'!M17+'Lin91'!M17+'Lin01'!M17+Quad87!M17+Quad91!M17+Quad01!M17+'HP87'!M17+'HP91'!M17+'HP01'!M17+Mean87!M17+Mean91!M17+Mean01!M17+MeanCommon!M17,0)</f>
        <v>455.59516534320505</v>
      </c>
      <c r="N17" s="133">
        <f>IF(N$2,'Lin87'!N17+'Lin91'!N17+'Lin01'!N17+Quad87!N17+Quad91!N17+Quad01!N17+'HP87'!N17+'HP91'!N17+'HP01'!N17+Mean87!N17+Mean91!N17+Mean01!N17+MeanCommon!N17,0)</f>
        <v>0.24839447836386697</v>
      </c>
      <c r="O17" s="133">
        <f>IF(O$2,'Lin87'!O17+'Lin91'!O17+'Lin01'!O17+Quad87!O17+Quad91!O17+Quad01!O17+'HP87'!O17+'HP91'!O17+'HP01'!O17+Mean87!O17+Mean91!O17+Mean01!O17+MeanCommon!O17,0)</f>
        <v>5.8699579730958451</v>
      </c>
      <c r="P17" s="133">
        <f>IF(P$2,'Lin87'!P17+'Lin91'!P17+'Lin01'!P17+Quad87!P17+Quad91!P17+Quad01!P17+'HP87'!P17+'HP91'!P17+'HP01'!P17+Mean87!P17+Mean91!P17+Mean01!P17+MeanCommon!P17,0)</f>
        <v>-9.1633183224032411E-2</v>
      </c>
      <c r="Q17" s="133">
        <f>IF(Q$2,'Lin87'!Q17+'Lin91'!Q17+'Lin01'!Q17+Quad87!Q17+Quad91!Q17+Quad01!Q17+'HP87'!Q17+'HP91'!Q17+'HP01'!Q17+Mean87!Q17+Mean91!Q17+Mean01!Q17+MeanCommon!Q17,0)</f>
        <v>1393.121646036054</v>
      </c>
      <c r="R17" s="133">
        <f>IF(R$2,'Lin87'!R17+'Lin91'!R17+'Lin01'!R17+Quad87!R17+Quad91!R17+Quad01!R17+'HP87'!R17+'HP91'!R17+'HP01'!R17+Mean87!R17+Mean91!R17+Mean01!R17+MeanCommon!R17,0)</f>
        <v>0.78705022968172189</v>
      </c>
      <c r="S17" s="133">
        <f>IF(S$2,'Lin87'!S17+'Lin91'!S17+'Lin01'!S17+Quad87!S17+Quad91!S17+Quad01!S17+'HP87'!S17+'HP91'!S17+'HP01'!S17+Mean87!S17+Mean91!S17+Mean01!S17+MeanCommon!S17,0)</f>
        <v>0.42983300578841338</v>
      </c>
      <c r="T17" s="133">
        <f>IF(T$2,'Lin87'!T17+'Lin91'!T17+'Lin01'!T17+Quad87!T17+Quad91!T17+Quad01!T17+'HP87'!T17+'HP91'!T17+'HP01'!T17+Mean87!T17+Mean91!T17+Mean01!T17+MeanCommon!T17,0)</f>
        <v>0.35721722389330995</v>
      </c>
      <c r="U17" s="133">
        <f>IF(U$2,'Lin87'!U17+'Lin91'!U17+'Lin01'!U17+Quad87!U17+Quad91!U17+Quad01!U17+'HP87'!U17+'HP91'!U17+'HP01'!U17+Mean87!U17+Mean91!U17+Mean01!U17+MeanCommon!U17,0)</f>
        <v>425.24321180914978</v>
      </c>
      <c r="V17" s="133">
        <f>IF(V$2,'Lin87'!V17+'Lin91'!V17+'Lin01'!V17+Quad87!V17+Quad91!V17+Quad01!V17+'HP87'!V17+'HP91'!V17+'HP01'!V17+Mean87!V17+Mean91!V17+Mean01!V17+MeanCommon!V17,0)</f>
        <v>0.64827172638753461</v>
      </c>
      <c r="W17" s="133">
        <f>IF(W$2,'Lin87'!W17+'Lin91'!W17+'Lin01'!W17+Quad87!W17+Quad91!W17+Quad01!W17+'HP87'!W17+'HP91'!W17+'HP01'!W17+Mean87!W17+Mean91!W17+Mean01!W17+MeanCommon!W17,0)</f>
        <v>464.31729255753385</v>
      </c>
      <c r="X17" s="133">
        <f>IF(X$2,'Lin87'!X17+'Lin91'!X17+'Lin01'!X17+Quad87!X17+Quad91!X17+Quad01!X17+'HP87'!X17+'HP91'!X17+'HP01'!X17+Mean87!X17+Mean91!X17+Mean01!X17+MeanCommon!X17,0)</f>
        <v>0.5569110282440688</v>
      </c>
      <c r="Y17" s="133">
        <f>IF(Y$2,'Lin87'!Y17+'Lin91'!Y17+'Lin01'!Y17+Quad87!Y17+Quad91!Y17+Quad01!Y17+'HP87'!Y17+'HP91'!Y17+'HP01'!Y17+Mean87!Y17+Mean91!Y17+Mean01!Y17+MeanCommon!Y17,0)</f>
        <v>0.53927454418851795</v>
      </c>
      <c r="Z17" s="133">
        <f>IF(Z$2,'Lin87'!Z17+'Lin91'!Z17+'Lin01'!Z17+Quad87!Z17+Quad91!Z17+Quad01!Z17+'HP87'!Z17+'HP91'!Z17+'HP01'!Z17+Mean87!Z17+Mean91!Z17+Mean01!Z17+MeanCommon!Z17,0)</f>
        <v>377.79461019263476</v>
      </c>
      <c r="AA17" s="133">
        <f>IF(AA$2,'Lin87'!AA17+'Lin91'!AA17+'Lin01'!AA17+Quad87!AA17+Quad91!AA17+Quad01!AA17+'HP87'!AA17+'HP91'!AA17+'HP01'!AA17+Mean87!AA17+Mean91!AA17+Mean01!AA17+MeanCommon!AA17,0)</f>
        <v>391.92102384179657</v>
      </c>
      <c r="AB17" s="133">
        <f>IF(AB$2,'Lin87'!AB17+'Lin91'!AB17+'Lin01'!AB17+Quad87!AB17+Quad91!AB17+Quad01!AB17+'HP87'!AB17+'HP91'!AB17+'HP01'!AB17+Mean87!AB17+Mean91!AB17+Mean01!AB17+MeanCommon!AB17,0)</f>
        <v>-8.2708477966612381</v>
      </c>
      <c r="AC17" s="133">
        <f>IF(AC$2,'Lin87'!AC17+'Lin91'!AC17+'Lin01'!AC17+Quad87!AC17+Quad91!AC17+Quad01!AC17+'HP87'!AC17+'HP91'!AC17+'HP01'!AC17+Mean87!AC17+Mean91!AC17+Mean01!AC17+MeanCommon!AC17,0)</f>
        <v>7.9282891803892195</v>
      </c>
      <c r="AD17" s="133">
        <f>IF(AD$2,'Lin87'!AD17+'Lin91'!AD17+'Lin01'!AD17+Quad87!AD17+Quad91!AD17+Quad01!AD17+'HP87'!AD17+'HP91'!AD17+'HP01'!AD17+Mean87!AD17+Mean91!AD17+Mean01!AD17+MeanCommon!AD17,0)</f>
        <v>1.21041671779895</v>
      </c>
    </row>
    <row r="18" spans="1:30">
      <c r="A18" t="s">
        <v>415</v>
      </c>
      <c r="B18" s="133">
        <f>IF(B$2,'Lin87'!B18+'Lin91'!B18+'Lin01'!B18+Quad87!B18+Quad91!B18+Quad01!B18+'HP87'!B18+'HP91'!B18+'HP01'!B18+Mean87!B18+Mean91!B18+Mean01!B18+MeanCommon!B18,0)</f>
        <v>0.97508613524746723</v>
      </c>
      <c r="C18" s="133">
        <f>IF(C$2,'Lin87'!C18+'Lin91'!C18+'Lin01'!C18+Quad87!C18+Quad91!C18+Quad01!C18+'HP87'!C18+'HP91'!C18+'HP01'!C18+Mean87!C18+Mean91!C18+Mean01!C18+MeanCommon!C18,0)</f>
        <v>1.0965181975386731</v>
      </c>
      <c r="D18" s="133">
        <f>IF(D$2,'Lin87'!D18+'Lin91'!D18+'Lin01'!D18+Quad87!D18+Quad91!D18+Quad01!D18+'HP87'!D18+'HP91'!D18+'HP01'!D18+Mean87!D18+Mean91!D18+Mean01!D18+MeanCommon!D18,0)</f>
        <v>1493.6326115738389</v>
      </c>
      <c r="E18" s="133">
        <f>IF(E$2,'Lin87'!E18+'Lin91'!E18+'Lin01'!E18+Quad87!E18+Quad91!E18+Quad01!E18+'HP87'!E18+'HP91'!E18+'HP01'!E18+Mean87!E18+Mean91!E18+Mean01!E18+MeanCommon!E18,0)</f>
        <v>1501.5057154769997</v>
      </c>
      <c r="F18" s="133">
        <f>IF(F$2,'Lin87'!F18+'Lin91'!F18+'Lin01'!F18+Quad87!F18+Quad91!F18+Quad01!F18+'HP87'!F18+'HP91'!F18+'HP01'!F18+Mean87!F18+Mean91!F18+Mean01!F18+MeanCommon!F18,0)</f>
        <v>1506.3798742088438</v>
      </c>
      <c r="G18" s="133">
        <f>IF(G$2,'Lin87'!G18+'Lin91'!G18+'Lin01'!G18+Quad87!G18+Quad91!G18+Quad01!G18+'HP87'!G18+'HP91'!G18+'HP01'!G18+Mean87!G18+Mean91!G18+Mean01!G18+MeanCommon!G18,0)</f>
        <v>1.3145283028639994</v>
      </c>
      <c r="H18" s="133">
        <f>IF(H$2,'Lin87'!H18+'Lin91'!H18+'Lin01'!H18+Quad87!H18+Quad91!H18+Quad01!H18+'HP87'!H18+'HP91'!H18+'HP01'!H18+Mean87!H18+Mean91!H18+Mean01!H18+MeanCommon!H18,0)</f>
        <v>1.5599703268041563</v>
      </c>
      <c r="I18" s="133">
        <f>IF(I$2,'Lin87'!I18+'Lin91'!I18+'Lin01'!I18+Quad87!I18+Quad91!I18+Quad01!I18+'HP87'!I18+'HP91'!I18+'HP01'!I18+Mean87!I18+Mean91!I18+Mean01!I18+MeanCommon!I18,0)</f>
        <v>0.81715954503174404</v>
      </c>
      <c r="J18" s="133">
        <f>IF(J$2,'Lin87'!J18+'Lin91'!J18+'Lin01'!J18+Quad87!J18+Quad91!J18+Quad01!J18+'HP87'!J18+'HP91'!J18+'HP01'!J18+Mean87!J18+Mean91!J18+Mean01!J18+MeanCommon!J18,0)</f>
        <v>0.63679839703649488</v>
      </c>
      <c r="K18" s="133">
        <f>IF(K$2,'Lin87'!K18+'Lin91'!K18+'Lin01'!K18+Quad87!K18+Quad91!K18+Quad01!K18+'HP87'!K18+'HP91'!K18+'HP01'!K18+Mean87!K18+Mean91!K18+Mean01!K18+MeanCommon!K18,0)</f>
        <v>0.96453127407305739</v>
      </c>
      <c r="L18" s="133">
        <f>IF(L$2,'Lin87'!L18+'Lin91'!L18+'Lin01'!L18+Quad87!L18+Quad91!L18+Quad01!L18+'HP87'!L18+'HP91'!L18+'HP01'!L18+Mean87!L18+Mean91!L18+Mean01!L18+MeanCommon!L18,0)</f>
        <v>0.14737172904131154</v>
      </c>
      <c r="M18" s="133">
        <f>IF(M$2,'Lin87'!M18+'Lin91'!M18+'Lin01'!M18+Quad87!M18+Quad91!M18+Quad01!M18+'HP87'!M18+'HP91'!M18+'HP01'!M18+Mean87!M18+Mean91!M18+Mean01!M18+MeanCommon!M18,0)</f>
        <v>455.59516534320505</v>
      </c>
      <c r="N18" s="133">
        <f>IF(N$2,'Lin87'!N18+'Lin91'!N18+'Lin01'!N18+Quad87!N18+Quad91!N18+Quad01!N18+'HP87'!N18+'HP91'!N18+'HP01'!N18+Mean87!N18+Mean91!N18+Mean01!N18+MeanCommon!N18,0)</f>
        <v>0.24839447836386697</v>
      </c>
      <c r="O18" s="133">
        <f>IF(O$2,'Lin87'!O18+'Lin91'!O18+'Lin01'!O18+Quad87!O18+Quad91!O18+Quad01!O18+'HP87'!O18+'HP91'!O18+'HP01'!O18+Mean87!O18+Mean91!O18+Mean01!O18+MeanCommon!O18,0)</f>
        <v>5.8699579730958451</v>
      </c>
      <c r="P18" s="133">
        <f>IF(P$2,'Lin87'!P18+'Lin91'!P18+'Lin01'!P18+Quad87!P18+Quad91!P18+Quad01!P18+'HP87'!P18+'HP91'!P18+'HP01'!P18+Mean87!P18+Mean91!P18+Mean01!P18+MeanCommon!P18,0)</f>
        <v>-9.1633183224032411E-2</v>
      </c>
      <c r="Q18" s="133">
        <f>IF(Q$2,'Lin87'!Q18+'Lin91'!Q18+'Lin01'!Q18+Quad87!Q18+Quad91!Q18+Quad01!Q18+'HP87'!Q18+'HP91'!Q18+'HP01'!Q18+Mean87!Q18+Mean91!Q18+Mean01!Q18+MeanCommon!Q18,0)</f>
        <v>1394.2689876466789</v>
      </c>
      <c r="R18" s="133">
        <f>IF(R$2,'Lin87'!R18+'Lin91'!R18+'Lin01'!R18+Quad87!R18+Quad91!R18+Quad01!R18+'HP87'!R18+'HP91'!R18+'HP01'!R18+Mean87!R18+Mean91!R18+Mean01!R18+MeanCommon!R18,0)</f>
        <v>0.78705022968172189</v>
      </c>
      <c r="S18" s="133">
        <f>IF(S$2,'Lin87'!S18+'Lin91'!S18+'Lin01'!S18+Quad87!S18+Quad91!S18+Quad01!S18+'HP87'!S18+'HP91'!S18+'HP01'!S18+Mean87!S18+Mean91!S18+Mean01!S18+MeanCommon!S18,0)</f>
        <v>0.42983300578841338</v>
      </c>
      <c r="T18" s="133">
        <f>IF(T$2,'Lin87'!T18+'Lin91'!T18+'Lin01'!T18+Quad87!T18+Quad91!T18+Quad01!T18+'HP87'!T18+'HP91'!T18+'HP01'!T18+Mean87!T18+Mean91!T18+Mean01!T18+MeanCommon!T18,0)</f>
        <v>0.35721722389330995</v>
      </c>
      <c r="U18" s="133">
        <f>IF(U$2,'Lin87'!U18+'Lin91'!U18+'Lin01'!U18+Quad87!U18+Quad91!U18+Quad01!U18+'HP87'!U18+'HP91'!U18+'HP01'!U18+Mean87!U18+Mean91!U18+Mean01!U18+MeanCommon!U18,0)</f>
        <v>426.15780941159142</v>
      </c>
      <c r="V18" s="133">
        <f>IF(V$2,'Lin87'!V18+'Lin91'!V18+'Lin01'!V18+Quad87!V18+Quad91!V18+Quad01!V18+'HP87'!V18+'HP91'!V18+'HP01'!V18+Mean87!V18+Mean91!V18+Mean01!V18+MeanCommon!V18,0)</f>
        <v>0.64827172638753461</v>
      </c>
      <c r="W18" s="133">
        <f>IF(W$2,'Lin87'!W18+'Lin91'!W18+'Lin01'!W18+Quad87!W18+Quad91!W18+Quad01!W18+'HP87'!W18+'HP91'!W18+'HP01'!W18+Mean87!W18+Mean91!W18+Mean01!W18+MeanCommon!W18,0)</f>
        <v>464.31729255753385</v>
      </c>
      <c r="X18" s="133">
        <f>IF(X$2,'Lin87'!X18+'Lin91'!X18+'Lin01'!X18+Quad87!X18+Quad91!X18+Quad01!X18+'HP87'!X18+'HP91'!X18+'HP01'!X18+Mean87!X18+Mean91!X18+Mean01!X18+MeanCommon!X18,0)</f>
        <v>0.5569110282440688</v>
      </c>
      <c r="Y18" s="133">
        <f>IF(Y$2,'Lin87'!Y18+'Lin91'!Y18+'Lin01'!Y18+Quad87!Y18+Quad91!Y18+Quad01!Y18+'HP87'!Y18+'HP91'!Y18+'HP01'!Y18+Mean87!Y18+Mean91!Y18+Mean01!Y18+MeanCommon!Y18,0)</f>
        <v>0.53927454418851795</v>
      </c>
      <c r="Z18" s="133">
        <f>IF(Z$2,'Lin87'!Z18+'Lin91'!Z18+'Lin01'!Z18+Quad87!Z18+Quad91!Z18+Quad01!Z18+'HP87'!Z18+'HP91'!Z18+'HP01'!Z18+Mean87!Z18+Mean91!Z18+Mean01!Z18+MeanCommon!Z18,0)</f>
        <v>377.59539521492508</v>
      </c>
      <c r="AA18" s="133">
        <f>IF(AA$2,'Lin87'!AA18+'Lin91'!AA18+'Lin01'!AA18+Quad87!AA18+Quad91!AA18+Quad01!AA18+'HP87'!AA18+'HP91'!AA18+'HP01'!AA18+Mean87!AA18+Mean91!AA18+Mean01!AA18+MeanCommon!AA18,0)</f>
        <v>391.64576255431416</v>
      </c>
      <c r="AB18" s="133">
        <f>IF(AB$2,'Lin87'!AB18+'Lin91'!AB18+'Lin01'!AB18+Quad87!AB18+Quad91!AB18+Quad01!AB18+'HP87'!AB18+'HP91'!AB18+'HP01'!AB18+Mean87!AB18+Mean91!AB18+Mean01!AB18+MeanCommon!AB18,0)</f>
        <v>-8.2708477966612381</v>
      </c>
      <c r="AC18" s="133">
        <f>IF(AC$2,'Lin87'!AC18+'Lin91'!AC18+'Lin01'!AC18+Quad87!AC18+Quad91!AC18+Quad01!AC18+'HP87'!AC18+'HP91'!AC18+'HP01'!AC18+Mean87!AC18+Mean91!AC18+Mean01!AC18+MeanCommon!AC18,0)</f>
        <v>7.9282891803892195</v>
      </c>
      <c r="AD18" s="133">
        <f>IF(AD$2,'Lin87'!AD18+'Lin91'!AD18+'Lin01'!AD18+Quad87!AD18+Quad91!AD18+Quad01!AD18+'HP87'!AD18+'HP91'!AD18+'HP01'!AD18+Mean87!AD18+Mean91!AD18+Mean01!AD18+MeanCommon!AD18,0)</f>
        <v>1.21041671779895</v>
      </c>
    </row>
    <row r="19" spans="1:30">
      <c r="A19" t="s">
        <v>416</v>
      </c>
      <c r="B19" s="133">
        <f>IF(B$2,'Lin87'!B19+'Lin91'!B19+'Lin01'!B19+Quad87!B19+Quad91!B19+Quad01!B19+'HP87'!B19+'HP91'!B19+'HP01'!B19+Mean87!B19+Mean91!B19+Mean01!B19+MeanCommon!B19,0)</f>
        <v>0.97508613524746723</v>
      </c>
      <c r="C19" s="133">
        <f>IF(C$2,'Lin87'!C19+'Lin91'!C19+'Lin01'!C19+Quad87!C19+Quad91!C19+Quad01!C19+'HP87'!C19+'HP91'!C19+'HP01'!C19+Mean87!C19+Mean91!C19+Mean01!C19+MeanCommon!C19,0)</f>
        <v>1.0965181975386731</v>
      </c>
      <c r="D19" s="133">
        <f>IF(D$2,'Lin87'!D19+'Lin91'!D19+'Lin01'!D19+Quad87!D19+Quad91!D19+Quad01!D19+'HP87'!D19+'HP91'!D19+'HP01'!D19+Mean87!D19+Mean91!D19+Mean01!D19+MeanCommon!D19,0)</f>
        <v>1493.6263566522275</v>
      </c>
      <c r="E19" s="133">
        <f>IF(E$2,'Lin87'!E19+'Lin91'!E19+'Lin01'!E19+Quad87!E19+Quad91!E19+Quad01!E19+'HP87'!E19+'HP91'!E19+'HP01'!E19+Mean87!E19+Mean91!E19+Mean01!E19+MeanCommon!E19,0)</f>
        <v>1501.5216020005155</v>
      </c>
      <c r="F19" s="133">
        <f>IF(F$2,'Lin87'!F19+'Lin91'!F19+'Lin01'!F19+Quad87!F19+Quad91!F19+Quad01!F19+'HP87'!F19+'HP91'!F19+'HP01'!F19+Mean87!F19+Mean91!F19+Mean01!F19+MeanCommon!F19,0)</f>
        <v>1506.6254734092884</v>
      </c>
      <c r="G19" s="133">
        <f>IF(G$2,'Lin87'!G19+'Lin91'!G19+'Lin01'!G19+Quad87!G19+Quad91!G19+Quad01!G19+'HP87'!G19+'HP91'!G19+'HP01'!G19+Mean87!G19+Mean91!G19+Mean01!G19+MeanCommon!G19,0)</f>
        <v>1.3145283028639994</v>
      </c>
      <c r="H19" s="133">
        <f>IF(H$2,'Lin87'!H19+'Lin91'!H19+'Lin01'!H19+Quad87!H19+Quad91!H19+Quad01!H19+'HP87'!H19+'HP91'!H19+'HP01'!H19+Mean87!H19+Mean91!H19+Mean01!H19+MeanCommon!H19,0)</f>
        <v>1.5599703268041563</v>
      </c>
      <c r="I19" s="133">
        <f>IF(I$2,'Lin87'!I19+'Lin91'!I19+'Lin01'!I19+Quad87!I19+Quad91!I19+Quad01!I19+'HP87'!I19+'HP91'!I19+'HP01'!I19+Mean87!I19+Mean91!I19+Mean01!I19+MeanCommon!I19,0)</f>
        <v>0.81715954503174404</v>
      </c>
      <c r="J19" s="133">
        <f>IF(J$2,'Lin87'!J19+'Lin91'!J19+'Lin01'!J19+Quad87!J19+Quad91!J19+Quad01!J19+'HP87'!J19+'HP91'!J19+'HP01'!J19+Mean87!J19+Mean91!J19+Mean01!J19+MeanCommon!J19,0)</f>
        <v>0.63679839703649488</v>
      </c>
      <c r="K19" s="133">
        <f>IF(K$2,'Lin87'!K19+'Lin91'!K19+'Lin01'!K19+Quad87!K19+Quad91!K19+Quad01!K19+'HP87'!K19+'HP91'!K19+'HP01'!K19+Mean87!K19+Mean91!K19+Mean01!K19+MeanCommon!K19,0)</f>
        <v>0.96453127407305739</v>
      </c>
      <c r="L19" s="133">
        <f>IF(L$2,'Lin87'!L19+'Lin91'!L19+'Lin01'!L19+Quad87!L19+Quad91!L19+Quad01!L19+'HP87'!L19+'HP91'!L19+'HP01'!L19+Mean87!L19+Mean91!L19+Mean01!L19+MeanCommon!L19,0)</f>
        <v>0.14737172904131154</v>
      </c>
      <c r="M19" s="133">
        <f>IF(M$2,'Lin87'!M19+'Lin91'!M19+'Lin01'!M19+Quad87!M19+Quad91!M19+Quad01!M19+'HP87'!M19+'HP91'!M19+'HP01'!M19+Mean87!M19+Mean91!M19+Mean01!M19+MeanCommon!M19,0)</f>
        <v>455.59516534320505</v>
      </c>
      <c r="N19" s="133">
        <f>IF(N$2,'Lin87'!N19+'Lin91'!N19+'Lin01'!N19+Quad87!N19+Quad91!N19+Quad01!N19+'HP87'!N19+'HP91'!N19+'HP01'!N19+Mean87!N19+Mean91!N19+Mean01!N19+MeanCommon!N19,0)</f>
        <v>0.24839447836386697</v>
      </c>
      <c r="O19" s="133">
        <f>IF(O$2,'Lin87'!O19+'Lin91'!O19+'Lin01'!O19+Quad87!O19+Quad91!O19+Quad01!O19+'HP87'!O19+'HP91'!O19+'HP01'!O19+Mean87!O19+Mean91!O19+Mean01!O19+MeanCommon!O19,0)</f>
        <v>5.8699579730958451</v>
      </c>
      <c r="P19" s="133">
        <f>IF(P$2,'Lin87'!P19+'Lin91'!P19+'Lin01'!P19+Quad87!P19+Quad91!P19+Quad01!P19+'HP87'!P19+'HP91'!P19+'HP01'!P19+Mean87!P19+Mean91!P19+Mean01!P19+MeanCommon!P19,0)</f>
        <v>-9.1633183224032411E-2</v>
      </c>
      <c r="Q19" s="133">
        <f>IF(Q$2,'Lin87'!Q19+'Lin91'!Q19+'Lin01'!Q19+Quad87!Q19+Quad91!Q19+Quad01!Q19+'HP87'!Q19+'HP91'!Q19+'HP01'!Q19+Mean87!Q19+Mean91!Q19+Mean01!Q19+MeanCommon!Q19,0)</f>
        <v>1395.4163292573037</v>
      </c>
      <c r="R19" s="133">
        <f>IF(R$2,'Lin87'!R19+'Lin91'!R19+'Lin01'!R19+Quad87!R19+Quad91!R19+Quad01!R19+'HP87'!R19+'HP91'!R19+'HP01'!R19+Mean87!R19+Mean91!R19+Mean01!R19+MeanCommon!R19,0)</f>
        <v>0.78705022968172189</v>
      </c>
      <c r="S19" s="133">
        <f>IF(S$2,'Lin87'!S19+'Lin91'!S19+'Lin01'!S19+Quad87!S19+Quad91!S19+Quad01!S19+'HP87'!S19+'HP91'!S19+'HP01'!S19+Mean87!S19+Mean91!S19+Mean01!S19+MeanCommon!S19,0)</f>
        <v>0.42983300578841338</v>
      </c>
      <c r="T19" s="133">
        <f>IF(T$2,'Lin87'!T19+'Lin91'!T19+'Lin01'!T19+Quad87!T19+Quad91!T19+Quad01!T19+'HP87'!T19+'HP91'!T19+'HP01'!T19+Mean87!T19+Mean91!T19+Mean01!T19+MeanCommon!T19,0)</f>
        <v>0.35721722389330995</v>
      </c>
      <c r="U19" s="133">
        <f>IF(U$2,'Lin87'!U19+'Lin91'!U19+'Lin01'!U19+Quad87!U19+Quad91!U19+Quad01!U19+'HP87'!U19+'HP91'!U19+'HP01'!U19+Mean87!U19+Mean91!U19+Mean01!U19+MeanCommon!U19,0)</f>
        <v>427.0724070140331</v>
      </c>
      <c r="V19" s="133">
        <f>IF(V$2,'Lin87'!V19+'Lin91'!V19+'Lin01'!V19+Quad87!V19+Quad91!V19+Quad01!V19+'HP87'!V19+'HP91'!V19+'HP01'!V19+Mean87!V19+Mean91!V19+Mean01!V19+MeanCommon!V19,0)</f>
        <v>0.64827172638753461</v>
      </c>
      <c r="W19" s="133">
        <f>IF(W$2,'Lin87'!W19+'Lin91'!W19+'Lin01'!W19+Quad87!W19+Quad91!W19+Quad01!W19+'HP87'!W19+'HP91'!W19+'HP01'!W19+Mean87!W19+Mean91!W19+Mean01!W19+MeanCommon!W19,0)</f>
        <v>464.31729255753385</v>
      </c>
      <c r="X19" s="133">
        <f>IF(X$2,'Lin87'!X19+'Lin91'!X19+'Lin01'!X19+Quad87!X19+Quad91!X19+Quad01!X19+'HP87'!X19+'HP91'!X19+'HP01'!X19+Mean87!X19+Mean91!X19+Mean01!X19+MeanCommon!X19,0)</f>
        <v>0.5569110282440688</v>
      </c>
      <c r="Y19" s="133">
        <f>IF(Y$2,'Lin87'!Y19+'Lin91'!Y19+'Lin01'!Y19+Quad87!Y19+Quad91!Y19+Quad01!Y19+'HP87'!Y19+'HP91'!Y19+'HP01'!Y19+Mean87!Y19+Mean91!Y19+Mean01!Y19+MeanCommon!Y19,0)</f>
        <v>0.53927454418851795</v>
      </c>
      <c r="Z19" s="133">
        <f>IF(Z$2,'Lin87'!Z19+'Lin91'!Z19+'Lin01'!Z19+Quad87!Z19+Quad91!Z19+Quad01!Z19+'HP87'!Z19+'HP91'!Z19+'HP01'!Z19+Mean87!Z19+Mean91!Z19+Mean01!Z19+MeanCommon!Z19,0)</f>
        <v>377.39618023721533</v>
      </c>
      <c r="AA19" s="133">
        <f>IF(AA$2,'Lin87'!AA19+'Lin91'!AA19+'Lin01'!AA19+Quad87!AA19+Quad91!AA19+Quad01!AA19+'HP87'!AA19+'HP91'!AA19+'HP01'!AA19+Mean87!AA19+Mean91!AA19+Mean01!AA19+MeanCommon!AA19,0)</f>
        <v>391.3705012668317</v>
      </c>
      <c r="AB19" s="133">
        <f>IF(AB$2,'Lin87'!AB19+'Lin91'!AB19+'Lin01'!AB19+Quad87!AB19+Quad91!AB19+Quad01!AB19+'HP87'!AB19+'HP91'!AB19+'HP01'!AB19+Mean87!AB19+Mean91!AB19+Mean01!AB19+MeanCommon!AB19,0)</f>
        <v>-8.2708477966612381</v>
      </c>
      <c r="AC19" s="133">
        <f>IF(AC$2,'Lin87'!AC19+'Lin91'!AC19+'Lin01'!AC19+Quad87!AC19+Quad91!AC19+Quad01!AC19+'HP87'!AC19+'HP91'!AC19+'HP01'!AC19+Mean87!AC19+Mean91!AC19+Mean01!AC19+MeanCommon!AC19,0)</f>
        <v>7.9282891803892195</v>
      </c>
      <c r="AD19" s="133">
        <f>IF(AD$2,'Lin87'!AD19+'Lin91'!AD19+'Lin01'!AD19+Quad87!AD19+Quad91!AD19+Quad01!AD19+'HP87'!AD19+'HP91'!AD19+'HP01'!AD19+Mean87!AD19+Mean91!AD19+Mean01!AD19+MeanCommon!AD19,0)</f>
        <v>1.21041671779895</v>
      </c>
    </row>
    <row r="20" spans="1:30">
      <c r="A20" t="s">
        <v>417</v>
      </c>
      <c r="B20" s="133">
        <f>IF(B$2,'Lin87'!B20+'Lin91'!B20+'Lin01'!B20+Quad87!B20+Quad91!B20+Quad01!B20+'HP87'!B20+'HP91'!B20+'HP01'!B20+Mean87!B20+Mean91!B20+Mean01!B20+MeanCommon!B20,0)</f>
        <v>0.97508613524746723</v>
      </c>
      <c r="C20" s="133">
        <f>IF(C$2,'Lin87'!C20+'Lin91'!C20+'Lin01'!C20+Quad87!C20+Quad91!C20+Quad01!C20+'HP87'!C20+'HP91'!C20+'HP01'!C20+Mean87!C20+Mean91!C20+Mean01!C20+MeanCommon!C20,0)</f>
        <v>1.0965181975386731</v>
      </c>
      <c r="D20" s="133">
        <f>IF(D$2,'Lin87'!D20+'Lin91'!D20+'Lin01'!D20+Quad87!D20+Quad91!D20+Quad01!D20+'HP87'!D20+'HP91'!D20+'HP01'!D20+Mean87!D20+Mean91!D20+Mean01!D20+MeanCommon!D20,0)</f>
        <v>1493.6201017306162</v>
      </c>
      <c r="E20" s="133">
        <f>IF(E$2,'Lin87'!E20+'Lin91'!E20+'Lin01'!E20+Quad87!E20+Quad91!E20+Quad01!E20+'HP87'!E20+'HP91'!E20+'HP01'!E20+Mean87!E20+Mean91!E20+Mean01!E20+MeanCommon!E20,0)</f>
        <v>1501.5374885240312</v>
      </c>
      <c r="F20" s="133">
        <f>IF(F$2,'Lin87'!F20+'Lin91'!F20+'Lin01'!F20+Quad87!F20+Quad91!F20+Quad01!F20+'HP87'!F20+'HP91'!F20+'HP01'!F20+Mean87!F20+Mean91!F20+Mean01!F20+MeanCommon!F20,0)</f>
        <v>1506.8710726097329</v>
      </c>
      <c r="G20" s="133">
        <f>IF(G$2,'Lin87'!G20+'Lin91'!G20+'Lin01'!G20+Quad87!G20+Quad91!G20+Quad01!G20+'HP87'!G20+'HP91'!G20+'HP01'!G20+Mean87!G20+Mean91!G20+Mean01!G20+MeanCommon!G20,0)</f>
        <v>1.3145283028639994</v>
      </c>
      <c r="H20" s="133">
        <f>IF(H$2,'Lin87'!H20+'Lin91'!H20+'Lin01'!H20+Quad87!H20+Quad91!H20+Quad01!H20+'HP87'!H20+'HP91'!H20+'HP01'!H20+Mean87!H20+Mean91!H20+Mean01!H20+MeanCommon!H20,0)</f>
        <v>1.5599703268041563</v>
      </c>
      <c r="I20" s="133">
        <f>IF(I$2,'Lin87'!I20+'Lin91'!I20+'Lin01'!I20+Quad87!I20+Quad91!I20+Quad01!I20+'HP87'!I20+'HP91'!I20+'HP01'!I20+Mean87!I20+Mean91!I20+Mean01!I20+MeanCommon!I20,0)</f>
        <v>0.81715954503174404</v>
      </c>
      <c r="J20" s="133">
        <f>IF(J$2,'Lin87'!J20+'Lin91'!J20+'Lin01'!J20+Quad87!J20+Quad91!J20+Quad01!J20+'HP87'!J20+'HP91'!J20+'HP01'!J20+Mean87!J20+Mean91!J20+Mean01!J20+MeanCommon!J20,0)</f>
        <v>0.63679839703649488</v>
      </c>
      <c r="K20" s="133">
        <f>IF(K$2,'Lin87'!K20+'Lin91'!K20+'Lin01'!K20+Quad87!K20+Quad91!K20+Quad01!K20+'HP87'!K20+'HP91'!K20+'HP01'!K20+Mean87!K20+Mean91!K20+Mean01!K20+MeanCommon!K20,0)</f>
        <v>0.96453127407305739</v>
      </c>
      <c r="L20" s="133">
        <f>IF(L$2,'Lin87'!L20+'Lin91'!L20+'Lin01'!L20+Quad87!L20+Quad91!L20+Quad01!L20+'HP87'!L20+'HP91'!L20+'HP01'!L20+Mean87!L20+Mean91!L20+Mean01!L20+MeanCommon!L20,0)</f>
        <v>0.14737172904131154</v>
      </c>
      <c r="M20" s="133">
        <f>IF(M$2,'Lin87'!M20+'Lin91'!M20+'Lin01'!M20+Quad87!M20+Quad91!M20+Quad01!M20+'HP87'!M20+'HP91'!M20+'HP01'!M20+Mean87!M20+Mean91!M20+Mean01!M20+MeanCommon!M20,0)</f>
        <v>455.59516534320505</v>
      </c>
      <c r="N20" s="133">
        <f>IF(N$2,'Lin87'!N20+'Lin91'!N20+'Lin01'!N20+Quad87!N20+Quad91!N20+Quad01!N20+'HP87'!N20+'HP91'!N20+'HP01'!N20+Mean87!N20+Mean91!N20+Mean01!N20+MeanCommon!N20,0)</f>
        <v>0.24839447836386697</v>
      </c>
      <c r="O20" s="133">
        <f>IF(O$2,'Lin87'!O20+'Lin91'!O20+'Lin01'!O20+Quad87!O20+Quad91!O20+Quad01!O20+'HP87'!O20+'HP91'!O20+'HP01'!O20+Mean87!O20+Mean91!O20+Mean01!O20+MeanCommon!O20,0)</f>
        <v>5.8699579730958451</v>
      </c>
      <c r="P20" s="133">
        <f>IF(P$2,'Lin87'!P20+'Lin91'!P20+'Lin01'!P20+Quad87!P20+Quad91!P20+Quad01!P20+'HP87'!P20+'HP91'!P20+'HP01'!P20+Mean87!P20+Mean91!P20+Mean01!P20+MeanCommon!P20,0)</f>
        <v>-9.1633183224032411E-2</v>
      </c>
      <c r="Q20" s="133">
        <f>IF(Q$2,'Lin87'!Q20+'Lin91'!Q20+'Lin01'!Q20+Quad87!Q20+Quad91!Q20+Quad01!Q20+'HP87'!Q20+'HP91'!Q20+'HP01'!Q20+Mean87!Q20+Mean91!Q20+Mean01!Q20+MeanCommon!Q20,0)</f>
        <v>1396.5636708679285</v>
      </c>
      <c r="R20" s="133">
        <f>IF(R$2,'Lin87'!R20+'Lin91'!R20+'Lin01'!R20+Quad87!R20+Quad91!R20+Quad01!R20+'HP87'!R20+'HP91'!R20+'HP01'!R20+Mean87!R20+Mean91!R20+Mean01!R20+MeanCommon!R20,0)</f>
        <v>0.78705022968172189</v>
      </c>
      <c r="S20" s="133">
        <f>IF(S$2,'Lin87'!S20+'Lin91'!S20+'Lin01'!S20+Quad87!S20+Quad91!S20+Quad01!S20+'HP87'!S20+'HP91'!S20+'HP01'!S20+Mean87!S20+Mean91!S20+Mean01!S20+MeanCommon!S20,0)</f>
        <v>0.42983300578841338</v>
      </c>
      <c r="T20" s="133">
        <f>IF(T$2,'Lin87'!T20+'Lin91'!T20+'Lin01'!T20+Quad87!T20+Quad91!T20+Quad01!T20+'HP87'!T20+'HP91'!T20+'HP01'!T20+Mean87!T20+Mean91!T20+Mean01!T20+MeanCommon!T20,0)</f>
        <v>0.35721722389330995</v>
      </c>
      <c r="U20" s="133">
        <f>IF(U$2,'Lin87'!U20+'Lin91'!U20+'Lin01'!U20+Quad87!U20+Quad91!U20+Quad01!U20+'HP87'!U20+'HP91'!U20+'HP01'!U20+Mean87!U20+Mean91!U20+Mean01!U20+MeanCommon!U20,0)</f>
        <v>427.98700461647474</v>
      </c>
      <c r="V20" s="133">
        <f>IF(V$2,'Lin87'!V20+'Lin91'!V20+'Lin01'!V20+Quad87!V20+Quad91!V20+Quad01!V20+'HP87'!V20+'HP91'!V20+'HP01'!V20+Mean87!V20+Mean91!V20+Mean01!V20+MeanCommon!V20,0)</f>
        <v>0.64827172638753461</v>
      </c>
      <c r="W20" s="133">
        <f>IF(W$2,'Lin87'!W20+'Lin91'!W20+'Lin01'!W20+Quad87!W20+Quad91!W20+Quad01!W20+'HP87'!W20+'HP91'!W20+'HP01'!W20+Mean87!W20+Mean91!W20+Mean01!W20+MeanCommon!W20,0)</f>
        <v>464.31729255753385</v>
      </c>
      <c r="X20" s="133">
        <f>IF(X$2,'Lin87'!X20+'Lin91'!X20+'Lin01'!X20+Quad87!X20+Quad91!X20+Quad01!X20+'HP87'!X20+'HP91'!X20+'HP01'!X20+Mean87!X20+Mean91!X20+Mean01!X20+MeanCommon!X20,0)</f>
        <v>0.5569110282440688</v>
      </c>
      <c r="Y20" s="133">
        <f>IF(Y$2,'Lin87'!Y20+'Lin91'!Y20+'Lin01'!Y20+Quad87!Y20+Quad91!Y20+Quad01!Y20+'HP87'!Y20+'HP91'!Y20+'HP01'!Y20+Mean87!Y20+Mean91!Y20+Mean01!Y20+MeanCommon!Y20,0)</f>
        <v>0.53927454418851795</v>
      </c>
      <c r="Z20" s="133">
        <f>IF(Z$2,'Lin87'!Z20+'Lin91'!Z20+'Lin01'!Z20+Quad87!Z20+Quad91!Z20+Quad01!Z20+'HP87'!Z20+'HP91'!Z20+'HP01'!Z20+Mean87!Z20+Mean91!Z20+Mean01!Z20+MeanCommon!Z20,0)</f>
        <v>377.19696525950565</v>
      </c>
      <c r="AA20" s="133">
        <f>IF(AA$2,'Lin87'!AA20+'Lin91'!AA20+'Lin01'!AA20+Quad87!AA20+Quad91!AA20+Quad01!AA20+'HP87'!AA20+'HP91'!AA20+'HP01'!AA20+Mean87!AA20+Mean91!AA20+Mean01!AA20+MeanCommon!AA20,0)</f>
        <v>391.09523997934929</v>
      </c>
      <c r="AB20" s="133">
        <f>IF(AB$2,'Lin87'!AB20+'Lin91'!AB20+'Lin01'!AB20+Quad87!AB20+Quad91!AB20+Quad01!AB20+'HP87'!AB20+'HP91'!AB20+'HP01'!AB20+Mean87!AB20+Mean91!AB20+Mean01!AB20+MeanCommon!AB20,0)</f>
        <v>-8.2708477966612381</v>
      </c>
      <c r="AC20" s="133">
        <f>IF(AC$2,'Lin87'!AC20+'Lin91'!AC20+'Lin01'!AC20+Quad87!AC20+Quad91!AC20+Quad01!AC20+'HP87'!AC20+'HP91'!AC20+'HP01'!AC20+Mean87!AC20+Mean91!AC20+Mean01!AC20+MeanCommon!AC20,0)</f>
        <v>7.9282891803892195</v>
      </c>
      <c r="AD20" s="133">
        <f>IF(AD$2,'Lin87'!AD20+'Lin91'!AD20+'Lin01'!AD20+Quad87!AD20+Quad91!AD20+Quad01!AD20+'HP87'!AD20+'HP91'!AD20+'HP01'!AD20+Mean87!AD20+Mean91!AD20+Mean01!AD20+MeanCommon!AD20,0)</f>
        <v>1.21041671779895</v>
      </c>
    </row>
    <row r="21" spans="1:30">
      <c r="A21" t="s">
        <v>418</v>
      </c>
      <c r="B21" s="133">
        <f>IF(B$2,'Lin87'!B21+'Lin91'!B21+'Lin01'!B21+Quad87!B21+Quad91!B21+Quad01!B21+'HP87'!B21+'HP91'!B21+'HP01'!B21+Mean87!B21+Mean91!B21+Mean01!B21+MeanCommon!B21,0)</f>
        <v>0.97508613524746723</v>
      </c>
      <c r="C21" s="133">
        <f>IF(C$2,'Lin87'!C21+'Lin91'!C21+'Lin01'!C21+Quad87!C21+Quad91!C21+Quad01!C21+'HP87'!C21+'HP91'!C21+'HP01'!C21+Mean87!C21+Mean91!C21+Mean01!C21+MeanCommon!C21,0)</f>
        <v>1.0965181975386731</v>
      </c>
      <c r="D21" s="133">
        <f>IF(D$2,'Lin87'!D21+'Lin91'!D21+'Lin01'!D21+Quad87!D21+Quad91!D21+Quad01!D21+'HP87'!D21+'HP91'!D21+'HP01'!D21+Mean87!D21+Mean91!D21+Mean01!D21+MeanCommon!D21,0)</f>
        <v>1493.6138468090048</v>
      </c>
      <c r="E21" s="133">
        <f>IF(E$2,'Lin87'!E21+'Lin91'!E21+'Lin01'!E21+Quad87!E21+Quad91!E21+Quad01!E21+'HP87'!E21+'HP91'!E21+'HP01'!E21+Mean87!E21+Mean91!E21+Mean01!E21+MeanCommon!E21,0)</f>
        <v>1501.553375047547</v>
      </c>
      <c r="F21" s="133">
        <f>IF(F$2,'Lin87'!F21+'Lin91'!F21+'Lin01'!F21+Quad87!F21+Quad91!F21+Quad01!F21+'HP87'!F21+'HP91'!F21+'HP01'!F21+Mean87!F21+Mean91!F21+Mean01!F21+MeanCommon!F21,0)</f>
        <v>1507.1166718101772</v>
      </c>
      <c r="G21" s="133">
        <f>IF(G$2,'Lin87'!G21+'Lin91'!G21+'Lin01'!G21+Quad87!G21+Quad91!G21+Quad01!G21+'HP87'!G21+'HP91'!G21+'HP01'!G21+Mean87!G21+Mean91!G21+Mean01!G21+MeanCommon!G21,0)</f>
        <v>1.3145283028639994</v>
      </c>
      <c r="H21" s="133">
        <f>IF(H$2,'Lin87'!H21+'Lin91'!H21+'Lin01'!H21+Quad87!H21+Quad91!H21+Quad01!H21+'HP87'!H21+'HP91'!H21+'HP01'!H21+Mean87!H21+Mean91!H21+Mean01!H21+MeanCommon!H21,0)</f>
        <v>1.5599703268041563</v>
      </c>
      <c r="I21" s="133">
        <f>IF(I$2,'Lin87'!I21+'Lin91'!I21+'Lin01'!I21+Quad87!I21+Quad91!I21+Quad01!I21+'HP87'!I21+'HP91'!I21+'HP01'!I21+Mean87!I21+Mean91!I21+Mean01!I21+MeanCommon!I21,0)</f>
        <v>0.81715954503174404</v>
      </c>
      <c r="J21" s="133">
        <f>IF(J$2,'Lin87'!J21+'Lin91'!J21+'Lin01'!J21+Quad87!J21+Quad91!J21+Quad01!J21+'HP87'!J21+'HP91'!J21+'HP01'!J21+Mean87!J21+Mean91!J21+Mean01!J21+MeanCommon!J21,0)</f>
        <v>0.63679839703649488</v>
      </c>
      <c r="K21" s="133">
        <f>IF(K$2,'Lin87'!K21+'Lin91'!K21+'Lin01'!K21+Quad87!K21+Quad91!K21+Quad01!K21+'HP87'!K21+'HP91'!K21+'HP01'!K21+Mean87!K21+Mean91!K21+Mean01!K21+MeanCommon!K21,0)</f>
        <v>0.96453127407305739</v>
      </c>
      <c r="L21" s="133">
        <f>IF(L$2,'Lin87'!L21+'Lin91'!L21+'Lin01'!L21+Quad87!L21+Quad91!L21+Quad01!L21+'HP87'!L21+'HP91'!L21+'HP01'!L21+Mean87!L21+Mean91!L21+Mean01!L21+MeanCommon!L21,0)</f>
        <v>0.14737172904131154</v>
      </c>
      <c r="M21" s="133">
        <f>IF(M$2,'Lin87'!M21+'Lin91'!M21+'Lin01'!M21+Quad87!M21+Quad91!M21+Quad01!M21+'HP87'!M21+'HP91'!M21+'HP01'!M21+Mean87!M21+Mean91!M21+Mean01!M21+MeanCommon!M21,0)</f>
        <v>455.59516534320505</v>
      </c>
      <c r="N21" s="133">
        <f>IF(N$2,'Lin87'!N21+'Lin91'!N21+'Lin01'!N21+Quad87!N21+Quad91!N21+Quad01!N21+'HP87'!N21+'HP91'!N21+'HP01'!N21+Mean87!N21+Mean91!N21+Mean01!N21+MeanCommon!N21,0)</f>
        <v>0.24839447836386697</v>
      </c>
      <c r="O21" s="133">
        <f>IF(O$2,'Lin87'!O21+'Lin91'!O21+'Lin01'!O21+Quad87!O21+Quad91!O21+Quad01!O21+'HP87'!O21+'HP91'!O21+'HP01'!O21+Mean87!O21+Mean91!O21+Mean01!O21+MeanCommon!O21,0)</f>
        <v>5.8699579730958451</v>
      </c>
      <c r="P21" s="133">
        <f>IF(P$2,'Lin87'!P21+'Lin91'!P21+'Lin01'!P21+Quad87!P21+Quad91!P21+Quad01!P21+'HP87'!P21+'HP91'!P21+'HP01'!P21+Mean87!P21+Mean91!P21+Mean01!P21+MeanCommon!P21,0)</f>
        <v>-9.1633183224032411E-2</v>
      </c>
      <c r="Q21" s="133">
        <f>IF(Q$2,'Lin87'!Q21+'Lin91'!Q21+'Lin01'!Q21+Quad87!Q21+Quad91!Q21+Quad01!Q21+'HP87'!Q21+'HP91'!Q21+'HP01'!Q21+Mean87!Q21+Mean91!Q21+Mean01!Q21+MeanCommon!Q21,0)</f>
        <v>1397.7110124785534</v>
      </c>
      <c r="R21" s="133">
        <f>IF(R$2,'Lin87'!R21+'Lin91'!R21+'Lin01'!R21+Quad87!R21+Quad91!R21+Quad01!R21+'HP87'!R21+'HP91'!R21+'HP01'!R21+Mean87!R21+Mean91!R21+Mean01!R21+MeanCommon!R21,0)</f>
        <v>0.78705022968172189</v>
      </c>
      <c r="S21" s="133">
        <f>IF(S$2,'Lin87'!S21+'Lin91'!S21+'Lin01'!S21+Quad87!S21+Quad91!S21+Quad01!S21+'HP87'!S21+'HP91'!S21+'HP01'!S21+Mean87!S21+Mean91!S21+Mean01!S21+MeanCommon!S21,0)</f>
        <v>0.42983300578841338</v>
      </c>
      <c r="T21" s="133">
        <f>IF(T$2,'Lin87'!T21+'Lin91'!T21+'Lin01'!T21+Quad87!T21+Quad91!T21+Quad01!T21+'HP87'!T21+'HP91'!T21+'HP01'!T21+Mean87!T21+Mean91!T21+Mean01!T21+MeanCommon!T21,0)</f>
        <v>0.35721722389330995</v>
      </c>
      <c r="U21" s="133">
        <f>IF(U$2,'Lin87'!U21+'Lin91'!U21+'Lin01'!U21+Quad87!U21+Quad91!U21+Quad01!U21+'HP87'!U21+'HP91'!U21+'HP01'!U21+Mean87!U21+Mean91!U21+Mean01!U21+MeanCommon!U21,0)</f>
        <v>428.90160221891637</v>
      </c>
      <c r="V21" s="133">
        <f>IF(V$2,'Lin87'!V21+'Lin91'!V21+'Lin01'!V21+Quad87!V21+Quad91!V21+Quad01!V21+'HP87'!V21+'HP91'!V21+'HP01'!V21+Mean87!V21+Mean91!V21+Mean01!V21+MeanCommon!V21,0)</f>
        <v>0.64827172638753461</v>
      </c>
      <c r="W21" s="133">
        <f>IF(W$2,'Lin87'!W21+'Lin91'!W21+'Lin01'!W21+Quad87!W21+Quad91!W21+Quad01!W21+'HP87'!W21+'HP91'!W21+'HP01'!W21+Mean87!W21+Mean91!W21+Mean01!W21+MeanCommon!W21,0)</f>
        <v>464.31729255753385</v>
      </c>
      <c r="X21" s="133">
        <f>IF(X$2,'Lin87'!X21+'Lin91'!X21+'Lin01'!X21+Quad87!X21+Quad91!X21+Quad01!X21+'HP87'!X21+'HP91'!X21+'HP01'!X21+Mean87!X21+Mean91!X21+Mean01!X21+MeanCommon!X21,0)</f>
        <v>0.5569110282440688</v>
      </c>
      <c r="Y21" s="133">
        <f>IF(Y$2,'Lin87'!Y21+'Lin91'!Y21+'Lin01'!Y21+Quad87!Y21+Quad91!Y21+Quad01!Y21+'HP87'!Y21+'HP91'!Y21+'HP01'!Y21+Mean87!Y21+Mean91!Y21+Mean01!Y21+MeanCommon!Y21,0)</f>
        <v>0.53927454418851795</v>
      </c>
      <c r="Z21" s="133">
        <f>IF(Z$2,'Lin87'!Z21+'Lin91'!Z21+'Lin01'!Z21+Quad87!Z21+Quad91!Z21+Quad01!Z21+'HP87'!Z21+'HP91'!Z21+'HP01'!Z21+Mean87!Z21+Mean91!Z21+Mean01!Z21+MeanCommon!Z21,0)</f>
        <v>376.99775028179596</v>
      </c>
      <c r="AA21" s="133">
        <f>IF(AA$2,'Lin87'!AA21+'Lin91'!AA21+'Lin01'!AA21+Quad87!AA21+Quad91!AA21+Quad01!AA21+'HP87'!AA21+'HP91'!AA21+'HP01'!AA21+Mean87!AA21+Mean91!AA21+Mean01!AA21+MeanCommon!AA21,0)</f>
        <v>390.81997869186682</v>
      </c>
      <c r="AB21" s="133">
        <f>IF(AB$2,'Lin87'!AB21+'Lin91'!AB21+'Lin01'!AB21+Quad87!AB21+Quad91!AB21+Quad01!AB21+'HP87'!AB21+'HP91'!AB21+'HP01'!AB21+Mean87!AB21+Mean91!AB21+Mean01!AB21+MeanCommon!AB21,0)</f>
        <v>-8.2708477966612381</v>
      </c>
      <c r="AC21" s="133">
        <f>IF(AC$2,'Lin87'!AC21+'Lin91'!AC21+'Lin01'!AC21+Quad87!AC21+Quad91!AC21+Quad01!AC21+'HP87'!AC21+'HP91'!AC21+'HP01'!AC21+Mean87!AC21+Mean91!AC21+Mean01!AC21+MeanCommon!AC21,0)</f>
        <v>7.9282891803892195</v>
      </c>
      <c r="AD21" s="133">
        <f>IF(AD$2,'Lin87'!AD21+'Lin91'!AD21+'Lin01'!AD21+Quad87!AD21+Quad91!AD21+Quad01!AD21+'HP87'!AD21+'HP91'!AD21+'HP01'!AD21+Mean87!AD21+Mean91!AD21+Mean01!AD21+MeanCommon!AD21,0)</f>
        <v>1.21041671779895</v>
      </c>
    </row>
    <row r="22" spans="1:30">
      <c r="A22" t="s">
        <v>419</v>
      </c>
      <c r="B22" s="133">
        <f>IF(B$2,'Lin87'!B22+'Lin91'!B22+'Lin01'!B22+Quad87!B22+Quad91!B22+Quad01!B22+'HP87'!B22+'HP91'!B22+'HP01'!B22+Mean87!B22+Mean91!B22+Mean01!B22+MeanCommon!B22,0)</f>
        <v>0.97508613524746723</v>
      </c>
      <c r="C22" s="133">
        <f>IF(C$2,'Lin87'!C22+'Lin91'!C22+'Lin01'!C22+Quad87!C22+Quad91!C22+Quad01!C22+'HP87'!C22+'HP91'!C22+'HP01'!C22+Mean87!C22+Mean91!C22+Mean01!C22+MeanCommon!C22,0)</f>
        <v>1.0965181975386731</v>
      </c>
      <c r="D22" s="133">
        <f>IF(D$2,'Lin87'!D22+'Lin91'!D22+'Lin01'!D22+Quad87!D22+Quad91!D22+Quad01!D22+'HP87'!D22+'HP91'!D22+'HP01'!D22+Mean87!D22+Mean91!D22+Mean01!D22+MeanCommon!D22,0)</f>
        <v>1493.6075918873935</v>
      </c>
      <c r="E22" s="133">
        <f>IF(E$2,'Lin87'!E22+'Lin91'!E22+'Lin01'!E22+Quad87!E22+Quad91!E22+Quad01!E22+'HP87'!E22+'HP91'!E22+'HP01'!E22+Mean87!E22+Mean91!E22+Mean01!E22+MeanCommon!E22,0)</f>
        <v>1501.5692615710627</v>
      </c>
      <c r="F22" s="133">
        <f>IF(F$2,'Lin87'!F22+'Lin91'!F22+'Lin01'!F22+Quad87!F22+Quad91!F22+Quad01!F22+'HP87'!F22+'HP91'!F22+'HP01'!F22+Mean87!F22+Mean91!F22+Mean01!F22+MeanCommon!F22,0)</f>
        <v>1507.3622710106217</v>
      </c>
      <c r="G22" s="133">
        <f>IF(G$2,'Lin87'!G22+'Lin91'!G22+'Lin01'!G22+Quad87!G22+Quad91!G22+Quad01!G22+'HP87'!G22+'HP91'!G22+'HP01'!G22+Mean87!G22+Mean91!G22+Mean01!G22+MeanCommon!G22,0)</f>
        <v>1.3145283028639994</v>
      </c>
      <c r="H22" s="133">
        <f>IF(H$2,'Lin87'!H22+'Lin91'!H22+'Lin01'!H22+Quad87!H22+Quad91!H22+Quad01!H22+'HP87'!H22+'HP91'!H22+'HP01'!H22+Mean87!H22+Mean91!H22+Mean01!H22+MeanCommon!H22,0)</f>
        <v>1.5599703268041563</v>
      </c>
      <c r="I22" s="133">
        <f>IF(I$2,'Lin87'!I22+'Lin91'!I22+'Lin01'!I22+Quad87!I22+Quad91!I22+Quad01!I22+'HP87'!I22+'HP91'!I22+'HP01'!I22+Mean87!I22+Mean91!I22+Mean01!I22+MeanCommon!I22,0)</f>
        <v>0.81715954503174404</v>
      </c>
      <c r="J22" s="133">
        <f>IF(J$2,'Lin87'!J22+'Lin91'!J22+'Lin01'!J22+Quad87!J22+Quad91!J22+Quad01!J22+'HP87'!J22+'HP91'!J22+'HP01'!J22+Mean87!J22+Mean91!J22+Mean01!J22+MeanCommon!J22,0)</f>
        <v>0.63679839703649488</v>
      </c>
      <c r="K22" s="133">
        <f>IF(K$2,'Lin87'!K22+'Lin91'!K22+'Lin01'!K22+Quad87!K22+Quad91!K22+Quad01!K22+'HP87'!K22+'HP91'!K22+'HP01'!K22+Mean87!K22+Mean91!K22+Mean01!K22+MeanCommon!K22,0)</f>
        <v>0.96453127407305739</v>
      </c>
      <c r="L22" s="133">
        <f>IF(L$2,'Lin87'!L22+'Lin91'!L22+'Lin01'!L22+Quad87!L22+Quad91!L22+Quad01!L22+'HP87'!L22+'HP91'!L22+'HP01'!L22+Mean87!L22+Mean91!L22+Mean01!L22+MeanCommon!L22,0)</f>
        <v>0.14737172904131154</v>
      </c>
      <c r="M22" s="133">
        <f>IF(M$2,'Lin87'!M22+'Lin91'!M22+'Lin01'!M22+Quad87!M22+Quad91!M22+Quad01!M22+'HP87'!M22+'HP91'!M22+'HP01'!M22+Mean87!M22+Mean91!M22+Mean01!M22+MeanCommon!M22,0)</f>
        <v>455.59516534320505</v>
      </c>
      <c r="N22" s="133">
        <f>IF(N$2,'Lin87'!N22+'Lin91'!N22+'Lin01'!N22+Quad87!N22+Quad91!N22+Quad01!N22+'HP87'!N22+'HP91'!N22+'HP01'!N22+Mean87!N22+Mean91!N22+Mean01!N22+MeanCommon!N22,0)</f>
        <v>0.24839447836386697</v>
      </c>
      <c r="O22" s="133">
        <f>IF(O$2,'Lin87'!O22+'Lin91'!O22+'Lin01'!O22+Quad87!O22+Quad91!O22+Quad01!O22+'HP87'!O22+'HP91'!O22+'HP01'!O22+Mean87!O22+Mean91!O22+Mean01!O22+MeanCommon!O22,0)</f>
        <v>5.8699579730958451</v>
      </c>
      <c r="P22" s="133">
        <f>IF(P$2,'Lin87'!P22+'Lin91'!P22+'Lin01'!P22+Quad87!P22+Quad91!P22+Quad01!P22+'HP87'!P22+'HP91'!P22+'HP01'!P22+Mean87!P22+Mean91!P22+Mean01!P22+MeanCommon!P22,0)</f>
        <v>-9.1633183224032411E-2</v>
      </c>
      <c r="Q22" s="133">
        <f>IF(Q$2,'Lin87'!Q22+'Lin91'!Q22+'Lin01'!Q22+Quad87!Q22+Quad91!Q22+Quad01!Q22+'HP87'!Q22+'HP91'!Q22+'HP01'!Q22+Mean87!Q22+Mean91!Q22+Mean01!Q22+MeanCommon!Q22,0)</f>
        <v>1398.8583540891782</v>
      </c>
      <c r="R22" s="133">
        <f>IF(R$2,'Lin87'!R22+'Lin91'!R22+'Lin01'!R22+Quad87!R22+Quad91!R22+Quad01!R22+'HP87'!R22+'HP91'!R22+'HP01'!R22+Mean87!R22+Mean91!R22+Mean01!R22+MeanCommon!R22,0)</f>
        <v>0.78705022968172189</v>
      </c>
      <c r="S22" s="133">
        <f>IF(S$2,'Lin87'!S22+'Lin91'!S22+'Lin01'!S22+Quad87!S22+Quad91!S22+Quad01!S22+'HP87'!S22+'HP91'!S22+'HP01'!S22+Mean87!S22+Mean91!S22+Mean01!S22+MeanCommon!S22,0)</f>
        <v>0.42983300578841338</v>
      </c>
      <c r="T22" s="133">
        <f>IF(T$2,'Lin87'!T22+'Lin91'!T22+'Lin01'!T22+Quad87!T22+Quad91!T22+Quad01!T22+'HP87'!T22+'HP91'!T22+'HP01'!T22+Mean87!T22+Mean91!T22+Mean01!T22+MeanCommon!T22,0)</f>
        <v>0.35721722389330995</v>
      </c>
      <c r="U22" s="133">
        <f>IF(U$2,'Lin87'!U22+'Lin91'!U22+'Lin01'!U22+Quad87!U22+Quad91!U22+Quad01!U22+'HP87'!U22+'HP91'!U22+'HP01'!U22+Mean87!U22+Mean91!U22+Mean01!U22+MeanCommon!U22,0)</f>
        <v>429.81619982135805</v>
      </c>
      <c r="V22" s="133">
        <f>IF(V$2,'Lin87'!V22+'Lin91'!V22+'Lin01'!V22+Quad87!V22+Quad91!V22+Quad01!V22+'HP87'!V22+'HP91'!V22+'HP01'!V22+Mean87!V22+Mean91!V22+Mean01!V22+MeanCommon!V22,0)</f>
        <v>0.64827172638753461</v>
      </c>
      <c r="W22" s="133">
        <f>IF(W$2,'Lin87'!W22+'Lin91'!W22+'Lin01'!W22+Quad87!W22+Quad91!W22+Quad01!W22+'HP87'!W22+'HP91'!W22+'HP01'!W22+Mean87!W22+Mean91!W22+Mean01!W22+MeanCommon!W22,0)</f>
        <v>464.31729255753385</v>
      </c>
      <c r="X22" s="133">
        <f>IF(X$2,'Lin87'!X22+'Lin91'!X22+'Lin01'!X22+Quad87!X22+Quad91!X22+Quad01!X22+'HP87'!X22+'HP91'!X22+'HP01'!X22+Mean87!X22+Mean91!X22+Mean01!X22+MeanCommon!X22,0)</f>
        <v>0.5569110282440688</v>
      </c>
      <c r="Y22" s="133">
        <f>IF(Y$2,'Lin87'!Y22+'Lin91'!Y22+'Lin01'!Y22+Quad87!Y22+Quad91!Y22+Quad01!Y22+'HP87'!Y22+'HP91'!Y22+'HP01'!Y22+Mean87!Y22+Mean91!Y22+Mean01!Y22+MeanCommon!Y22,0)</f>
        <v>0.53927454418851795</v>
      </c>
      <c r="Z22" s="133">
        <f>IF(Z$2,'Lin87'!Z22+'Lin91'!Z22+'Lin01'!Z22+Quad87!Z22+Quad91!Z22+Quad01!Z22+'HP87'!Z22+'HP91'!Z22+'HP01'!Z22+Mean87!Z22+Mean91!Z22+Mean01!Z22+MeanCommon!Z22,0)</f>
        <v>376.79853530408627</v>
      </c>
      <c r="AA22" s="133">
        <f>IF(AA$2,'Lin87'!AA22+'Lin91'!AA22+'Lin01'!AA22+Quad87!AA22+Quad91!AA22+Quad01!AA22+'HP87'!AA22+'HP91'!AA22+'HP01'!AA22+Mean87!AA22+Mean91!AA22+Mean01!AA22+MeanCommon!AA22,0)</f>
        <v>390.54471740438441</v>
      </c>
      <c r="AB22" s="133">
        <f>IF(AB$2,'Lin87'!AB22+'Lin91'!AB22+'Lin01'!AB22+Quad87!AB22+Quad91!AB22+Quad01!AB22+'HP87'!AB22+'HP91'!AB22+'HP01'!AB22+Mean87!AB22+Mean91!AB22+Mean01!AB22+MeanCommon!AB22,0)</f>
        <v>-8.2708477966612381</v>
      </c>
      <c r="AC22" s="133">
        <f>IF(AC$2,'Lin87'!AC22+'Lin91'!AC22+'Lin01'!AC22+Quad87!AC22+Quad91!AC22+Quad01!AC22+'HP87'!AC22+'HP91'!AC22+'HP01'!AC22+Mean87!AC22+Mean91!AC22+Mean01!AC22+MeanCommon!AC22,0)</f>
        <v>7.9282891803892195</v>
      </c>
      <c r="AD22" s="133">
        <f>IF(AD$2,'Lin87'!AD22+'Lin91'!AD22+'Lin01'!AD22+Quad87!AD22+Quad91!AD22+Quad01!AD22+'HP87'!AD22+'HP91'!AD22+'HP01'!AD22+Mean87!AD22+Mean91!AD22+Mean01!AD22+MeanCommon!AD22,0)</f>
        <v>1.21041671779895</v>
      </c>
    </row>
    <row r="23" spans="1:30">
      <c r="A23" t="s">
        <v>420</v>
      </c>
      <c r="B23" s="133">
        <f>IF(B$2,'Lin87'!B23+'Lin91'!B23+'Lin01'!B23+Quad87!B23+Quad91!B23+Quad01!B23+'HP87'!B23+'HP91'!B23+'HP01'!B23+Mean87!B23+Mean91!B23+Mean01!B23+MeanCommon!B23,0)</f>
        <v>0.97508613524746723</v>
      </c>
      <c r="C23" s="133">
        <f>IF(C$2,'Lin87'!C23+'Lin91'!C23+'Lin01'!C23+Quad87!C23+Quad91!C23+Quad01!C23+'HP87'!C23+'HP91'!C23+'HP01'!C23+Mean87!C23+Mean91!C23+Mean01!C23+MeanCommon!C23,0)</f>
        <v>1.0965181975386731</v>
      </c>
      <c r="D23" s="133">
        <f>IF(D$2,'Lin87'!D23+'Lin91'!D23+'Lin01'!D23+Quad87!D23+Quad91!D23+Quad01!D23+'HP87'!D23+'HP91'!D23+'HP01'!D23+Mean87!D23+Mean91!D23+Mean01!D23+MeanCommon!D23,0)</f>
        <v>1493.6013369657821</v>
      </c>
      <c r="E23" s="133">
        <f>IF(E$2,'Lin87'!E23+'Lin91'!E23+'Lin01'!E23+Quad87!E23+Quad91!E23+Quad01!E23+'HP87'!E23+'HP91'!E23+'HP01'!E23+Mean87!E23+Mean91!E23+Mean01!E23+MeanCommon!E23,0)</f>
        <v>1501.5851480945785</v>
      </c>
      <c r="F23" s="133">
        <f>IF(F$2,'Lin87'!F23+'Lin91'!F23+'Lin01'!F23+Quad87!F23+Quad91!F23+Quad01!F23+'HP87'!F23+'HP91'!F23+'HP01'!F23+Mean87!F23+Mean91!F23+Mean01!F23+MeanCommon!F23,0)</f>
        <v>1507.6078702110663</v>
      </c>
      <c r="G23" s="133">
        <f>IF(G$2,'Lin87'!G23+'Lin91'!G23+'Lin01'!G23+Quad87!G23+Quad91!G23+Quad01!G23+'HP87'!G23+'HP91'!G23+'HP01'!G23+Mean87!G23+Mean91!G23+Mean01!G23+MeanCommon!G23,0)</f>
        <v>1.3145283028639994</v>
      </c>
      <c r="H23" s="133">
        <f>IF(H$2,'Lin87'!H23+'Lin91'!H23+'Lin01'!H23+Quad87!H23+Quad91!H23+Quad01!H23+'HP87'!H23+'HP91'!H23+'HP01'!H23+Mean87!H23+Mean91!H23+Mean01!H23+MeanCommon!H23,0)</f>
        <v>1.5599703268041563</v>
      </c>
      <c r="I23" s="133">
        <f>IF(I$2,'Lin87'!I23+'Lin91'!I23+'Lin01'!I23+Quad87!I23+Quad91!I23+Quad01!I23+'HP87'!I23+'HP91'!I23+'HP01'!I23+Mean87!I23+Mean91!I23+Mean01!I23+MeanCommon!I23,0)</f>
        <v>0.81715954503174404</v>
      </c>
      <c r="J23" s="133">
        <f>IF(J$2,'Lin87'!J23+'Lin91'!J23+'Lin01'!J23+Quad87!J23+Quad91!J23+Quad01!J23+'HP87'!J23+'HP91'!J23+'HP01'!J23+Mean87!J23+Mean91!J23+Mean01!J23+MeanCommon!J23,0)</f>
        <v>0.63679839703649488</v>
      </c>
      <c r="K23" s="133">
        <f>IF(K$2,'Lin87'!K23+'Lin91'!K23+'Lin01'!K23+Quad87!K23+Quad91!K23+Quad01!K23+'HP87'!K23+'HP91'!K23+'HP01'!K23+Mean87!K23+Mean91!K23+Mean01!K23+MeanCommon!K23,0)</f>
        <v>0.96453127407305739</v>
      </c>
      <c r="L23" s="133">
        <f>IF(L$2,'Lin87'!L23+'Lin91'!L23+'Lin01'!L23+Quad87!L23+Quad91!L23+Quad01!L23+'HP87'!L23+'HP91'!L23+'HP01'!L23+Mean87!L23+Mean91!L23+Mean01!L23+MeanCommon!L23,0)</f>
        <v>0.14737172904131154</v>
      </c>
      <c r="M23" s="133">
        <f>IF(M$2,'Lin87'!M23+'Lin91'!M23+'Lin01'!M23+Quad87!M23+Quad91!M23+Quad01!M23+'HP87'!M23+'HP91'!M23+'HP01'!M23+Mean87!M23+Mean91!M23+Mean01!M23+MeanCommon!M23,0)</f>
        <v>455.59516534320505</v>
      </c>
      <c r="N23" s="133">
        <f>IF(N$2,'Lin87'!N23+'Lin91'!N23+'Lin01'!N23+Quad87!N23+Quad91!N23+Quad01!N23+'HP87'!N23+'HP91'!N23+'HP01'!N23+Mean87!N23+Mean91!N23+Mean01!N23+MeanCommon!N23,0)</f>
        <v>0.24839447836386697</v>
      </c>
      <c r="O23" s="133">
        <f>IF(O$2,'Lin87'!O23+'Lin91'!O23+'Lin01'!O23+Quad87!O23+Quad91!O23+Quad01!O23+'HP87'!O23+'HP91'!O23+'HP01'!O23+Mean87!O23+Mean91!O23+Mean01!O23+MeanCommon!O23,0)</f>
        <v>5.8699579730958451</v>
      </c>
      <c r="P23" s="133">
        <f>IF(P$2,'Lin87'!P23+'Lin91'!P23+'Lin01'!P23+Quad87!P23+Quad91!P23+Quad01!P23+'HP87'!P23+'HP91'!P23+'HP01'!P23+Mean87!P23+Mean91!P23+Mean01!P23+MeanCommon!P23,0)</f>
        <v>-9.1633183224032411E-2</v>
      </c>
      <c r="Q23" s="133">
        <f>IF(Q$2,'Lin87'!Q23+'Lin91'!Q23+'Lin01'!Q23+Quad87!Q23+Quad91!Q23+Quad01!Q23+'HP87'!Q23+'HP91'!Q23+'HP01'!Q23+Mean87!Q23+Mean91!Q23+Mean01!Q23+MeanCommon!Q23,0)</f>
        <v>1400.005695699803</v>
      </c>
      <c r="R23" s="133">
        <f>IF(R$2,'Lin87'!R23+'Lin91'!R23+'Lin01'!R23+Quad87!R23+Quad91!R23+Quad01!R23+'HP87'!R23+'HP91'!R23+'HP01'!R23+Mean87!R23+Mean91!R23+Mean01!R23+MeanCommon!R23,0)</f>
        <v>0.78705022968172189</v>
      </c>
      <c r="S23" s="133">
        <f>IF(S$2,'Lin87'!S23+'Lin91'!S23+'Lin01'!S23+Quad87!S23+Quad91!S23+Quad01!S23+'HP87'!S23+'HP91'!S23+'HP01'!S23+Mean87!S23+Mean91!S23+Mean01!S23+MeanCommon!S23,0)</f>
        <v>0.42983300578841338</v>
      </c>
      <c r="T23" s="133">
        <f>IF(T$2,'Lin87'!T23+'Lin91'!T23+'Lin01'!T23+Quad87!T23+Quad91!T23+Quad01!T23+'HP87'!T23+'HP91'!T23+'HP01'!T23+Mean87!T23+Mean91!T23+Mean01!T23+MeanCommon!T23,0)</f>
        <v>0.35721722389330995</v>
      </c>
      <c r="U23" s="133">
        <f>IF(U$2,'Lin87'!U23+'Lin91'!U23+'Lin01'!U23+Quad87!U23+Quad91!U23+Quad01!U23+'HP87'!U23+'HP91'!U23+'HP01'!U23+Mean87!U23+Mean91!U23+Mean01!U23+MeanCommon!U23,0)</f>
        <v>430.73079742379969</v>
      </c>
      <c r="V23" s="133">
        <f>IF(V$2,'Lin87'!V23+'Lin91'!V23+'Lin01'!V23+Quad87!V23+Quad91!V23+Quad01!V23+'HP87'!V23+'HP91'!V23+'HP01'!V23+Mean87!V23+Mean91!V23+Mean01!V23+MeanCommon!V23,0)</f>
        <v>0.64827172638753461</v>
      </c>
      <c r="W23" s="133">
        <f>IF(W$2,'Lin87'!W23+'Lin91'!W23+'Lin01'!W23+Quad87!W23+Quad91!W23+Quad01!W23+'HP87'!W23+'HP91'!W23+'HP01'!W23+Mean87!W23+Mean91!W23+Mean01!W23+MeanCommon!W23,0)</f>
        <v>464.31729255753385</v>
      </c>
      <c r="X23" s="133">
        <f>IF(X$2,'Lin87'!X23+'Lin91'!X23+'Lin01'!X23+Quad87!X23+Quad91!X23+Quad01!X23+'HP87'!X23+'HP91'!X23+'HP01'!X23+Mean87!X23+Mean91!X23+Mean01!X23+MeanCommon!X23,0)</f>
        <v>0.5569110282440688</v>
      </c>
      <c r="Y23" s="133">
        <f>IF(Y$2,'Lin87'!Y23+'Lin91'!Y23+'Lin01'!Y23+Quad87!Y23+Quad91!Y23+Quad01!Y23+'HP87'!Y23+'HP91'!Y23+'HP01'!Y23+Mean87!Y23+Mean91!Y23+Mean01!Y23+MeanCommon!Y23,0)</f>
        <v>0.53927454418851795</v>
      </c>
      <c r="Z23" s="133">
        <f>IF(Z$2,'Lin87'!Z23+'Lin91'!Z23+'Lin01'!Z23+Quad87!Z23+Quad91!Z23+Quad01!Z23+'HP87'!Z23+'HP91'!Z23+'HP01'!Z23+Mean87!Z23+Mean91!Z23+Mean01!Z23+MeanCommon!Z23,0)</f>
        <v>376.59932032637653</v>
      </c>
      <c r="AA23" s="133">
        <f>IF(AA$2,'Lin87'!AA23+'Lin91'!AA23+'Lin01'!AA23+Quad87!AA23+Quad91!AA23+Quad01!AA23+'HP87'!AA23+'HP91'!AA23+'HP01'!AA23+Mean87!AA23+Mean91!AA23+Mean01!AA23+MeanCommon!AA23,0)</f>
        <v>390.26945611690195</v>
      </c>
      <c r="AB23" s="133">
        <f>IF(AB$2,'Lin87'!AB23+'Lin91'!AB23+'Lin01'!AB23+Quad87!AB23+Quad91!AB23+Quad01!AB23+'HP87'!AB23+'HP91'!AB23+'HP01'!AB23+Mean87!AB23+Mean91!AB23+Mean01!AB23+MeanCommon!AB23,0)</f>
        <v>-8.2708477966612381</v>
      </c>
      <c r="AC23" s="133">
        <f>IF(AC$2,'Lin87'!AC23+'Lin91'!AC23+'Lin01'!AC23+Quad87!AC23+Quad91!AC23+Quad01!AC23+'HP87'!AC23+'HP91'!AC23+'HP01'!AC23+Mean87!AC23+Mean91!AC23+Mean01!AC23+MeanCommon!AC23,0)</f>
        <v>7.9282891803892195</v>
      </c>
      <c r="AD23" s="133">
        <f>IF(AD$2,'Lin87'!AD23+'Lin91'!AD23+'Lin01'!AD23+Quad87!AD23+Quad91!AD23+Quad01!AD23+'HP87'!AD23+'HP91'!AD23+'HP01'!AD23+Mean87!AD23+Mean91!AD23+Mean01!AD23+MeanCommon!AD23,0)</f>
        <v>1.21041671779895</v>
      </c>
    </row>
    <row r="24" spans="1:30">
      <c r="A24" t="s">
        <v>421</v>
      </c>
      <c r="B24" s="133">
        <f>IF(B$2,'Lin87'!B24+'Lin91'!B24+'Lin01'!B24+Quad87!B24+Quad91!B24+Quad01!B24+'HP87'!B24+'HP91'!B24+'HP01'!B24+Mean87!B24+Mean91!B24+Mean01!B24+MeanCommon!B24,0)</f>
        <v>0.97508613524746723</v>
      </c>
      <c r="C24" s="133">
        <f>IF(C$2,'Lin87'!C24+'Lin91'!C24+'Lin01'!C24+Quad87!C24+Quad91!C24+Quad01!C24+'HP87'!C24+'HP91'!C24+'HP01'!C24+Mean87!C24+Mean91!C24+Mean01!C24+MeanCommon!C24,0)</f>
        <v>1.0965181975386731</v>
      </c>
      <c r="D24" s="133">
        <f>IF(D$2,'Lin87'!D24+'Lin91'!D24+'Lin01'!D24+Quad87!D24+Quad91!D24+Quad01!D24+'HP87'!D24+'HP91'!D24+'HP01'!D24+Mean87!D24+Mean91!D24+Mean01!D24+MeanCommon!D24,0)</f>
        <v>1493.5950820441708</v>
      </c>
      <c r="E24" s="133">
        <f>IF(E$2,'Lin87'!E24+'Lin91'!E24+'Lin01'!E24+Quad87!E24+Quad91!E24+Quad01!E24+'HP87'!E24+'HP91'!E24+'HP01'!E24+Mean87!E24+Mean91!E24+Mean01!E24+MeanCommon!E24,0)</f>
        <v>1501.6010346180942</v>
      </c>
      <c r="F24" s="133">
        <f>IF(F$2,'Lin87'!F24+'Lin91'!F24+'Lin01'!F24+Quad87!F24+Quad91!F24+Quad01!F24+'HP87'!F24+'HP91'!F24+'HP01'!F24+Mean87!F24+Mean91!F24+Mean01!F24+MeanCommon!F24,0)</f>
        <v>1507.8534694115108</v>
      </c>
      <c r="G24" s="133">
        <f>IF(G$2,'Lin87'!G24+'Lin91'!G24+'Lin01'!G24+Quad87!G24+Quad91!G24+Quad01!G24+'HP87'!G24+'HP91'!G24+'HP01'!G24+Mean87!G24+Mean91!G24+Mean01!G24+MeanCommon!G24,0)</f>
        <v>1.3145283028639994</v>
      </c>
      <c r="H24" s="133">
        <f>IF(H$2,'Lin87'!H24+'Lin91'!H24+'Lin01'!H24+Quad87!H24+Quad91!H24+Quad01!H24+'HP87'!H24+'HP91'!H24+'HP01'!H24+Mean87!H24+Mean91!H24+Mean01!H24+MeanCommon!H24,0)</f>
        <v>1.5599703268041563</v>
      </c>
      <c r="I24" s="133">
        <f>IF(I$2,'Lin87'!I24+'Lin91'!I24+'Lin01'!I24+Quad87!I24+Quad91!I24+Quad01!I24+'HP87'!I24+'HP91'!I24+'HP01'!I24+Mean87!I24+Mean91!I24+Mean01!I24+MeanCommon!I24,0)</f>
        <v>0.81715954503174404</v>
      </c>
      <c r="J24" s="133">
        <f>IF(J$2,'Lin87'!J24+'Lin91'!J24+'Lin01'!J24+Quad87!J24+Quad91!J24+Quad01!J24+'HP87'!J24+'HP91'!J24+'HP01'!J24+Mean87!J24+Mean91!J24+Mean01!J24+MeanCommon!J24,0)</f>
        <v>0.63679839703649488</v>
      </c>
      <c r="K24" s="133">
        <f>IF(K$2,'Lin87'!K24+'Lin91'!K24+'Lin01'!K24+Quad87!K24+Quad91!K24+Quad01!K24+'HP87'!K24+'HP91'!K24+'HP01'!K24+Mean87!K24+Mean91!K24+Mean01!K24+MeanCommon!K24,0)</f>
        <v>0.96453127407305739</v>
      </c>
      <c r="L24" s="133">
        <f>IF(L$2,'Lin87'!L24+'Lin91'!L24+'Lin01'!L24+Quad87!L24+Quad91!L24+Quad01!L24+'HP87'!L24+'HP91'!L24+'HP01'!L24+Mean87!L24+Mean91!L24+Mean01!L24+MeanCommon!L24,0)</f>
        <v>0.14737172904131154</v>
      </c>
      <c r="M24" s="133">
        <f>IF(M$2,'Lin87'!M24+'Lin91'!M24+'Lin01'!M24+Quad87!M24+Quad91!M24+Quad01!M24+'HP87'!M24+'HP91'!M24+'HP01'!M24+Mean87!M24+Mean91!M24+Mean01!M24+MeanCommon!M24,0)</f>
        <v>455.59516534320505</v>
      </c>
      <c r="N24" s="133">
        <f>IF(N$2,'Lin87'!N24+'Lin91'!N24+'Lin01'!N24+Quad87!N24+Quad91!N24+Quad01!N24+'HP87'!N24+'HP91'!N24+'HP01'!N24+Mean87!N24+Mean91!N24+Mean01!N24+MeanCommon!N24,0)</f>
        <v>0.24839447836386697</v>
      </c>
      <c r="O24" s="133">
        <f>IF(O$2,'Lin87'!O24+'Lin91'!O24+'Lin01'!O24+Quad87!O24+Quad91!O24+Quad01!O24+'HP87'!O24+'HP91'!O24+'HP01'!O24+Mean87!O24+Mean91!O24+Mean01!O24+MeanCommon!O24,0)</f>
        <v>5.8699579730958451</v>
      </c>
      <c r="P24" s="133">
        <f>IF(P$2,'Lin87'!P24+'Lin91'!P24+'Lin01'!P24+Quad87!P24+Quad91!P24+Quad01!P24+'HP87'!P24+'HP91'!P24+'HP01'!P24+Mean87!P24+Mean91!P24+Mean01!P24+MeanCommon!P24,0)</f>
        <v>-9.1633183224032411E-2</v>
      </c>
      <c r="Q24" s="133">
        <f>IF(Q$2,'Lin87'!Q24+'Lin91'!Q24+'Lin01'!Q24+Quad87!Q24+Quad91!Q24+Quad01!Q24+'HP87'!Q24+'HP91'!Q24+'HP01'!Q24+Mean87!Q24+Mean91!Q24+Mean01!Q24+MeanCommon!Q24,0)</f>
        <v>1401.1530373104279</v>
      </c>
      <c r="R24" s="133">
        <f>IF(R$2,'Lin87'!R24+'Lin91'!R24+'Lin01'!R24+Quad87!R24+Quad91!R24+Quad01!R24+'HP87'!R24+'HP91'!R24+'HP01'!R24+Mean87!R24+Mean91!R24+Mean01!R24+MeanCommon!R24,0)</f>
        <v>0.78705022968172189</v>
      </c>
      <c r="S24" s="133">
        <f>IF(S$2,'Lin87'!S24+'Lin91'!S24+'Lin01'!S24+Quad87!S24+Quad91!S24+Quad01!S24+'HP87'!S24+'HP91'!S24+'HP01'!S24+Mean87!S24+Mean91!S24+Mean01!S24+MeanCommon!S24,0)</f>
        <v>0.42983300578841338</v>
      </c>
      <c r="T24" s="133">
        <f>IF(T$2,'Lin87'!T24+'Lin91'!T24+'Lin01'!T24+Quad87!T24+Quad91!T24+Quad01!T24+'HP87'!T24+'HP91'!T24+'HP01'!T24+Mean87!T24+Mean91!T24+Mean01!T24+MeanCommon!T24,0)</f>
        <v>0.35721722389330995</v>
      </c>
      <c r="U24" s="133">
        <f>IF(U$2,'Lin87'!U24+'Lin91'!U24+'Lin01'!U24+Quad87!U24+Quad91!U24+Quad01!U24+'HP87'!U24+'HP91'!U24+'HP01'!U24+Mean87!U24+Mean91!U24+Mean01!U24+MeanCommon!U24,0)</f>
        <v>431.64539502624132</v>
      </c>
      <c r="V24" s="133">
        <f>IF(V$2,'Lin87'!V24+'Lin91'!V24+'Lin01'!V24+Quad87!V24+Quad91!V24+Quad01!V24+'HP87'!V24+'HP91'!V24+'HP01'!V24+Mean87!V24+Mean91!V24+Mean01!V24+MeanCommon!V24,0)</f>
        <v>0.64827172638753461</v>
      </c>
      <c r="W24" s="133">
        <f>IF(W$2,'Lin87'!W24+'Lin91'!W24+'Lin01'!W24+Quad87!W24+Quad91!W24+Quad01!W24+'HP87'!W24+'HP91'!W24+'HP01'!W24+Mean87!W24+Mean91!W24+Mean01!W24+MeanCommon!W24,0)</f>
        <v>464.31729255753385</v>
      </c>
      <c r="X24" s="133">
        <f>IF(X$2,'Lin87'!X24+'Lin91'!X24+'Lin01'!X24+Quad87!X24+Quad91!X24+Quad01!X24+'HP87'!X24+'HP91'!X24+'HP01'!X24+Mean87!X24+Mean91!X24+Mean01!X24+MeanCommon!X24,0)</f>
        <v>0.5569110282440688</v>
      </c>
      <c r="Y24" s="133">
        <f>IF(Y$2,'Lin87'!Y24+'Lin91'!Y24+'Lin01'!Y24+Quad87!Y24+Quad91!Y24+Quad01!Y24+'HP87'!Y24+'HP91'!Y24+'HP01'!Y24+Mean87!Y24+Mean91!Y24+Mean01!Y24+MeanCommon!Y24,0)</f>
        <v>0.53927454418851795</v>
      </c>
      <c r="Z24" s="133">
        <f>IF(Z$2,'Lin87'!Z24+'Lin91'!Z24+'Lin01'!Z24+Quad87!Z24+Quad91!Z24+Quad01!Z24+'HP87'!Z24+'HP91'!Z24+'HP01'!Z24+Mean87!Z24+Mean91!Z24+Mean01!Z24+MeanCommon!Z24,0)</f>
        <v>376.40010534866684</v>
      </c>
      <c r="AA24" s="133">
        <f>IF(AA$2,'Lin87'!AA24+'Lin91'!AA24+'Lin01'!AA24+Quad87!AA24+Quad91!AA24+Quad01!AA24+'HP87'!AA24+'HP91'!AA24+'HP01'!AA24+Mean87!AA24+Mean91!AA24+Mean01!AA24+MeanCommon!AA24,0)</f>
        <v>389.99419482941954</v>
      </c>
      <c r="AB24" s="133">
        <f>IF(AB$2,'Lin87'!AB24+'Lin91'!AB24+'Lin01'!AB24+Quad87!AB24+Quad91!AB24+Quad01!AB24+'HP87'!AB24+'HP91'!AB24+'HP01'!AB24+Mean87!AB24+Mean91!AB24+Mean01!AB24+MeanCommon!AB24,0)</f>
        <v>-8.2708477966612381</v>
      </c>
      <c r="AC24" s="133">
        <f>IF(AC$2,'Lin87'!AC24+'Lin91'!AC24+'Lin01'!AC24+Quad87!AC24+Quad91!AC24+Quad01!AC24+'HP87'!AC24+'HP91'!AC24+'HP01'!AC24+Mean87!AC24+Mean91!AC24+Mean01!AC24+MeanCommon!AC24,0)</f>
        <v>7.9282891803892195</v>
      </c>
      <c r="AD24" s="133">
        <f>IF(AD$2,'Lin87'!AD24+'Lin91'!AD24+'Lin01'!AD24+Quad87!AD24+Quad91!AD24+Quad01!AD24+'HP87'!AD24+'HP91'!AD24+'HP01'!AD24+Mean87!AD24+Mean91!AD24+Mean01!AD24+MeanCommon!AD24,0)</f>
        <v>1.21041671779895</v>
      </c>
    </row>
    <row r="25" spans="1:30">
      <c r="A25" t="s">
        <v>422</v>
      </c>
      <c r="B25" s="133">
        <f>IF(B$2,'Lin87'!B25+'Lin91'!B25+'Lin01'!B25+Quad87!B25+Quad91!B25+Quad01!B25+'HP87'!B25+'HP91'!B25+'HP01'!B25+Mean87!B25+Mean91!B25+Mean01!B25+MeanCommon!B25,0)</f>
        <v>0.97508613524746723</v>
      </c>
      <c r="C25" s="133">
        <f>IF(C$2,'Lin87'!C25+'Lin91'!C25+'Lin01'!C25+Quad87!C25+Quad91!C25+Quad01!C25+'HP87'!C25+'HP91'!C25+'HP01'!C25+Mean87!C25+Mean91!C25+Mean01!C25+MeanCommon!C25,0)</f>
        <v>1.0965181975386731</v>
      </c>
      <c r="D25" s="133">
        <f>IF(D$2,'Lin87'!D25+'Lin91'!D25+'Lin01'!D25+Quad87!D25+Quad91!D25+Quad01!D25+'HP87'!D25+'HP91'!D25+'HP01'!D25+Mean87!D25+Mean91!D25+Mean01!D25+MeanCommon!D25,0)</f>
        <v>1493.5888271225595</v>
      </c>
      <c r="E25" s="133">
        <f>IF(E$2,'Lin87'!E25+'Lin91'!E25+'Lin01'!E25+Quad87!E25+Quad91!E25+Quad01!E25+'HP87'!E25+'HP91'!E25+'HP01'!E25+Mean87!E25+Mean91!E25+Mean01!E25+MeanCommon!E25,0)</f>
        <v>1501.61692114161</v>
      </c>
      <c r="F25" s="133">
        <f>IF(F$2,'Lin87'!F25+'Lin91'!F25+'Lin01'!F25+Quad87!F25+Quad91!F25+Quad01!F25+'HP87'!F25+'HP91'!F25+'HP01'!F25+Mean87!F25+Mean91!F25+Mean01!F25+MeanCommon!F25,0)</f>
        <v>1508.0990686119553</v>
      </c>
      <c r="G25" s="133">
        <f>IF(G$2,'Lin87'!G25+'Lin91'!G25+'Lin01'!G25+Quad87!G25+Quad91!G25+Quad01!G25+'HP87'!G25+'HP91'!G25+'HP01'!G25+Mean87!G25+Mean91!G25+Mean01!G25+MeanCommon!G25,0)</f>
        <v>1.3145283028639994</v>
      </c>
      <c r="H25" s="133">
        <f>IF(H$2,'Lin87'!H25+'Lin91'!H25+'Lin01'!H25+Quad87!H25+Quad91!H25+Quad01!H25+'HP87'!H25+'HP91'!H25+'HP01'!H25+Mean87!H25+Mean91!H25+Mean01!H25+MeanCommon!H25,0)</f>
        <v>1.5599703268041563</v>
      </c>
      <c r="I25" s="133">
        <f>IF(I$2,'Lin87'!I25+'Lin91'!I25+'Lin01'!I25+Quad87!I25+Quad91!I25+Quad01!I25+'HP87'!I25+'HP91'!I25+'HP01'!I25+Mean87!I25+Mean91!I25+Mean01!I25+MeanCommon!I25,0)</f>
        <v>0.81715954503174404</v>
      </c>
      <c r="J25" s="133">
        <f>IF(J$2,'Lin87'!J25+'Lin91'!J25+'Lin01'!J25+Quad87!J25+Quad91!J25+Quad01!J25+'HP87'!J25+'HP91'!J25+'HP01'!J25+Mean87!J25+Mean91!J25+Mean01!J25+MeanCommon!J25,0)</f>
        <v>0.63679839703649488</v>
      </c>
      <c r="K25" s="133">
        <f>IF(K$2,'Lin87'!K25+'Lin91'!K25+'Lin01'!K25+Quad87!K25+Quad91!K25+Quad01!K25+'HP87'!K25+'HP91'!K25+'HP01'!K25+Mean87!K25+Mean91!K25+Mean01!K25+MeanCommon!K25,0)</f>
        <v>0.96453127407305739</v>
      </c>
      <c r="L25" s="133">
        <f>IF(L$2,'Lin87'!L25+'Lin91'!L25+'Lin01'!L25+Quad87!L25+Quad91!L25+Quad01!L25+'HP87'!L25+'HP91'!L25+'HP01'!L25+Mean87!L25+Mean91!L25+Mean01!L25+MeanCommon!L25,0)</f>
        <v>0.14737172904131154</v>
      </c>
      <c r="M25" s="133">
        <f>IF(M$2,'Lin87'!M25+'Lin91'!M25+'Lin01'!M25+Quad87!M25+Quad91!M25+Quad01!M25+'HP87'!M25+'HP91'!M25+'HP01'!M25+Mean87!M25+Mean91!M25+Mean01!M25+MeanCommon!M25,0)</f>
        <v>455.59516534320505</v>
      </c>
      <c r="N25" s="133">
        <f>IF(N$2,'Lin87'!N25+'Lin91'!N25+'Lin01'!N25+Quad87!N25+Quad91!N25+Quad01!N25+'HP87'!N25+'HP91'!N25+'HP01'!N25+Mean87!N25+Mean91!N25+Mean01!N25+MeanCommon!N25,0)</f>
        <v>0.24839447836386697</v>
      </c>
      <c r="O25" s="133">
        <f>IF(O$2,'Lin87'!O25+'Lin91'!O25+'Lin01'!O25+Quad87!O25+Quad91!O25+Quad01!O25+'HP87'!O25+'HP91'!O25+'HP01'!O25+Mean87!O25+Mean91!O25+Mean01!O25+MeanCommon!O25,0)</f>
        <v>5.8699579730958451</v>
      </c>
      <c r="P25" s="133">
        <f>IF(P$2,'Lin87'!P25+'Lin91'!P25+'Lin01'!P25+Quad87!P25+Quad91!P25+Quad01!P25+'HP87'!P25+'HP91'!P25+'HP01'!P25+Mean87!P25+Mean91!P25+Mean01!P25+MeanCommon!P25,0)</f>
        <v>-9.1633183224032411E-2</v>
      </c>
      <c r="Q25" s="133">
        <f>IF(Q$2,'Lin87'!Q25+'Lin91'!Q25+'Lin01'!Q25+Quad87!Q25+Quad91!Q25+Quad01!Q25+'HP87'!Q25+'HP91'!Q25+'HP01'!Q25+Mean87!Q25+Mean91!Q25+Mean01!Q25+MeanCommon!Q25,0)</f>
        <v>1402.3003789210527</v>
      </c>
      <c r="R25" s="133">
        <f>IF(R$2,'Lin87'!R25+'Lin91'!R25+'Lin01'!R25+Quad87!R25+Quad91!R25+Quad01!R25+'HP87'!R25+'HP91'!R25+'HP01'!R25+Mean87!R25+Mean91!R25+Mean01!R25+MeanCommon!R25,0)</f>
        <v>0.78705022968172189</v>
      </c>
      <c r="S25" s="133">
        <f>IF(S$2,'Lin87'!S25+'Lin91'!S25+'Lin01'!S25+Quad87!S25+Quad91!S25+Quad01!S25+'HP87'!S25+'HP91'!S25+'HP01'!S25+Mean87!S25+Mean91!S25+Mean01!S25+MeanCommon!S25,0)</f>
        <v>0.42983300578841338</v>
      </c>
      <c r="T25" s="133">
        <f>IF(T$2,'Lin87'!T25+'Lin91'!T25+'Lin01'!T25+Quad87!T25+Quad91!T25+Quad01!T25+'HP87'!T25+'HP91'!T25+'HP01'!T25+Mean87!T25+Mean91!T25+Mean01!T25+MeanCommon!T25,0)</f>
        <v>0.35721722389330995</v>
      </c>
      <c r="U25" s="133">
        <f>IF(U$2,'Lin87'!U25+'Lin91'!U25+'Lin01'!U25+Quad87!U25+Quad91!U25+Quad01!U25+'HP87'!U25+'HP91'!U25+'HP01'!U25+Mean87!U25+Mean91!U25+Mean01!U25+MeanCommon!U25,0)</f>
        <v>432.55999262868301</v>
      </c>
      <c r="V25" s="133">
        <f>IF(V$2,'Lin87'!V25+'Lin91'!V25+'Lin01'!V25+Quad87!V25+Quad91!V25+Quad01!V25+'HP87'!V25+'HP91'!V25+'HP01'!V25+Mean87!V25+Mean91!V25+Mean01!V25+MeanCommon!V25,0)</f>
        <v>0.64827172638753461</v>
      </c>
      <c r="W25" s="133">
        <f>IF(W$2,'Lin87'!W25+'Lin91'!W25+'Lin01'!W25+Quad87!W25+Quad91!W25+Quad01!W25+'HP87'!W25+'HP91'!W25+'HP01'!W25+Mean87!W25+Mean91!W25+Mean01!W25+MeanCommon!W25,0)</f>
        <v>464.31729255753385</v>
      </c>
      <c r="X25" s="133">
        <f>IF(X$2,'Lin87'!X25+'Lin91'!X25+'Lin01'!X25+Quad87!X25+Quad91!X25+Quad01!X25+'HP87'!X25+'HP91'!X25+'HP01'!X25+Mean87!X25+Mean91!X25+Mean01!X25+MeanCommon!X25,0)</f>
        <v>0.5569110282440688</v>
      </c>
      <c r="Y25" s="133">
        <f>IF(Y$2,'Lin87'!Y25+'Lin91'!Y25+'Lin01'!Y25+Quad87!Y25+Quad91!Y25+Quad01!Y25+'HP87'!Y25+'HP91'!Y25+'HP01'!Y25+Mean87!Y25+Mean91!Y25+Mean01!Y25+MeanCommon!Y25,0)</f>
        <v>0.53927454418851795</v>
      </c>
      <c r="Z25" s="133">
        <f>IF(Z$2,'Lin87'!Z25+'Lin91'!Z25+'Lin01'!Z25+Quad87!Z25+Quad91!Z25+Quad01!Z25+'HP87'!Z25+'HP91'!Z25+'HP01'!Z25+Mean87!Z25+Mean91!Z25+Mean01!Z25+MeanCommon!Z25,0)</f>
        <v>376.20089037095715</v>
      </c>
      <c r="AA25" s="133">
        <f>IF(AA$2,'Lin87'!AA25+'Lin91'!AA25+'Lin01'!AA25+Quad87!AA25+Quad91!AA25+Quad01!AA25+'HP87'!AA25+'HP91'!AA25+'HP01'!AA25+Mean87!AA25+Mean91!AA25+Mean01!AA25+MeanCommon!AA25,0)</f>
        <v>389.71893354193708</v>
      </c>
      <c r="AB25" s="133">
        <f>IF(AB$2,'Lin87'!AB25+'Lin91'!AB25+'Lin01'!AB25+Quad87!AB25+Quad91!AB25+Quad01!AB25+'HP87'!AB25+'HP91'!AB25+'HP01'!AB25+Mean87!AB25+Mean91!AB25+Mean01!AB25+MeanCommon!AB25,0)</f>
        <v>-8.2708477966612381</v>
      </c>
      <c r="AC25" s="133">
        <f>IF(AC$2,'Lin87'!AC25+'Lin91'!AC25+'Lin01'!AC25+Quad87!AC25+Quad91!AC25+Quad01!AC25+'HP87'!AC25+'HP91'!AC25+'HP01'!AC25+Mean87!AC25+Mean91!AC25+Mean01!AC25+MeanCommon!AC25,0)</f>
        <v>7.9282891803892195</v>
      </c>
      <c r="AD25" s="133">
        <f>IF(AD$2,'Lin87'!AD25+'Lin91'!AD25+'Lin01'!AD25+Quad87!AD25+Quad91!AD25+Quad01!AD25+'HP87'!AD25+'HP91'!AD25+'HP01'!AD25+Mean87!AD25+Mean91!AD25+Mean01!AD25+MeanCommon!AD25,0)</f>
        <v>1.21041671779895</v>
      </c>
    </row>
    <row r="26" spans="1:30">
      <c r="A26" t="s">
        <v>423</v>
      </c>
      <c r="B26" s="133">
        <f>IF(B$2,'Lin87'!B26+'Lin91'!B26+'Lin01'!B26+Quad87!B26+Quad91!B26+Quad01!B26+'HP87'!B26+'HP91'!B26+'HP01'!B26+Mean87!B26+Mean91!B26+Mean01!B26+MeanCommon!B26,0)</f>
        <v>0.97508613524746723</v>
      </c>
      <c r="C26" s="133">
        <f>IF(C$2,'Lin87'!C26+'Lin91'!C26+'Lin01'!C26+Quad87!C26+Quad91!C26+Quad01!C26+'HP87'!C26+'HP91'!C26+'HP01'!C26+Mean87!C26+Mean91!C26+Mean01!C26+MeanCommon!C26,0)</f>
        <v>1.0965181975386731</v>
      </c>
      <c r="D26" s="133">
        <f>IF(D$2,'Lin87'!D26+'Lin91'!D26+'Lin01'!D26+Quad87!D26+Quad91!D26+Quad01!D26+'HP87'!D26+'HP91'!D26+'HP01'!D26+Mean87!D26+Mean91!D26+Mean01!D26+MeanCommon!D26,0)</f>
        <v>1493.5825722009481</v>
      </c>
      <c r="E26" s="133">
        <f>IF(E$2,'Lin87'!E26+'Lin91'!E26+'Lin01'!E26+Quad87!E26+Quad91!E26+Quad01!E26+'HP87'!E26+'HP91'!E26+'HP01'!E26+Mean87!E26+Mean91!E26+Mean01!E26+MeanCommon!E26,0)</f>
        <v>1501.6328076651257</v>
      </c>
      <c r="F26" s="133">
        <f>IF(F$2,'Lin87'!F26+'Lin91'!F26+'Lin01'!F26+Quad87!F26+Quad91!F26+Quad01!F26+'HP87'!F26+'HP91'!F26+'HP01'!F26+Mean87!F26+Mean91!F26+Mean01!F26+MeanCommon!F26,0)</f>
        <v>1508.3446678123998</v>
      </c>
      <c r="G26" s="133">
        <f>IF(G$2,'Lin87'!G26+'Lin91'!G26+'Lin01'!G26+Quad87!G26+Quad91!G26+Quad01!G26+'HP87'!G26+'HP91'!G26+'HP01'!G26+Mean87!G26+Mean91!G26+Mean01!G26+MeanCommon!G26,0)</f>
        <v>1.3145283028639994</v>
      </c>
      <c r="H26" s="133">
        <f>IF(H$2,'Lin87'!H26+'Lin91'!H26+'Lin01'!H26+Quad87!H26+Quad91!H26+Quad01!H26+'HP87'!H26+'HP91'!H26+'HP01'!H26+Mean87!H26+Mean91!H26+Mean01!H26+MeanCommon!H26,0)</f>
        <v>1.5599703268041563</v>
      </c>
      <c r="I26" s="133">
        <f>IF(I$2,'Lin87'!I26+'Lin91'!I26+'Lin01'!I26+Quad87!I26+Quad91!I26+Quad01!I26+'HP87'!I26+'HP91'!I26+'HP01'!I26+Mean87!I26+Mean91!I26+Mean01!I26+MeanCommon!I26,0)</f>
        <v>0.81715954503174404</v>
      </c>
      <c r="J26" s="133">
        <f>IF(J$2,'Lin87'!J26+'Lin91'!J26+'Lin01'!J26+Quad87!J26+Quad91!J26+Quad01!J26+'HP87'!J26+'HP91'!J26+'HP01'!J26+Mean87!J26+Mean91!J26+Mean01!J26+MeanCommon!J26,0)</f>
        <v>0.63679839703649488</v>
      </c>
      <c r="K26" s="133">
        <f>IF(K$2,'Lin87'!K26+'Lin91'!K26+'Lin01'!K26+Quad87!K26+Quad91!K26+Quad01!K26+'HP87'!K26+'HP91'!K26+'HP01'!K26+Mean87!K26+Mean91!K26+Mean01!K26+MeanCommon!K26,0)</f>
        <v>0.96453127407305739</v>
      </c>
      <c r="L26" s="133">
        <f>IF(L$2,'Lin87'!L26+'Lin91'!L26+'Lin01'!L26+Quad87!L26+Quad91!L26+Quad01!L26+'HP87'!L26+'HP91'!L26+'HP01'!L26+Mean87!L26+Mean91!L26+Mean01!L26+MeanCommon!L26,0)</f>
        <v>0.14737172904131154</v>
      </c>
      <c r="M26" s="133">
        <f>IF(M$2,'Lin87'!M26+'Lin91'!M26+'Lin01'!M26+Quad87!M26+Quad91!M26+Quad01!M26+'HP87'!M26+'HP91'!M26+'HP01'!M26+Mean87!M26+Mean91!M26+Mean01!M26+MeanCommon!M26,0)</f>
        <v>455.59516534320505</v>
      </c>
      <c r="N26" s="133">
        <f>IF(N$2,'Lin87'!N26+'Lin91'!N26+'Lin01'!N26+Quad87!N26+Quad91!N26+Quad01!N26+'HP87'!N26+'HP91'!N26+'HP01'!N26+Mean87!N26+Mean91!N26+Mean01!N26+MeanCommon!N26,0)</f>
        <v>0.24839447836386697</v>
      </c>
      <c r="O26" s="133">
        <f>IF(O$2,'Lin87'!O26+'Lin91'!O26+'Lin01'!O26+Quad87!O26+Quad91!O26+Quad01!O26+'HP87'!O26+'HP91'!O26+'HP01'!O26+Mean87!O26+Mean91!O26+Mean01!O26+MeanCommon!O26,0)</f>
        <v>5.8699579730958451</v>
      </c>
      <c r="P26" s="133">
        <f>IF(P$2,'Lin87'!P26+'Lin91'!P26+'Lin01'!P26+Quad87!P26+Quad91!P26+Quad01!P26+'HP87'!P26+'HP91'!P26+'HP01'!P26+Mean87!P26+Mean91!P26+Mean01!P26+MeanCommon!P26,0)</f>
        <v>-9.1633183224032411E-2</v>
      </c>
      <c r="Q26" s="133">
        <f>IF(Q$2,'Lin87'!Q26+'Lin91'!Q26+'Lin01'!Q26+Quad87!Q26+Quad91!Q26+Quad01!Q26+'HP87'!Q26+'HP91'!Q26+'HP01'!Q26+Mean87!Q26+Mean91!Q26+Mean01!Q26+MeanCommon!Q26,0)</f>
        <v>1403.4477205316775</v>
      </c>
      <c r="R26" s="133">
        <f>IF(R$2,'Lin87'!R26+'Lin91'!R26+'Lin01'!R26+Quad87!R26+Quad91!R26+Quad01!R26+'HP87'!R26+'HP91'!R26+'HP01'!R26+Mean87!R26+Mean91!R26+Mean01!R26+MeanCommon!R26,0)</f>
        <v>0.78705022968172189</v>
      </c>
      <c r="S26" s="133">
        <f>IF(S$2,'Lin87'!S26+'Lin91'!S26+'Lin01'!S26+Quad87!S26+Quad91!S26+Quad01!S26+'HP87'!S26+'HP91'!S26+'HP01'!S26+Mean87!S26+Mean91!S26+Mean01!S26+MeanCommon!S26,0)</f>
        <v>0.42983300578841338</v>
      </c>
      <c r="T26" s="133">
        <f>IF(T$2,'Lin87'!T26+'Lin91'!T26+'Lin01'!T26+Quad87!T26+Quad91!T26+Quad01!T26+'HP87'!T26+'HP91'!T26+'HP01'!T26+Mean87!T26+Mean91!T26+Mean01!T26+MeanCommon!T26,0)</f>
        <v>0.35721722389330995</v>
      </c>
      <c r="U26" s="133">
        <f>IF(U$2,'Lin87'!U26+'Lin91'!U26+'Lin01'!U26+Quad87!U26+Quad91!U26+Quad01!U26+'HP87'!U26+'HP91'!U26+'HP01'!U26+Mean87!U26+Mean91!U26+Mean01!U26+MeanCommon!U26,0)</f>
        <v>433.47459023112464</v>
      </c>
      <c r="V26" s="133">
        <f>IF(V$2,'Lin87'!V26+'Lin91'!V26+'Lin01'!V26+Quad87!V26+Quad91!V26+Quad01!V26+'HP87'!V26+'HP91'!V26+'HP01'!V26+Mean87!V26+Mean91!V26+Mean01!V26+MeanCommon!V26,0)</f>
        <v>0.64827172638753461</v>
      </c>
      <c r="W26" s="133">
        <f>IF(W$2,'Lin87'!W26+'Lin91'!W26+'Lin01'!W26+Quad87!W26+Quad91!W26+Quad01!W26+'HP87'!W26+'HP91'!W26+'HP01'!W26+Mean87!W26+Mean91!W26+Mean01!W26+MeanCommon!W26,0)</f>
        <v>464.31729255753385</v>
      </c>
      <c r="X26" s="133">
        <f>IF(X$2,'Lin87'!X26+'Lin91'!X26+'Lin01'!X26+Quad87!X26+Quad91!X26+Quad01!X26+'HP87'!X26+'HP91'!X26+'HP01'!X26+Mean87!X26+Mean91!X26+Mean01!X26+MeanCommon!X26,0)</f>
        <v>0.5569110282440688</v>
      </c>
      <c r="Y26" s="133">
        <f>IF(Y$2,'Lin87'!Y26+'Lin91'!Y26+'Lin01'!Y26+Quad87!Y26+Quad91!Y26+Quad01!Y26+'HP87'!Y26+'HP91'!Y26+'HP01'!Y26+Mean87!Y26+Mean91!Y26+Mean01!Y26+MeanCommon!Y26,0)</f>
        <v>0.53927454418851795</v>
      </c>
      <c r="Z26" s="133">
        <f>IF(Z$2,'Lin87'!Z26+'Lin91'!Z26+'Lin01'!Z26+Quad87!Z26+Quad91!Z26+Quad01!Z26+'HP87'!Z26+'HP91'!Z26+'HP01'!Z26+Mean87!Z26+Mean91!Z26+Mean01!Z26+MeanCommon!Z26,0)</f>
        <v>376.00167539324747</v>
      </c>
      <c r="AA26" s="133">
        <f>IF(AA$2,'Lin87'!AA26+'Lin91'!AA26+'Lin01'!AA26+Quad87!AA26+Quad91!AA26+Quad01!AA26+'HP87'!AA26+'HP91'!AA26+'HP01'!AA26+Mean87!AA26+Mean91!AA26+Mean01!AA26+MeanCommon!AA26,0)</f>
        <v>389.44367225445467</v>
      </c>
      <c r="AB26" s="133">
        <f>IF(AB$2,'Lin87'!AB26+'Lin91'!AB26+'Lin01'!AB26+Quad87!AB26+Quad91!AB26+Quad01!AB26+'HP87'!AB26+'HP91'!AB26+'HP01'!AB26+Mean87!AB26+Mean91!AB26+Mean01!AB26+MeanCommon!AB26,0)</f>
        <v>-8.2708477966612381</v>
      </c>
      <c r="AC26" s="133">
        <f>IF(AC$2,'Lin87'!AC26+'Lin91'!AC26+'Lin01'!AC26+Quad87!AC26+Quad91!AC26+Quad01!AC26+'HP87'!AC26+'HP91'!AC26+'HP01'!AC26+Mean87!AC26+Mean91!AC26+Mean01!AC26+MeanCommon!AC26,0)</f>
        <v>7.9282891803892195</v>
      </c>
      <c r="AD26" s="133">
        <f>IF(AD$2,'Lin87'!AD26+'Lin91'!AD26+'Lin01'!AD26+Quad87!AD26+Quad91!AD26+Quad01!AD26+'HP87'!AD26+'HP91'!AD26+'HP01'!AD26+Mean87!AD26+Mean91!AD26+Mean01!AD26+MeanCommon!AD26,0)</f>
        <v>1.21041671779895</v>
      </c>
    </row>
    <row r="27" spans="1:30">
      <c r="A27" t="s">
        <v>424</v>
      </c>
      <c r="B27" s="133">
        <f>IF(B$2,'Lin87'!B27+'Lin91'!B27+'Lin01'!B27+Quad87!B27+Quad91!B27+Quad01!B27+'HP87'!B27+'HP91'!B27+'HP01'!B27+Mean87!B27+Mean91!B27+Mean01!B27+MeanCommon!B27,0)</f>
        <v>0.97508613524746723</v>
      </c>
      <c r="C27" s="133">
        <f>IF(C$2,'Lin87'!C27+'Lin91'!C27+'Lin01'!C27+Quad87!C27+Quad91!C27+Quad01!C27+'HP87'!C27+'HP91'!C27+'HP01'!C27+Mean87!C27+Mean91!C27+Mean01!C27+MeanCommon!C27,0)</f>
        <v>1.0965181975386731</v>
      </c>
      <c r="D27" s="133">
        <f>IF(D$2,'Lin87'!D27+'Lin91'!D27+'Lin01'!D27+Quad87!D27+Quad91!D27+Quad01!D27+'HP87'!D27+'HP91'!D27+'HP01'!D27+Mean87!D27+Mean91!D27+Mean01!D27+MeanCommon!D27,0)</f>
        <v>1493.5763172793368</v>
      </c>
      <c r="E27" s="133">
        <f>IF(E$2,'Lin87'!E27+'Lin91'!E27+'Lin01'!E27+Quad87!E27+Quad91!E27+Quad01!E27+'HP87'!E27+'HP91'!E27+'HP01'!E27+Mean87!E27+Mean91!E27+Mean01!E27+MeanCommon!E27,0)</f>
        <v>1501.6486941886415</v>
      </c>
      <c r="F27" s="133">
        <f>IF(F$2,'Lin87'!F27+'Lin91'!F27+'Lin01'!F27+Quad87!F27+Quad91!F27+Quad01!F27+'HP87'!F27+'HP91'!F27+'HP01'!F27+Mean87!F27+Mean91!F27+Mean01!F27+MeanCommon!F27,0)</f>
        <v>1508.5902670128444</v>
      </c>
      <c r="G27" s="133">
        <f>IF(G$2,'Lin87'!G27+'Lin91'!G27+'Lin01'!G27+Quad87!G27+Quad91!G27+Quad01!G27+'HP87'!G27+'HP91'!G27+'HP01'!G27+Mean87!G27+Mean91!G27+Mean01!G27+MeanCommon!G27,0)</f>
        <v>1.3145283028639994</v>
      </c>
      <c r="H27" s="133">
        <f>IF(H$2,'Lin87'!H27+'Lin91'!H27+'Lin01'!H27+Quad87!H27+Quad91!H27+Quad01!H27+'HP87'!H27+'HP91'!H27+'HP01'!H27+Mean87!H27+Mean91!H27+Mean01!H27+MeanCommon!H27,0)</f>
        <v>1.5599703268041563</v>
      </c>
      <c r="I27" s="133">
        <f>IF(I$2,'Lin87'!I27+'Lin91'!I27+'Lin01'!I27+Quad87!I27+Quad91!I27+Quad01!I27+'HP87'!I27+'HP91'!I27+'HP01'!I27+Mean87!I27+Mean91!I27+Mean01!I27+MeanCommon!I27,0)</f>
        <v>0.81715954503174404</v>
      </c>
      <c r="J27" s="133">
        <f>IF(J$2,'Lin87'!J27+'Lin91'!J27+'Lin01'!J27+Quad87!J27+Quad91!J27+Quad01!J27+'HP87'!J27+'HP91'!J27+'HP01'!J27+Mean87!J27+Mean91!J27+Mean01!J27+MeanCommon!J27,0)</f>
        <v>0.63679839703649488</v>
      </c>
      <c r="K27" s="133">
        <f>IF(K$2,'Lin87'!K27+'Lin91'!K27+'Lin01'!K27+Quad87!K27+Quad91!K27+Quad01!K27+'HP87'!K27+'HP91'!K27+'HP01'!K27+Mean87!K27+Mean91!K27+Mean01!K27+MeanCommon!K27,0)</f>
        <v>0.96453127407305739</v>
      </c>
      <c r="L27" s="133">
        <f>IF(L$2,'Lin87'!L27+'Lin91'!L27+'Lin01'!L27+Quad87!L27+Quad91!L27+Quad01!L27+'HP87'!L27+'HP91'!L27+'HP01'!L27+Mean87!L27+Mean91!L27+Mean01!L27+MeanCommon!L27,0)</f>
        <v>0.14737172904131154</v>
      </c>
      <c r="M27" s="133">
        <f>IF(M$2,'Lin87'!M27+'Lin91'!M27+'Lin01'!M27+Quad87!M27+Quad91!M27+Quad01!M27+'HP87'!M27+'HP91'!M27+'HP01'!M27+Mean87!M27+Mean91!M27+Mean01!M27+MeanCommon!M27,0)</f>
        <v>455.59516534320505</v>
      </c>
      <c r="N27" s="133">
        <f>IF(N$2,'Lin87'!N27+'Lin91'!N27+'Lin01'!N27+Quad87!N27+Quad91!N27+Quad01!N27+'HP87'!N27+'HP91'!N27+'HP01'!N27+Mean87!N27+Mean91!N27+Mean01!N27+MeanCommon!N27,0)</f>
        <v>0.24839447836386697</v>
      </c>
      <c r="O27" s="133">
        <f>IF(O$2,'Lin87'!O27+'Lin91'!O27+'Lin01'!O27+Quad87!O27+Quad91!O27+Quad01!O27+'HP87'!O27+'HP91'!O27+'HP01'!O27+Mean87!O27+Mean91!O27+Mean01!O27+MeanCommon!O27,0)</f>
        <v>5.8699579730958451</v>
      </c>
      <c r="P27" s="133">
        <f>IF(P$2,'Lin87'!P27+'Lin91'!P27+'Lin01'!P27+Quad87!P27+Quad91!P27+Quad01!P27+'HP87'!P27+'HP91'!P27+'HP01'!P27+Mean87!P27+Mean91!P27+Mean01!P27+MeanCommon!P27,0)</f>
        <v>-9.1633183224032411E-2</v>
      </c>
      <c r="Q27" s="133">
        <f>IF(Q$2,'Lin87'!Q27+'Lin91'!Q27+'Lin01'!Q27+Quad87!Q27+Quad91!Q27+Quad01!Q27+'HP87'!Q27+'HP91'!Q27+'HP01'!Q27+Mean87!Q27+Mean91!Q27+Mean01!Q27+MeanCommon!Q27,0)</f>
        <v>1404.5950621423024</v>
      </c>
      <c r="R27" s="133">
        <f>IF(R$2,'Lin87'!R27+'Lin91'!R27+'Lin01'!R27+Quad87!R27+Quad91!R27+Quad01!R27+'HP87'!R27+'HP91'!R27+'HP01'!R27+Mean87!R27+Mean91!R27+Mean01!R27+MeanCommon!R27,0)</f>
        <v>0.78705022968172189</v>
      </c>
      <c r="S27" s="133">
        <f>IF(S$2,'Lin87'!S27+'Lin91'!S27+'Lin01'!S27+Quad87!S27+Quad91!S27+Quad01!S27+'HP87'!S27+'HP91'!S27+'HP01'!S27+Mean87!S27+Mean91!S27+Mean01!S27+MeanCommon!S27,0)</f>
        <v>0.42983300578841338</v>
      </c>
      <c r="T27" s="133">
        <f>IF(T$2,'Lin87'!T27+'Lin91'!T27+'Lin01'!T27+Quad87!T27+Quad91!T27+Quad01!T27+'HP87'!T27+'HP91'!T27+'HP01'!T27+Mean87!T27+Mean91!T27+Mean01!T27+MeanCommon!T27,0)</f>
        <v>0.35721722389330995</v>
      </c>
      <c r="U27" s="133">
        <f>IF(U$2,'Lin87'!U27+'Lin91'!U27+'Lin01'!U27+Quad87!U27+Quad91!U27+Quad01!U27+'HP87'!U27+'HP91'!U27+'HP01'!U27+Mean87!U27+Mean91!U27+Mean01!U27+MeanCommon!U27,0)</f>
        <v>434.38918783356627</v>
      </c>
      <c r="V27" s="133">
        <f>IF(V$2,'Lin87'!V27+'Lin91'!V27+'Lin01'!V27+Quad87!V27+Quad91!V27+Quad01!V27+'HP87'!V27+'HP91'!V27+'HP01'!V27+Mean87!V27+Mean91!V27+Mean01!V27+MeanCommon!V27,0)</f>
        <v>0.64827172638753461</v>
      </c>
      <c r="W27" s="133">
        <f>IF(W$2,'Lin87'!W27+'Lin91'!W27+'Lin01'!W27+Quad87!W27+Quad91!W27+Quad01!W27+'HP87'!W27+'HP91'!W27+'HP01'!W27+Mean87!W27+Mean91!W27+Mean01!W27+MeanCommon!W27,0)</f>
        <v>464.31729255753385</v>
      </c>
      <c r="X27" s="133">
        <f>IF(X$2,'Lin87'!X27+'Lin91'!X27+'Lin01'!X27+Quad87!X27+Quad91!X27+Quad01!X27+'HP87'!X27+'HP91'!X27+'HP01'!X27+Mean87!X27+Mean91!X27+Mean01!X27+MeanCommon!X27,0)</f>
        <v>0.5569110282440688</v>
      </c>
      <c r="Y27" s="133">
        <f>IF(Y$2,'Lin87'!Y27+'Lin91'!Y27+'Lin01'!Y27+Quad87!Y27+Quad91!Y27+Quad01!Y27+'HP87'!Y27+'HP91'!Y27+'HP01'!Y27+Mean87!Y27+Mean91!Y27+Mean01!Y27+MeanCommon!Y27,0)</f>
        <v>0.53927454418851795</v>
      </c>
      <c r="Z27" s="133">
        <f>IF(Z$2,'Lin87'!Z27+'Lin91'!Z27+'Lin01'!Z27+Quad87!Z27+Quad91!Z27+Quad01!Z27+'HP87'!Z27+'HP91'!Z27+'HP01'!Z27+Mean87!Z27+Mean91!Z27+Mean01!Z27+MeanCommon!Z27,0)</f>
        <v>375.80246041553772</v>
      </c>
      <c r="AA27" s="133">
        <f>IF(AA$2,'Lin87'!AA27+'Lin91'!AA27+'Lin01'!AA27+Quad87!AA27+Quad91!AA27+Quad01!AA27+'HP87'!AA27+'HP91'!AA27+'HP01'!AA27+Mean87!AA27+Mean91!AA27+Mean01!AA27+MeanCommon!AA27,0)</f>
        <v>389.1684109669722</v>
      </c>
      <c r="AB27" s="133">
        <f>IF(AB$2,'Lin87'!AB27+'Lin91'!AB27+'Lin01'!AB27+Quad87!AB27+Quad91!AB27+Quad01!AB27+'HP87'!AB27+'HP91'!AB27+'HP01'!AB27+Mean87!AB27+Mean91!AB27+Mean01!AB27+MeanCommon!AB27,0)</f>
        <v>-8.2708477966612381</v>
      </c>
      <c r="AC27" s="133">
        <f>IF(AC$2,'Lin87'!AC27+'Lin91'!AC27+'Lin01'!AC27+Quad87!AC27+Quad91!AC27+Quad01!AC27+'HP87'!AC27+'HP91'!AC27+'HP01'!AC27+Mean87!AC27+Mean91!AC27+Mean01!AC27+MeanCommon!AC27,0)</f>
        <v>7.9282891803892195</v>
      </c>
      <c r="AD27" s="133">
        <f>IF(AD$2,'Lin87'!AD27+'Lin91'!AD27+'Lin01'!AD27+Quad87!AD27+Quad91!AD27+Quad01!AD27+'HP87'!AD27+'HP91'!AD27+'HP01'!AD27+Mean87!AD27+Mean91!AD27+Mean01!AD27+MeanCommon!AD27,0)</f>
        <v>1.21041671779895</v>
      </c>
    </row>
    <row r="28" spans="1:30">
      <c r="A28" t="s">
        <v>425</v>
      </c>
      <c r="B28" s="133">
        <f>IF(B$2,'Lin87'!B28+'Lin91'!B28+'Lin01'!B28+Quad87!B28+Quad91!B28+Quad01!B28+'HP87'!B28+'HP91'!B28+'HP01'!B28+Mean87!B28+Mean91!B28+Mean01!B28+MeanCommon!B28,0)</f>
        <v>0.97508613524746723</v>
      </c>
      <c r="C28" s="133">
        <f>IF(C$2,'Lin87'!C28+'Lin91'!C28+'Lin01'!C28+Quad87!C28+Quad91!C28+Quad01!C28+'HP87'!C28+'HP91'!C28+'HP01'!C28+Mean87!C28+Mean91!C28+Mean01!C28+MeanCommon!C28,0)</f>
        <v>1.0965181975386731</v>
      </c>
      <c r="D28" s="133">
        <f>IF(D$2,'Lin87'!D28+'Lin91'!D28+'Lin01'!D28+Quad87!D28+Quad91!D28+Quad01!D28+'HP87'!D28+'HP91'!D28+'HP01'!D28+Mean87!D28+Mean91!D28+Mean01!D28+MeanCommon!D28,0)</f>
        <v>1493.5700623577254</v>
      </c>
      <c r="E28" s="133">
        <f>IF(E$2,'Lin87'!E28+'Lin91'!E28+'Lin01'!E28+Quad87!E28+Quad91!E28+Quad01!E28+'HP87'!E28+'HP91'!E28+'HP01'!E28+Mean87!E28+Mean91!E28+Mean01!E28+MeanCommon!E28,0)</f>
        <v>1501.6645807121572</v>
      </c>
      <c r="F28" s="133">
        <f>IF(F$2,'Lin87'!F28+'Lin91'!F28+'Lin01'!F28+Quad87!F28+Quad91!F28+Quad01!F28+'HP87'!F28+'HP91'!F28+'HP01'!F28+Mean87!F28+Mean91!F28+Mean01!F28+MeanCommon!F28,0)</f>
        <v>1508.8358662132889</v>
      </c>
      <c r="G28" s="133">
        <f>IF(G$2,'Lin87'!G28+'Lin91'!G28+'Lin01'!G28+Quad87!G28+Quad91!G28+Quad01!G28+'HP87'!G28+'HP91'!G28+'HP01'!G28+Mean87!G28+Mean91!G28+Mean01!G28+MeanCommon!G28,0)</f>
        <v>1.3145283028639994</v>
      </c>
      <c r="H28" s="133">
        <f>IF(H$2,'Lin87'!H28+'Lin91'!H28+'Lin01'!H28+Quad87!H28+Quad91!H28+Quad01!H28+'HP87'!H28+'HP91'!H28+'HP01'!H28+Mean87!H28+Mean91!H28+Mean01!H28+MeanCommon!H28,0)</f>
        <v>1.5599703268041563</v>
      </c>
      <c r="I28" s="133">
        <f>IF(I$2,'Lin87'!I28+'Lin91'!I28+'Lin01'!I28+Quad87!I28+Quad91!I28+Quad01!I28+'HP87'!I28+'HP91'!I28+'HP01'!I28+Mean87!I28+Mean91!I28+Mean01!I28+MeanCommon!I28,0)</f>
        <v>0.81715954503174404</v>
      </c>
      <c r="J28" s="133">
        <f>IF(J$2,'Lin87'!J28+'Lin91'!J28+'Lin01'!J28+Quad87!J28+Quad91!J28+Quad01!J28+'HP87'!J28+'HP91'!J28+'HP01'!J28+Mean87!J28+Mean91!J28+Mean01!J28+MeanCommon!J28,0)</f>
        <v>0.63679839703649488</v>
      </c>
      <c r="K28" s="133">
        <f>IF(K$2,'Lin87'!K28+'Lin91'!K28+'Lin01'!K28+Quad87!K28+Quad91!K28+Quad01!K28+'HP87'!K28+'HP91'!K28+'HP01'!K28+Mean87!K28+Mean91!K28+Mean01!K28+MeanCommon!K28,0)</f>
        <v>0.96453127407305739</v>
      </c>
      <c r="L28" s="133">
        <f>IF(L$2,'Lin87'!L28+'Lin91'!L28+'Lin01'!L28+Quad87!L28+Quad91!L28+Quad01!L28+'HP87'!L28+'HP91'!L28+'HP01'!L28+Mean87!L28+Mean91!L28+Mean01!L28+MeanCommon!L28,0)</f>
        <v>0.14737172904131154</v>
      </c>
      <c r="M28" s="133">
        <f>IF(M$2,'Lin87'!M28+'Lin91'!M28+'Lin01'!M28+Quad87!M28+Quad91!M28+Quad01!M28+'HP87'!M28+'HP91'!M28+'HP01'!M28+Mean87!M28+Mean91!M28+Mean01!M28+MeanCommon!M28,0)</f>
        <v>455.59516534320505</v>
      </c>
      <c r="N28" s="133">
        <f>IF(N$2,'Lin87'!N28+'Lin91'!N28+'Lin01'!N28+Quad87!N28+Quad91!N28+Quad01!N28+'HP87'!N28+'HP91'!N28+'HP01'!N28+Mean87!N28+Mean91!N28+Mean01!N28+MeanCommon!N28,0)</f>
        <v>0.24839447836386697</v>
      </c>
      <c r="O28" s="133">
        <f>IF(O$2,'Lin87'!O28+'Lin91'!O28+'Lin01'!O28+Quad87!O28+Quad91!O28+Quad01!O28+'HP87'!O28+'HP91'!O28+'HP01'!O28+Mean87!O28+Mean91!O28+Mean01!O28+MeanCommon!O28,0)</f>
        <v>5.8699579730958451</v>
      </c>
      <c r="P28" s="133">
        <f>IF(P$2,'Lin87'!P28+'Lin91'!P28+'Lin01'!P28+Quad87!P28+Quad91!P28+Quad01!P28+'HP87'!P28+'HP91'!P28+'HP01'!P28+Mean87!P28+Mean91!P28+Mean01!P28+MeanCommon!P28,0)</f>
        <v>-9.1633183224032411E-2</v>
      </c>
      <c r="Q28" s="133">
        <f>IF(Q$2,'Lin87'!Q28+'Lin91'!Q28+'Lin01'!Q28+Quad87!Q28+Quad91!Q28+Quad01!Q28+'HP87'!Q28+'HP91'!Q28+'HP01'!Q28+Mean87!Q28+Mean91!Q28+Mean01!Q28+MeanCommon!Q28,0)</f>
        <v>1405.7424037529272</v>
      </c>
      <c r="R28" s="133">
        <f>IF(R$2,'Lin87'!R28+'Lin91'!R28+'Lin01'!R28+Quad87!R28+Quad91!R28+Quad01!R28+'HP87'!R28+'HP91'!R28+'HP01'!R28+Mean87!R28+Mean91!R28+Mean01!R28+MeanCommon!R28,0)</f>
        <v>0.78705022968172189</v>
      </c>
      <c r="S28" s="133">
        <f>IF(S$2,'Lin87'!S28+'Lin91'!S28+'Lin01'!S28+Quad87!S28+Quad91!S28+Quad01!S28+'HP87'!S28+'HP91'!S28+'HP01'!S28+Mean87!S28+Mean91!S28+Mean01!S28+MeanCommon!S28,0)</f>
        <v>0.42983300578841338</v>
      </c>
      <c r="T28" s="133">
        <f>IF(T$2,'Lin87'!T28+'Lin91'!T28+'Lin01'!T28+Quad87!T28+Quad91!T28+Quad01!T28+'HP87'!T28+'HP91'!T28+'HP01'!T28+Mean87!T28+Mean91!T28+Mean01!T28+MeanCommon!T28,0)</f>
        <v>0.35721722389330995</v>
      </c>
      <c r="U28" s="133">
        <f>IF(U$2,'Lin87'!U28+'Lin91'!U28+'Lin01'!U28+Quad87!U28+Quad91!U28+Quad01!U28+'HP87'!U28+'HP91'!U28+'HP01'!U28+Mean87!U28+Mean91!U28+Mean01!U28+MeanCommon!U28,0)</f>
        <v>435.30378543600796</v>
      </c>
      <c r="V28" s="133">
        <f>IF(V$2,'Lin87'!V28+'Lin91'!V28+'Lin01'!V28+Quad87!V28+Quad91!V28+Quad01!V28+'HP87'!V28+'HP91'!V28+'HP01'!V28+Mean87!V28+Mean91!V28+Mean01!V28+MeanCommon!V28,0)</f>
        <v>0.64827172638753461</v>
      </c>
      <c r="W28" s="133">
        <f>IF(W$2,'Lin87'!W28+'Lin91'!W28+'Lin01'!W28+Quad87!W28+Quad91!W28+Quad01!W28+'HP87'!W28+'HP91'!W28+'HP01'!W28+Mean87!W28+Mean91!W28+Mean01!W28+MeanCommon!W28,0)</f>
        <v>464.31729255753385</v>
      </c>
      <c r="X28" s="133">
        <f>IF(X$2,'Lin87'!X28+'Lin91'!X28+'Lin01'!X28+Quad87!X28+Quad91!X28+Quad01!X28+'HP87'!X28+'HP91'!X28+'HP01'!X28+Mean87!X28+Mean91!X28+Mean01!X28+MeanCommon!X28,0)</f>
        <v>0.5569110282440688</v>
      </c>
      <c r="Y28" s="133">
        <f>IF(Y$2,'Lin87'!Y28+'Lin91'!Y28+'Lin01'!Y28+Quad87!Y28+Quad91!Y28+Quad01!Y28+'HP87'!Y28+'HP91'!Y28+'HP01'!Y28+Mean87!Y28+Mean91!Y28+Mean01!Y28+MeanCommon!Y28,0)</f>
        <v>0.53927454418851795</v>
      </c>
      <c r="Z28" s="133">
        <f>IF(Z$2,'Lin87'!Z28+'Lin91'!Z28+'Lin01'!Z28+Quad87!Z28+Quad91!Z28+Quad01!Z28+'HP87'!Z28+'HP91'!Z28+'HP01'!Z28+Mean87!Z28+Mean91!Z28+Mean01!Z28+MeanCommon!Z28,0)</f>
        <v>375.60324543782804</v>
      </c>
      <c r="AA28" s="133">
        <f>IF(AA$2,'Lin87'!AA28+'Lin91'!AA28+'Lin01'!AA28+Quad87!AA28+Quad91!AA28+Quad01!AA28+'HP87'!AA28+'HP91'!AA28+'HP01'!AA28+Mean87!AA28+Mean91!AA28+Mean01!AA28+MeanCommon!AA28,0)</f>
        <v>388.8931496794898</v>
      </c>
      <c r="AB28" s="133">
        <f>IF(AB$2,'Lin87'!AB28+'Lin91'!AB28+'Lin01'!AB28+Quad87!AB28+Quad91!AB28+Quad01!AB28+'HP87'!AB28+'HP91'!AB28+'HP01'!AB28+Mean87!AB28+Mean91!AB28+Mean01!AB28+MeanCommon!AB28,0)</f>
        <v>-8.2708477966612381</v>
      </c>
      <c r="AC28" s="133">
        <f>IF(AC$2,'Lin87'!AC28+'Lin91'!AC28+'Lin01'!AC28+Quad87!AC28+Quad91!AC28+Quad01!AC28+'HP87'!AC28+'HP91'!AC28+'HP01'!AC28+Mean87!AC28+Mean91!AC28+Mean01!AC28+MeanCommon!AC28,0)</f>
        <v>7.9282891803892195</v>
      </c>
      <c r="AD28" s="133">
        <f>IF(AD$2,'Lin87'!AD28+'Lin91'!AD28+'Lin01'!AD28+Quad87!AD28+Quad91!AD28+Quad01!AD28+'HP87'!AD28+'HP91'!AD28+'HP01'!AD28+Mean87!AD28+Mean91!AD28+Mean01!AD28+MeanCommon!AD28,0)</f>
        <v>1.21041671779895</v>
      </c>
    </row>
    <row r="29" spans="1:30">
      <c r="A29" t="s">
        <v>426</v>
      </c>
      <c r="B29" s="133">
        <f>IF(B$2,'Lin87'!B29+'Lin91'!B29+'Lin01'!B29+Quad87!B29+Quad91!B29+Quad01!B29+'HP87'!B29+'HP91'!B29+'HP01'!B29+Mean87!B29+Mean91!B29+Mean01!B29+MeanCommon!B29,0)</f>
        <v>0.97508613524746723</v>
      </c>
      <c r="C29" s="133">
        <f>IF(C$2,'Lin87'!C29+'Lin91'!C29+'Lin01'!C29+Quad87!C29+Quad91!C29+Quad01!C29+'HP87'!C29+'HP91'!C29+'HP01'!C29+Mean87!C29+Mean91!C29+Mean01!C29+MeanCommon!C29,0)</f>
        <v>1.0965181975386731</v>
      </c>
      <c r="D29" s="133">
        <f>IF(D$2,'Lin87'!D29+'Lin91'!D29+'Lin01'!D29+Quad87!D29+Quad91!D29+Quad01!D29+'HP87'!D29+'HP91'!D29+'HP01'!D29+Mean87!D29+Mean91!D29+Mean01!D29+MeanCommon!D29,0)</f>
        <v>1493.5638074361141</v>
      </c>
      <c r="E29" s="133">
        <f>IF(E$2,'Lin87'!E29+'Lin91'!E29+'Lin01'!E29+Quad87!E29+Quad91!E29+Quad01!E29+'HP87'!E29+'HP91'!E29+'HP01'!E29+Mean87!E29+Mean91!E29+Mean01!E29+MeanCommon!E29,0)</f>
        <v>1501.6804672356729</v>
      </c>
      <c r="F29" s="133">
        <f>IF(F$2,'Lin87'!F29+'Lin91'!F29+'Lin01'!F29+Quad87!F29+Quad91!F29+Quad01!F29+'HP87'!F29+'HP91'!F29+'HP01'!F29+Mean87!F29+Mean91!F29+Mean01!F29+MeanCommon!F29,0)</f>
        <v>1509.0814654137334</v>
      </c>
      <c r="G29" s="133">
        <f>IF(G$2,'Lin87'!G29+'Lin91'!G29+'Lin01'!G29+Quad87!G29+Quad91!G29+Quad01!G29+'HP87'!G29+'HP91'!G29+'HP01'!G29+Mean87!G29+Mean91!G29+Mean01!G29+MeanCommon!G29,0)</f>
        <v>1.3145283028639994</v>
      </c>
      <c r="H29" s="133">
        <f>IF(H$2,'Lin87'!H29+'Lin91'!H29+'Lin01'!H29+Quad87!H29+Quad91!H29+Quad01!H29+'HP87'!H29+'HP91'!H29+'HP01'!H29+Mean87!H29+Mean91!H29+Mean01!H29+MeanCommon!H29,0)</f>
        <v>1.5599703268041563</v>
      </c>
      <c r="I29" s="133">
        <f>IF(I$2,'Lin87'!I29+'Lin91'!I29+'Lin01'!I29+Quad87!I29+Quad91!I29+Quad01!I29+'HP87'!I29+'HP91'!I29+'HP01'!I29+Mean87!I29+Mean91!I29+Mean01!I29+MeanCommon!I29,0)</f>
        <v>0.81715954503174404</v>
      </c>
      <c r="J29" s="133">
        <f>IF(J$2,'Lin87'!J29+'Lin91'!J29+'Lin01'!J29+Quad87!J29+Quad91!J29+Quad01!J29+'HP87'!J29+'HP91'!J29+'HP01'!J29+Mean87!J29+Mean91!J29+Mean01!J29+MeanCommon!J29,0)</f>
        <v>0.63679839703649488</v>
      </c>
      <c r="K29" s="133">
        <f>IF(K$2,'Lin87'!K29+'Lin91'!K29+'Lin01'!K29+Quad87!K29+Quad91!K29+Quad01!K29+'HP87'!K29+'HP91'!K29+'HP01'!K29+Mean87!K29+Mean91!K29+Mean01!K29+MeanCommon!K29,0)</f>
        <v>0.96453127407305739</v>
      </c>
      <c r="L29" s="133">
        <f>IF(L$2,'Lin87'!L29+'Lin91'!L29+'Lin01'!L29+Quad87!L29+Quad91!L29+Quad01!L29+'HP87'!L29+'HP91'!L29+'HP01'!L29+Mean87!L29+Mean91!L29+Mean01!L29+MeanCommon!L29,0)</f>
        <v>0.14737172904131154</v>
      </c>
      <c r="M29" s="133">
        <f>IF(M$2,'Lin87'!M29+'Lin91'!M29+'Lin01'!M29+Quad87!M29+Quad91!M29+Quad01!M29+'HP87'!M29+'HP91'!M29+'HP01'!M29+Mean87!M29+Mean91!M29+Mean01!M29+MeanCommon!M29,0)</f>
        <v>455.59516534320505</v>
      </c>
      <c r="N29" s="133">
        <f>IF(N$2,'Lin87'!N29+'Lin91'!N29+'Lin01'!N29+Quad87!N29+Quad91!N29+Quad01!N29+'HP87'!N29+'HP91'!N29+'HP01'!N29+Mean87!N29+Mean91!N29+Mean01!N29+MeanCommon!N29,0)</f>
        <v>0.24839447836386697</v>
      </c>
      <c r="O29" s="133">
        <f>IF(O$2,'Lin87'!O29+'Lin91'!O29+'Lin01'!O29+Quad87!O29+Quad91!O29+Quad01!O29+'HP87'!O29+'HP91'!O29+'HP01'!O29+Mean87!O29+Mean91!O29+Mean01!O29+MeanCommon!O29,0)</f>
        <v>5.8699579730958451</v>
      </c>
      <c r="P29" s="133">
        <f>IF(P$2,'Lin87'!P29+'Lin91'!P29+'Lin01'!P29+Quad87!P29+Quad91!P29+Quad01!P29+'HP87'!P29+'HP91'!P29+'HP01'!P29+Mean87!P29+Mean91!P29+Mean01!P29+MeanCommon!P29,0)</f>
        <v>-9.1633183224032411E-2</v>
      </c>
      <c r="Q29" s="133">
        <f>IF(Q$2,'Lin87'!Q29+'Lin91'!Q29+'Lin01'!Q29+Quad87!Q29+Quad91!Q29+Quad01!Q29+'HP87'!Q29+'HP91'!Q29+'HP01'!Q29+Mean87!Q29+Mean91!Q29+Mean01!Q29+MeanCommon!Q29,0)</f>
        <v>1406.889745363552</v>
      </c>
      <c r="R29" s="133">
        <f>IF(R$2,'Lin87'!R29+'Lin91'!R29+'Lin01'!R29+Quad87!R29+Quad91!R29+Quad01!R29+'HP87'!R29+'HP91'!R29+'HP01'!R29+Mean87!R29+Mean91!R29+Mean01!R29+MeanCommon!R29,0)</f>
        <v>0.78705022968172189</v>
      </c>
      <c r="S29" s="133">
        <f>IF(S$2,'Lin87'!S29+'Lin91'!S29+'Lin01'!S29+Quad87!S29+Quad91!S29+Quad01!S29+'HP87'!S29+'HP91'!S29+'HP01'!S29+Mean87!S29+Mean91!S29+Mean01!S29+MeanCommon!S29,0)</f>
        <v>0.42983300578841338</v>
      </c>
      <c r="T29" s="133">
        <f>IF(T$2,'Lin87'!T29+'Lin91'!T29+'Lin01'!T29+Quad87!T29+Quad91!T29+Quad01!T29+'HP87'!T29+'HP91'!T29+'HP01'!T29+Mean87!T29+Mean91!T29+Mean01!T29+MeanCommon!T29,0)</f>
        <v>0.35721722389330995</v>
      </c>
      <c r="U29" s="133">
        <f>IF(U$2,'Lin87'!U29+'Lin91'!U29+'Lin01'!U29+Quad87!U29+Quad91!U29+Quad01!U29+'HP87'!U29+'HP91'!U29+'HP01'!U29+Mean87!U29+Mean91!U29+Mean01!U29+MeanCommon!U29,0)</f>
        <v>436.21838303844959</v>
      </c>
      <c r="V29" s="133">
        <f>IF(V$2,'Lin87'!V29+'Lin91'!V29+'Lin01'!V29+Quad87!V29+Quad91!V29+Quad01!V29+'HP87'!V29+'HP91'!V29+'HP01'!V29+Mean87!V29+Mean91!V29+Mean01!V29+MeanCommon!V29,0)</f>
        <v>0.64827172638753461</v>
      </c>
      <c r="W29" s="133">
        <f>IF(W$2,'Lin87'!W29+'Lin91'!W29+'Lin01'!W29+Quad87!W29+Quad91!W29+Quad01!W29+'HP87'!W29+'HP91'!W29+'HP01'!W29+Mean87!W29+Mean91!W29+Mean01!W29+MeanCommon!W29,0)</f>
        <v>464.31729255753385</v>
      </c>
      <c r="X29" s="133">
        <f>IF(X$2,'Lin87'!X29+'Lin91'!X29+'Lin01'!X29+Quad87!X29+Quad91!X29+Quad01!X29+'HP87'!X29+'HP91'!X29+'HP01'!X29+Mean87!X29+Mean91!X29+Mean01!X29+MeanCommon!X29,0)</f>
        <v>0.5569110282440688</v>
      </c>
      <c r="Y29" s="133">
        <f>IF(Y$2,'Lin87'!Y29+'Lin91'!Y29+'Lin01'!Y29+Quad87!Y29+Quad91!Y29+Quad01!Y29+'HP87'!Y29+'HP91'!Y29+'HP01'!Y29+Mean87!Y29+Mean91!Y29+Mean01!Y29+MeanCommon!Y29,0)</f>
        <v>0.53927454418851795</v>
      </c>
      <c r="Z29" s="133">
        <f>IF(Z$2,'Lin87'!Z29+'Lin91'!Z29+'Lin01'!Z29+Quad87!Z29+Quad91!Z29+Quad01!Z29+'HP87'!Z29+'HP91'!Z29+'HP01'!Z29+Mean87!Z29+Mean91!Z29+Mean01!Z29+MeanCommon!Z29,0)</f>
        <v>375.40403046011835</v>
      </c>
      <c r="AA29" s="133">
        <f>IF(AA$2,'Lin87'!AA29+'Lin91'!AA29+'Lin01'!AA29+Quad87!AA29+Quad91!AA29+Quad01!AA29+'HP87'!AA29+'HP91'!AA29+'HP01'!AA29+Mean87!AA29+Mean91!AA29+Mean01!AA29+MeanCommon!AA29,0)</f>
        <v>388.61788839200733</v>
      </c>
      <c r="AB29" s="133">
        <f>IF(AB$2,'Lin87'!AB29+'Lin91'!AB29+'Lin01'!AB29+Quad87!AB29+Quad91!AB29+Quad01!AB29+'HP87'!AB29+'HP91'!AB29+'HP01'!AB29+Mean87!AB29+Mean91!AB29+Mean01!AB29+MeanCommon!AB29,0)</f>
        <v>-8.2708477966612381</v>
      </c>
      <c r="AC29" s="133">
        <f>IF(AC$2,'Lin87'!AC29+'Lin91'!AC29+'Lin01'!AC29+Quad87!AC29+Quad91!AC29+Quad01!AC29+'HP87'!AC29+'HP91'!AC29+'HP01'!AC29+Mean87!AC29+Mean91!AC29+Mean01!AC29+MeanCommon!AC29,0)</f>
        <v>7.9282891803892195</v>
      </c>
      <c r="AD29" s="133">
        <f>IF(AD$2,'Lin87'!AD29+'Lin91'!AD29+'Lin01'!AD29+Quad87!AD29+Quad91!AD29+Quad01!AD29+'HP87'!AD29+'HP91'!AD29+'HP01'!AD29+Mean87!AD29+Mean91!AD29+Mean01!AD29+MeanCommon!AD29,0)</f>
        <v>1.21041671779895</v>
      </c>
    </row>
    <row r="30" spans="1:30">
      <c r="A30" t="s">
        <v>427</v>
      </c>
      <c r="B30" s="133">
        <f>IF(B$2,'Lin87'!B30+'Lin91'!B30+'Lin01'!B30+Quad87!B30+Quad91!B30+Quad01!B30+'HP87'!B30+'HP91'!B30+'HP01'!B30+Mean87!B30+Mean91!B30+Mean01!B30+MeanCommon!B30,0)</f>
        <v>0.97508613524746723</v>
      </c>
      <c r="C30" s="133">
        <f>IF(C$2,'Lin87'!C30+'Lin91'!C30+'Lin01'!C30+Quad87!C30+Quad91!C30+Quad01!C30+'HP87'!C30+'HP91'!C30+'HP01'!C30+Mean87!C30+Mean91!C30+Mean01!C30+MeanCommon!C30,0)</f>
        <v>1.0965181975386731</v>
      </c>
      <c r="D30" s="133">
        <f>IF(D$2,'Lin87'!D30+'Lin91'!D30+'Lin01'!D30+Quad87!D30+Quad91!D30+Quad01!D30+'HP87'!D30+'HP91'!D30+'HP01'!D30+Mean87!D30+Mean91!D30+Mean01!D30+MeanCommon!D30,0)</f>
        <v>1493.5575525145027</v>
      </c>
      <c r="E30" s="133">
        <f>IF(E$2,'Lin87'!E30+'Lin91'!E30+'Lin01'!E30+Quad87!E30+Quad91!E30+Quad01!E30+'HP87'!E30+'HP91'!E30+'HP01'!E30+Mean87!E30+Mean91!E30+Mean01!E30+MeanCommon!E30,0)</f>
        <v>1501.6963537591887</v>
      </c>
      <c r="F30" s="133">
        <f>IF(F$2,'Lin87'!F30+'Lin91'!F30+'Lin01'!F30+Quad87!F30+Quad91!F30+Quad01!F30+'HP87'!F30+'HP91'!F30+'HP01'!F30+Mean87!F30+Mean91!F30+Mean01!F30+MeanCommon!F30,0)</f>
        <v>1509.3270646141777</v>
      </c>
      <c r="G30" s="133">
        <f>IF(G$2,'Lin87'!G30+'Lin91'!G30+'Lin01'!G30+Quad87!G30+Quad91!G30+Quad01!G30+'HP87'!G30+'HP91'!G30+'HP01'!G30+Mean87!G30+Mean91!G30+Mean01!G30+MeanCommon!G30,0)</f>
        <v>1.3145283028639994</v>
      </c>
      <c r="H30" s="133">
        <f>IF(H$2,'Lin87'!H30+'Lin91'!H30+'Lin01'!H30+Quad87!H30+Quad91!H30+Quad01!H30+'HP87'!H30+'HP91'!H30+'HP01'!H30+Mean87!H30+Mean91!H30+Mean01!H30+MeanCommon!H30,0)</f>
        <v>1.5599703268041563</v>
      </c>
      <c r="I30" s="133">
        <f>IF(I$2,'Lin87'!I30+'Lin91'!I30+'Lin01'!I30+Quad87!I30+Quad91!I30+Quad01!I30+'HP87'!I30+'HP91'!I30+'HP01'!I30+Mean87!I30+Mean91!I30+Mean01!I30+MeanCommon!I30,0)</f>
        <v>0.81715954503174404</v>
      </c>
      <c r="J30" s="133">
        <f>IF(J$2,'Lin87'!J30+'Lin91'!J30+'Lin01'!J30+Quad87!J30+Quad91!J30+Quad01!J30+'HP87'!J30+'HP91'!J30+'HP01'!J30+Mean87!J30+Mean91!J30+Mean01!J30+MeanCommon!J30,0)</f>
        <v>0.63679839703649488</v>
      </c>
      <c r="K30" s="133">
        <f>IF(K$2,'Lin87'!K30+'Lin91'!K30+'Lin01'!K30+Quad87!K30+Quad91!K30+Quad01!K30+'HP87'!K30+'HP91'!K30+'HP01'!K30+Mean87!K30+Mean91!K30+Mean01!K30+MeanCommon!K30,0)</f>
        <v>0.96453127407305739</v>
      </c>
      <c r="L30" s="133">
        <f>IF(L$2,'Lin87'!L30+'Lin91'!L30+'Lin01'!L30+Quad87!L30+Quad91!L30+Quad01!L30+'HP87'!L30+'HP91'!L30+'HP01'!L30+Mean87!L30+Mean91!L30+Mean01!L30+MeanCommon!L30,0)</f>
        <v>0.14737172904131154</v>
      </c>
      <c r="M30" s="133">
        <f>IF(M$2,'Lin87'!M30+'Lin91'!M30+'Lin01'!M30+Quad87!M30+Quad91!M30+Quad01!M30+'HP87'!M30+'HP91'!M30+'HP01'!M30+Mean87!M30+Mean91!M30+Mean01!M30+MeanCommon!M30,0)</f>
        <v>455.59516534320505</v>
      </c>
      <c r="N30" s="133">
        <f>IF(N$2,'Lin87'!N30+'Lin91'!N30+'Lin01'!N30+Quad87!N30+Quad91!N30+Quad01!N30+'HP87'!N30+'HP91'!N30+'HP01'!N30+Mean87!N30+Mean91!N30+Mean01!N30+MeanCommon!N30,0)</f>
        <v>0.24839447836386697</v>
      </c>
      <c r="O30" s="133">
        <f>IF(O$2,'Lin87'!O30+'Lin91'!O30+'Lin01'!O30+Quad87!O30+Quad91!O30+Quad01!O30+'HP87'!O30+'HP91'!O30+'HP01'!O30+Mean87!O30+Mean91!O30+Mean01!O30+MeanCommon!O30,0)</f>
        <v>5.8699579730958451</v>
      </c>
      <c r="P30" s="133">
        <f>IF(P$2,'Lin87'!P30+'Lin91'!P30+'Lin01'!P30+Quad87!P30+Quad91!P30+Quad01!P30+'HP87'!P30+'HP91'!P30+'HP01'!P30+Mean87!P30+Mean91!P30+Mean01!P30+MeanCommon!P30,0)</f>
        <v>-9.1633183224032411E-2</v>
      </c>
      <c r="Q30" s="133">
        <f>IF(Q$2,'Lin87'!Q30+'Lin91'!Q30+'Lin01'!Q30+Quad87!Q30+Quad91!Q30+Quad01!Q30+'HP87'!Q30+'HP91'!Q30+'HP01'!Q30+Mean87!Q30+Mean91!Q30+Mean01!Q30+MeanCommon!Q30,0)</f>
        <v>1408.0370869741769</v>
      </c>
      <c r="R30" s="133">
        <f>IF(R$2,'Lin87'!R30+'Lin91'!R30+'Lin01'!R30+Quad87!R30+Quad91!R30+Quad01!R30+'HP87'!R30+'HP91'!R30+'HP01'!R30+Mean87!R30+Mean91!R30+Mean01!R30+MeanCommon!R30,0)</f>
        <v>0.78705022968172189</v>
      </c>
      <c r="S30" s="133">
        <f>IF(S$2,'Lin87'!S30+'Lin91'!S30+'Lin01'!S30+Quad87!S30+Quad91!S30+Quad01!S30+'HP87'!S30+'HP91'!S30+'HP01'!S30+Mean87!S30+Mean91!S30+Mean01!S30+MeanCommon!S30,0)</f>
        <v>0.42983300578841338</v>
      </c>
      <c r="T30" s="133">
        <f>IF(T$2,'Lin87'!T30+'Lin91'!T30+'Lin01'!T30+Quad87!T30+Quad91!T30+Quad01!T30+'HP87'!T30+'HP91'!T30+'HP01'!T30+Mean87!T30+Mean91!T30+Mean01!T30+MeanCommon!T30,0)</f>
        <v>0.35721722389330995</v>
      </c>
      <c r="U30" s="133">
        <f>IF(U$2,'Lin87'!U30+'Lin91'!U30+'Lin01'!U30+Quad87!U30+Quad91!U30+Quad01!U30+'HP87'!U30+'HP91'!U30+'HP01'!U30+Mean87!U30+Mean91!U30+Mean01!U30+MeanCommon!U30,0)</f>
        <v>437.13298064089122</v>
      </c>
      <c r="V30" s="133">
        <f>IF(V$2,'Lin87'!V30+'Lin91'!V30+'Lin01'!V30+Quad87!V30+Quad91!V30+Quad01!V30+'HP87'!V30+'HP91'!V30+'HP01'!V30+Mean87!V30+Mean91!V30+Mean01!V30+MeanCommon!V30,0)</f>
        <v>0.64827172638753461</v>
      </c>
      <c r="W30" s="133">
        <f>IF(W$2,'Lin87'!W30+'Lin91'!W30+'Lin01'!W30+Quad87!W30+Quad91!W30+Quad01!W30+'HP87'!W30+'HP91'!W30+'HP01'!W30+Mean87!W30+Mean91!W30+Mean01!W30+MeanCommon!W30,0)</f>
        <v>464.31729255753385</v>
      </c>
      <c r="X30" s="133">
        <f>IF(X$2,'Lin87'!X30+'Lin91'!X30+'Lin01'!X30+Quad87!X30+Quad91!X30+Quad01!X30+'HP87'!X30+'HP91'!X30+'HP01'!X30+Mean87!X30+Mean91!X30+Mean01!X30+MeanCommon!X30,0)</f>
        <v>0.5569110282440688</v>
      </c>
      <c r="Y30" s="133">
        <f>IF(Y$2,'Lin87'!Y30+'Lin91'!Y30+'Lin01'!Y30+Quad87!Y30+Quad91!Y30+Quad01!Y30+'HP87'!Y30+'HP91'!Y30+'HP01'!Y30+Mean87!Y30+Mean91!Y30+Mean01!Y30+MeanCommon!Y30,0)</f>
        <v>0.53927454418851795</v>
      </c>
      <c r="Z30" s="133">
        <f>IF(Z$2,'Lin87'!Z30+'Lin91'!Z30+'Lin01'!Z30+Quad87!Z30+Quad91!Z30+Quad01!Z30+'HP87'!Z30+'HP91'!Z30+'HP01'!Z30+Mean87!Z30+Mean91!Z30+Mean01!Z30+MeanCommon!Z30,0)</f>
        <v>375.20481548240866</v>
      </c>
      <c r="AA30" s="133">
        <f>IF(AA$2,'Lin87'!AA30+'Lin91'!AA30+'Lin01'!AA30+Quad87!AA30+Quad91!AA30+Quad01!AA30+'HP87'!AA30+'HP91'!AA30+'HP01'!AA30+Mean87!AA30+Mean91!AA30+Mean01!AA30+MeanCommon!AA30,0)</f>
        <v>388.34262710452492</v>
      </c>
      <c r="AB30" s="133">
        <f>IF(AB$2,'Lin87'!AB30+'Lin91'!AB30+'Lin01'!AB30+Quad87!AB30+Quad91!AB30+Quad01!AB30+'HP87'!AB30+'HP91'!AB30+'HP01'!AB30+Mean87!AB30+Mean91!AB30+Mean01!AB30+MeanCommon!AB30,0)</f>
        <v>-8.2708477966612381</v>
      </c>
      <c r="AC30" s="133">
        <f>IF(AC$2,'Lin87'!AC30+'Lin91'!AC30+'Lin01'!AC30+Quad87!AC30+Quad91!AC30+Quad01!AC30+'HP87'!AC30+'HP91'!AC30+'HP01'!AC30+Mean87!AC30+Mean91!AC30+Mean01!AC30+MeanCommon!AC30,0)</f>
        <v>7.9282891803892195</v>
      </c>
      <c r="AD30" s="133">
        <f>IF(AD$2,'Lin87'!AD30+'Lin91'!AD30+'Lin01'!AD30+Quad87!AD30+Quad91!AD30+Quad01!AD30+'HP87'!AD30+'HP91'!AD30+'HP01'!AD30+Mean87!AD30+Mean91!AD30+Mean01!AD30+MeanCommon!AD30,0)</f>
        <v>1.21041671779895</v>
      </c>
    </row>
    <row r="31" spans="1:30">
      <c r="A31" t="s">
        <v>428</v>
      </c>
      <c r="B31" s="133">
        <f>IF(B$2,'Lin87'!B31+'Lin91'!B31+'Lin01'!B31+Quad87!B31+Quad91!B31+Quad01!B31+'HP87'!B31+'HP91'!B31+'HP01'!B31+Mean87!B31+Mean91!B31+Mean01!B31+MeanCommon!B31,0)</f>
        <v>0.97508613524746723</v>
      </c>
      <c r="C31" s="133">
        <f>IF(C$2,'Lin87'!C31+'Lin91'!C31+'Lin01'!C31+Quad87!C31+Quad91!C31+Quad01!C31+'HP87'!C31+'HP91'!C31+'HP01'!C31+Mean87!C31+Mean91!C31+Mean01!C31+MeanCommon!C31,0)</f>
        <v>1.0965181975386731</v>
      </c>
      <c r="D31" s="133">
        <f>IF(D$2,'Lin87'!D31+'Lin91'!D31+'Lin01'!D31+Quad87!D31+Quad91!D31+Quad01!D31+'HP87'!D31+'HP91'!D31+'HP01'!D31+Mean87!D31+Mean91!D31+Mean01!D31+MeanCommon!D31,0)</f>
        <v>1493.5512975928914</v>
      </c>
      <c r="E31" s="133">
        <f>IF(E$2,'Lin87'!E31+'Lin91'!E31+'Lin01'!E31+Quad87!E31+Quad91!E31+Quad01!E31+'HP87'!E31+'HP91'!E31+'HP01'!E31+Mean87!E31+Mean91!E31+Mean01!E31+MeanCommon!E31,0)</f>
        <v>1501.7122402827044</v>
      </c>
      <c r="F31" s="133">
        <f>IF(F$2,'Lin87'!F31+'Lin91'!F31+'Lin01'!F31+Quad87!F31+Quad91!F31+Quad01!F31+'HP87'!F31+'HP91'!F31+'HP01'!F31+Mean87!F31+Mean91!F31+Mean01!F31+MeanCommon!F31,0)</f>
        <v>1509.5726638146223</v>
      </c>
      <c r="G31" s="133">
        <f>IF(G$2,'Lin87'!G31+'Lin91'!G31+'Lin01'!G31+Quad87!G31+Quad91!G31+Quad01!G31+'HP87'!G31+'HP91'!G31+'HP01'!G31+Mean87!G31+Mean91!G31+Mean01!G31+MeanCommon!G31,0)</f>
        <v>1.3145283028639994</v>
      </c>
      <c r="H31" s="133">
        <f>IF(H$2,'Lin87'!H31+'Lin91'!H31+'Lin01'!H31+Quad87!H31+Quad91!H31+Quad01!H31+'HP87'!H31+'HP91'!H31+'HP01'!H31+Mean87!H31+Mean91!H31+Mean01!H31+MeanCommon!H31,0)</f>
        <v>1.5599703268041563</v>
      </c>
      <c r="I31" s="133">
        <f>IF(I$2,'Lin87'!I31+'Lin91'!I31+'Lin01'!I31+Quad87!I31+Quad91!I31+Quad01!I31+'HP87'!I31+'HP91'!I31+'HP01'!I31+Mean87!I31+Mean91!I31+Mean01!I31+MeanCommon!I31,0)</f>
        <v>0.81715954503174404</v>
      </c>
      <c r="J31" s="133">
        <f>IF(J$2,'Lin87'!J31+'Lin91'!J31+'Lin01'!J31+Quad87!J31+Quad91!J31+Quad01!J31+'HP87'!J31+'HP91'!J31+'HP01'!J31+Mean87!J31+Mean91!J31+Mean01!J31+MeanCommon!J31,0)</f>
        <v>0.63679839703649488</v>
      </c>
      <c r="K31" s="133">
        <f>IF(K$2,'Lin87'!K31+'Lin91'!K31+'Lin01'!K31+Quad87!K31+Quad91!K31+Quad01!K31+'HP87'!K31+'HP91'!K31+'HP01'!K31+Mean87!K31+Mean91!K31+Mean01!K31+MeanCommon!K31,0)</f>
        <v>0.96453127407305739</v>
      </c>
      <c r="L31" s="133">
        <f>IF(L$2,'Lin87'!L31+'Lin91'!L31+'Lin01'!L31+Quad87!L31+Quad91!L31+Quad01!L31+'HP87'!L31+'HP91'!L31+'HP01'!L31+Mean87!L31+Mean91!L31+Mean01!L31+MeanCommon!L31,0)</f>
        <v>0.14737172904131154</v>
      </c>
      <c r="M31" s="133">
        <f>IF(M$2,'Lin87'!M31+'Lin91'!M31+'Lin01'!M31+Quad87!M31+Quad91!M31+Quad01!M31+'HP87'!M31+'HP91'!M31+'HP01'!M31+Mean87!M31+Mean91!M31+Mean01!M31+MeanCommon!M31,0)</f>
        <v>455.59516534320505</v>
      </c>
      <c r="N31" s="133">
        <f>IF(N$2,'Lin87'!N31+'Lin91'!N31+'Lin01'!N31+Quad87!N31+Quad91!N31+Quad01!N31+'HP87'!N31+'HP91'!N31+'HP01'!N31+Mean87!N31+Mean91!N31+Mean01!N31+MeanCommon!N31,0)</f>
        <v>0.24839447836386697</v>
      </c>
      <c r="O31" s="133">
        <f>IF(O$2,'Lin87'!O31+'Lin91'!O31+'Lin01'!O31+Quad87!O31+Quad91!O31+Quad01!O31+'HP87'!O31+'HP91'!O31+'HP01'!O31+Mean87!O31+Mean91!O31+Mean01!O31+MeanCommon!O31,0)</f>
        <v>5.8699579730958451</v>
      </c>
      <c r="P31" s="133">
        <f>IF(P$2,'Lin87'!P31+'Lin91'!P31+'Lin01'!P31+Quad87!P31+Quad91!P31+Quad01!P31+'HP87'!P31+'HP91'!P31+'HP01'!P31+Mean87!P31+Mean91!P31+Mean01!P31+MeanCommon!P31,0)</f>
        <v>-9.1633183224032411E-2</v>
      </c>
      <c r="Q31" s="133">
        <f>IF(Q$2,'Lin87'!Q31+'Lin91'!Q31+'Lin01'!Q31+Quad87!Q31+Quad91!Q31+Quad01!Q31+'HP87'!Q31+'HP91'!Q31+'HP01'!Q31+Mean87!Q31+Mean91!Q31+Mean01!Q31+MeanCommon!Q31,0)</f>
        <v>1409.1844285848017</v>
      </c>
      <c r="R31" s="133">
        <f>IF(R$2,'Lin87'!R31+'Lin91'!R31+'Lin01'!R31+Quad87!R31+Quad91!R31+Quad01!R31+'HP87'!R31+'HP91'!R31+'HP01'!R31+Mean87!R31+Mean91!R31+Mean01!R31+MeanCommon!R31,0)</f>
        <v>0.78705022968172189</v>
      </c>
      <c r="S31" s="133">
        <f>IF(S$2,'Lin87'!S31+'Lin91'!S31+'Lin01'!S31+Quad87!S31+Quad91!S31+Quad01!S31+'HP87'!S31+'HP91'!S31+'HP01'!S31+Mean87!S31+Mean91!S31+Mean01!S31+MeanCommon!S31,0)</f>
        <v>0.42983300578841338</v>
      </c>
      <c r="T31" s="133">
        <f>IF(T$2,'Lin87'!T31+'Lin91'!T31+'Lin01'!T31+Quad87!T31+Quad91!T31+Quad01!T31+'HP87'!T31+'HP91'!T31+'HP01'!T31+Mean87!T31+Mean91!T31+Mean01!T31+MeanCommon!T31,0)</f>
        <v>0.35721722389330995</v>
      </c>
      <c r="U31" s="133">
        <f>IF(U$2,'Lin87'!U31+'Lin91'!U31+'Lin01'!U31+Quad87!U31+Quad91!U31+Quad01!U31+'HP87'!U31+'HP91'!U31+'HP01'!U31+Mean87!U31+Mean91!U31+Mean01!U31+MeanCommon!U31,0)</f>
        <v>438.04757824333291</v>
      </c>
      <c r="V31" s="133">
        <f>IF(V$2,'Lin87'!V31+'Lin91'!V31+'Lin01'!V31+Quad87!V31+Quad91!V31+Quad01!V31+'HP87'!V31+'HP91'!V31+'HP01'!V31+Mean87!V31+Mean91!V31+Mean01!V31+MeanCommon!V31,0)</f>
        <v>0.64827172638753461</v>
      </c>
      <c r="W31" s="133">
        <f>IF(W$2,'Lin87'!W31+'Lin91'!W31+'Lin01'!W31+Quad87!W31+Quad91!W31+Quad01!W31+'HP87'!W31+'HP91'!W31+'HP01'!W31+Mean87!W31+Mean91!W31+Mean01!W31+MeanCommon!W31,0)</f>
        <v>464.31729255753385</v>
      </c>
      <c r="X31" s="133">
        <f>IF(X$2,'Lin87'!X31+'Lin91'!X31+'Lin01'!X31+Quad87!X31+Quad91!X31+Quad01!X31+'HP87'!X31+'HP91'!X31+'HP01'!X31+Mean87!X31+Mean91!X31+Mean01!X31+MeanCommon!X31,0)</f>
        <v>0.5569110282440688</v>
      </c>
      <c r="Y31" s="133">
        <f>IF(Y$2,'Lin87'!Y31+'Lin91'!Y31+'Lin01'!Y31+Quad87!Y31+Quad91!Y31+Quad01!Y31+'HP87'!Y31+'HP91'!Y31+'HP01'!Y31+Mean87!Y31+Mean91!Y31+Mean01!Y31+MeanCommon!Y31,0)</f>
        <v>0.53927454418851795</v>
      </c>
      <c r="Z31" s="133">
        <f>IF(Z$2,'Lin87'!Z31+'Lin91'!Z31+'Lin01'!Z31+Quad87!Z31+Quad91!Z31+Quad01!Z31+'HP87'!Z31+'HP91'!Z31+'HP01'!Z31+Mean87!Z31+Mean91!Z31+Mean01!Z31+MeanCommon!Z31,0)</f>
        <v>375.00560050469892</v>
      </c>
      <c r="AA31" s="133">
        <f>IF(AA$2,'Lin87'!AA31+'Lin91'!AA31+'Lin01'!AA31+Quad87!AA31+Quad91!AA31+Quad01!AA31+'HP87'!AA31+'HP91'!AA31+'HP01'!AA31+Mean87!AA31+Mean91!AA31+Mean01!AA31+MeanCommon!AA31,0)</f>
        <v>388.06736581704246</v>
      </c>
      <c r="AB31" s="133">
        <f>IF(AB$2,'Lin87'!AB31+'Lin91'!AB31+'Lin01'!AB31+Quad87!AB31+Quad91!AB31+Quad01!AB31+'HP87'!AB31+'HP91'!AB31+'HP01'!AB31+Mean87!AB31+Mean91!AB31+Mean01!AB31+MeanCommon!AB31,0)</f>
        <v>-8.2708477966612381</v>
      </c>
      <c r="AC31" s="133">
        <f>IF(AC$2,'Lin87'!AC31+'Lin91'!AC31+'Lin01'!AC31+Quad87!AC31+Quad91!AC31+Quad01!AC31+'HP87'!AC31+'HP91'!AC31+'HP01'!AC31+Mean87!AC31+Mean91!AC31+Mean01!AC31+MeanCommon!AC31,0)</f>
        <v>7.9282891803892195</v>
      </c>
      <c r="AD31" s="133">
        <f>IF(AD$2,'Lin87'!AD31+'Lin91'!AD31+'Lin01'!AD31+Quad87!AD31+Quad91!AD31+Quad01!AD31+'HP87'!AD31+'HP91'!AD31+'HP01'!AD31+Mean87!AD31+Mean91!AD31+Mean01!AD31+MeanCommon!AD31,0)</f>
        <v>1.21041671779895</v>
      </c>
    </row>
    <row r="32" spans="1:30">
      <c r="A32" t="s">
        <v>429</v>
      </c>
      <c r="B32" s="133">
        <f>IF(B$2,'Lin87'!B32+'Lin91'!B32+'Lin01'!B32+Quad87!B32+Quad91!B32+Quad01!B32+'HP87'!B32+'HP91'!B32+'HP01'!B32+Mean87!B32+Mean91!B32+Mean01!B32+MeanCommon!B32,0)</f>
        <v>0.97508613524746723</v>
      </c>
      <c r="C32" s="133">
        <f>IF(C$2,'Lin87'!C32+'Lin91'!C32+'Lin01'!C32+Quad87!C32+Quad91!C32+Quad01!C32+'HP87'!C32+'HP91'!C32+'HP01'!C32+Mean87!C32+Mean91!C32+Mean01!C32+MeanCommon!C32,0)</f>
        <v>1.0965181975386731</v>
      </c>
      <c r="D32" s="133">
        <f>IF(D$2,'Lin87'!D32+'Lin91'!D32+'Lin01'!D32+Quad87!D32+Quad91!D32+Quad01!D32+'HP87'!D32+'HP91'!D32+'HP01'!D32+Mean87!D32+Mean91!D32+Mean01!D32+MeanCommon!D32,0)</f>
        <v>1493.54504267128</v>
      </c>
      <c r="E32" s="133">
        <f>IF(E$2,'Lin87'!E32+'Lin91'!E32+'Lin01'!E32+Quad87!E32+Quad91!E32+Quad01!E32+'HP87'!E32+'HP91'!E32+'HP01'!E32+Mean87!E32+Mean91!E32+Mean01!E32+MeanCommon!E32,0)</f>
        <v>1501.7281268062202</v>
      </c>
      <c r="F32" s="133">
        <f>IF(F$2,'Lin87'!F32+'Lin91'!F32+'Lin01'!F32+Quad87!F32+Quad91!F32+Quad01!F32+'HP87'!F32+'HP91'!F32+'HP01'!F32+Mean87!F32+Mean91!F32+Mean01!F32+MeanCommon!F32,0)</f>
        <v>1509.8182630150668</v>
      </c>
      <c r="G32" s="133">
        <f>IF(G$2,'Lin87'!G32+'Lin91'!G32+'Lin01'!G32+Quad87!G32+Quad91!G32+Quad01!G32+'HP87'!G32+'HP91'!G32+'HP01'!G32+Mean87!G32+Mean91!G32+Mean01!G32+MeanCommon!G32,0)</f>
        <v>1.3145283028639994</v>
      </c>
      <c r="H32" s="133">
        <f>IF(H$2,'Lin87'!H32+'Lin91'!H32+'Lin01'!H32+Quad87!H32+Quad91!H32+Quad01!H32+'HP87'!H32+'HP91'!H32+'HP01'!H32+Mean87!H32+Mean91!H32+Mean01!H32+MeanCommon!H32,0)</f>
        <v>1.5599703268041563</v>
      </c>
      <c r="I32" s="133">
        <f>IF(I$2,'Lin87'!I32+'Lin91'!I32+'Lin01'!I32+Quad87!I32+Quad91!I32+Quad01!I32+'HP87'!I32+'HP91'!I32+'HP01'!I32+Mean87!I32+Mean91!I32+Mean01!I32+MeanCommon!I32,0)</f>
        <v>0.81715954503174404</v>
      </c>
      <c r="J32" s="133">
        <f>IF(J$2,'Lin87'!J32+'Lin91'!J32+'Lin01'!J32+Quad87!J32+Quad91!J32+Quad01!J32+'HP87'!J32+'HP91'!J32+'HP01'!J32+Mean87!J32+Mean91!J32+Mean01!J32+MeanCommon!J32,0)</f>
        <v>0.63679839703649488</v>
      </c>
      <c r="K32" s="133">
        <f>IF(K$2,'Lin87'!K32+'Lin91'!K32+'Lin01'!K32+Quad87!K32+Quad91!K32+Quad01!K32+'HP87'!K32+'HP91'!K32+'HP01'!K32+Mean87!K32+Mean91!K32+Mean01!K32+MeanCommon!K32,0)</f>
        <v>0.96453127407305739</v>
      </c>
      <c r="L32" s="133">
        <f>IF(L$2,'Lin87'!L32+'Lin91'!L32+'Lin01'!L32+Quad87!L32+Quad91!L32+Quad01!L32+'HP87'!L32+'HP91'!L32+'HP01'!L32+Mean87!L32+Mean91!L32+Mean01!L32+MeanCommon!L32,0)</f>
        <v>0.14737172904131154</v>
      </c>
      <c r="M32" s="133">
        <f>IF(M$2,'Lin87'!M32+'Lin91'!M32+'Lin01'!M32+Quad87!M32+Quad91!M32+Quad01!M32+'HP87'!M32+'HP91'!M32+'HP01'!M32+Mean87!M32+Mean91!M32+Mean01!M32+MeanCommon!M32,0)</f>
        <v>455.59516534320505</v>
      </c>
      <c r="N32" s="133">
        <f>IF(N$2,'Lin87'!N32+'Lin91'!N32+'Lin01'!N32+Quad87!N32+Quad91!N32+Quad01!N32+'HP87'!N32+'HP91'!N32+'HP01'!N32+Mean87!N32+Mean91!N32+Mean01!N32+MeanCommon!N32,0)</f>
        <v>0.24839447836386697</v>
      </c>
      <c r="O32" s="133">
        <f>IF(O$2,'Lin87'!O32+'Lin91'!O32+'Lin01'!O32+Quad87!O32+Quad91!O32+Quad01!O32+'HP87'!O32+'HP91'!O32+'HP01'!O32+Mean87!O32+Mean91!O32+Mean01!O32+MeanCommon!O32,0)</f>
        <v>5.8699579730958451</v>
      </c>
      <c r="P32" s="133">
        <f>IF(P$2,'Lin87'!P32+'Lin91'!P32+'Lin01'!P32+Quad87!P32+Quad91!P32+Quad01!P32+'HP87'!P32+'HP91'!P32+'HP01'!P32+Mean87!P32+Mean91!P32+Mean01!P32+MeanCommon!P32,0)</f>
        <v>-9.1633183224032411E-2</v>
      </c>
      <c r="Q32" s="133">
        <f>IF(Q$2,'Lin87'!Q32+'Lin91'!Q32+'Lin01'!Q32+Quad87!Q32+Quad91!Q32+Quad01!Q32+'HP87'!Q32+'HP91'!Q32+'HP01'!Q32+Mean87!Q32+Mean91!Q32+Mean01!Q32+MeanCommon!Q32,0)</f>
        <v>1410.3317701954265</v>
      </c>
      <c r="R32" s="133">
        <f>IF(R$2,'Lin87'!R32+'Lin91'!R32+'Lin01'!R32+Quad87!R32+Quad91!R32+Quad01!R32+'HP87'!R32+'HP91'!R32+'HP01'!R32+Mean87!R32+Mean91!R32+Mean01!R32+MeanCommon!R32,0)</f>
        <v>0.78705022968172189</v>
      </c>
      <c r="S32" s="133">
        <f>IF(S$2,'Lin87'!S32+'Lin91'!S32+'Lin01'!S32+Quad87!S32+Quad91!S32+Quad01!S32+'HP87'!S32+'HP91'!S32+'HP01'!S32+Mean87!S32+Mean91!S32+Mean01!S32+MeanCommon!S32,0)</f>
        <v>0.42983300578841338</v>
      </c>
      <c r="T32" s="133">
        <f>IF(T$2,'Lin87'!T32+'Lin91'!T32+'Lin01'!T32+Quad87!T32+Quad91!T32+Quad01!T32+'HP87'!T32+'HP91'!T32+'HP01'!T32+Mean87!T32+Mean91!T32+Mean01!T32+MeanCommon!T32,0)</f>
        <v>0.35721722389330995</v>
      </c>
      <c r="U32" s="133">
        <f>IF(U$2,'Lin87'!U32+'Lin91'!U32+'Lin01'!U32+Quad87!U32+Quad91!U32+Quad01!U32+'HP87'!U32+'HP91'!U32+'HP01'!U32+Mean87!U32+Mean91!U32+Mean01!U32+MeanCommon!U32,0)</f>
        <v>438.96217584577454</v>
      </c>
      <c r="V32" s="133">
        <f>IF(V$2,'Lin87'!V32+'Lin91'!V32+'Lin01'!V32+Quad87!V32+Quad91!V32+Quad01!V32+'HP87'!V32+'HP91'!V32+'HP01'!V32+Mean87!V32+Mean91!V32+Mean01!V32+MeanCommon!V32,0)</f>
        <v>0.64827172638753461</v>
      </c>
      <c r="W32" s="133">
        <f>IF(W$2,'Lin87'!W32+'Lin91'!W32+'Lin01'!W32+Quad87!W32+Quad91!W32+Quad01!W32+'HP87'!W32+'HP91'!W32+'HP01'!W32+Mean87!W32+Mean91!W32+Mean01!W32+MeanCommon!W32,0)</f>
        <v>464.31729255753385</v>
      </c>
      <c r="X32" s="133">
        <f>IF(X$2,'Lin87'!X32+'Lin91'!X32+'Lin01'!X32+Quad87!X32+Quad91!X32+Quad01!X32+'HP87'!X32+'HP91'!X32+'HP01'!X32+Mean87!X32+Mean91!X32+Mean01!X32+MeanCommon!X32,0)</f>
        <v>0.5569110282440688</v>
      </c>
      <c r="Y32" s="133">
        <f>IF(Y$2,'Lin87'!Y32+'Lin91'!Y32+'Lin01'!Y32+Quad87!Y32+Quad91!Y32+Quad01!Y32+'HP87'!Y32+'HP91'!Y32+'HP01'!Y32+Mean87!Y32+Mean91!Y32+Mean01!Y32+MeanCommon!Y32,0)</f>
        <v>0.53927454418851795</v>
      </c>
      <c r="Z32" s="133">
        <f>IF(Z$2,'Lin87'!Z32+'Lin91'!Z32+'Lin01'!Z32+Quad87!Z32+Quad91!Z32+Quad01!Z32+'HP87'!Z32+'HP91'!Z32+'HP01'!Z32+Mean87!Z32+Mean91!Z32+Mean01!Z32+MeanCommon!Z32,0)</f>
        <v>374.80638552698923</v>
      </c>
      <c r="AA32" s="133">
        <f>IF(AA$2,'Lin87'!AA32+'Lin91'!AA32+'Lin01'!AA32+Quad87!AA32+Quad91!AA32+Quad01!AA32+'HP87'!AA32+'HP91'!AA32+'HP01'!AA32+Mean87!AA32+Mean91!AA32+Mean01!AA32+MeanCommon!AA32,0)</f>
        <v>387.79210452956005</v>
      </c>
      <c r="AB32" s="133">
        <f>IF(AB$2,'Lin87'!AB32+'Lin91'!AB32+'Lin01'!AB32+Quad87!AB32+Quad91!AB32+Quad01!AB32+'HP87'!AB32+'HP91'!AB32+'HP01'!AB32+Mean87!AB32+Mean91!AB32+Mean01!AB32+MeanCommon!AB32,0)</f>
        <v>-8.2708477966612381</v>
      </c>
      <c r="AC32" s="133">
        <f>IF(AC$2,'Lin87'!AC32+'Lin91'!AC32+'Lin01'!AC32+Quad87!AC32+Quad91!AC32+Quad01!AC32+'HP87'!AC32+'HP91'!AC32+'HP01'!AC32+Mean87!AC32+Mean91!AC32+Mean01!AC32+MeanCommon!AC32,0)</f>
        <v>7.9282891803892195</v>
      </c>
      <c r="AD32" s="133">
        <f>IF(AD$2,'Lin87'!AD32+'Lin91'!AD32+'Lin01'!AD32+Quad87!AD32+Quad91!AD32+Quad01!AD32+'HP87'!AD32+'HP91'!AD32+'HP01'!AD32+Mean87!AD32+Mean91!AD32+Mean01!AD32+MeanCommon!AD32,0)</f>
        <v>1.21041671779895</v>
      </c>
    </row>
    <row r="33" spans="1:30">
      <c r="A33" t="s">
        <v>430</v>
      </c>
      <c r="B33" s="133">
        <f>IF(B$2,'Lin87'!B33+'Lin91'!B33+'Lin01'!B33+Quad87!B33+Quad91!B33+Quad01!B33+'HP87'!B33+'HP91'!B33+'HP01'!B33+Mean87!B33+Mean91!B33+Mean01!B33+MeanCommon!B33,0)</f>
        <v>0.97508613524746723</v>
      </c>
      <c r="C33" s="133">
        <f>IF(C$2,'Lin87'!C33+'Lin91'!C33+'Lin01'!C33+Quad87!C33+Quad91!C33+Quad01!C33+'HP87'!C33+'HP91'!C33+'HP01'!C33+Mean87!C33+Mean91!C33+Mean01!C33+MeanCommon!C33,0)</f>
        <v>1.0965181975386731</v>
      </c>
      <c r="D33" s="133">
        <f>IF(D$2,'Lin87'!D33+'Lin91'!D33+'Lin01'!D33+Quad87!D33+Quad91!D33+Quad01!D33+'HP87'!D33+'HP91'!D33+'HP01'!D33+Mean87!D33+Mean91!D33+Mean01!D33+MeanCommon!D33,0)</f>
        <v>1493.5387877496687</v>
      </c>
      <c r="E33" s="133">
        <f>IF(E$2,'Lin87'!E33+'Lin91'!E33+'Lin01'!E33+Quad87!E33+Quad91!E33+Quad01!E33+'HP87'!E33+'HP91'!E33+'HP01'!E33+Mean87!E33+Mean91!E33+Mean01!E33+MeanCommon!E33,0)</f>
        <v>1501.7440133297359</v>
      </c>
      <c r="F33" s="133">
        <f>IF(F$2,'Lin87'!F33+'Lin91'!F33+'Lin01'!F33+Quad87!F33+Quad91!F33+Quad01!F33+'HP87'!F33+'HP91'!F33+'HP01'!F33+Mean87!F33+Mean91!F33+Mean01!F33+MeanCommon!F33,0)</f>
        <v>1510.0638622155113</v>
      </c>
      <c r="G33" s="133">
        <f>IF(G$2,'Lin87'!G33+'Lin91'!G33+'Lin01'!G33+Quad87!G33+Quad91!G33+Quad01!G33+'HP87'!G33+'HP91'!G33+'HP01'!G33+Mean87!G33+Mean91!G33+Mean01!G33+MeanCommon!G33,0)</f>
        <v>1.3145283028639994</v>
      </c>
      <c r="H33" s="133">
        <f>IF(H$2,'Lin87'!H33+'Lin91'!H33+'Lin01'!H33+Quad87!H33+Quad91!H33+Quad01!H33+'HP87'!H33+'HP91'!H33+'HP01'!H33+Mean87!H33+Mean91!H33+Mean01!H33+MeanCommon!H33,0)</f>
        <v>1.5599703268041563</v>
      </c>
      <c r="I33" s="133">
        <f>IF(I$2,'Lin87'!I33+'Lin91'!I33+'Lin01'!I33+Quad87!I33+Quad91!I33+Quad01!I33+'HP87'!I33+'HP91'!I33+'HP01'!I33+Mean87!I33+Mean91!I33+Mean01!I33+MeanCommon!I33,0)</f>
        <v>0.81715954503174404</v>
      </c>
      <c r="J33" s="133">
        <f>IF(J$2,'Lin87'!J33+'Lin91'!J33+'Lin01'!J33+Quad87!J33+Quad91!J33+Quad01!J33+'HP87'!J33+'HP91'!J33+'HP01'!J33+Mean87!J33+Mean91!J33+Mean01!J33+MeanCommon!J33,0)</f>
        <v>0.63679839703649488</v>
      </c>
      <c r="K33" s="133">
        <f>IF(K$2,'Lin87'!K33+'Lin91'!K33+'Lin01'!K33+Quad87!K33+Quad91!K33+Quad01!K33+'HP87'!K33+'HP91'!K33+'HP01'!K33+Mean87!K33+Mean91!K33+Mean01!K33+MeanCommon!K33,0)</f>
        <v>0.96453127407305739</v>
      </c>
      <c r="L33" s="133">
        <f>IF(L$2,'Lin87'!L33+'Lin91'!L33+'Lin01'!L33+Quad87!L33+Quad91!L33+Quad01!L33+'HP87'!L33+'HP91'!L33+'HP01'!L33+Mean87!L33+Mean91!L33+Mean01!L33+MeanCommon!L33,0)</f>
        <v>0.14737172904131154</v>
      </c>
      <c r="M33" s="133">
        <f>IF(M$2,'Lin87'!M33+'Lin91'!M33+'Lin01'!M33+Quad87!M33+Quad91!M33+Quad01!M33+'HP87'!M33+'HP91'!M33+'HP01'!M33+Mean87!M33+Mean91!M33+Mean01!M33+MeanCommon!M33,0)</f>
        <v>455.59516534320505</v>
      </c>
      <c r="N33" s="133">
        <f>IF(N$2,'Lin87'!N33+'Lin91'!N33+'Lin01'!N33+Quad87!N33+Quad91!N33+Quad01!N33+'HP87'!N33+'HP91'!N33+'HP01'!N33+Mean87!N33+Mean91!N33+Mean01!N33+MeanCommon!N33,0)</f>
        <v>0.24839447836386697</v>
      </c>
      <c r="O33" s="133">
        <f>IF(O$2,'Lin87'!O33+'Lin91'!O33+'Lin01'!O33+Quad87!O33+Quad91!O33+Quad01!O33+'HP87'!O33+'HP91'!O33+'HP01'!O33+Mean87!O33+Mean91!O33+Mean01!O33+MeanCommon!O33,0)</f>
        <v>5.8699579730958451</v>
      </c>
      <c r="P33" s="133">
        <f>IF(P$2,'Lin87'!P33+'Lin91'!P33+'Lin01'!P33+Quad87!P33+Quad91!P33+Quad01!P33+'HP87'!P33+'HP91'!P33+'HP01'!P33+Mean87!P33+Mean91!P33+Mean01!P33+MeanCommon!P33,0)</f>
        <v>-9.1633183224032411E-2</v>
      </c>
      <c r="Q33" s="133">
        <f>IF(Q$2,'Lin87'!Q33+'Lin91'!Q33+'Lin01'!Q33+Quad87!Q33+Quad91!Q33+Quad01!Q33+'HP87'!Q33+'HP91'!Q33+'HP01'!Q33+Mean87!Q33+Mean91!Q33+Mean01!Q33+MeanCommon!Q33,0)</f>
        <v>1411.4791118060514</v>
      </c>
      <c r="R33" s="133">
        <f>IF(R$2,'Lin87'!R33+'Lin91'!R33+'Lin01'!R33+Quad87!R33+Quad91!R33+Quad01!R33+'HP87'!R33+'HP91'!R33+'HP01'!R33+Mean87!R33+Mean91!R33+Mean01!R33+MeanCommon!R33,0)</f>
        <v>0.78705022968172189</v>
      </c>
      <c r="S33" s="133">
        <f>IF(S$2,'Lin87'!S33+'Lin91'!S33+'Lin01'!S33+Quad87!S33+Quad91!S33+Quad01!S33+'HP87'!S33+'HP91'!S33+'HP01'!S33+Mean87!S33+Mean91!S33+Mean01!S33+MeanCommon!S33,0)</f>
        <v>0.42983300578841338</v>
      </c>
      <c r="T33" s="133">
        <f>IF(T$2,'Lin87'!T33+'Lin91'!T33+'Lin01'!T33+Quad87!T33+Quad91!T33+Quad01!T33+'HP87'!T33+'HP91'!T33+'HP01'!T33+Mean87!T33+Mean91!T33+Mean01!T33+MeanCommon!T33,0)</f>
        <v>0.35721722389330995</v>
      </c>
      <c r="U33" s="133">
        <f>IF(U$2,'Lin87'!U33+'Lin91'!U33+'Lin01'!U33+Quad87!U33+Quad91!U33+Quad01!U33+'HP87'!U33+'HP91'!U33+'HP01'!U33+Mean87!U33+Mean91!U33+Mean01!U33+MeanCommon!U33,0)</f>
        <v>439.87677344821623</v>
      </c>
      <c r="V33" s="133">
        <f>IF(V$2,'Lin87'!V33+'Lin91'!V33+'Lin01'!V33+Quad87!V33+Quad91!V33+Quad01!V33+'HP87'!V33+'HP91'!V33+'HP01'!V33+Mean87!V33+Mean91!V33+Mean01!V33+MeanCommon!V33,0)</f>
        <v>0.64827172638753461</v>
      </c>
      <c r="W33" s="133">
        <f>IF(W$2,'Lin87'!W33+'Lin91'!W33+'Lin01'!W33+Quad87!W33+Quad91!W33+Quad01!W33+'HP87'!W33+'HP91'!W33+'HP01'!W33+Mean87!W33+Mean91!W33+Mean01!W33+MeanCommon!W33,0)</f>
        <v>464.31729255753385</v>
      </c>
      <c r="X33" s="133">
        <f>IF(X$2,'Lin87'!X33+'Lin91'!X33+'Lin01'!X33+Quad87!X33+Quad91!X33+Quad01!X33+'HP87'!X33+'HP91'!X33+'HP01'!X33+Mean87!X33+Mean91!X33+Mean01!X33+MeanCommon!X33,0)</f>
        <v>0.5569110282440688</v>
      </c>
      <c r="Y33" s="133">
        <f>IF(Y$2,'Lin87'!Y33+'Lin91'!Y33+'Lin01'!Y33+Quad87!Y33+Quad91!Y33+Quad01!Y33+'HP87'!Y33+'HP91'!Y33+'HP01'!Y33+Mean87!Y33+Mean91!Y33+Mean01!Y33+MeanCommon!Y33,0)</f>
        <v>0.53927454418851795</v>
      </c>
      <c r="Z33" s="133">
        <f>IF(Z$2,'Lin87'!Z33+'Lin91'!Z33+'Lin01'!Z33+Quad87!Z33+Quad91!Z33+Quad01!Z33+'HP87'!Z33+'HP91'!Z33+'HP01'!Z33+Mean87!Z33+Mean91!Z33+Mean01!Z33+MeanCommon!Z33,0)</f>
        <v>374.60717054927954</v>
      </c>
      <c r="AA33" s="133">
        <f>IF(AA$2,'Lin87'!AA33+'Lin91'!AA33+'Lin01'!AA33+Quad87!AA33+Quad91!AA33+Quad01!AA33+'HP87'!AA33+'HP91'!AA33+'HP01'!AA33+Mean87!AA33+Mean91!AA33+Mean01!AA33+MeanCommon!AA33,0)</f>
        <v>387.51684324207758</v>
      </c>
      <c r="AB33" s="133">
        <f>IF(AB$2,'Lin87'!AB33+'Lin91'!AB33+'Lin01'!AB33+Quad87!AB33+Quad91!AB33+Quad01!AB33+'HP87'!AB33+'HP91'!AB33+'HP01'!AB33+Mean87!AB33+Mean91!AB33+Mean01!AB33+MeanCommon!AB33,0)</f>
        <v>-8.2708477966612381</v>
      </c>
      <c r="AC33" s="133">
        <f>IF(AC$2,'Lin87'!AC33+'Lin91'!AC33+'Lin01'!AC33+Quad87!AC33+Quad91!AC33+Quad01!AC33+'HP87'!AC33+'HP91'!AC33+'HP01'!AC33+Mean87!AC33+Mean91!AC33+Mean01!AC33+MeanCommon!AC33,0)</f>
        <v>7.9282891803892195</v>
      </c>
      <c r="AD33" s="133">
        <f>IF(AD$2,'Lin87'!AD33+'Lin91'!AD33+'Lin01'!AD33+Quad87!AD33+Quad91!AD33+Quad01!AD33+'HP87'!AD33+'HP91'!AD33+'HP01'!AD33+Mean87!AD33+Mean91!AD33+Mean01!AD33+MeanCommon!AD33,0)</f>
        <v>1.21041671779895</v>
      </c>
    </row>
    <row r="34" spans="1:30">
      <c r="A34" t="s">
        <v>431</v>
      </c>
      <c r="B34" s="133">
        <f>IF(B$2,'Lin87'!B34+'Lin91'!B34+'Lin01'!B34+Quad87!B34+Quad91!B34+Quad01!B34+'HP87'!B34+'HP91'!B34+'HP01'!B34+Mean87!B34+Mean91!B34+Mean01!B34+MeanCommon!B34,0)</f>
        <v>0.97508613524746723</v>
      </c>
      <c r="C34" s="133">
        <f>IF(C$2,'Lin87'!C34+'Lin91'!C34+'Lin01'!C34+Quad87!C34+Quad91!C34+Quad01!C34+'HP87'!C34+'HP91'!C34+'HP01'!C34+Mean87!C34+Mean91!C34+Mean01!C34+MeanCommon!C34,0)</f>
        <v>1.0965181975386731</v>
      </c>
      <c r="D34" s="133">
        <f>IF(D$2,'Lin87'!D34+'Lin91'!D34+'Lin01'!D34+Quad87!D34+Quad91!D34+Quad01!D34+'HP87'!D34+'HP91'!D34+'HP01'!D34+Mean87!D34+Mean91!D34+Mean01!D34+MeanCommon!D34,0)</f>
        <v>1493.5325328280574</v>
      </c>
      <c r="E34" s="133">
        <f>IF(E$2,'Lin87'!E34+'Lin91'!E34+'Lin01'!E34+Quad87!E34+Quad91!E34+Quad01!E34+'HP87'!E34+'HP91'!E34+'HP01'!E34+Mean87!E34+Mean91!E34+Mean01!E34+MeanCommon!E34,0)</f>
        <v>1501.7598998532517</v>
      </c>
      <c r="F34" s="133">
        <f>IF(F$2,'Lin87'!F34+'Lin91'!F34+'Lin01'!F34+Quad87!F34+Quad91!F34+Quad01!F34+'HP87'!F34+'HP91'!F34+'HP01'!F34+Mean87!F34+Mean91!F34+Mean01!F34+MeanCommon!F34,0)</f>
        <v>1510.3094614159559</v>
      </c>
      <c r="G34" s="133">
        <f>IF(G$2,'Lin87'!G34+'Lin91'!G34+'Lin01'!G34+Quad87!G34+Quad91!G34+Quad01!G34+'HP87'!G34+'HP91'!G34+'HP01'!G34+Mean87!G34+Mean91!G34+Mean01!G34+MeanCommon!G34,0)</f>
        <v>1.3145283028639994</v>
      </c>
      <c r="H34" s="133">
        <f>IF(H$2,'Lin87'!H34+'Lin91'!H34+'Lin01'!H34+Quad87!H34+Quad91!H34+Quad01!H34+'HP87'!H34+'HP91'!H34+'HP01'!H34+Mean87!H34+Mean91!H34+Mean01!H34+MeanCommon!H34,0)</f>
        <v>1.5599703268041563</v>
      </c>
      <c r="I34" s="133">
        <f>IF(I$2,'Lin87'!I34+'Lin91'!I34+'Lin01'!I34+Quad87!I34+Quad91!I34+Quad01!I34+'HP87'!I34+'HP91'!I34+'HP01'!I34+Mean87!I34+Mean91!I34+Mean01!I34+MeanCommon!I34,0)</f>
        <v>0.81715954503174404</v>
      </c>
      <c r="J34" s="133">
        <f>IF(J$2,'Lin87'!J34+'Lin91'!J34+'Lin01'!J34+Quad87!J34+Quad91!J34+Quad01!J34+'HP87'!J34+'HP91'!J34+'HP01'!J34+Mean87!J34+Mean91!J34+Mean01!J34+MeanCommon!J34,0)</f>
        <v>0.63679839703649488</v>
      </c>
      <c r="K34" s="133">
        <f>IF(K$2,'Lin87'!K34+'Lin91'!K34+'Lin01'!K34+Quad87!K34+Quad91!K34+Quad01!K34+'HP87'!K34+'HP91'!K34+'HP01'!K34+Mean87!K34+Mean91!K34+Mean01!K34+MeanCommon!K34,0)</f>
        <v>0.96453127407305739</v>
      </c>
      <c r="L34" s="133">
        <f>IF(L$2,'Lin87'!L34+'Lin91'!L34+'Lin01'!L34+Quad87!L34+Quad91!L34+Quad01!L34+'HP87'!L34+'HP91'!L34+'HP01'!L34+Mean87!L34+Mean91!L34+Mean01!L34+MeanCommon!L34,0)</f>
        <v>0.14737172904131154</v>
      </c>
      <c r="M34" s="133">
        <f>IF(M$2,'Lin87'!M34+'Lin91'!M34+'Lin01'!M34+Quad87!M34+Quad91!M34+Quad01!M34+'HP87'!M34+'HP91'!M34+'HP01'!M34+Mean87!M34+Mean91!M34+Mean01!M34+MeanCommon!M34,0)</f>
        <v>455.59516534320505</v>
      </c>
      <c r="N34" s="133">
        <f>IF(N$2,'Lin87'!N34+'Lin91'!N34+'Lin01'!N34+Quad87!N34+Quad91!N34+Quad01!N34+'HP87'!N34+'HP91'!N34+'HP01'!N34+Mean87!N34+Mean91!N34+Mean01!N34+MeanCommon!N34,0)</f>
        <v>0.24839447836386697</v>
      </c>
      <c r="O34" s="133">
        <f>IF(O$2,'Lin87'!O34+'Lin91'!O34+'Lin01'!O34+Quad87!O34+Quad91!O34+Quad01!O34+'HP87'!O34+'HP91'!O34+'HP01'!O34+Mean87!O34+Mean91!O34+Mean01!O34+MeanCommon!O34,0)</f>
        <v>5.8699579730958451</v>
      </c>
      <c r="P34" s="133">
        <f>IF(P$2,'Lin87'!P34+'Lin91'!P34+'Lin01'!P34+Quad87!P34+Quad91!P34+Quad01!P34+'HP87'!P34+'HP91'!P34+'HP01'!P34+Mean87!P34+Mean91!P34+Mean01!P34+MeanCommon!P34,0)</f>
        <v>-9.1633183224032411E-2</v>
      </c>
      <c r="Q34" s="133">
        <f>IF(Q$2,'Lin87'!Q34+'Lin91'!Q34+'Lin01'!Q34+Quad87!Q34+Quad91!Q34+Quad01!Q34+'HP87'!Q34+'HP91'!Q34+'HP01'!Q34+Mean87!Q34+Mean91!Q34+Mean01!Q34+MeanCommon!Q34,0)</f>
        <v>1412.6264534166762</v>
      </c>
      <c r="R34" s="133">
        <f>IF(R$2,'Lin87'!R34+'Lin91'!R34+'Lin01'!R34+Quad87!R34+Quad91!R34+Quad01!R34+'HP87'!R34+'HP91'!R34+'HP01'!R34+Mean87!R34+Mean91!R34+Mean01!R34+MeanCommon!R34,0)</f>
        <v>0.78705022968172189</v>
      </c>
      <c r="S34" s="133">
        <f>IF(S$2,'Lin87'!S34+'Lin91'!S34+'Lin01'!S34+Quad87!S34+Quad91!S34+Quad01!S34+'HP87'!S34+'HP91'!S34+'HP01'!S34+Mean87!S34+Mean91!S34+Mean01!S34+MeanCommon!S34,0)</f>
        <v>0.42983300578841338</v>
      </c>
      <c r="T34" s="133">
        <f>IF(T$2,'Lin87'!T34+'Lin91'!T34+'Lin01'!T34+Quad87!T34+Quad91!T34+Quad01!T34+'HP87'!T34+'HP91'!T34+'HP01'!T34+Mean87!T34+Mean91!T34+Mean01!T34+MeanCommon!T34,0)</f>
        <v>0.35721722389330995</v>
      </c>
      <c r="U34" s="133">
        <f>IF(U$2,'Lin87'!U34+'Lin91'!U34+'Lin01'!U34+Quad87!U34+Quad91!U34+Quad01!U34+'HP87'!U34+'HP91'!U34+'HP01'!U34+Mean87!U34+Mean91!U34+Mean01!U34+MeanCommon!U34,0)</f>
        <v>440.79137105065786</v>
      </c>
      <c r="V34" s="133">
        <f>IF(V$2,'Lin87'!V34+'Lin91'!V34+'Lin01'!V34+Quad87!V34+Quad91!V34+Quad01!V34+'HP87'!V34+'HP91'!V34+'HP01'!V34+Mean87!V34+Mean91!V34+Mean01!V34+MeanCommon!V34,0)</f>
        <v>0.64827172638753461</v>
      </c>
      <c r="W34" s="133">
        <f>IF(W$2,'Lin87'!W34+'Lin91'!W34+'Lin01'!W34+Quad87!W34+Quad91!W34+Quad01!W34+'HP87'!W34+'HP91'!W34+'HP01'!W34+Mean87!W34+Mean91!W34+Mean01!W34+MeanCommon!W34,0)</f>
        <v>464.31729255753385</v>
      </c>
      <c r="X34" s="133">
        <f>IF(X$2,'Lin87'!X34+'Lin91'!X34+'Lin01'!X34+Quad87!X34+Quad91!X34+Quad01!X34+'HP87'!X34+'HP91'!X34+'HP01'!X34+Mean87!X34+Mean91!X34+Mean01!X34+MeanCommon!X34,0)</f>
        <v>0.5569110282440688</v>
      </c>
      <c r="Y34" s="133">
        <f>IF(Y$2,'Lin87'!Y34+'Lin91'!Y34+'Lin01'!Y34+Quad87!Y34+Quad91!Y34+Quad01!Y34+'HP87'!Y34+'HP91'!Y34+'HP01'!Y34+Mean87!Y34+Mean91!Y34+Mean01!Y34+MeanCommon!Y34,0)</f>
        <v>0.53927454418851795</v>
      </c>
      <c r="Z34" s="133">
        <f>IF(Z$2,'Lin87'!Z34+'Lin91'!Z34+'Lin01'!Z34+Quad87!Z34+Quad91!Z34+Quad01!Z34+'HP87'!Z34+'HP91'!Z34+'HP01'!Z34+Mean87!Z34+Mean91!Z34+Mean01!Z34+MeanCommon!Z34,0)</f>
        <v>374.4079555715698</v>
      </c>
      <c r="AA34" s="133">
        <f>IF(AA$2,'Lin87'!AA34+'Lin91'!AA34+'Lin01'!AA34+Quad87!AA34+Quad91!AA34+Quad01!AA34+'HP87'!AA34+'HP91'!AA34+'HP01'!AA34+Mean87!AA34+Mean91!AA34+Mean01!AA34+MeanCommon!AA34,0)</f>
        <v>387.24158195459518</v>
      </c>
      <c r="AB34" s="133">
        <f>IF(AB$2,'Lin87'!AB34+'Lin91'!AB34+'Lin01'!AB34+Quad87!AB34+Quad91!AB34+Quad01!AB34+'HP87'!AB34+'HP91'!AB34+'HP01'!AB34+Mean87!AB34+Mean91!AB34+Mean01!AB34+MeanCommon!AB34,0)</f>
        <v>-8.2708477966612381</v>
      </c>
      <c r="AC34" s="133">
        <f>IF(AC$2,'Lin87'!AC34+'Lin91'!AC34+'Lin01'!AC34+Quad87!AC34+Quad91!AC34+Quad01!AC34+'HP87'!AC34+'HP91'!AC34+'HP01'!AC34+Mean87!AC34+Mean91!AC34+Mean01!AC34+MeanCommon!AC34,0)</f>
        <v>7.9282891803892195</v>
      </c>
      <c r="AD34" s="133">
        <f>IF(AD$2,'Lin87'!AD34+'Lin91'!AD34+'Lin01'!AD34+Quad87!AD34+Quad91!AD34+Quad01!AD34+'HP87'!AD34+'HP91'!AD34+'HP01'!AD34+Mean87!AD34+Mean91!AD34+Mean01!AD34+MeanCommon!AD34,0)</f>
        <v>1.21041671779895</v>
      </c>
    </row>
    <row r="35" spans="1:30">
      <c r="A35" t="s">
        <v>432</v>
      </c>
      <c r="B35" s="133">
        <f>IF(B$2,'Lin87'!B35+'Lin91'!B35+'Lin01'!B35+Quad87!B35+Quad91!B35+Quad01!B35+'HP87'!B35+'HP91'!B35+'HP01'!B35+Mean87!B35+Mean91!B35+Mean01!B35+MeanCommon!B35,0)</f>
        <v>0.97508613524746723</v>
      </c>
      <c r="C35" s="133">
        <f>IF(C$2,'Lin87'!C35+'Lin91'!C35+'Lin01'!C35+Quad87!C35+Quad91!C35+Quad01!C35+'HP87'!C35+'HP91'!C35+'HP01'!C35+Mean87!C35+Mean91!C35+Mean01!C35+MeanCommon!C35,0)</f>
        <v>1.0965181975386731</v>
      </c>
      <c r="D35" s="133">
        <f>IF(D$2,'Lin87'!D35+'Lin91'!D35+'Lin01'!D35+Quad87!D35+Quad91!D35+Quad01!D35+'HP87'!D35+'HP91'!D35+'HP01'!D35+Mean87!D35+Mean91!D35+Mean01!D35+MeanCommon!D35,0)</f>
        <v>1493.526277906446</v>
      </c>
      <c r="E35" s="133">
        <f>IF(E$2,'Lin87'!E35+'Lin91'!E35+'Lin01'!E35+Quad87!E35+Quad91!E35+Quad01!E35+'HP87'!E35+'HP91'!E35+'HP01'!E35+Mean87!E35+Mean91!E35+Mean01!E35+MeanCommon!E35,0)</f>
        <v>1501.7757863767674</v>
      </c>
      <c r="F35" s="133">
        <f>IF(F$2,'Lin87'!F35+'Lin91'!F35+'Lin01'!F35+Quad87!F35+Quad91!F35+Quad01!F35+'HP87'!F35+'HP91'!F35+'HP01'!F35+Mean87!F35+Mean91!F35+Mean01!F35+MeanCommon!F35,0)</f>
        <v>1510.5550606164004</v>
      </c>
      <c r="G35" s="133">
        <f>IF(G$2,'Lin87'!G35+'Lin91'!G35+'Lin01'!G35+Quad87!G35+Quad91!G35+Quad01!G35+'HP87'!G35+'HP91'!G35+'HP01'!G35+Mean87!G35+Mean91!G35+Mean01!G35+MeanCommon!G35,0)</f>
        <v>1.3145283028639994</v>
      </c>
      <c r="H35" s="133">
        <f>IF(H$2,'Lin87'!H35+'Lin91'!H35+'Lin01'!H35+Quad87!H35+Quad91!H35+Quad01!H35+'HP87'!H35+'HP91'!H35+'HP01'!H35+Mean87!H35+Mean91!H35+Mean01!H35+MeanCommon!H35,0)</f>
        <v>1.5599703268041563</v>
      </c>
      <c r="I35" s="133">
        <f>IF(I$2,'Lin87'!I35+'Lin91'!I35+'Lin01'!I35+Quad87!I35+Quad91!I35+Quad01!I35+'HP87'!I35+'HP91'!I35+'HP01'!I35+Mean87!I35+Mean91!I35+Mean01!I35+MeanCommon!I35,0)</f>
        <v>0.81715954503174404</v>
      </c>
      <c r="J35" s="133">
        <f>IF(J$2,'Lin87'!J35+'Lin91'!J35+'Lin01'!J35+Quad87!J35+Quad91!J35+Quad01!J35+'HP87'!J35+'HP91'!J35+'HP01'!J35+Mean87!J35+Mean91!J35+Mean01!J35+MeanCommon!J35,0)</f>
        <v>0.63679839703649488</v>
      </c>
      <c r="K35" s="133">
        <f>IF(K$2,'Lin87'!K35+'Lin91'!K35+'Lin01'!K35+Quad87!K35+Quad91!K35+Quad01!K35+'HP87'!K35+'HP91'!K35+'HP01'!K35+Mean87!K35+Mean91!K35+Mean01!K35+MeanCommon!K35,0)</f>
        <v>0.96453127407305739</v>
      </c>
      <c r="L35" s="133">
        <f>IF(L$2,'Lin87'!L35+'Lin91'!L35+'Lin01'!L35+Quad87!L35+Quad91!L35+Quad01!L35+'HP87'!L35+'HP91'!L35+'HP01'!L35+Mean87!L35+Mean91!L35+Mean01!L35+MeanCommon!L35,0)</f>
        <v>0.14737172904131154</v>
      </c>
      <c r="M35" s="133">
        <f>IF(M$2,'Lin87'!M35+'Lin91'!M35+'Lin01'!M35+Quad87!M35+Quad91!M35+Quad01!M35+'HP87'!M35+'HP91'!M35+'HP01'!M35+Mean87!M35+Mean91!M35+Mean01!M35+MeanCommon!M35,0)</f>
        <v>455.59516534320505</v>
      </c>
      <c r="N35" s="133">
        <f>IF(N$2,'Lin87'!N35+'Lin91'!N35+'Lin01'!N35+Quad87!N35+Quad91!N35+Quad01!N35+'HP87'!N35+'HP91'!N35+'HP01'!N35+Mean87!N35+Mean91!N35+Mean01!N35+MeanCommon!N35,0)</f>
        <v>0.24839447836386697</v>
      </c>
      <c r="O35" s="133">
        <f>IF(O$2,'Lin87'!O35+'Lin91'!O35+'Lin01'!O35+Quad87!O35+Quad91!O35+Quad01!O35+'HP87'!O35+'HP91'!O35+'HP01'!O35+Mean87!O35+Mean91!O35+Mean01!O35+MeanCommon!O35,0)</f>
        <v>5.8699579730958451</v>
      </c>
      <c r="P35" s="133">
        <f>IF(P$2,'Lin87'!P35+'Lin91'!P35+'Lin01'!P35+Quad87!P35+Quad91!P35+Quad01!P35+'HP87'!P35+'HP91'!P35+'HP01'!P35+Mean87!P35+Mean91!P35+Mean01!P35+MeanCommon!P35,0)</f>
        <v>-9.1633183224032411E-2</v>
      </c>
      <c r="Q35" s="133">
        <f>IF(Q$2,'Lin87'!Q35+'Lin91'!Q35+'Lin01'!Q35+Quad87!Q35+Quad91!Q35+Quad01!Q35+'HP87'!Q35+'HP91'!Q35+'HP01'!Q35+Mean87!Q35+Mean91!Q35+Mean01!Q35+MeanCommon!Q35,0)</f>
        <v>1413.773795027301</v>
      </c>
      <c r="R35" s="133">
        <f>IF(R$2,'Lin87'!R35+'Lin91'!R35+'Lin01'!R35+Quad87!R35+Quad91!R35+Quad01!R35+'HP87'!R35+'HP91'!R35+'HP01'!R35+Mean87!R35+Mean91!R35+Mean01!R35+MeanCommon!R35,0)</f>
        <v>0.78705022968172189</v>
      </c>
      <c r="S35" s="133">
        <f>IF(S$2,'Lin87'!S35+'Lin91'!S35+'Lin01'!S35+Quad87!S35+Quad91!S35+Quad01!S35+'HP87'!S35+'HP91'!S35+'HP01'!S35+Mean87!S35+Mean91!S35+Mean01!S35+MeanCommon!S35,0)</f>
        <v>0.42983300578841338</v>
      </c>
      <c r="T35" s="133">
        <f>IF(T$2,'Lin87'!T35+'Lin91'!T35+'Lin01'!T35+Quad87!T35+Quad91!T35+Quad01!T35+'HP87'!T35+'HP91'!T35+'HP01'!T35+Mean87!T35+Mean91!T35+Mean01!T35+MeanCommon!T35,0)</f>
        <v>0.35721722389330995</v>
      </c>
      <c r="U35" s="133">
        <f>IF(U$2,'Lin87'!U35+'Lin91'!U35+'Lin01'!U35+Quad87!U35+Quad91!U35+Quad01!U35+'HP87'!U35+'HP91'!U35+'HP01'!U35+Mean87!U35+Mean91!U35+Mean01!U35+MeanCommon!U35,0)</f>
        <v>441.70596865309949</v>
      </c>
      <c r="V35" s="133">
        <f>IF(V$2,'Lin87'!V35+'Lin91'!V35+'Lin01'!V35+Quad87!V35+Quad91!V35+Quad01!V35+'HP87'!V35+'HP91'!V35+'HP01'!V35+Mean87!V35+Mean91!V35+Mean01!V35+MeanCommon!V35,0)</f>
        <v>0.64827172638753461</v>
      </c>
      <c r="W35" s="133">
        <f>IF(W$2,'Lin87'!W35+'Lin91'!W35+'Lin01'!W35+Quad87!W35+Quad91!W35+Quad01!W35+'HP87'!W35+'HP91'!W35+'HP01'!W35+Mean87!W35+Mean91!W35+Mean01!W35+MeanCommon!W35,0)</f>
        <v>464.31729255753385</v>
      </c>
      <c r="X35" s="133">
        <f>IF(X$2,'Lin87'!X35+'Lin91'!X35+'Lin01'!X35+Quad87!X35+Quad91!X35+Quad01!X35+'HP87'!X35+'HP91'!X35+'HP01'!X35+Mean87!X35+Mean91!X35+Mean01!X35+MeanCommon!X35,0)</f>
        <v>0.5569110282440688</v>
      </c>
      <c r="Y35" s="133">
        <f>IF(Y$2,'Lin87'!Y35+'Lin91'!Y35+'Lin01'!Y35+Quad87!Y35+Quad91!Y35+Quad01!Y35+'HP87'!Y35+'HP91'!Y35+'HP01'!Y35+Mean87!Y35+Mean91!Y35+Mean01!Y35+MeanCommon!Y35,0)</f>
        <v>0.53927454418851795</v>
      </c>
      <c r="Z35" s="133">
        <f>IF(Z$2,'Lin87'!Z35+'Lin91'!Z35+'Lin01'!Z35+Quad87!Z35+Quad91!Z35+Quad01!Z35+'HP87'!Z35+'HP91'!Z35+'HP01'!Z35+Mean87!Z35+Mean91!Z35+Mean01!Z35+MeanCommon!Z35,0)</f>
        <v>374.20874059386011</v>
      </c>
      <c r="AA35" s="133">
        <f>IF(AA$2,'Lin87'!AA35+'Lin91'!AA35+'Lin01'!AA35+Quad87!AA35+Quad91!AA35+Quad01!AA35+'HP87'!AA35+'HP91'!AA35+'HP01'!AA35+Mean87!AA35+Mean91!AA35+Mean01!AA35+MeanCommon!AA35,0)</f>
        <v>386.96632066711271</v>
      </c>
      <c r="AB35" s="133">
        <f>IF(AB$2,'Lin87'!AB35+'Lin91'!AB35+'Lin01'!AB35+Quad87!AB35+Quad91!AB35+Quad01!AB35+'HP87'!AB35+'HP91'!AB35+'HP01'!AB35+Mean87!AB35+Mean91!AB35+Mean01!AB35+MeanCommon!AB35,0)</f>
        <v>-8.2708477966612381</v>
      </c>
      <c r="AC35" s="133">
        <f>IF(AC$2,'Lin87'!AC35+'Lin91'!AC35+'Lin01'!AC35+Quad87!AC35+Quad91!AC35+Quad01!AC35+'HP87'!AC35+'HP91'!AC35+'HP01'!AC35+Mean87!AC35+Mean91!AC35+Mean01!AC35+MeanCommon!AC35,0)</f>
        <v>7.9282891803892195</v>
      </c>
      <c r="AD35" s="133">
        <f>IF(AD$2,'Lin87'!AD35+'Lin91'!AD35+'Lin01'!AD35+Quad87!AD35+Quad91!AD35+Quad01!AD35+'HP87'!AD35+'HP91'!AD35+'HP01'!AD35+Mean87!AD35+Mean91!AD35+Mean01!AD35+MeanCommon!AD35,0)</f>
        <v>1.21041671779895</v>
      </c>
    </row>
    <row r="36" spans="1:30">
      <c r="A36" t="s">
        <v>433</v>
      </c>
      <c r="B36" s="133">
        <f>IF(B$2,'Lin87'!B36+'Lin91'!B36+'Lin01'!B36+Quad87!B36+Quad91!B36+Quad01!B36+'HP87'!B36+'HP91'!B36+'HP01'!B36+Mean87!B36+Mean91!B36+Mean01!B36+MeanCommon!B36,0)</f>
        <v>0.97508613524746723</v>
      </c>
      <c r="C36" s="133">
        <f>IF(C$2,'Lin87'!C36+'Lin91'!C36+'Lin01'!C36+Quad87!C36+Quad91!C36+Quad01!C36+'HP87'!C36+'HP91'!C36+'HP01'!C36+Mean87!C36+Mean91!C36+Mean01!C36+MeanCommon!C36,0)</f>
        <v>1.0965181975386731</v>
      </c>
      <c r="D36" s="133">
        <f>IF(D$2,'Lin87'!D36+'Lin91'!D36+'Lin01'!D36+Quad87!D36+Quad91!D36+Quad01!D36+'HP87'!D36+'HP91'!D36+'HP01'!D36+Mean87!D36+Mean91!D36+Mean01!D36+MeanCommon!D36,0)</f>
        <v>1493.5200229848347</v>
      </c>
      <c r="E36" s="133">
        <f>IF(E$2,'Lin87'!E36+'Lin91'!E36+'Lin01'!E36+Quad87!E36+Quad91!E36+Quad01!E36+'HP87'!E36+'HP91'!E36+'HP01'!E36+Mean87!E36+Mean91!E36+Mean01!E36+MeanCommon!E36,0)</f>
        <v>1501.7916729002832</v>
      </c>
      <c r="F36" s="133">
        <f>IF(F$2,'Lin87'!F36+'Lin91'!F36+'Lin01'!F36+Quad87!F36+Quad91!F36+Quad01!F36+'HP87'!F36+'HP91'!F36+'HP01'!F36+Mean87!F36+Mean91!F36+Mean01!F36+MeanCommon!F36,0)</f>
        <v>1510.8006598168449</v>
      </c>
      <c r="G36" s="133">
        <f>IF(G$2,'Lin87'!G36+'Lin91'!G36+'Lin01'!G36+Quad87!G36+Quad91!G36+Quad01!G36+'HP87'!G36+'HP91'!G36+'HP01'!G36+Mean87!G36+Mean91!G36+Mean01!G36+MeanCommon!G36,0)</f>
        <v>1.3145283028639994</v>
      </c>
      <c r="H36" s="133">
        <f>IF(H$2,'Lin87'!H36+'Lin91'!H36+'Lin01'!H36+Quad87!H36+Quad91!H36+Quad01!H36+'HP87'!H36+'HP91'!H36+'HP01'!H36+Mean87!H36+Mean91!H36+Mean01!H36+MeanCommon!H36,0)</f>
        <v>1.5599703268041563</v>
      </c>
      <c r="I36" s="133">
        <f>IF(I$2,'Lin87'!I36+'Lin91'!I36+'Lin01'!I36+Quad87!I36+Quad91!I36+Quad01!I36+'HP87'!I36+'HP91'!I36+'HP01'!I36+Mean87!I36+Mean91!I36+Mean01!I36+MeanCommon!I36,0)</f>
        <v>0.81715954503174404</v>
      </c>
      <c r="J36" s="133">
        <f>IF(J$2,'Lin87'!J36+'Lin91'!J36+'Lin01'!J36+Quad87!J36+Quad91!J36+Quad01!J36+'HP87'!J36+'HP91'!J36+'HP01'!J36+Mean87!J36+Mean91!J36+Mean01!J36+MeanCommon!J36,0)</f>
        <v>0.63679839703649488</v>
      </c>
      <c r="K36" s="133">
        <f>IF(K$2,'Lin87'!K36+'Lin91'!K36+'Lin01'!K36+Quad87!K36+Quad91!K36+Quad01!K36+'HP87'!K36+'HP91'!K36+'HP01'!K36+Mean87!K36+Mean91!K36+Mean01!K36+MeanCommon!K36,0)</f>
        <v>0.96453127407305739</v>
      </c>
      <c r="L36" s="133">
        <f>IF(L$2,'Lin87'!L36+'Lin91'!L36+'Lin01'!L36+Quad87!L36+Quad91!L36+Quad01!L36+'HP87'!L36+'HP91'!L36+'HP01'!L36+Mean87!L36+Mean91!L36+Mean01!L36+MeanCommon!L36,0)</f>
        <v>0.14737172904131154</v>
      </c>
      <c r="M36" s="133">
        <f>IF(M$2,'Lin87'!M36+'Lin91'!M36+'Lin01'!M36+Quad87!M36+Quad91!M36+Quad01!M36+'HP87'!M36+'HP91'!M36+'HP01'!M36+Mean87!M36+Mean91!M36+Mean01!M36+MeanCommon!M36,0)</f>
        <v>455.59516534320505</v>
      </c>
      <c r="N36" s="133">
        <f>IF(N$2,'Lin87'!N36+'Lin91'!N36+'Lin01'!N36+Quad87!N36+Quad91!N36+Quad01!N36+'HP87'!N36+'HP91'!N36+'HP01'!N36+Mean87!N36+Mean91!N36+Mean01!N36+MeanCommon!N36,0)</f>
        <v>0.24839447836386697</v>
      </c>
      <c r="O36" s="133">
        <f>IF(O$2,'Lin87'!O36+'Lin91'!O36+'Lin01'!O36+Quad87!O36+Quad91!O36+Quad01!O36+'HP87'!O36+'HP91'!O36+'HP01'!O36+Mean87!O36+Mean91!O36+Mean01!O36+MeanCommon!O36,0)</f>
        <v>5.8699579730958451</v>
      </c>
      <c r="P36" s="133">
        <f>IF(P$2,'Lin87'!P36+'Lin91'!P36+'Lin01'!P36+Quad87!P36+Quad91!P36+Quad01!P36+'HP87'!P36+'HP91'!P36+'HP01'!P36+Mean87!P36+Mean91!P36+Mean01!P36+MeanCommon!P36,0)</f>
        <v>-9.1633183224032411E-2</v>
      </c>
      <c r="Q36" s="133">
        <f>IF(Q$2,'Lin87'!Q36+'Lin91'!Q36+'Lin01'!Q36+Quad87!Q36+Quad91!Q36+Quad01!Q36+'HP87'!Q36+'HP91'!Q36+'HP01'!Q36+Mean87!Q36+Mean91!Q36+Mean01!Q36+MeanCommon!Q36,0)</f>
        <v>1414.9211366379259</v>
      </c>
      <c r="R36" s="133">
        <f>IF(R$2,'Lin87'!R36+'Lin91'!R36+'Lin01'!R36+Quad87!R36+Quad91!R36+Quad01!R36+'HP87'!R36+'HP91'!R36+'HP01'!R36+Mean87!R36+Mean91!R36+Mean01!R36+MeanCommon!R36,0)</f>
        <v>0.78705022968172189</v>
      </c>
      <c r="S36" s="133">
        <f>IF(S$2,'Lin87'!S36+'Lin91'!S36+'Lin01'!S36+Quad87!S36+Quad91!S36+Quad01!S36+'HP87'!S36+'HP91'!S36+'HP01'!S36+Mean87!S36+Mean91!S36+Mean01!S36+MeanCommon!S36,0)</f>
        <v>0.42983300578841338</v>
      </c>
      <c r="T36" s="133">
        <f>IF(T$2,'Lin87'!T36+'Lin91'!T36+'Lin01'!T36+Quad87!T36+Quad91!T36+Quad01!T36+'HP87'!T36+'HP91'!T36+'HP01'!T36+Mean87!T36+Mean91!T36+Mean01!T36+MeanCommon!T36,0)</f>
        <v>0.35721722389330995</v>
      </c>
      <c r="U36" s="133">
        <f>IF(U$2,'Lin87'!U36+'Lin91'!U36+'Lin01'!U36+Quad87!U36+Quad91!U36+Quad01!U36+'HP87'!U36+'HP91'!U36+'HP01'!U36+Mean87!U36+Mean91!U36+Mean01!U36+MeanCommon!U36,0)</f>
        <v>442.62056625554118</v>
      </c>
      <c r="V36" s="133">
        <f>IF(V$2,'Lin87'!V36+'Lin91'!V36+'Lin01'!V36+Quad87!V36+Quad91!V36+Quad01!V36+'HP87'!V36+'HP91'!V36+'HP01'!V36+Mean87!V36+Mean91!V36+Mean01!V36+MeanCommon!V36,0)</f>
        <v>0.64827172638753461</v>
      </c>
      <c r="W36" s="133">
        <f>IF(W$2,'Lin87'!W36+'Lin91'!W36+'Lin01'!W36+Quad87!W36+Quad91!W36+Quad01!W36+'HP87'!W36+'HP91'!W36+'HP01'!W36+Mean87!W36+Mean91!W36+Mean01!W36+MeanCommon!W36,0)</f>
        <v>464.31729255753385</v>
      </c>
      <c r="X36" s="133">
        <f>IF(X$2,'Lin87'!X36+'Lin91'!X36+'Lin01'!X36+Quad87!X36+Quad91!X36+Quad01!X36+'HP87'!X36+'HP91'!X36+'HP01'!X36+Mean87!X36+Mean91!X36+Mean01!X36+MeanCommon!X36,0)</f>
        <v>0.5569110282440688</v>
      </c>
      <c r="Y36" s="133">
        <f>IF(Y$2,'Lin87'!Y36+'Lin91'!Y36+'Lin01'!Y36+Quad87!Y36+Quad91!Y36+Quad01!Y36+'HP87'!Y36+'HP91'!Y36+'HP01'!Y36+Mean87!Y36+Mean91!Y36+Mean01!Y36+MeanCommon!Y36,0)</f>
        <v>0.53927454418851795</v>
      </c>
      <c r="Z36" s="133">
        <f>IF(Z$2,'Lin87'!Z36+'Lin91'!Z36+'Lin01'!Z36+Quad87!Z36+Quad91!Z36+Quad01!Z36+'HP87'!Z36+'HP91'!Z36+'HP01'!Z36+Mean87!Z36+Mean91!Z36+Mean01!Z36+MeanCommon!Z36,0)</f>
        <v>374.00952561615043</v>
      </c>
      <c r="AA36" s="133">
        <f>IF(AA$2,'Lin87'!AA36+'Lin91'!AA36+'Lin01'!AA36+Quad87!AA36+Quad91!AA36+Quad01!AA36+'HP87'!AA36+'HP91'!AA36+'HP01'!AA36+Mean87!AA36+Mean91!AA36+Mean01!AA36+MeanCommon!AA36,0)</f>
        <v>386.6910593796303</v>
      </c>
      <c r="AB36" s="133">
        <f>IF(AB$2,'Lin87'!AB36+'Lin91'!AB36+'Lin01'!AB36+Quad87!AB36+Quad91!AB36+Quad01!AB36+'HP87'!AB36+'HP91'!AB36+'HP01'!AB36+Mean87!AB36+Mean91!AB36+Mean01!AB36+MeanCommon!AB36,0)</f>
        <v>-8.2708477966612381</v>
      </c>
      <c r="AC36" s="133">
        <f>IF(AC$2,'Lin87'!AC36+'Lin91'!AC36+'Lin01'!AC36+Quad87!AC36+Quad91!AC36+Quad01!AC36+'HP87'!AC36+'HP91'!AC36+'HP01'!AC36+Mean87!AC36+Mean91!AC36+Mean01!AC36+MeanCommon!AC36,0)</f>
        <v>7.9282891803892195</v>
      </c>
      <c r="AD36" s="133">
        <f>IF(AD$2,'Lin87'!AD36+'Lin91'!AD36+'Lin01'!AD36+Quad87!AD36+Quad91!AD36+Quad01!AD36+'HP87'!AD36+'HP91'!AD36+'HP01'!AD36+Mean87!AD36+Mean91!AD36+Mean01!AD36+MeanCommon!AD36,0)</f>
        <v>1.21041671779895</v>
      </c>
    </row>
    <row r="37" spans="1:30">
      <c r="A37" t="s">
        <v>434</v>
      </c>
      <c r="B37" s="133">
        <f>IF(B$2,'Lin87'!B37+'Lin91'!B37+'Lin01'!B37+Quad87!B37+Quad91!B37+Quad01!B37+'HP87'!B37+'HP91'!B37+'HP01'!B37+Mean87!B37+Mean91!B37+Mean01!B37+MeanCommon!B37,0)</f>
        <v>0.97508613524746723</v>
      </c>
      <c r="C37" s="133">
        <f>IF(C$2,'Lin87'!C37+'Lin91'!C37+'Lin01'!C37+Quad87!C37+Quad91!C37+Quad01!C37+'HP87'!C37+'HP91'!C37+'HP01'!C37+Mean87!C37+Mean91!C37+Mean01!C37+MeanCommon!C37,0)</f>
        <v>1.0965181975386731</v>
      </c>
      <c r="D37" s="133">
        <f>IF(D$2,'Lin87'!D37+'Lin91'!D37+'Lin01'!D37+Quad87!D37+Quad91!D37+Quad01!D37+'HP87'!D37+'HP91'!D37+'HP01'!D37+Mean87!D37+Mean91!D37+Mean01!D37+MeanCommon!D37,0)</f>
        <v>1493.5137680632233</v>
      </c>
      <c r="E37" s="133">
        <f>IF(E$2,'Lin87'!E37+'Lin91'!E37+'Lin01'!E37+Quad87!E37+Quad91!E37+Quad01!E37+'HP87'!E37+'HP91'!E37+'HP01'!E37+Mean87!E37+Mean91!E37+Mean01!E37+MeanCommon!E37,0)</f>
        <v>1501.8075594237989</v>
      </c>
      <c r="F37" s="133">
        <f>IF(F$2,'Lin87'!F37+'Lin91'!F37+'Lin01'!F37+Quad87!F37+Quad91!F37+Quad01!F37+'HP87'!F37+'HP91'!F37+'HP01'!F37+Mean87!F37+Mean91!F37+Mean01!F37+MeanCommon!F37,0)</f>
        <v>1511.0462590172895</v>
      </c>
      <c r="G37" s="133">
        <f>IF(G$2,'Lin87'!G37+'Lin91'!G37+'Lin01'!G37+Quad87!G37+Quad91!G37+Quad01!G37+'HP87'!G37+'HP91'!G37+'HP01'!G37+Mean87!G37+Mean91!G37+Mean01!G37+MeanCommon!G37,0)</f>
        <v>1.3145283028639994</v>
      </c>
      <c r="H37" s="133">
        <f>IF(H$2,'Lin87'!H37+'Lin91'!H37+'Lin01'!H37+Quad87!H37+Quad91!H37+Quad01!H37+'HP87'!H37+'HP91'!H37+'HP01'!H37+Mean87!H37+Mean91!H37+Mean01!H37+MeanCommon!H37,0)</f>
        <v>1.5599703268041563</v>
      </c>
      <c r="I37" s="133">
        <f>IF(I$2,'Lin87'!I37+'Lin91'!I37+'Lin01'!I37+Quad87!I37+Quad91!I37+Quad01!I37+'HP87'!I37+'HP91'!I37+'HP01'!I37+Mean87!I37+Mean91!I37+Mean01!I37+MeanCommon!I37,0)</f>
        <v>0.81715954503174404</v>
      </c>
      <c r="J37" s="133">
        <f>IF(J$2,'Lin87'!J37+'Lin91'!J37+'Lin01'!J37+Quad87!J37+Quad91!J37+Quad01!J37+'HP87'!J37+'HP91'!J37+'HP01'!J37+Mean87!J37+Mean91!J37+Mean01!J37+MeanCommon!J37,0)</f>
        <v>0.63679839703649488</v>
      </c>
      <c r="K37" s="133">
        <f>IF(K$2,'Lin87'!K37+'Lin91'!K37+'Lin01'!K37+Quad87!K37+Quad91!K37+Quad01!K37+'HP87'!K37+'HP91'!K37+'HP01'!K37+Mean87!K37+Mean91!K37+Mean01!K37+MeanCommon!K37,0)</f>
        <v>0.96453127407305739</v>
      </c>
      <c r="L37" s="133">
        <f>IF(L$2,'Lin87'!L37+'Lin91'!L37+'Lin01'!L37+Quad87!L37+Quad91!L37+Quad01!L37+'HP87'!L37+'HP91'!L37+'HP01'!L37+Mean87!L37+Mean91!L37+Mean01!L37+MeanCommon!L37,0)</f>
        <v>0.14737172904131154</v>
      </c>
      <c r="M37" s="133">
        <f>IF(M$2,'Lin87'!M37+'Lin91'!M37+'Lin01'!M37+Quad87!M37+Quad91!M37+Quad01!M37+'HP87'!M37+'HP91'!M37+'HP01'!M37+Mean87!M37+Mean91!M37+Mean01!M37+MeanCommon!M37,0)</f>
        <v>455.59516534320505</v>
      </c>
      <c r="N37" s="133">
        <f>IF(N$2,'Lin87'!N37+'Lin91'!N37+'Lin01'!N37+Quad87!N37+Quad91!N37+Quad01!N37+'HP87'!N37+'HP91'!N37+'HP01'!N37+Mean87!N37+Mean91!N37+Mean01!N37+MeanCommon!N37,0)</f>
        <v>0.24839447836386697</v>
      </c>
      <c r="O37" s="133">
        <f>IF(O$2,'Lin87'!O37+'Lin91'!O37+'Lin01'!O37+Quad87!O37+Quad91!O37+Quad01!O37+'HP87'!O37+'HP91'!O37+'HP01'!O37+Mean87!O37+Mean91!O37+Mean01!O37+MeanCommon!O37,0)</f>
        <v>5.8699579730958451</v>
      </c>
      <c r="P37" s="133">
        <f>IF(P$2,'Lin87'!P37+'Lin91'!P37+'Lin01'!P37+Quad87!P37+Quad91!P37+Quad01!P37+'HP87'!P37+'HP91'!P37+'HP01'!P37+Mean87!P37+Mean91!P37+Mean01!P37+MeanCommon!P37,0)</f>
        <v>-9.1633183224032411E-2</v>
      </c>
      <c r="Q37" s="133">
        <f>IF(Q$2,'Lin87'!Q37+'Lin91'!Q37+'Lin01'!Q37+Quad87!Q37+Quad91!Q37+Quad01!Q37+'HP87'!Q37+'HP91'!Q37+'HP01'!Q37+Mean87!Q37+Mean91!Q37+Mean01!Q37+MeanCommon!Q37,0)</f>
        <v>1416.0684782485507</v>
      </c>
      <c r="R37" s="133">
        <f>IF(R$2,'Lin87'!R37+'Lin91'!R37+'Lin01'!R37+Quad87!R37+Quad91!R37+Quad01!R37+'HP87'!R37+'HP91'!R37+'HP01'!R37+Mean87!R37+Mean91!R37+Mean01!R37+MeanCommon!R37,0)</f>
        <v>0.78705022968172189</v>
      </c>
      <c r="S37" s="133">
        <f>IF(S$2,'Lin87'!S37+'Lin91'!S37+'Lin01'!S37+Quad87!S37+Quad91!S37+Quad01!S37+'HP87'!S37+'HP91'!S37+'HP01'!S37+Mean87!S37+Mean91!S37+Mean01!S37+MeanCommon!S37,0)</f>
        <v>0.42983300578841338</v>
      </c>
      <c r="T37" s="133">
        <f>IF(T$2,'Lin87'!T37+'Lin91'!T37+'Lin01'!T37+Quad87!T37+Quad91!T37+Quad01!T37+'HP87'!T37+'HP91'!T37+'HP01'!T37+Mean87!T37+Mean91!T37+Mean01!T37+MeanCommon!T37,0)</f>
        <v>0.35721722389330995</v>
      </c>
      <c r="U37" s="133">
        <f>IF(U$2,'Lin87'!U37+'Lin91'!U37+'Lin01'!U37+Quad87!U37+Quad91!U37+Quad01!U37+'HP87'!U37+'HP91'!U37+'HP01'!U37+Mean87!U37+Mean91!U37+Mean01!U37+MeanCommon!U37,0)</f>
        <v>443.53516385798281</v>
      </c>
      <c r="V37" s="133">
        <f>IF(V$2,'Lin87'!V37+'Lin91'!V37+'Lin01'!V37+Quad87!V37+Quad91!V37+Quad01!V37+'HP87'!V37+'HP91'!V37+'HP01'!V37+Mean87!V37+Mean91!V37+Mean01!V37+MeanCommon!V37,0)</f>
        <v>0.64827172638753461</v>
      </c>
      <c r="W37" s="133">
        <f>IF(W$2,'Lin87'!W37+'Lin91'!W37+'Lin01'!W37+Quad87!W37+Quad91!W37+Quad01!W37+'HP87'!W37+'HP91'!W37+'HP01'!W37+Mean87!W37+Mean91!W37+Mean01!W37+MeanCommon!W37,0)</f>
        <v>464.31729255753385</v>
      </c>
      <c r="X37" s="133">
        <f>IF(X$2,'Lin87'!X37+'Lin91'!X37+'Lin01'!X37+Quad87!X37+Quad91!X37+Quad01!X37+'HP87'!X37+'HP91'!X37+'HP01'!X37+Mean87!X37+Mean91!X37+Mean01!X37+MeanCommon!X37,0)</f>
        <v>0.5569110282440688</v>
      </c>
      <c r="Y37" s="133">
        <f>IF(Y$2,'Lin87'!Y37+'Lin91'!Y37+'Lin01'!Y37+Quad87!Y37+Quad91!Y37+Quad01!Y37+'HP87'!Y37+'HP91'!Y37+'HP01'!Y37+Mean87!Y37+Mean91!Y37+Mean01!Y37+MeanCommon!Y37,0)</f>
        <v>0.53927454418851795</v>
      </c>
      <c r="Z37" s="133">
        <f>IF(Z$2,'Lin87'!Z37+'Lin91'!Z37+'Lin01'!Z37+Quad87!Z37+Quad91!Z37+Quad01!Z37+'HP87'!Z37+'HP91'!Z37+'HP01'!Z37+Mean87!Z37+Mean91!Z37+Mean01!Z37+MeanCommon!Z37,0)</f>
        <v>373.81031063844074</v>
      </c>
      <c r="AA37" s="133">
        <f>IF(AA$2,'Lin87'!AA37+'Lin91'!AA37+'Lin01'!AA37+Quad87!AA37+Quad91!AA37+Quad01!AA37+'HP87'!AA37+'HP91'!AA37+'HP01'!AA37+Mean87!AA37+Mean91!AA37+Mean01!AA37+MeanCommon!AA37,0)</f>
        <v>386.41579809214784</v>
      </c>
      <c r="AB37" s="133">
        <f>IF(AB$2,'Lin87'!AB37+'Lin91'!AB37+'Lin01'!AB37+Quad87!AB37+Quad91!AB37+Quad01!AB37+'HP87'!AB37+'HP91'!AB37+'HP01'!AB37+Mean87!AB37+Mean91!AB37+Mean01!AB37+MeanCommon!AB37,0)</f>
        <v>-8.2708477966612381</v>
      </c>
      <c r="AC37" s="133">
        <f>IF(AC$2,'Lin87'!AC37+'Lin91'!AC37+'Lin01'!AC37+Quad87!AC37+Quad91!AC37+Quad01!AC37+'HP87'!AC37+'HP91'!AC37+'HP01'!AC37+Mean87!AC37+Mean91!AC37+Mean01!AC37+MeanCommon!AC37,0)</f>
        <v>7.9282891803892195</v>
      </c>
      <c r="AD37" s="133">
        <f>IF(AD$2,'Lin87'!AD37+'Lin91'!AD37+'Lin01'!AD37+Quad87!AD37+Quad91!AD37+Quad01!AD37+'HP87'!AD37+'HP91'!AD37+'HP01'!AD37+Mean87!AD37+Mean91!AD37+Mean01!AD37+MeanCommon!AD37,0)</f>
        <v>1.21041671779895</v>
      </c>
    </row>
    <row r="38" spans="1:30">
      <c r="A38" t="s">
        <v>435</v>
      </c>
      <c r="B38" s="133">
        <f>IF(B$2,'Lin87'!B38+'Lin91'!B38+'Lin01'!B38+Quad87!B38+Quad91!B38+Quad01!B38+'HP87'!B38+'HP91'!B38+'HP01'!B38+Mean87!B38+Mean91!B38+Mean01!B38+MeanCommon!B38,0)</f>
        <v>0.97508613524746723</v>
      </c>
      <c r="C38" s="133">
        <f>IF(C$2,'Lin87'!C38+'Lin91'!C38+'Lin01'!C38+Quad87!C38+Quad91!C38+Quad01!C38+'HP87'!C38+'HP91'!C38+'HP01'!C38+Mean87!C38+Mean91!C38+Mean01!C38+MeanCommon!C38,0)</f>
        <v>1.0965181975386731</v>
      </c>
      <c r="D38" s="133">
        <f>IF(D$2,'Lin87'!D38+'Lin91'!D38+'Lin01'!D38+Quad87!D38+Quad91!D38+Quad01!D38+'HP87'!D38+'HP91'!D38+'HP01'!D38+Mean87!D38+Mean91!D38+Mean01!D38+MeanCommon!D38,0)</f>
        <v>1493.507513141612</v>
      </c>
      <c r="E38" s="133">
        <f>IF(E$2,'Lin87'!E38+'Lin91'!E38+'Lin01'!E38+Quad87!E38+Quad91!E38+Quad01!E38+'HP87'!E38+'HP91'!E38+'HP01'!E38+Mean87!E38+Mean91!E38+Mean01!E38+MeanCommon!E38,0)</f>
        <v>1501.8234459473147</v>
      </c>
      <c r="F38" s="133">
        <f>IF(F$2,'Lin87'!F38+'Lin91'!F38+'Lin01'!F38+Quad87!F38+Quad91!F38+Quad01!F38+'HP87'!F38+'HP91'!F38+'HP01'!F38+Mean87!F38+Mean91!F38+Mean01!F38+MeanCommon!F38,0)</f>
        <v>1511.291858217734</v>
      </c>
      <c r="G38" s="133">
        <f>IF(G$2,'Lin87'!G38+'Lin91'!G38+'Lin01'!G38+Quad87!G38+Quad91!G38+Quad01!G38+'HP87'!G38+'HP91'!G38+'HP01'!G38+Mean87!G38+Mean91!G38+Mean01!G38+MeanCommon!G38,0)</f>
        <v>1.3145283028639994</v>
      </c>
      <c r="H38" s="133">
        <f>IF(H$2,'Lin87'!H38+'Lin91'!H38+'Lin01'!H38+Quad87!H38+Quad91!H38+Quad01!H38+'HP87'!H38+'HP91'!H38+'HP01'!H38+Mean87!H38+Mean91!H38+Mean01!H38+MeanCommon!H38,0)</f>
        <v>1.5599703268041563</v>
      </c>
      <c r="I38" s="133">
        <f>IF(I$2,'Lin87'!I38+'Lin91'!I38+'Lin01'!I38+Quad87!I38+Quad91!I38+Quad01!I38+'HP87'!I38+'HP91'!I38+'HP01'!I38+Mean87!I38+Mean91!I38+Mean01!I38+MeanCommon!I38,0)</f>
        <v>0.81715954503174404</v>
      </c>
      <c r="J38" s="133">
        <f>IF(J$2,'Lin87'!J38+'Lin91'!J38+'Lin01'!J38+Quad87!J38+Quad91!J38+Quad01!J38+'HP87'!J38+'HP91'!J38+'HP01'!J38+Mean87!J38+Mean91!J38+Mean01!J38+MeanCommon!J38,0)</f>
        <v>0.63679839703649488</v>
      </c>
      <c r="K38" s="133">
        <f>IF(K$2,'Lin87'!K38+'Lin91'!K38+'Lin01'!K38+Quad87!K38+Quad91!K38+Quad01!K38+'HP87'!K38+'HP91'!K38+'HP01'!K38+Mean87!K38+Mean91!K38+Mean01!K38+MeanCommon!K38,0)</f>
        <v>0.96453127407305739</v>
      </c>
      <c r="L38" s="133">
        <f>IF(L$2,'Lin87'!L38+'Lin91'!L38+'Lin01'!L38+Quad87!L38+Quad91!L38+Quad01!L38+'HP87'!L38+'HP91'!L38+'HP01'!L38+Mean87!L38+Mean91!L38+Mean01!L38+MeanCommon!L38,0)</f>
        <v>0.14737172904131154</v>
      </c>
      <c r="M38" s="133">
        <f>IF(M$2,'Lin87'!M38+'Lin91'!M38+'Lin01'!M38+Quad87!M38+Quad91!M38+Quad01!M38+'HP87'!M38+'HP91'!M38+'HP01'!M38+Mean87!M38+Mean91!M38+Mean01!M38+MeanCommon!M38,0)</f>
        <v>455.59516534320505</v>
      </c>
      <c r="N38" s="133">
        <f>IF(N$2,'Lin87'!N38+'Lin91'!N38+'Lin01'!N38+Quad87!N38+Quad91!N38+Quad01!N38+'HP87'!N38+'HP91'!N38+'HP01'!N38+Mean87!N38+Mean91!N38+Mean01!N38+MeanCommon!N38,0)</f>
        <v>0.24839447836386697</v>
      </c>
      <c r="O38" s="133">
        <f>IF(O$2,'Lin87'!O38+'Lin91'!O38+'Lin01'!O38+Quad87!O38+Quad91!O38+Quad01!O38+'HP87'!O38+'HP91'!O38+'HP01'!O38+Mean87!O38+Mean91!O38+Mean01!O38+MeanCommon!O38,0)</f>
        <v>5.8699579730958451</v>
      </c>
      <c r="P38" s="133">
        <f>IF(P$2,'Lin87'!P38+'Lin91'!P38+'Lin01'!P38+Quad87!P38+Quad91!P38+Quad01!P38+'HP87'!P38+'HP91'!P38+'HP01'!P38+Mean87!P38+Mean91!P38+Mean01!P38+MeanCommon!P38,0)</f>
        <v>-9.1633183224032411E-2</v>
      </c>
      <c r="Q38" s="133">
        <f>IF(Q$2,'Lin87'!Q38+'Lin91'!Q38+'Lin01'!Q38+Quad87!Q38+Quad91!Q38+Quad01!Q38+'HP87'!Q38+'HP91'!Q38+'HP01'!Q38+Mean87!Q38+Mean91!Q38+Mean01!Q38+MeanCommon!Q38,0)</f>
        <v>1417.2158198591756</v>
      </c>
      <c r="R38" s="133">
        <f>IF(R$2,'Lin87'!R38+'Lin91'!R38+'Lin01'!R38+Quad87!R38+Quad91!R38+Quad01!R38+'HP87'!R38+'HP91'!R38+'HP01'!R38+Mean87!R38+Mean91!R38+Mean01!R38+MeanCommon!R38,0)</f>
        <v>0.78705022968172189</v>
      </c>
      <c r="S38" s="133">
        <f>IF(S$2,'Lin87'!S38+'Lin91'!S38+'Lin01'!S38+Quad87!S38+Quad91!S38+Quad01!S38+'HP87'!S38+'HP91'!S38+'HP01'!S38+Mean87!S38+Mean91!S38+Mean01!S38+MeanCommon!S38,0)</f>
        <v>0.42983300578841338</v>
      </c>
      <c r="T38" s="133">
        <f>IF(T$2,'Lin87'!T38+'Lin91'!T38+'Lin01'!T38+Quad87!T38+Quad91!T38+Quad01!T38+'HP87'!T38+'HP91'!T38+'HP01'!T38+Mean87!T38+Mean91!T38+Mean01!T38+MeanCommon!T38,0)</f>
        <v>0.35721722389330995</v>
      </c>
      <c r="U38" s="133">
        <f>IF(U$2,'Lin87'!U38+'Lin91'!U38+'Lin01'!U38+Quad87!U38+Quad91!U38+Quad01!U38+'HP87'!U38+'HP91'!U38+'HP01'!U38+Mean87!U38+Mean91!U38+Mean01!U38+MeanCommon!U38,0)</f>
        <v>444.44976146042444</v>
      </c>
      <c r="V38" s="133">
        <f>IF(V$2,'Lin87'!V38+'Lin91'!V38+'Lin01'!V38+Quad87!V38+Quad91!V38+Quad01!V38+'HP87'!V38+'HP91'!V38+'HP01'!V38+Mean87!V38+Mean91!V38+Mean01!V38+MeanCommon!V38,0)</f>
        <v>0.64827172638753461</v>
      </c>
      <c r="W38" s="133">
        <f>IF(W$2,'Lin87'!W38+'Lin91'!W38+'Lin01'!W38+Quad87!W38+Quad91!W38+Quad01!W38+'HP87'!W38+'HP91'!W38+'HP01'!W38+Mean87!W38+Mean91!W38+Mean01!W38+MeanCommon!W38,0)</f>
        <v>464.31729255753385</v>
      </c>
      <c r="X38" s="133">
        <f>IF(X$2,'Lin87'!X38+'Lin91'!X38+'Lin01'!X38+Quad87!X38+Quad91!X38+Quad01!X38+'HP87'!X38+'HP91'!X38+'HP01'!X38+Mean87!X38+Mean91!X38+Mean01!X38+MeanCommon!X38,0)</f>
        <v>0.5569110282440688</v>
      </c>
      <c r="Y38" s="133">
        <f>IF(Y$2,'Lin87'!Y38+'Lin91'!Y38+'Lin01'!Y38+Quad87!Y38+Quad91!Y38+Quad01!Y38+'HP87'!Y38+'HP91'!Y38+'HP01'!Y38+Mean87!Y38+Mean91!Y38+Mean01!Y38+MeanCommon!Y38,0)</f>
        <v>0.53927454418851795</v>
      </c>
      <c r="Z38" s="133">
        <f>IF(Z$2,'Lin87'!Z38+'Lin91'!Z38+'Lin01'!Z38+Quad87!Z38+Quad91!Z38+Quad01!Z38+'HP87'!Z38+'HP91'!Z38+'HP01'!Z38+Mean87!Z38+Mean91!Z38+Mean01!Z38+MeanCommon!Z38,0)</f>
        <v>373.611095660731</v>
      </c>
      <c r="AA38" s="133">
        <f>IF(AA$2,'Lin87'!AA38+'Lin91'!AA38+'Lin01'!AA38+Quad87!AA38+Quad91!AA38+Quad01!AA38+'HP87'!AA38+'HP91'!AA38+'HP01'!AA38+Mean87!AA38+Mean91!AA38+Mean01!AA38+MeanCommon!AA38,0)</f>
        <v>386.14053680466543</v>
      </c>
      <c r="AB38" s="133">
        <f>IF(AB$2,'Lin87'!AB38+'Lin91'!AB38+'Lin01'!AB38+Quad87!AB38+Quad91!AB38+Quad01!AB38+'HP87'!AB38+'HP91'!AB38+'HP01'!AB38+Mean87!AB38+Mean91!AB38+Mean01!AB38+MeanCommon!AB38,0)</f>
        <v>-8.2708477966612381</v>
      </c>
      <c r="AC38" s="133">
        <f>IF(AC$2,'Lin87'!AC38+'Lin91'!AC38+'Lin01'!AC38+Quad87!AC38+Quad91!AC38+Quad01!AC38+'HP87'!AC38+'HP91'!AC38+'HP01'!AC38+Mean87!AC38+Mean91!AC38+Mean01!AC38+MeanCommon!AC38,0)</f>
        <v>7.9282891803892195</v>
      </c>
      <c r="AD38" s="133">
        <f>IF(AD$2,'Lin87'!AD38+'Lin91'!AD38+'Lin01'!AD38+Quad87!AD38+Quad91!AD38+Quad01!AD38+'HP87'!AD38+'HP91'!AD38+'HP01'!AD38+Mean87!AD38+Mean91!AD38+Mean01!AD38+MeanCommon!AD38,0)</f>
        <v>1.21041671779895</v>
      </c>
    </row>
    <row r="39" spans="1:30">
      <c r="A39" t="s">
        <v>436</v>
      </c>
      <c r="B39" s="133">
        <f>IF(B$2,'Lin87'!B39+'Lin91'!B39+'Lin01'!B39+Quad87!B39+Quad91!B39+Quad01!B39+'HP87'!B39+'HP91'!B39+'HP01'!B39+Mean87!B39+Mean91!B39+Mean01!B39+MeanCommon!B39,0)</f>
        <v>0.97508613524746723</v>
      </c>
      <c r="C39" s="133">
        <f>IF(C$2,'Lin87'!C39+'Lin91'!C39+'Lin01'!C39+Quad87!C39+Quad91!C39+Quad01!C39+'HP87'!C39+'HP91'!C39+'HP01'!C39+Mean87!C39+Mean91!C39+Mean01!C39+MeanCommon!C39,0)</f>
        <v>1.0965181975386731</v>
      </c>
      <c r="D39" s="133">
        <f>IF(D$2,'Lin87'!D39+'Lin91'!D39+'Lin01'!D39+Quad87!D39+Quad91!D39+Quad01!D39+'HP87'!D39+'HP91'!D39+'HP01'!D39+Mean87!D39+Mean91!D39+Mean01!D39+MeanCommon!D39,0)</f>
        <v>1493.5012582200006</v>
      </c>
      <c r="E39" s="133">
        <f>IF(E$2,'Lin87'!E39+'Lin91'!E39+'Lin01'!E39+Quad87!E39+Quad91!E39+Quad01!E39+'HP87'!E39+'HP91'!E39+'HP01'!E39+Mean87!E39+Mean91!E39+Mean01!E39+MeanCommon!E39,0)</f>
        <v>1501.8393324708304</v>
      </c>
      <c r="F39" s="133">
        <f>IF(F$2,'Lin87'!F39+'Lin91'!F39+'Lin01'!F39+Quad87!F39+Quad91!F39+Quad01!F39+'HP87'!F39+'HP91'!F39+'HP01'!F39+Mean87!F39+Mean91!F39+Mean01!F39+MeanCommon!F39,0)</f>
        <v>1511.5374574181785</v>
      </c>
      <c r="G39" s="133">
        <f>IF(G$2,'Lin87'!G39+'Lin91'!G39+'Lin01'!G39+Quad87!G39+Quad91!G39+Quad01!G39+'HP87'!G39+'HP91'!G39+'HP01'!G39+Mean87!G39+Mean91!G39+Mean01!G39+MeanCommon!G39,0)</f>
        <v>1.3145283028639994</v>
      </c>
      <c r="H39" s="133">
        <f>IF(H$2,'Lin87'!H39+'Lin91'!H39+'Lin01'!H39+Quad87!H39+Quad91!H39+Quad01!H39+'HP87'!H39+'HP91'!H39+'HP01'!H39+Mean87!H39+Mean91!H39+Mean01!H39+MeanCommon!H39,0)</f>
        <v>1.5599703268041563</v>
      </c>
      <c r="I39" s="133">
        <f>IF(I$2,'Lin87'!I39+'Lin91'!I39+'Lin01'!I39+Quad87!I39+Quad91!I39+Quad01!I39+'HP87'!I39+'HP91'!I39+'HP01'!I39+Mean87!I39+Mean91!I39+Mean01!I39+MeanCommon!I39,0)</f>
        <v>0.81715954503174404</v>
      </c>
      <c r="J39" s="133">
        <f>IF(J$2,'Lin87'!J39+'Lin91'!J39+'Lin01'!J39+Quad87!J39+Quad91!J39+Quad01!J39+'HP87'!J39+'HP91'!J39+'HP01'!J39+Mean87!J39+Mean91!J39+Mean01!J39+MeanCommon!J39,0)</f>
        <v>0.63679839703649488</v>
      </c>
      <c r="K39" s="133">
        <f>IF(K$2,'Lin87'!K39+'Lin91'!K39+'Lin01'!K39+Quad87!K39+Quad91!K39+Quad01!K39+'HP87'!K39+'HP91'!K39+'HP01'!K39+Mean87!K39+Mean91!K39+Mean01!K39+MeanCommon!K39,0)</f>
        <v>0.96453127407305739</v>
      </c>
      <c r="L39" s="133">
        <f>IF(L$2,'Lin87'!L39+'Lin91'!L39+'Lin01'!L39+Quad87!L39+Quad91!L39+Quad01!L39+'HP87'!L39+'HP91'!L39+'HP01'!L39+Mean87!L39+Mean91!L39+Mean01!L39+MeanCommon!L39,0)</f>
        <v>0.14737172904131154</v>
      </c>
      <c r="M39" s="133">
        <f>IF(M$2,'Lin87'!M39+'Lin91'!M39+'Lin01'!M39+Quad87!M39+Quad91!M39+Quad01!M39+'HP87'!M39+'HP91'!M39+'HP01'!M39+Mean87!M39+Mean91!M39+Mean01!M39+MeanCommon!M39,0)</f>
        <v>455.59516534320505</v>
      </c>
      <c r="N39" s="133">
        <f>IF(N$2,'Lin87'!N39+'Lin91'!N39+'Lin01'!N39+Quad87!N39+Quad91!N39+Quad01!N39+'HP87'!N39+'HP91'!N39+'HP01'!N39+Mean87!N39+Mean91!N39+Mean01!N39+MeanCommon!N39,0)</f>
        <v>0.24839447836386697</v>
      </c>
      <c r="O39" s="133">
        <f>IF(O$2,'Lin87'!O39+'Lin91'!O39+'Lin01'!O39+Quad87!O39+Quad91!O39+Quad01!O39+'HP87'!O39+'HP91'!O39+'HP01'!O39+Mean87!O39+Mean91!O39+Mean01!O39+MeanCommon!O39,0)</f>
        <v>5.8699579730958451</v>
      </c>
      <c r="P39" s="133">
        <f>IF(P$2,'Lin87'!P39+'Lin91'!P39+'Lin01'!P39+Quad87!P39+Quad91!P39+Quad01!P39+'HP87'!P39+'HP91'!P39+'HP01'!P39+Mean87!P39+Mean91!P39+Mean01!P39+MeanCommon!P39,0)</f>
        <v>-9.1633183224032411E-2</v>
      </c>
      <c r="Q39" s="133">
        <f>IF(Q$2,'Lin87'!Q39+'Lin91'!Q39+'Lin01'!Q39+Quad87!Q39+Quad91!Q39+Quad01!Q39+'HP87'!Q39+'HP91'!Q39+'HP01'!Q39+Mean87!Q39+Mean91!Q39+Mean01!Q39+MeanCommon!Q39,0)</f>
        <v>1418.3631614698004</v>
      </c>
      <c r="R39" s="133">
        <f>IF(R$2,'Lin87'!R39+'Lin91'!R39+'Lin01'!R39+Quad87!R39+Quad91!R39+Quad01!R39+'HP87'!R39+'HP91'!R39+'HP01'!R39+Mean87!R39+Mean91!R39+Mean01!R39+MeanCommon!R39,0)</f>
        <v>0.78705022968172189</v>
      </c>
      <c r="S39" s="133">
        <f>IF(S$2,'Lin87'!S39+'Lin91'!S39+'Lin01'!S39+Quad87!S39+Quad91!S39+Quad01!S39+'HP87'!S39+'HP91'!S39+'HP01'!S39+Mean87!S39+Mean91!S39+Mean01!S39+MeanCommon!S39,0)</f>
        <v>0.42983300578841338</v>
      </c>
      <c r="T39" s="133">
        <f>IF(T$2,'Lin87'!T39+'Lin91'!T39+'Lin01'!T39+Quad87!T39+Quad91!T39+Quad01!T39+'HP87'!T39+'HP91'!T39+'HP01'!T39+Mean87!T39+Mean91!T39+Mean01!T39+MeanCommon!T39,0)</f>
        <v>0.35721722389330995</v>
      </c>
      <c r="U39" s="133">
        <f>IF(U$2,'Lin87'!U39+'Lin91'!U39+'Lin01'!U39+Quad87!U39+Quad91!U39+Quad01!U39+'HP87'!U39+'HP91'!U39+'HP01'!U39+Mean87!U39+Mean91!U39+Mean01!U39+MeanCommon!U39,0)</f>
        <v>445.36435906286613</v>
      </c>
      <c r="V39" s="133">
        <f>IF(V$2,'Lin87'!V39+'Lin91'!V39+'Lin01'!V39+Quad87!V39+Quad91!V39+Quad01!V39+'HP87'!V39+'HP91'!V39+'HP01'!V39+Mean87!V39+Mean91!V39+Mean01!V39+MeanCommon!V39,0)</f>
        <v>0.64827172638753461</v>
      </c>
      <c r="W39" s="133">
        <f>IF(W$2,'Lin87'!W39+'Lin91'!W39+'Lin01'!W39+Quad87!W39+Quad91!W39+Quad01!W39+'HP87'!W39+'HP91'!W39+'HP01'!W39+Mean87!W39+Mean91!W39+Mean01!W39+MeanCommon!W39,0)</f>
        <v>464.31729255753385</v>
      </c>
      <c r="X39" s="133">
        <f>IF(X$2,'Lin87'!X39+'Lin91'!X39+'Lin01'!X39+Quad87!X39+Quad91!X39+Quad01!X39+'HP87'!X39+'HP91'!X39+'HP01'!X39+Mean87!X39+Mean91!X39+Mean01!X39+MeanCommon!X39,0)</f>
        <v>0.5569110282440688</v>
      </c>
      <c r="Y39" s="133">
        <f>IF(Y$2,'Lin87'!Y39+'Lin91'!Y39+'Lin01'!Y39+Quad87!Y39+Quad91!Y39+Quad01!Y39+'HP87'!Y39+'HP91'!Y39+'HP01'!Y39+Mean87!Y39+Mean91!Y39+Mean01!Y39+MeanCommon!Y39,0)</f>
        <v>0.53927454418851795</v>
      </c>
      <c r="Z39" s="133">
        <f>IF(Z$2,'Lin87'!Z39+'Lin91'!Z39+'Lin01'!Z39+Quad87!Z39+Quad91!Z39+Quad01!Z39+'HP87'!Z39+'HP91'!Z39+'HP01'!Z39+Mean87!Z39+Mean91!Z39+Mean01!Z39+MeanCommon!Z39,0)</f>
        <v>373.41188068302131</v>
      </c>
      <c r="AA39" s="133">
        <f>IF(AA$2,'Lin87'!AA39+'Lin91'!AA39+'Lin01'!AA39+Quad87!AA39+Quad91!AA39+Quad01!AA39+'HP87'!AA39+'HP91'!AA39+'HP01'!AA39+Mean87!AA39+Mean91!AA39+Mean01!AA39+MeanCommon!AA39,0)</f>
        <v>385.86527551718297</v>
      </c>
      <c r="AB39" s="133">
        <f>IF(AB$2,'Lin87'!AB39+'Lin91'!AB39+'Lin01'!AB39+Quad87!AB39+Quad91!AB39+Quad01!AB39+'HP87'!AB39+'HP91'!AB39+'HP01'!AB39+Mean87!AB39+Mean91!AB39+Mean01!AB39+MeanCommon!AB39,0)</f>
        <v>-8.2708477966612381</v>
      </c>
      <c r="AC39" s="133">
        <f>IF(AC$2,'Lin87'!AC39+'Lin91'!AC39+'Lin01'!AC39+Quad87!AC39+Quad91!AC39+Quad01!AC39+'HP87'!AC39+'HP91'!AC39+'HP01'!AC39+Mean87!AC39+Mean91!AC39+Mean01!AC39+MeanCommon!AC39,0)</f>
        <v>7.9282891803892195</v>
      </c>
      <c r="AD39" s="133">
        <f>IF(AD$2,'Lin87'!AD39+'Lin91'!AD39+'Lin01'!AD39+Quad87!AD39+Quad91!AD39+Quad01!AD39+'HP87'!AD39+'HP91'!AD39+'HP01'!AD39+Mean87!AD39+Mean91!AD39+Mean01!AD39+MeanCommon!AD39,0)</f>
        <v>1.21041671779895</v>
      </c>
    </row>
    <row r="40" spans="1:30">
      <c r="A40" t="s">
        <v>437</v>
      </c>
      <c r="B40" s="133">
        <f>IF(B$2,'Lin87'!B40+'Lin91'!B40+'Lin01'!B40+Quad87!B40+Quad91!B40+Quad01!B40+'HP87'!B40+'HP91'!B40+'HP01'!B40+Mean87!B40+Mean91!B40+Mean01!B40+MeanCommon!B40,0)</f>
        <v>0.97508613524746723</v>
      </c>
      <c r="C40" s="133">
        <f>IF(C$2,'Lin87'!C40+'Lin91'!C40+'Lin01'!C40+Quad87!C40+Quad91!C40+Quad01!C40+'HP87'!C40+'HP91'!C40+'HP01'!C40+Mean87!C40+Mean91!C40+Mean01!C40+MeanCommon!C40,0)</f>
        <v>1.0965181975386731</v>
      </c>
      <c r="D40" s="133">
        <f>IF(D$2,'Lin87'!D40+'Lin91'!D40+'Lin01'!D40+Quad87!D40+Quad91!D40+Quad01!D40+'HP87'!D40+'HP91'!D40+'HP01'!D40+Mean87!D40+Mean91!D40+Mean01!D40+MeanCommon!D40,0)</f>
        <v>1493.4950032983893</v>
      </c>
      <c r="E40" s="133">
        <f>IF(E$2,'Lin87'!E40+'Lin91'!E40+'Lin01'!E40+Quad87!E40+Quad91!E40+Quad01!E40+'HP87'!E40+'HP91'!E40+'HP01'!E40+Mean87!E40+Mean91!E40+Mean01!E40+MeanCommon!E40,0)</f>
        <v>1501.8552189943462</v>
      </c>
      <c r="F40" s="133">
        <f>IF(F$2,'Lin87'!F40+'Lin91'!F40+'Lin01'!F40+Quad87!F40+Quad91!F40+Quad01!F40+'HP87'!F40+'HP91'!F40+'HP01'!F40+Mean87!F40+Mean91!F40+Mean01!F40+MeanCommon!F40,0)</f>
        <v>1511.7830566186228</v>
      </c>
      <c r="G40" s="133">
        <f>IF(G$2,'Lin87'!G40+'Lin91'!G40+'Lin01'!G40+Quad87!G40+Quad91!G40+Quad01!G40+'HP87'!G40+'HP91'!G40+'HP01'!G40+Mean87!G40+Mean91!G40+Mean01!G40+MeanCommon!G40,0)</f>
        <v>1.3145283028639994</v>
      </c>
      <c r="H40" s="133">
        <f>IF(H$2,'Lin87'!H40+'Lin91'!H40+'Lin01'!H40+Quad87!H40+Quad91!H40+Quad01!H40+'HP87'!H40+'HP91'!H40+'HP01'!H40+Mean87!H40+Mean91!H40+Mean01!H40+MeanCommon!H40,0)</f>
        <v>1.5599703268041563</v>
      </c>
      <c r="I40" s="133">
        <f>IF(I$2,'Lin87'!I40+'Lin91'!I40+'Lin01'!I40+Quad87!I40+Quad91!I40+Quad01!I40+'HP87'!I40+'HP91'!I40+'HP01'!I40+Mean87!I40+Mean91!I40+Mean01!I40+MeanCommon!I40,0)</f>
        <v>0.81715954503174404</v>
      </c>
      <c r="J40" s="133">
        <f>IF(J$2,'Lin87'!J40+'Lin91'!J40+'Lin01'!J40+Quad87!J40+Quad91!J40+Quad01!J40+'HP87'!J40+'HP91'!J40+'HP01'!J40+Mean87!J40+Mean91!J40+Mean01!J40+MeanCommon!J40,0)</f>
        <v>0.63679839703649488</v>
      </c>
      <c r="K40" s="133">
        <f>IF(K$2,'Lin87'!K40+'Lin91'!K40+'Lin01'!K40+Quad87!K40+Quad91!K40+Quad01!K40+'HP87'!K40+'HP91'!K40+'HP01'!K40+Mean87!K40+Mean91!K40+Mean01!K40+MeanCommon!K40,0)</f>
        <v>0.96453127407305739</v>
      </c>
      <c r="L40" s="133">
        <f>IF(L$2,'Lin87'!L40+'Lin91'!L40+'Lin01'!L40+Quad87!L40+Quad91!L40+Quad01!L40+'HP87'!L40+'HP91'!L40+'HP01'!L40+Mean87!L40+Mean91!L40+Mean01!L40+MeanCommon!L40,0)</f>
        <v>0.14737172904131154</v>
      </c>
      <c r="M40" s="133">
        <f>IF(M$2,'Lin87'!M40+'Lin91'!M40+'Lin01'!M40+Quad87!M40+Quad91!M40+Quad01!M40+'HP87'!M40+'HP91'!M40+'HP01'!M40+Mean87!M40+Mean91!M40+Mean01!M40+MeanCommon!M40,0)</f>
        <v>455.59516534320505</v>
      </c>
      <c r="N40" s="133">
        <f>IF(N$2,'Lin87'!N40+'Lin91'!N40+'Lin01'!N40+Quad87!N40+Quad91!N40+Quad01!N40+'HP87'!N40+'HP91'!N40+'HP01'!N40+Mean87!N40+Mean91!N40+Mean01!N40+MeanCommon!N40,0)</f>
        <v>0.24839447836386697</v>
      </c>
      <c r="O40" s="133">
        <f>IF(O$2,'Lin87'!O40+'Lin91'!O40+'Lin01'!O40+Quad87!O40+Quad91!O40+Quad01!O40+'HP87'!O40+'HP91'!O40+'HP01'!O40+Mean87!O40+Mean91!O40+Mean01!O40+MeanCommon!O40,0)</f>
        <v>5.8699579730958451</v>
      </c>
      <c r="P40" s="133">
        <f>IF(P$2,'Lin87'!P40+'Lin91'!P40+'Lin01'!P40+Quad87!P40+Quad91!P40+Quad01!P40+'HP87'!P40+'HP91'!P40+'HP01'!P40+Mean87!P40+Mean91!P40+Mean01!P40+MeanCommon!P40,0)</f>
        <v>-9.1633183224032411E-2</v>
      </c>
      <c r="Q40" s="133">
        <f>IF(Q$2,'Lin87'!Q40+'Lin91'!Q40+'Lin01'!Q40+Quad87!Q40+Quad91!Q40+Quad01!Q40+'HP87'!Q40+'HP91'!Q40+'HP01'!Q40+Mean87!Q40+Mean91!Q40+Mean01!Q40+MeanCommon!Q40,0)</f>
        <v>1419.5105030804252</v>
      </c>
      <c r="R40" s="133">
        <f>IF(R$2,'Lin87'!R40+'Lin91'!R40+'Lin01'!R40+Quad87!R40+Quad91!R40+Quad01!R40+'HP87'!R40+'HP91'!R40+'HP01'!R40+Mean87!R40+Mean91!R40+Mean01!R40+MeanCommon!R40,0)</f>
        <v>0.78705022968172189</v>
      </c>
      <c r="S40" s="133">
        <f>IF(S$2,'Lin87'!S40+'Lin91'!S40+'Lin01'!S40+Quad87!S40+Quad91!S40+Quad01!S40+'HP87'!S40+'HP91'!S40+'HP01'!S40+Mean87!S40+Mean91!S40+Mean01!S40+MeanCommon!S40,0)</f>
        <v>0.42983300578841338</v>
      </c>
      <c r="T40" s="133">
        <f>IF(T$2,'Lin87'!T40+'Lin91'!T40+'Lin01'!T40+Quad87!T40+Quad91!T40+Quad01!T40+'HP87'!T40+'HP91'!T40+'HP01'!T40+Mean87!T40+Mean91!T40+Mean01!T40+MeanCommon!T40,0)</f>
        <v>0.35721722389330995</v>
      </c>
      <c r="U40" s="133">
        <f>IF(U$2,'Lin87'!U40+'Lin91'!U40+'Lin01'!U40+Quad87!U40+Quad91!U40+Quad01!U40+'HP87'!U40+'HP91'!U40+'HP01'!U40+Mean87!U40+Mean91!U40+Mean01!U40+MeanCommon!U40,0)</f>
        <v>446.27895666530776</v>
      </c>
      <c r="V40" s="133">
        <f>IF(V$2,'Lin87'!V40+'Lin91'!V40+'Lin01'!V40+Quad87!V40+Quad91!V40+Quad01!V40+'HP87'!V40+'HP91'!V40+'HP01'!V40+Mean87!V40+Mean91!V40+Mean01!V40+MeanCommon!V40,0)</f>
        <v>0.64827172638753461</v>
      </c>
      <c r="W40" s="133">
        <f>IF(W$2,'Lin87'!W40+'Lin91'!W40+'Lin01'!W40+Quad87!W40+Quad91!W40+Quad01!W40+'HP87'!W40+'HP91'!W40+'HP01'!W40+Mean87!W40+Mean91!W40+Mean01!W40+MeanCommon!W40,0)</f>
        <v>464.31729255753385</v>
      </c>
      <c r="X40" s="133">
        <f>IF(X$2,'Lin87'!X40+'Lin91'!X40+'Lin01'!X40+Quad87!X40+Quad91!X40+Quad01!X40+'HP87'!X40+'HP91'!X40+'HP01'!X40+Mean87!X40+Mean91!X40+Mean01!X40+MeanCommon!X40,0)</f>
        <v>0.5569110282440688</v>
      </c>
      <c r="Y40" s="133">
        <f>IF(Y$2,'Lin87'!Y40+'Lin91'!Y40+'Lin01'!Y40+Quad87!Y40+Quad91!Y40+Quad01!Y40+'HP87'!Y40+'HP91'!Y40+'HP01'!Y40+Mean87!Y40+Mean91!Y40+Mean01!Y40+MeanCommon!Y40,0)</f>
        <v>0.53927454418851795</v>
      </c>
      <c r="Z40" s="133">
        <f>IF(Z$2,'Lin87'!Z40+'Lin91'!Z40+'Lin01'!Z40+Quad87!Z40+Quad91!Z40+Quad01!Z40+'HP87'!Z40+'HP91'!Z40+'HP01'!Z40+Mean87!Z40+Mean91!Z40+Mean01!Z40+MeanCommon!Z40,0)</f>
        <v>373.21266570531162</v>
      </c>
      <c r="AA40" s="133">
        <f>IF(AA$2,'Lin87'!AA40+'Lin91'!AA40+'Lin01'!AA40+Quad87!AA40+Quad91!AA40+Quad01!AA40+'HP87'!AA40+'HP91'!AA40+'HP01'!AA40+Mean87!AA40+Mean91!AA40+Mean01!AA40+MeanCommon!AA40,0)</f>
        <v>385.59001422970056</v>
      </c>
      <c r="AB40" s="133">
        <f>IF(AB$2,'Lin87'!AB40+'Lin91'!AB40+'Lin01'!AB40+Quad87!AB40+Quad91!AB40+Quad01!AB40+'HP87'!AB40+'HP91'!AB40+'HP01'!AB40+Mean87!AB40+Mean91!AB40+Mean01!AB40+MeanCommon!AB40,0)</f>
        <v>-8.2708477966612381</v>
      </c>
      <c r="AC40" s="133">
        <f>IF(AC$2,'Lin87'!AC40+'Lin91'!AC40+'Lin01'!AC40+Quad87!AC40+Quad91!AC40+Quad01!AC40+'HP87'!AC40+'HP91'!AC40+'HP01'!AC40+Mean87!AC40+Mean91!AC40+Mean01!AC40+MeanCommon!AC40,0)</f>
        <v>7.9282891803892195</v>
      </c>
      <c r="AD40" s="133">
        <f>IF(AD$2,'Lin87'!AD40+'Lin91'!AD40+'Lin01'!AD40+Quad87!AD40+Quad91!AD40+Quad01!AD40+'HP87'!AD40+'HP91'!AD40+'HP01'!AD40+Mean87!AD40+Mean91!AD40+Mean01!AD40+MeanCommon!AD40,0)</f>
        <v>1.21041671779895</v>
      </c>
    </row>
    <row r="41" spans="1:30">
      <c r="A41" t="s">
        <v>438</v>
      </c>
      <c r="B41" s="133">
        <f>IF(B$2,'Lin87'!B41+'Lin91'!B41+'Lin01'!B41+Quad87!B41+Quad91!B41+Quad01!B41+'HP87'!B41+'HP91'!B41+'HP01'!B41+Mean87!B41+Mean91!B41+Mean01!B41+MeanCommon!B41,0)</f>
        <v>0.97508613524746723</v>
      </c>
      <c r="C41" s="133">
        <f>IF(C$2,'Lin87'!C41+'Lin91'!C41+'Lin01'!C41+Quad87!C41+Quad91!C41+Quad01!C41+'HP87'!C41+'HP91'!C41+'HP01'!C41+Mean87!C41+Mean91!C41+Mean01!C41+MeanCommon!C41,0)</f>
        <v>1.0965181975386731</v>
      </c>
      <c r="D41" s="133">
        <f>IF(D$2,'Lin87'!D41+'Lin91'!D41+'Lin01'!D41+Quad87!D41+Quad91!D41+Quad01!D41+'HP87'!D41+'HP91'!D41+'HP01'!D41+Mean87!D41+Mean91!D41+Mean01!D41+MeanCommon!D41,0)</f>
        <v>1493.4887483767777</v>
      </c>
      <c r="E41" s="133">
        <f>IF(E$2,'Lin87'!E41+'Lin91'!E41+'Lin01'!E41+Quad87!E41+Quad91!E41+Quad01!E41+'HP87'!E41+'HP91'!E41+'HP01'!E41+Mean87!E41+Mean91!E41+Mean01!E41+MeanCommon!E41,0)</f>
        <v>1501.8711055178619</v>
      </c>
      <c r="F41" s="133">
        <f>IF(F$2,'Lin87'!F41+'Lin91'!F41+'Lin01'!F41+Quad87!F41+Quad91!F41+Quad01!F41+'HP87'!F41+'HP91'!F41+'HP01'!F41+Mean87!F41+Mean91!F41+Mean01!F41+MeanCommon!F41,0)</f>
        <v>1512.0286558190674</v>
      </c>
      <c r="G41" s="133">
        <f>IF(G$2,'Lin87'!G41+'Lin91'!G41+'Lin01'!G41+Quad87!G41+Quad91!G41+Quad01!G41+'HP87'!G41+'HP91'!G41+'HP01'!G41+Mean87!G41+Mean91!G41+Mean01!G41+MeanCommon!G41,0)</f>
        <v>1.3145283028639994</v>
      </c>
      <c r="H41" s="133">
        <f>IF(H$2,'Lin87'!H41+'Lin91'!H41+'Lin01'!H41+Quad87!H41+Quad91!H41+Quad01!H41+'HP87'!H41+'HP91'!H41+'HP01'!H41+Mean87!H41+Mean91!H41+Mean01!H41+MeanCommon!H41,0)</f>
        <v>1.5599703268041563</v>
      </c>
      <c r="I41" s="133">
        <f>IF(I$2,'Lin87'!I41+'Lin91'!I41+'Lin01'!I41+Quad87!I41+Quad91!I41+Quad01!I41+'HP87'!I41+'HP91'!I41+'HP01'!I41+Mean87!I41+Mean91!I41+Mean01!I41+MeanCommon!I41,0)</f>
        <v>0.81715954503174404</v>
      </c>
      <c r="J41" s="133">
        <f>IF(J$2,'Lin87'!J41+'Lin91'!J41+'Lin01'!J41+Quad87!J41+Quad91!J41+Quad01!J41+'HP87'!J41+'HP91'!J41+'HP01'!J41+Mean87!J41+Mean91!J41+Mean01!J41+MeanCommon!J41,0)</f>
        <v>0.63679839703649488</v>
      </c>
      <c r="K41" s="133">
        <f>IF(K$2,'Lin87'!K41+'Lin91'!K41+'Lin01'!K41+Quad87!K41+Quad91!K41+Quad01!K41+'HP87'!K41+'HP91'!K41+'HP01'!K41+Mean87!K41+Mean91!K41+Mean01!K41+MeanCommon!K41,0)</f>
        <v>0.96453127407305739</v>
      </c>
      <c r="L41" s="133">
        <f>IF(L$2,'Lin87'!L41+'Lin91'!L41+'Lin01'!L41+Quad87!L41+Quad91!L41+Quad01!L41+'HP87'!L41+'HP91'!L41+'HP01'!L41+Mean87!L41+Mean91!L41+Mean01!L41+MeanCommon!L41,0)</f>
        <v>0.14737172904131154</v>
      </c>
      <c r="M41" s="133">
        <f>IF(M$2,'Lin87'!M41+'Lin91'!M41+'Lin01'!M41+Quad87!M41+Quad91!M41+Quad01!M41+'HP87'!M41+'HP91'!M41+'HP01'!M41+Mean87!M41+Mean91!M41+Mean01!M41+MeanCommon!M41,0)</f>
        <v>455.59516534320505</v>
      </c>
      <c r="N41" s="133">
        <f>IF(N$2,'Lin87'!N41+'Lin91'!N41+'Lin01'!N41+Quad87!N41+Quad91!N41+Quad01!N41+'HP87'!N41+'HP91'!N41+'HP01'!N41+Mean87!N41+Mean91!N41+Mean01!N41+MeanCommon!N41,0)</f>
        <v>0.24839447836386697</v>
      </c>
      <c r="O41" s="133">
        <f>IF(O$2,'Lin87'!O41+'Lin91'!O41+'Lin01'!O41+Quad87!O41+Quad91!O41+Quad01!O41+'HP87'!O41+'HP91'!O41+'HP01'!O41+Mean87!O41+Mean91!O41+Mean01!O41+MeanCommon!O41,0)</f>
        <v>5.8699579730958451</v>
      </c>
      <c r="P41" s="133">
        <f>IF(P$2,'Lin87'!P41+'Lin91'!P41+'Lin01'!P41+Quad87!P41+Quad91!P41+Quad01!P41+'HP87'!P41+'HP91'!P41+'HP01'!P41+Mean87!P41+Mean91!P41+Mean01!P41+MeanCommon!P41,0)</f>
        <v>-9.1633183224032411E-2</v>
      </c>
      <c r="Q41" s="133">
        <f>IF(Q$2,'Lin87'!Q41+'Lin91'!Q41+'Lin01'!Q41+Quad87!Q41+Quad91!Q41+Quad01!Q41+'HP87'!Q41+'HP91'!Q41+'HP01'!Q41+Mean87!Q41+Mean91!Q41+Mean01!Q41+MeanCommon!Q41,0)</f>
        <v>1420.6578446910501</v>
      </c>
      <c r="R41" s="133">
        <f>IF(R$2,'Lin87'!R41+'Lin91'!R41+'Lin01'!R41+Quad87!R41+Quad91!R41+Quad01!R41+'HP87'!R41+'HP91'!R41+'HP01'!R41+Mean87!R41+Mean91!R41+Mean01!R41+MeanCommon!R41,0)</f>
        <v>0.78705022968172189</v>
      </c>
      <c r="S41" s="133">
        <f>IF(S$2,'Lin87'!S41+'Lin91'!S41+'Lin01'!S41+Quad87!S41+Quad91!S41+Quad01!S41+'HP87'!S41+'HP91'!S41+'HP01'!S41+Mean87!S41+Mean91!S41+Mean01!S41+MeanCommon!S41,0)</f>
        <v>0.42983300578841338</v>
      </c>
      <c r="T41" s="133">
        <f>IF(T$2,'Lin87'!T41+'Lin91'!T41+'Lin01'!T41+Quad87!T41+Quad91!T41+Quad01!T41+'HP87'!T41+'HP91'!T41+'HP01'!T41+Mean87!T41+Mean91!T41+Mean01!T41+MeanCommon!T41,0)</f>
        <v>0.35721722389330995</v>
      </c>
      <c r="U41" s="133">
        <f>IF(U$2,'Lin87'!U41+'Lin91'!U41+'Lin01'!U41+Quad87!U41+Quad91!U41+Quad01!U41+'HP87'!U41+'HP91'!U41+'HP01'!U41+Mean87!U41+Mean91!U41+Mean01!U41+MeanCommon!U41,0)</f>
        <v>447.19355426774939</v>
      </c>
      <c r="V41" s="133">
        <f>IF(V$2,'Lin87'!V41+'Lin91'!V41+'Lin01'!V41+Quad87!V41+Quad91!V41+Quad01!V41+'HP87'!V41+'HP91'!V41+'HP01'!V41+Mean87!V41+Mean91!V41+Mean01!V41+MeanCommon!V41,0)</f>
        <v>0.64827172638753461</v>
      </c>
      <c r="W41" s="133">
        <f>IF(W$2,'Lin87'!W41+'Lin91'!W41+'Lin01'!W41+Quad87!W41+Quad91!W41+Quad01!W41+'HP87'!W41+'HP91'!W41+'HP01'!W41+Mean87!W41+Mean91!W41+Mean01!W41+MeanCommon!W41,0)</f>
        <v>464.31729255753385</v>
      </c>
      <c r="X41" s="133">
        <f>IF(X$2,'Lin87'!X41+'Lin91'!X41+'Lin01'!X41+Quad87!X41+Quad91!X41+Quad01!X41+'HP87'!X41+'HP91'!X41+'HP01'!X41+Mean87!X41+Mean91!X41+Mean01!X41+MeanCommon!X41,0)</f>
        <v>0.5569110282440688</v>
      </c>
      <c r="Y41" s="133">
        <f>IF(Y$2,'Lin87'!Y41+'Lin91'!Y41+'Lin01'!Y41+Quad87!Y41+Quad91!Y41+Quad01!Y41+'HP87'!Y41+'HP91'!Y41+'HP01'!Y41+Mean87!Y41+Mean91!Y41+Mean01!Y41+MeanCommon!Y41,0)</f>
        <v>0.53927454418851795</v>
      </c>
      <c r="Z41" s="133">
        <f>IF(Z$2,'Lin87'!Z41+'Lin91'!Z41+'Lin01'!Z41+Quad87!Z41+Quad91!Z41+Quad01!Z41+'HP87'!Z41+'HP91'!Z41+'HP01'!Z41+Mean87!Z41+Mean91!Z41+Mean01!Z41+MeanCommon!Z41,0)</f>
        <v>373.01345072760193</v>
      </c>
      <c r="AA41" s="133">
        <f>IF(AA$2,'Lin87'!AA41+'Lin91'!AA41+'Lin01'!AA41+Quad87!AA41+Quad91!AA41+Quad01!AA41+'HP87'!AA41+'HP91'!AA41+'HP01'!AA41+Mean87!AA41+Mean91!AA41+Mean01!AA41+MeanCommon!AA41,0)</f>
        <v>385.31475294221809</v>
      </c>
      <c r="AB41" s="133">
        <f>IF(AB$2,'Lin87'!AB41+'Lin91'!AB41+'Lin01'!AB41+Quad87!AB41+Quad91!AB41+Quad01!AB41+'HP87'!AB41+'HP91'!AB41+'HP01'!AB41+Mean87!AB41+Mean91!AB41+Mean01!AB41+MeanCommon!AB41,0)</f>
        <v>-8.2708477966612381</v>
      </c>
      <c r="AC41" s="133">
        <f>IF(AC$2,'Lin87'!AC41+'Lin91'!AC41+'Lin01'!AC41+Quad87!AC41+Quad91!AC41+Quad01!AC41+'HP87'!AC41+'HP91'!AC41+'HP01'!AC41+Mean87!AC41+Mean91!AC41+Mean01!AC41+MeanCommon!AC41,0)</f>
        <v>7.9282891803892195</v>
      </c>
      <c r="AD41" s="133">
        <f>IF(AD$2,'Lin87'!AD41+'Lin91'!AD41+'Lin01'!AD41+Quad87!AD41+Quad91!AD41+Quad01!AD41+'HP87'!AD41+'HP91'!AD41+'HP01'!AD41+Mean87!AD41+Mean91!AD41+Mean01!AD41+MeanCommon!AD41,0)</f>
        <v>1.21041671779895</v>
      </c>
    </row>
    <row r="42" spans="1:30">
      <c r="A42" t="s">
        <v>439</v>
      </c>
      <c r="B42" s="133">
        <f>IF(B$2,'Lin87'!B42+'Lin91'!B42+'Lin01'!B42+Quad87!B42+Quad91!B42+Quad01!B42+'HP87'!B42+'HP91'!B42+'HP01'!B42+Mean87!B42+Mean91!B42+Mean01!B42+MeanCommon!B42,0)</f>
        <v>0.97508613524746723</v>
      </c>
      <c r="C42" s="133">
        <f>IF(C$2,'Lin87'!C42+'Lin91'!C42+'Lin01'!C42+Quad87!C42+Quad91!C42+Quad01!C42+'HP87'!C42+'HP91'!C42+'HP01'!C42+Mean87!C42+Mean91!C42+Mean01!C42+MeanCommon!C42,0)</f>
        <v>1.0965181975386731</v>
      </c>
      <c r="D42" s="133">
        <f>IF(D$2,'Lin87'!D42+'Lin91'!D42+'Lin01'!D42+Quad87!D42+Quad91!D42+Quad01!D42+'HP87'!D42+'HP91'!D42+'HP01'!D42+Mean87!D42+Mean91!D42+Mean01!D42+MeanCommon!D42,0)</f>
        <v>1493.4824934551664</v>
      </c>
      <c r="E42" s="133">
        <f>IF(E$2,'Lin87'!E42+'Lin91'!E42+'Lin01'!E42+Quad87!E42+Quad91!E42+Quad01!E42+'HP87'!E42+'HP91'!E42+'HP01'!E42+Mean87!E42+Mean91!E42+Mean01!E42+MeanCommon!E42,0)</f>
        <v>1501.8869920413777</v>
      </c>
      <c r="F42" s="133">
        <f>IF(F$2,'Lin87'!F42+'Lin91'!F42+'Lin01'!F42+Quad87!F42+Quad91!F42+Quad01!F42+'HP87'!F42+'HP91'!F42+'HP01'!F42+Mean87!F42+Mean91!F42+Mean01!F42+MeanCommon!F42,0)</f>
        <v>1512.2742550195119</v>
      </c>
      <c r="G42" s="133">
        <f>IF(G$2,'Lin87'!G42+'Lin91'!G42+'Lin01'!G42+Quad87!G42+Quad91!G42+Quad01!G42+'HP87'!G42+'HP91'!G42+'HP01'!G42+Mean87!G42+Mean91!G42+Mean01!G42+MeanCommon!G42,0)</f>
        <v>1.3145283028639994</v>
      </c>
      <c r="H42" s="133">
        <f>IF(H$2,'Lin87'!H42+'Lin91'!H42+'Lin01'!H42+Quad87!H42+Quad91!H42+Quad01!H42+'HP87'!H42+'HP91'!H42+'HP01'!H42+Mean87!H42+Mean91!H42+Mean01!H42+MeanCommon!H42,0)</f>
        <v>1.5599703268041563</v>
      </c>
      <c r="I42" s="133">
        <f>IF(I$2,'Lin87'!I42+'Lin91'!I42+'Lin01'!I42+Quad87!I42+Quad91!I42+Quad01!I42+'HP87'!I42+'HP91'!I42+'HP01'!I42+Mean87!I42+Mean91!I42+Mean01!I42+MeanCommon!I42,0)</f>
        <v>0.81715954503174404</v>
      </c>
      <c r="J42" s="133">
        <f>IF(J$2,'Lin87'!J42+'Lin91'!J42+'Lin01'!J42+Quad87!J42+Quad91!J42+Quad01!J42+'HP87'!J42+'HP91'!J42+'HP01'!J42+Mean87!J42+Mean91!J42+Mean01!J42+MeanCommon!J42,0)</f>
        <v>0.63679839703649488</v>
      </c>
      <c r="K42" s="133">
        <f>IF(K$2,'Lin87'!K42+'Lin91'!K42+'Lin01'!K42+Quad87!K42+Quad91!K42+Quad01!K42+'HP87'!K42+'HP91'!K42+'HP01'!K42+Mean87!K42+Mean91!K42+Mean01!K42+MeanCommon!K42,0)</f>
        <v>0.96453127407305739</v>
      </c>
      <c r="L42" s="133">
        <f>IF(L$2,'Lin87'!L42+'Lin91'!L42+'Lin01'!L42+Quad87!L42+Quad91!L42+Quad01!L42+'HP87'!L42+'HP91'!L42+'HP01'!L42+Mean87!L42+Mean91!L42+Mean01!L42+MeanCommon!L42,0)</f>
        <v>0.14737172904131154</v>
      </c>
      <c r="M42" s="133">
        <f>IF(M$2,'Lin87'!M42+'Lin91'!M42+'Lin01'!M42+Quad87!M42+Quad91!M42+Quad01!M42+'HP87'!M42+'HP91'!M42+'HP01'!M42+Mean87!M42+Mean91!M42+Mean01!M42+MeanCommon!M42,0)</f>
        <v>455.59516534320505</v>
      </c>
      <c r="N42" s="133">
        <f>IF(N$2,'Lin87'!N42+'Lin91'!N42+'Lin01'!N42+Quad87!N42+Quad91!N42+Quad01!N42+'HP87'!N42+'HP91'!N42+'HP01'!N42+Mean87!N42+Mean91!N42+Mean01!N42+MeanCommon!N42,0)</f>
        <v>0.24839447836386697</v>
      </c>
      <c r="O42" s="133">
        <f>IF(O$2,'Lin87'!O42+'Lin91'!O42+'Lin01'!O42+Quad87!O42+Quad91!O42+Quad01!O42+'HP87'!O42+'HP91'!O42+'HP01'!O42+Mean87!O42+Mean91!O42+Mean01!O42+MeanCommon!O42,0)</f>
        <v>5.8699579730958451</v>
      </c>
      <c r="P42" s="133">
        <f>IF(P$2,'Lin87'!P42+'Lin91'!P42+'Lin01'!P42+Quad87!P42+Quad91!P42+Quad01!P42+'HP87'!P42+'HP91'!P42+'HP01'!P42+Mean87!P42+Mean91!P42+Mean01!P42+MeanCommon!P42,0)</f>
        <v>-9.1633183224032411E-2</v>
      </c>
      <c r="Q42" s="133">
        <f>IF(Q$2,'Lin87'!Q42+'Lin91'!Q42+'Lin01'!Q42+Quad87!Q42+Quad91!Q42+Quad01!Q42+'HP87'!Q42+'HP91'!Q42+'HP01'!Q42+Mean87!Q42+Mean91!Q42+Mean01!Q42+MeanCommon!Q42,0)</f>
        <v>1421.8051863016749</v>
      </c>
      <c r="R42" s="133">
        <f>IF(R$2,'Lin87'!R42+'Lin91'!R42+'Lin01'!R42+Quad87!R42+Quad91!R42+Quad01!R42+'HP87'!R42+'HP91'!R42+'HP01'!R42+Mean87!R42+Mean91!R42+Mean01!R42+MeanCommon!R42,0)</f>
        <v>0.78705022968172189</v>
      </c>
      <c r="S42" s="133">
        <f>IF(S$2,'Lin87'!S42+'Lin91'!S42+'Lin01'!S42+Quad87!S42+Quad91!S42+Quad01!S42+'HP87'!S42+'HP91'!S42+'HP01'!S42+Mean87!S42+Mean91!S42+Mean01!S42+MeanCommon!S42,0)</f>
        <v>0.42983300578841338</v>
      </c>
      <c r="T42" s="133">
        <f>IF(T$2,'Lin87'!T42+'Lin91'!T42+'Lin01'!T42+Quad87!T42+Quad91!T42+Quad01!T42+'HP87'!T42+'HP91'!T42+'HP01'!T42+Mean87!T42+Mean91!T42+Mean01!T42+MeanCommon!T42,0)</f>
        <v>0.35721722389330995</v>
      </c>
      <c r="U42" s="133">
        <f>IF(U$2,'Lin87'!U42+'Lin91'!U42+'Lin01'!U42+Quad87!U42+Quad91!U42+Quad01!U42+'HP87'!U42+'HP91'!U42+'HP01'!U42+Mean87!U42+Mean91!U42+Mean01!U42+MeanCommon!U42,0)</f>
        <v>448.10815187019108</v>
      </c>
      <c r="V42" s="133">
        <f>IF(V$2,'Lin87'!V42+'Lin91'!V42+'Lin01'!V42+Quad87!V42+Quad91!V42+Quad01!V42+'HP87'!V42+'HP91'!V42+'HP01'!V42+Mean87!V42+Mean91!V42+Mean01!V42+MeanCommon!V42,0)</f>
        <v>0.64827172638753461</v>
      </c>
      <c r="W42" s="133">
        <f>IF(W$2,'Lin87'!W42+'Lin91'!W42+'Lin01'!W42+Quad87!W42+Quad91!W42+Quad01!W42+'HP87'!W42+'HP91'!W42+'HP01'!W42+Mean87!W42+Mean91!W42+Mean01!W42+MeanCommon!W42,0)</f>
        <v>464.31729255753385</v>
      </c>
      <c r="X42" s="133">
        <f>IF(X$2,'Lin87'!X42+'Lin91'!X42+'Lin01'!X42+Quad87!X42+Quad91!X42+Quad01!X42+'HP87'!X42+'HP91'!X42+'HP01'!X42+Mean87!X42+Mean91!X42+Mean01!X42+MeanCommon!X42,0)</f>
        <v>0.5569110282440688</v>
      </c>
      <c r="Y42" s="133">
        <f>IF(Y$2,'Lin87'!Y42+'Lin91'!Y42+'Lin01'!Y42+Quad87!Y42+Quad91!Y42+Quad01!Y42+'HP87'!Y42+'HP91'!Y42+'HP01'!Y42+Mean87!Y42+Mean91!Y42+Mean01!Y42+MeanCommon!Y42,0)</f>
        <v>0.53927454418851795</v>
      </c>
      <c r="Z42" s="133">
        <f>IF(Z$2,'Lin87'!Z42+'Lin91'!Z42+'Lin01'!Z42+Quad87!Z42+Quad91!Z42+Quad01!Z42+'HP87'!Z42+'HP91'!Z42+'HP01'!Z42+Mean87!Z42+Mean91!Z42+Mean01!Z42+MeanCommon!Z42,0)</f>
        <v>372.81423574989219</v>
      </c>
      <c r="AA42" s="133">
        <f>IF(AA$2,'Lin87'!AA42+'Lin91'!AA42+'Lin01'!AA42+Quad87!AA42+Quad91!AA42+Quad01!AA42+'HP87'!AA42+'HP91'!AA42+'HP01'!AA42+Mean87!AA42+Mean91!AA42+Mean01!AA42+MeanCommon!AA42,0)</f>
        <v>385.03949165473568</v>
      </c>
      <c r="AB42" s="133">
        <f>IF(AB$2,'Lin87'!AB42+'Lin91'!AB42+'Lin01'!AB42+Quad87!AB42+Quad91!AB42+Quad01!AB42+'HP87'!AB42+'HP91'!AB42+'HP01'!AB42+Mean87!AB42+Mean91!AB42+Mean01!AB42+MeanCommon!AB42,0)</f>
        <v>-8.2708477966612381</v>
      </c>
      <c r="AC42" s="133">
        <f>IF(AC$2,'Lin87'!AC42+'Lin91'!AC42+'Lin01'!AC42+Quad87!AC42+Quad91!AC42+Quad01!AC42+'HP87'!AC42+'HP91'!AC42+'HP01'!AC42+Mean87!AC42+Mean91!AC42+Mean01!AC42+MeanCommon!AC42,0)</f>
        <v>7.9282891803892195</v>
      </c>
      <c r="AD42" s="133">
        <f>IF(AD$2,'Lin87'!AD42+'Lin91'!AD42+'Lin01'!AD42+Quad87!AD42+Quad91!AD42+Quad01!AD42+'HP87'!AD42+'HP91'!AD42+'HP01'!AD42+Mean87!AD42+Mean91!AD42+Mean01!AD42+MeanCommon!AD42,0)</f>
        <v>1.21041671779895</v>
      </c>
    </row>
    <row r="43" spans="1:30">
      <c r="A43" t="s">
        <v>440</v>
      </c>
      <c r="B43" s="133">
        <f>IF(B$2,'Lin87'!B43+'Lin91'!B43+'Lin01'!B43+Quad87!B43+Quad91!B43+Quad01!B43+'HP87'!B43+'HP91'!B43+'HP01'!B43+Mean87!B43+Mean91!B43+Mean01!B43+MeanCommon!B43,0)</f>
        <v>0.97508613524746723</v>
      </c>
      <c r="C43" s="133">
        <f>IF(C$2,'Lin87'!C43+'Lin91'!C43+'Lin01'!C43+Quad87!C43+Quad91!C43+Quad01!C43+'HP87'!C43+'HP91'!C43+'HP01'!C43+Mean87!C43+Mean91!C43+Mean01!C43+MeanCommon!C43,0)</f>
        <v>1.0965181975386731</v>
      </c>
      <c r="D43" s="133">
        <f>IF(D$2,'Lin87'!D43+'Lin91'!D43+'Lin01'!D43+Quad87!D43+Quad91!D43+Quad01!D43+'HP87'!D43+'HP91'!D43+'HP01'!D43+Mean87!D43+Mean91!D43+Mean01!D43+MeanCommon!D43,0)</f>
        <v>1493.476238533555</v>
      </c>
      <c r="E43" s="133">
        <f>IF(E$2,'Lin87'!E43+'Lin91'!E43+'Lin01'!E43+Quad87!E43+Quad91!E43+Quad01!E43+'HP87'!E43+'HP91'!E43+'HP01'!E43+Mean87!E43+Mean91!E43+Mean01!E43+MeanCommon!E43,0)</f>
        <v>1501.9028785648934</v>
      </c>
      <c r="F43" s="133">
        <f>IF(F$2,'Lin87'!F43+'Lin91'!F43+'Lin01'!F43+Quad87!F43+Quad91!F43+Quad01!F43+'HP87'!F43+'HP91'!F43+'HP01'!F43+Mean87!F43+Mean91!F43+Mean01!F43+MeanCommon!F43,0)</f>
        <v>1512.5198542199564</v>
      </c>
      <c r="G43" s="133">
        <f>IF(G$2,'Lin87'!G43+'Lin91'!G43+'Lin01'!G43+Quad87!G43+Quad91!G43+Quad01!G43+'HP87'!G43+'HP91'!G43+'HP01'!G43+Mean87!G43+Mean91!G43+Mean01!G43+MeanCommon!G43,0)</f>
        <v>1.3145283028639994</v>
      </c>
      <c r="H43" s="133">
        <f>IF(H$2,'Lin87'!H43+'Lin91'!H43+'Lin01'!H43+Quad87!H43+Quad91!H43+Quad01!H43+'HP87'!H43+'HP91'!H43+'HP01'!H43+Mean87!H43+Mean91!H43+Mean01!H43+MeanCommon!H43,0)</f>
        <v>1.5599703268041563</v>
      </c>
      <c r="I43" s="133">
        <f>IF(I$2,'Lin87'!I43+'Lin91'!I43+'Lin01'!I43+Quad87!I43+Quad91!I43+Quad01!I43+'HP87'!I43+'HP91'!I43+'HP01'!I43+Mean87!I43+Mean91!I43+Mean01!I43+MeanCommon!I43,0)</f>
        <v>0.81715954503174404</v>
      </c>
      <c r="J43" s="133">
        <f>IF(J$2,'Lin87'!J43+'Lin91'!J43+'Lin01'!J43+Quad87!J43+Quad91!J43+Quad01!J43+'HP87'!J43+'HP91'!J43+'HP01'!J43+Mean87!J43+Mean91!J43+Mean01!J43+MeanCommon!J43,0)</f>
        <v>0.63679839703649488</v>
      </c>
      <c r="K43" s="133">
        <f>IF(K$2,'Lin87'!K43+'Lin91'!K43+'Lin01'!K43+Quad87!K43+Quad91!K43+Quad01!K43+'HP87'!K43+'HP91'!K43+'HP01'!K43+Mean87!K43+Mean91!K43+Mean01!K43+MeanCommon!K43,0)</f>
        <v>0.96453127407305739</v>
      </c>
      <c r="L43" s="133">
        <f>IF(L$2,'Lin87'!L43+'Lin91'!L43+'Lin01'!L43+Quad87!L43+Quad91!L43+Quad01!L43+'HP87'!L43+'HP91'!L43+'HP01'!L43+Mean87!L43+Mean91!L43+Mean01!L43+MeanCommon!L43,0)</f>
        <v>0.14737172904131154</v>
      </c>
      <c r="M43" s="133">
        <f>IF(M$2,'Lin87'!M43+'Lin91'!M43+'Lin01'!M43+Quad87!M43+Quad91!M43+Quad01!M43+'HP87'!M43+'HP91'!M43+'HP01'!M43+Mean87!M43+Mean91!M43+Mean01!M43+MeanCommon!M43,0)</f>
        <v>455.59516534320505</v>
      </c>
      <c r="N43" s="133">
        <f>IF(N$2,'Lin87'!N43+'Lin91'!N43+'Lin01'!N43+Quad87!N43+Quad91!N43+Quad01!N43+'HP87'!N43+'HP91'!N43+'HP01'!N43+Mean87!N43+Mean91!N43+Mean01!N43+MeanCommon!N43,0)</f>
        <v>0.24839447836386697</v>
      </c>
      <c r="O43" s="133">
        <f>IF(O$2,'Lin87'!O43+'Lin91'!O43+'Lin01'!O43+Quad87!O43+Quad91!O43+Quad01!O43+'HP87'!O43+'HP91'!O43+'HP01'!O43+Mean87!O43+Mean91!O43+Mean01!O43+MeanCommon!O43,0)</f>
        <v>5.8699579730958451</v>
      </c>
      <c r="P43" s="133">
        <f>IF(P$2,'Lin87'!P43+'Lin91'!P43+'Lin01'!P43+Quad87!P43+Quad91!P43+Quad01!P43+'HP87'!P43+'HP91'!P43+'HP01'!P43+Mean87!P43+Mean91!P43+Mean01!P43+MeanCommon!P43,0)</f>
        <v>-9.1633183224032411E-2</v>
      </c>
      <c r="Q43" s="133">
        <f>IF(Q$2,'Lin87'!Q43+'Lin91'!Q43+'Lin01'!Q43+Quad87!Q43+Quad91!Q43+Quad01!Q43+'HP87'!Q43+'HP91'!Q43+'HP01'!Q43+Mean87!Q43+Mean91!Q43+Mean01!Q43+MeanCommon!Q43,0)</f>
        <v>1422.9525279122997</v>
      </c>
      <c r="R43" s="133">
        <f>IF(R$2,'Lin87'!R43+'Lin91'!R43+'Lin01'!R43+Quad87!R43+Quad91!R43+Quad01!R43+'HP87'!R43+'HP91'!R43+'HP01'!R43+Mean87!R43+Mean91!R43+Mean01!R43+MeanCommon!R43,0)</f>
        <v>0.78705022968172189</v>
      </c>
      <c r="S43" s="133">
        <f>IF(S$2,'Lin87'!S43+'Lin91'!S43+'Lin01'!S43+Quad87!S43+Quad91!S43+Quad01!S43+'HP87'!S43+'HP91'!S43+'HP01'!S43+Mean87!S43+Mean91!S43+Mean01!S43+MeanCommon!S43,0)</f>
        <v>0.42983300578841338</v>
      </c>
      <c r="T43" s="133">
        <f>IF(T$2,'Lin87'!T43+'Lin91'!T43+'Lin01'!T43+Quad87!T43+Quad91!T43+Quad01!T43+'HP87'!T43+'HP91'!T43+'HP01'!T43+Mean87!T43+Mean91!T43+Mean01!T43+MeanCommon!T43,0)</f>
        <v>0.35721722389330995</v>
      </c>
      <c r="U43" s="133">
        <f>IF(U$2,'Lin87'!U43+'Lin91'!U43+'Lin01'!U43+Quad87!U43+Quad91!U43+Quad01!U43+'HP87'!U43+'HP91'!U43+'HP01'!U43+Mean87!U43+Mean91!U43+Mean01!U43+MeanCommon!U43,0)</f>
        <v>449.02274947263271</v>
      </c>
      <c r="V43" s="133">
        <f>IF(V$2,'Lin87'!V43+'Lin91'!V43+'Lin01'!V43+Quad87!V43+Quad91!V43+Quad01!V43+'HP87'!V43+'HP91'!V43+'HP01'!V43+Mean87!V43+Mean91!V43+Mean01!V43+MeanCommon!V43,0)</f>
        <v>0.64827172638753461</v>
      </c>
      <c r="W43" s="133">
        <f>IF(W$2,'Lin87'!W43+'Lin91'!W43+'Lin01'!W43+Quad87!W43+Quad91!W43+Quad01!W43+'HP87'!W43+'HP91'!W43+'HP01'!W43+Mean87!W43+Mean91!W43+Mean01!W43+MeanCommon!W43,0)</f>
        <v>464.31729255753385</v>
      </c>
      <c r="X43" s="133">
        <f>IF(X$2,'Lin87'!X43+'Lin91'!X43+'Lin01'!X43+Quad87!X43+Quad91!X43+Quad01!X43+'HP87'!X43+'HP91'!X43+'HP01'!X43+Mean87!X43+Mean91!X43+Mean01!X43+MeanCommon!X43,0)</f>
        <v>0.5569110282440688</v>
      </c>
      <c r="Y43" s="133">
        <f>IF(Y$2,'Lin87'!Y43+'Lin91'!Y43+'Lin01'!Y43+Quad87!Y43+Quad91!Y43+Quad01!Y43+'HP87'!Y43+'HP91'!Y43+'HP01'!Y43+Mean87!Y43+Mean91!Y43+Mean01!Y43+MeanCommon!Y43,0)</f>
        <v>0.53927454418851795</v>
      </c>
      <c r="Z43" s="133">
        <f>IF(Z$2,'Lin87'!Z43+'Lin91'!Z43+'Lin01'!Z43+Quad87!Z43+Quad91!Z43+Quad01!Z43+'HP87'!Z43+'HP91'!Z43+'HP01'!Z43+Mean87!Z43+Mean91!Z43+Mean01!Z43+MeanCommon!Z43,0)</f>
        <v>372.6150207721825</v>
      </c>
      <c r="AA43" s="133">
        <f>IF(AA$2,'Lin87'!AA43+'Lin91'!AA43+'Lin01'!AA43+Quad87!AA43+Quad91!AA43+Quad01!AA43+'HP87'!AA43+'HP91'!AA43+'HP01'!AA43+Mean87!AA43+Mean91!AA43+Mean01!AA43+MeanCommon!AA43,0)</f>
        <v>384.76423036725322</v>
      </c>
      <c r="AB43" s="133">
        <f>IF(AB$2,'Lin87'!AB43+'Lin91'!AB43+'Lin01'!AB43+Quad87!AB43+Quad91!AB43+Quad01!AB43+'HP87'!AB43+'HP91'!AB43+'HP01'!AB43+Mean87!AB43+Mean91!AB43+Mean01!AB43+MeanCommon!AB43,0)</f>
        <v>-8.2708477966612381</v>
      </c>
      <c r="AC43" s="133">
        <f>IF(AC$2,'Lin87'!AC43+'Lin91'!AC43+'Lin01'!AC43+Quad87!AC43+Quad91!AC43+Quad01!AC43+'HP87'!AC43+'HP91'!AC43+'HP01'!AC43+Mean87!AC43+Mean91!AC43+Mean01!AC43+MeanCommon!AC43,0)</f>
        <v>7.9282891803892195</v>
      </c>
      <c r="AD43" s="133">
        <f>IF(AD$2,'Lin87'!AD43+'Lin91'!AD43+'Lin01'!AD43+Quad87!AD43+Quad91!AD43+Quad01!AD43+'HP87'!AD43+'HP91'!AD43+'HP01'!AD43+Mean87!AD43+Mean91!AD43+Mean01!AD43+MeanCommon!AD43,0)</f>
        <v>1.21041671779895</v>
      </c>
    </row>
    <row r="44" spans="1:30">
      <c r="A44" t="s">
        <v>441</v>
      </c>
      <c r="B44" s="133">
        <f>IF(B$2,'Lin87'!B44+'Lin91'!B44+'Lin01'!B44+Quad87!B44+Quad91!B44+Quad01!B44+'HP87'!B44+'HP91'!B44+'HP01'!B44+Mean87!B44+Mean91!B44+Mean01!B44+MeanCommon!B44,0)</f>
        <v>0.97508613524746723</v>
      </c>
      <c r="C44" s="133">
        <f>IF(C$2,'Lin87'!C44+'Lin91'!C44+'Lin01'!C44+Quad87!C44+Quad91!C44+Quad01!C44+'HP87'!C44+'HP91'!C44+'HP01'!C44+Mean87!C44+Mean91!C44+Mean01!C44+MeanCommon!C44,0)</f>
        <v>1.0965181975386731</v>
      </c>
      <c r="D44" s="133">
        <f>IF(D$2,'Lin87'!D44+'Lin91'!D44+'Lin01'!D44+Quad87!D44+Quad91!D44+Quad01!D44+'HP87'!D44+'HP91'!D44+'HP01'!D44+Mean87!D44+Mean91!D44+Mean01!D44+MeanCommon!D44,0)</f>
        <v>1493.4699836119437</v>
      </c>
      <c r="E44" s="133">
        <f>IF(E$2,'Lin87'!E44+'Lin91'!E44+'Lin01'!E44+Quad87!E44+Quad91!E44+Quad01!E44+'HP87'!E44+'HP91'!E44+'HP01'!E44+Mean87!E44+Mean91!E44+Mean01!E44+MeanCommon!E44,0)</f>
        <v>1501.9187650884091</v>
      </c>
      <c r="F44" s="133">
        <f>IF(F$2,'Lin87'!F44+'Lin91'!F44+'Lin01'!F44+Quad87!F44+Quad91!F44+Quad01!F44+'HP87'!F44+'HP91'!F44+'HP01'!F44+Mean87!F44+Mean91!F44+Mean01!F44+MeanCommon!F44,0)</f>
        <v>1512.7654534204009</v>
      </c>
      <c r="G44" s="133">
        <f>IF(G$2,'Lin87'!G44+'Lin91'!G44+'Lin01'!G44+Quad87!G44+Quad91!G44+Quad01!G44+'HP87'!G44+'HP91'!G44+'HP01'!G44+Mean87!G44+Mean91!G44+Mean01!G44+MeanCommon!G44,0)</f>
        <v>1.3145283028639994</v>
      </c>
      <c r="H44" s="133">
        <f>IF(H$2,'Lin87'!H44+'Lin91'!H44+'Lin01'!H44+Quad87!H44+Quad91!H44+Quad01!H44+'HP87'!H44+'HP91'!H44+'HP01'!H44+Mean87!H44+Mean91!H44+Mean01!H44+MeanCommon!H44,0)</f>
        <v>1.5599703268041563</v>
      </c>
      <c r="I44" s="133">
        <f>IF(I$2,'Lin87'!I44+'Lin91'!I44+'Lin01'!I44+Quad87!I44+Quad91!I44+Quad01!I44+'HP87'!I44+'HP91'!I44+'HP01'!I44+Mean87!I44+Mean91!I44+Mean01!I44+MeanCommon!I44,0)</f>
        <v>0.81715954503174404</v>
      </c>
      <c r="J44" s="133">
        <f>IF(J$2,'Lin87'!J44+'Lin91'!J44+'Lin01'!J44+Quad87!J44+Quad91!J44+Quad01!J44+'HP87'!J44+'HP91'!J44+'HP01'!J44+Mean87!J44+Mean91!J44+Mean01!J44+MeanCommon!J44,0)</f>
        <v>0.63679839703649488</v>
      </c>
      <c r="K44" s="133">
        <f>IF(K$2,'Lin87'!K44+'Lin91'!K44+'Lin01'!K44+Quad87!K44+Quad91!K44+Quad01!K44+'HP87'!K44+'HP91'!K44+'HP01'!K44+Mean87!K44+Mean91!K44+Mean01!K44+MeanCommon!K44,0)</f>
        <v>0.96453127407305739</v>
      </c>
      <c r="L44" s="133">
        <f>IF(L$2,'Lin87'!L44+'Lin91'!L44+'Lin01'!L44+Quad87!L44+Quad91!L44+Quad01!L44+'HP87'!L44+'HP91'!L44+'HP01'!L44+Mean87!L44+Mean91!L44+Mean01!L44+MeanCommon!L44,0)</f>
        <v>0.14737172904131154</v>
      </c>
      <c r="M44" s="133">
        <f>IF(M$2,'Lin87'!M44+'Lin91'!M44+'Lin01'!M44+Quad87!M44+Quad91!M44+Quad01!M44+'HP87'!M44+'HP91'!M44+'HP01'!M44+Mean87!M44+Mean91!M44+Mean01!M44+MeanCommon!M44,0)</f>
        <v>455.59516534320505</v>
      </c>
      <c r="N44" s="133">
        <f>IF(N$2,'Lin87'!N44+'Lin91'!N44+'Lin01'!N44+Quad87!N44+Quad91!N44+Quad01!N44+'HP87'!N44+'HP91'!N44+'HP01'!N44+Mean87!N44+Mean91!N44+Mean01!N44+MeanCommon!N44,0)</f>
        <v>0.24839447836386697</v>
      </c>
      <c r="O44" s="133">
        <f>IF(O$2,'Lin87'!O44+'Lin91'!O44+'Lin01'!O44+Quad87!O44+Quad91!O44+Quad01!O44+'HP87'!O44+'HP91'!O44+'HP01'!O44+Mean87!O44+Mean91!O44+Mean01!O44+MeanCommon!O44,0)</f>
        <v>5.8699579730958451</v>
      </c>
      <c r="P44" s="133">
        <f>IF(P$2,'Lin87'!P44+'Lin91'!P44+'Lin01'!P44+Quad87!P44+Quad91!P44+Quad01!P44+'HP87'!P44+'HP91'!P44+'HP01'!P44+Mean87!P44+Mean91!P44+Mean01!P44+MeanCommon!P44,0)</f>
        <v>-9.1633183224032411E-2</v>
      </c>
      <c r="Q44" s="133">
        <f>IF(Q$2,'Lin87'!Q44+'Lin91'!Q44+'Lin01'!Q44+Quad87!Q44+Quad91!Q44+Quad01!Q44+'HP87'!Q44+'HP91'!Q44+'HP01'!Q44+Mean87!Q44+Mean91!Q44+Mean01!Q44+MeanCommon!Q44,0)</f>
        <v>1424.0998695229246</v>
      </c>
      <c r="R44" s="133">
        <f>IF(R$2,'Lin87'!R44+'Lin91'!R44+'Lin01'!R44+Quad87!R44+Quad91!R44+Quad01!R44+'HP87'!R44+'HP91'!R44+'HP01'!R44+Mean87!R44+Mean91!R44+Mean01!R44+MeanCommon!R44,0)</f>
        <v>0.78705022968172189</v>
      </c>
      <c r="S44" s="133">
        <f>IF(S$2,'Lin87'!S44+'Lin91'!S44+'Lin01'!S44+Quad87!S44+Quad91!S44+Quad01!S44+'HP87'!S44+'HP91'!S44+'HP01'!S44+Mean87!S44+Mean91!S44+Mean01!S44+MeanCommon!S44,0)</f>
        <v>0.42983300578841338</v>
      </c>
      <c r="T44" s="133">
        <f>IF(T$2,'Lin87'!T44+'Lin91'!T44+'Lin01'!T44+Quad87!T44+Quad91!T44+Quad01!T44+'HP87'!T44+'HP91'!T44+'HP01'!T44+Mean87!T44+Mean91!T44+Mean01!T44+MeanCommon!T44,0)</f>
        <v>0.35721722389330995</v>
      </c>
      <c r="U44" s="133">
        <f>IF(U$2,'Lin87'!U44+'Lin91'!U44+'Lin01'!U44+Quad87!U44+Quad91!U44+Quad01!U44+'HP87'!U44+'HP91'!U44+'HP01'!U44+Mean87!U44+Mean91!U44+Mean01!U44+MeanCommon!U44,0)</f>
        <v>449.93734707507434</v>
      </c>
      <c r="V44" s="133">
        <f>IF(V$2,'Lin87'!V44+'Lin91'!V44+'Lin01'!V44+Quad87!V44+Quad91!V44+Quad01!V44+'HP87'!V44+'HP91'!V44+'HP01'!V44+Mean87!V44+Mean91!V44+Mean01!V44+MeanCommon!V44,0)</f>
        <v>0.64827172638753461</v>
      </c>
      <c r="W44" s="133">
        <f>IF(W$2,'Lin87'!W44+'Lin91'!W44+'Lin01'!W44+Quad87!W44+Quad91!W44+Quad01!W44+'HP87'!W44+'HP91'!W44+'HP01'!W44+Mean87!W44+Mean91!W44+Mean01!W44+MeanCommon!W44,0)</f>
        <v>464.31729255753385</v>
      </c>
      <c r="X44" s="133">
        <f>IF(X$2,'Lin87'!X44+'Lin91'!X44+'Lin01'!X44+Quad87!X44+Quad91!X44+Quad01!X44+'HP87'!X44+'HP91'!X44+'HP01'!X44+Mean87!X44+Mean91!X44+Mean01!X44+MeanCommon!X44,0)</f>
        <v>0.5569110282440688</v>
      </c>
      <c r="Y44" s="133">
        <f>IF(Y$2,'Lin87'!Y44+'Lin91'!Y44+'Lin01'!Y44+Quad87!Y44+Quad91!Y44+Quad01!Y44+'HP87'!Y44+'HP91'!Y44+'HP01'!Y44+Mean87!Y44+Mean91!Y44+Mean01!Y44+MeanCommon!Y44,0)</f>
        <v>0.53927454418851795</v>
      </c>
      <c r="Z44" s="133">
        <f>IF(Z$2,'Lin87'!Z44+'Lin91'!Z44+'Lin01'!Z44+Quad87!Z44+Quad91!Z44+Quad01!Z44+'HP87'!Z44+'HP91'!Z44+'HP01'!Z44+Mean87!Z44+Mean91!Z44+Mean01!Z44+MeanCommon!Z44,0)</f>
        <v>372.41580579447282</v>
      </c>
      <c r="AA44" s="133">
        <f>IF(AA$2,'Lin87'!AA44+'Lin91'!AA44+'Lin01'!AA44+Quad87!AA44+Quad91!AA44+Quad01!AA44+'HP87'!AA44+'HP91'!AA44+'HP01'!AA44+Mean87!AA44+Mean91!AA44+Mean01!AA44+MeanCommon!AA44,0)</f>
        <v>384.48896907977081</v>
      </c>
      <c r="AB44" s="133">
        <f>IF(AB$2,'Lin87'!AB44+'Lin91'!AB44+'Lin01'!AB44+Quad87!AB44+Quad91!AB44+Quad01!AB44+'HP87'!AB44+'HP91'!AB44+'HP01'!AB44+Mean87!AB44+Mean91!AB44+Mean01!AB44+MeanCommon!AB44,0)</f>
        <v>-8.2708477966612381</v>
      </c>
      <c r="AC44" s="133">
        <f>IF(AC$2,'Lin87'!AC44+'Lin91'!AC44+'Lin01'!AC44+Quad87!AC44+Quad91!AC44+Quad01!AC44+'HP87'!AC44+'HP91'!AC44+'HP01'!AC44+Mean87!AC44+Mean91!AC44+Mean01!AC44+MeanCommon!AC44,0)</f>
        <v>7.9282891803892195</v>
      </c>
      <c r="AD44" s="133">
        <f>IF(AD$2,'Lin87'!AD44+'Lin91'!AD44+'Lin01'!AD44+Quad87!AD44+Quad91!AD44+Quad01!AD44+'HP87'!AD44+'HP91'!AD44+'HP01'!AD44+Mean87!AD44+Mean91!AD44+Mean01!AD44+MeanCommon!AD44,0)</f>
        <v>1.21041671779895</v>
      </c>
    </row>
    <row r="45" spans="1:30">
      <c r="A45" t="s">
        <v>442</v>
      </c>
      <c r="B45" s="133">
        <f>IF(B$2,'Lin87'!B45+'Lin91'!B45+'Lin01'!B45+Quad87!B45+Quad91!B45+Quad01!B45+'HP87'!B45+'HP91'!B45+'HP01'!B45+Mean87!B45+Mean91!B45+Mean01!B45+MeanCommon!B45,0)</f>
        <v>0.97508613524746723</v>
      </c>
      <c r="C45" s="133">
        <f>IF(C$2,'Lin87'!C45+'Lin91'!C45+'Lin01'!C45+Quad87!C45+Quad91!C45+Quad01!C45+'HP87'!C45+'HP91'!C45+'HP01'!C45+Mean87!C45+Mean91!C45+Mean01!C45+MeanCommon!C45,0)</f>
        <v>1.0965181975386731</v>
      </c>
      <c r="D45" s="133">
        <f>IF(D$2,'Lin87'!D45+'Lin91'!D45+'Lin01'!D45+Quad87!D45+Quad91!D45+Quad01!D45+'HP87'!D45+'HP91'!D45+'HP01'!D45+Mean87!D45+Mean91!D45+Mean01!D45+MeanCommon!D45,0)</f>
        <v>1493.4637286903323</v>
      </c>
      <c r="E45" s="133">
        <f>IF(E$2,'Lin87'!E45+'Lin91'!E45+'Lin01'!E45+Quad87!E45+Quad91!E45+Quad01!E45+'HP87'!E45+'HP91'!E45+'HP01'!E45+Mean87!E45+Mean91!E45+Mean01!E45+MeanCommon!E45,0)</f>
        <v>1501.9346516119249</v>
      </c>
      <c r="F45" s="133">
        <f>IF(F$2,'Lin87'!F45+'Lin91'!F45+'Lin01'!F45+Quad87!F45+Quad91!F45+Quad01!F45+'HP87'!F45+'HP91'!F45+'HP01'!F45+Mean87!F45+Mean91!F45+Mean01!F45+MeanCommon!F45,0)</f>
        <v>1513.0110526208455</v>
      </c>
      <c r="G45" s="133">
        <f>IF(G$2,'Lin87'!G45+'Lin91'!G45+'Lin01'!G45+Quad87!G45+Quad91!G45+Quad01!G45+'HP87'!G45+'HP91'!G45+'HP01'!G45+Mean87!G45+Mean91!G45+Mean01!G45+MeanCommon!G45,0)</f>
        <v>1.3145283028639994</v>
      </c>
      <c r="H45" s="133">
        <f>IF(H$2,'Lin87'!H45+'Lin91'!H45+'Lin01'!H45+Quad87!H45+Quad91!H45+Quad01!H45+'HP87'!H45+'HP91'!H45+'HP01'!H45+Mean87!H45+Mean91!H45+Mean01!H45+MeanCommon!H45,0)</f>
        <v>1.5599703268041563</v>
      </c>
      <c r="I45" s="133">
        <f>IF(I$2,'Lin87'!I45+'Lin91'!I45+'Lin01'!I45+Quad87!I45+Quad91!I45+Quad01!I45+'HP87'!I45+'HP91'!I45+'HP01'!I45+Mean87!I45+Mean91!I45+Mean01!I45+MeanCommon!I45,0)</f>
        <v>0.81715954503174404</v>
      </c>
      <c r="J45" s="133">
        <f>IF(J$2,'Lin87'!J45+'Lin91'!J45+'Lin01'!J45+Quad87!J45+Quad91!J45+Quad01!J45+'HP87'!J45+'HP91'!J45+'HP01'!J45+Mean87!J45+Mean91!J45+Mean01!J45+MeanCommon!J45,0)</f>
        <v>0.63679839703649488</v>
      </c>
      <c r="K45" s="133">
        <f>IF(K$2,'Lin87'!K45+'Lin91'!K45+'Lin01'!K45+Quad87!K45+Quad91!K45+Quad01!K45+'HP87'!K45+'HP91'!K45+'HP01'!K45+Mean87!K45+Mean91!K45+Mean01!K45+MeanCommon!K45,0)</f>
        <v>0.96453127407305739</v>
      </c>
      <c r="L45" s="133">
        <f>IF(L$2,'Lin87'!L45+'Lin91'!L45+'Lin01'!L45+Quad87!L45+Quad91!L45+Quad01!L45+'HP87'!L45+'HP91'!L45+'HP01'!L45+Mean87!L45+Mean91!L45+Mean01!L45+MeanCommon!L45,0)</f>
        <v>0.14737172904131154</v>
      </c>
      <c r="M45" s="133">
        <f>IF(M$2,'Lin87'!M45+'Lin91'!M45+'Lin01'!M45+Quad87!M45+Quad91!M45+Quad01!M45+'HP87'!M45+'HP91'!M45+'HP01'!M45+Mean87!M45+Mean91!M45+Mean01!M45+MeanCommon!M45,0)</f>
        <v>455.59516534320505</v>
      </c>
      <c r="N45" s="133">
        <f>IF(N$2,'Lin87'!N45+'Lin91'!N45+'Lin01'!N45+Quad87!N45+Quad91!N45+Quad01!N45+'HP87'!N45+'HP91'!N45+'HP01'!N45+Mean87!N45+Mean91!N45+Mean01!N45+MeanCommon!N45,0)</f>
        <v>0.24839447836386697</v>
      </c>
      <c r="O45" s="133">
        <f>IF(O$2,'Lin87'!O45+'Lin91'!O45+'Lin01'!O45+Quad87!O45+Quad91!O45+Quad01!O45+'HP87'!O45+'HP91'!O45+'HP01'!O45+Mean87!O45+Mean91!O45+Mean01!O45+MeanCommon!O45,0)</f>
        <v>5.8699579730958451</v>
      </c>
      <c r="P45" s="133">
        <f>IF(P$2,'Lin87'!P45+'Lin91'!P45+'Lin01'!P45+Quad87!P45+Quad91!P45+Quad01!P45+'HP87'!P45+'HP91'!P45+'HP01'!P45+Mean87!P45+Mean91!P45+Mean01!P45+MeanCommon!P45,0)</f>
        <v>-9.1633183224032411E-2</v>
      </c>
      <c r="Q45" s="133">
        <f>IF(Q$2,'Lin87'!Q45+'Lin91'!Q45+'Lin01'!Q45+Quad87!Q45+Quad91!Q45+Quad01!Q45+'HP87'!Q45+'HP91'!Q45+'HP01'!Q45+Mean87!Q45+Mean91!Q45+Mean01!Q45+MeanCommon!Q45,0)</f>
        <v>1425.2472111335494</v>
      </c>
      <c r="R45" s="133">
        <f>IF(R$2,'Lin87'!R45+'Lin91'!R45+'Lin01'!R45+Quad87!R45+Quad91!R45+Quad01!R45+'HP87'!R45+'HP91'!R45+'HP01'!R45+Mean87!R45+Mean91!R45+Mean01!R45+MeanCommon!R45,0)</f>
        <v>0.78705022968172189</v>
      </c>
      <c r="S45" s="133">
        <f>IF(S$2,'Lin87'!S45+'Lin91'!S45+'Lin01'!S45+Quad87!S45+Quad91!S45+Quad01!S45+'HP87'!S45+'HP91'!S45+'HP01'!S45+Mean87!S45+Mean91!S45+Mean01!S45+MeanCommon!S45,0)</f>
        <v>0.42983300578841338</v>
      </c>
      <c r="T45" s="133">
        <f>IF(T$2,'Lin87'!T45+'Lin91'!T45+'Lin01'!T45+Quad87!T45+Quad91!T45+Quad01!T45+'HP87'!T45+'HP91'!T45+'HP01'!T45+Mean87!T45+Mean91!T45+Mean01!T45+MeanCommon!T45,0)</f>
        <v>0.35721722389330995</v>
      </c>
      <c r="U45" s="133">
        <f>IF(U$2,'Lin87'!U45+'Lin91'!U45+'Lin01'!U45+Quad87!U45+Quad91!U45+Quad01!U45+'HP87'!U45+'HP91'!U45+'HP01'!U45+Mean87!U45+Mean91!U45+Mean01!U45+MeanCommon!U45,0)</f>
        <v>450.85194467751603</v>
      </c>
      <c r="V45" s="133">
        <f>IF(V$2,'Lin87'!V45+'Lin91'!V45+'Lin01'!V45+Quad87!V45+Quad91!V45+Quad01!V45+'HP87'!V45+'HP91'!V45+'HP01'!V45+Mean87!V45+Mean91!V45+Mean01!V45+MeanCommon!V45,0)</f>
        <v>0.64827172638753461</v>
      </c>
      <c r="W45" s="133">
        <f>IF(W$2,'Lin87'!W45+'Lin91'!W45+'Lin01'!W45+Quad87!W45+Quad91!W45+Quad01!W45+'HP87'!W45+'HP91'!W45+'HP01'!W45+Mean87!W45+Mean91!W45+Mean01!W45+MeanCommon!W45,0)</f>
        <v>464.31729255753385</v>
      </c>
      <c r="X45" s="133">
        <f>IF(X$2,'Lin87'!X45+'Lin91'!X45+'Lin01'!X45+Quad87!X45+Quad91!X45+Quad01!X45+'HP87'!X45+'HP91'!X45+'HP01'!X45+Mean87!X45+Mean91!X45+Mean01!X45+MeanCommon!X45,0)</f>
        <v>0.5569110282440688</v>
      </c>
      <c r="Y45" s="133">
        <f>IF(Y$2,'Lin87'!Y45+'Lin91'!Y45+'Lin01'!Y45+Quad87!Y45+Quad91!Y45+Quad01!Y45+'HP87'!Y45+'HP91'!Y45+'HP01'!Y45+Mean87!Y45+Mean91!Y45+Mean01!Y45+MeanCommon!Y45,0)</f>
        <v>0.53927454418851795</v>
      </c>
      <c r="Z45" s="133">
        <f>IF(Z$2,'Lin87'!Z45+'Lin91'!Z45+'Lin01'!Z45+Quad87!Z45+Quad91!Z45+Quad01!Z45+'HP87'!Z45+'HP91'!Z45+'HP01'!Z45+Mean87!Z45+Mean91!Z45+Mean01!Z45+MeanCommon!Z45,0)</f>
        <v>372.21659081676307</v>
      </c>
      <c r="AA45" s="133">
        <f>IF(AA$2,'Lin87'!AA45+'Lin91'!AA45+'Lin01'!AA45+Quad87!AA45+Quad91!AA45+Quad01!AA45+'HP87'!AA45+'HP91'!AA45+'HP01'!AA45+Mean87!AA45+Mean91!AA45+Mean01!AA45+MeanCommon!AA45,0)</f>
        <v>384.21370779228835</v>
      </c>
      <c r="AB45" s="133">
        <f>IF(AB$2,'Lin87'!AB45+'Lin91'!AB45+'Lin01'!AB45+Quad87!AB45+Quad91!AB45+Quad01!AB45+'HP87'!AB45+'HP91'!AB45+'HP01'!AB45+Mean87!AB45+Mean91!AB45+Mean01!AB45+MeanCommon!AB45,0)</f>
        <v>-8.2708477966612381</v>
      </c>
      <c r="AC45" s="133">
        <f>IF(AC$2,'Lin87'!AC45+'Lin91'!AC45+'Lin01'!AC45+Quad87!AC45+Quad91!AC45+Quad01!AC45+'HP87'!AC45+'HP91'!AC45+'HP01'!AC45+Mean87!AC45+Mean91!AC45+Mean01!AC45+MeanCommon!AC45,0)</f>
        <v>7.9282891803892195</v>
      </c>
      <c r="AD45" s="133">
        <f>IF(AD$2,'Lin87'!AD45+'Lin91'!AD45+'Lin01'!AD45+Quad87!AD45+Quad91!AD45+Quad01!AD45+'HP87'!AD45+'HP91'!AD45+'HP01'!AD45+Mean87!AD45+Mean91!AD45+Mean01!AD45+MeanCommon!AD45,0)</f>
        <v>1.21041671779895</v>
      </c>
    </row>
    <row r="46" spans="1:30">
      <c r="A46" t="s">
        <v>443</v>
      </c>
      <c r="B46" s="133">
        <f>IF(B$2,'Lin87'!B46+'Lin91'!B46+'Lin01'!B46+Quad87!B46+Quad91!B46+Quad01!B46+'HP87'!B46+'HP91'!B46+'HP01'!B46+Mean87!B46+Mean91!B46+Mean01!B46+MeanCommon!B46,0)</f>
        <v>0.97508613524746723</v>
      </c>
      <c r="C46" s="133">
        <f>IF(C$2,'Lin87'!C46+'Lin91'!C46+'Lin01'!C46+Quad87!C46+Quad91!C46+Quad01!C46+'HP87'!C46+'HP91'!C46+'HP01'!C46+Mean87!C46+Mean91!C46+Mean01!C46+MeanCommon!C46,0)</f>
        <v>1.0965181975386731</v>
      </c>
      <c r="D46" s="133">
        <f>IF(D$2,'Lin87'!D46+'Lin91'!D46+'Lin01'!D46+Quad87!D46+Quad91!D46+Quad01!D46+'HP87'!D46+'HP91'!D46+'HP01'!D46+Mean87!D46+Mean91!D46+Mean01!D46+MeanCommon!D46,0)</f>
        <v>1493.457473768721</v>
      </c>
      <c r="E46" s="133">
        <f>IF(E$2,'Lin87'!E46+'Lin91'!E46+'Lin01'!E46+Quad87!E46+Quad91!E46+Quad01!E46+'HP87'!E46+'HP91'!E46+'HP01'!E46+Mean87!E46+Mean91!E46+Mean01!E46+MeanCommon!E46,0)</f>
        <v>1501.9505381354406</v>
      </c>
      <c r="F46" s="133">
        <f>IF(F$2,'Lin87'!F46+'Lin91'!F46+'Lin01'!F46+Quad87!F46+Quad91!F46+Quad01!F46+'HP87'!F46+'HP91'!F46+'HP01'!F46+Mean87!F46+Mean91!F46+Mean01!F46+MeanCommon!F46,0)</f>
        <v>1513.25665182129</v>
      </c>
      <c r="G46" s="133">
        <f>IF(G$2,'Lin87'!G46+'Lin91'!G46+'Lin01'!G46+Quad87!G46+Quad91!G46+Quad01!G46+'HP87'!G46+'HP91'!G46+'HP01'!G46+Mean87!G46+Mean91!G46+Mean01!G46+MeanCommon!G46,0)</f>
        <v>1.3145283028639994</v>
      </c>
      <c r="H46" s="133">
        <f>IF(H$2,'Lin87'!H46+'Lin91'!H46+'Lin01'!H46+Quad87!H46+Quad91!H46+Quad01!H46+'HP87'!H46+'HP91'!H46+'HP01'!H46+Mean87!H46+Mean91!H46+Mean01!H46+MeanCommon!H46,0)</f>
        <v>1.5599703268041563</v>
      </c>
      <c r="I46" s="133">
        <f>IF(I$2,'Lin87'!I46+'Lin91'!I46+'Lin01'!I46+Quad87!I46+Quad91!I46+Quad01!I46+'HP87'!I46+'HP91'!I46+'HP01'!I46+Mean87!I46+Mean91!I46+Mean01!I46+MeanCommon!I46,0)</f>
        <v>0.81715954503174404</v>
      </c>
      <c r="J46" s="133">
        <f>IF(J$2,'Lin87'!J46+'Lin91'!J46+'Lin01'!J46+Quad87!J46+Quad91!J46+Quad01!J46+'HP87'!J46+'HP91'!J46+'HP01'!J46+Mean87!J46+Mean91!J46+Mean01!J46+MeanCommon!J46,0)</f>
        <v>0.63679839703649488</v>
      </c>
      <c r="K46" s="133">
        <f>IF(K$2,'Lin87'!K46+'Lin91'!K46+'Lin01'!K46+Quad87!K46+Quad91!K46+Quad01!K46+'HP87'!K46+'HP91'!K46+'HP01'!K46+Mean87!K46+Mean91!K46+Mean01!K46+MeanCommon!K46,0)</f>
        <v>0.96453127407305739</v>
      </c>
      <c r="L46" s="133">
        <f>IF(L$2,'Lin87'!L46+'Lin91'!L46+'Lin01'!L46+Quad87!L46+Quad91!L46+Quad01!L46+'HP87'!L46+'HP91'!L46+'HP01'!L46+Mean87!L46+Mean91!L46+Mean01!L46+MeanCommon!L46,0)</f>
        <v>0.14737172904131154</v>
      </c>
      <c r="M46" s="133">
        <f>IF(M$2,'Lin87'!M46+'Lin91'!M46+'Lin01'!M46+Quad87!M46+Quad91!M46+Quad01!M46+'HP87'!M46+'HP91'!M46+'HP01'!M46+Mean87!M46+Mean91!M46+Mean01!M46+MeanCommon!M46,0)</f>
        <v>455.59516534320505</v>
      </c>
      <c r="N46" s="133">
        <f>IF(N$2,'Lin87'!N46+'Lin91'!N46+'Lin01'!N46+Quad87!N46+Quad91!N46+Quad01!N46+'HP87'!N46+'HP91'!N46+'HP01'!N46+Mean87!N46+Mean91!N46+Mean01!N46+MeanCommon!N46,0)</f>
        <v>0.24839447836386697</v>
      </c>
      <c r="O46" s="133">
        <f>IF(O$2,'Lin87'!O46+'Lin91'!O46+'Lin01'!O46+Quad87!O46+Quad91!O46+Quad01!O46+'HP87'!O46+'HP91'!O46+'HP01'!O46+Mean87!O46+Mean91!O46+Mean01!O46+MeanCommon!O46,0)</f>
        <v>5.8699579730958451</v>
      </c>
      <c r="P46" s="133">
        <f>IF(P$2,'Lin87'!P46+'Lin91'!P46+'Lin01'!P46+Quad87!P46+Quad91!P46+Quad01!P46+'HP87'!P46+'HP91'!P46+'HP01'!P46+Mean87!P46+Mean91!P46+Mean01!P46+MeanCommon!P46,0)</f>
        <v>-9.1633183224032411E-2</v>
      </c>
      <c r="Q46" s="133">
        <f>IF(Q$2,'Lin87'!Q46+'Lin91'!Q46+'Lin01'!Q46+Quad87!Q46+Quad91!Q46+Quad01!Q46+'HP87'!Q46+'HP91'!Q46+'HP01'!Q46+Mean87!Q46+Mean91!Q46+Mean01!Q46+MeanCommon!Q46,0)</f>
        <v>1426.3945527441742</v>
      </c>
      <c r="R46" s="133">
        <f>IF(R$2,'Lin87'!R46+'Lin91'!R46+'Lin01'!R46+Quad87!R46+Quad91!R46+Quad01!R46+'HP87'!R46+'HP91'!R46+'HP01'!R46+Mean87!R46+Mean91!R46+Mean01!R46+MeanCommon!R46,0)</f>
        <v>0.78705022968172189</v>
      </c>
      <c r="S46" s="133">
        <f>IF(S$2,'Lin87'!S46+'Lin91'!S46+'Lin01'!S46+Quad87!S46+Quad91!S46+Quad01!S46+'HP87'!S46+'HP91'!S46+'HP01'!S46+Mean87!S46+Mean91!S46+Mean01!S46+MeanCommon!S46,0)</f>
        <v>0.42983300578841338</v>
      </c>
      <c r="T46" s="133">
        <f>IF(T$2,'Lin87'!T46+'Lin91'!T46+'Lin01'!T46+Quad87!T46+Quad91!T46+Quad01!T46+'HP87'!T46+'HP91'!T46+'HP01'!T46+Mean87!T46+Mean91!T46+Mean01!T46+MeanCommon!T46,0)</f>
        <v>0.35721722389330995</v>
      </c>
      <c r="U46" s="133">
        <f>IF(U$2,'Lin87'!U46+'Lin91'!U46+'Lin01'!U46+Quad87!U46+Quad91!U46+Quad01!U46+'HP87'!U46+'HP91'!U46+'HP01'!U46+Mean87!U46+Mean91!U46+Mean01!U46+MeanCommon!U46,0)</f>
        <v>451.76654227995766</v>
      </c>
      <c r="V46" s="133">
        <f>IF(V$2,'Lin87'!V46+'Lin91'!V46+'Lin01'!V46+Quad87!V46+Quad91!V46+Quad01!V46+'HP87'!V46+'HP91'!V46+'HP01'!V46+Mean87!V46+Mean91!V46+Mean01!V46+MeanCommon!V46,0)</f>
        <v>0.64827172638753461</v>
      </c>
      <c r="W46" s="133">
        <f>IF(W$2,'Lin87'!W46+'Lin91'!W46+'Lin01'!W46+Quad87!W46+Quad91!W46+Quad01!W46+'HP87'!W46+'HP91'!W46+'HP01'!W46+Mean87!W46+Mean91!W46+Mean01!W46+MeanCommon!W46,0)</f>
        <v>464.31729255753385</v>
      </c>
      <c r="X46" s="133">
        <f>IF(X$2,'Lin87'!X46+'Lin91'!X46+'Lin01'!X46+Quad87!X46+Quad91!X46+Quad01!X46+'HP87'!X46+'HP91'!X46+'HP01'!X46+Mean87!X46+Mean91!X46+Mean01!X46+MeanCommon!X46,0)</f>
        <v>0.5569110282440688</v>
      </c>
      <c r="Y46" s="133">
        <f>IF(Y$2,'Lin87'!Y46+'Lin91'!Y46+'Lin01'!Y46+Quad87!Y46+Quad91!Y46+Quad01!Y46+'HP87'!Y46+'HP91'!Y46+'HP01'!Y46+Mean87!Y46+Mean91!Y46+Mean01!Y46+MeanCommon!Y46,0)</f>
        <v>0.53927454418851795</v>
      </c>
      <c r="Z46" s="133">
        <f>IF(Z$2,'Lin87'!Z46+'Lin91'!Z46+'Lin01'!Z46+Quad87!Z46+Quad91!Z46+Quad01!Z46+'HP87'!Z46+'HP91'!Z46+'HP01'!Z46+Mean87!Z46+Mean91!Z46+Mean01!Z46+MeanCommon!Z46,0)</f>
        <v>372.01737583905339</v>
      </c>
      <c r="AA46" s="133">
        <f>IF(AA$2,'Lin87'!AA46+'Lin91'!AA46+'Lin01'!AA46+Quad87!AA46+Quad91!AA46+Quad01!AA46+'HP87'!AA46+'HP91'!AA46+'HP01'!AA46+Mean87!AA46+Mean91!AA46+Mean01!AA46+MeanCommon!AA46,0)</f>
        <v>383.93844650480594</v>
      </c>
      <c r="AB46" s="133">
        <f>IF(AB$2,'Lin87'!AB46+'Lin91'!AB46+'Lin01'!AB46+Quad87!AB46+Quad91!AB46+Quad01!AB46+'HP87'!AB46+'HP91'!AB46+'HP01'!AB46+Mean87!AB46+Mean91!AB46+Mean01!AB46+MeanCommon!AB46,0)</f>
        <v>-8.2708477966612381</v>
      </c>
      <c r="AC46" s="133">
        <f>IF(AC$2,'Lin87'!AC46+'Lin91'!AC46+'Lin01'!AC46+Quad87!AC46+Quad91!AC46+Quad01!AC46+'HP87'!AC46+'HP91'!AC46+'HP01'!AC46+Mean87!AC46+Mean91!AC46+Mean01!AC46+MeanCommon!AC46,0)</f>
        <v>7.9282891803892195</v>
      </c>
      <c r="AD46" s="133">
        <f>IF(AD$2,'Lin87'!AD46+'Lin91'!AD46+'Lin01'!AD46+Quad87!AD46+Quad91!AD46+Quad01!AD46+'HP87'!AD46+'HP91'!AD46+'HP01'!AD46+Mean87!AD46+Mean91!AD46+Mean01!AD46+MeanCommon!AD46,0)</f>
        <v>1.21041671779895</v>
      </c>
    </row>
    <row r="47" spans="1:30">
      <c r="A47" t="s">
        <v>444</v>
      </c>
      <c r="B47" s="133">
        <f>IF(B$2,'Lin87'!B47+'Lin91'!B47+'Lin01'!B47+Quad87!B47+Quad91!B47+Quad01!B47+'HP87'!B47+'HP91'!B47+'HP01'!B47+Mean87!B47+Mean91!B47+Mean01!B47+MeanCommon!B47,0)</f>
        <v>0.97508613524746723</v>
      </c>
      <c r="C47" s="133">
        <f>IF(C$2,'Lin87'!C47+'Lin91'!C47+'Lin01'!C47+Quad87!C47+Quad91!C47+Quad01!C47+'HP87'!C47+'HP91'!C47+'HP01'!C47+Mean87!C47+Mean91!C47+Mean01!C47+MeanCommon!C47,0)</f>
        <v>1.0965181975386731</v>
      </c>
      <c r="D47" s="133">
        <f>IF(D$2,'Lin87'!D47+'Lin91'!D47+'Lin01'!D47+Quad87!D47+Quad91!D47+Quad01!D47+'HP87'!D47+'HP91'!D47+'HP01'!D47+Mean87!D47+Mean91!D47+Mean01!D47+MeanCommon!D47,0)</f>
        <v>1493.4512188471097</v>
      </c>
      <c r="E47" s="133">
        <f>IF(E$2,'Lin87'!E47+'Lin91'!E47+'Lin01'!E47+Quad87!E47+Quad91!E47+Quad01!E47+'HP87'!E47+'HP91'!E47+'HP01'!E47+Mean87!E47+Mean91!E47+Mean01!E47+MeanCommon!E47,0)</f>
        <v>1501.9664246589564</v>
      </c>
      <c r="F47" s="133">
        <f>IF(F$2,'Lin87'!F47+'Lin91'!F47+'Lin01'!F47+Quad87!F47+Quad91!F47+Quad01!F47+'HP87'!F47+'HP91'!F47+'HP01'!F47+Mean87!F47+Mean91!F47+Mean01!F47+MeanCommon!F47,0)</f>
        <v>1513.5022510217345</v>
      </c>
      <c r="G47" s="133">
        <f>IF(G$2,'Lin87'!G47+'Lin91'!G47+'Lin01'!G47+Quad87!G47+Quad91!G47+Quad01!G47+'HP87'!G47+'HP91'!G47+'HP01'!G47+Mean87!G47+Mean91!G47+Mean01!G47+MeanCommon!G47,0)</f>
        <v>1.3145283028639994</v>
      </c>
      <c r="H47" s="133">
        <f>IF(H$2,'Lin87'!H47+'Lin91'!H47+'Lin01'!H47+Quad87!H47+Quad91!H47+Quad01!H47+'HP87'!H47+'HP91'!H47+'HP01'!H47+Mean87!H47+Mean91!H47+Mean01!H47+MeanCommon!H47,0)</f>
        <v>1.5599703268041563</v>
      </c>
      <c r="I47" s="133">
        <f>IF(I$2,'Lin87'!I47+'Lin91'!I47+'Lin01'!I47+Quad87!I47+Quad91!I47+Quad01!I47+'HP87'!I47+'HP91'!I47+'HP01'!I47+Mean87!I47+Mean91!I47+Mean01!I47+MeanCommon!I47,0)</f>
        <v>0.81715954503174404</v>
      </c>
      <c r="J47" s="133">
        <f>IF(J$2,'Lin87'!J47+'Lin91'!J47+'Lin01'!J47+Quad87!J47+Quad91!J47+Quad01!J47+'HP87'!J47+'HP91'!J47+'HP01'!J47+Mean87!J47+Mean91!J47+Mean01!J47+MeanCommon!J47,0)</f>
        <v>0.63679839703649488</v>
      </c>
      <c r="K47" s="133">
        <f>IF(K$2,'Lin87'!K47+'Lin91'!K47+'Lin01'!K47+Quad87!K47+Quad91!K47+Quad01!K47+'HP87'!K47+'HP91'!K47+'HP01'!K47+Mean87!K47+Mean91!K47+Mean01!K47+MeanCommon!K47,0)</f>
        <v>0.96453127407305739</v>
      </c>
      <c r="L47" s="133">
        <f>IF(L$2,'Lin87'!L47+'Lin91'!L47+'Lin01'!L47+Quad87!L47+Quad91!L47+Quad01!L47+'HP87'!L47+'HP91'!L47+'HP01'!L47+Mean87!L47+Mean91!L47+Mean01!L47+MeanCommon!L47,0)</f>
        <v>0.14737172904131154</v>
      </c>
      <c r="M47" s="133">
        <f>IF(M$2,'Lin87'!M47+'Lin91'!M47+'Lin01'!M47+Quad87!M47+Quad91!M47+Quad01!M47+'HP87'!M47+'HP91'!M47+'HP01'!M47+Mean87!M47+Mean91!M47+Mean01!M47+MeanCommon!M47,0)</f>
        <v>455.59516534320505</v>
      </c>
      <c r="N47" s="133">
        <f>IF(N$2,'Lin87'!N47+'Lin91'!N47+'Lin01'!N47+Quad87!N47+Quad91!N47+Quad01!N47+'HP87'!N47+'HP91'!N47+'HP01'!N47+Mean87!N47+Mean91!N47+Mean01!N47+MeanCommon!N47,0)</f>
        <v>0.24839447836386697</v>
      </c>
      <c r="O47" s="133">
        <f>IF(O$2,'Lin87'!O47+'Lin91'!O47+'Lin01'!O47+Quad87!O47+Quad91!O47+Quad01!O47+'HP87'!O47+'HP91'!O47+'HP01'!O47+Mean87!O47+Mean91!O47+Mean01!O47+MeanCommon!O47,0)</f>
        <v>5.8699579730958451</v>
      </c>
      <c r="P47" s="133">
        <f>IF(P$2,'Lin87'!P47+'Lin91'!P47+'Lin01'!P47+Quad87!P47+Quad91!P47+Quad01!P47+'HP87'!P47+'HP91'!P47+'HP01'!P47+Mean87!P47+Mean91!P47+Mean01!P47+MeanCommon!P47,0)</f>
        <v>-9.1633183224032411E-2</v>
      </c>
      <c r="Q47" s="133">
        <f>IF(Q$2,'Lin87'!Q47+'Lin91'!Q47+'Lin01'!Q47+Quad87!Q47+Quad91!Q47+Quad01!Q47+'HP87'!Q47+'HP91'!Q47+'HP01'!Q47+Mean87!Q47+Mean91!Q47+Mean01!Q47+MeanCommon!Q47,0)</f>
        <v>1427.5418943547991</v>
      </c>
      <c r="R47" s="133">
        <f>IF(R$2,'Lin87'!R47+'Lin91'!R47+'Lin01'!R47+Quad87!R47+Quad91!R47+Quad01!R47+'HP87'!R47+'HP91'!R47+'HP01'!R47+Mean87!R47+Mean91!R47+Mean01!R47+MeanCommon!R47,0)</f>
        <v>0.78705022968172189</v>
      </c>
      <c r="S47" s="133">
        <f>IF(S$2,'Lin87'!S47+'Lin91'!S47+'Lin01'!S47+Quad87!S47+Quad91!S47+Quad01!S47+'HP87'!S47+'HP91'!S47+'HP01'!S47+Mean87!S47+Mean91!S47+Mean01!S47+MeanCommon!S47,0)</f>
        <v>0.42983300578841338</v>
      </c>
      <c r="T47" s="133">
        <f>IF(T$2,'Lin87'!T47+'Lin91'!T47+'Lin01'!T47+Quad87!T47+Quad91!T47+Quad01!T47+'HP87'!T47+'HP91'!T47+'HP01'!T47+Mean87!T47+Mean91!T47+Mean01!T47+MeanCommon!T47,0)</f>
        <v>0.35721722389330995</v>
      </c>
      <c r="U47" s="133">
        <f>IF(U$2,'Lin87'!U47+'Lin91'!U47+'Lin01'!U47+Quad87!U47+Quad91!U47+Quad01!U47+'HP87'!U47+'HP91'!U47+'HP01'!U47+Mean87!U47+Mean91!U47+Mean01!U47+MeanCommon!U47,0)</f>
        <v>452.68113988239929</v>
      </c>
      <c r="V47" s="133">
        <f>IF(V$2,'Lin87'!V47+'Lin91'!V47+'Lin01'!V47+Quad87!V47+Quad91!V47+Quad01!V47+'HP87'!V47+'HP91'!V47+'HP01'!V47+Mean87!V47+Mean91!V47+Mean01!V47+MeanCommon!V47,0)</f>
        <v>0.64827172638753461</v>
      </c>
      <c r="W47" s="133">
        <f>IF(W$2,'Lin87'!W47+'Lin91'!W47+'Lin01'!W47+Quad87!W47+Quad91!W47+Quad01!W47+'HP87'!W47+'HP91'!W47+'HP01'!W47+Mean87!W47+Mean91!W47+Mean01!W47+MeanCommon!W47,0)</f>
        <v>464.31729255753385</v>
      </c>
      <c r="X47" s="133">
        <f>IF(X$2,'Lin87'!X47+'Lin91'!X47+'Lin01'!X47+Quad87!X47+Quad91!X47+Quad01!X47+'HP87'!X47+'HP91'!X47+'HP01'!X47+Mean87!X47+Mean91!X47+Mean01!X47+MeanCommon!X47,0)</f>
        <v>0.5569110282440688</v>
      </c>
      <c r="Y47" s="133">
        <f>IF(Y$2,'Lin87'!Y47+'Lin91'!Y47+'Lin01'!Y47+Quad87!Y47+Quad91!Y47+Quad01!Y47+'HP87'!Y47+'HP91'!Y47+'HP01'!Y47+Mean87!Y47+Mean91!Y47+Mean01!Y47+MeanCommon!Y47,0)</f>
        <v>0.53927454418851795</v>
      </c>
      <c r="Z47" s="133">
        <f>IF(Z$2,'Lin87'!Z47+'Lin91'!Z47+'Lin01'!Z47+Quad87!Z47+Quad91!Z47+Quad01!Z47+'HP87'!Z47+'HP91'!Z47+'HP01'!Z47+Mean87!Z47+Mean91!Z47+Mean01!Z47+MeanCommon!Z47,0)</f>
        <v>371.8181608613437</v>
      </c>
      <c r="AA47" s="133">
        <f>IF(AA$2,'Lin87'!AA47+'Lin91'!AA47+'Lin01'!AA47+Quad87!AA47+Quad91!AA47+Quad01!AA47+'HP87'!AA47+'HP91'!AA47+'HP01'!AA47+Mean87!AA47+Mean91!AA47+Mean01!AA47+MeanCommon!AA47,0)</f>
        <v>383.66318521732347</v>
      </c>
      <c r="AB47" s="133">
        <f>IF(AB$2,'Lin87'!AB47+'Lin91'!AB47+'Lin01'!AB47+Quad87!AB47+Quad91!AB47+Quad01!AB47+'HP87'!AB47+'HP91'!AB47+'HP01'!AB47+Mean87!AB47+Mean91!AB47+Mean01!AB47+MeanCommon!AB47,0)</f>
        <v>-8.2708477966612381</v>
      </c>
      <c r="AC47" s="133">
        <f>IF(AC$2,'Lin87'!AC47+'Lin91'!AC47+'Lin01'!AC47+Quad87!AC47+Quad91!AC47+Quad01!AC47+'HP87'!AC47+'HP91'!AC47+'HP01'!AC47+Mean87!AC47+Mean91!AC47+Mean01!AC47+MeanCommon!AC47,0)</f>
        <v>7.9282891803892195</v>
      </c>
      <c r="AD47" s="133">
        <f>IF(AD$2,'Lin87'!AD47+'Lin91'!AD47+'Lin01'!AD47+Quad87!AD47+Quad91!AD47+Quad01!AD47+'HP87'!AD47+'HP91'!AD47+'HP01'!AD47+Mean87!AD47+Mean91!AD47+Mean01!AD47+MeanCommon!AD47,0)</f>
        <v>1.21041671779895</v>
      </c>
    </row>
    <row r="48" spans="1:30">
      <c r="A48" t="s">
        <v>445</v>
      </c>
      <c r="B48" s="133">
        <f>IF(B$2,'Lin87'!B48+'Lin91'!B48+'Lin01'!B48+Quad87!B48+Quad91!B48+Quad01!B48+'HP87'!B48+'HP91'!B48+'HP01'!B48+Mean87!B48+Mean91!B48+Mean01!B48+MeanCommon!B48,0)</f>
        <v>0.97508613524746723</v>
      </c>
      <c r="C48" s="133">
        <f>IF(C$2,'Lin87'!C48+'Lin91'!C48+'Lin01'!C48+Quad87!C48+Quad91!C48+Quad01!C48+'HP87'!C48+'HP91'!C48+'HP01'!C48+Mean87!C48+Mean91!C48+Mean01!C48+MeanCommon!C48,0)</f>
        <v>1.0965181975386731</v>
      </c>
      <c r="D48" s="133">
        <f>IF(D$2,'Lin87'!D48+'Lin91'!D48+'Lin01'!D48+Quad87!D48+Quad91!D48+Quad01!D48+'HP87'!D48+'HP91'!D48+'HP01'!D48+Mean87!D48+Mean91!D48+Mean01!D48+MeanCommon!D48,0)</f>
        <v>1493.4449639254983</v>
      </c>
      <c r="E48" s="133">
        <f>IF(E$2,'Lin87'!E48+'Lin91'!E48+'Lin01'!E48+Quad87!E48+Quad91!E48+Quad01!E48+'HP87'!E48+'HP91'!E48+'HP01'!E48+Mean87!E48+Mean91!E48+Mean01!E48+MeanCommon!E48,0)</f>
        <v>1501.9823111824721</v>
      </c>
      <c r="F48" s="133">
        <f>IF(F$2,'Lin87'!F48+'Lin91'!F48+'Lin01'!F48+Quad87!F48+Quad91!F48+Quad01!F48+'HP87'!F48+'HP91'!F48+'HP01'!F48+Mean87!F48+Mean91!F48+Mean01!F48+MeanCommon!F48,0)</f>
        <v>1513.7478502221791</v>
      </c>
      <c r="G48" s="133">
        <f>IF(G$2,'Lin87'!G48+'Lin91'!G48+'Lin01'!G48+Quad87!G48+Quad91!G48+Quad01!G48+'HP87'!G48+'HP91'!G48+'HP01'!G48+Mean87!G48+Mean91!G48+Mean01!G48+MeanCommon!G48,0)</f>
        <v>1.3145283028639994</v>
      </c>
      <c r="H48" s="133">
        <f>IF(H$2,'Lin87'!H48+'Lin91'!H48+'Lin01'!H48+Quad87!H48+Quad91!H48+Quad01!H48+'HP87'!H48+'HP91'!H48+'HP01'!H48+Mean87!H48+Mean91!H48+Mean01!H48+MeanCommon!H48,0)</f>
        <v>1.5599703268041563</v>
      </c>
      <c r="I48" s="133">
        <f>IF(I$2,'Lin87'!I48+'Lin91'!I48+'Lin01'!I48+Quad87!I48+Quad91!I48+Quad01!I48+'HP87'!I48+'HP91'!I48+'HP01'!I48+Mean87!I48+Mean91!I48+Mean01!I48+MeanCommon!I48,0)</f>
        <v>0.81715954503174404</v>
      </c>
      <c r="J48" s="133">
        <f>IF(J$2,'Lin87'!J48+'Lin91'!J48+'Lin01'!J48+Quad87!J48+Quad91!J48+Quad01!J48+'HP87'!J48+'HP91'!J48+'HP01'!J48+Mean87!J48+Mean91!J48+Mean01!J48+MeanCommon!J48,0)</f>
        <v>0.63679839703649488</v>
      </c>
      <c r="K48" s="133">
        <f>IF(K$2,'Lin87'!K48+'Lin91'!K48+'Lin01'!K48+Quad87!K48+Quad91!K48+Quad01!K48+'HP87'!K48+'HP91'!K48+'HP01'!K48+Mean87!K48+Mean91!K48+Mean01!K48+MeanCommon!K48,0)</f>
        <v>0.96453127407305739</v>
      </c>
      <c r="L48" s="133">
        <f>IF(L$2,'Lin87'!L48+'Lin91'!L48+'Lin01'!L48+Quad87!L48+Quad91!L48+Quad01!L48+'HP87'!L48+'HP91'!L48+'HP01'!L48+Mean87!L48+Mean91!L48+Mean01!L48+MeanCommon!L48,0)</f>
        <v>0.14737172904131154</v>
      </c>
      <c r="M48" s="133">
        <f>IF(M$2,'Lin87'!M48+'Lin91'!M48+'Lin01'!M48+Quad87!M48+Quad91!M48+Quad01!M48+'HP87'!M48+'HP91'!M48+'HP01'!M48+Mean87!M48+Mean91!M48+Mean01!M48+MeanCommon!M48,0)</f>
        <v>455.59516534320505</v>
      </c>
      <c r="N48" s="133">
        <f>IF(N$2,'Lin87'!N48+'Lin91'!N48+'Lin01'!N48+Quad87!N48+Quad91!N48+Quad01!N48+'HP87'!N48+'HP91'!N48+'HP01'!N48+Mean87!N48+Mean91!N48+Mean01!N48+MeanCommon!N48,0)</f>
        <v>0.24839447836386697</v>
      </c>
      <c r="O48" s="133">
        <f>IF(O$2,'Lin87'!O48+'Lin91'!O48+'Lin01'!O48+Quad87!O48+Quad91!O48+Quad01!O48+'HP87'!O48+'HP91'!O48+'HP01'!O48+Mean87!O48+Mean91!O48+Mean01!O48+MeanCommon!O48,0)</f>
        <v>5.8699579730958451</v>
      </c>
      <c r="P48" s="133">
        <f>IF(P$2,'Lin87'!P48+'Lin91'!P48+'Lin01'!P48+Quad87!P48+Quad91!P48+Quad01!P48+'HP87'!P48+'HP91'!P48+'HP01'!P48+Mean87!P48+Mean91!P48+Mean01!P48+MeanCommon!P48,0)</f>
        <v>-9.1633183224032411E-2</v>
      </c>
      <c r="Q48" s="133">
        <f>IF(Q$2,'Lin87'!Q48+'Lin91'!Q48+'Lin01'!Q48+Quad87!Q48+Quad91!Q48+Quad01!Q48+'HP87'!Q48+'HP91'!Q48+'HP01'!Q48+Mean87!Q48+Mean91!Q48+Mean01!Q48+MeanCommon!Q48,0)</f>
        <v>1428.6892359654239</v>
      </c>
      <c r="R48" s="133">
        <f>IF(R$2,'Lin87'!R48+'Lin91'!R48+'Lin01'!R48+Quad87!R48+Quad91!R48+Quad01!R48+'HP87'!R48+'HP91'!R48+'HP01'!R48+Mean87!R48+Mean91!R48+Mean01!R48+MeanCommon!R48,0)</f>
        <v>0.78705022968172189</v>
      </c>
      <c r="S48" s="133">
        <f>IF(S$2,'Lin87'!S48+'Lin91'!S48+'Lin01'!S48+Quad87!S48+Quad91!S48+Quad01!S48+'HP87'!S48+'HP91'!S48+'HP01'!S48+Mean87!S48+Mean91!S48+Mean01!S48+MeanCommon!S48,0)</f>
        <v>0.42983300578841338</v>
      </c>
      <c r="T48" s="133">
        <f>IF(T$2,'Lin87'!T48+'Lin91'!T48+'Lin01'!T48+Quad87!T48+Quad91!T48+Quad01!T48+'HP87'!T48+'HP91'!T48+'HP01'!T48+Mean87!T48+Mean91!T48+Mean01!T48+MeanCommon!T48,0)</f>
        <v>0.35721722389330995</v>
      </c>
      <c r="U48" s="133">
        <f>IF(U$2,'Lin87'!U48+'Lin91'!U48+'Lin01'!U48+Quad87!U48+Quad91!U48+Quad01!U48+'HP87'!U48+'HP91'!U48+'HP01'!U48+Mean87!U48+Mean91!U48+Mean01!U48+MeanCommon!U48,0)</f>
        <v>453.59573748484098</v>
      </c>
      <c r="V48" s="133">
        <f>IF(V$2,'Lin87'!V48+'Lin91'!V48+'Lin01'!V48+Quad87!V48+Quad91!V48+Quad01!V48+'HP87'!V48+'HP91'!V48+'HP01'!V48+Mean87!V48+Mean91!V48+Mean01!V48+MeanCommon!V48,0)</f>
        <v>0.64827172638753461</v>
      </c>
      <c r="W48" s="133">
        <f>IF(W$2,'Lin87'!W48+'Lin91'!W48+'Lin01'!W48+Quad87!W48+Quad91!W48+Quad01!W48+'HP87'!W48+'HP91'!W48+'HP01'!W48+Mean87!W48+Mean91!W48+Mean01!W48+MeanCommon!W48,0)</f>
        <v>464.31729255753385</v>
      </c>
      <c r="X48" s="133">
        <f>IF(X$2,'Lin87'!X48+'Lin91'!X48+'Lin01'!X48+Quad87!X48+Quad91!X48+Quad01!X48+'HP87'!X48+'HP91'!X48+'HP01'!X48+Mean87!X48+Mean91!X48+Mean01!X48+MeanCommon!X48,0)</f>
        <v>0.5569110282440688</v>
      </c>
      <c r="Y48" s="133">
        <f>IF(Y$2,'Lin87'!Y48+'Lin91'!Y48+'Lin01'!Y48+Quad87!Y48+Quad91!Y48+Quad01!Y48+'HP87'!Y48+'HP91'!Y48+'HP01'!Y48+Mean87!Y48+Mean91!Y48+Mean01!Y48+MeanCommon!Y48,0)</f>
        <v>0.53927454418851795</v>
      </c>
      <c r="Z48" s="133">
        <f>IF(Z$2,'Lin87'!Z48+'Lin91'!Z48+'Lin01'!Z48+Quad87!Z48+Quad91!Z48+Quad01!Z48+'HP87'!Z48+'HP91'!Z48+'HP01'!Z48+Mean87!Z48+Mean91!Z48+Mean01!Z48+MeanCommon!Z48,0)</f>
        <v>371.61894588363401</v>
      </c>
      <c r="AA48" s="133">
        <f>IF(AA$2,'Lin87'!AA48+'Lin91'!AA48+'Lin01'!AA48+Quad87!AA48+Quad91!AA48+Quad01!AA48+'HP87'!AA48+'HP91'!AA48+'HP01'!AA48+Mean87!AA48+Mean91!AA48+Mean01!AA48+MeanCommon!AA48,0)</f>
        <v>383.38792392984107</v>
      </c>
      <c r="AB48" s="133">
        <f>IF(AB$2,'Lin87'!AB48+'Lin91'!AB48+'Lin01'!AB48+Quad87!AB48+Quad91!AB48+Quad01!AB48+'HP87'!AB48+'HP91'!AB48+'HP01'!AB48+Mean87!AB48+Mean91!AB48+Mean01!AB48+MeanCommon!AB48,0)</f>
        <v>-8.2708477966612381</v>
      </c>
      <c r="AC48" s="133">
        <f>IF(AC$2,'Lin87'!AC48+'Lin91'!AC48+'Lin01'!AC48+Quad87!AC48+Quad91!AC48+Quad01!AC48+'HP87'!AC48+'HP91'!AC48+'HP01'!AC48+Mean87!AC48+Mean91!AC48+Mean01!AC48+MeanCommon!AC48,0)</f>
        <v>7.9282891803892195</v>
      </c>
      <c r="AD48" s="133">
        <f>IF(AD$2,'Lin87'!AD48+'Lin91'!AD48+'Lin01'!AD48+Quad87!AD48+Quad91!AD48+Quad01!AD48+'HP87'!AD48+'HP91'!AD48+'HP01'!AD48+Mean87!AD48+Mean91!AD48+Mean01!AD48+MeanCommon!AD48,0)</f>
        <v>1.21041671779895</v>
      </c>
    </row>
    <row r="49" spans="1:30">
      <c r="A49" t="s">
        <v>446</v>
      </c>
      <c r="B49" s="133">
        <f>IF(B$2,'Lin87'!B49+'Lin91'!B49+'Lin01'!B49+Quad87!B49+Quad91!B49+Quad01!B49+'HP87'!B49+'HP91'!B49+'HP01'!B49+Mean87!B49+Mean91!B49+Mean01!B49+MeanCommon!B49,0)</f>
        <v>0.97508613524746723</v>
      </c>
      <c r="C49" s="133">
        <f>IF(C$2,'Lin87'!C49+'Lin91'!C49+'Lin01'!C49+Quad87!C49+Quad91!C49+Quad01!C49+'HP87'!C49+'HP91'!C49+'HP01'!C49+Mean87!C49+Mean91!C49+Mean01!C49+MeanCommon!C49,0)</f>
        <v>1.0965181975386731</v>
      </c>
      <c r="D49" s="133">
        <f>IF(D$2,'Lin87'!D49+'Lin91'!D49+'Lin01'!D49+Quad87!D49+Quad91!D49+Quad01!D49+'HP87'!D49+'HP91'!D49+'HP01'!D49+Mean87!D49+Mean91!D49+Mean01!D49+MeanCommon!D49,0)</f>
        <v>1493.438709003887</v>
      </c>
      <c r="E49" s="133">
        <f>IF(E$2,'Lin87'!E49+'Lin91'!E49+'Lin01'!E49+Quad87!E49+Quad91!E49+Quad01!E49+'HP87'!E49+'HP91'!E49+'HP01'!E49+Mean87!E49+Mean91!E49+Mean01!E49+MeanCommon!E49,0)</f>
        <v>1501.9981977059879</v>
      </c>
      <c r="F49" s="133">
        <f>IF(F$2,'Lin87'!F49+'Lin91'!F49+'Lin01'!F49+Quad87!F49+Quad91!F49+Quad01!F49+'HP87'!F49+'HP91'!F49+'HP01'!F49+Mean87!F49+Mean91!F49+Mean01!F49+MeanCommon!F49,0)</f>
        <v>1513.9934494226234</v>
      </c>
      <c r="G49" s="133">
        <f>IF(G$2,'Lin87'!G49+'Lin91'!G49+'Lin01'!G49+Quad87!G49+Quad91!G49+Quad01!G49+'HP87'!G49+'HP91'!G49+'HP01'!G49+Mean87!G49+Mean91!G49+Mean01!G49+MeanCommon!G49,0)</f>
        <v>1.3145283028639994</v>
      </c>
      <c r="H49" s="133">
        <f>IF(H$2,'Lin87'!H49+'Lin91'!H49+'Lin01'!H49+Quad87!H49+Quad91!H49+Quad01!H49+'HP87'!H49+'HP91'!H49+'HP01'!H49+Mean87!H49+Mean91!H49+Mean01!H49+MeanCommon!H49,0)</f>
        <v>1.5599703268041563</v>
      </c>
      <c r="I49" s="133">
        <f>IF(I$2,'Lin87'!I49+'Lin91'!I49+'Lin01'!I49+Quad87!I49+Quad91!I49+Quad01!I49+'HP87'!I49+'HP91'!I49+'HP01'!I49+Mean87!I49+Mean91!I49+Mean01!I49+MeanCommon!I49,0)</f>
        <v>0.81715954503174404</v>
      </c>
      <c r="J49" s="133">
        <f>IF(J$2,'Lin87'!J49+'Lin91'!J49+'Lin01'!J49+Quad87!J49+Quad91!J49+Quad01!J49+'HP87'!J49+'HP91'!J49+'HP01'!J49+Mean87!J49+Mean91!J49+Mean01!J49+MeanCommon!J49,0)</f>
        <v>0.63679839703649488</v>
      </c>
      <c r="K49" s="133">
        <f>IF(K$2,'Lin87'!K49+'Lin91'!K49+'Lin01'!K49+Quad87!K49+Quad91!K49+Quad01!K49+'HP87'!K49+'HP91'!K49+'HP01'!K49+Mean87!K49+Mean91!K49+Mean01!K49+MeanCommon!K49,0)</f>
        <v>0.96453127407305739</v>
      </c>
      <c r="L49" s="133">
        <f>IF(L$2,'Lin87'!L49+'Lin91'!L49+'Lin01'!L49+Quad87!L49+Quad91!L49+Quad01!L49+'HP87'!L49+'HP91'!L49+'HP01'!L49+Mean87!L49+Mean91!L49+Mean01!L49+MeanCommon!L49,0)</f>
        <v>0.14737172904131154</v>
      </c>
      <c r="M49" s="133">
        <f>IF(M$2,'Lin87'!M49+'Lin91'!M49+'Lin01'!M49+Quad87!M49+Quad91!M49+Quad01!M49+'HP87'!M49+'HP91'!M49+'HP01'!M49+Mean87!M49+Mean91!M49+Mean01!M49+MeanCommon!M49,0)</f>
        <v>455.59516534320505</v>
      </c>
      <c r="N49" s="133">
        <f>IF(N$2,'Lin87'!N49+'Lin91'!N49+'Lin01'!N49+Quad87!N49+Quad91!N49+Quad01!N49+'HP87'!N49+'HP91'!N49+'HP01'!N49+Mean87!N49+Mean91!N49+Mean01!N49+MeanCommon!N49,0)</f>
        <v>0.24839447836386697</v>
      </c>
      <c r="O49" s="133">
        <f>IF(O$2,'Lin87'!O49+'Lin91'!O49+'Lin01'!O49+Quad87!O49+Quad91!O49+Quad01!O49+'HP87'!O49+'HP91'!O49+'HP01'!O49+Mean87!O49+Mean91!O49+Mean01!O49+MeanCommon!O49,0)</f>
        <v>5.8699579730958451</v>
      </c>
      <c r="P49" s="133">
        <f>IF(P$2,'Lin87'!P49+'Lin91'!P49+'Lin01'!P49+Quad87!P49+Quad91!P49+Quad01!P49+'HP87'!P49+'HP91'!P49+'HP01'!P49+Mean87!P49+Mean91!P49+Mean01!P49+MeanCommon!P49,0)</f>
        <v>-9.1633183224032411E-2</v>
      </c>
      <c r="Q49" s="133">
        <f>IF(Q$2,'Lin87'!Q49+'Lin91'!Q49+'Lin01'!Q49+Quad87!Q49+Quad91!Q49+Quad01!Q49+'HP87'!Q49+'HP91'!Q49+'HP01'!Q49+Mean87!Q49+Mean91!Q49+Mean01!Q49+MeanCommon!Q49,0)</f>
        <v>1429.8365775760487</v>
      </c>
      <c r="R49" s="133">
        <f>IF(R$2,'Lin87'!R49+'Lin91'!R49+'Lin01'!R49+Quad87!R49+Quad91!R49+Quad01!R49+'HP87'!R49+'HP91'!R49+'HP01'!R49+Mean87!R49+Mean91!R49+Mean01!R49+MeanCommon!R49,0)</f>
        <v>0.78705022968172189</v>
      </c>
      <c r="S49" s="133">
        <f>IF(S$2,'Lin87'!S49+'Lin91'!S49+'Lin01'!S49+Quad87!S49+Quad91!S49+Quad01!S49+'HP87'!S49+'HP91'!S49+'HP01'!S49+Mean87!S49+Mean91!S49+Mean01!S49+MeanCommon!S49,0)</f>
        <v>0.42983300578841338</v>
      </c>
      <c r="T49" s="133">
        <f>IF(T$2,'Lin87'!T49+'Lin91'!T49+'Lin01'!T49+Quad87!T49+Quad91!T49+Quad01!T49+'HP87'!T49+'HP91'!T49+'HP01'!T49+Mean87!T49+Mean91!T49+Mean01!T49+MeanCommon!T49,0)</f>
        <v>0.35721722389330995</v>
      </c>
      <c r="U49" s="133">
        <f>IF(U$2,'Lin87'!U49+'Lin91'!U49+'Lin01'!U49+Quad87!U49+Quad91!U49+Quad01!U49+'HP87'!U49+'HP91'!U49+'HP01'!U49+Mean87!U49+Mean91!U49+Mean01!U49+MeanCommon!U49,0)</f>
        <v>454.51033508728261</v>
      </c>
      <c r="V49" s="133">
        <f>IF(V$2,'Lin87'!V49+'Lin91'!V49+'Lin01'!V49+Quad87!V49+Quad91!V49+Quad01!V49+'HP87'!V49+'HP91'!V49+'HP01'!V49+Mean87!V49+Mean91!V49+Mean01!V49+MeanCommon!V49,0)</f>
        <v>0.64827172638753461</v>
      </c>
      <c r="W49" s="133">
        <f>IF(W$2,'Lin87'!W49+'Lin91'!W49+'Lin01'!W49+Quad87!W49+Quad91!W49+Quad01!W49+'HP87'!W49+'HP91'!W49+'HP01'!W49+Mean87!W49+Mean91!W49+Mean01!W49+MeanCommon!W49,0)</f>
        <v>464.31729255753385</v>
      </c>
      <c r="X49" s="133">
        <f>IF(X$2,'Lin87'!X49+'Lin91'!X49+'Lin01'!X49+Quad87!X49+Quad91!X49+Quad01!X49+'HP87'!X49+'HP91'!X49+'HP01'!X49+Mean87!X49+Mean91!X49+Mean01!X49+MeanCommon!X49,0)</f>
        <v>0.5569110282440688</v>
      </c>
      <c r="Y49" s="133">
        <f>IF(Y$2,'Lin87'!Y49+'Lin91'!Y49+'Lin01'!Y49+Quad87!Y49+Quad91!Y49+Quad01!Y49+'HP87'!Y49+'HP91'!Y49+'HP01'!Y49+Mean87!Y49+Mean91!Y49+Mean01!Y49+MeanCommon!Y49,0)</f>
        <v>0.53927454418851795</v>
      </c>
      <c r="Z49" s="133">
        <f>IF(Z$2,'Lin87'!Z49+'Lin91'!Z49+'Lin01'!Z49+Quad87!Z49+Quad91!Z49+Quad01!Z49+'HP87'!Z49+'HP91'!Z49+'HP01'!Z49+Mean87!Z49+Mean91!Z49+Mean01!Z49+MeanCommon!Z49,0)</f>
        <v>371.41973090592427</v>
      </c>
      <c r="AA49" s="133">
        <f>IF(AA$2,'Lin87'!AA49+'Lin91'!AA49+'Lin01'!AA49+Quad87!AA49+Quad91!AA49+Quad01!AA49+'HP87'!AA49+'HP91'!AA49+'HP01'!AA49+Mean87!AA49+Mean91!AA49+Mean01!AA49+MeanCommon!AA49,0)</f>
        <v>383.1126626423586</v>
      </c>
      <c r="AB49" s="133">
        <f>IF(AB$2,'Lin87'!AB49+'Lin91'!AB49+'Lin01'!AB49+Quad87!AB49+Quad91!AB49+Quad01!AB49+'HP87'!AB49+'HP91'!AB49+'HP01'!AB49+Mean87!AB49+Mean91!AB49+Mean01!AB49+MeanCommon!AB49,0)</f>
        <v>-8.2708477966612381</v>
      </c>
      <c r="AC49" s="133">
        <f>IF(AC$2,'Lin87'!AC49+'Lin91'!AC49+'Lin01'!AC49+Quad87!AC49+Quad91!AC49+Quad01!AC49+'HP87'!AC49+'HP91'!AC49+'HP01'!AC49+Mean87!AC49+Mean91!AC49+Mean01!AC49+MeanCommon!AC49,0)</f>
        <v>7.9282891803892195</v>
      </c>
      <c r="AD49" s="133">
        <f>IF(AD$2,'Lin87'!AD49+'Lin91'!AD49+'Lin01'!AD49+Quad87!AD49+Quad91!AD49+Quad01!AD49+'HP87'!AD49+'HP91'!AD49+'HP01'!AD49+Mean87!AD49+Mean91!AD49+Mean01!AD49+MeanCommon!AD49,0)</f>
        <v>1.21041671779895</v>
      </c>
    </row>
    <row r="50" spans="1:30">
      <c r="A50" t="s">
        <v>447</v>
      </c>
      <c r="B50" s="133">
        <f>IF(B$2,'Lin87'!B50+'Lin91'!B50+'Lin01'!B50+Quad87!B50+Quad91!B50+Quad01!B50+'HP87'!B50+'HP91'!B50+'HP01'!B50+Mean87!B50+Mean91!B50+Mean01!B50+MeanCommon!B50,0)</f>
        <v>0.97508613524746723</v>
      </c>
      <c r="C50" s="133">
        <f>IF(C$2,'Lin87'!C50+'Lin91'!C50+'Lin01'!C50+Quad87!C50+Quad91!C50+Quad01!C50+'HP87'!C50+'HP91'!C50+'HP01'!C50+Mean87!C50+Mean91!C50+Mean01!C50+MeanCommon!C50,0)</f>
        <v>1.0965181975386731</v>
      </c>
      <c r="D50" s="133">
        <f>IF(D$2,'Lin87'!D50+'Lin91'!D50+'Lin01'!D50+Quad87!D50+Quad91!D50+Quad01!D50+'HP87'!D50+'HP91'!D50+'HP01'!D50+Mean87!D50+Mean91!D50+Mean01!D50+MeanCommon!D50,0)</f>
        <v>1493.4324540822756</v>
      </c>
      <c r="E50" s="133">
        <f>IF(E$2,'Lin87'!E50+'Lin91'!E50+'Lin01'!E50+Quad87!E50+Quad91!E50+Quad01!E50+'HP87'!E50+'HP91'!E50+'HP01'!E50+Mean87!E50+Mean91!E50+Mean01!E50+MeanCommon!E50,0)</f>
        <v>1502.0140842295036</v>
      </c>
      <c r="F50" s="133">
        <f>IF(F$2,'Lin87'!F50+'Lin91'!F50+'Lin01'!F50+Quad87!F50+Quad91!F50+Quad01!F50+'HP87'!F50+'HP91'!F50+'HP01'!F50+Mean87!F50+Mean91!F50+Mean01!F50+MeanCommon!F50,0)</f>
        <v>1514.2390486230679</v>
      </c>
      <c r="G50" s="133">
        <f>IF(G$2,'Lin87'!G50+'Lin91'!G50+'Lin01'!G50+Quad87!G50+Quad91!G50+Quad01!G50+'HP87'!G50+'HP91'!G50+'HP01'!G50+Mean87!G50+Mean91!G50+Mean01!G50+MeanCommon!G50,0)</f>
        <v>1.3145283028639994</v>
      </c>
      <c r="H50" s="133">
        <f>IF(H$2,'Lin87'!H50+'Lin91'!H50+'Lin01'!H50+Quad87!H50+Quad91!H50+Quad01!H50+'HP87'!H50+'HP91'!H50+'HP01'!H50+Mean87!H50+Mean91!H50+Mean01!H50+MeanCommon!H50,0)</f>
        <v>1.5599703268041563</v>
      </c>
      <c r="I50" s="133">
        <f>IF(I$2,'Lin87'!I50+'Lin91'!I50+'Lin01'!I50+Quad87!I50+Quad91!I50+Quad01!I50+'HP87'!I50+'HP91'!I50+'HP01'!I50+Mean87!I50+Mean91!I50+Mean01!I50+MeanCommon!I50,0)</f>
        <v>0.81715954503174404</v>
      </c>
      <c r="J50" s="133">
        <f>IF(J$2,'Lin87'!J50+'Lin91'!J50+'Lin01'!J50+Quad87!J50+Quad91!J50+Quad01!J50+'HP87'!J50+'HP91'!J50+'HP01'!J50+Mean87!J50+Mean91!J50+Mean01!J50+MeanCommon!J50,0)</f>
        <v>0.63679839703649488</v>
      </c>
      <c r="K50" s="133">
        <f>IF(K$2,'Lin87'!K50+'Lin91'!K50+'Lin01'!K50+Quad87!K50+Quad91!K50+Quad01!K50+'HP87'!K50+'HP91'!K50+'HP01'!K50+Mean87!K50+Mean91!K50+Mean01!K50+MeanCommon!K50,0)</f>
        <v>0.96453127407305739</v>
      </c>
      <c r="L50" s="133">
        <f>IF(L$2,'Lin87'!L50+'Lin91'!L50+'Lin01'!L50+Quad87!L50+Quad91!L50+Quad01!L50+'HP87'!L50+'HP91'!L50+'HP01'!L50+Mean87!L50+Mean91!L50+Mean01!L50+MeanCommon!L50,0)</f>
        <v>0.14737172904131154</v>
      </c>
      <c r="M50" s="133">
        <f>IF(M$2,'Lin87'!M50+'Lin91'!M50+'Lin01'!M50+Quad87!M50+Quad91!M50+Quad01!M50+'HP87'!M50+'HP91'!M50+'HP01'!M50+Mean87!M50+Mean91!M50+Mean01!M50+MeanCommon!M50,0)</f>
        <v>455.59516534320505</v>
      </c>
      <c r="N50" s="133">
        <f>IF(N$2,'Lin87'!N50+'Lin91'!N50+'Lin01'!N50+Quad87!N50+Quad91!N50+Quad01!N50+'HP87'!N50+'HP91'!N50+'HP01'!N50+Mean87!N50+Mean91!N50+Mean01!N50+MeanCommon!N50,0)</f>
        <v>0.24839447836386697</v>
      </c>
      <c r="O50" s="133">
        <f>IF(O$2,'Lin87'!O50+'Lin91'!O50+'Lin01'!O50+Quad87!O50+Quad91!O50+Quad01!O50+'HP87'!O50+'HP91'!O50+'HP01'!O50+Mean87!O50+Mean91!O50+Mean01!O50+MeanCommon!O50,0)</f>
        <v>5.8699579730958451</v>
      </c>
      <c r="P50" s="133">
        <f>IF(P$2,'Lin87'!P50+'Lin91'!P50+'Lin01'!P50+Quad87!P50+Quad91!P50+Quad01!P50+'HP87'!P50+'HP91'!P50+'HP01'!P50+Mean87!P50+Mean91!P50+Mean01!P50+MeanCommon!P50,0)</f>
        <v>-9.1633183224032411E-2</v>
      </c>
      <c r="Q50" s="133">
        <f>IF(Q$2,'Lin87'!Q50+'Lin91'!Q50+'Lin01'!Q50+Quad87!Q50+Quad91!Q50+Quad01!Q50+'HP87'!Q50+'HP91'!Q50+'HP01'!Q50+Mean87!Q50+Mean91!Q50+Mean01!Q50+MeanCommon!Q50,0)</f>
        <v>1430.9839191866736</v>
      </c>
      <c r="R50" s="133">
        <f>IF(R$2,'Lin87'!R50+'Lin91'!R50+'Lin01'!R50+Quad87!R50+Quad91!R50+Quad01!R50+'HP87'!R50+'HP91'!R50+'HP01'!R50+Mean87!R50+Mean91!R50+Mean01!R50+MeanCommon!R50,0)</f>
        <v>0.78705022968172189</v>
      </c>
      <c r="S50" s="133">
        <f>IF(S$2,'Lin87'!S50+'Lin91'!S50+'Lin01'!S50+Quad87!S50+Quad91!S50+Quad01!S50+'HP87'!S50+'HP91'!S50+'HP01'!S50+Mean87!S50+Mean91!S50+Mean01!S50+MeanCommon!S50,0)</f>
        <v>0.42983300578841338</v>
      </c>
      <c r="T50" s="133">
        <f>IF(T$2,'Lin87'!T50+'Lin91'!T50+'Lin01'!T50+Quad87!T50+Quad91!T50+Quad01!T50+'HP87'!T50+'HP91'!T50+'HP01'!T50+Mean87!T50+Mean91!T50+Mean01!T50+MeanCommon!T50,0)</f>
        <v>0.35721722389330995</v>
      </c>
      <c r="U50" s="133">
        <f>IF(U$2,'Lin87'!U50+'Lin91'!U50+'Lin01'!U50+Quad87!U50+Quad91!U50+Quad01!U50+'HP87'!U50+'HP91'!U50+'HP01'!U50+Mean87!U50+Mean91!U50+Mean01!U50+MeanCommon!U50,0)</f>
        <v>455.4249326897243</v>
      </c>
      <c r="V50" s="133">
        <f>IF(V$2,'Lin87'!V50+'Lin91'!V50+'Lin01'!V50+Quad87!V50+Quad91!V50+Quad01!V50+'HP87'!V50+'HP91'!V50+'HP01'!V50+Mean87!V50+Mean91!V50+Mean01!V50+MeanCommon!V50,0)</f>
        <v>0.64827172638753461</v>
      </c>
      <c r="W50" s="133">
        <f>IF(W$2,'Lin87'!W50+'Lin91'!W50+'Lin01'!W50+Quad87!W50+Quad91!W50+Quad01!W50+'HP87'!W50+'HP91'!W50+'HP01'!W50+Mean87!W50+Mean91!W50+Mean01!W50+MeanCommon!W50,0)</f>
        <v>464.31729255753385</v>
      </c>
      <c r="X50" s="133">
        <f>IF(X$2,'Lin87'!X50+'Lin91'!X50+'Lin01'!X50+Quad87!X50+Quad91!X50+Quad01!X50+'HP87'!X50+'HP91'!X50+'HP01'!X50+Mean87!X50+Mean91!X50+Mean01!X50+MeanCommon!X50,0)</f>
        <v>0.5569110282440688</v>
      </c>
      <c r="Y50" s="133">
        <f>IF(Y$2,'Lin87'!Y50+'Lin91'!Y50+'Lin01'!Y50+Quad87!Y50+Quad91!Y50+Quad01!Y50+'HP87'!Y50+'HP91'!Y50+'HP01'!Y50+Mean87!Y50+Mean91!Y50+Mean01!Y50+MeanCommon!Y50,0)</f>
        <v>0.53927454418851795</v>
      </c>
      <c r="Z50" s="133">
        <f>IF(Z$2,'Lin87'!Z50+'Lin91'!Z50+'Lin01'!Z50+Quad87!Z50+Quad91!Z50+Quad01!Z50+'HP87'!Z50+'HP91'!Z50+'HP01'!Z50+Mean87!Z50+Mean91!Z50+Mean01!Z50+MeanCommon!Z50,0)</f>
        <v>371.22051592821458</v>
      </c>
      <c r="AA50" s="133">
        <f>IF(AA$2,'Lin87'!AA50+'Lin91'!AA50+'Lin01'!AA50+Quad87!AA50+Quad91!AA50+Quad01!AA50+'HP87'!AA50+'HP91'!AA50+'HP01'!AA50+Mean87!AA50+Mean91!AA50+Mean01!AA50+MeanCommon!AA50,0)</f>
        <v>382.83740135487619</v>
      </c>
      <c r="AB50" s="133">
        <f>IF(AB$2,'Lin87'!AB50+'Lin91'!AB50+'Lin01'!AB50+Quad87!AB50+Quad91!AB50+Quad01!AB50+'HP87'!AB50+'HP91'!AB50+'HP01'!AB50+Mean87!AB50+Mean91!AB50+Mean01!AB50+MeanCommon!AB50,0)</f>
        <v>-8.2708477966612381</v>
      </c>
      <c r="AC50" s="133">
        <f>IF(AC$2,'Lin87'!AC50+'Lin91'!AC50+'Lin01'!AC50+Quad87!AC50+Quad91!AC50+Quad01!AC50+'HP87'!AC50+'HP91'!AC50+'HP01'!AC50+Mean87!AC50+Mean91!AC50+Mean01!AC50+MeanCommon!AC50,0)</f>
        <v>7.9282891803892195</v>
      </c>
      <c r="AD50" s="133">
        <f>IF(AD$2,'Lin87'!AD50+'Lin91'!AD50+'Lin01'!AD50+Quad87!AD50+Quad91!AD50+Quad01!AD50+'HP87'!AD50+'HP91'!AD50+'HP01'!AD50+Mean87!AD50+Mean91!AD50+Mean01!AD50+MeanCommon!AD50,0)</f>
        <v>1.21041671779895</v>
      </c>
    </row>
    <row r="51" spans="1:30">
      <c r="A51" t="s">
        <v>448</v>
      </c>
      <c r="B51" s="133">
        <f>IF(B$2,'Lin87'!B51+'Lin91'!B51+'Lin01'!B51+Quad87!B51+Quad91!B51+Quad01!B51+'HP87'!B51+'HP91'!B51+'HP01'!B51+Mean87!B51+Mean91!B51+Mean01!B51+MeanCommon!B51,0)</f>
        <v>0.97508613524746723</v>
      </c>
      <c r="C51" s="133">
        <f>IF(C$2,'Lin87'!C51+'Lin91'!C51+'Lin01'!C51+Quad87!C51+Quad91!C51+Quad01!C51+'HP87'!C51+'HP91'!C51+'HP01'!C51+Mean87!C51+Mean91!C51+Mean01!C51+MeanCommon!C51,0)</f>
        <v>1.0965181975386731</v>
      </c>
      <c r="D51" s="133">
        <f>IF(D$2,'Lin87'!D51+'Lin91'!D51+'Lin01'!D51+Quad87!D51+Quad91!D51+Quad01!D51+'HP87'!D51+'HP91'!D51+'HP01'!D51+Mean87!D51+Mean91!D51+Mean01!D51+MeanCommon!D51,0)</f>
        <v>1493.4261991606643</v>
      </c>
      <c r="E51" s="133">
        <f>IF(E$2,'Lin87'!E51+'Lin91'!E51+'Lin01'!E51+Quad87!E51+Quad91!E51+Quad01!E51+'HP87'!E51+'HP91'!E51+'HP01'!E51+Mean87!E51+Mean91!E51+Mean01!E51+MeanCommon!E51,0)</f>
        <v>1502.0299707530194</v>
      </c>
      <c r="F51" s="133">
        <f>IF(F$2,'Lin87'!F51+'Lin91'!F51+'Lin01'!F51+Quad87!F51+Quad91!F51+Quad01!F51+'HP87'!F51+'HP91'!F51+'HP01'!F51+Mean87!F51+Mean91!F51+Mean01!F51+MeanCommon!F51,0)</f>
        <v>1514.4846478235124</v>
      </c>
      <c r="G51" s="133">
        <f>IF(G$2,'Lin87'!G51+'Lin91'!G51+'Lin01'!G51+Quad87!G51+Quad91!G51+Quad01!G51+'HP87'!G51+'HP91'!G51+'HP01'!G51+Mean87!G51+Mean91!G51+Mean01!G51+MeanCommon!G51,0)</f>
        <v>1.3145283028639994</v>
      </c>
      <c r="H51" s="133">
        <f>IF(H$2,'Lin87'!H51+'Lin91'!H51+'Lin01'!H51+Quad87!H51+Quad91!H51+Quad01!H51+'HP87'!H51+'HP91'!H51+'HP01'!H51+Mean87!H51+Mean91!H51+Mean01!H51+MeanCommon!H51,0)</f>
        <v>1.5599703268041563</v>
      </c>
      <c r="I51" s="133">
        <f>IF(I$2,'Lin87'!I51+'Lin91'!I51+'Lin01'!I51+Quad87!I51+Quad91!I51+Quad01!I51+'HP87'!I51+'HP91'!I51+'HP01'!I51+Mean87!I51+Mean91!I51+Mean01!I51+MeanCommon!I51,0)</f>
        <v>0.81715954503174404</v>
      </c>
      <c r="J51" s="133">
        <f>IF(J$2,'Lin87'!J51+'Lin91'!J51+'Lin01'!J51+Quad87!J51+Quad91!J51+Quad01!J51+'HP87'!J51+'HP91'!J51+'HP01'!J51+Mean87!J51+Mean91!J51+Mean01!J51+MeanCommon!J51,0)</f>
        <v>0.63679839703649488</v>
      </c>
      <c r="K51" s="133">
        <f>IF(K$2,'Lin87'!K51+'Lin91'!K51+'Lin01'!K51+Quad87!K51+Quad91!K51+Quad01!K51+'HP87'!K51+'HP91'!K51+'HP01'!K51+Mean87!K51+Mean91!K51+Mean01!K51+MeanCommon!K51,0)</f>
        <v>0.96453127407305739</v>
      </c>
      <c r="L51" s="133">
        <f>IF(L$2,'Lin87'!L51+'Lin91'!L51+'Lin01'!L51+Quad87!L51+Quad91!L51+Quad01!L51+'HP87'!L51+'HP91'!L51+'HP01'!L51+Mean87!L51+Mean91!L51+Mean01!L51+MeanCommon!L51,0)</f>
        <v>0.14737172904131154</v>
      </c>
      <c r="M51" s="133">
        <f>IF(M$2,'Lin87'!M51+'Lin91'!M51+'Lin01'!M51+Quad87!M51+Quad91!M51+Quad01!M51+'HP87'!M51+'HP91'!M51+'HP01'!M51+Mean87!M51+Mean91!M51+Mean01!M51+MeanCommon!M51,0)</f>
        <v>455.59516534320505</v>
      </c>
      <c r="N51" s="133">
        <f>IF(N$2,'Lin87'!N51+'Lin91'!N51+'Lin01'!N51+Quad87!N51+Quad91!N51+Quad01!N51+'HP87'!N51+'HP91'!N51+'HP01'!N51+Mean87!N51+Mean91!N51+Mean01!N51+MeanCommon!N51,0)</f>
        <v>0.24839447836386697</v>
      </c>
      <c r="O51" s="133">
        <f>IF(O$2,'Lin87'!O51+'Lin91'!O51+'Lin01'!O51+Quad87!O51+Quad91!O51+Quad01!O51+'HP87'!O51+'HP91'!O51+'HP01'!O51+Mean87!O51+Mean91!O51+Mean01!O51+MeanCommon!O51,0)</f>
        <v>5.8699579730958451</v>
      </c>
      <c r="P51" s="133">
        <f>IF(P$2,'Lin87'!P51+'Lin91'!P51+'Lin01'!P51+Quad87!P51+Quad91!P51+Quad01!P51+'HP87'!P51+'HP91'!P51+'HP01'!P51+Mean87!P51+Mean91!P51+Mean01!P51+MeanCommon!P51,0)</f>
        <v>-9.1633183224032411E-2</v>
      </c>
      <c r="Q51" s="133">
        <f>IF(Q$2,'Lin87'!Q51+'Lin91'!Q51+'Lin01'!Q51+Quad87!Q51+Quad91!Q51+Quad01!Q51+'HP87'!Q51+'HP91'!Q51+'HP01'!Q51+Mean87!Q51+Mean91!Q51+Mean01!Q51+MeanCommon!Q51,0)</f>
        <v>1432.1312607972984</v>
      </c>
      <c r="R51" s="133">
        <f>IF(R$2,'Lin87'!R51+'Lin91'!R51+'Lin01'!R51+Quad87!R51+Quad91!R51+Quad01!R51+'HP87'!R51+'HP91'!R51+'HP01'!R51+Mean87!R51+Mean91!R51+Mean01!R51+MeanCommon!R51,0)</f>
        <v>0.78705022968172189</v>
      </c>
      <c r="S51" s="133">
        <f>IF(S$2,'Lin87'!S51+'Lin91'!S51+'Lin01'!S51+Quad87!S51+Quad91!S51+Quad01!S51+'HP87'!S51+'HP91'!S51+'HP01'!S51+Mean87!S51+Mean91!S51+Mean01!S51+MeanCommon!S51,0)</f>
        <v>0.42983300578841338</v>
      </c>
      <c r="T51" s="133">
        <f>IF(T$2,'Lin87'!T51+'Lin91'!T51+'Lin01'!T51+Quad87!T51+Quad91!T51+Quad01!T51+'HP87'!T51+'HP91'!T51+'HP01'!T51+Mean87!T51+Mean91!T51+Mean01!T51+MeanCommon!T51,0)</f>
        <v>0.35721722389330995</v>
      </c>
      <c r="U51" s="133">
        <f>IF(U$2,'Lin87'!U51+'Lin91'!U51+'Lin01'!U51+Quad87!U51+Quad91!U51+Quad01!U51+'HP87'!U51+'HP91'!U51+'HP01'!U51+Mean87!U51+Mean91!U51+Mean01!U51+MeanCommon!U51,0)</f>
        <v>456.33953029216593</v>
      </c>
      <c r="V51" s="133">
        <f>IF(V$2,'Lin87'!V51+'Lin91'!V51+'Lin01'!V51+Quad87!V51+Quad91!V51+Quad01!V51+'HP87'!V51+'HP91'!V51+'HP01'!V51+Mean87!V51+Mean91!V51+Mean01!V51+MeanCommon!V51,0)</f>
        <v>0.64827172638753461</v>
      </c>
      <c r="W51" s="133">
        <f>IF(W$2,'Lin87'!W51+'Lin91'!W51+'Lin01'!W51+Quad87!W51+Quad91!W51+Quad01!W51+'HP87'!W51+'HP91'!W51+'HP01'!W51+Mean87!W51+Mean91!W51+Mean01!W51+MeanCommon!W51,0)</f>
        <v>464.31729255753385</v>
      </c>
      <c r="X51" s="133">
        <f>IF(X$2,'Lin87'!X51+'Lin91'!X51+'Lin01'!X51+Quad87!X51+Quad91!X51+Quad01!X51+'HP87'!X51+'HP91'!X51+'HP01'!X51+Mean87!X51+Mean91!X51+Mean01!X51+MeanCommon!X51,0)</f>
        <v>0.5569110282440688</v>
      </c>
      <c r="Y51" s="133">
        <f>IF(Y$2,'Lin87'!Y51+'Lin91'!Y51+'Lin01'!Y51+Quad87!Y51+Quad91!Y51+Quad01!Y51+'HP87'!Y51+'HP91'!Y51+'HP01'!Y51+Mean87!Y51+Mean91!Y51+Mean01!Y51+MeanCommon!Y51,0)</f>
        <v>0.53927454418851795</v>
      </c>
      <c r="Z51" s="133">
        <f>IF(Z$2,'Lin87'!Z51+'Lin91'!Z51+'Lin01'!Z51+Quad87!Z51+Quad91!Z51+Quad01!Z51+'HP87'!Z51+'HP91'!Z51+'HP01'!Z51+Mean87!Z51+Mean91!Z51+Mean01!Z51+MeanCommon!Z51,0)</f>
        <v>371.02130095050489</v>
      </c>
      <c r="AA51" s="133">
        <f>IF(AA$2,'Lin87'!AA51+'Lin91'!AA51+'Lin01'!AA51+Quad87!AA51+Quad91!AA51+Quad01!AA51+'HP87'!AA51+'HP91'!AA51+'HP01'!AA51+Mean87!AA51+Mean91!AA51+Mean01!AA51+MeanCommon!AA51,0)</f>
        <v>382.56214006739373</v>
      </c>
      <c r="AB51" s="133">
        <f>IF(AB$2,'Lin87'!AB51+'Lin91'!AB51+'Lin01'!AB51+Quad87!AB51+Quad91!AB51+Quad01!AB51+'HP87'!AB51+'HP91'!AB51+'HP01'!AB51+Mean87!AB51+Mean91!AB51+Mean01!AB51+MeanCommon!AB51,0)</f>
        <v>-8.2708477966612381</v>
      </c>
      <c r="AC51" s="133">
        <f>IF(AC$2,'Lin87'!AC51+'Lin91'!AC51+'Lin01'!AC51+Quad87!AC51+Quad91!AC51+Quad01!AC51+'HP87'!AC51+'HP91'!AC51+'HP01'!AC51+Mean87!AC51+Mean91!AC51+Mean01!AC51+MeanCommon!AC51,0)</f>
        <v>7.9282891803892195</v>
      </c>
      <c r="AD51" s="133">
        <f>IF(AD$2,'Lin87'!AD51+'Lin91'!AD51+'Lin01'!AD51+Quad87!AD51+Quad91!AD51+Quad01!AD51+'HP87'!AD51+'HP91'!AD51+'HP01'!AD51+Mean87!AD51+Mean91!AD51+Mean01!AD51+MeanCommon!AD51,0)</f>
        <v>1.21041671779895</v>
      </c>
    </row>
    <row r="52" spans="1:30">
      <c r="A52" t="s">
        <v>449</v>
      </c>
      <c r="B52" s="133">
        <f>IF(B$2,'Lin87'!B52+'Lin91'!B52+'Lin01'!B52+Quad87!B52+Quad91!B52+Quad01!B52+'HP87'!B52+'HP91'!B52+'HP01'!B52+Mean87!B52+Mean91!B52+Mean01!B52+MeanCommon!B52,0)</f>
        <v>0.97508613524746723</v>
      </c>
      <c r="C52" s="133">
        <f>IF(C$2,'Lin87'!C52+'Lin91'!C52+'Lin01'!C52+Quad87!C52+Quad91!C52+Quad01!C52+'HP87'!C52+'HP91'!C52+'HP01'!C52+Mean87!C52+Mean91!C52+Mean01!C52+MeanCommon!C52,0)</f>
        <v>1.0965181975386731</v>
      </c>
      <c r="D52" s="133">
        <f>IF(D$2,'Lin87'!D52+'Lin91'!D52+'Lin01'!D52+Quad87!D52+Quad91!D52+Quad01!D52+'HP87'!D52+'HP91'!D52+'HP01'!D52+Mean87!D52+Mean91!D52+Mean01!D52+MeanCommon!D52,0)</f>
        <v>1493.4199442390529</v>
      </c>
      <c r="E52" s="133">
        <f>IF(E$2,'Lin87'!E52+'Lin91'!E52+'Lin01'!E52+Quad87!E52+Quad91!E52+Quad01!E52+'HP87'!E52+'HP91'!E52+'HP01'!E52+Mean87!E52+Mean91!E52+Mean01!E52+MeanCommon!E52,0)</f>
        <v>1502.0458572765351</v>
      </c>
      <c r="F52" s="133">
        <f>IF(F$2,'Lin87'!F52+'Lin91'!F52+'Lin01'!F52+Quad87!F52+Quad91!F52+Quad01!F52+'HP87'!F52+'HP91'!F52+'HP01'!F52+Mean87!F52+Mean91!F52+Mean01!F52+MeanCommon!F52,0)</f>
        <v>1514.730247023957</v>
      </c>
      <c r="G52" s="133">
        <f>IF(G$2,'Lin87'!G52+'Lin91'!G52+'Lin01'!G52+Quad87!G52+Quad91!G52+Quad01!G52+'HP87'!G52+'HP91'!G52+'HP01'!G52+Mean87!G52+Mean91!G52+Mean01!G52+MeanCommon!G52,0)</f>
        <v>1.3145283028639994</v>
      </c>
      <c r="H52" s="133">
        <f>IF(H$2,'Lin87'!H52+'Lin91'!H52+'Lin01'!H52+Quad87!H52+Quad91!H52+Quad01!H52+'HP87'!H52+'HP91'!H52+'HP01'!H52+Mean87!H52+Mean91!H52+Mean01!H52+MeanCommon!H52,0)</f>
        <v>1.5599703268041563</v>
      </c>
      <c r="I52" s="133">
        <f>IF(I$2,'Lin87'!I52+'Lin91'!I52+'Lin01'!I52+Quad87!I52+Quad91!I52+Quad01!I52+'HP87'!I52+'HP91'!I52+'HP01'!I52+Mean87!I52+Mean91!I52+Mean01!I52+MeanCommon!I52,0)</f>
        <v>0.81715954503174404</v>
      </c>
      <c r="J52" s="133">
        <f>IF(J$2,'Lin87'!J52+'Lin91'!J52+'Lin01'!J52+Quad87!J52+Quad91!J52+Quad01!J52+'HP87'!J52+'HP91'!J52+'HP01'!J52+Mean87!J52+Mean91!J52+Mean01!J52+MeanCommon!J52,0)</f>
        <v>0.63679839703649488</v>
      </c>
      <c r="K52" s="133">
        <f>IF(K$2,'Lin87'!K52+'Lin91'!K52+'Lin01'!K52+Quad87!K52+Quad91!K52+Quad01!K52+'HP87'!K52+'HP91'!K52+'HP01'!K52+Mean87!K52+Mean91!K52+Mean01!K52+MeanCommon!K52,0)</f>
        <v>0.96453127407305739</v>
      </c>
      <c r="L52" s="133">
        <f>IF(L$2,'Lin87'!L52+'Lin91'!L52+'Lin01'!L52+Quad87!L52+Quad91!L52+Quad01!L52+'HP87'!L52+'HP91'!L52+'HP01'!L52+Mean87!L52+Mean91!L52+Mean01!L52+MeanCommon!L52,0)</f>
        <v>0.14737172904131154</v>
      </c>
      <c r="M52" s="133">
        <f>IF(M$2,'Lin87'!M52+'Lin91'!M52+'Lin01'!M52+Quad87!M52+Quad91!M52+Quad01!M52+'HP87'!M52+'HP91'!M52+'HP01'!M52+Mean87!M52+Mean91!M52+Mean01!M52+MeanCommon!M52,0)</f>
        <v>455.59516534320505</v>
      </c>
      <c r="N52" s="133">
        <f>IF(N$2,'Lin87'!N52+'Lin91'!N52+'Lin01'!N52+Quad87!N52+Quad91!N52+Quad01!N52+'HP87'!N52+'HP91'!N52+'HP01'!N52+Mean87!N52+Mean91!N52+Mean01!N52+MeanCommon!N52,0)</f>
        <v>0.24839447836386697</v>
      </c>
      <c r="O52" s="133">
        <f>IF(O$2,'Lin87'!O52+'Lin91'!O52+'Lin01'!O52+Quad87!O52+Quad91!O52+Quad01!O52+'HP87'!O52+'HP91'!O52+'HP01'!O52+Mean87!O52+Mean91!O52+Mean01!O52+MeanCommon!O52,0)</f>
        <v>5.8699579730958451</v>
      </c>
      <c r="P52" s="133">
        <f>IF(P$2,'Lin87'!P52+'Lin91'!P52+'Lin01'!P52+Quad87!P52+Quad91!P52+Quad01!P52+'HP87'!P52+'HP91'!P52+'HP01'!P52+Mean87!P52+Mean91!P52+Mean01!P52+MeanCommon!P52,0)</f>
        <v>-9.1633183224032411E-2</v>
      </c>
      <c r="Q52" s="133">
        <f>IF(Q$2,'Lin87'!Q52+'Lin91'!Q52+'Lin01'!Q52+Quad87!Q52+Quad91!Q52+Quad01!Q52+'HP87'!Q52+'HP91'!Q52+'HP01'!Q52+Mean87!Q52+Mean91!Q52+Mean01!Q52+MeanCommon!Q52,0)</f>
        <v>1433.2786024079232</v>
      </c>
      <c r="R52" s="133">
        <f>IF(R$2,'Lin87'!R52+'Lin91'!R52+'Lin01'!R52+Quad87!R52+Quad91!R52+Quad01!R52+'HP87'!R52+'HP91'!R52+'HP01'!R52+Mean87!R52+Mean91!R52+Mean01!R52+MeanCommon!R52,0)</f>
        <v>0.78705022968172189</v>
      </c>
      <c r="S52" s="133">
        <f>IF(S$2,'Lin87'!S52+'Lin91'!S52+'Lin01'!S52+Quad87!S52+Quad91!S52+Quad01!S52+'HP87'!S52+'HP91'!S52+'HP01'!S52+Mean87!S52+Mean91!S52+Mean01!S52+MeanCommon!S52,0)</f>
        <v>0.42983300578841338</v>
      </c>
      <c r="T52" s="133">
        <f>IF(T$2,'Lin87'!T52+'Lin91'!T52+'Lin01'!T52+Quad87!T52+Quad91!T52+Quad01!T52+'HP87'!T52+'HP91'!T52+'HP01'!T52+Mean87!T52+Mean91!T52+Mean01!T52+MeanCommon!T52,0)</f>
        <v>0.35721722389330995</v>
      </c>
      <c r="U52" s="133">
        <f>IF(U$2,'Lin87'!U52+'Lin91'!U52+'Lin01'!U52+Quad87!U52+Quad91!U52+Quad01!U52+'HP87'!U52+'HP91'!U52+'HP01'!U52+Mean87!U52+Mean91!U52+Mean01!U52+MeanCommon!U52,0)</f>
        <v>457.25412789460756</v>
      </c>
      <c r="V52" s="133">
        <f>IF(V$2,'Lin87'!V52+'Lin91'!V52+'Lin01'!V52+Quad87!V52+Quad91!V52+Quad01!V52+'HP87'!V52+'HP91'!V52+'HP01'!V52+Mean87!V52+Mean91!V52+Mean01!V52+MeanCommon!V52,0)</f>
        <v>0.64827172638753461</v>
      </c>
      <c r="W52" s="133">
        <f>IF(W$2,'Lin87'!W52+'Lin91'!W52+'Lin01'!W52+Quad87!W52+Quad91!W52+Quad01!W52+'HP87'!W52+'HP91'!W52+'HP01'!W52+Mean87!W52+Mean91!W52+Mean01!W52+MeanCommon!W52,0)</f>
        <v>464.31729255753385</v>
      </c>
      <c r="X52" s="133">
        <f>IF(X$2,'Lin87'!X52+'Lin91'!X52+'Lin01'!X52+Quad87!X52+Quad91!X52+Quad01!X52+'HP87'!X52+'HP91'!X52+'HP01'!X52+Mean87!X52+Mean91!X52+Mean01!X52+MeanCommon!X52,0)</f>
        <v>0.5569110282440688</v>
      </c>
      <c r="Y52" s="133">
        <f>IF(Y$2,'Lin87'!Y52+'Lin91'!Y52+'Lin01'!Y52+Quad87!Y52+Quad91!Y52+Quad01!Y52+'HP87'!Y52+'HP91'!Y52+'HP01'!Y52+Mean87!Y52+Mean91!Y52+Mean01!Y52+MeanCommon!Y52,0)</f>
        <v>0.53927454418851795</v>
      </c>
      <c r="Z52" s="133">
        <f>IF(Z$2,'Lin87'!Z52+'Lin91'!Z52+'Lin01'!Z52+Quad87!Z52+Quad91!Z52+Quad01!Z52+'HP87'!Z52+'HP91'!Z52+'HP01'!Z52+Mean87!Z52+Mean91!Z52+Mean01!Z52+MeanCommon!Z52,0)</f>
        <v>370.82208597279521</v>
      </c>
      <c r="AA52" s="133">
        <f>IF(AA$2,'Lin87'!AA52+'Lin91'!AA52+'Lin01'!AA52+Quad87!AA52+Quad91!AA52+Quad01!AA52+'HP87'!AA52+'HP91'!AA52+'HP01'!AA52+Mean87!AA52+Mean91!AA52+Mean01!AA52+MeanCommon!AA52,0)</f>
        <v>382.28687877991132</v>
      </c>
      <c r="AB52" s="133">
        <f>IF(AB$2,'Lin87'!AB52+'Lin91'!AB52+'Lin01'!AB52+Quad87!AB52+Quad91!AB52+Quad01!AB52+'HP87'!AB52+'HP91'!AB52+'HP01'!AB52+Mean87!AB52+Mean91!AB52+Mean01!AB52+MeanCommon!AB52,0)</f>
        <v>-8.2708477966612381</v>
      </c>
      <c r="AC52" s="133">
        <f>IF(AC$2,'Lin87'!AC52+'Lin91'!AC52+'Lin01'!AC52+Quad87!AC52+Quad91!AC52+Quad01!AC52+'HP87'!AC52+'HP91'!AC52+'HP01'!AC52+Mean87!AC52+Mean91!AC52+Mean01!AC52+MeanCommon!AC52,0)</f>
        <v>7.9282891803892195</v>
      </c>
      <c r="AD52" s="133">
        <f>IF(AD$2,'Lin87'!AD52+'Lin91'!AD52+'Lin01'!AD52+Quad87!AD52+Quad91!AD52+Quad01!AD52+'HP87'!AD52+'HP91'!AD52+'HP01'!AD52+Mean87!AD52+Mean91!AD52+Mean01!AD52+MeanCommon!AD52,0)</f>
        <v>1.21041671779895</v>
      </c>
    </row>
    <row r="53" spans="1:30">
      <c r="A53" t="s">
        <v>450</v>
      </c>
      <c r="B53" s="133">
        <f>IF(B$2,'Lin87'!B53+'Lin91'!B53+'Lin01'!B53+Quad87!B53+Quad91!B53+Quad01!B53+'HP87'!B53+'HP91'!B53+'HP01'!B53+Mean87!B53+Mean91!B53+Mean01!B53+MeanCommon!B53,0)</f>
        <v>0.97508613524746723</v>
      </c>
      <c r="C53" s="133">
        <f>IF(C$2,'Lin87'!C53+'Lin91'!C53+'Lin01'!C53+Quad87!C53+Quad91!C53+Quad01!C53+'HP87'!C53+'HP91'!C53+'HP01'!C53+Mean87!C53+Mean91!C53+Mean01!C53+MeanCommon!C53,0)</f>
        <v>1.0965181975386731</v>
      </c>
      <c r="D53" s="133">
        <f>IF(D$2,'Lin87'!D53+'Lin91'!D53+'Lin01'!D53+Quad87!D53+Quad91!D53+Quad01!D53+'HP87'!D53+'HP91'!D53+'HP01'!D53+Mean87!D53+Mean91!D53+Mean01!D53+MeanCommon!D53,0)</f>
        <v>1493.4136893174416</v>
      </c>
      <c r="E53" s="133">
        <f>IF(E$2,'Lin87'!E53+'Lin91'!E53+'Lin01'!E53+Quad87!E53+Quad91!E53+Quad01!E53+'HP87'!E53+'HP91'!E53+'HP01'!E53+Mean87!E53+Mean91!E53+Mean01!E53+MeanCommon!E53,0)</f>
        <v>1502.0617438000509</v>
      </c>
      <c r="F53" s="133">
        <f>IF(F$2,'Lin87'!F53+'Lin91'!F53+'Lin01'!F53+Quad87!F53+Quad91!F53+Quad01!F53+'HP87'!F53+'HP91'!F53+'HP01'!F53+Mean87!F53+Mean91!F53+Mean01!F53+MeanCommon!F53,0)</f>
        <v>1514.9758462244015</v>
      </c>
      <c r="G53" s="133">
        <f>IF(G$2,'Lin87'!G53+'Lin91'!G53+'Lin01'!G53+Quad87!G53+Quad91!G53+Quad01!G53+'HP87'!G53+'HP91'!G53+'HP01'!G53+Mean87!G53+Mean91!G53+Mean01!G53+MeanCommon!G53,0)</f>
        <v>1.3145283028639994</v>
      </c>
      <c r="H53" s="133">
        <f>IF(H$2,'Lin87'!H53+'Lin91'!H53+'Lin01'!H53+Quad87!H53+Quad91!H53+Quad01!H53+'HP87'!H53+'HP91'!H53+'HP01'!H53+Mean87!H53+Mean91!H53+Mean01!H53+MeanCommon!H53,0)</f>
        <v>1.5599703268041563</v>
      </c>
      <c r="I53" s="133">
        <f>IF(I$2,'Lin87'!I53+'Lin91'!I53+'Lin01'!I53+Quad87!I53+Quad91!I53+Quad01!I53+'HP87'!I53+'HP91'!I53+'HP01'!I53+Mean87!I53+Mean91!I53+Mean01!I53+MeanCommon!I53,0)</f>
        <v>0.81715954503174404</v>
      </c>
      <c r="J53" s="133">
        <f>IF(J$2,'Lin87'!J53+'Lin91'!J53+'Lin01'!J53+Quad87!J53+Quad91!J53+Quad01!J53+'HP87'!J53+'HP91'!J53+'HP01'!J53+Mean87!J53+Mean91!J53+Mean01!J53+MeanCommon!J53,0)</f>
        <v>0.63679839703649488</v>
      </c>
      <c r="K53" s="133">
        <f>IF(K$2,'Lin87'!K53+'Lin91'!K53+'Lin01'!K53+Quad87!K53+Quad91!K53+Quad01!K53+'HP87'!K53+'HP91'!K53+'HP01'!K53+Mean87!K53+Mean91!K53+Mean01!K53+MeanCommon!K53,0)</f>
        <v>0.96453127407305739</v>
      </c>
      <c r="L53" s="133">
        <f>IF(L$2,'Lin87'!L53+'Lin91'!L53+'Lin01'!L53+Quad87!L53+Quad91!L53+Quad01!L53+'HP87'!L53+'HP91'!L53+'HP01'!L53+Mean87!L53+Mean91!L53+Mean01!L53+MeanCommon!L53,0)</f>
        <v>0.14737172904131154</v>
      </c>
      <c r="M53" s="133">
        <f>IF(M$2,'Lin87'!M53+'Lin91'!M53+'Lin01'!M53+Quad87!M53+Quad91!M53+Quad01!M53+'HP87'!M53+'HP91'!M53+'HP01'!M53+Mean87!M53+Mean91!M53+Mean01!M53+MeanCommon!M53,0)</f>
        <v>455.59516534320505</v>
      </c>
      <c r="N53" s="133">
        <f>IF(N$2,'Lin87'!N53+'Lin91'!N53+'Lin01'!N53+Quad87!N53+Quad91!N53+Quad01!N53+'HP87'!N53+'HP91'!N53+'HP01'!N53+Mean87!N53+Mean91!N53+Mean01!N53+MeanCommon!N53,0)</f>
        <v>0.24839447836386697</v>
      </c>
      <c r="O53" s="133">
        <f>IF(O$2,'Lin87'!O53+'Lin91'!O53+'Lin01'!O53+Quad87!O53+Quad91!O53+Quad01!O53+'HP87'!O53+'HP91'!O53+'HP01'!O53+Mean87!O53+Mean91!O53+Mean01!O53+MeanCommon!O53,0)</f>
        <v>5.8699579730958451</v>
      </c>
      <c r="P53" s="133">
        <f>IF(P$2,'Lin87'!P53+'Lin91'!P53+'Lin01'!P53+Quad87!P53+Quad91!P53+Quad01!P53+'HP87'!P53+'HP91'!P53+'HP01'!P53+Mean87!P53+Mean91!P53+Mean01!P53+MeanCommon!P53,0)</f>
        <v>-9.1633183224032411E-2</v>
      </c>
      <c r="Q53" s="133">
        <f>IF(Q$2,'Lin87'!Q53+'Lin91'!Q53+'Lin01'!Q53+Quad87!Q53+Quad91!Q53+Quad01!Q53+'HP87'!Q53+'HP91'!Q53+'HP01'!Q53+Mean87!Q53+Mean91!Q53+Mean01!Q53+MeanCommon!Q53,0)</f>
        <v>1434.4259440185481</v>
      </c>
      <c r="R53" s="133">
        <f>IF(R$2,'Lin87'!R53+'Lin91'!R53+'Lin01'!R53+Quad87!R53+Quad91!R53+Quad01!R53+'HP87'!R53+'HP91'!R53+'HP01'!R53+Mean87!R53+Mean91!R53+Mean01!R53+MeanCommon!R53,0)</f>
        <v>0.78705022968172189</v>
      </c>
      <c r="S53" s="133">
        <f>IF(S$2,'Lin87'!S53+'Lin91'!S53+'Lin01'!S53+Quad87!S53+Quad91!S53+Quad01!S53+'HP87'!S53+'HP91'!S53+'HP01'!S53+Mean87!S53+Mean91!S53+Mean01!S53+MeanCommon!S53,0)</f>
        <v>0.42983300578841338</v>
      </c>
      <c r="T53" s="133">
        <f>IF(T$2,'Lin87'!T53+'Lin91'!T53+'Lin01'!T53+Quad87!T53+Quad91!T53+Quad01!T53+'HP87'!T53+'HP91'!T53+'HP01'!T53+Mean87!T53+Mean91!T53+Mean01!T53+MeanCommon!T53,0)</f>
        <v>0.35721722389330995</v>
      </c>
      <c r="U53" s="133">
        <f>IF(U$2,'Lin87'!U53+'Lin91'!U53+'Lin01'!U53+Quad87!U53+Quad91!U53+Quad01!U53+'HP87'!U53+'HP91'!U53+'HP01'!U53+Mean87!U53+Mean91!U53+Mean01!U53+MeanCommon!U53,0)</f>
        <v>458.16872549704925</v>
      </c>
      <c r="V53" s="133">
        <f>IF(V$2,'Lin87'!V53+'Lin91'!V53+'Lin01'!V53+Quad87!V53+Quad91!V53+Quad01!V53+'HP87'!V53+'HP91'!V53+'HP01'!V53+Mean87!V53+Mean91!V53+Mean01!V53+MeanCommon!V53,0)</f>
        <v>0.64827172638753461</v>
      </c>
      <c r="W53" s="133">
        <f>IF(W$2,'Lin87'!W53+'Lin91'!W53+'Lin01'!W53+Quad87!W53+Quad91!W53+Quad01!W53+'HP87'!W53+'HP91'!W53+'HP01'!W53+Mean87!W53+Mean91!W53+Mean01!W53+MeanCommon!W53,0)</f>
        <v>464.31729255753385</v>
      </c>
      <c r="X53" s="133">
        <f>IF(X$2,'Lin87'!X53+'Lin91'!X53+'Lin01'!X53+Quad87!X53+Quad91!X53+Quad01!X53+'HP87'!X53+'HP91'!X53+'HP01'!X53+Mean87!X53+Mean91!X53+Mean01!X53+MeanCommon!X53,0)</f>
        <v>0.5569110282440688</v>
      </c>
      <c r="Y53" s="133">
        <f>IF(Y$2,'Lin87'!Y53+'Lin91'!Y53+'Lin01'!Y53+Quad87!Y53+Quad91!Y53+Quad01!Y53+'HP87'!Y53+'HP91'!Y53+'HP01'!Y53+Mean87!Y53+Mean91!Y53+Mean01!Y53+MeanCommon!Y53,0)</f>
        <v>0.53927454418851795</v>
      </c>
      <c r="Z53" s="133">
        <f>IF(Z$2,'Lin87'!Z53+'Lin91'!Z53+'Lin01'!Z53+Quad87!Z53+Quad91!Z53+Quad01!Z53+'HP87'!Z53+'HP91'!Z53+'HP01'!Z53+Mean87!Z53+Mean91!Z53+Mean01!Z53+MeanCommon!Z53,0)</f>
        <v>370.62287099508546</v>
      </c>
      <c r="AA53" s="133">
        <f>IF(AA$2,'Lin87'!AA53+'Lin91'!AA53+'Lin01'!AA53+Quad87!AA53+Quad91!AA53+Quad01!AA53+'HP87'!AA53+'HP91'!AA53+'HP01'!AA53+Mean87!AA53+Mean91!AA53+Mean01!AA53+MeanCommon!AA53,0)</f>
        <v>382.01161749242885</v>
      </c>
      <c r="AB53" s="133">
        <f>IF(AB$2,'Lin87'!AB53+'Lin91'!AB53+'Lin01'!AB53+Quad87!AB53+Quad91!AB53+Quad01!AB53+'HP87'!AB53+'HP91'!AB53+'HP01'!AB53+Mean87!AB53+Mean91!AB53+Mean01!AB53+MeanCommon!AB53,0)</f>
        <v>-8.2708477966612381</v>
      </c>
      <c r="AC53" s="133">
        <f>IF(AC$2,'Lin87'!AC53+'Lin91'!AC53+'Lin01'!AC53+Quad87!AC53+Quad91!AC53+Quad01!AC53+'HP87'!AC53+'HP91'!AC53+'HP01'!AC53+Mean87!AC53+Mean91!AC53+Mean01!AC53+MeanCommon!AC53,0)</f>
        <v>7.9282891803892195</v>
      </c>
      <c r="AD53" s="133">
        <f>IF(AD$2,'Lin87'!AD53+'Lin91'!AD53+'Lin01'!AD53+Quad87!AD53+Quad91!AD53+Quad01!AD53+'HP87'!AD53+'HP91'!AD53+'HP01'!AD53+Mean87!AD53+Mean91!AD53+Mean01!AD53+MeanCommon!AD53,0)</f>
        <v>1.21041671779895</v>
      </c>
    </row>
    <row r="54" spans="1:30">
      <c r="A54" t="s">
        <v>451</v>
      </c>
      <c r="B54" s="133">
        <f>IF(B$2,'Lin87'!B54+'Lin91'!B54+'Lin01'!B54+Quad87!B54+Quad91!B54+Quad01!B54+'HP87'!B54+'HP91'!B54+'HP01'!B54+Mean87!B54+Mean91!B54+Mean01!B54+MeanCommon!B54,0)</f>
        <v>0.97508613524746723</v>
      </c>
      <c r="C54" s="133">
        <f>IF(C$2,'Lin87'!C54+'Lin91'!C54+'Lin01'!C54+Quad87!C54+Quad91!C54+Quad01!C54+'HP87'!C54+'HP91'!C54+'HP01'!C54+Mean87!C54+Mean91!C54+Mean01!C54+MeanCommon!C54,0)</f>
        <v>1.0965181975386731</v>
      </c>
      <c r="D54" s="133">
        <f>IF(D$2,'Lin87'!D54+'Lin91'!D54+'Lin01'!D54+Quad87!D54+Quad91!D54+Quad01!D54+'HP87'!D54+'HP91'!D54+'HP01'!D54+Mean87!D54+Mean91!D54+Mean01!D54+MeanCommon!D54,0)</f>
        <v>1493.4074343958303</v>
      </c>
      <c r="E54" s="133">
        <f>IF(E$2,'Lin87'!E54+'Lin91'!E54+'Lin01'!E54+Quad87!E54+Quad91!E54+Quad01!E54+'HP87'!E54+'HP91'!E54+'HP01'!E54+Mean87!E54+Mean91!E54+Mean01!E54+MeanCommon!E54,0)</f>
        <v>1502.0776303235666</v>
      </c>
      <c r="F54" s="133">
        <f>IF(F$2,'Lin87'!F54+'Lin91'!F54+'Lin01'!F54+Quad87!F54+Quad91!F54+Quad01!F54+'HP87'!F54+'HP91'!F54+'HP01'!F54+Mean87!F54+Mean91!F54+Mean01!F54+MeanCommon!F54,0)</f>
        <v>1515.221445424846</v>
      </c>
      <c r="G54" s="133">
        <f>IF(G$2,'Lin87'!G54+'Lin91'!G54+'Lin01'!G54+Quad87!G54+Quad91!G54+Quad01!G54+'HP87'!G54+'HP91'!G54+'HP01'!G54+Mean87!G54+Mean91!G54+Mean01!G54+MeanCommon!G54,0)</f>
        <v>1.3145283028639994</v>
      </c>
      <c r="H54" s="133">
        <f>IF(H$2,'Lin87'!H54+'Lin91'!H54+'Lin01'!H54+Quad87!H54+Quad91!H54+Quad01!H54+'HP87'!H54+'HP91'!H54+'HP01'!H54+Mean87!H54+Mean91!H54+Mean01!H54+MeanCommon!H54,0)</f>
        <v>1.5599703268041563</v>
      </c>
      <c r="I54" s="133">
        <f>IF(I$2,'Lin87'!I54+'Lin91'!I54+'Lin01'!I54+Quad87!I54+Quad91!I54+Quad01!I54+'HP87'!I54+'HP91'!I54+'HP01'!I54+Mean87!I54+Mean91!I54+Mean01!I54+MeanCommon!I54,0)</f>
        <v>0.81715954503174404</v>
      </c>
      <c r="J54" s="133">
        <f>IF(J$2,'Lin87'!J54+'Lin91'!J54+'Lin01'!J54+Quad87!J54+Quad91!J54+Quad01!J54+'HP87'!J54+'HP91'!J54+'HP01'!J54+Mean87!J54+Mean91!J54+Mean01!J54+MeanCommon!J54,0)</f>
        <v>0.63679839703649488</v>
      </c>
      <c r="K54" s="133">
        <f>IF(K$2,'Lin87'!K54+'Lin91'!K54+'Lin01'!K54+Quad87!K54+Quad91!K54+Quad01!K54+'HP87'!K54+'HP91'!K54+'HP01'!K54+Mean87!K54+Mean91!K54+Mean01!K54+MeanCommon!K54,0)</f>
        <v>0.96453127407305739</v>
      </c>
      <c r="L54" s="133">
        <f>IF(L$2,'Lin87'!L54+'Lin91'!L54+'Lin01'!L54+Quad87!L54+Quad91!L54+Quad01!L54+'HP87'!L54+'HP91'!L54+'HP01'!L54+Mean87!L54+Mean91!L54+Mean01!L54+MeanCommon!L54,0)</f>
        <v>0.14737172904131154</v>
      </c>
      <c r="M54" s="133">
        <f>IF(M$2,'Lin87'!M54+'Lin91'!M54+'Lin01'!M54+Quad87!M54+Quad91!M54+Quad01!M54+'HP87'!M54+'HP91'!M54+'HP01'!M54+Mean87!M54+Mean91!M54+Mean01!M54+MeanCommon!M54,0)</f>
        <v>455.59516534320505</v>
      </c>
      <c r="N54" s="133">
        <f>IF(N$2,'Lin87'!N54+'Lin91'!N54+'Lin01'!N54+Quad87!N54+Quad91!N54+Quad01!N54+'HP87'!N54+'HP91'!N54+'HP01'!N54+Mean87!N54+Mean91!N54+Mean01!N54+MeanCommon!N54,0)</f>
        <v>0.24839447836386697</v>
      </c>
      <c r="O54" s="133">
        <f>IF(O$2,'Lin87'!O54+'Lin91'!O54+'Lin01'!O54+Quad87!O54+Quad91!O54+Quad01!O54+'HP87'!O54+'HP91'!O54+'HP01'!O54+Mean87!O54+Mean91!O54+Mean01!O54+MeanCommon!O54,0)</f>
        <v>5.8699579730958451</v>
      </c>
      <c r="P54" s="133">
        <f>IF(P$2,'Lin87'!P54+'Lin91'!P54+'Lin01'!P54+Quad87!P54+Quad91!P54+Quad01!P54+'HP87'!P54+'HP91'!P54+'HP01'!P54+Mean87!P54+Mean91!P54+Mean01!P54+MeanCommon!P54,0)</f>
        <v>-9.1633183224032411E-2</v>
      </c>
      <c r="Q54" s="133">
        <f>IF(Q$2,'Lin87'!Q54+'Lin91'!Q54+'Lin01'!Q54+Quad87!Q54+Quad91!Q54+Quad01!Q54+'HP87'!Q54+'HP91'!Q54+'HP01'!Q54+Mean87!Q54+Mean91!Q54+Mean01!Q54+MeanCommon!Q54,0)</f>
        <v>1435.5732856291729</v>
      </c>
      <c r="R54" s="133">
        <f>IF(R$2,'Lin87'!R54+'Lin91'!R54+'Lin01'!R54+Quad87!R54+Quad91!R54+Quad01!R54+'HP87'!R54+'HP91'!R54+'HP01'!R54+Mean87!R54+Mean91!R54+Mean01!R54+MeanCommon!R54,0)</f>
        <v>0.78705022968172189</v>
      </c>
      <c r="S54" s="133">
        <f>IF(S$2,'Lin87'!S54+'Lin91'!S54+'Lin01'!S54+Quad87!S54+Quad91!S54+Quad01!S54+'HP87'!S54+'HP91'!S54+'HP01'!S54+Mean87!S54+Mean91!S54+Mean01!S54+MeanCommon!S54,0)</f>
        <v>0.42983300578841338</v>
      </c>
      <c r="T54" s="133">
        <f>IF(T$2,'Lin87'!T54+'Lin91'!T54+'Lin01'!T54+Quad87!T54+Quad91!T54+Quad01!T54+'HP87'!T54+'HP91'!T54+'HP01'!T54+Mean87!T54+Mean91!T54+Mean01!T54+MeanCommon!T54,0)</f>
        <v>0.35721722389330995</v>
      </c>
      <c r="U54" s="133">
        <f>IF(U$2,'Lin87'!U54+'Lin91'!U54+'Lin01'!U54+Quad87!U54+Quad91!U54+Quad01!U54+'HP87'!U54+'HP91'!U54+'HP01'!U54+Mean87!U54+Mean91!U54+Mean01!U54+MeanCommon!U54,0)</f>
        <v>459.08332309949088</v>
      </c>
      <c r="V54" s="133">
        <f>IF(V$2,'Lin87'!V54+'Lin91'!V54+'Lin01'!V54+Quad87!V54+Quad91!V54+Quad01!V54+'HP87'!V54+'HP91'!V54+'HP01'!V54+Mean87!V54+Mean91!V54+Mean01!V54+MeanCommon!V54,0)</f>
        <v>0.64827172638753461</v>
      </c>
      <c r="W54" s="133">
        <f>IF(W$2,'Lin87'!W54+'Lin91'!W54+'Lin01'!W54+Quad87!W54+Quad91!W54+Quad01!W54+'HP87'!W54+'HP91'!W54+'HP01'!W54+Mean87!W54+Mean91!W54+Mean01!W54+MeanCommon!W54,0)</f>
        <v>464.31729255753385</v>
      </c>
      <c r="X54" s="133">
        <f>IF(X$2,'Lin87'!X54+'Lin91'!X54+'Lin01'!X54+Quad87!X54+Quad91!X54+Quad01!X54+'HP87'!X54+'HP91'!X54+'HP01'!X54+Mean87!X54+Mean91!X54+Mean01!X54+MeanCommon!X54,0)</f>
        <v>0.5569110282440688</v>
      </c>
      <c r="Y54" s="133">
        <f>IF(Y$2,'Lin87'!Y54+'Lin91'!Y54+'Lin01'!Y54+Quad87!Y54+Quad91!Y54+Quad01!Y54+'HP87'!Y54+'HP91'!Y54+'HP01'!Y54+Mean87!Y54+Mean91!Y54+Mean01!Y54+MeanCommon!Y54,0)</f>
        <v>0.53927454418851795</v>
      </c>
      <c r="Z54" s="133">
        <f>IF(Z$2,'Lin87'!Z54+'Lin91'!Z54+'Lin01'!Z54+Quad87!Z54+Quad91!Z54+Quad01!Z54+'HP87'!Z54+'HP91'!Z54+'HP01'!Z54+Mean87!Z54+Mean91!Z54+Mean01!Z54+MeanCommon!Z54,0)</f>
        <v>370.42365601737578</v>
      </c>
      <c r="AA54" s="133">
        <f>IF(AA$2,'Lin87'!AA54+'Lin91'!AA54+'Lin01'!AA54+Quad87!AA54+Quad91!AA54+Quad01!AA54+'HP87'!AA54+'HP91'!AA54+'HP01'!AA54+Mean87!AA54+Mean91!AA54+Mean01!AA54+MeanCommon!AA54,0)</f>
        <v>381.73635620494645</v>
      </c>
      <c r="AB54" s="133">
        <f>IF(AB$2,'Lin87'!AB54+'Lin91'!AB54+'Lin01'!AB54+Quad87!AB54+Quad91!AB54+Quad01!AB54+'HP87'!AB54+'HP91'!AB54+'HP01'!AB54+Mean87!AB54+Mean91!AB54+Mean01!AB54+MeanCommon!AB54,0)</f>
        <v>-8.2708477966612381</v>
      </c>
      <c r="AC54" s="133">
        <f>IF(AC$2,'Lin87'!AC54+'Lin91'!AC54+'Lin01'!AC54+Quad87!AC54+Quad91!AC54+Quad01!AC54+'HP87'!AC54+'HP91'!AC54+'HP01'!AC54+Mean87!AC54+Mean91!AC54+Mean01!AC54+MeanCommon!AC54,0)</f>
        <v>7.9282891803892195</v>
      </c>
      <c r="AD54" s="133">
        <f>IF(AD$2,'Lin87'!AD54+'Lin91'!AD54+'Lin01'!AD54+Quad87!AD54+Quad91!AD54+Quad01!AD54+'HP87'!AD54+'HP91'!AD54+'HP01'!AD54+Mean87!AD54+Mean91!AD54+Mean01!AD54+MeanCommon!AD54,0)</f>
        <v>1.21041671779895</v>
      </c>
    </row>
    <row r="55" spans="1:30">
      <c r="A55" t="s">
        <v>452</v>
      </c>
      <c r="B55" s="133">
        <f>IF(B$2,'Lin87'!B55+'Lin91'!B55+'Lin01'!B55+Quad87!B55+Quad91!B55+Quad01!B55+'HP87'!B55+'HP91'!B55+'HP01'!B55+Mean87!B55+Mean91!B55+Mean01!B55+MeanCommon!B55,0)</f>
        <v>0.97508613524746723</v>
      </c>
      <c r="C55" s="133">
        <f>IF(C$2,'Lin87'!C55+'Lin91'!C55+'Lin01'!C55+Quad87!C55+Quad91!C55+Quad01!C55+'HP87'!C55+'HP91'!C55+'HP01'!C55+Mean87!C55+Mean91!C55+Mean01!C55+MeanCommon!C55,0)</f>
        <v>1.0965181975386731</v>
      </c>
      <c r="D55" s="133">
        <f>IF(D$2,'Lin87'!D55+'Lin91'!D55+'Lin01'!D55+Quad87!D55+Quad91!D55+Quad01!D55+'HP87'!D55+'HP91'!D55+'HP01'!D55+Mean87!D55+Mean91!D55+Mean01!D55+MeanCommon!D55,0)</f>
        <v>1493.4011794742189</v>
      </c>
      <c r="E55" s="133">
        <f>IF(E$2,'Lin87'!E55+'Lin91'!E55+'Lin01'!E55+Quad87!E55+Quad91!E55+Quad01!E55+'HP87'!E55+'HP91'!E55+'HP01'!E55+Mean87!E55+Mean91!E55+Mean01!E55+MeanCommon!E55,0)</f>
        <v>1502.0935168470824</v>
      </c>
      <c r="F55" s="133">
        <f>IF(F$2,'Lin87'!F55+'Lin91'!F55+'Lin01'!F55+Quad87!F55+Quad91!F55+Quad01!F55+'HP87'!F55+'HP91'!F55+'HP01'!F55+Mean87!F55+Mean91!F55+Mean01!F55+MeanCommon!F55,0)</f>
        <v>1515.4670446252906</v>
      </c>
      <c r="G55" s="133">
        <f>IF(G$2,'Lin87'!G55+'Lin91'!G55+'Lin01'!G55+Quad87!G55+Quad91!G55+Quad01!G55+'HP87'!G55+'HP91'!G55+'HP01'!G55+Mean87!G55+Mean91!G55+Mean01!G55+MeanCommon!G55,0)</f>
        <v>1.3145283028639994</v>
      </c>
      <c r="H55" s="133">
        <f>IF(H$2,'Lin87'!H55+'Lin91'!H55+'Lin01'!H55+Quad87!H55+Quad91!H55+Quad01!H55+'HP87'!H55+'HP91'!H55+'HP01'!H55+Mean87!H55+Mean91!H55+Mean01!H55+MeanCommon!H55,0)</f>
        <v>1.5599703268041563</v>
      </c>
      <c r="I55" s="133">
        <f>IF(I$2,'Lin87'!I55+'Lin91'!I55+'Lin01'!I55+Quad87!I55+Quad91!I55+Quad01!I55+'HP87'!I55+'HP91'!I55+'HP01'!I55+Mean87!I55+Mean91!I55+Mean01!I55+MeanCommon!I55,0)</f>
        <v>0.81715954503174404</v>
      </c>
      <c r="J55" s="133">
        <f>IF(J$2,'Lin87'!J55+'Lin91'!J55+'Lin01'!J55+Quad87!J55+Quad91!J55+Quad01!J55+'HP87'!J55+'HP91'!J55+'HP01'!J55+Mean87!J55+Mean91!J55+Mean01!J55+MeanCommon!J55,0)</f>
        <v>0.63679839703649488</v>
      </c>
      <c r="K55" s="133">
        <f>IF(K$2,'Lin87'!K55+'Lin91'!K55+'Lin01'!K55+Quad87!K55+Quad91!K55+Quad01!K55+'HP87'!K55+'HP91'!K55+'HP01'!K55+Mean87!K55+Mean91!K55+Mean01!K55+MeanCommon!K55,0)</f>
        <v>0.96453127407305739</v>
      </c>
      <c r="L55" s="133">
        <f>IF(L$2,'Lin87'!L55+'Lin91'!L55+'Lin01'!L55+Quad87!L55+Quad91!L55+Quad01!L55+'HP87'!L55+'HP91'!L55+'HP01'!L55+Mean87!L55+Mean91!L55+Mean01!L55+MeanCommon!L55,0)</f>
        <v>0.14737172904131154</v>
      </c>
      <c r="M55" s="133">
        <f>IF(M$2,'Lin87'!M55+'Lin91'!M55+'Lin01'!M55+Quad87!M55+Quad91!M55+Quad01!M55+'HP87'!M55+'HP91'!M55+'HP01'!M55+Mean87!M55+Mean91!M55+Mean01!M55+MeanCommon!M55,0)</f>
        <v>455.59516534320505</v>
      </c>
      <c r="N55" s="133">
        <f>IF(N$2,'Lin87'!N55+'Lin91'!N55+'Lin01'!N55+Quad87!N55+Quad91!N55+Quad01!N55+'HP87'!N55+'HP91'!N55+'HP01'!N55+Mean87!N55+Mean91!N55+Mean01!N55+MeanCommon!N55,0)</f>
        <v>0.24839447836386697</v>
      </c>
      <c r="O55" s="133">
        <f>IF(O$2,'Lin87'!O55+'Lin91'!O55+'Lin01'!O55+Quad87!O55+Quad91!O55+Quad01!O55+'HP87'!O55+'HP91'!O55+'HP01'!O55+Mean87!O55+Mean91!O55+Mean01!O55+MeanCommon!O55,0)</f>
        <v>5.8699579730958451</v>
      </c>
      <c r="P55" s="133">
        <f>IF(P$2,'Lin87'!P55+'Lin91'!P55+'Lin01'!P55+Quad87!P55+Quad91!P55+Quad01!P55+'HP87'!P55+'HP91'!P55+'HP01'!P55+Mean87!P55+Mean91!P55+Mean01!P55+MeanCommon!P55,0)</f>
        <v>-9.1633183224032411E-2</v>
      </c>
      <c r="Q55" s="133">
        <f>IF(Q$2,'Lin87'!Q55+'Lin91'!Q55+'Lin01'!Q55+Quad87!Q55+Quad91!Q55+Quad01!Q55+'HP87'!Q55+'HP91'!Q55+'HP01'!Q55+Mean87!Q55+Mean91!Q55+Mean01!Q55+MeanCommon!Q55,0)</f>
        <v>1436.7206272397978</v>
      </c>
      <c r="R55" s="133">
        <f>IF(R$2,'Lin87'!R55+'Lin91'!R55+'Lin01'!R55+Quad87!R55+Quad91!R55+Quad01!R55+'HP87'!R55+'HP91'!R55+'HP01'!R55+Mean87!R55+Mean91!R55+Mean01!R55+MeanCommon!R55,0)</f>
        <v>0.78705022968172189</v>
      </c>
      <c r="S55" s="133">
        <f>IF(S$2,'Lin87'!S55+'Lin91'!S55+'Lin01'!S55+Quad87!S55+Quad91!S55+Quad01!S55+'HP87'!S55+'HP91'!S55+'HP01'!S55+Mean87!S55+Mean91!S55+Mean01!S55+MeanCommon!S55,0)</f>
        <v>0.42983300578841338</v>
      </c>
      <c r="T55" s="133">
        <f>IF(T$2,'Lin87'!T55+'Lin91'!T55+'Lin01'!T55+Quad87!T55+Quad91!T55+Quad01!T55+'HP87'!T55+'HP91'!T55+'HP01'!T55+Mean87!T55+Mean91!T55+Mean01!T55+MeanCommon!T55,0)</f>
        <v>0.35721722389330995</v>
      </c>
      <c r="U55" s="133">
        <f>IF(U$2,'Lin87'!U55+'Lin91'!U55+'Lin01'!U55+Quad87!U55+Quad91!U55+Quad01!U55+'HP87'!U55+'HP91'!U55+'HP01'!U55+Mean87!U55+Mean91!U55+Mean01!U55+MeanCommon!U55,0)</f>
        <v>459.99792070193251</v>
      </c>
      <c r="V55" s="133">
        <f>IF(V$2,'Lin87'!V55+'Lin91'!V55+'Lin01'!V55+Quad87!V55+Quad91!V55+Quad01!V55+'HP87'!V55+'HP91'!V55+'HP01'!V55+Mean87!V55+Mean91!V55+Mean01!V55+MeanCommon!V55,0)</f>
        <v>0.64827172638753461</v>
      </c>
      <c r="W55" s="133">
        <f>IF(W$2,'Lin87'!W55+'Lin91'!W55+'Lin01'!W55+Quad87!W55+Quad91!W55+Quad01!W55+'HP87'!W55+'HP91'!W55+'HP01'!W55+Mean87!W55+Mean91!W55+Mean01!W55+MeanCommon!W55,0)</f>
        <v>464.31729255753385</v>
      </c>
      <c r="X55" s="133">
        <f>IF(X$2,'Lin87'!X55+'Lin91'!X55+'Lin01'!X55+Quad87!X55+Quad91!X55+Quad01!X55+'HP87'!X55+'HP91'!X55+'HP01'!X55+Mean87!X55+Mean91!X55+Mean01!X55+MeanCommon!X55,0)</f>
        <v>0.5569110282440688</v>
      </c>
      <c r="Y55" s="133">
        <f>IF(Y$2,'Lin87'!Y55+'Lin91'!Y55+'Lin01'!Y55+Quad87!Y55+Quad91!Y55+Quad01!Y55+'HP87'!Y55+'HP91'!Y55+'HP01'!Y55+Mean87!Y55+Mean91!Y55+Mean01!Y55+MeanCommon!Y55,0)</f>
        <v>0.53927454418851795</v>
      </c>
      <c r="Z55" s="133">
        <f>IF(Z$2,'Lin87'!Z55+'Lin91'!Z55+'Lin01'!Z55+Quad87!Z55+Quad91!Z55+Quad01!Z55+'HP87'!Z55+'HP91'!Z55+'HP01'!Z55+Mean87!Z55+Mean91!Z55+Mean01!Z55+MeanCommon!Z55,0)</f>
        <v>370.22444103966609</v>
      </c>
      <c r="AA55" s="133">
        <f>IF(AA$2,'Lin87'!AA55+'Lin91'!AA55+'Lin01'!AA55+Quad87!AA55+Quad91!AA55+Quad01!AA55+'HP87'!AA55+'HP91'!AA55+'HP01'!AA55+Mean87!AA55+Mean91!AA55+Mean01!AA55+MeanCommon!AA55,0)</f>
        <v>381.46109491746398</v>
      </c>
      <c r="AB55" s="133">
        <f>IF(AB$2,'Lin87'!AB55+'Lin91'!AB55+'Lin01'!AB55+Quad87!AB55+Quad91!AB55+Quad01!AB55+'HP87'!AB55+'HP91'!AB55+'HP01'!AB55+Mean87!AB55+Mean91!AB55+Mean01!AB55+MeanCommon!AB55,0)</f>
        <v>-8.2708477966612381</v>
      </c>
      <c r="AC55" s="133">
        <f>IF(AC$2,'Lin87'!AC55+'Lin91'!AC55+'Lin01'!AC55+Quad87!AC55+Quad91!AC55+Quad01!AC55+'HP87'!AC55+'HP91'!AC55+'HP01'!AC55+Mean87!AC55+Mean91!AC55+Mean01!AC55+MeanCommon!AC55,0)</f>
        <v>7.9282891803892195</v>
      </c>
      <c r="AD55" s="133">
        <f>IF(AD$2,'Lin87'!AD55+'Lin91'!AD55+'Lin01'!AD55+Quad87!AD55+Quad91!AD55+Quad01!AD55+'HP87'!AD55+'HP91'!AD55+'HP01'!AD55+Mean87!AD55+Mean91!AD55+Mean01!AD55+MeanCommon!AD55,0)</f>
        <v>1.21041671779895</v>
      </c>
    </row>
    <row r="56" spans="1:30">
      <c r="A56" t="s">
        <v>453</v>
      </c>
      <c r="B56" s="133">
        <f>IF(B$2,'Lin87'!B56+'Lin91'!B56+'Lin01'!B56+Quad87!B56+Quad91!B56+Quad01!B56+'HP87'!B56+'HP91'!B56+'HP01'!B56+Mean87!B56+Mean91!B56+Mean01!B56+MeanCommon!B56,0)</f>
        <v>0.97508613524746723</v>
      </c>
      <c r="C56" s="133">
        <f>IF(C$2,'Lin87'!C56+'Lin91'!C56+'Lin01'!C56+Quad87!C56+Quad91!C56+Quad01!C56+'HP87'!C56+'HP91'!C56+'HP01'!C56+Mean87!C56+Mean91!C56+Mean01!C56+MeanCommon!C56,0)</f>
        <v>1.0965181975386731</v>
      </c>
      <c r="D56" s="133">
        <f>IF(D$2,'Lin87'!D56+'Lin91'!D56+'Lin01'!D56+Quad87!D56+Quad91!D56+Quad01!D56+'HP87'!D56+'HP91'!D56+'HP01'!D56+Mean87!D56+Mean91!D56+Mean01!D56+MeanCommon!D56,0)</f>
        <v>1493.3949245526076</v>
      </c>
      <c r="E56" s="133">
        <f>IF(E$2,'Lin87'!E56+'Lin91'!E56+'Lin01'!E56+Quad87!E56+Quad91!E56+Quad01!E56+'HP87'!E56+'HP91'!E56+'HP01'!E56+Mean87!E56+Mean91!E56+Mean01!E56+MeanCommon!E56,0)</f>
        <v>1502.1094033705981</v>
      </c>
      <c r="F56" s="133">
        <f>IF(F$2,'Lin87'!F56+'Lin91'!F56+'Lin01'!F56+Quad87!F56+Quad91!F56+Quad01!F56+'HP87'!F56+'HP91'!F56+'HP01'!F56+Mean87!F56+Mean91!F56+Mean01!F56+MeanCommon!F56,0)</f>
        <v>1515.7126438257351</v>
      </c>
      <c r="G56" s="133">
        <f>IF(G$2,'Lin87'!G56+'Lin91'!G56+'Lin01'!G56+Quad87!G56+Quad91!G56+Quad01!G56+'HP87'!G56+'HP91'!G56+'HP01'!G56+Mean87!G56+Mean91!G56+Mean01!G56+MeanCommon!G56,0)</f>
        <v>1.3145283028639994</v>
      </c>
      <c r="H56" s="133">
        <f>IF(H$2,'Lin87'!H56+'Lin91'!H56+'Lin01'!H56+Quad87!H56+Quad91!H56+Quad01!H56+'HP87'!H56+'HP91'!H56+'HP01'!H56+Mean87!H56+Mean91!H56+Mean01!H56+MeanCommon!H56,0)</f>
        <v>1.5599703268041563</v>
      </c>
      <c r="I56" s="133">
        <f>IF(I$2,'Lin87'!I56+'Lin91'!I56+'Lin01'!I56+Quad87!I56+Quad91!I56+Quad01!I56+'HP87'!I56+'HP91'!I56+'HP01'!I56+Mean87!I56+Mean91!I56+Mean01!I56+MeanCommon!I56,0)</f>
        <v>0.81715954503174404</v>
      </c>
      <c r="J56" s="133">
        <f>IF(J$2,'Lin87'!J56+'Lin91'!J56+'Lin01'!J56+Quad87!J56+Quad91!J56+Quad01!J56+'HP87'!J56+'HP91'!J56+'HP01'!J56+Mean87!J56+Mean91!J56+Mean01!J56+MeanCommon!J56,0)</f>
        <v>0.63679839703649488</v>
      </c>
      <c r="K56" s="133">
        <f>IF(K$2,'Lin87'!K56+'Lin91'!K56+'Lin01'!K56+Quad87!K56+Quad91!K56+Quad01!K56+'HP87'!K56+'HP91'!K56+'HP01'!K56+Mean87!K56+Mean91!K56+Mean01!K56+MeanCommon!K56,0)</f>
        <v>0.96453127407305739</v>
      </c>
      <c r="L56" s="133">
        <f>IF(L$2,'Lin87'!L56+'Lin91'!L56+'Lin01'!L56+Quad87!L56+Quad91!L56+Quad01!L56+'HP87'!L56+'HP91'!L56+'HP01'!L56+Mean87!L56+Mean91!L56+Mean01!L56+MeanCommon!L56,0)</f>
        <v>0.14737172904131154</v>
      </c>
      <c r="M56" s="133">
        <f>IF(M$2,'Lin87'!M56+'Lin91'!M56+'Lin01'!M56+Quad87!M56+Quad91!M56+Quad01!M56+'HP87'!M56+'HP91'!M56+'HP01'!M56+Mean87!M56+Mean91!M56+Mean01!M56+MeanCommon!M56,0)</f>
        <v>455.59516534320505</v>
      </c>
      <c r="N56" s="133">
        <f>IF(N$2,'Lin87'!N56+'Lin91'!N56+'Lin01'!N56+Quad87!N56+Quad91!N56+Quad01!N56+'HP87'!N56+'HP91'!N56+'HP01'!N56+Mean87!N56+Mean91!N56+Mean01!N56+MeanCommon!N56,0)</f>
        <v>0.24839447836386697</v>
      </c>
      <c r="O56" s="133">
        <f>IF(O$2,'Lin87'!O56+'Lin91'!O56+'Lin01'!O56+Quad87!O56+Quad91!O56+Quad01!O56+'HP87'!O56+'HP91'!O56+'HP01'!O56+Mean87!O56+Mean91!O56+Mean01!O56+MeanCommon!O56,0)</f>
        <v>5.8699579730958451</v>
      </c>
      <c r="P56" s="133">
        <f>IF(P$2,'Lin87'!P56+'Lin91'!P56+'Lin01'!P56+Quad87!P56+Quad91!P56+Quad01!P56+'HP87'!P56+'HP91'!P56+'HP01'!P56+Mean87!P56+Mean91!P56+Mean01!P56+MeanCommon!P56,0)</f>
        <v>-9.1633183224032411E-2</v>
      </c>
      <c r="Q56" s="133">
        <f>IF(Q$2,'Lin87'!Q56+'Lin91'!Q56+'Lin01'!Q56+Quad87!Q56+Quad91!Q56+Quad01!Q56+'HP87'!Q56+'HP91'!Q56+'HP01'!Q56+Mean87!Q56+Mean91!Q56+Mean01!Q56+MeanCommon!Q56,0)</f>
        <v>1437.8679688504226</v>
      </c>
      <c r="R56" s="133">
        <f>IF(R$2,'Lin87'!R56+'Lin91'!R56+'Lin01'!R56+Quad87!R56+Quad91!R56+Quad01!R56+'HP87'!R56+'HP91'!R56+'HP01'!R56+Mean87!R56+Mean91!R56+Mean01!R56+MeanCommon!R56,0)</f>
        <v>0.78705022968172189</v>
      </c>
      <c r="S56" s="133">
        <f>IF(S$2,'Lin87'!S56+'Lin91'!S56+'Lin01'!S56+Quad87!S56+Quad91!S56+Quad01!S56+'HP87'!S56+'HP91'!S56+'HP01'!S56+Mean87!S56+Mean91!S56+Mean01!S56+MeanCommon!S56,0)</f>
        <v>0.42983300578841338</v>
      </c>
      <c r="T56" s="133">
        <f>IF(T$2,'Lin87'!T56+'Lin91'!T56+'Lin01'!T56+Quad87!T56+Quad91!T56+Quad01!T56+'HP87'!T56+'HP91'!T56+'HP01'!T56+Mean87!T56+Mean91!T56+Mean01!T56+MeanCommon!T56,0)</f>
        <v>0.35721722389330995</v>
      </c>
      <c r="U56" s="133">
        <f>IF(U$2,'Lin87'!U56+'Lin91'!U56+'Lin01'!U56+Quad87!U56+Quad91!U56+Quad01!U56+'HP87'!U56+'HP91'!U56+'HP01'!U56+Mean87!U56+Mean91!U56+Mean01!U56+MeanCommon!U56,0)</f>
        <v>460.9125183043742</v>
      </c>
      <c r="V56" s="133">
        <f>IF(V$2,'Lin87'!V56+'Lin91'!V56+'Lin01'!V56+Quad87!V56+Quad91!V56+Quad01!V56+'HP87'!V56+'HP91'!V56+'HP01'!V56+Mean87!V56+Mean91!V56+Mean01!V56+MeanCommon!V56,0)</f>
        <v>0.64827172638753461</v>
      </c>
      <c r="W56" s="133">
        <f>IF(W$2,'Lin87'!W56+'Lin91'!W56+'Lin01'!W56+Quad87!W56+Quad91!W56+Quad01!W56+'HP87'!W56+'HP91'!W56+'HP01'!W56+Mean87!W56+Mean91!W56+Mean01!W56+MeanCommon!W56,0)</f>
        <v>464.31729255753385</v>
      </c>
      <c r="X56" s="133">
        <f>IF(X$2,'Lin87'!X56+'Lin91'!X56+'Lin01'!X56+Quad87!X56+Quad91!X56+Quad01!X56+'HP87'!X56+'HP91'!X56+'HP01'!X56+Mean87!X56+Mean91!X56+Mean01!X56+MeanCommon!X56,0)</f>
        <v>0.5569110282440688</v>
      </c>
      <c r="Y56" s="133">
        <f>IF(Y$2,'Lin87'!Y56+'Lin91'!Y56+'Lin01'!Y56+Quad87!Y56+Quad91!Y56+Quad01!Y56+'HP87'!Y56+'HP91'!Y56+'HP01'!Y56+Mean87!Y56+Mean91!Y56+Mean01!Y56+MeanCommon!Y56,0)</f>
        <v>0.53927454418851795</v>
      </c>
      <c r="Z56" s="133">
        <f>IF(Z$2,'Lin87'!Z56+'Lin91'!Z56+'Lin01'!Z56+Quad87!Z56+Quad91!Z56+Quad01!Z56+'HP87'!Z56+'HP91'!Z56+'HP01'!Z56+Mean87!Z56+Mean91!Z56+Mean01!Z56+MeanCommon!Z56,0)</f>
        <v>370.02522606195635</v>
      </c>
      <c r="AA56" s="133">
        <f>IF(AA$2,'Lin87'!AA56+'Lin91'!AA56+'Lin01'!AA56+Quad87!AA56+Quad91!AA56+Quad01!AA56+'HP87'!AA56+'HP91'!AA56+'HP01'!AA56+Mean87!AA56+Mean91!AA56+Mean01!AA56+MeanCommon!AA56,0)</f>
        <v>381.18583362998157</v>
      </c>
      <c r="AB56" s="133">
        <f>IF(AB$2,'Lin87'!AB56+'Lin91'!AB56+'Lin01'!AB56+Quad87!AB56+Quad91!AB56+Quad01!AB56+'HP87'!AB56+'HP91'!AB56+'HP01'!AB56+Mean87!AB56+Mean91!AB56+Mean01!AB56+MeanCommon!AB56,0)</f>
        <v>-8.2708477966612381</v>
      </c>
      <c r="AC56" s="133">
        <f>IF(AC$2,'Lin87'!AC56+'Lin91'!AC56+'Lin01'!AC56+Quad87!AC56+Quad91!AC56+Quad01!AC56+'HP87'!AC56+'HP91'!AC56+'HP01'!AC56+Mean87!AC56+Mean91!AC56+Mean01!AC56+MeanCommon!AC56,0)</f>
        <v>7.9282891803892195</v>
      </c>
      <c r="AD56" s="133">
        <f>IF(AD$2,'Lin87'!AD56+'Lin91'!AD56+'Lin01'!AD56+Quad87!AD56+Quad91!AD56+Quad01!AD56+'HP87'!AD56+'HP91'!AD56+'HP01'!AD56+Mean87!AD56+Mean91!AD56+Mean01!AD56+MeanCommon!AD56,0)</f>
        <v>1.21041671779895</v>
      </c>
    </row>
    <row r="57" spans="1:30">
      <c r="A57" t="s">
        <v>454</v>
      </c>
      <c r="B57" s="133">
        <f>IF(B$2,'Lin87'!B57+'Lin91'!B57+'Lin01'!B57+Quad87!B57+Quad91!B57+Quad01!B57+'HP87'!B57+'HP91'!B57+'HP01'!B57+Mean87!B57+Mean91!B57+Mean01!B57+MeanCommon!B57,0)</f>
        <v>0.97508613524746723</v>
      </c>
      <c r="C57" s="133">
        <f>IF(C$2,'Lin87'!C57+'Lin91'!C57+'Lin01'!C57+Quad87!C57+Quad91!C57+Quad01!C57+'HP87'!C57+'HP91'!C57+'HP01'!C57+Mean87!C57+Mean91!C57+Mean01!C57+MeanCommon!C57,0)</f>
        <v>1.0965181975386731</v>
      </c>
      <c r="D57" s="133">
        <f>IF(D$2,'Lin87'!D57+'Lin91'!D57+'Lin01'!D57+Quad87!D57+Quad91!D57+Quad01!D57+'HP87'!D57+'HP91'!D57+'HP01'!D57+Mean87!D57+Mean91!D57+Mean01!D57+MeanCommon!D57,0)</f>
        <v>1493.3886696309962</v>
      </c>
      <c r="E57" s="133">
        <f>IF(E$2,'Lin87'!E57+'Lin91'!E57+'Lin01'!E57+Quad87!E57+Quad91!E57+Quad01!E57+'HP87'!E57+'HP91'!E57+'HP01'!E57+Mean87!E57+Mean91!E57+Mean01!E57+MeanCommon!E57,0)</f>
        <v>1502.1252898941138</v>
      </c>
      <c r="F57" s="133">
        <f>IF(F$2,'Lin87'!F57+'Lin91'!F57+'Lin01'!F57+Quad87!F57+Quad91!F57+Quad01!F57+'HP87'!F57+'HP91'!F57+'HP01'!F57+Mean87!F57+Mean91!F57+Mean01!F57+MeanCommon!F57,0)</f>
        <v>1515.9582430261796</v>
      </c>
      <c r="G57" s="133">
        <f>IF(G$2,'Lin87'!G57+'Lin91'!G57+'Lin01'!G57+Quad87!G57+Quad91!G57+Quad01!G57+'HP87'!G57+'HP91'!G57+'HP01'!G57+Mean87!G57+Mean91!G57+Mean01!G57+MeanCommon!G57,0)</f>
        <v>1.3145283028639994</v>
      </c>
      <c r="H57" s="133">
        <f>IF(H$2,'Lin87'!H57+'Lin91'!H57+'Lin01'!H57+Quad87!H57+Quad91!H57+Quad01!H57+'HP87'!H57+'HP91'!H57+'HP01'!H57+Mean87!H57+Mean91!H57+Mean01!H57+MeanCommon!H57,0)</f>
        <v>1.5599703268041563</v>
      </c>
      <c r="I57" s="133">
        <f>IF(I$2,'Lin87'!I57+'Lin91'!I57+'Lin01'!I57+Quad87!I57+Quad91!I57+Quad01!I57+'HP87'!I57+'HP91'!I57+'HP01'!I57+Mean87!I57+Mean91!I57+Mean01!I57+MeanCommon!I57,0)</f>
        <v>0.81715954503174404</v>
      </c>
      <c r="J57" s="133">
        <f>IF(J$2,'Lin87'!J57+'Lin91'!J57+'Lin01'!J57+Quad87!J57+Quad91!J57+Quad01!J57+'HP87'!J57+'HP91'!J57+'HP01'!J57+Mean87!J57+Mean91!J57+Mean01!J57+MeanCommon!J57,0)</f>
        <v>0.63679839703649488</v>
      </c>
      <c r="K57" s="133">
        <f>IF(K$2,'Lin87'!K57+'Lin91'!K57+'Lin01'!K57+Quad87!K57+Quad91!K57+Quad01!K57+'HP87'!K57+'HP91'!K57+'HP01'!K57+Mean87!K57+Mean91!K57+Mean01!K57+MeanCommon!K57,0)</f>
        <v>0.96453127407305739</v>
      </c>
      <c r="L57" s="133">
        <f>IF(L$2,'Lin87'!L57+'Lin91'!L57+'Lin01'!L57+Quad87!L57+Quad91!L57+Quad01!L57+'HP87'!L57+'HP91'!L57+'HP01'!L57+Mean87!L57+Mean91!L57+Mean01!L57+MeanCommon!L57,0)</f>
        <v>0.14737172904131154</v>
      </c>
      <c r="M57" s="133">
        <f>IF(M$2,'Lin87'!M57+'Lin91'!M57+'Lin01'!M57+Quad87!M57+Quad91!M57+Quad01!M57+'HP87'!M57+'HP91'!M57+'HP01'!M57+Mean87!M57+Mean91!M57+Mean01!M57+MeanCommon!M57,0)</f>
        <v>455.59516534320505</v>
      </c>
      <c r="N57" s="133">
        <f>IF(N$2,'Lin87'!N57+'Lin91'!N57+'Lin01'!N57+Quad87!N57+Quad91!N57+Quad01!N57+'HP87'!N57+'HP91'!N57+'HP01'!N57+Mean87!N57+Mean91!N57+Mean01!N57+MeanCommon!N57,0)</f>
        <v>0.24839447836386697</v>
      </c>
      <c r="O57" s="133">
        <f>IF(O$2,'Lin87'!O57+'Lin91'!O57+'Lin01'!O57+Quad87!O57+Quad91!O57+Quad01!O57+'HP87'!O57+'HP91'!O57+'HP01'!O57+Mean87!O57+Mean91!O57+Mean01!O57+MeanCommon!O57,0)</f>
        <v>5.8699579730958451</v>
      </c>
      <c r="P57" s="133">
        <f>IF(P$2,'Lin87'!P57+'Lin91'!P57+'Lin01'!P57+Quad87!P57+Quad91!P57+Quad01!P57+'HP87'!P57+'HP91'!P57+'HP01'!P57+Mean87!P57+Mean91!P57+Mean01!P57+MeanCommon!P57,0)</f>
        <v>-9.1633183224032411E-2</v>
      </c>
      <c r="Q57" s="133">
        <f>IF(Q$2,'Lin87'!Q57+'Lin91'!Q57+'Lin01'!Q57+Quad87!Q57+Quad91!Q57+Quad01!Q57+'HP87'!Q57+'HP91'!Q57+'HP01'!Q57+Mean87!Q57+Mean91!Q57+Mean01!Q57+MeanCommon!Q57,0)</f>
        <v>1439.0153104610474</v>
      </c>
      <c r="R57" s="133">
        <f>IF(R$2,'Lin87'!R57+'Lin91'!R57+'Lin01'!R57+Quad87!R57+Quad91!R57+Quad01!R57+'HP87'!R57+'HP91'!R57+'HP01'!R57+Mean87!R57+Mean91!R57+Mean01!R57+MeanCommon!R57,0)</f>
        <v>0.78705022968172189</v>
      </c>
      <c r="S57" s="133">
        <f>IF(S$2,'Lin87'!S57+'Lin91'!S57+'Lin01'!S57+Quad87!S57+Quad91!S57+Quad01!S57+'HP87'!S57+'HP91'!S57+'HP01'!S57+Mean87!S57+Mean91!S57+Mean01!S57+MeanCommon!S57,0)</f>
        <v>0.42983300578841338</v>
      </c>
      <c r="T57" s="133">
        <f>IF(T$2,'Lin87'!T57+'Lin91'!T57+'Lin01'!T57+Quad87!T57+Quad91!T57+Quad01!T57+'HP87'!T57+'HP91'!T57+'HP01'!T57+Mean87!T57+Mean91!T57+Mean01!T57+MeanCommon!T57,0)</f>
        <v>0.35721722389330995</v>
      </c>
      <c r="U57" s="133">
        <f>IF(U$2,'Lin87'!U57+'Lin91'!U57+'Lin01'!U57+Quad87!U57+Quad91!U57+Quad01!U57+'HP87'!U57+'HP91'!U57+'HP01'!U57+Mean87!U57+Mean91!U57+Mean01!U57+MeanCommon!U57,0)</f>
        <v>461.82711590681583</v>
      </c>
      <c r="V57" s="133">
        <f>IF(V$2,'Lin87'!V57+'Lin91'!V57+'Lin01'!V57+Quad87!V57+Quad91!V57+Quad01!V57+'HP87'!V57+'HP91'!V57+'HP01'!V57+Mean87!V57+Mean91!V57+Mean01!V57+MeanCommon!V57,0)</f>
        <v>0.64827172638753461</v>
      </c>
      <c r="W57" s="133">
        <f>IF(W$2,'Lin87'!W57+'Lin91'!W57+'Lin01'!W57+Quad87!W57+Quad91!W57+Quad01!W57+'HP87'!W57+'HP91'!W57+'HP01'!W57+Mean87!W57+Mean91!W57+Mean01!W57+MeanCommon!W57,0)</f>
        <v>464.31729255753385</v>
      </c>
      <c r="X57" s="133">
        <f>IF(X$2,'Lin87'!X57+'Lin91'!X57+'Lin01'!X57+Quad87!X57+Quad91!X57+Quad01!X57+'HP87'!X57+'HP91'!X57+'HP01'!X57+Mean87!X57+Mean91!X57+Mean01!X57+MeanCommon!X57,0)</f>
        <v>0.5569110282440688</v>
      </c>
      <c r="Y57" s="133">
        <f>IF(Y$2,'Lin87'!Y57+'Lin91'!Y57+'Lin01'!Y57+Quad87!Y57+Quad91!Y57+Quad01!Y57+'HP87'!Y57+'HP91'!Y57+'HP01'!Y57+Mean87!Y57+Mean91!Y57+Mean01!Y57+MeanCommon!Y57,0)</f>
        <v>0.53927454418851795</v>
      </c>
      <c r="Z57" s="133">
        <f>IF(Z$2,'Lin87'!Z57+'Lin91'!Z57+'Lin01'!Z57+Quad87!Z57+Quad91!Z57+Quad01!Z57+'HP87'!Z57+'HP91'!Z57+'HP01'!Z57+Mean87!Z57+Mean91!Z57+Mean01!Z57+MeanCommon!Z57,0)</f>
        <v>369.82601108424666</v>
      </c>
      <c r="AA57" s="133">
        <f>IF(AA$2,'Lin87'!AA57+'Lin91'!AA57+'Lin01'!AA57+Quad87!AA57+Quad91!AA57+Quad01!AA57+'HP87'!AA57+'HP91'!AA57+'HP01'!AA57+Mean87!AA57+Mean91!AA57+Mean01!AA57+MeanCommon!AA57,0)</f>
        <v>380.91057234249911</v>
      </c>
      <c r="AB57" s="133">
        <f>IF(AB$2,'Lin87'!AB57+'Lin91'!AB57+'Lin01'!AB57+Quad87!AB57+Quad91!AB57+Quad01!AB57+'HP87'!AB57+'HP91'!AB57+'HP01'!AB57+Mean87!AB57+Mean91!AB57+Mean01!AB57+MeanCommon!AB57,0)</f>
        <v>-8.2708477966612381</v>
      </c>
      <c r="AC57" s="133">
        <f>IF(AC$2,'Lin87'!AC57+'Lin91'!AC57+'Lin01'!AC57+Quad87!AC57+Quad91!AC57+Quad01!AC57+'HP87'!AC57+'HP91'!AC57+'HP01'!AC57+Mean87!AC57+Mean91!AC57+Mean01!AC57+MeanCommon!AC57,0)</f>
        <v>7.9282891803892195</v>
      </c>
      <c r="AD57" s="133">
        <f>IF(AD$2,'Lin87'!AD57+'Lin91'!AD57+'Lin01'!AD57+Quad87!AD57+Quad91!AD57+Quad01!AD57+'HP87'!AD57+'HP91'!AD57+'HP01'!AD57+Mean87!AD57+Mean91!AD57+Mean01!AD57+MeanCommon!AD57,0)</f>
        <v>1.21041671779895</v>
      </c>
    </row>
    <row r="58" spans="1:30">
      <c r="A58" t="s">
        <v>455</v>
      </c>
      <c r="B58" s="133">
        <f>IF(B$2,'Lin87'!B58+'Lin91'!B58+'Lin01'!B58+Quad87!B58+Quad91!B58+Quad01!B58+'HP87'!B58+'HP91'!B58+'HP01'!B58+Mean87!B58+Mean91!B58+Mean01!B58+MeanCommon!B58,0)</f>
        <v>0.97508613524746723</v>
      </c>
      <c r="C58" s="133">
        <f>IF(C$2,'Lin87'!C58+'Lin91'!C58+'Lin01'!C58+Quad87!C58+Quad91!C58+Quad01!C58+'HP87'!C58+'HP91'!C58+'HP01'!C58+Mean87!C58+Mean91!C58+Mean01!C58+MeanCommon!C58,0)</f>
        <v>1.0965181975386731</v>
      </c>
      <c r="D58" s="133">
        <f>IF(D$2,'Lin87'!D58+'Lin91'!D58+'Lin01'!D58+Quad87!D58+Quad91!D58+Quad01!D58+'HP87'!D58+'HP91'!D58+'HP01'!D58+Mean87!D58+Mean91!D58+Mean01!D58+MeanCommon!D58,0)</f>
        <v>1493.3824147093849</v>
      </c>
      <c r="E58" s="133">
        <f>IF(E$2,'Lin87'!E58+'Lin91'!E58+'Lin01'!E58+Quad87!E58+Quad91!E58+Quad01!E58+'HP87'!E58+'HP91'!E58+'HP01'!E58+Mean87!E58+Mean91!E58+Mean01!E58+MeanCommon!E58,0)</f>
        <v>1502.1411764176296</v>
      </c>
      <c r="F58" s="133">
        <f>IF(F$2,'Lin87'!F58+'Lin91'!F58+'Lin01'!F58+Quad87!F58+Quad91!F58+Quad01!F58+'HP87'!F58+'HP91'!F58+'HP01'!F58+Mean87!F58+Mean91!F58+Mean01!F58+MeanCommon!F58,0)</f>
        <v>1516.2038422266241</v>
      </c>
      <c r="G58" s="133">
        <f>IF(G$2,'Lin87'!G58+'Lin91'!G58+'Lin01'!G58+Quad87!G58+Quad91!G58+Quad01!G58+'HP87'!G58+'HP91'!G58+'HP01'!G58+Mean87!G58+Mean91!G58+Mean01!G58+MeanCommon!G58,0)</f>
        <v>1.3145283028639994</v>
      </c>
      <c r="H58" s="133">
        <f>IF(H$2,'Lin87'!H58+'Lin91'!H58+'Lin01'!H58+Quad87!H58+Quad91!H58+Quad01!H58+'HP87'!H58+'HP91'!H58+'HP01'!H58+Mean87!H58+Mean91!H58+Mean01!H58+MeanCommon!H58,0)</f>
        <v>1.5599703268041563</v>
      </c>
      <c r="I58" s="133">
        <f>IF(I$2,'Lin87'!I58+'Lin91'!I58+'Lin01'!I58+Quad87!I58+Quad91!I58+Quad01!I58+'HP87'!I58+'HP91'!I58+'HP01'!I58+Mean87!I58+Mean91!I58+Mean01!I58+MeanCommon!I58,0)</f>
        <v>0.81715954503174404</v>
      </c>
      <c r="J58" s="133">
        <f>IF(J$2,'Lin87'!J58+'Lin91'!J58+'Lin01'!J58+Quad87!J58+Quad91!J58+Quad01!J58+'HP87'!J58+'HP91'!J58+'HP01'!J58+Mean87!J58+Mean91!J58+Mean01!J58+MeanCommon!J58,0)</f>
        <v>0.63679839703649488</v>
      </c>
      <c r="K58" s="133">
        <f>IF(K$2,'Lin87'!K58+'Lin91'!K58+'Lin01'!K58+Quad87!K58+Quad91!K58+Quad01!K58+'HP87'!K58+'HP91'!K58+'HP01'!K58+Mean87!K58+Mean91!K58+Mean01!K58+MeanCommon!K58,0)</f>
        <v>0.96453127407305739</v>
      </c>
      <c r="L58" s="133">
        <f>IF(L$2,'Lin87'!L58+'Lin91'!L58+'Lin01'!L58+Quad87!L58+Quad91!L58+Quad01!L58+'HP87'!L58+'HP91'!L58+'HP01'!L58+Mean87!L58+Mean91!L58+Mean01!L58+MeanCommon!L58,0)</f>
        <v>0.14737172904131154</v>
      </c>
      <c r="M58" s="133">
        <f>IF(M$2,'Lin87'!M58+'Lin91'!M58+'Lin01'!M58+Quad87!M58+Quad91!M58+Quad01!M58+'HP87'!M58+'HP91'!M58+'HP01'!M58+Mean87!M58+Mean91!M58+Mean01!M58+MeanCommon!M58,0)</f>
        <v>455.59516534320505</v>
      </c>
      <c r="N58" s="133">
        <f>IF(N$2,'Lin87'!N58+'Lin91'!N58+'Lin01'!N58+Quad87!N58+Quad91!N58+Quad01!N58+'HP87'!N58+'HP91'!N58+'HP01'!N58+Mean87!N58+Mean91!N58+Mean01!N58+MeanCommon!N58,0)</f>
        <v>0.24839447836386697</v>
      </c>
      <c r="O58" s="133">
        <f>IF(O$2,'Lin87'!O58+'Lin91'!O58+'Lin01'!O58+Quad87!O58+Quad91!O58+Quad01!O58+'HP87'!O58+'HP91'!O58+'HP01'!O58+Mean87!O58+Mean91!O58+Mean01!O58+MeanCommon!O58,0)</f>
        <v>5.8699579730958451</v>
      </c>
      <c r="P58" s="133">
        <f>IF(P$2,'Lin87'!P58+'Lin91'!P58+'Lin01'!P58+Quad87!P58+Quad91!P58+Quad01!P58+'HP87'!P58+'HP91'!P58+'HP01'!P58+Mean87!P58+Mean91!P58+Mean01!P58+MeanCommon!P58,0)</f>
        <v>-9.1633183224032411E-2</v>
      </c>
      <c r="Q58" s="133">
        <f>IF(Q$2,'Lin87'!Q58+'Lin91'!Q58+'Lin01'!Q58+Quad87!Q58+Quad91!Q58+Quad01!Q58+'HP87'!Q58+'HP91'!Q58+'HP01'!Q58+Mean87!Q58+Mean91!Q58+Mean01!Q58+MeanCommon!Q58,0)</f>
        <v>1440.1626520716723</v>
      </c>
      <c r="R58" s="133">
        <f>IF(R$2,'Lin87'!R58+'Lin91'!R58+'Lin01'!R58+Quad87!R58+Quad91!R58+Quad01!R58+'HP87'!R58+'HP91'!R58+'HP01'!R58+Mean87!R58+Mean91!R58+Mean01!R58+MeanCommon!R58,0)</f>
        <v>0.78705022968172189</v>
      </c>
      <c r="S58" s="133">
        <f>IF(S$2,'Lin87'!S58+'Lin91'!S58+'Lin01'!S58+Quad87!S58+Quad91!S58+Quad01!S58+'HP87'!S58+'HP91'!S58+'HP01'!S58+Mean87!S58+Mean91!S58+Mean01!S58+MeanCommon!S58,0)</f>
        <v>0.42983300578841338</v>
      </c>
      <c r="T58" s="133">
        <f>IF(T$2,'Lin87'!T58+'Lin91'!T58+'Lin01'!T58+Quad87!T58+Quad91!T58+Quad01!T58+'HP87'!T58+'HP91'!T58+'HP01'!T58+Mean87!T58+Mean91!T58+Mean01!T58+MeanCommon!T58,0)</f>
        <v>0.35721722389330995</v>
      </c>
      <c r="U58" s="133">
        <f>IF(U$2,'Lin87'!U58+'Lin91'!U58+'Lin01'!U58+Quad87!U58+Quad91!U58+Quad01!U58+'HP87'!U58+'HP91'!U58+'HP01'!U58+Mean87!U58+Mean91!U58+Mean01!U58+MeanCommon!U58,0)</f>
        <v>462.74171350925747</v>
      </c>
      <c r="V58" s="133">
        <f>IF(V$2,'Lin87'!V58+'Lin91'!V58+'Lin01'!V58+Quad87!V58+Quad91!V58+Quad01!V58+'HP87'!V58+'HP91'!V58+'HP01'!V58+Mean87!V58+Mean91!V58+Mean01!V58+MeanCommon!V58,0)</f>
        <v>0.64827172638753461</v>
      </c>
      <c r="W58" s="133">
        <f>IF(W$2,'Lin87'!W58+'Lin91'!W58+'Lin01'!W58+Quad87!W58+Quad91!W58+Quad01!W58+'HP87'!W58+'HP91'!W58+'HP01'!W58+Mean87!W58+Mean91!W58+Mean01!W58+MeanCommon!W58,0)</f>
        <v>464.31729255753385</v>
      </c>
      <c r="X58" s="133">
        <f>IF(X$2,'Lin87'!X58+'Lin91'!X58+'Lin01'!X58+Quad87!X58+Quad91!X58+Quad01!X58+'HP87'!X58+'HP91'!X58+'HP01'!X58+Mean87!X58+Mean91!X58+Mean01!X58+MeanCommon!X58,0)</f>
        <v>0.5569110282440688</v>
      </c>
      <c r="Y58" s="133">
        <f>IF(Y$2,'Lin87'!Y58+'Lin91'!Y58+'Lin01'!Y58+Quad87!Y58+Quad91!Y58+Quad01!Y58+'HP87'!Y58+'HP91'!Y58+'HP01'!Y58+Mean87!Y58+Mean91!Y58+Mean01!Y58+MeanCommon!Y58,0)</f>
        <v>0.53927454418851795</v>
      </c>
      <c r="Z58" s="133">
        <f>IF(Z$2,'Lin87'!Z58+'Lin91'!Z58+'Lin01'!Z58+Quad87!Z58+Quad91!Z58+Quad01!Z58+'HP87'!Z58+'HP91'!Z58+'HP01'!Z58+Mean87!Z58+Mean91!Z58+Mean01!Z58+MeanCommon!Z58,0)</f>
        <v>369.62679610653697</v>
      </c>
      <c r="AA58" s="133">
        <f>IF(AA$2,'Lin87'!AA58+'Lin91'!AA58+'Lin01'!AA58+Quad87!AA58+Quad91!AA58+Quad01!AA58+'HP87'!AA58+'HP91'!AA58+'HP01'!AA58+Mean87!AA58+Mean91!AA58+Mean01!AA58+MeanCommon!AA58,0)</f>
        <v>380.6353110550167</v>
      </c>
      <c r="AB58" s="133">
        <f>IF(AB$2,'Lin87'!AB58+'Lin91'!AB58+'Lin01'!AB58+Quad87!AB58+Quad91!AB58+Quad01!AB58+'HP87'!AB58+'HP91'!AB58+'HP01'!AB58+Mean87!AB58+Mean91!AB58+Mean01!AB58+MeanCommon!AB58,0)</f>
        <v>-8.2708477966612381</v>
      </c>
      <c r="AC58" s="133">
        <f>IF(AC$2,'Lin87'!AC58+'Lin91'!AC58+'Lin01'!AC58+Quad87!AC58+Quad91!AC58+Quad01!AC58+'HP87'!AC58+'HP91'!AC58+'HP01'!AC58+Mean87!AC58+Mean91!AC58+Mean01!AC58+MeanCommon!AC58,0)</f>
        <v>7.9282891803892195</v>
      </c>
      <c r="AD58" s="133">
        <f>IF(AD$2,'Lin87'!AD58+'Lin91'!AD58+'Lin01'!AD58+Quad87!AD58+Quad91!AD58+Quad01!AD58+'HP87'!AD58+'HP91'!AD58+'HP01'!AD58+Mean87!AD58+Mean91!AD58+Mean01!AD58+MeanCommon!AD58,0)</f>
        <v>1.21041671779895</v>
      </c>
    </row>
    <row r="59" spans="1:30">
      <c r="A59" t="s">
        <v>456</v>
      </c>
      <c r="B59" s="133">
        <f>IF(B$2,'Lin87'!B59+'Lin91'!B59+'Lin01'!B59+Quad87!B59+Quad91!B59+Quad01!B59+'HP87'!B59+'HP91'!B59+'HP01'!B59+Mean87!B59+Mean91!B59+Mean01!B59+MeanCommon!B59,0)</f>
        <v>0.97508613524746723</v>
      </c>
      <c r="C59" s="133">
        <f>IF(C$2,'Lin87'!C59+'Lin91'!C59+'Lin01'!C59+Quad87!C59+Quad91!C59+Quad01!C59+'HP87'!C59+'HP91'!C59+'HP01'!C59+Mean87!C59+Mean91!C59+Mean01!C59+MeanCommon!C59,0)</f>
        <v>1.0965181975386731</v>
      </c>
      <c r="D59" s="133">
        <f>IF(D$2,'Lin87'!D59+'Lin91'!D59+'Lin01'!D59+Quad87!D59+Quad91!D59+Quad01!D59+'HP87'!D59+'HP91'!D59+'HP01'!D59+Mean87!D59+Mean91!D59+Mean01!D59+MeanCommon!D59,0)</f>
        <v>1493.3761597877735</v>
      </c>
      <c r="E59" s="133">
        <f>IF(E$2,'Lin87'!E59+'Lin91'!E59+'Lin01'!E59+Quad87!E59+Quad91!E59+Quad01!E59+'HP87'!E59+'HP91'!E59+'HP01'!E59+Mean87!E59+Mean91!E59+Mean01!E59+MeanCommon!E59,0)</f>
        <v>1502.1570629411453</v>
      </c>
      <c r="F59" s="133">
        <f>IF(F$2,'Lin87'!F59+'Lin91'!F59+'Lin01'!F59+Quad87!F59+Quad91!F59+Quad01!F59+'HP87'!F59+'HP91'!F59+'HP01'!F59+Mean87!F59+Mean91!F59+Mean01!F59+MeanCommon!F59,0)</f>
        <v>1516.4494414270685</v>
      </c>
      <c r="G59" s="133">
        <f>IF(G$2,'Lin87'!G59+'Lin91'!G59+'Lin01'!G59+Quad87!G59+Quad91!G59+Quad01!G59+'HP87'!G59+'HP91'!G59+'HP01'!G59+Mean87!G59+Mean91!G59+Mean01!G59+MeanCommon!G59,0)</f>
        <v>1.3145283028639994</v>
      </c>
      <c r="H59" s="133">
        <f>IF(H$2,'Lin87'!H59+'Lin91'!H59+'Lin01'!H59+Quad87!H59+Quad91!H59+Quad01!H59+'HP87'!H59+'HP91'!H59+'HP01'!H59+Mean87!H59+Mean91!H59+Mean01!H59+MeanCommon!H59,0)</f>
        <v>1.5599703268041563</v>
      </c>
      <c r="I59" s="133">
        <f>IF(I$2,'Lin87'!I59+'Lin91'!I59+'Lin01'!I59+Quad87!I59+Quad91!I59+Quad01!I59+'HP87'!I59+'HP91'!I59+'HP01'!I59+Mean87!I59+Mean91!I59+Mean01!I59+MeanCommon!I59,0)</f>
        <v>0.81715954503174404</v>
      </c>
      <c r="J59" s="133">
        <f>IF(J$2,'Lin87'!J59+'Lin91'!J59+'Lin01'!J59+Quad87!J59+Quad91!J59+Quad01!J59+'HP87'!J59+'HP91'!J59+'HP01'!J59+Mean87!J59+Mean91!J59+Mean01!J59+MeanCommon!J59,0)</f>
        <v>0.63679839703649488</v>
      </c>
      <c r="K59" s="133">
        <f>IF(K$2,'Lin87'!K59+'Lin91'!K59+'Lin01'!K59+Quad87!K59+Quad91!K59+Quad01!K59+'HP87'!K59+'HP91'!K59+'HP01'!K59+Mean87!K59+Mean91!K59+Mean01!K59+MeanCommon!K59,0)</f>
        <v>0.96453127407305739</v>
      </c>
      <c r="L59" s="133">
        <f>IF(L$2,'Lin87'!L59+'Lin91'!L59+'Lin01'!L59+Quad87!L59+Quad91!L59+Quad01!L59+'HP87'!L59+'HP91'!L59+'HP01'!L59+Mean87!L59+Mean91!L59+Mean01!L59+MeanCommon!L59,0)</f>
        <v>0.14737172904131154</v>
      </c>
      <c r="M59" s="133">
        <f>IF(M$2,'Lin87'!M59+'Lin91'!M59+'Lin01'!M59+Quad87!M59+Quad91!M59+Quad01!M59+'HP87'!M59+'HP91'!M59+'HP01'!M59+Mean87!M59+Mean91!M59+Mean01!M59+MeanCommon!M59,0)</f>
        <v>455.59516534320505</v>
      </c>
      <c r="N59" s="133">
        <f>IF(N$2,'Lin87'!N59+'Lin91'!N59+'Lin01'!N59+Quad87!N59+Quad91!N59+Quad01!N59+'HP87'!N59+'HP91'!N59+'HP01'!N59+Mean87!N59+Mean91!N59+Mean01!N59+MeanCommon!N59,0)</f>
        <v>0.24839447836386697</v>
      </c>
      <c r="O59" s="133">
        <f>IF(O$2,'Lin87'!O59+'Lin91'!O59+'Lin01'!O59+Quad87!O59+Quad91!O59+Quad01!O59+'HP87'!O59+'HP91'!O59+'HP01'!O59+Mean87!O59+Mean91!O59+Mean01!O59+MeanCommon!O59,0)</f>
        <v>5.8699579730958451</v>
      </c>
      <c r="P59" s="133">
        <f>IF(P$2,'Lin87'!P59+'Lin91'!P59+'Lin01'!P59+Quad87!P59+Quad91!P59+Quad01!P59+'HP87'!P59+'HP91'!P59+'HP01'!P59+Mean87!P59+Mean91!P59+Mean01!P59+MeanCommon!P59,0)</f>
        <v>-9.1633183224032411E-2</v>
      </c>
      <c r="Q59" s="133">
        <f>IF(Q$2,'Lin87'!Q59+'Lin91'!Q59+'Lin01'!Q59+Quad87!Q59+Quad91!Q59+Quad01!Q59+'HP87'!Q59+'HP91'!Q59+'HP01'!Q59+Mean87!Q59+Mean91!Q59+Mean01!Q59+MeanCommon!Q59,0)</f>
        <v>1441.3099936822971</v>
      </c>
      <c r="R59" s="133">
        <f>IF(R$2,'Lin87'!R59+'Lin91'!R59+'Lin01'!R59+Quad87!R59+Quad91!R59+Quad01!R59+'HP87'!R59+'HP91'!R59+'HP01'!R59+Mean87!R59+Mean91!R59+Mean01!R59+MeanCommon!R59,0)</f>
        <v>0.78705022968172189</v>
      </c>
      <c r="S59" s="133">
        <f>IF(S$2,'Lin87'!S59+'Lin91'!S59+'Lin01'!S59+Quad87!S59+Quad91!S59+Quad01!S59+'HP87'!S59+'HP91'!S59+'HP01'!S59+Mean87!S59+Mean91!S59+Mean01!S59+MeanCommon!S59,0)</f>
        <v>0.42983300578841338</v>
      </c>
      <c r="T59" s="133">
        <f>IF(T$2,'Lin87'!T59+'Lin91'!T59+'Lin01'!T59+Quad87!T59+Quad91!T59+Quad01!T59+'HP87'!T59+'HP91'!T59+'HP01'!T59+Mean87!T59+Mean91!T59+Mean01!T59+MeanCommon!T59,0)</f>
        <v>0.35721722389330995</v>
      </c>
      <c r="U59" s="133">
        <f>IF(U$2,'Lin87'!U59+'Lin91'!U59+'Lin01'!U59+Quad87!U59+Quad91!U59+Quad01!U59+'HP87'!U59+'HP91'!U59+'HP01'!U59+Mean87!U59+Mean91!U59+Mean01!U59+MeanCommon!U59,0)</f>
        <v>463.65631111169915</v>
      </c>
      <c r="V59" s="133">
        <f>IF(V$2,'Lin87'!V59+'Lin91'!V59+'Lin01'!V59+Quad87!V59+Quad91!V59+Quad01!V59+'HP87'!V59+'HP91'!V59+'HP01'!V59+Mean87!V59+Mean91!V59+Mean01!V59+MeanCommon!V59,0)</f>
        <v>0.64827172638753461</v>
      </c>
      <c r="W59" s="133">
        <f>IF(W$2,'Lin87'!W59+'Lin91'!W59+'Lin01'!W59+Quad87!W59+Quad91!W59+Quad01!W59+'HP87'!W59+'HP91'!W59+'HP01'!W59+Mean87!W59+Mean91!W59+Mean01!W59+MeanCommon!W59,0)</f>
        <v>464.31729255753385</v>
      </c>
      <c r="X59" s="133">
        <f>IF(X$2,'Lin87'!X59+'Lin91'!X59+'Lin01'!X59+Quad87!X59+Quad91!X59+Quad01!X59+'HP87'!X59+'HP91'!X59+'HP01'!X59+Mean87!X59+Mean91!X59+Mean01!X59+MeanCommon!X59,0)</f>
        <v>0.5569110282440688</v>
      </c>
      <c r="Y59" s="133">
        <f>IF(Y$2,'Lin87'!Y59+'Lin91'!Y59+'Lin01'!Y59+Quad87!Y59+Quad91!Y59+Quad01!Y59+'HP87'!Y59+'HP91'!Y59+'HP01'!Y59+Mean87!Y59+Mean91!Y59+Mean01!Y59+MeanCommon!Y59,0)</f>
        <v>0.53927454418851795</v>
      </c>
      <c r="Z59" s="133">
        <f>IF(Z$2,'Lin87'!Z59+'Lin91'!Z59+'Lin01'!Z59+Quad87!Z59+Quad91!Z59+Quad01!Z59+'HP87'!Z59+'HP91'!Z59+'HP01'!Z59+Mean87!Z59+Mean91!Z59+Mean01!Z59+MeanCommon!Z59,0)</f>
        <v>369.42758112882728</v>
      </c>
      <c r="AA59" s="133">
        <f>IF(AA$2,'Lin87'!AA59+'Lin91'!AA59+'Lin01'!AA59+Quad87!AA59+Quad91!AA59+Quad01!AA59+'HP87'!AA59+'HP91'!AA59+'HP01'!AA59+Mean87!AA59+Mean91!AA59+Mean01!AA59+MeanCommon!AA59,0)</f>
        <v>380.36004976753424</v>
      </c>
      <c r="AB59" s="133">
        <f>IF(AB$2,'Lin87'!AB59+'Lin91'!AB59+'Lin01'!AB59+Quad87!AB59+Quad91!AB59+Quad01!AB59+'HP87'!AB59+'HP91'!AB59+'HP01'!AB59+Mean87!AB59+Mean91!AB59+Mean01!AB59+MeanCommon!AB59,0)</f>
        <v>-8.2708477966612381</v>
      </c>
      <c r="AC59" s="133">
        <f>IF(AC$2,'Lin87'!AC59+'Lin91'!AC59+'Lin01'!AC59+Quad87!AC59+Quad91!AC59+Quad01!AC59+'HP87'!AC59+'HP91'!AC59+'HP01'!AC59+Mean87!AC59+Mean91!AC59+Mean01!AC59+MeanCommon!AC59,0)</f>
        <v>7.9282891803892195</v>
      </c>
      <c r="AD59" s="133">
        <f>IF(AD$2,'Lin87'!AD59+'Lin91'!AD59+'Lin01'!AD59+Quad87!AD59+Quad91!AD59+Quad01!AD59+'HP87'!AD59+'HP91'!AD59+'HP01'!AD59+Mean87!AD59+Mean91!AD59+Mean01!AD59+MeanCommon!AD59,0)</f>
        <v>1.21041671779895</v>
      </c>
    </row>
    <row r="60" spans="1:30">
      <c r="A60" t="s">
        <v>457</v>
      </c>
      <c r="B60" s="133">
        <f>IF(B$2,'Lin87'!B60+'Lin91'!B60+'Lin01'!B60+Quad87!B60+Quad91!B60+Quad01!B60+'HP87'!B60+'HP91'!B60+'HP01'!B60+Mean87!B60+Mean91!B60+Mean01!B60+MeanCommon!B60,0)</f>
        <v>0.97508613524746723</v>
      </c>
      <c r="C60" s="133">
        <f>IF(C$2,'Lin87'!C60+'Lin91'!C60+'Lin01'!C60+Quad87!C60+Quad91!C60+Quad01!C60+'HP87'!C60+'HP91'!C60+'HP01'!C60+Mean87!C60+Mean91!C60+Mean01!C60+MeanCommon!C60,0)</f>
        <v>1.0965181975386731</v>
      </c>
      <c r="D60" s="133">
        <f>IF(D$2,'Lin87'!D60+'Lin91'!D60+'Lin01'!D60+Quad87!D60+Quad91!D60+Quad01!D60+'HP87'!D60+'HP91'!D60+'HP01'!D60+Mean87!D60+Mean91!D60+Mean01!D60+MeanCommon!D60,0)</f>
        <v>1493.3699048661622</v>
      </c>
      <c r="E60" s="133">
        <f>IF(E$2,'Lin87'!E60+'Lin91'!E60+'Lin01'!E60+Quad87!E60+Quad91!E60+Quad01!E60+'HP87'!E60+'HP91'!E60+'HP01'!E60+Mean87!E60+Mean91!E60+Mean01!E60+MeanCommon!E60,0)</f>
        <v>1502.1729494646611</v>
      </c>
      <c r="F60" s="133">
        <f>IF(F$2,'Lin87'!F60+'Lin91'!F60+'Lin01'!F60+Quad87!F60+Quad91!F60+Quad01!F60+'HP87'!F60+'HP91'!F60+'HP01'!F60+Mean87!F60+Mean91!F60+Mean01!F60+MeanCommon!F60,0)</f>
        <v>1516.695040627513</v>
      </c>
      <c r="G60" s="133">
        <f>IF(G$2,'Lin87'!G60+'Lin91'!G60+'Lin01'!G60+Quad87!G60+Quad91!G60+Quad01!G60+'HP87'!G60+'HP91'!G60+'HP01'!G60+Mean87!G60+Mean91!G60+Mean01!G60+MeanCommon!G60,0)</f>
        <v>1.3145283028639994</v>
      </c>
      <c r="H60" s="133">
        <f>IF(H$2,'Lin87'!H60+'Lin91'!H60+'Lin01'!H60+Quad87!H60+Quad91!H60+Quad01!H60+'HP87'!H60+'HP91'!H60+'HP01'!H60+Mean87!H60+Mean91!H60+Mean01!H60+MeanCommon!H60,0)</f>
        <v>1.5599703268041563</v>
      </c>
      <c r="I60" s="133">
        <f>IF(I$2,'Lin87'!I60+'Lin91'!I60+'Lin01'!I60+Quad87!I60+Quad91!I60+Quad01!I60+'HP87'!I60+'HP91'!I60+'HP01'!I60+Mean87!I60+Mean91!I60+Mean01!I60+MeanCommon!I60,0)</f>
        <v>0.81715954503174404</v>
      </c>
      <c r="J60" s="133">
        <f>IF(J$2,'Lin87'!J60+'Lin91'!J60+'Lin01'!J60+Quad87!J60+Quad91!J60+Quad01!J60+'HP87'!J60+'HP91'!J60+'HP01'!J60+Mean87!J60+Mean91!J60+Mean01!J60+MeanCommon!J60,0)</f>
        <v>0.63679839703649488</v>
      </c>
      <c r="K60" s="133">
        <f>IF(K$2,'Lin87'!K60+'Lin91'!K60+'Lin01'!K60+Quad87!K60+Quad91!K60+Quad01!K60+'HP87'!K60+'HP91'!K60+'HP01'!K60+Mean87!K60+Mean91!K60+Mean01!K60+MeanCommon!K60,0)</f>
        <v>0.96453127407305739</v>
      </c>
      <c r="L60" s="133">
        <f>IF(L$2,'Lin87'!L60+'Lin91'!L60+'Lin01'!L60+Quad87!L60+Quad91!L60+Quad01!L60+'HP87'!L60+'HP91'!L60+'HP01'!L60+Mean87!L60+Mean91!L60+Mean01!L60+MeanCommon!L60,0)</f>
        <v>0.14737172904131154</v>
      </c>
      <c r="M60" s="133">
        <f>IF(M$2,'Lin87'!M60+'Lin91'!M60+'Lin01'!M60+Quad87!M60+Quad91!M60+Quad01!M60+'HP87'!M60+'HP91'!M60+'HP01'!M60+Mean87!M60+Mean91!M60+Mean01!M60+MeanCommon!M60,0)</f>
        <v>455.59516534320505</v>
      </c>
      <c r="N60" s="133">
        <f>IF(N$2,'Lin87'!N60+'Lin91'!N60+'Lin01'!N60+Quad87!N60+Quad91!N60+Quad01!N60+'HP87'!N60+'HP91'!N60+'HP01'!N60+Mean87!N60+Mean91!N60+Mean01!N60+MeanCommon!N60,0)</f>
        <v>0.24839447836386697</v>
      </c>
      <c r="O60" s="133">
        <f>IF(O$2,'Lin87'!O60+'Lin91'!O60+'Lin01'!O60+Quad87!O60+Quad91!O60+Quad01!O60+'HP87'!O60+'HP91'!O60+'HP01'!O60+Mean87!O60+Mean91!O60+Mean01!O60+MeanCommon!O60,0)</f>
        <v>5.8699579730958451</v>
      </c>
      <c r="P60" s="133">
        <f>IF(P$2,'Lin87'!P60+'Lin91'!P60+'Lin01'!P60+Quad87!P60+Quad91!P60+Quad01!P60+'HP87'!P60+'HP91'!P60+'HP01'!P60+Mean87!P60+Mean91!P60+Mean01!P60+MeanCommon!P60,0)</f>
        <v>-9.1633183224032411E-2</v>
      </c>
      <c r="Q60" s="133">
        <f>IF(Q$2,'Lin87'!Q60+'Lin91'!Q60+'Lin01'!Q60+Quad87!Q60+Quad91!Q60+Quad01!Q60+'HP87'!Q60+'HP91'!Q60+'HP01'!Q60+Mean87!Q60+Mean91!Q60+Mean01!Q60+MeanCommon!Q60,0)</f>
        <v>1442.4573352929219</v>
      </c>
      <c r="R60" s="133">
        <f>IF(R$2,'Lin87'!R60+'Lin91'!R60+'Lin01'!R60+Quad87!R60+Quad91!R60+Quad01!R60+'HP87'!R60+'HP91'!R60+'HP01'!R60+Mean87!R60+Mean91!R60+Mean01!R60+MeanCommon!R60,0)</f>
        <v>0.78705022968172189</v>
      </c>
      <c r="S60" s="133">
        <f>IF(S$2,'Lin87'!S60+'Lin91'!S60+'Lin01'!S60+Quad87!S60+Quad91!S60+Quad01!S60+'HP87'!S60+'HP91'!S60+'HP01'!S60+Mean87!S60+Mean91!S60+Mean01!S60+MeanCommon!S60,0)</f>
        <v>0.42983300578841338</v>
      </c>
      <c r="T60" s="133">
        <f>IF(T$2,'Lin87'!T60+'Lin91'!T60+'Lin01'!T60+Quad87!T60+Quad91!T60+Quad01!T60+'HP87'!T60+'HP91'!T60+'HP01'!T60+Mean87!T60+Mean91!T60+Mean01!T60+MeanCommon!T60,0)</f>
        <v>0.35721722389330995</v>
      </c>
      <c r="U60" s="133">
        <f>IF(U$2,'Lin87'!U60+'Lin91'!U60+'Lin01'!U60+Quad87!U60+Quad91!U60+Quad01!U60+'HP87'!U60+'HP91'!U60+'HP01'!U60+Mean87!U60+Mean91!U60+Mean01!U60+MeanCommon!U60,0)</f>
        <v>464.57090871414078</v>
      </c>
      <c r="V60" s="133">
        <f>IF(V$2,'Lin87'!V60+'Lin91'!V60+'Lin01'!V60+Quad87!V60+Quad91!V60+Quad01!V60+'HP87'!V60+'HP91'!V60+'HP01'!V60+Mean87!V60+Mean91!V60+Mean01!V60+MeanCommon!V60,0)</f>
        <v>0.64827172638753461</v>
      </c>
      <c r="W60" s="133">
        <f>IF(W$2,'Lin87'!W60+'Lin91'!W60+'Lin01'!W60+Quad87!W60+Quad91!W60+Quad01!W60+'HP87'!W60+'HP91'!W60+'HP01'!W60+Mean87!W60+Mean91!W60+Mean01!W60+MeanCommon!W60,0)</f>
        <v>464.31729255753385</v>
      </c>
      <c r="X60" s="133">
        <f>IF(X$2,'Lin87'!X60+'Lin91'!X60+'Lin01'!X60+Quad87!X60+Quad91!X60+Quad01!X60+'HP87'!X60+'HP91'!X60+'HP01'!X60+Mean87!X60+Mean91!X60+Mean01!X60+MeanCommon!X60,0)</f>
        <v>0.5569110282440688</v>
      </c>
      <c r="Y60" s="133">
        <f>IF(Y$2,'Lin87'!Y60+'Lin91'!Y60+'Lin01'!Y60+Quad87!Y60+Quad91!Y60+Quad01!Y60+'HP87'!Y60+'HP91'!Y60+'HP01'!Y60+Mean87!Y60+Mean91!Y60+Mean01!Y60+MeanCommon!Y60,0)</f>
        <v>0.53927454418851795</v>
      </c>
      <c r="Z60" s="133">
        <f>IF(Z$2,'Lin87'!Z60+'Lin91'!Z60+'Lin01'!Z60+Quad87!Z60+Quad91!Z60+Quad01!Z60+'HP87'!Z60+'HP91'!Z60+'HP01'!Z60+Mean87!Z60+Mean91!Z60+Mean01!Z60+MeanCommon!Z60,0)</f>
        <v>369.22836615111754</v>
      </c>
      <c r="AA60" s="133">
        <f>IF(AA$2,'Lin87'!AA60+'Lin91'!AA60+'Lin01'!AA60+Quad87!AA60+Quad91!AA60+Quad01!AA60+'HP87'!AA60+'HP91'!AA60+'HP01'!AA60+Mean87!AA60+Mean91!AA60+Mean01!AA60+MeanCommon!AA60,0)</f>
        <v>380.08478848005183</v>
      </c>
      <c r="AB60" s="133">
        <f>IF(AB$2,'Lin87'!AB60+'Lin91'!AB60+'Lin01'!AB60+Quad87!AB60+Quad91!AB60+Quad01!AB60+'HP87'!AB60+'HP91'!AB60+'HP01'!AB60+Mean87!AB60+Mean91!AB60+Mean01!AB60+MeanCommon!AB60,0)</f>
        <v>-8.2708477966612381</v>
      </c>
      <c r="AC60" s="133">
        <f>IF(AC$2,'Lin87'!AC60+'Lin91'!AC60+'Lin01'!AC60+Quad87!AC60+Quad91!AC60+Quad01!AC60+'HP87'!AC60+'HP91'!AC60+'HP01'!AC60+Mean87!AC60+Mean91!AC60+Mean01!AC60+MeanCommon!AC60,0)</f>
        <v>7.9282891803892195</v>
      </c>
      <c r="AD60" s="133">
        <f>IF(AD$2,'Lin87'!AD60+'Lin91'!AD60+'Lin01'!AD60+Quad87!AD60+Quad91!AD60+Quad01!AD60+'HP87'!AD60+'HP91'!AD60+'HP01'!AD60+Mean87!AD60+Mean91!AD60+Mean01!AD60+MeanCommon!AD60,0)</f>
        <v>1.21041671779895</v>
      </c>
    </row>
    <row r="61" spans="1:30">
      <c r="A61" t="s">
        <v>458</v>
      </c>
      <c r="B61" s="133">
        <f>IF(B$2,'Lin87'!B61+'Lin91'!B61+'Lin01'!B61+Quad87!B61+Quad91!B61+Quad01!B61+'HP87'!B61+'HP91'!B61+'HP01'!B61+Mean87!B61+Mean91!B61+Mean01!B61+MeanCommon!B61,0)</f>
        <v>0.97508613524746723</v>
      </c>
      <c r="C61" s="133">
        <f>IF(C$2,'Lin87'!C61+'Lin91'!C61+'Lin01'!C61+Quad87!C61+Quad91!C61+Quad01!C61+'HP87'!C61+'HP91'!C61+'HP01'!C61+Mean87!C61+Mean91!C61+Mean01!C61+MeanCommon!C61,0)</f>
        <v>1.0965181975386731</v>
      </c>
      <c r="D61" s="133">
        <f>IF(D$2,'Lin87'!D61+'Lin91'!D61+'Lin01'!D61+Quad87!D61+Quad91!D61+Quad01!D61+'HP87'!D61+'HP91'!D61+'HP01'!D61+Mean87!D61+Mean91!D61+Mean01!D61+MeanCommon!D61,0)</f>
        <v>1493.3636499445508</v>
      </c>
      <c r="E61" s="133">
        <f>IF(E$2,'Lin87'!E61+'Lin91'!E61+'Lin01'!E61+Quad87!E61+Quad91!E61+Quad01!E61+'HP87'!E61+'HP91'!E61+'HP01'!E61+Mean87!E61+Mean91!E61+Mean01!E61+MeanCommon!E61,0)</f>
        <v>1502.1888359881768</v>
      </c>
      <c r="F61" s="133">
        <f>IF(F$2,'Lin87'!F61+'Lin91'!F61+'Lin01'!F61+Quad87!F61+Quad91!F61+Quad01!F61+'HP87'!F61+'HP91'!F61+'HP01'!F61+Mean87!F61+Mean91!F61+Mean01!F61+MeanCommon!F61,0)</f>
        <v>1516.9406398279575</v>
      </c>
      <c r="G61" s="133">
        <f>IF(G$2,'Lin87'!G61+'Lin91'!G61+'Lin01'!G61+Quad87!G61+Quad91!G61+Quad01!G61+'HP87'!G61+'HP91'!G61+'HP01'!G61+Mean87!G61+Mean91!G61+Mean01!G61+MeanCommon!G61,0)</f>
        <v>1.3145283028639994</v>
      </c>
      <c r="H61" s="133">
        <f>IF(H$2,'Lin87'!H61+'Lin91'!H61+'Lin01'!H61+Quad87!H61+Quad91!H61+Quad01!H61+'HP87'!H61+'HP91'!H61+'HP01'!H61+Mean87!H61+Mean91!H61+Mean01!H61+MeanCommon!H61,0)</f>
        <v>1.5599703268041563</v>
      </c>
      <c r="I61" s="133">
        <f>IF(I$2,'Lin87'!I61+'Lin91'!I61+'Lin01'!I61+Quad87!I61+Quad91!I61+Quad01!I61+'HP87'!I61+'HP91'!I61+'HP01'!I61+Mean87!I61+Mean91!I61+Mean01!I61+MeanCommon!I61,0)</f>
        <v>0.81715954503174404</v>
      </c>
      <c r="J61" s="133">
        <f>IF(J$2,'Lin87'!J61+'Lin91'!J61+'Lin01'!J61+Quad87!J61+Quad91!J61+Quad01!J61+'HP87'!J61+'HP91'!J61+'HP01'!J61+Mean87!J61+Mean91!J61+Mean01!J61+MeanCommon!J61,0)</f>
        <v>0.63679839703649488</v>
      </c>
      <c r="K61" s="133">
        <f>IF(K$2,'Lin87'!K61+'Lin91'!K61+'Lin01'!K61+Quad87!K61+Quad91!K61+Quad01!K61+'HP87'!K61+'HP91'!K61+'HP01'!K61+Mean87!K61+Mean91!K61+Mean01!K61+MeanCommon!K61,0)</f>
        <v>0.96453127407305739</v>
      </c>
      <c r="L61" s="133">
        <f>IF(L$2,'Lin87'!L61+'Lin91'!L61+'Lin01'!L61+Quad87!L61+Quad91!L61+Quad01!L61+'HP87'!L61+'HP91'!L61+'HP01'!L61+Mean87!L61+Mean91!L61+Mean01!L61+MeanCommon!L61,0)</f>
        <v>0.14737172904131154</v>
      </c>
      <c r="M61" s="133">
        <f>IF(M$2,'Lin87'!M61+'Lin91'!M61+'Lin01'!M61+Quad87!M61+Quad91!M61+Quad01!M61+'HP87'!M61+'HP91'!M61+'HP01'!M61+Mean87!M61+Mean91!M61+Mean01!M61+MeanCommon!M61,0)</f>
        <v>455.59516534320505</v>
      </c>
      <c r="N61" s="133">
        <f>IF(N$2,'Lin87'!N61+'Lin91'!N61+'Lin01'!N61+Quad87!N61+Quad91!N61+Quad01!N61+'HP87'!N61+'HP91'!N61+'HP01'!N61+Mean87!N61+Mean91!N61+Mean01!N61+MeanCommon!N61,0)</f>
        <v>0.24839447836386697</v>
      </c>
      <c r="O61" s="133">
        <f>IF(O$2,'Lin87'!O61+'Lin91'!O61+'Lin01'!O61+Quad87!O61+Quad91!O61+Quad01!O61+'HP87'!O61+'HP91'!O61+'HP01'!O61+Mean87!O61+Mean91!O61+Mean01!O61+MeanCommon!O61,0)</f>
        <v>5.8699579730958451</v>
      </c>
      <c r="P61" s="133">
        <f>IF(P$2,'Lin87'!P61+'Lin91'!P61+'Lin01'!P61+Quad87!P61+Quad91!P61+Quad01!P61+'HP87'!P61+'HP91'!P61+'HP01'!P61+Mean87!P61+Mean91!P61+Mean01!P61+MeanCommon!P61,0)</f>
        <v>-9.1633183224032411E-2</v>
      </c>
      <c r="Q61" s="133">
        <f>IF(Q$2,'Lin87'!Q61+'Lin91'!Q61+'Lin01'!Q61+Quad87!Q61+Quad91!Q61+Quad01!Q61+'HP87'!Q61+'HP91'!Q61+'HP01'!Q61+Mean87!Q61+Mean91!Q61+Mean01!Q61+MeanCommon!Q61,0)</f>
        <v>1443.6046769035468</v>
      </c>
      <c r="R61" s="133">
        <f>IF(R$2,'Lin87'!R61+'Lin91'!R61+'Lin01'!R61+Quad87!R61+Quad91!R61+Quad01!R61+'HP87'!R61+'HP91'!R61+'HP01'!R61+Mean87!R61+Mean91!R61+Mean01!R61+MeanCommon!R61,0)</f>
        <v>0.78705022968172189</v>
      </c>
      <c r="S61" s="133">
        <f>IF(S$2,'Lin87'!S61+'Lin91'!S61+'Lin01'!S61+Quad87!S61+Quad91!S61+Quad01!S61+'HP87'!S61+'HP91'!S61+'HP01'!S61+Mean87!S61+Mean91!S61+Mean01!S61+MeanCommon!S61,0)</f>
        <v>0.42983300578841338</v>
      </c>
      <c r="T61" s="133">
        <f>IF(T$2,'Lin87'!T61+'Lin91'!T61+'Lin01'!T61+Quad87!T61+Quad91!T61+Quad01!T61+'HP87'!T61+'HP91'!T61+'HP01'!T61+Mean87!T61+Mean91!T61+Mean01!T61+MeanCommon!T61,0)</f>
        <v>0.35721722389330995</v>
      </c>
      <c r="U61" s="133">
        <f>IF(U$2,'Lin87'!U61+'Lin91'!U61+'Lin01'!U61+Quad87!U61+Quad91!U61+Quad01!U61+'HP87'!U61+'HP91'!U61+'HP01'!U61+Mean87!U61+Mean91!U61+Mean01!U61+MeanCommon!U61,0)</f>
        <v>465.48550631658247</v>
      </c>
      <c r="V61" s="133">
        <f>IF(V$2,'Lin87'!V61+'Lin91'!V61+'Lin01'!V61+Quad87!V61+Quad91!V61+Quad01!V61+'HP87'!V61+'HP91'!V61+'HP01'!V61+Mean87!V61+Mean91!V61+Mean01!V61+MeanCommon!V61,0)</f>
        <v>0.64827172638753461</v>
      </c>
      <c r="W61" s="133">
        <f>IF(W$2,'Lin87'!W61+'Lin91'!W61+'Lin01'!W61+Quad87!W61+Quad91!W61+Quad01!W61+'HP87'!W61+'HP91'!W61+'HP01'!W61+Mean87!W61+Mean91!W61+Mean01!W61+MeanCommon!W61,0)</f>
        <v>464.31729255753385</v>
      </c>
      <c r="X61" s="133">
        <f>IF(X$2,'Lin87'!X61+'Lin91'!X61+'Lin01'!X61+Quad87!X61+Quad91!X61+Quad01!X61+'HP87'!X61+'HP91'!X61+'HP01'!X61+Mean87!X61+Mean91!X61+Mean01!X61+MeanCommon!X61,0)</f>
        <v>0.5569110282440688</v>
      </c>
      <c r="Y61" s="133">
        <f>IF(Y$2,'Lin87'!Y61+'Lin91'!Y61+'Lin01'!Y61+Quad87!Y61+Quad91!Y61+Quad01!Y61+'HP87'!Y61+'HP91'!Y61+'HP01'!Y61+Mean87!Y61+Mean91!Y61+Mean01!Y61+MeanCommon!Y61,0)</f>
        <v>0.53927454418851795</v>
      </c>
      <c r="Z61" s="133">
        <f>IF(Z$2,'Lin87'!Z61+'Lin91'!Z61+'Lin01'!Z61+Quad87!Z61+Quad91!Z61+Quad01!Z61+'HP87'!Z61+'HP91'!Z61+'HP01'!Z61+Mean87!Z61+Mean91!Z61+Mean01!Z61+MeanCommon!Z61,0)</f>
        <v>369.02915117340785</v>
      </c>
      <c r="AA61" s="133">
        <f>IF(AA$2,'Lin87'!AA61+'Lin91'!AA61+'Lin01'!AA61+Quad87!AA61+Quad91!AA61+Quad01!AA61+'HP87'!AA61+'HP91'!AA61+'HP01'!AA61+Mean87!AA61+Mean91!AA61+Mean01!AA61+MeanCommon!AA61,0)</f>
        <v>379.80952719256936</v>
      </c>
      <c r="AB61" s="133">
        <f>IF(AB$2,'Lin87'!AB61+'Lin91'!AB61+'Lin01'!AB61+Quad87!AB61+Quad91!AB61+Quad01!AB61+'HP87'!AB61+'HP91'!AB61+'HP01'!AB61+Mean87!AB61+Mean91!AB61+Mean01!AB61+MeanCommon!AB61,0)</f>
        <v>-8.2708477966612381</v>
      </c>
      <c r="AC61" s="133">
        <f>IF(AC$2,'Lin87'!AC61+'Lin91'!AC61+'Lin01'!AC61+Quad87!AC61+Quad91!AC61+Quad01!AC61+'HP87'!AC61+'HP91'!AC61+'HP01'!AC61+Mean87!AC61+Mean91!AC61+Mean01!AC61+MeanCommon!AC61,0)</f>
        <v>7.9282891803892195</v>
      </c>
      <c r="AD61" s="133">
        <f>IF(AD$2,'Lin87'!AD61+'Lin91'!AD61+'Lin01'!AD61+Quad87!AD61+Quad91!AD61+Quad01!AD61+'HP87'!AD61+'HP91'!AD61+'HP01'!AD61+Mean87!AD61+Mean91!AD61+Mean01!AD61+MeanCommon!AD61,0)</f>
        <v>1.21041671779895</v>
      </c>
    </row>
    <row r="62" spans="1:30">
      <c r="A62" t="s">
        <v>459</v>
      </c>
      <c r="B62" s="133">
        <f>IF(B$2,'Lin87'!B62+'Lin91'!B62+'Lin01'!B62+Quad87!B62+Quad91!B62+Quad01!B62+'HP87'!B62+'HP91'!B62+'HP01'!B62+Mean87!B62+Mean91!B62+Mean01!B62+MeanCommon!B62,0)</f>
        <v>0.97508613524746723</v>
      </c>
      <c r="C62" s="133">
        <f>IF(C$2,'Lin87'!C62+'Lin91'!C62+'Lin01'!C62+Quad87!C62+Quad91!C62+Quad01!C62+'HP87'!C62+'HP91'!C62+'HP01'!C62+Mean87!C62+Mean91!C62+Mean01!C62+MeanCommon!C62,0)</f>
        <v>1.0965181975386731</v>
      </c>
      <c r="D62" s="133">
        <f>IF(D$2,'Lin87'!D62+'Lin91'!D62+'Lin01'!D62+Quad87!D62+Quad91!D62+Quad01!D62+'HP87'!D62+'HP91'!D62+'HP01'!D62+Mean87!D62+Mean91!D62+Mean01!D62+MeanCommon!D62,0)</f>
        <v>1493.3573950229395</v>
      </c>
      <c r="E62" s="133">
        <f>IF(E$2,'Lin87'!E62+'Lin91'!E62+'Lin01'!E62+Quad87!E62+Quad91!E62+Quad01!E62+'HP87'!E62+'HP91'!E62+'HP01'!E62+Mean87!E62+Mean91!E62+Mean01!E62+MeanCommon!E62,0)</f>
        <v>1502.2047225116926</v>
      </c>
      <c r="F62" s="133">
        <f>IF(F$2,'Lin87'!F62+'Lin91'!F62+'Lin01'!F62+Quad87!F62+Quad91!F62+Quad01!F62+'HP87'!F62+'HP91'!F62+'HP01'!F62+Mean87!F62+Mean91!F62+Mean01!F62+MeanCommon!F62,0)</f>
        <v>1517.186239028402</v>
      </c>
      <c r="G62" s="133">
        <f>IF(G$2,'Lin87'!G62+'Lin91'!G62+'Lin01'!G62+Quad87!G62+Quad91!G62+Quad01!G62+'HP87'!G62+'HP91'!G62+'HP01'!G62+Mean87!G62+Mean91!G62+Mean01!G62+MeanCommon!G62,0)</f>
        <v>1.3145283028639994</v>
      </c>
      <c r="H62" s="133">
        <f>IF(H$2,'Lin87'!H62+'Lin91'!H62+'Lin01'!H62+Quad87!H62+Quad91!H62+Quad01!H62+'HP87'!H62+'HP91'!H62+'HP01'!H62+Mean87!H62+Mean91!H62+Mean01!H62+MeanCommon!H62,0)</f>
        <v>1.5599703268041563</v>
      </c>
      <c r="I62" s="133">
        <f>IF(I$2,'Lin87'!I62+'Lin91'!I62+'Lin01'!I62+Quad87!I62+Quad91!I62+Quad01!I62+'HP87'!I62+'HP91'!I62+'HP01'!I62+Mean87!I62+Mean91!I62+Mean01!I62+MeanCommon!I62,0)</f>
        <v>0.81715954503174404</v>
      </c>
      <c r="J62" s="133">
        <f>IF(J$2,'Lin87'!J62+'Lin91'!J62+'Lin01'!J62+Quad87!J62+Quad91!J62+Quad01!J62+'HP87'!J62+'HP91'!J62+'HP01'!J62+Mean87!J62+Mean91!J62+Mean01!J62+MeanCommon!J62,0)</f>
        <v>0.63679839703649488</v>
      </c>
      <c r="K62" s="133">
        <f>IF(K$2,'Lin87'!K62+'Lin91'!K62+'Lin01'!K62+Quad87!K62+Quad91!K62+Quad01!K62+'HP87'!K62+'HP91'!K62+'HP01'!K62+Mean87!K62+Mean91!K62+Mean01!K62+MeanCommon!K62,0)</f>
        <v>0.96453127407305739</v>
      </c>
      <c r="L62" s="133">
        <f>IF(L$2,'Lin87'!L62+'Lin91'!L62+'Lin01'!L62+Quad87!L62+Quad91!L62+Quad01!L62+'HP87'!L62+'HP91'!L62+'HP01'!L62+Mean87!L62+Mean91!L62+Mean01!L62+MeanCommon!L62,0)</f>
        <v>0.14737172904131154</v>
      </c>
      <c r="M62" s="133">
        <f>IF(M$2,'Lin87'!M62+'Lin91'!M62+'Lin01'!M62+Quad87!M62+Quad91!M62+Quad01!M62+'HP87'!M62+'HP91'!M62+'HP01'!M62+Mean87!M62+Mean91!M62+Mean01!M62+MeanCommon!M62,0)</f>
        <v>455.59516534320505</v>
      </c>
      <c r="N62" s="133">
        <f>IF(N$2,'Lin87'!N62+'Lin91'!N62+'Lin01'!N62+Quad87!N62+Quad91!N62+Quad01!N62+'HP87'!N62+'HP91'!N62+'HP01'!N62+Mean87!N62+Mean91!N62+Mean01!N62+MeanCommon!N62,0)</f>
        <v>0.24839447836386697</v>
      </c>
      <c r="O62" s="133">
        <f>IF(O$2,'Lin87'!O62+'Lin91'!O62+'Lin01'!O62+Quad87!O62+Quad91!O62+Quad01!O62+'HP87'!O62+'HP91'!O62+'HP01'!O62+Mean87!O62+Mean91!O62+Mean01!O62+MeanCommon!O62,0)</f>
        <v>5.8699579730958451</v>
      </c>
      <c r="P62" s="133">
        <f>IF(P$2,'Lin87'!P62+'Lin91'!P62+'Lin01'!P62+Quad87!P62+Quad91!P62+Quad01!P62+'HP87'!P62+'HP91'!P62+'HP01'!P62+Mean87!P62+Mean91!P62+Mean01!P62+MeanCommon!P62,0)</f>
        <v>-9.1633183224032411E-2</v>
      </c>
      <c r="Q62" s="133">
        <f>IF(Q$2,'Lin87'!Q62+'Lin91'!Q62+'Lin01'!Q62+Quad87!Q62+Quad91!Q62+Quad01!Q62+'HP87'!Q62+'HP91'!Q62+'HP01'!Q62+Mean87!Q62+Mean91!Q62+Mean01!Q62+MeanCommon!Q62,0)</f>
        <v>1444.7520185141716</v>
      </c>
      <c r="R62" s="133">
        <f>IF(R$2,'Lin87'!R62+'Lin91'!R62+'Lin01'!R62+Quad87!R62+Quad91!R62+Quad01!R62+'HP87'!R62+'HP91'!R62+'HP01'!R62+Mean87!R62+Mean91!R62+Mean01!R62+MeanCommon!R62,0)</f>
        <v>0.78705022968172189</v>
      </c>
      <c r="S62" s="133">
        <f>IF(S$2,'Lin87'!S62+'Lin91'!S62+'Lin01'!S62+Quad87!S62+Quad91!S62+Quad01!S62+'HP87'!S62+'HP91'!S62+'HP01'!S62+Mean87!S62+Mean91!S62+Mean01!S62+MeanCommon!S62,0)</f>
        <v>0.42983300578841338</v>
      </c>
      <c r="T62" s="133">
        <f>IF(T$2,'Lin87'!T62+'Lin91'!T62+'Lin01'!T62+Quad87!T62+Quad91!T62+Quad01!T62+'HP87'!T62+'HP91'!T62+'HP01'!T62+Mean87!T62+Mean91!T62+Mean01!T62+MeanCommon!T62,0)</f>
        <v>0.35721722389330995</v>
      </c>
      <c r="U62" s="133">
        <f>IF(U$2,'Lin87'!U62+'Lin91'!U62+'Lin01'!U62+Quad87!U62+Quad91!U62+Quad01!U62+'HP87'!U62+'HP91'!U62+'HP01'!U62+Mean87!U62+Mean91!U62+Mean01!U62+MeanCommon!U62,0)</f>
        <v>466.4001039190241</v>
      </c>
      <c r="V62" s="133">
        <f>IF(V$2,'Lin87'!V62+'Lin91'!V62+'Lin01'!V62+Quad87!V62+Quad91!V62+Quad01!V62+'HP87'!V62+'HP91'!V62+'HP01'!V62+Mean87!V62+Mean91!V62+Mean01!V62+MeanCommon!V62,0)</f>
        <v>0.64827172638753461</v>
      </c>
      <c r="W62" s="133">
        <f>IF(W$2,'Lin87'!W62+'Lin91'!W62+'Lin01'!W62+Quad87!W62+Quad91!W62+Quad01!W62+'HP87'!W62+'HP91'!W62+'HP01'!W62+Mean87!W62+Mean91!W62+Mean01!W62+MeanCommon!W62,0)</f>
        <v>464.31729255753385</v>
      </c>
      <c r="X62" s="133">
        <f>IF(X$2,'Lin87'!X62+'Lin91'!X62+'Lin01'!X62+Quad87!X62+Quad91!X62+Quad01!X62+'HP87'!X62+'HP91'!X62+'HP01'!X62+Mean87!X62+Mean91!X62+Mean01!X62+MeanCommon!X62,0)</f>
        <v>0.5569110282440688</v>
      </c>
      <c r="Y62" s="133">
        <f>IF(Y$2,'Lin87'!Y62+'Lin91'!Y62+'Lin01'!Y62+Quad87!Y62+Quad91!Y62+Quad01!Y62+'HP87'!Y62+'HP91'!Y62+'HP01'!Y62+Mean87!Y62+Mean91!Y62+Mean01!Y62+MeanCommon!Y62,0)</f>
        <v>0.53927454418851795</v>
      </c>
      <c r="Z62" s="133">
        <f>IF(Z$2,'Lin87'!Z62+'Lin91'!Z62+'Lin01'!Z62+Quad87!Z62+Quad91!Z62+Quad01!Z62+'HP87'!Z62+'HP91'!Z62+'HP01'!Z62+Mean87!Z62+Mean91!Z62+Mean01!Z62+MeanCommon!Z62,0)</f>
        <v>368.82993619569817</v>
      </c>
      <c r="AA62" s="133">
        <f>IF(AA$2,'Lin87'!AA62+'Lin91'!AA62+'Lin01'!AA62+Quad87!AA62+Quad91!AA62+Quad01!AA62+'HP87'!AA62+'HP91'!AA62+'HP01'!AA62+Mean87!AA62+Mean91!AA62+Mean01!AA62+MeanCommon!AA62,0)</f>
        <v>379.53426590508695</v>
      </c>
      <c r="AB62" s="133">
        <f>IF(AB$2,'Lin87'!AB62+'Lin91'!AB62+'Lin01'!AB62+Quad87!AB62+Quad91!AB62+Quad01!AB62+'HP87'!AB62+'HP91'!AB62+'HP01'!AB62+Mean87!AB62+Mean91!AB62+Mean01!AB62+MeanCommon!AB62,0)</f>
        <v>-8.2708477966612381</v>
      </c>
      <c r="AC62" s="133">
        <f>IF(AC$2,'Lin87'!AC62+'Lin91'!AC62+'Lin01'!AC62+Quad87!AC62+Quad91!AC62+Quad01!AC62+'HP87'!AC62+'HP91'!AC62+'HP01'!AC62+Mean87!AC62+Mean91!AC62+Mean01!AC62+MeanCommon!AC62,0)</f>
        <v>7.9282891803892195</v>
      </c>
      <c r="AD62" s="133">
        <f>IF(AD$2,'Lin87'!AD62+'Lin91'!AD62+'Lin01'!AD62+Quad87!AD62+Quad91!AD62+Quad01!AD62+'HP87'!AD62+'HP91'!AD62+'HP01'!AD62+Mean87!AD62+Mean91!AD62+Mean01!AD62+MeanCommon!AD62,0)</f>
        <v>1.21041671779895</v>
      </c>
    </row>
    <row r="63" spans="1:30">
      <c r="A63" t="s">
        <v>460</v>
      </c>
      <c r="B63" s="133">
        <f>IF(B$2,'Lin87'!B63+'Lin91'!B63+'Lin01'!B63+Quad87!B63+Quad91!B63+Quad01!B63+'HP87'!B63+'HP91'!B63+'HP01'!B63+Mean87!B63+Mean91!B63+Mean01!B63+MeanCommon!B63,0)</f>
        <v>0.97508613524746723</v>
      </c>
      <c r="C63" s="133">
        <f>IF(C$2,'Lin87'!C63+'Lin91'!C63+'Lin01'!C63+Quad87!C63+Quad91!C63+Quad01!C63+'HP87'!C63+'HP91'!C63+'HP01'!C63+Mean87!C63+Mean91!C63+Mean01!C63+MeanCommon!C63,0)</f>
        <v>1.0965181975386731</v>
      </c>
      <c r="D63" s="133">
        <f>IF(D$2,'Lin87'!D63+'Lin91'!D63+'Lin01'!D63+Quad87!D63+Quad91!D63+Quad01!D63+'HP87'!D63+'HP91'!D63+'HP01'!D63+Mean87!D63+Mean91!D63+Mean01!D63+MeanCommon!D63,0)</f>
        <v>1493.3511401013282</v>
      </c>
      <c r="E63" s="133">
        <f>IF(E$2,'Lin87'!E63+'Lin91'!E63+'Lin01'!E63+Quad87!E63+Quad91!E63+Quad01!E63+'HP87'!E63+'HP91'!E63+'HP01'!E63+Mean87!E63+Mean91!E63+Mean01!E63+MeanCommon!E63,0)</f>
        <v>1502.2206090352083</v>
      </c>
      <c r="F63" s="133">
        <f>IF(F$2,'Lin87'!F63+'Lin91'!F63+'Lin01'!F63+Quad87!F63+Quad91!F63+Quad01!F63+'HP87'!F63+'HP91'!F63+'HP01'!F63+Mean87!F63+Mean91!F63+Mean01!F63+MeanCommon!F63,0)</f>
        <v>1517.4318382288466</v>
      </c>
      <c r="G63" s="133">
        <f>IF(G$2,'Lin87'!G63+'Lin91'!G63+'Lin01'!G63+Quad87!G63+Quad91!G63+Quad01!G63+'HP87'!G63+'HP91'!G63+'HP01'!G63+Mean87!G63+Mean91!G63+Mean01!G63+MeanCommon!G63,0)</f>
        <v>1.3145283028639994</v>
      </c>
      <c r="H63" s="133">
        <f>IF(H$2,'Lin87'!H63+'Lin91'!H63+'Lin01'!H63+Quad87!H63+Quad91!H63+Quad01!H63+'HP87'!H63+'HP91'!H63+'HP01'!H63+Mean87!H63+Mean91!H63+Mean01!H63+MeanCommon!H63,0)</f>
        <v>1.5599703268041563</v>
      </c>
      <c r="I63" s="133">
        <f>IF(I$2,'Lin87'!I63+'Lin91'!I63+'Lin01'!I63+Quad87!I63+Quad91!I63+Quad01!I63+'HP87'!I63+'HP91'!I63+'HP01'!I63+Mean87!I63+Mean91!I63+Mean01!I63+MeanCommon!I63,0)</f>
        <v>0.81715954503174404</v>
      </c>
      <c r="J63" s="133">
        <f>IF(J$2,'Lin87'!J63+'Lin91'!J63+'Lin01'!J63+Quad87!J63+Quad91!J63+Quad01!J63+'HP87'!J63+'HP91'!J63+'HP01'!J63+Mean87!J63+Mean91!J63+Mean01!J63+MeanCommon!J63,0)</f>
        <v>0.63679839703649488</v>
      </c>
      <c r="K63" s="133">
        <f>IF(K$2,'Lin87'!K63+'Lin91'!K63+'Lin01'!K63+Quad87!K63+Quad91!K63+Quad01!K63+'HP87'!K63+'HP91'!K63+'HP01'!K63+Mean87!K63+Mean91!K63+Mean01!K63+MeanCommon!K63,0)</f>
        <v>0.96453127407305739</v>
      </c>
      <c r="L63" s="133">
        <f>IF(L$2,'Lin87'!L63+'Lin91'!L63+'Lin01'!L63+Quad87!L63+Quad91!L63+Quad01!L63+'HP87'!L63+'HP91'!L63+'HP01'!L63+Mean87!L63+Mean91!L63+Mean01!L63+MeanCommon!L63,0)</f>
        <v>0.14737172904131154</v>
      </c>
      <c r="M63" s="133">
        <f>IF(M$2,'Lin87'!M63+'Lin91'!M63+'Lin01'!M63+Quad87!M63+Quad91!M63+Quad01!M63+'HP87'!M63+'HP91'!M63+'HP01'!M63+Mean87!M63+Mean91!M63+Mean01!M63+MeanCommon!M63,0)</f>
        <v>455.59516534320505</v>
      </c>
      <c r="N63" s="133">
        <f>IF(N$2,'Lin87'!N63+'Lin91'!N63+'Lin01'!N63+Quad87!N63+Quad91!N63+Quad01!N63+'HP87'!N63+'HP91'!N63+'HP01'!N63+Mean87!N63+Mean91!N63+Mean01!N63+MeanCommon!N63,0)</f>
        <v>0.24839447836386697</v>
      </c>
      <c r="O63" s="133">
        <f>IF(O$2,'Lin87'!O63+'Lin91'!O63+'Lin01'!O63+Quad87!O63+Quad91!O63+Quad01!O63+'HP87'!O63+'HP91'!O63+'HP01'!O63+Mean87!O63+Mean91!O63+Mean01!O63+MeanCommon!O63,0)</f>
        <v>5.8699579730958451</v>
      </c>
      <c r="P63" s="133">
        <f>IF(P$2,'Lin87'!P63+'Lin91'!P63+'Lin01'!P63+Quad87!P63+Quad91!P63+Quad01!P63+'HP87'!P63+'HP91'!P63+'HP01'!P63+Mean87!P63+Mean91!P63+Mean01!P63+MeanCommon!P63,0)</f>
        <v>-9.1633183224032411E-2</v>
      </c>
      <c r="Q63" s="133">
        <f>IF(Q$2,'Lin87'!Q63+'Lin91'!Q63+'Lin01'!Q63+Quad87!Q63+Quad91!Q63+Quad01!Q63+'HP87'!Q63+'HP91'!Q63+'HP01'!Q63+Mean87!Q63+Mean91!Q63+Mean01!Q63+MeanCommon!Q63,0)</f>
        <v>1445.8993601247964</v>
      </c>
      <c r="R63" s="133">
        <f>IF(R$2,'Lin87'!R63+'Lin91'!R63+'Lin01'!R63+Quad87!R63+Quad91!R63+Quad01!R63+'HP87'!R63+'HP91'!R63+'HP01'!R63+Mean87!R63+Mean91!R63+Mean01!R63+MeanCommon!R63,0)</f>
        <v>0.78705022968172189</v>
      </c>
      <c r="S63" s="133">
        <f>IF(S$2,'Lin87'!S63+'Lin91'!S63+'Lin01'!S63+Quad87!S63+Quad91!S63+Quad01!S63+'HP87'!S63+'HP91'!S63+'HP01'!S63+Mean87!S63+Mean91!S63+Mean01!S63+MeanCommon!S63,0)</f>
        <v>0.42983300578841338</v>
      </c>
      <c r="T63" s="133">
        <f>IF(T$2,'Lin87'!T63+'Lin91'!T63+'Lin01'!T63+Quad87!T63+Quad91!T63+Quad01!T63+'HP87'!T63+'HP91'!T63+'HP01'!T63+Mean87!T63+Mean91!T63+Mean01!T63+MeanCommon!T63,0)</f>
        <v>0.35721722389330995</v>
      </c>
      <c r="U63" s="133">
        <f>IF(U$2,'Lin87'!U63+'Lin91'!U63+'Lin01'!U63+Quad87!U63+Quad91!U63+Quad01!U63+'HP87'!U63+'HP91'!U63+'HP01'!U63+Mean87!U63+Mean91!U63+Mean01!U63+MeanCommon!U63,0)</f>
        <v>467.31470152146574</v>
      </c>
      <c r="V63" s="133">
        <f>IF(V$2,'Lin87'!V63+'Lin91'!V63+'Lin01'!V63+Quad87!V63+Quad91!V63+Quad01!V63+'HP87'!V63+'HP91'!V63+'HP01'!V63+Mean87!V63+Mean91!V63+Mean01!V63+MeanCommon!V63,0)</f>
        <v>0.64827172638753461</v>
      </c>
      <c r="W63" s="133">
        <f>IF(W$2,'Lin87'!W63+'Lin91'!W63+'Lin01'!W63+Quad87!W63+Quad91!W63+Quad01!W63+'HP87'!W63+'HP91'!W63+'HP01'!W63+Mean87!W63+Mean91!W63+Mean01!W63+MeanCommon!W63,0)</f>
        <v>464.31729255753385</v>
      </c>
      <c r="X63" s="133">
        <f>IF(X$2,'Lin87'!X63+'Lin91'!X63+'Lin01'!X63+Quad87!X63+Quad91!X63+Quad01!X63+'HP87'!X63+'HP91'!X63+'HP01'!X63+Mean87!X63+Mean91!X63+Mean01!X63+MeanCommon!X63,0)</f>
        <v>0.5569110282440688</v>
      </c>
      <c r="Y63" s="133">
        <f>IF(Y$2,'Lin87'!Y63+'Lin91'!Y63+'Lin01'!Y63+Quad87!Y63+Quad91!Y63+Quad01!Y63+'HP87'!Y63+'HP91'!Y63+'HP01'!Y63+Mean87!Y63+Mean91!Y63+Mean01!Y63+MeanCommon!Y63,0)</f>
        <v>0.53927454418851795</v>
      </c>
      <c r="Z63" s="133">
        <f>IF(Z$2,'Lin87'!Z63+'Lin91'!Z63+'Lin01'!Z63+Quad87!Z63+Quad91!Z63+Quad01!Z63+'HP87'!Z63+'HP91'!Z63+'HP01'!Z63+Mean87!Z63+Mean91!Z63+Mean01!Z63+MeanCommon!Z63,0)</f>
        <v>368.63072121798848</v>
      </c>
      <c r="AA63" s="133">
        <f>IF(AA$2,'Lin87'!AA63+'Lin91'!AA63+'Lin01'!AA63+Quad87!AA63+Quad91!AA63+Quad01!AA63+'HP87'!AA63+'HP91'!AA63+'HP01'!AA63+Mean87!AA63+Mean91!AA63+Mean01!AA63+MeanCommon!AA63,0)</f>
        <v>379.25900461760449</v>
      </c>
      <c r="AB63" s="133">
        <f>IF(AB$2,'Lin87'!AB63+'Lin91'!AB63+'Lin01'!AB63+Quad87!AB63+Quad91!AB63+Quad01!AB63+'HP87'!AB63+'HP91'!AB63+'HP01'!AB63+Mean87!AB63+Mean91!AB63+Mean01!AB63+MeanCommon!AB63,0)</f>
        <v>-8.2708477966612381</v>
      </c>
      <c r="AC63" s="133">
        <f>IF(AC$2,'Lin87'!AC63+'Lin91'!AC63+'Lin01'!AC63+Quad87!AC63+Quad91!AC63+Quad01!AC63+'HP87'!AC63+'HP91'!AC63+'HP01'!AC63+Mean87!AC63+Mean91!AC63+Mean01!AC63+MeanCommon!AC63,0)</f>
        <v>7.9282891803892195</v>
      </c>
      <c r="AD63" s="133">
        <f>IF(AD$2,'Lin87'!AD63+'Lin91'!AD63+'Lin01'!AD63+Quad87!AD63+Quad91!AD63+Quad01!AD63+'HP87'!AD63+'HP91'!AD63+'HP01'!AD63+Mean87!AD63+Mean91!AD63+Mean01!AD63+MeanCommon!AD63,0)</f>
        <v>1.21041671779895</v>
      </c>
    </row>
    <row r="64" spans="1:30">
      <c r="A64" t="s">
        <v>461</v>
      </c>
      <c r="B64" s="133">
        <f>IF(B$2,'Lin87'!B64+'Lin91'!B64+'Lin01'!B64+Quad87!B64+Quad91!B64+Quad01!B64+'HP87'!B64+'HP91'!B64+'HP01'!B64+Mean87!B64+Mean91!B64+Mean01!B64+MeanCommon!B64,0)</f>
        <v>0.97508613524746723</v>
      </c>
      <c r="C64" s="133">
        <f>IF(C$2,'Lin87'!C64+'Lin91'!C64+'Lin01'!C64+Quad87!C64+Quad91!C64+Quad01!C64+'HP87'!C64+'HP91'!C64+'HP01'!C64+Mean87!C64+Mean91!C64+Mean01!C64+MeanCommon!C64,0)</f>
        <v>1.0965181975386731</v>
      </c>
      <c r="D64" s="133">
        <f>IF(D$2,'Lin87'!D64+'Lin91'!D64+'Lin01'!D64+Quad87!D64+Quad91!D64+Quad01!D64+'HP87'!D64+'HP91'!D64+'HP01'!D64+Mean87!D64+Mean91!D64+Mean01!D64+MeanCommon!D64,0)</f>
        <v>1493.3448851797166</v>
      </c>
      <c r="E64" s="133">
        <f>IF(E$2,'Lin87'!E64+'Lin91'!E64+'Lin01'!E64+Quad87!E64+Quad91!E64+Quad01!E64+'HP87'!E64+'HP91'!E64+'HP01'!E64+Mean87!E64+Mean91!E64+Mean01!E64+MeanCommon!E64,0)</f>
        <v>1502.2364955587241</v>
      </c>
      <c r="F64" s="133">
        <f>IF(F$2,'Lin87'!F64+'Lin91'!F64+'Lin01'!F64+Quad87!F64+Quad91!F64+Quad01!F64+'HP87'!F64+'HP91'!F64+'HP01'!F64+Mean87!F64+Mean91!F64+Mean01!F64+MeanCommon!F64,0)</f>
        <v>1517.6774374292911</v>
      </c>
      <c r="G64" s="133">
        <f>IF(G$2,'Lin87'!G64+'Lin91'!G64+'Lin01'!G64+Quad87!G64+Quad91!G64+Quad01!G64+'HP87'!G64+'HP91'!G64+'HP01'!G64+Mean87!G64+Mean91!G64+Mean01!G64+MeanCommon!G64,0)</f>
        <v>1.3145283028639994</v>
      </c>
      <c r="H64" s="133">
        <f>IF(H$2,'Lin87'!H64+'Lin91'!H64+'Lin01'!H64+Quad87!H64+Quad91!H64+Quad01!H64+'HP87'!H64+'HP91'!H64+'HP01'!H64+Mean87!H64+Mean91!H64+Mean01!H64+MeanCommon!H64,0)</f>
        <v>1.5599703268041563</v>
      </c>
      <c r="I64" s="133">
        <f>IF(I$2,'Lin87'!I64+'Lin91'!I64+'Lin01'!I64+Quad87!I64+Quad91!I64+Quad01!I64+'HP87'!I64+'HP91'!I64+'HP01'!I64+Mean87!I64+Mean91!I64+Mean01!I64+MeanCommon!I64,0)</f>
        <v>0.81715954503174404</v>
      </c>
      <c r="J64" s="133">
        <f>IF(J$2,'Lin87'!J64+'Lin91'!J64+'Lin01'!J64+Quad87!J64+Quad91!J64+Quad01!J64+'HP87'!J64+'HP91'!J64+'HP01'!J64+Mean87!J64+Mean91!J64+Mean01!J64+MeanCommon!J64,0)</f>
        <v>0.63679839703649488</v>
      </c>
      <c r="K64" s="133">
        <f>IF(K$2,'Lin87'!K64+'Lin91'!K64+'Lin01'!K64+Quad87!K64+Quad91!K64+Quad01!K64+'HP87'!K64+'HP91'!K64+'HP01'!K64+Mean87!K64+Mean91!K64+Mean01!K64+MeanCommon!K64,0)</f>
        <v>0.96453127407305739</v>
      </c>
      <c r="L64" s="133">
        <f>IF(L$2,'Lin87'!L64+'Lin91'!L64+'Lin01'!L64+Quad87!L64+Quad91!L64+Quad01!L64+'HP87'!L64+'HP91'!L64+'HP01'!L64+Mean87!L64+Mean91!L64+Mean01!L64+MeanCommon!L64,0)</f>
        <v>0.14737172904131154</v>
      </c>
      <c r="M64" s="133">
        <f>IF(M$2,'Lin87'!M64+'Lin91'!M64+'Lin01'!M64+Quad87!M64+Quad91!M64+Quad01!M64+'HP87'!M64+'HP91'!M64+'HP01'!M64+Mean87!M64+Mean91!M64+Mean01!M64+MeanCommon!M64,0)</f>
        <v>455.59516534320505</v>
      </c>
      <c r="N64" s="133">
        <f>IF(N$2,'Lin87'!N64+'Lin91'!N64+'Lin01'!N64+Quad87!N64+Quad91!N64+Quad01!N64+'HP87'!N64+'HP91'!N64+'HP01'!N64+Mean87!N64+Mean91!N64+Mean01!N64+MeanCommon!N64,0)</f>
        <v>0.24839447836386697</v>
      </c>
      <c r="O64" s="133">
        <f>IF(O$2,'Lin87'!O64+'Lin91'!O64+'Lin01'!O64+Quad87!O64+Quad91!O64+Quad01!O64+'HP87'!O64+'HP91'!O64+'HP01'!O64+Mean87!O64+Mean91!O64+Mean01!O64+MeanCommon!O64,0)</f>
        <v>5.8699579730958451</v>
      </c>
      <c r="P64" s="133">
        <f>IF(P$2,'Lin87'!P64+'Lin91'!P64+'Lin01'!P64+Quad87!P64+Quad91!P64+Quad01!P64+'HP87'!P64+'HP91'!P64+'HP01'!P64+Mean87!P64+Mean91!P64+Mean01!P64+MeanCommon!P64,0)</f>
        <v>-9.1633183224032411E-2</v>
      </c>
      <c r="Q64" s="133">
        <f>IF(Q$2,'Lin87'!Q64+'Lin91'!Q64+'Lin01'!Q64+Quad87!Q64+Quad91!Q64+Quad01!Q64+'HP87'!Q64+'HP91'!Q64+'HP01'!Q64+Mean87!Q64+Mean91!Q64+Mean01!Q64+MeanCommon!Q64,0)</f>
        <v>1447.0467017354213</v>
      </c>
      <c r="R64" s="133">
        <f>IF(R$2,'Lin87'!R64+'Lin91'!R64+'Lin01'!R64+Quad87!R64+Quad91!R64+Quad01!R64+'HP87'!R64+'HP91'!R64+'HP01'!R64+Mean87!R64+Mean91!R64+Mean01!R64+MeanCommon!R64,0)</f>
        <v>0.78705022968172189</v>
      </c>
      <c r="S64" s="133">
        <f>IF(S$2,'Lin87'!S64+'Lin91'!S64+'Lin01'!S64+Quad87!S64+Quad91!S64+Quad01!S64+'HP87'!S64+'HP91'!S64+'HP01'!S64+Mean87!S64+Mean91!S64+Mean01!S64+MeanCommon!S64,0)</f>
        <v>0.42983300578841338</v>
      </c>
      <c r="T64" s="133">
        <f>IF(T$2,'Lin87'!T64+'Lin91'!T64+'Lin01'!T64+Quad87!T64+Quad91!T64+Quad01!T64+'HP87'!T64+'HP91'!T64+'HP01'!T64+Mean87!T64+Mean91!T64+Mean01!T64+MeanCommon!T64,0)</f>
        <v>0.35721722389330995</v>
      </c>
      <c r="U64" s="133">
        <f>IF(U$2,'Lin87'!U64+'Lin91'!U64+'Lin01'!U64+Quad87!U64+Quad91!U64+Quad01!U64+'HP87'!U64+'HP91'!U64+'HP01'!U64+Mean87!U64+Mean91!U64+Mean01!U64+MeanCommon!U64,0)</f>
        <v>468.22929912390737</v>
      </c>
      <c r="V64" s="133">
        <f>IF(V$2,'Lin87'!V64+'Lin91'!V64+'Lin01'!V64+Quad87!V64+Quad91!V64+Quad01!V64+'HP87'!V64+'HP91'!V64+'HP01'!V64+Mean87!V64+Mean91!V64+Mean01!V64+MeanCommon!V64,0)</f>
        <v>0.64827172638753461</v>
      </c>
      <c r="W64" s="133">
        <f>IF(W$2,'Lin87'!W64+'Lin91'!W64+'Lin01'!W64+Quad87!W64+Quad91!W64+Quad01!W64+'HP87'!W64+'HP91'!W64+'HP01'!W64+Mean87!W64+Mean91!W64+Mean01!W64+MeanCommon!W64,0)</f>
        <v>464.31729255753385</v>
      </c>
      <c r="X64" s="133">
        <f>IF(X$2,'Lin87'!X64+'Lin91'!X64+'Lin01'!X64+Quad87!X64+Quad91!X64+Quad01!X64+'HP87'!X64+'HP91'!X64+'HP01'!X64+Mean87!X64+Mean91!X64+Mean01!X64+MeanCommon!X64,0)</f>
        <v>0.5569110282440688</v>
      </c>
      <c r="Y64" s="133">
        <f>IF(Y$2,'Lin87'!Y64+'Lin91'!Y64+'Lin01'!Y64+Quad87!Y64+Quad91!Y64+Quad01!Y64+'HP87'!Y64+'HP91'!Y64+'HP01'!Y64+Mean87!Y64+Mean91!Y64+Mean01!Y64+MeanCommon!Y64,0)</f>
        <v>0.53927454418851795</v>
      </c>
      <c r="Z64" s="133">
        <f>IF(Z$2,'Lin87'!Z64+'Lin91'!Z64+'Lin01'!Z64+Quad87!Z64+Quad91!Z64+Quad01!Z64+'HP87'!Z64+'HP91'!Z64+'HP01'!Z64+Mean87!Z64+Mean91!Z64+Mean01!Z64+MeanCommon!Z64,0)</f>
        <v>368.43150624027874</v>
      </c>
      <c r="AA64" s="133">
        <f>IF(AA$2,'Lin87'!AA64+'Lin91'!AA64+'Lin01'!AA64+Quad87!AA64+Quad91!AA64+Quad01!AA64+'HP87'!AA64+'HP91'!AA64+'HP01'!AA64+Mean87!AA64+Mean91!AA64+Mean01!AA64+MeanCommon!AA64,0)</f>
        <v>378.98374333012202</v>
      </c>
      <c r="AB64" s="133">
        <f>IF(AB$2,'Lin87'!AB64+'Lin91'!AB64+'Lin01'!AB64+Quad87!AB64+Quad91!AB64+Quad01!AB64+'HP87'!AB64+'HP91'!AB64+'HP01'!AB64+Mean87!AB64+Mean91!AB64+Mean01!AB64+MeanCommon!AB64,0)</f>
        <v>-8.2708477966612381</v>
      </c>
      <c r="AC64" s="133">
        <f>IF(AC$2,'Lin87'!AC64+'Lin91'!AC64+'Lin01'!AC64+Quad87!AC64+Quad91!AC64+Quad01!AC64+'HP87'!AC64+'HP91'!AC64+'HP01'!AC64+Mean87!AC64+Mean91!AC64+Mean01!AC64+MeanCommon!AC64,0)</f>
        <v>7.9282891803892195</v>
      </c>
      <c r="AD64" s="133">
        <f>IF(AD$2,'Lin87'!AD64+'Lin91'!AD64+'Lin01'!AD64+Quad87!AD64+Quad91!AD64+Quad01!AD64+'HP87'!AD64+'HP91'!AD64+'HP01'!AD64+Mean87!AD64+Mean91!AD64+Mean01!AD64+MeanCommon!AD64,0)</f>
        <v>1.21041671779895</v>
      </c>
    </row>
    <row r="65" spans="1:30">
      <c r="A65" t="s">
        <v>326</v>
      </c>
      <c r="B65" s="133">
        <f>IF(B$2,'Lin87'!B65+'Lin91'!B65+'Lin01'!B65+Quad87!B65+Quad91!B65+Quad01!B65+'HP87'!B65+'HP91'!B65+'HP01'!B65+Mean87!B65+Mean91!B65+Mean01!B65+MeanCommon!B65,0)</f>
        <v>0.97508613524746723</v>
      </c>
      <c r="C65" s="133">
        <f>IF(C$2,'Lin87'!C65+'Lin91'!C65+'Lin01'!C65+Quad87!C65+Quad91!C65+Quad01!C65+'HP87'!C65+'HP91'!C65+'HP01'!C65+Mean87!C65+Mean91!C65+Mean01!C65+MeanCommon!C65,0)</f>
        <v>1.0965181975386731</v>
      </c>
      <c r="D65" s="133">
        <f>IF(D$2,'Lin87'!D65+'Lin91'!D65+'Lin01'!D65+Quad87!D65+Quad91!D65+Quad01!D65+'HP87'!D65+'HP91'!D65+'HP01'!D65+Mean87!D65+Mean91!D65+Mean01!D65+MeanCommon!D65,0)</f>
        <v>1493.3386302581052</v>
      </c>
      <c r="E65" s="133">
        <f>IF(E$2,'Lin87'!E65+'Lin91'!E65+'Lin01'!E65+Quad87!E65+Quad91!E65+Quad01!E65+'HP87'!E65+'HP91'!E65+'HP01'!E65+Mean87!E65+Mean91!E65+Mean01!E65+MeanCommon!E65,0)</f>
        <v>1502.2523820822398</v>
      </c>
      <c r="F65" s="133">
        <f>IF(F$2,'Lin87'!F65+'Lin91'!F65+'Lin01'!F65+Quad87!F65+Quad91!F65+Quad01!F65+'HP87'!F65+'HP91'!F65+'HP01'!F65+Mean87!F65+Mean91!F65+Mean01!F65+MeanCommon!F65,0)</f>
        <v>1517.9230366297356</v>
      </c>
      <c r="G65" s="133">
        <f>IF(G$2,'Lin87'!G65+'Lin91'!G65+'Lin01'!G65+Quad87!G65+Quad91!G65+Quad01!G65+'HP87'!G65+'HP91'!G65+'HP01'!G65+Mean87!G65+Mean91!G65+Mean01!G65+MeanCommon!G65,0)</f>
        <v>1.3145283028639994</v>
      </c>
      <c r="H65" s="133">
        <f>IF(H$2,'Lin87'!H65+'Lin91'!H65+'Lin01'!H65+Quad87!H65+Quad91!H65+Quad01!H65+'HP87'!H65+'HP91'!H65+'HP01'!H65+Mean87!H65+Mean91!H65+Mean01!H65+MeanCommon!H65,0)</f>
        <v>1.5599703268041563</v>
      </c>
      <c r="I65" s="133">
        <f>IF(I$2,'Lin87'!I65+'Lin91'!I65+'Lin01'!I65+Quad87!I65+Quad91!I65+Quad01!I65+'HP87'!I65+'HP91'!I65+'HP01'!I65+Mean87!I65+Mean91!I65+Mean01!I65+MeanCommon!I65,0)</f>
        <v>0.81715954503174404</v>
      </c>
      <c r="J65" s="133">
        <f>IF(J$2,'Lin87'!J65+'Lin91'!J65+'Lin01'!J65+Quad87!J65+Quad91!J65+Quad01!J65+'HP87'!J65+'HP91'!J65+'HP01'!J65+Mean87!J65+Mean91!J65+Mean01!J65+MeanCommon!J65,0)</f>
        <v>0.63679839703649488</v>
      </c>
      <c r="K65" s="133">
        <f>IF(K$2,'Lin87'!K65+'Lin91'!K65+'Lin01'!K65+Quad87!K65+Quad91!K65+Quad01!K65+'HP87'!K65+'HP91'!K65+'HP01'!K65+Mean87!K65+Mean91!K65+Mean01!K65+MeanCommon!K65,0)</f>
        <v>0.96453127407305739</v>
      </c>
      <c r="L65" s="133">
        <f>IF(L$2,'Lin87'!L65+'Lin91'!L65+'Lin01'!L65+Quad87!L65+Quad91!L65+Quad01!L65+'HP87'!L65+'HP91'!L65+'HP01'!L65+Mean87!L65+Mean91!L65+Mean01!L65+MeanCommon!L65,0)</f>
        <v>0.14737172904131154</v>
      </c>
      <c r="M65" s="133">
        <f>IF(M$2,'Lin87'!M65+'Lin91'!M65+'Lin01'!M65+Quad87!M65+Quad91!M65+Quad01!M65+'HP87'!M65+'HP91'!M65+'HP01'!M65+Mean87!M65+Mean91!M65+Mean01!M65+MeanCommon!M65,0)</f>
        <v>455.59516534320505</v>
      </c>
      <c r="N65" s="133">
        <f>IF(N$2,'Lin87'!N65+'Lin91'!N65+'Lin01'!N65+Quad87!N65+Quad91!N65+Quad01!N65+'HP87'!N65+'HP91'!N65+'HP01'!N65+Mean87!N65+Mean91!N65+Mean01!N65+MeanCommon!N65,0)</f>
        <v>0.24839447836386697</v>
      </c>
      <c r="O65" s="133">
        <f>IF(O$2,'Lin87'!O65+'Lin91'!O65+'Lin01'!O65+Quad87!O65+Quad91!O65+Quad01!O65+'HP87'!O65+'HP91'!O65+'HP01'!O65+Mean87!O65+Mean91!O65+Mean01!O65+MeanCommon!O65,0)</f>
        <v>5.8699579730958451</v>
      </c>
      <c r="P65" s="133">
        <f>IF(P$2,'Lin87'!P65+'Lin91'!P65+'Lin01'!P65+Quad87!P65+Quad91!P65+Quad01!P65+'HP87'!P65+'HP91'!P65+'HP01'!P65+Mean87!P65+Mean91!P65+Mean01!P65+MeanCommon!P65,0)</f>
        <v>-9.1633183224032411E-2</v>
      </c>
      <c r="Q65" s="133">
        <f>IF(Q$2,'Lin87'!Q65+'Lin91'!Q65+'Lin01'!Q65+Quad87!Q65+Quad91!Q65+Quad01!Q65+'HP87'!Q65+'HP91'!Q65+'HP01'!Q65+Mean87!Q65+Mean91!Q65+Mean01!Q65+MeanCommon!Q65,0)</f>
        <v>1448.1940433460461</v>
      </c>
      <c r="R65" s="133">
        <f>IF(R$2,'Lin87'!R65+'Lin91'!R65+'Lin01'!R65+Quad87!R65+Quad91!R65+Quad01!R65+'HP87'!R65+'HP91'!R65+'HP01'!R65+Mean87!R65+Mean91!R65+Mean01!R65+MeanCommon!R65,0)</f>
        <v>0.78705022968172189</v>
      </c>
      <c r="S65" s="133">
        <f>IF(S$2,'Lin87'!S65+'Lin91'!S65+'Lin01'!S65+Quad87!S65+Quad91!S65+Quad01!S65+'HP87'!S65+'HP91'!S65+'HP01'!S65+Mean87!S65+Mean91!S65+Mean01!S65+MeanCommon!S65,0)</f>
        <v>0.42983300578841338</v>
      </c>
      <c r="T65" s="133">
        <f>IF(T$2,'Lin87'!T65+'Lin91'!T65+'Lin01'!T65+Quad87!T65+Quad91!T65+Quad01!T65+'HP87'!T65+'HP91'!T65+'HP01'!T65+Mean87!T65+Mean91!T65+Mean01!T65+MeanCommon!T65,0)</f>
        <v>0.35721722389330995</v>
      </c>
      <c r="U65" s="133">
        <f>IF(U$2,'Lin87'!U65+'Lin91'!U65+'Lin01'!U65+Quad87!U65+Quad91!U65+Quad01!U65+'HP87'!U65+'HP91'!U65+'HP01'!U65+Mean87!U65+Mean91!U65+Mean01!U65+MeanCommon!U65,0)</f>
        <v>469.14389672634906</v>
      </c>
      <c r="V65" s="133">
        <f>IF(V$2,'Lin87'!V65+'Lin91'!V65+'Lin01'!V65+Quad87!V65+Quad91!V65+Quad01!V65+'HP87'!V65+'HP91'!V65+'HP01'!V65+Mean87!V65+Mean91!V65+Mean01!V65+MeanCommon!V65,0)</f>
        <v>0.64827172638753461</v>
      </c>
      <c r="W65" s="133">
        <f>IF(W$2,'Lin87'!W65+'Lin91'!W65+'Lin01'!W65+Quad87!W65+Quad91!W65+Quad01!W65+'HP87'!W65+'HP91'!W65+'HP01'!W65+Mean87!W65+Mean91!W65+Mean01!W65+MeanCommon!W65,0)</f>
        <v>464.31729255753385</v>
      </c>
      <c r="X65" s="133">
        <f>IF(X$2,'Lin87'!X65+'Lin91'!X65+'Lin01'!X65+Quad87!X65+Quad91!X65+Quad01!X65+'HP87'!X65+'HP91'!X65+'HP01'!X65+Mean87!X65+Mean91!X65+Mean01!X65+MeanCommon!X65,0)</f>
        <v>0.5569110282440688</v>
      </c>
      <c r="Y65" s="133">
        <f>IF(Y$2,'Lin87'!Y65+'Lin91'!Y65+'Lin01'!Y65+Quad87!Y65+Quad91!Y65+Quad01!Y65+'HP87'!Y65+'HP91'!Y65+'HP01'!Y65+Mean87!Y65+Mean91!Y65+Mean01!Y65+MeanCommon!Y65,0)</f>
        <v>0.53927454418851795</v>
      </c>
      <c r="Z65" s="133">
        <f>IF(Z$2,'Lin87'!Z65+'Lin91'!Z65+'Lin01'!Z65+Quad87!Z65+Quad91!Z65+Quad01!Z65+'HP87'!Z65+'HP91'!Z65+'HP01'!Z65+Mean87!Z65+Mean91!Z65+Mean01!Z65+MeanCommon!Z65,0)</f>
        <v>368.23229126256905</v>
      </c>
      <c r="AA65" s="133">
        <f>IF(AA$2,'Lin87'!AA65+'Lin91'!AA65+'Lin01'!AA65+Quad87!AA65+Quad91!AA65+Quad01!AA65+'HP87'!AA65+'HP91'!AA65+'HP01'!AA65+Mean87!AA65+Mean91!AA65+Mean01!AA65+MeanCommon!AA65,0)</f>
        <v>378.70848204263962</v>
      </c>
      <c r="AB65" s="133">
        <f>IF(AB$2,'Lin87'!AB65+'Lin91'!AB65+'Lin01'!AB65+Quad87!AB65+Quad91!AB65+Quad01!AB65+'HP87'!AB65+'HP91'!AB65+'HP01'!AB65+Mean87!AB65+Mean91!AB65+Mean01!AB65+MeanCommon!AB65,0)</f>
        <v>-8.2708477966612381</v>
      </c>
      <c r="AC65" s="133">
        <f>IF(AC$2,'Lin87'!AC65+'Lin91'!AC65+'Lin01'!AC65+Quad87!AC65+Quad91!AC65+Quad01!AC65+'HP87'!AC65+'HP91'!AC65+'HP01'!AC65+Mean87!AC65+Mean91!AC65+Mean01!AC65+MeanCommon!AC65,0)</f>
        <v>7.9282891803892195</v>
      </c>
      <c r="AD65" s="133">
        <f>IF(AD$2,'Lin87'!AD65+'Lin91'!AD65+'Lin01'!AD65+Quad87!AD65+Quad91!AD65+Quad01!AD65+'HP87'!AD65+'HP91'!AD65+'HP01'!AD65+Mean87!AD65+Mean91!AD65+Mean01!AD65+MeanCommon!AD65,0)</f>
        <v>1.21041671779895</v>
      </c>
    </row>
    <row r="66" spans="1:30">
      <c r="A66" t="s">
        <v>327</v>
      </c>
      <c r="B66" s="133">
        <f>IF(B$2,'Lin87'!B66+'Lin91'!B66+'Lin01'!B66+Quad87!B66+Quad91!B66+Quad01!B66+'HP87'!B66+'HP91'!B66+'HP01'!B66+Mean87!B66+Mean91!B66+Mean01!B66+MeanCommon!B66,0)</f>
        <v>0.97508613524746723</v>
      </c>
      <c r="C66" s="133">
        <f>IF(C$2,'Lin87'!C66+'Lin91'!C66+'Lin01'!C66+Quad87!C66+Quad91!C66+Quad01!C66+'HP87'!C66+'HP91'!C66+'HP01'!C66+Mean87!C66+Mean91!C66+Mean01!C66+MeanCommon!C66,0)</f>
        <v>1.0965181975386731</v>
      </c>
      <c r="D66" s="133">
        <f>IF(D$2,'Lin87'!D66+'Lin91'!D66+'Lin01'!D66+Quad87!D66+Quad91!D66+Quad01!D66+'HP87'!D66+'HP91'!D66+'HP01'!D66+Mean87!D66+Mean91!D66+Mean01!D66+MeanCommon!D66,0)</f>
        <v>1493.3323753364939</v>
      </c>
      <c r="E66" s="133">
        <f>IF(E$2,'Lin87'!E66+'Lin91'!E66+'Lin01'!E66+Quad87!E66+Quad91!E66+Quad01!E66+'HP87'!E66+'HP91'!E66+'HP01'!E66+Mean87!E66+Mean91!E66+Mean01!E66+MeanCommon!E66,0)</f>
        <v>1502.2682686057556</v>
      </c>
      <c r="F66" s="133">
        <f>IF(F$2,'Lin87'!F66+'Lin91'!F66+'Lin01'!F66+Quad87!F66+Quad91!F66+Quad01!F66+'HP87'!F66+'HP91'!F66+'HP01'!F66+Mean87!F66+Mean91!F66+Mean01!F66+MeanCommon!F66,0)</f>
        <v>1518.1686358301802</v>
      </c>
      <c r="G66" s="133">
        <f>IF(G$2,'Lin87'!G66+'Lin91'!G66+'Lin01'!G66+Quad87!G66+Quad91!G66+Quad01!G66+'HP87'!G66+'HP91'!G66+'HP01'!G66+Mean87!G66+Mean91!G66+Mean01!G66+MeanCommon!G66,0)</f>
        <v>1.3145283028639994</v>
      </c>
      <c r="H66" s="133">
        <f>IF(H$2,'Lin87'!H66+'Lin91'!H66+'Lin01'!H66+Quad87!H66+Quad91!H66+Quad01!H66+'HP87'!H66+'HP91'!H66+'HP01'!H66+Mean87!H66+Mean91!H66+Mean01!H66+MeanCommon!H66,0)</f>
        <v>1.5599703268041563</v>
      </c>
      <c r="I66" s="133">
        <f>IF(I$2,'Lin87'!I66+'Lin91'!I66+'Lin01'!I66+Quad87!I66+Quad91!I66+Quad01!I66+'HP87'!I66+'HP91'!I66+'HP01'!I66+Mean87!I66+Mean91!I66+Mean01!I66+MeanCommon!I66,0)</f>
        <v>0.81715954503174404</v>
      </c>
      <c r="J66" s="133">
        <f>IF(J$2,'Lin87'!J66+'Lin91'!J66+'Lin01'!J66+Quad87!J66+Quad91!J66+Quad01!J66+'HP87'!J66+'HP91'!J66+'HP01'!J66+Mean87!J66+Mean91!J66+Mean01!J66+MeanCommon!J66,0)</f>
        <v>0.63679839703649488</v>
      </c>
      <c r="K66" s="133">
        <f>IF(K$2,'Lin87'!K66+'Lin91'!K66+'Lin01'!K66+Quad87!K66+Quad91!K66+Quad01!K66+'HP87'!K66+'HP91'!K66+'HP01'!K66+Mean87!K66+Mean91!K66+Mean01!K66+MeanCommon!K66,0)</f>
        <v>0.96453127407305739</v>
      </c>
      <c r="L66" s="133">
        <f>IF(L$2,'Lin87'!L66+'Lin91'!L66+'Lin01'!L66+Quad87!L66+Quad91!L66+Quad01!L66+'HP87'!L66+'HP91'!L66+'HP01'!L66+Mean87!L66+Mean91!L66+Mean01!L66+MeanCommon!L66,0)</f>
        <v>0.14737172904131154</v>
      </c>
      <c r="M66" s="133">
        <f>IF(M$2,'Lin87'!M66+'Lin91'!M66+'Lin01'!M66+Quad87!M66+Quad91!M66+Quad01!M66+'HP87'!M66+'HP91'!M66+'HP01'!M66+Mean87!M66+Mean91!M66+Mean01!M66+MeanCommon!M66,0)</f>
        <v>455.59516534320505</v>
      </c>
      <c r="N66" s="133">
        <f>IF(N$2,'Lin87'!N66+'Lin91'!N66+'Lin01'!N66+Quad87!N66+Quad91!N66+Quad01!N66+'HP87'!N66+'HP91'!N66+'HP01'!N66+Mean87!N66+Mean91!N66+Mean01!N66+MeanCommon!N66,0)</f>
        <v>0.24839447836386697</v>
      </c>
      <c r="O66" s="133">
        <f>IF(O$2,'Lin87'!O66+'Lin91'!O66+'Lin01'!O66+Quad87!O66+Quad91!O66+Quad01!O66+'HP87'!O66+'HP91'!O66+'HP01'!O66+Mean87!O66+Mean91!O66+Mean01!O66+MeanCommon!O66,0)</f>
        <v>5.8699579730958451</v>
      </c>
      <c r="P66" s="133">
        <f>IF(P$2,'Lin87'!P66+'Lin91'!P66+'Lin01'!P66+Quad87!P66+Quad91!P66+Quad01!P66+'HP87'!P66+'HP91'!P66+'HP01'!P66+Mean87!P66+Mean91!P66+Mean01!P66+MeanCommon!P66,0)</f>
        <v>-9.1633183224032411E-2</v>
      </c>
      <c r="Q66" s="133">
        <f>IF(Q$2,'Lin87'!Q66+'Lin91'!Q66+'Lin01'!Q66+Quad87!Q66+Quad91!Q66+Quad01!Q66+'HP87'!Q66+'HP91'!Q66+'HP01'!Q66+Mean87!Q66+Mean91!Q66+Mean01!Q66+MeanCommon!Q66,0)</f>
        <v>1449.3413849566709</v>
      </c>
      <c r="R66" s="133">
        <f>IF(R$2,'Lin87'!R66+'Lin91'!R66+'Lin01'!R66+Quad87!R66+Quad91!R66+Quad01!R66+'HP87'!R66+'HP91'!R66+'HP01'!R66+Mean87!R66+Mean91!R66+Mean01!R66+MeanCommon!R66,0)</f>
        <v>0.78705022968172189</v>
      </c>
      <c r="S66" s="133">
        <f>IF(S$2,'Lin87'!S66+'Lin91'!S66+'Lin01'!S66+Quad87!S66+Quad91!S66+Quad01!S66+'HP87'!S66+'HP91'!S66+'HP01'!S66+Mean87!S66+Mean91!S66+Mean01!S66+MeanCommon!S66,0)</f>
        <v>0.42983300578841338</v>
      </c>
      <c r="T66" s="133">
        <f>IF(T$2,'Lin87'!T66+'Lin91'!T66+'Lin01'!T66+Quad87!T66+Quad91!T66+Quad01!T66+'HP87'!T66+'HP91'!T66+'HP01'!T66+Mean87!T66+Mean91!T66+Mean01!T66+MeanCommon!T66,0)</f>
        <v>0.35721722389330995</v>
      </c>
      <c r="U66" s="133">
        <f>IF(U$2,'Lin87'!U66+'Lin91'!U66+'Lin01'!U66+Quad87!U66+Quad91!U66+Quad01!U66+'HP87'!U66+'HP91'!U66+'HP01'!U66+Mean87!U66+Mean91!U66+Mean01!U66+MeanCommon!U66,0)</f>
        <v>470.05849432879069</v>
      </c>
      <c r="V66" s="133">
        <f>IF(V$2,'Lin87'!V66+'Lin91'!V66+'Lin01'!V66+Quad87!V66+Quad91!V66+Quad01!V66+'HP87'!V66+'HP91'!V66+'HP01'!V66+Mean87!V66+Mean91!V66+Mean01!V66+MeanCommon!V66,0)</f>
        <v>0.64827172638753461</v>
      </c>
      <c r="W66" s="133">
        <f>IF(W$2,'Lin87'!W66+'Lin91'!W66+'Lin01'!W66+Quad87!W66+Quad91!W66+Quad01!W66+'HP87'!W66+'HP91'!W66+'HP01'!W66+Mean87!W66+Mean91!W66+Mean01!W66+MeanCommon!W66,0)</f>
        <v>464.31729255753385</v>
      </c>
      <c r="X66" s="133">
        <f>IF(X$2,'Lin87'!X66+'Lin91'!X66+'Lin01'!X66+Quad87!X66+Quad91!X66+Quad01!X66+'HP87'!X66+'HP91'!X66+'HP01'!X66+Mean87!X66+Mean91!X66+Mean01!X66+MeanCommon!X66,0)</f>
        <v>0.5569110282440688</v>
      </c>
      <c r="Y66" s="133">
        <f>IF(Y$2,'Lin87'!Y66+'Lin91'!Y66+'Lin01'!Y66+Quad87!Y66+Quad91!Y66+Quad01!Y66+'HP87'!Y66+'HP91'!Y66+'HP01'!Y66+Mean87!Y66+Mean91!Y66+Mean01!Y66+MeanCommon!Y66,0)</f>
        <v>0.53927454418851795</v>
      </c>
      <c r="Z66" s="133">
        <f>IF(Z$2,'Lin87'!Z66+'Lin91'!Z66+'Lin01'!Z66+Quad87!Z66+Quad91!Z66+Quad01!Z66+'HP87'!Z66+'HP91'!Z66+'HP01'!Z66+Mean87!Z66+Mean91!Z66+Mean01!Z66+MeanCommon!Z66,0)</f>
        <v>368.03307628485936</v>
      </c>
      <c r="AA66" s="133">
        <f>IF(AA$2,'Lin87'!AA66+'Lin91'!AA66+'Lin01'!AA66+Quad87!AA66+Quad91!AA66+Quad01!AA66+'HP87'!AA66+'HP91'!AA66+'HP01'!AA66+Mean87!AA66+Mean91!AA66+Mean01!AA66+MeanCommon!AA66,0)</f>
        <v>378.43322075515721</v>
      </c>
      <c r="AB66" s="133">
        <f>IF(AB$2,'Lin87'!AB66+'Lin91'!AB66+'Lin01'!AB66+Quad87!AB66+Quad91!AB66+Quad01!AB66+'HP87'!AB66+'HP91'!AB66+'HP01'!AB66+Mean87!AB66+Mean91!AB66+Mean01!AB66+MeanCommon!AB66,0)</f>
        <v>-8.2708477966612381</v>
      </c>
      <c r="AC66" s="133">
        <f>IF(AC$2,'Lin87'!AC66+'Lin91'!AC66+'Lin01'!AC66+Quad87!AC66+Quad91!AC66+Quad01!AC66+'HP87'!AC66+'HP91'!AC66+'HP01'!AC66+Mean87!AC66+Mean91!AC66+Mean01!AC66+MeanCommon!AC66,0)</f>
        <v>7.9282891803892195</v>
      </c>
      <c r="AD66" s="133">
        <f>IF(AD$2,'Lin87'!AD66+'Lin91'!AD66+'Lin01'!AD66+Quad87!AD66+Quad91!AD66+Quad01!AD66+'HP87'!AD66+'HP91'!AD66+'HP01'!AD66+Mean87!AD66+Mean91!AD66+Mean01!AD66+MeanCommon!AD66,0)</f>
        <v>1.21041671779895</v>
      </c>
    </row>
    <row r="67" spans="1:30">
      <c r="A67" t="s">
        <v>328</v>
      </c>
      <c r="B67" s="133">
        <f>IF(B$2,'Lin87'!B67+'Lin91'!B67+'Lin01'!B67+Quad87!B67+Quad91!B67+Quad01!B67+'HP87'!B67+'HP91'!B67+'HP01'!B67+Mean87!B67+Mean91!B67+Mean01!B67+MeanCommon!B67,0)</f>
        <v>0.97508613524746723</v>
      </c>
      <c r="C67" s="133">
        <f>IF(C$2,'Lin87'!C67+'Lin91'!C67+'Lin01'!C67+Quad87!C67+Quad91!C67+Quad01!C67+'HP87'!C67+'HP91'!C67+'HP01'!C67+Mean87!C67+Mean91!C67+Mean01!C67+MeanCommon!C67,0)</f>
        <v>1.0965181975386731</v>
      </c>
      <c r="D67" s="133">
        <f>IF(D$2,'Lin87'!D67+'Lin91'!D67+'Lin01'!D67+Quad87!D67+Quad91!D67+Quad01!D67+'HP87'!D67+'HP91'!D67+'HP01'!D67+Mean87!D67+Mean91!D67+Mean01!D67+MeanCommon!D67,0)</f>
        <v>1493.3261204148826</v>
      </c>
      <c r="E67" s="133">
        <f>IF(E$2,'Lin87'!E67+'Lin91'!E67+'Lin01'!E67+Quad87!E67+Quad91!E67+Quad01!E67+'HP87'!E67+'HP91'!E67+'HP01'!E67+Mean87!E67+Mean91!E67+Mean01!E67+MeanCommon!E67,0)</f>
        <v>1502.2841551292713</v>
      </c>
      <c r="F67" s="133">
        <f>IF(F$2,'Lin87'!F67+'Lin91'!F67+'Lin01'!F67+Quad87!F67+Quad91!F67+Quad01!F67+'HP87'!F67+'HP91'!F67+'HP01'!F67+Mean87!F67+Mean91!F67+Mean01!F67+MeanCommon!F67,0)</f>
        <v>1518.4142350306247</v>
      </c>
      <c r="G67" s="133">
        <f>IF(G$2,'Lin87'!G67+'Lin91'!G67+'Lin01'!G67+Quad87!G67+Quad91!G67+Quad01!G67+'HP87'!G67+'HP91'!G67+'HP01'!G67+Mean87!G67+Mean91!G67+Mean01!G67+MeanCommon!G67,0)</f>
        <v>1.3145283028639994</v>
      </c>
      <c r="H67" s="133">
        <f>IF(H$2,'Lin87'!H67+'Lin91'!H67+'Lin01'!H67+Quad87!H67+Quad91!H67+Quad01!H67+'HP87'!H67+'HP91'!H67+'HP01'!H67+Mean87!H67+Mean91!H67+Mean01!H67+MeanCommon!H67,0)</f>
        <v>1.5599703268041563</v>
      </c>
      <c r="I67" s="133">
        <f>IF(I$2,'Lin87'!I67+'Lin91'!I67+'Lin01'!I67+Quad87!I67+Quad91!I67+Quad01!I67+'HP87'!I67+'HP91'!I67+'HP01'!I67+Mean87!I67+Mean91!I67+Mean01!I67+MeanCommon!I67,0)</f>
        <v>0.81715954503174404</v>
      </c>
      <c r="J67" s="133">
        <f>IF(J$2,'Lin87'!J67+'Lin91'!J67+'Lin01'!J67+Quad87!J67+Quad91!J67+Quad01!J67+'HP87'!J67+'HP91'!J67+'HP01'!J67+Mean87!J67+Mean91!J67+Mean01!J67+MeanCommon!J67,0)</f>
        <v>0.63679839703649488</v>
      </c>
      <c r="K67" s="133">
        <f>IF(K$2,'Lin87'!K67+'Lin91'!K67+'Lin01'!K67+Quad87!K67+Quad91!K67+Quad01!K67+'HP87'!K67+'HP91'!K67+'HP01'!K67+Mean87!K67+Mean91!K67+Mean01!K67+MeanCommon!K67,0)</f>
        <v>0.96453127407305739</v>
      </c>
      <c r="L67" s="133">
        <f>IF(L$2,'Lin87'!L67+'Lin91'!L67+'Lin01'!L67+Quad87!L67+Quad91!L67+Quad01!L67+'HP87'!L67+'HP91'!L67+'HP01'!L67+Mean87!L67+Mean91!L67+Mean01!L67+MeanCommon!L67,0)</f>
        <v>0.14737172904131154</v>
      </c>
      <c r="M67" s="133">
        <f>IF(M$2,'Lin87'!M67+'Lin91'!M67+'Lin01'!M67+Quad87!M67+Quad91!M67+Quad01!M67+'HP87'!M67+'HP91'!M67+'HP01'!M67+Mean87!M67+Mean91!M67+Mean01!M67+MeanCommon!M67,0)</f>
        <v>455.59516534320505</v>
      </c>
      <c r="N67" s="133">
        <f>IF(N$2,'Lin87'!N67+'Lin91'!N67+'Lin01'!N67+Quad87!N67+Quad91!N67+Quad01!N67+'HP87'!N67+'HP91'!N67+'HP01'!N67+Mean87!N67+Mean91!N67+Mean01!N67+MeanCommon!N67,0)</f>
        <v>0.24839447836386697</v>
      </c>
      <c r="O67" s="133">
        <f>IF(O$2,'Lin87'!O67+'Lin91'!O67+'Lin01'!O67+Quad87!O67+Quad91!O67+Quad01!O67+'HP87'!O67+'HP91'!O67+'HP01'!O67+Mean87!O67+Mean91!O67+Mean01!O67+MeanCommon!O67,0)</f>
        <v>5.8699579730958451</v>
      </c>
      <c r="P67" s="133">
        <f>IF(P$2,'Lin87'!P67+'Lin91'!P67+'Lin01'!P67+Quad87!P67+Quad91!P67+Quad01!P67+'HP87'!P67+'HP91'!P67+'HP01'!P67+Mean87!P67+Mean91!P67+Mean01!P67+MeanCommon!P67,0)</f>
        <v>-9.1633183224032411E-2</v>
      </c>
      <c r="Q67" s="133">
        <f>IF(Q$2,'Lin87'!Q67+'Lin91'!Q67+'Lin01'!Q67+Quad87!Q67+Quad91!Q67+Quad01!Q67+'HP87'!Q67+'HP91'!Q67+'HP01'!Q67+Mean87!Q67+Mean91!Q67+Mean01!Q67+MeanCommon!Q67,0)</f>
        <v>1450.4887265672958</v>
      </c>
      <c r="R67" s="133">
        <f>IF(R$2,'Lin87'!R67+'Lin91'!R67+'Lin01'!R67+Quad87!R67+Quad91!R67+Quad01!R67+'HP87'!R67+'HP91'!R67+'HP01'!R67+Mean87!R67+Mean91!R67+Mean01!R67+MeanCommon!R67,0)</f>
        <v>0.78705022968172189</v>
      </c>
      <c r="S67" s="133">
        <f>IF(S$2,'Lin87'!S67+'Lin91'!S67+'Lin01'!S67+Quad87!S67+Quad91!S67+Quad01!S67+'HP87'!S67+'HP91'!S67+'HP01'!S67+Mean87!S67+Mean91!S67+Mean01!S67+MeanCommon!S67,0)</f>
        <v>0.42983300578841338</v>
      </c>
      <c r="T67" s="133">
        <f>IF(T$2,'Lin87'!T67+'Lin91'!T67+'Lin01'!T67+Quad87!T67+Quad91!T67+Quad01!T67+'HP87'!T67+'HP91'!T67+'HP01'!T67+Mean87!T67+Mean91!T67+Mean01!T67+MeanCommon!T67,0)</f>
        <v>0.35721722389330995</v>
      </c>
      <c r="U67" s="133">
        <f>IF(U$2,'Lin87'!U67+'Lin91'!U67+'Lin01'!U67+Quad87!U67+Quad91!U67+Quad01!U67+'HP87'!U67+'HP91'!U67+'HP01'!U67+Mean87!U67+Mean91!U67+Mean01!U67+MeanCommon!U67,0)</f>
        <v>470.97309193123237</v>
      </c>
      <c r="V67" s="133">
        <f>IF(V$2,'Lin87'!V67+'Lin91'!V67+'Lin01'!V67+Quad87!V67+Quad91!V67+Quad01!V67+'HP87'!V67+'HP91'!V67+'HP01'!V67+Mean87!V67+Mean91!V67+Mean01!V67+MeanCommon!V67,0)</f>
        <v>0.64827172638753461</v>
      </c>
      <c r="W67" s="133">
        <f>IF(W$2,'Lin87'!W67+'Lin91'!W67+'Lin01'!W67+Quad87!W67+Quad91!W67+Quad01!W67+'HP87'!W67+'HP91'!W67+'HP01'!W67+Mean87!W67+Mean91!W67+Mean01!W67+MeanCommon!W67,0)</f>
        <v>464.31729255753385</v>
      </c>
      <c r="X67" s="133">
        <f>IF(X$2,'Lin87'!X67+'Lin91'!X67+'Lin01'!X67+Quad87!X67+Quad91!X67+Quad01!X67+'HP87'!X67+'HP91'!X67+'HP01'!X67+Mean87!X67+Mean91!X67+Mean01!X67+MeanCommon!X67,0)</f>
        <v>0.5569110282440688</v>
      </c>
      <c r="Y67" s="133">
        <f>IF(Y$2,'Lin87'!Y67+'Lin91'!Y67+'Lin01'!Y67+Quad87!Y67+Quad91!Y67+Quad01!Y67+'HP87'!Y67+'HP91'!Y67+'HP01'!Y67+Mean87!Y67+Mean91!Y67+Mean01!Y67+MeanCommon!Y67,0)</f>
        <v>0.53927454418851795</v>
      </c>
      <c r="Z67" s="133">
        <f>IF(Z$2,'Lin87'!Z67+'Lin91'!Z67+'Lin01'!Z67+Quad87!Z67+Quad91!Z67+Quad01!Z67+'HP87'!Z67+'HP91'!Z67+'HP01'!Z67+Mean87!Z67+Mean91!Z67+Mean01!Z67+MeanCommon!Z67,0)</f>
        <v>367.83386130714968</v>
      </c>
      <c r="AA67" s="133">
        <f>IF(AA$2,'Lin87'!AA67+'Lin91'!AA67+'Lin01'!AA67+Quad87!AA67+Quad91!AA67+Quad01!AA67+'HP87'!AA67+'HP91'!AA67+'HP01'!AA67+Mean87!AA67+Mean91!AA67+Mean01!AA67+MeanCommon!AA67,0)</f>
        <v>378.15795946767474</v>
      </c>
      <c r="AB67" s="133">
        <f>IF(AB$2,'Lin87'!AB67+'Lin91'!AB67+'Lin01'!AB67+Quad87!AB67+Quad91!AB67+Quad01!AB67+'HP87'!AB67+'HP91'!AB67+'HP01'!AB67+Mean87!AB67+Mean91!AB67+Mean01!AB67+MeanCommon!AB67,0)</f>
        <v>-8.2708477966612381</v>
      </c>
      <c r="AC67" s="133">
        <f>IF(AC$2,'Lin87'!AC67+'Lin91'!AC67+'Lin01'!AC67+Quad87!AC67+Quad91!AC67+Quad01!AC67+'HP87'!AC67+'HP91'!AC67+'HP01'!AC67+Mean87!AC67+Mean91!AC67+Mean01!AC67+MeanCommon!AC67,0)</f>
        <v>7.9282891803892195</v>
      </c>
      <c r="AD67" s="133">
        <f>IF(AD$2,'Lin87'!AD67+'Lin91'!AD67+'Lin01'!AD67+Quad87!AD67+Quad91!AD67+Quad01!AD67+'HP87'!AD67+'HP91'!AD67+'HP01'!AD67+Mean87!AD67+Mean91!AD67+Mean01!AD67+MeanCommon!AD67,0)</f>
        <v>1.21041671779895</v>
      </c>
    </row>
    <row r="68" spans="1:30">
      <c r="A68" t="s">
        <v>329</v>
      </c>
      <c r="B68" s="133">
        <f>IF(B$2,'Lin87'!B68+'Lin91'!B68+'Lin01'!B68+Quad87!B68+Quad91!B68+Quad01!B68+'HP87'!B68+'HP91'!B68+'HP01'!B68+Mean87!B68+Mean91!B68+Mean01!B68+MeanCommon!B68,0)</f>
        <v>0.97508613524746723</v>
      </c>
      <c r="C68" s="133">
        <f>IF(C$2,'Lin87'!C68+'Lin91'!C68+'Lin01'!C68+Quad87!C68+Quad91!C68+Quad01!C68+'HP87'!C68+'HP91'!C68+'HP01'!C68+Mean87!C68+Mean91!C68+Mean01!C68+MeanCommon!C68,0)</f>
        <v>1.0965181975386731</v>
      </c>
      <c r="D68" s="133">
        <f>IF(D$2,'Lin87'!D68+'Lin91'!D68+'Lin01'!D68+Quad87!D68+Quad91!D68+Quad01!D68+'HP87'!D68+'HP91'!D68+'HP01'!D68+Mean87!D68+Mean91!D68+Mean01!D68+MeanCommon!D68,0)</f>
        <v>1493.3198654932712</v>
      </c>
      <c r="E68" s="133">
        <f>IF(E$2,'Lin87'!E68+'Lin91'!E68+'Lin01'!E68+Quad87!E68+Quad91!E68+Quad01!E68+'HP87'!E68+'HP91'!E68+'HP01'!E68+Mean87!E68+Mean91!E68+Mean01!E68+MeanCommon!E68,0)</f>
        <v>1502.3000416527871</v>
      </c>
      <c r="F68" s="133">
        <f>IF(F$2,'Lin87'!F68+'Lin91'!F68+'Lin01'!F68+Quad87!F68+Quad91!F68+Quad01!F68+'HP87'!F68+'HP91'!F68+'HP01'!F68+Mean87!F68+Mean91!F68+Mean01!F68+MeanCommon!F68,0)</f>
        <v>1518.659834231069</v>
      </c>
      <c r="G68" s="133">
        <f>IF(G$2,'Lin87'!G68+'Lin91'!G68+'Lin01'!G68+Quad87!G68+Quad91!G68+Quad01!G68+'HP87'!G68+'HP91'!G68+'HP01'!G68+Mean87!G68+Mean91!G68+Mean01!G68+MeanCommon!G68,0)</f>
        <v>1.3145283028639994</v>
      </c>
      <c r="H68" s="133">
        <f>IF(H$2,'Lin87'!H68+'Lin91'!H68+'Lin01'!H68+Quad87!H68+Quad91!H68+Quad01!H68+'HP87'!H68+'HP91'!H68+'HP01'!H68+Mean87!H68+Mean91!H68+Mean01!H68+MeanCommon!H68,0)</f>
        <v>1.5599703268041563</v>
      </c>
      <c r="I68" s="133">
        <f>IF(I$2,'Lin87'!I68+'Lin91'!I68+'Lin01'!I68+Quad87!I68+Quad91!I68+Quad01!I68+'HP87'!I68+'HP91'!I68+'HP01'!I68+Mean87!I68+Mean91!I68+Mean01!I68+MeanCommon!I68,0)</f>
        <v>0.81715954503174404</v>
      </c>
      <c r="J68" s="133">
        <f>IF(J$2,'Lin87'!J68+'Lin91'!J68+'Lin01'!J68+Quad87!J68+Quad91!J68+Quad01!J68+'HP87'!J68+'HP91'!J68+'HP01'!J68+Mean87!J68+Mean91!J68+Mean01!J68+MeanCommon!J68,0)</f>
        <v>0.63679839703649488</v>
      </c>
      <c r="K68" s="133">
        <f>IF(K$2,'Lin87'!K68+'Lin91'!K68+'Lin01'!K68+Quad87!K68+Quad91!K68+Quad01!K68+'HP87'!K68+'HP91'!K68+'HP01'!K68+Mean87!K68+Mean91!K68+Mean01!K68+MeanCommon!K68,0)</f>
        <v>0.96453127407305739</v>
      </c>
      <c r="L68" s="133">
        <f>IF(L$2,'Lin87'!L68+'Lin91'!L68+'Lin01'!L68+Quad87!L68+Quad91!L68+Quad01!L68+'HP87'!L68+'HP91'!L68+'HP01'!L68+Mean87!L68+Mean91!L68+Mean01!L68+MeanCommon!L68,0)</f>
        <v>0.14737172904131154</v>
      </c>
      <c r="M68" s="133">
        <f>IF(M$2,'Lin87'!M68+'Lin91'!M68+'Lin01'!M68+Quad87!M68+Quad91!M68+Quad01!M68+'HP87'!M68+'HP91'!M68+'HP01'!M68+Mean87!M68+Mean91!M68+Mean01!M68+MeanCommon!M68,0)</f>
        <v>455.59516534320505</v>
      </c>
      <c r="N68" s="133">
        <f>IF(N$2,'Lin87'!N68+'Lin91'!N68+'Lin01'!N68+Quad87!N68+Quad91!N68+Quad01!N68+'HP87'!N68+'HP91'!N68+'HP01'!N68+Mean87!N68+Mean91!N68+Mean01!N68+MeanCommon!N68,0)</f>
        <v>0.24839447836386697</v>
      </c>
      <c r="O68" s="133">
        <f>IF(O$2,'Lin87'!O68+'Lin91'!O68+'Lin01'!O68+Quad87!O68+Quad91!O68+Quad01!O68+'HP87'!O68+'HP91'!O68+'HP01'!O68+Mean87!O68+Mean91!O68+Mean01!O68+MeanCommon!O68,0)</f>
        <v>5.8699579730958451</v>
      </c>
      <c r="P68" s="133">
        <f>IF(P$2,'Lin87'!P68+'Lin91'!P68+'Lin01'!P68+Quad87!P68+Quad91!P68+Quad01!P68+'HP87'!P68+'HP91'!P68+'HP01'!P68+Mean87!P68+Mean91!P68+Mean01!P68+MeanCommon!P68,0)</f>
        <v>-9.1633183224032411E-2</v>
      </c>
      <c r="Q68" s="133">
        <f>IF(Q$2,'Lin87'!Q68+'Lin91'!Q68+'Lin01'!Q68+Quad87!Q68+Quad91!Q68+Quad01!Q68+'HP87'!Q68+'HP91'!Q68+'HP01'!Q68+Mean87!Q68+Mean91!Q68+Mean01!Q68+MeanCommon!Q68,0)</f>
        <v>1451.6360681779206</v>
      </c>
      <c r="R68" s="133">
        <f>IF(R$2,'Lin87'!R68+'Lin91'!R68+'Lin01'!R68+Quad87!R68+Quad91!R68+Quad01!R68+'HP87'!R68+'HP91'!R68+'HP01'!R68+Mean87!R68+Mean91!R68+Mean01!R68+MeanCommon!R68,0)</f>
        <v>0.78705022968172189</v>
      </c>
      <c r="S68" s="133">
        <f>IF(S$2,'Lin87'!S68+'Lin91'!S68+'Lin01'!S68+Quad87!S68+Quad91!S68+Quad01!S68+'HP87'!S68+'HP91'!S68+'HP01'!S68+Mean87!S68+Mean91!S68+Mean01!S68+MeanCommon!S68,0)</f>
        <v>0.42983300578841338</v>
      </c>
      <c r="T68" s="133">
        <f>IF(T$2,'Lin87'!T68+'Lin91'!T68+'Lin01'!T68+Quad87!T68+Quad91!T68+Quad01!T68+'HP87'!T68+'HP91'!T68+'HP01'!T68+Mean87!T68+Mean91!T68+Mean01!T68+MeanCommon!T68,0)</f>
        <v>0.35721722389330995</v>
      </c>
      <c r="U68" s="133">
        <f>IF(U$2,'Lin87'!U68+'Lin91'!U68+'Lin01'!U68+Quad87!U68+Quad91!U68+Quad01!U68+'HP87'!U68+'HP91'!U68+'HP01'!U68+Mean87!U68+Mean91!U68+Mean01!U68+MeanCommon!U68,0)</f>
        <v>471.88768953367401</v>
      </c>
      <c r="V68" s="133">
        <f>IF(V$2,'Lin87'!V68+'Lin91'!V68+'Lin01'!V68+Quad87!V68+Quad91!V68+Quad01!V68+'HP87'!V68+'HP91'!V68+'HP01'!V68+Mean87!V68+Mean91!V68+Mean01!V68+MeanCommon!V68,0)</f>
        <v>0.64827172638753461</v>
      </c>
      <c r="W68" s="133">
        <f>IF(W$2,'Lin87'!W68+'Lin91'!W68+'Lin01'!W68+Quad87!W68+Quad91!W68+Quad01!W68+'HP87'!W68+'HP91'!W68+'HP01'!W68+Mean87!W68+Mean91!W68+Mean01!W68+MeanCommon!W68,0)</f>
        <v>464.31729255753385</v>
      </c>
      <c r="X68" s="133">
        <f>IF(X$2,'Lin87'!X68+'Lin91'!X68+'Lin01'!X68+Quad87!X68+Quad91!X68+Quad01!X68+'HP87'!X68+'HP91'!X68+'HP01'!X68+Mean87!X68+Mean91!X68+Mean01!X68+MeanCommon!X68,0)</f>
        <v>0.5569110282440688</v>
      </c>
      <c r="Y68" s="133">
        <f>IF(Y$2,'Lin87'!Y68+'Lin91'!Y68+'Lin01'!Y68+Quad87!Y68+Quad91!Y68+Quad01!Y68+'HP87'!Y68+'HP91'!Y68+'HP01'!Y68+Mean87!Y68+Mean91!Y68+Mean01!Y68+MeanCommon!Y68,0)</f>
        <v>0.53927454418851795</v>
      </c>
      <c r="Z68" s="133">
        <f>IF(Z$2,'Lin87'!Z68+'Lin91'!Z68+'Lin01'!Z68+Quad87!Z68+Quad91!Z68+Quad01!Z68+'HP87'!Z68+'HP91'!Z68+'HP01'!Z68+Mean87!Z68+Mean91!Z68+Mean01!Z68+MeanCommon!Z68,0)</f>
        <v>367.63464632943993</v>
      </c>
      <c r="AA68" s="133">
        <f>IF(AA$2,'Lin87'!AA68+'Lin91'!AA68+'Lin01'!AA68+Quad87!AA68+Quad91!AA68+Quad01!AA68+'HP87'!AA68+'HP91'!AA68+'HP01'!AA68+Mean87!AA68+Mean91!AA68+Mean01!AA68+MeanCommon!AA68,0)</f>
        <v>377.88269818019228</v>
      </c>
      <c r="AB68" s="133">
        <f>IF(AB$2,'Lin87'!AB68+'Lin91'!AB68+'Lin01'!AB68+Quad87!AB68+Quad91!AB68+Quad01!AB68+'HP87'!AB68+'HP91'!AB68+'HP01'!AB68+Mean87!AB68+Mean91!AB68+Mean01!AB68+MeanCommon!AB68,0)</f>
        <v>-8.2708477966612381</v>
      </c>
      <c r="AC68" s="133">
        <f>IF(AC$2,'Lin87'!AC68+'Lin91'!AC68+'Lin01'!AC68+Quad87!AC68+Quad91!AC68+Quad01!AC68+'HP87'!AC68+'HP91'!AC68+'HP01'!AC68+Mean87!AC68+Mean91!AC68+Mean01!AC68+MeanCommon!AC68,0)</f>
        <v>7.9282891803892195</v>
      </c>
      <c r="AD68" s="133">
        <f>IF(AD$2,'Lin87'!AD68+'Lin91'!AD68+'Lin01'!AD68+Quad87!AD68+Quad91!AD68+Quad01!AD68+'HP87'!AD68+'HP91'!AD68+'HP01'!AD68+Mean87!AD68+Mean91!AD68+Mean01!AD68+MeanCommon!AD68,0)</f>
        <v>1.21041671779895</v>
      </c>
    </row>
    <row r="69" spans="1:30">
      <c r="A69" t="s">
        <v>330</v>
      </c>
      <c r="B69" s="133">
        <f>IF(B$2,'Lin87'!B69+'Lin91'!B69+'Lin01'!B69+Quad87!B69+Quad91!B69+Quad01!B69+'HP87'!B69+'HP91'!B69+'HP01'!B69+Mean87!B69+Mean91!B69+Mean01!B69+MeanCommon!B69,0)</f>
        <v>0.97508613524746723</v>
      </c>
      <c r="C69" s="133">
        <f>IF(C$2,'Lin87'!C69+'Lin91'!C69+'Lin01'!C69+Quad87!C69+Quad91!C69+Quad01!C69+'HP87'!C69+'HP91'!C69+'HP01'!C69+Mean87!C69+Mean91!C69+Mean01!C69+MeanCommon!C69,0)</f>
        <v>1.0965181975386731</v>
      </c>
      <c r="D69" s="133">
        <f>IF(D$2,'Lin87'!D69+'Lin91'!D69+'Lin01'!D69+Quad87!D69+Quad91!D69+Quad01!D69+'HP87'!D69+'HP91'!D69+'HP01'!D69+Mean87!D69+Mean91!D69+Mean01!D69+MeanCommon!D69,0)</f>
        <v>1493.3136105716599</v>
      </c>
      <c r="E69" s="133">
        <f>IF(E$2,'Lin87'!E69+'Lin91'!E69+'Lin01'!E69+Quad87!E69+Quad91!E69+Quad01!E69+'HP87'!E69+'HP91'!E69+'HP01'!E69+Mean87!E69+Mean91!E69+Mean01!E69+MeanCommon!E69,0)</f>
        <v>1502.3159281763028</v>
      </c>
      <c r="F69" s="133">
        <f>IF(F$2,'Lin87'!F69+'Lin91'!F69+'Lin01'!F69+Quad87!F69+Quad91!F69+Quad01!F69+'HP87'!F69+'HP91'!F69+'HP01'!F69+Mean87!F69+Mean91!F69+Mean01!F69+MeanCommon!F69,0)</f>
        <v>1518.9054334315135</v>
      </c>
      <c r="G69" s="133">
        <f>IF(G$2,'Lin87'!G69+'Lin91'!G69+'Lin01'!G69+Quad87!G69+Quad91!G69+Quad01!G69+'HP87'!G69+'HP91'!G69+'HP01'!G69+Mean87!G69+Mean91!G69+Mean01!G69+MeanCommon!G69,0)</f>
        <v>1.3145283028639994</v>
      </c>
      <c r="H69" s="133">
        <f>IF(H$2,'Lin87'!H69+'Lin91'!H69+'Lin01'!H69+Quad87!H69+Quad91!H69+Quad01!H69+'HP87'!H69+'HP91'!H69+'HP01'!H69+Mean87!H69+Mean91!H69+Mean01!H69+MeanCommon!H69,0)</f>
        <v>1.5599703268041563</v>
      </c>
      <c r="I69" s="133">
        <f>IF(I$2,'Lin87'!I69+'Lin91'!I69+'Lin01'!I69+Quad87!I69+Quad91!I69+Quad01!I69+'HP87'!I69+'HP91'!I69+'HP01'!I69+Mean87!I69+Mean91!I69+Mean01!I69+MeanCommon!I69,0)</f>
        <v>0.81715954503174404</v>
      </c>
      <c r="J69" s="133">
        <f>IF(J$2,'Lin87'!J69+'Lin91'!J69+'Lin01'!J69+Quad87!J69+Quad91!J69+Quad01!J69+'HP87'!J69+'HP91'!J69+'HP01'!J69+Mean87!J69+Mean91!J69+Mean01!J69+MeanCommon!J69,0)</f>
        <v>0.63679839703649488</v>
      </c>
      <c r="K69" s="133">
        <f>IF(K$2,'Lin87'!K69+'Lin91'!K69+'Lin01'!K69+Quad87!K69+Quad91!K69+Quad01!K69+'HP87'!K69+'HP91'!K69+'HP01'!K69+Mean87!K69+Mean91!K69+Mean01!K69+MeanCommon!K69,0)</f>
        <v>0.96453127407305739</v>
      </c>
      <c r="L69" s="133">
        <f>IF(L$2,'Lin87'!L69+'Lin91'!L69+'Lin01'!L69+Quad87!L69+Quad91!L69+Quad01!L69+'HP87'!L69+'HP91'!L69+'HP01'!L69+Mean87!L69+Mean91!L69+Mean01!L69+MeanCommon!L69,0)</f>
        <v>0.14737172904131154</v>
      </c>
      <c r="M69" s="133">
        <f>IF(M$2,'Lin87'!M69+'Lin91'!M69+'Lin01'!M69+Quad87!M69+Quad91!M69+Quad01!M69+'HP87'!M69+'HP91'!M69+'HP01'!M69+Mean87!M69+Mean91!M69+Mean01!M69+MeanCommon!M69,0)</f>
        <v>455.59516534320505</v>
      </c>
      <c r="N69" s="133">
        <f>IF(N$2,'Lin87'!N69+'Lin91'!N69+'Lin01'!N69+Quad87!N69+Quad91!N69+Quad01!N69+'HP87'!N69+'HP91'!N69+'HP01'!N69+Mean87!N69+Mean91!N69+Mean01!N69+MeanCommon!N69,0)</f>
        <v>0.24839447836386697</v>
      </c>
      <c r="O69" s="133">
        <f>IF(O$2,'Lin87'!O69+'Lin91'!O69+'Lin01'!O69+Quad87!O69+Quad91!O69+Quad01!O69+'HP87'!O69+'HP91'!O69+'HP01'!O69+Mean87!O69+Mean91!O69+Mean01!O69+MeanCommon!O69,0)</f>
        <v>5.8699579730958451</v>
      </c>
      <c r="P69" s="133">
        <f>IF(P$2,'Lin87'!P69+'Lin91'!P69+'Lin01'!P69+Quad87!P69+Quad91!P69+Quad01!P69+'HP87'!P69+'HP91'!P69+'HP01'!P69+Mean87!P69+Mean91!P69+Mean01!P69+MeanCommon!P69,0)</f>
        <v>-9.1633183224032411E-2</v>
      </c>
      <c r="Q69" s="133">
        <f>IF(Q$2,'Lin87'!Q69+'Lin91'!Q69+'Lin01'!Q69+Quad87!Q69+Quad91!Q69+Quad01!Q69+'HP87'!Q69+'HP91'!Q69+'HP01'!Q69+Mean87!Q69+Mean91!Q69+Mean01!Q69+MeanCommon!Q69,0)</f>
        <v>1452.7834097885454</v>
      </c>
      <c r="R69" s="133">
        <f>IF(R$2,'Lin87'!R69+'Lin91'!R69+'Lin01'!R69+Quad87!R69+Quad91!R69+Quad01!R69+'HP87'!R69+'HP91'!R69+'HP01'!R69+Mean87!R69+Mean91!R69+Mean01!R69+MeanCommon!R69,0)</f>
        <v>0.78705022968172189</v>
      </c>
      <c r="S69" s="133">
        <f>IF(S$2,'Lin87'!S69+'Lin91'!S69+'Lin01'!S69+Quad87!S69+Quad91!S69+Quad01!S69+'HP87'!S69+'HP91'!S69+'HP01'!S69+Mean87!S69+Mean91!S69+Mean01!S69+MeanCommon!S69,0)</f>
        <v>0.42983300578841338</v>
      </c>
      <c r="T69" s="133">
        <f>IF(T$2,'Lin87'!T69+'Lin91'!T69+'Lin01'!T69+Quad87!T69+Quad91!T69+Quad01!T69+'HP87'!T69+'HP91'!T69+'HP01'!T69+Mean87!T69+Mean91!T69+Mean01!T69+MeanCommon!T69,0)</f>
        <v>0.35721722389330995</v>
      </c>
      <c r="U69" s="133">
        <f>IF(U$2,'Lin87'!U69+'Lin91'!U69+'Lin01'!U69+Quad87!U69+Quad91!U69+Quad01!U69+'HP87'!U69+'HP91'!U69+'HP01'!U69+Mean87!U69+Mean91!U69+Mean01!U69+MeanCommon!U69,0)</f>
        <v>472.80228713611564</v>
      </c>
      <c r="V69" s="133">
        <f>IF(V$2,'Lin87'!V69+'Lin91'!V69+'Lin01'!V69+Quad87!V69+Quad91!V69+Quad01!V69+'HP87'!V69+'HP91'!V69+'HP01'!V69+Mean87!V69+Mean91!V69+Mean01!V69+MeanCommon!V69,0)</f>
        <v>0.64827172638753461</v>
      </c>
      <c r="W69" s="133">
        <f>IF(W$2,'Lin87'!W69+'Lin91'!W69+'Lin01'!W69+Quad87!W69+Quad91!W69+Quad01!W69+'HP87'!W69+'HP91'!W69+'HP01'!W69+Mean87!W69+Mean91!W69+Mean01!W69+MeanCommon!W69,0)</f>
        <v>464.31729255753385</v>
      </c>
      <c r="X69" s="133">
        <f>IF(X$2,'Lin87'!X69+'Lin91'!X69+'Lin01'!X69+Quad87!X69+Quad91!X69+Quad01!X69+'HP87'!X69+'HP91'!X69+'HP01'!X69+Mean87!X69+Mean91!X69+Mean01!X69+MeanCommon!X69,0)</f>
        <v>0.5569110282440688</v>
      </c>
      <c r="Y69" s="133">
        <f>IF(Y$2,'Lin87'!Y69+'Lin91'!Y69+'Lin01'!Y69+Quad87!Y69+Quad91!Y69+Quad01!Y69+'HP87'!Y69+'HP91'!Y69+'HP01'!Y69+Mean87!Y69+Mean91!Y69+Mean01!Y69+MeanCommon!Y69,0)</f>
        <v>0.53927454418851795</v>
      </c>
      <c r="Z69" s="133">
        <f>IF(Z$2,'Lin87'!Z69+'Lin91'!Z69+'Lin01'!Z69+Quad87!Z69+Quad91!Z69+Quad01!Z69+'HP87'!Z69+'HP91'!Z69+'HP01'!Z69+Mean87!Z69+Mean91!Z69+Mean01!Z69+MeanCommon!Z69,0)</f>
        <v>367.43543135173024</v>
      </c>
      <c r="AA69" s="133">
        <f>IF(AA$2,'Lin87'!AA69+'Lin91'!AA69+'Lin01'!AA69+Quad87!AA69+Quad91!AA69+Quad01!AA69+'HP87'!AA69+'HP91'!AA69+'HP01'!AA69+Mean87!AA69+Mean91!AA69+Mean01!AA69+MeanCommon!AA69,0)</f>
        <v>377.60743689270987</v>
      </c>
      <c r="AB69" s="133">
        <f>IF(AB$2,'Lin87'!AB69+'Lin91'!AB69+'Lin01'!AB69+Quad87!AB69+Quad91!AB69+Quad01!AB69+'HP87'!AB69+'HP91'!AB69+'HP01'!AB69+Mean87!AB69+Mean91!AB69+Mean01!AB69+MeanCommon!AB69,0)</f>
        <v>-8.2708477966612381</v>
      </c>
      <c r="AC69" s="133">
        <f>IF(AC$2,'Lin87'!AC69+'Lin91'!AC69+'Lin01'!AC69+Quad87!AC69+Quad91!AC69+Quad01!AC69+'HP87'!AC69+'HP91'!AC69+'HP01'!AC69+Mean87!AC69+Mean91!AC69+Mean01!AC69+MeanCommon!AC69,0)</f>
        <v>7.9282891803892195</v>
      </c>
      <c r="AD69" s="133">
        <f>IF(AD$2,'Lin87'!AD69+'Lin91'!AD69+'Lin01'!AD69+Quad87!AD69+Quad91!AD69+Quad01!AD69+'HP87'!AD69+'HP91'!AD69+'HP01'!AD69+Mean87!AD69+Mean91!AD69+Mean01!AD69+MeanCommon!AD69,0)</f>
        <v>1.21041671779895</v>
      </c>
    </row>
    <row r="70" spans="1:30">
      <c r="A70" t="s">
        <v>331</v>
      </c>
      <c r="B70" s="133">
        <f>IF(B$2,'Lin87'!B70+'Lin91'!B70+'Lin01'!B70+Quad87!B70+Quad91!B70+Quad01!B70+'HP87'!B70+'HP91'!B70+'HP01'!B70+Mean87!B70+Mean91!B70+Mean01!B70+MeanCommon!B70,0)</f>
        <v>0.97508613524746723</v>
      </c>
      <c r="C70" s="133">
        <f>IF(C$2,'Lin87'!C70+'Lin91'!C70+'Lin01'!C70+Quad87!C70+Quad91!C70+Quad01!C70+'HP87'!C70+'HP91'!C70+'HP01'!C70+Mean87!C70+Mean91!C70+Mean01!C70+MeanCommon!C70,0)</f>
        <v>1.0965181975386731</v>
      </c>
      <c r="D70" s="133">
        <f>IF(D$2,'Lin87'!D70+'Lin91'!D70+'Lin01'!D70+Quad87!D70+Quad91!D70+Quad01!D70+'HP87'!D70+'HP91'!D70+'HP01'!D70+Mean87!D70+Mean91!D70+Mean01!D70+MeanCommon!D70,0)</f>
        <v>1493.3073556500485</v>
      </c>
      <c r="E70" s="133">
        <f>IF(E$2,'Lin87'!E70+'Lin91'!E70+'Lin01'!E70+Quad87!E70+Quad91!E70+Quad01!E70+'HP87'!E70+'HP91'!E70+'HP01'!E70+Mean87!E70+Mean91!E70+Mean01!E70+MeanCommon!E70,0)</f>
        <v>1502.3318146998186</v>
      </c>
      <c r="F70" s="133">
        <f>IF(F$2,'Lin87'!F70+'Lin91'!F70+'Lin01'!F70+Quad87!F70+Quad91!F70+Quad01!F70+'HP87'!F70+'HP91'!F70+'HP01'!F70+Mean87!F70+Mean91!F70+Mean01!F70+MeanCommon!F70,0)</f>
        <v>1519.1510326319581</v>
      </c>
      <c r="G70" s="133">
        <f>IF(G$2,'Lin87'!G70+'Lin91'!G70+'Lin01'!G70+Quad87!G70+Quad91!G70+Quad01!G70+'HP87'!G70+'HP91'!G70+'HP01'!G70+Mean87!G70+Mean91!G70+Mean01!G70+MeanCommon!G70,0)</f>
        <v>1.3145283028639994</v>
      </c>
      <c r="H70" s="133">
        <f>IF(H$2,'Lin87'!H70+'Lin91'!H70+'Lin01'!H70+Quad87!H70+Quad91!H70+Quad01!H70+'HP87'!H70+'HP91'!H70+'HP01'!H70+Mean87!H70+Mean91!H70+Mean01!H70+MeanCommon!H70,0)</f>
        <v>1.5599703268041563</v>
      </c>
      <c r="I70" s="133">
        <f>IF(I$2,'Lin87'!I70+'Lin91'!I70+'Lin01'!I70+Quad87!I70+Quad91!I70+Quad01!I70+'HP87'!I70+'HP91'!I70+'HP01'!I70+Mean87!I70+Mean91!I70+Mean01!I70+MeanCommon!I70,0)</f>
        <v>0.81715954503174404</v>
      </c>
      <c r="J70" s="133">
        <f>IF(J$2,'Lin87'!J70+'Lin91'!J70+'Lin01'!J70+Quad87!J70+Quad91!J70+Quad01!J70+'HP87'!J70+'HP91'!J70+'HP01'!J70+Mean87!J70+Mean91!J70+Mean01!J70+MeanCommon!J70,0)</f>
        <v>0.63679839703649488</v>
      </c>
      <c r="K70" s="133">
        <f>IF(K$2,'Lin87'!K70+'Lin91'!K70+'Lin01'!K70+Quad87!K70+Quad91!K70+Quad01!K70+'HP87'!K70+'HP91'!K70+'HP01'!K70+Mean87!K70+Mean91!K70+Mean01!K70+MeanCommon!K70,0)</f>
        <v>0.96453127407305739</v>
      </c>
      <c r="L70" s="133">
        <f>IF(L$2,'Lin87'!L70+'Lin91'!L70+'Lin01'!L70+Quad87!L70+Quad91!L70+Quad01!L70+'HP87'!L70+'HP91'!L70+'HP01'!L70+Mean87!L70+Mean91!L70+Mean01!L70+MeanCommon!L70,0)</f>
        <v>0.14737172904131154</v>
      </c>
      <c r="M70" s="133">
        <f>IF(M$2,'Lin87'!M70+'Lin91'!M70+'Lin01'!M70+Quad87!M70+Quad91!M70+Quad01!M70+'HP87'!M70+'HP91'!M70+'HP01'!M70+Mean87!M70+Mean91!M70+Mean01!M70+MeanCommon!M70,0)</f>
        <v>455.59516534320505</v>
      </c>
      <c r="N70" s="133">
        <f>IF(N$2,'Lin87'!N70+'Lin91'!N70+'Lin01'!N70+Quad87!N70+Quad91!N70+Quad01!N70+'HP87'!N70+'HP91'!N70+'HP01'!N70+Mean87!N70+Mean91!N70+Mean01!N70+MeanCommon!N70,0)</f>
        <v>0.24839447836386697</v>
      </c>
      <c r="O70" s="133">
        <f>IF(O$2,'Lin87'!O70+'Lin91'!O70+'Lin01'!O70+Quad87!O70+Quad91!O70+Quad01!O70+'HP87'!O70+'HP91'!O70+'HP01'!O70+Mean87!O70+Mean91!O70+Mean01!O70+MeanCommon!O70,0)</f>
        <v>5.8699579730958451</v>
      </c>
      <c r="P70" s="133">
        <f>IF(P$2,'Lin87'!P70+'Lin91'!P70+'Lin01'!P70+Quad87!P70+Quad91!P70+Quad01!P70+'HP87'!P70+'HP91'!P70+'HP01'!P70+Mean87!P70+Mean91!P70+Mean01!P70+MeanCommon!P70,0)</f>
        <v>-9.1633183224032411E-2</v>
      </c>
      <c r="Q70" s="133">
        <f>IF(Q$2,'Lin87'!Q70+'Lin91'!Q70+'Lin01'!Q70+Quad87!Q70+Quad91!Q70+Quad01!Q70+'HP87'!Q70+'HP91'!Q70+'HP01'!Q70+Mean87!Q70+Mean91!Q70+Mean01!Q70+MeanCommon!Q70,0)</f>
        <v>1453.9307513991703</v>
      </c>
      <c r="R70" s="133">
        <f>IF(R$2,'Lin87'!R70+'Lin91'!R70+'Lin01'!R70+Quad87!R70+Quad91!R70+Quad01!R70+'HP87'!R70+'HP91'!R70+'HP01'!R70+Mean87!R70+Mean91!R70+Mean01!R70+MeanCommon!R70,0)</f>
        <v>0.78705022968172189</v>
      </c>
      <c r="S70" s="133">
        <f>IF(S$2,'Lin87'!S70+'Lin91'!S70+'Lin01'!S70+Quad87!S70+Quad91!S70+Quad01!S70+'HP87'!S70+'HP91'!S70+'HP01'!S70+Mean87!S70+Mean91!S70+Mean01!S70+MeanCommon!S70,0)</f>
        <v>0.42983300578841338</v>
      </c>
      <c r="T70" s="133">
        <f>IF(T$2,'Lin87'!T70+'Lin91'!T70+'Lin01'!T70+Quad87!T70+Quad91!T70+Quad01!T70+'HP87'!T70+'HP91'!T70+'HP01'!T70+Mean87!T70+Mean91!T70+Mean01!T70+MeanCommon!T70,0)</f>
        <v>0.35721722389330995</v>
      </c>
      <c r="U70" s="133">
        <f>IF(U$2,'Lin87'!U70+'Lin91'!U70+'Lin01'!U70+Quad87!U70+Quad91!U70+Quad01!U70+'HP87'!U70+'HP91'!U70+'HP01'!U70+Mean87!U70+Mean91!U70+Mean01!U70+MeanCommon!U70,0)</f>
        <v>473.71688473855733</v>
      </c>
      <c r="V70" s="133">
        <f>IF(V$2,'Lin87'!V70+'Lin91'!V70+'Lin01'!V70+Quad87!V70+Quad91!V70+Quad01!V70+'HP87'!V70+'HP91'!V70+'HP01'!V70+Mean87!V70+Mean91!V70+Mean01!V70+MeanCommon!V70,0)</f>
        <v>0.64827172638753461</v>
      </c>
      <c r="W70" s="133">
        <f>IF(W$2,'Lin87'!W70+'Lin91'!W70+'Lin01'!W70+Quad87!W70+Quad91!W70+Quad01!W70+'HP87'!W70+'HP91'!W70+'HP01'!W70+Mean87!W70+Mean91!W70+Mean01!W70+MeanCommon!W70,0)</f>
        <v>464.31729255753385</v>
      </c>
      <c r="X70" s="133">
        <f>IF(X$2,'Lin87'!X70+'Lin91'!X70+'Lin01'!X70+Quad87!X70+Quad91!X70+Quad01!X70+'HP87'!X70+'HP91'!X70+'HP01'!X70+Mean87!X70+Mean91!X70+Mean01!X70+MeanCommon!X70,0)</f>
        <v>0.5569110282440688</v>
      </c>
      <c r="Y70" s="133">
        <f>IF(Y$2,'Lin87'!Y70+'Lin91'!Y70+'Lin01'!Y70+Quad87!Y70+Quad91!Y70+Quad01!Y70+'HP87'!Y70+'HP91'!Y70+'HP01'!Y70+Mean87!Y70+Mean91!Y70+Mean01!Y70+MeanCommon!Y70,0)</f>
        <v>0.53927454418851795</v>
      </c>
      <c r="Z70" s="133">
        <f>IF(Z$2,'Lin87'!Z70+'Lin91'!Z70+'Lin01'!Z70+Quad87!Z70+Quad91!Z70+Quad01!Z70+'HP87'!Z70+'HP91'!Z70+'HP01'!Z70+Mean87!Z70+Mean91!Z70+Mean01!Z70+MeanCommon!Z70,0)</f>
        <v>367.23621637402056</v>
      </c>
      <c r="AA70" s="133">
        <f>IF(AA$2,'Lin87'!AA70+'Lin91'!AA70+'Lin01'!AA70+Quad87!AA70+Quad91!AA70+Quad01!AA70+'HP87'!AA70+'HP91'!AA70+'HP01'!AA70+Mean87!AA70+Mean91!AA70+Mean01!AA70+MeanCommon!AA70,0)</f>
        <v>377.33217560522741</v>
      </c>
      <c r="AB70" s="133">
        <f>IF(AB$2,'Lin87'!AB70+'Lin91'!AB70+'Lin01'!AB70+Quad87!AB70+Quad91!AB70+Quad01!AB70+'HP87'!AB70+'HP91'!AB70+'HP01'!AB70+Mean87!AB70+Mean91!AB70+Mean01!AB70+MeanCommon!AB70,0)</f>
        <v>-8.2708477966612381</v>
      </c>
      <c r="AC70" s="133">
        <f>IF(AC$2,'Lin87'!AC70+'Lin91'!AC70+'Lin01'!AC70+Quad87!AC70+Quad91!AC70+Quad01!AC70+'HP87'!AC70+'HP91'!AC70+'HP01'!AC70+Mean87!AC70+Mean91!AC70+Mean01!AC70+MeanCommon!AC70,0)</f>
        <v>7.9282891803892195</v>
      </c>
      <c r="AD70" s="133">
        <f>IF(AD$2,'Lin87'!AD70+'Lin91'!AD70+'Lin01'!AD70+Quad87!AD70+Quad91!AD70+Quad01!AD70+'HP87'!AD70+'HP91'!AD70+'HP01'!AD70+Mean87!AD70+Mean91!AD70+Mean01!AD70+MeanCommon!AD70,0)</f>
        <v>1.21041671779895</v>
      </c>
    </row>
    <row r="71" spans="1:30">
      <c r="A71" t="s">
        <v>332</v>
      </c>
      <c r="B71" s="133">
        <f>IF(B$2,'Lin87'!B71+'Lin91'!B71+'Lin01'!B71+Quad87!B71+Quad91!B71+Quad01!B71+'HP87'!B71+'HP91'!B71+'HP01'!B71+Mean87!B71+Mean91!B71+Mean01!B71+MeanCommon!B71,0)</f>
        <v>0.97508613524746723</v>
      </c>
      <c r="C71" s="133">
        <f>IF(C$2,'Lin87'!C71+'Lin91'!C71+'Lin01'!C71+Quad87!C71+Quad91!C71+Quad01!C71+'HP87'!C71+'HP91'!C71+'HP01'!C71+Mean87!C71+Mean91!C71+Mean01!C71+MeanCommon!C71,0)</f>
        <v>1.0965181975386731</v>
      </c>
      <c r="D71" s="133">
        <f>IF(D$2,'Lin87'!D71+'Lin91'!D71+'Lin01'!D71+Quad87!D71+Quad91!D71+Quad01!D71+'HP87'!D71+'HP91'!D71+'HP01'!D71+Mean87!D71+Mean91!D71+Mean01!D71+MeanCommon!D71,0)</f>
        <v>1493.3011007284372</v>
      </c>
      <c r="E71" s="133">
        <f>IF(E$2,'Lin87'!E71+'Lin91'!E71+'Lin01'!E71+Quad87!E71+Quad91!E71+Quad01!E71+'HP87'!E71+'HP91'!E71+'HP01'!E71+Mean87!E71+Mean91!E71+Mean01!E71+MeanCommon!E71,0)</f>
        <v>1502.3477012233343</v>
      </c>
      <c r="F71" s="133">
        <f>IF(F$2,'Lin87'!F71+'Lin91'!F71+'Lin01'!F71+Quad87!F71+Quad91!F71+Quad01!F71+'HP87'!F71+'HP91'!F71+'HP01'!F71+Mean87!F71+Mean91!F71+Mean01!F71+MeanCommon!F71,0)</f>
        <v>1519.3966318324026</v>
      </c>
      <c r="G71" s="133">
        <f>IF(G$2,'Lin87'!G71+'Lin91'!G71+'Lin01'!G71+Quad87!G71+Quad91!G71+Quad01!G71+'HP87'!G71+'HP91'!G71+'HP01'!G71+Mean87!G71+Mean91!G71+Mean01!G71+MeanCommon!G71,0)</f>
        <v>1.3145283028639994</v>
      </c>
      <c r="H71" s="133">
        <f>IF(H$2,'Lin87'!H71+'Lin91'!H71+'Lin01'!H71+Quad87!H71+Quad91!H71+Quad01!H71+'HP87'!H71+'HP91'!H71+'HP01'!H71+Mean87!H71+Mean91!H71+Mean01!H71+MeanCommon!H71,0)</f>
        <v>1.5599703268041563</v>
      </c>
      <c r="I71" s="133">
        <f>IF(I$2,'Lin87'!I71+'Lin91'!I71+'Lin01'!I71+Quad87!I71+Quad91!I71+Quad01!I71+'HP87'!I71+'HP91'!I71+'HP01'!I71+Mean87!I71+Mean91!I71+Mean01!I71+MeanCommon!I71,0)</f>
        <v>0.81715954503174404</v>
      </c>
      <c r="J71" s="133">
        <f>IF(J$2,'Lin87'!J71+'Lin91'!J71+'Lin01'!J71+Quad87!J71+Quad91!J71+Quad01!J71+'HP87'!J71+'HP91'!J71+'HP01'!J71+Mean87!J71+Mean91!J71+Mean01!J71+MeanCommon!J71,0)</f>
        <v>0.63679839703649488</v>
      </c>
      <c r="K71" s="133">
        <f>IF(K$2,'Lin87'!K71+'Lin91'!K71+'Lin01'!K71+Quad87!K71+Quad91!K71+Quad01!K71+'HP87'!K71+'HP91'!K71+'HP01'!K71+Mean87!K71+Mean91!K71+Mean01!K71+MeanCommon!K71,0)</f>
        <v>0.96453127407305739</v>
      </c>
      <c r="L71" s="133">
        <f>IF(L$2,'Lin87'!L71+'Lin91'!L71+'Lin01'!L71+Quad87!L71+Quad91!L71+Quad01!L71+'HP87'!L71+'HP91'!L71+'HP01'!L71+Mean87!L71+Mean91!L71+Mean01!L71+MeanCommon!L71,0)</f>
        <v>0.14737172904131154</v>
      </c>
      <c r="M71" s="133">
        <f>IF(M$2,'Lin87'!M71+'Lin91'!M71+'Lin01'!M71+Quad87!M71+Quad91!M71+Quad01!M71+'HP87'!M71+'HP91'!M71+'HP01'!M71+Mean87!M71+Mean91!M71+Mean01!M71+MeanCommon!M71,0)</f>
        <v>455.59516534320505</v>
      </c>
      <c r="N71" s="133">
        <f>IF(N$2,'Lin87'!N71+'Lin91'!N71+'Lin01'!N71+Quad87!N71+Quad91!N71+Quad01!N71+'HP87'!N71+'HP91'!N71+'HP01'!N71+Mean87!N71+Mean91!N71+Mean01!N71+MeanCommon!N71,0)</f>
        <v>0.24839447836386697</v>
      </c>
      <c r="O71" s="133">
        <f>IF(O$2,'Lin87'!O71+'Lin91'!O71+'Lin01'!O71+Quad87!O71+Quad91!O71+Quad01!O71+'HP87'!O71+'HP91'!O71+'HP01'!O71+Mean87!O71+Mean91!O71+Mean01!O71+MeanCommon!O71,0)</f>
        <v>5.8699579730958451</v>
      </c>
      <c r="P71" s="133">
        <f>IF(P$2,'Lin87'!P71+'Lin91'!P71+'Lin01'!P71+Quad87!P71+Quad91!P71+Quad01!P71+'HP87'!P71+'HP91'!P71+'HP01'!P71+Mean87!P71+Mean91!P71+Mean01!P71+MeanCommon!P71,0)</f>
        <v>-9.1633183224032411E-2</v>
      </c>
      <c r="Q71" s="133">
        <f>IF(Q$2,'Lin87'!Q71+'Lin91'!Q71+'Lin01'!Q71+Quad87!Q71+Quad91!Q71+Quad01!Q71+'HP87'!Q71+'HP91'!Q71+'HP01'!Q71+Mean87!Q71+Mean91!Q71+Mean01!Q71+MeanCommon!Q71,0)</f>
        <v>1455.0780930097951</v>
      </c>
      <c r="R71" s="133">
        <f>IF(R$2,'Lin87'!R71+'Lin91'!R71+'Lin01'!R71+Quad87!R71+Quad91!R71+Quad01!R71+'HP87'!R71+'HP91'!R71+'HP01'!R71+Mean87!R71+Mean91!R71+Mean01!R71+MeanCommon!R71,0)</f>
        <v>0.78705022968172189</v>
      </c>
      <c r="S71" s="133">
        <f>IF(S$2,'Lin87'!S71+'Lin91'!S71+'Lin01'!S71+Quad87!S71+Quad91!S71+Quad01!S71+'HP87'!S71+'HP91'!S71+'HP01'!S71+Mean87!S71+Mean91!S71+Mean01!S71+MeanCommon!S71,0)</f>
        <v>0.42983300578841338</v>
      </c>
      <c r="T71" s="133">
        <f>IF(T$2,'Lin87'!T71+'Lin91'!T71+'Lin01'!T71+Quad87!T71+Quad91!T71+Quad01!T71+'HP87'!T71+'HP91'!T71+'HP01'!T71+Mean87!T71+Mean91!T71+Mean01!T71+MeanCommon!T71,0)</f>
        <v>0.35721722389330995</v>
      </c>
      <c r="U71" s="133">
        <f>IF(U$2,'Lin87'!U71+'Lin91'!U71+'Lin01'!U71+Quad87!U71+Quad91!U71+Quad01!U71+'HP87'!U71+'HP91'!U71+'HP01'!U71+Mean87!U71+Mean91!U71+Mean01!U71+MeanCommon!U71,0)</f>
        <v>474.63148234099896</v>
      </c>
      <c r="V71" s="133">
        <f>IF(V$2,'Lin87'!V71+'Lin91'!V71+'Lin01'!V71+Quad87!V71+Quad91!V71+Quad01!V71+'HP87'!V71+'HP91'!V71+'HP01'!V71+Mean87!V71+Mean91!V71+Mean01!V71+MeanCommon!V71,0)</f>
        <v>0.64827172638753461</v>
      </c>
      <c r="W71" s="133">
        <f>IF(W$2,'Lin87'!W71+'Lin91'!W71+'Lin01'!W71+Quad87!W71+Quad91!W71+Quad01!W71+'HP87'!W71+'HP91'!W71+'HP01'!W71+Mean87!W71+Mean91!W71+Mean01!W71+MeanCommon!W71,0)</f>
        <v>464.31729255753385</v>
      </c>
      <c r="X71" s="133">
        <f>IF(X$2,'Lin87'!X71+'Lin91'!X71+'Lin01'!X71+Quad87!X71+Quad91!X71+Quad01!X71+'HP87'!X71+'HP91'!X71+'HP01'!X71+Mean87!X71+Mean91!X71+Mean01!X71+MeanCommon!X71,0)</f>
        <v>0.5569110282440688</v>
      </c>
      <c r="Y71" s="133">
        <f>IF(Y$2,'Lin87'!Y71+'Lin91'!Y71+'Lin01'!Y71+Quad87!Y71+Quad91!Y71+Quad01!Y71+'HP87'!Y71+'HP91'!Y71+'HP01'!Y71+Mean87!Y71+Mean91!Y71+Mean01!Y71+MeanCommon!Y71,0)</f>
        <v>0.53927454418851795</v>
      </c>
      <c r="Z71" s="133">
        <f>IF(Z$2,'Lin87'!Z71+'Lin91'!Z71+'Lin01'!Z71+Quad87!Z71+Quad91!Z71+Quad01!Z71+'HP87'!Z71+'HP91'!Z71+'HP01'!Z71+Mean87!Z71+Mean91!Z71+Mean01!Z71+MeanCommon!Z71,0)</f>
        <v>367.03700139631081</v>
      </c>
      <c r="AA71" s="133">
        <f>IF(AA$2,'Lin87'!AA71+'Lin91'!AA71+'Lin01'!AA71+Quad87!AA71+Quad91!AA71+Quad01!AA71+'HP87'!AA71+'HP91'!AA71+'HP01'!AA71+Mean87!AA71+Mean91!AA71+Mean01!AA71+MeanCommon!AA71,0)</f>
        <v>377.056914317745</v>
      </c>
      <c r="AB71" s="133">
        <f>IF(AB$2,'Lin87'!AB71+'Lin91'!AB71+'Lin01'!AB71+Quad87!AB71+Quad91!AB71+Quad01!AB71+'HP87'!AB71+'HP91'!AB71+'HP01'!AB71+Mean87!AB71+Mean91!AB71+Mean01!AB71+MeanCommon!AB71,0)</f>
        <v>-8.2708477966612381</v>
      </c>
      <c r="AC71" s="133">
        <f>IF(AC$2,'Lin87'!AC71+'Lin91'!AC71+'Lin01'!AC71+Quad87!AC71+Quad91!AC71+Quad01!AC71+'HP87'!AC71+'HP91'!AC71+'HP01'!AC71+Mean87!AC71+Mean91!AC71+Mean01!AC71+MeanCommon!AC71,0)</f>
        <v>7.9282891803892195</v>
      </c>
      <c r="AD71" s="133">
        <f>IF(AD$2,'Lin87'!AD71+'Lin91'!AD71+'Lin01'!AD71+Quad87!AD71+Quad91!AD71+Quad01!AD71+'HP87'!AD71+'HP91'!AD71+'HP01'!AD71+Mean87!AD71+Mean91!AD71+Mean01!AD71+MeanCommon!AD71,0)</f>
        <v>1.21041671779895</v>
      </c>
    </row>
    <row r="72" spans="1:30">
      <c r="A72" t="s">
        <v>333</v>
      </c>
      <c r="B72" s="133">
        <f>IF(B$2,'Lin87'!B72+'Lin91'!B72+'Lin01'!B72+Quad87!B72+Quad91!B72+Quad01!B72+'HP87'!B72+'HP91'!B72+'HP01'!B72+Mean87!B72+Mean91!B72+Mean01!B72+MeanCommon!B72,0)</f>
        <v>0.97508613524746723</v>
      </c>
      <c r="C72" s="133">
        <f>IF(C$2,'Lin87'!C72+'Lin91'!C72+'Lin01'!C72+Quad87!C72+Quad91!C72+Quad01!C72+'HP87'!C72+'HP91'!C72+'HP01'!C72+Mean87!C72+Mean91!C72+Mean01!C72+MeanCommon!C72,0)</f>
        <v>1.0965181975386731</v>
      </c>
      <c r="D72" s="133">
        <f>IF(D$2,'Lin87'!D72+'Lin91'!D72+'Lin01'!D72+Quad87!D72+Quad91!D72+Quad01!D72+'HP87'!D72+'HP91'!D72+'HP01'!D72+Mean87!D72+Mean91!D72+Mean01!D72+MeanCommon!D72,0)</f>
        <v>1493.2948458068258</v>
      </c>
      <c r="E72" s="133">
        <f>IF(E$2,'Lin87'!E72+'Lin91'!E72+'Lin01'!E72+Quad87!E72+Quad91!E72+Quad01!E72+'HP87'!E72+'HP91'!E72+'HP01'!E72+Mean87!E72+Mean91!E72+Mean01!E72+MeanCommon!E72,0)</f>
        <v>1502.36358774685</v>
      </c>
      <c r="F72" s="133">
        <f>IF(F$2,'Lin87'!F72+'Lin91'!F72+'Lin01'!F72+Quad87!F72+Quad91!F72+Quad01!F72+'HP87'!F72+'HP91'!F72+'HP01'!F72+Mean87!F72+Mean91!F72+Mean01!F72+MeanCommon!F72,0)</f>
        <v>1519.6422310328471</v>
      </c>
      <c r="G72" s="133">
        <f>IF(G$2,'Lin87'!G72+'Lin91'!G72+'Lin01'!G72+Quad87!G72+Quad91!G72+Quad01!G72+'HP87'!G72+'HP91'!G72+'HP01'!G72+Mean87!G72+Mean91!G72+Mean01!G72+MeanCommon!G72,0)</f>
        <v>1.3145283028639994</v>
      </c>
      <c r="H72" s="133">
        <f>IF(H$2,'Lin87'!H72+'Lin91'!H72+'Lin01'!H72+Quad87!H72+Quad91!H72+Quad01!H72+'HP87'!H72+'HP91'!H72+'HP01'!H72+Mean87!H72+Mean91!H72+Mean01!H72+MeanCommon!H72,0)</f>
        <v>1.5599703268041563</v>
      </c>
      <c r="I72" s="133">
        <f>IF(I$2,'Lin87'!I72+'Lin91'!I72+'Lin01'!I72+Quad87!I72+Quad91!I72+Quad01!I72+'HP87'!I72+'HP91'!I72+'HP01'!I72+Mean87!I72+Mean91!I72+Mean01!I72+MeanCommon!I72,0)</f>
        <v>0.81715954503174404</v>
      </c>
      <c r="J72" s="133">
        <f>IF(J$2,'Lin87'!J72+'Lin91'!J72+'Lin01'!J72+Quad87!J72+Quad91!J72+Quad01!J72+'HP87'!J72+'HP91'!J72+'HP01'!J72+Mean87!J72+Mean91!J72+Mean01!J72+MeanCommon!J72,0)</f>
        <v>0.63679839703649488</v>
      </c>
      <c r="K72" s="133">
        <f>IF(K$2,'Lin87'!K72+'Lin91'!K72+'Lin01'!K72+Quad87!K72+Quad91!K72+Quad01!K72+'HP87'!K72+'HP91'!K72+'HP01'!K72+Mean87!K72+Mean91!K72+Mean01!K72+MeanCommon!K72,0)</f>
        <v>0.96453127407305739</v>
      </c>
      <c r="L72" s="133">
        <f>IF(L$2,'Lin87'!L72+'Lin91'!L72+'Lin01'!L72+Quad87!L72+Quad91!L72+Quad01!L72+'HP87'!L72+'HP91'!L72+'HP01'!L72+Mean87!L72+Mean91!L72+Mean01!L72+MeanCommon!L72,0)</f>
        <v>0.14737172904131154</v>
      </c>
      <c r="M72" s="133">
        <f>IF(M$2,'Lin87'!M72+'Lin91'!M72+'Lin01'!M72+Quad87!M72+Quad91!M72+Quad01!M72+'HP87'!M72+'HP91'!M72+'HP01'!M72+Mean87!M72+Mean91!M72+Mean01!M72+MeanCommon!M72,0)</f>
        <v>455.59516534320505</v>
      </c>
      <c r="N72" s="133">
        <f>IF(N$2,'Lin87'!N72+'Lin91'!N72+'Lin01'!N72+Quad87!N72+Quad91!N72+Quad01!N72+'HP87'!N72+'HP91'!N72+'HP01'!N72+Mean87!N72+Mean91!N72+Mean01!N72+MeanCommon!N72,0)</f>
        <v>0.24839447836386697</v>
      </c>
      <c r="O72" s="133">
        <f>IF(O$2,'Lin87'!O72+'Lin91'!O72+'Lin01'!O72+Quad87!O72+Quad91!O72+Quad01!O72+'HP87'!O72+'HP91'!O72+'HP01'!O72+Mean87!O72+Mean91!O72+Mean01!O72+MeanCommon!O72,0)</f>
        <v>5.8699579730958451</v>
      </c>
      <c r="P72" s="133">
        <f>IF(P$2,'Lin87'!P72+'Lin91'!P72+'Lin01'!P72+Quad87!P72+Quad91!P72+Quad01!P72+'HP87'!P72+'HP91'!P72+'HP01'!P72+Mean87!P72+Mean91!P72+Mean01!P72+MeanCommon!P72,0)</f>
        <v>-9.1633183224032411E-2</v>
      </c>
      <c r="Q72" s="133">
        <f>IF(Q$2,'Lin87'!Q72+'Lin91'!Q72+'Lin01'!Q72+Quad87!Q72+Quad91!Q72+Quad01!Q72+'HP87'!Q72+'HP91'!Q72+'HP01'!Q72+Mean87!Q72+Mean91!Q72+Mean01!Q72+MeanCommon!Q72,0)</f>
        <v>1456.2254346204199</v>
      </c>
      <c r="R72" s="133">
        <f>IF(R$2,'Lin87'!R72+'Lin91'!R72+'Lin01'!R72+Quad87!R72+Quad91!R72+Quad01!R72+'HP87'!R72+'HP91'!R72+'HP01'!R72+Mean87!R72+Mean91!R72+Mean01!R72+MeanCommon!R72,0)</f>
        <v>0.78705022968172189</v>
      </c>
      <c r="S72" s="133">
        <f>IF(S$2,'Lin87'!S72+'Lin91'!S72+'Lin01'!S72+Quad87!S72+Quad91!S72+Quad01!S72+'HP87'!S72+'HP91'!S72+'HP01'!S72+Mean87!S72+Mean91!S72+Mean01!S72+MeanCommon!S72,0)</f>
        <v>0.42983300578841338</v>
      </c>
      <c r="T72" s="133">
        <f>IF(T$2,'Lin87'!T72+'Lin91'!T72+'Lin01'!T72+Quad87!T72+Quad91!T72+Quad01!T72+'HP87'!T72+'HP91'!T72+'HP01'!T72+Mean87!T72+Mean91!T72+Mean01!T72+MeanCommon!T72,0)</f>
        <v>0.35721722389330995</v>
      </c>
      <c r="U72" s="133">
        <f>IF(U$2,'Lin87'!U72+'Lin91'!U72+'Lin01'!U72+Quad87!U72+Quad91!U72+Quad01!U72+'HP87'!U72+'HP91'!U72+'HP01'!U72+Mean87!U72+Mean91!U72+Mean01!U72+MeanCommon!U72,0)</f>
        <v>475.54607994344059</v>
      </c>
      <c r="V72" s="133">
        <f>IF(V$2,'Lin87'!V72+'Lin91'!V72+'Lin01'!V72+Quad87!V72+Quad91!V72+Quad01!V72+'HP87'!V72+'HP91'!V72+'HP01'!V72+Mean87!V72+Mean91!V72+Mean01!V72+MeanCommon!V72,0)</f>
        <v>0.64827172638753461</v>
      </c>
      <c r="W72" s="133">
        <f>IF(W$2,'Lin87'!W72+'Lin91'!W72+'Lin01'!W72+Quad87!W72+Quad91!W72+Quad01!W72+'HP87'!W72+'HP91'!W72+'HP01'!W72+Mean87!W72+Mean91!W72+Mean01!W72+MeanCommon!W72,0)</f>
        <v>464.31729255753385</v>
      </c>
      <c r="X72" s="133">
        <f>IF(X$2,'Lin87'!X72+'Lin91'!X72+'Lin01'!X72+Quad87!X72+Quad91!X72+Quad01!X72+'HP87'!X72+'HP91'!X72+'HP01'!X72+Mean87!X72+Mean91!X72+Mean01!X72+MeanCommon!X72,0)</f>
        <v>0.5569110282440688</v>
      </c>
      <c r="Y72" s="133">
        <f>IF(Y$2,'Lin87'!Y72+'Lin91'!Y72+'Lin01'!Y72+Quad87!Y72+Quad91!Y72+Quad01!Y72+'HP87'!Y72+'HP91'!Y72+'HP01'!Y72+Mean87!Y72+Mean91!Y72+Mean01!Y72+MeanCommon!Y72,0)</f>
        <v>0.53927454418851795</v>
      </c>
      <c r="Z72" s="133">
        <f>IF(Z$2,'Lin87'!Z72+'Lin91'!Z72+'Lin01'!Z72+Quad87!Z72+Quad91!Z72+Quad01!Z72+'HP87'!Z72+'HP91'!Z72+'HP01'!Z72+Mean87!Z72+Mean91!Z72+Mean01!Z72+MeanCommon!Z72,0)</f>
        <v>366.83778641860113</v>
      </c>
      <c r="AA72" s="133">
        <f>IF(AA$2,'Lin87'!AA72+'Lin91'!AA72+'Lin01'!AA72+Quad87!AA72+Quad91!AA72+Quad01!AA72+'HP87'!AA72+'HP91'!AA72+'HP01'!AA72+Mean87!AA72+Mean91!AA72+Mean01!AA72+MeanCommon!AA72,0)</f>
        <v>376.78165303026253</v>
      </c>
      <c r="AB72" s="133">
        <f>IF(AB$2,'Lin87'!AB72+'Lin91'!AB72+'Lin01'!AB72+Quad87!AB72+Quad91!AB72+Quad01!AB72+'HP87'!AB72+'HP91'!AB72+'HP01'!AB72+Mean87!AB72+Mean91!AB72+Mean01!AB72+MeanCommon!AB72,0)</f>
        <v>-8.2708477966612381</v>
      </c>
      <c r="AC72" s="133">
        <f>IF(AC$2,'Lin87'!AC72+'Lin91'!AC72+'Lin01'!AC72+Quad87!AC72+Quad91!AC72+Quad01!AC72+'HP87'!AC72+'HP91'!AC72+'HP01'!AC72+Mean87!AC72+Mean91!AC72+Mean01!AC72+MeanCommon!AC72,0)</f>
        <v>7.9282891803892195</v>
      </c>
      <c r="AD72" s="133">
        <f>IF(AD$2,'Lin87'!AD72+'Lin91'!AD72+'Lin01'!AD72+Quad87!AD72+Quad91!AD72+Quad01!AD72+'HP87'!AD72+'HP91'!AD72+'HP01'!AD72+Mean87!AD72+Mean91!AD72+Mean01!AD72+MeanCommon!AD72,0)</f>
        <v>1.21041671779895</v>
      </c>
    </row>
    <row r="73" spans="1:30">
      <c r="A73" t="s">
        <v>334</v>
      </c>
      <c r="B73" s="133">
        <f>IF(B$2,'Lin87'!B73+'Lin91'!B73+'Lin01'!B73+Quad87!B73+Quad91!B73+Quad01!B73+'HP87'!B73+'HP91'!B73+'HP01'!B73+Mean87!B73+Mean91!B73+Mean01!B73+MeanCommon!B73,0)</f>
        <v>0.97508613524746723</v>
      </c>
      <c r="C73" s="133">
        <f>IF(C$2,'Lin87'!C73+'Lin91'!C73+'Lin01'!C73+Quad87!C73+Quad91!C73+Quad01!C73+'HP87'!C73+'HP91'!C73+'HP01'!C73+Mean87!C73+Mean91!C73+Mean01!C73+MeanCommon!C73,0)</f>
        <v>1.0965181975386731</v>
      </c>
      <c r="D73" s="133">
        <f>IF(D$2,'Lin87'!D73+'Lin91'!D73+'Lin01'!D73+Quad87!D73+Quad91!D73+Quad01!D73+'HP87'!D73+'HP91'!D73+'HP01'!D73+Mean87!D73+Mean91!D73+Mean01!D73+MeanCommon!D73,0)</f>
        <v>1493.2885908852145</v>
      </c>
      <c r="E73" s="133">
        <f>IF(E$2,'Lin87'!E73+'Lin91'!E73+'Lin01'!E73+Quad87!E73+Quad91!E73+Quad01!E73+'HP87'!E73+'HP91'!E73+'HP01'!E73+Mean87!E73+Mean91!E73+Mean01!E73+MeanCommon!E73,0)</f>
        <v>1502.3794742703658</v>
      </c>
      <c r="F73" s="133">
        <f>IF(F$2,'Lin87'!F73+'Lin91'!F73+'Lin01'!F73+Quad87!F73+Quad91!F73+Quad01!F73+'HP87'!F73+'HP91'!F73+'HP01'!F73+Mean87!F73+Mean91!F73+Mean01!F73+MeanCommon!F73,0)</f>
        <v>1519.8878302332917</v>
      </c>
      <c r="G73" s="133">
        <f>IF(G$2,'Lin87'!G73+'Lin91'!G73+'Lin01'!G73+Quad87!G73+Quad91!G73+Quad01!G73+'HP87'!G73+'HP91'!G73+'HP01'!G73+Mean87!G73+Mean91!G73+Mean01!G73+MeanCommon!G73,0)</f>
        <v>1.3145283028639994</v>
      </c>
      <c r="H73" s="133">
        <f>IF(H$2,'Lin87'!H73+'Lin91'!H73+'Lin01'!H73+Quad87!H73+Quad91!H73+Quad01!H73+'HP87'!H73+'HP91'!H73+'HP01'!H73+Mean87!H73+Mean91!H73+Mean01!H73+MeanCommon!H73,0)</f>
        <v>1.5599703268041563</v>
      </c>
      <c r="I73" s="133">
        <f>IF(I$2,'Lin87'!I73+'Lin91'!I73+'Lin01'!I73+Quad87!I73+Quad91!I73+Quad01!I73+'HP87'!I73+'HP91'!I73+'HP01'!I73+Mean87!I73+Mean91!I73+Mean01!I73+MeanCommon!I73,0)</f>
        <v>0.81715954503174404</v>
      </c>
      <c r="J73" s="133">
        <f>IF(J$2,'Lin87'!J73+'Lin91'!J73+'Lin01'!J73+Quad87!J73+Quad91!J73+Quad01!J73+'HP87'!J73+'HP91'!J73+'HP01'!J73+Mean87!J73+Mean91!J73+Mean01!J73+MeanCommon!J73,0)</f>
        <v>0.63679839703649488</v>
      </c>
      <c r="K73" s="133">
        <f>IF(K$2,'Lin87'!K73+'Lin91'!K73+'Lin01'!K73+Quad87!K73+Quad91!K73+Quad01!K73+'HP87'!K73+'HP91'!K73+'HP01'!K73+Mean87!K73+Mean91!K73+Mean01!K73+MeanCommon!K73,0)</f>
        <v>0.96453127407305739</v>
      </c>
      <c r="L73" s="133">
        <f>IF(L$2,'Lin87'!L73+'Lin91'!L73+'Lin01'!L73+Quad87!L73+Quad91!L73+Quad01!L73+'HP87'!L73+'HP91'!L73+'HP01'!L73+Mean87!L73+Mean91!L73+Mean01!L73+MeanCommon!L73,0)</f>
        <v>0.14737172904131154</v>
      </c>
      <c r="M73" s="133">
        <f>IF(M$2,'Lin87'!M73+'Lin91'!M73+'Lin01'!M73+Quad87!M73+Quad91!M73+Quad01!M73+'HP87'!M73+'HP91'!M73+'HP01'!M73+Mean87!M73+Mean91!M73+Mean01!M73+MeanCommon!M73,0)</f>
        <v>455.59516534320505</v>
      </c>
      <c r="N73" s="133">
        <f>IF(N$2,'Lin87'!N73+'Lin91'!N73+'Lin01'!N73+Quad87!N73+Quad91!N73+Quad01!N73+'HP87'!N73+'HP91'!N73+'HP01'!N73+Mean87!N73+Mean91!N73+Mean01!N73+MeanCommon!N73,0)</f>
        <v>0.24839447836386697</v>
      </c>
      <c r="O73" s="133">
        <f>IF(O$2,'Lin87'!O73+'Lin91'!O73+'Lin01'!O73+Quad87!O73+Quad91!O73+Quad01!O73+'HP87'!O73+'HP91'!O73+'HP01'!O73+Mean87!O73+Mean91!O73+Mean01!O73+MeanCommon!O73,0)</f>
        <v>5.8699579730958451</v>
      </c>
      <c r="P73" s="133">
        <f>IF(P$2,'Lin87'!P73+'Lin91'!P73+'Lin01'!P73+Quad87!P73+Quad91!P73+Quad01!P73+'HP87'!P73+'HP91'!P73+'HP01'!P73+Mean87!P73+Mean91!P73+Mean01!P73+MeanCommon!P73,0)</f>
        <v>-9.1633183224032411E-2</v>
      </c>
      <c r="Q73" s="133">
        <f>IF(Q$2,'Lin87'!Q73+'Lin91'!Q73+'Lin01'!Q73+Quad87!Q73+Quad91!Q73+Quad01!Q73+'HP87'!Q73+'HP91'!Q73+'HP01'!Q73+Mean87!Q73+Mean91!Q73+Mean01!Q73+MeanCommon!Q73,0)</f>
        <v>1457.3727762310448</v>
      </c>
      <c r="R73" s="133">
        <f>IF(R$2,'Lin87'!R73+'Lin91'!R73+'Lin01'!R73+Quad87!R73+Quad91!R73+Quad01!R73+'HP87'!R73+'HP91'!R73+'HP01'!R73+Mean87!R73+Mean91!R73+Mean01!R73+MeanCommon!R73,0)</f>
        <v>0.78705022968172189</v>
      </c>
      <c r="S73" s="133">
        <f>IF(S$2,'Lin87'!S73+'Lin91'!S73+'Lin01'!S73+Quad87!S73+Quad91!S73+Quad01!S73+'HP87'!S73+'HP91'!S73+'HP01'!S73+Mean87!S73+Mean91!S73+Mean01!S73+MeanCommon!S73,0)</f>
        <v>0.42983300578841338</v>
      </c>
      <c r="T73" s="133">
        <f>IF(T$2,'Lin87'!T73+'Lin91'!T73+'Lin01'!T73+Quad87!T73+Quad91!T73+Quad01!T73+'HP87'!T73+'HP91'!T73+'HP01'!T73+Mean87!T73+Mean91!T73+Mean01!T73+MeanCommon!T73,0)</f>
        <v>0.35721722389330995</v>
      </c>
      <c r="U73" s="133">
        <f>IF(U$2,'Lin87'!U73+'Lin91'!U73+'Lin01'!U73+Quad87!U73+Quad91!U73+Quad01!U73+'HP87'!U73+'HP91'!U73+'HP01'!U73+Mean87!U73+Mean91!U73+Mean01!U73+MeanCommon!U73,0)</f>
        <v>476.46067754588228</v>
      </c>
      <c r="V73" s="133">
        <f>IF(V$2,'Lin87'!V73+'Lin91'!V73+'Lin01'!V73+Quad87!V73+Quad91!V73+Quad01!V73+'HP87'!V73+'HP91'!V73+'HP01'!V73+Mean87!V73+Mean91!V73+Mean01!V73+MeanCommon!V73,0)</f>
        <v>0.64827172638753461</v>
      </c>
      <c r="W73" s="133">
        <f>IF(W$2,'Lin87'!W73+'Lin91'!W73+'Lin01'!W73+Quad87!W73+Quad91!W73+Quad01!W73+'HP87'!W73+'HP91'!W73+'HP01'!W73+Mean87!W73+Mean91!W73+Mean01!W73+MeanCommon!W73,0)</f>
        <v>464.31729255753385</v>
      </c>
      <c r="X73" s="133">
        <f>IF(X$2,'Lin87'!X73+'Lin91'!X73+'Lin01'!X73+Quad87!X73+Quad91!X73+Quad01!X73+'HP87'!X73+'HP91'!X73+'HP01'!X73+Mean87!X73+Mean91!X73+Mean01!X73+MeanCommon!X73,0)</f>
        <v>0.5569110282440688</v>
      </c>
      <c r="Y73" s="133">
        <f>IF(Y$2,'Lin87'!Y73+'Lin91'!Y73+'Lin01'!Y73+Quad87!Y73+Quad91!Y73+Quad01!Y73+'HP87'!Y73+'HP91'!Y73+'HP01'!Y73+Mean87!Y73+Mean91!Y73+Mean01!Y73+MeanCommon!Y73,0)</f>
        <v>0.53927454418851795</v>
      </c>
      <c r="Z73" s="133">
        <f>IF(Z$2,'Lin87'!Z73+'Lin91'!Z73+'Lin01'!Z73+Quad87!Z73+Quad91!Z73+Quad01!Z73+'HP87'!Z73+'HP91'!Z73+'HP01'!Z73+Mean87!Z73+Mean91!Z73+Mean01!Z73+MeanCommon!Z73,0)</f>
        <v>366.63857144089144</v>
      </c>
      <c r="AA73" s="133">
        <f>IF(AA$2,'Lin87'!AA73+'Lin91'!AA73+'Lin01'!AA73+Quad87!AA73+Quad91!AA73+Quad01!AA73+'HP87'!AA73+'HP91'!AA73+'HP01'!AA73+Mean87!AA73+Mean91!AA73+Mean01!AA73+MeanCommon!AA73,0)</f>
        <v>376.50639174278012</v>
      </c>
      <c r="AB73" s="133">
        <f>IF(AB$2,'Lin87'!AB73+'Lin91'!AB73+'Lin01'!AB73+Quad87!AB73+Quad91!AB73+Quad01!AB73+'HP87'!AB73+'HP91'!AB73+'HP01'!AB73+Mean87!AB73+Mean91!AB73+Mean01!AB73+MeanCommon!AB73,0)</f>
        <v>-8.2708477966612381</v>
      </c>
      <c r="AC73" s="133">
        <f>IF(AC$2,'Lin87'!AC73+'Lin91'!AC73+'Lin01'!AC73+Quad87!AC73+Quad91!AC73+Quad01!AC73+'HP87'!AC73+'HP91'!AC73+'HP01'!AC73+Mean87!AC73+Mean91!AC73+Mean01!AC73+MeanCommon!AC73,0)</f>
        <v>7.9282891803892195</v>
      </c>
      <c r="AD73" s="133">
        <f>IF(AD$2,'Lin87'!AD73+'Lin91'!AD73+'Lin01'!AD73+Quad87!AD73+Quad91!AD73+Quad01!AD73+'HP87'!AD73+'HP91'!AD73+'HP01'!AD73+Mean87!AD73+Mean91!AD73+Mean01!AD73+MeanCommon!AD73,0)</f>
        <v>1.21041671779895</v>
      </c>
    </row>
    <row r="74" spans="1:30">
      <c r="A74" t="s">
        <v>335</v>
      </c>
      <c r="B74" s="133">
        <f>IF(B$2,'Lin87'!B74+'Lin91'!B74+'Lin01'!B74+Quad87!B74+Quad91!B74+Quad01!B74+'HP87'!B74+'HP91'!B74+'HP01'!B74+Mean87!B74+Mean91!B74+Mean01!B74+MeanCommon!B74,0)</f>
        <v>0.97508613524746723</v>
      </c>
      <c r="C74" s="133">
        <f>IF(C$2,'Lin87'!C74+'Lin91'!C74+'Lin01'!C74+Quad87!C74+Quad91!C74+Quad01!C74+'HP87'!C74+'HP91'!C74+'HP01'!C74+Mean87!C74+Mean91!C74+Mean01!C74+MeanCommon!C74,0)</f>
        <v>1.0965181975386731</v>
      </c>
      <c r="D74" s="133">
        <f>IF(D$2,'Lin87'!D74+'Lin91'!D74+'Lin01'!D74+Quad87!D74+Quad91!D74+Quad01!D74+'HP87'!D74+'HP91'!D74+'HP01'!D74+Mean87!D74+Mean91!D74+Mean01!D74+MeanCommon!D74,0)</f>
        <v>1493.2823359636031</v>
      </c>
      <c r="E74" s="133">
        <f>IF(E$2,'Lin87'!E74+'Lin91'!E74+'Lin01'!E74+Quad87!E74+Quad91!E74+Quad01!E74+'HP87'!E74+'HP91'!E74+'HP01'!E74+Mean87!E74+Mean91!E74+Mean01!E74+MeanCommon!E74,0)</f>
        <v>1502.3953607938815</v>
      </c>
      <c r="F74" s="133">
        <f>IF(F$2,'Lin87'!F74+'Lin91'!F74+'Lin01'!F74+Quad87!F74+Quad91!F74+Quad01!F74+'HP87'!F74+'HP91'!F74+'HP01'!F74+Mean87!F74+Mean91!F74+Mean01!F74+MeanCommon!F74,0)</f>
        <v>1520.1334294337362</v>
      </c>
      <c r="G74" s="133">
        <f>IF(G$2,'Lin87'!G74+'Lin91'!G74+'Lin01'!G74+Quad87!G74+Quad91!G74+Quad01!G74+'HP87'!G74+'HP91'!G74+'HP01'!G74+Mean87!G74+Mean91!G74+Mean01!G74+MeanCommon!G74,0)</f>
        <v>1.3145283028639994</v>
      </c>
      <c r="H74" s="133">
        <f>IF(H$2,'Lin87'!H74+'Lin91'!H74+'Lin01'!H74+Quad87!H74+Quad91!H74+Quad01!H74+'HP87'!H74+'HP91'!H74+'HP01'!H74+Mean87!H74+Mean91!H74+Mean01!H74+MeanCommon!H74,0)</f>
        <v>1.5599703268041563</v>
      </c>
      <c r="I74" s="133">
        <f>IF(I$2,'Lin87'!I74+'Lin91'!I74+'Lin01'!I74+Quad87!I74+Quad91!I74+Quad01!I74+'HP87'!I74+'HP91'!I74+'HP01'!I74+Mean87!I74+Mean91!I74+Mean01!I74+MeanCommon!I74,0)</f>
        <v>0.81715954503174404</v>
      </c>
      <c r="J74" s="133">
        <f>IF(J$2,'Lin87'!J74+'Lin91'!J74+'Lin01'!J74+Quad87!J74+Quad91!J74+Quad01!J74+'HP87'!J74+'HP91'!J74+'HP01'!J74+Mean87!J74+Mean91!J74+Mean01!J74+MeanCommon!J74,0)</f>
        <v>0.63679839703649488</v>
      </c>
      <c r="K74" s="133">
        <f>IF(K$2,'Lin87'!K74+'Lin91'!K74+'Lin01'!K74+Quad87!K74+Quad91!K74+Quad01!K74+'HP87'!K74+'HP91'!K74+'HP01'!K74+Mean87!K74+Mean91!K74+Mean01!K74+MeanCommon!K74,0)</f>
        <v>0.96453127407305739</v>
      </c>
      <c r="L74" s="133">
        <f>IF(L$2,'Lin87'!L74+'Lin91'!L74+'Lin01'!L74+Quad87!L74+Quad91!L74+Quad01!L74+'HP87'!L74+'HP91'!L74+'HP01'!L74+Mean87!L74+Mean91!L74+Mean01!L74+MeanCommon!L74,0)</f>
        <v>0.14737172904131154</v>
      </c>
      <c r="M74" s="133">
        <f>IF(M$2,'Lin87'!M74+'Lin91'!M74+'Lin01'!M74+Quad87!M74+Quad91!M74+Quad01!M74+'HP87'!M74+'HP91'!M74+'HP01'!M74+Mean87!M74+Mean91!M74+Mean01!M74+MeanCommon!M74,0)</f>
        <v>455.59516534320505</v>
      </c>
      <c r="N74" s="133">
        <f>IF(N$2,'Lin87'!N74+'Lin91'!N74+'Lin01'!N74+Quad87!N74+Quad91!N74+Quad01!N74+'HP87'!N74+'HP91'!N74+'HP01'!N74+Mean87!N74+Mean91!N74+Mean01!N74+MeanCommon!N74,0)</f>
        <v>0.24839447836386697</v>
      </c>
      <c r="O74" s="133">
        <f>IF(O$2,'Lin87'!O74+'Lin91'!O74+'Lin01'!O74+Quad87!O74+Quad91!O74+Quad01!O74+'HP87'!O74+'HP91'!O74+'HP01'!O74+Mean87!O74+Mean91!O74+Mean01!O74+MeanCommon!O74,0)</f>
        <v>5.8699579730958451</v>
      </c>
      <c r="P74" s="133">
        <f>IF(P$2,'Lin87'!P74+'Lin91'!P74+'Lin01'!P74+Quad87!P74+Quad91!P74+Quad01!P74+'HP87'!P74+'HP91'!P74+'HP01'!P74+Mean87!P74+Mean91!P74+Mean01!P74+MeanCommon!P74,0)</f>
        <v>-9.1633183224032411E-2</v>
      </c>
      <c r="Q74" s="133">
        <f>IF(Q$2,'Lin87'!Q74+'Lin91'!Q74+'Lin01'!Q74+Quad87!Q74+Quad91!Q74+Quad01!Q74+'HP87'!Q74+'HP91'!Q74+'HP01'!Q74+Mean87!Q74+Mean91!Q74+Mean01!Q74+MeanCommon!Q74,0)</f>
        <v>1458.5201178416696</v>
      </c>
      <c r="R74" s="133">
        <f>IF(R$2,'Lin87'!R74+'Lin91'!R74+'Lin01'!R74+Quad87!R74+Quad91!R74+Quad01!R74+'HP87'!R74+'HP91'!R74+'HP01'!R74+Mean87!R74+Mean91!R74+Mean01!R74+MeanCommon!R74,0)</f>
        <v>0.78705022968172189</v>
      </c>
      <c r="S74" s="133">
        <f>IF(S$2,'Lin87'!S74+'Lin91'!S74+'Lin01'!S74+Quad87!S74+Quad91!S74+Quad01!S74+'HP87'!S74+'HP91'!S74+'HP01'!S74+Mean87!S74+Mean91!S74+Mean01!S74+MeanCommon!S74,0)</f>
        <v>0.42983300578841338</v>
      </c>
      <c r="T74" s="133">
        <f>IF(T$2,'Lin87'!T74+'Lin91'!T74+'Lin01'!T74+Quad87!T74+Quad91!T74+Quad01!T74+'HP87'!T74+'HP91'!T74+'HP01'!T74+Mean87!T74+Mean91!T74+Mean01!T74+MeanCommon!T74,0)</f>
        <v>0.35721722389330995</v>
      </c>
      <c r="U74" s="133">
        <f>IF(U$2,'Lin87'!U74+'Lin91'!U74+'Lin01'!U74+Quad87!U74+Quad91!U74+Quad01!U74+'HP87'!U74+'HP91'!U74+'HP01'!U74+Mean87!U74+Mean91!U74+Mean01!U74+MeanCommon!U74,0)</f>
        <v>477.37527514832391</v>
      </c>
      <c r="V74" s="133">
        <f>IF(V$2,'Lin87'!V74+'Lin91'!V74+'Lin01'!V74+Quad87!V74+Quad91!V74+Quad01!V74+'HP87'!V74+'HP91'!V74+'HP01'!V74+Mean87!V74+Mean91!V74+Mean01!V74+MeanCommon!V74,0)</f>
        <v>0.64827172638753461</v>
      </c>
      <c r="W74" s="133">
        <f>IF(W$2,'Lin87'!W74+'Lin91'!W74+'Lin01'!W74+Quad87!W74+Quad91!W74+Quad01!W74+'HP87'!W74+'HP91'!W74+'HP01'!W74+Mean87!W74+Mean91!W74+Mean01!W74+MeanCommon!W74,0)</f>
        <v>464.31729255753385</v>
      </c>
      <c r="X74" s="133">
        <f>IF(X$2,'Lin87'!X74+'Lin91'!X74+'Lin01'!X74+Quad87!X74+Quad91!X74+Quad01!X74+'HP87'!X74+'HP91'!X74+'HP01'!X74+Mean87!X74+Mean91!X74+Mean01!X74+MeanCommon!X74,0)</f>
        <v>0.5569110282440688</v>
      </c>
      <c r="Y74" s="133">
        <f>IF(Y$2,'Lin87'!Y74+'Lin91'!Y74+'Lin01'!Y74+Quad87!Y74+Quad91!Y74+Quad01!Y74+'HP87'!Y74+'HP91'!Y74+'HP01'!Y74+Mean87!Y74+Mean91!Y74+Mean01!Y74+MeanCommon!Y74,0)</f>
        <v>0.53927454418851795</v>
      </c>
      <c r="Z74" s="133">
        <f>IF(Z$2,'Lin87'!Z74+'Lin91'!Z74+'Lin01'!Z74+Quad87!Z74+Quad91!Z74+Quad01!Z74+'HP87'!Z74+'HP91'!Z74+'HP01'!Z74+Mean87!Z74+Mean91!Z74+Mean01!Z74+MeanCommon!Z74,0)</f>
        <v>366.43935646318175</v>
      </c>
      <c r="AA74" s="133">
        <f>IF(AA$2,'Lin87'!AA74+'Lin91'!AA74+'Lin01'!AA74+Quad87!AA74+Quad91!AA74+Quad01!AA74+'HP87'!AA74+'HP91'!AA74+'HP01'!AA74+Mean87!AA74+Mean91!AA74+Mean01!AA74+MeanCommon!AA74,0)</f>
        <v>376.23113045529766</v>
      </c>
      <c r="AB74" s="133">
        <f>IF(AB$2,'Lin87'!AB74+'Lin91'!AB74+'Lin01'!AB74+Quad87!AB74+Quad91!AB74+Quad01!AB74+'HP87'!AB74+'HP91'!AB74+'HP01'!AB74+Mean87!AB74+Mean91!AB74+Mean01!AB74+MeanCommon!AB74,0)</f>
        <v>-8.2708477966612381</v>
      </c>
      <c r="AC74" s="133">
        <f>IF(AC$2,'Lin87'!AC74+'Lin91'!AC74+'Lin01'!AC74+Quad87!AC74+Quad91!AC74+Quad01!AC74+'HP87'!AC74+'HP91'!AC74+'HP01'!AC74+Mean87!AC74+Mean91!AC74+Mean01!AC74+MeanCommon!AC74,0)</f>
        <v>7.9282891803892195</v>
      </c>
      <c r="AD74" s="133">
        <f>IF(AD$2,'Lin87'!AD74+'Lin91'!AD74+'Lin01'!AD74+Quad87!AD74+Quad91!AD74+Quad01!AD74+'HP87'!AD74+'HP91'!AD74+'HP01'!AD74+Mean87!AD74+Mean91!AD74+Mean01!AD74+MeanCommon!AD74,0)</f>
        <v>1.21041671779895</v>
      </c>
    </row>
    <row r="75" spans="1:30">
      <c r="A75" t="s">
        <v>336</v>
      </c>
      <c r="B75" s="133">
        <f>IF(B$2,'Lin87'!B75+'Lin91'!B75+'Lin01'!B75+Quad87!B75+Quad91!B75+Quad01!B75+'HP87'!B75+'HP91'!B75+'HP01'!B75+Mean87!B75+Mean91!B75+Mean01!B75+MeanCommon!B75,0)</f>
        <v>0.97508613524746723</v>
      </c>
      <c r="C75" s="133">
        <f>IF(C$2,'Lin87'!C75+'Lin91'!C75+'Lin01'!C75+Quad87!C75+Quad91!C75+Quad01!C75+'HP87'!C75+'HP91'!C75+'HP01'!C75+Mean87!C75+Mean91!C75+Mean01!C75+MeanCommon!C75,0)</f>
        <v>1.0965181975386731</v>
      </c>
      <c r="D75" s="133">
        <f>IF(D$2,'Lin87'!D75+'Lin91'!D75+'Lin01'!D75+Quad87!D75+Quad91!D75+Quad01!D75+'HP87'!D75+'HP91'!D75+'HP01'!D75+Mean87!D75+Mean91!D75+Mean01!D75+MeanCommon!D75,0)</f>
        <v>1493.2760810419918</v>
      </c>
      <c r="E75" s="133">
        <f>IF(E$2,'Lin87'!E75+'Lin91'!E75+'Lin01'!E75+Quad87!E75+Quad91!E75+Quad01!E75+'HP87'!E75+'HP91'!E75+'HP01'!E75+Mean87!E75+Mean91!E75+Mean01!E75+MeanCommon!E75,0)</f>
        <v>1502.4112473173973</v>
      </c>
      <c r="F75" s="133">
        <f>IF(F$2,'Lin87'!F75+'Lin91'!F75+'Lin01'!F75+Quad87!F75+Quad91!F75+Quad01!F75+'HP87'!F75+'HP91'!F75+'HP01'!F75+Mean87!F75+Mean91!F75+Mean01!F75+MeanCommon!F75,0)</f>
        <v>1520.3790286341807</v>
      </c>
      <c r="G75" s="133">
        <f>IF(G$2,'Lin87'!G75+'Lin91'!G75+'Lin01'!G75+Quad87!G75+Quad91!G75+Quad01!G75+'HP87'!G75+'HP91'!G75+'HP01'!G75+Mean87!G75+Mean91!G75+Mean01!G75+MeanCommon!G75,0)</f>
        <v>1.3145283028639994</v>
      </c>
      <c r="H75" s="133">
        <f>IF(H$2,'Lin87'!H75+'Lin91'!H75+'Lin01'!H75+Quad87!H75+Quad91!H75+Quad01!H75+'HP87'!H75+'HP91'!H75+'HP01'!H75+Mean87!H75+Mean91!H75+Mean01!H75+MeanCommon!H75,0)</f>
        <v>1.5599703268041563</v>
      </c>
      <c r="I75" s="133">
        <f>IF(I$2,'Lin87'!I75+'Lin91'!I75+'Lin01'!I75+Quad87!I75+Quad91!I75+Quad01!I75+'HP87'!I75+'HP91'!I75+'HP01'!I75+Mean87!I75+Mean91!I75+Mean01!I75+MeanCommon!I75,0)</f>
        <v>0.81715954503174404</v>
      </c>
      <c r="J75" s="133">
        <f>IF(J$2,'Lin87'!J75+'Lin91'!J75+'Lin01'!J75+Quad87!J75+Quad91!J75+Quad01!J75+'HP87'!J75+'HP91'!J75+'HP01'!J75+Mean87!J75+Mean91!J75+Mean01!J75+MeanCommon!J75,0)</f>
        <v>0.63679839703649488</v>
      </c>
      <c r="K75" s="133">
        <f>IF(K$2,'Lin87'!K75+'Lin91'!K75+'Lin01'!K75+Quad87!K75+Quad91!K75+Quad01!K75+'HP87'!K75+'HP91'!K75+'HP01'!K75+Mean87!K75+Mean91!K75+Mean01!K75+MeanCommon!K75,0)</f>
        <v>0.96453127407305739</v>
      </c>
      <c r="L75" s="133">
        <f>IF(L$2,'Lin87'!L75+'Lin91'!L75+'Lin01'!L75+Quad87!L75+Quad91!L75+Quad01!L75+'HP87'!L75+'HP91'!L75+'HP01'!L75+Mean87!L75+Mean91!L75+Mean01!L75+MeanCommon!L75,0)</f>
        <v>0.14737172904131154</v>
      </c>
      <c r="M75" s="133">
        <f>IF(M$2,'Lin87'!M75+'Lin91'!M75+'Lin01'!M75+Quad87!M75+Quad91!M75+Quad01!M75+'HP87'!M75+'HP91'!M75+'HP01'!M75+Mean87!M75+Mean91!M75+Mean01!M75+MeanCommon!M75,0)</f>
        <v>455.59516534320505</v>
      </c>
      <c r="N75" s="133">
        <f>IF(N$2,'Lin87'!N75+'Lin91'!N75+'Lin01'!N75+Quad87!N75+Quad91!N75+Quad01!N75+'HP87'!N75+'HP91'!N75+'HP01'!N75+Mean87!N75+Mean91!N75+Mean01!N75+MeanCommon!N75,0)</f>
        <v>0.24839447836386697</v>
      </c>
      <c r="O75" s="133">
        <f>IF(O$2,'Lin87'!O75+'Lin91'!O75+'Lin01'!O75+Quad87!O75+Quad91!O75+Quad01!O75+'HP87'!O75+'HP91'!O75+'HP01'!O75+Mean87!O75+Mean91!O75+Mean01!O75+MeanCommon!O75,0)</f>
        <v>5.8699579730958451</v>
      </c>
      <c r="P75" s="133">
        <f>IF(P$2,'Lin87'!P75+'Lin91'!P75+'Lin01'!P75+Quad87!P75+Quad91!P75+Quad01!P75+'HP87'!P75+'HP91'!P75+'HP01'!P75+Mean87!P75+Mean91!P75+Mean01!P75+MeanCommon!P75,0)</f>
        <v>-9.1633183224032411E-2</v>
      </c>
      <c r="Q75" s="133">
        <f>IF(Q$2,'Lin87'!Q75+'Lin91'!Q75+'Lin01'!Q75+Quad87!Q75+Quad91!Q75+Quad01!Q75+'HP87'!Q75+'HP91'!Q75+'HP01'!Q75+Mean87!Q75+Mean91!Q75+Mean01!Q75+MeanCommon!Q75,0)</f>
        <v>1459.6674594522945</v>
      </c>
      <c r="R75" s="133">
        <f>IF(R$2,'Lin87'!R75+'Lin91'!R75+'Lin01'!R75+Quad87!R75+Quad91!R75+Quad01!R75+'HP87'!R75+'HP91'!R75+'HP01'!R75+Mean87!R75+Mean91!R75+Mean01!R75+MeanCommon!R75,0)</f>
        <v>0.78705022968172189</v>
      </c>
      <c r="S75" s="133">
        <f>IF(S$2,'Lin87'!S75+'Lin91'!S75+'Lin01'!S75+Quad87!S75+Quad91!S75+Quad01!S75+'HP87'!S75+'HP91'!S75+'HP01'!S75+Mean87!S75+Mean91!S75+Mean01!S75+MeanCommon!S75,0)</f>
        <v>0.42983300578841338</v>
      </c>
      <c r="T75" s="133">
        <f>IF(T$2,'Lin87'!T75+'Lin91'!T75+'Lin01'!T75+Quad87!T75+Quad91!T75+Quad01!T75+'HP87'!T75+'HP91'!T75+'HP01'!T75+Mean87!T75+Mean91!T75+Mean01!T75+MeanCommon!T75,0)</f>
        <v>0.35721722389330995</v>
      </c>
      <c r="U75" s="133">
        <f>IF(U$2,'Lin87'!U75+'Lin91'!U75+'Lin01'!U75+Quad87!U75+Quad91!U75+Quad01!U75+'HP87'!U75+'HP91'!U75+'HP01'!U75+Mean87!U75+Mean91!U75+Mean01!U75+MeanCommon!U75,0)</f>
        <v>478.28987275076554</v>
      </c>
      <c r="V75" s="133">
        <f>IF(V$2,'Lin87'!V75+'Lin91'!V75+'Lin01'!V75+Quad87!V75+Quad91!V75+Quad01!V75+'HP87'!V75+'HP91'!V75+'HP01'!V75+Mean87!V75+Mean91!V75+Mean01!V75+MeanCommon!V75,0)</f>
        <v>0.64827172638753461</v>
      </c>
      <c r="W75" s="133">
        <f>IF(W$2,'Lin87'!W75+'Lin91'!W75+'Lin01'!W75+Quad87!W75+Quad91!W75+Quad01!W75+'HP87'!W75+'HP91'!W75+'HP01'!W75+Mean87!W75+Mean91!W75+Mean01!W75+MeanCommon!W75,0)</f>
        <v>464.31729255753385</v>
      </c>
      <c r="X75" s="133">
        <f>IF(X$2,'Lin87'!X75+'Lin91'!X75+'Lin01'!X75+Quad87!X75+Quad91!X75+Quad01!X75+'HP87'!X75+'HP91'!X75+'HP01'!X75+Mean87!X75+Mean91!X75+Mean01!X75+MeanCommon!X75,0)</f>
        <v>0.5569110282440688</v>
      </c>
      <c r="Y75" s="133">
        <f>IF(Y$2,'Lin87'!Y75+'Lin91'!Y75+'Lin01'!Y75+Quad87!Y75+Quad91!Y75+Quad01!Y75+'HP87'!Y75+'HP91'!Y75+'HP01'!Y75+Mean87!Y75+Mean91!Y75+Mean01!Y75+MeanCommon!Y75,0)</f>
        <v>0.53927454418851795</v>
      </c>
      <c r="Z75" s="133">
        <f>IF(Z$2,'Lin87'!Z75+'Lin91'!Z75+'Lin01'!Z75+Quad87!Z75+Quad91!Z75+Quad01!Z75+'HP87'!Z75+'HP91'!Z75+'HP01'!Z75+Mean87!Z75+Mean91!Z75+Mean01!Z75+MeanCommon!Z75,0)</f>
        <v>366.24014148547201</v>
      </c>
      <c r="AA75" s="133">
        <f>IF(AA$2,'Lin87'!AA75+'Lin91'!AA75+'Lin01'!AA75+Quad87!AA75+Quad91!AA75+Quad01!AA75+'HP87'!AA75+'HP91'!AA75+'HP01'!AA75+Mean87!AA75+Mean91!AA75+Mean01!AA75+MeanCommon!AA75,0)</f>
        <v>375.95586916781525</v>
      </c>
      <c r="AB75" s="133">
        <f>IF(AB$2,'Lin87'!AB75+'Lin91'!AB75+'Lin01'!AB75+Quad87!AB75+Quad91!AB75+Quad01!AB75+'HP87'!AB75+'HP91'!AB75+'HP01'!AB75+Mean87!AB75+Mean91!AB75+Mean01!AB75+MeanCommon!AB75,0)</f>
        <v>-8.2708477966612381</v>
      </c>
      <c r="AC75" s="133">
        <f>IF(AC$2,'Lin87'!AC75+'Lin91'!AC75+'Lin01'!AC75+Quad87!AC75+Quad91!AC75+Quad01!AC75+'HP87'!AC75+'HP91'!AC75+'HP01'!AC75+Mean87!AC75+Mean91!AC75+Mean01!AC75+MeanCommon!AC75,0)</f>
        <v>7.9282891803892195</v>
      </c>
      <c r="AD75" s="133">
        <f>IF(AD$2,'Lin87'!AD75+'Lin91'!AD75+'Lin01'!AD75+Quad87!AD75+Quad91!AD75+Quad01!AD75+'HP87'!AD75+'HP91'!AD75+'HP01'!AD75+Mean87!AD75+Mean91!AD75+Mean01!AD75+MeanCommon!AD75,0)</f>
        <v>1.21041671779895</v>
      </c>
    </row>
    <row r="76" spans="1:30">
      <c r="A76" t="s">
        <v>337</v>
      </c>
      <c r="B76" s="133">
        <f>IF(B$2,'Lin87'!B76+'Lin91'!B76+'Lin01'!B76+Quad87!B76+Quad91!B76+Quad01!B76+'HP87'!B76+'HP91'!B76+'HP01'!B76+Mean87!B76+Mean91!B76+Mean01!B76+MeanCommon!B76,0)</f>
        <v>0.97508613524746723</v>
      </c>
      <c r="C76" s="133">
        <f>IF(C$2,'Lin87'!C76+'Lin91'!C76+'Lin01'!C76+Quad87!C76+Quad91!C76+Quad01!C76+'HP87'!C76+'HP91'!C76+'HP01'!C76+Mean87!C76+Mean91!C76+Mean01!C76+MeanCommon!C76,0)</f>
        <v>1.0965181975386731</v>
      </c>
      <c r="D76" s="133">
        <f>IF(D$2,'Lin87'!D76+'Lin91'!D76+'Lin01'!D76+Quad87!D76+Quad91!D76+Quad01!D76+'HP87'!D76+'HP91'!D76+'HP01'!D76+Mean87!D76+Mean91!D76+Mean01!D76+MeanCommon!D76,0)</f>
        <v>1493.2698261203805</v>
      </c>
      <c r="E76" s="133">
        <f>IF(E$2,'Lin87'!E76+'Lin91'!E76+'Lin01'!E76+Quad87!E76+Quad91!E76+Quad01!E76+'HP87'!E76+'HP91'!E76+'HP01'!E76+Mean87!E76+Mean91!E76+Mean01!E76+MeanCommon!E76,0)</f>
        <v>1502.427133840913</v>
      </c>
      <c r="F76" s="133">
        <f>IF(F$2,'Lin87'!F76+'Lin91'!F76+'Lin01'!F76+Quad87!F76+Quad91!F76+Quad01!F76+'HP87'!F76+'HP91'!F76+'HP01'!F76+Mean87!F76+Mean91!F76+Mean01!F76+MeanCommon!F76,0)</f>
        <v>1520.6246278346252</v>
      </c>
      <c r="G76" s="133">
        <f>IF(G$2,'Lin87'!G76+'Lin91'!G76+'Lin01'!G76+Quad87!G76+Quad91!G76+Quad01!G76+'HP87'!G76+'HP91'!G76+'HP01'!G76+Mean87!G76+Mean91!G76+Mean01!G76+MeanCommon!G76,0)</f>
        <v>1.3145283028639994</v>
      </c>
      <c r="H76" s="133">
        <f>IF(H$2,'Lin87'!H76+'Lin91'!H76+'Lin01'!H76+Quad87!H76+Quad91!H76+Quad01!H76+'HP87'!H76+'HP91'!H76+'HP01'!H76+Mean87!H76+Mean91!H76+Mean01!H76+MeanCommon!H76,0)</f>
        <v>1.5599703268041563</v>
      </c>
      <c r="I76" s="133">
        <f>IF(I$2,'Lin87'!I76+'Lin91'!I76+'Lin01'!I76+Quad87!I76+Quad91!I76+Quad01!I76+'HP87'!I76+'HP91'!I76+'HP01'!I76+Mean87!I76+Mean91!I76+Mean01!I76+MeanCommon!I76,0)</f>
        <v>0.81715954503174404</v>
      </c>
      <c r="J76" s="133">
        <f>IF(J$2,'Lin87'!J76+'Lin91'!J76+'Lin01'!J76+Quad87!J76+Quad91!J76+Quad01!J76+'HP87'!J76+'HP91'!J76+'HP01'!J76+Mean87!J76+Mean91!J76+Mean01!J76+MeanCommon!J76,0)</f>
        <v>0.63679839703649488</v>
      </c>
      <c r="K76" s="133">
        <f>IF(K$2,'Lin87'!K76+'Lin91'!K76+'Lin01'!K76+Quad87!K76+Quad91!K76+Quad01!K76+'HP87'!K76+'HP91'!K76+'HP01'!K76+Mean87!K76+Mean91!K76+Mean01!K76+MeanCommon!K76,0)</f>
        <v>0.96453127407305739</v>
      </c>
      <c r="L76" s="133">
        <f>IF(L$2,'Lin87'!L76+'Lin91'!L76+'Lin01'!L76+Quad87!L76+Quad91!L76+Quad01!L76+'HP87'!L76+'HP91'!L76+'HP01'!L76+Mean87!L76+Mean91!L76+Mean01!L76+MeanCommon!L76,0)</f>
        <v>0.14737172904131154</v>
      </c>
      <c r="M76" s="133">
        <f>IF(M$2,'Lin87'!M76+'Lin91'!M76+'Lin01'!M76+Quad87!M76+Quad91!M76+Quad01!M76+'HP87'!M76+'HP91'!M76+'HP01'!M76+Mean87!M76+Mean91!M76+Mean01!M76+MeanCommon!M76,0)</f>
        <v>455.59516534320505</v>
      </c>
      <c r="N76" s="133">
        <f>IF(N$2,'Lin87'!N76+'Lin91'!N76+'Lin01'!N76+Quad87!N76+Quad91!N76+Quad01!N76+'HP87'!N76+'HP91'!N76+'HP01'!N76+Mean87!N76+Mean91!N76+Mean01!N76+MeanCommon!N76,0)</f>
        <v>0.24839447836386697</v>
      </c>
      <c r="O76" s="133">
        <f>IF(O$2,'Lin87'!O76+'Lin91'!O76+'Lin01'!O76+Quad87!O76+Quad91!O76+Quad01!O76+'HP87'!O76+'HP91'!O76+'HP01'!O76+Mean87!O76+Mean91!O76+Mean01!O76+MeanCommon!O76,0)</f>
        <v>5.8699579730958451</v>
      </c>
      <c r="P76" s="133">
        <f>IF(P$2,'Lin87'!P76+'Lin91'!P76+'Lin01'!P76+Quad87!P76+Quad91!P76+Quad01!P76+'HP87'!P76+'HP91'!P76+'HP01'!P76+Mean87!P76+Mean91!P76+Mean01!P76+MeanCommon!P76,0)</f>
        <v>-9.1633183224032411E-2</v>
      </c>
      <c r="Q76" s="133">
        <f>IF(Q$2,'Lin87'!Q76+'Lin91'!Q76+'Lin01'!Q76+Quad87!Q76+Quad91!Q76+Quad01!Q76+'HP87'!Q76+'HP91'!Q76+'HP01'!Q76+Mean87!Q76+Mean91!Q76+Mean01!Q76+MeanCommon!Q76,0)</f>
        <v>1460.8148010629193</v>
      </c>
      <c r="R76" s="133">
        <f>IF(R$2,'Lin87'!R76+'Lin91'!R76+'Lin01'!R76+Quad87!R76+Quad91!R76+Quad01!R76+'HP87'!R76+'HP91'!R76+'HP01'!R76+Mean87!R76+Mean91!R76+Mean01!R76+MeanCommon!R76,0)</f>
        <v>0.78705022968172189</v>
      </c>
      <c r="S76" s="133">
        <f>IF(S$2,'Lin87'!S76+'Lin91'!S76+'Lin01'!S76+Quad87!S76+Quad91!S76+Quad01!S76+'HP87'!S76+'HP91'!S76+'HP01'!S76+Mean87!S76+Mean91!S76+Mean01!S76+MeanCommon!S76,0)</f>
        <v>0.42983300578841338</v>
      </c>
      <c r="T76" s="133">
        <f>IF(T$2,'Lin87'!T76+'Lin91'!T76+'Lin01'!T76+Quad87!T76+Quad91!T76+Quad01!T76+'HP87'!T76+'HP91'!T76+'HP01'!T76+Mean87!T76+Mean91!T76+Mean01!T76+MeanCommon!T76,0)</f>
        <v>0.35721722389330995</v>
      </c>
      <c r="U76" s="133">
        <f>IF(U$2,'Lin87'!U76+'Lin91'!U76+'Lin01'!U76+Quad87!U76+Quad91!U76+Quad01!U76+'HP87'!U76+'HP91'!U76+'HP01'!U76+Mean87!U76+Mean91!U76+Mean01!U76+MeanCommon!U76,0)</f>
        <v>479.20447035320723</v>
      </c>
      <c r="V76" s="133">
        <f>IF(V$2,'Lin87'!V76+'Lin91'!V76+'Lin01'!V76+Quad87!V76+Quad91!V76+Quad01!V76+'HP87'!V76+'HP91'!V76+'HP01'!V76+Mean87!V76+Mean91!V76+Mean01!V76+MeanCommon!V76,0)</f>
        <v>0.64827172638753461</v>
      </c>
      <c r="W76" s="133">
        <f>IF(W$2,'Lin87'!W76+'Lin91'!W76+'Lin01'!W76+Quad87!W76+Quad91!W76+Quad01!W76+'HP87'!W76+'HP91'!W76+'HP01'!W76+Mean87!W76+Mean91!W76+Mean01!W76+MeanCommon!W76,0)</f>
        <v>464.31729255753385</v>
      </c>
      <c r="X76" s="133">
        <f>IF(X$2,'Lin87'!X76+'Lin91'!X76+'Lin01'!X76+Quad87!X76+Quad91!X76+Quad01!X76+'HP87'!X76+'HP91'!X76+'HP01'!X76+Mean87!X76+Mean91!X76+Mean01!X76+MeanCommon!X76,0)</f>
        <v>0.5569110282440688</v>
      </c>
      <c r="Y76" s="133">
        <f>IF(Y$2,'Lin87'!Y76+'Lin91'!Y76+'Lin01'!Y76+Quad87!Y76+Quad91!Y76+Quad01!Y76+'HP87'!Y76+'HP91'!Y76+'HP01'!Y76+Mean87!Y76+Mean91!Y76+Mean01!Y76+MeanCommon!Y76,0)</f>
        <v>0.53927454418851795</v>
      </c>
      <c r="Z76" s="133">
        <f>IF(Z$2,'Lin87'!Z76+'Lin91'!Z76+'Lin01'!Z76+Quad87!Z76+Quad91!Z76+Quad01!Z76+'HP87'!Z76+'HP91'!Z76+'HP01'!Z76+Mean87!Z76+Mean91!Z76+Mean01!Z76+MeanCommon!Z76,0)</f>
        <v>366.04092650776232</v>
      </c>
      <c r="AA76" s="133">
        <f>IF(AA$2,'Lin87'!AA76+'Lin91'!AA76+'Lin01'!AA76+Quad87!AA76+Quad91!AA76+Quad01!AA76+'HP87'!AA76+'HP91'!AA76+'HP01'!AA76+Mean87!AA76+Mean91!AA76+Mean01!AA76+MeanCommon!AA76,0)</f>
        <v>375.68060788033279</v>
      </c>
      <c r="AB76" s="133">
        <f>IF(AB$2,'Lin87'!AB76+'Lin91'!AB76+'Lin01'!AB76+Quad87!AB76+Quad91!AB76+Quad01!AB76+'HP87'!AB76+'HP91'!AB76+'HP01'!AB76+Mean87!AB76+Mean91!AB76+Mean01!AB76+MeanCommon!AB76,0)</f>
        <v>-8.2708477966612381</v>
      </c>
      <c r="AC76" s="133">
        <f>IF(AC$2,'Lin87'!AC76+'Lin91'!AC76+'Lin01'!AC76+Quad87!AC76+Quad91!AC76+Quad01!AC76+'HP87'!AC76+'HP91'!AC76+'HP01'!AC76+Mean87!AC76+Mean91!AC76+Mean01!AC76+MeanCommon!AC76,0)</f>
        <v>7.9282891803892195</v>
      </c>
      <c r="AD76" s="133">
        <f>IF(AD$2,'Lin87'!AD76+'Lin91'!AD76+'Lin01'!AD76+Quad87!AD76+Quad91!AD76+Quad01!AD76+'HP87'!AD76+'HP91'!AD76+'HP01'!AD76+Mean87!AD76+Mean91!AD76+Mean01!AD76+MeanCommon!AD76,0)</f>
        <v>1.21041671779895</v>
      </c>
    </row>
    <row r="77" spans="1:30">
      <c r="A77" t="s">
        <v>338</v>
      </c>
      <c r="B77" s="133">
        <f>IF(B$2,'Lin87'!B77+'Lin91'!B77+'Lin01'!B77+Quad87!B77+Quad91!B77+Quad01!B77+'HP87'!B77+'HP91'!B77+'HP01'!B77+Mean87!B77+Mean91!B77+Mean01!B77+MeanCommon!B77,0)</f>
        <v>0.97508613524746723</v>
      </c>
      <c r="C77" s="133">
        <f>IF(C$2,'Lin87'!C77+'Lin91'!C77+'Lin01'!C77+Quad87!C77+Quad91!C77+Quad01!C77+'HP87'!C77+'HP91'!C77+'HP01'!C77+Mean87!C77+Mean91!C77+Mean01!C77+MeanCommon!C77,0)</f>
        <v>1.0965181975386731</v>
      </c>
      <c r="D77" s="133">
        <f>IF(D$2,'Lin87'!D77+'Lin91'!D77+'Lin01'!D77+Quad87!D77+Quad91!D77+Quad01!D77+'HP87'!D77+'HP91'!D77+'HP01'!D77+Mean87!D77+Mean91!D77+Mean01!D77+MeanCommon!D77,0)</f>
        <v>1493.2635711987691</v>
      </c>
      <c r="E77" s="133">
        <f>IF(E$2,'Lin87'!E77+'Lin91'!E77+'Lin01'!E77+Quad87!E77+Quad91!E77+Quad01!E77+'HP87'!E77+'HP91'!E77+'HP01'!E77+Mean87!E77+Mean91!E77+Mean01!E77+MeanCommon!E77,0)</f>
        <v>1502.4430203644288</v>
      </c>
      <c r="F77" s="133">
        <f>IF(F$2,'Lin87'!F77+'Lin91'!F77+'Lin01'!F77+Quad87!F77+Quad91!F77+Quad01!F77+'HP87'!F77+'HP91'!F77+'HP01'!F77+Mean87!F77+Mean91!F77+Mean01!F77+MeanCommon!F77,0)</f>
        <v>1520.8702270350698</v>
      </c>
      <c r="G77" s="133">
        <f>IF(G$2,'Lin87'!G77+'Lin91'!G77+'Lin01'!G77+Quad87!G77+Quad91!G77+Quad01!G77+'HP87'!G77+'HP91'!G77+'HP01'!G77+Mean87!G77+Mean91!G77+Mean01!G77+MeanCommon!G77,0)</f>
        <v>1.3145283028639994</v>
      </c>
      <c r="H77" s="133">
        <f>IF(H$2,'Lin87'!H77+'Lin91'!H77+'Lin01'!H77+Quad87!H77+Quad91!H77+Quad01!H77+'HP87'!H77+'HP91'!H77+'HP01'!H77+Mean87!H77+Mean91!H77+Mean01!H77+MeanCommon!H77,0)</f>
        <v>1.5599703268041563</v>
      </c>
      <c r="I77" s="133">
        <f>IF(I$2,'Lin87'!I77+'Lin91'!I77+'Lin01'!I77+Quad87!I77+Quad91!I77+Quad01!I77+'HP87'!I77+'HP91'!I77+'HP01'!I77+Mean87!I77+Mean91!I77+Mean01!I77+MeanCommon!I77,0)</f>
        <v>0.81715954503174404</v>
      </c>
      <c r="J77" s="133">
        <f>IF(J$2,'Lin87'!J77+'Lin91'!J77+'Lin01'!J77+Quad87!J77+Quad91!J77+Quad01!J77+'HP87'!J77+'HP91'!J77+'HP01'!J77+Mean87!J77+Mean91!J77+Mean01!J77+MeanCommon!J77,0)</f>
        <v>0.63679839703649488</v>
      </c>
      <c r="K77" s="133">
        <f>IF(K$2,'Lin87'!K77+'Lin91'!K77+'Lin01'!K77+Quad87!K77+Quad91!K77+Quad01!K77+'HP87'!K77+'HP91'!K77+'HP01'!K77+Mean87!K77+Mean91!K77+Mean01!K77+MeanCommon!K77,0)</f>
        <v>0.96453127407305739</v>
      </c>
      <c r="L77" s="133">
        <f>IF(L$2,'Lin87'!L77+'Lin91'!L77+'Lin01'!L77+Quad87!L77+Quad91!L77+Quad01!L77+'HP87'!L77+'HP91'!L77+'HP01'!L77+Mean87!L77+Mean91!L77+Mean01!L77+MeanCommon!L77,0)</f>
        <v>0.14737172904131154</v>
      </c>
      <c r="M77" s="133">
        <f>IF(M$2,'Lin87'!M77+'Lin91'!M77+'Lin01'!M77+Quad87!M77+Quad91!M77+Quad01!M77+'HP87'!M77+'HP91'!M77+'HP01'!M77+Mean87!M77+Mean91!M77+Mean01!M77+MeanCommon!M77,0)</f>
        <v>455.59516534320505</v>
      </c>
      <c r="N77" s="133">
        <f>IF(N$2,'Lin87'!N77+'Lin91'!N77+'Lin01'!N77+Quad87!N77+Quad91!N77+Quad01!N77+'HP87'!N77+'HP91'!N77+'HP01'!N77+Mean87!N77+Mean91!N77+Mean01!N77+MeanCommon!N77,0)</f>
        <v>0.24839447836386697</v>
      </c>
      <c r="O77" s="133">
        <f>IF(O$2,'Lin87'!O77+'Lin91'!O77+'Lin01'!O77+Quad87!O77+Quad91!O77+Quad01!O77+'HP87'!O77+'HP91'!O77+'HP01'!O77+Mean87!O77+Mean91!O77+Mean01!O77+MeanCommon!O77,0)</f>
        <v>5.8699579730958451</v>
      </c>
      <c r="P77" s="133">
        <f>IF(P$2,'Lin87'!P77+'Lin91'!P77+'Lin01'!P77+Quad87!P77+Quad91!P77+Quad01!P77+'HP87'!P77+'HP91'!P77+'HP01'!P77+Mean87!P77+Mean91!P77+Mean01!P77+MeanCommon!P77,0)</f>
        <v>-9.1633183224032411E-2</v>
      </c>
      <c r="Q77" s="133">
        <f>IF(Q$2,'Lin87'!Q77+'Lin91'!Q77+'Lin01'!Q77+Quad87!Q77+Quad91!Q77+Quad01!Q77+'HP87'!Q77+'HP91'!Q77+'HP01'!Q77+Mean87!Q77+Mean91!Q77+Mean01!Q77+MeanCommon!Q77,0)</f>
        <v>1461.9621426735441</v>
      </c>
      <c r="R77" s="133">
        <f>IF(R$2,'Lin87'!R77+'Lin91'!R77+'Lin01'!R77+Quad87!R77+Quad91!R77+Quad01!R77+'HP87'!R77+'HP91'!R77+'HP01'!R77+Mean87!R77+Mean91!R77+Mean01!R77+MeanCommon!R77,0)</f>
        <v>0.78705022968172189</v>
      </c>
      <c r="S77" s="133">
        <f>IF(S$2,'Lin87'!S77+'Lin91'!S77+'Lin01'!S77+Quad87!S77+Quad91!S77+Quad01!S77+'HP87'!S77+'HP91'!S77+'HP01'!S77+Mean87!S77+Mean91!S77+Mean01!S77+MeanCommon!S77,0)</f>
        <v>0.42983300578841338</v>
      </c>
      <c r="T77" s="133">
        <f>IF(T$2,'Lin87'!T77+'Lin91'!T77+'Lin01'!T77+Quad87!T77+Quad91!T77+Quad01!T77+'HP87'!T77+'HP91'!T77+'HP01'!T77+Mean87!T77+Mean91!T77+Mean01!T77+MeanCommon!T77,0)</f>
        <v>0.35721722389330995</v>
      </c>
      <c r="U77" s="133">
        <f>IF(U$2,'Lin87'!U77+'Lin91'!U77+'Lin01'!U77+Quad87!U77+Quad91!U77+Quad01!U77+'HP87'!U77+'HP91'!U77+'HP01'!U77+Mean87!U77+Mean91!U77+Mean01!U77+MeanCommon!U77,0)</f>
        <v>480.11906795564886</v>
      </c>
      <c r="V77" s="133">
        <f>IF(V$2,'Lin87'!V77+'Lin91'!V77+'Lin01'!V77+Quad87!V77+Quad91!V77+Quad01!V77+'HP87'!V77+'HP91'!V77+'HP01'!V77+Mean87!V77+Mean91!V77+Mean01!V77+MeanCommon!V77,0)</f>
        <v>0.64827172638753461</v>
      </c>
      <c r="W77" s="133">
        <f>IF(W$2,'Lin87'!W77+'Lin91'!W77+'Lin01'!W77+Quad87!W77+Quad91!W77+Quad01!W77+'HP87'!W77+'HP91'!W77+'HP01'!W77+Mean87!W77+Mean91!W77+Mean01!W77+MeanCommon!W77,0)</f>
        <v>464.31729255753385</v>
      </c>
      <c r="X77" s="133">
        <f>IF(X$2,'Lin87'!X77+'Lin91'!X77+'Lin01'!X77+Quad87!X77+Quad91!X77+Quad01!X77+'HP87'!X77+'HP91'!X77+'HP01'!X77+Mean87!X77+Mean91!X77+Mean01!X77+MeanCommon!X77,0)</f>
        <v>0.5569110282440688</v>
      </c>
      <c r="Y77" s="133">
        <f>IF(Y$2,'Lin87'!Y77+'Lin91'!Y77+'Lin01'!Y77+Quad87!Y77+Quad91!Y77+Quad01!Y77+'HP87'!Y77+'HP91'!Y77+'HP01'!Y77+Mean87!Y77+Mean91!Y77+Mean01!Y77+MeanCommon!Y77,0)</f>
        <v>0.53927454418851795</v>
      </c>
      <c r="Z77" s="133">
        <f>IF(Z$2,'Lin87'!Z77+'Lin91'!Z77+'Lin01'!Z77+Quad87!Z77+Quad91!Z77+Quad01!Z77+'HP87'!Z77+'HP91'!Z77+'HP01'!Z77+Mean87!Z77+Mean91!Z77+Mean01!Z77+MeanCommon!Z77,0)</f>
        <v>365.84171153005263</v>
      </c>
      <c r="AA77" s="133">
        <f>IF(AA$2,'Lin87'!AA77+'Lin91'!AA77+'Lin01'!AA77+Quad87!AA77+Quad91!AA77+Quad01!AA77+'HP87'!AA77+'HP91'!AA77+'HP01'!AA77+Mean87!AA77+Mean91!AA77+Mean01!AA77+MeanCommon!AA77,0)</f>
        <v>375.40534659285038</v>
      </c>
      <c r="AB77" s="133">
        <f>IF(AB$2,'Lin87'!AB77+'Lin91'!AB77+'Lin01'!AB77+Quad87!AB77+Quad91!AB77+Quad01!AB77+'HP87'!AB77+'HP91'!AB77+'HP01'!AB77+Mean87!AB77+Mean91!AB77+Mean01!AB77+MeanCommon!AB77,0)</f>
        <v>-8.2708477966612381</v>
      </c>
      <c r="AC77" s="133">
        <f>IF(AC$2,'Lin87'!AC77+'Lin91'!AC77+'Lin01'!AC77+Quad87!AC77+Quad91!AC77+Quad01!AC77+'HP87'!AC77+'HP91'!AC77+'HP01'!AC77+Mean87!AC77+Mean91!AC77+Mean01!AC77+MeanCommon!AC77,0)</f>
        <v>7.9282891803892195</v>
      </c>
      <c r="AD77" s="133">
        <f>IF(AD$2,'Lin87'!AD77+'Lin91'!AD77+'Lin01'!AD77+Quad87!AD77+Quad91!AD77+Quad01!AD77+'HP87'!AD77+'HP91'!AD77+'HP01'!AD77+Mean87!AD77+Mean91!AD77+Mean01!AD77+MeanCommon!AD77,0)</f>
        <v>1.21041671779895</v>
      </c>
    </row>
    <row r="78" spans="1:30">
      <c r="A78" t="s">
        <v>339</v>
      </c>
      <c r="B78" s="133">
        <f>IF(B$2,'Lin87'!B78+'Lin91'!B78+'Lin01'!B78+Quad87!B78+Quad91!B78+Quad01!B78+'HP87'!B78+'HP91'!B78+'HP01'!B78+Mean87!B78+Mean91!B78+Mean01!B78+MeanCommon!B78,0)</f>
        <v>0.97508613524746723</v>
      </c>
      <c r="C78" s="133">
        <f>IF(C$2,'Lin87'!C78+'Lin91'!C78+'Lin01'!C78+Quad87!C78+Quad91!C78+Quad01!C78+'HP87'!C78+'HP91'!C78+'HP01'!C78+Mean87!C78+Mean91!C78+Mean01!C78+MeanCommon!C78,0)</f>
        <v>1.0965181975386731</v>
      </c>
      <c r="D78" s="133">
        <f>IF(D$2,'Lin87'!D78+'Lin91'!D78+'Lin01'!D78+Quad87!D78+Quad91!D78+Quad01!D78+'HP87'!D78+'HP91'!D78+'HP01'!D78+Mean87!D78+Mean91!D78+Mean01!D78+MeanCommon!D78,0)</f>
        <v>1493.2573162771578</v>
      </c>
      <c r="E78" s="133">
        <f>IF(E$2,'Lin87'!E78+'Lin91'!E78+'Lin01'!E78+Quad87!E78+Quad91!E78+Quad01!E78+'HP87'!E78+'HP91'!E78+'HP01'!E78+Mean87!E78+Mean91!E78+Mean01!E78+MeanCommon!E78,0)</f>
        <v>1502.4589068879445</v>
      </c>
      <c r="F78" s="133">
        <f>IF(F$2,'Lin87'!F78+'Lin91'!F78+'Lin01'!F78+Quad87!F78+Quad91!F78+Quad01!F78+'HP87'!F78+'HP91'!F78+'HP01'!F78+Mean87!F78+Mean91!F78+Mean01!F78+MeanCommon!F78,0)</f>
        <v>1521.1158262355141</v>
      </c>
      <c r="G78" s="133">
        <f>IF(G$2,'Lin87'!G78+'Lin91'!G78+'Lin01'!G78+Quad87!G78+Quad91!G78+Quad01!G78+'HP87'!G78+'HP91'!G78+'HP01'!G78+Mean87!G78+Mean91!G78+Mean01!G78+MeanCommon!G78,0)</f>
        <v>1.3145283028639994</v>
      </c>
      <c r="H78" s="133">
        <f>IF(H$2,'Lin87'!H78+'Lin91'!H78+'Lin01'!H78+Quad87!H78+Quad91!H78+Quad01!H78+'HP87'!H78+'HP91'!H78+'HP01'!H78+Mean87!H78+Mean91!H78+Mean01!H78+MeanCommon!H78,0)</f>
        <v>1.5599703268041563</v>
      </c>
      <c r="I78" s="133">
        <f>IF(I$2,'Lin87'!I78+'Lin91'!I78+'Lin01'!I78+Quad87!I78+Quad91!I78+Quad01!I78+'HP87'!I78+'HP91'!I78+'HP01'!I78+Mean87!I78+Mean91!I78+Mean01!I78+MeanCommon!I78,0)</f>
        <v>0.81715954503174404</v>
      </c>
      <c r="J78" s="133">
        <f>IF(J$2,'Lin87'!J78+'Lin91'!J78+'Lin01'!J78+Quad87!J78+Quad91!J78+Quad01!J78+'HP87'!J78+'HP91'!J78+'HP01'!J78+Mean87!J78+Mean91!J78+Mean01!J78+MeanCommon!J78,0)</f>
        <v>0.63679839703649488</v>
      </c>
      <c r="K78" s="133">
        <f>IF(K$2,'Lin87'!K78+'Lin91'!K78+'Lin01'!K78+Quad87!K78+Quad91!K78+Quad01!K78+'HP87'!K78+'HP91'!K78+'HP01'!K78+Mean87!K78+Mean91!K78+Mean01!K78+MeanCommon!K78,0)</f>
        <v>0.96453127407305739</v>
      </c>
      <c r="L78" s="133">
        <f>IF(L$2,'Lin87'!L78+'Lin91'!L78+'Lin01'!L78+Quad87!L78+Quad91!L78+Quad01!L78+'HP87'!L78+'HP91'!L78+'HP01'!L78+Mean87!L78+Mean91!L78+Mean01!L78+MeanCommon!L78,0)</f>
        <v>0.14737172904131154</v>
      </c>
      <c r="M78" s="133">
        <f>IF(M$2,'Lin87'!M78+'Lin91'!M78+'Lin01'!M78+Quad87!M78+Quad91!M78+Quad01!M78+'HP87'!M78+'HP91'!M78+'HP01'!M78+Mean87!M78+Mean91!M78+Mean01!M78+MeanCommon!M78,0)</f>
        <v>455.59516534320505</v>
      </c>
      <c r="N78" s="133">
        <f>IF(N$2,'Lin87'!N78+'Lin91'!N78+'Lin01'!N78+Quad87!N78+Quad91!N78+Quad01!N78+'HP87'!N78+'HP91'!N78+'HP01'!N78+Mean87!N78+Mean91!N78+Mean01!N78+MeanCommon!N78,0)</f>
        <v>0.24839447836386697</v>
      </c>
      <c r="O78" s="133">
        <f>IF(O$2,'Lin87'!O78+'Lin91'!O78+'Lin01'!O78+Quad87!O78+Quad91!O78+Quad01!O78+'HP87'!O78+'HP91'!O78+'HP01'!O78+Mean87!O78+Mean91!O78+Mean01!O78+MeanCommon!O78,0)</f>
        <v>5.8699579730958451</v>
      </c>
      <c r="P78" s="133">
        <f>IF(P$2,'Lin87'!P78+'Lin91'!P78+'Lin01'!P78+Quad87!P78+Quad91!P78+Quad01!P78+'HP87'!P78+'HP91'!P78+'HP01'!P78+Mean87!P78+Mean91!P78+Mean01!P78+MeanCommon!P78,0)</f>
        <v>-9.1633183224032411E-2</v>
      </c>
      <c r="Q78" s="133">
        <f>IF(Q$2,'Lin87'!Q78+'Lin91'!Q78+'Lin01'!Q78+Quad87!Q78+Quad91!Q78+Quad01!Q78+'HP87'!Q78+'HP91'!Q78+'HP01'!Q78+Mean87!Q78+Mean91!Q78+Mean01!Q78+MeanCommon!Q78,0)</f>
        <v>1463.109484284169</v>
      </c>
      <c r="R78" s="133">
        <f>IF(R$2,'Lin87'!R78+'Lin91'!R78+'Lin01'!R78+Quad87!R78+Quad91!R78+Quad01!R78+'HP87'!R78+'HP91'!R78+'HP01'!R78+Mean87!R78+Mean91!R78+Mean01!R78+MeanCommon!R78,0)</f>
        <v>0.78705022968172189</v>
      </c>
      <c r="S78" s="133">
        <f>IF(S$2,'Lin87'!S78+'Lin91'!S78+'Lin01'!S78+Quad87!S78+Quad91!S78+Quad01!S78+'HP87'!S78+'HP91'!S78+'HP01'!S78+Mean87!S78+Mean91!S78+Mean01!S78+MeanCommon!S78,0)</f>
        <v>0.42983300578841338</v>
      </c>
      <c r="T78" s="133">
        <f>IF(T$2,'Lin87'!T78+'Lin91'!T78+'Lin01'!T78+Quad87!T78+Quad91!T78+Quad01!T78+'HP87'!T78+'HP91'!T78+'HP01'!T78+Mean87!T78+Mean91!T78+Mean01!T78+MeanCommon!T78,0)</f>
        <v>0.35721722389330995</v>
      </c>
      <c r="U78" s="133">
        <f>IF(U$2,'Lin87'!U78+'Lin91'!U78+'Lin01'!U78+Quad87!U78+Quad91!U78+Quad01!U78+'HP87'!U78+'HP91'!U78+'HP01'!U78+Mean87!U78+Mean91!U78+Mean01!U78+MeanCommon!U78,0)</f>
        <v>481.03366555809055</v>
      </c>
      <c r="V78" s="133">
        <f>IF(V$2,'Lin87'!V78+'Lin91'!V78+'Lin01'!V78+Quad87!V78+Quad91!V78+Quad01!V78+'HP87'!V78+'HP91'!V78+'HP01'!V78+Mean87!V78+Mean91!V78+Mean01!V78+MeanCommon!V78,0)</f>
        <v>0.64827172638753461</v>
      </c>
      <c r="W78" s="133">
        <f>IF(W$2,'Lin87'!W78+'Lin91'!W78+'Lin01'!W78+Quad87!W78+Quad91!W78+Quad01!W78+'HP87'!W78+'HP91'!W78+'HP01'!W78+Mean87!W78+Mean91!W78+Mean01!W78+MeanCommon!W78,0)</f>
        <v>464.31729255753385</v>
      </c>
      <c r="X78" s="133">
        <f>IF(X$2,'Lin87'!X78+'Lin91'!X78+'Lin01'!X78+Quad87!X78+Quad91!X78+Quad01!X78+'HP87'!X78+'HP91'!X78+'HP01'!X78+Mean87!X78+Mean91!X78+Mean01!X78+MeanCommon!X78,0)</f>
        <v>0.5569110282440688</v>
      </c>
      <c r="Y78" s="133">
        <f>IF(Y$2,'Lin87'!Y78+'Lin91'!Y78+'Lin01'!Y78+Quad87!Y78+Quad91!Y78+Quad01!Y78+'HP87'!Y78+'HP91'!Y78+'HP01'!Y78+Mean87!Y78+Mean91!Y78+Mean01!Y78+MeanCommon!Y78,0)</f>
        <v>0.53927454418851795</v>
      </c>
      <c r="Z78" s="133">
        <f>IF(Z$2,'Lin87'!Z78+'Lin91'!Z78+'Lin01'!Z78+Quad87!Z78+Quad91!Z78+Quad01!Z78+'HP87'!Z78+'HP91'!Z78+'HP01'!Z78+Mean87!Z78+Mean91!Z78+Mean01!Z78+MeanCommon!Z78,0)</f>
        <v>365.64249655234295</v>
      </c>
      <c r="AA78" s="133">
        <f>IF(AA$2,'Lin87'!AA78+'Lin91'!AA78+'Lin01'!AA78+Quad87!AA78+Quad91!AA78+Quad01!AA78+'HP87'!AA78+'HP91'!AA78+'HP01'!AA78+Mean87!AA78+Mean91!AA78+Mean01!AA78+MeanCommon!AA78,0)</f>
        <v>375.13008530536791</v>
      </c>
      <c r="AB78" s="133">
        <f>IF(AB$2,'Lin87'!AB78+'Lin91'!AB78+'Lin01'!AB78+Quad87!AB78+Quad91!AB78+Quad01!AB78+'HP87'!AB78+'HP91'!AB78+'HP01'!AB78+Mean87!AB78+Mean91!AB78+Mean01!AB78+MeanCommon!AB78,0)</f>
        <v>-8.2708477966612381</v>
      </c>
      <c r="AC78" s="133">
        <f>IF(AC$2,'Lin87'!AC78+'Lin91'!AC78+'Lin01'!AC78+Quad87!AC78+Quad91!AC78+Quad01!AC78+'HP87'!AC78+'HP91'!AC78+'HP01'!AC78+Mean87!AC78+Mean91!AC78+Mean01!AC78+MeanCommon!AC78,0)</f>
        <v>7.9282891803892195</v>
      </c>
      <c r="AD78" s="133">
        <f>IF(AD$2,'Lin87'!AD78+'Lin91'!AD78+'Lin01'!AD78+Quad87!AD78+Quad91!AD78+Quad01!AD78+'HP87'!AD78+'HP91'!AD78+'HP01'!AD78+Mean87!AD78+Mean91!AD78+Mean01!AD78+MeanCommon!AD78,0)</f>
        <v>1.21041671779895</v>
      </c>
    </row>
    <row r="79" spans="1:30">
      <c r="A79" t="s">
        <v>340</v>
      </c>
      <c r="B79" s="133">
        <f>IF(B$2,'Lin87'!B79+'Lin91'!B79+'Lin01'!B79+Quad87!B79+Quad91!B79+Quad01!B79+'HP87'!B79+'HP91'!B79+'HP01'!B79+Mean87!B79+Mean91!B79+Mean01!B79+MeanCommon!B79,0)</f>
        <v>0.97508613524746723</v>
      </c>
      <c r="C79" s="133">
        <f>IF(C$2,'Lin87'!C79+'Lin91'!C79+'Lin01'!C79+Quad87!C79+Quad91!C79+Quad01!C79+'HP87'!C79+'HP91'!C79+'HP01'!C79+Mean87!C79+Mean91!C79+Mean01!C79+MeanCommon!C79,0)</f>
        <v>1.0965181975386731</v>
      </c>
      <c r="D79" s="133">
        <f>IF(D$2,'Lin87'!D79+'Lin91'!D79+'Lin01'!D79+Quad87!D79+Quad91!D79+Quad01!D79+'HP87'!D79+'HP91'!D79+'HP01'!D79+Mean87!D79+Mean91!D79+Mean01!D79+MeanCommon!D79,0)</f>
        <v>1493.2510613555464</v>
      </c>
      <c r="E79" s="133">
        <f>IF(E$2,'Lin87'!E79+'Lin91'!E79+'Lin01'!E79+Quad87!E79+Quad91!E79+Quad01!E79+'HP87'!E79+'HP91'!E79+'HP01'!E79+Mean87!E79+Mean91!E79+Mean01!E79+MeanCommon!E79,0)</f>
        <v>1502.4747934114603</v>
      </c>
      <c r="F79" s="133">
        <f>IF(F$2,'Lin87'!F79+'Lin91'!F79+'Lin01'!F79+Quad87!F79+Quad91!F79+Quad01!F79+'HP87'!F79+'HP91'!F79+'HP01'!F79+Mean87!F79+Mean91!F79+Mean01!F79+MeanCommon!F79,0)</f>
        <v>1521.3614254359586</v>
      </c>
      <c r="G79" s="133">
        <f>IF(G$2,'Lin87'!G79+'Lin91'!G79+'Lin01'!G79+Quad87!G79+Quad91!G79+Quad01!G79+'HP87'!G79+'HP91'!G79+'HP01'!G79+Mean87!G79+Mean91!G79+Mean01!G79+MeanCommon!G79,0)</f>
        <v>1.3145283028639994</v>
      </c>
      <c r="H79" s="133">
        <f>IF(H$2,'Lin87'!H79+'Lin91'!H79+'Lin01'!H79+Quad87!H79+Quad91!H79+Quad01!H79+'HP87'!H79+'HP91'!H79+'HP01'!H79+Mean87!H79+Mean91!H79+Mean01!H79+MeanCommon!H79,0)</f>
        <v>1.5599703268041563</v>
      </c>
      <c r="I79" s="133">
        <f>IF(I$2,'Lin87'!I79+'Lin91'!I79+'Lin01'!I79+Quad87!I79+Quad91!I79+Quad01!I79+'HP87'!I79+'HP91'!I79+'HP01'!I79+Mean87!I79+Mean91!I79+Mean01!I79+MeanCommon!I79,0)</f>
        <v>0.81715954503174404</v>
      </c>
      <c r="J79" s="133">
        <f>IF(J$2,'Lin87'!J79+'Lin91'!J79+'Lin01'!J79+Quad87!J79+Quad91!J79+Quad01!J79+'HP87'!J79+'HP91'!J79+'HP01'!J79+Mean87!J79+Mean91!J79+Mean01!J79+MeanCommon!J79,0)</f>
        <v>0.63679839703649488</v>
      </c>
      <c r="K79" s="133">
        <f>IF(K$2,'Lin87'!K79+'Lin91'!K79+'Lin01'!K79+Quad87!K79+Quad91!K79+Quad01!K79+'HP87'!K79+'HP91'!K79+'HP01'!K79+Mean87!K79+Mean91!K79+Mean01!K79+MeanCommon!K79,0)</f>
        <v>0.96453127407305739</v>
      </c>
      <c r="L79" s="133">
        <f>IF(L$2,'Lin87'!L79+'Lin91'!L79+'Lin01'!L79+Quad87!L79+Quad91!L79+Quad01!L79+'HP87'!L79+'HP91'!L79+'HP01'!L79+Mean87!L79+Mean91!L79+Mean01!L79+MeanCommon!L79,0)</f>
        <v>0.14737172904131154</v>
      </c>
      <c r="M79" s="133">
        <f>IF(M$2,'Lin87'!M79+'Lin91'!M79+'Lin01'!M79+Quad87!M79+Quad91!M79+Quad01!M79+'HP87'!M79+'HP91'!M79+'HP01'!M79+Mean87!M79+Mean91!M79+Mean01!M79+MeanCommon!M79,0)</f>
        <v>455.59516534320505</v>
      </c>
      <c r="N79" s="133">
        <f>IF(N$2,'Lin87'!N79+'Lin91'!N79+'Lin01'!N79+Quad87!N79+Quad91!N79+Quad01!N79+'HP87'!N79+'HP91'!N79+'HP01'!N79+Mean87!N79+Mean91!N79+Mean01!N79+MeanCommon!N79,0)</f>
        <v>0.24839447836386697</v>
      </c>
      <c r="O79" s="133">
        <f>IF(O$2,'Lin87'!O79+'Lin91'!O79+'Lin01'!O79+Quad87!O79+Quad91!O79+Quad01!O79+'HP87'!O79+'HP91'!O79+'HP01'!O79+Mean87!O79+Mean91!O79+Mean01!O79+MeanCommon!O79,0)</f>
        <v>5.8699579730958451</v>
      </c>
      <c r="P79" s="133">
        <f>IF(P$2,'Lin87'!P79+'Lin91'!P79+'Lin01'!P79+Quad87!P79+Quad91!P79+Quad01!P79+'HP87'!P79+'HP91'!P79+'HP01'!P79+Mean87!P79+Mean91!P79+Mean01!P79+MeanCommon!P79,0)</f>
        <v>-9.1633183224032411E-2</v>
      </c>
      <c r="Q79" s="133">
        <f>IF(Q$2,'Lin87'!Q79+'Lin91'!Q79+'Lin01'!Q79+Quad87!Q79+Quad91!Q79+Quad01!Q79+'HP87'!Q79+'HP91'!Q79+'HP01'!Q79+Mean87!Q79+Mean91!Q79+Mean01!Q79+MeanCommon!Q79,0)</f>
        <v>1464.2568258947938</v>
      </c>
      <c r="R79" s="133">
        <f>IF(R$2,'Lin87'!R79+'Lin91'!R79+'Lin01'!R79+Quad87!R79+Quad91!R79+Quad01!R79+'HP87'!R79+'HP91'!R79+'HP01'!R79+Mean87!R79+Mean91!R79+Mean01!R79+MeanCommon!R79,0)</f>
        <v>0.78705022968172189</v>
      </c>
      <c r="S79" s="133">
        <f>IF(S$2,'Lin87'!S79+'Lin91'!S79+'Lin01'!S79+Quad87!S79+Quad91!S79+Quad01!S79+'HP87'!S79+'HP91'!S79+'HP01'!S79+Mean87!S79+Mean91!S79+Mean01!S79+MeanCommon!S79,0)</f>
        <v>0.42983300578841338</v>
      </c>
      <c r="T79" s="133">
        <f>IF(T$2,'Lin87'!T79+'Lin91'!T79+'Lin01'!T79+Quad87!T79+Quad91!T79+Quad01!T79+'HP87'!T79+'HP91'!T79+'HP01'!T79+Mean87!T79+Mean91!T79+Mean01!T79+MeanCommon!T79,0)</f>
        <v>0.35721722389330995</v>
      </c>
      <c r="U79" s="133">
        <f>IF(U$2,'Lin87'!U79+'Lin91'!U79+'Lin01'!U79+Quad87!U79+Quad91!U79+Quad01!U79+'HP87'!U79+'HP91'!U79+'HP01'!U79+Mean87!U79+Mean91!U79+Mean01!U79+MeanCommon!U79,0)</f>
        <v>481.94826316053218</v>
      </c>
      <c r="V79" s="133">
        <f>IF(V$2,'Lin87'!V79+'Lin91'!V79+'Lin01'!V79+Quad87!V79+Quad91!V79+Quad01!V79+'HP87'!V79+'HP91'!V79+'HP01'!V79+Mean87!V79+Mean91!V79+Mean01!V79+MeanCommon!V79,0)</f>
        <v>0.64827172638753461</v>
      </c>
      <c r="W79" s="133">
        <f>IF(W$2,'Lin87'!W79+'Lin91'!W79+'Lin01'!W79+Quad87!W79+Quad91!W79+Quad01!W79+'HP87'!W79+'HP91'!W79+'HP01'!W79+Mean87!W79+Mean91!W79+Mean01!W79+MeanCommon!W79,0)</f>
        <v>464.31729255753385</v>
      </c>
      <c r="X79" s="133">
        <f>IF(X$2,'Lin87'!X79+'Lin91'!X79+'Lin01'!X79+Quad87!X79+Quad91!X79+Quad01!X79+'HP87'!X79+'HP91'!X79+'HP01'!X79+Mean87!X79+Mean91!X79+Mean01!X79+MeanCommon!X79,0)</f>
        <v>0.5569110282440688</v>
      </c>
      <c r="Y79" s="133">
        <f>IF(Y$2,'Lin87'!Y79+'Lin91'!Y79+'Lin01'!Y79+Quad87!Y79+Quad91!Y79+Quad01!Y79+'HP87'!Y79+'HP91'!Y79+'HP01'!Y79+Mean87!Y79+Mean91!Y79+Mean01!Y79+MeanCommon!Y79,0)</f>
        <v>0.53927454418851795</v>
      </c>
      <c r="Z79" s="133">
        <f>IF(Z$2,'Lin87'!Z79+'Lin91'!Z79+'Lin01'!Z79+Quad87!Z79+Quad91!Z79+Quad01!Z79+'HP87'!Z79+'HP91'!Z79+'HP01'!Z79+Mean87!Z79+Mean91!Z79+Mean01!Z79+MeanCommon!Z79,0)</f>
        <v>365.4432815746332</v>
      </c>
      <c r="AA79" s="133">
        <f>IF(AA$2,'Lin87'!AA79+'Lin91'!AA79+'Lin01'!AA79+Quad87!AA79+Quad91!AA79+Quad01!AA79+'HP87'!AA79+'HP91'!AA79+'HP01'!AA79+Mean87!AA79+Mean91!AA79+Mean01!AA79+MeanCommon!AA79,0)</f>
        <v>374.85482401788551</v>
      </c>
      <c r="AB79" s="133">
        <f>IF(AB$2,'Lin87'!AB79+'Lin91'!AB79+'Lin01'!AB79+Quad87!AB79+Quad91!AB79+Quad01!AB79+'HP87'!AB79+'HP91'!AB79+'HP01'!AB79+Mean87!AB79+Mean91!AB79+Mean01!AB79+MeanCommon!AB79,0)</f>
        <v>-8.2708477966612381</v>
      </c>
      <c r="AC79" s="133">
        <f>IF(AC$2,'Lin87'!AC79+'Lin91'!AC79+'Lin01'!AC79+Quad87!AC79+Quad91!AC79+Quad01!AC79+'HP87'!AC79+'HP91'!AC79+'HP01'!AC79+Mean87!AC79+Mean91!AC79+Mean01!AC79+MeanCommon!AC79,0)</f>
        <v>7.9282891803892195</v>
      </c>
      <c r="AD79" s="133">
        <f>IF(AD$2,'Lin87'!AD79+'Lin91'!AD79+'Lin01'!AD79+Quad87!AD79+Quad91!AD79+Quad01!AD79+'HP87'!AD79+'HP91'!AD79+'HP01'!AD79+Mean87!AD79+Mean91!AD79+Mean01!AD79+MeanCommon!AD79,0)</f>
        <v>1.21041671779895</v>
      </c>
    </row>
    <row r="80" spans="1:30">
      <c r="A80" t="s">
        <v>341</v>
      </c>
      <c r="B80" s="133">
        <f>IF(B$2,'Lin87'!B80+'Lin91'!B80+'Lin01'!B80+Quad87!B80+Quad91!B80+Quad01!B80+'HP87'!B80+'HP91'!B80+'HP01'!B80+Mean87!B80+Mean91!B80+Mean01!B80+MeanCommon!B80,0)</f>
        <v>0.97508613524746723</v>
      </c>
      <c r="C80" s="133">
        <f>IF(C$2,'Lin87'!C80+'Lin91'!C80+'Lin01'!C80+Quad87!C80+Quad91!C80+Quad01!C80+'HP87'!C80+'HP91'!C80+'HP01'!C80+Mean87!C80+Mean91!C80+Mean01!C80+MeanCommon!C80,0)</f>
        <v>1.0965181975386731</v>
      </c>
      <c r="D80" s="133">
        <f>IF(D$2,'Lin87'!D80+'Lin91'!D80+'Lin01'!D80+Quad87!D80+Quad91!D80+Quad01!D80+'HP87'!D80+'HP91'!D80+'HP01'!D80+Mean87!D80+Mean91!D80+Mean01!D80+MeanCommon!D80,0)</f>
        <v>1493.2448064339351</v>
      </c>
      <c r="E80" s="133">
        <f>IF(E$2,'Lin87'!E80+'Lin91'!E80+'Lin01'!E80+Quad87!E80+Quad91!E80+Quad01!E80+'HP87'!E80+'HP91'!E80+'HP01'!E80+Mean87!E80+Mean91!E80+Mean01!E80+MeanCommon!E80,0)</f>
        <v>1502.490679934976</v>
      </c>
      <c r="F80" s="133">
        <f>IF(F$2,'Lin87'!F80+'Lin91'!F80+'Lin01'!F80+Quad87!F80+Quad91!F80+Quad01!F80+'HP87'!F80+'HP91'!F80+'HP01'!F80+Mean87!F80+Mean91!F80+Mean01!F80+MeanCommon!F80,0)</f>
        <v>1521.6070246364031</v>
      </c>
      <c r="G80" s="133">
        <f>IF(G$2,'Lin87'!G80+'Lin91'!G80+'Lin01'!G80+Quad87!G80+Quad91!G80+Quad01!G80+'HP87'!G80+'HP91'!G80+'HP01'!G80+Mean87!G80+Mean91!G80+Mean01!G80+MeanCommon!G80,0)</f>
        <v>1.3145283028639994</v>
      </c>
      <c r="H80" s="133">
        <f>IF(H$2,'Lin87'!H80+'Lin91'!H80+'Lin01'!H80+Quad87!H80+Quad91!H80+Quad01!H80+'HP87'!H80+'HP91'!H80+'HP01'!H80+Mean87!H80+Mean91!H80+Mean01!H80+MeanCommon!H80,0)</f>
        <v>1.5599703268041563</v>
      </c>
      <c r="I80" s="133">
        <f>IF(I$2,'Lin87'!I80+'Lin91'!I80+'Lin01'!I80+Quad87!I80+Quad91!I80+Quad01!I80+'HP87'!I80+'HP91'!I80+'HP01'!I80+Mean87!I80+Mean91!I80+Mean01!I80+MeanCommon!I80,0)</f>
        <v>0.81715954503174404</v>
      </c>
      <c r="J80" s="133">
        <f>IF(J$2,'Lin87'!J80+'Lin91'!J80+'Lin01'!J80+Quad87!J80+Quad91!J80+Quad01!J80+'HP87'!J80+'HP91'!J80+'HP01'!J80+Mean87!J80+Mean91!J80+Mean01!J80+MeanCommon!J80,0)</f>
        <v>0.63679839703649488</v>
      </c>
      <c r="K80" s="133">
        <f>IF(K$2,'Lin87'!K80+'Lin91'!K80+'Lin01'!K80+Quad87!K80+Quad91!K80+Quad01!K80+'HP87'!K80+'HP91'!K80+'HP01'!K80+Mean87!K80+Mean91!K80+Mean01!K80+MeanCommon!K80,0)</f>
        <v>0.96453127407305739</v>
      </c>
      <c r="L80" s="133">
        <f>IF(L$2,'Lin87'!L80+'Lin91'!L80+'Lin01'!L80+Quad87!L80+Quad91!L80+Quad01!L80+'HP87'!L80+'HP91'!L80+'HP01'!L80+Mean87!L80+Mean91!L80+Mean01!L80+MeanCommon!L80,0)</f>
        <v>0.14737172904131154</v>
      </c>
      <c r="M80" s="133">
        <f>IF(M$2,'Lin87'!M80+'Lin91'!M80+'Lin01'!M80+Quad87!M80+Quad91!M80+Quad01!M80+'HP87'!M80+'HP91'!M80+'HP01'!M80+Mean87!M80+Mean91!M80+Mean01!M80+MeanCommon!M80,0)</f>
        <v>455.59516534320505</v>
      </c>
      <c r="N80" s="133">
        <f>IF(N$2,'Lin87'!N80+'Lin91'!N80+'Lin01'!N80+Quad87!N80+Quad91!N80+Quad01!N80+'HP87'!N80+'HP91'!N80+'HP01'!N80+Mean87!N80+Mean91!N80+Mean01!N80+MeanCommon!N80,0)</f>
        <v>0.24839447836386697</v>
      </c>
      <c r="O80" s="133">
        <f>IF(O$2,'Lin87'!O80+'Lin91'!O80+'Lin01'!O80+Quad87!O80+Quad91!O80+Quad01!O80+'HP87'!O80+'HP91'!O80+'HP01'!O80+Mean87!O80+Mean91!O80+Mean01!O80+MeanCommon!O80,0)</f>
        <v>5.8699579730958451</v>
      </c>
      <c r="P80" s="133">
        <f>IF(P$2,'Lin87'!P80+'Lin91'!P80+'Lin01'!P80+Quad87!P80+Quad91!P80+Quad01!P80+'HP87'!P80+'HP91'!P80+'HP01'!P80+Mean87!P80+Mean91!P80+Mean01!P80+MeanCommon!P80,0)</f>
        <v>-9.1633183224032411E-2</v>
      </c>
      <c r="Q80" s="133">
        <f>IF(Q$2,'Lin87'!Q80+'Lin91'!Q80+'Lin01'!Q80+Quad87!Q80+Quad91!Q80+Quad01!Q80+'HP87'!Q80+'HP91'!Q80+'HP01'!Q80+Mean87!Q80+Mean91!Q80+Mean01!Q80+MeanCommon!Q80,0)</f>
        <v>1465.4041675054186</v>
      </c>
      <c r="R80" s="133">
        <f>IF(R$2,'Lin87'!R80+'Lin91'!R80+'Lin01'!R80+Quad87!R80+Quad91!R80+Quad01!R80+'HP87'!R80+'HP91'!R80+'HP01'!R80+Mean87!R80+Mean91!R80+Mean01!R80+MeanCommon!R80,0)</f>
        <v>0.78705022968172189</v>
      </c>
      <c r="S80" s="133">
        <f>IF(S$2,'Lin87'!S80+'Lin91'!S80+'Lin01'!S80+Quad87!S80+Quad91!S80+Quad01!S80+'HP87'!S80+'HP91'!S80+'HP01'!S80+Mean87!S80+Mean91!S80+Mean01!S80+MeanCommon!S80,0)</f>
        <v>0.42983300578841338</v>
      </c>
      <c r="T80" s="133">
        <f>IF(T$2,'Lin87'!T80+'Lin91'!T80+'Lin01'!T80+Quad87!T80+Quad91!T80+Quad01!T80+'HP87'!T80+'HP91'!T80+'HP01'!T80+Mean87!T80+Mean91!T80+Mean01!T80+MeanCommon!T80,0)</f>
        <v>0.35721722389330995</v>
      </c>
      <c r="U80" s="133">
        <f>IF(U$2,'Lin87'!U80+'Lin91'!U80+'Lin01'!U80+Quad87!U80+Quad91!U80+Quad01!U80+'HP87'!U80+'HP91'!U80+'HP01'!U80+Mean87!U80+Mean91!U80+Mean01!U80+MeanCommon!U80,0)</f>
        <v>482.86286076297381</v>
      </c>
      <c r="V80" s="133">
        <f>IF(V$2,'Lin87'!V80+'Lin91'!V80+'Lin01'!V80+Quad87!V80+Quad91!V80+Quad01!V80+'HP87'!V80+'HP91'!V80+'HP01'!V80+Mean87!V80+Mean91!V80+Mean01!V80+MeanCommon!V80,0)</f>
        <v>0.64827172638753461</v>
      </c>
      <c r="W80" s="133">
        <f>IF(W$2,'Lin87'!W80+'Lin91'!W80+'Lin01'!W80+Quad87!W80+Quad91!W80+Quad01!W80+'HP87'!W80+'HP91'!W80+'HP01'!W80+Mean87!W80+Mean91!W80+Mean01!W80+MeanCommon!W80,0)</f>
        <v>464.31729255753385</v>
      </c>
      <c r="X80" s="133">
        <f>IF(X$2,'Lin87'!X80+'Lin91'!X80+'Lin01'!X80+Quad87!X80+Quad91!X80+Quad01!X80+'HP87'!X80+'HP91'!X80+'HP01'!X80+Mean87!X80+Mean91!X80+Mean01!X80+MeanCommon!X80,0)</f>
        <v>0.5569110282440688</v>
      </c>
      <c r="Y80" s="133">
        <f>IF(Y$2,'Lin87'!Y80+'Lin91'!Y80+'Lin01'!Y80+Quad87!Y80+Quad91!Y80+Quad01!Y80+'HP87'!Y80+'HP91'!Y80+'HP01'!Y80+Mean87!Y80+Mean91!Y80+Mean01!Y80+MeanCommon!Y80,0)</f>
        <v>0.53927454418851795</v>
      </c>
      <c r="Z80" s="133">
        <f>IF(Z$2,'Lin87'!Z80+'Lin91'!Z80+'Lin01'!Z80+Quad87!Z80+Quad91!Z80+Quad01!Z80+'HP87'!Z80+'HP91'!Z80+'HP01'!Z80+Mean87!Z80+Mean91!Z80+Mean01!Z80+MeanCommon!Z80,0)</f>
        <v>365.24406659692352</v>
      </c>
      <c r="AA80" s="133">
        <f>IF(AA$2,'Lin87'!AA80+'Lin91'!AA80+'Lin01'!AA80+Quad87!AA80+Quad91!AA80+Quad01!AA80+'HP87'!AA80+'HP91'!AA80+'HP01'!AA80+Mean87!AA80+Mean91!AA80+Mean01!AA80+MeanCommon!AA80,0)</f>
        <v>374.57956273040304</v>
      </c>
      <c r="AB80" s="133">
        <f>IF(AB$2,'Lin87'!AB80+'Lin91'!AB80+'Lin01'!AB80+Quad87!AB80+Quad91!AB80+Quad01!AB80+'HP87'!AB80+'HP91'!AB80+'HP01'!AB80+Mean87!AB80+Mean91!AB80+Mean01!AB80+MeanCommon!AB80,0)</f>
        <v>-8.2708477966612381</v>
      </c>
      <c r="AC80" s="133">
        <f>IF(AC$2,'Lin87'!AC80+'Lin91'!AC80+'Lin01'!AC80+Quad87!AC80+Quad91!AC80+Quad01!AC80+'HP87'!AC80+'HP91'!AC80+'HP01'!AC80+Mean87!AC80+Mean91!AC80+Mean01!AC80+MeanCommon!AC80,0)</f>
        <v>7.9282891803892195</v>
      </c>
      <c r="AD80" s="133">
        <f>IF(AD$2,'Lin87'!AD80+'Lin91'!AD80+'Lin01'!AD80+Quad87!AD80+Quad91!AD80+Quad01!AD80+'HP87'!AD80+'HP91'!AD80+'HP01'!AD80+Mean87!AD80+Mean91!AD80+Mean01!AD80+MeanCommon!AD80,0)</f>
        <v>1.21041671779895</v>
      </c>
    </row>
    <row r="81" spans="1:30">
      <c r="A81" t="s">
        <v>342</v>
      </c>
      <c r="B81" s="133">
        <f>IF(B$2,'Lin87'!B81+'Lin91'!B81+'Lin01'!B81+Quad87!B81+Quad91!B81+Quad01!B81+'HP87'!B81+'HP91'!B81+'HP01'!B81+Mean87!B81+Mean91!B81+Mean01!B81+MeanCommon!B81,0)</f>
        <v>0.97508613524746723</v>
      </c>
      <c r="C81" s="133">
        <f>IF(C$2,'Lin87'!C81+'Lin91'!C81+'Lin01'!C81+Quad87!C81+Quad91!C81+Quad01!C81+'HP87'!C81+'HP91'!C81+'HP01'!C81+Mean87!C81+Mean91!C81+Mean01!C81+MeanCommon!C81,0)</f>
        <v>1.0965181975386731</v>
      </c>
      <c r="D81" s="133">
        <f>IF(D$2,'Lin87'!D81+'Lin91'!D81+'Lin01'!D81+Quad87!D81+Quad91!D81+Quad01!D81+'HP87'!D81+'HP91'!D81+'HP01'!D81+Mean87!D81+Mean91!D81+Mean01!D81+MeanCommon!D81,0)</f>
        <v>1493.2385515123237</v>
      </c>
      <c r="E81" s="133">
        <f>IF(E$2,'Lin87'!E81+'Lin91'!E81+'Lin01'!E81+Quad87!E81+Quad91!E81+Quad01!E81+'HP87'!E81+'HP91'!E81+'HP01'!E81+Mean87!E81+Mean91!E81+Mean01!E81+MeanCommon!E81,0)</f>
        <v>1502.5065664584918</v>
      </c>
      <c r="F81" s="133">
        <f>IF(F$2,'Lin87'!F81+'Lin91'!F81+'Lin01'!F81+Quad87!F81+Quad91!F81+Quad01!F81+'HP87'!F81+'HP91'!F81+'HP01'!F81+Mean87!F81+Mean91!F81+Mean01!F81+MeanCommon!F81,0)</f>
        <v>1521.8526238368477</v>
      </c>
      <c r="G81" s="133">
        <f>IF(G$2,'Lin87'!G81+'Lin91'!G81+'Lin01'!G81+Quad87!G81+Quad91!G81+Quad01!G81+'HP87'!G81+'HP91'!G81+'HP01'!G81+Mean87!G81+Mean91!G81+Mean01!G81+MeanCommon!G81,0)</f>
        <v>1.3145283028639994</v>
      </c>
      <c r="H81" s="133">
        <f>IF(H$2,'Lin87'!H81+'Lin91'!H81+'Lin01'!H81+Quad87!H81+Quad91!H81+Quad01!H81+'HP87'!H81+'HP91'!H81+'HP01'!H81+Mean87!H81+Mean91!H81+Mean01!H81+MeanCommon!H81,0)</f>
        <v>1.5599703268041563</v>
      </c>
      <c r="I81" s="133">
        <f>IF(I$2,'Lin87'!I81+'Lin91'!I81+'Lin01'!I81+Quad87!I81+Quad91!I81+Quad01!I81+'HP87'!I81+'HP91'!I81+'HP01'!I81+Mean87!I81+Mean91!I81+Mean01!I81+MeanCommon!I81,0)</f>
        <v>0.81715954503174404</v>
      </c>
      <c r="J81" s="133">
        <f>IF(J$2,'Lin87'!J81+'Lin91'!J81+'Lin01'!J81+Quad87!J81+Quad91!J81+Quad01!J81+'HP87'!J81+'HP91'!J81+'HP01'!J81+Mean87!J81+Mean91!J81+Mean01!J81+MeanCommon!J81,0)</f>
        <v>0.63679839703649488</v>
      </c>
      <c r="K81" s="133">
        <f>IF(K$2,'Lin87'!K81+'Lin91'!K81+'Lin01'!K81+Quad87!K81+Quad91!K81+Quad01!K81+'HP87'!K81+'HP91'!K81+'HP01'!K81+Mean87!K81+Mean91!K81+Mean01!K81+MeanCommon!K81,0)</f>
        <v>0.96453127407305739</v>
      </c>
      <c r="L81" s="133">
        <f>IF(L$2,'Lin87'!L81+'Lin91'!L81+'Lin01'!L81+Quad87!L81+Quad91!L81+Quad01!L81+'HP87'!L81+'HP91'!L81+'HP01'!L81+Mean87!L81+Mean91!L81+Mean01!L81+MeanCommon!L81,0)</f>
        <v>0.14737172904131154</v>
      </c>
      <c r="M81" s="133">
        <f>IF(M$2,'Lin87'!M81+'Lin91'!M81+'Lin01'!M81+Quad87!M81+Quad91!M81+Quad01!M81+'HP87'!M81+'HP91'!M81+'HP01'!M81+Mean87!M81+Mean91!M81+Mean01!M81+MeanCommon!M81,0)</f>
        <v>455.59516534320505</v>
      </c>
      <c r="N81" s="133">
        <f>IF(N$2,'Lin87'!N81+'Lin91'!N81+'Lin01'!N81+Quad87!N81+Quad91!N81+Quad01!N81+'HP87'!N81+'HP91'!N81+'HP01'!N81+Mean87!N81+Mean91!N81+Mean01!N81+MeanCommon!N81,0)</f>
        <v>0.24839447836386697</v>
      </c>
      <c r="O81" s="133">
        <f>IF(O$2,'Lin87'!O81+'Lin91'!O81+'Lin01'!O81+Quad87!O81+Quad91!O81+Quad01!O81+'HP87'!O81+'HP91'!O81+'HP01'!O81+Mean87!O81+Mean91!O81+Mean01!O81+MeanCommon!O81,0)</f>
        <v>5.8699579730958451</v>
      </c>
      <c r="P81" s="133">
        <f>IF(P$2,'Lin87'!P81+'Lin91'!P81+'Lin01'!P81+Quad87!P81+Quad91!P81+Quad01!P81+'HP87'!P81+'HP91'!P81+'HP01'!P81+Mean87!P81+Mean91!P81+Mean01!P81+MeanCommon!P81,0)</f>
        <v>-9.1633183224032411E-2</v>
      </c>
      <c r="Q81" s="133">
        <f>IF(Q$2,'Lin87'!Q81+'Lin91'!Q81+'Lin01'!Q81+Quad87!Q81+Quad91!Q81+Quad01!Q81+'HP87'!Q81+'HP91'!Q81+'HP01'!Q81+Mean87!Q81+Mean91!Q81+Mean01!Q81+MeanCommon!Q81,0)</f>
        <v>1466.5515091160435</v>
      </c>
      <c r="R81" s="133">
        <f>IF(R$2,'Lin87'!R81+'Lin91'!R81+'Lin01'!R81+Quad87!R81+Quad91!R81+Quad01!R81+'HP87'!R81+'HP91'!R81+'HP01'!R81+Mean87!R81+Mean91!R81+Mean01!R81+MeanCommon!R81,0)</f>
        <v>0.78705022968172189</v>
      </c>
      <c r="S81" s="133">
        <f>IF(S$2,'Lin87'!S81+'Lin91'!S81+'Lin01'!S81+Quad87!S81+Quad91!S81+Quad01!S81+'HP87'!S81+'HP91'!S81+'HP01'!S81+Mean87!S81+Mean91!S81+Mean01!S81+MeanCommon!S81,0)</f>
        <v>0.42983300578841338</v>
      </c>
      <c r="T81" s="133">
        <f>IF(T$2,'Lin87'!T81+'Lin91'!T81+'Lin01'!T81+Quad87!T81+Quad91!T81+Quad01!T81+'HP87'!T81+'HP91'!T81+'HP01'!T81+Mean87!T81+Mean91!T81+Mean01!T81+MeanCommon!T81,0)</f>
        <v>0.35721722389330995</v>
      </c>
      <c r="U81" s="133">
        <f>IF(U$2,'Lin87'!U81+'Lin91'!U81+'Lin01'!U81+Quad87!U81+Quad91!U81+Quad01!U81+'HP87'!U81+'HP91'!U81+'HP01'!U81+Mean87!U81+Mean91!U81+Mean01!U81+MeanCommon!U81,0)</f>
        <v>483.77745836541544</v>
      </c>
      <c r="V81" s="133">
        <f>IF(V$2,'Lin87'!V81+'Lin91'!V81+'Lin01'!V81+Quad87!V81+Quad91!V81+Quad01!V81+'HP87'!V81+'HP91'!V81+'HP01'!V81+Mean87!V81+Mean91!V81+Mean01!V81+MeanCommon!V81,0)</f>
        <v>0.64827172638753461</v>
      </c>
      <c r="W81" s="133">
        <f>IF(W$2,'Lin87'!W81+'Lin91'!W81+'Lin01'!W81+Quad87!W81+Quad91!W81+Quad01!W81+'HP87'!W81+'HP91'!W81+'HP01'!W81+Mean87!W81+Mean91!W81+Mean01!W81+MeanCommon!W81,0)</f>
        <v>464.31729255753385</v>
      </c>
      <c r="X81" s="133">
        <f>IF(X$2,'Lin87'!X81+'Lin91'!X81+'Lin01'!X81+Quad87!X81+Quad91!X81+Quad01!X81+'HP87'!X81+'HP91'!X81+'HP01'!X81+Mean87!X81+Mean91!X81+Mean01!X81+MeanCommon!X81,0)</f>
        <v>0.5569110282440688</v>
      </c>
      <c r="Y81" s="133">
        <f>IF(Y$2,'Lin87'!Y81+'Lin91'!Y81+'Lin01'!Y81+Quad87!Y81+Quad91!Y81+Quad01!Y81+'HP87'!Y81+'HP91'!Y81+'HP01'!Y81+Mean87!Y81+Mean91!Y81+Mean01!Y81+MeanCommon!Y81,0)</f>
        <v>0.53927454418851795</v>
      </c>
      <c r="Z81" s="133">
        <f>IF(Z$2,'Lin87'!Z81+'Lin91'!Z81+'Lin01'!Z81+Quad87!Z81+Quad91!Z81+Quad01!Z81+'HP87'!Z81+'HP91'!Z81+'HP01'!Z81+Mean87!Z81+Mean91!Z81+Mean01!Z81+MeanCommon!Z81,0)</f>
        <v>365.04485161921383</v>
      </c>
      <c r="AA81" s="133">
        <f>IF(AA$2,'Lin87'!AA81+'Lin91'!AA81+'Lin01'!AA81+Quad87!AA81+Quad91!AA81+Quad01!AA81+'HP87'!AA81+'HP91'!AA81+'HP01'!AA81+Mean87!AA81+Mean91!AA81+Mean01!AA81+MeanCommon!AA81,0)</f>
        <v>374.30430144292063</v>
      </c>
      <c r="AB81" s="133">
        <f>IF(AB$2,'Lin87'!AB81+'Lin91'!AB81+'Lin01'!AB81+Quad87!AB81+Quad91!AB81+Quad01!AB81+'HP87'!AB81+'HP91'!AB81+'HP01'!AB81+Mean87!AB81+Mean91!AB81+Mean01!AB81+MeanCommon!AB81,0)</f>
        <v>-8.2708477966612381</v>
      </c>
      <c r="AC81" s="133">
        <f>IF(AC$2,'Lin87'!AC81+'Lin91'!AC81+'Lin01'!AC81+Quad87!AC81+Quad91!AC81+Quad01!AC81+'HP87'!AC81+'HP91'!AC81+'HP01'!AC81+Mean87!AC81+Mean91!AC81+Mean01!AC81+MeanCommon!AC81,0)</f>
        <v>7.9282891803892195</v>
      </c>
      <c r="AD81" s="133">
        <f>IF(AD$2,'Lin87'!AD81+'Lin91'!AD81+'Lin01'!AD81+Quad87!AD81+Quad91!AD81+Quad01!AD81+'HP87'!AD81+'HP91'!AD81+'HP01'!AD81+Mean87!AD81+Mean91!AD81+Mean01!AD81+MeanCommon!AD81,0)</f>
        <v>1.21041671779895</v>
      </c>
    </row>
    <row r="82" spans="1:30">
      <c r="A82" t="s">
        <v>343</v>
      </c>
      <c r="B82" s="133">
        <f>IF(B$2,'Lin87'!B82+'Lin91'!B82+'Lin01'!B82+Quad87!B82+Quad91!B82+Quad01!B82+'HP87'!B82+'HP91'!B82+'HP01'!B82+Mean87!B82+Mean91!B82+Mean01!B82+MeanCommon!B82,0)</f>
        <v>0.97508613524746723</v>
      </c>
      <c r="C82" s="133">
        <f>IF(C$2,'Lin87'!C82+'Lin91'!C82+'Lin01'!C82+Quad87!C82+Quad91!C82+Quad01!C82+'HP87'!C82+'HP91'!C82+'HP01'!C82+Mean87!C82+Mean91!C82+Mean01!C82+MeanCommon!C82,0)</f>
        <v>1.0965181975386731</v>
      </c>
      <c r="D82" s="133">
        <f>IF(D$2,'Lin87'!D82+'Lin91'!D82+'Lin01'!D82+Quad87!D82+Quad91!D82+Quad01!D82+'HP87'!D82+'HP91'!D82+'HP01'!D82+Mean87!D82+Mean91!D82+Mean01!D82+MeanCommon!D82,0)</f>
        <v>1493.2322965907124</v>
      </c>
      <c r="E82" s="133">
        <f>IF(E$2,'Lin87'!E82+'Lin91'!E82+'Lin01'!E82+Quad87!E82+Quad91!E82+Quad01!E82+'HP87'!E82+'HP91'!E82+'HP01'!E82+Mean87!E82+Mean91!E82+Mean01!E82+MeanCommon!E82,0)</f>
        <v>1502.5224529820075</v>
      </c>
      <c r="F82" s="133">
        <f>IF(F$2,'Lin87'!F82+'Lin91'!F82+'Lin01'!F82+Quad87!F82+Quad91!F82+Quad01!F82+'HP87'!F82+'HP91'!F82+'HP01'!F82+Mean87!F82+Mean91!F82+Mean01!F82+MeanCommon!F82,0)</f>
        <v>1522.0982230372922</v>
      </c>
      <c r="G82" s="133">
        <f>IF(G$2,'Lin87'!G82+'Lin91'!G82+'Lin01'!G82+Quad87!G82+Quad91!G82+Quad01!G82+'HP87'!G82+'HP91'!G82+'HP01'!G82+Mean87!G82+Mean91!G82+Mean01!G82+MeanCommon!G82,0)</f>
        <v>1.3145283028639994</v>
      </c>
      <c r="H82" s="133">
        <f>IF(H$2,'Lin87'!H82+'Lin91'!H82+'Lin01'!H82+Quad87!H82+Quad91!H82+Quad01!H82+'HP87'!H82+'HP91'!H82+'HP01'!H82+Mean87!H82+Mean91!H82+Mean01!H82+MeanCommon!H82,0)</f>
        <v>1.5599703268041563</v>
      </c>
      <c r="I82" s="133">
        <f>IF(I$2,'Lin87'!I82+'Lin91'!I82+'Lin01'!I82+Quad87!I82+Quad91!I82+Quad01!I82+'HP87'!I82+'HP91'!I82+'HP01'!I82+Mean87!I82+Mean91!I82+Mean01!I82+MeanCommon!I82,0)</f>
        <v>0.81715954503174404</v>
      </c>
      <c r="J82" s="133">
        <f>IF(J$2,'Lin87'!J82+'Lin91'!J82+'Lin01'!J82+Quad87!J82+Quad91!J82+Quad01!J82+'HP87'!J82+'HP91'!J82+'HP01'!J82+Mean87!J82+Mean91!J82+Mean01!J82+MeanCommon!J82,0)</f>
        <v>0.63679839703649488</v>
      </c>
      <c r="K82" s="133">
        <f>IF(K$2,'Lin87'!K82+'Lin91'!K82+'Lin01'!K82+Quad87!K82+Quad91!K82+Quad01!K82+'HP87'!K82+'HP91'!K82+'HP01'!K82+Mean87!K82+Mean91!K82+Mean01!K82+MeanCommon!K82,0)</f>
        <v>0.96453127407305739</v>
      </c>
      <c r="L82" s="133">
        <f>IF(L$2,'Lin87'!L82+'Lin91'!L82+'Lin01'!L82+Quad87!L82+Quad91!L82+Quad01!L82+'HP87'!L82+'HP91'!L82+'HP01'!L82+Mean87!L82+Mean91!L82+Mean01!L82+MeanCommon!L82,0)</f>
        <v>0.14737172904131154</v>
      </c>
      <c r="M82" s="133">
        <f>IF(M$2,'Lin87'!M82+'Lin91'!M82+'Lin01'!M82+Quad87!M82+Quad91!M82+Quad01!M82+'HP87'!M82+'HP91'!M82+'HP01'!M82+Mean87!M82+Mean91!M82+Mean01!M82+MeanCommon!M82,0)</f>
        <v>455.59516534320505</v>
      </c>
      <c r="N82" s="133">
        <f>IF(N$2,'Lin87'!N82+'Lin91'!N82+'Lin01'!N82+Quad87!N82+Quad91!N82+Quad01!N82+'HP87'!N82+'HP91'!N82+'HP01'!N82+Mean87!N82+Mean91!N82+Mean01!N82+MeanCommon!N82,0)</f>
        <v>0.24839447836386697</v>
      </c>
      <c r="O82" s="133">
        <f>IF(O$2,'Lin87'!O82+'Lin91'!O82+'Lin01'!O82+Quad87!O82+Quad91!O82+Quad01!O82+'HP87'!O82+'HP91'!O82+'HP01'!O82+Mean87!O82+Mean91!O82+Mean01!O82+MeanCommon!O82,0)</f>
        <v>5.8699579730958451</v>
      </c>
      <c r="P82" s="133">
        <f>IF(P$2,'Lin87'!P82+'Lin91'!P82+'Lin01'!P82+Quad87!P82+Quad91!P82+Quad01!P82+'HP87'!P82+'HP91'!P82+'HP01'!P82+Mean87!P82+Mean91!P82+Mean01!P82+MeanCommon!P82,0)</f>
        <v>-9.1633183224032411E-2</v>
      </c>
      <c r="Q82" s="133">
        <f>IF(Q$2,'Lin87'!Q82+'Lin91'!Q82+'Lin01'!Q82+Quad87!Q82+Quad91!Q82+Quad01!Q82+'HP87'!Q82+'HP91'!Q82+'HP01'!Q82+Mean87!Q82+Mean91!Q82+Mean01!Q82+MeanCommon!Q82,0)</f>
        <v>1467.6988507266683</v>
      </c>
      <c r="R82" s="133">
        <f>IF(R$2,'Lin87'!R82+'Lin91'!R82+'Lin01'!R82+Quad87!R82+Quad91!R82+Quad01!R82+'HP87'!R82+'HP91'!R82+'HP01'!R82+Mean87!R82+Mean91!R82+Mean01!R82+MeanCommon!R82,0)</f>
        <v>0.78705022968172189</v>
      </c>
      <c r="S82" s="133">
        <f>IF(S$2,'Lin87'!S82+'Lin91'!S82+'Lin01'!S82+Quad87!S82+Quad91!S82+Quad01!S82+'HP87'!S82+'HP91'!S82+'HP01'!S82+Mean87!S82+Mean91!S82+Mean01!S82+MeanCommon!S82,0)</f>
        <v>0.42983300578841338</v>
      </c>
      <c r="T82" s="133">
        <f>IF(T$2,'Lin87'!T82+'Lin91'!T82+'Lin01'!T82+Quad87!T82+Quad91!T82+Quad01!T82+'HP87'!T82+'HP91'!T82+'HP01'!T82+Mean87!T82+Mean91!T82+Mean01!T82+MeanCommon!T82,0)</f>
        <v>0.35721722389330995</v>
      </c>
      <c r="U82" s="133">
        <f>IF(U$2,'Lin87'!U82+'Lin91'!U82+'Lin01'!U82+Quad87!U82+Quad91!U82+Quad01!U82+'HP87'!U82+'HP91'!U82+'HP01'!U82+Mean87!U82+Mean91!U82+Mean01!U82+MeanCommon!U82,0)</f>
        <v>484.69205596785713</v>
      </c>
      <c r="V82" s="133">
        <f>IF(V$2,'Lin87'!V82+'Lin91'!V82+'Lin01'!V82+Quad87!V82+Quad91!V82+Quad01!V82+'HP87'!V82+'HP91'!V82+'HP01'!V82+Mean87!V82+Mean91!V82+Mean01!V82+MeanCommon!V82,0)</f>
        <v>0.64827172638753461</v>
      </c>
      <c r="W82" s="133">
        <f>IF(W$2,'Lin87'!W82+'Lin91'!W82+'Lin01'!W82+Quad87!W82+Quad91!W82+Quad01!W82+'HP87'!W82+'HP91'!W82+'HP01'!W82+Mean87!W82+Mean91!W82+Mean01!W82+MeanCommon!W82,0)</f>
        <v>464.31729255753385</v>
      </c>
      <c r="X82" s="133">
        <f>IF(X$2,'Lin87'!X82+'Lin91'!X82+'Lin01'!X82+Quad87!X82+Quad91!X82+Quad01!X82+'HP87'!X82+'HP91'!X82+'HP01'!X82+Mean87!X82+Mean91!X82+Mean01!X82+MeanCommon!X82,0)</f>
        <v>0.5569110282440688</v>
      </c>
      <c r="Y82" s="133">
        <f>IF(Y$2,'Lin87'!Y82+'Lin91'!Y82+'Lin01'!Y82+Quad87!Y82+Quad91!Y82+Quad01!Y82+'HP87'!Y82+'HP91'!Y82+'HP01'!Y82+Mean87!Y82+Mean91!Y82+Mean01!Y82+MeanCommon!Y82,0)</f>
        <v>0.53927454418851795</v>
      </c>
      <c r="Z82" s="133">
        <f>IF(Z$2,'Lin87'!Z82+'Lin91'!Z82+'Lin01'!Z82+Quad87!Z82+Quad91!Z82+Quad01!Z82+'HP87'!Z82+'HP91'!Z82+'HP01'!Z82+Mean87!Z82+Mean91!Z82+Mean01!Z82+MeanCommon!Z82,0)</f>
        <v>364.84563664150409</v>
      </c>
      <c r="AA82" s="133">
        <f>IF(AA$2,'Lin87'!AA82+'Lin91'!AA82+'Lin01'!AA82+Quad87!AA82+Quad91!AA82+Quad01!AA82+'HP87'!AA82+'HP91'!AA82+'HP01'!AA82+Mean87!AA82+Mean91!AA82+Mean01!AA82+MeanCommon!AA82,0)</f>
        <v>374.02904015543817</v>
      </c>
      <c r="AB82" s="133">
        <f>IF(AB$2,'Lin87'!AB82+'Lin91'!AB82+'Lin01'!AB82+Quad87!AB82+Quad91!AB82+Quad01!AB82+'HP87'!AB82+'HP91'!AB82+'HP01'!AB82+Mean87!AB82+Mean91!AB82+Mean01!AB82+MeanCommon!AB82,0)</f>
        <v>-8.2708477966612381</v>
      </c>
      <c r="AC82" s="133">
        <f>IF(AC$2,'Lin87'!AC82+'Lin91'!AC82+'Lin01'!AC82+Quad87!AC82+Quad91!AC82+Quad01!AC82+'HP87'!AC82+'HP91'!AC82+'HP01'!AC82+Mean87!AC82+Mean91!AC82+Mean01!AC82+MeanCommon!AC82,0)</f>
        <v>7.9282891803892195</v>
      </c>
      <c r="AD82" s="133">
        <f>IF(AD$2,'Lin87'!AD82+'Lin91'!AD82+'Lin01'!AD82+Quad87!AD82+Quad91!AD82+Quad01!AD82+'HP87'!AD82+'HP91'!AD82+'HP01'!AD82+Mean87!AD82+Mean91!AD82+Mean01!AD82+MeanCommon!AD82,0)</f>
        <v>1.21041671779895</v>
      </c>
    </row>
    <row r="83" spans="1:30">
      <c r="A83" t="s">
        <v>344</v>
      </c>
      <c r="B83" s="133">
        <f>IF(B$2,'Lin87'!B83+'Lin91'!B83+'Lin01'!B83+Quad87!B83+Quad91!B83+Quad01!B83+'HP87'!B83+'HP91'!B83+'HP01'!B83+Mean87!B83+Mean91!B83+Mean01!B83+MeanCommon!B83,0)</f>
        <v>0.97508613524746723</v>
      </c>
      <c r="C83" s="133">
        <f>IF(C$2,'Lin87'!C83+'Lin91'!C83+'Lin01'!C83+Quad87!C83+Quad91!C83+Quad01!C83+'HP87'!C83+'HP91'!C83+'HP01'!C83+Mean87!C83+Mean91!C83+Mean01!C83+MeanCommon!C83,0)</f>
        <v>1.0965181975386731</v>
      </c>
      <c r="D83" s="133">
        <f>IF(D$2,'Lin87'!D83+'Lin91'!D83+'Lin01'!D83+Quad87!D83+Quad91!D83+Quad01!D83+'HP87'!D83+'HP91'!D83+'HP01'!D83+Mean87!D83+Mean91!D83+Mean01!D83+MeanCommon!D83,0)</f>
        <v>1493.2260416691011</v>
      </c>
      <c r="E83" s="133">
        <f>IF(E$2,'Lin87'!E83+'Lin91'!E83+'Lin01'!E83+Quad87!E83+Quad91!E83+Quad01!E83+'HP87'!E83+'HP91'!E83+'HP01'!E83+Mean87!E83+Mean91!E83+Mean01!E83+MeanCommon!E83,0)</f>
        <v>1502.5383395055233</v>
      </c>
      <c r="F83" s="133">
        <f>IF(F$2,'Lin87'!F83+'Lin91'!F83+'Lin01'!F83+Quad87!F83+Quad91!F83+Quad01!F83+'HP87'!F83+'HP91'!F83+'HP01'!F83+Mean87!F83+Mean91!F83+Mean01!F83+MeanCommon!F83,0)</f>
        <v>1522.3438222377367</v>
      </c>
      <c r="G83" s="133">
        <f>IF(G$2,'Lin87'!G83+'Lin91'!G83+'Lin01'!G83+Quad87!G83+Quad91!G83+Quad01!G83+'HP87'!G83+'HP91'!G83+'HP01'!G83+Mean87!G83+Mean91!G83+Mean01!G83+MeanCommon!G83,0)</f>
        <v>1.3145283028639994</v>
      </c>
      <c r="H83" s="133">
        <f>IF(H$2,'Lin87'!H83+'Lin91'!H83+'Lin01'!H83+Quad87!H83+Quad91!H83+Quad01!H83+'HP87'!H83+'HP91'!H83+'HP01'!H83+Mean87!H83+Mean91!H83+Mean01!H83+MeanCommon!H83,0)</f>
        <v>1.5599703268041563</v>
      </c>
      <c r="I83" s="133">
        <f>IF(I$2,'Lin87'!I83+'Lin91'!I83+'Lin01'!I83+Quad87!I83+Quad91!I83+Quad01!I83+'HP87'!I83+'HP91'!I83+'HP01'!I83+Mean87!I83+Mean91!I83+Mean01!I83+MeanCommon!I83,0)</f>
        <v>0.81715954503174404</v>
      </c>
      <c r="J83" s="133">
        <f>IF(J$2,'Lin87'!J83+'Lin91'!J83+'Lin01'!J83+Quad87!J83+Quad91!J83+Quad01!J83+'HP87'!J83+'HP91'!J83+'HP01'!J83+Mean87!J83+Mean91!J83+Mean01!J83+MeanCommon!J83,0)</f>
        <v>0.63679839703649488</v>
      </c>
      <c r="K83" s="133">
        <f>IF(K$2,'Lin87'!K83+'Lin91'!K83+'Lin01'!K83+Quad87!K83+Quad91!K83+Quad01!K83+'HP87'!K83+'HP91'!K83+'HP01'!K83+Mean87!K83+Mean91!K83+Mean01!K83+MeanCommon!K83,0)</f>
        <v>0.96453127407305739</v>
      </c>
      <c r="L83" s="133">
        <f>IF(L$2,'Lin87'!L83+'Lin91'!L83+'Lin01'!L83+Quad87!L83+Quad91!L83+Quad01!L83+'HP87'!L83+'HP91'!L83+'HP01'!L83+Mean87!L83+Mean91!L83+Mean01!L83+MeanCommon!L83,0)</f>
        <v>0.14737172904131154</v>
      </c>
      <c r="M83" s="133">
        <f>IF(M$2,'Lin87'!M83+'Lin91'!M83+'Lin01'!M83+Quad87!M83+Quad91!M83+Quad01!M83+'HP87'!M83+'HP91'!M83+'HP01'!M83+Mean87!M83+Mean91!M83+Mean01!M83+MeanCommon!M83,0)</f>
        <v>455.59516534320505</v>
      </c>
      <c r="N83" s="133">
        <f>IF(N$2,'Lin87'!N83+'Lin91'!N83+'Lin01'!N83+Quad87!N83+Quad91!N83+Quad01!N83+'HP87'!N83+'HP91'!N83+'HP01'!N83+Mean87!N83+Mean91!N83+Mean01!N83+MeanCommon!N83,0)</f>
        <v>0.24839447836386697</v>
      </c>
      <c r="O83" s="133">
        <f>IF(O$2,'Lin87'!O83+'Lin91'!O83+'Lin01'!O83+Quad87!O83+Quad91!O83+Quad01!O83+'HP87'!O83+'HP91'!O83+'HP01'!O83+Mean87!O83+Mean91!O83+Mean01!O83+MeanCommon!O83,0)</f>
        <v>5.8699579730958451</v>
      </c>
      <c r="P83" s="133">
        <f>IF(P$2,'Lin87'!P83+'Lin91'!P83+'Lin01'!P83+Quad87!P83+Quad91!P83+Quad01!P83+'HP87'!P83+'HP91'!P83+'HP01'!P83+Mean87!P83+Mean91!P83+Mean01!P83+MeanCommon!P83,0)</f>
        <v>-9.1633183224032411E-2</v>
      </c>
      <c r="Q83" s="133">
        <f>IF(Q$2,'Lin87'!Q83+'Lin91'!Q83+'Lin01'!Q83+Quad87!Q83+Quad91!Q83+Quad01!Q83+'HP87'!Q83+'HP91'!Q83+'HP01'!Q83+Mean87!Q83+Mean91!Q83+Mean01!Q83+MeanCommon!Q83,0)</f>
        <v>1468.8461923372931</v>
      </c>
      <c r="R83" s="133">
        <f>IF(R$2,'Lin87'!R83+'Lin91'!R83+'Lin01'!R83+Quad87!R83+Quad91!R83+Quad01!R83+'HP87'!R83+'HP91'!R83+'HP01'!R83+Mean87!R83+Mean91!R83+Mean01!R83+MeanCommon!R83,0)</f>
        <v>0.78705022968172189</v>
      </c>
      <c r="S83" s="133">
        <f>IF(S$2,'Lin87'!S83+'Lin91'!S83+'Lin01'!S83+Quad87!S83+Quad91!S83+Quad01!S83+'HP87'!S83+'HP91'!S83+'HP01'!S83+Mean87!S83+Mean91!S83+Mean01!S83+MeanCommon!S83,0)</f>
        <v>0.42983300578841338</v>
      </c>
      <c r="T83" s="133">
        <f>IF(T$2,'Lin87'!T83+'Lin91'!T83+'Lin01'!T83+Quad87!T83+Quad91!T83+Quad01!T83+'HP87'!T83+'HP91'!T83+'HP01'!T83+Mean87!T83+Mean91!T83+Mean01!T83+MeanCommon!T83,0)</f>
        <v>0.35721722389330995</v>
      </c>
      <c r="U83" s="133">
        <f>IF(U$2,'Lin87'!U83+'Lin91'!U83+'Lin01'!U83+Quad87!U83+Quad91!U83+Quad01!U83+'HP87'!U83+'HP91'!U83+'HP01'!U83+Mean87!U83+Mean91!U83+Mean01!U83+MeanCommon!U83,0)</f>
        <v>485.60665357029876</v>
      </c>
      <c r="V83" s="133">
        <f>IF(V$2,'Lin87'!V83+'Lin91'!V83+'Lin01'!V83+Quad87!V83+Quad91!V83+Quad01!V83+'HP87'!V83+'HP91'!V83+'HP01'!V83+Mean87!V83+Mean91!V83+Mean01!V83+MeanCommon!V83,0)</f>
        <v>0.64827172638753461</v>
      </c>
      <c r="W83" s="133">
        <f>IF(W$2,'Lin87'!W83+'Lin91'!W83+'Lin01'!W83+Quad87!W83+Quad91!W83+Quad01!W83+'HP87'!W83+'HP91'!W83+'HP01'!W83+Mean87!W83+Mean91!W83+Mean01!W83+MeanCommon!W83,0)</f>
        <v>464.31729255753385</v>
      </c>
      <c r="X83" s="133">
        <f>IF(X$2,'Lin87'!X83+'Lin91'!X83+'Lin01'!X83+Quad87!X83+Quad91!X83+Quad01!X83+'HP87'!X83+'HP91'!X83+'HP01'!X83+Mean87!X83+Mean91!X83+Mean01!X83+MeanCommon!X83,0)</f>
        <v>0.5569110282440688</v>
      </c>
      <c r="Y83" s="133">
        <f>IF(Y$2,'Lin87'!Y83+'Lin91'!Y83+'Lin01'!Y83+Quad87!Y83+Quad91!Y83+Quad01!Y83+'HP87'!Y83+'HP91'!Y83+'HP01'!Y83+Mean87!Y83+Mean91!Y83+Mean01!Y83+MeanCommon!Y83,0)</f>
        <v>0.53927454418851795</v>
      </c>
      <c r="Z83" s="133">
        <f>IF(Z$2,'Lin87'!Z83+'Lin91'!Z83+'Lin01'!Z83+Quad87!Z83+Quad91!Z83+Quad01!Z83+'HP87'!Z83+'HP91'!Z83+'HP01'!Z83+Mean87!Z83+Mean91!Z83+Mean01!Z83+MeanCommon!Z83,0)</f>
        <v>364.6464216637944</v>
      </c>
      <c r="AA83" s="133">
        <f>IF(AA$2,'Lin87'!AA83+'Lin91'!AA83+'Lin01'!AA83+Quad87!AA83+Quad91!AA83+Quad01!AA83+'HP87'!AA83+'HP91'!AA83+'HP01'!AA83+Mean87!AA83+Mean91!AA83+Mean01!AA83+MeanCommon!AA83,0)</f>
        <v>373.75377886795576</v>
      </c>
      <c r="AB83" s="133">
        <f>IF(AB$2,'Lin87'!AB83+'Lin91'!AB83+'Lin01'!AB83+Quad87!AB83+Quad91!AB83+Quad01!AB83+'HP87'!AB83+'HP91'!AB83+'HP01'!AB83+Mean87!AB83+Mean91!AB83+Mean01!AB83+MeanCommon!AB83,0)</f>
        <v>-8.2708477966612381</v>
      </c>
      <c r="AC83" s="133">
        <f>IF(AC$2,'Lin87'!AC83+'Lin91'!AC83+'Lin01'!AC83+Quad87!AC83+Quad91!AC83+Quad01!AC83+'HP87'!AC83+'HP91'!AC83+'HP01'!AC83+Mean87!AC83+Mean91!AC83+Mean01!AC83+MeanCommon!AC83,0)</f>
        <v>7.9282891803892195</v>
      </c>
      <c r="AD83" s="133">
        <f>IF(AD$2,'Lin87'!AD83+'Lin91'!AD83+'Lin01'!AD83+Quad87!AD83+Quad91!AD83+Quad01!AD83+'HP87'!AD83+'HP91'!AD83+'HP01'!AD83+Mean87!AD83+Mean91!AD83+Mean01!AD83+MeanCommon!AD83,0)</f>
        <v>1.21041671779895</v>
      </c>
    </row>
    <row r="84" spans="1:30">
      <c r="A84" t="s">
        <v>345</v>
      </c>
      <c r="B84" s="133">
        <f>IF(B$2,'Lin87'!B84+'Lin91'!B84+'Lin01'!B84+Quad87!B84+Quad91!B84+Quad01!B84+'HP87'!B84+'HP91'!B84+'HP01'!B84+Mean87!B84+Mean91!B84+Mean01!B84+MeanCommon!B84,0)</f>
        <v>0.97508613524746723</v>
      </c>
      <c r="C84" s="133">
        <f>IF(C$2,'Lin87'!C84+'Lin91'!C84+'Lin01'!C84+Quad87!C84+Quad91!C84+Quad01!C84+'HP87'!C84+'HP91'!C84+'HP01'!C84+Mean87!C84+Mean91!C84+Mean01!C84+MeanCommon!C84,0)</f>
        <v>1.0965181975386731</v>
      </c>
      <c r="D84" s="133">
        <f>IF(D$2,'Lin87'!D84+'Lin91'!D84+'Lin01'!D84+Quad87!D84+Quad91!D84+Quad01!D84+'HP87'!D84+'HP91'!D84+'HP01'!D84+Mean87!D84+Mean91!D84+Mean01!D84+MeanCommon!D84,0)</f>
        <v>1493.2197867474897</v>
      </c>
      <c r="E84" s="133">
        <f>IF(E$2,'Lin87'!E84+'Lin91'!E84+'Lin01'!E84+Quad87!E84+Quad91!E84+Quad01!E84+'HP87'!E84+'HP91'!E84+'HP01'!E84+Mean87!E84+Mean91!E84+Mean01!E84+MeanCommon!E84,0)</f>
        <v>1502.554226029039</v>
      </c>
      <c r="F84" s="133">
        <f>IF(F$2,'Lin87'!F84+'Lin91'!F84+'Lin01'!F84+Quad87!F84+Quad91!F84+Quad01!F84+'HP87'!F84+'HP91'!F84+'HP01'!F84+Mean87!F84+Mean91!F84+Mean01!F84+MeanCommon!F84,0)</f>
        <v>1522.5894214381813</v>
      </c>
      <c r="G84" s="133">
        <f>IF(G$2,'Lin87'!G84+'Lin91'!G84+'Lin01'!G84+Quad87!G84+Quad91!G84+Quad01!G84+'HP87'!G84+'HP91'!G84+'HP01'!G84+Mean87!G84+Mean91!G84+Mean01!G84+MeanCommon!G84,0)</f>
        <v>1.3145283028639994</v>
      </c>
      <c r="H84" s="133">
        <f>IF(H$2,'Lin87'!H84+'Lin91'!H84+'Lin01'!H84+Quad87!H84+Quad91!H84+Quad01!H84+'HP87'!H84+'HP91'!H84+'HP01'!H84+Mean87!H84+Mean91!H84+Mean01!H84+MeanCommon!H84,0)</f>
        <v>1.5599703268041563</v>
      </c>
      <c r="I84" s="133">
        <f>IF(I$2,'Lin87'!I84+'Lin91'!I84+'Lin01'!I84+Quad87!I84+Quad91!I84+Quad01!I84+'HP87'!I84+'HP91'!I84+'HP01'!I84+Mean87!I84+Mean91!I84+Mean01!I84+MeanCommon!I84,0)</f>
        <v>0.81715954503174404</v>
      </c>
      <c r="J84" s="133">
        <f>IF(J$2,'Lin87'!J84+'Lin91'!J84+'Lin01'!J84+Quad87!J84+Quad91!J84+Quad01!J84+'HP87'!J84+'HP91'!J84+'HP01'!J84+Mean87!J84+Mean91!J84+Mean01!J84+MeanCommon!J84,0)</f>
        <v>0.63679839703649488</v>
      </c>
      <c r="K84" s="133">
        <f>IF(K$2,'Lin87'!K84+'Lin91'!K84+'Lin01'!K84+Quad87!K84+Quad91!K84+Quad01!K84+'HP87'!K84+'HP91'!K84+'HP01'!K84+Mean87!K84+Mean91!K84+Mean01!K84+MeanCommon!K84,0)</f>
        <v>0.96453127407305739</v>
      </c>
      <c r="L84" s="133">
        <f>IF(L$2,'Lin87'!L84+'Lin91'!L84+'Lin01'!L84+Quad87!L84+Quad91!L84+Quad01!L84+'HP87'!L84+'HP91'!L84+'HP01'!L84+Mean87!L84+Mean91!L84+Mean01!L84+MeanCommon!L84,0)</f>
        <v>0.14737172904131154</v>
      </c>
      <c r="M84" s="133">
        <f>IF(M$2,'Lin87'!M84+'Lin91'!M84+'Lin01'!M84+Quad87!M84+Quad91!M84+Quad01!M84+'HP87'!M84+'HP91'!M84+'HP01'!M84+Mean87!M84+Mean91!M84+Mean01!M84+MeanCommon!M84,0)</f>
        <v>455.59516534320505</v>
      </c>
      <c r="N84" s="133">
        <f>IF(N$2,'Lin87'!N84+'Lin91'!N84+'Lin01'!N84+Quad87!N84+Quad91!N84+Quad01!N84+'HP87'!N84+'HP91'!N84+'HP01'!N84+Mean87!N84+Mean91!N84+Mean01!N84+MeanCommon!N84,0)</f>
        <v>0.24839447836386697</v>
      </c>
      <c r="O84" s="133">
        <f>IF(O$2,'Lin87'!O84+'Lin91'!O84+'Lin01'!O84+Quad87!O84+Quad91!O84+Quad01!O84+'HP87'!O84+'HP91'!O84+'HP01'!O84+Mean87!O84+Mean91!O84+Mean01!O84+MeanCommon!O84,0)</f>
        <v>5.8699579730958451</v>
      </c>
      <c r="P84" s="133">
        <f>IF(P$2,'Lin87'!P84+'Lin91'!P84+'Lin01'!P84+Quad87!P84+Quad91!P84+Quad01!P84+'HP87'!P84+'HP91'!P84+'HP01'!P84+Mean87!P84+Mean91!P84+Mean01!P84+MeanCommon!P84,0)</f>
        <v>-9.1633183224032411E-2</v>
      </c>
      <c r="Q84" s="133">
        <f>IF(Q$2,'Lin87'!Q84+'Lin91'!Q84+'Lin01'!Q84+Quad87!Q84+Quad91!Q84+Quad01!Q84+'HP87'!Q84+'HP91'!Q84+'HP01'!Q84+Mean87!Q84+Mean91!Q84+Mean01!Q84+MeanCommon!Q84,0)</f>
        <v>1469.993533947918</v>
      </c>
      <c r="R84" s="133">
        <f>IF(R$2,'Lin87'!R84+'Lin91'!R84+'Lin01'!R84+Quad87!R84+Quad91!R84+Quad01!R84+'HP87'!R84+'HP91'!R84+'HP01'!R84+Mean87!R84+Mean91!R84+Mean01!R84+MeanCommon!R84,0)</f>
        <v>0.78705022968172189</v>
      </c>
      <c r="S84" s="133">
        <f>IF(S$2,'Lin87'!S84+'Lin91'!S84+'Lin01'!S84+Quad87!S84+Quad91!S84+Quad01!S84+'HP87'!S84+'HP91'!S84+'HP01'!S84+Mean87!S84+Mean91!S84+Mean01!S84+MeanCommon!S84,0)</f>
        <v>0.42983300578841338</v>
      </c>
      <c r="T84" s="133">
        <f>IF(T$2,'Lin87'!T84+'Lin91'!T84+'Lin01'!T84+Quad87!T84+Quad91!T84+Quad01!T84+'HP87'!T84+'HP91'!T84+'HP01'!T84+Mean87!T84+Mean91!T84+Mean01!T84+MeanCommon!T84,0)</f>
        <v>0.35721722389330995</v>
      </c>
      <c r="U84" s="133">
        <f>IF(U$2,'Lin87'!U84+'Lin91'!U84+'Lin01'!U84+Quad87!U84+Quad91!U84+Quad01!U84+'HP87'!U84+'HP91'!U84+'HP01'!U84+Mean87!U84+Mean91!U84+Mean01!U84+MeanCommon!U84,0)</f>
        <v>486.52125117274045</v>
      </c>
      <c r="V84" s="133">
        <f>IF(V$2,'Lin87'!V84+'Lin91'!V84+'Lin01'!V84+Quad87!V84+Quad91!V84+Quad01!V84+'HP87'!V84+'HP91'!V84+'HP01'!V84+Mean87!V84+Mean91!V84+Mean01!V84+MeanCommon!V84,0)</f>
        <v>0.64827172638753461</v>
      </c>
      <c r="W84" s="133">
        <f>IF(W$2,'Lin87'!W84+'Lin91'!W84+'Lin01'!W84+Quad87!W84+Quad91!W84+Quad01!W84+'HP87'!W84+'HP91'!W84+'HP01'!W84+Mean87!W84+Mean91!W84+Mean01!W84+MeanCommon!W84,0)</f>
        <v>464.31729255753385</v>
      </c>
      <c r="X84" s="133">
        <f>IF(X$2,'Lin87'!X84+'Lin91'!X84+'Lin01'!X84+Quad87!X84+Quad91!X84+Quad01!X84+'HP87'!X84+'HP91'!X84+'HP01'!X84+Mean87!X84+Mean91!X84+Mean01!X84+MeanCommon!X84,0)</f>
        <v>0.5569110282440688</v>
      </c>
      <c r="Y84" s="133">
        <f>IF(Y$2,'Lin87'!Y84+'Lin91'!Y84+'Lin01'!Y84+Quad87!Y84+Quad91!Y84+Quad01!Y84+'HP87'!Y84+'HP91'!Y84+'HP01'!Y84+Mean87!Y84+Mean91!Y84+Mean01!Y84+MeanCommon!Y84,0)</f>
        <v>0.53927454418851795</v>
      </c>
      <c r="Z84" s="133">
        <f>IF(Z$2,'Lin87'!Z84+'Lin91'!Z84+'Lin01'!Z84+Quad87!Z84+Quad91!Z84+Quad01!Z84+'HP87'!Z84+'HP91'!Z84+'HP01'!Z84+Mean87!Z84+Mean91!Z84+Mean01!Z84+MeanCommon!Z84,0)</f>
        <v>364.44720668608471</v>
      </c>
      <c r="AA84" s="133">
        <f>IF(AA$2,'Lin87'!AA84+'Lin91'!AA84+'Lin01'!AA84+Quad87!AA84+Quad91!AA84+Quad01!AA84+'HP87'!AA84+'HP91'!AA84+'HP01'!AA84+Mean87!AA84+Mean91!AA84+Mean01!AA84+MeanCommon!AA84,0)</f>
        <v>373.47851758047329</v>
      </c>
      <c r="AB84" s="133">
        <f>IF(AB$2,'Lin87'!AB84+'Lin91'!AB84+'Lin01'!AB84+Quad87!AB84+Quad91!AB84+Quad01!AB84+'HP87'!AB84+'HP91'!AB84+'HP01'!AB84+Mean87!AB84+Mean91!AB84+Mean01!AB84+MeanCommon!AB84,0)</f>
        <v>-8.2708477966612381</v>
      </c>
      <c r="AC84" s="133">
        <f>IF(AC$2,'Lin87'!AC84+'Lin91'!AC84+'Lin01'!AC84+Quad87!AC84+Quad91!AC84+Quad01!AC84+'HP87'!AC84+'HP91'!AC84+'HP01'!AC84+Mean87!AC84+Mean91!AC84+Mean01!AC84+MeanCommon!AC84,0)</f>
        <v>7.9282891803892195</v>
      </c>
      <c r="AD84" s="133">
        <f>IF(AD$2,'Lin87'!AD84+'Lin91'!AD84+'Lin01'!AD84+Quad87!AD84+Quad91!AD84+Quad01!AD84+'HP87'!AD84+'HP91'!AD84+'HP01'!AD84+Mean87!AD84+Mean91!AD84+Mean01!AD84+MeanCommon!AD84,0)</f>
        <v>1.21041671779895</v>
      </c>
    </row>
    <row r="85" spans="1:30">
      <c r="A85" t="s">
        <v>346</v>
      </c>
      <c r="B85" s="133">
        <f>IF(B$2,'Lin87'!B85+'Lin91'!B85+'Lin01'!B85+Quad87!B85+Quad91!B85+Quad01!B85+'HP87'!B85+'HP91'!B85+'HP01'!B85+Mean87!B85+Mean91!B85+Mean01!B85+MeanCommon!B85,0)</f>
        <v>0.97508613524746723</v>
      </c>
      <c r="C85" s="133">
        <f>IF(C$2,'Lin87'!C85+'Lin91'!C85+'Lin01'!C85+Quad87!C85+Quad91!C85+Quad01!C85+'HP87'!C85+'HP91'!C85+'HP01'!C85+Mean87!C85+Mean91!C85+Mean01!C85+MeanCommon!C85,0)</f>
        <v>1.0965181975386731</v>
      </c>
      <c r="D85" s="133">
        <f>IF(D$2,'Lin87'!D85+'Lin91'!D85+'Lin01'!D85+Quad87!D85+Quad91!D85+Quad01!D85+'HP87'!D85+'HP91'!D85+'HP01'!D85+Mean87!D85+Mean91!D85+Mean01!D85+MeanCommon!D85,0)</f>
        <v>1493.2135318258784</v>
      </c>
      <c r="E85" s="133">
        <f>IF(E$2,'Lin87'!E85+'Lin91'!E85+'Lin01'!E85+Quad87!E85+Quad91!E85+Quad01!E85+'HP87'!E85+'HP91'!E85+'HP01'!E85+Mean87!E85+Mean91!E85+Mean01!E85+MeanCommon!E85,0)</f>
        <v>1502.5701125525547</v>
      </c>
      <c r="F85" s="133">
        <f>IF(F$2,'Lin87'!F85+'Lin91'!F85+'Lin01'!F85+Quad87!F85+Quad91!F85+Quad01!F85+'HP87'!F85+'HP91'!F85+'HP01'!F85+Mean87!F85+Mean91!F85+Mean01!F85+MeanCommon!F85,0)</f>
        <v>1522.8350206386258</v>
      </c>
      <c r="G85" s="133">
        <f>IF(G$2,'Lin87'!G85+'Lin91'!G85+'Lin01'!G85+Quad87!G85+Quad91!G85+Quad01!G85+'HP87'!G85+'HP91'!G85+'HP01'!G85+Mean87!G85+Mean91!G85+Mean01!G85+MeanCommon!G85,0)</f>
        <v>1.3145283028639994</v>
      </c>
      <c r="H85" s="133">
        <f>IF(H$2,'Lin87'!H85+'Lin91'!H85+'Lin01'!H85+Quad87!H85+Quad91!H85+Quad01!H85+'HP87'!H85+'HP91'!H85+'HP01'!H85+Mean87!H85+Mean91!H85+Mean01!H85+MeanCommon!H85,0)</f>
        <v>1.5599703268041563</v>
      </c>
      <c r="I85" s="133">
        <f>IF(I$2,'Lin87'!I85+'Lin91'!I85+'Lin01'!I85+Quad87!I85+Quad91!I85+Quad01!I85+'HP87'!I85+'HP91'!I85+'HP01'!I85+Mean87!I85+Mean91!I85+Mean01!I85+MeanCommon!I85,0)</f>
        <v>0.81715954503174404</v>
      </c>
      <c r="J85" s="133">
        <f>IF(J$2,'Lin87'!J85+'Lin91'!J85+'Lin01'!J85+Quad87!J85+Quad91!J85+Quad01!J85+'HP87'!J85+'HP91'!J85+'HP01'!J85+Mean87!J85+Mean91!J85+Mean01!J85+MeanCommon!J85,0)</f>
        <v>0.63679839703649488</v>
      </c>
      <c r="K85" s="133">
        <f>IF(K$2,'Lin87'!K85+'Lin91'!K85+'Lin01'!K85+Quad87!K85+Quad91!K85+Quad01!K85+'HP87'!K85+'HP91'!K85+'HP01'!K85+Mean87!K85+Mean91!K85+Mean01!K85+MeanCommon!K85,0)</f>
        <v>0.96453127407305739</v>
      </c>
      <c r="L85" s="133">
        <f>IF(L$2,'Lin87'!L85+'Lin91'!L85+'Lin01'!L85+Quad87!L85+Quad91!L85+Quad01!L85+'HP87'!L85+'HP91'!L85+'HP01'!L85+Mean87!L85+Mean91!L85+Mean01!L85+MeanCommon!L85,0)</f>
        <v>0.14737172904131154</v>
      </c>
      <c r="M85" s="133">
        <f>IF(M$2,'Lin87'!M85+'Lin91'!M85+'Lin01'!M85+Quad87!M85+Quad91!M85+Quad01!M85+'HP87'!M85+'HP91'!M85+'HP01'!M85+Mean87!M85+Mean91!M85+Mean01!M85+MeanCommon!M85,0)</f>
        <v>455.59516534320505</v>
      </c>
      <c r="N85" s="133">
        <f>IF(N$2,'Lin87'!N85+'Lin91'!N85+'Lin01'!N85+Quad87!N85+Quad91!N85+Quad01!N85+'HP87'!N85+'HP91'!N85+'HP01'!N85+Mean87!N85+Mean91!N85+Mean01!N85+MeanCommon!N85,0)</f>
        <v>0.24839447836386697</v>
      </c>
      <c r="O85" s="133">
        <f>IF(O$2,'Lin87'!O85+'Lin91'!O85+'Lin01'!O85+Quad87!O85+Quad91!O85+Quad01!O85+'HP87'!O85+'HP91'!O85+'HP01'!O85+Mean87!O85+Mean91!O85+Mean01!O85+MeanCommon!O85,0)</f>
        <v>5.8699579730958451</v>
      </c>
      <c r="P85" s="133">
        <f>IF(P$2,'Lin87'!P85+'Lin91'!P85+'Lin01'!P85+Quad87!P85+Quad91!P85+Quad01!P85+'HP87'!P85+'HP91'!P85+'HP01'!P85+Mean87!P85+Mean91!P85+Mean01!P85+MeanCommon!P85,0)</f>
        <v>-9.1633183224032411E-2</v>
      </c>
      <c r="Q85" s="133">
        <f>IF(Q$2,'Lin87'!Q85+'Lin91'!Q85+'Lin01'!Q85+Quad87!Q85+Quad91!Q85+Quad01!Q85+'HP87'!Q85+'HP91'!Q85+'HP01'!Q85+Mean87!Q85+Mean91!Q85+Mean01!Q85+MeanCommon!Q85,0)</f>
        <v>1471.1408755585428</v>
      </c>
      <c r="R85" s="133">
        <f>IF(R$2,'Lin87'!R85+'Lin91'!R85+'Lin01'!R85+Quad87!R85+Quad91!R85+Quad01!R85+'HP87'!R85+'HP91'!R85+'HP01'!R85+Mean87!R85+Mean91!R85+Mean01!R85+MeanCommon!R85,0)</f>
        <v>0.78705022968172189</v>
      </c>
      <c r="S85" s="133">
        <f>IF(S$2,'Lin87'!S85+'Lin91'!S85+'Lin01'!S85+Quad87!S85+Quad91!S85+Quad01!S85+'HP87'!S85+'HP91'!S85+'HP01'!S85+Mean87!S85+Mean91!S85+Mean01!S85+MeanCommon!S85,0)</f>
        <v>0.42983300578841338</v>
      </c>
      <c r="T85" s="133">
        <f>IF(T$2,'Lin87'!T85+'Lin91'!T85+'Lin01'!T85+Quad87!T85+Quad91!T85+Quad01!T85+'HP87'!T85+'HP91'!T85+'HP01'!T85+Mean87!T85+Mean91!T85+Mean01!T85+MeanCommon!T85,0)</f>
        <v>0.35721722389330995</v>
      </c>
      <c r="U85" s="133">
        <f>IF(U$2,'Lin87'!U85+'Lin91'!U85+'Lin01'!U85+Quad87!U85+Quad91!U85+Quad01!U85+'HP87'!U85+'HP91'!U85+'HP01'!U85+Mean87!U85+Mean91!U85+Mean01!U85+MeanCommon!U85,0)</f>
        <v>487.43584877518208</v>
      </c>
      <c r="V85" s="133">
        <f>IF(V$2,'Lin87'!V85+'Lin91'!V85+'Lin01'!V85+Quad87!V85+Quad91!V85+Quad01!V85+'HP87'!V85+'HP91'!V85+'HP01'!V85+Mean87!V85+Mean91!V85+Mean01!V85+MeanCommon!V85,0)</f>
        <v>0.64827172638753461</v>
      </c>
      <c r="W85" s="133">
        <f>IF(W$2,'Lin87'!W85+'Lin91'!W85+'Lin01'!W85+Quad87!W85+Quad91!W85+Quad01!W85+'HP87'!W85+'HP91'!W85+'HP01'!W85+Mean87!W85+Mean91!W85+Mean01!W85+MeanCommon!W85,0)</f>
        <v>464.31729255753385</v>
      </c>
      <c r="X85" s="133">
        <f>IF(X$2,'Lin87'!X85+'Lin91'!X85+'Lin01'!X85+Quad87!X85+Quad91!X85+Quad01!X85+'HP87'!X85+'HP91'!X85+'HP01'!X85+Mean87!X85+Mean91!X85+Mean01!X85+MeanCommon!X85,0)</f>
        <v>0.5569110282440688</v>
      </c>
      <c r="Y85" s="133">
        <f>IF(Y$2,'Lin87'!Y85+'Lin91'!Y85+'Lin01'!Y85+Quad87!Y85+Quad91!Y85+Quad01!Y85+'HP87'!Y85+'HP91'!Y85+'HP01'!Y85+Mean87!Y85+Mean91!Y85+Mean01!Y85+MeanCommon!Y85,0)</f>
        <v>0.53927454418851795</v>
      </c>
      <c r="Z85" s="133">
        <f>IF(Z$2,'Lin87'!Z85+'Lin91'!Z85+'Lin01'!Z85+Quad87!Z85+Quad91!Z85+Quad01!Z85+'HP87'!Z85+'HP91'!Z85+'HP01'!Z85+Mean87!Z85+Mean91!Z85+Mean01!Z85+MeanCommon!Z85,0)</f>
        <v>364.24799170837503</v>
      </c>
      <c r="AA85" s="133">
        <f>IF(AA$2,'Lin87'!AA85+'Lin91'!AA85+'Lin01'!AA85+Quad87!AA85+Quad91!AA85+Quad01!AA85+'HP87'!AA85+'HP91'!AA85+'HP01'!AA85+Mean87!AA85+Mean91!AA85+Mean01!AA85+MeanCommon!AA85,0)</f>
        <v>373.20325629299089</v>
      </c>
      <c r="AB85" s="133">
        <f>IF(AB$2,'Lin87'!AB85+'Lin91'!AB85+'Lin01'!AB85+Quad87!AB85+Quad91!AB85+Quad01!AB85+'HP87'!AB85+'HP91'!AB85+'HP01'!AB85+Mean87!AB85+Mean91!AB85+Mean01!AB85+MeanCommon!AB85,0)</f>
        <v>-8.2708477966612381</v>
      </c>
      <c r="AC85" s="133">
        <f>IF(AC$2,'Lin87'!AC85+'Lin91'!AC85+'Lin01'!AC85+Quad87!AC85+Quad91!AC85+Quad01!AC85+'HP87'!AC85+'HP91'!AC85+'HP01'!AC85+Mean87!AC85+Mean91!AC85+Mean01!AC85+MeanCommon!AC85,0)</f>
        <v>7.9282891803892195</v>
      </c>
      <c r="AD85" s="133">
        <f>IF(AD$2,'Lin87'!AD85+'Lin91'!AD85+'Lin01'!AD85+Quad87!AD85+Quad91!AD85+Quad01!AD85+'HP87'!AD85+'HP91'!AD85+'HP01'!AD85+Mean87!AD85+Mean91!AD85+Mean01!AD85+MeanCommon!AD85,0)</f>
        <v>1.21041671779895</v>
      </c>
    </row>
    <row r="86" spans="1:30">
      <c r="A86" t="s">
        <v>347</v>
      </c>
      <c r="B86" s="133">
        <f>IF(B$2,'Lin87'!B86+'Lin91'!B86+'Lin01'!B86+Quad87!B86+Quad91!B86+Quad01!B86+'HP87'!B86+'HP91'!B86+'HP01'!B86+Mean87!B86+Mean91!B86+Mean01!B86+MeanCommon!B86,0)</f>
        <v>0.97508613524746723</v>
      </c>
      <c r="C86" s="133">
        <f>IF(C$2,'Lin87'!C86+'Lin91'!C86+'Lin01'!C86+Quad87!C86+Quad91!C86+Quad01!C86+'HP87'!C86+'HP91'!C86+'HP01'!C86+Mean87!C86+Mean91!C86+Mean01!C86+MeanCommon!C86,0)</f>
        <v>1.0965181975386731</v>
      </c>
      <c r="D86" s="133">
        <f>IF(D$2,'Lin87'!D86+'Lin91'!D86+'Lin01'!D86+Quad87!D86+Quad91!D86+Quad01!D86+'HP87'!D86+'HP91'!D86+'HP01'!D86+Mean87!D86+Mean91!D86+Mean01!D86+MeanCommon!D86,0)</f>
        <v>1493.207276904267</v>
      </c>
      <c r="E86" s="133">
        <f>IF(E$2,'Lin87'!E86+'Lin91'!E86+'Lin01'!E86+Quad87!E86+Quad91!E86+Quad01!E86+'HP87'!E86+'HP91'!E86+'HP01'!E86+Mean87!E86+Mean91!E86+Mean01!E86+MeanCommon!E86,0)</f>
        <v>1502.5859990760705</v>
      </c>
      <c r="F86" s="133">
        <f>IF(F$2,'Lin87'!F86+'Lin91'!F86+'Lin01'!F86+Quad87!F86+Quad91!F86+Quad01!F86+'HP87'!F86+'HP91'!F86+'HP01'!F86+Mean87!F86+Mean91!F86+Mean01!F86+MeanCommon!F86,0)</f>
        <v>1523.0806198390703</v>
      </c>
      <c r="G86" s="133">
        <f>IF(G$2,'Lin87'!G86+'Lin91'!G86+'Lin01'!G86+Quad87!G86+Quad91!G86+Quad01!G86+'HP87'!G86+'HP91'!G86+'HP01'!G86+Mean87!G86+Mean91!G86+Mean01!G86+MeanCommon!G86,0)</f>
        <v>1.3145283028639994</v>
      </c>
      <c r="H86" s="133">
        <f>IF(H$2,'Lin87'!H86+'Lin91'!H86+'Lin01'!H86+Quad87!H86+Quad91!H86+Quad01!H86+'HP87'!H86+'HP91'!H86+'HP01'!H86+Mean87!H86+Mean91!H86+Mean01!H86+MeanCommon!H86,0)</f>
        <v>1.5599703268041563</v>
      </c>
      <c r="I86" s="133">
        <f>IF(I$2,'Lin87'!I86+'Lin91'!I86+'Lin01'!I86+Quad87!I86+Quad91!I86+Quad01!I86+'HP87'!I86+'HP91'!I86+'HP01'!I86+Mean87!I86+Mean91!I86+Mean01!I86+MeanCommon!I86,0)</f>
        <v>0.81715954503174404</v>
      </c>
      <c r="J86" s="133">
        <f>IF(J$2,'Lin87'!J86+'Lin91'!J86+'Lin01'!J86+Quad87!J86+Quad91!J86+Quad01!J86+'HP87'!J86+'HP91'!J86+'HP01'!J86+Mean87!J86+Mean91!J86+Mean01!J86+MeanCommon!J86,0)</f>
        <v>0.63679839703649488</v>
      </c>
      <c r="K86" s="133">
        <f>IF(K$2,'Lin87'!K86+'Lin91'!K86+'Lin01'!K86+Quad87!K86+Quad91!K86+Quad01!K86+'HP87'!K86+'HP91'!K86+'HP01'!K86+Mean87!K86+Mean91!K86+Mean01!K86+MeanCommon!K86,0)</f>
        <v>0.96453127407305739</v>
      </c>
      <c r="L86" s="133">
        <f>IF(L$2,'Lin87'!L86+'Lin91'!L86+'Lin01'!L86+Quad87!L86+Quad91!L86+Quad01!L86+'HP87'!L86+'HP91'!L86+'HP01'!L86+Mean87!L86+Mean91!L86+Mean01!L86+MeanCommon!L86,0)</f>
        <v>0.14737172904131154</v>
      </c>
      <c r="M86" s="133">
        <f>IF(M$2,'Lin87'!M86+'Lin91'!M86+'Lin01'!M86+Quad87!M86+Quad91!M86+Quad01!M86+'HP87'!M86+'HP91'!M86+'HP01'!M86+Mean87!M86+Mean91!M86+Mean01!M86+MeanCommon!M86,0)</f>
        <v>455.59516534320505</v>
      </c>
      <c r="N86" s="133">
        <f>IF(N$2,'Lin87'!N86+'Lin91'!N86+'Lin01'!N86+Quad87!N86+Quad91!N86+Quad01!N86+'HP87'!N86+'HP91'!N86+'HP01'!N86+Mean87!N86+Mean91!N86+Mean01!N86+MeanCommon!N86,0)</f>
        <v>0.24839447836386697</v>
      </c>
      <c r="O86" s="133">
        <f>IF(O$2,'Lin87'!O86+'Lin91'!O86+'Lin01'!O86+Quad87!O86+Quad91!O86+Quad01!O86+'HP87'!O86+'HP91'!O86+'HP01'!O86+Mean87!O86+Mean91!O86+Mean01!O86+MeanCommon!O86,0)</f>
        <v>5.8699579730958451</v>
      </c>
      <c r="P86" s="133">
        <f>IF(P$2,'Lin87'!P86+'Lin91'!P86+'Lin01'!P86+Quad87!P86+Quad91!P86+Quad01!P86+'HP87'!P86+'HP91'!P86+'HP01'!P86+Mean87!P86+Mean91!P86+Mean01!P86+MeanCommon!P86,0)</f>
        <v>-9.1633183224032411E-2</v>
      </c>
      <c r="Q86" s="133">
        <f>IF(Q$2,'Lin87'!Q86+'Lin91'!Q86+'Lin01'!Q86+Quad87!Q86+Quad91!Q86+Quad01!Q86+'HP87'!Q86+'HP91'!Q86+'HP01'!Q86+Mean87!Q86+Mean91!Q86+Mean01!Q86+MeanCommon!Q86,0)</f>
        <v>1472.2882171691676</v>
      </c>
      <c r="R86" s="133">
        <f>IF(R$2,'Lin87'!R86+'Lin91'!R86+'Lin01'!R86+Quad87!R86+Quad91!R86+Quad01!R86+'HP87'!R86+'HP91'!R86+'HP01'!R86+Mean87!R86+Mean91!R86+Mean01!R86+MeanCommon!R86,0)</f>
        <v>0.78705022968172189</v>
      </c>
      <c r="S86" s="133">
        <f>IF(S$2,'Lin87'!S86+'Lin91'!S86+'Lin01'!S86+Quad87!S86+Quad91!S86+Quad01!S86+'HP87'!S86+'HP91'!S86+'HP01'!S86+Mean87!S86+Mean91!S86+Mean01!S86+MeanCommon!S86,0)</f>
        <v>0.42983300578841338</v>
      </c>
      <c r="T86" s="133">
        <f>IF(T$2,'Lin87'!T86+'Lin91'!T86+'Lin01'!T86+Quad87!T86+Quad91!T86+Quad01!T86+'HP87'!T86+'HP91'!T86+'HP01'!T86+Mean87!T86+Mean91!T86+Mean01!T86+MeanCommon!T86,0)</f>
        <v>0.35721722389330995</v>
      </c>
      <c r="U86" s="133">
        <f>IF(U$2,'Lin87'!U86+'Lin91'!U86+'Lin01'!U86+Quad87!U86+Quad91!U86+Quad01!U86+'HP87'!U86+'HP91'!U86+'HP01'!U86+Mean87!U86+Mean91!U86+Mean01!U86+MeanCommon!U86,0)</f>
        <v>488.35044637762371</v>
      </c>
      <c r="V86" s="133">
        <f>IF(V$2,'Lin87'!V86+'Lin91'!V86+'Lin01'!V86+Quad87!V86+Quad91!V86+Quad01!V86+'HP87'!V86+'HP91'!V86+'HP01'!V86+Mean87!V86+Mean91!V86+Mean01!V86+MeanCommon!V86,0)</f>
        <v>0.64827172638753461</v>
      </c>
      <c r="W86" s="133">
        <f>IF(W$2,'Lin87'!W86+'Lin91'!W86+'Lin01'!W86+Quad87!W86+Quad91!W86+Quad01!W86+'HP87'!W86+'HP91'!W86+'HP01'!W86+Mean87!W86+Mean91!W86+Mean01!W86+MeanCommon!W86,0)</f>
        <v>464.31729255753385</v>
      </c>
      <c r="X86" s="133">
        <f>IF(X$2,'Lin87'!X86+'Lin91'!X86+'Lin01'!X86+Quad87!X86+Quad91!X86+Quad01!X86+'HP87'!X86+'HP91'!X86+'HP01'!X86+Mean87!X86+Mean91!X86+Mean01!X86+MeanCommon!X86,0)</f>
        <v>0.5569110282440688</v>
      </c>
      <c r="Y86" s="133">
        <f>IF(Y$2,'Lin87'!Y86+'Lin91'!Y86+'Lin01'!Y86+Quad87!Y86+Quad91!Y86+Quad01!Y86+'HP87'!Y86+'HP91'!Y86+'HP01'!Y86+Mean87!Y86+Mean91!Y86+Mean01!Y86+MeanCommon!Y86,0)</f>
        <v>0.53927454418851795</v>
      </c>
      <c r="Z86" s="133">
        <f>IF(Z$2,'Lin87'!Z86+'Lin91'!Z86+'Lin01'!Z86+Quad87!Z86+Quad91!Z86+Quad01!Z86+'HP87'!Z86+'HP91'!Z86+'HP01'!Z86+Mean87!Z86+Mean91!Z86+Mean01!Z86+MeanCommon!Z86,0)</f>
        <v>364.04877673066528</v>
      </c>
      <c r="AA86" s="133">
        <f>IF(AA$2,'Lin87'!AA86+'Lin91'!AA86+'Lin01'!AA86+Quad87!AA86+Quad91!AA86+Quad01!AA86+'HP87'!AA86+'HP91'!AA86+'HP01'!AA86+Mean87!AA86+Mean91!AA86+Mean01!AA86+MeanCommon!AA86,0)</f>
        <v>372.92799500550842</v>
      </c>
      <c r="AB86" s="133">
        <f>IF(AB$2,'Lin87'!AB86+'Lin91'!AB86+'Lin01'!AB86+Quad87!AB86+Quad91!AB86+Quad01!AB86+'HP87'!AB86+'HP91'!AB86+'HP01'!AB86+Mean87!AB86+Mean91!AB86+Mean01!AB86+MeanCommon!AB86,0)</f>
        <v>-8.2708477966612381</v>
      </c>
      <c r="AC86" s="133">
        <f>IF(AC$2,'Lin87'!AC86+'Lin91'!AC86+'Lin01'!AC86+Quad87!AC86+Quad91!AC86+Quad01!AC86+'HP87'!AC86+'HP91'!AC86+'HP01'!AC86+Mean87!AC86+Mean91!AC86+Mean01!AC86+MeanCommon!AC86,0)</f>
        <v>7.9282891803892195</v>
      </c>
      <c r="AD86" s="133">
        <f>IF(AD$2,'Lin87'!AD86+'Lin91'!AD86+'Lin01'!AD86+Quad87!AD86+Quad91!AD86+Quad01!AD86+'HP87'!AD86+'HP91'!AD86+'HP01'!AD86+Mean87!AD86+Mean91!AD86+Mean01!AD86+MeanCommon!AD86,0)</f>
        <v>1.21041671779895</v>
      </c>
    </row>
    <row r="87" spans="1:30">
      <c r="A87" t="s">
        <v>348</v>
      </c>
      <c r="B87" s="133">
        <f>IF(B$2,'Lin87'!B87+'Lin91'!B87+'Lin01'!B87+Quad87!B87+Quad91!B87+Quad01!B87+'HP87'!B87+'HP91'!B87+'HP01'!B87+Mean87!B87+Mean91!B87+Mean01!B87+MeanCommon!B87,0)</f>
        <v>0.97508613524746723</v>
      </c>
      <c r="C87" s="133">
        <f>IF(C$2,'Lin87'!C87+'Lin91'!C87+'Lin01'!C87+Quad87!C87+Quad91!C87+Quad01!C87+'HP87'!C87+'HP91'!C87+'HP01'!C87+Mean87!C87+Mean91!C87+Mean01!C87+MeanCommon!C87,0)</f>
        <v>1.0965181975386731</v>
      </c>
      <c r="D87" s="133">
        <f>IF(D$2,'Lin87'!D87+'Lin91'!D87+'Lin01'!D87+Quad87!D87+Quad91!D87+Quad01!D87+'HP87'!D87+'HP91'!D87+'HP01'!D87+Mean87!D87+Mean91!D87+Mean01!D87+MeanCommon!D87,0)</f>
        <v>1493.2010219826554</v>
      </c>
      <c r="E87" s="133">
        <f>IF(E$2,'Lin87'!E87+'Lin91'!E87+'Lin01'!E87+Quad87!E87+Quad91!E87+Quad01!E87+'HP87'!E87+'HP91'!E87+'HP01'!E87+Mean87!E87+Mean91!E87+Mean01!E87+MeanCommon!E87,0)</f>
        <v>1502.6018855995862</v>
      </c>
      <c r="F87" s="133">
        <f>IF(F$2,'Lin87'!F87+'Lin91'!F87+'Lin01'!F87+Quad87!F87+Quad91!F87+Quad01!F87+'HP87'!F87+'HP91'!F87+'HP01'!F87+Mean87!F87+Mean91!F87+Mean01!F87+MeanCommon!F87,0)</f>
        <v>1523.3262190395146</v>
      </c>
      <c r="G87" s="133">
        <f>IF(G$2,'Lin87'!G87+'Lin91'!G87+'Lin01'!G87+Quad87!G87+Quad91!G87+Quad01!G87+'HP87'!G87+'HP91'!G87+'HP01'!G87+Mean87!G87+Mean91!G87+Mean01!G87+MeanCommon!G87,0)</f>
        <v>1.3145283028639994</v>
      </c>
      <c r="H87" s="133">
        <f>IF(H$2,'Lin87'!H87+'Lin91'!H87+'Lin01'!H87+Quad87!H87+Quad91!H87+Quad01!H87+'HP87'!H87+'HP91'!H87+'HP01'!H87+Mean87!H87+Mean91!H87+Mean01!H87+MeanCommon!H87,0)</f>
        <v>1.5599703268041563</v>
      </c>
      <c r="I87" s="133">
        <f>IF(I$2,'Lin87'!I87+'Lin91'!I87+'Lin01'!I87+Quad87!I87+Quad91!I87+Quad01!I87+'HP87'!I87+'HP91'!I87+'HP01'!I87+Mean87!I87+Mean91!I87+Mean01!I87+MeanCommon!I87,0)</f>
        <v>0.81715954503174404</v>
      </c>
      <c r="J87" s="133">
        <f>IF(J$2,'Lin87'!J87+'Lin91'!J87+'Lin01'!J87+Quad87!J87+Quad91!J87+Quad01!J87+'HP87'!J87+'HP91'!J87+'HP01'!J87+Mean87!J87+Mean91!J87+Mean01!J87+MeanCommon!J87,0)</f>
        <v>0.63679839703649488</v>
      </c>
      <c r="K87" s="133">
        <f>IF(K$2,'Lin87'!K87+'Lin91'!K87+'Lin01'!K87+Quad87!K87+Quad91!K87+Quad01!K87+'HP87'!K87+'HP91'!K87+'HP01'!K87+Mean87!K87+Mean91!K87+Mean01!K87+MeanCommon!K87,0)</f>
        <v>0.96453127407305739</v>
      </c>
      <c r="L87" s="133">
        <f>IF(L$2,'Lin87'!L87+'Lin91'!L87+'Lin01'!L87+Quad87!L87+Quad91!L87+Quad01!L87+'HP87'!L87+'HP91'!L87+'HP01'!L87+Mean87!L87+Mean91!L87+Mean01!L87+MeanCommon!L87,0)</f>
        <v>0.14737172904131154</v>
      </c>
      <c r="M87" s="133">
        <f>IF(M$2,'Lin87'!M87+'Lin91'!M87+'Lin01'!M87+Quad87!M87+Quad91!M87+Quad01!M87+'HP87'!M87+'HP91'!M87+'HP01'!M87+Mean87!M87+Mean91!M87+Mean01!M87+MeanCommon!M87,0)</f>
        <v>455.59516534320505</v>
      </c>
      <c r="N87" s="133">
        <f>IF(N$2,'Lin87'!N87+'Lin91'!N87+'Lin01'!N87+Quad87!N87+Quad91!N87+Quad01!N87+'HP87'!N87+'HP91'!N87+'HP01'!N87+Mean87!N87+Mean91!N87+Mean01!N87+MeanCommon!N87,0)</f>
        <v>0.24839447836386697</v>
      </c>
      <c r="O87" s="133">
        <f>IF(O$2,'Lin87'!O87+'Lin91'!O87+'Lin01'!O87+Quad87!O87+Quad91!O87+Quad01!O87+'HP87'!O87+'HP91'!O87+'HP01'!O87+Mean87!O87+Mean91!O87+Mean01!O87+MeanCommon!O87,0)</f>
        <v>5.8699579730958451</v>
      </c>
      <c r="P87" s="133">
        <f>IF(P$2,'Lin87'!P87+'Lin91'!P87+'Lin01'!P87+Quad87!P87+Quad91!P87+Quad01!P87+'HP87'!P87+'HP91'!P87+'HP01'!P87+Mean87!P87+Mean91!P87+Mean01!P87+MeanCommon!P87,0)</f>
        <v>-9.1633183224032411E-2</v>
      </c>
      <c r="Q87" s="133">
        <f>IF(Q$2,'Lin87'!Q87+'Lin91'!Q87+'Lin01'!Q87+Quad87!Q87+Quad91!Q87+Quad01!Q87+'HP87'!Q87+'HP91'!Q87+'HP01'!Q87+Mean87!Q87+Mean91!Q87+Mean01!Q87+MeanCommon!Q87,0)</f>
        <v>1473.4355587797927</v>
      </c>
      <c r="R87" s="133">
        <f>IF(R$2,'Lin87'!R87+'Lin91'!R87+'Lin01'!R87+Quad87!R87+Quad91!R87+Quad01!R87+'HP87'!R87+'HP91'!R87+'HP01'!R87+Mean87!R87+Mean91!R87+Mean01!R87+MeanCommon!R87,0)</f>
        <v>0.78705022968172189</v>
      </c>
      <c r="S87" s="133">
        <f>IF(S$2,'Lin87'!S87+'Lin91'!S87+'Lin01'!S87+Quad87!S87+Quad91!S87+Quad01!S87+'HP87'!S87+'HP91'!S87+'HP01'!S87+Mean87!S87+Mean91!S87+Mean01!S87+MeanCommon!S87,0)</f>
        <v>0.42983300578841338</v>
      </c>
      <c r="T87" s="133">
        <f>IF(T$2,'Lin87'!T87+'Lin91'!T87+'Lin01'!T87+Quad87!T87+Quad91!T87+Quad01!T87+'HP87'!T87+'HP91'!T87+'HP01'!T87+Mean87!T87+Mean91!T87+Mean01!T87+MeanCommon!T87,0)</f>
        <v>0.35721722389330995</v>
      </c>
      <c r="U87" s="133">
        <f>IF(U$2,'Lin87'!U87+'Lin91'!U87+'Lin01'!U87+Quad87!U87+Quad91!U87+Quad01!U87+'HP87'!U87+'HP91'!U87+'HP01'!U87+Mean87!U87+Mean91!U87+Mean01!U87+MeanCommon!U87,0)</f>
        <v>489.2650439800654</v>
      </c>
      <c r="V87" s="133">
        <f>IF(V$2,'Lin87'!V87+'Lin91'!V87+'Lin01'!V87+Quad87!V87+Quad91!V87+Quad01!V87+'HP87'!V87+'HP91'!V87+'HP01'!V87+Mean87!V87+Mean91!V87+Mean01!V87+MeanCommon!V87,0)</f>
        <v>0.64827172638753461</v>
      </c>
      <c r="W87" s="133">
        <f>IF(W$2,'Lin87'!W87+'Lin91'!W87+'Lin01'!W87+Quad87!W87+Quad91!W87+Quad01!W87+'HP87'!W87+'HP91'!W87+'HP01'!W87+Mean87!W87+Mean91!W87+Mean01!W87+MeanCommon!W87,0)</f>
        <v>464.31729255753385</v>
      </c>
      <c r="X87" s="133">
        <f>IF(X$2,'Lin87'!X87+'Lin91'!X87+'Lin01'!X87+Quad87!X87+Quad91!X87+Quad01!X87+'HP87'!X87+'HP91'!X87+'HP01'!X87+Mean87!X87+Mean91!X87+Mean01!X87+MeanCommon!X87,0)</f>
        <v>0.5569110282440688</v>
      </c>
      <c r="Y87" s="133">
        <f>IF(Y$2,'Lin87'!Y87+'Lin91'!Y87+'Lin01'!Y87+Quad87!Y87+Quad91!Y87+Quad01!Y87+'HP87'!Y87+'HP91'!Y87+'HP01'!Y87+Mean87!Y87+Mean91!Y87+Mean01!Y87+MeanCommon!Y87,0)</f>
        <v>0.53927454418851795</v>
      </c>
      <c r="Z87" s="133">
        <f>IF(Z$2,'Lin87'!Z87+'Lin91'!Z87+'Lin01'!Z87+Quad87!Z87+Quad91!Z87+Quad01!Z87+'HP87'!Z87+'HP91'!Z87+'HP01'!Z87+Mean87!Z87+Mean91!Z87+Mean01!Z87+MeanCommon!Z87,0)</f>
        <v>363.84956175295559</v>
      </c>
      <c r="AA87" s="133">
        <f>IF(AA$2,'Lin87'!AA87+'Lin91'!AA87+'Lin01'!AA87+Quad87!AA87+Quad91!AA87+Quad01!AA87+'HP87'!AA87+'HP91'!AA87+'HP01'!AA87+Mean87!AA87+Mean91!AA87+Mean01!AA87+MeanCommon!AA87,0)</f>
        <v>372.65273371802601</v>
      </c>
      <c r="AB87" s="133">
        <f>IF(AB$2,'Lin87'!AB87+'Lin91'!AB87+'Lin01'!AB87+Quad87!AB87+Quad91!AB87+Quad01!AB87+'HP87'!AB87+'HP91'!AB87+'HP01'!AB87+Mean87!AB87+Mean91!AB87+Mean01!AB87+MeanCommon!AB87,0)</f>
        <v>-8.2708477966612381</v>
      </c>
      <c r="AC87" s="133">
        <f>IF(AC$2,'Lin87'!AC87+'Lin91'!AC87+'Lin01'!AC87+Quad87!AC87+Quad91!AC87+Quad01!AC87+'HP87'!AC87+'HP91'!AC87+'HP01'!AC87+Mean87!AC87+Mean91!AC87+Mean01!AC87+MeanCommon!AC87,0)</f>
        <v>7.9282891803892195</v>
      </c>
      <c r="AD87" s="133">
        <f>IF(AD$2,'Lin87'!AD87+'Lin91'!AD87+'Lin01'!AD87+Quad87!AD87+Quad91!AD87+Quad01!AD87+'HP87'!AD87+'HP91'!AD87+'HP01'!AD87+Mean87!AD87+Mean91!AD87+Mean01!AD87+MeanCommon!AD87,0)</f>
        <v>1.21041671779895</v>
      </c>
    </row>
    <row r="88" spans="1:30">
      <c r="A88" t="s">
        <v>349</v>
      </c>
      <c r="B88" s="133">
        <f>IF(B$2,'Lin87'!B88+'Lin91'!B88+'Lin01'!B88+Quad87!B88+Quad91!B88+Quad01!B88+'HP87'!B88+'HP91'!B88+'HP01'!B88+Mean87!B88+Mean91!B88+Mean01!B88+MeanCommon!B88,0)</f>
        <v>0.97508613524746723</v>
      </c>
      <c r="C88" s="133">
        <f>IF(C$2,'Lin87'!C88+'Lin91'!C88+'Lin01'!C88+Quad87!C88+Quad91!C88+Quad01!C88+'HP87'!C88+'HP91'!C88+'HP01'!C88+Mean87!C88+Mean91!C88+Mean01!C88+MeanCommon!C88,0)</f>
        <v>1.0965181975386731</v>
      </c>
      <c r="D88" s="133">
        <f>IF(D$2,'Lin87'!D88+'Lin91'!D88+'Lin01'!D88+Quad87!D88+Quad91!D88+Quad01!D88+'HP87'!D88+'HP91'!D88+'HP01'!D88+Mean87!D88+Mean91!D88+Mean01!D88+MeanCommon!D88,0)</f>
        <v>1493.1947670610441</v>
      </c>
      <c r="E88" s="133">
        <f>IF(E$2,'Lin87'!E88+'Lin91'!E88+'Lin01'!E88+Quad87!E88+Quad91!E88+Quad01!E88+'HP87'!E88+'HP91'!E88+'HP01'!E88+Mean87!E88+Mean91!E88+Mean01!E88+MeanCommon!E88,0)</f>
        <v>1502.617772123102</v>
      </c>
      <c r="F88" s="133">
        <f>IF(F$2,'Lin87'!F88+'Lin91'!F88+'Lin01'!F88+Quad87!F88+Quad91!F88+Quad01!F88+'HP87'!F88+'HP91'!F88+'HP01'!F88+Mean87!F88+Mean91!F88+Mean01!F88+MeanCommon!F88,0)</f>
        <v>1523.5718182399592</v>
      </c>
      <c r="G88" s="133">
        <f>IF(G$2,'Lin87'!G88+'Lin91'!G88+'Lin01'!G88+Quad87!G88+Quad91!G88+Quad01!G88+'HP87'!G88+'HP91'!G88+'HP01'!G88+Mean87!G88+Mean91!G88+Mean01!G88+MeanCommon!G88,0)</f>
        <v>1.3145283028639994</v>
      </c>
      <c r="H88" s="133">
        <f>IF(H$2,'Lin87'!H88+'Lin91'!H88+'Lin01'!H88+Quad87!H88+Quad91!H88+Quad01!H88+'HP87'!H88+'HP91'!H88+'HP01'!H88+Mean87!H88+Mean91!H88+Mean01!H88+MeanCommon!H88,0)</f>
        <v>1.5599703268041563</v>
      </c>
      <c r="I88" s="133">
        <f>IF(I$2,'Lin87'!I88+'Lin91'!I88+'Lin01'!I88+Quad87!I88+Quad91!I88+Quad01!I88+'HP87'!I88+'HP91'!I88+'HP01'!I88+Mean87!I88+Mean91!I88+Mean01!I88+MeanCommon!I88,0)</f>
        <v>0.81715954503174404</v>
      </c>
      <c r="J88" s="133">
        <f>IF(J$2,'Lin87'!J88+'Lin91'!J88+'Lin01'!J88+Quad87!J88+Quad91!J88+Quad01!J88+'HP87'!J88+'HP91'!J88+'HP01'!J88+Mean87!J88+Mean91!J88+Mean01!J88+MeanCommon!J88,0)</f>
        <v>0.63679839703649488</v>
      </c>
      <c r="K88" s="133">
        <f>IF(K$2,'Lin87'!K88+'Lin91'!K88+'Lin01'!K88+Quad87!K88+Quad91!K88+Quad01!K88+'HP87'!K88+'HP91'!K88+'HP01'!K88+Mean87!K88+Mean91!K88+Mean01!K88+MeanCommon!K88,0)</f>
        <v>0.96453127407305739</v>
      </c>
      <c r="L88" s="133">
        <f>IF(L$2,'Lin87'!L88+'Lin91'!L88+'Lin01'!L88+Quad87!L88+Quad91!L88+Quad01!L88+'HP87'!L88+'HP91'!L88+'HP01'!L88+Mean87!L88+Mean91!L88+Mean01!L88+MeanCommon!L88,0)</f>
        <v>0.14737172904131154</v>
      </c>
      <c r="M88" s="133">
        <f>IF(M$2,'Lin87'!M88+'Lin91'!M88+'Lin01'!M88+Quad87!M88+Quad91!M88+Quad01!M88+'HP87'!M88+'HP91'!M88+'HP01'!M88+Mean87!M88+Mean91!M88+Mean01!M88+MeanCommon!M88,0)</f>
        <v>455.59516534320505</v>
      </c>
      <c r="N88" s="133">
        <f>IF(N$2,'Lin87'!N88+'Lin91'!N88+'Lin01'!N88+Quad87!N88+Quad91!N88+Quad01!N88+'HP87'!N88+'HP91'!N88+'HP01'!N88+Mean87!N88+Mean91!N88+Mean01!N88+MeanCommon!N88,0)</f>
        <v>0.24839447836386697</v>
      </c>
      <c r="O88" s="133">
        <f>IF(O$2,'Lin87'!O88+'Lin91'!O88+'Lin01'!O88+Quad87!O88+Quad91!O88+Quad01!O88+'HP87'!O88+'HP91'!O88+'HP01'!O88+Mean87!O88+Mean91!O88+Mean01!O88+MeanCommon!O88,0)</f>
        <v>5.8699579730958451</v>
      </c>
      <c r="P88" s="133">
        <f>IF(P$2,'Lin87'!P88+'Lin91'!P88+'Lin01'!P88+Quad87!P88+Quad91!P88+Quad01!P88+'HP87'!P88+'HP91'!P88+'HP01'!P88+Mean87!P88+Mean91!P88+Mean01!P88+MeanCommon!P88,0)</f>
        <v>-9.1633183224032411E-2</v>
      </c>
      <c r="Q88" s="133">
        <f>IF(Q$2,'Lin87'!Q88+'Lin91'!Q88+'Lin01'!Q88+Quad87!Q88+Quad91!Q88+Quad01!Q88+'HP87'!Q88+'HP91'!Q88+'HP01'!Q88+Mean87!Q88+Mean91!Q88+Mean01!Q88+MeanCommon!Q88,0)</f>
        <v>1474.5829003904173</v>
      </c>
      <c r="R88" s="133">
        <f>IF(R$2,'Lin87'!R88+'Lin91'!R88+'Lin01'!R88+Quad87!R88+Quad91!R88+Quad01!R88+'HP87'!R88+'HP91'!R88+'HP01'!R88+Mean87!R88+Mean91!R88+Mean01!R88+MeanCommon!R88,0)</f>
        <v>0.78705022968172189</v>
      </c>
      <c r="S88" s="133">
        <f>IF(S$2,'Lin87'!S88+'Lin91'!S88+'Lin01'!S88+Quad87!S88+Quad91!S88+Quad01!S88+'HP87'!S88+'HP91'!S88+'HP01'!S88+Mean87!S88+Mean91!S88+Mean01!S88+MeanCommon!S88,0)</f>
        <v>0.42983300578841338</v>
      </c>
      <c r="T88" s="133">
        <f>IF(T$2,'Lin87'!T88+'Lin91'!T88+'Lin01'!T88+Quad87!T88+Quad91!T88+Quad01!T88+'HP87'!T88+'HP91'!T88+'HP01'!T88+Mean87!T88+Mean91!T88+Mean01!T88+MeanCommon!T88,0)</f>
        <v>0.35721722389330995</v>
      </c>
      <c r="U88" s="133">
        <f>IF(U$2,'Lin87'!U88+'Lin91'!U88+'Lin01'!U88+Quad87!U88+Quad91!U88+Quad01!U88+'HP87'!U88+'HP91'!U88+'HP01'!U88+Mean87!U88+Mean91!U88+Mean01!U88+MeanCommon!U88,0)</f>
        <v>490.17964158250703</v>
      </c>
      <c r="V88" s="133">
        <f>IF(V$2,'Lin87'!V88+'Lin91'!V88+'Lin01'!V88+Quad87!V88+Quad91!V88+Quad01!V88+'HP87'!V88+'HP91'!V88+'HP01'!V88+Mean87!V88+Mean91!V88+Mean01!V88+MeanCommon!V88,0)</f>
        <v>0.64827172638753461</v>
      </c>
      <c r="W88" s="133">
        <f>IF(W$2,'Lin87'!W88+'Lin91'!W88+'Lin01'!W88+Quad87!W88+Quad91!W88+Quad01!W88+'HP87'!W88+'HP91'!W88+'HP01'!W88+Mean87!W88+Mean91!W88+Mean01!W88+MeanCommon!W88,0)</f>
        <v>464.31729255753385</v>
      </c>
      <c r="X88" s="133">
        <f>IF(X$2,'Lin87'!X88+'Lin91'!X88+'Lin01'!X88+Quad87!X88+Quad91!X88+Quad01!X88+'HP87'!X88+'HP91'!X88+'HP01'!X88+Mean87!X88+Mean91!X88+Mean01!X88+MeanCommon!X88,0)</f>
        <v>0.5569110282440688</v>
      </c>
      <c r="Y88" s="133">
        <f>IF(Y$2,'Lin87'!Y88+'Lin91'!Y88+'Lin01'!Y88+Quad87!Y88+Quad91!Y88+Quad01!Y88+'HP87'!Y88+'HP91'!Y88+'HP01'!Y88+Mean87!Y88+Mean91!Y88+Mean01!Y88+MeanCommon!Y88,0)</f>
        <v>0.53927454418851795</v>
      </c>
      <c r="Z88" s="133">
        <f>IF(Z$2,'Lin87'!Z88+'Lin91'!Z88+'Lin01'!Z88+Quad87!Z88+Quad91!Z88+Quad01!Z88+'HP87'!Z88+'HP91'!Z88+'HP01'!Z88+Mean87!Z88+Mean91!Z88+Mean01!Z88+MeanCommon!Z88,0)</f>
        <v>363.65034677524591</v>
      </c>
      <c r="AA88" s="133">
        <f>IF(AA$2,'Lin87'!AA88+'Lin91'!AA88+'Lin01'!AA88+Quad87!AA88+Quad91!AA88+Quad01!AA88+'HP87'!AA88+'HP91'!AA88+'HP01'!AA88+Mean87!AA88+Mean91!AA88+Mean01!AA88+MeanCommon!AA88,0)</f>
        <v>372.37747243054355</v>
      </c>
      <c r="AB88" s="133">
        <f>IF(AB$2,'Lin87'!AB88+'Lin91'!AB88+'Lin01'!AB88+Quad87!AB88+Quad91!AB88+Quad01!AB88+'HP87'!AB88+'HP91'!AB88+'HP01'!AB88+Mean87!AB88+Mean91!AB88+Mean01!AB88+MeanCommon!AB88,0)</f>
        <v>-8.2708477966612381</v>
      </c>
      <c r="AC88" s="133">
        <f>IF(AC$2,'Lin87'!AC88+'Lin91'!AC88+'Lin01'!AC88+Quad87!AC88+Quad91!AC88+Quad01!AC88+'HP87'!AC88+'HP91'!AC88+'HP01'!AC88+Mean87!AC88+Mean91!AC88+Mean01!AC88+MeanCommon!AC88,0)</f>
        <v>7.9282891803892195</v>
      </c>
      <c r="AD88" s="133">
        <f>IF(AD$2,'Lin87'!AD88+'Lin91'!AD88+'Lin01'!AD88+Quad87!AD88+Quad91!AD88+Quad01!AD88+'HP87'!AD88+'HP91'!AD88+'HP01'!AD88+Mean87!AD88+Mean91!AD88+Mean01!AD88+MeanCommon!AD88,0)</f>
        <v>1.21041671779895</v>
      </c>
    </row>
    <row r="89" spans="1:30">
      <c r="A89" t="s">
        <v>350</v>
      </c>
      <c r="B89" s="133">
        <f>IF(B$2,'Lin87'!B89+'Lin91'!B89+'Lin01'!B89+Quad87!B89+Quad91!B89+Quad01!B89+'HP87'!B89+'HP91'!B89+'HP01'!B89+Mean87!B89+Mean91!B89+Mean01!B89+MeanCommon!B89,0)</f>
        <v>0.97508613524746723</v>
      </c>
      <c r="C89" s="133">
        <f>IF(C$2,'Lin87'!C89+'Lin91'!C89+'Lin01'!C89+Quad87!C89+Quad91!C89+Quad01!C89+'HP87'!C89+'HP91'!C89+'HP01'!C89+Mean87!C89+Mean91!C89+Mean01!C89+MeanCommon!C89,0)</f>
        <v>1.0965181975386731</v>
      </c>
      <c r="D89" s="133">
        <f>IF(D$2,'Lin87'!D89+'Lin91'!D89+'Lin01'!D89+Quad87!D89+Quad91!D89+Quad01!D89+'HP87'!D89+'HP91'!D89+'HP01'!D89+Mean87!D89+Mean91!D89+Mean01!D89+MeanCommon!D89,0)</f>
        <v>1493.1885121394328</v>
      </c>
      <c r="E89" s="133">
        <f>IF(E$2,'Lin87'!E89+'Lin91'!E89+'Lin01'!E89+Quad87!E89+Quad91!E89+Quad01!E89+'HP87'!E89+'HP91'!E89+'HP01'!E89+Mean87!E89+Mean91!E89+Mean01!E89+MeanCommon!E89,0)</f>
        <v>1502.6336586466177</v>
      </c>
      <c r="F89" s="133">
        <f>IF(F$2,'Lin87'!F89+'Lin91'!F89+'Lin01'!F89+Quad87!F89+Quad91!F89+Quad01!F89+'HP87'!F89+'HP91'!F89+'HP01'!F89+Mean87!F89+Mean91!F89+Mean01!F89+MeanCommon!F89,0)</f>
        <v>1523.8174174404037</v>
      </c>
      <c r="G89" s="133">
        <f>IF(G$2,'Lin87'!G89+'Lin91'!G89+'Lin01'!G89+Quad87!G89+Quad91!G89+Quad01!G89+'HP87'!G89+'HP91'!G89+'HP01'!G89+Mean87!G89+Mean91!G89+Mean01!G89+MeanCommon!G89,0)</f>
        <v>1.3145283028639994</v>
      </c>
      <c r="H89" s="133">
        <f>IF(H$2,'Lin87'!H89+'Lin91'!H89+'Lin01'!H89+Quad87!H89+Quad91!H89+Quad01!H89+'HP87'!H89+'HP91'!H89+'HP01'!H89+Mean87!H89+Mean91!H89+Mean01!H89+MeanCommon!H89,0)</f>
        <v>1.5599703268041563</v>
      </c>
      <c r="I89" s="133">
        <f>IF(I$2,'Lin87'!I89+'Lin91'!I89+'Lin01'!I89+Quad87!I89+Quad91!I89+Quad01!I89+'HP87'!I89+'HP91'!I89+'HP01'!I89+Mean87!I89+Mean91!I89+Mean01!I89+MeanCommon!I89,0)</f>
        <v>0.81715954503174404</v>
      </c>
      <c r="J89" s="133">
        <f>IF(J$2,'Lin87'!J89+'Lin91'!J89+'Lin01'!J89+Quad87!J89+Quad91!J89+Quad01!J89+'HP87'!J89+'HP91'!J89+'HP01'!J89+Mean87!J89+Mean91!J89+Mean01!J89+MeanCommon!J89,0)</f>
        <v>0.63679839703649488</v>
      </c>
      <c r="K89" s="133">
        <f>IF(K$2,'Lin87'!K89+'Lin91'!K89+'Lin01'!K89+Quad87!K89+Quad91!K89+Quad01!K89+'HP87'!K89+'HP91'!K89+'HP01'!K89+Mean87!K89+Mean91!K89+Mean01!K89+MeanCommon!K89,0)</f>
        <v>0.96453127407305739</v>
      </c>
      <c r="L89" s="133">
        <f>IF(L$2,'Lin87'!L89+'Lin91'!L89+'Lin01'!L89+Quad87!L89+Quad91!L89+Quad01!L89+'HP87'!L89+'HP91'!L89+'HP01'!L89+Mean87!L89+Mean91!L89+Mean01!L89+MeanCommon!L89,0)</f>
        <v>0.14737172904131154</v>
      </c>
      <c r="M89" s="133">
        <f>IF(M$2,'Lin87'!M89+'Lin91'!M89+'Lin01'!M89+Quad87!M89+Quad91!M89+Quad01!M89+'HP87'!M89+'HP91'!M89+'HP01'!M89+Mean87!M89+Mean91!M89+Mean01!M89+MeanCommon!M89,0)</f>
        <v>455.59516534320505</v>
      </c>
      <c r="N89" s="133">
        <f>IF(N$2,'Lin87'!N89+'Lin91'!N89+'Lin01'!N89+Quad87!N89+Quad91!N89+Quad01!N89+'HP87'!N89+'HP91'!N89+'HP01'!N89+Mean87!N89+Mean91!N89+Mean01!N89+MeanCommon!N89,0)</f>
        <v>0.24839447836386697</v>
      </c>
      <c r="O89" s="133">
        <f>IF(O$2,'Lin87'!O89+'Lin91'!O89+'Lin01'!O89+Quad87!O89+Quad91!O89+Quad01!O89+'HP87'!O89+'HP91'!O89+'HP01'!O89+Mean87!O89+Mean91!O89+Mean01!O89+MeanCommon!O89,0)</f>
        <v>5.8699579730958451</v>
      </c>
      <c r="P89" s="133">
        <f>IF(P$2,'Lin87'!P89+'Lin91'!P89+'Lin01'!P89+Quad87!P89+Quad91!P89+Quad01!P89+'HP87'!P89+'HP91'!P89+'HP01'!P89+Mean87!P89+Mean91!P89+Mean01!P89+MeanCommon!P89,0)</f>
        <v>-9.1633183224032411E-2</v>
      </c>
      <c r="Q89" s="133">
        <f>IF(Q$2,'Lin87'!Q89+'Lin91'!Q89+'Lin01'!Q89+Quad87!Q89+Quad91!Q89+Quad01!Q89+'HP87'!Q89+'HP91'!Q89+'HP01'!Q89+Mean87!Q89+Mean91!Q89+Mean01!Q89+MeanCommon!Q89,0)</f>
        <v>1475.7302420010424</v>
      </c>
      <c r="R89" s="133">
        <f>IF(R$2,'Lin87'!R89+'Lin91'!R89+'Lin01'!R89+Quad87!R89+Quad91!R89+Quad01!R89+'HP87'!R89+'HP91'!R89+'HP01'!R89+Mean87!R89+Mean91!R89+Mean01!R89+MeanCommon!R89,0)</f>
        <v>0.78705022968172189</v>
      </c>
      <c r="S89" s="133">
        <f>IF(S$2,'Lin87'!S89+'Lin91'!S89+'Lin01'!S89+Quad87!S89+Quad91!S89+Quad01!S89+'HP87'!S89+'HP91'!S89+'HP01'!S89+Mean87!S89+Mean91!S89+Mean01!S89+MeanCommon!S89,0)</f>
        <v>0.42983300578841338</v>
      </c>
      <c r="T89" s="133">
        <f>IF(T$2,'Lin87'!T89+'Lin91'!T89+'Lin01'!T89+Quad87!T89+Quad91!T89+Quad01!T89+'HP87'!T89+'HP91'!T89+'HP01'!T89+Mean87!T89+Mean91!T89+Mean01!T89+MeanCommon!T89,0)</f>
        <v>0.35721722389330995</v>
      </c>
      <c r="U89" s="133">
        <f>IF(U$2,'Lin87'!U89+'Lin91'!U89+'Lin01'!U89+Quad87!U89+Quad91!U89+Quad01!U89+'HP87'!U89+'HP91'!U89+'HP01'!U89+Mean87!U89+Mean91!U89+Mean01!U89+MeanCommon!U89,0)</f>
        <v>491.09423918494866</v>
      </c>
      <c r="V89" s="133">
        <f>IF(V$2,'Lin87'!V89+'Lin91'!V89+'Lin01'!V89+Quad87!V89+Quad91!V89+Quad01!V89+'HP87'!V89+'HP91'!V89+'HP01'!V89+Mean87!V89+Mean91!V89+Mean01!V89+MeanCommon!V89,0)</f>
        <v>0.64827172638753461</v>
      </c>
      <c r="W89" s="133">
        <f>IF(W$2,'Lin87'!W89+'Lin91'!W89+'Lin01'!W89+Quad87!W89+Quad91!W89+Quad01!W89+'HP87'!W89+'HP91'!W89+'HP01'!W89+Mean87!W89+Mean91!W89+Mean01!W89+MeanCommon!W89,0)</f>
        <v>464.31729255753385</v>
      </c>
      <c r="X89" s="133">
        <f>IF(X$2,'Lin87'!X89+'Lin91'!X89+'Lin01'!X89+Quad87!X89+Quad91!X89+Quad01!X89+'HP87'!X89+'HP91'!X89+'HP01'!X89+Mean87!X89+Mean91!X89+Mean01!X89+MeanCommon!X89,0)</f>
        <v>0.5569110282440688</v>
      </c>
      <c r="Y89" s="133">
        <f>IF(Y$2,'Lin87'!Y89+'Lin91'!Y89+'Lin01'!Y89+Quad87!Y89+Quad91!Y89+Quad01!Y89+'HP87'!Y89+'HP91'!Y89+'HP01'!Y89+Mean87!Y89+Mean91!Y89+Mean01!Y89+MeanCommon!Y89,0)</f>
        <v>0.53927454418851795</v>
      </c>
      <c r="Z89" s="133">
        <f>IF(Z$2,'Lin87'!Z89+'Lin91'!Z89+'Lin01'!Z89+Quad87!Z89+Quad91!Z89+Quad01!Z89+'HP87'!Z89+'HP91'!Z89+'HP01'!Z89+Mean87!Z89+Mean91!Z89+Mean01!Z89+MeanCommon!Z89,0)</f>
        <v>363.45113179753622</v>
      </c>
      <c r="AA89" s="133">
        <f>IF(AA$2,'Lin87'!AA89+'Lin91'!AA89+'Lin01'!AA89+Quad87!AA89+Quad91!AA89+Quad01!AA89+'HP87'!AA89+'HP91'!AA89+'HP01'!AA89+Mean87!AA89+Mean91!AA89+Mean01!AA89+MeanCommon!AA89,0)</f>
        <v>372.10221114306114</v>
      </c>
      <c r="AB89" s="133">
        <f>IF(AB$2,'Lin87'!AB89+'Lin91'!AB89+'Lin01'!AB89+Quad87!AB89+Quad91!AB89+Quad01!AB89+'HP87'!AB89+'HP91'!AB89+'HP01'!AB89+Mean87!AB89+Mean91!AB89+Mean01!AB89+MeanCommon!AB89,0)</f>
        <v>-8.2708477966612381</v>
      </c>
      <c r="AC89" s="133">
        <f>IF(AC$2,'Lin87'!AC89+'Lin91'!AC89+'Lin01'!AC89+Quad87!AC89+Quad91!AC89+Quad01!AC89+'HP87'!AC89+'HP91'!AC89+'HP01'!AC89+Mean87!AC89+Mean91!AC89+Mean01!AC89+MeanCommon!AC89,0)</f>
        <v>7.9282891803892195</v>
      </c>
      <c r="AD89" s="133">
        <f>IF(AD$2,'Lin87'!AD89+'Lin91'!AD89+'Lin01'!AD89+Quad87!AD89+Quad91!AD89+Quad01!AD89+'HP87'!AD89+'HP91'!AD89+'HP01'!AD89+Mean87!AD89+Mean91!AD89+Mean01!AD89+MeanCommon!AD89,0)</f>
        <v>1.21041671779895</v>
      </c>
    </row>
    <row r="90" spans="1:30">
      <c r="A90" t="s">
        <v>351</v>
      </c>
      <c r="B90" s="133">
        <f>IF(B$2,'Lin87'!B90+'Lin91'!B90+'Lin01'!B90+Quad87!B90+Quad91!B90+Quad01!B90+'HP87'!B90+'HP91'!B90+'HP01'!B90+Mean87!B90+Mean91!B90+Mean01!B90+MeanCommon!B90,0)</f>
        <v>0.97508613524746723</v>
      </c>
      <c r="C90" s="133">
        <f>IF(C$2,'Lin87'!C90+'Lin91'!C90+'Lin01'!C90+Quad87!C90+Quad91!C90+Quad01!C90+'HP87'!C90+'HP91'!C90+'HP01'!C90+Mean87!C90+Mean91!C90+Mean01!C90+MeanCommon!C90,0)</f>
        <v>1.0965181975386731</v>
      </c>
      <c r="D90" s="133">
        <f>IF(D$2,'Lin87'!D90+'Lin91'!D90+'Lin01'!D90+Quad87!D90+Quad91!D90+Quad01!D90+'HP87'!D90+'HP91'!D90+'HP01'!D90+Mean87!D90+Mean91!D90+Mean01!D90+MeanCommon!D90,0)</f>
        <v>1493.1822572178214</v>
      </c>
      <c r="E90" s="133">
        <f>IF(E$2,'Lin87'!E90+'Lin91'!E90+'Lin01'!E90+Quad87!E90+Quad91!E90+Quad01!E90+'HP87'!E90+'HP91'!E90+'HP01'!E90+Mean87!E90+Mean91!E90+Mean01!E90+MeanCommon!E90,0)</f>
        <v>1502.6495451701335</v>
      </c>
      <c r="F90" s="133">
        <f>IF(F$2,'Lin87'!F90+'Lin91'!F90+'Lin01'!F90+Quad87!F90+Quad91!F90+Quad01!F90+'HP87'!F90+'HP91'!F90+'HP01'!F90+Mean87!F90+Mean91!F90+Mean01!F90+MeanCommon!F90,0)</f>
        <v>1524.0630166408482</v>
      </c>
      <c r="G90" s="133">
        <f>IF(G$2,'Lin87'!G90+'Lin91'!G90+'Lin01'!G90+Quad87!G90+Quad91!G90+Quad01!G90+'HP87'!G90+'HP91'!G90+'HP01'!G90+Mean87!G90+Mean91!G90+Mean01!G90+MeanCommon!G90,0)</f>
        <v>1.3145283028639994</v>
      </c>
      <c r="H90" s="133">
        <f>IF(H$2,'Lin87'!H90+'Lin91'!H90+'Lin01'!H90+Quad87!H90+Quad91!H90+Quad01!H90+'HP87'!H90+'HP91'!H90+'HP01'!H90+Mean87!H90+Mean91!H90+Mean01!H90+MeanCommon!H90,0)</f>
        <v>1.5599703268041563</v>
      </c>
      <c r="I90" s="133">
        <f>IF(I$2,'Lin87'!I90+'Lin91'!I90+'Lin01'!I90+Quad87!I90+Quad91!I90+Quad01!I90+'HP87'!I90+'HP91'!I90+'HP01'!I90+Mean87!I90+Mean91!I90+Mean01!I90+MeanCommon!I90,0)</f>
        <v>0.81715954503174404</v>
      </c>
      <c r="J90" s="133">
        <f>IF(J$2,'Lin87'!J90+'Lin91'!J90+'Lin01'!J90+Quad87!J90+Quad91!J90+Quad01!J90+'HP87'!J90+'HP91'!J90+'HP01'!J90+Mean87!J90+Mean91!J90+Mean01!J90+MeanCommon!J90,0)</f>
        <v>0.63679839703649488</v>
      </c>
      <c r="K90" s="133">
        <f>IF(K$2,'Lin87'!K90+'Lin91'!K90+'Lin01'!K90+Quad87!K90+Quad91!K90+Quad01!K90+'HP87'!K90+'HP91'!K90+'HP01'!K90+Mean87!K90+Mean91!K90+Mean01!K90+MeanCommon!K90,0)</f>
        <v>0.96453127407305739</v>
      </c>
      <c r="L90" s="133">
        <f>IF(L$2,'Lin87'!L90+'Lin91'!L90+'Lin01'!L90+Quad87!L90+Quad91!L90+Quad01!L90+'HP87'!L90+'HP91'!L90+'HP01'!L90+Mean87!L90+Mean91!L90+Mean01!L90+MeanCommon!L90,0)</f>
        <v>0.14737172904131154</v>
      </c>
      <c r="M90" s="133">
        <f>IF(M$2,'Lin87'!M90+'Lin91'!M90+'Lin01'!M90+Quad87!M90+Quad91!M90+Quad01!M90+'HP87'!M90+'HP91'!M90+'HP01'!M90+Mean87!M90+Mean91!M90+Mean01!M90+MeanCommon!M90,0)</f>
        <v>455.59516534320505</v>
      </c>
      <c r="N90" s="133">
        <f>IF(N$2,'Lin87'!N90+'Lin91'!N90+'Lin01'!N90+Quad87!N90+Quad91!N90+Quad01!N90+'HP87'!N90+'HP91'!N90+'HP01'!N90+Mean87!N90+Mean91!N90+Mean01!N90+MeanCommon!N90,0)</f>
        <v>0.24839447836386697</v>
      </c>
      <c r="O90" s="133">
        <f>IF(O$2,'Lin87'!O90+'Lin91'!O90+'Lin01'!O90+Quad87!O90+Quad91!O90+Quad01!O90+'HP87'!O90+'HP91'!O90+'HP01'!O90+Mean87!O90+Mean91!O90+Mean01!O90+MeanCommon!O90,0)</f>
        <v>5.8699579730958451</v>
      </c>
      <c r="P90" s="133">
        <f>IF(P$2,'Lin87'!P90+'Lin91'!P90+'Lin01'!P90+Quad87!P90+Quad91!P90+Quad01!P90+'HP87'!P90+'HP91'!P90+'HP01'!P90+Mean87!P90+Mean91!P90+Mean01!P90+MeanCommon!P90,0)</f>
        <v>-9.1633183224032411E-2</v>
      </c>
      <c r="Q90" s="133">
        <f>IF(Q$2,'Lin87'!Q90+'Lin91'!Q90+'Lin01'!Q90+Quad87!Q90+Quad91!Q90+Quad01!Q90+'HP87'!Q90+'HP91'!Q90+'HP01'!Q90+Mean87!Q90+Mean91!Q90+Mean01!Q90+MeanCommon!Q90,0)</f>
        <v>1476.877583611667</v>
      </c>
      <c r="R90" s="133">
        <f>IF(R$2,'Lin87'!R90+'Lin91'!R90+'Lin01'!R90+Quad87!R90+Quad91!R90+Quad01!R90+'HP87'!R90+'HP91'!R90+'HP01'!R90+Mean87!R90+Mean91!R90+Mean01!R90+MeanCommon!R90,0)</f>
        <v>0.78705022968172189</v>
      </c>
      <c r="S90" s="133">
        <f>IF(S$2,'Lin87'!S90+'Lin91'!S90+'Lin01'!S90+Quad87!S90+Quad91!S90+Quad01!S90+'HP87'!S90+'HP91'!S90+'HP01'!S90+Mean87!S90+Mean91!S90+Mean01!S90+MeanCommon!S90,0)</f>
        <v>0.42983300578841338</v>
      </c>
      <c r="T90" s="133">
        <f>IF(T$2,'Lin87'!T90+'Lin91'!T90+'Lin01'!T90+Quad87!T90+Quad91!T90+Quad01!T90+'HP87'!T90+'HP91'!T90+'HP01'!T90+Mean87!T90+Mean91!T90+Mean01!T90+MeanCommon!T90,0)</f>
        <v>0.35721722389330995</v>
      </c>
      <c r="U90" s="133">
        <f>IF(U$2,'Lin87'!U90+'Lin91'!U90+'Lin01'!U90+Quad87!U90+Quad91!U90+Quad01!U90+'HP87'!U90+'HP91'!U90+'HP01'!U90+Mean87!U90+Mean91!U90+Mean01!U90+MeanCommon!U90,0)</f>
        <v>492.00883678739035</v>
      </c>
      <c r="V90" s="133">
        <f>IF(V$2,'Lin87'!V90+'Lin91'!V90+'Lin01'!V90+Quad87!V90+Quad91!V90+Quad01!V90+'HP87'!V90+'HP91'!V90+'HP01'!V90+Mean87!V90+Mean91!V90+Mean01!V90+MeanCommon!V90,0)</f>
        <v>0.64827172638753461</v>
      </c>
      <c r="W90" s="133">
        <f>IF(W$2,'Lin87'!W90+'Lin91'!W90+'Lin01'!W90+Quad87!W90+Quad91!W90+Quad01!W90+'HP87'!W90+'HP91'!W90+'HP01'!W90+Mean87!W90+Mean91!W90+Mean01!W90+MeanCommon!W90,0)</f>
        <v>464.31729255753385</v>
      </c>
      <c r="X90" s="133">
        <f>IF(X$2,'Lin87'!X90+'Lin91'!X90+'Lin01'!X90+Quad87!X90+Quad91!X90+Quad01!X90+'HP87'!X90+'HP91'!X90+'HP01'!X90+Mean87!X90+Mean91!X90+Mean01!X90+MeanCommon!X90,0)</f>
        <v>0.5569110282440688</v>
      </c>
      <c r="Y90" s="133">
        <f>IF(Y$2,'Lin87'!Y90+'Lin91'!Y90+'Lin01'!Y90+Quad87!Y90+Quad91!Y90+Quad01!Y90+'HP87'!Y90+'HP91'!Y90+'HP01'!Y90+Mean87!Y90+Mean91!Y90+Mean01!Y90+MeanCommon!Y90,0)</f>
        <v>0.53927454418851795</v>
      </c>
      <c r="Z90" s="133">
        <f>IF(Z$2,'Lin87'!Z90+'Lin91'!Z90+'Lin01'!Z90+Quad87!Z90+Quad91!Z90+Quad01!Z90+'HP87'!Z90+'HP91'!Z90+'HP01'!Z90+Mean87!Z90+Mean91!Z90+Mean01!Z90+MeanCommon!Z90,0)</f>
        <v>363.25191681982648</v>
      </c>
      <c r="AA90" s="133">
        <f>IF(AA$2,'Lin87'!AA90+'Lin91'!AA90+'Lin01'!AA90+Quad87!AA90+Quad91!AA90+Quad01!AA90+'HP87'!AA90+'HP91'!AA90+'HP01'!AA90+Mean87!AA90+Mean91!AA90+Mean01!AA90+MeanCommon!AA90,0)</f>
        <v>371.82694985557868</v>
      </c>
      <c r="AB90" s="133">
        <f>IF(AB$2,'Lin87'!AB90+'Lin91'!AB90+'Lin01'!AB90+Quad87!AB90+Quad91!AB90+Quad01!AB90+'HP87'!AB90+'HP91'!AB90+'HP01'!AB90+Mean87!AB90+Mean91!AB90+Mean01!AB90+MeanCommon!AB90,0)</f>
        <v>-8.2708477966612381</v>
      </c>
      <c r="AC90" s="133">
        <f>IF(AC$2,'Lin87'!AC90+'Lin91'!AC90+'Lin01'!AC90+Quad87!AC90+Quad91!AC90+Quad01!AC90+'HP87'!AC90+'HP91'!AC90+'HP01'!AC90+Mean87!AC90+Mean91!AC90+Mean01!AC90+MeanCommon!AC90,0)</f>
        <v>7.9282891803892195</v>
      </c>
      <c r="AD90" s="133">
        <f>IF(AD$2,'Lin87'!AD90+'Lin91'!AD90+'Lin01'!AD90+Quad87!AD90+Quad91!AD90+Quad01!AD90+'HP87'!AD90+'HP91'!AD90+'HP01'!AD90+Mean87!AD90+Mean91!AD90+Mean01!AD90+MeanCommon!AD90,0)</f>
        <v>1.21041671779895</v>
      </c>
    </row>
    <row r="91" spans="1:30">
      <c r="A91" t="s">
        <v>352</v>
      </c>
      <c r="B91" s="133">
        <f>IF(B$2,'Lin87'!B91+'Lin91'!B91+'Lin01'!B91+Quad87!B91+Quad91!B91+Quad01!B91+'HP87'!B91+'HP91'!B91+'HP01'!B91+Mean87!B91+Mean91!B91+Mean01!B91+MeanCommon!B91,0)</f>
        <v>0.97508613524746723</v>
      </c>
      <c r="C91" s="133">
        <f>IF(C$2,'Lin87'!C91+'Lin91'!C91+'Lin01'!C91+Quad87!C91+Quad91!C91+Quad01!C91+'HP87'!C91+'HP91'!C91+'HP01'!C91+Mean87!C91+Mean91!C91+Mean01!C91+MeanCommon!C91,0)</f>
        <v>1.0965181975386731</v>
      </c>
      <c r="D91" s="133">
        <f>IF(D$2,'Lin87'!D91+'Lin91'!D91+'Lin01'!D91+Quad87!D91+Quad91!D91+Quad01!D91+'HP87'!D91+'HP91'!D91+'HP01'!D91+Mean87!D91+Mean91!D91+Mean01!D91+MeanCommon!D91,0)</f>
        <v>1493.1760022962101</v>
      </c>
      <c r="E91" s="133">
        <f>IF(E$2,'Lin87'!E91+'Lin91'!E91+'Lin01'!E91+Quad87!E91+Quad91!E91+Quad01!E91+'HP87'!E91+'HP91'!E91+'HP01'!E91+Mean87!E91+Mean91!E91+Mean01!E91+MeanCommon!E91,0)</f>
        <v>1502.6654316936492</v>
      </c>
      <c r="F91" s="133">
        <f>IF(F$2,'Lin87'!F91+'Lin91'!F91+'Lin01'!F91+Quad87!F91+Quad91!F91+Quad01!F91+'HP87'!F91+'HP91'!F91+'HP01'!F91+Mean87!F91+Mean91!F91+Mean01!F91+MeanCommon!F91,0)</f>
        <v>1524.3086158412927</v>
      </c>
      <c r="G91" s="133">
        <f>IF(G$2,'Lin87'!G91+'Lin91'!G91+'Lin01'!G91+Quad87!G91+Quad91!G91+Quad01!G91+'HP87'!G91+'HP91'!G91+'HP01'!G91+Mean87!G91+Mean91!G91+Mean01!G91+MeanCommon!G91,0)</f>
        <v>1.3145283028639994</v>
      </c>
      <c r="H91" s="133">
        <f>IF(H$2,'Lin87'!H91+'Lin91'!H91+'Lin01'!H91+Quad87!H91+Quad91!H91+Quad01!H91+'HP87'!H91+'HP91'!H91+'HP01'!H91+Mean87!H91+Mean91!H91+Mean01!H91+MeanCommon!H91,0)</f>
        <v>1.5599703268041563</v>
      </c>
      <c r="I91" s="133">
        <f>IF(I$2,'Lin87'!I91+'Lin91'!I91+'Lin01'!I91+Quad87!I91+Quad91!I91+Quad01!I91+'HP87'!I91+'HP91'!I91+'HP01'!I91+Mean87!I91+Mean91!I91+Mean01!I91+MeanCommon!I91,0)</f>
        <v>0.81715954503174404</v>
      </c>
      <c r="J91" s="133">
        <f>IF(J$2,'Lin87'!J91+'Lin91'!J91+'Lin01'!J91+Quad87!J91+Quad91!J91+Quad01!J91+'HP87'!J91+'HP91'!J91+'HP01'!J91+Mean87!J91+Mean91!J91+Mean01!J91+MeanCommon!J91,0)</f>
        <v>0.63679839703649488</v>
      </c>
      <c r="K91" s="133">
        <f>IF(K$2,'Lin87'!K91+'Lin91'!K91+'Lin01'!K91+Quad87!K91+Quad91!K91+Quad01!K91+'HP87'!K91+'HP91'!K91+'HP01'!K91+Mean87!K91+Mean91!K91+Mean01!K91+MeanCommon!K91,0)</f>
        <v>0.96453127407305739</v>
      </c>
      <c r="L91" s="133">
        <f>IF(L$2,'Lin87'!L91+'Lin91'!L91+'Lin01'!L91+Quad87!L91+Quad91!L91+Quad01!L91+'HP87'!L91+'HP91'!L91+'HP01'!L91+Mean87!L91+Mean91!L91+Mean01!L91+MeanCommon!L91,0)</f>
        <v>0.14737172904131154</v>
      </c>
      <c r="M91" s="133">
        <f>IF(M$2,'Lin87'!M91+'Lin91'!M91+'Lin01'!M91+Quad87!M91+Quad91!M91+Quad01!M91+'HP87'!M91+'HP91'!M91+'HP01'!M91+Mean87!M91+Mean91!M91+Mean01!M91+MeanCommon!M91,0)</f>
        <v>455.59516534320505</v>
      </c>
      <c r="N91" s="133">
        <f>IF(N$2,'Lin87'!N91+'Lin91'!N91+'Lin01'!N91+Quad87!N91+Quad91!N91+Quad01!N91+'HP87'!N91+'HP91'!N91+'HP01'!N91+Mean87!N91+Mean91!N91+Mean01!N91+MeanCommon!N91,0)</f>
        <v>0.24839447836386697</v>
      </c>
      <c r="O91" s="133">
        <f>IF(O$2,'Lin87'!O91+'Lin91'!O91+'Lin01'!O91+Quad87!O91+Quad91!O91+Quad01!O91+'HP87'!O91+'HP91'!O91+'HP01'!O91+Mean87!O91+Mean91!O91+Mean01!O91+MeanCommon!O91,0)</f>
        <v>5.8699579730958451</v>
      </c>
      <c r="P91" s="133">
        <f>IF(P$2,'Lin87'!P91+'Lin91'!P91+'Lin01'!P91+Quad87!P91+Quad91!P91+Quad01!P91+'HP87'!P91+'HP91'!P91+'HP01'!P91+Mean87!P91+Mean91!P91+Mean01!P91+MeanCommon!P91,0)</f>
        <v>-9.1633183224032411E-2</v>
      </c>
      <c r="Q91" s="133">
        <f>IF(Q$2,'Lin87'!Q91+'Lin91'!Q91+'Lin01'!Q91+Quad87!Q91+Quad91!Q91+Quad01!Q91+'HP87'!Q91+'HP91'!Q91+'HP01'!Q91+Mean87!Q91+Mean91!Q91+Mean01!Q91+MeanCommon!Q91,0)</f>
        <v>1478.024925222292</v>
      </c>
      <c r="R91" s="133">
        <f>IF(R$2,'Lin87'!R91+'Lin91'!R91+'Lin01'!R91+Quad87!R91+Quad91!R91+Quad01!R91+'HP87'!R91+'HP91'!R91+'HP01'!R91+Mean87!R91+Mean91!R91+Mean01!R91+MeanCommon!R91,0)</f>
        <v>0.78705022968172189</v>
      </c>
      <c r="S91" s="133">
        <f>IF(S$2,'Lin87'!S91+'Lin91'!S91+'Lin01'!S91+Quad87!S91+Quad91!S91+Quad01!S91+'HP87'!S91+'HP91'!S91+'HP01'!S91+Mean87!S91+Mean91!S91+Mean01!S91+MeanCommon!S91,0)</f>
        <v>0.42983300578841338</v>
      </c>
      <c r="T91" s="133">
        <f>IF(T$2,'Lin87'!T91+'Lin91'!T91+'Lin01'!T91+Quad87!T91+Quad91!T91+Quad01!T91+'HP87'!T91+'HP91'!T91+'HP01'!T91+Mean87!T91+Mean91!T91+Mean01!T91+MeanCommon!T91,0)</f>
        <v>0.35721722389330995</v>
      </c>
      <c r="U91" s="133">
        <f>IF(U$2,'Lin87'!U91+'Lin91'!U91+'Lin01'!U91+Quad87!U91+Quad91!U91+Quad01!U91+'HP87'!U91+'HP91'!U91+'HP01'!U91+Mean87!U91+Mean91!U91+Mean01!U91+MeanCommon!U91,0)</f>
        <v>492.92343438983198</v>
      </c>
      <c r="V91" s="133">
        <f>IF(V$2,'Lin87'!V91+'Lin91'!V91+'Lin01'!V91+Quad87!V91+Quad91!V91+Quad01!V91+'HP87'!V91+'HP91'!V91+'HP01'!V91+Mean87!V91+Mean91!V91+Mean01!V91+MeanCommon!V91,0)</f>
        <v>0.64827172638753461</v>
      </c>
      <c r="W91" s="133">
        <f>IF(W$2,'Lin87'!W91+'Lin91'!W91+'Lin01'!W91+Quad87!W91+Quad91!W91+Quad01!W91+'HP87'!W91+'HP91'!W91+'HP01'!W91+Mean87!W91+Mean91!W91+Mean01!W91+MeanCommon!W91,0)</f>
        <v>464.31729255753385</v>
      </c>
      <c r="X91" s="133">
        <f>IF(X$2,'Lin87'!X91+'Lin91'!X91+'Lin01'!X91+Quad87!X91+Quad91!X91+Quad01!X91+'HP87'!X91+'HP91'!X91+'HP01'!X91+Mean87!X91+Mean91!X91+Mean01!X91+MeanCommon!X91,0)</f>
        <v>0.5569110282440688</v>
      </c>
      <c r="Y91" s="133">
        <f>IF(Y$2,'Lin87'!Y91+'Lin91'!Y91+'Lin01'!Y91+Quad87!Y91+Quad91!Y91+Quad01!Y91+'HP87'!Y91+'HP91'!Y91+'HP01'!Y91+Mean87!Y91+Mean91!Y91+Mean01!Y91+MeanCommon!Y91,0)</f>
        <v>0.53927454418851795</v>
      </c>
      <c r="Z91" s="133">
        <f>IF(Z$2,'Lin87'!Z91+'Lin91'!Z91+'Lin01'!Z91+Quad87!Z91+Quad91!Z91+Quad01!Z91+'HP87'!Z91+'HP91'!Z91+'HP01'!Z91+Mean87!Z91+Mean91!Z91+Mean01!Z91+MeanCommon!Z91,0)</f>
        <v>363.05270184211679</v>
      </c>
      <c r="AA91" s="133">
        <f>IF(AA$2,'Lin87'!AA91+'Lin91'!AA91+'Lin01'!AA91+Quad87!AA91+Quad91!AA91+Quad01!AA91+'HP87'!AA91+'HP91'!AA91+'HP01'!AA91+Mean87!AA91+Mean91!AA91+Mean01!AA91+MeanCommon!AA91,0)</f>
        <v>371.55168856809627</v>
      </c>
      <c r="AB91" s="133">
        <f>IF(AB$2,'Lin87'!AB91+'Lin91'!AB91+'Lin01'!AB91+Quad87!AB91+Quad91!AB91+Quad01!AB91+'HP87'!AB91+'HP91'!AB91+'HP01'!AB91+Mean87!AB91+Mean91!AB91+Mean01!AB91+MeanCommon!AB91,0)</f>
        <v>-8.2708477966612381</v>
      </c>
      <c r="AC91" s="133">
        <f>IF(AC$2,'Lin87'!AC91+'Lin91'!AC91+'Lin01'!AC91+Quad87!AC91+Quad91!AC91+Quad01!AC91+'HP87'!AC91+'HP91'!AC91+'HP01'!AC91+Mean87!AC91+Mean91!AC91+Mean01!AC91+MeanCommon!AC91,0)</f>
        <v>7.9282891803892195</v>
      </c>
      <c r="AD91" s="133">
        <f>IF(AD$2,'Lin87'!AD91+'Lin91'!AD91+'Lin01'!AD91+Quad87!AD91+Quad91!AD91+Quad01!AD91+'HP87'!AD91+'HP91'!AD91+'HP01'!AD91+Mean87!AD91+Mean91!AD91+Mean01!AD91+MeanCommon!AD91,0)</f>
        <v>1.21041671779895</v>
      </c>
    </row>
    <row r="92" spans="1:30">
      <c r="A92" t="s">
        <v>353</v>
      </c>
      <c r="B92" s="133">
        <f>IF(B$2,'Lin87'!B92+'Lin91'!B92+'Lin01'!B92+Quad87!B92+Quad91!B92+Quad01!B92+'HP87'!B92+'HP91'!B92+'HP01'!B92+Mean87!B92+Mean91!B92+Mean01!B92+MeanCommon!B92,0)</f>
        <v>0.97508613524746723</v>
      </c>
      <c r="C92" s="133">
        <f>IF(C$2,'Lin87'!C92+'Lin91'!C92+'Lin01'!C92+Quad87!C92+Quad91!C92+Quad01!C92+'HP87'!C92+'HP91'!C92+'HP01'!C92+Mean87!C92+Mean91!C92+Mean01!C92+MeanCommon!C92,0)</f>
        <v>1.0965181975386731</v>
      </c>
      <c r="D92" s="133">
        <f>IF(D$2,'Lin87'!D92+'Lin91'!D92+'Lin01'!D92+Quad87!D92+Quad91!D92+Quad01!D92+'HP87'!D92+'HP91'!D92+'HP01'!D92+Mean87!D92+Mean91!D92+Mean01!D92+MeanCommon!D92,0)</f>
        <v>1493.1697473745987</v>
      </c>
      <c r="E92" s="133">
        <f>IF(E$2,'Lin87'!E92+'Lin91'!E92+'Lin01'!E92+Quad87!E92+Quad91!E92+Quad01!E92+'HP87'!E92+'HP91'!E92+'HP01'!E92+Mean87!E92+Mean91!E92+Mean01!E92+MeanCommon!E92,0)</f>
        <v>1502.681318217165</v>
      </c>
      <c r="F92" s="133">
        <f>IF(F$2,'Lin87'!F92+'Lin91'!F92+'Lin01'!F92+Quad87!F92+Quad91!F92+Quad01!F92+'HP87'!F92+'HP91'!F92+'HP01'!F92+Mean87!F92+Mean91!F92+Mean01!F92+MeanCommon!F92,0)</f>
        <v>1524.5542150417373</v>
      </c>
      <c r="G92" s="133">
        <f>IF(G$2,'Lin87'!G92+'Lin91'!G92+'Lin01'!G92+Quad87!G92+Quad91!G92+Quad01!G92+'HP87'!G92+'HP91'!G92+'HP01'!G92+Mean87!G92+Mean91!G92+Mean01!G92+MeanCommon!G92,0)</f>
        <v>1.3145283028639994</v>
      </c>
      <c r="H92" s="133">
        <f>IF(H$2,'Lin87'!H92+'Lin91'!H92+'Lin01'!H92+Quad87!H92+Quad91!H92+Quad01!H92+'HP87'!H92+'HP91'!H92+'HP01'!H92+Mean87!H92+Mean91!H92+Mean01!H92+MeanCommon!H92,0)</f>
        <v>1.5599703268041563</v>
      </c>
      <c r="I92" s="133">
        <f>IF(I$2,'Lin87'!I92+'Lin91'!I92+'Lin01'!I92+Quad87!I92+Quad91!I92+Quad01!I92+'HP87'!I92+'HP91'!I92+'HP01'!I92+Mean87!I92+Mean91!I92+Mean01!I92+MeanCommon!I92,0)</f>
        <v>0.81715954503174404</v>
      </c>
      <c r="J92" s="133">
        <f>IF(J$2,'Lin87'!J92+'Lin91'!J92+'Lin01'!J92+Quad87!J92+Quad91!J92+Quad01!J92+'HP87'!J92+'HP91'!J92+'HP01'!J92+Mean87!J92+Mean91!J92+Mean01!J92+MeanCommon!J92,0)</f>
        <v>0.63679839703649488</v>
      </c>
      <c r="K92" s="133">
        <f>IF(K$2,'Lin87'!K92+'Lin91'!K92+'Lin01'!K92+Quad87!K92+Quad91!K92+Quad01!K92+'HP87'!K92+'HP91'!K92+'HP01'!K92+Mean87!K92+Mean91!K92+Mean01!K92+MeanCommon!K92,0)</f>
        <v>0.96453127407305739</v>
      </c>
      <c r="L92" s="133">
        <f>IF(L$2,'Lin87'!L92+'Lin91'!L92+'Lin01'!L92+Quad87!L92+Quad91!L92+Quad01!L92+'HP87'!L92+'HP91'!L92+'HP01'!L92+Mean87!L92+Mean91!L92+Mean01!L92+MeanCommon!L92,0)</f>
        <v>0.14737172904131154</v>
      </c>
      <c r="M92" s="133">
        <f>IF(M$2,'Lin87'!M92+'Lin91'!M92+'Lin01'!M92+Quad87!M92+Quad91!M92+Quad01!M92+'HP87'!M92+'HP91'!M92+'HP01'!M92+Mean87!M92+Mean91!M92+Mean01!M92+MeanCommon!M92,0)</f>
        <v>455.59516534320505</v>
      </c>
      <c r="N92" s="133">
        <f>IF(N$2,'Lin87'!N92+'Lin91'!N92+'Lin01'!N92+Quad87!N92+Quad91!N92+Quad01!N92+'HP87'!N92+'HP91'!N92+'HP01'!N92+Mean87!N92+Mean91!N92+Mean01!N92+MeanCommon!N92,0)</f>
        <v>0.24839447836386697</v>
      </c>
      <c r="O92" s="133">
        <f>IF(O$2,'Lin87'!O92+'Lin91'!O92+'Lin01'!O92+Quad87!O92+Quad91!O92+Quad01!O92+'HP87'!O92+'HP91'!O92+'HP01'!O92+Mean87!O92+Mean91!O92+Mean01!O92+MeanCommon!O92,0)</f>
        <v>5.8699579730958451</v>
      </c>
      <c r="P92" s="133">
        <f>IF(P$2,'Lin87'!P92+'Lin91'!P92+'Lin01'!P92+Quad87!P92+Quad91!P92+Quad01!P92+'HP87'!P92+'HP91'!P92+'HP01'!P92+Mean87!P92+Mean91!P92+Mean01!P92+MeanCommon!P92,0)</f>
        <v>-9.1633183224032411E-2</v>
      </c>
      <c r="Q92" s="133">
        <f>IF(Q$2,'Lin87'!Q92+'Lin91'!Q92+'Lin01'!Q92+Quad87!Q92+Quad91!Q92+Quad01!Q92+'HP87'!Q92+'HP91'!Q92+'HP01'!Q92+Mean87!Q92+Mean91!Q92+Mean01!Q92+MeanCommon!Q92,0)</f>
        <v>1479.1722668329166</v>
      </c>
      <c r="R92" s="133">
        <f>IF(R$2,'Lin87'!R92+'Lin91'!R92+'Lin01'!R92+Quad87!R92+Quad91!R92+Quad01!R92+'HP87'!R92+'HP91'!R92+'HP01'!R92+Mean87!R92+Mean91!R92+Mean01!R92+MeanCommon!R92,0)</f>
        <v>0.78705022968172189</v>
      </c>
      <c r="S92" s="133">
        <f>IF(S$2,'Lin87'!S92+'Lin91'!S92+'Lin01'!S92+Quad87!S92+Quad91!S92+Quad01!S92+'HP87'!S92+'HP91'!S92+'HP01'!S92+Mean87!S92+Mean91!S92+Mean01!S92+MeanCommon!S92,0)</f>
        <v>0.42983300578841338</v>
      </c>
      <c r="T92" s="133">
        <f>IF(T$2,'Lin87'!T92+'Lin91'!T92+'Lin01'!T92+Quad87!T92+Quad91!T92+Quad01!T92+'HP87'!T92+'HP91'!T92+'HP01'!T92+Mean87!T92+Mean91!T92+Mean01!T92+MeanCommon!T92,0)</f>
        <v>0.35721722389330995</v>
      </c>
      <c r="U92" s="133">
        <f>IF(U$2,'Lin87'!U92+'Lin91'!U92+'Lin01'!U92+Quad87!U92+Quad91!U92+Quad01!U92+'HP87'!U92+'HP91'!U92+'HP01'!U92+Mean87!U92+Mean91!U92+Mean01!U92+MeanCommon!U92,0)</f>
        <v>493.83803199227361</v>
      </c>
      <c r="V92" s="133">
        <f>IF(V$2,'Lin87'!V92+'Lin91'!V92+'Lin01'!V92+Quad87!V92+Quad91!V92+Quad01!V92+'HP87'!V92+'HP91'!V92+'HP01'!V92+Mean87!V92+Mean91!V92+Mean01!V92+MeanCommon!V92,0)</f>
        <v>0.64827172638753461</v>
      </c>
      <c r="W92" s="133">
        <f>IF(W$2,'Lin87'!W92+'Lin91'!W92+'Lin01'!W92+Quad87!W92+Quad91!W92+Quad01!W92+'HP87'!W92+'HP91'!W92+'HP01'!W92+Mean87!W92+Mean91!W92+Mean01!W92+MeanCommon!W92,0)</f>
        <v>464.31729255753385</v>
      </c>
      <c r="X92" s="133">
        <f>IF(X$2,'Lin87'!X92+'Lin91'!X92+'Lin01'!X92+Quad87!X92+Quad91!X92+Quad01!X92+'HP87'!X92+'HP91'!X92+'HP01'!X92+Mean87!X92+Mean91!X92+Mean01!X92+MeanCommon!X92,0)</f>
        <v>0.5569110282440688</v>
      </c>
      <c r="Y92" s="133">
        <f>IF(Y$2,'Lin87'!Y92+'Lin91'!Y92+'Lin01'!Y92+Quad87!Y92+Quad91!Y92+Quad01!Y92+'HP87'!Y92+'HP91'!Y92+'HP01'!Y92+Mean87!Y92+Mean91!Y92+Mean01!Y92+MeanCommon!Y92,0)</f>
        <v>0.53927454418851795</v>
      </c>
      <c r="Z92" s="133">
        <f>IF(Z$2,'Lin87'!Z92+'Lin91'!Z92+'Lin01'!Z92+Quad87!Z92+Quad91!Z92+Quad01!Z92+'HP87'!Z92+'HP91'!Z92+'HP01'!Z92+Mean87!Z92+Mean91!Z92+Mean01!Z92+MeanCommon!Z92,0)</f>
        <v>362.8534868644071</v>
      </c>
      <c r="AA92" s="133">
        <f>IF(AA$2,'Lin87'!AA92+'Lin91'!AA92+'Lin01'!AA92+Quad87!AA92+Quad91!AA92+Quad01!AA92+'HP87'!AA92+'HP91'!AA92+'HP01'!AA92+Mean87!AA92+Mean91!AA92+Mean01!AA92+MeanCommon!AA92,0)</f>
        <v>371.2764272806138</v>
      </c>
      <c r="AB92" s="133">
        <f>IF(AB$2,'Lin87'!AB92+'Lin91'!AB92+'Lin01'!AB92+Quad87!AB92+Quad91!AB92+Quad01!AB92+'HP87'!AB92+'HP91'!AB92+'HP01'!AB92+Mean87!AB92+Mean91!AB92+Mean01!AB92+MeanCommon!AB92,0)</f>
        <v>-8.2708477966612381</v>
      </c>
      <c r="AC92" s="133">
        <f>IF(AC$2,'Lin87'!AC92+'Lin91'!AC92+'Lin01'!AC92+Quad87!AC92+Quad91!AC92+Quad01!AC92+'HP87'!AC92+'HP91'!AC92+'HP01'!AC92+Mean87!AC92+Mean91!AC92+Mean01!AC92+MeanCommon!AC92,0)</f>
        <v>7.9282891803892195</v>
      </c>
      <c r="AD92" s="133">
        <f>IF(AD$2,'Lin87'!AD92+'Lin91'!AD92+'Lin01'!AD92+Quad87!AD92+Quad91!AD92+Quad01!AD92+'HP87'!AD92+'HP91'!AD92+'HP01'!AD92+Mean87!AD92+Mean91!AD92+Mean01!AD92+MeanCommon!AD92,0)</f>
        <v>1.21041671779895</v>
      </c>
    </row>
    <row r="93" spans="1:30">
      <c r="A93" t="s">
        <v>354</v>
      </c>
      <c r="B93" s="133">
        <f>IF(B$2,'Lin87'!B93+'Lin91'!B93+'Lin01'!B93+Quad87!B93+Quad91!B93+Quad01!B93+'HP87'!B93+'HP91'!B93+'HP01'!B93+Mean87!B93+Mean91!B93+Mean01!B93+MeanCommon!B93,0)</f>
        <v>0.97508613524746723</v>
      </c>
      <c r="C93" s="133">
        <f>IF(C$2,'Lin87'!C93+'Lin91'!C93+'Lin01'!C93+Quad87!C93+Quad91!C93+Quad01!C93+'HP87'!C93+'HP91'!C93+'HP01'!C93+Mean87!C93+Mean91!C93+Mean01!C93+MeanCommon!C93,0)</f>
        <v>1.0965181975386731</v>
      </c>
      <c r="D93" s="133">
        <f>IF(D$2,'Lin87'!D93+'Lin91'!D93+'Lin01'!D93+Quad87!D93+Quad91!D93+Quad01!D93+'HP87'!D93+'HP91'!D93+'HP01'!D93+Mean87!D93+Mean91!D93+Mean01!D93+MeanCommon!D93,0)</f>
        <v>1493.1634924529874</v>
      </c>
      <c r="E93" s="133">
        <f>IF(E$2,'Lin87'!E93+'Lin91'!E93+'Lin01'!E93+Quad87!E93+Quad91!E93+Quad01!E93+'HP87'!E93+'HP91'!E93+'HP01'!E93+Mean87!E93+Mean91!E93+Mean01!E93+MeanCommon!E93,0)</f>
        <v>1502.6972047406807</v>
      </c>
      <c r="F93" s="133">
        <f>IF(F$2,'Lin87'!F93+'Lin91'!F93+'Lin01'!F93+Quad87!F93+Quad91!F93+Quad01!F93+'HP87'!F93+'HP91'!F93+'HP01'!F93+Mean87!F93+Mean91!F93+Mean01!F93+MeanCommon!F93,0)</f>
        <v>1524.7998142421818</v>
      </c>
      <c r="G93" s="133">
        <f>IF(G$2,'Lin87'!G93+'Lin91'!G93+'Lin01'!G93+Quad87!G93+Quad91!G93+Quad01!G93+'HP87'!G93+'HP91'!G93+'HP01'!G93+Mean87!G93+Mean91!G93+Mean01!G93+MeanCommon!G93,0)</f>
        <v>1.3145283028639994</v>
      </c>
      <c r="H93" s="133">
        <f>IF(H$2,'Lin87'!H93+'Lin91'!H93+'Lin01'!H93+Quad87!H93+Quad91!H93+Quad01!H93+'HP87'!H93+'HP91'!H93+'HP01'!H93+Mean87!H93+Mean91!H93+Mean01!H93+MeanCommon!H93,0)</f>
        <v>1.5599703268041563</v>
      </c>
      <c r="I93" s="133">
        <f>IF(I$2,'Lin87'!I93+'Lin91'!I93+'Lin01'!I93+Quad87!I93+Quad91!I93+Quad01!I93+'HP87'!I93+'HP91'!I93+'HP01'!I93+Mean87!I93+Mean91!I93+Mean01!I93+MeanCommon!I93,0)</f>
        <v>0.81715954503174404</v>
      </c>
      <c r="J93" s="133">
        <f>IF(J$2,'Lin87'!J93+'Lin91'!J93+'Lin01'!J93+Quad87!J93+Quad91!J93+Quad01!J93+'HP87'!J93+'HP91'!J93+'HP01'!J93+Mean87!J93+Mean91!J93+Mean01!J93+MeanCommon!J93,0)</f>
        <v>0.63679839703649488</v>
      </c>
      <c r="K93" s="133">
        <f>IF(K$2,'Lin87'!K93+'Lin91'!K93+'Lin01'!K93+Quad87!K93+Quad91!K93+Quad01!K93+'HP87'!K93+'HP91'!K93+'HP01'!K93+Mean87!K93+Mean91!K93+Mean01!K93+MeanCommon!K93,0)</f>
        <v>0.96453127407305739</v>
      </c>
      <c r="L93" s="133">
        <f>IF(L$2,'Lin87'!L93+'Lin91'!L93+'Lin01'!L93+Quad87!L93+Quad91!L93+Quad01!L93+'HP87'!L93+'HP91'!L93+'HP01'!L93+Mean87!L93+Mean91!L93+Mean01!L93+MeanCommon!L93,0)</f>
        <v>0.14737172904131154</v>
      </c>
      <c r="M93" s="133">
        <f>IF(M$2,'Lin87'!M93+'Lin91'!M93+'Lin01'!M93+Quad87!M93+Quad91!M93+Quad01!M93+'HP87'!M93+'HP91'!M93+'HP01'!M93+Mean87!M93+Mean91!M93+Mean01!M93+MeanCommon!M93,0)</f>
        <v>455.59516534320505</v>
      </c>
      <c r="N93" s="133">
        <f>IF(N$2,'Lin87'!N93+'Lin91'!N93+'Lin01'!N93+Quad87!N93+Quad91!N93+Quad01!N93+'HP87'!N93+'HP91'!N93+'HP01'!N93+Mean87!N93+Mean91!N93+Mean01!N93+MeanCommon!N93,0)</f>
        <v>0.24839447836386697</v>
      </c>
      <c r="O93" s="133">
        <f>IF(O$2,'Lin87'!O93+'Lin91'!O93+'Lin01'!O93+Quad87!O93+Quad91!O93+Quad01!O93+'HP87'!O93+'HP91'!O93+'HP01'!O93+Mean87!O93+Mean91!O93+Mean01!O93+MeanCommon!O93,0)</f>
        <v>5.8699579730958451</v>
      </c>
      <c r="P93" s="133">
        <f>IF(P$2,'Lin87'!P93+'Lin91'!P93+'Lin01'!P93+Quad87!P93+Quad91!P93+Quad01!P93+'HP87'!P93+'HP91'!P93+'HP01'!P93+Mean87!P93+Mean91!P93+Mean01!P93+MeanCommon!P93,0)</f>
        <v>-9.1633183224032411E-2</v>
      </c>
      <c r="Q93" s="133">
        <f>IF(Q$2,'Lin87'!Q93+'Lin91'!Q93+'Lin01'!Q93+Quad87!Q93+Quad91!Q93+Quad01!Q93+'HP87'!Q93+'HP91'!Q93+'HP01'!Q93+Mean87!Q93+Mean91!Q93+Mean01!Q93+MeanCommon!Q93,0)</f>
        <v>1480.3196084435417</v>
      </c>
      <c r="R93" s="133">
        <f>IF(R$2,'Lin87'!R93+'Lin91'!R93+'Lin01'!R93+Quad87!R93+Quad91!R93+Quad01!R93+'HP87'!R93+'HP91'!R93+'HP01'!R93+Mean87!R93+Mean91!R93+Mean01!R93+MeanCommon!R93,0)</f>
        <v>0.78705022968172189</v>
      </c>
      <c r="S93" s="133">
        <f>IF(S$2,'Lin87'!S93+'Lin91'!S93+'Lin01'!S93+Quad87!S93+Quad91!S93+Quad01!S93+'HP87'!S93+'HP91'!S93+'HP01'!S93+Mean87!S93+Mean91!S93+Mean01!S93+MeanCommon!S93,0)</f>
        <v>0.42983300578841338</v>
      </c>
      <c r="T93" s="133">
        <f>IF(T$2,'Lin87'!T93+'Lin91'!T93+'Lin01'!T93+Quad87!T93+Quad91!T93+Quad01!T93+'HP87'!T93+'HP91'!T93+'HP01'!T93+Mean87!T93+Mean91!T93+Mean01!T93+MeanCommon!T93,0)</f>
        <v>0.35721722389330995</v>
      </c>
      <c r="U93" s="133">
        <f>IF(U$2,'Lin87'!U93+'Lin91'!U93+'Lin01'!U93+Quad87!U93+Quad91!U93+Quad01!U93+'HP87'!U93+'HP91'!U93+'HP01'!U93+Mean87!U93+Mean91!U93+Mean01!U93+MeanCommon!U93,0)</f>
        <v>494.7526295947153</v>
      </c>
      <c r="V93" s="133">
        <f>IF(V$2,'Lin87'!V93+'Lin91'!V93+'Lin01'!V93+Quad87!V93+Quad91!V93+Quad01!V93+'HP87'!V93+'HP91'!V93+'HP01'!V93+Mean87!V93+Mean91!V93+Mean01!V93+MeanCommon!V93,0)</f>
        <v>0.64827172638753461</v>
      </c>
      <c r="W93" s="133">
        <f>IF(W$2,'Lin87'!W93+'Lin91'!W93+'Lin01'!W93+Quad87!W93+Quad91!W93+Quad01!W93+'HP87'!W93+'HP91'!W93+'HP01'!W93+Mean87!W93+Mean91!W93+Mean01!W93+MeanCommon!W93,0)</f>
        <v>464.31729255753385</v>
      </c>
      <c r="X93" s="133">
        <f>IF(X$2,'Lin87'!X93+'Lin91'!X93+'Lin01'!X93+Quad87!X93+Quad91!X93+Quad01!X93+'HP87'!X93+'HP91'!X93+'HP01'!X93+Mean87!X93+Mean91!X93+Mean01!X93+MeanCommon!X93,0)</f>
        <v>0.5569110282440688</v>
      </c>
      <c r="Y93" s="133">
        <f>IF(Y$2,'Lin87'!Y93+'Lin91'!Y93+'Lin01'!Y93+Quad87!Y93+Quad91!Y93+Quad01!Y93+'HP87'!Y93+'HP91'!Y93+'HP01'!Y93+Mean87!Y93+Mean91!Y93+Mean01!Y93+MeanCommon!Y93,0)</f>
        <v>0.53927454418851795</v>
      </c>
      <c r="Z93" s="133">
        <f>IF(Z$2,'Lin87'!Z93+'Lin91'!Z93+'Lin01'!Z93+Quad87!Z93+Quad91!Z93+Quad01!Z93+'HP87'!Z93+'HP91'!Z93+'HP01'!Z93+Mean87!Z93+Mean91!Z93+Mean01!Z93+MeanCommon!Z93,0)</f>
        <v>362.65427188669742</v>
      </c>
      <c r="AA93" s="133">
        <f>IF(AA$2,'Lin87'!AA93+'Lin91'!AA93+'Lin01'!AA93+Quad87!AA93+Quad91!AA93+Quad01!AA93+'HP87'!AA93+'HP91'!AA93+'HP01'!AA93+Mean87!AA93+Mean91!AA93+Mean01!AA93+MeanCommon!AA93,0)</f>
        <v>371.00116599313139</v>
      </c>
      <c r="AB93" s="133">
        <f>IF(AB$2,'Lin87'!AB93+'Lin91'!AB93+'Lin01'!AB93+Quad87!AB93+Quad91!AB93+Quad01!AB93+'HP87'!AB93+'HP91'!AB93+'HP01'!AB93+Mean87!AB93+Mean91!AB93+Mean01!AB93+MeanCommon!AB93,0)</f>
        <v>-8.2708477966612381</v>
      </c>
      <c r="AC93" s="133">
        <f>IF(AC$2,'Lin87'!AC93+'Lin91'!AC93+'Lin01'!AC93+Quad87!AC93+Quad91!AC93+Quad01!AC93+'HP87'!AC93+'HP91'!AC93+'HP01'!AC93+Mean87!AC93+Mean91!AC93+Mean01!AC93+MeanCommon!AC93,0)</f>
        <v>7.9282891803892195</v>
      </c>
      <c r="AD93" s="133">
        <f>IF(AD$2,'Lin87'!AD93+'Lin91'!AD93+'Lin01'!AD93+Quad87!AD93+Quad91!AD93+Quad01!AD93+'HP87'!AD93+'HP91'!AD93+'HP01'!AD93+Mean87!AD93+Mean91!AD93+Mean01!AD93+MeanCommon!AD93,0)</f>
        <v>1.21041671779895</v>
      </c>
    </row>
    <row r="94" spans="1:30">
      <c r="A94" t="s">
        <v>355</v>
      </c>
      <c r="B94" s="133">
        <f>IF(B$2,'Lin87'!B94+'Lin91'!B94+'Lin01'!B94+Quad87!B94+Quad91!B94+Quad01!B94+'HP87'!B94+'HP91'!B94+'HP01'!B94+Mean87!B94+Mean91!B94+Mean01!B94+MeanCommon!B94,0)</f>
        <v>0.97508613524746723</v>
      </c>
      <c r="C94" s="133">
        <f>IF(C$2,'Lin87'!C94+'Lin91'!C94+'Lin01'!C94+Quad87!C94+Quad91!C94+Quad01!C94+'HP87'!C94+'HP91'!C94+'HP01'!C94+Mean87!C94+Mean91!C94+Mean01!C94+MeanCommon!C94,0)</f>
        <v>1.0965181975386731</v>
      </c>
      <c r="D94" s="133">
        <f>IF(D$2,'Lin87'!D94+'Lin91'!D94+'Lin01'!D94+Quad87!D94+Quad91!D94+Quad01!D94+'HP87'!D94+'HP91'!D94+'HP01'!D94+Mean87!D94+Mean91!D94+Mean01!D94+MeanCommon!D94,0)</f>
        <v>1493.157237531376</v>
      </c>
      <c r="E94" s="133">
        <f>IF(E$2,'Lin87'!E94+'Lin91'!E94+'Lin01'!E94+Quad87!E94+Quad91!E94+Quad01!E94+'HP87'!E94+'HP91'!E94+'HP01'!E94+Mean87!E94+Mean91!E94+Mean01!E94+MeanCommon!E94,0)</f>
        <v>1502.7130912641965</v>
      </c>
      <c r="F94" s="133">
        <f>IF(F$2,'Lin87'!F94+'Lin91'!F94+'Lin01'!F94+Quad87!F94+Quad91!F94+Quad01!F94+'HP87'!F94+'HP91'!F94+'HP01'!F94+Mean87!F94+Mean91!F94+Mean01!F94+MeanCommon!F94,0)</f>
        <v>1525.0454134426263</v>
      </c>
      <c r="G94" s="133">
        <f>IF(G$2,'Lin87'!G94+'Lin91'!G94+'Lin01'!G94+Quad87!G94+Quad91!G94+Quad01!G94+'HP87'!G94+'HP91'!G94+'HP01'!G94+Mean87!G94+Mean91!G94+Mean01!G94+MeanCommon!G94,0)</f>
        <v>1.3145283028639994</v>
      </c>
      <c r="H94" s="133">
        <f>IF(H$2,'Lin87'!H94+'Lin91'!H94+'Lin01'!H94+Quad87!H94+Quad91!H94+Quad01!H94+'HP87'!H94+'HP91'!H94+'HP01'!H94+Mean87!H94+Mean91!H94+Mean01!H94+MeanCommon!H94,0)</f>
        <v>1.5599703268041563</v>
      </c>
      <c r="I94" s="133">
        <f>IF(I$2,'Lin87'!I94+'Lin91'!I94+'Lin01'!I94+Quad87!I94+Quad91!I94+Quad01!I94+'HP87'!I94+'HP91'!I94+'HP01'!I94+Mean87!I94+Mean91!I94+Mean01!I94+MeanCommon!I94,0)</f>
        <v>0.81715954503174404</v>
      </c>
      <c r="J94" s="133">
        <f>IF(J$2,'Lin87'!J94+'Lin91'!J94+'Lin01'!J94+Quad87!J94+Quad91!J94+Quad01!J94+'HP87'!J94+'HP91'!J94+'HP01'!J94+Mean87!J94+Mean91!J94+Mean01!J94+MeanCommon!J94,0)</f>
        <v>0.63679839703649488</v>
      </c>
      <c r="K94" s="133">
        <f>IF(K$2,'Lin87'!K94+'Lin91'!K94+'Lin01'!K94+Quad87!K94+Quad91!K94+Quad01!K94+'HP87'!K94+'HP91'!K94+'HP01'!K94+Mean87!K94+Mean91!K94+Mean01!K94+MeanCommon!K94,0)</f>
        <v>0.96453127407305739</v>
      </c>
      <c r="L94" s="133">
        <f>IF(L$2,'Lin87'!L94+'Lin91'!L94+'Lin01'!L94+Quad87!L94+Quad91!L94+Quad01!L94+'HP87'!L94+'HP91'!L94+'HP01'!L94+Mean87!L94+Mean91!L94+Mean01!L94+MeanCommon!L94,0)</f>
        <v>0.14737172904131154</v>
      </c>
      <c r="M94" s="133">
        <f>IF(M$2,'Lin87'!M94+'Lin91'!M94+'Lin01'!M94+Quad87!M94+Quad91!M94+Quad01!M94+'HP87'!M94+'HP91'!M94+'HP01'!M94+Mean87!M94+Mean91!M94+Mean01!M94+MeanCommon!M94,0)</f>
        <v>455.59516534320505</v>
      </c>
      <c r="N94" s="133">
        <f>IF(N$2,'Lin87'!N94+'Lin91'!N94+'Lin01'!N94+Quad87!N94+Quad91!N94+Quad01!N94+'HP87'!N94+'HP91'!N94+'HP01'!N94+Mean87!N94+Mean91!N94+Mean01!N94+MeanCommon!N94,0)</f>
        <v>0.24839447836386697</v>
      </c>
      <c r="O94" s="133">
        <f>IF(O$2,'Lin87'!O94+'Lin91'!O94+'Lin01'!O94+Quad87!O94+Quad91!O94+Quad01!O94+'HP87'!O94+'HP91'!O94+'HP01'!O94+Mean87!O94+Mean91!O94+Mean01!O94+MeanCommon!O94,0)</f>
        <v>5.8699579730958451</v>
      </c>
      <c r="P94" s="133">
        <f>IF(P$2,'Lin87'!P94+'Lin91'!P94+'Lin01'!P94+Quad87!P94+Quad91!P94+Quad01!P94+'HP87'!P94+'HP91'!P94+'HP01'!P94+Mean87!P94+Mean91!P94+Mean01!P94+MeanCommon!P94,0)</f>
        <v>-9.1633183224032411E-2</v>
      </c>
      <c r="Q94" s="133">
        <f>IF(Q$2,'Lin87'!Q94+'Lin91'!Q94+'Lin01'!Q94+Quad87!Q94+Quad91!Q94+Quad01!Q94+'HP87'!Q94+'HP91'!Q94+'HP01'!Q94+Mean87!Q94+Mean91!Q94+Mean01!Q94+MeanCommon!Q94,0)</f>
        <v>1481.4669500541663</v>
      </c>
      <c r="R94" s="133">
        <f>IF(R$2,'Lin87'!R94+'Lin91'!R94+'Lin01'!R94+Quad87!R94+Quad91!R94+Quad01!R94+'HP87'!R94+'HP91'!R94+'HP01'!R94+Mean87!R94+Mean91!R94+Mean01!R94+MeanCommon!R94,0)</f>
        <v>0.78705022968172189</v>
      </c>
      <c r="S94" s="133">
        <f>IF(S$2,'Lin87'!S94+'Lin91'!S94+'Lin01'!S94+Quad87!S94+Quad91!S94+Quad01!S94+'HP87'!S94+'HP91'!S94+'HP01'!S94+Mean87!S94+Mean91!S94+Mean01!S94+MeanCommon!S94,0)</f>
        <v>0.42983300578841338</v>
      </c>
      <c r="T94" s="133">
        <f>IF(T$2,'Lin87'!T94+'Lin91'!T94+'Lin01'!T94+Quad87!T94+Quad91!T94+Quad01!T94+'HP87'!T94+'HP91'!T94+'HP01'!T94+Mean87!T94+Mean91!T94+Mean01!T94+MeanCommon!T94,0)</f>
        <v>0.35721722389330995</v>
      </c>
      <c r="U94" s="133">
        <f>IF(U$2,'Lin87'!U94+'Lin91'!U94+'Lin01'!U94+Quad87!U94+Quad91!U94+Quad01!U94+'HP87'!U94+'HP91'!U94+'HP01'!U94+Mean87!U94+Mean91!U94+Mean01!U94+MeanCommon!U94,0)</f>
        <v>495.66722719715693</v>
      </c>
      <c r="V94" s="133">
        <f>IF(V$2,'Lin87'!V94+'Lin91'!V94+'Lin01'!V94+Quad87!V94+Quad91!V94+Quad01!V94+'HP87'!V94+'HP91'!V94+'HP01'!V94+Mean87!V94+Mean91!V94+Mean01!V94+MeanCommon!V94,0)</f>
        <v>0.64827172638753461</v>
      </c>
      <c r="W94" s="133">
        <f>IF(W$2,'Lin87'!W94+'Lin91'!W94+'Lin01'!W94+Quad87!W94+Quad91!W94+Quad01!W94+'HP87'!W94+'HP91'!W94+'HP01'!W94+Mean87!W94+Mean91!W94+Mean01!W94+MeanCommon!W94,0)</f>
        <v>464.31729255753385</v>
      </c>
      <c r="X94" s="133">
        <f>IF(X$2,'Lin87'!X94+'Lin91'!X94+'Lin01'!X94+Quad87!X94+Quad91!X94+Quad01!X94+'HP87'!X94+'HP91'!X94+'HP01'!X94+Mean87!X94+Mean91!X94+Mean01!X94+MeanCommon!X94,0)</f>
        <v>0.5569110282440688</v>
      </c>
      <c r="Y94" s="133">
        <f>IF(Y$2,'Lin87'!Y94+'Lin91'!Y94+'Lin01'!Y94+Quad87!Y94+Quad91!Y94+Quad01!Y94+'HP87'!Y94+'HP91'!Y94+'HP01'!Y94+Mean87!Y94+Mean91!Y94+Mean01!Y94+MeanCommon!Y94,0)</f>
        <v>0.53927454418851795</v>
      </c>
      <c r="Z94" s="133">
        <f>IF(Z$2,'Lin87'!Z94+'Lin91'!Z94+'Lin01'!Z94+Quad87!Z94+Quad91!Z94+Quad01!Z94+'HP87'!Z94+'HP91'!Z94+'HP01'!Z94+Mean87!Z94+Mean91!Z94+Mean01!Z94+MeanCommon!Z94,0)</f>
        <v>362.45505690898767</v>
      </c>
      <c r="AA94" s="133">
        <f>IF(AA$2,'Lin87'!AA94+'Lin91'!AA94+'Lin01'!AA94+Quad87!AA94+Quad91!AA94+Quad01!AA94+'HP87'!AA94+'HP91'!AA94+'HP01'!AA94+Mean87!AA94+Mean91!AA94+Mean01!AA94+MeanCommon!AA94,0)</f>
        <v>370.72590470564893</v>
      </c>
      <c r="AB94" s="133">
        <f>IF(AB$2,'Lin87'!AB94+'Lin91'!AB94+'Lin01'!AB94+Quad87!AB94+Quad91!AB94+Quad01!AB94+'HP87'!AB94+'HP91'!AB94+'HP01'!AB94+Mean87!AB94+Mean91!AB94+Mean01!AB94+MeanCommon!AB94,0)</f>
        <v>-8.2708477966612381</v>
      </c>
      <c r="AC94" s="133">
        <f>IF(AC$2,'Lin87'!AC94+'Lin91'!AC94+'Lin01'!AC94+Quad87!AC94+Quad91!AC94+Quad01!AC94+'HP87'!AC94+'HP91'!AC94+'HP01'!AC94+Mean87!AC94+Mean91!AC94+Mean01!AC94+MeanCommon!AC94,0)</f>
        <v>7.9282891803892195</v>
      </c>
      <c r="AD94" s="133">
        <f>IF(AD$2,'Lin87'!AD94+'Lin91'!AD94+'Lin01'!AD94+Quad87!AD94+Quad91!AD94+Quad01!AD94+'HP87'!AD94+'HP91'!AD94+'HP01'!AD94+Mean87!AD94+Mean91!AD94+Mean01!AD94+MeanCommon!AD94,0)</f>
        <v>1.21041671779895</v>
      </c>
    </row>
    <row r="95" spans="1:30">
      <c r="A95" t="s">
        <v>356</v>
      </c>
      <c r="B95" s="133">
        <f>IF(B$2,'Lin87'!B95+'Lin91'!B95+'Lin01'!B95+Quad87!B95+Quad91!B95+Quad01!B95+'HP87'!B95+'HP91'!B95+'HP01'!B95+Mean87!B95+Mean91!B95+Mean01!B95+MeanCommon!B95,0)</f>
        <v>0.97508613524746723</v>
      </c>
      <c r="C95" s="133">
        <f>IF(C$2,'Lin87'!C95+'Lin91'!C95+'Lin01'!C95+Quad87!C95+Quad91!C95+Quad01!C95+'HP87'!C95+'HP91'!C95+'HP01'!C95+Mean87!C95+Mean91!C95+Mean01!C95+MeanCommon!C95,0)</f>
        <v>1.0965181975386731</v>
      </c>
      <c r="D95" s="133">
        <f>IF(D$2,'Lin87'!D95+'Lin91'!D95+'Lin01'!D95+Quad87!D95+Quad91!D95+Quad01!D95+'HP87'!D95+'HP91'!D95+'HP01'!D95+Mean87!D95+Mean91!D95+Mean01!D95+MeanCommon!D95,0)</f>
        <v>1493.1509826097647</v>
      </c>
      <c r="E95" s="133">
        <f>IF(E$2,'Lin87'!E95+'Lin91'!E95+'Lin01'!E95+Quad87!E95+Quad91!E95+Quad01!E95+'HP87'!E95+'HP91'!E95+'HP01'!E95+Mean87!E95+Mean91!E95+Mean01!E95+MeanCommon!E95,0)</f>
        <v>1502.7289777877122</v>
      </c>
      <c r="F95" s="133">
        <f>IF(F$2,'Lin87'!F95+'Lin91'!F95+'Lin01'!F95+Quad87!F95+Quad91!F95+Quad01!F95+'HP87'!F95+'HP91'!F95+'HP01'!F95+Mean87!F95+Mean91!F95+Mean01!F95+MeanCommon!F95,0)</f>
        <v>1525.2910126430709</v>
      </c>
      <c r="G95" s="133">
        <f>IF(G$2,'Lin87'!G95+'Lin91'!G95+'Lin01'!G95+Quad87!G95+Quad91!G95+Quad01!G95+'HP87'!G95+'HP91'!G95+'HP01'!G95+Mean87!G95+Mean91!G95+Mean01!G95+MeanCommon!G95,0)</f>
        <v>1.3145283028639994</v>
      </c>
      <c r="H95" s="133">
        <f>IF(H$2,'Lin87'!H95+'Lin91'!H95+'Lin01'!H95+Quad87!H95+Quad91!H95+Quad01!H95+'HP87'!H95+'HP91'!H95+'HP01'!H95+Mean87!H95+Mean91!H95+Mean01!H95+MeanCommon!H95,0)</f>
        <v>1.5599703268041563</v>
      </c>
      <c r="I95" s="133">
        <f>IF(I$2,'Lin87'!I95+'Lin91'!I95+'Lin01'!I95+Quad87!I95+Quad91!I95+Quad01!I95+'HP87'!I95+'HP91'!I95+'HP01'!I95+Mean87!I95+Mean91!I95+Mean01!I95+MeanCommon!I95,0)</f>
        <v>0.81715954503174404</v>
      </c>
      <c r="J95" s="133">
        <f>IF(J$2,'Lin87'!J95+'Lin91'!J95+'Lin01'!J95+Quad87!J95+Quad91!J95+Quad01!J95+'HP87'!J95+'HP91'!J95+'HP01'!J95+Mean87!J95+Mean91!J95+Mean01!J95+MeanCommon!J95,0)</f>
        <v>0.63679839703649488</v>
      </c>
      <c r="K95" s="133">
        <f>IF(K$2,'Lin87'!K95+'Lin91'!K95+'Lin01'!K95+Quad87!K95+Quad91!K95+Quad01!K95+'HP87'!K95+'HP91'!K95+'HP01'!K95+Mean87!K95+Mean91!K95+Mean01!K95+MeanCommon!K95,0)</f>
        <v>0.96453127407305739</v>
      </c>
      <c r="L95" s="133">
        <f>IF(L$2,'Lin87'!L95+'Lin91'!L95+'Lin01'!L95+Quad87!L95+Quad91!L95+Quad01!L95+'HP87'!L95+'HP91'!L95+'HP01'!L95+Mean87!L95+Mean91!L95+Mean01!L95+MeanCommon!L95,0)</f>
        <v>0.14737172904131154</v>
      </c>
      <c r="M95" s="133">
        <f>IF(M$2,'Lin87'!M95+'Lin91'!M95+'Lin01'!M95+Quad87!M95+Quad91!M95+Quad01!M95+'HP87'!M95+'HP91'!M95+'HP01'!M95+Mean87!M95+Mean91!M95+Mean01!M95+MeanCommon!M95,0)</f>
        <v>455.59516534320505</v>
      </c>
      <c r="N95" s="133">
        <f>IF(N$2,'Lin87'!N95+'Lin91'!N95+'Lin01'!N95+Quad87!N95+Quad91!N95+Quad01!N95+'HP87'!N95+'HP91'!N95+'HP01'!N95+Mean87!N95+Mean91!N95+Mean01!N95+MeanCommon!N95,0)</f>
        <v>0.24839447836386697</v>
      </c>
      <c r="O95" s="133">
        <f>IF(O$2,'Lin87'!O95+'Lin91'!O95+'Lin01'!O95+Quad87!O95+Quad91!O95+Quad01!O95+'HP87'!O95+'HP91'!O95+'HP01'!O95+Mean87!O95+Mean91!O95+Mean01!O95+MeanCommon!O95,0)</f>
        <v>5.8699579730958451</v>
      </c>
      <c r="P95" s="133">
        <f>IF(P$2,'Lin87'!P95+'Lin91'!P95+'Lin01'!P95+Quad87!P95+Quad91!P95+Quad01!P95+'HP87'!P95+'HP91'!P95+'HP01'!P95+Mean87!P95+Mean91!P95+Mean01!P95+MeanCommon!P95,0)</f>
        <v>-9.1633183224032411E-2</v>
      </c>
      <c r="Q95" s="133">
        <f>IF(Q$2,'Lin87'!Q95+'Lin91'!Q95+'Lin01'!Q95+Quad87!Q95+Quad91!Q95+Quad01!Q95+'HP87'!Q95+'HP91'!Q95+'HP01'!Q95+Mean87!Q95+Mean91!Q95+Mean01!Q95+MeanCommon!Q95,0)</f>
        <v>1482.6142916647914</v>
      </c>
      <c r="R95" s="133">
        <f>IF(R$2,'Lin87'!R95+'Lin91'!R95+'Lin01'!R95+Quad87!R95+Quad91!R95+Quad01!R95+'HP87'!R95+'HP91'!R95+'HP01'!R95+Mean87!R95+Mean91!R95+Mean01!R95+MeanCommon!R95,0)</f>
        <v>0.78705022968172189</v>
      </c>
      <c r="S95" s="133">
        <f>IF(S$2,'Lin87'!S95+'Lin91'!S95+'Lin01'!S95+Quad87!S95+Quad91!S95+Quad01!S95+'HP87'!S95+'HP91'!S95+'HP01'!S95+Mean87!S95+Mean91!S95+Mean01!S95+MeanCommon!S95,0)</f>
        <v>0.42983300578841338</v>
      </c>
      <c r="T95" s="133">
        <f>IF(T$2,'Lin87'!T95+'Lin91'!T95+'Lin01'!T95+Quad87!T95+Quad91!T95+Quad01!T95+'HP87'!T95+'HP91'!T95+'HP01'!T95+Mean87!T95+Mean91!T95+Mean01!T95+MeanCommon!T95,0)</f>
        <v>0.35721722389330995</v>
      </c>
      <c r="U95" s="133">
        <f>IF(U$2,'Lin87'!U95+'Lin91'!U95+'Lin01'!U95+Quad87!U95+Quad91!U95+Quad01!U95+'HP87'!U95+'HP91'!U95+'HP01'!U95+Mean87!U95+Mean91!U95+Mean01!U95+MeanCommon!U95,0)</f>
        <v>496.58182479959862</v>
      </c>
      <c r="V95" s="133">
        <f>IF(V$2,'Lin87'!V95+'Lin91'!V95+'Lin01'!V95+Quad87!V95+Quad91!V95+Quad01!V95+'HP87'!V95+'HP91'!V95+'HP01'!V95+Mean87!V95+Mean91!V95+Mean01!V95+MeanCommon!V95,0)</f>
        <v>0.64827172638753461</v>
      </c>
      <c r="W95" s="133">
        <f>IF(W$2,'Lin87'!W95+'Lin91'!W95+'Lin01'!W95+Quad87!W95+Quad91!W95+Quad01!W95+'HP87'!W95+'HP91'!W95+'HP01'!W95+Mean87!W95+Mean91!W95+Mean01!W95+MeanCommon!W95,0)</f>
        <v>464.31729255753385</v>
      </c>
      <c r="X95" s="133">
        <f>IF(X$2,'Lin87'!X95+'Lin91'!X95+'Lin01'!X95+Quad87!X95+Quad91!X95+Quad01!X95+'HP87'!X95+'HP91'!X95+'HP01'!X95+Mean87!X95+Mean91!X95+Mean01!X95+MeanCommon!X95,0)</f>
        <v>0.5569110282440688</v>
      </c>
      <c r="Y95" s="133">
        <f>IF(Y$2,'Lin87'!Y95+'Lin91'!Y95+'Lin01'!Y95+Quad87!Y95+Quad91!Y95+Quad01!Y95+'HP87'!Y95+'HP91'!Y95+'HP01'!Y95+Mean87!Y95+Mean91!Y95+Mean01!Y95+MeanCommon!Y95,0)</f>
        <v>0.53927454418851795</v>
      </c>
      <c r="Z95" s="133">
        <f>IF(Z$2,'Lin87'!Z95+'Lin91'!Z95+'Lin01'!Z95+Quad87!Z95+Quad91!Z95+Quad01!Z95+'HP87'!Z95+'HP91'!Z95+'HP01'!Z95+Mean87!Z95+Mean91!Z95+Mean01!Z95+MeanCommon!Z95,0)</f>
        <v>362.25584193127798</v>
      </c>
      <c r="AA95" s="133">
        <f>IF(AA$2,'Lin87'!AA95+'Lin91'!AA95+'Lin01'!AA95+Quad87!AA95+Quad91!AA95+Quad01!AA95+'HP87'!AA95+'HP91'!AA95+'HP01'!AA95+Mean87!AA95+Mean91!AA95+Mean01!AA95+MeanCommon!AA95,0)</f>
        <v>370.45064341816652</v>
      </c>
      <c r="AB95" s="133">
        <f>IF(AB$2,'Lin87'!AB95+'Lin91'!AB95+'Lin01'!AB95+Quad87!AB95+Quad91!AB95+Quad01!AB95+'HP87'!AB95+'HP91'!AB95+'HP01'!AB95+Mean87!AB95+Mean91!AB95+Mean01!AB95+MeanCommon!AB95,0)</f>
        <v>-8.2708477966612381</v>
      </c>
      <c r="AC95" s="133">
        <f>IF(AC$2,'Lin87'!AC95+'Lin91'!AC95+'Lin01'!AC95+Quad87!AC95+Quad91!AC95+Quad01!AC95+'HP87'!AC95+'HP91'!AC95+'HP01'!AC95+Mean87!AC95+Mean91!AC95+Mean01!AC95+MeanCommon!AC95,0)</f>
        <v>7.9282891803892195</v>
      </c>
      <c r="AD95" s="133">
        <f>IF(AD$2,'Lin87'!AD95+'Lin91'!AD95+'Lin01'!AD95+Quad87!AD95+Quad91!AD95+Quad01!AD95+'HP87'!AD95+'HP91'!AD95+'HP01'!AD95+Mean87!AD95+Mean91!AD95+Mean01!AD95+MeanCommon!AD95,0)</f>
        <v>1.21041671779895</v>
      </c>
    </row>
    <row r="96" spans="1:30">
      <c r="A96" t="s">
        <v>357</v>
      </c>
      <c r="B96" s="133">
        <f>IF(B$2,'Lin87'!B96+'Lin91'!B96+'Lin01'!B96+Quad87!B96+Quad91!B96+Quad01!B96+'HP87'!B96+'HP91'!B96+'HP01'!B96+Mean87!B96+Mean91!B96+Mean01!B96+MeanCommon!B96,0)</f>
        <v>0.97508613524746723</v>
      </c>
      <c r="C96" s="133">
        <f>IF(C$2,'Lin87'!C96+'Lin91'!C96+'Lin01'!C96+Quad87!C96+Quad91!C96+Quad01!C96+'HP87'!C96+'HP91'!C96+'HP01'!C96+Mean87!C96+Mean91!C96+Mean01!C96+MeanCommon!C96,0)</f>
        <v>1.0965181975386731</v>
      </c>
      <c r="D96" s="133">
        <f>IF(D$2,'Lin87'!D96+'Lin91'!D96+'Lin01'!D96+Quad87!D96+Quad91!D96+Quad01!D96+'HP87'!D96+'HP91'!D96+'HP01'!D96+Mean87!D96+Mean91!D96+Mean01!D96+MeanCommon!D96,0)</f>
        <v>1493.1447276881534</v>
      </c>
      <c r="E96" s="133">
        <f>IF(E$2,'Lin87'!E96+'Lin91'!E96+'Lin01'!E96+Quad87!E96+Quad91!E96+Quad01!E96+'HP87'!E96+'HP91'!E96+'HP01'!E96+Mean87!E96+Mean91!E96+Mean01!E96+MeanCommon!E96,0)</f>
        <v>1502.744864311228</v>
      </c>
      <c r="F96" s="133">
        <f>IF(F$2,'Lin87'!F96+'Lin91'!F96+'Lin01'!F96+Quad87!F96+Quad91!F96+Quad01!F96+'HP87'!F96+'HP91'!F96+'HP01'!F96+Mean87!F96+Mean91!F96+Mean01!F96+MeanCommon!F96,0)</f>
        <v>1525.5366118435154</v>
      </c>
      <c r="G96" s="133">
        <f>IF(G$2,'Lin87'!G96+'Lin91'!G96+'Lin01'!G96+Quad87!G96+Quad91!G96+Quad01!G96+'HP87'!G96+'HP91'!G96+'HP01'!G96+Mean87!G96+Mean91!G96+Mean01!G96+MeanCommon!G96,0)</f>
        <v>1.3145283028639994</v>
      </c>
      <c r="H96" s="133">
        <f>IF(H$2,'Lin87'!H96+'Lin91'!H96+'Lin01'!H96+Quad87!H96+Quad91!H96+Quad01!H96+'HP87'!H96+'HP91'!H96+'HP01'!H96+Mean87!H96+Mean91!H96+Mean01!H96+MeanCommon!H96,0)</f>
        <v>1.5599703268041563</v>
      </c>
      <c r="I96" s="133">
        <f>IF(I$2,'Lin87'!I96+'Lin91'!I96+'Lin01'!I96+Quad87!I96+Quad91!I96+Quad01!I96+'HP87'!I96+'HP91'!I96+'HP01'!I96+Mean87!I96+Mean91!I96+Mean01!I96+MeanCommon!I96,0)</f>
        <v>0.81715954503174404</v>
      </c>
      <c r="J96" s="133">
        <f>IF(J$2,'Lin87'!J96+'Lin91'!J96+'Lin01'!J96+Quad87!J96+Quad91!J96+Quad01!J96+'HP87'!J96+'HP91'!J96+'HP01'!J96+Mean87!J96+Mean91!J96+Mean01!J96+MeanCommon!J96,0)</f>
        <v>0.63679839703649488</v>
      </c>
      <c r="K96" s="133">
        <f>IF(K$2,'Lin87'!K96+'Lin91'!K96+'Lin01'!K96+Quad87!K96+Quad91!K96+Quad01!K96+'HP87'!K96+'HP91'!K96+'HP01'!K96+Mean87!K96+Mean91!K96+Mean01!K96+MeanCommon!K96,0)</f>
        <v>0.96453127407305739</v>
      </c>
      <c r="L96" s="133">
        <f>IF(L$2,'Lin87'!L96+'Lin91'!L96+'Lin01'!L96+Quad87!L96+Quad91!L96+Quad01!L96+'HP87'!L96+'HP91'!L96+'HP01'!L96+Mean87!L96+Mean91!L96+Mean01!L96+MeanCommon!L96,0)</f>
        <v>0.14737172904131154</v>
      </c>
      <c r="M96" s="133">
        <f>IF(M$2,'Lin87'!M96+'Lin91'!M96+'Lin01'!M96+Quad87!M96+Quad91!M96+Quad01!M96+'HP87'!M96+'HP91'!M96+'HP01'!M96+Mean87!M96+Mean91!M96+Mean01!M96+MeanCommon!M96,0)</f>
        <v>455.59516534320505</v>
      </c>
      <c r="N96" s="133">
        <f>IF(N$2,'Lin87'!N96+'Lin91'!N96+'Lin01'!N96+Quad87!N96+Quad91!N96+Quad01!N96+'HP87'!N96+'HP91'!N96+'HP01'!N96+Mean87!N96+Mean91!N96+Mean01!N96+MeanCommon!N96,0)</f>
        <v>0.24839447836386697</v>
      </c>
      <c r="O96" s="133">
        <f>IF(O$2,'Lin87'!O96+'Lin91'!O96+'Lin01'!O96+Quad87!O96+Quad91!O96+Quad01!O96+'HP87'!O96+'HP91'!O96+'HP01'!O96+Mean87!O96+Mean91!O96+Mean01!O96+MeanCommon!O96,0)</f>
        <v>5.8699579730958451</v>
      </c>
      <c r="P96" s="133">
        <f>IF(P$2,'Lin87'!P96+'Lin91'!P96+'Lin01'!P96+Quad87!P96+Quad91!P96+Quad01!P96+'HP87'!P96+'HP91'!P96+'HP01'!P96+Mean87!P96+Mean91!P96+Mean01!P96+MeanCommon!P96,0)</f>
        <v>-9.1633183224032411E-2</v>
      </c>
      <c r="Q96" s="133">
        <f>IF(Q$2,'Lin87'!Q96+'Lin91'!Q96+'Lin01'!Q96+Quad87!Q96+Quad91!Q96+Quad01!Q96+'HP87'!Q96+'HP91'!Q96+'HP01'!Q96+Mean87!Q96+Mean91!Q96+Mean01!Q96+MeanCommon!Q96,0)</f>
        <v>1483.761633275416</v>
      </c>
      <c r="R96" s="133">
        <f>IF(R$2,'Lin87'!R96+'Lin91'!R96+'Lin01'!R96+Quad87!R96+Quad91!R96+Quad01!R96+'HP87'!R96+'HP91'!R96+'HP01'!R96+Mean87!R96+Mean91!R96+Mean01!R96+MeanCommon!R96,0)</f>
        <v>0.78705022968172189</v>
      </c>
      <c r="S96" s="133">
        <f>IF(S$2,'Lin87'!S96+'Lin91'!S96+'Lin01'!S96+Quad87!S96+Quad91!S96+Quad01!S96+'HP87'!S96+'HP91'!S96+'HP01'!S96+Mean87!S96+Mean91!S96+Mean01!S96+MeanCommon!S96,0)</f>
        <v>0.42983300578841338</v>
      </c>
      <c r="T96" s="133">
        <f>IF(T$2,'Lin87'!T96+'Lin91'!T96+'Lin01'!T96+Quad87!T96+Quad91!T96+Quad01!T96+'HP87'!T96+'HP91'!T96+'HP01'!T96+Mean87!T96+Mean91!T96+Mean01!T96+MeanCommon!T96,0)</f>
        <v>0.35721722389330995</v>
      </c>
      <c r="U96" s="133">
        <f>IF(U$2,'Lin87'!U96+'Lin91'!U96+'Lin01'!U96+Quad87!U96+Quad91!U96+Quad01!U96+'HP87'!U96+'HP91'!U96+'HP01'!U96+Mean87!U96+Mean91!U96+Mean01!U96+MeanCommon!U96,0)</f>
        <v>497.49642240204025</v>
      </c>
      <c r="V96" s="133">
        <f>IF(V$2,'Lin87'!V96+'Lin91'!V96+'Lin01'!V96+Quad87!V96+Quad91!V96+Quad01!V96+'HP87'!V96+'HP91'!V96+'HP01'!V96+Mean87!V96+Mean91!V96+Mean01!V96+MeanCommon!V96,0)</f>
        <v>0.64827172638753461</v>
      </c>
      <c r="W96" s="133">
        <f>IF(W$2,'Lin87'!W96+'Lin91'!W96+'Lin01'!W96+Quad87!W96+Quad91!W96+Quad01!W96+'HP87'!W96+'HP91'!W96+'HP01'!W96+Mean87!W96+Mean91!W96+Mean01!W96+MeanCommon!W96,0)</f>
        <v>464.31729255753385</v>
      </c>
      <c r="X96" s="133">
        <f>IF(X$2,'Lin87'!X96+'Lin91'!X96+'Lin01'!X96+Quad87!X96+Quad91!X96+Quad01!X96+'HP87'!X96+'HP91'!X96+'HP01'!X96+Mean87!X96+Mean91!X96+Mean01!X96+MeanCommon!X96,0)</f>
        <v>0.5569110282440688</v>
      </c>
      <c r="Y96" s="133">
        <f>IF(Y$2,'Lin87'!Y96+'Lin91'!Y96+'Lin01'!Y96+Quad87!Y96+Quad91!Y96+Quad01!Y96+'HP87'!Y96+'HP91'!Y96+'HP01'!Y96+Mean87!Y96+Mean91!Y96+Mean01!Y96+MeanCommon!Y96,0)</f>
        <v>0.53927454418851795</v>
      </c>
      <c r="Z96" s="133">
        <f>IF(Z$2,'Lin87'!Z96+'Lin91'!Z96+'Lin01'!Z96+Quad87!Z96+Quad91!Z96+Quad01!Z96+'HP87'!Z96+'HP91'!Z96+'HP01'!Z96+Mean87!Z96+Mean91!Z96+Mean01!Z96+MeanCommon!Z96,0)</f>
        <v>362.0566269535683</v>
      </c>
      <c r="AA96" s="133">
        <f>IF(AA$2,'Lin87'!AA96+'Lin91'!AA96+'Lin01'!AA96+Quad87!AA96+Quad91!AA96+Quad01!AA96+'HP87'!AA96+'HP91'!AA96+'HP01'!AA96+Mean87!AA96+Mean91!AA96+Mean01!AA96+MeanCommon!AA96,0)</f>
        <v>370.17538213068406</v>
      </c>
      <c r="AB96" s="133">
        <f>IF(AB$2,'Lin87'!AB96+'Lin91'!AB96+'Lin01'!AB96+Quad87!AB96+Quad91!AB96+Quad01!AB96+'HP87'!AB96+'HP91'!AB96+'HP01'!AB96+Mean87!AB96+Mean91!AB96+Mean01!AB96+MeanCommon!AB96,0)</f>
        <v>-8.2708477966612381</v>
      </c>
      <c r="AC96" s="133">
        <f>IF(AC$2,'Lin87'!AC96+'Lin91'!AC96+'Lin01'!AC96+Quad87!AC96+Quad91!AC96+Quad01!AC96+'HP87'!AC96+'HP91'!AC96+'HP01'!AC96+Mean87!AC96+Mean91!AC96+Mean01!AC96+MeanCommon!AC96,0)</f>
        <v>7.9282891803892195</v>
      </c>
      <c r="AD96" s="133">
        <f>IF(AD$2,'Lin87'!AD96+'Lin91'!AD96+'Lin01'!AD96+Quad87!AD96+Quad91!AD96+Quad01!AD96+'HP87'!AD96+'HP91'!AD96+'HP01'!AD96+Mean87!AD96+Mean91!AD96+Mean01!AD96+MeanCommon!AD96,0)</f>
        <v>1.21041671779895</v>
      </c>
    </row>
    <row r="97" spans="1:30">
      <c r="A97" t="s">
        <v>358</v>
      </c>
      <c r="B97" s="133">
        <f>IF(B$2,'Lin87'!B97+'Lin91'!B97+'Lin01'!B97+Quad87!B97+Quad91!B97+Quad01!B97+'HP87'!B97+'HP91'!B97+'HP01'!B97+Mean87!B97+Mean91!B97+Mean01!B97+MeanCommon!B97,0)</f>
        <v>0.97508613524746723</v>
      </c>
      <c r="C97" s="133">
        <f>IF(C$2,'Lin87'!C97+'Lin91'!C97+'Lin01'!C97+Quad87!C97+Quad91!C97+Quad01!C97+'HP87'!C97+'HP91'!C97+'HP01'!C97+Mean87!C97+Mean91!C97+Mean01!C97+MeanCommon!C97,0)</f>
        <v>1.0965181975386731</v>
      </c>
      <c r="D97" s="133">
        <f>IF(D$2,'Lin87'!D97+'Lin91'!D97+'Lin01'!D97+Quad87!D97+Quad91!D97+Quad01!D97+'HP87'!D97+'HP91'!D97+'HP01'!D97+Mean87!D97+Mean91!D97+Mean01!D97+MeanCommon!D97,0)</f>
        <v>1493.138472766542</v>
      </c>
      <c r="E97" s="133">
        <f>IF(E$2,'Lin87'!E97+'Lin91'!E97+'Lin01'!E97+Quad87!E97+Quad91!E97+Quad01!E97+'HP87'!E97+'HP91'!E97+'HP01'!E97+Mean87!E97+Mean91!E97+Mean01!E97+MeanCommon!E97,0)</f>
        <v>1502.7607508347437</v>
      </c>
      <c r="F97" s="133">
        <f>IF(F$2,'Lin87'!F97+'Lin91'!F97+'Lin01'!F97+Quad87!F97+Quad91!F97+Quad01!F97+'HP87'!F97+'HP91'!F97+'HP01'!F97+Mean87!F97+Mean91!F97+Mean01!F97+MeanCommon!F97,0)</f>
        <v>1525.7822110439597</v>
      </c>
      <c r="G97" s="133">
        <f>IF(G$2,'Lin87'!G97+'Lin91'!G97+'Lin01'!G97+Quad87!G97+Quad91!G97+Quad01!G97+'HP87'!G97+'HP91'!G97+'HP01'!G97+Mean87!G97+Mean91!G97+Mean01!G97+MeanCommon!G97,0)</f>
        <v>1.3145283028639994</v>
      </c>
      <c r="H97" s="133">
        <f>IF(H$2,'Lin87'!H97+'Lin91'!H97+'Lin01'!H97+Quad87!H97+Quad91!H97+Quad01!H97+'HP87'!H97+'HP91'!H97+'HP01'!H97+Mean87!H97+Mean91!H97+Mean01!H97+MeanCommon!H97,0)</f>
        <v>1.5599703268041563</v>
      </c>
      <c r="I97" s="133">
        <f>IF(I$2,'Lin87'!I97+'Lin91'!I97+'Lin01'!I97+Quad87!I97+Quad91!I97+Quad01!I97+'HP87'!I97+'HP91'!I97+'HP01'!I97+Mean87!I97+Mean91!I97+Mean01!I97+MeanCommon!I97,0)</f>
        <v>0.81715954503174404</v>
      </c>
      <c r="J97" s="133">
        <f>IF(J$2,'Lin87'!J97+'Lin91'!J97+'Lin01'!J97+Quad87!J97+Quad91!J97+Quad01!J97+'HP87'!J97+'HP91'!J97+'HP01'!J97+Mean87!J97+Mean91!J97+Mean01!J97+MeanCommon!J97,0)</f>
        <v>0.63679839703649488</v>
      </c>
      <c r="K97" s="133">
        <f>IF(K$2,'Lin87'!K97+'Lin91'!K97+'Lin01'!K97+Quad87!K97+Quad91!K97+Quad01!K97+'HP87'!K97+'HP91'!K97+'HP01'!K97+Mean87!K97+Mean91!K97+Mean01!K97+MeanCommon!K97,0)</f>
        <v>0.96453127407305739</v>
      </c>
      <c r="L97" s="133">
        <f>IF(L$2,'Lin87'!L97+'Lin91'!L97+'Lin01'!L97+Quad87!L97+Quad91!L97+Quad01!L97+'HP87'!L97+'HP91'!L97+'HP01'!L97+Mean87!L97+Mean91!L97+Mean01!L97+MeanCommon!L97,0)</f>
        <v>0.14737172904131154</v>
      </c>
      <c r="M97" s="133">
        <f>IF(M$2,'Lin87'!M97+'Lin91'!M97+'Lin01'!M97+Quad87!M97+Quad91!M97+Quad01!M97+'HP87'!M97+'HP91'!M97+'HP01'!M97+Mean87!M97+Mean91!M97+Mean01!M97+MeanCommon!M97,0)</f>
        <v>455.59516534320505</v>
      </c>
      <c r="N97" s="133">
        <f>IF(N$2,'Lin87'!N97+'Lin91'!N97+'Lin01'!N97+Quad87!N97+Quad91!N97+Quad01!N97+'HP87'!N97+'HP91'!N97+'HP01'!N97+Mean87!N97+Mean91!N97+Mean01!N97+MeanCommon!N97,0)</f>
        <v>0.24839447836386697</v>
      </c>
      <c r="O97" s="133">
        <f>IF(O$2,'Lin87'!O97+'Lin91'!O97+'Lin01'!O97+Quad87!O97+Quad91!O97+Quad01!O97+'HP87'!O97+'HP91'!O97+'HP01'!O97+Mean87!O97+Mean91!O97+Mean01!O97+MeanCommon!O97,0)</f>
        <v>5.8699579730958451</v>
      </c>
      <c r="P97" s="133">
        <f>IF(P$2,'Lin87'!P97+'Lin91'!P97+'Lin01'!P97+Quad87!P97+Quad91!P97+Quad01!P97+'HP87'!P97+'HP91'!P97+'HP01'!P97+Mean87!P97+Mean91!P97+Mean01!P97+MeanCommon!P97,0)</f>
        <v>-9.1633183224032411E-2</v>
      </c>
      <c r="Q97" s="133">
        <f>IF(Q$2,'Lin87'!Q97+'Lin91'!Q97+'Lin01'!Q97+Quad87!Q97+Quad91!Q97+Quad01!Q97+'HP87'!Q97+'HP91'!Q97+'HP01'!Q97+Mean87!Q97+Mean91!Q97+Mean01!Q97+MeanCommon!Q97,0)</f>
        <v>1484.9089748860411</v>
      </c>
      <c r="R97" s="133">
        <f>IF(R$2,'Lin87'!R97+'Lin91'!R97+'Lin01'!R97+Quad87!R97+Quad91!R97+Quad01!R97+'HP87'!R97+'HP91'!R97+'HP01'!R97+Mean87!R97+Mean91!R97+Mean01!R97+MeanCommon!R97,0)</f>
        <v>0.78705022968172189</v>
      </c>
      <c r="S97" s="133">
        <f>IF(S$2,'Lin87'!S97+'Lin91'!S97+'Lin01'!S97+Quad87!S97+Quad91!S97+Quad01!S97+'HP87'!S97+'HP91'!S97+'HP01'!S97+Mean87!S97+Mean91!S97+Mean01!S97+MeanCommon!S97,0)</f>
        <v>0.42983300578841338</v>
      </c>
      <c r="T97" s="133">
        <f>IF(T$2,'Lin87'!T97+'Lin91'!T97+'Lin01'!T97+Quad87!T97+Quad91!T97+Quad01!T97+'HP87'!T97+'HP91'!T97+'HP01'!T97+Mean87!T97+Mean91!T97+Mean01!T97+MeanCommon!T97,0)</f>
        <v>0.35721722389330995</v>
      </c>
      <c r="U97" s="133">
        <f>IF(U$2,'Lin87'!U97+'Lin91'!U97+'Lin01'!U97+Quad87!U97+Quad91!U97+Quad01!U97+'HP87'!U97+'HP91'!U97+'HP01'!U97+Mean87!U97+Mean91!U97+Mean01!U97+MeanCommon!U97,0)</f>
        <v>498.41102000448188</v>
      </c>
      <c r="V97" s="133">
        <f>IF(V$2,'Lin87'!V97+'Lin91'!V97+'Lin01'!V97+Quad87!V97+Quad91!V97+Quad01!V97+'HP87'!V97+'HP91'!V97+'HP01'!V97+Mean87!V97+Mean91!V97+Mean01!V97+MeanCommon!V97,0)</f>
        <v>0.64827172638753461</v>
      </c>
      <c r="W97" s="133">
        <f>IF(W$2,'Lin87'!W97+'Lin91'!W97+'Lin01'!W97+Quad87!W97+Quad91!W97+Quad01!W97+'HP87'!W97+'HP91'!W97+'HP01'!W97+Mean87!W97+Mean91!W97+Mean01!W97+MeanCommon!W97,0)</f>
        <v>464.31729255753385</v>
      </c>
      <c r="X97" s="133">
        <f>IF(X$2,'Lin87'!X97+'Lin91'!X97+'Lin01'!X97+Quad87!X97+Quad91!X97+Quad01!X97+'HP87'!X97+'HP91'!X97+'HP01'!X97+Mean87!X97+Mean91!X97+Mean01!X97+MeanCommon!X97,0)</f>
        <v>0.5569110282440688</v>
      </c>
      <c r="Y97" s="133">
        <f>IF(Y$2,'Lin87'!Y97+'Lin91'!Y97+'Lin01'!Y97+Quad87!Y97+Quad91!Y97+Quad01!Y97+'HP87'!Y97+'HP91'!Y97+'HP01'!Y97+Mean87!Y97+Mean91!Y97+Mean01!Y97+MeanCommon!Y97,0)</f>
        <v>0.53927454418851795</v>
      </c>
      <c r="Z97" s="133">
        <f>IF(Z$2,'Lin87'!Z97+'Lin91'!Z97+'Lin01'!Z97+Quad87!Z97+Quad91!Z97+Quad01!Z97+'HP87'!Z97+'HP91'!Z97+'HP01'!Z97+Mean87!Z97+Mean91!Z97+Mean01!Z97+MeanCommon!Z97,0)</f>
        <v>361.85741197585855</v>
      </c>
      <c r="AA97" s="133">
        <f>IF(AA$2,'Lin87'!AA97+'Lin91'!AA97+'Lin01'!AA97+Quad87!AA97+Quad91!AA97+Quad01!AA97+'HP87'!AA97+'HP91'!AA97+'HP01'!AA97+Mean87!AA97+Mean91!AA97+Mean01!AA97+MeanCommon!AA97,0)</f>
        <v>369.90012084320165</v>
      </c>
      <c r="AB97" s="133">
        <f>IF(AB$2,'Lin87'!AB97+'Lin91'!AB97+'Lin01'!AB97+Quad87!AB97+Quad91!AB97+Quad01!AB97+'HP87'!AB97+'HP91'!AB97+'HP01'!AB97+Mean87!AB97+Mean91!AB97+Mean01!AB97+MeanCommon!AB97,0)</f>
        <v>-8.2708477966612381</v>
      </c>
      <c r="AC97" s="133">
        <f>IF(AC$2,'Lin87'!AC97+'Lin91'!AC97+'Lin01'!AC97+Quad87!AC97+Quad91!AC97+Quad01!AC97+'HP87'!AC97+'HP91'!AC97+'HP01'!AC97+Mean87!AC97+Mean91!AC97+Mean01!AC97+MeanCommon!AC97,0)</f>
        <v>7.9282891803892195</v>
      </c>
      <c r="AD97" s="133">
        <f>IF(AD$2,'Lin87'!AD97+'Lin91'!AD97+'Lin01'!AD97+Quad87!AD97+Quad91!AD97+Quad01!AD97+'HP87'!AD97+'HP91'!AD97+'HP01'!AD97+Mean87!AD97+Mean91!AD97+Mean01!AD97+MeanCommon!AD97,0)</f>
        <v>1.21041671779895</v>
      </c>
    </row>
    <row r="98" spans="1:30">
      <c r="A98" t="s">
        <v>359</v>
      </c>
      <c r="B98" s="133">
        <f>IF(B$2,'Lin87'!B98+'Lin91'!B98+'Lin01'!B98+Quad87!B98+Quad91!B98+Quad01!B98+'HP87'!B98+'HP91'!B98+'HP01'!B98+Mean87!B98+Mean91!B98+Mean01!B98+MeanCommon!B98,0)</f>
        <v>0.97508613524746723</v>
      </c>
      <c r="C98" s="133">
        <f>IF(C$2,'Lin87'!C98+'Lin91'!C98+'Lin01'!C98+Quad87!C98+Quad91!C98+Quad01!C98+'HP87'!C98+'HP91'!C98+'HP01'!C98+Mean87!C98+Mean91!C98+Mean01!C98+MeanCommon!C98,0)</f>
        <v>1.0965181975386731</v>
      </c>
      <c r="D98" s="133">
        <f>IF(D$2,'Lin87'!D98+'Lin91'!D98+'Lin01'!D98+Quad87!D98+Quad91!D98+Quad01!D98+'HP87'!D98+'HP91'!D98+'HP01'!D98+Mean87!D98+Mean91!D98+Mean01!D98+MeanCommon!D98,0)</f>
        <v>1493.1322178449307</v>
      </c>
      <c r="E98" s="133">
        <f>IF(E$2,'Lin87'!E98+'Lin91'!E98+'Lin01'!E98+Quad87!E98+Quad91!E98+Quad01!E98+'HP87'!E98+'HP91'!E98+'HP01'!E98+Mean87!E98+Mean91!E98+Mean01!E98+MeanCommon!E98,0)</f>
        <v>1502.7766373582594</v>
      </c>
      <c r="F98" s="133">
        <f>IF(F$2,'Lin87'!F98+'Lin91'!F98+'Lin01'!F98+Quad87!F98+Quad91!F98+Quad01!F98+'HP87'!F98+'HP91'!F98+'HP01'!F98+Mean87!F98+Mean91!F98+Mean01!F98+MeanCommon!F98,0)</f>
        <v>1526.0278102444042</v>
      </c>
      <c r="G98" s="133">
        <f>IF(G$2,'Lin87'!G98+'Lin91'!G98+'Lin01'!G98+Quad87!G98+Quad91!G98+Quad01!G98+'HP87'!G98+'HP91'!G98+'HP01'!G98+Mean87!G98+Mean91!G98+Mean01!G98+MeanCommon!G98,0)</f>
        <v>1.3145283028639994</v>
      </c>
      <c r="H98" s="133">
        <f>IF(H$2,'Lin87'!H98+'Lin91'!H98+'Lin01'!H98+Quad87!H98+Quad91!H98+Quad01!H98+'HP87'!H98+'HP91'!H98+'HP01'!H98+Mean87!H98+Mean91!H98+Mean01!H98+MeanCommon!H98,0)</f>
        <v>1.5599703268041563</v>
      </c>
      <c r="I98" s="133">
        <f>IF(I$2,'Lin87'!I98+'Lin91'!I98+'Lin01'!I98+Quad87!I98+Quad91!I98+Quad01!I98+'HP87'!I98+'HP91'!I98+'HP01'!I98+Mean87!I98+Mean91!I98+Mean01!I98+MeanCommon!I98,0)</f>
        <v>0.81715954503174404</v>
      </c>
      <c r="J98" s="133">
        <f>IF(J$2,'Lin87'!J98+'Lin91'!J98+'Lin01'!J98+Quad87!J98+Quad91!J98+Quad01!J98+'HP87'!J98+'HP91'!J98+'HP01'!J98+Mean87!J98+Mean91!J98+Mean01!J98+MeanCommon!J98,0)</f>
        <v>0.63679839703649488</v>
      </c>
      <c r="K98" s="133">
        <f>IF(K$2,'Lin87'!K98+'Lin91'!K98+'Lin01'!K98+Quad87!K98+Quad91!K98+Quad01!K98+'HP87'!K98+'HP91'!K98+'HP01'!K98+Mean87!K98+Mean91!K98+Mean01!K98+MeanCommon!K98,0)</f>
        <v>0.96453127407305739</v>
      </c>
      <c r="L98" s="133">
        <f>IF(L$2,'Lin87'!L98+'Lin91'!L98+'Lin01'!L98+Quad87!L98+Quad91!L98+Quad01!L98+'HP87'!L98+'HP91'!L98+'HP01'!L98+Mean87!L98+Mean91!L98+Mean01!L98+MeanCommon!L98,0)</f>
        <v>0.14737172904131154</v>
      </c>
      <c r="M98" s="133">
        <f>IF(M$2,'Lin87'!M98+'Lin91'!M98+'Lin01'!M98+Quad87!M98+Quad91!M98+Quad01!M98+'HP87'!M98+'HP91'!M98+'HP01'!M98+Mean87!M98+Mean91!M98+Mean01!M98+MeanCommon!M98,0)</f>
        <v>455.59516534320505</v>
      </c>
      <c r="N98" s="133">
        <f>IF(N$2,'Lin87'!N98+'Lin91'!N98+'Lin01'!N98+Quad87!N98+Quad91!N98+Quad01!N98+'HP87'!N98+'HP91'!N98+'HP01'!N98+Mean87!N98+Mean91!N98+Mean01!N98+MeanCommon!N98,0)</f>
        <v>0.24839447836386697</v>
      </c>
      <c r="O98" s="133">
        <f>IF(O$2,'Lin87'!O98+'Lin91'!O98+'Lin01'!O98+Quad87!O98+Quad91!O98+Quad01!O98+'HP87'!O98+'HP91'!O98+'HP01'!O98+Mean87!O98+Mean91!O98+Mean01!O98+MeanCommon!O98,0)</f>
        <v>5.8699579730958451</v>
      </c>
      <c r="P98" s="133">
        <f>IF(P$2,'Lin87'!P98+'Lin91'!P98+'Lin01'!P98+Quad87!P98+Quad91!P98+Quad01!P98+'HP87'!P98+'HP91'!P98+'HP01'!P98+Mean87!P98+Mean91!P98+Mean01!P98+MeanCommon!P98,0)</f>
        <v>-9.1633183224032411E-2</v>
      </c>
      <c r="Q98" s="133">
        <f>IF(Q$2,'Lin87'!Q98+'Lin91'!Q98+'Lin01'!Q98+Quad87!Q98+Quad91!Q98+Quad01!Q98+'HP87'!Q98+'HP91'!Q98+'HP01'!Q98+Mean87!Q98+Mean91!Q98+Mean01!Q98+MeanCommon!Q98,0)</f>
        <v>1486.0563164966659</v>
      </c>
      <c r="R98" s="133">
        <f>IF(R$2,'Lin87'!R98+'Lin91'!R98+'Lin01'!R98+Quad87!R98+Quad91!R98+Quad01!R98+'HP87'!R98+'HP91'!R98+'HP01'!R98+Mean87!R98+Mean91!R98+Mean01!R98+MeanCommon!R98,0)</f>
        <v>0.78705022968172189</v>
      </c>
      <c r="S98" s="133">
        <f>IF(S$2,'Lin87'!S98+'Lin91'!S98+'Lin01'!S98+Quad87!S98+Quad91!S98+Quad01!S98+'HP87'!S98+'HP91'!S98+'HP01'!S98+Mean87!S98+Mean91!S98+Mean01!S98+MeanCommon!S98,0)</f>
        <v>0.42983300578841338</v>
      </c>
      <c r="T98" s="133">
        <f>IF(T$2,'Lin87'!T98+'Lin91'!T98+'Lin01'!T98+Quad87!T98+Quad91!T98+Quad01!T98+'HP87'!T98+'HP91'!T98+'HP01'!T98+Mean87!T98+Mean91!T98+Mean01!T98+MeanCommon!T98,0)</f>
        <v>0.35721722389330995</v>
      </c>
      <c r="U98" s="133">
        <f>IF(U$2,'Lin87'!U98+'Lin91'!U98+'Lin01'!U98+Quad87!U98+Quad91!U98+Quad01!U98+'HP87'!U98+'HP91'!U98+'HP01'!U98+Mean87!U98+Mean91!U98+Mean01!U98+MeanCommon!U98,0)</f>
        <v>499.32561760692352</v>
      </c>
      <c r="V98" s="133">
        <f>IF(V$2,'Lin87'!V98+'Lin91'!V98+'Lin01'!V98+Quad87!V98+Quad91!V98+Quad01!V98+'HP87'!V98+'HP91'!V98+'HP01'!V98+Mean87!V98+Mean91!V98+Mean01!V98+MeanCommon!V98,0)</f>
        <v>0.64827172638753461</v>
      </c>
      <c r="W98" s="133">
        <f>IF(W$2,'Lin87'!W98+'Lin91'!W98+'Lin01'!W98+Quad87!W98+Quad91!W98+Quad01!W98+'HP87'!W98+'HP91'!W98+'HP01'!W98+Mean87!W98+Mean91!W98+Mean01!W98+MeanCommon!W98,0)</f>
        <v>464.31729255753385</v>
      </c>
      <c r="X98" s="133">
        <f>IF(X$2,'Lin87'!X98+'Lin91'!X98+'Lin01'!X98+Quad87!X98+Quad91!X98+Quad01!X98+'HP87'!X98+'HP91'!X98+'HP01'!X98+Mean87!X98+Mean91!X98+Mean01!X98+MeanCommon!X98,0)</f>
        <v>0.5569110282440688</v>
      </c>
      <c r="Y98" s="133">
        <f>IF(Y$2,'Lin87'!Y98+'Lin91'!Y98+'Lin01'!Y98+Quad87!Y98+Quad91!Y98+Quad01!Y98+'HP87'!Y98+'HP91'!Y98+'HP01'!Y98+Mean87!Y98+Mean91!Y98+Mean01!Y98+MeanCommon!Y98,0)</f>
        <v>0.53927454418851795</v>
      </c>
      <c r="Z98" s="133">
        <f>IF(Z$2,'Lin87'!Z98+'Lin91'!Z98+'Lin01'!Z98+Quad87!Z98+Quad91!Z98+Quad01!Z98+'HP87'!Z98+'HP91'!Z98+'HP01'!Z98+Mean87!Z98+Mean91!Z98+Mean01!Z98+MeanCommon!Z98,0)</f>
        <v>361.65819699814887</v>
      </c>
      <c r="AA98" s="133">
        <f>IF(AA$2,'Lin87'!AA98+'Lin91'!AA98+'Lin01'!AA98+Quad87!AA98+Quad91!AA98+Quad01!AA98+'HP87'!AA98+'HP91'!AA98+'HP01'!AA98+Mean87!AA98+Mean91!AA98+Mean01!AA98+MeanCommon!AA98,0)</f>
        <v>369.62485955571918</v>
      </c>
      <c r="AB98" s="133">
        <f>IF(AB$2,'Lin87'!AB98+'Lin91'!AB98+'Lin01'!AB98+Quad87!AB98+Quad91!AB98+Quad01!AB98+'HP87'!AB98+'HP91'!AB98+'HP01'!AB98+Mean87!AB98+Mean91!AB98+Mean01!AB98+MeanCommon!AB98,0)</f>
        <v>-8.2708477966612381</v>
      </c>
      <c r="AC98" s="133">
        <f>IF(AC$2,'Lin87'!AC98+'Lin91'!AC98+'Lin01'!AC98+Quad87!AC98+Quad91!AC98+Quad01!AC98+'HP87'!AC98+'HP91'!AC98+'HP01'!AC98+Mean87!AC98+Mean91!AC98+Mean01!AC98+MeanCommon!AC98,0)</f>
        <v>7.9282891803892195</v>
      </c>
      <c r="AD98" s="133">
        <f>IF(AD$2,'Lin87'!AD98+'Lin91'!AD98+'Lin01'!AD98+Quad87!AD98+Quad91!AD98+Quad01!AD98+'HP87'!AD98+'HP91'!AD98+'HP01'!AD98+Mean87!AD98+Mean91!AD98+Mean01!AD98+MeanCommon!AD98,0)</f>
        <v>1.21041671779895</v>
      </c>
    </row>
    <row r="99" spans="1:30">
      <c r="A99" t="s">
        <v>360</v>
      </c>
      <c r="B99" s="133">
        <f>IF(B$2,'Lin87'!B99+'Lin91'!B99+'Lin01'!B99+Quad87!B99+Quad91!B99+Quad01!B99+'HP87'!B99+'HP91'!B99+'HP01'!B99+Mean87!B99+Mean91!B99+Mean01!B99+MeanCommon!B99,0)</f>
        <v>0.97508613524746723</v>
      </c>
      <c r="C99" s="133">
        <f>IF(C$2,'Lin87'!C99+'Lin91'!C99+'Lin01'!C99+Quad87!C99+Quad91!C99+Quad01!C99+'HP87'!C99+'HP91'!C99+'HP01'!C99+Mean87!C99+Mean91!C99+Mean01!C99+MeanCommon!C99,0)</f>
        <v>1.0965181975386731</v>
      </c>
      <c r="D99" s="133">
        <f>IF(D$2,'Lin87'!D99+'Lin91'!D99+'Lin01'!D99+Quad87!D99+Quad91!D99+Quad01!D99+'HP87'!D99+'HP91'!D99+'HP01'!D99+Mean87!D99+Mean91!D99+Mean01!D99+MeanCommon!D99,0)</f>
        <v>1493.1259629233193</v>
      </c>
      <c r="E99" s="133">
        <f>IF(E$2,'Lin87'!E99+'Lin91'!E99+'Lin01'!E99+Quad87!E99+Quad91!E99+Quad01!E99+'HP87'!E99+'HP91'!E99+'HP01'!E99+Mean87!E99+Mean91!E99+Mean01!E99+MeanCommon!E99,0)</f>
        <v>1502.7925238817752</v>
      </c>
      <c r="F99" s="133">
        <f>IF(F$2,'Lin87'!F99+'Lin91'!F99+'Lin01'!F99+Quad87!F99+Quad91!F99+Quad01!F99+'HP87'!F99+'HP91'!F99+'HP01'!F99+Mean87!F99+Mean91!F99+Mean01!F99+MeanCommon!F99,0)</f>
        <v>1526.2734094448488</v>
      </c>
      <c r="G99" s="133">
        <f>IF(G$2,'Lin87'!G99+'Lin91'!G99+'Lin01'!G99+Quad87!G99+Quad91!G99+Quad01!G99+'HP87'!G99+'HP91'!G99+'HP01'!G99+Mean87!G99+Mean91!G99+Mean01!G99+MeanCommon!G99,0)</f>
        <v>1.3145283028639994</v>
      </c>
      <c r="H99" s="133">
        <f>IF(H$2,'Lin87'!H99+'Lin91'!H99+'Lin01'!H99+Quad87!H99+Quad91!H99+Quad01!H99+'HP87'!H99+'HP91'!H99+'HP01'!H99+Mean87!H99+Mean91!H99+Mean01!H99+MeanCommon!H99,0)</f>
        <v>1.5599703268041563</v>
      </c>
      <c r="I99" s="133">
        <f>IF(I$2,'Lin87'!I99+'Lin91'!I99+'Lin01'!I99+Quad87!I99+Quad91!I99+Quad01!I99+'HP87'!I99+'HP91'!I99+'HP01'!I99+Mean87!I99+Mean91!I99+Mean01!I99+MeanCommon!I99,0)</f>
        <v>0.81715954503174404</v>
      </c>
      <c r="J99" s="133">
        <f>IF(J$2,'Lin87'!J99+'Lin91'!J99+'Lin01'!J99+Quad87!J99+Quad91!J99+Quad01!J99+'HP87'!J99+'HP91'!J99+'HP01'!J99+Mean87!J99+Mean91!J99+Mean01!J99+MeanCommon!J99,0)</f>
        <v>0.63679839703649488</v>
      </c>
      <c r="K99" s="133">
        <f>IF(K$2,'Lin87'!K99+'Lin91'!K99+'Lin01'!K99+Quad87!K99+Quad91!K99+Quad01!K99+'HP87'!K99+'HP91'!K99+'HP01'!K99+Mean87!K99+Mean91!K99+Mean01!K99+MeanCommon!K99,0)</f>
        <v>0.96453127407305739</v>
      </c>
      <c r="L99" s="133">
        <f>IF(L$2,'Lin87'!L99+'Lin91'!L99+'Lin01'!L99+Quad87!L99+Quad91!L99+Quad01!L99+'HP87'!L99+'HP91'!L99+'HP01'!L99+Mean87!L99+Mean91!L99+Mean01!L99+MeanCommon!L99,0)</f>
        <v>0.14737172904131154</v>
      </c>
      <c r="M99" s="133">
        <f>IF(M$2,'Lin87'!M99+'Lin91'!M99+'Lin01'!M99+Quad87!M99+Quad91!M99+Quad01!M99+'HP87'!M99+'HP91'!M99+'HP01'!M99+Mean87!M99+Mean91!M99+Mean01!M99+MeanCommon!M99,0)</f>
        <v>455.59516534320505</v>
      </c>
      <c r="N99" s="133">
        <f>IF(N$2,'Lin87'!N99+'Lin91'!N99+'Lin01'!N99+Quad87!N99+Quad91!N99+Quad01!N99+'HP87'!N99+'HP91'!N99+'HP01'!N99+Mean87!N99+Mean91!N99+Mean01!N99+MeanCommon!N99,0)</f>
        <v>0.24839447836386697</v>
      </c>
      <c r="O99" s="133">
        <f>IF(O$2,'Lin87'!O99+'Lin91'!O99+'Lin01'!O99+Quad87!O99+Quad91!O99+Quad01!O99+'HP87'!O99+'HP91'!O99+'HP01'!O99+Mean87!O99+Mean91!O99+Mean01!O99+MeanCommon!O99,0)</f>
        <v>5.8699579730958451</v>
      </c>
      <c r="P99" s="133">
        <f>IF(P$2,'Lin87'!P99+'Lin91'!P99+'Lin01'!P99+Quad87!P99+Quad91!P99+Quad01!P99+'HP87'!P99+'HP91'!P99+'HP01'!P99+Mean87!P99+Mean91!P99+Mean01!P99+MeanCommon!P99,0)</f>
        <v>-9.1633183224032411E-2</v>
      </c>
      <c r="Q99" s="133">
        <f>IF(Q$2,'Lin87'!Q99+'Lin91'!Q99+'Lin01'!Q99+Quad87!Q99+Quad91!Q99+Quad01!Q99+'HP87'!Q99+'HP91'!Q99+'HP01'!Q99+Mean87!Q99+Mean91!Q99+Mean01!Q99+MeanCommon!Q99,0)</f>
        <v>1487.2036581072907</v>
      </c>
      <c r="R99" s="133">
        <f>IF(R$2,'Lin87'!R99+'Lin91'!R99+'Lin01'!R99+Quad87!R99+Quad91!R99+Quad01!R99+'HP87'!R99+'HP91'!R99+'HP01'!R99+Mean87!R99+Mean91!R99+Mean01!R99+MeanCommon!R99,0)</f>
        <v>0.78705022968172189</v>
      </c>
      <c r="S99" s="133">
        <f>IF(S$2,'Lin87'!S99+'Lin91'!S99+'Lin01'!S99+Quad87!S99+Quad91!S99+Quad01!S99+'HP87'!S99+'HP91'!S99+'HP01'!S99+Mean87!S99+Mean91!S99+Mean01!S99+MeanCommon!S99,0)</f>
        <v>0.42983300578841338</v>
      </c>
      <c r="T99" s="133">
        <f>IF(T$2,'Lin87'!T99+'Lin91'!T99+'Lin01'!T99+Quad87!T99+Quad91!T99+Quad01!T99+'HP87'!T99+'HP91'!T99+'HP01'!T99+Mean87!T99+Mean91!T99+Mean01!T99+MeanCommon!T99,0)</f>
        <v>0.35721722389330995</v>
      </c>
      <c r="U99" s="133">
        <f>IF(U$2,'Lin87'!U99+'Lin91'!U99+'Lin01'!U99+Quad87!U99+Quad91!U99+Quad01!U99+'HP87'!U99+'HP91'!U99+'HP01'!U99+Mean87!U99+Mean91!U99+Mean01!U99+MeanCommon!U99,0)</f>
        <v>500.2402152093652</v>
      </c>
      <c r="V99" s="133">
        <f>IF(V$2,'Lin87'!V99+'Lin91'!V99+'Lin01'!V99+Quad87!V99+Quad91!V99+Quad01!V99+'HP87'!V99+'HP91'!V99+'HP01'!V99+Mean87!V99+Mean91!V99+Mean01!V99+MeanCommon!V99,0)</f>
        <v>0.64827172638753461</v>
      </c>
      <c r="W99" s="133">
        <f>IF(W$2,'Lin87'!W99+'Lin91'!W99+'Lin01'!W99+Quad87!W99+Quad91!W99+Quad01!W99+'HP87'!W99+'HP91'!W99+'HP01'!W99+Mean87!W99+Mean91!W99+Mean01!W99+MeanCommon!W99,0)</f>
        <v>464.31729255753385</v>
      </c>
      <c r="X99" s="133">
        <f>IF(X$2,'Lin87'!X99+'Lin91'!X99+'Lin01'!X99+Quad87!X99+Quad91!X99+Quad01!X99+'HP87'!X99+'HP91'!X99+'HP01'!X99+Mean87!X99+Mean91!X99+Mean01!X99+MeanCommon!X99,0)</f>
        <v>0.5569110282440688</v>
      </c>
      <c r="Y99" s="133">
        <f>IF(Y$2,'Lin87'!Y99+'Lin91'!Y99+'Lin01'!Y99+Quad87!Y99+Quad91!Y99+Quad01!Y99+'HP87'!Y99+'HP91'!Y99+'HP01'!Y99+Mean87!Y99+Mean91!Y99+Mean01!Y99+MeanCommon!Y99,0)</f>
        <v>0.53927454418851795</v>
      </c>
      <c r="Z99" s="133">
        <f>IF(Z$2,'Lin87'!Z99+'Lin91'!Z99+'Lin01'!Z99+Quad87!Z99+Quad91!Z99+Quad01!Z99+'HP87'!Z99+'HP91'!Z99+'HP01'!Z99+Mean87!Z99+Mean91!Z99+Mean01!Z99+MeanCommon!Z99,0)</f>
        <v>361.45898202043918</v>
      </c>
      <c r="AA99" s="133">
        <f>IF(AA$2,'Lin87'!AA99+'Lin91'!AA99+'Lin01'!AA99+Quad87!AA99+Quad91!AA99+Quad01!AA99+'HP87'!AA99+'HP91'!AA99+'HP01'!AA99+Mean87!AA99+Mean91!AA99+Mean01!AA99+MeanCommon!AA99,0)</f>
        <v>369.34959826823678</v>
      </c>
      <c r="AB99" s="133">
        <f>IF(AB$2,'Lin87'!AB99+'Lin91'!AB99+'Lin01'!AB99+Quad87!AB99+Quad91!AB99+Quad01!AB99+'HP87'!AB99+'HP91'!AB99+'HP01'!AB99+Mean87!AB99+Mean91!AB99+Mean01!AB99+MeanCommon!AB99,0)</f>
        <v>-8.2708477966612381</v>
      </c>
      <c r="AC99" s="133">
        <f>IF(AC$2,'Lin87'!AC99+'Lin91'!AC99+'Lin01'!AC99+Quad87!AC99+Quad91!AC99+Quad01!AC99+'HP87'!AC99+'HP91'!AC99+'HP01'!AC99+Mean87!AC99+Mean91!AC99+Mean01!AC99+MeanCommon!AC99,0)</f>
        <v>7.9282891803892195</v>
      </c>
      <c r="AD99" s="133">
        <f>IF(AD$2,'Lin87'!AD99+'Lin91'!AD99+'Lin01'!AD99+Quad87!AD99+Quad91!AD99+Quad01!AD99+'HP87'!AD99+'HP91'!AD99+'HP01'!AD99+Mean87!AD99+Mean91!AD99+Mean01!AD99+MeanCommon!AD99,0)</f>
        <v>1.21041671779895</v>
      </c>
    </row>
    <row r="100" spans="1:30">
      <c r="A100" t="s">
        <v>361</v>
      </c>
      <c r="B100" s="133">
        <f>IF(B$2,'Lin87'!B100+'Lin91'!B100+'Lin01'!B100+Quad87!B100+Quad91!B100+Quad01!B100+'HP87'!B100+'HP91'!B100+'HP01'!B100+Mean87!B100+Mean91!B100+Mean01!B100+MeanCommon!B100,0)</f>
        <v>0.97508613524746723</v>
      </c>
      <c r="C100" s="133">
        <f>IF(C$2,'Lin87'!C100+'Lin91'!C100+'Lin01'!C100+Quad87!C100+Quad91!C100+Quad01!C100+'HP87'!C100+'HP91'!C100+'HP01'!C100+Mean87!C100+Mean91!C100+Mean01!C100+MeanCommon!C100,0)</f>
        <v>1.0965181975386731</v>
      </c>
      <c r="D100" s="133">
        <f>IF(D$2,'Lin87'!D100+'Lin91'!D100+'Lin01'!D100+Quad87!D100+Quad91!D100+Quad01!D100+'HP87'!D100+'HP91'!D100+'HP01'!D100+Mean87!D100+Mean91!D100+Mean01!D100+MeanCommon!D100,0)</f>
        <v>1493.119708001708</v>
      </c>
      <c r="E100" s="133">
        <f>IF(E$2,'Lin87'!E100+'Lin91'!E100+'Lin01'!E100+Quad87!E100+Quad91!E100+Quad01!E100+'HP87'!E100+'HP91'!E100+'HP01'!E100+Mean87!E100+Mean91!E100+Mean01!E100+MeanCommon!E100,0)</f>
        <v>1502.8084104052909</v>
      </c>
      <c r="F100" s="133">
        <f>IF(F$2,'Lin87'!F100+'Lin91'!F100+'Lin01'!F100+Quad87!F100+Quad91!F100+Quad01!F100+'HP87'!F100+'HP91'!F100+'HP01'!F100+Mean87!F100+Mean91!F100+Mean01!F100+MeanCommon!F100,0)</f>
        <v>1526.5190086452933</v>
      </c>
      <c r="G100" s="133">
        <f>IF(G$2,'Lin87'!G100+'Lin91'!G100+'Lin01'!G100+Quad87!G100+Quad91!G100+Quad01!G100+'HP87'!G100+'HP91'!G100+'HP01'!G100+Mean87!G100+Mean91!G100+Mean01!G100+MeanCommon!G100,0)</f>
        <v>1.3145283028639994</v>
      </c>
      <c r="H100" s="133">
        <f>IF(H$2,'Lin87'!H100+'Lin91'!H100+'Lin01'!H100+Quad87!H100+Quad91!H100+Quad01!H100+'HP87'!H100+'HP91'!H100+'HP01'!H100+Mean87!H100+Mean91!H100+Mean01!H100+MeanCommon!H100,0)</f>
        <v>1.5599703268041563</v>
      </c>
      <c r="I100" s="133">
        <f>IF(I$2,'Lin87'!I100+'Lin91'!I100+'Lin01'!I100+Quad87!I100+Quad91!I100+Quad01!I100+'HP87'!I100+'HP91'!I100+'HP01'!I100+Mean87!I100+Mean91!I100+Mean01!I100+MeanCommon!I100,0)</f>
        <v>0.81715954503174404</v>
      </c>
      <c r="J100" s="133">
        <f>IF(J$2,'Lin87'!J100+'Lin91'!J100+'Lin01'!J100+Quad87!J100+Quad91!J100+Quad01!J100+'HP87'!J100+'HP91'!J100+'HP01'!J100+Mean87!J100+Mean91!J100+Mean01!J100+MeanCommon!J100,0)</f>
        <v>0.63679839703649488</v>
      </c>
      <c r="K100" s="133">
        <f>IF(K$2,'Lin87'!K100+'Lin91'!K100+'Lin01'!K100+Quad87!K100+Quad91!K100+Quad01!K100+'HP87'!K100+'HP91'!K100+'HP01'!K100+Mean87!K100+Mean91!K100+Mean01!K100+MeanCommon!K100,0)</f>
        <v>0.96453127407305739</v>
      </c>
      <c r="L100" s="133">
        <f>IF(L$2,'Lin87'!L100+'Lin91'!L100+'Lin01'!L100+Quad87!L100+Quad91!L100+Quad01!L100+'HP87'!L100+'HP91'!L100+'HP01'!L100+Mean87!L100+Mean91!L100+Mean01!L100+MeanCommon!L100,0)</f>
        <v>0.14737172904131154</v>
      </c>
      <c r="M100" s="133">
        <f>IF(M$2,'Lin87'!M100+'Lin91'!M100+'Lin01'!M100+Quad87!M100+Quad91!M100+Quad01!M100+'HP87'!M100+'HP91'!M100+'HP01'!M100+Mean87!M100+Mean91!M100+Mean01!M100+MeanCommon!M100,0)</f>
        <v>455.59516534320505</v>
      </c>
      <c r="N100" s="133">
        <f>IF(N$2,'Lin87'!N100+'Lin91'!N100+'Lin01'!N100+Quad87!N100+Quad91!N100+Quad01!N100+'HP87'!N100+'HP91'!N100+'HP01'!N100+Mean87!N100+Mean91!N100+Mean01!N100+MeanCommon!N100,0)</f>
        <v>0.24839447836386697</v>
      </c>
      <c r="O100" s="133">
        <f>IF(O$2,'Lin87'!O100+'Lin91'!O100+'Lin01'!O100+Quad87!O100+Quad91!O100+Quad01!O100+'HP87'!O100+'HP91'!O100+'HP01'!O100+Mean87!O100+Mean91!O100+Mean01!O100+MeanCommon!O100,0)</f>
        <v>5.8699579730958451</v>
      </c>
      <c r="P100" s="133">
        <f>IF(P$2,'Lin87'!P100+'Lin91'!P100+'Lin01'!P100+Quad87!P100+Quad91!P100+Quad01!P100+'HP87'!P100+'HP91'!P100+'HP01'!P100+Mean87!P100+Mean91!P100+Mean01!P100+MeanCommon!P100,0)</f>
        <v>-9.1633183224032411E-2</v>
      </c>
      <c r="Q100" s="133">
        <f>IF(Q$2,'Lin87'!Q100+'Lin91'!Q100+'Lin01'!Q100+Quad87!Q100+Quad91!Q100+Quad01!Q100+'HP87'!Q100+'HP91'!Q100+'HP01'!Q100+Mean87!Q100+Mean91!Q100+Mean01!Q100+MeanCommon!Q100,0)</f>
        <v>1488.3509997179156</v>
      </c>
      <c r="R100" s="133">
        <f>IF(R$2,'Lin87'!R100+'Lin91'!R100+'Lin01'!R100+Quad87!R100+Quad91!R100+Quad01!R100+'HP87'!R100+'HP91'!R100+'HP01'!R100+Mean87!R100+Mean91!R100+Mean01!R100+MeanCommon!R100,0)</f>
        <v>0.78705022968172189</v>
      </c>
      <c r="S100" s="133">
        <f>IF(S$2,'Lin87'!S100+'Lin91'!S100+'Lin01'!S100+Quad87!S100+Quad91!S100+Quad01!S100+'HP87'!S100+'HP91'!S100+'HP01'!S100+Mean87!S100+Mean91!S100+Mean01!S100+MeanCommon!S100,0)</f>
        <v>0.42983300578841338</v>
      </c>
      <c r="T100" s="133">
        <f>IF(T$2,'Lin87'!T100+'Lin91'!T100+'Lin01'!T100+Quad87!T100+Quad91!T100+Quad01!T100+'HP87'!T100+'HP91'!T100+'HP01'!T100+Mean87!T100+Mean91!T100+Mean01!T100+MeanCommon!T100,0)</f>
        <v>0.35721722389330995</v>
      </c>
      <c r="U100" s="133">
        <f>IF(U$2,'Lin87'!U100+'Lin91'!U100+'Lin01'!U100+Quad87!U100+Quad91!U100+Quad01!U100+'HP87'!U100+'HP91'!U100+'HP01'!U100+Mean87!U100+Mean91!U100+Mean01!U100+MeanCommon!U100,0)</f>
        <v>501.15481281180683</v>
      </c>
      <c r="V100" s="133">
        <f>IF(V$2,'Lin87'!V100+'Lin91'!V100+'Lin01'!V100+Quad87!V100+Quad91!V100+Quad01!V100+'HP87'!V100+'HP91'!V100+'HP01'!V100+Mean87!V100+Mean91!V100+Mean01!V100+MeanCommon!V100,0)</f>
        <v>0.64827172638753461</v>
      </c>
      <c r="W100" s="133">
        <f>IF(W$2,'Lin87'!W100+'Lin91'!W100+'Lin01'!W100+Quad87!W100+Quad91!W100+Quad01!W100+'HP87'!W100+'HP91'!W100+'HP01'!W100+Mean87!W100+Mean91!W100+Mean01!W100+MeanCommon!W100,0)</f>
        <v>464.31729255753385</v>
      </c>
      <c r="X100" s="133">
        <f>IF(X$2,'Lin87'!X100+'Lin91'!X100+'Lin01'!X100+Quad87!X100+Quad91!X100+Quad01!X100+'HP87'!X100+'HP91'!X100+'HP01'!X100+Mean87!X100+Mean91!X100+Mean01!X100+MeanCommon!X100,0)</f>
        <v>0.5569110282440688</v>
      </c>
      <c r="Y100" s="133">
        <f>IF(Y$2,'Lin87'!Y100+'Lin91'!Y100+'Lin01'!Y100+Quad87!Y100+Quad91!Y100+Quad01!Y100+'HP87'!Y100+'HP91'!Y100+'HP01'!Y100+Mean87!Y100+Mean91!Y100+Mean01!Y100+MeanCommon!Y100,0)</f>
        <v>0.53927454418851795</v>
      </c>
      <c r="Z100" s="133">
        <f>IF(Z$2,'Lin87'!Z100+'Lin91'!Z100+'Lin01'!Z100+Quad87!Z100+Quad91!Z100+Quad01!Z100+'HP87'!Z100+'HP91'!Z100+'HP01'!Z100+Mean87!Z100+Mean91!Z100+Mean01!Z100+MeanCommon!Z100,0)</f>
        <v>361.25976704272949</v>
      </c>
      <c r="AA100" s="133">
        <f>IF(AA$2,'Lin87'!AA100+'Lin91'!AA100+'Lin01'!AA100+Quad87!AA100+Quad91!AA100+Quad01!AA100+'HP87'!AA100+'HP91'!AA100+'HP01'!AA100+Mean87!AA100+Mean91!AA100+Mean01!AA100+MeanCommon!AA100,0)</f>
        <v>369.07433698075431</v>
      </c>
      <c r="AB100" s="133">
        <f>IF(AB$2,'Lin87'!AB100+'Lin91'!AB100+'Lin01'!AB100+Quad87!AB100+Quad91!AB100+Quad01!AB100+'HP87'!AB100+'HP91'!AB100+'HP01'!AB100+Mean87!AB100+Mean91!AB100+Mean01!AB100+MeanCommon!AB100,0)</f>
        <v>-8.2708477966612381</v>
      </c>
      <c r="AC100" s="133">
        <f>IF(AC$2,'Lin87'!AC100+'Lin91'!AC100+'Lin01'!AC100+Quad87!AC100+Quad91!AC100+Quad01!AC100+'HP87'!AC100+'HP91'!AC100+'HP01'!AC100+Mean87!AC100+Mean91!AC100+Mean01!AC100+MeanCommon!AC100,0)</f>
        <v>7.9282891803892195</v>
      </c>
      <c r="AD100" s="133">
        <f>IF(AD$2,'Lin87'!AD100+'Lin91'!AD100+'Lin01'!AD100+Quad87!AD100+Quad91!AD100+Quad01!AD100+'HP87'!AD100+'HP91'!AD100+'HP01'!AD100+Mean87!AD100+Mean91!AD100+Mean01!AD100+MeanCommon!AD100,0)</f>
        <v>1.21041671779895</v>
      </c>
    </row>
    <row r="101" spans="1:30">
      <c r="A101" t="s">
        <v>362</v>
      </c>
      <c r="B101" s="133">
        <f>IF(B$2,'Lin87'!B101+'Lin91'!B101+'Lin01'!B101+Quad87!B101+Quad91!B101+Quad01!B101+'HP87'!B101+'HP91'!B101+'HP01'!B101+Mean87!B101+Mean91!B101+Mean01!B101+MeanCommon!B101,0)</f>
        <v>0.97508613524746723</v>
      </c>
      <c r="C101" s="133">
        <f>IF(C$2,'Lin87'!C101+'Lin91'!C101+'Lin01'!C101+Quad87!C101+Quad91!C101+Quad01!C101+'HP87'!C101+'HP91'!C101+'HP01'!C101+Mean87!C101+Mean91!C101+Mean01!C101+MeanCommon!C101,0)</f>
        <v>1.0965181975386731</v>
      </c>
      <c r="D101" s="133">
        <f>IF(D$2,'Lin87'!D101+'Lin91'!D101+'Lin01'!D101+Quad87!D101+Quad91!D101+Quad01!D101+'HP87'!D101+'HP91'!D101+'HP01'!D101+Mean87!D101+Mean91!D101+Mean01!D101+MeanCommon!D101,0)</f>
        <v>1493.1134530800966</v>
      </c>
      <c r="E101" s="133">
        <f>IF(E$2,'Lin87'!E101+'Lin91'!E101+'Lin01'!E101+Quad87!E101+Quad91!E101+Quad01!E101+'HP87'!E101+'HP91'!E101+'HP01'!E101+Mean87!E101+Mean91!E101+Mean01!E101+MeanCommon!E101,0)</f>
        <v>1502.8242969288067</v>
      </c>
      <c r="F101" s="133">
        <f>IF(F$2,'Lin87'!F101+'Lin91'!F101+'Lin01'!F101+Quad87!F101+Quad91!F101+Quad01!F101+'HP87'!F101+'HP91'!F101+'HP01'!F101+Mean87!F101+Mean91!F101+Mean01!F101+MeanCommon!F101,0)</f>
        <v>1526.7646078457378</v>
      </c>
      <c r="G101" s="133">
        <f>IF(G$2,'Lin87'!G101+'Lin91'!G101+'Lin01'!G101+Quad87!G101+Quad91!G101+Quad01!G101+'HP87'!G101+'HP91'!G101+'HP01'!G101+Mean87!G101+Mean91!G101+Mean01!G101+MeanCommon!G101,0)</f>
        <v>1.3145283028639994</v>
      </c>
      <c r="H101" s="133">
        <f>IF(H$2,'Lin87'!H101+'Lin91'!H101+'Lin01'!H101+Quad87!H101+Quad91!H101+Quad01!H101+'HP87'!H101+'HP91'!H101+'HP01'!H101+Mean87!H101+Mean91!H101+Mean01!H101+MeanCommon!H101,0)</f>
        <v>1.5599703268041563</v>
      </c>
      <c r="I101" s="133">
        <f>IF(I$2,'Lin87'!I101+'Lin91'!I101+'Lin01'!I101+Quad87!I101+Quad91!I101+Quad01!I101+'HP87'!I101+'HP91'!I101+'HP01'!I101+Mean87!I101+Mean91!I101+Mean01!I101+MeanCommon!I101,0)</f>
        <v>0.81715954503174404</v>
      </c>
      <c r="J101" s="133">
        <f>IF(J$2,'Lin87'!J101+'Lin91'!J101+'Lin01'!J101+Quad87!J101+Quad91!J101+Quad01!J101+'HP87'!J101+'HP91'!J101+'HP01'!J101+Mean87!J101+Mean91!J101+Mean01!J101+MeanCommon!J101,0)</f>
        <v>0.63679839703649488</v>
      </c>
      <c r="K101" s="133">
        <f>IF(K$2,'Lin87'!K101+'Lin91'!K101+'Lin01'!K101+Quad87!K101+Quad91!K101+Quad01!K101+'HP87'!K101+'HP91'!K101+'HP01'!K101+Mean87!K101+Mean91!K101+Mean01!K101+MeanCommon!K101,0)</f>
        <v>0.96453127407305739</v>
      </c>
      <c r="L101" s="133">
        <f>IF(L$2,'Lin87'!L101+'Lin91'!L101+'Lin01'!L101+Quad87!L101+Quad91!L101+Quad01!L101+'HP87'!L101+'HP91'!L101+'HP01'!L101+Mean87!L101+Mean91!L101+Mean01!L101+MeanCommon!L101,0)</f>
        <v>0.14737172904131154</v>
      </c>
      <c r="M101" s="133">
        <f>IF(M$2,'Lin87'!M101+'Lin91'!M101+'Lin01'!M101+Quad87!M101+Quad91!M101+Quad01!M101+'HP87'!M101+'HP91'!M101+'HP01'!M101+Mean87!M101+Mean91!M101+Mean01!M101+MeanCommon!M101,0)</f>
        <v>455.59516534320505</v>
      </c>
      <c r="N101" s="133">
        <f>IF(N$2,'Lin87'!N101+'Lin91'!N101+'Lin01'!N101+Quad87!N101+Quad91!N101+Quad01!N101+'HP87'!N101+'HP91'!N101+'HP01'!N101+Mean87!N101+Mean91!N101+Mean01!N101+MeanCommon!N101,0)</f>
        <v>0.24839447836386697</v>
      </c>
      <c r="O101" s="133">
        <f>IF(O$2,'Lin87'!O101+'Lin91'!O101+'Lin01'!O101+Quad87!O101+Quad91!O101+Quad01!O101+'HP87'!O101+'HP91'!O101+'HP01'!O101+Mean87!O101+Mean91!O101+Mean01!O101+MeanCommon!O101,0)</f>
        <v>5.8699579730958451</v>
      </c>
      <c r="P101" s="133">
        <f>IF(P$2,'Lin87'!P101+'Lin91'!P101+'Lin01'!P101+Quad87!P101+Quad91!P101+Quad01!P101+'HP87'!P101+'HP91'!P101+'HP01'!P101+Mean87!P101+Mean91!P101+Mean01!P101+MeanCommon!P101,0)</f>
        <v>-9.1633183224032411E-2</v>
      </c>
      <c r="Q101" s="133">
        <f>IF(Q$2,'Lin87'!Q101+'Lin91'!Q101+'Lin01'!Q101+Quad87!Q101+Quad91!Q101+Quad01!Q101+'HP87'!Q101+'HP91'!Q101+'HP01'!Q101+Mean87!Q101+Mean91!Q101+Mean01!Q101+MeanCommon!Q101,0)</f>
        <v>1489.4983413285404</v>
      </c>
      <c r="R101" s="133">
        <f>IF(R$2,'Lin87'!R101+'Lin91'!R101+'Lin01'!R101+Quad87!R101+Quad91!R101+Quad01!R101+'HP87'!R101+'HP91'!R101+'HP01'!R101+Mean87!R101+Mean91!R101+Mean01!R101+MeanCommon!R101,0)</f>
        <v>0.78705022968172189</v>
      </c>
      <c r="S101" s="133">
        <f>IF(S$2,'Lin87'!S101+'Lin91'!S101+'Lin01'!S101+Quad87!S101+Quad91!S101+Quad01!S101+'HP87'!S101+'HP91'!S101+'HP01'!S101+Mean87!S101+Mean91!S101+Mean01!S101+MeanCommon!S101,0)</f>
        <v>0.42983300578841338</v>
      </c>
      <c r="T101" s="133">
        <f>IF(T$2,'Lin87'!T101+'Lin91'!T101+'Lin01'!T101+Quad87!T101+Quad91!T101+Quad01!T101+'HP87'!T101+'HP91'!T101+'HP01'!T101+Mean87!T101+Mean91!T101+Mean01!T101+MeanCommon!T101,0)</f>
        <v>0.35721722389330995</v>
      </c>
      <c r="U101" s="133">
        <f>IF(U$2,'Lin87'!U101+'Lin91'!U101+'Lin01'!U101+Quad87!U101+Quad91!U101+Quad01!U101+'HP87'!U101+'HP91'!U101+'HP01'!U101+Mean87!U101+Mean91!U101+Mean01!U101+MeanCommon!U101,0)</f>
        <v>502.06941041424852</v>
      </c>
      <c r="V101" s="133">
        <f>IF(V$2,'Lin87'!V101+'Lin91'!V101+'Lin01'!V101+Quad87!V101+Quad91!V101+Quad01!V101+'HP87'!V101+'HP91'!V101+'HP01'!V101+Mean87!V101+Mean91!V101+Mean01!V101+MeanCommon!V101,0)</f>
        <v>0.64827172638753461</v>
      </c>
      <c r="W101" s="133">
        <f>IF(W$2,'Lin87'!W101+'Lin91'!W101+'Lin01'!W101+Quad87!W101+Quad91!W101+Quad01!W101+'HP87'!W101+'HP91'!W101+'HP01'!W101+Mean87!W101+Mean91!W101+Mean01!W101+MeanCommon!W101,0)</f>
        <v>464.31729255753385</v>
      </c>
      <c r="X101" s="133">
        <f>IF(X$2,'Lin87'!X101+'Lin91'!X101+'Lin01'!X101+Quad87!X101+Quad91!X101+Quad01!X101+'HP87'!X101+'HP91'!X101+'HP01'!X101+Mean87!X101+Mean91!X101+Mean01!X101+MeanCommon!X101,0)</f>
        <v>0.5569110282440688</v>
      </c>
      <c r="Y101" s="133">
        <f>IF(Y$2,'Lin87'!Y101+'Lin91'!Y101+'Lin01'!Y101+Quad87!Y101+Quad91!Y101+Quad01!Y101+'HP87'!Y101+'HP91'!Y101+'HP01'!Y101+Mean87!Y101+Mean91!Y101+Mean01!Y101+MeanCommon!Y101,0)</f>
        <v>0.53927454418851795</v>
      </c>
      <c r="Z101" s="133">
        <f>IF(Z$2,'Lin87'!Z101+'Lin91'!Z101+'Lin01'!Z101+Quad87!Z101+Quad91!Z101+Quad01!Z101+'HP87'!Z101+'HP91'!Z101+'HP01'!Z101+Mean87!Z101+Mean91!Z101+Mean01!Z101+MeanCommon!Z101,0)</f>
        <v>361.06055206501975</v>
      </c>
      <c r="AA101" s="133">
        <f>IF(AA$2,'Lin87'!AA101+'Lin91'!AA101+'Lin01'!AA101+Quad87!AA101+Quad91!AA101+Quad01!AA101+'HP87'!AA101+'HP91'!AA101+'HP01'!AA101+Mean87!AA101+Mean91!AA101+Mean01!AA101+MeanCommon!AA101,0)</f>
        <v>368.7990756932719</v>
      </c>
      <c r="AB101" s="133">
        <f>IF(AB$2,'Lin87'!AB101+'Lin91'!AB101+'Lin01'!AB101+Quad87!AB101+Quad91!AB101+Quad01!AB101+'HP87'!AB101+'HP91'!AB101+'HP01'!AB101+Mean87!AB101+Mean91!AB101+Mean01!AB101+MeanCommon!AB101,0)</f>
        <v>-8.2708477966612381</v>
      </c>
      <c r="AC101" s="133">
        <f>IF(AC$2,'Lin87'!AC101+'Lin91'!AC101+'Lin01'!AC101+Quad87!AC101+Quad91!AC101+Quad01!AC101+'HP87'!AC101+'HP91'!AC101+'HP01'!AC101+Mean87!AC101+Mean91!AC101+Mean01!AC101+MeanCommon!AC101,0)</f>
        <v>7.9282891803892195</v>
      </c>
      <c r="AD101" s="133">
        <f>IF(AD$2,'Lin87'!AD101+'Lin91'!AD101+'Lin01'!AD101+Quad87!AD101+Quad91!AD101+Quad01!AD101+'HP87'!AD101+'HP91'!AD101+'HP01'!AD101+Mean87!AD101+Mean91!AD101+Mean01!AD101+MeanCommon!AD101,0)</f>
        <v>1.21041671779895</v>
      </c>
    </row>
    <row r="102" spans="1:30">
      <c r="A102" t="s">
        <v>363</v>
      </c>
      <c r="B102" s="133">
        <f>IF(B$2,'Lin87'!B102+'Lin91'!B102+'Lin01'!B102+Quad87!B102+Quad91!B102+Quad01!B102+'HP87'!B102+'HP91'!B102+'HP01'!B102+Mean87!B102+Mean91!B102+Mean01!B102+MeanCommon!B102,0)</f>
        <v>0.97508613524746723</v>
      </c>
      <c r="C102" s="133">
        <f>IF(C$2,'Lin87'!C102+'Lin91'!C102+'Lin01'!C102+Quad87!C102+Quad91!C102+Quad01!C102+'HP87'!C102+'HP91'!C102+'HP01'!C102+Mean87!C102+Mean91!C102+Mean01!C102+MeanCommon!C102,0)</f>
        <v>1.0965181975386731</v>
      </c>
      <c r="D102" s="133">
        <f>IF(D$2,'Lin87'!D102+'Lin91'!D102+'Lin01'!D102+Quad87!D102+Quad91!D102+Quad01!D102+'HP87'!D102+'HP91'!D102+'HP01'!D102+Mean87!D102+Mean91!D102+Mean01!D102+MeanCommon!D102,0)</f>
        <v>1493.1071981584853</v>
      </c>
      <c r="E102" s="133">
        <f>IF(E$2,'Lin87'!E102+'Lin91'!E102+'Lin01'!E102+Quad87!E102+Quad91!E102+Quad01!E102+'HP87'!E102+'HP91'!E102+'HP01'!E102+Mean87!E102+Mean91!E102+Mean01!E102+MeanCommon!E102,0)</f>
        <v>1502.8401834523224</v>
      </c>
      <c r="F102" s="133">
        <f>IF(F$2,'Lin87'!F102+'Lin91'!F102+'Lin01'!F102+Quad87!F102+Quad91!F102+Quad01!F102+'HP87'!F102+'HP91'!F102+'HP01'!F102+Mean87!F102+Mean91!F102+Mean01!F102+MeanCommon!F102,0)</f>
        <v>1527.0102070461824</v>
      </c>
      <c r="G102" s="133">
        <f>IF(G$2,'Lin87'!G102+'Lin91'!G102+'Lin01'!G102+Quad87!G102+Quad91!G102+Quad01!G102+'HP87'!G102+'HP91'!G102+'HP01'!G102+Mean87!G102+Mean91!G102+Mean01!G102+MeanCommon!G102,0)</f>
        <v>1.3145283028639994</v>
      </c>
      <c r="H102" s="133">
        <f>IF(H$2,'Lin87'!H102+'Lin91'!H102+'Lin01'!H102+Quad87!H102+Quad91!H102+Quad01!H102+'HP87'!H102+'HP91'!H102+'HP01'!H102+Mean87!H102+Mean91!H102+Mean01!H102+MeanCommon!H102,0)</f>
        <v>1.5599703268041563</v>
      </c>
      <c r="I102" s="133">
        <f>IF(I$2,'Lin87'!I102+'Lin91'!I102+'Lin01'!I102+Quad87!I102+Quad91!I102+Quad01!I102+'HP87'!I102+'HP91'!I102+'HP01'!I102+Mean87!I102+Mean91!I102+Mean01!I102+MeanCommon!I102,0)</f>
        <v>0.81715954503174404</v>
      </c>
      <c r="J102" s="133">
        <f>IF(J$2,'Lin87'!J102+'Lin91'!J102+'Lin01'!J102+Quad87!J102+Quad91!J102+Quad01!J102+'HP87'!J102+'HP91'!J102+'HP01'!J102+Mean87!J102+Mean91!J102+Mean01!J102+MeanCommon!J102,0)</f>
        <v>0.63679839703649488</v>
      </c>
      <c r="K102" s="133">
        <f>IF(K$2,'Lin87'!K102+'Lin91'!K102+'Lin01'!K102+Quad87!K102+Quad91!K102+Quad01!K102+'HP87'!K102+'HP91'!K102+'HP01'!K102+Mean87!K102+Mean91!K102+Mean01!K102+MeanCommon!K102,0)</f>
        <v>0.96453127407305739</v>
      </c>
      <c r="L102" s="133">
        <f>IF(L$2,'Lin87'!L102+'Lin91'!L102+'Lin01'!L102+Quad87!L102+Quad91!L102+Quad01!L102+'HP87'!L102+'HP91'!L102+'HP01'!L102+Mean87!L102+Mean91!L102+Mean01!L102+MeanCommon!L102,0)</f>
        <v>0.14737172904131154</v>
      </c>
      <c r="M102" s="133">
        <f>IF(M$2,'Lin87'!M102+'Lin91'!M102+'Lin01'!M102+Quad87!M102+Quad91!M102+Quad01!M102+'HP87'!M102+'HP91'!M102+'HP01'!M102+Mean87!M102+Mean91!M102+Mean01!M102+MeanCommon!M102,0)</f>
        <v>455.59516534320505</v>
      </c>
      <c r="N102" s="133">
        <f>IF(N$2,'Lin87'!N102+'Lin91'!N102+'Lin01'!N102+Quad87!N102+Quad91!N102+Quad01!N102+'HP87'!N102+'HP91'!N102+'HP01'!N102+Mean87!N102+Mean91!N102+Mean01!N102+MeanCommon!N102,0)</f>
        <v>0.24839447836386697</v>
      </c>
      <c r="O102" s="133">
        <f>IF(O$2,'Lin87'!O102+'Lin91'!O102+'Lin01'!O102+Quad87!O102+Quad91!O102+Quad01!O102+'HP87'!O102+'HP91'!O102+'HP01'!O102+Mean87!O102+Mean91!O102+Mean01!O102+MeanCommon!O102,0)</f>
        <v>5.8699579730958451</v>
      </c>
      <c r="P102" s="133">
        <f>IF(P$2,'Lin87'!P102+'Lin91'!P102+'Lin01'!P102+Quad87!P102+Quad91!P102+Quad01!P102+'HP87'!P102+'HP91'!P102+'HP01'!P102+Mean87!P102+Mean91!P102+Mean01!P102+MeanCommon!P102,0)</f>
        <v>-9.1633183224032411E-2</v>
      </c>
      <c r="Q102" s="133">
        <f>IF(Q$2,'Lin87'!Q102+'Lin91'!Q102+'Lin01'!Q102+Quad87!Q102+Quad91!Q102+Quad01!Q102+'HP87'!Q102+'HP91'!Q102+'HP01'!Q102+Mean87!Q102+Mean91!Q102+Mean01!Q102+MeanCommon!Q102,0)</f>
        <v>1490.6456829391652</v>
      </c>
      <c r="R102" s="133">
        <f>IF(R$2,'Lin87'!R102+'Lin91'!R102+'Lin01'!R102+Quad87!R102+Quad91!R102+Quad01!R102+'HP87'!R102+'HP91'!R102+'HP01'!R102+Mean87!R102+Mean91!R102+Mean01!R102+MeanCommon!R102,0)</f>
        <v>0.78705022968172189</v>
      </c>
      <c r="S102" s="133">
        <f>IF(S$2,'Lin87'!S102+'Lin91'!S102+'Lin01'!S102+Quad87!S102+Quad91!S102+Quad01!S102+'HP87'!S102+'HP91'!S102+'HP01'!S102+Mean87!S102+Mean91!S102+Mean01!S102+MeanCommon!S102,0)</f>
        <v>0.42983300578841338</v>
      </c>
      <c r="T102" s="133">
        <f>IF(T$2,'Lin87'!T102+'Lin91'!T102+'Lin01'!T102+Quad87!T102+Quad91!T102+Quad01!T102+'HP87'!T102+'HP91'!T102+'HP01'!T102+Mean87!T102+Mean91!T102+Mean01!T102+MeanCommon!T102,0)</f>
        <v>0.35721722389330995</v>
      </c>
      <c r="U102" s="133">
        <f>IF(U$2,'Lin87'!U102+'Lin91'!U102+'Lin01'!U102+Quad87!U102+Quad91!U102+Quad01!U102+'HP87'!U102+'HP91'!U102+'HP01'!U102+Mean87!U102+Mean91!U102+Mean01!U102+MeanCommon!U102,0)</f>
        <v>502.98400801669015</v>
      </c>
      <c r="V102" s="133">
        <f>IF(V$2,'Lin87'!V102+'Lin91'!V102+'Lin01'!V102+Quad87!V102+Quad91!V102+Quad01!V102+'HP87'!V102+'HP91'!V102+'HP01'!V102+Mean87!V102+Mean91!V102+Mean01!V102+MeanCommon!V102,0)</f>
        <v>0.64827172638753461</v>
      </c>
      <c r="W102" s="133">
        <f>IF(W$2,'Lin87'!W102+'Lin91'!W102+'Lin01'!W102+Quad87!W102+Quad91!W102+Quad01!W102+'HP87'!W102+'HP91'!W102+'HP01'!W102+Mean87!W102+Mean91!W102+Mean01!W102+MeanCommon!W102,0)</f>
        <v>464.31729255753385</v>
      </c>
      <c r="X102" s="133">
        <f>IF(X$2,'Lin87'!X102+'Lin91'!X102+'Lin01'!X102+Quad87!X102+Quad91!X102+Quad01!X102+'HP87'!X102+'HP91'!X102+'HP01'!X102+Mean87!X102+Mean91!X102+Mean01!X102+MeanCommon!X102,0)</f>
        <v>0.5569110282440688</v>
      </c>
      <c r="Y102" s="133">
        <f>IF(Y$2,'Lin87'!Y102+'Lin91'!Y102+'Lin01'!Y102+Quad87!Y102+Quad91!Y102+Quad01!Y102+'HP87'!Y102+'HP91'!Y102+'HP01'!Y102+Mean87!Y102+Mean91!Y102+Mean01!Y102+MeanCommon!Y102,0)</f>
        <v>0.53927454418851795</v>
      </c>
      <c r="Z102" s="133">
        <f>IF(Z$2,'Lin87'!Z102+'Lin91'!Z102+'Lin01'!Z102+Quad87!Z102+Quad91!Z102+Quad01!Z102+'HP87'!Z102+'HP91'!Z102+'HP01'!Z102+Mean87!Z102+Mean91!Z102+Mean01!Z102+MeanCommon!Z102,0)</f>
        <v>360.86133708731006</v>
      </c>
      <c r="AA102" s="133">
        <f>IF(AA$2,'Lin87'!AA102+'Lin91'!AA102+'Lin01'!AA102+Quad87!AA102+Quad91!AA102+Quad01!AA102+'HP87'!AA102+'HP91'!AA102+'HP01'!AA102+Mean87!AA102+Mean91!AA102+Mean01!AA102+MeanCommon!AA102,0)</f>
        <v>368.52381440578944</v>
      </c>
      <c r="AB102" s="133">
        <f>IF(AB$2,'Lin87'!AB102+'Lin91'!AB102+'Lin01'!AB102+Quad87!AB102+Quad91!AB102+Quad01!AB102+'HP87'!AB102+'HP91'!AB102+'HP01'!AB102+Mean87!AB102+Mean91!AB102+Mean01!AB102+MeanCommon!AB102,0)</f>
        <v>-8.2708477966612381</v>
      </c>
      <c r="AC102" s="133">
        <f>IF(AC$2,'Lin87'!AC102+'Lin91'!AC102+'Lin01'!AC102+Quad87!AC102+Quad91!AC102+Quad01!AC102+'HP87'!AC102+'HP91'!AC102+'HP01'!AC102+Mean87!AC102+Mean91!AC102+Mean01!AC102+MeanCommon!AC102,0)</f>
        <v>7.9282891803892195</v>
      </c>
      <c r="AD102" s="133">
        <f>IF(AD$2,'Lin87'!AD102+'Lin91'!AD102+'Lin01'!AD102+Quad87!AD102+Quad91!AD102+Quad01!AD102+'HP87'!AD102+'HP91'!AD102+'HP01'!AD102+Mean87!AD102+Mean91!AD102+Mean01!AD102+MeanCommon!AD102,0)</f>
        <v>1.21041671779895</v>
      </c>
    </row>
    <row r="103" spans="1:30">
      <c r="A103" t="s">
        <v>364</v>
      </c>
      <c r="B103" s="133">
        <f>IF(B$2,'Lin87'!B103+'Lin91'!B103+'Lin01'!B103+Quad87!B103+Quad91!B103+Quad01!B103+'HP87'!B103+'HP91'!B103+'HP01'!B103+Mean87!B103+Mean91!B103+Mean01!B103+MeanCommon!B103,0)</f>
        <v>0.97508613524746723</v>
      </c>
      <c r="C103" s="133">
        <f>IF(C$2,'Lin87'!C103+'Lin91'!C103+'Lin01'!C103+Quad87!C103+Quad91!C103+Quad01!C103+'HP87'!C103+'HP91'!C103+'HP01'!C103+Mean87!C103+Mean91!C103+Mean01!C103+MeanCommon!C103,0)</f>
        <v>1.0965181975386731</v>
      </c>
      <c r="D103" s="133">
        <f>IF(D$2,'Lin87'!D103+'Lin91'!D103+'Lin01'!D103+Quad87!D103+Quad91!D103+Quad01!D103+'HP87'!D103+'HP91'!D103+'HP01'!D103+Mean87!D103+Mean91!D103+Mean01!D103+MeanCommon!D103,0)</f>
        <v>1493.1009432368739</v>
      </c>
      <c r="E103" s="133">
        <f>IF(E$2,'Lin87'!E103+'Lin91'!E103+'Lin01'!E103+Quad87!E103+Quad91!E103+Quad01!E103+'HP87'!E103+'HP91'!E103+'HP01'!E103+Mean87!E103+Mean91!E103+Mean01!E103+MeanCommon!E103,0)</f>
        <v>1502.8560699758382</v>
      </c>
      <c r="F103" s="133">
        <f>IF(F$2,'Lin87'!F103+'Lin91'!F103+'Lin01'!F103+Quad87!F103+Quad91!F103+Quad01!F103+'HP87'!F103+'HP91'!F103+'HP01'!F103+Mean87!F103+Mean91!F103+Mean01!F103+MeanCommon!F103,0)</f>
        <v>1527.2558062466269</v>
      </c>
      <c r="G103" s="133">
        <f>IF(G$2,'Lin87'!G103+'Lin91'!G103+'Lin01'!G103+Quad87!G103+Quad91!G103+Quad01!G103+'HP87'!G103+'HP91'!G103+'HP01'!G103+Mean87!G103+Mean91!G103+Mean01!G103+MeanCommon!G103,0)</f>
        <v>1.3145283028639994</v>
      </c>
      <c r="H103" s="133">
        <f>IF(H$2,'Lin87'!H103+'Lin91'!H103+'Lin01'!H103+Quad87!H103+Quad91!H103+Quad01!H103+'HP87'!H103+'HP91'!H103+'HP01'!H103+Mean87!H103+Mean91!H103+Mean01!H103+MeanCommon!H103,0)</f>
        <v>1.5599703268041563</v>
      </c>
      <c r="I103" s="133">
        <f>IF(I$2,'Lin87'!I103+'Lin91'!I103+'Lin01'!I103+Quad87!I103+Quad91!I103+Quad01!I103+'HP87'!I103+'HP91'!I103+'HP01'!I103+Mean87!I103+Mean91!I103+Mean01!I103+MeanCommon!I103,0)</f>
        <v>0.81715954503174404</v>
      </c>
      <c r="J103" s="133">
        <f>IF(J$2,'Lin87'!J103+'Lin91'!J103+'Lin01'!J103+Quad87!J103+Quad91!J103+Quad01!J103+'HP87'!J103+'HP91'!J103+'HP01'!J103+Mean87!J103+Mean91!J103+Mean01!J103+MeanCommon!J103,0)</f>
        <v>0.63679839703649488</v>
      </c>
      <c r="K103" s="133">
        <f>IF(K$2,'Lin87'!K103+'Lin91'!K103+'Lin01'!K103+Quad87!K103+Quad91!K103+Quad01!K103+'HP87'!K103+'HP91'!K103+'HP01'!K103+Mean87!K103+Mean91!K103+Mean01!K103+MeanCommon!K103,0)</f>
        <v>0.96453127407305739</v>
      </c>
      <c r="L103" s="133">
        <f>IF(L$2,'Lin87'!L103+'Lin91'!L103+'Lin01'!L103+Quad87!L103+Quad91!L103+Quad01!L103+'HP87'!L103+'HP91'!L103+'HP01'!L103+Mean87!L103+Mean91!L103+Mean01!L103+MeanCommon!L103,0)</f>
        <v>0.14737172904131154</v>
      </c>
      <c r="M103" s="133">
        <f>IF(M$2,'Lin87'!M103+'Lin91'!M103+'Lin01'!M103+Quad87!M103+Quad91!M103+Quad01!M103+'HP87'!M103+'HP91'!M103+'HP01'!M103+Mean87!M103+Mean91!M103+Mean01!M103+MeanCommon!M103,0)</f>
        <v>455.59516534320505</v>
      </c>
      <c r="N103" s="133">
        <f>IF(N$2,'Lin87'!N103+'Lin91'!N103+'Lin01'!N103+Quad87!N103+Quad91!N103+Quad01!N103+'HP87'!N103+'HP91'!N103+'HP01'!N103+Mean87!N103+Mean91!N103+Mean01!N103+MeanCommon!N103,0)</f>
        <v>0.24839447836386697</v>
      </c>
      <c r="O103" s="133">
        <f>IF(O$2,'Lin87'!O103+'Lin91'!O103+'Lin01'!O103+Quad87!O103+Quad91!O103+Quad01!O103+'HP87'!O103+'HP91'!O103+'HP01'!O103+Mean87!O103+Mean91!O103+Mean01!O103+MeanCommon!O103,0)</f>
        <v>5.8699579730958451</v>
      </c>
      <c r="P103" s="133">
        <f>IF(P$2,'Lin87'!P103+'Lin91'!P103+'Lin01'!P103+Quad87!P103+Quad91!P103+Quad01!P103+'HP87'!P103+'HP91'!P103+'HP01'!P103+Mean87!P103+Mean91!P103+Mean01!P103+MeanCommon!P103,0)</f>
        <v>-9.1633183224032411E-2</v>
      </c>
      <c r="Q103" s="133">
        <f>IF(Q$2,'Lin87'!Q103+'Lin91'!Q103+'Lin01'!Q103+Quad87!Q103+Quad91!Q103+Quad01!Q103+'HP87'!Q103+'HP91'!Q103+'HP01'!Q103+Mean87!Q103+Mean91!Q103+Mean01!Q103+MeanCommon!Q103,0)</f>
        <v>1491.7930245497901</v>
      </c>
      <c r="R103" s="133">
        <f>IF(R$2,'Lin87'!R103+'Lin91'!R103+'Lin01'!R103+Quad87!R103+Quad91!R103+Quad01!R103+'HP87'!R103+'HP91'!R103+'HP01'!R103+Mean87!R103+Mean91!R103+Mean01!R103+MeanCommon!R103,0)</f>
        <v>0.78705022968172189</v>
      </c>
      <c r="S103" s="133">
        <f>IF(S$2,'Lin87'!S103+'Lin91'!S103+'Lin01'!S103+Quad87!S103+Quad91!S103+Quad01!S103+'HP87'!S103+'HP91'!S103+'HP01'!S103+Mean87!S103+Mean91!S103+Mean01!S103+MeanCommon!S103,0)</f>
        <v>0.42983300578841338</v>
      </c>
      <c r="T103" s="133">
        <f>IF(T$2,'Lin87'!T103+'Lin91'!T103+'Lin01'!T103+Quad87!T103+Quad91!T103+Quad01!T103+'HP87'!T103+'HP91'!T103+'HP01'!T103+Mean87!T103+Mean91!T103+Mean01!T103+MeanCommon!T103,0)</f>
        <v>0.35721722389330995</v>
      </c>
      <c r="U103" s="133">
        <f>IF(U$2,'Lin87'!U103+'Lin91'!U103+'Lin01'!U103+Quad87!U103+Quad91!U103+Quad01!U103+'HP87'!U103+'HP91'!U103+'HP01'!U103+Mean87!U103+Mean91!U103+Mean01!U103+MeanCommon!U103,0)</f>
        <v>503.89860561913179</v>
      </c>
      <c r="V103" s="133">
        <f>IF(V$2,'Lin87'!V103+'Lin91'!V103+'Lin01'!V103+Quad87!V103+Quad91!V103+Quad01!V103+'HP87'!V103+'HP91'!V103+'HP01'!V103+Mean87!V103+Mean91!V103+Mean01!V103+MeanCommon!V103,0)</f>
        <v>0.64827172638753461</v>
      </c>
      <c r="W103" s="133">
        <f>IF(W$2,'Lin87'!W103+'Lin91'!W103+'Lin01'!W103+Quad87!W103+Quad91!W103+Quad01!W103+'HP87'!W103+'HP91'!W103+'HP01'!W103+Mean87!W103+Mean91!W103+Mean01!W103+MeanCommon!W103,0)</f>
        <v>464.31729255753385</v>
      </c>
      <c r="X103" s="133">
        <f>IF(X$2,'Lin87'!X103+'Lin91'!X103+'Lin01'!X103+Quad87!X103+Quad91!X103+Quad01!X103+'HP87'!X103+'HP91'!X103+'HP01'!X103+Mean87!X103+Mean91!X103+Mean01!X103+MeanCommon!X103,0)</f>
        <v>0.5569110282440688</v>
      </c>
      <c r="Y103" s="133">
        <f>IF(Y$2,'Lin87'!Y103+'Lin91'!Y103+'Lin01'!Y103+Quad87!Y103+Quad91!Y103+Quad01!Y103+'HP87'!Y103+'HP91'!Y103+'HP01'!Y103+Mean87!Y103+Mean91!Y103+Mean01!Y103+MeanCommon!Y103,0)</f>
        <v>0.53927454418851795</v>
      </c>
      <c r="Z103" s="133">
        <f>IF(Z$2,'Lin87'!Z103+'Lin91'!Z103+'Lin01'!Z103+Quad87!Z103+Quad91!Z103+Quad01!Z103+'HP87'!Z103+'HP91'!Z103+'HP01'!Z103+Mean87!Z103+Mean91!Z103+Mean01!Z103+MeanCommon!Z103,0)</f>
        <v>360.66212210960038</v>
      </c>
      <c r="AA103" s="133">
        <f>IF(AA$2,'Lin87'!AA103+'Lin91'!AA103+'Lin01'!AA103+Quad87!AA103+Quad91!AA103+Quad01!AA103+'HP87'!AA103+'HP91'!AA103+'HP01'!AA103+Mean87!AA103+Mean91!AA103+Mean01!AA103+MeanCommon!AA103,0)</f>
        <v>368.24855311830703</v>
      </c>
      <c r="AB103" s="133">
        <f>IF(AB$2,'Lin87'!AB103+'Lin91'!AB103+'Lin01'!AB103+Quad87!AB103+Quad91!AB103+Quad01!AB103+'HP87'!AB103+'HP91'!AB103+'HP01'!AB103+Mean87!AB103+Mean91!AB103+Mean01!AB103+MeanCommon!AB103,0)</f>
        <v>-8.2708477966612381</v>
      </c>
      <c r="AC103" s="133">
        <f>IF(AC$2,'Lin87'!AC103+'Lin91'!AC103+'Lin01'!AC103+Quad87!AC103+Quad91!AC103+Quad01!AC103+'HP87'!AC103+'HP91'!AC103+'HP01'!AC103+Mean87!AC103+Mean91!AC103+Mean01!AC103+MeanCommon!AC103,0)</f>
        <v>7.9282891803892195</v>
      </c>
      <c r="AD103" s="133">
        <f>IF(AD$2,'Lin87'!AD103+'Lin91'!AD103+'Lin01'!AD103+Quad87!AD103+Quad91!AD103+Quad01!AD103+'HP87'!AD103+'HP91'!AD103+'HP01'!AD103+Mean87!AD103+Mean91!AD103+Mean01!AD103+MeanCommon!AD103,0)</f>
        <v>1.21041671779895</v>
      </c>
    </row>
    <row r="104" spans="1:30">
      <c r="A104" t="s">
        <v>365</v>
      </c>
      <c r="B104" s="133">
        <f>IF(B$2,'Lin87'!B104+'Lin91'!B104+'Lin01'!B104+Quad87!B104+Quad91!B104+Quad01!B104+'HP87'!B104+'HP91'!B104+'HP01'!B104+Mean87!B104+Mean91!B104+Mean01!B104+MeanCommon!B104,0)</f>
        <v>0.97508613524746723</v>
      </c>
      <c r="C104" s="133">
        <f>IF(C$2,'Lin87'!C104+'Lin91'!C104+'Lin01'!C104+Quad87!C104+Quad91!C104+Quad01!C104+'HP87'!C104+'HP91'!C104+'HP01'!C104+Mean87!C104+Mean91!C104+Mean01!C104+MeanCommon!C104,0)</f>
        <v>1.0965181975386731</v>
      </c>
      <c r="D104" s="133">
        <f>IF(D$2,'Lin87'!D104+'Lin91'!D104+'Lin01'!D104+Quad87!D104+Quad91!D104+Quad01!D104+'HP87'!D104+'HP91'!D104+'HP01'!D104+Mean87!D104+Mean91!D104+Mean01!D104+MeanCommon!D104,0)</f>
        <v>1493.0946883152626</v>
      </c>
      <c r="E104" s="133">
        <f>IF(E$2,'Lin87'!E104+'Lin91'!E104+'Lin01'!E104+Quad87!E104+Quad91!E104+Quad01!E104+'HP87'!E104+'HP91'!E104+'HP01'!E104+Mean87!E104+Mean91!E104+Mean01!E104+MeanCommon!E104,0)</f>
        <v>1502.8719564993539</v>
      </c>
      <c r="F104" s="133">
        <f>IF(F$2,'Lin87'!F104+'Lin91'!F104+'Lin01'!F104+Quad87!F104+Quad91!F104+Quad01!F104+'HP87'!F104+'HP91'!F104+'HP01'!F104+Mean87!F104+Mean91!F104+Mean01!F104+MeanCommon!F104,0)</f>
        <v>1527.5014054470714</v>
      </c>
      <c r="G104" s="133">
        <f>IF(G$2,'Lin87'!G104+'Lin91'!G104+'Lin01'!G104+Quad87!G104+Quad91!G104+Quad01!G104+'HP87'!G104+'HP91'!G104+'HP01'!G104+Mean87!G104+Mean91!G104+Mean01!G104+MeanCommon!G104,0)</f>
        <v>1.3145283028639994</v>
      </c>
      <c r="H104" s="133">
        <f>IF(H$2,'Lin87'!H104+'Lin91'!H104+'Lin01'!H104+Quad87!H104+Quad91!H104+Quad01!H104+'HP87'!H104+'HP91'!H104+'HP01'!H104+Mean87!H104+Mean91!H104+Mean01!H104+MeanCommon!H104,0)</f>
        <v>1.5599703268041563</v>
      </c>
      <c r="I104" s="133">
        <f>IF(I$2,'Lin87'!I104+'Lin91'!I104+'Lin01'!I104+Quad87!I104+Quad91!I104+Quad01!I104+'HP87'!I104+'HP91'!I104+'HP01'!I104+Mean87!I104+Mean91!I104+Mean01!I104+MeanCommon!I104,0)</f>
        <v>0.81715954503174404</v>
      </c>
      <c r="J104" s="133">
        <f>IF(J$2,'Lin87'!J104+'Lin91'!J104+'Lin01'!J104+Quad87!J104+Quad91!J104+Quad01!J104+'HP87'!J104+'HP91'!J104+'HP01'!J104+Mean87!J104+Mean91!J104+Mean01!J104+MeanCommon!J104,0)</f>
        <v>0.63679839703649488</v>
      </c>
      <c r="K104" s="133">
        <f>IF(K$2,'Lin87'!K104+'Lin91'!K104+'Lin01'!K104+Quad87!K104+Quad91!K104+Quad01!K104+'HP87'!K104+'HP91'!K104+'HP01'!K104+Mean87!K104+Mean91!K104+Mean01!K104+MeanCommon!K104,0)</f>
        <v>0.96453127407305739</v>
      </c>
      <c r="L104" s="133">
        <f>IF(L$2,'Lin87'!L104+'Lin91'!L104+'Lin01'!L104+Quad87!L104+Quad91!L104+Quad01!L104+'HP87'!L104+'HP91'!L104+'HP01'!L104+Mean87!L104+Mean91!L104+Mean01!L104+MeanCommon!L104,0)</f>
        <v>0.14737172904131154</v>
      </c>
      <c r="M104" s="133">
        <f>IF(M$2,'Lin87'!M104+'Lin91'!M104+'Lin01'!M104+Quad87!M104+Quad91!M104+Quad01!M104+'HP87'!M104+'HP91'!M104+'HP01'!M104+Mean87!M104+Mean91!M104+Mean01!M104+MeanCommon!M104,0)</f>
        <v>455.59516534320505</v>
      </c>
      <c r="N104" s="133">
        <f>IF(N$2,'Lin87'!N104+'Lin91'!N104+'Lin01'!N104+Quad87!N104+Quad91!N104+Quad01!N104+'HP87'!N104+'HP91'!N104+'HP01'!N104+Mean87!N104+Mean91!N104+Mean01!N104+MeanCommon!N104,0)</f>
        <v>0.24839447836386697</v>
      </c>
      <c r="O104" s="133">
        <f>IF(O$2,'Lin87'!O104+'Lin91'!O104+'Lin01'!O104+Quad87!O104+Quad91!O104+Quad01!O104+'HP87'!O104+'HP91'!O104+'HP01'!O104+Mean87!O104+Mean91!O104+Mean01!O104+MeanCommon!O104,0)</f>
        <v>5.8699579730958451</v>
      </c>
      <c r="P104" s="133">
        <f>IF(P$2,'Lin87'!P104+'Lin91'!P104+'Lin01'!P104+Quad87!P104+Quad91!P104+Quad01!P104+'HP87'!P104+'HP91'!P104+'HP01'!P104+Mean87!P104+Mean91!P104+Mean01!P104+MeanCommon!P104,0)</f>
        <v>-9.1633183224032411E-2</v>
      </c>
      <c r="Q104" s="133">
        <f>IF(Q$2,'Lin87'!Q104+'Lin91'!Q104+'Lin01'!Q104+Quad87!Q104+Quad91!Q104+Quad01!Q104+'HP87'!Q104+'HP91'!Q104+'HP01'!Q104+Mean87!Q104+Mean91!Q104+Mean01!Q104+MeanCommon!Q104,0)</f>
        <v>1492.9403661604149</v>
      </c>
      <c r="R104" s="133">
        <f>IF(R$2,'Lin87'!R104+'Lin91'!R104+'Lin01'!R104+Quad87!R104+Quad91!R104+Quad01!R104+'HP87'!R104+'HP91'!R104+'HP01'!R104+Mean87!R104+Mean91!R104+Mean01!R104+MeanCommon!R104,0)</f>
        <v>0.78705022968172189</v>
      </c>
      <c r="S104" s="133">
        <f>IF(S$2,'Lin87'!S104+'Lin91'!S104+'Lin01'!S104+Quad87!S104+Quad91!S104+Quad01!S104+'HP87'!S104+'HP91'!S104+'HP01'!S104+Mean87!S104+Mean91!S104+Mean01!S104+MeanCommon!S104,0)</f>
        <v>0.42983300578841338</v>
      </c>
      <c r="T104" s="133">
        <f>IF(T$2,'Lin87'!T104+'Lin91'!T104+'Lin01'!T104+Quad87!T104+Quad91!T104+Quad01!T104+'HP87'!T104+'HP91'!T104+'HP01'!T104+Mean87!T104+Mean91!T104+Mean01!T104+MeanCommon!T104,0)</f>
        <v>0.35721722389330995</v>
      </c>
      <c r="U104" s="133">
        <f>IF(U$2,'Lin87'!U104+'Lin91'!U104+'Lin01'!U104+Quad87!U104+Quad91!U104+Quad01!U104+'HP87'!U104+'HP91'!U104+'HP01'!U104+Mean87!U104+Mean91!U104+Mean01!U104+MeanCommon!U104,0)</f>
        <v>504.81320322157347</v>
      </c>
      <c r="V104" s="133">
        <f>IF(V$2,'Lin87'!V104+'Lin91'!V104+'Lin01'!V104+Quad87!V104+Quad91!V104+Quad01!V104+'HP87'!V104+'HP91'!V104+'HP01'!V104+Mean87!V104+Mean91!V104+Mean01!V104+MeanCommon!V104,0)</f>
        <v>0.64827172638753461</v>
      </c>
      <c r="W104" s="133">
        <f>IF(W$2,'Lin87'!W104+'Lin91'!W104+'Lin01'!W104+Quad87!W104+Quad91!W104+Quad01!W104+'HP87'!W104+'HP91'!W104+'HP01'!W104+Mean87!W104+Mean91!W104+Mean01!W104+MeanCommon!W104,0)</f>
        <v>464.31729255753385</v>
      </c>
      <c r="X104" s="133">
        <f>IF(X$2,'Lin87'!X104+'Lin91'!X104+'Lin01'!X104+Quad87!X104+Quad91!X104+Quad01!X104+'HP87'!X104+'HP91'!X104+'HP01'!X104+Mean87!X104+Mean91!X104+Mean01!X104+MeanCommon!X104,0)</f>
        <v>0.5569110282440688</v>
      </c>
      <c r="Y104" s="133">
        <f>IF(Y$2,'Lin87'!Y104+'Lin91'!Y104+'Lin01'!Y104+Quad87!Y104+Quad91!Y104+Quad01!Y104+'HP87'!Y104+'HP91'!Y104+'HP01'!Y104+Mean87!Y104+Mean91!Y104+Mean01!Y104+MeanCommon!Y104,0)</f>
        <v>0.53927454418851795</v>
      </c>
      <c r="Z104" s="133">
        <f>IF(Z$2,'Lin87'!Z104+'Lin91'!Z104+'Lin01'!Z104+Quad87!Z104+Quad91!Z104+Quad01!Z104+'HP87'!Z104+'HP91'!Z104+'HP01'!Z104+Mean87!Z104+Mean91!Z104+Mean01!Z104+MeanCommon!Z104,0)</f>
        <v>360.46290713189069</v>
      </c>
      <c r="AA104" s="133">
        <f>IF(AA$2,'Lin87'!AA104+'Lin91'!AA104+'Lin01'!AA104+Quad87!AA104+Quad91!AA104+Quad01!AA104+'HP87'!AA104+'HP91'!AA104+'HP01'!AA104+Mean87!AA104+Mean91!AA104+Mean01!AA104+MeanCommon!AA104,0)</f>
        <v>367.97329183082456</v>
      </c>
      <c r="AB104" s="133">
        <f>IF(AB$2,'Lin87'!AB104+'Lin91'!AB104+'Lin01'!AB104+Quad87!AB104+Quad91!AB104+Quad01!AB104+'HP87'!AB104+'HP91'!AB104+'HP01'!AB104+Mean87!AB104+Mean91!AB104+Mean01!AB104+MeanCommon!AB104,0)</f>
        <v>-8.2708477966612381</v>
      </c>
      <c r="AC104" s="133">
        <f>IF(AC$2,'Lin87'!AC104+'Lin91'!AC104+'Lin01'!AC104+Quad87!AC104+Quad91!AC104+Quad01!AC104+'HP87'!AC104+'HP91'!AC104+'HP01'!AC104+Mean87!AC104+Mean91!AC104+Mean01!AC104+MeanCommon!AC104,0)</f>
        <v>7.9282891803892195</v>
      </c>
      <c r="AD104" s="133">
        <f>IF(AD$2,'Lin87'!AD104+'Lin91'!AD104+'Lin01'!AD104+Quad87!AD104+Quad91!AD104+Quad01!AD104+'HP87'!AD104+'HP91'!AD104+'HP01'!AD104+Mean87!AD104+Mean91!AD104+Mean01!AD104+MeanCommon!AD104,0)</f>
        <v>1.21041671779895</v>
      </c>
    </row>
    <row r="105" spans="1:30">
      <c r="A105" t="s">
        <v>366</v>
      </c>
      <c r="B105" s="133">
        <f>IF(B$2,'Lin87'!B105+'Lin91'!B105+'Lin01'!B105+Quad87!B105+Quad91!B105+Quad01!B105+'HP87'!B105+'HP91'!B105+'HP01'!B105+Mean87!B105+Mean91!B105+Mean01!B105+MeanCommon!B105,0)</f>
        <v>0.97508613524746723</v>
      </c>
      <c r="C105" s="133">
        <f>IF(C$2,'Lin87'!C105+'Lin91'!C105+'Lin01'!C105+Quad87!C105+Quad91!C105+Quad01!C105+'HP87'!C105+'HP91'!C105+'HP01'!C105+Mean87!C105+Mean91!C105+Mean01!C105+MeanCommon!C105,0)</f>
        <v>1.0965181975386731</v>
      </c>
      <c r="D105" s="133">
        <f>IF(D$2,'Lin87'!D105+'Lin91'!D105+'Lin01'!D105+Quad87!D105+Quad91!D105+Quad01!D105+'HP87'!D105+'HP91'!D105+'HP01'!D105+Mean87!D105+Mean91!D105+Mean01!D105+MeanCommon!D105,0)</f>
        <v>1493.0884333936513</v>
      </c>
      <c r="E105" s="133">
        <f>IF(E$2,'Lin87'!E105+'Lin91'!E105+'Lin01'!E105+Quad87!E105+Quad91!E105+Quad01!E105+'HP87'!E105+'HP91'!E105+'HP01'!E105+Mean87!E105+Mean91!E105+Mean01!E105+MeanCommon!E105,0)</f>
        <v>1502.8878430228697</v>
      </c>
      <c r="F105" s="133">
        <f>IF(F$2,'Lin87'!F105+'Lin91'!F105+'Lin01'!F105+Quad87!F105+Quad91!F105+Quad01!F105+'HP87'!F105+'HP91'!F105+'HP01'!F105+Mean87!F105+Mean91!F105+Mean01!F105+MeanCommon!F105,0)</f>
        <v>1527.747004647516</v>
      </c>
      <c r="G105" s="133">
        <f>IF(G$2,'Lin87'!G105+'Lin91'!G105+'Lin01'!G105+Quad87!G105+Quad91!G105+Quad01!G105+'HP87'!G105+'HP91'!G105+'HP01'!G105+Mean87!G105+Mean91!G105+Mean01!G105+MeanCommon!G105,0)</f>
        <v>1.3145283028639994</v>
      </c>
      <c r="H105" s="133">
        <f>IF(H$2,'Lin87'!H105+'Lin91'!H105+'Lin01'!H105+Quad87!H105+Quad91!H105+Quad01!H105+'HP87'!H105+'HP91'!H105+'HP01'!H105+Mean87!H105+Mean91!H105+Mean01!H105+MeanCommon!H105,0)</f>
        <v>1.5599703268041563</v>
      </c>
      <c r="I105" s="133">
        <f>IF(I$2,'Lin87'!I105+'Lin91'!I105+'Lin01'!I105+Quad87!I105+Quad91!I105+Quad01!I105+'HP87'!I105+'HP91'!I105+'HP01'!I105+Mean87!I105+Mean91!I105+Mean01!I105+MeanCommon!I105,0)</f>
        <v>0.81715954503174404</v>
      </c>
      <c r="J105" s="133">
        <f>IF(J$2,'Lin87'!J105+'Lin91'!J105+'Lin01'!J105+Quad87!J105+Quad91!J105+Quad01!J105+'HP87'!J105+'HP91'!J105+'HP01'!J105+Mean87!J105+Mean91!J105+Mean01!J105+MeanCommon!J105,0)</f>
        <v>0.63679839703649488</v>
      </c>
      <c r="K105" s="133">
        <f>IF(K$2,'Lin87'!K105+'Lin91'!K105+'Lin01'!K105+Quad87!K105+Quad91!K105+Quad01!K105+'HP87'!K105+'HP91'!K105+'HP01'!K105+Mean87!K105+Mean91!K105+Mean01!K105+MeanCommon!K105,0)</f>
        <v>0.96453127407305739</v>
      </c>
      <c r="L105" s="133">
        <f>IF(L$2,'Lin87'!L105+'Lin91'!L105+'Lin01'!L105+Quad87!L105+Quad91!L105+Quad01!L105+'HP87'!L105+'HP91'!L105+'HP01'!L105+Mean87!L105+Mean91!L105+Mean01!L105+MeanCommon!L105,0)</f>
        <v>0.14737172904131154</v>
      </c>
      <c r="M105" s="133">
        <f>IF(M$2,'Lin87'!M105+'Lin91'!M105+'Lin01'!M105+Quad87!M105+Quad91!M105+Quad01!M105+'HP87'!M105+'HP91'!M105+'HP01'!M105+Mean87!M105+Mean91!M105+Mean01!M105+MeanCommon!M105,0)</f>
        <v>455.59516534320505</v>
      </c>
      <c r="N105" s="133">
        <f>IF(N$2,'Lin87'!N105+'Lin91'!N105+'Lin01'!N105+Quad87!N105+Quad91!N105+Quad01!N105+'HP87'!N105+'HP91'!N105+'HP01'!N105+Mean87!N105+Mean91!N105+Mean01!N105+MeanCommon!N105,0)</f>
        <v>0.24839447836386697</v>
      </c>
      <c r="O105" s="133">
        <f>IF(O$2,'Lin87'!O105+'Lin91'!O105+'Lin01'!O105+Quad87!O105+Quad91!O105+Quad01!O105+'HP87'!O105+'HP91'!O105+'HP01'!O105+Mean87!O105+Mean91!O105+Mean01!O105+MeanCommon!O105,0)</f>
        <v>5.8699579730958451</v>
      </c>
      <c r="P105" s="133">
        <f>IF(P$2,'Lin87'!P105+'Lin91'!P105+'Lin01'!P105+Quad87!P105+Quad91!P105+Quad01!P105+'HP87'!P105+'HP91'!P105+'HP01'!P105+Mean87!P105+Mean91!P105+Mean01!P105+MeanCommon!P105,0)</f>
        <v>-9.1633183224032411E-2</v>
      </c>
      <c r="Q105" s="133">
        <f>IF(Q$2,'Lin87'!Q105+'Lin91'!Q105+'Lin01'!Q105+Quad87!Q105+Quad91!Q105+Quad01!Q105+'HP87'!Q105+'HP91'!Q105+'HP01'!Q105+Mean87!Q105+Mean91!Q105+Mean01!Q105+MeanCommon!Q105,0)</f>
        <v>1494.0877077710397</v>
      </c>
      <c r="R105" s="133">
        <f>IF(R$2,'Lin87'!R105+'Lin91'!R105+'Lin01'!R105+Quad87!R105+Quad91!R105+Quad01!R105+'HP87'!R105+'HP91'!R105+'HP01'!R105+Mean87!R105+Mean91!R105+Mean01!R105+MeanCommon!R105,0)</f>
        <v>0.78705022968172189</v>
      </c>
      <c r="S105" s="133">
        <f>IF(S$2,'Lin87'!S105+'Lin91'!S105+'Lin01'!S105+Quad87!S105+Quad91!S105+Quad01!S105+'HP87'!S105+'HP91'!S105+'HP01'!S105+Mean87!S105+Mean91!S105+Mean01!S105+MeanCommon!S105,0)</f>
        <v>0.42983300578841338</v>
      </c>
      <c r="T105" s="133">
        <f>IF(T$2,'Lin87'!T105+'Lin91'!T105+'Lin01'!T105+Quad87!T105+Quad91!T105+Quad01!T105+'HP87'!T105+'HP91'!T105+'HP01'!T105+Mean87!T105+Mean91!T105+Mean01!T105+MeanCommon!T105,0)</f>
        <v>0.35721722389330995</v>
      </c>
      <c r="U105" s="133">
        <f>IF(U$2,'Lin87'!U105+'Lin91'!U105+'Lin01'!U105+Quad87!U105+Quad91!U105+Quad01!U105+'HP87'!U105+'HP91'!U105+'HP01'!U105+Mean87!U105+Mean91!U105+Mean01!U105+MeanCommon!U105,0)</f>
        <v>505.72780082401511</v>
      </c>
      <c r="V105" s="133">
        <f>IF(V$2,'Lin87'!V105+'Lin91'!V105+'Lin01'!V105+Quad87!V105+Quad91!V105+Quad01!V105+'HP87'!V105+'HP91'!V105+'HP01'!V105+Mean87!V105+Mean91!V105+Mean01!V105+MeanCommon!V105,0)</f>
        <v>0.64827172638753461</v>
      </c>
      <c r="W105" s="133">
        <f>IF(W$2,'Lin87'!W105+'Lin91'!W105+'Lin01'!W105+Quad87!W105+Quad91!W105+Quad01!W105+'HP87'!W105+'HP91'!W105+'HP01'!W105+Mean87!W105+Mean91!W105+Mean01!W105+MeanCommon!W105,0)</f>
        <v>464.31729255753385</v>
      </c>
      <c r="X105" s="133">
        <f>IF(X$2,'Lin87'!X105+'Lin91'!X105+'Lin01'!X105+Quad87!X105+Quad91!X105+Quad01!X105+'HP87'!X105+'HP91'!X105+'HP01'!X105+Mean87!X105+Mean91!X105+Mean01!X105+MeanCommon!X105,0)</f>
        <v>0.5569110282440688</v>
      </c>
      <c r="Y105" s="133">
        <f>IF(Y$2,'Lin87'!Y105+'Lin91'!Y105+'Lin01'!Y105+Quad87!Y105+Quad91!Y105+Quad01!Y105+'HP87'!Y105+'HP91'!Y105+'HP01'!Y105+Mean87!Y105+Mean91!Y105+Mean01!Y105+MeanCommon!Y105,0)</f>
        <v>0.53927454418851795</v>
      </c>
      <c r="Z105" s="133">
        <f>IF(Z$2,'Lin87'!Z105+'Lin91'!Z105+'Lin01'!Z105+Quad87!Z105+Quad91!Z105+Quad01!Z105+'HP87'!Z105+'HP91'!Z105+'HP01'!Z105+Mean87!Z105+Mean91!Z105+Mean01!Z105+MeanCommon!Z105,0)</f>
        <v>360.26369215418094</v>
      </c>
      <c r="AA105" s="133">
        <f>IF(AA$2,'Lin87'!AA105+'Lin91'!AA105+'Lin01'!AA105+Quad87!AA105+Quad91!AA105+Quad01!AA105+'HP87'!AA105+'HP91'!AA105+'HP01'!AA105+Mean87!AA105+Mean91!AA105+Mean01!AA105+MeanCommon!AA105,0)</f>
        <v>367.69803054334216</v>
      </c>
      <c r="AB105" s="133">
        <f>IF(AB$2,'Lin87'!AB105+'Lin91'!AB105+'Lin01'!AB105+Quad87!AB105+Quad91!AB105+Quad01!AB105+'HP87'!AB105+'HP91'!AB105+'HP01'!AB105+Mean87!AB105+Mean91!AB105+Mean01!AB105+MeanCommon!AB105,0)</f>
        <v>-8.2708477966612381</v>
      </c>
      <c r="AC105" s="133">
        <f>IF(AC$2,'Lin87'!AC105+'Lin91'!AC105+'Lin01'!AC105+Quad87!AC105+Quad91!AC105+Quad01!AC105+'HP87'!AC105+'HP91'!AC105+'HP01'!AC105+Mean87!AC105+Mean91!AC105+Mean01!AC105+MeanCommon!AC105,0)</f>
        <v>7.9282891803892195</v>
      </c>
      <c r="AD105" s="133">
        <f>IF(AD$2,'Lin87'!AD105+'Lin91'!AD105+'Lin01'!AD105+Quad87!AD105+Quad91!AD105+Quad01!AD105+'HP87'!AD105+'HP91'!AD105+'HP01'!AD105+Mean87!AD105+Mean91!AD105+Mean01!AD105+MeanCommon!AD105,0)</f>
        <v>1.21041671779895</v>
      </c>
    </row>
    <row r="106" spans="1:30">
      <c r="A106" t="s">
        <v>367</v>
      </c>
      <c r="B106" s="133">
        <f>IF(B$2,'Lin87'!B106+'Lin91'!B106+'Lin01'!B106+Quad87!B106+Quad91!B106+Quad01!B106+'HP87'!B106+'HP91'!B106+'HP01'!B106+Mean87!B106+Mean91!B106+Mean01!B106+MeanCommon!B106,0)</f>
        <v>0.97508613524746723</v>
      </c>
      <c r="C106" s="133">
        <f>IF(C$2,'Lin87'!C106+'Lin91'!C106+'Lin01'!C106+Quad87!C106+Quad91!C106+Quad01!C106+'HP87'!C106+'HP91'!C106+'HP01'!C106+Mean87!C106+Mean91!C106+Mean01!C106+MeanCommon!C106,0)</f>
        <v>1.0965181975386731</v>
      </c>
      <c r="D106" s="133">
        <f>IF(D$2,'Lin87'!D106+'Lin91'!D106+'Lin01'!D106+Quad87!D106+Quad91!D106+Quad01!D106+'HP87'!D106+'HP91'!D106+'HP01'!D106+Mean87!D106+Mean91!D106+Mean01!D106+MeanCommon!D106,0)</f>
        <v>1493.0821784720399</v>
      </c>
      <c r="E106" s="133">
        <f>IF(E$2,'Lin87'!E106+'Lin91'!E106+'Lin01'!E106+Quad87!E106+Quad91!E106+Quad01!E106+'HP87'!E106+'HP91'!E106+'HP01'!E106+Mean87!E106+Mean91!E106+Mean01!E106+MeanCommon!E106,0)</f>
        <v>1502.9037295463854</v>
      </c>
      <c r="F106" s="133">
        <f>IF(F$2,'Lin87'!F106+'Lin91'!F106+'Lin01'!F106+Quad87!F106+Quad91!F106+Quad01!F106+'HP87'!F106+'HP91'!F106+'HP01'!F106+Mean87!F106+Mean91!F106+Mean01!F106+MeanCommon!F106,0)</f>
        <v>1527.9926038479603</v>
      </c>
      <c r="G106" s="133">
        <f>IF(G$2,'Lin87'!G106+'Lin91'!G106+'Lin01'!G106+Quad87!G106+Quad91!G106+Quad01!G106+'HP87'!G106+'HP91'!G106+'HP01'!G106+Mean87!G106+Mean91!G106+Mean01!G106+MeanCommon!G106,0)</f>
        <v>1.3145283028639994</v>
      </c>
      <c r="H106" s="133">
        <f>IF(H$2,'Lin87'!H106+'Lin91'!H106+'Lin01'!H106+Quad87!H106+Quad91!H106+Quad01!H106+'HP87'!H106+'HP91'!H106+'HP01'!H106+Mean87!H106+Mean91!H106+Mean01!H106+MeanCommon!H106,0)</f>
        <v>1.5599703268041563</v>
      </c>
      <c r="I106" s="133">
        <f>IF(I$2,'Lin87'!I106+'Lin91'!I106+'Lin01'!I106+Quad87!I106+Quad91!I106+Quad01!I106+'HP87'!I106+'HP91'!I106+'HP01'!I106+Mean87!I106+Mean91!I106+Mean01!I106+MeanCommon!I106,0)</f>
        <v>0.81715954503174404</v>
      </c>
      <c r="J106" s="133">
        <f>IF(J$2,'Lin87'!J106+'Lin91'!J106+'Lin01'!J106+Quad87!J106+Quad91!J106+Quad01!J106+'HP87'!J106+'HP91'!J106+'HP01'!J106+Mean87!J106+Mean91!J106+Mean01!J106+MeanCommon!J106,0)</f>
        <v>0.63679839703649488</v>
      </c>
      <c r="K106" s="133">
        <f>IF(K$2,'Lin87'!K106+'Lin91'!K106+'Lin01'!K106+Quad87!K106+Quad91!K106+Quad01!K106+'HP87'!K106+'HP91'!K106+'HP01'!K106+Mean87!K106+Mean91!K106+Mean01!K106+MeanCommon!K106,0)</f>
        <v>0.96453127407305739</v>
      </c>
      <c r="L106" s="133">
        <f>IF(L$2,'Lin87'!L106+'Lin91'!L106+'Lin01'!L106+Quad87!L106+Quad91!L106+Quad01!L106+'HP87'!L106+'HP91'!L106+'HP01'!L106+Mean87!L106+Mean91!L106+Mean01!L106+MeanCommon!L106,0)</f>
        <v>0.14737172904131154</v>
      </c>
      <c r="M106" s="133">
        <f>IF(M$2,'Lin87'!M106+'Lin91'!M106+'Lin01'!M106+Quad87!M106+Quad91!M106+Quad01!M106+'HP87'!M106+'HP91'!M106+'HP01'!M106+Mean87!M106+Mean91!M106+Mean01!M106+MeanCommon!M106,0)</f>
        <v>455.59516534320505</v>
      </c>
      <c r="N106" s="133">
        <f>IF(N$2,'Lin87'!N106+'Lin91'!N106+'Lin01'!N106+Quad87!N106+Quad91!N106+Quad01!N106+'HP87'!N106+'HP91'!N106+'HP01'!N106+Mean87!N106+Mean91!N106+Mean01!N106+MeanCommon!N106,0)</f>
        <v>0.24839447836386697</v>
      </c>
      <c r="O106" s="133">
        <f>IF(O$2,'Lin87'!O106+'Lin91'!O106+'Lin01'!O106+Quad87!O106+Quad91!O106+Quad01!O106+'HP87'!O106+'HP91'!O106+'HP01'!O106+Mean87!O106+Mean91!O106+Mean01!O106+MeanCommon!O106,0)</f>
        <v>5.8699579730958451</v>
      </c>
      <c r="P106" s="133">
        <f>IF(P$2,'Lin87'!P106+'Lin91'!P106+'Lin01'!P106+Quad87!P106+Quad91!P106+Quad01!P106+'HP87'!P106+'HP91'!P106+'HP01'!P106+Mean87!P106+Mean91!P106+Mean01!P106+MeanCommon!P106,0)</f>
        <v>-9.1633183224032411E-2</v>
      </c>
      <c r="Q106" s="133">
        <f>IF(Q$2,'Lin87'!Q106+'Lin91'!Q106+'Lin01'!Q106+Quad87!Q106+Quad91!Q106+Quad01!Q106+'HP87'!Q106+'HP91'!Q106+'HP01'!Q106+Mean87!Q106+Mean91!Q106+Mean01!Q106+MeanCommon!Q106,0)</f>
        <v>1495.2350493816646</v>
      </c>
      <c r="R106" s="133">
        <f>IF(R$2,'Lin87'!R106+'Lin91'!R106+'Lin01'!R106+Quad87!R106+Quad91!R106+Quad01!R106+'HP87'!R106+'HP91'!R106+'HP01'!R106+Mean87!R106+Mean91!R106+Mean01!R106+MeanCommon!R106,0)</f>
        <v>0.78705022968172189</v>
      </c>
      <c r="S106" s="133">
        <f>IF(S$2,'Lin87'!S106+'Lin91'!S106+'Lin01'!S106+Quad87!S106+Quad91!S106+Quad01!S106+'HP87'!S106+'HP91'!S106+'HP01'!S106+Mean87!S106+Mean91!S106+Mean01!S106+MeanCommon!S106,0)</f>
        <v>0.42983300578841338</v>
      </c>
      <c r="T106" s="133">
        <f>IF(T$2,'Lin87'!T106+'Lin91'!T106+'Lin01'!T106+Quad87!T106+Quad91!T106+Quad01!T106+'HP87'!T106+'HP91'!T106+'HP01'!T106+Mean87!T106+Mean91!T106+Mean01!T106+MeanCommon!T106,0)</f>
        <v>0.35721722389330995</v>
      </c>
      <c r="U106" s="133">
        <f>IF(U$2,'Lin87'!U106+'Lin91'!U106+'Lin01'!U106+Quad87!U106+Quad91!U106+Quad01!U106+'HP87'!U106+'HP91'!U106+'HP01'!U106+Mean87!U106+Mean91!U106+Mean01!U106+MeanCommon!U106,0)</f>
        <v>506.64239842645674</v>
      </c>
      <c r="V106" s="133">
        <f>IF(V$2,'Lin87'!V106+'Lin91'!V106+'Lin01'!V106+Quad87!V106+Quad91!V106+Quad01!V106+'HP87'!V106+'HP91'!V106+'HP01'!V106+Mean87!V106+Mean91!V106+Mean01!V106+MeanCommon!V106,0)</f>
        <v>0.64827172638753461</v>
      </c>
      <c r="W106" s="133">
        <f>IF(W$2,'Lin87'!W106+'Lin91'!W106+'Lin01'!W106+Quad87!W106+Quad91!W106+Quad01!W106+'HP87'!W106+'HP91'!W106+'HP01'!W106+Mean87!W106+Mean91!W106+Mean01!W106+MeanCommon!W106,0)</f>
        <v>464.31729255753385</v>
      </c>
      <c r="X106" s="133">
        <f>IF(X$2,'Lin87'!X106+'Lin91'!X106+'Lin01'!X106+Quad87!X106+Quad91!X106+Quad01!X106+'HP87'!X106+'HP91'!X106+'HP01'!X106+Mean87!X106+Mean91!X106+Mean01!X106+MeanCommon!X106,0)</f>
        <v>0.5569110282440688</v>
      </c>
      <c r="Y106" s="133">
        <f>IF(Y$2,'Lin87'!Y106+'Lin91'!Y106+'Lin01'!Y106+Quad87!Y106+Quad91!Y106+Quad01!Y106+'HP87'!Y106+'HP91'!Y106+'HP01'!Y106+Mean87!Y106+Mean91!Y106+Mean01!Y106+MeanCommon!Y106,0)</f>
        <v>0.53927454418851795</v>
      </c>
      <c r="Z106" s="133">
        <f>IF(Z$2,'Lin87'!Z106+'Lin91'!Z106+'Lin01'!Z106+Quad87!Z106+Quad91!Z106+Quad01!Z106+'HP87'!Z106+'HP91'!Z106+'HP01'!Z106+Mean87!Z106+Mean91!Z106+Mean01!Z106+MeanCommon!Z106,0)</f>
        <v>360.06447717647126</v>
      </c>
      <c r="AA106" s="133">
        <f>IF(AA$2,'Lin87'!AA106+'Lin91'!AA106+'Lin01'!AA106+Quad87!AA106+Quad91!AA106+Quad01!AA106+'HP87'!AA106+'HP91'!AA106+'HP01'!AA106+Mean87!AA106+Mean91!AA106+Mean01!AA106+MeanCommon!AA106,0)</f>
        <v>367.42276925585969</v>
      </c>
      <c r="AB106" s="133">
        <f>IF(AB$2,'Lin87'!AB106+'Lin91'!AB106+'Lin01'!AB106+Quad87!AB106+Quad91!AB106+Quad01!AB106+'HP87'!AB106+'HP91'!AB106+'HP01'!AB106+Mean87!AB106+Mean91!AB106+Mean01!AB106+MeanCommon!AB106,0)</f>
        <v>-8.2708477966612381</v>
      </c>
      <c r="AC106" s="133">
        <f>IF(AC$2,'Lin87'!AC106+'Lin91'!AC106+'Lin01'!AC106+Quad87!AC106+Quad91!AC106+Quad01!AC106+'HP87'!AC106+'HP91'!AC106+'HP01'!AC106+Mean87!AC106+Mean91!AC106+Mean01!AC106+MeanCommon!AC106,0)</f>
        <v>7.9282891803892195</v>
      </c>
      <c r="AD106" s="133">
        <f>IF(AD$2,'Lin87'!AD106+'Lin91'!AD106+'Lin01'!AD106+Quad87!AD106+Quad91!AD106+Quad01!AD106+'HP87'!AD106+'HP91'!AD106+'HP01'!AD106+Mean87!AD106+Mean91!AD106+Mean01!AD106+MeanCommon!AD106,0)</f>
        <v>1.21041671779895</v>
      </c>
    </row>
    <row r="107" spans="1:30">
      <c r="A107" t="s">
        <v>368</v>
      </c>
      <c r="B107" s="133">
        <f>IF(B$2,'Lin87'!B107+'Lin91'!B107+'Lin01'!B107+Quad87!B107+Quad91!B107+Quad01!B107+'HP87'!B107+'HP91'!B107+'HP01'!B107+Mean87!B107+Mean91!B107+Mean01!B107+MeanCommon!B107,0)</f>
        <v>0.97508613524746723</v>
      </c>
      <c r="C107" s="133">
        <f>IF(C$2,'Lin87'!C107+'Lin91'!C107+'Lin01'!C107+Quad87!C107+Quad91!C107+Quad01!C107+'HP87'!C107+'HP91'!C107+'HP01'!C107+Mean87!C107+Mean91!C107+Mean01!C107+MeanCommon!C107,0)</f>
        <v>1.0965181975386731</v>
      </c>
      <c r="D107" s="133">
        <f>IF(D$2,'Lin87'!D107+'Lin91'!D107+'Lin01'!D107+Quad87!D107+Quad91!D107+Quad01!D107+'HP87'!D107+'HP91'!D107+'HP01'!D107+Mean87!D107+Mean91!D107+Mean01!D107+MeanCommon!D107,0)</f>
        <v>1493.0759235504286</v>
      </c>
      <c r="E107" s="133">
        <f>IF(E$2,'Lin87'!E107+'Lin91'!E107+'Lin01'!E107+Quad87!E107+Quad91!E107+Quad01!E107+'HP87'!E107+'HP91'!E107+'HP01'!E107+Mean87!E107+Mean91!E107+Mean01!E107+MeanCommon!E107,0)</f>
        <v>1502.9196160699012</v>
      </c>
      <c r="F107" s="133">
        <f>IF(F$2,'Lin87'!F107+'Lin91'!F107+'Lin01'!F107+Quad87!F107+Quad91!F107+Quad01!F107+'HP87'!F107+'HP91'!F107+'HP01'!F107+Mean87!F107+Mean91!F107+Mean01!F107+MeanCommon!F107,0)</f>
        <v>1528.2382030484048</v>
      </c>
      <c r="G107" s="133">
        <f>IF(G$2,'Lin87'!G107+'Lin91'!G107+'Lin01'!G107+Quad87!G107+Quad91!G107+Quad01!G107+'HP87'!G107+'HP91'!G107+'HP01'!G107+Mean87!G107+Mean91!G107+Mean01!G107+MeanCommon!G107,0)</f>
        <v>1.3145283028639994</v>
      </c>
      <c r="H107" s="133">
        <f>IF(H$2,'Lin87'!H107+'Lin91'!H107+'Lin01'!H107+Quad87!H107+Quad91!H107+Quad01!H107+'HP87'!H107+'HP91'!H107+'HP01'!H107+Mean87!H107+Mean91!H107+Mean01!H107+MeanCommon!H107,0)</f>
        <v>1.5599703268041563</v>
      </c>
      <c r="I107" s="133">
        <f>IF(I$2,'Lin87'!I107+'Lin91'!I107+'Lin01'!I107+Quad87!I107+Quad91!I107+Quad01!I107+'HP87'!I107+'HP91'!I107+'HP01'!I107+Mean87!I107+Mean91!I107+Mean01!I107+MeanCommon!I107,0)</f>
        <v>0.81715954503174404</v>
      </c>
      <c r="J107" s="133">
        <f>IF(J$2,'Lin87'!J107+'Lin91'!J107+'Lin01'!J107+Quad87!J107+Quad91!J107+Quad01!J107+'HP87'!J107+'HP91'!J107+'HP01'!J107+Mean87!J107+Mean91!J107+Mean01!J107+MeanCommon!J107,0)</f>
        <v>0.63679839703649488</v>
      </c>
      <c r="K107" s="133">
        <f>IF(K$2,'Lin87'!K107+'Lin91'!K107+'Lin01'!K107+Quad87!K107+Quad91!K107+Quad01!K107+'HP87'!K107+'HP91'!K107+'HP01'!K107+Mean87!K107+Mean91!K107+Mean01!K107+MeanCommon!K107,0)</f>
        <v>0.96453127407305739</v>
      </c>
      <c r="L107" s="133">
        <f>IF(L$2,'Lin87'!L107+'Lin91'!L107+'Lin01'!L107+Quad87!L107+Quad91!L107+Quad01!L107+'HP87'!L107+'HP91'!L107+'HP01'!L107+Mean87!L107+Mean91!L107+Mean01!L107+MeanCommon!L107,0)</f>
        <v>0.14737172904131154</v>
      </c>
      <c r="M107" s="133">
        <f>IF(M$2,'Lin87'!M107+'Lin91'!M107+'Lin01'!M107+Quad87!M107+Quad91!M107+Quad01!M107+'HP87'!M107+'HP91'!M107+'HP01'!M107+Mean87!M107+Mean91!M107+Mean01!M107+MeanCommon!M107,0)</f>
        <v>455.59516534320505</v>
      </c>
      <c r="N107" s="133">
        <f>IF(N$2,'Lin87'!N107+'Lin91'!N107+'Lin01'!N107+Quad87!N107+Quad91!N107+Quad01!N107+'HP87'!N107+'HP91'!N107+'HP01'!N107+Mean87!N107+Mean91!N107+Mean01!N107+MeanCommon!N107,0)</f>
        <v>0.24839447836386697</v>
      </c>
      <c r="O107" s="133">
        <f>IF(O$2,'Lin87'!O107+'Lin91'!O107+'Lin01'!O107+Quad87!O107+Quad91!O107+Quad01!O107+'HP87'!O107+'HP91'!O107+'HP01'!O107+Mean87!O107+Mean91!O107+Mean01!O107+MeanCommon!O107,0)</f>
        <v>5.8699579730958451</v>
      </c>
      <c r="P107" s="133">
        <f>IF(P$2,'Lin87'!P107+'Lin91'!P107+'Lin01'!P107+Quad87!P107+Quad91!P107+Quad01!P107+'HP87'!P107+'HP91'!P107+'HP01'!P107+Mean87!P107+Mean91!P107+Mean01!P107+MeanCommon!P107,0)</f>
        <v>-9.1633183224032411E-2</v>
      </c>
      <c r="Q107" s="133">
        <f>IF(Q$2,'Lin87'!Q107+'Lin91'!Q107+'Lin01'!Q107+Quad87!Q107+Quad91!Q107+Quad01!Q107+'HP87'!Q107+'HP91'!Q107+'HP01'!Q107+Mean87!Q107+Mean91!Q107+Mean01!Q107+MeanCommon!Q107,0)</f>
        <v>1496.3823909922894</v>
      </c>
      <c r="R107" s="133">
        <f>IF(R$2,'Lin87'!R107+'Lin91'!R107+'Lin01'!R107+Quad87!R107+Quad91!R107+Quad01!R107+'HP87'!R107+'HP91'!R107+'HP01'!R107+Mean87!R107+Mean91!R107+Mean01!R107+MeanCommon!R107,0)</f>
        <v>0.78705022968172189</v>
      </c>
      <c r="S107" s="133">
        <f>IF(S$2,'Lin87'!S107+'Lin91'!S107+'Lin01'!S107+Quad87!S107+Quad91!S107+Quad01!S107+'HP87'!S107+'HP91'!S107+'HP01'!S107+Mean87!S107+Mean91!S107+Mean01!S107+MeanCommon!S107,0)</f>
        <v>0.42983300578841338</v>
      </c>
      <c r="T107" s="133">
        <f>IF(T$2,'Lin87'!T107+'Lin91'!T107+'Lin01'!T107+Quad87!T107+Quad91!T107+Quad01!T107+'HP87'!T107+'HP91'!T107+'HP01'!T107+Mean87!T107+Mean91!T107+Mean01!T107+MeanCommon!T107,0)</f>
        <v>0.35721722389330995</v>
      </c>
      <c r="U107" s="133">
        <f>IF(U$2,'Lin87'!U107+'Lin91'!U107+'Lin01'!U107+Quad87!U107+Quad91!U107+Quad01!U107+'HP87'!U107+'HP91'!U107+'HP01'!U107+Mean87!U107+Mean91!U107+Mean01!U107+MeanCommon!U107,0)</f>
        <v>507.55699602889842</v>
      </c>
      <c r="V107" s="133">
        <f>IF(V$2,'Lin87'!V107+'Lin91'!V107+'Lin01'!V107+Quad87!V107+Quad91!V107+Quad01!V107+'HP87'!V107+'HP91'!V107+'HP01'!V107+Mean87!V107+Mean91!V107+Mean01!V107+MeanCommon!V107,0)</f>
        <v>0.64827172638753461</v>
      </c>
      <c r="W107" s="133">
        <f>IF(W$2,'Lin87'!W107+'Lin91'!W107+'Lin01'!W107+Quad87!W107+Quad91!W107+Quad01!W107+'HP87'!W107+'HP91'!W107+'HP01'!W107+Mean87!W107+Mean91!W107+Mean01!W107+MeanCommon!W107,0)</f>
        <v>464.31729255753385</v>
      </c>
      <c r="X107" s="133">
        <f>IF(X$2,'Lin87'!X107+'Lin91'!X107+'Lin01'!X107+Quad87!X107+Quad91!X107+Quad01!X107+'HP87'!X107+'HP91'!X107+'HP01'!X107+Mean87!X107+Mean91!X107+Mean01!X107+MeanCommon!X107,0)</f>
        <v>0.5569110282440688</v>
      </c>
      <c r="Y107" s="133">
        <f>IF(Y$2,'Lin87'!Y107+'Lin91'!Y107+'Lin01'!Y107+Quad87!Y107+Quad91!Y107+Quad01!Y107+'HP87'!Y107+'HP91'!Y107+'HP01'!Y107+Mean87!Y107+Mean91!Y107+Mean01!Y107+MeanCommon!Y107,0)</f>
        <v>0.53927454418851795</v>
      </c>
      <c r="Z107" s="133">
        <f>IF(Z$2,'Lin87'!Z107+'Lin91'!Z107+'Lin01'!Z107+Quad87!Z107+Quad91!Z107+Quad01!Z107+'HP87'!Z107+'HP91'!Z107+'HP01'!Z107+Mean87!Z107+Mean91!Z107+Mean01!Z107+MeanCommon!Z107,0)</f>
        <v>359.86526219876157</v>
      </c>
      <c r="AA107" s="133">
        <f>IF(AA$2,'Lin87'!AA107+'Lin91'!AA107+'Lin01'!AA107+Quad87!AA107+Quad91!AA107+Quad01!AA107+'HP87'!AA107+'HP91'!AA107+'HP01'!AA107+Mean87!AA107+Mean91!AA107+Mean01!AA107+MeanCommon!AA107,0)</f>
        <v>367.14750796837728</v>
      </c>
      <c r="AB107" s="133">
        <f>IF(AB$2,'Lin87'!AB107+'Lin91'!AB107+'Lin01'!AB107+Quad87!AB107+Quad91!AB107+Quad01!AB107+'HP87'!AB107+'HP91'!AB107+'HP01'!AB107+Mean87!AB107+Mean91!AB107+Mean01!AB107+MeanCommon!AB107,0)</f>
        <v>-8.2708477966612381</v>
      </c>
      <c r="AC107" s="133">
        <f>IF(AC$2,'Lin87'!AC107+'Lin91'!AC107+'Lin01'!AC107+Quad87!AC107+Quad91!AC107+Quad01!AC107+'HP87'!AC107+'HP91'!AC107+'HP01'!AC107+Mean87!AC107+Mean91!AC107+Mean01!AC107+MeanCommon!AC107,0)</f>
        <v>7.9282891803892195</v>
      </c>
      <c r="AD107" s="133">
        <f>IF(AD$2,'Lin87'!AD107+'Lin91'!AD107+'Lin01'!AD107+Quad87!AD107+Quad91!AD107+Quad01!AD107+'HP87'!AD107+'HP91'!AD107+'HP01'!AD107+Mean87!AD107+Mean91!AD107+Mean01!AD107+MeanCommon!AD107,0)</f>
        <v>1.21041671779895</v>
      </c>
    </row>
    <row r="108" spans="1:30">
      <c r="A108" t="s">
        <v>369</v>
      </c>
      <c r="B108" s="133">
        <f>IF(B$2,'Lin87'!B108+'Lin91'!B108+'Lin01'!B108+Quad87!B108+Quad91!B108+Quad01!B108+'HP87'!B108+'HP91'!B108+'HP01'!B108+Mean87!B108+Mean91!B108+Mean01!B108+MeanCommon!B108,0)</f>
        <v>0.97508613524746723</v>
      </c>
      <c r="C108" s="133">
        <f>IF(C$2,'Lin87'!C108+'Lin91'!C108+'Lin01'!C108+Quad87!C108+Quad91!C108+Quad01!C108+'HP87'!C108+'HP91'!C108+'HP01'!C108+Mean87!C108+Mean91!C108+Mean01!C108+MeanCommon!C108,0)</f>
        <v>1.0965181975386731</v>
      </c>
      <c r="D108" s="133">
        <f>IF(D$2,'Lin87'!D108+'Lin91'!D108+'Lin01'!D108+Quad87!D108+Quad91!D108+Quad01!D108+'HP87'!D108+'HP91'!D108+'HP01'!D108+Mean87!D108+Mean91!D108+Mean01!D108+MeanCommon!D108,0)</f>
        <v>1493.0696686288172</v>
      </c>
      <c r="E108" s="133">
        <f>IF(E$2,'Lin87'!E108+'Lin91'!E108+'Lin01'!E108+Quad87!E108+Quad91!E108+Quad01!E108+'HP87'!E108+'HP91'!E108+'HP01'!E108+Mean87!E108+Mean91!E108+Mean01!E108+MeanCommon!E108,0)</f>
        <v>1502.9355025934169</v>
      </c>
      <c r="F108" s="133">
        <f>IF(F$2,'Lin87'!F108+'Lin91'!F108+'Lin01'!F108+Quad87!F108+Quad91!F108+Quad01!F108+'HP87'!F108+'HP91'!F108+'HP01'!F108+Mean87!F108+Mean91!F108+Mean01!F108+MeanCommon!F108,0)</f>
        <v>1528.4838022488493</v>
      </c>
      <c r="G108" s="133">
        <f>IF(G$2,'Lin87'!G108+'Lin91'!G108+'Lin01'!G108+Quad87!G108+Quad91!G108+Quad01!G108+'HP87'!G108+'HP91'!G108+'HP01'!G108+Mean87!G108+Mean91!G108+Mean01!G108+MeanCommon!G108,0)</f>
        <v>1.3145283028639994</v>
      </c>
      <c r="H108" s="133">
        <f>IF(H$2,'Lin87'!H108+'Lin91'!H108+'Lin01'!H108+Quad87!H108+Quad91!H108+Quad01!H108+'HP87'!H108+'HP91'!H108+'HP01'!H108+Mean87!H108+Mean91!H108+Mean01!H108+MeanCommon!H108,0)</f>
        <v>1.5599703268041563</v>
      </c>
      <c r="I108" s="133">
        <f>IF(I$2,'Lin87'!I108+'Lin91'!I108+'Lin01'!I108+Quad87!I108+Quad91!I108+Quad01!I108+'HP87'!I108+'HP91'!I108+'HP01'!I108+Mean87!I108+Mean91!I108+Mean01!I108+MeanCommon!I108,0)</f>
        <v>0.81715954503174404</v>
      </c>
      <c r="J108" s="133">
        <f>IF(J$2,'Lin87'!J108+'Lin91'!J108+'Lin01'!J108+Quad87!J108+Quad91!J108+Quad01!J108+'HP87'!J108+'HP91'!J108+'HP01'!J108+Mean87!J108+Mean91!J108+Mean01!J108+MeanCommon!J108,0)</f>
        <v>0.63679839703649488</v>
      </c>
      <c r="K108" s="133">
        <f>IF(K$2,'Lin87'!K108+'Lin91'!K108+'Lin01'!K108+Quad87!K108+Quad91!K108+Quad01!K108+'HP87'!K108+'HP91'!K108+'HP01'!K108+Mean87!K108+Mean91!K108+Mean01!K108+MeanCommon!K108,0)</f>
        <v>0.96453127407305739</v>
      </c>
      <c r="L108" s="133">
        <f>IF(L$2,'Lin87'!L108+'Lin91'!L108+'Lin01'!L108+Quad87!L108+Quad91!L108+Quad01!L108+'HP87'!L108+'HP91'!L108+'HP01'!L108+Mean87!L108+Mean91!L108+Mean01!L108+MeanCommon!L108,0)</f>
        <v>0.14737172904131154</v>
      </c>
      <c r="M108" s="133">
        <f>IF(M$2,'Lin87'!M108+'Lin91'!M108+'Lin01'!M108+Quad87!M108+Quad91!M108+Quad01!M108+'HP87'!M108+'HP91'!M108+'HP01'!M108+Mean87!M108+Mean91!M108+Mean01!M108+MeanCommon!M108,0)</f>
        <v>455.59516534320505</v>
      </c>
      <c r="N108" s="133">
        <f>IF(N$2,'Lin87'!N108+'Lin91'!N108+'Lin01'!N108+Quad87!N108+Quad91!N108+Quad01!N108+'HP87'!N108+'HP91'!N108+'HP01'!N108+Mean87!N108+Mean91!N108+Mean01!N108+MeanCommon!N108,0)</f>
        <v>0.24839447836386697</v>
      </c>
      <c r="O108" s="133">
        <f>IF(O$2,'Lin87'!O108+'Lin91'!O108+'Lin01'!O108+Quad87!O108+Quad91!O108+Quad01!O108+'HP87'!O108+'HP91'!O108+'HP01'!O108+Mean87!O108+Mean91!O108+Mean01!O108+MeanCommon!O108,0)</f>
        <v>5.8699579730958451</v>
      </c>
      <c r="P108" s="133">
        <f>IF(P$2,'Lin87'!P108+'Lin91'!P108+'Lin01'!P108+Quad87!P108+Quad91!P108+Quad01!P108+'HP87'!P108+'HP91'!P108+'HP01'!P108+Mean87!P108+Mean91!P108+Mean01!P108+MeanCommon!P108,0)</f>
        <v>-9.1633183224032411E-2</v>
      </c>
      <c r="Q108" s="133">
        <f>IF(Q$2,'Lin87'!Q108+'Lin91'!Q108+'Lin01'!Q108+Quad87!Q108+Quad91!Q108+Quad01!Q108+'HP87'!Q108+'HP91'!Q108+'HP01'!Q108+Mean87!Q108+Mean91!Q108+Mean01!Q108+MeanCommon!Q108,0)</f>
        <v>1497.5297326029142</v>
      </c>
      <c r="R108" s="133">
        <f>IF(R$2,'Lin87'!R108+'Lin91'!R108+'Lin01'!R108+Quad87!R108+Quad91!R108+Quad01!R108+'HP87'!R108+'HP91'!R108+'HP01'!R108+Mean87!R108+Mean91!R108+Mean01!R108+MeanCommon!R108,0)</f>
        <v>0.78705022968172189</v>
      </c>
      <c r="S108" s="133">
        <f>IF(S$2,'Lin87'!S108+'Lin91'!S108+'Lin01'!S108+Quad87!S108+Quad91!S108+Quad01!S108+'HP87'!S108+'HP91'!S108+'HP01'!S108+Mean87!S108+Mean91!S108+Mean01!S108+MeanCommon!S108,0)</f>
        <v>0.42983300578841338</v>
      </c>
      <c r="T108" s="133">
        <f>IF(T$2,'Lin87'!T108+'Lin91'!T108+'Lin01'!T108+Quad87!T108+Quad91!T108+Quad01!T108+'HP87'!T108+'HP91'!T108+'HP01'!T108+Mean87!T108+Mean91!T108+Mean01!T108+MeanCommon!T108,0)</f>
        <v>0.35721722389330995</v>
      </c>
      <c r="U108" s="133">
        <f>IF(U$2,'Lin87'!U108+'Lin91'!U108+'Lin01'!U108+Quad87!U108+Quad91!U108+Quad01!U108+'HP87'!U108+'HP91'!U108+'HP01'!U108+Mean87!U108+Mean91!U108+Mean01!U108+MeanCommon!U108,0)</f>
        <v>508.47159363134006</v>
      </c>
      <c r="V108" s="133">
        <f>IF(V$2,'Lin87'!V108+'Lin91'!V108+'Lin01'!V108+Quad87!V108+Quad91!V108+Quad01!V108+'HP87'!V108+'HP91'!V108+'HP01'!V108+Mean87!V108+Mean91!V108+Mean01!V108+MeanCommon!V108,0)</f>
        <v>0.64827172638753461</v>
      </c>
      <c r="W108" s="133">
        <f>IF(W$2,'Lin87'!W108+'Lin91'!W108+'Lin01'!W108+Quad87!W108+Quad91!W108+Quad01!W108+'HP87'!W108+'HP91'!W108+'HP01'!W108+Mean87!W108+Mean91!W108+Mean01!W108+MeanCommon!W108,0)</f>
        <v>464.31729255753385</v>
      </c>
      <c r="X108" s="133">
        <f>IF(X$2,'Lin87'!X108+'Lin91'!X108+'Lin01'!X108+Quad87!X108+Quad91!X108+Quad01!X108+'HP87'!X108+'HP91'!X108+'HP01'!X108+Mean87!X108+Mean91!X108+Mean01!X108+MeanCommon!X108,0)</f>
        <v>0.5569110282440688</v>
      </c>
      <c r="Y108" s="133">
        <f>IF(Y$2,'Lin87'!Y108+'Lin91'!Y108+'Lin01'!Y108+Quad87!Y108+Quad91!Y108+Quad01!Y108+'HP87'!Y108+'HP91'!Y108+'HP01'!Y108+Mean87!Y108+Mean91!Y108+Mean01!Y108+MeanCommon!Y108,0)</f>
        <v>0.53927454418851795</v>
      </c>
      <c r="Z108" s="133">
        <f>IF(Z$2,'Lin87'!Z108+'Lin91'!Z108+'Lin01'!Z108+Quad87!Z108+Quad91!Z108+Quad01!Z108+'HP87'!Z108+'HP91'!Z108+'HP01'!Z108+Mean87!Z108+Mean91!Z108+Mean01!Z108+MeanCommon!Z108,0)</f>
        <v>359.66604722105183</v>
      </c>
      <c r="AA108" s="133">
        <f>IF(AA$2,'Lin87'!AA108+'Lin91'!AA108+'Lin01'!AA108+Quad87!AA108+Quad91!AA108+Quad01!AA108+'HP87'!AA108+'HP91'!AA108+'HP01'!AA108+Mean87!AA108+Mean91!AA108+Mean01!AA108+MeanCommon!AA108,0)</f>
        <v>366.87224668089482</v>
      </c>
      <c r="AB108" s="133">
        <f>IF(AB$2,'Lin87'!AB108+'Lin91'!AB108+'Lin01'!AB108+Quad87!AB108+Quad91!AB108+Quad01!AB108+'HP87'!AB108+'HP91'!AB108+'HP01'!AB108+Mean87!AB108+Mean91!AB108+Mean01!AB108+MeanCommon!AB108,0)</f>
        <v>-8.2708477966612381</v>
      </c>
      <c r="AC108" s="133">
        <f>IF(AC$2,'Lin87'!AC108+'Lin91'!AC108+'Lin01'!AC108+Quad87!AC108+Quad91!AC108+Quad01!AC108+'HP87'!AC108+'HP91'!AC108+'HP01'!AC108+Mean87!AC108+Mean91!AC108+Mean01!AC108+MeanCommon!AC108,0)</f>
        <v>7.9282891803892195</v>
      </c>
      <c r="AD108" s="133">
        <f>IF(AD$2,'Lin87'!AD108+'Lin91'!AD108+'Lin01'!AD108+Quad87!AD108+Quad91!AD108+Quad01!AD108+'HP87'!AD108+'HP91'!AD108+'HP01'!AD108+Mean87!AD108+Mean91!AD108+Mean01!AD108+MeanCommon!AD108,0)</f>
        <v>1.21041671779895</v>
      </c>
    </row>
    <row r="109" spans="1:30">
      <c r="A109" t="s">
        <v>370</v>
      </c>
      <c r="B109" s="133">
        <f>IF(B$2,'Lin87'!B109+'Lin91'!B109+'Lin01'!B109+Quad87!B109+Quad91!B109+Quad01!B109+'HP87'!B109+'HP91'!B109+'HP01'!B109+Mean87!B109+Mean91!B109+Mean01!B109+MeanCommon!B109,0)</f>
        <v>0.97508613524746723</v>
      </c>
      <c r="C109" s="133">
        <f>IF(C$2,'Lin87'!C109+'Lin91'!C109+'Lin01'!C109+Quad87!C109+Quad91!C109+Quad01!C109+'HP87'!C109+'HP91'!C109+'HP01'!C109+Mean87!C109+Mean91!C109+Mean01!C109+MeanCommon!C109,0)</f>
        <v>1.0965181975386731</v>
      </c>
      <c r="D109" s="133">
        <f>IF(D$2,'Lin87'!D109+'Lin91'!D109+'Lin01'!D109+Quad87!D109+Quad91!D109+Quad01!D109+'HP87'!D109+'HP91'!D109+'HP01'!D109+Mean87!D109+Mean91!D109+Mean01!D109+MeanCommon!D109,0)</f>
        <v>1493.0634137072059</v>
      </c>
      <c r="E109" s="133">
        <f>IF(E$2,'Lin87'!E109+'Lin91'!E109+'Lin01'!E109+Quad87!E109+Quad91!E109+Quad01!E109+'HP87'!E109+'HP91'!E109+'HP01'!E109+Mean87!E109+Mean91!E109+Mean01!E109+MeanCommon!E109,0)</f>
        <v>1502.9513891169327</v>
      </c>
      <c r="F109" s="133">
        <f>IF(F$2,'Lin87'!F109+'Lin91'!F109+'Lin01'!F109+Quad87!F109+Quad91!F109+Quad01!F109+'HP87'!F109+'HP91'!F109+'HP01'!F109+Mean87!F109+Mean91!F109+Mean01!F109+MeanCommon!F109,0)</f>
        <v>1528.7294014492938</v>
      </c>
      <c r="G109" s="133">
        <f>IF(G$2,'Lin87'!G109+'Lin91'!G109+'Lin01'!G109+Quad87!G109+Quad91!G109+Quad01!G109+'HP87'!G109+'HP91'!G109+'HP01'!G109+Mean87!G109+Mean91!G109+Mean01!G109+MeanCommon!G109,0)</f>
        <v>1.3145283028639994</v>
      </c>
      <c r="H109" s="133">
        <f>IF(H$2,'Lin87'!H109+'Lin91'!H109+'Lin01'!H109+Quad87!H109+Quad91!H109+Quad01!H109+'HP87'!H109+'HP91'!H109+'HP01'!H109+Mean87!H109+Mean91!H109+Mean01!H109+MeanCommon!H109,0)</f>
        <v>1.5599703268041563</v>
      </c>
      <c r="I109" s="133">
        <f>IF(I$2,'Lin87'!I109+'Lin91'!I109+'Lin01'!I109+Quad87!I109+Quad91!I109+Quad01!I109+'HP87'!I109+'HP91'!I109+'HP01'!I109+Mean87!I109+Mean91!I109+Mean01!I109+MeanCommon!I109,0)</f>
        <v>0.81715954503174404</v>
      </c>
      <c r="J109" s="133">
        <f>IF(J$2,'Lin87'!J109+'Lin91'!J109+'Lin01'!J109+Quad87!J109+Quad91!J109+Quad01!J109+'HP87'!J109+'HP91'!J109+'HP01'!J109+Mean87!J109+Mean91!J109+Mean01!J109+MeanCommon!J109,0)</f>
        <v>0.63679839703649488</v>
      </c>
      <c r="K109" s="133">
        <f>IF(K$2,'Lin87'!K109+'Lin91'!K109+'Lin01'!K109+Quad87!K109+Quad91!K109+Quad01!K109+'HP87'!K109+'HP91'!K109+'HP01'!K109+Mean87!K109+Mean91!K109+Mean01!K109+MeanCommon!K109,0)</f>
        <v>0.96453127407305739</v>
      </c>
      <c r="L109" s="133">
        <f>IF(L$2,'Lin87'!L109+'Lin91'!L109+'Lin01'!L109+Quad87!L109+Quad91!L109+Quad01!L109+'HP87'!L109+'HP91'!L109+'HP01'!L109+Mean87!L109+Mean91!L109+Mean01!L109+MeanCommon!L109,0)</f>
        <v>0.14737172904131154</v>
      </c>
      <c r="M109" s="133">
        <f>IF(M$2,'Lin87'!M109+'Lin91'!M109+'Lin01'!M109+Quad87!M109+Quad91!M109+Quad01!M109+'HP87'!M109+'HP91'!M109+'HP01'!M109+Mean87!M109+Mean91!M109+Mean01!M109+MeanCommon!M109,0)</f>
        <v>455.59516534320505</v>
      </c>
      <c r="N109" s="133">
        <f>IF(N$2,'Lin87'!N109+'Lin91'!N109+'Lin01'!N109+Quad87!N109+Quad91!N109+Quad01!N109+'HP87'!N109+'HP91'!N109+'HP01'!N109+Mean87!N109+Mean91!N109+Mean01!N109+MeanCommon!N109,0)</f>
        <v>0.24839447836386697</v>
      </c>
      <c r="O109" s="133">
        <f>IF(O$2,'Lin87'!O109+'Lin91'!O109+'Lin01'!O109+Quad87!O109+Quad91!O109+Quad01!O109+'HP87'!O109+'HP91'!O109+'HP01'!O109+Mean87!O109+Mean91!O109+Mean01!O109+MeanCommon!O109,0)</f>
        <v>5.8699579730958451</v>
      </c>
      <c r="P109" s="133">
        <f>IF(P$2,'Lin87'!P109+'Lin91'!P109+'Lin01'!P109+Quad87!P109+Quad91!P109+Quad01!P109+'HP87'!P109+'HP91'!P109+'HP01'!P109+Mean87!P109+Mean91!P109+Mean01!P109+MeanCommon!P109,0)</f>
        <v>-9.1633183224032411E-2</v>
      </c>
      <c r="Q109" s="133">
        <f>IF(Q$2,'Lin87'!Q109+'Lin91'!Q109+'Lin01'!Q109+Quad87!Q109+Quad91!Q109+Quad01!Q109+'HP87'!Q109+'HP91'!Q109+'HP01'!Q109+Mean87!Q109+Mean91!Q109+Mean01!Q109+MeanCommon!Q109,0)</f>
        <v>1498.6770742135391</v>
      </c>
      <c r="R109" s="133">
        <f>IF(R$2,'Lin87'!R109+'Lin91'!R109+'Lin01'!R109+Quad87!R109+Quad91!R109+Quad01!R109+'HP87'!R109+'HP91'!R109+'HP01'!R109+Mean87!R109+Mean91!R109+Mean01!R109+MeanCommon!R109,0)</f>
        <v>0.78705022968172189</v>
      </c>
      <c r="S109" s="133">
        <f>IF(S$2,'Lin87'!S109+'Lin91'!S109+'Lin01'!S109+Quad87!S109+Quad91!S109+Quad01!S109+'HP87'!S109+'HP91'!S109+'HP01'!S109+Mean87!S109+Mean91!S109+Mean01!S109+MeanCommon!S109,0)</f>
        <v>0.42983300578841338</v>
      </c>
      <c r="T109" s="133">
        <f>IF(T$2,'Lin87'!T109+'Lin91'!T109+'Lin01'!T109+Quad87!T109+Quad91!T109+Quad01!T109+'HP87'!T109+'HP91'!T109+'HP01'!T109+Mean87!T109+Mean91!T109+Mean01!T109+MeanCommon!T109,0)</f>
        <v>0.35721722389330995</v>
      </c>
      <c r="U109" s="133">
        <f>IF(U$2,'Lin87'!U109+'Lin91'!U109+'Lin01'!U109+Quad87!U109+Quad91!U109+Quad01!U109+'HP87'!U109+'HP91'!U109+'HP01'!U109+Mean87!U109+Mean91!U109+Mean01!U109+MeanCommon!U109,0)</f>
        <v>509.38619123378169</v>
      </c>
      <c r="V109" s="133">
        <f>IF(V$2,'Lin87'!V109+'Lin91'!V109+'Lin01'!V109+Quad87!V109+Quad91!V109+Quad01!V109+'HP87'!V109+'HP91'!V109+'HP01'!V109+Mean87!V109+Mean91!V109+Mean01!V109+MeanCommon!V109,0)</f>
        <v>0.64827172638753461</v>
      </c>
      <c r="W109" s="133">
        <f>IF(W$2,'Lin87'!W109+'Lin91'!W109+'Lin01'!W109+Quad87!W109+Quad91!W109+Quad01!W109+'HP87'!W109+'HP91'!W109+'HP01'!W109+Mean87!W109+Mean91!W109+Mean01!W109+MeanCommon!W109,0)</f>
        <v>464.31729255753385</v>
      </c>
      <c r="X109" s="133">
        <f>IF(X$2,'Lin87'!X109+'Lin91'!X109+'Lin01'!X109+Quad87!X109+Quad91!X109+Quad01!X109+'HP87'!X109+'HP91'!X109+'HP01'!X109+Mean87!X109+Mean91!X109+Mean01!X109+MeanCommon!X109,0)</f>
        <v>0.5569110282440688</v>
      </c>
      <c r="Y109" s="133">
        <f>IF(Y$2,'Lin87'!Y109+'Lin91'!Y109+'Lin01'!Y109+Quad87!Y109+Quad91!Y109+Quad01!Y109+'HP87'!Y109+'HP91'!Y109+'HP01'!Y109+Mean87!Y109+Mean91!Y109+Mean01!Y109+MeanCommon!Y109,0)</f>
        <v>0.53927454418851795</v>
      </c>
      <c r="Z109" s="133">
        <f>IF(Z$2,'Lin87'!Z109+'Lin91'!Z109+'Lin01'!Z109+Quad87!Z109+Quad91!Z109+Quad01!Z109+'HP87'!Z109+'HP91'!Z109+'HP01'!Z109+Mean87!Z109+Mean91!Z109+Mean01!Z109+MeanCommon!Z109,0)</f>
        <v>359.46683224334214</v>
      </c>
      <c r="AA109" s="133">
        <f>IF(AA$2,'Lin87'!AA109+'Lin91'!AA109+'Lin01'!AA109+Quad87!AA109+Quad91!AA109+Quad01!AA109+'HP87'!AA109+'HP91'!AA109+'HP01'!AA109+Mean87!AA109+Mean91!AA109+Mean01!AA109+MeanCommon!AA109,0)</f>
        <v>366.59698539341241</v>
      </c>
      <c r="AB109" s="133">
        <f>IF(AB$2,'Lin87'!AB109+'Lin91'!AB109+'Lin01'!AB109+Quad87!AB109+Quad91!AB109+Quad01!AB109+'HP87'!AB109+'HP91'!AB109+'HP01'!AB109+Mean87!AB109+Mean91!AB109+Mean01!AB109+MeanCommon!AB109,0)</f>
        <v>-8.2708477966612381</v>
      </c>
      <c r="AC109" s="133">
        <f>IF(AC$2,'Lin87'!AC109+'Lin91'!AC109+'Lin01'!AC109+Quad87!AC109+Quad91!AC109+Quad01!AC109+'HP87'!AC109+'HP91'!AC109+'HP01'!AC109+Mean87!AC109+Mean91!AC109+Mean01!AC109+MeanCommon!AC109,0)</f>
        <v>7.9282891803892195</v>
      </c>
      <c r="AD109" s="133">
        <f>IF(AD$2,'Lin87'!AD109+'Lin91'!AD109+'Lin01'!AD109+Quad87!AD109+Quad91!AD109+Quad01!AD109+'HP87'!AD109+'HP91'!AD109+'HP01'!AD109+Mean87!AD109+Mean91!AD109+Mean01!AD109+MeanCommon!AD109,0)</f>
        <v>1.21041671779895</v>
      </c>
    </row>
    <row r="110" spans="1:30">
      <c r="A110" t="s">
        <v>462</v>
      </c>
      <c r="B110" s="133">
        <f>IF(B$2,'Lin87'!B110+'Lin91'!B110+'Lin01'!B110+Quad87!B110+Quad91!B110+Quad01!B110+'HP87'!B110+'HP91'!B110+'HP01'!B110+Mean87!B110+Mean91!B110+Mean01!B110+MeanCommon!B110,0)</f>
        <v>0.97508613524746723</v>
      </c>
      <c r="C110" s="133">
        <f>IF(C$2,'Lin87'!C110+'Lin91'!C110+'Lin01'!C110+Quad87!C110+Quad91!C110+Quad01!C110+'HP87'!C110+'HP91'!C110+'HP01'!C110+Mean87!C110+Mean91!C110+Mean01!C110+MeanCommon!C110,0)</f>
        <v>1.0965181975386731</v>
      </c>
      <c r="D110" s="133">
        <f>IF(D$2,'Lin87'!D110+'Lin91'!D110+'Lin01'!D110+Quad87!D110+Quad91!D110+Quad01!D110+'HP87'!D110+'HP91'!D110+'HP01'!D110+Mean87!D110+Mean91!D110+Mean01!D110+MeanCommon!D110,0)</f>
        <v>1493.0571587855943</v>
      </c>
      <c r="E110" s="133">
        <f>IF(E$2,'Lin87'!E110+'Lin91'!E110+'Lin01'!E110+Quad87!E110+Quad91!E110+Quad01!E110+'HP87'!E110+'HP91'!E110+'HP01'!E110+Mean87!E110+Mean91!E110+Mean01!E110+MeanCommon!E110,0)</f>
        <v>1502.9672756404484</v>
      </c>
      <c r="F110" s="133">
        <f>IF(F$2,'Lin87'!F110+'Lin91'!F110+'Lin01'!F110+Quad87!F110+Quad91!F110+Quad01!F110+'HP87'!F110+'HP91'!F110+'HP01'!F110+Mean87!F110+Mean91!F110+Mean01!F110+MeanCommon!F110,0)</f>
        <v>1528.9750006497384</v>
      </c>
      <c r="G110" s="133">
        <f>IF(G$2,'Lin87'!G110+'Lin91'!G110+'Lin01'!G110+Quad87!G110+Quad91!G110+Quad01!G110+'HP87'!G110+'HP91'!G110+'HP01'!G110+Mean87!G110+Mean91!G110+Mean01!G110+MeanCommon!G110,0)</f>
        <v>1.3145283028639994</v>
      </c>
      <c r="H110" s="133">
        <f>IF(H$2,'Lin87'!H110+'Lin91'!H110+'Lin01'!H110+Quad87!H110+Quad91!H110+Quad01!H110+'HP87'!H110+'HP91'!H110+'HP01'!H110+Mean87!H110+Mean91!H110+Mean01!H110+MeanCommon!H110,0)</f>
        <v>1.5599703268041563</v>
      </c>
      <c r="I110" s="133">
        <f>IF(I$2,'Lin87'!I110+'Lin91'!I110+'Lin01'!I110+Quad87!I110+Quad91!I110+Quad01!I110+'HP87'!I110+'HP91'!I110+'HP01'!I110+Mean87!I110+Mean91!I110+Mean01!I110+MeanCommon!I110,0)</f>
        <v>0.81715954503174404</v>
      </c>
      <c r="J110" s="133">
        <f>IF(J$2,'Lin87'!J110+'Lin91'!J110+'Lin01'!J110+Quad87!J110+Quad91!J110+Quad01!J110+'HP87'!J110+'HP91'!J110+'HP01'!J110+Mean87!J110+Mean91!J110+Mean01!J110+MeanCommon!J110,0)</f>
        <v>0.63679839703649488</v>
      </c>
      <c r="K110" s="133">
        <f>IF(K$2,'Lin87'!K110+'Lin91'!K110+'Lin01'!K110+Quad87!K110+Quad91!K110+Quad01!K110+'HP87'!K110+'HP91'!K110+'HP01'!K110+Mean87!K110+Mean91!K110+Mean01!K110+MeanCommon!K110,0)</f>
        <v>0.96453127407305739</v>
      </c>
      <c r="L110" s="133">
        <f>IF(L$2,'Lin87'!L110+'Lin91'!L110+'Lin01'!L110+Quad87!L110+Quad91!L110+Quad01!L110+'HP87'!L110+'HP91'!L110+'HP01'!L110+Mean87!L110+Mean91!L110+Mean01!L110+MeanCommon!L110,0)</f>
        <v>0.14737172904131154</v>
      </c>
      <c r="M110" s="133">
        <f>IF(M$2,'Lin87'!M110+'Lin91'!M110+'Lin01'!M110+Quad87!M110+Quad91!M110+Quad01!M110+'HP87'!M110+'HP91'!M110+'HP01'!M110+Mean87!M110+Mean91!M110+Mean01!M110+MeanCommon!M110,0)</f>
        <v>455.59516534320505</v>
      </c>
      <c r="N110" s="133">
        <f>IF(N$2,'Lin87'!N110+'Lin91'!N110+'Lin01'!N110+Quad87!N110+Quad91!N110+Quad01!N110+'HP87'!N110+'HP91'!N110+'HP01'!N110+Mean87!N110+Mean91!N110+Mean01!N110+MeanCommon!N110,0)</f>
        <v>0.24839447836386697</v>
      </c>
      <c r="O110" s="133">
        <f>IF(O$2,'Lin87'!O110+'Lin91'!O110+'Lin01'!O110+Quad87!O110+Quad91!O110+Quad01!O110+'HP87'!O110+'HP91'!O110+'HP01'!O110+Mean87!O110+Mean91!O110+Mean01!O110+MeanCommon!O110,0)</f>
        <v>5.8699579730958451</v>
      </c>
      <c r="P110" s="133">
        <f>IF(P$2,'Lin87'!P110+'Lin91'!P110+'Lin01'!P110+Quad87!P110+Quad91!P110+Quad01!P110+'HP87'!P110+'HP91'!P110+'HP01'!P110+Mean87!P110+Mean91!P110+Mean01!P110+MeanCommon!P110,0)</f>
        <v>-9.1633183224032411E-2</v>
      </c>
      <c r="Q110" s="133">
        <f>IF(Q$2,'Lin87'!Q110+'Lin91'!Q110+'Lin01'!Q110+Quad87!Q110+Quad91!Q110+Quad01!Q110+'HP87'!Q110+'HP91'!Q110+'HP01'!Q110+Mean87!Q110+Mean91!Q110+Mean01!Q110+MeanCommon!Q110,0)</f>
        <v>1499.8244158241639</v>
      </c>
      <c r="R110" s="133">
        <f>IF(R$2,'Lin87'!R110+'Lin91'!R110+'Lin01'!R110+Quad87!R110+Quad91!R110+Quad01!R110+'HP87'!R110+'HP91'!R110+'HP01'!R110+Mean87!R110+Mean91!R110+Mean01!R110+MeanCommon!R110,0)</f>
        <v>0.78705022968172189</v>
      </c>
      <c r="S110" s="133">
        <f>IF(S$2,'Lin87'!S110+'Lin91'!S110+'Lin01'!S110+Quad87!S110+Quad91!S110+Quad01!S110+'HP87'!S110+'HP91'!S110+'HP01'!S110+Mean87!S110+Mean91!S110+Mean01!S110+MeanCommon!S110,0)</f>
        <v>0.42983300578841338</v>
      </c>
      <c r="T110" s="133">
        <f>IF(T$2,'Lin87'!T110+'Lin91'!T110+'Lin01'!T110+Quad87!T110+Quad91!T110+Quad01!T110+'HP87'!T110+'HP91'!T110+'HP01'!T110+Mean87!T110+Mean91!T110+Mean01!T110+MeanCommon!T110,0)</f>
        <v>0.35721722389330995</v>
      </c>
      <c r="U110" s="133">
        <f>IF(U$2,'Lin87'!U110+'Lin91'!U110+'Lin01'!U110+Quad87!U110+Quad91!U110+Quad01!U110+'HP87'!U110+'HP91'!U110+'HP01'!U110+Mean87!U110+Mean91!U110+Mean01!U110+MeanCommon!U110,0)</f>
        <v>510.30078883622338</v>
      </c>
      <c r="V110" s="133">
        <f>IF(V$2,'Lin87'!V110+'Lin91'!V110+'Lin01'!V110+Quad87!V110+Quad91!V110+Quad01!V110+'HP87'!V110+'HP91'!V110+'HP01'!V110+Mean87!V110+Mean91!V110+Mean01!V110+MeanCommon!V110,0)</f>
        <v>0.64827172638753461</v>
      </c>
      <c r="W110" s="133">
        <f>IF(W$2,'Lin87'!W110+'Lin91'!W110+'Lin01'!W110+Quad87!W110+Quad91!W110+Quad01!W110+'HP87'!W110+'HP91'!W110+'HP01'!W110+Mean87!W110+Mean91!W110+Mean01!W110+MeanCommon!W110,0)</f>
        <v>464.31729255753385</v>
      </c>
      <c r="X110" s="133">
        <f>IF(X$2,'Lin87'!X110+'Lin91'!X110+'Lin01'!X110+Quad87!X110+Quad91!X110+Quad01!X110+'HP87'!X110+'HP91'!X110+'HP01'!X110+Mean87!X110+Mean91!X110+Mean01!X110+MeanCommon!X110,0)</f>
        <v>0.5569110282440688</v>
      </c>
      <c r="Y110" s="133">
        <f>IF(Y$2,'Lin87'!Y110+'Lin91'!Y110+'Lin01'!Y110+Quad87!Y110+Quad91!Y110+Quad01!Y110+'HP87'!Y110+'HP91'!Y110+'HP01'!Y110+Mean87!Y110+Mean91!Y110+Mean01!Y110+MeanCommon!Y110,0)</f>
        <v>0.53927454418851795</v>
      </c>
      <c r="Z110" s="133">
        <f>IF(Z$2,'Lin87'!Z110+'Lin91'!Z110+'Lin01'!Z110+Quad87!Z110+Quad91!Z110+Quad01!Z110+'HP87'!Z110+'HP91'!Z110+'HP01'!Z110+Mean87!Z110+Mean91!Z110+Mean01!Z110+MeanCommon!Z110,0)</f>
        <v>359.26761726563245</v>
      </c>
      <c r="AA110" s="133">
        <f>IF(AA$2,'Lin87'!AA110+'Lin91'!AA110+'Lin01'!AA110+Quad87!AA110+Quad91!AA110+Quad01!AA110+'HP87'!AA110+'HP91'!AA110+'HP01'!AA110+Mean87!AA110+Mean91!AA110+Mean01!AA110+MeanCommon!AA110,0)</f>
        <v>366.32172410592995</v>
      </c>
      <c r="AB110" s="133">
        <f>IF(AB$2,'Lin87'!AB110+'Lin91'!AB110+'Lin01'!AB110+Quad87!AB110+Quad91!AB110+Quad01!AB110+'HP87'!AB110+'HP91'!AB110+'HP01'!AB110+Mean87!AB110+Mean91!AB110+Mean01!AB110+MeanCommon!AB110,0)</f>
        <v>-8.2708477966612381</v>
      </c>
      <c r="AC110" s="133">
        <f>IF(AC$2,'Lin87'!AC110+'Lin91'!AC110+'Lin01'!AC110+Quad87!AC110+Quad91!AC110+Quad01!AC110+'HP87'!AC110+'HP91'!AC110+'HP01'!AC110+Mean87!AC110+Mean91!AC110+Mean01!AC110+MeanCommon!AC110,0)</f>
        <v>7.9282891803892195</v>
      </c>
      <c r="AD110" s="133">
        <f>IF(AD$2,'Lin87'!AD110+'Lin91'!AD110+'Lin01'!AD110+Quad87!AD110+Quad91!AD110+Quad01!AD110+'HP87'!AD110+'HP91'!AD110+'HP01'!AD110+Mean87!AD110+Mean91!AD110+Mean01!AD110+MeanCommon!AD110,0)</f>
        <v>1.21041671779895</v>
      </c>
    </row>
    <row r="111" spans="1:30">
      <c r="A111" t="s">
        <v>652</v>
      </c>
      <c r="B111" s="133">
        <f>IF(B$2,'Lin87'!B111+'Lin91'!B111+'Lin01'!B111+Quad87!B111+Quad91!B111+Quad01!B111+'HP87'!B111+'HP91'!B111+'HP01'!B111+Mean87!B111+Mean91!B111+Mean01!B111+MeanCommon!B111,0)</f>
        <v>0.97508613524746723</v>
      </c>
      <c r="C111" s="133">
        <f>IF(C$2,'Lin87'!C111+'Lin91'!C111+'Lin01'!C111+Quad87!C111+Quad91!C111+Quad01!C111+'HP87'!C111+'HP91'!C111+'HP01'!C111+Mean87!C111+Mean91!C111+Mean01!C111+MeanCommon!C111,0)</f>
        <v>1.0965181975386731</v>
      </c>
      <c r="D111" s="133">
        <f>IF(D$2,'Lin87'!D111+'Lin91'!D111+'Lin01'!D111+Quad87!D111+Quad91!D111+Quad01!D111+'HP87'!D111+'HP91'!D111+'HP01'!D111+Mean87!D111+Mean91!D111+Mean01!D111+MeanCommon!D111,0)</f>
        <v>1493.050903863983</v>
      </c>
      <c r="E111" s="133">
        <f>IF(E$2,'Lin87'!E111+'Lin91'!E111+'Lin01'!E111+Quad87!E111+Quad91!E111+Quad01!E111+'HP87'!E111+'HP91'!E111+'HP01'!E111+Mean87!E111+Mean91!E111+Mean01!E111+MeanCommon!E111,0)</f>
        <v>1502.9831621639642</v>
      </c>
      <c r="F111" s="133">
        <f>IF(F$2,'Lin87'!F111+'Lin91'!F111+'Lin01'!F111+Quad87!F111+Quad91!F111+Quad01!F111+'HP87'!F111+'HP91'!F111+'HP01'!F111+Mean87!F111+Mean91!F111+Mean01!F111+MeanCommon!F111,0)</f>
        <v>1529.2205998501829</v>
      </c>
      <c r="G111" s="133">
        <f>IF(G$2,'Lin87'!G111+'Lin91'!G111+'Lin01'!G111+Quad87!G111+Quad91!G111+Quad01!G111+'HP87'!G111+'HP91'!G111+'HP01'!G111+Mean87!G111+Mean91!G111+Mean01!G111+MeanCommon!G111,0)</f>
        <v>1.3145283028639994</v>
      </c>
      <c r="H111" s="133">
        <f>IF(H$2,'Lin87'!H111+'Lin91'!H111+'Lin01'!H111+Quad87!H111+Quad91!H111+Quad01!H111+'HP87'!H111+'HP91'!H111+'HP01'!H111+Mean87!H111+Mean91!H111+Mean01!H111+MeanCommon!H111,0)</f>
        <v>1.5599703268041563</v>
      </c>
      <c r="I111" s="133">
        <f>IF(I$2,'Lin87'!I111+'Lin91'!I111+'Lin01'!I111+Quad87!I111+Quad91!I111+Quad01!I111+'HP87'!I111+'HP91'!I111+'HP01'!I111+Mean87!I111+Mean91!I111+Mean01!I111+MeanCommon!I111,0)</f>
        <v>0.81715954503174404</v>
      </c>
      <c r="J111" s="133">
        <f>IF(J$2,'Lin87'!J111+'Lin91'!J111+'Lin01'!J111+Quad87!J111+Quad91!J111+Quad01!J111+'HP87'!J111+'HP91'!J111+'HP01'!J111+Mean87!J111+Mean91!J111+Mean01!J111+MeanCommon!J111,0)</f>
        <v>0.63679839703649488</v>
      </c>
      <c r="K111" s="133">
        <f>IF(K$2,'Lin87'!K111+'Lin91'!K111+'Lin01'!K111+Quad87!K111+Quad91!K111+Quad01!K111+'HP87'!K111+'HP91'!K111+'HP01'!K111+Mean87!K111+Mean91!K111+Mean01!K111+MeanCommon!K111,0)</f>
        <v>0.96453127407305739</v>
      </c>
      <c r="L111" s="133">
        <f>IF(L$2,'Lin87'!L111+'Lin91'!L111+'Lin01'!L111+Quad87!L111+Quad91!L111+Quad01!L111+'HP87'!L111+'HP91'!L111+'HP01'!L111+Mean87!L111+Mean91!L111+Mean01!L111+MeanCommon!L111,0)</f>
        <v>0.14737172904131154</v>
      </c>
      <c r="M111" s="133">
        <f>IF(M$2,'Lin87'!M111+'Lin91'!M111+'Lin01'!M111+Quad87!M111+Quad91!M111+Quad01!M111+'HP87'!M111+'HP91'!M111+'HP01'!M111+Mean87!M111+Mean91!M111+Mean01!M111+MeanCommon!M111,0)</f>
        <v>455.59516534320505</v>
      </c>
      <c r="N111" s="133">
        <f>IF(N$2,'Lin87'!N111+'Lin91'!N111+'Lin01'!N111+Quad87!N111+Quad91!N111+Quad01!N111+'HP87'!N111+'HP91'!N111+'HP01'!N111+Mean87!N111+Mean91!N111+Mean01!N111+MeanCommon!N111,0)</f>
        <v>0.24839447836386697</v>
      </c>
      <c r="O111" s="133">
        <f>IF(O$2,'Lin87'!O111+'Lin91'!O111+'Lin01'!O111+Quad87!O111+Quad91!O111+Quad01!O111+'HP87'!O111+'HP91'!O111+'HP01'!O111+Mean87!O111+Mean91!O111+Mean01!O111+MeanCommon!O111,0)</f>
        <v>5.8699579730958451</v>
      </c>
      <c r="P111" s="133">
        <f>IF(P$2,'Lin87'!P111+'Lin91'!P111+'Lin01'!P111+Quad87!P111+Quad91!P111+Quad01!P111+'HP87'!P111+'HP91'!P111+'HP01'!P111+Mean87!P111+Mean91!P111+Mean01!P111+MeanCommon!P111,0)</f>
        <v>-9.1633183224032411E-2</v>
      </c>
      <c r="Q111" s="133">
        <f>IF(Q$2,'Lin87'!Q111+'Lin91'!Q111+'Lin01'!Q111+Quad87!Q111+Quad91!Q111+Quad01!Q111+'HP87'!Q111+'HP91'!Q111+'HP01'!Q111+Mean87!Q111+Mean91!Q111+Mean01!Q111+MeanCommon!Q111,0)</f>
        <v>1500.9717574347887</v>
      </c>
      <c r="R111" s="133">
        <f>IF(R$2,'Lin87'!R111+'Lin91'!R111+'Lin01'!R111+Quad87!R111+Quad91!R111+Quad01!R111+'HP87'!R111+'HP91'!R111+'HP01'!R111+Mean87!R111+Mean91!R111+Mean01!R111+MeanCommon!R111,0)</f>
        <v>0.78705022968172189</v>
      </c>
      <c r="S111" s="133">
        <f>IF(S$2,'Lin87'!S111+'Lin91'!S111+'Lin01'!S111+Quad87!S111+Quad91!S111+Quad01!S111+'HP87'!S111+'HP91'!S111+'HP01'!S111+Mean87!S111+Mean91!S111+Mean01!S111+MeanCommon!S111,0)</f>
        <v>0.42983300578841338</v>
      </c>
      <c r="T111" s="133">
        <f>IF(T$2,'Lin87'!T111+'Lin91'!T111+'Lin01'!T111+Quad87!T111+Quad91!T111+Quad01!T111+'HP87'!T111+'HP91'!T111+'HP01'!T111+Mean87!T111+Mean91!T111+Mean01!T111+MeanCommon!T111,0)</f>
        <v>0.35721722389330995</v>
      </c>
      <c r="U111" s="133">
        <f>IF(U$2,'Lin87'!U111+'Lin91'!U111+'Lin01'!U111+Quad87!U111+Quad91!U111+Quad01!U111+'HP87'!U111+'HP91'!U111+'HP01'!U111+Mean87!U111+Mean91!U111+Mean01!U111+MeanCommon!U111,0)</f>
        <v>511.21538643866501</v>
      </c>
      <c r="V111" s="133">
        <f>IF(V$2,'Lin87'!V111+'Lin91'!V111+'Lin01'!V111+Quad87!V111+Quad91!V111+Quad01!V111+'HP87'!V111+'HP91'!V111+'HP01'!V111+Mean87!V111+Mean91!V111+Mean01!V111+MeanCommon!V111,0)</f>
        <v>0.64827172638753461</v>
      </c>
      <c r="W111" s="133">
        <f>IF(W$2,'Lin87'!W111+'Lin91'!W111+'Lin01'!W111+Quad87!W111+Quad91!W111+Quad01!W111+'HP87'!W111+'HP91'!W111+'HP01'!W111+Mean87!W111+Mean91!W111+Mean01!W111+MeanCommon!W111,0)</f>
        <v>464.31729255753385</v>
      </c>
      <c r="X111" s="133">
        <f>IF(X$2,'Lin87'!X111+'Lin91'!X111+'Lin01'!X111+Quad87!X111+Quad91!X111+Quad01!X111+'HP87'!X111+'HP91'!X111+'HP01'!X111+Mean87!X111+Mean91!X111+Mean01!X111+MeanCommon!X111,0)</f>
        <v>0.5569110282440688</v>
      </c>
      <c r="Y111" s="133">
        <f>IF(Y$2,'Lin87'!Y111+'Lin91'!Y111+'Lin01'!Y111+Quad87!Y111+Quad91!Y111+Quad01!Y111+'HP87'!Y111+'HP91'!Y111+'HP01'!Y111+Mean87!Y111+Mean91!Y111+Mean01!Y111+MeanCommon!Y111,0)</f>
        <v>0.53927454418851795</v>
      </c>
      <c r="Z111" s="133">
        <f>IF(Z$2,'Lin87'!Z111+'Lin91'!Z111+'Lin01'!Z111+Quad87!Z111+Quad91!Z111+Quad01!Z111+'HP87'!Z111+'HP91'!Z111+'HP01'!Z111+Mean87!Z111+Mean91!Z111+Mean01!Z111+MeanCommon!Z111,0)</f>
        <v>359.06840228792277</v>
      </c>
      <c r="AA111" s="133">
        <f>IF(AA$2,'Lin87'!AA111+'Lin91'!AA111+'Lin01'!AA111+Quad87!AA111+Quad91!AA111+Quad01!AA111+'HP87'!AA111+'HP91'!AA111+'HP01'!AA111+Mean87!AA111+Mean91!AA111+Mean01!AA111+MeanCommon!AA111,0)</f>
        <v>366.04646281844754</v>
      </c>
      <c r="AB111" s="133">
        <f>IF(AB$2,'Lin87'!AB111+'Lin91'!AB111+'Lin01'!AB111+Quad87!AB111+Quad91!AB111+Quad01!AB111+'HP87'!AB111+'HP91'!AB111+'HP01'!AB111+Mean87!AB111+Mean91!AB111+Mean01!AB111+MeanCommon!AB111,0)</f>
        <v>-8.2708477966612381</v>
      </c>
      <c r="AC111" s="133">
        <f>IF(AC$2,'Lin87'!AC111+'Lin91'!AC111+'Lin01'!AC111+Quad87!AC111+Quad91!AC111+Quad01!AC111+'HP87'!AC111+'HP91'!AC111+'HP01'!AC111+Mean87!AC111+Mean91!AC111+Mean01!AC111+MeanCommon!AC111,0)</f>
        <v>7.9282891803892195</v>
      </c>
      <c r="AD111" s="133">
        <f>IF(AD$2,'Lin87'!AD111+'Lin91'!AD111+'Lin01'!AD111+Quad87!AD111+Quad91!AD111+Quad01!AD111+'HP87'!AD111+'HP91'!AD111+'HP01'!AD111+Mean87!AD111+Mean91!AD111+Mean01!AD111+MeanCommon!AD111,0)</f>
        <v>1.21041671779895</v>
      </c>
    </row>
    <row r="112" spans="1:30">
      <c r="A112" t="s">
        <v>653</v>
      </c>
      <c r="B112" s="133">
        <f>IF(B$2,'Lin87'!B112+'Lin91'!B112+'Lin01'!B112+Quad87!B112+Quad91!B112+Quad01!B112+'HP87'!B112+'HP91'!B112+'HP01'!B112+Mean87!B112+Mean91!B112+Mean01!B112+MeanCommon!B112,0)</f>
        <v>0.97508613524746723</v>
      </c>
      <c r="C112" s="133">
        <f>IF(C$2,'Lin87'!C112+'Lin91'!C112+'Lin01'!C112+Quad87!C112+Quad91!C112+Quad01!C112+'HP87'!C112+'HP91'!C112+'HP01'!C112+Mean87!C112+Mean91!C112+Mean01!C112+MeanCommon!C112,0)</f>
        <v>1.0965181975386731</v>
      </c>
      <c r="D112" s="133">
        <f>IF(D$2,'Lin87'!D112+'Lin91'!D112+'Lin01'!D112+Quad87!D112+Quad91!D112+Quad01!D112+'HP87'!D112+'HP91'!D112+'HP01'!D112+Mean87!D112+Mean91!D112+Mean01!D112+MeanCommon!D112,0)</f>
        <v>1493.0446489423716</v>
      </c>
      <c r="E112" s="133">
        <f>IF(E$2,'Lin87'!E112+'Lin91'!E112+'Lin01'!E112+Quad87!E112+Quad91!E112+Quad01!E112+'HP87'!E112+'HP91'!E112+'HP01'!E112+Mean87!E112+Mean91!E112+Mean01!E112+MeanCommon!E112,0)</f>
        <v>1502.9990486874799</v>
      </c>
      <c r="F112" s="133">
        <f>IF(F$2,'Lin87'!F112+'Lin91'!F112+'Lin01'!F112+Quad87!F112+Quad91!F112+Quad01!F112+'HP87'!F112+'HP91'!F112+'HP01'!F112+Mean87!F112+Mean91!F112+Mean01!F112+MeanCommon!F112,0)</f>
        <v>1529.4661990506274</v>
      </c>
      <c r="G112" s="133">
        <f>IF(G$2,'Lin87'!G112+'Lin91'!G112+'Lin01'!G112+Quad87!G112+Quad91!G112+Quad01!G112+'HP87'!G112+'HP91'!G112+'HP01'!G112+Mean87!G112+Mean91!G112+Mean01!G112+MeanCommon!G112,0)</f>
        <v>1.3145283028639994</v>
      </c>
      <c r="H112" s="133">
        <f>IF(H$2,'Lin87'!H112+'Lin91'!H112+'Lin01'!H112+Quad87!H112+Quad91!H112+Quad01!H112+'HP87'!H112+'HP91'!H112+'HP01'!H112+Mean87!H112+Mean91!H112+Mean01!H112+MeanCommon!H112,0)</f>
        <v>1.5599703268041563</v>
      </c>
      <c r="I112" s="133">
        <f>IF(I$2,'Lin87'!I112+'Lin91'!I112+'Lin01'!I112+Quad87!I112+Quad91!I112+Quad01!I112+'HP87'!I112+'HP91'!I112+'HP01'!I112+Mean87!I112+Mean91!I112+Mean01!I112+MeanCommon!I112,0)</f>
        <v>0.81715954503174404</v>
      </c>
      <c r="J112" s="133">
        <f>IF(J$2,'Lin87'!J112+'Lin91'!J112+'Lin01'!J112+Quad87!J112+Quad91!J112+Quad01!J112+'HP87'!J112+'HP91'!J112+'HP01'!J112+Mean87!J112+Mean91!J112+Mean01!J112+MeanCommon!J112,0)</f>
        <v>0.63679839703649488</v>
      </c>
      <c r="K112" s="133">
        <f>IF(K$2,'Lin87'!K112+'Lin91'!K112+'Lin01'!K112+Quad87!K112+Quad91!K112+Quad01!K112+'HP87'!K112+'HP91'!K112+'HP01'!K112+Mean87!K112+Mean91!K112+Mean01!K112+MeanCommon!K112,0)</f>
        <v>0.96453127407305739</v>
      </c>
      <c r="L112" s="133">
        <f>IF(L$2,'Lin87'!L112+'Lin91'!L112+'Lin01'!L112+Quad87!L112+Quad91!L112+Quad01!L112+'HP87'!L112+'HP91'!L112+'HP01'!L112+Mean87!L112+Mean91!L112+Mean01!L112+MeanCommon!L112,0)</f>
        <v>0.14737172904131154</v>
      </c>
      <c r="M112" s="133">
        <f>IF(M$2,'Lin87'!M112+'Lin91'!M112+'Lin01'!M112+Quad87!M112+Quad91!M112+Quad01!M112+'HP87'!M112+'HP91'!M112+'HP01'!M112+Mean87!M112+Mean91!M112+Mean01!M112+MeanCommon!M112,0)</f>
        <v>455.59516534320505</v>
      </c>
      <c r="N112" s="133">
        <f>IF(N$2,'Lin87'!N112+'Lin91'!N112+'Lin01'!N112+Quad87!N112+Quad91!N112+Quad01!N112+'HP87'!N112+'HP91'!N112+'HP01'!N112+Mean87!N112+Mean91!N112+Mean01!N112+MeanCommon!N112,0)</f>
        <v>0.24839447836386697</v>
      </c>
      <c r="O112" s="133">
        <f>IF(O$2,'Lin87'!O112+'Lin91'!O112+'Lin01'!O112+Quad87!O112+Quad91!O112+Quad01!O112+'HP87'!O112+'HP91'!O112+'HP01'!O112+Mean87!O112+Mean91!O112+Mean01!O112+MeanCommon!O112,0)</f>
        <v>5.8699579730958451</v>
      </c>
      <c r="P112" s="133">
        <f>IF(P$2,'Lin87'!P112+'Lin91'!P112+'Lin01'!P112+Quad87!P112+Quad91!P112+Quad01!P112+'HP87'!P112+'HP91'!P112+'HP01'!P112+Mean87!P112+Mean91!P112+Mean01!P112+MeanCommon!P112,0)</f>
        <v>-9.1633183224032411E-2</v>
      </c>
      <c r="Q112" s="133">
        <f>IF(Q$2,'Lin87'!Q112+'Lin91'!Q112+'Lin01'!Q112+Quad87!Q112+Quad91!Q112+Quad01!Q112+'HP87'!Q112+'HP91'!Q112+'HP01'!Q112+Mean87!Q112+Mean91!Q112+Mean01!Q112+MeanCommon!Q112,0)</f>
        <v>1502.1190990454136</v>
      </c>
      <c r="R112" s="133">
        <f>IF(R$2,'Lin87'!R112+'Lin91'!R112+'Lin01'!R112+Quad87!R112+Quad91!R112+Quad01!R112+'HP87'!R112+'HP91'!R112+'HP01'!R112+Mean87!R112+Mean91!R112+Mean01!R112+MeanCommon!R112,0)</f>
        <v>0.78705022968172189</v>
      </c>
      <c r="S112" s="133">
        <f>IF(S$2,'Lin87'!S112+'Lin91'!S112+'Lin01'!S112+Quad87!S112+Quad91!S112+Quad01!S112+'HP87'!S112+'HP91'!S112+'HP01'!S112+Mean87!S112+Mean91!S112+Mean01!S112+MeanCommon!S112,0)</f>
        <v>0.42983300578841338</v>
      </c>
      <c r="T112" s="133">
        <f>IF(T$2,'Lin87'!T112+'Lin91'!T112+'Lin01'!T112+Quad87!T112+Quad91!T112+Quad01!T112+'HP87'!T112+'HP91'!T112+'HP01'!T112+Mean87!T112+Mean91!T112+Mean01!T112+MeanCommon!T112,0)</f>
        <v>0.35721722389330995</v>
      </c>
      <c r="U112" s="133">
        <f>IF(U$2,'Lin87'!U112+'Lin91'!U112+'Lin01'!U112+Quad87!U112+Quad91!U112+Quad01!U112+'HP87'!U112+'HP91'!U112+'HP01'!U112+Mean87!U112+Mean91!U112+Mean01!U112+MeanCommon!U112,0)</f>
        <v>512.1299840411067</v>
      </c>
      <c r="V112" s="133">
        <f>IF(V$2,'Lin87'!V112+'Lin91'!V112+'Lin01'!V112+Quad87!V112+Quad91!V112+Quad01!V112+'HP87'!V112+'HP91'!V112+'HP01'!V112+Mean87!V112+Mean91!V112+Mean01!V112+MeanCommon!V112,0)</f>
        <v>0.64827172638753461</v>
      </c>
      <c r="W112" s="133">
        <f>IF(W$2,'Lin87'!W112+'Lin91'!W112+'Lin01'!W112+Quad87!W112+Quad91!W112+Quad01!W112+'HP87'!W112+'HP91'!W112+'HP01'!W112+Mean87!W112+Mean91!W112+Mean01!W112+MeanCommon!W112,0)</f>
        <v>464.31729255753385</v>
      </c>
      <c r="X112" s="133">
        <f>IF(X$2,'Lin87'!X112+'Lin91'!X112+'Lin01'!X112+Quad87!X112+Quad91!X112+Quad01!X112+'HP87'!X112+'HP91'!X112+'HP01'!X112+Mean87!X112+Mean91!X112+Mean01!X112+MeanCommon!X112,0)</f>
        <v>0.5569110282440688</v>
      </c>
      <c r="Y112" s="133">
        <f>IF(Y$2,'Lin87'!Y112+'Lin91'!Y112+'Lin01'!Y112+Quad87!Y112+Quad91!Y112+Quad01!Y112+'HP87'!Y112+'HP91'!Y112+'HP01'!Y112+Mean87!Y112+Mean91!Y112+Mean01!Y112+MeanCommon!Y112,0)</f>
        <v>0.53927454418851795</v>
      </c>
      <c r="Z112" s="133">
        <f>IF(Z$2,'Lin87'!Z112+'Lin91'!Z112+'Lin01'!Z112+Quad87!Z112+Quad91!Z112+Quad01!Z112+'HP87'!Z112+'HP91'!Z112+'HP01'!Z112+Mean87!Z112+Mean91!Z112+Mean01!Z112+MeanCommon!Z112,0)</f>
        <v>358.86918731021302</v>
      </c>
      <c r="AA112" s="133">
        <f>IF(AA$2,'Lin87'!AA112+'Lin91'!AA112+'Lin01'!AA112+Quad87!AA112+Quad91!AA112+Quad01!AA112+'HP87'!AA112+'HP91'!AA112+'HP01'!AA112+Mean87!AA112+Mean91!AA112+Mean01!AA112+MeanCommon!AA112,0)</f>
        <v>365.77120153096507</v>
      </c>
      <c r="AB112" s="133">
        <f>IF(AB$2,'Lin87'!AB112+'Lin91'!AB112+'Lin01'!AB112+Quad87!AB112+Quad91!AB112+Quad01!AB112+'HP87'!AB112+'HP91'!AB112+'HP01'!AB112+Mean87!AB112+Mean91!AB112+Mean01!AB112+MeanCommon!AB112,0)</f>
        <v>-8.2708477966612381</v>
      </c>
      <c r="AC112" s="133">
        <f>IF(AC$2,'Lin87'!AC112+'Lin91'!AC112+'Lin01'!AC112+Quad87!AC112+Quad91!AC112+Quad01!AC112+'HP87'!AC112+'HP91'!AC112+'HP01'!AC112+Mean87!AC112+Mean91!AC112+Mean01!AC112+MeanCommon!AC112,0)</f>
        <v>7.9282891803892195</v>
      </c>
      <c r="AD112" s="133">
        <f>IF(AD$2,'Lin87'!AD112+'Lin91'!AD112+'Lin01'!AD112+Quad87!AD112+Quad91!AD112+Quad01!AD112+'HP87'!AD112+'HP91'!AD112+'HP01'!AD112+Mean87!AD112+Mean91!AD112+Mean01!AD112+MeanCommon!AD112,0)</f>
        <v>1.21041671779895</v>
      </c>
    </row>
    <row r="113" spans="1:30">
      <c r="A113" t="s">
        <v>654</v>
      </c>
      <c r="B113" s="133">
        <f>IF(B$2,'Lin87'!B113+'Lin91'!B113+'Lin01'!B113+Quad87!B113+Quad91!B113+Quad01!B113+'HP87'!B113+'HP91'!B113+'HP01'!B113+Mean87!B113+Mean91!B113+Mean01!B113+MeanCommon!B113,0)</f>
        <v>0.97508613524746723</v>
      </c>
      <c r="C113" s="133">
        <f>IF(C$2,'Lin87'!C113+'Lin91'!C113+'Lin01'!C113+Quad87!C113+Quad91!C113+Quad01!C113+'HP87'!C113+'HP91'!C113+'HP01'!C113+Mean87!C113+Mean91!C113+Mean01!C113+MeanCommon!C113,0)</f>
        <v>1.0965181975386731</v>
      </c>
      <c r="D113" s="133">
        <f>IF(D$2,'Lin87'!D113+'Lin91'!D113+'Lin01'!D113+Quad87!D113+Quad91!D113+Quad01!D113+'HP87'!D113+'HP91'!D113+'HP01'!D113+Mean87!D113+Mean91!D113+Mean01!D113+MeanCommon!D113,0)</f>
        <v>1493.0383940207603</v>
      </c>
      <c r="E113" s="133">
        <f>IF(E$2,'Lin87'!E113+'Lin91'!E113+'Lin01'!E113+Quad87!E113+Quad91!E113+Quad01!E113+'HP87'!E113+'HP91'!E113+'HP01'!E113+Mean87!E113+Mean91!E113+Mean01!E113+MeanCommon!E113,0)</f>
        <v>1503.0149352109956</v>
      </c>
      <c r="F113" s="133">
        <f>IF(F$2,'Lin87'!F113+'Lin91'!F113+'Lin01'!F113+Quad87!F113+Quad91!F113+Quad01!F113+'HP87'!F113+'HP91'!F113+'HP01'!F113+Mean87!F113+Mean91!F113+Mean01!F113+MeanCommon!F113,0)</f>
        <v>1529.711798251072</v>
      </c>
      <c r="G113" s="133">
        <f>IF(G$2,'Lin87'!G113+'Lin91'!G113+'Lin01'!G113+Quad87!G113+Quad91!G113+Quad01!G113+'HP87'!G113+'HP91'!G113+'HP01'!G113+Mean87!G113+Mean91!G113+Mean01!G113+MeanCommon!G113,0)</f>
        <v>1.3145283028639994</v>
      </c>
      <c r="H113" s="133">
        <f>IF(H$2,'Lin87'!H113+'Lin91'!H113+'Lin01'!H113+Quad87!H113+Quad91!H113+Quad01!H113+'HP87'!H113+'HP91'!H113+'HP01'!H113+Mean87!H113+Mean91!H113+Mean01!H113+MeanCommon!H113,0)</f>
        <v>1.5599703268041563</v>
      </c>
      <c r="I113" s="133">
        <f>IF(I$2,'Lin87'!I113+'Lin91'!I113+'Lin01'!I113+Quad87!I113+Quad91!I113+Quad01!I113+'HP87'!I113+'HP91'!I113+'HP01'!I113+Mean87!I113+Mean91!I113+Mean01!I113+MeanCommon!I113,0)</f>
        <v>0.81715954503174404</v>
      </c>
      <c r="J113" s="133">
        <f>IF(J$2,'Lin87'!J113+'Lin91'!J113+'Lin01'!J113+Quad87!J113+Quad91!J113+Quad01!J113+'HP87'!J113+'HP91'!J113+'HP01'!J113+Mean87!J113+Mean91!J113+Mean01!J113+MeanCommon!J113,0)</f>
        <v>0.63679839703649488</v>
      </c>
      <c r="K113" s="133">
        <f>IF(K$2,'Lin87'!K113+'Lin91'!K113+'Lin01'!K113+Quad87!K113+Quad91!K113+Quad01!K113+'HP87'!K113+'HP91'!K113+'HP01'!K113+Mean87!K113+Mean91!K113+Mean01!K113+MeanCommon!K113,0)</f>
        <v>0.96453127407305739</v>
      </c>
      <c r="L113" s="133">
        <f>IF(L$2,'Lin87'!L113+'Lin91'!L113+'Lin01'!L113+Quad87!L113+Quad91!L113+Quad01!L113+'HP87'!L113+'HP91'!L113+'HP01'!L113+Mean87!L113+Mean91!L113+Mean01!L113+MeanCommon!L113,0)</f>
        <v>0.14737172904131154</v>
      </c>
      <c r="M113" s="133">
        <f>IF(M$2,'Lin87'!M113+'Lin91'!M113+'Lin01'!M113+Quad87!M113+Quad91!M113+Quad01!M113+'HP87'!M113+'HP91'!M113+'HP01'!M113+Mean87!M113+Mean91!M113+Mean01!M113+MeanCommon!M113,0)</f>
        <v>455.59516534320505</v>
      </c>
      <c r="N113" s="133">
        <f>IF(N$2,'Lin87'!N113+'Lin91'!N113+'Lin01'!N113+Quad87!N113+Quad91!N113+Quad01!N113+'HP87'!N113+'HP91'!N113+'HP01'!N113+Mean87!N113+Mean91!N113+Mean01!N113+MeanCommon!N113,0)</f>
        <v>0.24839447836386697</v>
      </c>
      <c r="O113" s="133">
        <f>IF(O$2,'Lin87'!O113+'Lin91'!O113+'Lin01'!O113+Quad87!O113+Quad91!O113+Quad01!O113+'HP87'!O113+'HP91'!O113+'HP01'!O113+Mean87!O113+Mean91!O113+Mean01!O113+MeanCommon!O113,0)</f>
        <v>5.8699579730958451</v>
      </c>
      <c r="P113" s="133">
        <f>IF(P$2,'Lin87'!P113+'Lin91'!P113+'Lin01'!P113+Quad87!P113+Quad91!P113+Quad01!P113+'HP87'!P113+'HP91'!P113+'HP01'!P113+Mean87!P113+Mean91!P113+Mean01!P113+MeanCommon!P113,0)</f>
        <v>-9.1633183224032411E-2</v>
      </c>
      <c r="Q113" s="133">
        <f>IF(Q$2,'Lin87'!Q113+'Lin91'!Q113+'Lin01'!Q113+Quad87!Q113+Quad91!Q113+Quad01!Q113+'HP87'!Q113+'HP91'!Q113+'HP01'!Q113+Mean87!Q113+Mean91!Q113+Mean01!Q113+MeanCommon!Q113,0)</f>
        <v>1503.2664406560384</v>
      </c>
      <c r="R113" s="133">
        <f>IF(R$2,'Lin87'!R113+'Lin91'!R113+'Lin01'!R113+Quad87!R113+Quad91!R113+Quad01!R113+'HP87'!R113+'HP91'!R113+'HP01'!R113+Mean87!R113+Mean91!R113+Mean01!R113+MeanCommon!R113,0)</f>
        <v>0.78705022968172189</v>
      </c>
      <c r="S113" s="133">
        <f>IF(S$2,'Lin87'!S113+'Lin91'!S113+'Lin01'!S113+Quad87!S113+Quad91!S113+Quad01!S113+'HP87'!S113+'HP91'!S113+'HP01'!S113+Mean87!S113+Mean91!S113+Mean01!S113+MeanCommon!S113,0)</f>
        <v>0.42983300578841338</v>
      </c>
      <c r="T113" s="133">
        <f>IF(T$2,'Lin87'!T113+'Lin91'!T113+'Lin01'!T113+Quad87!T113+Quad91!T113+Quad01!T113+'HP87'!T113+'HP91'!T113+'HP01'!T113+Mean87!T113+Mean91!T113+Mean01!T113+MeanCommon!T113,0)</f>
        <v>0.35721722389330995</v>
      </c>
      <c r="U113" s="133">
        <f>IF(U$2,'Lin87'!U113+'Lin91'!U113+'Lin01'!U113+Quad87!U113+Quad91!U113+Quad01!U113+'HP87'!U113+'HP91'!U113+'HP01'!U113+Mean87!U113+Mean91!U113+Mean01!U113+MeanCommon!U113,0)</f>
        <v>513.04458164354833</v>
      </c>
      <c r="V113" s="133">
        <f>IF(V$2,'Lin87'!V113+'Lin91'!V113+'Lin01'!V113+Quad87!V113+Quad91!V113+Quad01!V113+'HP87'!V113+'HP91'!V113+'HP01'!V113+Mean87!V113+Mean91!V113+Mean01!V113+MeanCommon!V113,0)</f>
        <v>0.64827172638753461</v>
      </c>
      <c r="W113" s="133">
        <f>IF(W$2,'Lin87'!W113+'Lin91'!W113+'Lin01'!W113+Quad87!W113+Quad91!W113+Quad01!W113+'HP87'!W113+'HP91'!W113+'HP01'!W113+Mean87!W113+Mean91!W113+Mean01!W113+MeanCommon!W113,0)</f>
        <v>464.31729255753385</v>
      </c>
      <c r="X113" s="133">
        <f>IF(X$2,'Lin87'!X113+'Lin91'!X113+'Lin01'!X113+Quad87!X113+Quad91!X113+Quad01!X113+'HP87'!X113+'HP91'!X113+'HP01'!X113+Mean87!X113+Mean91!X113+Mean01!X113+MeanCommon!X113,0)</f>
        <v>0.5569110282440688</v>
      </c>
      <c r="Y113" s="133">
        <f>IF(Y$2,'Lin87'!Y113+'Lin91'!Y113+'Lin01'!Y113+Quad87!Y113+Quad91!Y113+Quad01!Y113+'HP87'!Y113+'HP91'!Y113+'HP01'!Y113+Mean87!Y113+Mean91!Y113+Mean01!Y113+MeanCommon!Y113,0)</f>
        <v>0.53927454418851795</v>
      </c>
      <c r="Z113" s="133">
        <f>IF(Z$2,'Lin87'!Z113+'Lin91'!Z113+'Lin01'!Z113+Quad87!Z113+Quad91!Z113+Quad01!Z113+'HP87'!Z113+'HP91'!Z113+'HP01'!Z113+Mean87!Z113+Mean91!Z113+Mean01!Z113+MeanCommon!Z113,0)</f>
        <v>358.66997233250333</v>
      </c>
      <c r="AA113" s="133">
        <f>IF(AA$2,'Lin87'!AA113+'Lin91'!AA113+'Lin01'!AA113+Quad87!AA113+Quad91!AA113+Quad01!AA113+'HP87'!AA113+'HP91'!AA113+'HP01'!AA113+Mean87!AA113+Mean91!AA113+Mean01!AA113+MeanCommon!AA113,0)</f>
        <v>365.49594024348266</v>
      </c>
      <c r="AB113" s="133">
        <f>IF(AB$2,'Lin87'!AB113+'Lin91'!AB113+'Lin01'!AB113+Quad87!AB113+Quad91!AB113+Quad01!AB113+'HP87'!AB113+'HP91'!AB113+'HP01'!AB113+Mean87!AB113+Mean91!AB113+Mean01!AB113+MeanCommon!AB113,0)</f>
        <v>-8.2708477966612381</v>
      </c>
      <c r="AC113" s="133">
        <f>IF(AC$2,'Lin87'!AC113+'Lin91'!AC113+'Lin01'!AC113+Quad87!AC113+Quad91!AC113+Quad01!AC113+'HP87'!AC113+'HP91'!AC113+'HP01'!AC113+Mean87!AC113+Mean91!AC113+Mean01!AC113+MeanCommon!AC113,0)</f>
        <v>7.9282891803892195</v>
      </c>
      <c r="AD113" s="133">
        <f>IF(AD$2,'Lin87'!AD113+'Lin91'!AD113+'Lin01'!AD113+Quad87!AD113+Quad91!AD113+Quad01!AD113+'HP87'!AD113+'HP91'!AD113+'HP01'!AD113+Mean87!AD113+Mean91!AD113+Mean01!AD113+MeanCommon!AD113,0)</f>
        <v>1.21041671779895</v>
      </c>
    </row>
    <row r="114" spans="1:30">
      <c r="A114" t="s">
        <v>655</v>
      </c>
      <c r="B114" s="133">
        <f>IF(B$2,'Lin87'!B114+'Lin91'!B114+'Lin01'!B114+Quad87!B114+Quad91!B114+Quad01!B114+'HP87'!B114+'HP91'!B114+'HP01'!B114+Mean87!B114+Mean91!B114+Mean01!B114+MeanCommon!B114,0)</f>
        <v>0.97508613524746723</v>
      </c>
      <c r="C114" s="133">
        <f>IF(C$2,'Lin87'!C114+'Lin91'!C114+'Lin01'!C114+Quad87!C114+Quad91!C114+Quad01!C114+'HP87'!C114+'HP91'!C114+'HP01'!C114+Mean87!C114+Mean91!C114+Mean01!C114+MeanCommon!C114,0)</f>
        <v>1.0965181975386731</v>
      </c>
      <c r="D114" s="133">
        <f>IF(D$2,'Lin87'!D114+'Lin91'!D114+'Lin01'!D114+Quad87!D114+Quad91!D114+Quad01!D114+'HP87'!D114+'HP91'!D114+'HP01'!D114+Mean87!D114+Mean91!D114+Mean01!D114+MeanCommon!D114,0)</f>
        <v>1493.0321390991489</v>
      </c>
      <c r="E114" s="133">
        <f>IF(E$2,'Lin87'!E114+'Lin91'!E114+'Lin01'!E114+Quad87!E114+Quad91!E114+Quad01!E114+'HP87'!E114+'HP91'!E114+'HP01'!E114+Mean87!E114+Mean91!E114+Mean01!E114+MeanCommon!E114,0)</f>
        <v>1503.0308217345114</v>
      </c>
      <c r="F114" s="133">
        <f>IF(F$2,'Lin87'!F114+'Lin91'!F114+'Lin01'!F114+Quad87!F114+Quad91!F114+Quad01!F114+'HP87'!F114+'HP91'!F114+'HP01'!F114+Mean87!F114+Mean91!F114+Mean01!F114+MeanCommon!F114,0)</f>
        <v>1529.9573974515165</v>
      </c>
      <c r="G114" s="133">
        <f>IF(G$2,'Lin87'!G114+'Lin91'!G114+'Lin01'!G114+Quad87!G114+Quad91!G114+Quad01!G114+'HP87'!G114+'HP91'!G114+'HP01'!G114+Mean87!G114+Mean91!G114+Mean01!G114+MeanCommon!G114,0)</f>
        <v>1.3145283028639994</v>
      </c>
      <c r="H114" s="133">
        <f>IF(H$2,'Lin87'!H114+'Lin91'!H114+'Lin01'!H114+Quad87!H114+Quad91!H114+Quad01!H114+'HP87'!H114+'HP91'!H114+'HP01'!H114+Mean87!H114+Mean91!H114+Mean01!H114+MeanCommon!H114,0)</f>
        <v>1.5599703268041563</v>
      </c>
      <c r="I114" s="133">
        <f>IF(I$2,'Lin87'!I114+'Lin91'!I114+'Lin01'!I114+Quad87!I114+Quad91!I114+Quad01!I114+'HP87'!I114+'HP91'!I114+'HP01'!I114+Mean87!I114+Mean91!I114+Mean01!I114+MeanCommon!I114,0)</f>
        <v>0.81715954503174404</v>
      </c>
      <c r="J114" s="133">
        <f>IF(J$2,'Lin87'!J114+'Lin91'!J114+'Lin01'!J114+Quad87!J114+Quad91!J114+Quad01!J114+'HP87'!J114+'HP91'!J114+'HP01'!J114+Mean87!J114+Mean91!J114+Mean01!J114+MeanCommon!J114,0)</f>
        <v>0.63679839703649488</v>
      </c>
      <c r="K114" s="133">
        <f>IF(K$2,'Lin87'!K114+'Lin91'!K114+'Lin01'!K114+Quad87!K114+Quad91!K114+Quad01!K114+'HP87'!K114+'HP91'!K114+'HP01'!K114+Mean87!K114+Mean91!K114+Mean01!K114+MeanCommon!K114,0)</f>
        <v>0.96453127407305739</v>
      </c>
      <c r="L114" s="133">
        <f>IF(L$2,'Lin87'!L114+'Lin91'!L114+'Lin01'!L114+Quad87!L114+Quad91!L114+Quad01!L114+'HP87'!L114+'HP91'!L114+'HP01'!L114+Mean87!L114+Mean91!L114+Mean01!L114+MeanCommon!L114,0)</f>
        <v>0.14737172904131154</v>
      </c>
      <c r="M114" s="133">
        <f>IF(M$2,'Lin87'!M114+'Lin91'!M114+'Lin01'!M114+Quad87!M114+Quad91!M114+Quad01!M114+'HP87'!M114+'HP91'!M114+'HP01'!M114+Mean87!M114+Mean91!M114+Mean01!M114+MeanCommon!M114,0)</f>
        <v>455.59516534320505</v>
      </c>
      <c r="N114" s="133">
        <f>IF(N$2,'Lin87'!N114+'Lin91'!N114+'Lin01'!N114+Quad87!N114+Quad91!N114+Quad01!N114+'HP87'!N114+'HP91'!N114+'HP01'!N114+Mean87!N114+Mean91!N114+Mean01!N114+MeanCommon!N114,0)</f>
        <v>0.24839447836386697</v>
      </c>
      <c r="O114" s="133">
        <f>IF(O$2,'Lin87'!O114+'Lin91'!O114+'Lin01'!O114+Quad87!O114+Quad91!O114+Quad01!O114+'HP87'!O114+'HP91'!O114+'HP01'!O114+Mean87!O114+Mean91!O114+Mean01!O114+MeanCommon!O114,0)</f>
        <v>5.8699579730958451</v>
      </c>
      <c r="P114" s="133">
        <f>IF(P$2,'Lin87'!P114+'Lin91'!P114+'Lin01'!P114+Quad87!P114+Quad91!P114+Quad01!P114+'HP87'!P114+'HP91'!P114+'HP01'!P114+Mean87!P114+Mean91!P114+Mean01!P114+MeanCommon!P114,0)</f>
        <v>-9.1633183224032411E-2</v>
      </c>
      <c r="Q114" s="133">
        <f>IF(Q$2,'Lin87'!Q114+'Lin91'!Q114+'Lin01'!Q114+Quad87!Q114+Quad91!Q114+Quad01!Q114+'HP87'!Q114+'HP91'!Q114+'HP01'!Q114+Mean87!Q114+Mean91!Q114+Mean01!Q114+MeanCommon!Q114,0)</f>
        <v>1504.4137822666632</v>
      </c>
      <c r="R114" s="133">
        <f>IF(R$2,'Lin87'!R114+'Lin91'!R114+'Lin01'!R114+Quad87!R114+Quad91!R114+Quad01!R114+'HP87'!R114+'HP91'!R114+'HP01'!R114+Mean87!R114+Mean91!R114+Mean01!R114+MeanCommon!R114,0)</f>
        <v>0.78705022968172189</v>
      </c>
      <c r="S114" s="133">
        <f>IF(S$2,'Lin87'!S114+'Lin91'!S114+'Lin01'!S114+Quad87!S114+Quad91!S114+Quad01!S114+'HP87'!S114+'HP91'!S114+'HP01'!S114+Mean87!S114+Mean91!S114+Mean01!S114+MeanCommon!S114,0)</f>
        <v>0.42983300578841338</v>
      </c>
      <c r="T114" s="133">
        <f>IF(T$2,'Lin87'!T114+'Lin91'!T114+'Lin01'!T114+Quad87!T114+Quad91!T114+Quad01!T114+'HP87'!T114+'HP91'!T114+'HP01'!T114+Mean87!T114+Mean91!T114+Mean01!T114+MeanCommon!T114,0)</f>
        <v>0.35721722389330995</v>
      </c>
      <c r="U114" s="133">
        <f>IF(U$2,'Lin87'!U114+'Lin91'!U114+'Lin01'!U114+Quad87!U114+Quad91!U114+Quad01!U114+'HP87'!U114+'HP91'!U114+'HP01'!U114+Mean87!U114+Mean91!U114+Mean01!U114+MeanCommon!U114,0)</f>
        <v>513.95917924598996</v>
      </c>
      <c r="V114" s="133">
        <f>IF(V$2,'Lin87'!V114+'Lin91'!V114+'Lin01'!V114+Quad87!V114+Quad91!V114+Quad01!V114+'HP87'!V114+'HP91'!V114+'HP01'!V114+Mean87!V114+Mean91!V114+Mean01!V114+MeanCommon!V114,0)</f>
        <v>0.64827172638753461</v>
      </c>
      <c r="W114" s="133">
        <f>IF(W$2,'Lin87'!W114+'Lin91'!W114+'Lin01'!W114+Quad87!W114+Quad91!W114+Quad01!W114+'HP87'!W114+'HP91'!W114+'HP01'!W114+Mean87!W114+Mean91!W114+Mean01!W114+MeanCommon!W114,0)</f>
        <v>464.31729255753385</v>
      </c>
      <c r="X114" s="133">
        <f>IF(X$2,'Lin87'!X114+'Lin91'!X114+'Lin01'!X114+Quad87!X114+Quad91!X114+Quad01!X114+'HP87'!X114+'HP91'!X114+'HP01'!X114+Mean87!X114+Mean91!X114+Mean01!X114+MeanCommon!X114,0)</f>
        <v>0.5569110282440688</v>
      </c>
      <c r="Y114" s="133">
        <f>IF(Y$2,'Lin87'!Y114+'Lin91'!Y114+'Lin01'!Y114+Quad87!Y114+Quad91!Y114+Quad01!Y114+'HP87'!Y114+'HP91'!Y114+'HP01'!Y114+Mean87!Y114+Mean91!Y114+Mean01!Y114+MeanCommon!Y114,0)</f>
        <v>0.53927454418851795</v>
      </c>
      <c r="Z114" s="133">
        <f>IF(Z$2,'Lin87'!Z114+'Lin91'!Z114+'Lin01'!Z114+Quad87!Z114+Quad91!Z114+Quad01!Z114+'HP87'!Z114+'HP91'!Z114+'HP01'!Z114+Mean87!Z114+Mean91!Z114+Mean01!Z114+MeanCommon!Z114,0)</f>
        <v>358.47075735479365</v>
      </c>
      <c r="AA114" s="133">
        <f>IF(AA$2,'Lin87'!AA114+'Lin91'!AA114+'Lin01'!AA114+Quad87!AA114+Quad91!AA114+Quad01!AA114+'HP87'!AA114+'HP91'!AA114+'HP01'!AA114+Mean87!AA114+Mean91!AA114+Mean01!AA114+MeanCommon!AA114,0)</f>
        <v>365.2206789560002</v>
      </c>
      <c r="AB114" s="133">
        <f>IF(AB$2,'Lin87'!AB114+'Lin91'!AB114+'Lin01'!AB114+Quad87!AB114+Quad91!AB114+Quad01!AB114+'HP87'!AB114+'HP91'!AB114+'HP01'!AB114+Mean87!AB114+Mean91!AB114+Mean01!AB114+MeanCommon!AB114,0)</f>
        <v>-8.2708477966612381</v>
      </c>
      <c r="AC114" s="133">
        <f>IF(AC$2,'Lin87'!AC114+'Lin91'!AC114+'Lin01'!AC114+Quad87!AC114+Quad91!AC114+Quad01!AC114+'HP87'!AC114+'HP91'!AC114+'HP01'!AC114+Mean87!AC114+Mean91!AC114+Mean01!AC114+MeanCommon!AC114,0)</f>
        <v>7.9282891803892195</v>
      </c>
      <c r="AD114" s="133">
        <f>IF(AD$2,'Lin87'!AD114+'Lin91'!AD114+'Lin01'!AD114+Quad87!AD114+Quad91!AD114+Quad01!AD114+'HP87'!AD114+'HP91'!AD114+'HP01'!AD114+Mean87!AD114+Mean91!AD114+Mean01!AD114+MeanCommon!AD114,0)</f>
        <v>1.21041671779895</v>
      </c>
    </row>
    <row r="115" spans="1:30">
      <c r="A115" t="s">
        <v>656</v>
      </c>
      <c r="B115" s="133">
        <f>IF(B$2,'Lin87'!B115+'Lin91'!B115+'Lin01'!B115+Quad87!B115+Quad91!B115+Quad01!B115+'HP87'!B115+'HP91'!B115+'HP01'!B115+Mean87!B115+Mean91!B115+Mean01!B115+MeanCommon!B115,0)</f>
        <v>0.97508613524746723</v>
      </c>
      <c r="C115" s="133">
        <f>IF(C$2,'Lin87'!C115+'Lin91'!C115+'Lin01'!C115+Quad87!C115+Quad91!C115+Quad01!C115+'HP87'!C115+'HP91'!C115+'HP01'!C115+Mean87!C115+Mean91!C115+Mean01!C115+MeanCommon!C115,0)</f>
        <v>1.0965181975386731</v>
      </c>
      <c r="D115" s="133">
        <f>IF(D$2,'Lin87'!D115+'Lin91'!D115+'Lin01'!D115+Quad87!D115+Quad91!D115+Quad01!D115+'HP87'!D115+'HP91'!D115+'HP01'!D115+Mean87!D115+Mean91!D115+Mean01!D115+MeanCommon!D115,0)</f>
        <v>1493.0258841775376</v>
      </c>
      <c r="E115" s="133">
        <f>IF(E$2,'Lin87'!E115+'Lin91'!E115+'Lin01'!E115+Quad87!E115+Quad91!E115+Quad01!E115+'HP87'!E115+'HP91'!E115+'HP01'!E115+Mean87!E115+Mean91!E115+Mean01!E115+MeanCommon!E115,0)</f>
        <v>1503.0467082580271</v>
      </c>
      <c r="F115" s="133">
        <f>IF(F$2,'Lin87'!F115+'Lin91'!F115+'Lin01'!F115+Quad87!F115+Quad91!F115+Quad01!F115+'HP87'!F115+'HP91'!F115+'HP01'!F115+Mean87!F115+Mean91!F115+Mean01!F115+MeanCommon!F115,0)</f>
        <v>1530.2029966519608</v>
      </c>
      <c r="G115" s="133">
        <f>IF(G$2,'Lin87'!G115+'Lin91'!G115+'Lin01'!G115+Quad87!G115+Quad91!G115+Quad01!G115+'HP87'!G115+'HP91'!G115+'HP01'!G115+Mean87!G115+Mean91!G115+Mean01!G115+MeanCommon!G115,0)</f>
        <v>1.3145283028639994</v>
      </c>
      <c r="H115" s="133">
        <f>IF(H$2,'Lin87'!H115+'Lin91'!H115+'Lin01'!H115+Quad87!H115+Quad91!H115+Quad01!H115+'HP87'!H115+'HP91'!H115+'HP01'!H115+Mean87!H115+Mean91!H115+Mean01!H115+MeanCommon!H115,0)</f>
        <v>1.5599703268041563</v>
      </c>
      <c r="I115" s="133">
        <f>IF(I$2,'Lin87'!I115+'Lin91'!I115+'Lin01'!I115+Quad87!I115+Quad91!I115+Quad01!I115+'HP87'!I115+'HP91'!I115+'HP01'!I115+Mean87!I115+Mean91!I115+Mean01!I115+MeanCommon!I115,0)</f>
        <v>0.81715954503174404</v>
      </c>
      <c r="J115" s="133">
        <f>IF(J$2,'Lin87'!J115+'Lin91'!J115+'Lin01'!J115+Quad87!J115+Quad91!J115+Quad01!J115+'HP87'!J115+'HP91'!J115+'HP01'!J115+Mean87!J115+Mean91!J115+Mean01!J115+MeanCommon!J115,0)</f>
        <v>0.63679839703649488</v>
      </c>
      <c r="K115" s="133">
        <f>IF(K$2,'Lin87'!K115+'Lin91'!K115+'Lin01'!K115+Quad87!K115+Quad91!K115+Quad01!K115+'HP87'!K115+'HP91'!K115+'HP01'!K115+Mean87!K115+Mean91!K115+Mean01!K115+MeanCommon!K115,0)</f>
        <v>0.96453127407305739</v>
      </c>
      <c r="L115" s="133">
        <f>IF(L$2,'Lin87'!L115+'Lin91'!L115+'Lin01'!L115+Quad87!L115+Quad91!L115+Quad01!L115+'HP87'!L115+'HP91'!L115+'HP01'!L115+Mean87!L115+Mean91!L115+Mean01!L115+MeanCommon!L115,0)</f>
        <v>0.14737172904131154</v>
      </c>
      <c r="M115" s="133">
        <f>IF(M$2,'Lin87'!M115+'Lin91'!M115+'Lin01'!M115+Quad87!M115+Quad91!M115+Quad01!M115+'HP87'!M115+'HP91'!M115+'HP01'!M115+Mean87!M115+Mean91!M115+Mean01!M115+MeanCommon!M115,0)</f>
        <v>455.59516534320505</v>
      </c>
      <c r="N115" s="133">
        <f>IF(N$2,'Lin87'!N115+'Lin91'!N115+'Lin01'!N115+Quad87!N115+Quad91!N115+Quad01!N115+'HP87'!N115+'HP91'!N115+'HP01'!N115+Mean87!N115+Mean91!N115+Mean01!N115+MeanCommon!N115,0)</f>
        <v>0.24839447836386697</v>
      </c>
      <c r="O115" s="133">
        <f>IF(O$2,'Lin87'!O115+'Lin91'!O115+'Lin01'!O115+Quad87!O115+Quad91!O115+Quad01!O115+'HP87'!O115+'HP91'!O115+'HP01'!O115+Mean87!O115+Mean91!O115+Mean01!O115+MeanCommon!O115,0)</f>
        <v>5.8699579730958451</v>
      </c>
      <c r="P115" s="133">
        <f>IF(P$2,'Lin87'!P115+'Lin91'!P115+'Lin01'!P115+Quad87!P115+Quad91!P115+Quad01!P115+'HP87'!P115+'HP91'!P115+'HP01'!P115+Mean87!P115+Mean91!P115+Mean01!P115+MeanCommon!P115,0)</f>
        <v>-9.1633183224032411E-2</v>
      </c>
      <c r="Q115" s="133">
        <f>IF(Q$2,'Lin87'!Q115+'Lin91'!Q115+'Lin01'!Q115+Quad87!Q115+Quad91!Q115+Quad01!Q115+'HP87'!Q115+'HP91'!Q115+'HP01'!Q115+Mean87!Q115+Mean91!Q115+Mean01!Q115+MeanCommon!Q115,0)</f>
        <v>1505.5611238772881</v>
      </c>
      <c r="R115" s="133">
        <f>IF(R$2,'Lin87'!R115+'Lin91'!R115+'Lin01'!R115+Quad87!R115+Quad91!R115+Quad01!R115+'HP87'!R115+'HP91'!R115+'HP01'!R115+Mean87!R115+Mean91!R115+Mean01!R115+MeanCommon!R115,0)</f>
        <v>0.78705022968172189</v>
      </c>
      <c r="S115" s="133">
        <f>IF(S$2,'Lin87'!S115+'Lin91'!S115+'Lin01'!S115+Quad87!S115+Quad91!S115+Quad01!S115+'HP87'!S115+'HP91'!S115+'HP01'!S115+Mean87!S115+Mean91!S115+Mean01!S115+MeanCommon!S115,0)</f>
        <v>0.42983300578841338</v>
      </c>
      <c r="T115" s="133">
        <f>IF(T$2,'Lin87'!T115+'Lin91'!T115+'Lin01'!T115+Quad87!T115+Quad91!T115+Quad01!T115+'HP87'!T115+'HP91'!T115+'HP01'!T115+Mean87!T115+Mean91!T115+Mean01!T115+MeanCommon!T115,0)</f>
        <v>0.35721722389330995</v>
      </c>
      <c r="U115" s="133">
        <f>IF(U$2,'Lin87'!U115+'Lin91'!U115+'Lin01'!U115+Quad87!U115+Quad91!U115+Quad01!U115+'HP87'!U115+'HP91'!U115+'HP01'!U115+Mean87!U115+Mean91!U115+Mean01!U115+MeanCommon!U115,0)</f>
        <v>514.87377684843159</v>
      </c>
      <c r="V115" s="133">
        <f>IF(V$2,'Lin87'!V115+'Lin91'!V115+'Lin01'!V115+Quad87!V115+Quad91!V115+Quad01!V115+'HP87'!V115+'HP91'!V115+'HP01'!V115+Mean87!V115+Mean91!V115+Mean01!V115+MeanCommon!V115,0)</f>
        <v>0.64827172638753461</v>
      </c>
      <c r="W115" s="133">
        <f>IF(W$2,'Lin87'!W115+'Lin91'!W115+'Lin01'!W115+Quad87!W115+Quad91!W115+Quad01!W115+'HP87'!W115+'HP91'!W115+'HP01'!W115+Mean87!W115+Mean91!W115+Mean01!W115+MeanCommon!W115,0)</f>
        <v>464.31729255753385</v>
      </c>
      <c r="X115" s="133">
        <f>IF(X$2,'Lin87'!X115+'Lin91'!X115+'Lin01'!X115+Quad87!X115+Quad91!X115+Quad01!X115+'HP87'!X115+'HP91'!X115+'HP01'!X115+Mean87!X115+Mean91!X115+Mean01!X115+MeanCommon!X115,0)</f>
        <v>0.5569110282440688</v>
      </c>
      <c r="Y115" s="133">
        <f>IF(Y$2,'Lin87'!Y115+'Lin91'!Y115+'Lin01'!Y115+Quad87!Y115+Quad91!Y115+Quad01!Y115+'HP87'!Y115+'HP91'!Y115+'HP01'!Y115+Mean87!Y115+Mean91!Y115+Mean01!Y115+MeanCommon!Y115,0)</f>
        <v>0.53927454418851795</v>
      </c>
      <c r="Z115" s="133">
        <f>IF(Z$2,'Lin87'!Z115+'Lin91'!Z115+'Lin01'!Z115+Quad87!Z115+Quad91!Z115+Quad01!Z115+'HP87'!Z115+'HP91'!Z115+'HP01'!Z115+Mean87!Z115+Mean91!Z115+Mean01!Z115+MeanCommon!Z115,0)</f>
        <v>358.27154237708396</v>
      </c>
      <c r="AA115" s="133">
        <f>IF(AA$2,'Lin87'!AA115+'Lin91'!AA115+'Lin01'!AA115+Quad87!AA115+Quad91!AA115+Quad01!AA115+'HP87'!AA115+'HP91'!AA115+'HP01'!AA115+Mean87!AA115+Mean91!AA115+Mean01!AA115+MeanCommon!AA115,0)</f>
        <v>364.94541766851779</v>
      </c>
      <c r="AB115" s="133">
        <f>IF(AB$2,'Lin87'!AB115+'Lin91'!AB115+'Lin01'!AB115+Quad87!AB115+Quad91!AB115+Quad01!AB115+'HP87'!AB115+'HP91'!AB115+'HP01'!AB115+Mean87!AB115+Mean91!AB115+Mean01!AB115+MeanCommon!AB115,0)</f>
        <v>-8.2708477966612381</v>
      </c>
      <c r="AC115" s="133">
        <f>IF(AC$2,'Lin87'!AC115+'Lin91'!AC115+'Lin01'!AC115+Quad87!AC115+Quad91!AC115+Quad01!AC115+'HP87'!AC115+'HP91'!AC115+'HP01'!AC115+Mean87!AC115+Mean91!AC115+Mean01!AC115+MeanCommon!AC115,0)</f>
        <v>7.9282891803892195</v>
      </c>
      <c r="AD115" s="133">
        <f>IF(AD$2,'Lin87'!AD115+'Lin91'!AD115+'Lin01'!AD115+Quad87!AD115+Quad91!AD115+Quad01!AD115+'HP87'!AD115+'HP91'!AD115+'HP01'!AD115+Mean87!AD115+Mean91!AD115+Mean01!AD115+MeanCommon!AD115,0)</f>
        <v>1.21041671779895</v>
      </c>
    </row>
    <row r="116" spans="1:30">
      <c r="A116" t="s">
        <v>657</v>
      </c>
      <c r="B116" s="133">
        <f>IF(B$2,'Lin87'!B116+'Lin91'!B116+'Lin01'!B116+Quad87!B116+Quad91!B116+Quad01!B116+'HP87'!B116+'HP91'!B116+'HP01'!B116+Mean87!B116+Mean91!B116+Mean01!B116+MeanCommon!B116,0)</f>
        <v>0.97508613524746723</v>
      </c>
      <c r="C116" s="133">
        <f>IF(C$2,'Lin87'!C116+'Lin91'!C116+'Lin01'!C116+Quad87!C116+Quad91!C116+Quad01!C116+'HP87'!C116+'HP91'!C116+'HP01'!C116+Mean87!C116+Mean91!C116+Mean01!C116+MeanCommon!C116,0)</f>
        <v>1.0965181975386731</v>
      </c>
      <c r="D116" s="133">
        <f>IF(D$2,'Lin87'!D116+'Lin91'!D116+'Lin01'!D116+Quad87!D116+Quad91!D116+Quad01!D116+'HP87'!D116+'HP91'!D116+'HP01'!D116+Mean87!D116+Mean91!D116+Mean01!D116+MeanCommon!D116,0)</f>
        <v>1493.0196292559262</v>
      </c>
      <c r="E116" s="133">
        <f>IF(E$2,'Lin87'!E116+'Lin91'!E116+'Lin01'!E116+Quad87!E116+Quad91!E116+Quad01!E116+'HP87'!E116+'HP91'!E116+'HP01'!E116+Mean87!E116+Mean91!E116+Mean01!E116+MeanCommon!E116,0)</f>
        <v>1503.0625947815429</v>
      </c>
      <c r="F116" s="133">
        <f>IF(F$2,'Lin87'!F116+'Lin91'!F116+'Lin01'!F116+Quad87!F116+Quad91!F116+Quad01!F116+'HP87'!F116+'HP91'!F116+'HP01'!F116+Mean87!F116+Mean91!F116+Mean01!F116+MeanCommon!F116,0)</f>
        <v>1530.4485958524053</v>
      </c>
      <c r="G116" s="133">
        <f>IF(G$2,'Lin87'!G116+'Lin91'!G116+'Lin01'!G116+Quad87!G116+Quad91!G116+Quad01!G116+'HP87'!G116+'HP91'!G116+'HP01'!G116+Mean87!G116+Mean91!G116+Mean01!G116+MeanCommon!G116,0)</f>
        <v>1.3145283028639994</v>
      </c>
      <c r="H116" s="133">
        <f>IF(H$2,'Lin87'!H116+'Lin91'!H116+'Lin01'!H116+Quad87!H116+Quad91!H116+Quad01!H116+'HP87'!H116+'HP91'!H116+'HP01'!H116+Mean87!H116+Mean91!H116+Mean01!H116+MeanCommon!H116,0)</f>
        <v>1.5599703268041563</v>
      </c>
      <c r="I116" s="133">
        <f>IF(I$2,'Lin87'!I116+'Lin91'!I116+'Lin01'!I116+Quad87!I116+Quad91!I116+Quad01!I116+'HP87'!I116+'HP91'!I116+'HP01'!I116+Mean87!I116+Mean91!I116+Mean01!I116+MeanCommon!I116,0)</f>
        <v>0.81715954503174404</v>
      </c>
      <c r="J116" s="133">
        <f>IF(J$2,'Lin87'!J116+'Lin91'!J116+'Lin01'!J116+Quad87!J116+Quad91!J116+Quad01!J116+'HP87'!J116+'HP91'!J116+'HP01'!J116+Mean87!J116+Mean91!J116+Mean01!J116+MeanCommon!J116,0)</f>
        <v>0.63679839703649488</v>
      </c>
      <c r="K116" s="133">
        <f>IF(K$2,'Lin87'!K116+'Lin91'!K116+'Lin01'!K116+Quad87!K116+Quad91!K116+Quad01!K116+'HP87'!K116+'HP91'!K116+'HP01'!K116+Mean87!K116+Mean91!K116+Mean01!K116+MeanCommon!K116,0)</f>
        <v>0.96453127407305739</v>
      </c>
      <c r="L116" s="133">
        <f>IF(L$2,'Lin87'!L116+'Lin91'!L116+'Lin01'!L116+Quad87!L116+Quad91!L116+Quad01!L116+'HP87'!L116+'HP91'!L116+'HP01'!L116+Mean87!L116+Mean91!L116+Mean01!L116+MeanCommon!L116,0)</f>
        <v>0.14737172904131154</v>
      </c>
      <c r="M116" s="133">
        <f>IF(M$2,'Lin87'!M116+'Lin91'!M116+'Lin01'!M116+Quad87!M116+Quad91!M116+Quad01!M116+'HP87'!M116+'HP91'!M116+'HP01'!M116+Mean87!M116+Mean91!M116+Mean01!M116+MeanCommon!M116,0)</f>
        <v>455.59516534320505</v>
      </c>
      <c r="N116" s="133">
        <f>IF(N$2,'Lin87'!N116+'Lin91'!N116+'Lin01'!N116+Quad87!N116+Quad91!N116+Quad01!N116+'HP87'!N116+'HP91'!N116+'HP01'!N116+Mean87!N116+Mean91!N116+Mean01!N116+MeanCommon!N116,0)</f>
        <v>0.24839447836386697</v>
      </c>
      <c r="O116" s="133">
        <f>IF(O$2,'Lin87'!O116+'Lin91'!O116+'Lin01'!O116+Quad87!O116+Quad91!O116+Quad01!O116+'HP87'!O116+'HP91'!O116+'HP01'!O116+Mean87!O116+Mean91!O116+Mean01!O116+MeanCommon!O116,0)</f>
        <v>5.8699579730958451</v>
      </c>
      <c r="P116" s="133">
        <f>IF(P$2,'Lin87'!P116+'Lin91'!P116+'Lin01'!P116+Quad87!P116+Quad91!P116+Quad01!P116+'HP87'!P116+'HP91'!P116+'HP01'!P116+Mean87!P116+Mean91!P116+Mean01!P116+MeanCommon!P116,0)</f>
        <v>-9.1633183224032411E-2</v>
      </c>
      <c r="Q116" s="133">
        <f>IF(Q$2,'Lin87'!Q116+'Lin91'!Q116+'Lin01'!Q116+Quad87!Q116+Quad91!Q116+Quad01!Q116+'HP87'!Q116+'HP91'!Q116+'HP01'!Q116+Mean87!Q116+Mean91!Q116+Mean01!Q116+MeanCommon!Q116,0)</f>
        <v>1506.7084654879129</v>
      </c>
      <c r="R116" s="133">
        <f>IF(R$2,'Lin87'!R116+'Lin91'!R116+'Lin01'!R116+Quad87!R116+Quad91!R116+Quad01!R116+'HP87'!R116+'HP91'!R116+'HP01'!R116+Mean87!R116+Mean91!R116+Mean01!R116+MeanCommon!R116,0)</f>
        <v>0.78705022968172189</v>
      </c>
      <c r="S116" s="133">
        <f>IF(S$2,'Lin87'!S116+'Lin91'!S116+'Lin01'!S116+Quad87!S116+Quad91!S116+Quad01!S116+'HP87'!S116+'HP91'!S116+'HP01'!S116+Mean87!S116+Mean91!S116+Mean01!S116+MeanCommon!S116,0)</f>
        <v>0.42983300578841338</v>
      </c>
      <c r="T116" s="133">
        <f>IF(T$2,'Lin87'!T116+'Lin91'!T116+'Lin01'!T116+Quad87!T116+Quad91!T116+Quad01!T116+'HP87'!T116+'HP91'!T116+'HP01'!T116+Mean87!T116+Mean91!T116+Mean01!T116+MeanCommon!T116,0)</f>
        <v>0.35721722389330995</v>
      </c>
      <c r="U116" s="133">
        <f>IF(U$2,'Lin87'!U116+'Lin91'!U116+'Lin01'!U116+Quad87!U116+Quad91!U116+Quad01!U116+'HP87'!U116+'HP91'!U116+'HP01'!U116+Mean87!U116+Mean91!U116+Mean01!U116+MeanCommon!U116,0)</f>
        <v>515.78837445087333</v>
      </c>
      <c r="V116" s="133">
        <f>IF(V$2,'Lin87'!V116+'Lin91'!V116+'Lin01'!V116+Quad87!V116+Quad91!V116+Quad01!V116+'HP87'!V116+'HP91'!V116+'HP01'!V116+Mean87!V116+Mean91!V116+Mean01!V116+MeanCommon!V116,0)</f>
        <v>0.64827172638753461</v>
      </c>
      <c r="W116" s="133">
        <f>IF(W$2,'Lin87'!W116+'Lin91'!W116+'Lin01'!W116+Quad87!W116+Quad91!W116+Quad01!W116+'HP87'!W116+'HP91'!W116+'HP01'!W116+Mean87!W116+Mean91!W116+Mean01!W116+MeanCommon!W116,0)</f>
        <v>464.31729255753385</v>
      </c>
      <c r="X116" s="133">
        <f>IF(X$2,'Lin87'!X116+'Lin91'!X116+'Lin01'!X116+Quad87!X116+Quad91!X116+Quad01!X116+'HP87'!X116+'HP91'!X116+'HP01'!X116+Mean87!X116+Mean91!X116+Mean01!X116+MeanCommon!X116,0)</f>
        <v>0.5569110282440688</v>
      </c>
      <c r="Y116" s="133">
        <f>IF(Y$2,'Lin87'!Y116+'Lin91'!Y116+'Lin01'!Y116+Quad87!Y116+Quad91!Y116+Quad01!Y116+'HP87'!Y116+'HP91'!Y116+'HP01'!Y116+Mean87!Y116+Mean91!Y116+Mean01!Y116+MeanCommon!Y116,0)</f>
        <v>0.53927454418851795</v>
      </c>
      <c r="Z116" s="133">
        <f>IF(Z$2,'Lin87'!Z116+'Lin91'!Z116+'Lin01'!Z116+Quad87!Z116+Quad91!Z116+Quad01!Z116+'HP87'!Z116+'HP91'!Z116+'HP01'!Z116+Mean87!Z116+Mean91!Z116+Mean01!Z116+MeanCommon!Z116,0)</f>
        <v>358.07232739937422</v>
      </c>
      <c r="AA116" s="133">
        <f>IF(AA$2,'Lin87'!AA116+'Lin91'!AA116+'Lin01'!AA116+Quad87!AA116+Quad91!AA116+Quad01!AA116+'HP87'!AA116+'HP91'!AA116+'HP01'!AA116+Mean87!AA116+Mean91!AA116+Mean01!AA116+MeanCommon!AA116,0)</f>
        <v>364.67015638103533</v>
      </c>
      <c r="AB116" s="133">
        <f>IF(AB$2,'Lin87'!AB116+'Lin91'!AB116+'Lin01'!AB116+Quad87!AB116+Quad91!AB116+Quad01!AB116+'HP87'!AB116+'HP91'!AB116+'HP01'!AB116+Mean87!AB116+Mean91!AB116+Mean01!AB116+MeanCommon!AB116,0)</f>
        <v>-8.2708477966612381</v>
      </c>
      <c r="AC116" s="133">
        <f>IF(AC$2,'Lin87'!AC116+'Lin91'!AC116+'Lin01'!AC116+Quad87!AC116+Quad91!AC116+Quad01!AC116+'HP87'!AC116+'HP91'!AC116+'HP01'!AC116+Mean87!AC116+Mean91!AC116+Mean01!AC116+MeanCommon!AC116,0)</f>
        <v>7.9282891803892195</v>
      </c>
      <c r="AD116" s="133">
        <f>IF(AD$2,'Lin87'!AD116+'Lin91'!AD116+'Lin01'!AD116+Quad87!AD116+Quad91!AD116+Quad01!AD116+'HP87'!AD116+'HP91'!AD116+'HP01'!AD116+Mean87!AD116+Mean91!AD116+Mean01!AD116+MeanCommon!AD116,0)</f>
        <v>1.21041671779895</v>
      </c>
    </row>
    <row r="117" spans="1:30">
      <c r="A117" t="s">
        <v>658</v>
      </c>
      <c r="B117" s="133">
        <f>IF(B$2,'Lin87'!B117+'Lin91'!B117+'Lin01'!B117+Quad87!B117+Quad91!B117+Quad01!B117+'HP87'!B117+'HP91'!B117+'HP01'!B117+Mean87!B117+Mean91!B117+Mean01!B117+MeanCommon!B117,0)</f>
        <v>0.97508613524746723</v>
      </c>
      <c r="C117" s="133">
        <f>IF(C$2,'Lin87'!C117+'Lin91'!C117+'Lin01'!C117+Quad87!C117+Quad91!C117+Quad01!C117+'HP87'!C117+'HP91'!C117+'HP01'!C117+Mean87!C117+Mean91!C117+Mean01!C117+MeanCommon!C117,0)</f>
        <v>1.0965181975386731</v>
      </c>
      <c r="D117" s="133">
        <f>IF(D$2,'Lin87'!D117+'Lin91'!D117+'Lin01'!D117+Quad87!D117+Quad91!D117+Quad01!D117+'HP87'!D117+'HP91'!D117+'HP01'!D117+Mean87!D117+Mean91!D117+Mean01!D117+MeanCommon!D117,0)</f>
        <v>1493.0133743343149</v>
      </c>
      <c r="E117" s="133">
        <f>IF(E$2,'Lin87'!E117+'Lin91'!E117+'Lin01'!E117+Quad87!E117+Quad91!E117+Quad01!E117+'HP87'!E117+'HP91'!E117+'HP01'!E117+Mean87!E117+Mean91!E117+Mean01!E117+MeanCommon!E117,0)</f>
        <v>1503.0784813050586</v>
      </c>
      <c r="F117" s="133">
        <f>IF(F$2,'Lin87'!F117+'Lin91'!F117+'Lin01'!F117+Quad87!F117+Quad91!F117+Quad01!F117+'HP87'!F117+'HP91'!F117+'HP01'!F117+Mean87!F117+Mean91!F117+Mean01!F117+MeanCommon!F117,0)</f>
        <v>1530.6941950528499</v>
      </c>
      <c r="G117" s="133">
        <f>IF(G$2,'Lin87'!G117+'Lin91'!G117+'Lin01'!G117+Quad87!G117+Quad91!G117+Quad01!G117+'HP87'!G117+'HP91'!G117+'HP01'!G117+Mean87!G117+Mean91!G117+Mean01!G117+MeanCommon!G117,0)</f>
        <v>1.3145283028639994</v>
      </c>
      <c r="H117" s="133">
        <f>IF(H$2,'Lin87'!H117+'Lin91'!H117+'Lin01'!H117+Quad87!H117+Quad91!H117+Quad01!H117+'HP87'!H117+'HP91'!H117+'HP01'!H117+Mean87!H117+Mean91!H117+Mean01!H117+MeanCommon!H117,0)</f>
        <v>1.5599703268041563</v>
      </c>
      <c r="I117" s="133">
        <f>IF(I$2,'Lin87'!I117+'Lin91'!I117+'Lin01'!I117+Quad87!I117+Quad91!I117+Quad01!I117+'HP87'!I117+'HP91'!I117+'HP01'!I117+Mean87!I117+Mean91!I117+Mean01!I117+MeanCommon!I117,0)</f>
        <v>0.81715954503174404</v>
      </c>
      <c r="J117" s="133">
        <f>IF(J$2,'Lin87'!J117+'Lin91'!J117+'Lin01'!J117+Quad87!J117+Quad91!J117+Quad01!J117+'HP87'!J117+'HP91'!J117+'HP01'!J117+Mean87!J117+Mean91!J117+Mean01!J117+MeanCommon!J117,0)</f>
        <v>0.63679839703649488</v>
      </c>
      <c r="K117" s="133">
        <f>IF(K$2,'Lin87'!K117+'Lin91'!K117+'Lin01'!K117+Quad87!K117+Quad91!K117+Quad01!K117+'HP87'!K117+'HP91'!K117+'HP01'!K117+Mean87!K117+Mean91!K117+Mean01!K117+MeanCommon!K117,0)</f>
        <v>0.96453127407305739</v>
      </c>
      <c r="L117" s="133">
        <f>IF(L$2,'Lin87'!L117+'Lin91'!L117+'Lin01'!L117+Quad87!L117+Quad91!L117+Quad01!L117+'HP87'!L117+'HP91'!L117+'HP01'!L117+Mean87!L117+Mean91!L117+Mean01!L117+MeanCommon!L117,0)</f>
        <v>0.14737172904131154</v>
      </c>
      <c r="M117" s="133">
        <f>IF(M$2,'Lin87'!M117+'Lin91'!M117+'Lin01'!M117+Quad87!M117+Quad91!M117+Quad01!M117+'HP87'!M117+'HP91'!M117+'HP01'!M117+Mean87!M117+Mean91!M117+Mean01!M117+MeanCommon!M117,0)</f>
        <v>455.59516534320505</v>
      </c>
      <c r="N117" s="133">
        <f>IF(N$2,'Lin87'!N117+'Lin91'!N117+'Lin01'!N117+Quad87!N117+Quad91!N117+Quad01!N117+'HP87'!N117+'HP91'!N117+'HP01'!N117+Mean87!N117+Mean91!N117+Mean01!N117+MeanCommon!N117,0)</f>
        <v>0.24839447836386697</v>
      </c>
      <c r="O117" s="133">
        <f>IF(O$2,'Lin87'!O117+'Lin91'!O117+'Lin01'!O117+Quad87!O117+Quad91!O117+Quad01!O117+'HP87'!O117+'HP91'!O117+'HP01'!O117+Mean87!O117+Mean91!O117+Mean01!O117+MeanCommon!O117,0)</f>
        <v>5.8699579730958451</v>
      </c>
      <c r="P117" s="133">
        <f>IF(P$2,'Lin87'!P117+'Lin91'!P117+'Lin01'!P117+Quad87!P117+Quad91!P117+Quad01!P117+'HP87'!P117+'HP91'!P117+'HP01'!P117+Mean87!P117+Mean91!P117+Mean01!P117+MeanCommon!P117,0)</f>
        <v>-9.1633183224032411E-2</v>
      </c>
      <c r="Q117" s="133">
        <f>IF(Q$2,'Lin87'!Q117+'Lin91'!Q117+'Lin01'!Q117+Quad87!Q117+Quad91!Q117+Quad01!Q117+'HP87'!Q117+'HP91'!Q117+'HP01'!Q117+Mean87!Q117+Mean91!Q117+Mean01!Q117+MeanCommon!Q117,0)</f>
        <v>1507.8558070985378</v>
      </c>
      <c r="R117" s="133">
        <f>IF(R$2,'Lin87'!R117+'Lin91'!R117+'Lin01'!R117+Quad87!R117+Quad91!R117+Quad01!R117+'HP87'!R117+'HP91'!R117+'HP01'!R117+Mean87!R117+Mean91!R117+Mean01!R117+MeanCommon!R117,0)</f>
        <v>0.78705022968172189</v>
      </c>
      <c r="S117" s="133">
        <f>IF(S$2,'Lin87'!S117+'Lin91'!S117+'Lin01'!S117+Quad87!S117+Quad91!S117+Quad01!S117+'HP87'!S117+'HP91'!S117+'HP01'!S117+Mean87!S117+Mean91!S117+Mean01!S117+MeanCommon!S117,0)</f>
        <v>0.42983300578841338</v>
      </c>
      <c r="T117" s="133">
        <f>IF(T$2,'Lin87'!T117+'Lin91'!T117+'Lin01'!T117+Quad87!T117+Quad91!T117+Quad01!T117+'HP87'!T117+'HP91'!T117+'HP01'!T117+Mean87!T117+Mean91!T117+Mean01!T117+MeanCommon!T117,0)</f>
        <v>0.35721722389330995</v>
      </c>
      <c r="U117" s="133">
        <f>IF(U$2,'Lin87'!U117+'Lin91'!U117+'Lin01'!U117+Quad87!U117+Quad91!U117+Quad01!U117+'HP87'!U117+'HP91'!U117+'HP01'!U117+Mean87!U117+Mean91!U117+Mean01!U117+MeanCommon!U117,0)</f>
        <v>516.70297205331497</v>
      </c>
      <c r="V117" s="133">
        <f>IF(V$2,'Lin87'!V117+'Lin91'!V117+'Lin01'!V117+Quad87!V117+Quad91!V117+Quad01!V117+'HP87'!V117+'HP91'!V117+'HP01'!V117+Mean87!V117+Mean91!V117+Mean01!V117+MeanCommon!V117,0)</f>
        <v>0.64827172638753461</v>
      </c>
      <c r="W117" s="133">
        <f>IF(W$2,'Lin87'!W117+'Lin91'!W117+'Lin01'!W117+Quad87!W117+Quad91!W117+Quad01!W117+'HP87'!W117+'HP91'!W117+'HP01'!W117+Mean87!W117+Mean91!W117+Mean01!W117+MeanCommon!W117,0)</f>
        <v>464.31729255753385</v>
      </c>
      <c r="X117" s="133">
        <f>IF(X$2,'Lin87'!X117+'Lin91'!X117+'Lin01'!X117+Quad87!X117+Quad91!X117+Quad01!X117+'HP87'!X117+'HP91'!X117+'HP01'!X117+Mean87!X117+Mean91!X117+Mean01!X117+MeanCommon!X117,0)</f>
        <v>0.5569110282440688</v>
      </c>
      <c r="Y117" s="133">
        <f>IF(Y$2,'Lin87'!Y117+'Lin91'!Y117+'Lin01'!Y117+Quad87!Y117+Quad91!Y117+Quad01!Y117+'HP87'!Y117+'HP91'!Y117+'HP01'!Y117+Mean87!Y117+Mean91!Y117+Mean01!Y117+MeanCommon!Y117,0)</f>
        <v>0.53927454418851795</v>
      </c>
      <c r="Z117" s="133">
        <f>IF(Z$2,'Lin87'!Z117+'Lin91'!Z117+'Lin01'!Z117+Quad87!Z117+Quad91!Z117+Quad01!Z117+'HP87'!Z117+'HP91'!Z117+'HP01'!Z117+Mean87!Z117+Mean91!Z117+Mean01!Z117+MeanCommon!Z117,0)</f>
        <v>357.87311242166453</v>
      </c>
      <c r="AA117" s="133">
        <f>IF(AA$2,'Lin87'!AA117+'Lin91'!AA117+'Lin01'!AA117+Quad87!AA117+Quad91!AA117+Quad01!AA117+'HP87'!AA117+'HP91'!AA117+'HP01'!AA117+Mean87!AA117+Mean91!AA117+Mean01!AA117+MeanCommon!AA117,0)</f>
        <v>364.39489509355292</v>
      </c>
      <c r="AB117" s="133">
        <f>IF(AB$2,'Lin87'!AB117+'Lin91'!AB117+'Lin01'!AB117+Quad87!AB117+Quad91!AB117+Quad01!AB117+'HP87'!AB117+'HP91'!AB117+'HP01'!AB117+Mean87!AB117+Mean91!AB117+Mean01!AB117+MeanCommon!AB117,0)</f>
        <v>-8.2708477966612381</v>
      </c>
      <c r="AC117" s="133">
        <f>IF(AC$2,'Lin87'!AC117+'Lin91'!AC117+'Lin01'!AC117+Quad87!AC117+Quad91!AC117+Quad01!AC117+'HP87'!AC117+'HP91'!AC117+'HP01'!AC117+Mean87!AC117+Mean91!AC117+Mean01!AC117+MeanCommon!AC117,0)</f>
        <v>7.9282891803892195</v>
      </c>
      <c r="AD117" s="133">
        <f>IF(AD$2,'Lin87'!AD117+'Lin91'!AD117+'Lin01'!AD117+Quad87!AD117+Quad91!AD117+Quad01!AD117+'HP87'!AD117+'HP91'!AD117+'HP01'!AD117+Mean87!AD117+Mean91!AD117+Mean01!AD117+MeanCommon!AD117,0)</f>
        <v>1.21041671779895</v>
      </c>
    </row>
    <row r="118" spans="1:30">
      <c r="A118" t="s">
        <v>659</v>
      </c>
      <c r="B118" s="133">
        <f>IF(B$2,'Lin87'!B118+'Lin91'!B118+'Lin01'!B118+Quad87!B118+Quad91!B118+Quad01!B118+'HP87'!B118+'HP91'!B118+'HP01'!B118+Mean87!B118+Mean91!B118+Mean01!B118+MeanCommon!B118,0)</f>
        <v>0.97508613524746723</v>
      </c>
      <c r="C118" s="133">
        <f>IF(C$2,'Lin87'!C118+'Lin91'!C118+'Lin01'!C118+Quad87!C118+Quad91!C118+Quad01!C118+'HP87'!C118+'HP91'!C118+'HP01'!C118+Mean87!C118+Mean91!C118+Mean01!C118+MeanCommon!C118,0)</f>
        <v>1.0965181975386731</v>
      </c>
      <c r="D118" s="133">
        <f>IF(D$2,'Lin87'!D118+'Lin91'!D118+'Lin01'!D118+Quad87!D118+Quad91!D118+Quad01!D118+'HP87'!D118+'HP91'!D118+'HP01'!D118+Mean87!D118+Mean91!D118+Mean01!D118+MeanCommon!D118,0)</f>
        <v>1493.0071194127036</v>
      </c>
      <c r="E118" s="133">
        <f>IF(E$2,'Lin87'!E118+'Lin91'!E118+'Lin01'!E118+Quad87!E118+Quad91!E118+Quad01!E118+'HP87'!E118+'HP91'!E118+'HP01'!E118+Mean87!E118+Mean91!E118+Mean01!E118+MeanCommon!E118,0)</f>
        <v>1503.0943678285744</v>
      </c>
      <c r="F118" s="133">
        <f>IF(F$2,'Lin87'!F118+'Lin91'!F118+'Lin01'!F118+Quad87!F118+Quad91!F118+Quad01!F118+'HP87'!F118+'HP91'!F118+'HP01'!F118+Mean87!F118+Mean91!F118+Mean01!F118+MeanCommon!F118,0)</f>
        <v>1530.9397942532944</v>
      </c>
      <c r="G118" s="133">
        <f>IF(G$2,'Lin87'!G118+'Lin91'!G118+'Lin01'!G118+Quad87!G118+Quad91!G118+Quad01!G118+'HP87'!G118+'HP91'!G118+'HP01'!G118+Mean87!G118+Mean91!G118+Mean01!G118+MeanCommon!G118,0)</f>
        <v>1.3145283028639994</v>
      </c>
      <c r="H118" s="133">
        <f>IF(H$2,'Lin87'!H118+'Lin91'!H118+'Lin01'!H118+Quad87!H118+Quad91!H118+Quad01!H118+'HP87'!H118+'HP91'!H118+'HP01'!H118+Mean87!H118+Mean91!H118+Mean01!H118+MeanCommon!H118,0)</f>
        <v>1.5599703268041563</v>
      </c>
      <c r="I118" s="133">
        <f>IF(I$2,'Lin87'!I118+'Lin91'!I118+'Lin01'!I118+Quad87!I118+Quad91!I118+Quad01!I118+'HP87'!I118+'HP91'!I118+'HP01'!I118+Mean87!I118+Mean91!I118+Mean01!I118+MeanCommon!I118,0)</f>
        <v>0.81715954503174404</v>
      </c>
      <c r="J118" s="133">
        <f>IF(J$2,'Lin87'!J118+'Lin91'!J118+'Lin01'!J118+Quad87!J118+Quad91!J118+Quad01!J118+'HP87'!J118+'HP91'!J118+'HP01'!J118+Mean87!J118+Mean91!J118+Mean01!J118+MeanCommon!J118,0)</f>
        <v>0.63679839703649488</v>
      </c>
      <c r="K118" s="133">
        <f>IF(K$2,'Lin87'!K118+'Lin91'!K118+'Lin01'!K118+Quad87!K118+Quad91!K118+Quad01!K118+'HP87'!K118+'HP91'!K118+'HP01'!K118+Mean87!K118+Mean91!K118+Mean01!K118+MeanCommon!K118,0)</f>
        <v>0.96453127407305739</v>
      </c>
      <c r="L118" s="133">
        <f>IF(L$2,'Lin87'!L118+'Lin91'!L118+'Lin01'!L118+Quad87!L118+Quad91!L118+Quad01!L118+'HP87'!L118+'HP91'!L118+'HP01'!L118+Mean87!L118+Mean91!L118+Mean01!L118+MeanCommon!L118,0)</f>
        <v>0.14737172904131154</v>
      </c>
      <c r="M118" s="133">
        <f>IF(M$2,'Lin87'!M118+'Lin91'!M118+'Lin01'!M118+Quad87!M118+Quad91!M118+Quad01!M118+'HP87'!M118+'HP91'!M118+'HP01'!M118+Mean87!M118+Mean91!M118+Mean01!M118+MeanCommon!M118,0)</f>
        <v>455.59516534320505</v>
      </c>
      <c r="N118" s="133">
        <f>IF(N$2,'Lin87'!N118+'Lin91'!N118+'Lin01'!N118+Quad87!N118+Quad91!N118+Quad01!N118+'HP87'!N118+'HP91'!N118+'HP01'!N118+Mean87!N118+Mean91!N118+Mean01!N118+MeanCommon!N118,0)</f>
        <v>0.24839447836386697</v>
      </c>
      <c r="O118" s="133">
        <f>IF(O$2,'Lin87'!O118+'Lin91'!O118+'Lin01'!O118+Quad87!O118+Quad91!O118+Quad01!O118+'HP87'!O118+'HP91'!O118+'HP01'!O118+Mean87!O118+Mean91!O118+Mean01!O118+MeanCommon!O118,0)</f>
        <v>5.8699579730958451</v>
      </c>
      <c r="P118" s="133">
        <f>IF(P$2,'Lin87'!P118+'Lin91'!P118+'Lin01'!P118+Quad87!P118+Quad91!P118+Quad01!P118+'HP87'!P118+'HP91'!P118+'HP01'!P118+Mean87!P118+Mean91!P118+Mean01!P118+MeanCommon!P118,0)</f>
        <v>-9.1633183224032411E-2</v>
      </c>
      <c r="Q118" s="133">
        <f>IF(Q$2,'Lin87'!Q118+'Lin91'!Q118+'Lin01'!Q118+Quad87!Q118+Quad91!Q118+Quad01!Q118+'HP87'!Q118+'HP91'!Q118+'HP01'!Q118+Mean87!Q118+Mean91!Q118+Mean01!Q118+MeanCommon!Q118,0)</f>
        <v>1509.0031487091626</v>
      </c>
      <c r="R118" s="133">
        <f>IF(R$2,'Lin87'!R118+'Lin91'!R118+'Lin01'!R118+Quad87!R118+Quad91!R118+Quad01!R118+'HP87'!R118+'HP91'!R118+'HP01'!R118+Mean87!R118+Mean91!R118+Mean01!R118+MeanCommon!R118,0)</f>
        <v>0.78705022968172189</v>
      </c>
      <c r="S118" s="133">
        <f>IF(S$2,'Lin87'!S118+'Lin91'!S118+'Lin01'!S118+Quad87!S118+Quad91!S118+Quad01!S118+'HP87'!S118+'HP91'!S118+'HP01'!S118+Mean87!S118+Mean91!S118+Mean01!S118+MeanCommon!S118,0)</f>
        <v>0.42983300578841338</v>
      </c>
      <c r="T118" s="133">
        <f>IF(T$2,'Lin87'!T118+'Lin91'!T118+'Lin01'!T118+Quad87!T118+Quad91!T118+Quad01!T118+'HP87'!T118+'HP91'!T118+'HP01'!T118+Mean87!T118+Mean91!T118+Mean01!T118+MeanCommon!T118,0)</f>
        <v>0.35721722389330995</v>
      </c>
      <c r="U118" s="133">
        <f>IF(U$2,'Lin87'!U118+'Lin91'!U118+'Lin01'!U118+Quad87!U118+Quad91!U118+Quad01!U118+'HP87'!U118+'HP91'!U118+'HP01'!U118+Mean87!U118+Mean91!U118+Mean01!U118+MeanCommon!U118,0)</f>
        <v>517.6175696557566</v>
      </c>
      <c r="V118" s="133">
        <f>IF(V$2,'Lin87'!V118+'Lin91'!V118+'Lin01'!V118+Quad87!V118+Quad91!V118+Quad01!V118+'HP87'!V118+'HP91'!V118+'HP01'!V118+Mean87!V118+Mean91!V118+Mean01!V118+MeanCommon!V118,0)</f>
        <v>0.64827172638753461</v>
      </c>
      <c r="W118" s="133">
        <f>IF(W$2,'Lin87'!W118+'Lin91'!W118+'Lin01'!W118+Quad87!W118+Quad91!W118+Quad01!W118+'HP87'!W118+'HP91'!W118+'HP01'!W118+Mean87!W118+Mean91!W118+Mean01!W118+MeanCommon!W118,0)</f>
        <v>464.31729255753385</v>
      </c>
      <c r="X118" s="133">
        <f>IF(X$2,'Lin87'!X118+'Lin91'!X118+'Lin01'!X118+Quad87!X118+Quad91!X118+Quad01!X118+'HP87'!X118+'HP91'!X118+'HP01'!X118+Mean87!X118+Mean91!X118+Mean01!X118+MeanCommon!X118,0)</f>
        <v>0.5569110282440688</v>
      </c>
      <c r="Y118" s="133">
        <f>IF(Y$2,'Lin87'!Y118+'Lin91'!Y118+'Lin01'!Y118+Quad87!Y118+Quad91!Y118+Quad01!Y118+'HP87'!Y118+'HP91'!Y118+'HP01'!Y118+Mean87!Y118+Mean91!Y118+Mean01!Y118+MeanCommon!Y118,0)</f>
        <v>0.53927454418851795</v>
      </c>
      <c r="Z118" s="133">
        <f>IF(Z$2,'Lin87'!Z118+'Lin91'!Z118+'Lin01'!Z118+Quad87!Z118+Quad91!Z118+Quad01!Z118+'HP87'!Z118+'HP91'!Z118+'HP01'!Z118+Mean87!Z118+Mean91!Z118+Mean01!Z118+MeanCommon!Z118,0)</f>
        <v>357.67389744395484</v>
      </c>
      <c r="AA118" s="133">
        <f>IF(AA$2,'Lin87'!AA118+'Lin91'!AA118+'Lin01'!AA118+Quad87!AA118+Quad91!AA118+Quad01!AA118+'HP87'!AA118+'HP91'!AA118+'HP01'!AA118+Mean87!AA118+Mean91!AA118+Mean01!AA118+MeanCommon!AA118,0)</f>
        <v>364.11963380607045</v>
      </c>
      <c r="AB118" s="133">
        <f>IF(AB$2,'Lin87'!AB118+'Lin91'!AB118+'Lin01'!AB118+Quad87!AB118+Quad91!AB118+Quad01!AB118+'HP87'!AB118+'HP91'!AB118+'HP01'!AB118+Mean87!AB118+Mean91!AB118+Mean01!AB118+MeanCommon!AB118,0)</f>
        <v>-8.2708477966612381</v>
      </c>
      <c r="AC118" s="133">
        <f>IF(AC$2,'Lin87'!AC118+'Lin91'!AC118+'Lin01'!AC118+Quad87!AC118+Quad91!AC118+Quad01!AC118+'HP87'!AC118+'HP91'!AC118+'HP01'!AC118+Mean87!AC118+Mean91!AC118+Mean01!AC118+MeanCommon!AC118,0)</f>
        <v>7.9282891803892195</v>
      </c>
      <c r="AD118" s="133">
        <f>IF(AD$2,'Lin87'!AD118+'Lin91'!AD118+'Lin01'!AD118+Quad87!AD118+Quad91!AD118+Quad01!AD118+'HP87'!AD118+'HP91'!AD118+'HP01'!AD118+Mean87!AD118+Mean91!AD118+Mean01!AD118+MeanCommon!AD118,0)</f>
        <v>1.21041671779895</v>
      </c>
    </row>
    <row r="119" spans="1:30" s="26" customFormat="1">
      <c r="A119" t="s">
        <v>665</v>
      </c>
      <c r="B119" s="133">
        <f>IF(B$2,'Lin87'!B119+'Lin91'!B119+'Lin01'!B119+Quad87!B119+Quad91!B119+Quad01!B119+'HP87'!B119+'HP91'!B119+'HP01'!B119+Mean87!B119+Mean91!B119+Mean01!B119+MeanCommon!B119,0)</f>
        <v>0.97508613524746723</v>
      </c>
      <c r="C119" s="133">
        <f>IF(C$2,'Lin87'!C119+'Lin91'!C119+'Lin01'!C119+Quad87!C119+Quad91!C119+Quad01!C119+'HP87'!C119+'HP91'!C119+'HP01'!C119+Mean87!C119+Mean91!C119+Mean01!C119+MeanCommon!C119,0)</f>
        <v>1.0965181975386731</v>
      </c>
      <c r="D119" s="133">
        <f>IF(D$2,'Lin87'!D119+'Lin91'!D119+'Lin01'!D119+Quad87!D119+Quad91!D119+Quad01!D119+'HP87'!D119+'HP91'!D119+'HP01'!D119+Mean87!D119+Mean91!D119+Mean01!D119+MeanCommon!D119,0)</f>
        <v>1493.0008644910922</v>
      </c>
      <c r="E119" s="133">
        <f>IF(E$2,'Lin87'!E119+'Lin91'!E119+'Lin01'!E119+Quad87!E119+Quad91!E119+Quad01!E119+'HP87'!E119+'HP91'!E119+'HP01'!E119+Mean87!E119+Mean91!E119+Mean01!E119+MeanCommon!E119,0)</f>
        <v>1503.1102543520901</v>
      </c>
      <c r="F119" s="133">
        <f>IF(F$2,'Lin87'!F119+'Lin91'!F119+'Lin01'!F119+Quad87!F119+Quad91!F119+Quad01!F119+'HP87'!F119+'HP91'!F119+'HP01'!F119+Mean87!F119+Mean91!F119+Mean01!F119+MeanCommon!F119,0)</f>
        <v>1531.1853934537389</v>
      </c>
      <c r="G119" s="133">
        <f>IF(G$2,'Lin87'!G119+'Lin91'!G119+'Lin01'!G119+Quad87!G119+Quad91!G119+Quad01!G119+'HP87'!G119+'HP91'!G119+'HP01'!G119+Mean87!G119+Mean91!G119+Mean01!G119+MeanCommon!G119,0)</f>
        <v>1.3145283028639994</v>
      </c>
      <c r="H119" s="133">
        <f>IF(H$2,'Lin87'!H119+'Lin91'!H119+'Lin01'!H119+Quad87!H119+Quad91!H119+Quad01!H119+'HP87'!H119+'HP91'!H119+'HP01'!H119+Mean87!H119+Mean91!H119+Mean01!H119+MeanCommon!H119,0)</f>
        <v>1.5599703268041563</v>
      </c>
      <c r="I119" s="133">
        <f>IF(I$2,'Lin87'!I119+'Lin91'!I119+'Lin01'!I119+Quad87!I119+Quad91!I119+Quad01!I119+'HP87'!I119+'HP91'!I119+'HP01'!I119+Mean87!I119+Mean91!I119+Mean01!I119+MeanCommon!I119,0)</f>
        <v>0.81715954503174404</v>
      </c>
      <c r="J119" s="133">
        <f>IF(J$2,'Lin87'!J119+'Lin91'!J119+'Lin01'!J119+Quad87!J119+Quad91!J119+Quad01!J119+'HP87'!J119+'HP91'!J119+'HP01'!J119+Mean87!J119+Mean91!J119+Mean01!J119+MeanCommon!J119,0)</f>
        <v>0.63679839703649488</v>
      </c>
      <c r="K119" s="133">
        <f>IF(K$2,'Lin87'!K119+'Lin91'!K119+'Lin01'!K119+Quad87!K119+Quad91!K119+Quad01!K119+'HP87'!K119+'HP91'!K119+'HP01'!K119+Mean87!K119+Mean91!K119+Mean01!K119+MeanCommon!K119,0)</f>
        <v>0.96453127407305739</v>
      </c>
      <c r="L119" s="133">
        <f>IF(L$2,'Lin87'!L119+'Lin91'!L119+'Lin01'!L119+Quad87!L119+Quad91!L119+Quad01!L119+'HP87'!L119+'HP91'!L119+'HP01'!L119+Mean87!L119+Mean91!L119+Mean01!L119+MeanCommon!L119,0)</f>
        <v>0.14737172904131154</v>
      </c>
      <c r="M119" s="133">
        <f>IF(M$2,'Lin87'!M119+'Lin91'!M119+'Lin01'!M119+Quad87!M119+Quad91!M119+Quad01!M119+'HP87'!M119+'HP91'!M119+'HP01'!M119+Mean87!M119+Mean91!M119+Mean01!M119+MeanCommon!M119,0)</f>
        <v>455.59516534320505</v>
      </c>
      <c r="N119" s="133">
        <f>IF(N$2,'Lin87'!N119+'Lin91'!N119+'Lin01'!N119+Quad87!N119+Quad91!N119+Quad01!N119+'HP87'!N119+'HP91'!N119+'HP01'!N119+Mean87!N119+Mean91!N119+Mean01!N119+MeanCommon!N119,0)</f>
        <v>0.24839447836386697</v>
      </c>
      <c r="O119" s="133">
        <f>IF(O$2,'Lin87'!O119+'Lin91'!O119+'Lin01'!O119+Quad87!O119+Quad91!O119+Quad01!O119+'HP87'!O119+'HP91'!O119+'HP01'!O119+Mean87!O119+Mean91!O119+Mean01!O119+MeanCommon!O119,0)</f>
        <v>5.8699579730958451</v>
      </c>
      <c r="P119" s="133">
        <f>IF(P$2,'Lin87'!P119+'Lin91'!P119+'Lin01'!P119+Quad87!P119+Quad91!P119+Quad01!P119+'HP87'!P119+'HP91'!P119+'HP01'!P119+Mean87!P119+Mean91!P119+Mean01!P119+MeanCommon!P119,0)</f>
        <v>-9.1633183224032411E-2</v>
      </c>
      <c r="Q119" s="133">
        <f>IF(Q$2,'Lin87'!Q119+'Lin91'!Q119+'Lin01'!Q119+Quad87!Q119+Quad91!Q119+Quad01!Q119+'HP87'!Q119+'HP91'!Q119+'HP01'!Q119+Mean87!Q119+Mean91!Q119+Mean01!Q119+MeanCommon!Q119,0)</f>
        <v>1510.1504903197874</v>
      </c>
      <c r="R119" s="133">
        <f>IF(R$2,'Lin87'!R119+'Lin91'!R119+'Lin01'!R119+Quad87!R119+Quad91!R119+Quad01!R119+'HP87'!R119+'HP91'!R119+'HP01'!R119+Mean87!R119+Mean91!R119+Mean01!R119+MeanCommon!R119,0)</f>
        <v>0.78705022968172189</v>
      </c>
      <c r="S119" s="133">
        <f>IF(S$2,'Lin87'!S119+'Lin91'!S119+'Lin01'!S119+Quad87!S119+Quad91!S119+Quad01!S119+'HP87'!S119+'HP91'!S119+'HP01'!S119+Mean87!S119+Mean91!S119+Mean01!S119+MeanCommon!S119,0)</f>
        <v>0.42983300578841338</v>
      </c>
      <c r="T119" s="133">
        <f>IF(T$2,'Lin87'!T119+'Lin91'!T119+'Lin01'!T119+Quad87!T119+Quad91!T119+Quad01!T119+'HP87'!T119+'HP91'!T119+'HP01'!T119+Mean87!T119+Mean91!T119+Mean01!T119+MeanCommon!T119,0)</f>
        <v>0.35721722389330995</v>
      </c>
      <c r="U119" s="133">
        <f>IF(U$2,'Lin87'!U119+'Lin91'!U119+'Lin01'!U119+Quad87!U119+Quad91!U119+Quad01!U119+'HP87'!U119+'HP91'!U119+'HP01'!U119+Mean87!U119+Mean91!U119+Mean01!U119+MeanCommon!U119,0)</f>
        <v>518.53216725819823</v>
      </c>
      <c r="V119" s="133">
        <f>IF(V$2,'Lin87'!V119+'Lin91'!V119+'Lin01'!V119+Quad87!V119+Quad91!V119+Quad01!V119+'HP87'!V119+'HP91'!V119+'HP01'!V119+Mean87!V119+Mean91!V119+Mean01!V119+MeanCommon!V119,0)</f>
        <v>0.64827172638753461</v>
      </c>
      <c r="W119" s="133">
        <f>IF(W$2,'Lin87'!W119+'Lin91'!W119+'Lin01'!W119+Quad87!W119+Quad91!W119+Quad01!W119+'HP87'!W119+'HP91'!W119+'HP01'!W119+Mean87!W119+Mean91!W119+Mean01!W119+MeanCommon!W119,0)</f>
        <v>464.31729255753385</v>
      </c>
      <c r="X119" s="133">
        <f>IF(X$2,'Lin87'!X119+'Lin91'!X119+'Lin01'!X119+Quad87!X119+Quad91!X119+Quad01!X119+'HP87'!X119+'HP91'!X119+'HP01'!X119+Mean87!X119+Mean91!X119+Mean01!X119+MeanCommon!X119,0)</f>
        <v>0.5569110282440688</v>
      </c>
      <c r="Y119" s="133">
        <f>IF(Y$2,'Lin87'!Y119+'Lin91'!Y119+'Lin01'!Y119+Quad87!Y119+Quad91!Y119+Quad01!Y119+'HP87'!Y119+'HP91'!Y119+'HP01'!Y119+Mean87!Y119+Mean91!Y119+Mean01!Y119+MeanCommon!Y119,0)</f>
        <v>0.53927454418851795</v>
      </c>
      <c r="Z119" s="133">
        <f>IF(Z$2,'Lin87'!Z119+'Lin91'!Z119+'Lin01'!Z119+Quad87!Z119+Quad91!Z119+Quad01!Z119+'HP87'!Z119+'HP91'!Z119+'HP01'!Z119+Mean87!Z119+Mean91!Z119+Mean01!Z119+MeanCommon!Z119,0)</f>
        <v>357.4746824662451</v>
      </c>
      <c r="AA119" s="133">
        <f>IF(AA$2,'Lin87'!AA119+'Lin91'!AA119+'Lin01'!AA119+Quad87!AA119+Quad91!AA119+Quad01!AA119+'HP87'!AA119+'HP91'!AA119+'HP01'!AA119+Mean87!AA119+Mean91!AA119+Mean01!AA119+MeanCommon!AA119,0)</f>
        <v>363.84437251858799</v>
      </c>
      <c r="AB119" s="133">
        <f>IF(AB$2,'Lin87'!AB119+'Lin91'!AB119+'Lin01'!AB119+Quad87!AB119+Quad91!AB119+Quad01!AB119+'HP87'!AB119+'HP91'!AB119+'HP01'!AB119+Mean87!AB119+Mean91!AB119+Mean01!AB119+MeanCommon!AB119,0)</f>
        <v>-8.2708477966612381</v>
      </c>
      <c r="AC119" s="133">
        <f>IF(AC$2,'Lin87'!AC119+'Lin91'!AC119+'Lin01'!AC119+Quad87!AC119+Quad91!AC119+Quad01!AC119+'HP87'!AC119+'HP91'!AC119+'HP01'!AC119+Mean87!AC119+Mean91!AC119+Mean01!AC119+MeanCommon!AC119,0)</f>
        <v>7.9282891803892195</v>
      </c>
      <c r="AD119" s="133">
        <f>IF(AD$2,'Lin87'!AD119+'Lin91'!AD119+'Lin01'!AD119+Quad87!AD119+Quad91!AD119+Quad01!AD119+'HP87'!AD119+'HP91'!AD119+'HP01'!AD119+Mean87!AD119+Mean91!AD119+Mean01!AD119+MeanCommon!AD119,0)</f>
        <v>1.21041671779895</v>
      </c>
    </row>
    <row r="120" spans="1:30">
      <c r="A120" t="s">
        <v>666</v>
      </c>
      <c r="B120" s="133">
        <f>IF(B$2,'Lin87'!B120+'Lin91'!B120+'Lin01'!B120+Quad87!B120+Quad91!B120+Quad01!B120+'HP87'!B120+'HP91'!B120+'HP01'!B120+Mean87!B120+Mean91!B120+Mean01!B120+MeanCommon!B120,0)</f>
        <v>0.97508613524746723</v>
      </c>
      <c r="C120" s="133">
        <f>IF(C$2,'Lin87'!C120+'Lin91'!C120+'Lin01'!C120+Quad87!C120+Quad91!C120+Quad01!C120+'HP87'!C120+'HP91'!C120+'HP01'!C120+Mean87!C120+Mean91!C120+Mean01!C120+MeanCommon!C120,0)</f>
        <v>1.0965181975386731</v>
      </c>
      <c r="D120" s="133">
        <f>IF(D$2,'Lin87'!D120+'Lin91'!D120+'Lin01'!D120+Quad87!D120+Quad91!D120+Quad01!D120+'HP87'!D120+'HP91'!D120+'HP01'!D120+Mean87!D120+Mean91!D120+Mean01!D120+MeanCommon!D120,0)</f>
        <v>1492.9946095694809</v>
      </c>
      <c r="E120" s="133">
        <f>IF(E$2,'Lin87'!E120+'Lin91'!E120+'Lin01'!E120+Quad87!E120+Quad91!E120+Quad01!E120+'HP87'!E120+'HP91'!E120+'HP01'!E120+Mean87!E120+Mean91!E120+Mean01!E120+MeanCommon!E120,0)</f>
        <v>1503.1261408756059</v>
      </c>
      <c r="F120" s="133">
        <f>IF(F$2,'Lin87'!F120+'Lin91'!F120+'Lin01'!F120+Quad87!F120+Quad91!F120+Quad01!F120+'HP87'!F120+'HP91'!F120+'HP01'!F120+Mean87!F120+Mean91!F120+Mean01!F120+MeanCommon!F120,0)</f>
        <v>1531.4309926541835</v>
      </c>
      <c r="G120" s="133">
        <f>IF(G$2,'Lin87'!G120+'Lin91'!G120+'Lin01'!G120+Quad87!G120+Quad91!G120+Quad01!G120+'HP87'!G120+'HP91'!G120+'HP01'!G120+Mean87!G120+Mean91!G120+Mean01!G120+MeanCommon!G120,0)</f>
        <v>1.3145283028639994</v>
      </c>
      <c r="H120" s="133">
        <f>IF(H$2,'Lin87'!H120+'Lin91'!H120+'Lin01'!H120+Quad87!H120+Quad91!H120+Quad01!H120+'HP87'!H120+'HP91'!H120+'HP01'!H120+Mean87!H120+Mean91!H120+Mean01!H120+MeanCommon!H120,0)</f>
        <v>1.5599703268041563</v>
      </c>
      <c r="I120" s="133">
        <f>IF(I$2,'Lin87'!I120+'Lin91'!I120+'Lin01'!I120+Quad87!I120+Quad91!I120+Quad01!I120+'HP87'!I120+'HP91'!I120+'HP01'!I120+Mean87!I120+Mean91!I120+Mean01!I120+MeanCommon!I120,0)</f>
        <v>0.81715954503174404</v>
      </c>
      <c r="J120" s="133">
        <f>IF(J$2,'Lin87'!J120+'Lin91'!J120+'Lin01'!J120+Quad87!J120+Quad91!J120+Quad01!J120+'HP87'!J120+'HP91'!J120+'HP01'!J120+Mean87!J120+Mean91!J120+Mean01!J120+MeanCommon!J120,0)</f>
        <v>0.63679839703649488</v>
      </c>
      <c r="K120" s="133">
        <f>IF(K$2,'Lin87'!K120+'Lin91'!K120+'Lin01'!K120+Quad87!K120+Quad91!K120+Quad01!K120+'HP87'!K120+'HP91'!K120+'HP01'!K120+Mean87!K120+Mean91!K120+Mean01!K120+MeanCommon!K120,0)</f>
        <v>0.96453127407305739</v>
      </c>
      <c r="L120" s="133">
        <f>IF(L$2,'Lin87'!L120+'Lin91'!L120+'Lin01'!L120+Quad87!L120+Quad91!L120+Quad01!L120+'HP87'!L120+'HP91'!L120+'HP01'!L120+Mean87!L120+Mean91!L120+Mean01!L120+MeanCommon!L120,0)</f>
        <v>0.14737172904131154</v>
      </c>
      <c r="M120" s="133">
        <f>IF(M$2,'Lin87'!M120+'Lin91'!M120+'Lin01'!M120+Quad87!M120+Quad91!M120+Quad01!M120+'HP87'!M120+'HP91'!M120+'HP01'!M120+Mean87!M120+Mean91!M120+Mean01!M120+MeanCommon!M120,0)</f>
        <v>455.59516534320505</v>
      </c>
      <c r="N120" s="133">
        <f>IF(N$2,'Lin87'!N120+'Lin91'!N120+'Lin01'!N120+Quad87!N120+Quad91!N120+Quad01!N120+'HP87'!N120+'HP91'!N120+'HP01'!N120+Mean87!N120+Mean91!N120+Mean01!N120+MeanCommon!N120,0)</f>
        <v>0.24839447836386697</v>
      </c>
      <c r="O120" s="133">
        <f>IF(O$2,'Lin87'!O120+'Lin91'!O120+'Lin01'!O120+Quad87!O120+Quad91!O120+Quad01!O120+'HP87'!O120+'HP91'!O120+'HP01'!O120+Mean87!O120+Mean91!O120+Mean01!O120+MeanCommon!O120,0)</f>
        <v>5.8699579730958451</v>
      </c>
      <c r="P120" s="133">
        <f>IF(P$2,'Lin87'!P120+'Lin91'!P120+'Lin01'!P120+Quad87!P120+Quad91!P120+Quad01!P120+'HP87'!P120+'HP91'!P120+'HP01'!P120+Mean87!P120+Mean91!P120+Mean01!P120+MeanCommon!P120,0)</f>
        <v>-9.1633183224032411E-2</v>
      </c>
      <c r="Q120" s="133">
        <f>IF(Q$2,'Lin87'!Q120+'Lin91'!Q120+'Lin01'!Q120+Quad87!Q120+Quad91!Q120+Quad01!Q120+'HP87'!Q120+'HP91'!Q120+'HP01'!Q120+Mean87!Q120+Mean91!Q120+Mean01!Q120+MeanCommon!Q120,0)</f>
        <v>1511.2978319304123</v>
      </c>
      <c r="R120" s="133">
        <f>IF(R$2,'Lin87'!R120+'Lin91'!R120+'Lin01'!R120+Quad87!R120+Quad91!R120+Quad01!R120+'HP87'!R120+'HP91'!R120+'HP01'!R120+Mean87!R120+Mean91!R120+Mean01!R120+MeanCommon!R120,0)</f>
        <v>0.78705022968172189</v>
      </c>
      <c r="S120" s="133">
        <f>IF(S$2,'Lin87'!S120+'Lin91'!S120+'Lin01'!S120+Quad87!S120+Quad91!S120+Quad01!S120+'HP87'!S120+'HP91'!S120+'HP01'!S120+Mean87!S120+Mean91!S120+Mean01!S120+MeanCommon!S120,0)</f>
        <v>0.42983300578841338</v>
      </c>
      <c r="T120" s="133">
        <f>IF(T$2,'Lin87'!T120+'Lin91'!T120+'Lin01'!T120+Quad87!T120+Quad91!T120+Quad01!T120+'HP87'!T120+'HP91'!T120+'HP01'!T120+Mean87!T120+Mean91!T120+Mean01!T120+MeanCommon!T120,0)</f>
        <v>0.35721722389330995</v>
      </c>
      <c r="U120" s="133">
        <f>IF(U$2,'Lin87'!U120+'Lin91'!U120+'Lin01'!U120+Quad87!U120+Quad91!U120+Quad01!U120+'HP87'!U120+'HP91'!U120+'HP01'!U120+Mean87!U120+Mean91!U120+Mean01!U120+MeanCommon!U120,0)</f>
        <v>519.44676486063986</v>
      </c>
      <c r="V120" s="133">
        <f>IF(V$2,'Lin87'!V120+'Lin91'!V120+'Lin01'!V120+Quad87!V120+Quad91!V120+Quad01!V120+'HP87'!V120+'HP91'!V120+'HP01'!V120+Mean87!V120+Mean91!V120+Mean01!V120+MeanCommon!V120,0)</f>
        <v>0.64827172638753461</v>
      </c>
      <c r="W120" s="133">
        <f>IF(W$2,'Lin87'!W120+'Lin91'!W120+'Lin01'!W120+Quad87!W120+Quad91!W120+Quad01!W120+'HP87'!W120+'HP91'!W120+'HP01'!W120+Mean87!W120+Mean91!W120+Mean01!W120+MeanCommon!W120,0)</f>
        <v>464.31729255753385</v>
      </c>
      <c r="X120" s="133">
        <f>IF(X$2,'Lin87'!X120+'Lin91'!X120+'Lin01'!X120+Quad87!X120+Quad91!X120+Quad01!X120+'HP87'!X120+'HP91'!X120+'HP01'!X120+Mean87!X120+Mean91!X120+Mean01!X120+MeanCommon!X120,0)</f>
        <v>0.5569110282440688</v>
      </c>
      <c r="Y120" s="133">
        <f>IF(Y$2,'Lin87'!Y120+'Lin91'!Y120+'Lin01'!Y120+Quad87!Y120+Quad91!Y120+Quad01!Y120+'HP87'!Y120+'HP91'!Y120+'HP01'!Y120+Mean87!Y120+Mean91!Y120+Mean01!Y120+MeanCommon!Y120,0)</f>
        <v>0.53927454418851795</v>
      </c>
      <c r="Z120" s="133">
        <f>IF(Z$2,'Lin87'!Z120+'Lin91'!Z120+'Lin01'!Z120+Quad87!Z120+Quad91!Z120+Quad01!Z120+'HP87'!Z120+'HP91'!Z120+'HP01'!Z120+Mean87!Z120+Mean91!Z120+Mean01!Z120+MeanCommon!Z120,0)</f>
        <v>357.27546748853541</v>
      </c>
      <c r="AA120" s="133">
        <f>IF(AA$2,'Lin87'!AA120+'Lin91'!AA120+'Lin01'!AA120+Quad87!AA120+Quad91!AA120+Quad01!AA120+'HP87'!AA120+'HP91'!AA120+'HP01'!AA120+Mean87!AA120+Mean91!AA120+Mean01!AA120+MeanCommon!AA120,0)</f>
        <v>363.56911123110558</v>
      </c>
      <c r="AB120" s="133">
        <f>IF(AB$2,'Lin87'!AB120+'Lin91'!AB120+'Lin01'!AB120+Quad87!AB120+Quad91!AB120+Quad01!AB120+'HP87'!AB120+'HP91'!AB120+'HP01'!AB120+Mean87!AB120+Mean91!AB120+Mean01!AB120+MeanCommon!AB120,0)</f>
        <v>-8.2708477966612381</v>
      </c>
      <c r="AC120" s="133">
        <f>IF(AC$2,'Lin87'!AC120+'Lin91'!AC120+'Lin01'!AC120+Quad87!AC120+Quad91!AC120+Quad01!AC120+'HP87'!AC120+'HP91'!AC120+'HP01'!AC120+Mean87!AC120+Mean91!AC120+Mean01!AC120+MeanCommon!AC120,0)</f>
        <v>7.9282891803892195</v>
      </c>
      <c r="AD120" s="133">
        <f>IF(AD$2,'Lin87'!AD120+'Lin91'!AD120+'Lin01'!AD120+Quad87!AD120+Quad91!AD120+Quad01!AD120+'HP87'!AD120+'HP91'!AD120+'HP01'!AD120+Mean87!AD120+Mean91!AD120+Mean01!AD120+MeanCommon!AD120,0)</f>
        <v>1.21041671779895</v>
      </c>
    </row>
    <row r="121" spans="1:30">
      <c r="A121" t="s">
        <v>682</v>
      </c>
      <c r="B121" s="133">
        <f>IF(B$2,'Lin87'!B121+'Lin91'!B121+'Lin01'!B121+Quad87!B121+Quad91!B121+Quad01!B121+'HP87'!B121+'HP91'!B121+'HP01'!B121+Mean87!B121+Mean91!B121+Mean01!B121+MeanCommon!B121,0)</f>
        <v>0.97508613524746723</v>
      </c>
      <c r="C121" s="133">
        <f>IF(C$2,'Lin87'!C121+'Lin91'!C121+'Lin01'!C121+Quad87!C121+Quad91!C121+Quad01!C121+'HP87'!C121+'HP91'!C121+'HP01'!C121+Mean87!C121+Mean91!C121+Mean01!C121+MeanCommon!C121,0)</f>
        <v>1.0965181975386731</v>
      </c>
      <c r="D121" s="133">
        <f>IF(D$2,'Lin87'!D121+'Lin91'!D121+'Lin01'!D121+Quad87!D121+Quad91!D121+Quad01!D121+'HP87'!D121+'HP91'!D121+'HP01'!D121+Mean87!D121+Mean91!D121+Mean01!D121+MeanCommon!D121,0)</f>
        <v>1492.9883546478695</v>
      </c>
      <c r="E121" s="133">
        <f>IF(E$2,'Lin87'!E121+'Lin91'!E121+'Lin01'!E121+Quad87!E121+Quad91!E121+Quad01!E121+'HP87'!E121+'HP91'!E121+'HP01'!E121+Mean87!E121+Mean91!E121+Mean01!E121+MeanCommon!E121,0)</f>
        <v>1503.1420273991216</v>
      </c>
      <c r="F121" s="133">
        <f>IF(F$2,'Lin87'!F121+'Lin91'!F121+'Lin01'!F121+Quad87!F121+Quad91!F121+Quad01!F121+'HP87'!F121+'HP91'!F121+'HP01'!F121+Mean87!F121+Mean91!F121+Mean01!F121+MeanCommon!F121,0)</f>
        <v>1531.676591854628</v>
      </c>
      <c r="G121" s="133">
        <f>IF(G$2,'Lin87'!G121+'Lin91'!G121+'Lin01'!G121+Quad87!G121+Quad91!G121+Quad01!G121+'HP87'!G121+'HP91'!G121+'HP01'!G121+Mean87!G121+Mean91!G121+Mean01!G121+MeanCommon!G121,0)</f>
        <v>1.3145283028639994</v>
      </c>
      <c r="H121" s="133">
        <f>IF(H$2,'Lin87'!H121+'Lin91'!H121+'Lin01'!H121+Quad87!H121+Quad91!H121+Quad01!H121+'HP87'!H121+'HP91'!H121+'HP01'!H121+Mean87!H121+Mean91!H121+Mean01!H121+MeanCommon!H121,0)</f>
        <v>1.5599703268041563</v>
      </c>
      <c r="I121" s="133">
        <f>IF(I$2,'Lin87'!I121+'Lin91'!I121+'Lin01'!I121+Quad87!I121+Quad91!I121+Quad01!I121+'HP87'!I121+'HP91'!I121+'HP01'!I121+Mean87!I121+Mean91!I121+Mean01!I121+MeanCommon!I121,0)</f>
        <v>0.81715954503174404</v>
      </c>
      <c r="J121" s="133">
        <f>IF(J$2,'Lin87'!J121+'Lin91'!J121+'Lin01'!J121+Quad87!J121+Quad91!J121+Quad01!J121+'HP87'!J121+'HP91'!J121+'HP01'!J121+Mean87!J121+Mean91!J121+Mean01!J121+MeanCommon!J121,0)</f>
        <v>0.63679839703649488</v>
      </c>
      <c r="K121" s="133">
        <f>IF(K$2,'Lin87'!K121+'Lin91'!K121+'Lin01'!K121+Quad87!K121+Quad91!K121+Quad01!K121+'HP87'!K121+'HP91'!K121+'HP01'!K121+Mean87!K121+Mean91!K121+Mean01!K121+MeanCommon!K121,0)</f>
        <v>0.96453127407305739</v>
      </c>
      <c r="L121" s="133">
        <f>IF(L$2,'Lin87'!L121+'Lin91'!L121+'Lin01'!L121+Quad87!L121+Quad91!L121+Quad01!L121+'HP87'!L121+'HP91'!L121+'HP01'!L121+Mean87!L121+Mean91!L121+Mean01!L121+MeanCommon!L121,0)</f>
        <v>0.14737172904131154</v>
      </c>
      <c r="M121" s="133">
        <f>IF(M$2,'Lin87'!M121+'Lin91'!M121+'Lin01'!M121+Quad87!M121+Quad91!M121+Quad01!M121+'HP87'!M121+'HP91'!M121+'HP01'!M121+Mean87!M121+Mean91!M121+Mean01!M121+MeanCommon!M121,0)</f>
        <v>455.59516534320505</v>
      </c>
      <c r="N121" s="133">
        <f>IF(N$2,'Lin87'!N121+'Lin91'!N121+'Lin01'!N121+Quad87!N121+Quad91!N121+Quad01!N121+'HP87'!N121+'HP91'!N121+'HP01'!N121+Mean87!N121+Mean91!N121+Mean01!N121+MeanCommon!N121,0)</f>
        <v>0.24839447836386697</v>
      </c>
      <c r="O121" s="133">
        <f>IF(O$2,'Lin87'!O121+'Lin91'!O121+'Lin01'!O121+Quad87!O121+Quad91!O121+Quad01!O121+'HP87'!O121+'HP91'!O121+'HP01'!O121+Mean87!O121+Mean91!O121+Mean01!O121+MeanCommon!O121,0)</f>
        <v>5.8699579730958451</v>
      </c>
      <c r="P121" s="133">
        <f>IF(P$2,'Lin87'!P121+'Lin91'!P121+'Lin01'!P121+Quad87!P121+Quad91!P121+Quad01!P121+'HP87'!P121+'HP91'!P121+'HP01'!P121+Mean87!P121+Mean91!P121+Mean01!P121+MeanCommon!P121,0)</f>
        <v>-9.1633183224032411E-2</v>
      </c>
      <c r="Q121" s="133">
        <f>IF(Q$2,'Lin87'!Q121+'Lin91'!Q121+'Lin01'!Q121+Quad87!Q121+Quad91!Q121+Quad01!Q121+'HP87'!Q121+'HP91'!Q121+'HP01'!Q121+Mean87!Q121+Mean91!Q121+Mean01!Q121+MeanCommon!Q121,0)</f>
        <v>1512.4451735410371</v>
      </c>
      <c r="R121" s="133">
        <f>IF(R$2,'Lin87'!R121+'Lin91'!R121+'Lin01'!R121+Quad87!R121+Quad91!R121+Quad01!R121+'HP87'!R121+'HP91'!R121+'HP01'!R121+Mean87!R121+Mean91!R121+Mean01!R121+MeanCommon!R121,0)</f>
        <v>0.78705022968172189</v>
      </c>
      <c r="S121" s="133">
        <f>IF(S$2,'Lin87'!S121+'Lin91'!S121+'Lin01'!S121+Quad87!S121+Quad91!S121+Quad01!S121+'HP87'!S121+'HP91'!S121+'HP01'!S121+Mean87!S121+Mean91!S121+Mean01!S121+MeanCommon!S121,0)</f>
        <v>0.42983300578841338</v>
      </c>
      <c r="T121" s="133">
        <f>IF(T$2,'Lin87'!T121+'Lin91'!T121+'Lin01'!T121+Quad87!T121+Quad91!T121+Quad01!T121+'HP87'!T121+'HP91'!T121+'HP01'!T121+Mean87!T121+Mean91!T121+Mean01!T121+MeanCommon!T121,0)</f>
        <v>0.35721722389330995</v>
      </c>
      <c r="U121" s="133">
        <f>IF(U$2,'Lin87'!U121+'Lin91'!U121+'Lin01'!U121+Quad87!U121+Quad91!U121+Quad01!U121+'HP87'!U121+'HP91'!U121+'HP01'!U121+Mean87!U121+Mean91!U121+Mean01!U121+MeanCommon!U121,0)</f>
        <v>520.36136246308149</v>
      </c>
      <c r="V121" s="133">
        <f>IF(V$2,'Lin87'!V121+'Lin91'!V121+'Lin01'!V121+Quad87!V121+Quad91!V121+Quad01!V121+'HP87'!V121+'HP91'!V121+'HP01'!V121+Mean87!V121+Mean91!V121+Mean01!V121+MeanCommon!V121,0)</f>
        <v>0.64827172638753461</v>
      </c>
      <c r="W121" s="133">
        <f>IF(W$2,'Lin87'!W121+'Lin91'!W121+'Lin01'!W121+Quad87!W121+Quad91!W121+Quad01!W121+'HP87'!W121+'HP91'!W121+'HP01'!W121+Mean87!W121+Mean91!W121+Mean01!W121+MeanCommon!W121,0)</f>
        <v>464.31729255753385</v>
      </c>
      <c r="X121" s="133">
        <f>IF(X$2,'Lin87'!X121+'Lin91'!X121+'Lin01'!X121+Quad87!X121+Quad91!X121+Quad01!X121+'HP87'!X121+'HP91'!X121+'HP01'!X121+Mean87!X121+Mean91!X121+Mean01!X121+MeanCommon!X121,0)</f>
        <v>0.5569110282440688</v>
      </c>
      <c r="Y121" s="133">
        <f>IF(Y$2,'Lin87'!Y121+'Lin91'!Y121+'Lin01'!Y121+Quad87!Y121+Quad91!Y121+Quad01!Y121+'HP87'!Y121+'HP91'!Y121+'HP01'!Y121+Mean87!Y121+Mean91!Y121+Mean01!Y121+MeanCommon!Y121,0)</f>
        <v>0.53927454418851795</v>
      </c>
      <c r="Z121" s="133">
        <f>IF(Z$2,'Lin87'!Z121+'Lin91'!Z121+'Lin01'!Z121+Quad87!Z121+Quad91!Z121+Quad01!Z121+'HP87'!Z121+'HP91'!Z121+'HP01'!Z121+Mean87!Z121+Mean91!Z121+Mean01!Z121+MeanCommon!Z121,0)</f>
        <v>357.07625251082573</v>
      </c>
      <c r="AA121" s="133">
        <f>IF(AA$2,'Lin87'!AA121+'Lin91'!AA121+'Lin01'!AA121+Quad87!AA121+Quad91!AA121+Quad01!AA121+'HP87'!AA121+'HP91'!AA121+'HP01'!AA121+Mean87!AA121+Mean91!AA121+Mean01!AA121+MeanCommon!AA121,0)</f>
        <v>363.29384994362317</v>
      </c>
      <c r="AB121" s="133">
        <f>IF(AB$2,'Lin87'!AB121+'Lin91'!AB121+'Lin01'!AB121+Quad87!AB121+Quad91!AB121+Quad01!AB121+'HP87'!AB121+'HP91'!AB121+'HP01'!AB121+Mean87!AB121+Mean91!AB121+Mean01!AB121+MeanCommon!AB121,0)</f>
        <v>-8.2708477966612381</v>
      </c>
      <c r="AC121" s="133">
        <f>IF(AC$2,'Lin87'!AC121+'Lin91'!AC121+'Lin01'!AC121+Quad87!AC121+Quad91!AC121+Quad01!AC121+'HP87'!AC121+'HP91'!AC121+'HP01'!AC121+Mean87!AC121+Mean91!AC121+Mean01!AC121+MeanCommon!AC121,0)</f>
        <v>7.9282891803892195</v>
      </c>
      <c r="AD121" s="133">
        <f>IF(AD$2,'Lin87'!AD121+'Lin91'!AD121+'Lin01'!AD121+Quad87!AD121+Quad91!AD121+Quad01!AD121+'HP87'!AD121+'HP91'!AD121+'HP01'!AD121+Mean87!AD121+Mean91!AD121+Mean01!AD121+MeanCommon!AD121,0)</f>
        <v>1.21041671779895</v>
      </c>
    </row>
    <row r="122" spans="1:30">
      <c r="A122" t="s">
        <v>683</v>
      </c>
      <c r="B122" s="133">
        <f>IF(B$2,'Lin87'!B122+'Lin91'!B122+'Lin01'!B122+Quad87!B122+Quad91!B122+Quad01!B122+'HP87'!B122+'HP91'!B122+'HP01'!B122+Mean87!B122+Mean91!B122+Mean01!B122+MeanCommon!B122,0)</f>
        <v>0.97508613524746723</v>
      </c>
      <c r="C122" s="133">
        <f>IF(C$2,'Lin87'!C122+'Lin91'!C122+'Lin01'!C122+Quad87!C122+Quad91!C122+Quad01!C122+'HP87'!C122+'HP91'!C122+'HP01'!C122+Mean87!C122+Mean91!C122+Mean01!C122+MeanCommon!C122,0)</f>
        <v>1.0965181975386731</v>
      </c>
      <c r="D122" s="133">
        <f>IF(D$2,'Lin87'!D122+'Lin91'!D122+'Lin01'!D122+Quad87!D122+Quad91!D122+Quad01!D122+'HP87'!D122+'HP91'!D122+'HP01'!D122+Mean87!D122+Mean91!D122+Mean01!D122+MeanCommon!D122,0)</f>
        <v>1492.9820997262582</v>
      </c>
      <c r="E122" s="133">
        <f>IF(E$2,'Lin87'!E122+'Lin91'!E122+'Lin01'!E122+Quad87!E122+Quad91!E122+Quad01!E122+'HP87'!E122+'HP91'!E122+'HP01'!E122+Mean87!E122+Mean91!E122+Mean01!E122+MeanCommon!E122,0)</f>
        <v>1503.1579139226374</v>
      </c>
      <c r="F122" s="133">
        <f>IF(F$2,'Lin87'!F122+'Lin91'!F122+'Lin01'!F122+Quad87!F122+Quad91!F122+Quad01!F122+'HP87'!F122+'HP91'!F122+'HP01'!F122+Mean87!F122+Mean91!F122+Mean01!F122+MeanCommon!F122,0)</f>
        <v>1531.9221910550725</v>
      </c>
      <c r="G122" s="133">
        <f>IF(G$2,'Lin87'!G122+'Lin91'!G122+'Lin01'!G122+Quad87!G122+Quad91!G122+Quad01!G122+'HP87'!G122+'HP91'!G122+'HP01'!G122+Mean87!G122+Mean91!G122+Mean01!G122+MeanCommon!G122,0)</f>
        <v>1.3145283028639994</v>
      </c>
      <c r="H122" s="133">
        <f>IF(H$2,'Lin87'!H122+'Lin91'!H122+'Lin01'!H122+Quad87!H122+Quad91!H122+Quad01!H122+'HP87'!H122+'HP91'!H122+'HP01'!H122+Mean87!H122+Mean91!H122+Mean01!H122+MeanCommon!H122,0)</f>
        <v>1.5599703268041563</v>
      </c>
      <c r="I122" s="133">
        <f>IF(I$2,'Lin87'!I122+'Lin91'!I122+'Lin01'!I122+Quad87!I122+Quad91!I122+Quad01!I122+'HP87'!I122+'HP91'!I122+'HP01'!I122+Mean87!I122+Mean91!I122+Mean01!I122+MeanCommon!I122,0)</f>
        <v>0.81715954503174404</v>
      </c>
      <c r="J122" s="133">
        <f>IF(J$2,'Lin87'!J122+'Lin91'!J122+'Lin01'!J122+Quad87!J122+Quad91!J122+Quad01!J122+'HP87'!J122+'HP91'!J122+'HP01'!J122+Mean87!J122+Mean91!J122+Mean01!J122+MeanCommon!J122,0)</f>
        <v>0.63679839703649488</v>
      </c>
      <c r="K122" s="133">
        <f>IF(K$2,'Lin87'!K122+'Lin91'!K122+'Lin01'!K122+Quad87!K122+Quad91!K122+Quad01!K122+'HP87'!K122+'HP91'!K122+'HP01'!K122+Mean87!K122+Mean91!K122+Mean01!K122+MeanCommon!K122,0)</f>
        <v>0.96453127407305739</v>
      </c>
      <c r="L122" s="133">
        <f>IF(L$2,'Lin87'!L122+'Lin91'!L122+'Lin01'!L122+Quad87!L122+Quad91!L122+Quad01!L122+'HP87'!L122+'HP91'!L122+'HP01'!L122+Mean87!L122+Mean91!L122+Mean01!L122+MeanCommon!L122,0)</f>
        <v>0.14737172904131154</v>
      </c>
      <c r="M122" s="133">
        <f>IF(M$2,'Lin87'!M122+'Lin91'!M122+'Lin01'!M122+Quad87!M122+Quad91!M122+Quad01!M122+'HP87'!M122+'HP91'!M122+'HP01'!M122+Mean87!M122+Mean91!M122+Mean01!M122+MeanCommon!M122,0)</f>
        <v>455.59516534320505</v>
      </c>
      <c r="N122" s="133">
        <f>IF(N$2,'Lin87'!N122+'Lin91'!N122+'Lin01'!N122+Quad87!N122+Quad91!N122+Quad01!N122+'HP87'!N122+'HP91'!N122+'HP01'!N122+Mean87!N122+Mean91!N122+Mean01!N122+MeanCommon!N122,0)</f>
        <v>0.24839447836386697</v>
      </c>
      <c r="O122" s="133">
        <f>IF(O$2,'Lin87'!O122+'Lin91'!O122+'Lin01'!O122+Quad87!O122+Quad91!O122+Quad01!O122+'HP87'!O122+'HP91'!O122+'HP01'!O122+Mean87!O122+Mean91!O122+Mean01!O122+MeanCommon!O122,0)</f>
        <v>5.8699579730958451</v>
      </c>
      <c r="P122" s="133">
        <f>IF(P$2,'Lin87'!P122+'Lin91'!P122+'Lin01'!P122+Quad87!P122+Quad91!P122+Quad01!P122+'HP87'!P122+'HP91'!P122+'HP01'!P122+Mean87!P122+Mean91!P122+Mean01!P122+MeanCommon!P122,0)</f>
        <v>-9.1633183224032411E-2</v>
      </c>
      <c r="Q122" s="133">
        <f>IF(Q$2,'Lin87'!Q122+'Lin91'!Q122+'Lin01'!Q122+Quad87!Q122+Quad91!Q122+Quad01!Q122+'HP87'!Q122+'HP91'!Q122+'HP01'!Q122+Mean87!Q122+Mean91!Q122+Mean01!Q122+MeanCommon!Q122,0)</f>
        <v>1513.5925151516619</v>
      </c>
      <c r="R122" s="133">
        <f>IF(R$2,'Lin87'!R122+'Lin91'!R122+'Lin01'!R122+Quad87!R122+Quad91!R122+Quad01!R122+'HP87'!R122+'HP91'!R122+'HP01'!R122+Mean87!R122+Mean91!R122+Mean01!R122+MeanCommon!R122,0)</f>
        <v>0.78705022968172189</v>
      </c>
      <c r="S122" s="133">
        <f>IF(S$2,'Lin87'!S122+'Lin91'!S122+'Lin01'!S122+Quad87!S122+Quad91!S122+Quad01!S122+'HP87'!S122+'HP91'!S122+'HP01'!S122+Mean87!S122+Mean91!S122+Mean01!S122+MeanCommon!S122,0)</f>
        <v>0.42983300578841338</v>
      </c>
      <c r="T122" s="133">
        <f>IF(T$2,'Lin87'!T122+'Lin91'!T122+'Lin01'!T122+Quad87!T122+Quad91!T122+Quad01!T122+'HP87'!T122+'HP91'!T122+'HP01'!T122+Mean87!T122+Mean91!T122+Mean01!T122+MeanCommon!T122,0)</f>
        <v>0.35721722389330995</v>
      </c>
      <c r="U122" s="133">
        <f>IF(U$2,'Lin87'!U122+'Lin91'!U122+'Lin01'!U122+Quad87!U122+Quad91!U122+Quad01!U122+'HP87'!U122+'HP91'!U122+'HP01'!U122+Mean87!U122+Mean91!U122+Mean01!U122+MeanCommon!U122,0)</f>
        <v>521.27596006552312</v>
      </c>
      <c r="V122" s="133">
        <f>IF(V$2,'Lin87'!V122+'Lin91'!V122+'Lin01'!V122+Quad87!V122+Quad91!V122+Quad01!V122+'HP87'!V122+'HP91'!V122+'HP01'!V122+Mean87!V122+Mean91!V122+Mean01!V122+MeanCommon!V122,0)</f>
        <v>0.64827172638753461</v>
      </c>
      <c r="W122" s="133">
        <f>IF(W$2,'Lin87'!W122+'Lin91'!W122+'Lin01'!W122+Quad87!W122+Quad91!W122+Quad01!W122+'HP87'!W122+'HP91'!W122+'HP01'!W122+Mean87!W122+Mean91!W122+Mean01!W122+MeanCommon!W122,0)</f>
        <v>464.31729255753385</v>
      </c>
      <c r="X122" s="133">
        <f>IF(X$2,'Lin87'!X122+'Lin91'!X122+'Lin01'!X122+Quad87!X122+Quad91!X122+Quad01!X122+'HP87'!X122+'HP91'!X122+'HP01'!X122+Mean87!X122+Mean91!X122+Mean01!X122+MeanCommon!X122,0)</f>
        <v>0.5569110282440688</v>
      </c>
      <c r="Y122" s="133">
        <f>IF(Y$2,'Lin87'!Y122+'Lin91'!Y122+'Lin01'!Y122+Quad87!Y122+Quad91!Y122+Quad01!Y122+'HP87'!Y122+'HP91'!Y122+'HP01'!Y122+Mean87!Y122+Mean91!Y122+Mean01!Y122+MeanCommon!Y122,0)</f>
        <v>0.53927454418851795</v>
      </c>
      <c r="Z122" s="133">
        <f>IF(Z$2,'Lin87'!Z122+'Lin91'!Z122+'Lin01'!Z122+Quad87!Z122+Quad91!Z122+Quad01!Z122+'HP87'!Z122+'HP91'!Z122+'HP01'!Z122+Mean87!Z122+Mean91!Z122+Mean01!Z122+MeanCommon!Z122,0)</f>
        <v>356.87703753311604</v>
      </c>
      <c r="AA122" s="133">
        <f>IF(AA$2,'Lin87'!AA122+'Lin91'!AA122+'Lin01'!AA122+Quad87!AA122+Quad91!AA122+Quad01!AA122+'HP87'!AA122+'HP91'!AA122+'HP01'!AA122+Mean87!AA122+Mean91!AA122+Mean01!AA122+MeanCommon!AA122,0)</f>
        <v>363.01858865614071</v>
      </c>
      <c r="AB122" s="133">
        <f>IF(AB$2,'Lin87'!AB122+'Lin91'!AB122+'Lin01'!AB122+Quad87!AB122+Quad91!AB122+Quad01!AB122+'HP87'!AB122+'HP91'!AB122+'HP01'!AB122+Mean87!AB122+Mean91!AB122+Mean01!AB122+MeanCommon!AB122,0)</f>
        <v>-8.2708477966612381</v>
      </c>
      <c r="AC122" s="133">
        <f>IF(AC$2,'Lin87'!AC122+'Lin91'!AC122+'Lin01'!AC122+Quad87!AC122+Quad91!AC122+Quad01!AC122+'HP87'!AC122+'HP91'!AC122+'HP01'!AC122+Mean87!AC122+Mean91!AC122+Mean01!AC122+MeanCommon!AC122,0)</f>
        <v>7.9282891803892195</v>
      </c>
      <c r="AD122" s="133">
        <f>IF(AD$2,'Lin87'!AD122+'Lin91'!AD122+'Lin01'!AD122+Quad87!AD122+Quad91!AD122+Quad01!AD122+'HP87'!AD122+'HP91'!AD122+'HP01'!AD122+Mean87!AD122+Mean91!AD122+Mean01!AD122+MeanCommon!AD122,0)</f>
        <v>1.21041671779895</v>
      </c>
    </row>
    <row r="123" spans="1:30">
      <c r="A123" t="s">
        <v>684</v>
      </c>
      <c r="B123" s="133">
        <f>IF(B$2,'Lin87'!B123+'Lin91'!B123+'Lin01'!B123+Quad87!B123+Quad91!B123+Quad01!B123+'HP87'!B123+'HP91'!B123+'HP01'!B123+Mean87!B123+Mean91!B123+Mean01!B123+MeanCommon!B123,0)</f>
        <v>0.97508613524746723</v>
      </c>
      <c r="C123" s="133">
        <f>IF(C$2,'Lin87'!C123+'Lin91'!C123+'Lin01'!C123+Quad87!C123+Quad91!C123+Quad01!C123+'HP87'!C123+'HP91'!C123+'HP01'!C123+Mean87!C123+Mean91!C123+Mean01!C123+MeanCommon!C123,0)</f>
        <v>1.0965181975386731</v>
      </c>
      <c r="D123" s="133">
        <f>IF(D$2,'Lin87'!D123+'Lin91'!D123+'Lin01'!D123+Quad87!D123+Quad91!D123+Quad01!D123+'HP87'!D123+'HP91'!D123+'HP01'!D123+Mean87!D123+Mean91!D123+Mean01!D123+MeanCommon!D123,0)</f>
        <v>1492.9758448046468</v>
      </c>
      <c r="E123" s="133">
        <f>IF(E$2,'Lin87'!E123+'Lin91'!E123+'Lin01'!E123+Quad87!E123+Quad91!E123+Quad01!E123+'HP87'!E123+'HP91'!E123+'HP01'!E123+Mean87!E123+Mean91!E123+Mean01!E123+MeanCommon!E123,0)</f>
        <v>1503.1738004461531</v>
      </c>
      <c r="F123" s="133">
        <f>IF(F$2,'Lin87'!F123+'Lin91'!F123+'Lin01'!F123+Quad87!F123+Quad91!F123+Quad01!F123+'HP87'!F123+'HP91'!F123+'HP01'!F123+Mean87!F123+Mean91!F123+Mean01!F123+MeanCommon!F123,0)</f>
        <v>1532.167790255517</v>
      </c>
      <c r="G123" s="133">
        <f>IF(G$2,'Lin87'!G123+'Lin91'!G123+'Lin01'!G123+Quad87!G123+Quad91!G123+Quad01!G123+'HP87'!G123+'HP91'!G123+'HP01'!G123+Mean87!G123+Mean91!G123+Mean01!G123+MeanCommon!G123,0)</f>
        <v>1.3145283028639994</v>
      </c>
      <c r="H123" s="133">
        <f>IF(H$2,'Lin87'!H123+'Lin91'!H123+'Lin01'!H123+Quad87!H123+Quad91!H123+Quad01!H123+'HP87'!H123+'HP91'!H123+'HP01'!H123+Mean87!H123+Mean91!H123+Mean01!H123+MeanCommon!H123,0)</f>
        <v>1.5599703268041563</v>
      </c>
      <c r="I123" s="133">
        <f>IF(I$2,'Lin87'!I123+'Lin91'!I123+'Lin01'!I123+Quad87!I123+Quad91!I123+Quad01!I123+'HP87'!I123+'HP91'!I123+'HP01'!I123+Mean87!I123+Mean91!I123+Mean01!I123+MeanCommon!I123,0)</f>
        <v>0.81715954503174404</v>
      </c>
      <c r="J123" s="133">
        <f>IF(J$2,'Lin87'!J123+'Lin91'!J123+'Lin01'!J123+Quad87!J123+Quad91!J123+Quad01!J123+'HP87'!J123+'HP91'!J123+'HP01'!J123+Mean87!J123+Mean91!J123+Mean01!J123+MeanCommon!J123,0)</f>
        <v>0.63679839703649488</v>
      </c>
      <c r="K123" s="133">
        <f>IF(K$2,'Lin87'!K123+'Lin91'!K123+'Lin01'!K123+Quad87!K123+Quad91!K123+Quad01!K123+'HP87'!K123+'HP91'!K123+'HP01'!K123+Mean87!K123+Mean91!K123+Mean01!K123+MeanCommon!K123,0)</f>
        <v>0.96453127407305739</v>
      </c>
      <c r="L123" s="133">
        <f>IF(L$2,'Lin87'!L123+'Lin91'!L123+'Lin01'!L123+Quad87!L123+Quad91!L123+Quad01!L123+'HP87'!L123+'HP91'!L123+'HP01'!L123+Mean87!L123+Mean91!L123+Mean01!L123+MeanCommon!L123,0)</f>
        <v>0.14737172904131154</v>
      </c>
      <c r="M123" s="133">
        <f>IF(M$2,'Lin87'!M123+'Lin91'!M123+'Lin01'!M123+Quad87!M123+Quad91!M123+Quad01!M123+'HP87'!M123+'HP91'!M123+'HP01'!M123+Mean87!M123+Mean91!M123+Mean01!M123+MeanCommon!M123,0)</f>
        <v>455.59516534320505</v>
      </c>
      <c r="N123" s="133">
        <f>IF(N$2,'Lin87'!N123+'Lin91'!N123+'Lin01'!N123+Quad87!N123+Quad91!N123+Quad01!N123+'HP87'!N123+'HP91'!N123+'HP01'!N123+Mean87!N123+Mean91!N123+Mean01!N123+MeanCommon!N123,0)</f>
        <v>0.24839447836386697</v>
      </c>
      <c r="O123" s="133">
        <f>IF(O$2,'Lin87'!O123+'Lin91'!O123+'Lin01'!O123+Quad87!O123+Quad91!O123+Quad01!O123+'HP87'!O123+'HP91'!O123+'HP01'!O123+Mean87!O123+Mean91!O123+Mean01!O123+MeanCommon!O123,0)</f>
        <v>5.8699579730958451</v>
      </c>
      <c r="P123" s="133">
        <f>IF(P$2,'Lin87'!P123+'Lin91'!P123+'Lin01'!P123+Quad87!P123+Quad91!P123+Quad01!P123+'HP87'!P123+'HP91'!P123+'HP01'!P123+Mean87!P123+Mean91!P123+Mean01!P123+MeanCommon!P123,0)</f>
        <v>-9.1633183224032411E-2</v>
      </c>
      <c r="Q123" s="133">
        <f>IF(Q$2,'Lin87'!Q123+'Lin91'!Q123+'Lin01'!Q123+Quad87!Q123+Quad91!Q123+Quad01!Q123+'HP87'!Q123+'HP91'!Q123+'HP01'!Q123+Mean87!Q123+Mean91!Q123+Mean01!Q123+MeanCommon!Q123,0)</f>
        <v>1514.7398567622868</v>
      </c>
      <c r="R123" s="133">
        <f>IF(R$2,'Lin87'!R123+'Lin91'!R123+'Lin01'!R123+Quad87!R123+Quad91!R123+Quad01!R123+'HP87'!R123+'HP91'!R123+'HP01'!R123+Mean87!R123+Mean91!R123+Mean01!R123+MeanCommon!R123,0)</f>
        <v>0.78705022968172189</v>
      </c>
      <c r="S123" s="133">
        <f>IF(S$2,'Lin87'!S123+'Lin91'!S123+'Lin01'!S123+Quad87!S123+Quad91!S123+Quad01!S123+'HP87'!S123+'HP91'!S123+'HP01'!S123+Mean87!S123+Mean91!S123+Mean01!S123+MeanCommon!S123,0)</f>
        <v>0.42983300578841338</v>
      </c>
      <c r="T123" s="133">
        <f>IF(T$2,'Lin87'!T123+'Lin91'!T123+'Lin01'!T123+Quad87!T123+Quad91!T123+Quad01!T123+'HP87'!T123+'HP91'!T123+'HP01'!T123+Mean87!T123+Mean91!T123+Mean01!T123+MeanCommon!T123,0)</f>
        <v>0.35721722389330995</v>
      </c>
      <c r="U123" s="133">
        <f>IF(U$2,'Lin87'!U123+'Lin91'!U123+'Lin01'!U123+Quad87!U123+Quad91!U123+Quad01!U123+'HP87'!U123+'HP91'!U123+'HP01'!U123+Mean87!U123+Mean91!U123+Mean01!U123+MeanCommon!U123,0)</f>
        <v>522.19055766796487</v>
      </c>
      <c r="V123" s="133">
        <f>IF(V$2,'Lin87'!V123+'Lin91'!V123+'Lin01'!V123+Quad87!V123+Quad91!V123+Quad01!V123+'HP87'!V123+'HP91'!V123+'HP01'!V123+Mean87!V123+Mean91!V123+Mean01!V123+MeanCommon!V123,0)</f>
        <v>0.64827172638753461</v>
      </c>
      <c r="W123" s="133">
        <f>IF(W$2,'Lin87'!W123+'Lin91'!W123+'Lin01'!W123+Quad87!W123+Quad91!W123+Quad01!W123+'HP87'!W123+'HP91'!W123+'HP01'!W123+Mean87!W123+Mean91!W123+Mean01!W123+MeanCommon!W123,0)</f>
        <v>464.31729255753385</v>
      </c>
      <c r="X123" s="133">
        <f>IF(X$2,'Lin87'!X123+'Lin91'!X123+'Lin01'!X123+Quad87!X123+Quad91!X123+Quad01!X123+'HP87'!X123+'HP91'!X123+'HP01'!X123+Mean87!X123+Mean91!X123+Mean01!X123+MeanCommon!X123,0)</f>
        <v>0.5569110282440688</v>
      </c>
      <c r="Y123" s="133">
        <f>IF(Y$2,'Lin87'!Y123+'Lin91'!Y123+'Lin01'!Y123+Quad87!Y123+Quad91!Y123+Quad01!Y123+'HP87'!Y123+'HP91'!Y123+'HP01'!Y123+Mean87!Y123+Mean91!Y123+Mean01!Y123+MeanCommon!Y123,0)</f>
        <v>0.53927454418851795</v>
      </c>
      <c r="Z123" s="133">
        <f>IF(Z$2,'Lin87'!Z123+'Lin91'!Z123+'Lin01'!Z123+Quad87!Z123+Quad91!Z123+Quad01!Z123+'HP87'!Z123+'HP91'!Z123+'HP01'!Z123+Mean87!Z123+Mean91!Z123+Mean01!Z123+MeanCommon!Z123,0)</f>
        <v>356.67782255540629</v>
      </c>
      <c r="AA123" s="133">
        <f>IF(AA$2,'Lin87'!AA123+'Lin91'!AA123+'Lin01'!AA123+Quad87!AA123+Quad91!AA123+Quad01!AA123+'HP87'!AA123+'HP91'!AA123+'HP01'!AA123+Mean87!AA123+Mean91!AA123+Mean01!AA123+MeanCommon!AA123,0)</f>
        <v>362.74332736865824</v>
      </c>
      <c r="AB123" s="133">
        <f>IF(AB$2,'Lin87'!AB123+'Lin91'!AB123+'Lin01'!AB123+Quad87!AB123+Quad91!AB123+Quad01!AB123+'HP87'!AB123+'HP91'!AB123+'HP01'!AB123+Mean87!AB123+Mean91!AB123+Mean01!AB123+MeanCommon!AB123,0)</f>
        <v>-8.2708477966612381</v>
      </c>
      <c r="AC123" s="133">
        <f>IF(AC$2,'Lin87'!AC123+'Lin91'!AC123+'Lin01'!AC123+Quad87!AC123+Quad91!AC123+Quad01!AC123+'HP87'!AC123+'HP91'!AC123+'HP01'!AC123+Mean87!AC123+Mean91!AC123+Mean01!AC123+MeanCommon!AC123,0)</f>
        <v>7.9282891803892195</v>
      </c>
      <c r="AD123" s="133">
        <f>IF(AD$2,'Lin87'!AD123+'Lin91'!AD123+'Lin01'!AD123+Quad87!AD123+Quad91!AD123+Quad01!AD123+'HP87'!AD123+'HP91'!AD123+'HP01'!AD123+Mean87!AD123+Mean91!AD123+Mean01!AD123+MeanCommon!AD123,0)</f>
        <v>1.21041671779895</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C00000"/>
  </sheetPr>
  <dimension ref="A1:AD135"/>
  <sheetViews>
    <sheetView zoomScale="80" zoomScaleNormal="80" workbookViewId="0">
      <pane xSplit="1" ySplit="2" topLeftCell="O116" activePane="bottomRight" state="frozen"/>
      <selection activeCell="AF24" sqref="AF24"/>
      <selection pane="topRight" activeCell="AF24" sqref="AF24"/>
      <selection pane="bottomLeft" activeCell="AF24" sqref="AF24"/>
      <selection pane="bottomRight" activeCell="A125" sqref="A125:XFD136"/>
    </sheetView>
  </sheetViews>
  <sheetFormatPr baseColWidth="10" defaultColWidth="12.7109375" defaultRowHeight="15"/>
  <cols>
    <col min="1" max="1" width="17.42578125" bestFit="1" customWidth="1"/>
  </cols>
  <sheetData>
    <row r="1" spans="1:30">
      <c r="B1" t="s">
        <v>375</v>
      </c>
      <c r="C1" t="s">
        <v>510</v>
      </c>
      <c r="D1" s="128" t="s">
        <v>471</v>
      </c>
      <c r="E1" s="128" t="s">
        <v>470</v>
      </c>
      <c r="F1" s="128" t="s">
        <v>473</v>
      </c>
      <c r="G1" t="s">
        <v>379</v>
      </c>
      <c r="H1" t="s">
        <v>556</v>
      </c>
      <c r="I1" t="s">
        <v>124</v>
      </c>
      <c r="J1" t="s">
        <v>208</v>
      </c>
      <c r="K1" t="s">
        <v>381</v>
      </c>
      <c r="L1" t="s">
        <v>382</v>
      </c>
      <c r="M1" t="s">
        <v>371</v>
      </c>
      <c r="N1" t="s">
        <v>385</v>
      </c>
      <c r="O1" t="s">
        <v>374</v>
      </c>
      <c r="P1" t="s">
        <v>387</v>
      </c>
      <c r="Q1" t="s">
        <v>372</v>
      </c>
      <c r="R1" t="s">
        <v>479</v>
      </c>
      <c r="S1" t="s">
        <v>388</v>
      </c>
      <c r="T1" t="s">
        <v>586</v>
      </c>
      <c r="U1" t="s">
        <v>380</v>
      </c>
      <c r="V1" t="s">
        <v>131</v>
      </c>
      <c r="W1" t="s">
        <v>373</v>
      </c>
      <c r="X1" t="s">
        <v>526</v>
      </c>
      <c r="Y1" t="s">
        <v>527</v>
      </c>
      <c r="Z1" s="158" t="s">
        <v>663</v>
      </c>
      <c r="AA1" t="s">
        <v>679</v>
      </c>
      <c r="AB1" t="s">
        <v>680</v>
      </c>
      <c r="AC1" s="158" t="s">
        <v>664</v>
      </c>
      <c r="AD1" s="158" t="s">
        <v>676</v>
      </c>
    </row>
    <row r="2" spans="1:30">
      <c r="A2" s="132" t="s">
        <v>597</v>
      </c>
      <c r="B2" s="132">
        <v>0</v>
      </c>
      <c r="C2" s="132">
        <v>0</v>
      </c>
      <c r="D2" s="132">
        <v>0</v>
      </c>
      <c r="E2" s="132">
        <v>0</v>
      </c>
      <c r="F2" s="132">
        <v>0</v>
      </c>
      <c r="G2" s="132">
        <v>0</v>
      </c>
      <c r="H2" s="132">
        <v>0</v>
      </c>
      <c r="I2" s="132">
        <v>0</v>
      </c>
      <c r="J2" s="132">
        <v>0</v>
      </c>
      <c r="K2" s="132">
        <v>0</v>
      </c>
      <c r="L2" s="132">
        <v>0</v>
      </c>
      <c r="M2" s="132">
        <v>0</v>
      </c>
      <c r="N2" s="132">
        <v>0</v>
      </c>
      <c r="O2" s="132">
        <v>0</v>
      </c>
      <c r="P2" s="132">
        <v>0</v>
      </c>
      <c r="Q2" s="132">
        <v>0</v>
      </c>
      <c r="R2" s="132">
        <v>0</v>
      </c>
      <c r="S2" s="132">
        <v>0</v>
      </c>
      <c r="T2" s="132">
        <v>0</v>
      </c>
      <c r="U2" s="132">
        <v>0</v>
      </c>
      <c r="V2" s="132">
        <v>0</v>
      </c>
      <c r="W2" s="132">
        <v>0</v>
      </c>
      <c r="X2" s="132">
        <v>0</v>
      </c>
      <c r="Y2" s="132">
        <v>0</v>
      </c>
      <c r="Z2" s="132">
        <v>0</v>
      </c>
      <c r="AA2" s="132">
        <v>0</v>
      </c>
      <c r="AB2" s="132">
        <v>0</v>
      </c>
      <c r="AC2" s="132">
        <v>0</v>
      </c>
      <c r="AD2" s="132">
        <v>0</v>
      </c>
    </row>
    <row r="3" spans="1:30">
      <c r="A3" t="s">
        <v>400</v>
      </c>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row>
    <row r="4" spans="1:30">
      <c r="A4" t="s">
        <v>401</v>
      </c>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row>
    <row r="5" spans="1:30">
      <c r="A5" t="s">
        <v>402</v>
      </c>
      <c r="B5" s="141"/>
      <c r="C5" s="141"/>
      <c r="D5" s="141"/>
      <c r="E5" s="141"/>
      <c r="F5" s="141"/>
      <c r="G5" s="141"/>
      <c r="H5" s="141"/>
      <c r="I5" s="141"/>
      <c r="J5" s="141"/>
      <c r="K5" s="141"/>
      <c r="L5" s="141"/>
      <c r="M5" s="141"/>
      <c r="N5" s="141"/>
      <c r="O5" s="141"/>
      <c r="P5" s="141"/>
      <c r="Q5" s="141"/>
      <c r="R5" s="141"/>
      <c r="S5" s="141"/>
      <c r="T5" s="141"/>
      <c r="U5" s="141"/>
      <c r="V5" s="141"/>
      <c r="W5" s="141"/>
      <c r="X5" s="141"/>
      <c r="Y5" s="141"/>
      <c r="Z5" s="141"/>
      <c r="AA5" s="141"/>
      <c r="AB5" s="141"/>
      <c r="AC5" s="141"/>
      <c r="AD5" s="141"/>
    </row>
    <row r="6" spans="1:30">
      <c r="A6" t="s">
        <v>403</v>
      </c>
      <c r="B6" s="141"/>
      <c r="C6" s="141"/>
      <c r="D6" s="141"/>
      <c r="E6" s="141"/>
      <c r="F6" s="141"/>
      <c r="G6" s="141"/>
      <c r="H6" s="141"/>
      <c r="I6" s="141"/>
      <c r="J6" s="141"/>
      <c r="K6" s="141"/>
      <c r="L6" s="141"/>
      <c r="M6" s="141"/>
      <c r="N6" s="141"/>
      <c r="O6" s="141"/>
      <c r="P6" s="141"/>
      <c r="Q6" s="141"/>
      <c r="R6" s="141"/>
      <c r="S6" s="141"/>
      <c r="T6" s="141"/>
      <c r="U6" s="141"/>
      <c r="V6" s="141"/>
      <c r="W6" s="141"/>
      <c r="X6" s="141"/>
      <c r="Y6" s="141"/>
      <c r="Z6" s="141"/>
      <c r="AA6" s="141"/>
      <c r="AB6" s="141"/>
      <c r="AC6" s="141"/>
      <c r="AD6" s="141"/>
    </row>
    <row r="7" spans="1:30">
      <c r="A7" t="s">
        <v>404</v>
      </c>
      <c r="B7" s="133">
        <f>IF(B$2,Annual!B7-MeanTrendFinal!B7,Annual!B7)</f>
        <v>0.84645131088603165</v>
      </c>
      <c r="C7" s="133">
        <f>IF(C$2,Annual!C7-MeanTrendFinal!C7,Annual!C7)</f>
        <v>-0.11222358663083298</v>
      </c>
      <c r="D7" s="133">
        <f>IF(D$2,Annual!D7-MeanTrendFinal!D7,Annual!D7)</f>
        <v>1396.7961258354185</v>
      </c>
      <c r="E7" s="133">
        <f>IF(E$2,Annual!E7-MeanTrendFinal!E7,Annual!E7)</f>
        <v>1412.4128312725895</v>
      </c>
      <c r="F7" s="133">
        <f>IF(F$2,Annual!F7-MeanTrendFinal!F7,Annual!F7)</f>
        <v>1433.4897661415989</v>
      </c>
      <c r="G7" s="133">
        <f>IF(G$2,Annual!G7-MeanTrendFinal!G7,Annual!G7)</f>
        <v>1.1016348579126145</v>
      </c>
      <c r="H7" s="133">
        <f>IF(H$2,Annual!H7-MeanTrendFinal!H7,Annual!H7)</f>
        <v>6.4740315758168521</v>
      </c>
      <c r="I7" s="133">
        <f>IF(I$2,Annual!I7-MeanTrendFinal!I7,Annual!I7)</f>
        <v>5.6324258049029741</v>
      </c>
      <c r="J7" s="133">
        <f>IF(J$2,Annual!J7-MeanTrendFinal!J7,Annual!J7)</f>
        <v>0</v>
      </c>
      <c r="K7" s="133">
        <f>IF(K$2,Annual!K7-MeanTrendFinal!K7,Annual!K7)</f>
        <v>0</v>
      </c>
      <c r="L7" s="133">
        <f>IF(L$2,Annual!L7-MeanTrendFinal!L7,Annual!L7)</f>
        <v>-5.6324258049029394</v>
      </c>
      <c r="M7" s="133">
        <f>IF(M$2,Annual!M7-MeanTrendFinal!M7,Annual!M7)</f>
        <v>462.27786287360505</v>
      </c>
      <c r="N7" s="133">
        <f>IF(N$2,Annual!N7-MeanTrendFinal!N7,Annual!N7)</f>
        <v>2.1890911784746336</v>
      </c>
      <c r="O7" s="133">
        <f>IF(O$2,Annual!O7-MeanTrendFinal!O7,Annual!O7)</f>
        <v>47.782311818874767</v>
      </c>
      <c r="P7" s="133">
        <f>IF(P$2,Annual!P7-MeanTrendFinal!P7,Annual!P7)</f>
        <v>-0.35186011653987437</v>
      </c>
      <c r="Q7" s="133">
        <f>IF(Q$2,Annual!Q7-MeanTrendFinal!Q7,Annual!Q7)</f>
        <v>1405.3548545410622</v>
      </c>
      <c r="R7" s="133">
        <f>IF(R$2,Annual!R7-MeanTrendFinal!R7,Annual!R7)</f>
        <v>0</v>
      </c>
      <c r="S7" s="133">
        <f>IF(S$2,Annual!S7-MeanTrendFinal!S7,Annual!S7)</f>
        <v>1.5464314598042981</v>
      </c>
      <c r="T7" s="133">
        <f>IF(T$2,Annual!T7-MeanTrendFinal!T7,Annual!T7)</f>
        <v>0</v>
      </c>
      <c r="U7" s="133">
        <f>IF(U$2,Annual!U7-MeanTrendFinal!U7,Annual!U7)</f>
        <v>422.97335830302245</v>
      </c>
      <c r="V7" s="133">
        <f>IF(V$2,Annual!V7-MeanTrendFinal!V7,Annual!V7)</f>
        <v>3.7139590824065927</v>
      </c>
      <c r="W7" s="133">
        <f>IF(W$2,Annual!W7-MeanTrendFinal!W7,Annual!W7)</f>
        <v>409.14776850129374</v>
      </c>
      <c r="X7" s="133">
        <f>IF(X$2,Annual!X7-MeanTrendFinal!X7,Annual!X7)</f>
        <v>-1.4091991940255788</v>
      </c>
      <c r="Y7" s="133">
        <f>IF(Y$2,Annual!Y7-MeanTrendFinal!Y7,Annual!Y7)</f>
        <v>-1.680003607121261</v>
      </c>
      <c r="Z7" s="133">
        <f>IF(Z$2,Annual!Z7-MeanTrendFinal!Z7,Annual!Z7)</f>
        <v>369.92140729519883</v>
      </c>
      <c r="AA7" s="133">
        <f>IF(AA$2,Annual!AA7-MeanTrendFinal!AA7,Annual!AA7)</f>
        <v>381.56472136286584</v>
      </c>
      <c r="AB7" s="133">
        <f>IF(AB$2,Annual!AB7-MeanTrendFinal!AB7,Annual!AB7)</f>
        <v>-11.643314067667038</v>
      </c>
      <c r="AC7" s="133">
        <f>IF(AC$2,Annual!AC7-MeanTrendFinal!AC7,Annual!AC7)</f>
        <v>11.026862189760999</v>
      </c>
      <c r="AD7" s="133">
        <f>IF(AD$2,Annual!AD7-MeanTrendFinal!AD7,Annual!AD7)</f>
        <v>1.1226604233142301</v>
      </c>
    </row>
    <row r="8" spans="1:30">
      <c r="A8" t="s">
        <v>405</v>
      </c>
      <c r="B8" s="133">
        <f>IF(B$2,Annual!B8-MeanTrendFinal!B8,Annual!B8)</f>
        <v>0.82331392513417256</v>
      </c>
      <c r="C8" s="133">
        <f>IF(C$2,Annual!C8-MeanTrendFinal!C8,Annual!C8)</f>
        <v>1.2191250178643642</v>
      </c>
      <c r="D8" s="133">
        <f>IF(D$2,Annual!D8-MeanTrendFinal!D8,Annual!D8)</f>
        <v>1395.8671150907783</v>
      </c>
      <c r="E8" s="133">
        <f>IF(E$2,Annual!E8-MeanTrendFinal!E8,Annual!E8)</f>
        <v>1411.4728250375513</v>
      </c>
      <c r="F8" s="133">
        <f>IF(F$2,Annual!F8-MeanTrendFinal!F8,Annual!F8)</f>
        <v>1435.1071427585359</v>
      </c>
      <c r="G8" s="133">
        <f>IF(G$2,Annual!G8-MeanTrendFinal!G8,Annual!G8)</f>
        <v>1.085076868082524</v>
      </c>
      <c r="H8" s="133">
        <f>IF(H$2,Annual!H8-MeanTrendFinal!H8,Annual!H8)</f>
        <v>0.12901808225347366</v>
      </c>
      <c r="I8" s="133">
        <f>IF(I$2,Annual!I8-MeanTrendFinal!I8,Annual!I8)</f>
        <v>5.2300413319328332</v>
      </c>
      <c r="J8" s="133">
        <f>IF(J$2,Annual!J8-MeanTrendFinal!J8,Annual!J8)</f>
        <v>0</v>
      </c>
      <c r="K8" s="133">
        <f>IF(K$2,Annual!K8-MeanTrendFinal!K8,Annual!K8)</f>
        <v>0</v>
      </c>
      <c r="L8" s="133">
        <f>IF(L$2,Annual!L8-MeanTrendFinal!L8,Annual!L8)</f>
        <v>-5.2300413319328545</v>
      </c>
      <c r="M8" s="133">
        <f>IF(M$2,Annual!M8-MeanTrendFinal!M8,Annual!M8)</f>
        <v>464.12056077649282</v>
      </c>
      <c r="N8" s="133">
        <f>IF(N$2,Annual!N8-MeanTrendFinal!N8,Annual!N8)</f>
        <v>3.7815603675211307</v>
      </c>
      <c r="O8" s="133">
        <f>IF(O$2,Annual!O8-MeanTrendFinal!O8,Annual!O8)</f>
        <v>-6.1021608597222903</v>
      </c>
      <c r="P8" s="133">
        <f>IF(P$2,Annual!P8-MeanTrendFinal!P8,Annual!P8)</f>
        <v>-17.53679771329967</v>
      </c>
      <c r="Q8" s="133">
        <f>IF(Q$2,Annual!Q8-MeanTrendFinal!Q8,Annual!Q8)</f>
        <v>1405.6681598789605</v>
      </c>
      <c r="R8" s="133">
        <f>IF(R$2,Annual!R8-MeanTrendFinal!R8,Annual!R8)</f>
        <v>0</v>
      </c>
      <c r="S8" s="133">
        <f>IF(S$2,Annual!S8-MeanTrendFinal!S8,Annual!S8)</f>
        <v>1.7279234466118478</v>
      </c>
      <c r="T8" s="133">
        <f>IF(T$2,Annual!T8-MeanTrendFinal!T8,Annual!T8)</f>
        <v>0</v>
      </c>
      <c r="U8" s="133">
        <f>IF(U$2,Annual!U8-MeanTrendFinal!U8,Annual!U8)</f>
        <v>424.60340984589129</v>
      </c>
      <c r="V8" s="133">
        <f>IF(V$2,Annual!V8-MeanTrendFinal!V8,Annual!V8)</f>
        <v>3.272243255911178</v>
      </c>
      <c r="W8" s="133">
        <f>IF(W$2,Annual!W8-MeanTrendFinal!W8,Annual!W8)</f>
        <v>414.4449973558709</v>
      </c>
      <c r="X8" s="133">
        <f>IF(X$2,Annual!X8-MeanTrendFinal!X8,Annual!X8)</f>
        <v>-1.0565126124300939</v>
      </c>
      <c r="Y8" s="133">
        <f>IF(Y$2,Annual!Y8-MeanTrendFinal!Y8,Annual!Y8)</f>
        <v>-1.4036383438881472</v>
      </c>
      <c r="Z8" s="133">
        <f>IF(Z$2,Annual!Z8-MeanTrendFinal!Z8,Annual!Z8)</f>
        <v>368.00840490860872</v>
      </c>
      <c r="AA8" s="133">
        <f>IF(AA$2,Annual!AA8-MeanTrendFinal!AA8,Annual!AA8)</f>
        <v>379.74797899108262</v>
      </c>
      <c r="AB8" s="133">
        <f>IF(AB$2,Annual!AB8-MeanTrendFinal!AB8,Annual!AB8)</f>
        <v>-11.739574082473917</v>
      </c>
      <c r="AC8" s="133">
        <f>IF(AC$2,Annual!AC8-MeanTrendFinal!AC8,Annual!AC8)</f>
        <v>11.1289199161679</v>
      </c>
      <c r="AD8" s="133">
        <f>IF(AD$2,Annual!AD8-MeanTrendFinal!AD8,Annual!AD8)</f>
        <v>0.9945650181890191</v>
      </c>
    </row>
    <row r="9" spans="1:30">
      <c r="A9" t="s">
        <v>406</v>
      </c>
      <c r="B9" s="133">
        <f>IF(B$2,Annual!B9-MeanTrendFinal!B9,Annual!B9)</f>
        <v>1.7754462872378696</v>
      </c>
      <c r="C9" s="133">
        <f>IF(C$2,Annual!C9-MeanTrendFinal!C9,Annual!C9)</f>
        <v>2.2139758531777076</v>
      </c>
      <c r="D9" s="133">
        <f>IF(D$2,Annual!D9-MeanTrendFinal!D9,Annual!D9)</f>
        <v>1396.3745531876743</v>
      </c>
      <c r="E9" s="133">
        <f>IF(E$2,Annual!E9-MeanTrendFinal!E9,Annual!E9)</f>
        <v>1411.9821410137858</v>
      </c>
      <c r="F9" s="133">
        <f>IF(F$2,Annual!F9-MeanTrendFinal!F9,Annual!F9)</f>
        <v>1433.1029805863404</v>
      </c>
      <c r="G9" s="133">
        <f>IF(G$2,Annual!G9-MeanTrendFinal!G9,Annual!G9)</f>
        <v>0.95595903574103858</v>
      </c>
      <c r="H9" s="133">
        <f>IF(H$2,Annual!H9-MeanTrendFinal!H9,Annual!H9)</f>
        <v>-1.0909152956017465</v>
      </c>
      <c r="I9" s="133">
        <f>IF(I$2,Annual!I9-MeanTrendFinal!I9,Annual!I9)</f>
        <v>4.86069735728476</v>
      </c>
      <c r="J9" s="133">
        <f>IF(J$2,Annual!J9-MeanTrendFinal!J9,Annual!J9)</f>
        <v>0</v>
      </c>
      <c r="K9" s="133">
        <f>IF(K$2,Annual!K9-MeanTrendFinal!K9,Annual!K9)</f>
        <v>0</v>
      </c>
      <c r="L9" s="133">
        <f>IF(L$2,Annual!L9-MeanTrendFinal!L9,Annual!L9)</f>
        <v>-4.860697357284784</v>
      </c>
      <c r="M9" s="133">
        <f>IF(M$2,Annual!M9-MeanTrendFinal!M9,Annual!M9)</f>
        <v>464.85473334828617</v>
      </c>
      <c r="N9" s="133">
        <f>IF(N$2,Annual!N9-MeanTrendFinal!N9,Annual!N9)</f>
        <v>4.7870026324047465</v>
      </c>
      <c r="O9" s="133">
        <f>IF(O$2,Annual!O9-MeanTrendFinal!O9,Annual!O9)</f>
        <v>95.86065355042382</v>
      </c>
      <c r="P9" s="133">
        <f>IF(P$2,Annual!P9-MeanTrendFinal!P9,Annual!P9)</f>
        <v>-31.558196107458159</v>
      </c>
      <c r="Q9" s="133">
        <f>IF(Q$2,Annual!Q9-MeanTrendFinal!Q9,Annual!Q9)</f>
        <v>1405.9779843943493</v>
      </c>
      <c r="R9" s="133">
        <f>IF(R$2,Annual!R9-MeanTrendFinal!R9,Annual!R9)</f>
        <v>0</v>
      </c>
      <c r="S9" s="133">
        <f>IF(S$2,Annual!S9-MeanTrendFinal!S9,Annual!S9)</f>
        <v>1.7467103503408343</v>
      </c>
      <c r="T9" s="133">
        <f>IF(T$2,Annual!T9-MeanTrendFinal!T9,Annual!T9)</f>
        <v>0</v>
      </c>
      <c r="U9" s="133">
        <f>IF(U$2,Annual!U9-MeanTrendFinal!U9,Annual!U9)</f>
        <v>426.0663960071098</v>
      </c>
      <c r="V9" s="133">
        <f>IF(V$2,Annual!V9-MeanTrendFinal!V9,Annual!V9)</f>
        <v>0.19712692419773248</v>
      </c>
      <c r="W9" s="133">
        <f>IF(W$2,Annual!W9-MeanTrendFinal!W9,Annual!W9)</f>
        <v>428.20305847228371</v>
      </c>
      <c r="X9" s="133">
        <f>IF(X$2,Annual!X9-MeanTrendFinal!X9,Annual!X9)</f>
        <v>0.79180077019680439</v>
      </c>
      <c r="Y9" s="133">
        <f>IF(Y$2,Annual!Y9-MeanTrendFinal!Y9,Annual!Y9)</f>
        <v>0.49002421637425186</v>
      </c>
      <c r="Z9" s="133">
        <f>IF(Z$2,Annual!Z9-MeanTrendFinal!Z9,Annual!Z9)</f>
        <v>367.63956039699912</v>
      </c>
      <c r="AA9" s="133">
        <f>IF(AA$2,Annual!AA9-MeanTrendFinal!AA9,Annual!AA9)</f>
        <v>379.30330919751214</v>
      </c>
      <c r="AB9" s="133">
        <f>IF(AB$2,Annual!AB9-MeanTrendFinal!AB9,Annual!AB9)</f>
        <v>-11.663748800513043</v>
      </c>
      <c r="AC9" s="133">
        <f>IF(AC$2,Annual!AC9-MeanTrendFinal!AC9,Annual!AC9)</f>
        <v>10.8823410989444</v>
      </c>
      <c r="AD9" s="133">
        <f>IF(AD$2,Annual!AD9-MeanTrendFinal!AD9,Annual!AD9)</f>
        <v>1.0752334070337299</v>
      </c>
    </row>
    <row r="10" spans="1:30">
      <c r="A10" t="s">
        <v>407</v>
      </c>
      <c r="B10" s="133">
        <f>IF(B$2,Annual!B10-MeanTrendFinal!B10,Annual!B10)</f>
        <v>1.6719163395904957</v>
      </c>
      <c r="C10" s="133">
        <f>IF(C$2,Annual!C10-MeanTrendFinal!C10,Annual!C10)</f>
        <v>1.5887612374417159</v>
      </c>
      <c r="D10" s="133">
        <f>IF(D$2,Annual!D10-MeanTrendFinal!D10,Annual!D10)</f>
        <v>1399.5485186806593</v>
      </c>
      <c r="E10" s="133">
        <f>IF(E$2,Annual!E10-MeanTrendFinal!E10,Annual!E10)</f>
        <v>1415.1789772358268</v>
      </c>
      <c r="F10" s="133">
        <f>IF(F$2,Annual!F10-MeanTrendFinal!F10,Annual!F10)</f>
        <v>1437.0949682266494</v>
      </c>
      <c r="G10" s="133">
        <f>IF(G$2,Annual!G10-MeanTrendFinal!G10,Annual!G10)</f>
        <v>1.9579708724796419</v>
      </c>
      <c r="H10" s="133">
        <f>IF(H$2,Annual!H10-MeanTrendFinal!H10,Annual!H10)</f>
        <v>-0.68948543796842898</v>
      </c>
      <c r="I10" s="133">
        <f>IF(I$2,Annual!I10-MeanTrendFinal!I10,Annual!I10)</f>
        <v>4.2948626501237985</v>
      </c>
      <c r="J10" s="133">
        <f>IF(J$2,Annual!J10-MeanTrendFinal!J10,Annual!J10)</f>
        <v>0</v>
      </c>
      <c r="K10" s="133">
        <f>IF(K$2,Annual!K10-MeanTrendFinal!K10,Annual!K10)</f>
        <v>0</v>
      </c>
      <c r="L10" s="133">
        <f>IF(L$2,Annual!L10-MeanTrendFinal!L10,Annual!L10)</f>
        <v>-4.294862650123787</v>
      </c>
      <c r="M10" s="133">
        <f>IF(M$2,Annual!M10-MeanTrendFinal!M10,Annual!M10)</f>
        <v>467.72024162079504</v>
      </c>
      <c r="N10" s="133">
        <f>IF(N$2,Annual!N10-MeanTrendFinal!N10,Annual!N10)</f>
        <v>3.5758303118753609</v>
      </c>
      <c r="O10" s="133">
        <f>IF(O$2,Annual!O10-MeanTrendFinal!O10,Annual!O10)</f>
        <v>-15.49487958537811</v>
      </c>
      <c r="P10" s="133">
        <f>IF(P$2,Annual!P10-MeanTrendFinal!P10,Annual!P10)</f>
        <v>-21.252040806891472</v>
      </c>
      <c r="Q10" s="133">
        <f>IF(Q$2,Annual!Q10-MeanTrendFinal!Q10,Annual!Q10)</f>
        <v>1406.443419459918</v>
      </c>
      <c r="R10" s="133">
        <f>IF(R$2,Annual!R10-MeanTrendFinal!R10,Annual!R10)</f>
        <v>0</v>
      </c>
      <c r="S10" s="133">
        <f>IF(S$2,Annual!S10-MeanTrendFinal!S10,Annual!S10)</f>
        <v>1.920468170512269</v>
      </c>
      <c r="T10" s="133">
        <f>IF(T$2,Annual!T10-MeanTrendFinal!T10,Annual!T10)</f>
        <v>0</v>
      </c>
      <c r="U10" s="133">
        <f>IF(U$2,Annual!U10-MeanTrendFinal!U10,Annual!U10)</f>
        <v>427.50667109641472</v>
      </c>
      <c r="V10" s="133">
        <f>IF(V$2,Annual!V10-MeanTrendFinal!V10,Annual!V10)</f>
        <v>4.7117108279434383</v>
      </c>
      <c r="W10" s="133">
        <f>IF(W$2,Annual!W10-MeanTrendFinal!W10,Annual!W10)</f>
        <v>457.07852927523726</v>
      </c>
      <c r="X10" s="133">
        <f>IF(X$2,Annual!X10-MeanTrendFinal!X10,Annual!X10)</f>
        <v>1.4983643324024243</v>
      </c>
      <c r="Y10" s="133">
        <f>IF(Y$2,Annual!Y10-MeanTrendFinal!Y10,Annual!Y10)</f>
        <v>1.2267302494738175</v>
      </c>
      <c r="Z10" s="133">
        <f>IF(Z$2,Annual!Z10-MeanTrendFinal!Z10,Annual!Z10)</f>
        <v>369.83597922221088</v>
      </c>
      <c r="AA10" s="133">
        <f>IF(AA$2,Annual!AA10-MeanTrendFinal!AA10,Annual!AA10)</f>
        <v>380.93856308415661</v>
      </c>
      <c r="AB10" s="133">
        <f>IF(AB$2,Annual!AB10-MeanTrendFinal!AB10,Annual!AB10)</f>
        <v>-11.102583861945748</v>
      </c>
      <c r="AC10" s="133">
        <f>IF(AC$2,Annual!AC10-MeanTrendFinal!AC10,Annual!AC10)</f>
        <v>10.543325589902</v>
      </c>
      <c r="AD10" s="133">
        <f>IF(AD$2,Annual!AD10-MeanTrendFinal!AD10,Annual!AD10)</f>
        <v>1.10887039858075</v>
      </c>
    </row>
    <row r="11" spans="1:30">
      <c r="A11" t="s">
        <v>408</v>
      </c>
      <c r="B11" s="133">
        <f>IF(B$2,Annual!B11-MeanTrendFinal!B11,Annual!B11)</f>
        <v>2.3348925643180252</v>
      </c>
      <c r="C11" s="133">
        <f>IF(C$2,Annual!C11-MeanTrendFinal!C11,Annual!C11)</f>
        <v>2.2384237243349148</v>
      </c>
      <c r="D11" s="133">
        <f>IF(D$2,Annual!D11-MeanTrendFinal!D11,Annual!D11)</f>
        <v>1400.4132717713824</v>
      </c>
      <c r="E11" s="133">
        <f>IF(E$2,Annual!E11-MeanTrendFinal!E11,Annual!E11)</f>
        <v>1416.0457327286613</v>
      </c>
      <c r="F11" s="133">
        <f>IF(F$2,Annual!F11-MeanTrendFinal!F11,Annual!F11)</f>
        <v>1437.9708864546794</v>
      </c>
      <c r="G11" s="133">
        <f>IF(G$2,Annual!G11-MeanTrendFinal!G11,Annual!G11)</f>
        <v>1.5263678854417151</v>
      </c>
      <c r="H11" s="133">
        <f>IF(H$2,Annual!H11-MeanTrendFinal!H11,Annual!H11)</f>
        <v>1.5033408271248661</v>
      </c>
      <c r="I11" s="133">
        <f>IF(I$2,Annual!I11-MeanTrendFinal!I11,Annual!I11)</f>
        <v>2.9475822174391819</v>
      </c>
      <c r="J11" s="133">
        <f>IF(J$2,Annual!J11-MeanTrendFinal!J11,Annual!J11)</f>
        <v>0</v>
      </c>
      <c r="K11" s="133">
        <f>IF(K$2,Annual!K11-MeanTrendFinal!K11,Annual!K11)</f>
        <v>0</v>
      </c>
      <c r="L11" s="133">
        <f>IF(L$2,Annual!L11-MeanTrendFinal!L11,Annual!L11)</f>
        <v>-2.9475822174391726</v>
      </c>
      <c r="M11" s="133">
        <f>IF(M$2,Annual!M11-MeanTrendFinal!M11,Annual!M11)</f>
        <v>470.90256187767227</v>
      </c>
      <c r="N11" s="133">
        <f>IF(N$2,Annual!N11-MeanTrendFinal!N11,Annual!N11)</f>
        <v>4.036272975890931</v>
      </c>
      <c r="O11" s="133">
        <f>IF(O$2,Annual!O11-MeanTrendFinal!O11,Annual!O11)</f>
        <v>88.833285417792126</v>
      </c>
      <c r="P11" s="133">
        <f>IF(P$2,Annual!P11-MeanTrendFinal!P11,Annual!P11)</f>
        <v>15.160014201187758</v>
      </c>
      <c r="Q11" s="133">
        <f>IF(Q$2,Annual!Q11-MeanTrendFinal!Q11,Annual!Q11)</f>
        <v>1406.9179393376114</v>
      </c>
      <c r="R11" s="133">
        <f>IF(R$2,Annual!R11-MeanTrendFinal!R11,Annual!R11)</f>
        <v>0</v>
      </c>
      <c r="S11" s="133">
        <f>IF(S$2,Annual!S11-MeanTrendFinal!S11,Annual!S11)</f>
        <v>1.6852650645422345</v>
      </c>
      <c r="T11" s="133">
        <f>IF(T$2,Annual!T11-MeanTrendFinal!T11,Annual!T11)</f>
        <v>0</v>
      </c>
      <c r="U11" s="133">
        <f>IF(U$2,Annual!U11-MeanTrendFinal!U11,Annual!U11)</f>
        <v>428.54282181797475</v>
      </c>
      <c r="V11" s="133">
        <f>IF(V$2,Annual!V11-MeanTrendFinal!V11,Annual!V11)</f>
        <v>1.6893984186048705</v>
      </c>
      <c r="W11" s="133">
        <f>IF(W$2,Annual!W11-MeanTrendFinal!W11,Annual!W11)</f>
        <v>455.68898115625768</v>
      </c>
      <c r="X11" s="133">
        <f>IF(X$2,Annual!X11-MeanTrendFinal!X11,Annual!X11)</f>
        <v>2.3376463417147164</v>
      </c>
      <c r="Y11" s="133">
        <f>IF(Y$2,Annual!Y11-MeanTrendFinal!Y11,Annual!Y11)</f>
        <v>2.2073901427579479</v>
      </c>
      <c r="Z11" s="133">
        <f>IF(Z$2,Annual!Z11-MeanTrendFinal!Z11,Annual!Z11)</f>
        <v>369.3055620827115</v>
      </c>
      <c r="AA11" s="133">
        <f>IF(AA$2,Annual!AA11-MeanTrendFinal!AA11,Annual!AA11)</f>
        <v>380.40164406266376</v>
      </c>
      <c r="AB11" s="133">
        <f>IF(AB$2,Annual!AB11-MeanTrendFinal!AB11,Annual!AB11)</f>
        <v>-11.096081979952221</v>
      </c>
      <c r="AC11" s="133">
        <f>IF(AC$2,Annual!AC11-MeanTrendFinal!AC11,Annual!AC11)</f>
        <v>10.5572556477824</v>
      </c>
      <c r="AD11" s="133">
        <f>IF(AD$2,Annual!AD11-MeanTrendFinal!AD11,Annual!AD11)</f>
        <v>1.1556967371389799</v>
      </c>
    </row>
    <row r="12" spans="1:30">
      <c r="A12" t="s">
        <v>409</v>
      </c>
      <c r="B12" s="133">
        <f>IF(B$2,Annual!B12-MeanTrendFinal!B12,Annual!B12)</f>
        <v>-1.1419967981989743</v>
      </c>
      <c r="C12" s="133">
        <f>IF(C$2,Annual!C12-MeanTrendFinal!C12,Annual!C12)</f>
        <v>-0.84093570530807682</v>
      </c>
      <c r="D12" s="133">
        <f>IF(D$2,Annual!D12-MeanTrendFinal!D12,Annual!D12)</f>
        <v>1400.059846669858</v>
      </c>
      <c r="E12" s="133">
        <f>IF(E$2,Annual!E12-MeanTrendFinal!E12,Annual!E12)</f>
        <v>1415.6681513277706</v>
      </c>
      <c r="F12" s="133">
        <f>IF(F$2,Annual!F12-MeanTrendFinal!F12,Annual!F12)</f>
        <v>1435.7683730057809</v>
      </c>
      <c r="G12" s="133">
        <f>IF(G$2,Annual!G12-MeanTrendFinal!G12,Annual!G12)</f>
        <v>0.85523119271453396</v>
      </c>
      <c r="H12" s="133">
        <f>IF(H$2,Annual!H12-MeanTrendFinal!H12,Annual!H12)</f>
        <v>10.824452940903839</v>
      </c>
      <c r="I12" s="133">
        <f>IF(I$2,Annual!I12-MeanTrendFinal!I12,Annual!I12)</f>
        <v>2.8199795804237038</v>
      </c>
      <c r="J12" s="133">
        <f>IF(J$2,Annual!J12-MeanTrendFinal!J12,Annual!J12)</f>
        <v>0</v>
      </c>
      <c r="K12" s="133">
        <f>IF(K$2,Annual!K12-MeanTrendFinal!K12,Annual!K12)</f>
        <v>0</v>
      </c>
      <c r="L12" s="133">
        <f>IF(L$2,Annual!L12-MeanTrendFinal!L12,Annual!L12)</f>
        <v>-2.8199795804237002</v>
      </c>
      <c r="M12" s="133">
        <f>IF(M$2,Annual!M12-MeanTrendFinal!M12,Annual!M12)</f>
        <v>472.83826405271469</v>
      </c>
      <c r="N12" s="133">
        <f>IF(N$2,Annual!N12-MeanTrendFinal!N12,Annual!N12)</f>
        <v>1.1305776330448047</v>
      </c>
      <c r="O12" s="133">
        <f>IF(O$2,Annual!O12-MeanTrendFinal!O12,Annual!O12)</f>
        <v>9.9846643939902968</v>
      </c>
      <c r="P12" s="133">
        <f>IF(P$2,Annual!P12-MeanTrendFinal!P12,Annual!P12)</f>
        <v>-3.7919217704858217</v>
      </c>
      <c r="Q12" s="133">
        <f>IF(Q$2,Annual!Q12-MeanTrendFinal!Q12,Annual!Q12)</f>
        <v>1408.847294263767</v>
      </c>
      <c r="R12" s="133">
        <f>IF(R$2,Annual!R12-MeanTrendFinal!R12,Annual!R12)</f>
        <v>0</v>
      </c>
      <c r="S12" s="133">
        <f>IF(S$2,Annual!S12-MeanTrendFinal!S12,Annual!S12)</f>
        <v>1.8040308504503531</v>
      </c>
      <c r="T12" s="133">
        <f>IF(T$2,Annual!T12-MeanTrendFinal!T12,Annual!T12)</f>
        <v>0</v>
      </c>
      <c r="U12" s="133">
        <f>IF(U$2,Annual!U12-MeanTrendFinal!U12,Annual!U12)</f>
        <v>429.34564216121106</v>
      </c>
      <c r="V12" s="133">
        <f>IF(V$2,Annual!V12-MeanTrendFinal!V12,Annual!V12)</f>
        <v>3.4767555555494489</v>
      </c>
      <c r="W12" s="133">
        <f>IF(W$2,Annual!W12-MeanTrendFinal!W12,Annual!W12)</f>
        <v>451.00739174909108</v>
      </c>
      <c r="X12" s="133">
        <f>IF(X$2,Annual!X12-MeanTrendFinal!X12,Annual!X12)</f>
        <v>1.9365061962514751</v>
      </c>
      <c r="Y12" s="133">
        <f>IF(Y$2,Annual!Y12-MeanTrendFinal!Y12,Annual!Y12)</f>
        <v>2.6589467236344255</v>
      </c>
      <c r="Z12" s="133">
        <f>IF(Z$2,Annual!Z12-MeanTrendFinal!Z12,Annual!Z12)</f>
        <v>371.34822538235233</v>
      </c>
      <c r="AA12" s="133">
        <f>IF(AA$2,Annual!AA12-MeanTrendFinal!AA12,Annual!AA12)</f>
        <v>381.91253915607973</v>
      </c>
      <c r="AB12" s="133">
        <f>IF(AB$2,Annual!AB12-MeanTrendFinal!AB12,Annual!AB12)</f>
        <v>-10.564313773727374</v>
      </c>
      <c r="AC12" s="133">
        <f>IF(AC$2,Annual!AC12-MeanTrendFinal!AC12,Annual!AC12)</f>
        <v>10.0384939038579</v>
      </c>
      <c r="AD12" s="133">
        <f>IF(AD$2,Annual!AD12-MeanTrendFinal!AD12,Annual!AD12)</f>
        <v>1.26416448365962</v>
      </c>
    </row>
    <row r="13" spans="1:30">
      <c r="A13" t="s">
        <v>410</v>
      </c>
      <c r="B13" s="133">
        <f>IF(B$2,Annual!B13-MeanTrendFinal!B13,Annual!B13)</f>
        <v>5.0881539888923299</v>
      </c>
      <c r="C13" s="133">
        <f>IF(C$2,Annual!C13-MeanTrendFinal!C13,Annual!C13)</f>
        <v>3.7129242681235297</v>
      </c>
      <c r="D13" s="133">
        <f>IF(D$2,Annual!D13-MeanTrendFinal!D13,Annual!D13)</f>
        <v>1407.528829502151</v>
      </c>
      <c r="E13" s="133">
        <f>IF(E$2,Annual!E13-MeanTrendFinal!E13,Annual!E13)</f>
        <v>1423.1302187070628</v>
      </c>
      <c r="F13" s="133">
        <f>IF(F$2,Annual!F13-MeanTrendFinal!F13,Annual!F13)</f>
        <v>1445.9863492850941</v>
      </c>
      <c r="G13" s="133">
        <f>IF(G$2,Annual!G13-MeanTrendFinal!G13,Annual!G13)</f>
        <v>3.6834212449987191</v>
      </c>
      <c r="H13" s="133">
        <f>IF(H$2,Annual!H13-MeanTrendFinal!H13,Annual!H13)</f>
        <v>8.6896147219144737</v>
      </c>
      <c r="I13" s="133">
        <f>IF(I$2,Annual!I13-MeanTrendFinal!I13,Annual!I13)</f>
        <v>2.0182594250362396</v>
      </c>
      <c r="J13" s="133">
        <f>IF(J$2,Annual!J13-MeanTrendFinal!J13,Annual!J13)</f>
        <v>0</v>
      </c>
      <c r="K13" s="133">
        <f>IF(K$2,Annual!K13-MeanTrendFinal!K13,Annual!K13)</f>
        <v>0</v>
      </c>
      <c r="L13" s="133">
        <f>IF(L$2,Annual!L13-MeanTrendFinal!L13,Annual!L13)</f>
        <v>-2.0182594250362627</v>
      </c>
      <c r="M13" s="133">
        <f>IF(M$2,Annual!M13-MeanTrendFinal!M13,Annual!M13)</f>
        <v>470.94675834359566</v>
      </c>
      <c r="N13" s="133">
        <f>IF(N$2,Annual!N13-MeanTrendFinal!N13,Annual!N13)</f>
        <v>0.56923071100012379</v>
      </c>
      <c r="O13" s="133">
        <f>IF(O$2,Annual!O13-MeanTrendFinal!O13,Annual!O13)</f>
        <v>83.911231902190778</v>
      </c>
      <c r="P13" s="133">
        <f>IF(P$2,Annual!P13-MeanTrendFinal!P13,Annual!P13)</f>
        <v>-21.78727214241102</v>
      </c>
      <c r="Q13" s="133">
        <f>IF(Q$2,Annual!Q13-MeanTrendFinal!Q13,Annual!Q13)</f>
        <v>1409.9173938689858</v>
      </c>
      <c r="R13" s="133">
        <f>IF(R$2,Annual!R13-MeanTrendFinal!R13,Annual!R13)</f>
        <v>0</v>
      </c>
      <c r="S13" s="133">
        <f>IF(S$2,Annual!S13-MeanTrendFinal!S13,Annual!S13)</f>
        <v>2.0200623056053404</v>
      </c>
      <c r="T13" s="133">
        <f>IF(T$2,Annual!T13-MeanTrendFinal!T13,Annual!T13)</f>
        <v>0</v>
      </c>
      <c r="U13" s="133">
        <f>IF(U$2,Annual!U13-MeanTrendFinal!U13,Annual!U13)</f>
        <v>430.3949546175491</v>
      </c>
      <c r="V13" s="133">
        <f>IF(V$2,Annual!V13-MeanTrendFinal!V13,Annual!V13)</f>
        <v>-1.0030187090935172</v>
      </c>
      <c r="W13" s="133">
        <f>IF(W$2,Annual!W13-MeanTrendFinal!W13,Annual!W13)</f>
        <v>445.75837476005091</v>
      </c>
      <c r="X13" s="133">
        <f>IF(X$2,Annual!X13-MeanTrendFinal!X13,Annual!X13)</f>
        <v>3.0819435562878361</v>
      </c>
      <c r="Y13" s="133">
        <f>IF(Y$2,Annual!Y13-MeanTrendFinal!Y13,Annual!Y13)</f>
        <v>4.079489897136046</v>
      </c>
      <c r="Z13" s="133">
        <f>IF(Z$2,Annual!Z13-MeanTrendFinal!Z13,Annual!Z13)</f>
        <v>372.10950570363093</v>
      </c>
      <c r="AA13" s="133">
        <f>IF(AA$2,Annual!AA13-MeanTrendFinal!AA13,Annual!AA13)</f>
        <v>382.50045853868716</v>
      </c>
      <c r="AB13" s="133">
        <f>IF(AB$2,Annual!AB13-MeanTrendFinal!AB13,Annual!AB13)</f>
        <v>-10.390952835056275</v>
      </c>
      <c r="AC13" s="133">
        <f>IF(AC$2,Annual!AC13-MeanTrendFinal!AC13,Annual!AC13)</f>
        <v>9.7853896822550297</v>
      </c>
      <c r="AD13" s="133">
        <f>IF(AD$2,Annual!AD13-MeanTrendFinal!AD13,Annual!AD13)</f>
        <v>1.3869881052462001</v>
      </c>
    </row>
    <row r="14" spans="1:30">
      <c r="A14" t="s">
        <v>411</v>
      </c>
      <c r="B14" s="133">
        <f>IF(B$2,Annual!B14-MeanTrendFinal!B14,Annual!B14)</f>
        <v>2.7985625672581449</v>
      </c>
      <c r="C14" s="133">
        <f>IF(C$2,Annual!C14-MeanTrendFinal!C14,Annual!C14)</f>
        <v>2.6508229787873816</v>
      </c>
      <c r="D14" s="133">
        <f>IF(D$2,Annual!D14-MeanTrendFinal!D14,Annual!D14)</f>
        <v>1410.2255268882764</v>
      </c>
      <c r="E14" s="133">
        <f>IF(E$2,Annual!E14-MeanTrendFinal!E14,Annual!E14)</f>
        <v>1425.8619379336342</v>
      </c>
      <c r="F14" s="133">
        <f>IF(F$2,Annual!F14-MeanTrendFinal!F14,Annual!F14)</f>
        <v>1446.4871108588993</v>
      </c>
      <c r="G14" s="133">
        <f>IF(G$2,Annual!G14-MeanTrendFinal!G14,Annual!G14)</f>
        <v>2.0434053938769736</v>
      </c>
      <c r="H14" s="133">
        <f>IF(H$2,Annual!H14-MeanTrendFinal!H14,Annual!H14)</f>
        <v>0.36751137667518918</v>
      </c>
      <c r="I14" s="133">
        <f>IF(I$2,Annual!I14-MeanTrendFinal!I14,Annual!I14)</f>
        <v>3.06115588612621</v>
      </c>
      <c r="J14" s="133">
        <f>IF(J$2,Annual!J14-MeanTrendFinal!J14,Annual!J14)</f>
        <v>0</v>
      </c>
      <c r="K14" s="133">
        <f>IF(K$2,Annual!K14-MeanTrendFinal!K14,Annual!K14)</f>
        <v>0</v>
      </c>
      <c r="L14" s="133">
        <f>IF(L$2,Annual!L14-MeanTrendFinal!L14,Annual!L14)</f>
        <v>-3.0611558861261701</v>
      </c>
      <c r="M14" s="133">
        <f>IF(M$2,Annual!M14-MeanTrendFinal!M14,Annual!M14)</f>
        <v>469.71827674136637</v>
      </c>
      <c r="N14" s="133">
        <f>IF(N$2,Annual!N14-MeanTrendFinal!N14,Annual!N14)</f>
        <v>-0.20123342755384854</v>
      </c>
      <c r="O14" s="133">
        <f>IF(O$2,Annual!O14-MeanTrendFinal!O14,Annual!O14)</f>
        <v>47.687581219166333</v>
      </c>
      <c r="P14" s="133">
        <f>IF(P$2,Annual!P14-MeanTrendFinal!P14,Annual!P14)</f>
        <v>-13.982124859042033</v>
      </c>
      <c r="Q14" s="133">
        <f>IF(Q$2,Annual!Q14-MeanTrendFinal!Q14,Annual!Q14)</f>
        <v>1411.3597519355862</v>
      </c>
      <c r="R14" s="133">
        <f>IF(R$2,Annual!R14-MeanTrendFinal!R14,Annual!R14)</f>
        <v>0</v>
      </c>
      <c r="S14" s="133">
        <f>IF(S$2,Annual!S14-MeanTrendFinal!S14,Annual!S14)</f>
        <v>2.1619424089020995</v>
      </c>
      <c r="T14" s="133">
        <f>IF(T$2,Annual!T14-MeanTrendFinal!T14,Annual!T14)</f>
        <v>0</v>
      </c>
      <c r="U14" s="133">
        <f>IF(U$2,Annual!U14-MeanTrendFinal!U14,Annual!U14)</f>
        <v>431.4761423049153</v>
      </c>
      <c r="V14" s="133">
        <f>IF(V$2,Annual!V14-MeanTrendFinal!V14,Annual!V14)</f>
        <v>3.2030446603804386</v>
      </c>
      <c r="W14" s="133">
        <f>IF(W$2,Annual!W14-MeanTrendFinal!W14,Annual!W14)</f>
        <v>478.0290885595212</v>
      </c>
      <c r="X14" s="133">
        <f>IF(X$2,Annual!X14-MeanTrendFinal!X14,Annual!X14)</f>
        <v>-0.97784401491427531</v>
      </c>
      <c r="Y14" s="133">
        <f>IF(Y$2,Annual!Y14-MeanTrendFinal!Y14,Annual!Y14)</f>
        <v>-0.59575599061814088</v>
      </c>
      <c r="Z14" s="133">
        <f>IF(Z$2,Annual!Z14-MeanTrendFinal!Z14,Annual!Z14)</f>
        <v>371.75319150840579</v>
      </c>
      <c r="AA14" s="133">
        <f>IF(AA$2,Annual!AA14-MeanTrendFinal!AA14,Annual!AA14)</f>
        <v>381.01280737559478</v>
      </c>
      <c r="AB14" s="133">
        <f>IF(AB$2,Annual!AB14-MeanTrendFinal!AB14,Annual!AB14)</f>
        <v>-9.259615867188959</v>
      </c>
      <c r="AC14" s="133">
        <f>IF(AC$2,Annual!AC14-MeanTrendFinal!AC14,Annual!AC14)</f>
        <v>8.8620730861093708</v>
      </c>
      <c r="AD14" s="133">
        <f>IF(AD$2,Annual!AD14-MeanTrendFinal!AD14,Annual!AD14)</f>
        <v>1.3721413119922901</v>
      </c>
    </row>
    <row r="15" spans="1:30">
      <c r="A15" t="s">
        <v>412</v>
      </c>
      <c r="B15" s="133">
        <f>IF(B$2,Annual!B15-MeanTrendFinal!B15,Annual!B15)</f>
        <v>1.7093510998869021</v>
      </c>
      <c r="C15" s="133">
        <f>IF(C$2,Annual!C15-MeanTrendFinal!C15,Annual!C15)</f>
        <v>2.3758630045994877</v>
      </c>
      <c r="D15" s="133">
        <f>IF(D$2,Annual!D15-MeanTrendFinal!D15,Annual!D15)</f>
        <v>1407.5541370371773</v>
      </c>
      <c r="E15" s="133">
        <f>IF(E$2,Annual!E15-MeanTrendFinal!E15,Annual!E15)</f>
        <v>1423.206586899317</v>
      </c>
      <c r="F15" s="133">
        <f>IF(F$2,Annual!F15-MeanTrendFinal!F15,Annual!F15)</f>
        <v>1444.1473709153429</v>
      </c>
      <c r="G15" s="133">
        <f>IF(G$2,Annual!G15-MeanTrendFinal!G15,Annual!G15)</f>
        <v>4.0059876757471358</v>
      </c>
      <c r="H15" s="133">
        <f>IF(H$2,Annual!H15-MeanTrendFinal!H15,Annual!H15)</f>
        <v>10.432451914518559</v>
      </c>
      <c r="I15" s="133">
        <f>IF(I$2,Annual!I15-MeanTrendFinal!I15,Annual!I15)</f>
        <v>4.2292050276323323</v>
      </c>
      <c r="J15" s="133">
        <f>IF(J$2,Annual!J15-MeanTrendFinal!J15,Annual!J15)</f>
        <v>0</v>
      </c>
      <c r="K15" s="133">
        <f>IF(K$2,Annual!K15-MeanTrendFinal!K15,Annual!K15)</f>
        <v>0</v>
      </c>
      <c r="L15" s="133">
        <f>IF(L$2,Annual!L15-MeanTrendFinal!L15,Annual!L15)</f>
        <v>-4.2292050276323403</v>
      </c>
      <c r="M15" s="133">
        <f>IF(M$2,Annual!M15-MeanTrendFinal!M15,Annual!M15)</f>
        <v>467.81780585159601</v>
      </c>
      <c r="N15" s="133">
        <f>IF(N$2,Annual!N15-MeanTrendFinal!N15,Annual!N15)</f>
        <v>0.63396888928641815</v>
      </c>
      <c r="O15" s="133">
        <f>IF(O$2,Annual!O15-MeanTrendFinal!O15,Annual!O15)</f>
        <v>20.641919634403237</v>
      </c>
      <c r="P15" s="133">
        <f>IF(P$2,Annual!P15-MeanTrendFinal!P15,Annual!P15)</f>
        <v>4.0510028979449242</v>
      </c>
      <c r="Q15" s="133">
        <f>IF(Q$2,Annual!Q15-MeanTrendFinal!Q15,Annual!Q15)</f>
        <v>1412.4540319789639</v>
      </c>
      <c r="R15" s="133">
        <f>IF(R$2,Annual!R15-MeanTrendFinal!R15,Annual!R15)</f>
        <v>0</v>
      </c>
      <c r="S15" s="133">
        <f>IF(S$2,Annual!S15-MeanTrendFinal!S15,Annual!S15)</f>
        <v>2.3438363644537987</v>
      </c>
      <c r="T15" s="133">
        <f>IF(T$2,Annual!T15-MeanTrendFinal!T15,Annual!T15)</f>
        <v>0</v>
      </c>
      <c r="U15" s="133">
        <f>IF(U$2,Annual!U15-MeanTrendFinal!U15,Annual!U15)</f>
        <v>433.19816545433849</v>
      </c>
      <c r="V15" s="133">
        <f>IF(V$2,Annual!V15-MeanTrendFinal!V15,Annual!V15)</f>
        <v>1.175531561432841</v>
      </c>
      <c r="W15" s="133">
        <f>IF(W$2,Annual!W15-MeanTrendFinal!W15,Annual!W15)</f>
        <v>476.85355699808838</v>
      </c>
      <c r="X15" s="133">
        <f>IF(X$2,Annual!X15-MeanTrendFinal!X15,Annual!X15)</f>
        <v>-0.2543189347502306</v>
      </c>
      <c r="Y15" s="133">
        <f>IF(Y$2,Annual!Y15-MeanTrendFinal!Y15,Annual!Y15)</f>
        <v>-5.9689650927907678E-2</v>
      </c>
      <c r="Z15" s="133">
        <f>IF(Z$2,Annual!Z15-MeanTrendFinal!Z15,Annual!Z15)</f>
        <v>372.55222130895305</v>
      </c>
      <c r="AA15" s="133">
        <f>IF(AA$2,Annual!AA15-MeanTrendFinal!AA15,Annual!AA15)</f>
        <v>381.30354671577595</v>
      </c>
      <c r="AB15" s="133">
        <f>IF(AB$2,Annual!AB15-MeanTrendFinal!AB15,Annual!AB15)</f>
        <v>-8.7513254068228683</v>
      </c>
      <c r="AC15" s="133">
        <f>IF(AC$2,Annual!AC15-MeanTrendFinal!AC15,Annual!AC15)</f>
        <v>8.4174725028767003</v>
      </c>
      <c r="AD15" s="133">
        <f>IF(AD$2,Annual!AD15-MeanTrendFinal!AD15,Annual!AD15)</f>
        <v>1.39800903709005</v>
      </c>
    </row>
    <row r="16" spans="1:30">
      <c r="A16" t="s">
        <v>413</v>
      </c>
      <c r="B16" s="133">
        <f>IF(B$2,Annual!B16-MeanTrendFinal!B16,Annual!B16)</f>
        <v>3.4593921244354675</v>
      </c>
      <c r="C16" s="133">
        <f>IF(C$2,Annual!C16-MeanTrendFinal!C16,Annual!C16)</f>
        <v>3.6383567912096737</v>
      </c>
      <c r="D16" s="133">
        <f>IF(D$2,Annual!D16-MeanTrendFinal!D16,Annual!D16)</f>
        <v>1413.4436032012047</v>
      </c>
      <c r="E16" s="133">
        <f>IF(E$2,Annual!E16-MeanTrendFinal!E16,Annual!E16)</f>
        <v>1429.0591986511467</v>
      </c>
      <c r="F16" s="133">
        <f>IF(F$2,Annual!F16-MeanTrendFinal!F16,Annual!F16)</f>
        <v>1446.5293009224054</v>
      </c>
      <c r="G16" s="133">
        <f>IF(G$2,Annual!G16-MeanTrendFinal!G16,Annual!G16)</f>
        <v>2.5779795395180827</v>
      </c>
      <c r="H16" s="133">
        <f>IF(H$2,Annual!H16-MeanTrendFinal!H16,Annual!H16)</f>
        <v>7.3989828128857127</v>
      </c>
      <c r="I16" s="133">
        <f>IF(I$2,Annual!I16-MeanTrendFinal!I16,Annual!I16)</f>
        <v>4.6718189178901692</v>
      </c>
      <c r="J16" s="133">
        <f>IF(J$2,Annual!J16-MeanTrendFinal!J16,Annual!J16)</f>
        <v>0</v>
      </c>
      <c r="K16" s="133">
        <f>IF(K$2,Annual!K16-MeanTrendFinal!K16,Annual!K16)</f>
        <v>0</v>
      </c>
      <c r="L16" s="133">
        <f>IF(L$2,Annual!L16-MeanTrendFinal!L16,Annual!L16)</f>
        <v>-4.6718189178901639</v>
      </c>
      <c r="M16" s="133">
        <f>IF(M$2,Annual!M16-MeanTrendFinal!M16,Annual!M16)</f>
        <v>464.54695937436696</v>
      </c>
      <c r="N16" s="133">
        <f>IF(N$2,Annual!N16-MeanTrendFinal!N16,Annual!N16)</f>
        <v>3.0349827729538426</v>
      </c>
      <c r="O16" s="133">
        <f>IF(O$2,Annual!O16-MeanTrendFinal!O16,Annual!O16)</f>
        <v>52.583563794758923</v>
      </c>
      <c r="P16" s="133">
        <f>IF(P$2,Annual!P16-MeanTrendFinal!P16,Annual!P16)</f>
        <v>-28.257444094194934</v>
      </c>
      <c r="Q16" s="133">
        <f>IF(Q$2,Annual!Q16-MeanTrendFinal!Q16,Annual!Q16)</f>
        <v>1413.0420272750439</v>
      </c>
      <c r="R16" s="133">
        <f>IF(R$2,Annual!R16-MeanTrendFinal!R16,Annual!R16)</f>
        <v>0</v>
      </c>
      <c r="S16" s="133">
        <f>IF(S$2,Annual!S16-MeanTrendFinal!S16,Annual!S16)</f>
        <v>2.3320995180352262</v>
      </c>
      <c r="T16" s="133">
        <f>IF(T$2,Annual!T16-MeanTrendFinal!T16,Annual!T16)</f>
        <v>0</v>
      </c>
      <c r="U16" s="133">
        <f>IF(U$2,Annual!U16-MeanTrendFinal!U16,Annual!U16)</f>
        <v>433.42440202837781</v>
      </c>
      <c r="V16" s="133">
        <f>IF(V$2,Annual!V16-MeanTrendFinal!V16,Annual!V16)</f>
        <v>-2.1012336751367044</v>
      </c>
      <c r="W16" s="133">
        <f>IF(W$2,Annual!W16-MeanTrendFinal!W16,Annual!W16)</f>
        <v>463.84092773749887</v>
      </c>
      <c r="X16" s="133">
        <f>IF(X$2,Annual!X16-MeanTrendFinal!X16,Annual!X16)</f>
        <v>0.85304888393373801</v>
      </c>
      <c r="Y16" s="133">
        <f>IF(Y$2,Annual!Y16-MeanTrendFinal!Y16,Annual!Y16)</f>
        <v>0.61413113462007729</v>
      </c>
      <c r="Z16" s="133">
        <f>IF(Z$2,Annual!Z16-MeanTrendFinal!Z16,Annual!Z16)</f>
        <v>373.04192505040908</v>
      </c>
      <c r="AA16" s="133">
        <f>IF(AA$2,Annual!AA16-MeanTrendFinal!AA16,Annual!AA16)</f>
        <v>381.60116937606625</v>
      </c>
      <c r="AB16" s="133">
        <f>IF(AB$2,Annual!AB16-MeanTrendFinal!AB16,Annual!AB16)</f>
        <v>-8.5592443256571542</v>
      </c>
      <c r="AC16" s="133">
        <f>IF(AC$2,Annual!AC16-MeanTrendFinal!AC16,Annual!AC16)</f>
        <v>8.2116671085320903</v>
      </c>
      <c r="AD16" s="133">
        <f>IF(AD$2,Annual!AD16-MeanTrendFinal!AD16,Annual!AD16)</f>
        <v>1.55200264326842</v>
      </c>
    </row>
    <row r="17" spans="1:30">
      <c r="A17" t="s">
        <v>414</v>
      </c>
      <c r="B17" s="133">
        <f>IF(B$2,Annual!B17-MeanTrendFinal!B17,Annual!B17)</f>
        <v>1.7130177354912846</v>
      </c>
      <c r="C17" s="133">
        <f>IF(C$2,Annual!C17-MeanTrendFinal!C17,Annual!C17)</f>
        <v>1.5085859300649318</v>
      </c>
      <c r="D17" s="133">
        <f>IF(D$2,Annual!D17-MeanTrendFinal!D17,Annual!D17)</f>
        <v>1414.1869173904854</v>
      </c>
      <c r="E17" s="133">
        <f>IF(E$2,Annual!E17-MeanTrendFinal!E17,Annual!E17)</f>
        <v>1429.7772229882332</v>
      </c>
      <c r="F17" s="133">
        <f>IF(F$2,Annual!F17-MeanTrendFinal!F17,Annual!F17)</f>
        <v>1447.6393552563361</v>
      </c>
      <c r="G17" s="133">
        <f>IF(G$2,Annual!G17-MeanTrendFinal!G17,Annual!G17)</f>
        <v>-0.18090166682682707</v>
      </c>
      <c r="H17" s="133">
        <f>IF(H$2,Annual!H17-MeanTrendFinal!H17,Annual!H17)</f>
        <v>4.1267959105729446</v>
      </c>
      <c r="I17" s="133">
        <f>IF(I$2,Annual!I17-MeanTrendFinal!I17,Annual!I17)</f>
        <v>5.1006005563559054</v>
      </c>
      <c r="J17" s="133">
        <f>IF(J$2,Annual!J17-MeanTrendFinal!J17,Annual!J17)</f>
        <v>5.3332801947673758</v>
      </c>
      <c r="K17" s="133">
        <f>IF(K$2,Annual!K17-MeanTrendFinal!K17,Annual!K17)</f>
        <v>0</v>
      </c>
      <c r="L17" s="133">
        <f>IF(L$2,Annual!L17-MeanTrendFinal!L17,Annual!L17)</f>
        <v>-5.1006005563559391</v>
      </c>
      <c r="M17" s="133">
        <f>IF(M$2,Annual!M17-MeanTrendFinal!M17,Annual!M17)</f>
        <v>470.8353239294521</v>
      </c>
      <c r="N17" s="133">
        <f>IF(N$2,Annual!N17-MeanTrendFinal!N17,Annual!N17)</f>
        <v>7.9616014802198265</v>
      </c>
      <c r="O17" s="133">
        <f>IF(O$2,Annual!O17-MeanTrendFinal!O17,Annual!O17)</f>
        <v>45.797618300108347</v>
      </c>
      <c r="P17" s="133">
        <f>IF(P$2,Annual!P17-MeanTrendFinal!P17,Annual!P17)</f>
        <v>-34.952327882659056</v>
      </c>
      <c r="Q17" s="133">
        <f>IF(Q$2,Annual!Q17-MeanTrendFinal!Q17,Annual!Q17)</f>
        <v>1413.5082914343884</v>
      </c>
      <c r="R17" s="133">
        <f>IF(R$2,Annual!R17-MeanTrendFinal!R17,Annual!R17)</f>
        <v>0</v>
      </c>
      <c r="S17" s="133">
        <f>IF(S$2,Annual!S17-MeanTrendFinal!S17,Annual!S17)</f>
        <v>2.1348665188757776</v>
      </c>
      <c r="T17" s="133">
        <f>IF(T$2,Annual!T17-MeanTrendFinal!T17,Annual!T17)</f>
        <v>0</v>
      </c>
      <c r="U17" s="133">
        <f>IF(U$2,Annual!U17-MeanTrendFinal!U17,Annual!U17)</f>
        <v>434.5317716687008</v>
      </c>
      <c r="V17" s="133">
        <f>IF(V$2,Annual!V17-MeanTrendFinal!V17,Annual!V17)</f>
        <v>3.2273016465704352</v>
      </c>
      <c r="W17" s="133">
        <f>IF(W$2,Annual!W17-MeanTrendFinal!W17,Annual!W17)</f>
        <v>457.67616522293775</v>
      </c>
      <c r="X17" s="133">
        <f>IF(X$2,Annual!X17-MeanTrendFinal!X17,Annual!X17)</f>
        <v>0.43940476673789419</v>
      </c>
      <c r="Y17" s="133">
        <f>IF(Y$2,Annual!Y17-MeanTrendFinal!Y17,Annual!Y17)</f>
        <v>-0.32686953341443115</v>
      </c>
      <c r="Z17" s="133">
        <f>IF(Z$2,Annual!Z17-MeanTrendFinal!Z17,Annual!Z17)</f>
        <v>372.34241658971416</v>
      </c>
      <c r="AA17" s="133">
        <f>IF(AA$2,Annual!AA17-MeanTrendFinal!AA17,Annual!AA17)</f>
        <v>380.50141454046633</v>
      </c>
      <c r="AB17" s="133">
        <f>IF(AB$2,Annual!AB17-MeanTrendFinal!AB17,Annual!AB17)</f>
        <v>-8.15899795075212</v>
      </c>
      <c r="AC17" s="133">
        <f>IF(AC$2,Annual!AC17-MeanTrendFinal!AC17,Annual!AC17)</f>
        <v>7.7977527519089804</v>
      </c>
      <c r="AD17" s="133">
        <f>IF(AD$2,Annual!AD17-MeanTrendFinal!AD17,Annual!AD17)</f>
        <v>1.3938520261438501</v>
      </c>
    </row>
    <row r="18" spans="1:30">
      <c r="A18" t="s">
        <v>415</v>
      </c>
      <c r="B18" s="133">
        <f>IF(B$2,Annual!B18-MeanTrendFinal!B18,Annual!B18)</f>
        <v>9.315441589770046E-2</v>
      </c>
      <c r="C18" s="133">
        <f>IF(C$2,Annual!C18-MeanTrendFinal!C18,Annual!C18)</f>
        <v>-0.24874138369685994</v>
      </c>
      <c r="D18" s="133">
        <f>IF(D$2,Annual!D18-MeanTrendFinal!D18,Annual!D18)</f>
        <v>1413.4082620477054</v>
      </c>
      <c r="E18" s="133">
        <f>IF(E$2,Annual!E18-MeanTrendFinal!E18,Annual!E18)</f>
        <v>1429.0484171864614</v>
      </c>
      <c r="F18" s="133">
        <f>IF(F$2,Annual!F18-MeanTrendFinal!F18,Annual!F18)</f>
        <v>1448.1940105788644</v>
      </c>
      <c r="G18" s="133">
        <f>IF(G$2,Annual!G18-MeanTrendFinal!G18,Annual!G18)</f>
        <v>0.97799552229087539</v>
      </c>
      <c r="H18" s="133">
        <f>IF(H$2,Annual!H18-MeanTrendFinal!H18,Annual!H18)</f>
        <v>3.7458881666347921</v>
      </c>
      <c r="I18" s="133">
        <f>IF(I$2,Annual!I18-MeanTrendFinal!I18,Annual!I18)</f>
        <v>5.1813023965322724</v>
      </c>
      <c r="J18" s="133">
        <f>IF(J$2,Annual!J18-MeanTrendFinal!J18,Annual!J18)</f>
        <v>5.2856990553056704</v>
      </c>
      <c r="K18" s="133">
        <f>IF(K$2,Annual!K18-MeanTrendFinal!K18,Annual!K18)</f>
        <v>0</v>
      </c>
      <c r="L18" s="133">
        <f>IF(L$2,Annual!L18-MeanTrendFinal!L18,Annual!L18)</f>
        <v>-5.1813023965322484</v>
      </c>
      <c r="M18" s="133">
        <f>IF(M$2,Annual!M18-MeanTrendFinal!M18,Annual!M18)</f>
        <v>471.54099328139944</v>
      </c>
      <c r="N18" s="133">
        <f>IF(N$2,Annual!N18-MeanTrendFinal!N18,Annual!N18)</f>
        <v>4.2277449671448863</v>
      </c>
      <c r="O18" s="133">
        <f>IF(O$2,Annual!O18-MeanTrendFinal!O18,Annual!O18)</f>
        <v>48.224617088062956</v>
      </c>
      <c r="P18" s="133">
        <f>IF(P$2,Annual!P18-MeanTrendFinal!P18,Annual!P18)</f>
        <v>-19.751299233858962</v>
      </c>
      <c r="Q18" s="133">
        <f>IF(Q$2,Annual!Q18-MeanTrendFinal!Q18,Annual!Q18)</f>
        <v>1413.3543881002508</v>
      </c>
      <c r="R18" s="133">
        <f>IF(R$2,Annual!R18-MeanTrendFinal!R18,Annual!R18)</f>
        <v>0</v>
      </c>
      <c r="S18" s="133">
        <f>IF(S$2,Annual!S18-MeanTrendFinal!S18,Annual!S18)</f>
        <v>2.0673569001421743</v>
      </c>
      <c r="T18" s="133">
        <f>IF(T$2,Annual!T18-MeanTrendFinal!T18,Annual!T18)</f>
        <v>0</v>
      </c>
      <c r="U18" s="133">
        <f>IF(U$2,Annual!U18-MeanTrendFinal!U18,Annual!U18)</f>
        <v>435.92342078181321</v>
      </c>
      <c r="V18" s="133">
        <f>IF(V$2,Annual!V18-MeanTrendFinal!V18,Annual!V18)</f>
        <v>2.8364052949491736</v>
      </c>
      <c r="W18" s="133">
        <f>IF(W$2,Annual!W18-MeanTrendFinal!W18,Annual!W18)</f>
        <v>451.53367370189983</v>
      </c>
      <c r="X18" s="133">
        <f>IF(X$2,Annual!X18-MeanTrendFinal!X18,Annual!X18)</f>
        <v>0.1774000365101891</v>
      </c>
      <c r="Y18" s="133">
        <f>IF(Y$2,Annual!Y18-MeanTrendFinal!Y18,Annual!Y18)</f>
        <v>0.35076455941220885</v>
      </c>
      <c r="Z18" s="133">
        <f>IF(Z$2,Annual!Z18-MeanTrendFinal!Z18,Annual!Z18)</f>
        <v>371.54203425574502</v>
      </c>
      <c r="AA18" s="133">
        <f>IF(AA$2,Annual!AA18-MeanTrendFinal!AA18,Annual!AA18)</f>
        <v>379.83959348047904</v>
      </c>
      <c r="AB18" s="133">
        <f>IF(AB$2,Annual!AB18-MeanTrendFinal!AB18,Annual!AB18)</f>
        <v>-8.2975592247340479</v>
      </c>
      <c r="AC18" s="133">
        <f>IF(AC$2,Annual!AC18-MeanTrendFinal!AC18,Annual!AC18)</f>
        <v>7.9637856208471902</v>
      </c>
      <c r="AD18" s="133">
        <f>IF(AD$2,Annual!AD18-MeanTrendFinal!AD18,Annual!AD18)</f>
        <v>1.51163826339922</v>
      </c>
    </row>
    <row r="19" spans="1:30">
      <c r="A19" t="s">
        <v>416</v>
      </c>
      <c r="B19" s="133">
        <f>IF(B$2,Annual!B19-MeanTrendFinal!B19,Annual!B19)</f>
        <v>2.2709854239884919</v>
      </c>
      <c r="C19" s="133">
        <f>IF(C$2,Annual!C19-MeanTrendFinal!C19,Annual!C19)</f>
        <v>2.8246502380390837</v>
      </c>
      <c r="D19" s="133">
        <f>IF(D$2,Annual!D19-MeanTrendFinal!D19,Annual!D19)</f>
        <v>1415.8299316363668</v>
      </c>
      <c r="E19" s="133">
        <f>IF(E$2,Annual!E19-MeanTrendFinal!E19,Annual!E19)</f>
        <v>1431.5087929128347</v>
      </c>
      <c r="F19" s="133">
        <f>IF(F$2,Annual!F19-MeanTrendFinal!F19,Annual!F19)</f>
        <v>1449.2614722851608</v>
      </c>
      <c r="G19" s="133">
        <f>IF(G$2,Annual!G19-MeanTrendFinal!G19,Annual!G19)</f>
        <v>0.59508714341145463</v>
      </c>
      <c r="H19" s="133">
        <f>IF(H$2,Annual!H19-MeanTrendFinal!H19,Annual!H19)</f>
        <v>-1.4676394534177462</v>
      </c>
      <c r="I19" s="133">
        <f>IF(I$2,Annual!I19-MeanTrendFinal!I19,Annual!I19)</f>
        <v>6.1099838905597892</v>
      </c>
      <c r="J19" s="133">
        <f>IF(J$2,Annual!J19-MeanTrendFinal!J19,Annual!J19)</f>
        <v>6.0244340350935843</v>
      </c>
      <c r="K19" s="133">
        <f>IF(K$2,Annual!K19-MeanTrendFinal!K19,Annual!K19)</f>
        <v>0</v>
      </c>
      <c r="L19" s="133">
        <f>IF(L$2,Annual!L19-MeanTrendFinal!L19,Annual!L19)</f>
        <v>-6.1099838905598203</v>
      </c>
      <c r="M19" s="133">
        <f>IF(M$2,Annual!M19-MeanTrendFinal!M19,Annual!M19)</f>
        <v>474.63013629972863</v>
      </c>
      <c r="N19" s="133">
        <f>IF(N$2,Annual!N19-MeanTrendFinal!N19,Annual!N19)</f>
        <v>2.4285032583933663</v>
      </c>
      <c r="O19" s="133">
        <f>IF(O$2,Annual!O19-MeanTrendFinal!O19,Annual!O19)</f>
        <v>2.2183048661269105</v>
      </c>
      <c r="P19" s="133">
        <f>IF(P$2,Annual!P19-MeanTrendFinal!P19,Annual!P19)</f>
        <v>-0.75907410055068203</v>
      </c>
      <c r="Q19" s="133">
        <f>IF(Q$2,Annual!Q19-MeanTrendFinal!Q19,Annual!Q19)</f>
        <v>1413.8693859419484</v>
      </c>
      <c r="R19" s="133">
        <f>IF(R$2,Annual!R19-MeanTrendFinal!R19,Annual!R19)</f>
        <v>0</v>
      </c>
      <c r="S19" s="133">
        <f>IF(S$2,Annual!S19-MeanTrendFinal!S19,Annual!S19)</f>
        <v>2.0183393684787108</v>
      </c>
      <c r="T19" s="133">
        <f>IF(T$2,Annual!T19-MeanTrendFinal!T19,Annual!T19)</f>
        <v>0</v>
      </c>
      <c r="U19" s="133">
        <f>IF(U$2,Annual!U19-MeanTrendFinal!U19,Annual!U19)</f>
        <v>437.19682186244739</v>
      </c>
      <c r="V19" s="133">
        <f>IF(V$2,Annual!V19-MeanTrendFinal!V19,Annual!V19)</f>
        <v>6.1963353417389122</v>
      </c>
      <c r="W19" s="133">
        <f>IF(W$2,Annual!W19-MeanTrendFinal!W19,Annual!W19)</f>
        <v>438.37800918024135</v>
      </c>
      <c r="X19" s="133">
        <f>IF(X$2,Annual!X19-MeanTrendFinal!X19,Annual!X19)</f>
        <v>0.218457896255142</v>
      </c>
      <c r="Y19" s="133">
        <f>IF(Y$2,Annual!Y19-MeanTrendFinal!Y19,Annual!Y19)</f>
        <v>-1.4632611552301E-2</v>
      </c>
      <c r="Z19" s="133">
        <f>IF(Z$2,Annual!Z19-MeanTrendFinal!Z19,Annual!Z19)</f>
        <v>373.69343365503892</v>
      </c>
      <c r="AA19" s="133">
        <f>IF(AA$2,Annual!AA19-MeanTrendFinal!AA19,Annual!AA19)</f>
        <v>381.66301566469036</v>
      </c>
      <c r="AB19" s="133">
        <f>IF(AB$2,Annual!AB19-MeanTrendFinal!AB19,Annual!AB19)</f>
        <v>-7.9695820096514156</v>
      </c>
      <c r="AC19" s="133">
        <f>IF(AC$2,Annual!AC19-MeanTrendFinal!AC19,Annual!AC19)</f>
        <v>7.6585788167487197</v>
      </c>
      <c r="AD19" s="133">
        <f>IF(AD$2,Annual!AD19-MeanTrendFinal!AD19,Annual!AD19)</f>
        <v>1.3797052031830199</v>
      </c>
    </row>
    <row r="20" spans="1:30">
      <c r="A20" t="s">
        <v>417</v>
      </c>
      <c r="B20" s="133">
        <f>IF(B$2,Annual!B20-MeanTrendFinal!B20,Annual!B20)</f>
        <v>-0.95049141144336602</v>
      </c>
      <c r="C20" s="133">
        <f>IF(C$2,Annual!C20-MeanTrendFinal!C20,Annual!C20)</f>
        <v>-0.83319159046659763</v>
      </c>
      <c r="D20" s="133">
        <f>IF(D$2,Annual!D20-MeanTrendFinal!D20,Annual!D20)</f>
        <v>1415.1221656906596</v>
      </c>
      <c r="E20" s="133">
        <f>IF(E$2,Annual!E20-MeanTrendFinal!E20,Annual!E20)</f>
        <v>1430.7475303260699</v>
      </c>
      <c r="F20" s="133">
        <f>IF(F$2,Annual!F20-MeanTrendFinal!F20,Annual!F20)</f>
        <v>1447.1173223045973</v>
      </c>
      <c r="G20" s="133">
        <f>IF(G$2,Annual!G20-MeanTrendFinal!G20,Annual!G20)</f>
        <v>-0.96175547353940516</v>
      </c>
      <c r="H20" s="133">
        <f>IF(H$2,Annual!H20-MeanTrendFinal!H20,Annual!H20)</f>
        <v>-2.4739249696773769</v>
      </c>
      <c r="I20" s="133">
        <f>IF(I$2,Annual!I20-MeanTrendFinal!I20,Annual!I20)</f>
        <v>5.8603602762604012</v>
      </c>
      <c r="J20" s="133">
        <f>IF(J$2,Annual!J20-MeanTrendFinal!J20,Annual!J20)</f>
        <v>5.7244054022988156</v>
      </c>
      <c r="K20" s="133">
        <f>IF(K$2,Annual!K20-MeanTrendFinal!K20,Annual!K20)</f>
        <v>0</v>
      </c>
      <c r="L20" s="133">
        <f>IF(L$2,Annual!L20-MeanTrendFinal!L20,Annual!L20)</f>
        <v>-5.860360276260387</v>
      </c>
      <c r="M20" s="133">
        <f>IF(M$2,Annual!M20-MeanTrendFinal!M20,Annual!M20)</f>
        <v>471.06817419387551</v>
      </c>
      <c r="N20" s="133">
        <f>IF(N$2,Annual!N20-MeanTrendFinal!N20,Annual!N20)</f>
        <v>0.45397778978912839</v>
      </c>
      <c r="O20" s="133">
        <f>IF(O$2,Annual!O20-MeanTrendFinal!O20,Annual!O20)</f>
        <v>4.7251737702834271</v>
      </c>
      <c r="P20" s="133">
        <f>IF(P$2,Annual!P20-MeanTrendFinal!P20,Annual!P20)</f>
        <v>-1.5117238590692061</v>
      </c>
      <c r="Q20" s="133">
        <f>IF(Q$2,Annual!Q20-MeanTrendFinal!Q20,Annual!Q20)</f>
        <v>1413.4033521300662</v>
      </c>
      <c r="R20" s="133">
        <f>IF(R$2,Annual!R20-MeanTrendFinal!R20,Annual!R20)</f>
        <v>0</v>
      </c>
      <c r="S20" s="133">
        <f>IF(S$2,Annual!S20-MeanTrendFinal!S20,Annual!S20)</f>
        <v>2.0288128361863738</v>
      </c>
      <c r="T20" s="133">
        <f>IF(T$2,Annual!T20-MeanTrendFinal!T20,Annual!T20)</f>
        <v>0</v>
      </c>
      <c r="U20" s="133">
        <f>IF(U$2,Annual!U20-MeanTrendFinal!U20,Annual!U20)</f>
        <v>437.67476836181095</v>
      </c>
      <c r="V20" s="133">
        <f>IF(V$2,Annual!V20-MeanTrendFinal!V20,Annual!V20)</f>
        <v>1.1285946944535219</v>
      </c>
      <c r="W20" s="133">
        <f>IF(W$2,Annual!W20-MeanTrendFinal!W20,Annual!W20)</f>
        <v>445.87544891422857</v>
      </c>
      <c r="X20" s="133">
        <f>IF(X$2,Annual!X20-MeanTrendFinal!X20,Annual!X20)</f>
        <v>0.58246626280720193</v>
      </c>
      <c r="Y20" s="133">
        <f>IF(Y$2,Annual!Y20-MeanTrendFinal!Y20,Annual!Y20)</f>
        <v>0.17259344507989383</v>
      </c>
      <c r="Z20" s="133">
        <f>IF(Z$2,Annual!Z20-MeanTrendFinal!Z20,Annual!Z20)</f>
        <v>371.9237142372063</v>
      </c>
      <c r="AA20" s="133">
        <f>IF(AA$2,Annual!AA20-MeanTrendFinal!AA20,Annual!AA20)</f>
        <v>380.19665026435354</v>
      </c>
      <c r="AB20" s="133">
        <f>IF(AB$2,Annual!AB20-MeanTrendFinal!AB20,Annual!AB20)</f>
        <v>-8.272936027147205</v>
      </c>
      <c r="AC20" s="133">
        <f>IF(AC$2,Annual!AC20-MeanTrendFinal!AC20,Annual!AC20)</f>
        <v>7.9742157615924789</v>
      </c>
      <c r="AD20" s="133">
        <f>IF(AD$2,Annual!AD20-MeanTrendFinal!AD20,Annual!AD20)</f>
        <v>1.2644928100828301</v>
      </c>
    </row>
    <row r="21" spans="1:30">
      <c r="A21" t="s">
        <v>418</v>
      </c>
      <c r="B21" s="133">
        <f>IF(B$2,Annual!B21-MeanTrendFinal!B21,Annual!B21)</f>
        <v>-0.81829863581912576</v>
      </c>
      <c r="C21" s="133">
        <f>IF(C$2,Annual!C21-MeanTrendFinal!C21,Annual!C21)</f>
        <v>-0.88596058374665887</v>
      </c>
      <c r="D21" s="133">
        <f>IF(D$2,Annual!D21-MeanTrendFinal!D21,Annual!D21)</f>
        <v>1413.4270709284922</v>
      </c>
      <c r="E21" s="133">
        <f>IF(E$2,Annual!E21-MeanTrendFinal!E21,Annual!E21)</f>
        <v>1429.0007307203362</v>
      </c>
      <c r="F21" s="133">
        <f>IF(F$2,Annual!F21-MeanTrendFinal!F21,Annual!F21)</f>
        <v>1445.0454510603893</v>
      </c>
      <c r="G21" s="133">
        <f>IF(G$2,Annual!G21-MeanTrendFinal!G21,Annual!G21)</f>
        <v>0.91305400424968042</v>
      </c>
      <c r="H21" s="133">
        <f>IF(H$2,Annual!H21-MeanTrendFinal!H21,Annual!H21)</f>
        <v>-0.96226227004194698</v>
      </c>
      <c r="I21" s="133">
        <f>IF(I$2,Annual!I21-MeanTrendFinal!I21,Annual!I21)</f>
        <v>6.2985834831309262</v>
      </c>
      <c r="J21" s="133">
        <f>IF(J$2,Annual!J21-MeanTrendFinal!J21,Annual!J21)</f>
        <v>5.4995434528865683</v>
      </c>
      <c r="K21" s="133">
        <f>IF(K$2,Annual!K21-MeanTrendFinal!K21,Annual!K21)</f>
        <v>0</v>
      </c>
      <c r="L21" s="133">
        <f>IF(L$2,Annual!L21-MeanTrendFinal!L21,Annual!L21)</f>
        <v>-6.2985834831309315</v>
      </c>
      <c r="M21" s="133">
        <f>IF(M$2,Annual!M21-MeanTrendFinal!M21,Annual!M21)</f>
        <v>470.65364578643107</v>
      </c>
      <c r="N21" s="133">
        <f>IF(N$2,Annual!N21-MeanTrendFinal!N21,Annual!N21)</f>
        <v>1.8823747642877642</v>
      </c>
      <c r="O21" s="133">
        <f>IF(O$2,Annual!O21-MeanTrendFinal!O21,Annual!O21)</f>
        <v>3.4717824785045863</v>
      </c>
      <c r="P21" s="133">
        <f>IF(P$2,Annual!P21-MeanTrendFinal!P21,Annual!P21)</f>
        <v>-2.6913033246131923</v>
      </c>
      <c r="Q21" s="133">
        <f>IF(Q$2,Annual!Q21-MeanTrendFinal!Q21,Annual!Q21)</f>
        <v>1413.6691223778971</v>
      </c>
      <c r="R21" s="133">
        <f>IF(R$2,Annual!R21-MeanTrendFinal!R21,Annual!R21)</f>
        <v>0</v>
      </c>
      <c r="S21" s="133">
        <f>IF(S$2,Annual!S21-MeanTrendFinal!S21,Annual!S21)</f>
        <v>1.9646400663849504</v>
      </c>
      <c r="T21" s="133">
        <f>IF(T$2,Annual!T21-MeanTrendFinal!T21,Annual!T21)</f>
        <v>0</v>
      </c>
      <c r="U21" s="133">
        <f>IF(U$2,Annual!U21-MeanTrendFinal!U21,Annual!U21)</f>
        <v>438.34502769372568</v>
      </c>
      <c r="V21" s="133">
        <f>IF(V$2,Annual!V21-MeanTrendFinal!V21,Annual!V21)</f>
        <v>4.1305501705692471</v>
      </c>
      <c r="W21" s="133">
        <f>IF(W$2,Annual!W21-MeanTrendFinal!W21,Annual!W21)</f>
        <v>450.44603644262224</v>
      </c>
      <c r="X21" s="133">
        <f>IF(X$2,Annual!X21-MeanTrendFinal!X21,Annual!X21)</f>
        <v>0.7053170205224113</v>
      </c>
      <c r="Y21" s="133">
        <f>IF(Y$2,Annual!Y21-MeanTrendFinal!Y21,Annual!Y21)</f>
        <v>0.66234492482308838</v>
      </c>
      <c r="Z21" s="133">
        <f>IF(Z$2,Annual!Z21-MeanTrendFinal!Z21,Annual!Z21)</f>
        <v>372.57524172278261</v>
      </c>
      <c r="AA21" s="133">
        <f>IF(AA$2,Annual!AA21-MeanTrendFinal!AA21,Annual!AA21)</f>
        <v>380.83301844171615</v>
      </c>
      <c r="AB21" s="133">
        <f>IF(AB$2,Annual!AB21-MeanTrendFinal!AB21,Annual!AB21)</f>
        <v>-8.2577767189335578</v>
      </c>
      <c r="AC21" s="133">
        <f>IF(AC$2,Annual!AC21-MeanTrendFinal!AC21,Annual!AC21)</f>
        <v>7.9191541625916999</v>
      </c>
      <c r="AD21" s="133">
        <f>IF(AD$2,Annual!AD21-MeanTrendFinal!AD21,Annual!AD21)</f>
        <v>1.2971940746314801</v>
      </c>
    </row>
    <row r="22" spans="1:30">
      <c r="A22" t="s">
        <v>419</v>
      </c>
      <c r="B22" s="133">
        <f>IF(B$2,Annual!B22-MeanTrendFinal!B22,Annual!B22)</f>
        <v>1.2400918117497994</v>
      </c>
      <c r="C22" s="133">
        <f>IF(C$2,Annual!C22-MeanTrendFinal!C22,Annual!C22)</f>
        <v>1.8352321085762568</v>
      </c>
      <c r="D22" s="133">
        <f>IF(D$2,Annual!D22-MeanTrendFinal!D22,Annual!D22)</f>
        <v>1408.1590933750333</v>
      </c>
      <c r="E22" s="133">
        <f>IF(E$2,Annual!E22-MeanTrendFinal!E22,Annual!E22)</f>
        <v>1423.801314595742</v>
      </c>
      <c r="F22" s="133">
        <f>IF(F$2,Annual!F22-MeanTrendFinal!F22,Annual!F22)</f>
        <v>1444.4713385272446</v>
      </c>
      <c r="G22" s="133">
        <f>IF(G$2,Annual!G22-MeanTrendFinal!G22,Annual!G22)</f>
        <v>2.0557576554557144</v>
      </c>
      <c r="H22" s="133">
        <f>IF(H$2,Annual!H22-MeanTrendFinal!H22,Annual!H22)</f>
        <v>-1.3212636011900258</v>
      </c>
      <c r="I22" s="133">
        <f>IF(I$2,Annual!I22-MeanTrendFinal!I22,Annual!I22)</f>
        <v>7.0361101449805119</v>
      </c>
      <c r="J22" s="133">
        <f>IF(J$2,Annual!J22-MeanTrendFinal!J22,Annual!J22)</f>
        <v>5.8397658421379894</v>
      </c>
      <c r="K22" s="133">
        <f>IF(K$2,Annual!K22-MeanTrendFinal!K22,Annual!K22)</f>
        <v>0</v>
      </c>
      <c r="L22" s="133">
        <f>IF(L$2,Annual!L22-MeanTrendFinal!L22,Annual!L22)</f>
        <v>-7.0361101449804897</v>
      </c>
      <c r="M22" s="133">
        <f>IF(M$2,Annual!M22-MeanTrendFinal!M22,Annual!M22)</f>
        <v>473.49872499850756</v>
      </c>
      <c r="N22" s="133">
        <f>IF(N$2,Annual!N22-MeanTrendFinal!N22,Annual!N22)</f>
        <v>6.9879610495498845</v>
      </c>
      <c r="O22" s="133">
        <f>IF(O$2,Annual!O22-MeanTrendFinal!O22,Annual!O22)</f>
        <v>4.4160997394752757</v>
      </c>
      <c r="P22" s="133">
        <f>IF(P$2,Annual!P22-MeanTrendFinal!P22,Annual!P22)</f>
        <v>-0.69341008680633631</v>
      </c>
      <c r="Q22" s="133">
        <f>IF(Q$2,Annual!Q22-MeanTrendFinal!Q22,Annual!Q22)</f>
        <v>1414.8116238696427</v>
      </c>
      <c r="R22" s="133">
        <f>IF(R$2,Annual!R22-MeanTrendFinal!R22,Annual!R22)</f>
        <v>0</v>
      </c>
      <c r="S22" s="133">
        <f>IF(S$2,Annual!S22-MeanTrendFinal!S22,Annual!S22)</f>
        <v>1.9442632791228205</v>
      </c>
      <c r="T22" s="133">
        <f>IF(T$2,Annual!T22-MeanTrendFinal!T22,Annual!T22)</f>
        <v>0</v>
      </c>
      <c r="U22" s="133">
        <f>IF(U$2,Annual!U22-MeanTrendFinal!U22,Annual!U22)</f>
        <v>438.79528187486085</v>
      </c>
      <c r="V22" s="133">
        <f>IF(V$2,Annual!V22-MeanTrendFinal!V22,Annual!V22)</f>
        <v>4.191825195678156</v>
      </c>
      <c r="W22" s="133">
        <f>IF(W$2,Annual!W22-MeanTrendFinal!W22,Annual!W22)</f>
        <v>435.04248143487348</v>
      </c>
      <c r="X22" s="133">
        <f>IF(X$2,Annual!X22-MeanTrendFinal!X22,Annual!X22)</f>
        <v>0.99255039981978044</v>
      </c>
      <c r="Y22" s="133">
        <f>IF(Y$2,Annual!Y22-MeanTrendFinal!Y22,Annual!Y22)</f>
        <v>1.1825856102663401</v>
      </c>
      <c r="Z22" s="133">
        <f>IF(Z$2,Annual!Z22-MeanTrendFinal!Z22,Annual!Z22)</f>
        <v>372.62002679121497</v>
      </c>
      <c r="AA22" s="133">
        <f>IF(AA$2,Annual!AA22-MeanTrendFinal!AA22,Annual!AA22)</f>
        <v>381.12455330092001</v>
      </c>
      <c r="AB22" s="133">
        <f>IF(AB$2,Annual!AB22-MeanTrendFinal!AB22,Annual!AB22)</f>
        <v>-8.504526509705034</v>
      </c>
      <c r="AC22" s="133">
        <f>IF(AC$2,Annual!AC22-MeanTrendFinal!AC22,Annual!AC22)</f>
        <v>8.1306386988727493</v>
      </c>
      <c r="AD22" s="133">
        <f>IF(AD$2,Annual!AD22-MeanTrendFinal!AD22,Annual!AD22)</f>
        <v>1.1266969223896499</v>
      </c>
    </row>
    <row r="23" spans="1:30">
      <c r="A23" t="s">
        <v>420</v>
      </c>
      <c r="B23" s="133">
        <f>IF(B$2,Annual!B23-MeanTrendFinal!B23,Annual!B23)</f>
        <v>2.8092745715337486</v>
      </c>
      <c r="C23" s="133">
        <f>IF(C$2,Annual!C23-MeanTrendFinal!C23,Annual!C23)</f>
        <v>0.99743168562671514</v>
      </c>
      <c r="D23" s="133">
        <f>IF(D$2,Annual!D23-MeanTrendFinal!D23,Annual!D23)</f>
        <v>1425.2784545171207</v>
      </c>
      <c r="E23" s="133">
        <f>IF(E$2,Annual!E23-MeanTrendFinal!E23,Annual!E23)</f>
        <v>1440.9801053870203</v>
      </c>
      <c r="F23" s="133">
        <f>IF(F$2,Annual!F23-MeanTrendFinal!F23,Annual!F23)</f>
        <v>1456.7049693434026</v>
      </c>
      <c r="G23" s="133">
        <f>IF(G$2,Annual!G23-MeanTrendFinal!G23,Annual!G23)</f>
        <v>2.2234688441214345</v>
      </c>
      <c r="H23" s="133">
        <f>IF(H$2,Annual!H23-MeanTrendFinal!H23,Annual!H23)</f>
        <v>-1.0653178162547405</v>
      </c>
      <c r="I23" s="133">
        <f>IF(I$2,Annual!I23-MeanTrendFinal!I23,Annual!I23)</f>
        <v>2.53195053074462</v>
      </c>
      <c r="J23" s="133">
        <f>IF(J$2,Annual!J23-MeanTrendFinal!J23,Annual!J23)</f>
        <v>3.6184338576980224</v>
      </c>
      <c r="K23" s="133">
        <f>IF(K$2,Annual!K23-MeanTrendFinal!K23,Annual!K23)</f>
        <v>0</v>
      </c>
      <c r="L23" s="133">
        <f>IF(L$2,Annual!L23-MeanTrendFinal!L23,Annual!L23)</f>
        <v>-2.5319505307446004</v>
      </c>
      <c r="M23" s="133">
        <f>IF(M$2,Annual!M23-MeanTrendFinal!M23,Annual!M23)</f>
        <v>473.38175713254753</v>
      </c>
      <c r="N23" s="133">
        <f>IF(N$2,Annual!N23-MeanTrendFinal!N23,Annual!N23)</f>
        <v>4.2405835914940404</v>
      </c>
      <c r="O23" s="133">
        <f>IF(O$2,Annual!O23-MeanTrendFinal!O23,Annual!O23)</f>
        <v>-1.267274388210657</v>
      </c>
      <c r="P23" s="133">
        <f>IF(P$2,Annual!P23-MeanTrendFinal!P23,Annual!P23)</f>
        <v>2.7443143188672341</v>
      </c>
      <c r="Q23" s="133">
        <f>IF(Q$2,Annual!Q23-MeanTrendFinal!Q23,Annual!Q23)</f>
        <v>1415.4065938544559</v>
      </c>
      <c r="R23" s="133">
        <f>IF(R$2,Annual!R23-MeanTrendFinal!R23,Annual!R23)</f>
        <v>0</v>
      </c>
      <c r="S23" s="133">
        <f>IF(S$2,Annual!S23-MeanTrendFinal!S23,Annual!S23)</f>
        <v>1.6645920348771774</v>
      </c>
      <c r="T23" s="133">
        <f>IF(T$2,Annual!T23-MeanTrendFinal!T23,Annual!T23)</f>
        <v>0</v>
      </c>
      <c r="U23" s="133">
        <f>IF(U$2,Annual!U23-MeanTrendFinal!U23,Annual!U23)</f>
        <v>439.24427250387072</v>
      </c>
      <c r="V23" s="133">
        <f>IF(V$2,Annual!V23-MeanTrendFinal!V23,Annual!V23)</f>
        <v>-2.7458780005106931</v>
      </c>
      <c r="W23" s="133">
        <f>IF(W$2,Annual!W23-MeanTrendFinal!W23,Annual!W23)</f>
        <v>431.07050565971275</v>
      </c>
      <c r="X23" s="133">
        <f>IF(X$2,Annual!X23-MeanTrendFinal!X23,Annual!X23)</f>
        <v>4.014260189162755</v>
      </c>
      <c r="Y23" s="133">
        <f>IF(Y$2,Annual!Y23-MeanTrendFinal!Y23,Annual!Y23)</f>
        <v>4.8061833788366037</v>
      </c>
      <c r="Z23" s="133">
        <f>IF(Z$2,Annual!Z23-MeanTrendFinal!Z23,Annual!Z23)</f>
        <v>370.95076647910554</v>
      </c>
      <c r="AA23" s="133">
        <f>IF(AA$2,Annual!AA23-MeanTrendFinal!AA23,Annual!AA23)</f>
        <v>379.75878384267088</v>
      </c>
      <c r="AB23" s="133">
        <f>IF(AB$2,Annual!AB23-MeanTrendFinal!AB23,Annual!AB23)</f>
        <v>-8.8080173635653587</v>
      </c>
      <c r="AC23" s="133">
        <f>IF(AC$2,Annual!AC23-MeanTrendFinal!AC23,Annual!AC23)</f>
        <v>8.3954362620209295</v>
      </c>
      <c r="AD23" s="133">
        <f>IF(AD$2,Annual!AD23-MeanTrendFinal!AD23,Annual!AD23)</f>
        <v>1.3591156803375399</v>
      </c>
    </row>
    <row r="24" spans="1:30">
      <c r="A24" t="s">
        <v>421</v>
      </c>
      <c r="B24" s="133">
        <f>IF(B$2,Annual!B24-MeanTrendFinal!B24,Annual!B24)</f>
        <v>3.475398040251676</v>
      </c>
      <c r="C24" s="133">
        <f>IF(C$2,Annual!C24-MeanTrendFinal!C24,Annual!C24)</f>
        <v>3.5956429820339864</v>
      </c>
      <c r="D24" s="133">
        <f>IF(D$2,Annual!D24-MeanTrendFinal!D24,Annual!D24)</f>
        <v>1426.0313331529956</v>
      </c>
      <c r="E24" s="133">
        <f>IF(E$2,Annual!E24-MeanTrendFinal!E24,Annual!E24)</f>
        <v>1441.6998577391641</v>
      </c>
      <c r="F24" s="133">
        <f>IF(F$2,Annual!F24-MeanTrendFinal!F24,Annual!F24)</f>
        <v>1458.8773896929802</v>
      </c>
      <c r="G24" s="133">
        <f>IF(G$2,Annual!G24-MeanTrendFinal!G24,Annual!G24)</f>
        <v>4.8982267060708296</v>
      </c>
      <c r="H24" s="133">
        <f>IF(H$2,Annual!H24-MeanTrendFinal!H24,Annual!H24)</f>
        <v>1.040408775141799</v>
      </c>
      <c r="I24" s="133">
        <f>IF(I$2,Annual!I24-MeanTrendFinal!I24,Annual!I24)</f>
        <v>5.5589499938732967</v>
      </c>
      <c r="J24" s="133">
        <f>IF(J$2,Annual!J24-MeanTrendFinal!J24,Annual!J24)</f>
        <v>4.9498365504348385</v>
      </c>
      <c r="K24" s="133">
        <f>IF(K$2,Annual!K24-MeanTrendFinal!K24,Annual!K24)</f>
        <v>0</v>
      </c>
      <c r="L24" s="133">
        <f>IF(L$2,Annual!L24-MeanTrendFinal!L24,Annual!L24)</f>
        <v>-5.5589499938732869</v>
      </c>
      <c r="M24" s="133">
        <f>IF(M$2,Annual!M24-MeanTrendFinal!M24,Annual!M24)</f>
        <v>465.29479225875502</v>
      </c>
      <c r="N24" s="133">
        <f>IF(N$2,Annual!N24-MeanTrendFinal!N24,Annual!N24)</f>
        <v>0.99015430581523844</v>
      </c>
      <c r="O24" s="133">
        <f>IF(O$2,Annual!O24-MeanTrendFinal!O24,Annual!O24)</f>
        <v>6.5339062398155265</v>
      </c>
      <c r="P24" s="133">
        <f>IF(P$2,Annual!P24-MeanTrendFinal!P24,Annual!P24)</f>
        <v>0.26499321004058074</v>
      </c>
      <c r="Q24" s="133">
        <f>IF(Q$2,Annual!Q24-MeanTrendFinal!Q24,Annual!Q24)</f>
        <v>1416.9921024627492</v>
      </c>
      <c r="R24" s="133">
        <f>IF(R$2,Annual!R24-MeanTrendFinal!R24,Annual!R24)</f>
        <v>0</v>
      </c>
      <c r="S24" s="133">
        <f>IF(S$2,Annual!S24-MeanTrendFinal!S24,Annual!S24)</f>
        <v>1.4949802233229024</v>
      </c>
      <c r="T24" s="133">
        <f>IF(T$2,Annual!T24-MeanTrendFinal!T24,Annual!T24)</f>
        <v>0</v>
      </c>
      <c r="U24" s="133">
        <f>IF(U$2,Annual!U24-MeanTrendFinal!U24,Annual!U24)</f>
        <v>440.25885021196638</v>
      </c>
      <c r="V24" s="133">
        <f>IF(V$2,Annual!V24-MeanTrendFinal!V24,Annual!V24)</f>
        <v>-4.2398784809893009</v>
      </c>
      <c r="W24" s="133">
        <f>IF(W$2,Annual!W24-MeanTrendFinal!W24,Annual!W24)</f>
        <v>431.30368488101374</v>
      </c>
      <c r="X24" s="133">
        <f>IF(X$2,Annual!X24-MeanTrendFinal!X24,Annual!X24)</f>
        <v>-1.1942014265572176</v>
      </c>
      <c r="Y24" s="133">
        <f>IF(Y$2,Annual!Y24-MeanTrendFinal!Y24,Annual!Y24)</f>
        <v>-1.5802005687715059</v>
      </c>
      <c r="Z24" s="133">
        <f>IF(Z$2,Annual!Z24-MeanTrendFinal!Z24,Annual!Z24)</f>
        <v>373.86073115877588</v>
      </c>
      <c r="AA24" s="133">
        <f>IF(AA$2,Annual!AA24-MeanTrendFinal!AA24,Annual!AA24)</f>
        <v>382.39619458294385</v>
      </c>
      <c r="AB24" s="133">
        <f>IF(AB$2,Annual!AB24-MeanTrendFinal!AB24,Annual!AB24)</f>
        <v>-8.5354634241679666</v>
      </c>
      <c r="AC24" s="133">
        <f>IF(AC$2,Annual!AC24-MeanTrendFinal!AC24,Annual!AC24)</f>
        <v>8.2417878742030997</v>
      </c>
      <c r="AD24" s="133">
        <f>IF(AD$2,Annual!AD24-MeanTrendFinal!AD24,Annual!AD24)</f>
        <v>1.53879577229711</v>
      </c>
    </row>
    <row r="25" spans="1:30">
      <c r="A25" t="s">
        <v>422</v>
      </c>
      <c r="B25" s="133">
        <f>IF(B$2,Annual!B25-MeanTrendFinal!B25,Annual!B25)</f>
        <v>1.1199104387486614</v>
      </c>
      <c r="C25" s="133">
        <f>IF(C$2,Annual!C25-MeanTrendFinal!C25,Annual!C25)</f>
        <v>1.1002443795874228</v>
      </c>
      <c r="D25" s="133">
        <f>IF(D$2,Annual!D25-MeanTrendFinal!D25,Annual!D25)</f>
        <v>1419.7299019536404</v>
      </c>
      <c r="E25" s="133">
        <f>IF(E$2,Annual!E25-MeanTrendFinal!E25,Annual!E25)</f>
        <v>1435.2571122749971</v>
      </c>
      <c r="F25" s="133">
        <f>IF(F$2,Annual!F25-MeanTrendFinal!F25,Annual!F25)</f>
        <v>1459.6447735681704</v>
      </c>
      <c r="G25" s="133">
        <f>IF(G$2,Annual!G25-MeanTrendFinal!G25,Annual!G25)</f>
        <v>-0.95434669350584755</v>
      </c>
      <c r="H25" s="133">
        <f>IF(H$2,Annual!H25-MeanTrendFinal!H25,Annual!H25)</f>
        <v>2.3568777862852386</v>
      </c>
      <c r="I25" s="133">
        <f>IF(I$2,Annual!I25-MeanTrendFinal!I25,Annual!I25)</f>
        <v>4.5628489894514956</v>
      </c>
      <c r="J25" s="133">
        <f>IF(J$2,Annual!J25-MeanTrendFinal!J25,Annual!J25)</f>
        <v>4.6098664030249203</v>
      </c>
      <c r="K25" s="133">
        <f>IF(K$2,Annual!K25-MeanTrendFinal!K25,Annual!K25)</f>
        <v>0</v>
      </c>
      <c r="L25" s="133">
        <f>IF(L$2,Annual!L25-MeanTrendFinal!L25,Annual!L25)</f>
        <v>-4.5628489894514956</v>
      </c>
      <c r="M25" s="133">
        <f>IF(M$2,Annual!M25-MeanTrendFinal!M25,Annual!M25)</f>
        <v>463.70388017268766</v>
      </c>
      <c r="N25" s="133">
        <f>IF(N$2,Annual!N25-MeanTrendFinal!N25,Annual!N25)</f>
        <v>2.8254850396420395</v>
      </c>
      <c r="O25" s="133">
        <f>IF(O$2,Annual!O25-MeanTrendFinal!O25,Annual!O25)</f>
        <v>-0.84998860384900932</v>
      </c>
      <c r="P25" s="133">
        <f>IF(P$2,Annual!P25-MeanTrendFinal!P25,Annual!P25)</f>
        <v>-2.5711648242856251</v>
      </c>
      <c r="Q25" s="133">
        <f>IF(Q$2,Annual!Q25-MeanTrendFinal!Q25,Annual!Q25)</f>
        <v>1417.5347005890997</v>
      </c>
      <c r="R25" s="133">
        <f>IF(R$2,Annual!R25-MeanTrendFinal!R25,Annual!R25)</f>
        <v>0</v>
      </c>
      <c r="S25" s="133">
        <f>IF(S$2,Annual!S25-MeanTrendFinal!S25,Annual!S25)</f>
        <v>1.4075391342160295</v>
      </c>
      <c r="T25" s="133">
        <f>IF(T$2,Annual!T25-MeanTrendFinal!T25,Annual!T25)</f>
        <v>0</v>
      </c>
      <c r="U25" s="133">
        <f>IF(U$2,Annual!U25-MeanTrendFinal!U25,Annual!U25)</f>
        <v>440.61480343532696</v>
      </c>
      <c r="V25" s="133">
        <f>IF(V$2,Annual!V25-MeanTrendFinal!V25,Annual!V25)</f>
        <v>0.55796695476093561</v>
      </c>
      <c r="W25" s="133">
        <f>IF(W$2,Annual!W25-MeanTrendFinal!W25,Annual!W25)</f>
        <v>427.22535440695452</v>
      </c>
      <c r="X25" s="133">
        <f>IF(X$2,Annual!X25-MeanTrendFinal!X25,Annual!X25)</f>
        <v>-0.41671724395921927</v>
      </c>
      <c r="Y25" s="133">
        <f>IF(Y$2,Annual!Y25-MeanTrendFinal!Y25,Annual!Y25)</f>
        <v>0.72731379253010431</v>
      </c>
      <c r="Z25" s="133">
        <f>IF(Z$2,Annual!Z25-MeanTrendFinal!Z25,Annual!Z25)</f>
        <v>371.5339266752917</v>
      </c>
      <c r="AA25" s="133">
        <f>IF(AA$2,Annual!AA25-MeanTrendFinal!AA25,Annual!AA25)</f>
        <v>380.67986407384029</v>
      </c>
      <c r="AB25" s="133">
        <f>IF(AB$2,Annual!AB25-MeanTrendFinal!AB25,Annual!AB25)</f>
        <v>-9.1459373985486287</v>
      </c>
      <c r="AC25" s="133">
        <f>IF(AC$2,Annual!AC25-MeanTrendFinal!AC25,Annual!AC25)</f>
        <v>8.7748013431214797</v>
      </c>
      <c r="AD25" s="133">
        <f>IF(AD$2,Annual!AD25-MeanTrendFinal!AD25,Annual!AD25)</f>
        <v>1.5300954067205099</v>
      </c>
    </row>
    <row r="26" spans="1:30">
      <c r="A26" t="s">
        <v>423</v>
      </c>
      <c r="B26" s="133">
        <f>IF(B$2,Annual!B26-MeanTrendFinal!B26,Annual!B26)</f>
        <v>4.6266734015919297</v>
      </c>
      <c r="C26" s="133">
        <f>IF(C$2,Annual!C26-MeanTrendFinal!C26,Annual!C26)</f>
        <v>3.8759212503064688</v>
      </c>
      <c r="D26" s="133">
        <f>IF(D$2,Annual!D26-MeanTrendFinal!D26,Annual!D26)</f>
        <v>1427.9931319362361</v>
      </c>
      <c r="E26" s="133">
        <f>IF(E$2,Annual!E26-MeanTrendFinal!E26,Annual!E26)</f>
        <v>1443.5958094667837</v>
      </c>
      <c r="F26" s="133">
        <f>IF(F$2,Annual!F26-MeanTrendFinal!F26,Annual!F26)</f>
        <v>1464.4802242970507</v>
      </c>
      <c r="G26" s="133">
        <f>IF(G$2,Annual!G26-MeanTrendFinal!G26,Annual!G26)</f>
        <v>4.9033850999089523</v>
      </c>
      <c r="H26" s="133">
        <f>IF(H$2,Annual!H26-MeanTrendFinal!H26,Annual!H26)</f>
        <v>3.9568617248098903</v>
      </c>
      <c r="I26" s="133">
        <f>IF(I$2,Annual!I26-MeanTrendFinal!I26,Annual!I26)</f>
        <v>3.8727399375326765</v>
      </c>
      <c r="J26" s="133">
        <f>IF(J$2,Annual!J26-MeanTrendFinal!J26,Annual!J26)</f>
        <v>4.0395442106666568</v>
      </c>
      <c r="K26" s="133">
        <f>IF(K$2,Annual!K26-MeanTrendFinal!K26,Annual!K26)</f>
        <v>0</v>
      </c>
      <c r="L26" s="133">
        <f>IF(L$2,Annual!L26-MeanTrendFinal!L26,Annual!L26)</f>
        <v>-3.8727399375326694</v>
      </c>
      <c r="M26" s="133">
        <f>IF(M$2,Annual!M26-MeanTrendFinal!M26,Annual!M26)</f>
        <v>464.09711215028057</v>
      </c>
      <c r="N26" s="133">
        <f>IF(N$2,Annual!N26-MeanTrendFinal!N26,Annual!N26)</f>
        <v>3.7257349291621722</v>
      </c>
      <c r="O26" s="133">
        <f>IF(O$2,Annual!O26-MeanTrendFinal!O26,Annual!O26)</f>
        <v>9.9223293346912573</v>
      </c>
      <c r="P26" s="133">
        <f>IF(P$2,Annual!P26-MeanTrendFinal!P26,Annual!P26)</f>
        <v>-1.2731245565909</v>
      </c>
      <c r="Q26" s="133">
        <f>IF(Q$2,Annual!Q26-MeanTrendFinal!Q26,Annual!Q26)</f>
        <v>1419.3308655042074</v>
      </c>
      <c r="R26" s="133">
        <f>IF(R$2,Annual!R26-MeanTrendFinal!R26,Annual!R26)</f>
        <v>0</v>
      </c>
      <c r="S26" s="133">
        <f>IF(S$2,Annual!S26-MeanTrendFinal!S26,Annual!S26)</f>
        <v>1.2269610266508806</v>
      </c>
      <c r="T26" s="133">
        <f>IF(T$2,Annual!T26-MeanTrendFinal!T26,Annual!T26)</f>
        <v>0</v>
      </c>
      <c r="U26" s="133">
        <f>IF(U$2,Annual!U26-MeanTrendFinal!U26,Annual!U26)</f>
        <v>441.00413251761995</v>
      </c>
      <c r="V26" s="133">
        <f>IF(V$2,Annual!V26-MeanTrendFinal!V26,Annual!V26)</f>
        <v>1.7831059629193291</v>
      </c>
      <c r="W26" s="133">
        <f>IF(W$2,Annual!W26-MeanTrendFinal!W26,Annual!W26)</f>
        <v>428.33169504400661</v>
      </c>
      <c r="X26" s="133">
        <f>IF(X$2,Annual!X26-MeanTrendFinal!X26,Annual!X26)</f>
        <v>2.4854795524459128</v>
      </c>
      <c r="Y26" s="133">
        <f>IF(Y$2,Annual!Y26-MeanTrendFinal!Y26,Annual!Y26)</f>
        <v>1.0781087073501006</v>
      </c>
      <c r="Z26" s="133">
        <f>IF(Z$2,Annual!Z26-MeanTrendFinal!Z26,Annual!Z26)</f>
        <v>374.41193073513966</v>
      </c>
      <c r="AA26" s="133">
        <f>IF(AA$2,Annual!AA26-MeanTrendFinal!AA26,Annual!AA26)</f>
        <v>382.58673169215865</v>
      </c>
      <c r="AB26" s="133">
        <f>IF(AB$2,Annual!AB26-MeanTrendFinal!AB26,Annual!AB26)</f>
        <v>-8.1748009570189932</v>
      </c>
      <c r="AC26" s="133">
        <f>IF(AC$2,Annual!AC26-MeanTrendFinal!AC26,Annual!AC26)</f>
        <v>7.7969121496411002</v>
      </c>
      <c r="AD26" s="133">
        <f>IF(AD$2,Annual!AD26-MeanTrendFinal!AD26,Annual!AD26)</f>
        <v>1.7022933244202201</v>
      </c>
    </row>
    <row r="27" spans="1:30">
      <c r="A27" t="s">
        <v>424</v>
      </c>
      <c r="B27" s="133">
        <f>IF(B$2,Annual!B27-MeanTrendFinal!B27,Annual!B27)</f>
        <v>2.6287281488549752</v>
      </c>
      <c r="C27" s="133">
        <f>IF(C$2,Annual!C27-MeanTrendFinal!C27,Annual!C27)</f>
        <v>3.5696355473943342</v>
      </c>
      <c r="D27" s="133">
        <f>IF(D$2,Annual!D27-MeanTrendFinal!D27,Annual!D27)</f>
        <v>1423.415297436281</v>
      </c>
      <c r="E27" s="133">
        <f>IF(E$2,Annual!E27-MeanTrendFinal!E27,Annual!E27)</f>
        <v>1439.2620698011899</v>
      </c>
      <c r="F27" s="133">
        <f>IF(F$2,Annual!F27-MeanTrendFinal!F27,Annual!F27)</f>
        <v>1463.7734221743451</v>
      </c>
      <c r="G27" s="133">
        <f>IF(G$2,Annual!G27-MeanTrendFinal!G27,Annual!G27)</f>
        <v>3.4768831780962017</v>
      </c>
      <c r="H27" s="133">
        <f>IF(H$2,Annual!H27-MeanTrendFinal!H27,Annual!H27)</f>
        <v>9.0614957337306734</v>
      </c>
      <c r="I27" s="133">
        <f>IF(I$2,Annual!I27-MeanTrendFinal!I27,Annual!I27)</f>
        <v>3.3021858125182657</v>
      </c>
      <c r="J27" s="133">
        <f>IF(J$2,Annual!J27-MeanTrendFinal!J27,Annual!J27)</f>
        <v>3.2516907694121855</v>
      </c>
      <c r="K27" s="133">
        <f>IF(K$2,Annual!K27-MeanTrendFinal!K27,Annual!K27)</f>
        <v>0</v>
      </c>
      <c r="L27" s="133">
        <f>IF(L$2,Annual!L27-MeanTrendFinal!L27,Annual!L27)</f>
        <v>-3.302185812518287</v>
      </c>
      <c r="M27" s="133">
        <f>IF(M$2,Annual!M27-MeanTrendFinal!M27,Annual!M27)</f>
        <v>459.56408967231386</v>
      </c>
      <c r="N27" s="133">
        <f>IF(N$2,Annual!N27-MeanTrendFinal!N27,Annual!N27)</f>
        <v>-2.5661981618714691</v>
      </c>
      <c r="O27" s="133">
        <f>IF(O$2,Annual!O27-MeanTrendFinal!O27,Annual!O27)</f>
        <v>-6.9241916046330605</v>
      </c>
      <c r="P27" s="133">
        <f>IF(P$2,Annual!P27-MeanTrendFinal!P27,Annual!P27)</f>
        <v>0.7641560565077159</v>
      </c>
      <c r="Q27" s="133">
        <f>IF(Q$2,Annual!Q27-MeanTrendFinal!Q27,Annual!Q27)</f>
        <v>1420.9701522594687</v>
      </c>
      <c r="R27" s="133">
        <f>IF(R$2,Annual!R27-MeanTrendFinal!R27,Annual!R27)</f>
        <v>0</v>
      </c>
      <c r="S27" s="133">
        <f>IF(S$2,Annual!S27-MeanTrendFinal!S27,Annual!S27)</f>
        <v>1.0379656703905684</v>
      </c>
      <c r="T27" s="133">
        <f>IF(T$2,Annual!T27-MeanTrendFinal!T27,Annual!T27)</f>
        <v>0</v>
      </c>
      <c r="U27" s="133">
        <f>IF(U$2,Annual!U27-MeanTrendFinal!U27,Annual!U27)</f>
        <v>441.47518407712425</v>
      </c>
      <c r="V27" s="133">
        <f>IF(V$2,Annual!V27-MeanTrendFinal!V27,Annual!V27)</f>
        <v>0.18233555610267516</v>
      </c>
      <c r="W27" s="133">
        <f>IF(W$2,Annual!W27-MeanTrendFinal!W27,Annual!W27)</f>
        <v>422.28448677975354</v>
      </c>
      <c r="X27" s="133">
        <f>IF(X$2,Annual!X27-MeanTrendFinal!X27,Annual!X27)</f>
        <v>1.3370481984148697</v>
      </c>
      <c r="Y27" s="133">
        <f>IF(Y$2,Annual!Y27-MeanTrendFinal!Y27,Annual!Y27)</f>
        <v>2.1983625888484681</v>
      </c>
      <c r="Z27" s="133">
        <f>IF(Z$2,Annual!Z27-MeanTrendFinal!Z27,Annual!Z27)</f>
        <v>374.14974926806855</v>
      </c>
      <c r="AA27" s="133">
        <f>IF(AA$2,Annual!AA27-MeanTrendFinal!AA27,Annual!AA27)</f>
        <v>381.76912672756163</v>
      </c>
      <c r="AB27" s="133">
        <f>IF(AB$2,Annual!AB27-MeanTrendFinal!AB27,Annual!AB27)</f>
        <v>-7.6193774594930925</v>
      </c>
      <c r="AC27" s="133">
        <f>IF(AC$2,Annual!AC27-MeanTrendFinal!AC27,Annual!AC27)</f>
        <v>7.2589855153359499</v>
      </c>
      <c r="AD27" s="133">
        <f>IF(AD$2,Annual!AD27-MeanTrendFinal!AD27,Annual!AD27)</f>
        <v>1.74663433501939</v>
      </c>
    </row>
    <row r="28" spans="1:30">
      <c r="A28" t="s">
        <v>425</v>
      </c>
      <c r="B28" s="133">
        <f>IF(B$2,Annual!B28-MeanTrendFinal!B28,Annual!B28)</f>
        <v>1.4188977282472592</v>
      </c>
      <c r="C28" s="133">
        <f>IF(C$2,Annual!C28-MeanTrendFinal!C28,Annual!C28)</f>
        <v>1.4002737687821565</v>
      </c>
      <c r="D28" s="133">
        <f>IF(D$2,Annual!D28-MeanTrendFinal!D28,Annual!D28)</f>
        <v>1420.5504326266368</v>
      </c>
      <c r="E28" s="133">
        <f>IF(E$2,Annual!E28-MeanTrendFinal!E28,Annual!E28)</f>
        <v>1436.1581692480233</v>
      </c>
      <c r="F28" s="133">
        <f>IF(F$2,Annual!F28-MeanTrendFinal!F28,Annual!F28)</f>
        <v>1463.4886554708264</v>
      </c>
      <c r="G28" s="133">
        <f>IF(G$2,Annual!G28-MeanTrendFinal!G28,Annual!G28)</f>
        <v>4.0932585523846043</v>
      </c>
      <c r="H28" s="133">
        <f>IF(H$2,Annual!H28-MeanTrendFinal!H28,Annual!H28)</f>
        <v>4.8479801736307948</v>
      </c>
      <c r="I28" s="133">
        <f>IF(I$2,Annual!I28-MeanTrendFinal!I28,Annual!I28)</f>
        <v>2.9423016568753457</v>
      </c>
      <c r="J28" s="133">
        <f>IF(J$2,Annual!J28-MeanTrendFinal!J28,Annual!J28)</f>
        <v>3.6319752344415424</v>
      </c>
      <c r="K28" s="133">
        <f>IF(K$2,Annual!K28-MeanTrendFinal!K28,Annual!K28)</f>
        <v>0</v>
      </c>
      <c r="L28" s="133">
        <f>IF(L$2,Annual!L28-MeanTrendFinal!L28,Annual!L28)</f>
        <v>-2.9423016568753355</v>
      </c>
      <c r="M28" s="133">
        <f>IF(M$2,Annual!M28-MeanTrendFinal!M28,Annual!M28)</f>
        <v>455.59835250542056</v>
      </c>
      <c r="N28" s="133">
        <f>IF(N$2,Annual!N28-MeanTrendFinal!N28,Annual!N28)</f>
        <v>-1.7647150094894037</v>
      </c>
      <c r="O28" s="133">
        <f>IF(O$2,Annual!O28-MeanTrendFinal!O28,Annual!O28)</f>
        <v>8.6722967721227509</v>
      </c>
      <c r="P28" s="133">
        <f>IF(P$2,Annual!P28-MeanTrendFinal!P28,Annual!P28)</f>
        <v>-1.8661402355138732</v>
      </c>
      <c r="Q28" s="133">
        <f>IF(Q$2,Annual!Q28-MeanTrendFinal!Q28,Annual!Q28)</f>
        <v>1421.9669494844318</v>
      </c>
      <c r="R28" s="133">
        <f>IF(R$2,Annual!R28-MeanTrendFinal!R28,Annual!R28)</f>
        <v>0</v>
      </c>
      <c r="S28" s="133">
        <f>IF(S$2,Annual!S28-MeanTrendFinal!S28,Annual!S28)</f>
        <v>0.98802871968016948</v>
      </c>
      <c r="T28" s="133">
        <f>IF(T$2,Annual!T28-MeanTrendFinal!T28,Annual!T28)</f>
        <v>0</v>
      </c>
      <c r="U28" s="133">
        <f>IF(U$2,Annual!U28-MeanTrendFinal!U28,Annual!U28)</f>
        <v>442.19712217028712</v>
      </c>
      <c r="V28" s="133">
        <f>IF(V$2,Annual!V28-MeanTrendFinal!V28,Annual!V28)</f>
        <v>0.27397006597897899</v>
      </c>
      <c r="W28" s="133">
        <f>IF(W$2,Annual!W28-MeanTrendFinal!W28,Annual!W28)</f>
        <v>424.33234572397555</v>
      </c>
      <c r="X28" s="133">
        <f>IF(X$2,Annual!X28-MeanTrendFinal!X28,Annual!X28)</f>
        <v>1.7417921401326808</v>
      </c>
      <c r="Y28" s="133">
        <f>IF(Y$2,Annual!Y28-MeanTrendFinal!Y28,Annual!Y28)</f>
        <v>1.8911101934535601</v>
      </c>
      <c r="Z28" s="133">
        <f>IF(Z$2,Annual!Z28-MeanTrendFinal!Z28,Annual!Z28)</f>
        <v>373.43671558628341</v>
      </c>
      <c r="AA28" s="133">
        <f>IF(AA$2,Annual!AA28-MeanTrendFinal!AA28,Annual!AA28)</f>
        <v>380.35819891797973</v>
      </c>
      <c r="AB28" s="133">
        <f>IF(AB$2,Annual!AB28-MeanTrendFinal!AB28,Annual!AB28)</f>
        <v>-6.9214833316963267</v>
      </c>
      <c r="AC28" s="133">
        <f>IF(AC$2,Annual!AC28-MeanTrendFinal!AC28,Annual!AC28)</f>
        <v>6.7733214280715899</v>
      </c>
      <c r="AD28" s="133">
        <f>IF(AD$2,Annual!AD28-MeanTrendFinal!AD28,Annual!AD28)</f>
        <v>1.75279670770528</v>
      </c>
    </row>
    <row r="29" spans="1:30">
      <c r="A29" t="s">
        <v>426</v>
      </c>
      <c r="B29" s="133">
        <f>IF(B$2,Annual!B29-MeanTrendFinal!B29,Annual!B29)</f>
        <v>3.1140320669440058</v>
      </c>
      <c r="C29" s="133">
        <f>IF(C$2,Annual!C29-MeanTrendFinal!C29,Annual!C29)</f>
        <v>2.8827338836272531</v>
      </c>
      <c r="D29" s="133">
        <f>IF(D$2,Annual!D29-MeanTrendFinal!D29,Annual!D29)</f>
        <v>1423.7106060348017</v>
      </c>
      <c r="E29" s="133">
        <f>IF(E$2,Annual!E29-MeanTrendFinal!E29,Annual!E29)</f>
        <v>1439.2073539043729</v>
      </c>
      <c r="F29" s="133">
        <f>IF(F$2,Annual!F29-MeanTrendFinal!F29,Annual!F29)</f>
        <v>1466.9056720443539</v>
      </c>
      <c r="G29" s="133">
        <f>IF(G$2,Annual!G29-MeanTrendFinal!G29,Annual!G29)</f>
        <v>3.4970443265201823</v>
      </c>
      <c r="H29" s="133">
        <f>IF(H$2,Annual!H29-MeanTrendFinal!H29,Annual!H29)</f>
        <v>6.4751098699296961</v>
      </c>
      <c r="I29" s="133">
        <f>IF(I$2,Annual!I29-MeanTrendFinal!I29,Annual!I29)</f>
        <v>3.0994377744132162</v>
      </c>
      <c r="J29" s="133">
        <f>IF(J$2,Annual!J29-MeanTrendFinal!J29,Annual!J29)</f>
        <v>3.4705231826127836</v>
      </c>
      <c r="K29" s="133">
        <f>IF(K$2,Annual!K29-MeanTrendFinal!K29,Annual!K29)</f>
        <v>0</v>
      </c>
      <c r="L29" s="133">
        <f>IF(L$2,Annual!L29-MeanTrendFinal!L29,Annual!L29)</f>
        <v>-3.0994377744132233</v>
      </c>
      <c r="M29" s="133">
        <f>IF(M$2,Annual!M29-MeanTrendFinal!M29,Annual!M29)</f>
        <v>460.85963536999975</v>
      </c>
      <c r="N29" s="133">
        <f>IF(N$2,Annual!N29-MeanTrendFinal!N29,Annual!N29)</f>
        <v>5.3057858602556074</v>
      </c>
      <c r="O29" s="133">
        <f>IF(O$2,Annual!O29-MeanTrendFinal!O29,Annual!O29)</f>
        <v>-5.1336367794326678</v>
      </c>
      <c r="P29" s="133">
        <f>IF(P$2,Annual!P29-MeanTrendFinal!P29,Annual!P29)</f>
        <v>-3.6673935645680817</v>
      </c>
      <c r="Q29" s="133">
        <f>IF(Q$2,Annual!Q29-MeanTrendFinal!Q29,Annual!Q29)</f>
        <v>1423.4511128922695</v>
      </c>
      <c r="R29" s="133">
        <f>IF(R$2,Annual!R29-MeanTrendFinal!R29,Annual!R29)</f>
        <v>0</v>
      </c>
      <c r="S29" s="133">
        <f>IF(S$2,Annual!S29-MeanTrendFinal!S29,Annual!S29)</f>
        <v>0.83656683328466686</v>
      </c>
      <c r="T29" s="133">
        <f>IF(T$2,Annual!T29-MeanTrendFinal!T29,Annual!T29)</f>
        <v>0</v>
      </c>
      <c r="U29" s="133">
        <f>IF(U$2,Annual!U29-MeanTrendFinal!U29,Annual!U29)</f>
        <v>443.08320568584793</v>
      </c>
      <c r="V29" s="133">
        <f>IF(V$2,Annual!V29-MeanTrendFinal!V29,Annual!V29)</f>
        <v>3.4677500139426165</v>
      </c>
      <c r="W29" s="133">
        <f>IF(W$2,Annual!W29-MeanTrendFinal!W29,Annual!W29)</f>
        <v>431.13800759759363</v>
      </c>
      <c r="X29" s="133">
        <f>IF(X$2,Annual!X29-MeanTrendFinal!X29,Annual!X29)</f>
        <v>0.82861238162674766</v>
      </c>
      <c r="Y29" s="133">
        <f>IF(Y$2,Annual!Y29-MeanTrendFinal!Y29,Annual!Y29)</f>
        <v>1.1292064985445549</v>
      </c>
      <c r="Z29" s="133">
        <f>IF(Z$2,Annual!Z29-MeanTrendFinal!Z29,Annual!Z29)</f>
        <v>375.04381515000318</v>
      </c>
      <c r="AA29" s="133">
        <f>IF(AA$2,Annual!AA29-MeanTrendFinal!AA29,Annual!AA29)</f>
        <v>382.07567446702643</v>
      </c>
      <c r="AB29" s="133">
        <f>IF(AB$2,Annual!AB29-MeanTrendFinal!AB29,Annual!AB29)</f>
        <v>-7.0318593170232475</v>
      </c>
      <c r="AC29" s="133">
        <f>IF(AC$2,Annual!AC29-MeanTrendFinal!AC29,Annual!AC29)</f>
        <v>6.8451719468933501</v>
      </c>
      <c r="AD29" s="133">
        <f>IF(AD$2,Annual!AD29-MeanTrendFinal!AD29,Annual!AD29)</f>
        <v>1.9682393276649799</v>
      </c>
    </row>
    <row r="30" spans="1:30">
      <c r="A30" t="s">
        <v>427</v>
      </c>
      <c r="B30" s="133">
        <f>IF(B$2,Annual!B30-MeanTrendFinal!B30,Annual!B30)</f>
        <v>1.9276792965118972</v>
      </c>
      <c r="C30" s="133">
        <f>IF(C$2,Annual!C30-MeanTrendFinal!C30,Annual!C30)</f>
        <v>1.609013595964548</v>
      </c>
      <c r="D30" s="133">
        <f>IF(D$2,Annual!D30-MeanTrendFinal!D30,Annual!D30)</f>
        <v>1425.5738864021116</v>
      </c>
      <c r="E30" s="133">
        <f>IF(E$2,Annual!E30-MeanTrendFinal!E30,Annual!E30)</f>
        <v>1441.1429350675492</v>
      </c>
      <c r="F30" s="133">
        <f>IF(F$2,Annual!F30-MeanTrendFinal!F30,Annual!F30)</f>
        <v>1466.501913713566</v>
      </c>
      <c r="G30" s="133">
        <f>IF(G$2,Annual!G30-MeanTrendFinal!G30,Annual!G30)</f>
        <v>1.0369693081742071</v>
      </c>
      <c r="H30" s="133">
        <f>IF(H$2,Annual!H30-MeanTrendFinal!H30,Annual!H30)</f>
        <v>4.2280784962352769</v>
      </c>
      <c r="I30" s="133">
        <f>IF(I$2,Annual!I30-MeanTrendFinal!I30,Annual!I30)</f>
        <v>3.2501818141534411</v>
      </c>
      <c r="J30" s="133">
        <f>IF(J$2,Annual!J30-MeanTrendFinal!J30,Annual!J30)</f>
        <v>3.2988566680349773</v>
      </c>
      <c r="K30" s="133">
        <f>IF(K$2,Annual!K30-MeanTrendFinal!K30,Annual!K30)</f>
        <v>0</v>
      </c>
      <c r="L30" s="133">
        <f>IF(L$2,Annual!L30-MeanTrendFinal!L30,Annual!L30)</f>
        <v>-3.2501818141534335</v>
      </c>
      <c r="M30" s="133">
        <f>IF(M$2,Annual!M30-MeanTrendFinal!M30,Annual!M30)</f>
        <v>456.27724398244442</v>
      </c>
      <c r="N30" s="133">
        <f>IF(N$2,Annual!N30-MeanTrendFinal!N30,Annual!N30)</f>
        <v>2.2979718782862868</v>
      </c>
      <c r="O30" s="133">
        <f>IF(O$2,Annual!O30-MeanTrendFinal!O30,Annual!O30)</f>
        <v>8.8893293194391205</v>
      </c>
      <c r="P30" s="133">
        <f>IF(P$2,Annual!P30-MeanTrendFinal!P30,Annual!P30)</f>
        <v>-3.2545707894817157</v>
      </c>
      <c r="Q30" s="133">
        <f>IF(Q$2,Annual!Q30-MeanTrendFinal!Q30,Annual!Q30)</f>
        <v>1424.6299782096969</v>
      </c>
      <c r="R30" s="133">
        <f>IF(R$2,Annual!R30-MeanTrendFinal!R30,Annual!R30)</f>
        <v>0</v>
      </c>
      <c r="S30" s="133">
        <f>IF(S$2,Annual!S30-MeanTrendFinal!S30,Annual!S30)</f>
        <v>0.88856143144014255</v>
      </c>
      <c r="T30" s="133">
        <f>IF(T$2,Annual!T30-MeanTrendFinal!T30,Annual!T30)</f>
        <v>0</v>
      </c>
      <c r="U30" s="133">
        <f>IF(U$2,Annual!U30-MeanTrendFinal!U30,Annual!U30)</f>
        <v>443.73610051368672</v>
      </c>
      <c r="V30" s="133">
        <f>IF(V$2,Annual!V30-MeanTrendFinal!V30,Annual!V30)</f>
        <v>-2.4782900354906268</v>
      </c>
      <c r="W30" s="133">
        <f>IF(W$2,Annual!W30-MeanTrendFinal!W30,Annual!W30)</f>
        <v>421.6899555504022</v>
      </c>
      <c r="X30" s="133">
        <f>IF(X$2,Annual!X30-MeanTrendFinal!X30,Annual!X30)</f>
        <v>-0.15017065464615342</v>
      </c>
      <c r="Y30" s="133">
        <f>IF(Y$2,Annual!Y30-MeanTrendFinal!Y30,Annual!Y30)</f>
        <v>0.76228898862638061</v>
      </c>
      <c r="Z30" s="133">
        <f>IF(Z$2,Annual!Z30-MeanTrendFinal!Z30,Annual!Z30)</f>
        <v>374.05919512899078</v>
      </c>
      <c r="AA30" s="133">
        <f>IF(AA$2,Annual!AA30-MeanTrendFinal!AA30,Annual!AA30)</f>
        <v>381.16270035790825</v>
      </c>
      <c r="AB30" s="133">
        <f>IF(AB$2,Annual!AB30-MeanTrendFinal!AB30,Annual!AB30)</f>
        <v>-7.1035052289174354</v>
      </c>
      <c r="AC30" s="133">
        <f>IF(AC$2,Annual!AC30-MeanTrendFinal!AC30,Annual!AC30)</f>
        <v>6.8105637594545705</v>
      </c>
      <c r="AD30" s="133">
        <f>IF(AD$2,Annual!AD30-MeanTrendFinal!AD30,Annual!AD30)</f>
        <v>2.0321451078524602</v>
      </c>
    </row>
    <row r="31" spans="1:30">
      <c r="A31" t="s">
        <v>428</v>
      </c>
      <c r="B31" s="133">
        <f>IF(B$2,Annual!B31-MeanTrendFinal!B31,Annual!B31)</f>
        <v>1.3000134848947908</v>
      </c>
      <c r="C31" s="133">
        <f>IF(C$2,Annual!C31-MeanTrendFinal!C31,Annual!C31)</f>
        <v>1.8996717782505002</v>
      </c>
      <c r="D31" s="133">
        <f>IF(D$2,Annual!D31-MeanTrendFinal!D31,Annual!D31)</f>
        <v>1423.8171689108315</v>
      </c>
      <c r="E31" s="133">
        <f>IF(E$2,Annual!E31-MeanTrendFinal!E31,Annual!E31)</f>
        <v>1439.8247782187766</v>
      </c>
      <c r="F31" s="133">
        <f>IF(F$2,Annual!F31-MeanTrendFinal!F31,Annual!F31)</f>
        <v>1465.6429416130363</v>
      </c>
      <c r="G31" s="133">
        <f>IF(G$2,Annual!G31-MeanTrendFinal!G31,Annual!G31)</f>
        <v>6.253361603345553E-2</v>
      </c>
      <c r="H31" s="133">
        <f>IF(H$2,Annual!H31-MeanTrendFinal!H31,Annual!H31)</f>
        <v>1.4155563167605578</v>
      </c>
      <c r="I31" s="133">
        <f>IF(I$2,Annual!I31-MeanTrendFinal!I31,Annual!I31)</f>
        <v>2.4985318350275953</v>
      </c>
      <c r="J31" s="133">
        <f>IF(J$2,Annual!J31-MeanTrendFinal!J31,Annual!J31)</f>
        <v>3.2925590981295993</v>
      </c>
      <c r="K31" s="133">
        <f>IF(K$2,Annual!K31-MeanTrendFinal!K31,Annual!K31)</f>
        <v>0</v>
      </c>
      <c r="L31" s="133">
        <f>IF(L$2,Annual!L31-MeanTrendFinal!L31,Annual!L31)</f>
        <v>-2.4985318350276136</v>
      </c>
      <c r="M31" s="133">
        <f>IF(M$2,Annual!M31-MeanTrendFinal!M31,Annual!M31)</f>
        <v>457.2606876260183</v>
      </c>
      <c r="N31" s="133">
        <f>IF(N$2,Annual!N31-MeanTrendFinal!N31,Annual!N31)</f>
        <v>3.4194499107222498</v>
      </c>
      <c r="O31" s="133">
        <f>IF(O$2,Annual!O31-MeanTrendFinal!O31,Annual!O31)</f>
        <v>-7.6709423832836094</v>
      </c>
      <c r="P31" s="133">
        <f>IF(P$2,Annual!P31-MeanTrendFinal!P31,Annual!P31)</f>
        <v>-2.5836788887188304</v>
      </c>
      <c r="Q31" s="133">
        <f>IF(Q$2,Annual!Q31-MeanTrendFinal!Q31,Annual!Q31)</f>
        <v>1426.1552943724046</v>
      </c>
      <c r="R31" s="133">
        <f>IF(R$2,Annual!R31-MeanTrendFinal!R31,Annual!R31)</f>
        <v>0</v>
      </c>
      <c r="S31" s="133">
        <f>IF(S$2,Annual!S31-MeanTrendFinal!S31,Annual!S31)</f>
        <v>0.80534049959137077</v>
      </c>
      <c r="T31" s="133">
        <f>IF(T$2,Annual!T31-MeanTrendFinal!T31,Annual!T31)</f>
        <v>0</v>
      </c>
      <c r="U31" s="133">
        <f>IF(U$2,Annual!U31-MeanTrendFinal!U31,Annual!U31)</f>
        <v>444.68513338173972</v>
      </c>
      <c r="V31" s="133">
        <f>IF(V$2,Annual!V31-MeanTrendFinal!V31,Annual!V31)</f>
        <v>-1.1372620227727559</v>
      </c>
      <c r="W31" s="133">
        <f>IF(W$2,Annual!W31-MeanTrendFinal!W31,Annual!W31)</f>
        <v>422.82721757317495</v>
      </c>
      <c r="X31" s="133">
        <f>IF(X$2,Annual!X31-MeanTrendFinal!X31,Annual!X31)</f>
        <v>1.3522122706619122</v>
      </c>
      <c r="Y31" s="133">
        <f>IF(Y$2,Annual!Y31-MeanTrendFinal!Y31,Annual!Y31)</f>
        <v>1.7651946967195187</v>
      </c>
      <c r="Z31" s="133">
        <f>IF(Z$2,Annual!Z31-MeanTrendFinal!Z31,Annual!Z31)</f>
        <v>375.56083602215091</v>
      </c>
      <c r="AA31" s="133">
        <f>IF(AA$2,Annual!AA31-MeanTrendFinal!AA31,Annual!AA31)</f>
        <v>382.71656105687771</v>
      </c>
      <c r="AB31" s="133">
        <f>IF(AB$2,Annual!AB31-MeanTrendFinal!AB31,Annual!AB31)</f>
        <v>-7.1557250347267578</v>
      </c>
      <c r="AC31" s="133">
        <f>IF(AC$2,Annual!AC31-MeanTrendFinal!AC31,Annual!AC31)</f>
        <v>6.80270966944438</v>
      </c>
      <c r="AD31" s="133">
        <f>IF(AD$2,Annual!AD31-MeanTrendFinal!AD31,Annual!AD31)</f>
        <v>2.0485099498278498</v>
      </c>
    </row>
    <row r="32" spans="1:30">
      <c r="A32" t="s">
        <v>429</v>
      </c>
      <c r="B32" s="133">
        <f>IF(B$2,Annual!B32-MeanTrendFinal!B32,Annual!B32)</f>
        <v>1.0949536078182831</v>
      </c>
      <c r="C32" s="133">
        <f>IF(C$2,Annual!C32-MeanTrendFinal!C32,Annual!C32)</f>
        <v>1.3108219354300843</v>
      </c>
      <c r="D32" s="133">
        <f>IF(D$2,Annual!D32-MeanTrendFinal!D32,Annual!D32)</f>
        <v>1422.6638431595406</v>
      </c>
      <c r="E32" s="133">
        <f>IF(E$2,Annual!E32-MeanTrendFinal!E32,Annual!E32)</f>
        <v>1438.2169426123817</v>
      </c>
      <c r="F32" s="133">
        <f>IF(F$2,Annual!F32-MeanTrendFinal!F32,Annual!F32)</f>
        <v>1465.7774635404026</v>
      </c>
      <c r="G32" s="133">
        <f>IF(G$2,Annual!G32-MeanTrendFinal!G32,Annual!G32)</f>
        <v>3.0583079510286382</v>
      </c>
      <c r="H32" s="133">
        <f>IF(H$2,Annual!H32-MeanTrendFinal!H32,Annual!H32)</f>
        <v>8.3674805004733344</v>
      </c>
      <c r="I32" s="133">
        <f>IF(I$2,Annual!I32-MeanTrendFinal!I32,Annual!I32)</f>
        <v>3.2308623561486005</v>
      </c>
      <c r="J32" s="133">
        <f>IF(J$2,Annual!J32-MeanTrendFinal!J32,Annual!J32)</f>
        <v>3.5625338115813587</v>
      </c>
      <c r="K32" s="133">
        <f>IF(K$2,Annual!K32-MeanTrendFinal!K32,Annual!K32)</f>
        <v>0</v>
      </c>
      <c r="L32" s="133">
        <f>IF(L$2,Annual!L32-MeanTrendFinal!L32,Annual!L32)</f>
        <v>-3.2308623561486103</v>
      </c>
      <c r="M32" s="133">
        <f>IF(M$2,Annual!M32-MeanTrendFinal!M32,Annual!M32)</f>
        <v>460.15181297414961</v>
      </c>
      <c r="N32" s="133">
        <f>IF(N$2,Annual!N32-MeanTrendFinal!N32,Annual!N32)</f>
        <v>3.2990266793251344</v>
      </c>
      <c r="O32" s="133">
        <f>IF(O$2,Annual!O32-MeanTrendFinal!O32,Annual!O32)</f>
        <v>2.4490200689142427</v>
      </c>
      <c r="P32" s="133">
        <f>IF(P$2,Annual!P32-MeanTrendFinal!P32,Annual!P32)</f>
        <v>-5.6235705620851064</v>
      </c>
      <c r="Q32" s="133">
        <f>IF(Q$2,Annual!Q32-MeanTrendFinal!Q32,Annual!Q32)</f>
        <v>1426.876993151127</v>
      </c>
      <c r="R32" s="133">
        <f>IF(R$2,Annual!R32-MeanTrendFinal!R32,Annual!R32)</f>
        <v>0</v>
      </c>
      <c r="S32" s="133">
        <f>IF(S$2,Annual!S32-MeanTrendFinal!S32,Annual!S32)</f>
        <v>0.80453734973204161</v>
      </c>
      <c r="T32" s="133">
        <f>IF(T$2,Annual!T32-MeanTrendFinal!T32,Annual!T32)</f>
        <v>0</v>
      </c>
      <c r="U32" s="133">
        <f>IF(U$2,Annual!U32-MeanTrendFinal!U32,Annual!U32)</f>
        <v>444.90301175390925</v>
      </c>
      <c r="V32" s="133">
        <f>IF(V$2,Annual!V32-MeanTrendFinal!V32,Annual!V32)</f>
        <v>2.5717075281916912</v>
      </c>
      <c r="W32" s="133">
        <f>IF(W$2,Annual!W32-MeanTrendFinal!W32,Annual!W32)</f>
        <v>403.2162114521152</v>
      </c>
      <c r="X32" s="133">
        <f>IF(X$2,Annual!X32-MeanTrendFinal!X32,Annual!X32)</f>
        <v>0.59253291457661561</v>
      </c>
      <c r="Y32" s="133">
        <f>IF(Y$2,Annual!Y32-MeanTrendFinal!Y32,Annual!Y32)</f>
        <v>2.1018716760958789</v>
      </c>
      <c r="Z32" s="133">
        <f>IF(Z$2,Annual!Z32-MeanTrendFinal!Z32,Annual!Z32)</f>
        <v>374.2457638721749</v>
      </c>
      <c r="AA32" s="133">
        <f>IF(AA$2,Annual!AA32-MeanTrendFinal!AA32,Annual!AA32)</f>
        <v>381.05418678665882</v>
      </c>
      <c r="AB32" s="133">
        <f>IF(AB$2,Annual!AB32-MeanTrendFinal!AB32,Annual!AB32)</f>
        <v>-6.8084229144839039</v>
      </c>
      <c r="AC32" s="133">
        <f>IF(AC$2,Annual!AC32-MeanTrendFinal!AC32,Annual!AC32)</f>
        <v>6.653040266760871</v>
      </c>
      <c r="AD32" s="133">
        <f>IF(AD$2,Annual!AD32-MeanTrendFinal!AD32,Annual!AD32)</f>
        <v>1.98250506872907</v>
      </c>
    </row>
    <row r="33" spans="1:30">
      <c r="A33" t="s">
        <v>430</v>
      </c>
      <c r="B33" s="133">
        <f>IF(B$2,Annual!B33-MeanTrendFinal!B33,Annual!B33)</f>
        <v>1.8239253598441252</v>
      </c>
      <c r="C33" s="133">
        <f>IF(C$2,Annual!C33-MeanTrendFinal!C33,Annual!C33)</f>
        <v>2.0817751121873229</v>
      </c>
      <c r="D33" s="133">
        <f>IF(D$2,Annual!D33-MeanTrendFinal!D33,Annual!D33)</f>
        <v>1423.1890428550582</v>
      </c>
      <c r="E33" s="133">
        <f>IF(E$2,Annual!E33-MeanTrendFinal!E33,Annual!E33)</f>
        <v>1438.6252733718943</v>
      </c>
      <c r="F33" s="133">
        <f>IF(F$2,Annual!F33-MeanTrendFinal!F33,Annual!F33)</f>
        <v>1467.9628425011542</v>
      </c>
      <c r="G33" s="133">
        <f>IF(G$2,Annual!G33-MeanTrendFinal!G33,Annual!G33)</f>
        <v>2.3808904392273789</v>
      </c>
      <c r="H33" s="133">
        <f>IF(H$2,Annual!H33-MeanTrendFinal!H33,Annual!H33)</f>
        <v>3.8454633758023604</v>
      </c>
      <c r="I33" s="133">
        <f>IF(I$2,Annual!I33-MeanTrendFinal!I33,Annual!I33)</f>
        <v>3.0515306482833626</v>
      </c>
      <c r="J33" s="133">
        <f>IF(J$2,Annual!J33-MeanTrendFinal!J33,Annual!J33)</f>
        <v>3.2686189762630491</v>
      </c>
      <c r="K33" s="133">
        <f>IF(K$2,Annual!K33-MeanTrendFinal!K33,Annual!K33)</f>
        <v>0</v>
      </c>
      <c r="L33" s="133">
        <f>IF(L$2,Annual!L33-MeanTrendFinal!L33,Annual!L33)</f>
        <v>-3.0515306482833608</v>
      </c>
      <c r="M33" s="133">
        <f>IF(M$2,Annual!M33-MeanTrendFinal!M33,Annual!M33)</f>
        <v>457.14514958336025</v>
      </c>
      <c r="N33" s="133">
        <f>IF(N$2,Annual!N33-MeanTrendFinal!N33,Annual!N33)</f>
        <v>0.92742870215731799</v>
      </c>
      <c r="O33" s="133">
        <f>IF(O$2,Annual!O33-MeanTrendFinal!O33,Annual!O33)</f>
        <v>1.7487491015236147</v>
      </c>
      <c r="P33" s="133">
        <f>IF(P$2,Annual!P33-MeanTrendFinal!P33,Annual!P33)</f>
        <v>-6.7035898632567497</v>
      </c>
      <c r="Q33" s="133">
        <f>IF(Q$2,Annual!Q33-MeanTrendFinal!Q33,Annual!Q33)</f>
        <v>1427.4272927628906</v>
      </c>
      <c r="R33" s="133">
        <f>IF(R$2,Annual!R33-MeanTrendFinal!R33,Annual!R33)</f>
        <v>0</v>
      </c>
      <c r="S33" s="133">
        <f>IF(S$2,Annual!S33-MeanTrendFinal!S33,Annual!S33)</f>
        <v>0.80097301547725119</v>
      </c>
      <c r="T33" s="133">
        <f>IF(T$2,Annual!T33-MeanTrendFinal!T33,Annual!T33)</f>
        <v>0</v>
      </c>
      <c r="U33" s="133">
        <f>IF(U$2,Annual!U33-MeanTrendFinal!U33,Annual!U33)</f>
        <v>445.65397997627099</v>
      </c>
      <c r="V33" s="133">
        <f>IF(V$2,Annual!V33-MeanTrendFinal!V33,Annual!V33)</f>
        <v>-0.31695534455868923</v>
      </c>
      <c r="W33" s="133">
        <f>IF(W$2,Annual!W33-MeanTrendFinal!W33,Annual!W33)</f>
        <v>405.8770240938756</v>
      </c>
      <c r="X33" s="133">
        <f>IF(X$2,Annual!X33-MeanTrendFinal!X33,Annual!X33)</f>
        <v>1.143882151571507</v>
      </c>
      <c r="Y33" s="133">
        <f>IF(Y$2,Annual!Y33-MeanTrendFinal!Y33,Annual!Y33)</f>
        <v>1.3398816346618325</v>
      </c>
      <c r="Z33" s="133">
        <f>IF(Z$2,Annual!Z33-MeanTrendFinal!Z33,Annual!Z33)</f>
        <v>376.03794271037168</v>
      </c>
      <c r="AA33" s="133">
        <f>IF(AA$2,Annual!AA33-MeanTrendFinal!AA33,Annual!AA33)</f>
        <v>382.92506925420543</v>
      </c>
      <c r="AB33" s="133">
        <f>IF(AB$2,Annual!AB33-MeanTrendFinal!AB33,Annual!AB33)</f>
        <v>-6.8871265438337552</v>
      </c>
      <c r="AC33" s="133">
        <f>IF(AC$2,Annual!AC33-MeanTrendFinal!AC33,Annual!AC33)</f>
        <v>6.7410463095837203</v>
      </c>
      <c r="AD33" s="133">
        <f>IF(AD$2,Annual!AD33-MeanTrendFinal!AD33,Annual!AD33)</f>
        <v>2.00261166795103</v>
      </c>
    </row>
    <row r="34" spans="1:30">
      <c r="A34" t="s">
        <v>431</v>
      </c>
      <c r="B34" s="133">
        <f>IF(B$2,Annual!B34-MeanTrendFinal!B34,Annual!B34)</f>
        <v>0.82067541996693194</v>
      </c>
      <c r="C34" s="133">
        <f>IF(C$2,Annual!C34-MeanTrendFinal!C34,Annual!C34)</f>
        <v>-6.139823663495747E-2</v>
      </c>
      <c r="D34" s="133">
        <f>IF(D$2,Annual!D34-MeanTrendFinal!D34,Annual!D34)</f>
        <v>1422.9406899704768</v>
      </c>
      <c r="E34" s="133">
        <f>IF(E$2,Annual!E34-MeanTrendFinal!E34,Annual!E34)</f>
        <v>1438.4087272224242</v>
      </c>
      <c r="F34" s="133">
        <f>IF(F$2,Annual!F34-MeanTrendFinal!F34,Annual!F34)</f>
        <v>1467.2895235037572</v>
      </c>
      <c r="G34" s="133">
        <f>IF(G$2,Annual!G34-MeanTrendFinal!G34,Annual!G34)</f>
        <v>0.6765130474505554</v>
      </c>
      <c r="H34" s="133">
        <f>IF(H$2,Annual!H34-MeanTrendFinal!H34,Annual!H34)</f>
        <v>-2.4053321808885642</v>
      </c>
      <c r="I34" s="133">
        <f>IF(I$2,Annual!I34-MeanTrendFinal!I34,Annual!I34)</f>
        <v>3.3321660717729795</v>
      </c>
      <c r="J34" s="133">
        <f>IF(J$2,Annual!J34-MeanTrendFinal!J34,Annual!J34)</f>
        <v>3.3005179411716323</v>
      </c>
      <c r="K34" s="133">
        <f>IF(K$2,Annual!K34-MeanTrendFinal!K34,Annual!K34)</f>
        <v>0</v>
      </c>
      <c r="L34" s="133">
        <f>IF(L$2,Annual!L34-MeanTrendFinal!L34,Annual!L34)</f>
        <v>-3.3321660717729547</v>
      </c>
      <c r="M34" s="133">
        <f>IF(M$2,Annual!M34-MeanTrendFinal!M34,Annual!M34)</f>
        <v>454.81947209178787</v>
      </c>
      <c r="N34" s="133">
        <f>IF(N$2,Annual!N34-MeanTrendFinal!N34,Annual!N34)</f>
        <v>2.4592445775427407</v>
      </c>
      <c r="O34" s="133">
        <f>IF(O$2,Annual!O34-MeanTrendFinal!O34,Annual!O34)</f>
        <v>-4.0699787890678119</v>
      </c>
      <c r="P34" s="133">
        <f>IF(P$2,Annual!P34-MeanTrendFinal!P34,Annual!P34)</f>
        <v>-5.3893344512207646</v>
      </c>
      <c r="Q34" s="133">
        <f>IF(Q$2,Annual!Q34-MeanTrendFinal!Q34,Annual!Q34)</f>
        <v>1427.6505212914317</v>
      </c>
      <c r="R34" s="133">
        <f>IF(R$2,Annual!R34-MeanTrendFinal!R34,Annual!R34)</f>
        <v>0</v>
      </c>
      <c r="S34" s="133">
        <f>IF(S$2,Annual!S34-MeanTrendFinal!S34,Annual!S34)</f>
        <v>0.84044957070006709</v>
      </c>
      <c r="T34" s="133">
        <f>IF(T$2,Annual!T34-MeanTrendFinal!T34,Annual!T34)</f>
        <v>0</v>
      </c>
      <c r="U34" s="133">
        <f>IF(U$2,Annual!U34-MeanTrendFinal!U34,Annual!U34)</f>
        <v>446.59176322794389</v>
      </c>
      <c r="V34" s="133">
        <f>IF(V$2,Annual!V34-MeanTrendFinal!V34,Annual!V34)</f>
        <v>-0.57349354754396842</v>
      </c>
      <c r="W34" s="133">
        <f>IF(W$2,Annual!W34-MeanTrendFinal!W34,Annual!W34)</f>
        <v>393.26271321960616</v>
      </c>
      <c r="X34" s="133">
        <f>IF(X$2,Annual!X34-MeanTrendFinal!X34,Annual!X34)</f>
        <v>1.904468227959466</v>
      </c>
      <c r="Y34" s="133">
        <f>IF(Y$2,Annual!Y34-MeanTrendFinal!Y34,Annual!Y34)</f>
        <v>1.6625251749215586</v>
      </c>
      <c r="Z34" s="133">
        <f>IF(Z$2,Annual!Z34-MeanTrendFinal!Z34,Annual!Z34)</f>
        <v>373.02642783792919</v>
      </c>
      <c r="AA34" s="133">
        <f>IF(AA$2,Annual!AA34-MeanTrendFinal!AA34,Annual!AA34)</f>
        <v>380.31874884657088</v>
      </c>
      <c r="AB34" s="133">
        <f>IF(AB$2,Annual!AB34-MeanTrendFinal!AB34,Annual!AB34)</f>
        <v>-7.2923210086417276</v>
      </c>
      <c r="AC34" s="133">
        <f>IF(AC$2,Annual!AC34-MeanTrendFinal!AC34,Annual!AC34)</f>
        <v>6.9890239332076112</v>
      </c>
      <c r="AD34" s="133">
        <f>IF(AD$2,Annual!AD34-MeanTrendFinal!AD34,Annual!AD34)</f>
        <v>1.7369731039246401</v>
      </c>
    </row>
    <row r="35" spans="1:30">
      <c r="A35" t="s">
        <v>432</v>
      </c>
      <c r="B35" s="133">
        <f>IF(B$2,Annual!B35-MeanTrendFinal!B35,Annual!B35)</f>
        <v>0.70689423479315394</v>
      </c>
      <c r="C35" s="133">
        <f>IF(C$2,Annual!C35-MeanTrendFinal!C35,Annual!C35)</f>
        <v>0.5433813923252373</v>
      </c>
      <c r="D35" s="133">
        <f>IF(D$2,Annual!D35-MeanTrendFinal!D35,Annual!D35)</f>
        <v>1428.4364988707669</v>
      </c>
      <c r="E35" s="133">
        <f>IF(E$2,Annual!E35-MeanTrendFinal!E35,Annual!E35)</f>
        <v>1444.7658151516532</v>
      </c>
      <c r="F35" s="133">
        <f>IF(F$2,Annual!F35-MeanTrendFinal!F35,Annual!F35)</f>
        <v>1471.6625648886775</v>
      </c>
      <c r="G35" s="133">
        <f>IF(G$2,Annual!G35-MeanTrendFinal!G35,Annual!G35)</f>
        <v>2.0905863921150569</v>
      </c>
      <c r="H35" s="133">
        <f>IF(H$2,Annual!H35-MeanTrendFinal!H35,Annual!H35)</f>
        <v>9.0931489715195823E-2</v>
      </c>
      <c r="I35" s="133">
        <f>IF(I$2,Annual!I35-MeanTrendFinal!I35,Annual!I35)</f>
        <v>2.9317279800090024</v>
      </c>
      <c r="J35" s="133">
        <f>IF(J$2,Annual!J35-MeanTrendFinal!J35,Annual!J35)</f>
        <v>3.3746415536255014</v>
      </c>
      <c r="K35" s="133">
        <f>IF(K$2,Annual!K35-MeanTrendFinal!K35,Annual!K35)</f>
        <v>0</v>
      </c>
      <c r="L35" s="133">
        <f>IF(L$2,Annual!L35-MeanTrendFinal!L35,Annual!L35)</f>
        <v>-2.9317279800090095</v>
      </c>
      <c r="M35" s="133">
        <f>IF(M$2,Annual!M35-MeanTrendFinal!M35,Annual!M35)</f>
        <v>456.45880860241698</v>
      </c>
      <c r="N35" s="133">
        <f>IF(N$2,Annual!N35-MeanTrendFinal!N35,Annual!N35)</f>
        <v>3.0436689479116374</v>
      </c>
      <c r="O35" s="133">
        <f>IF(O$2,Annual!O35-MeanTrendFinal!O35,Annual!O35)</f>
        <v>5.2289508318737967</v>
      </c>
      <c r="P35" s="133">
        <f>IF(P$2,Annual!P35-MeanTrendFinal!P35,Annual!P35)</f>
        <v>-1.8733075857417056</v>
      </c>
      <c r="Q35" s="133">
        <f>IF(Q$2,Annual!Q35-MeanTrendFinal!Q35,Annual!Q35)</f>
        <v>1428.5479471874289</v>
      </c>
      <c r="R35" s="133">
        <f>IF(R$2,Annual!R35-MeanTrendFinal!R35,Annual!R35)</f>
        <v>0</v>
      </c>
      <c r="S35" s="133">
        <f>IF(S$2,Annual!S35-MeanTrendFinal!S35,Annual!S35)</f>
        <v>0.88015639336548823</v>
      </c>
      <c r="T35" s="133">
        <f>IF(T$2,Annual!T35-MeanTrendFinal!T35,Annual!T35)</f>
        <v>0</v>
      </c>
      <c r="U35" s="133">
        <f>IF(U$2,Annual!U35-MeanTrendFinal!U35,Annual!U35)</f>
        <v>447.34607737241657</v>
      </c>
      <c r="V35" s="133">
        <f>IF(V$2,Annual!V35-MeanTrendFinal!V35,Annual!V35)</f>
        <v>0.30819833755639792</v>
      </c>
      <c r="W35" s="133">
        <f>IF(W$2,Annual!W35-MeanTrendFinal!W35,Annual!W35)</f>
        <v>404.19293983576313</v>
      </c>
      <c r="X35" s="133">
        <f>IF(X$2,Annual!X35-MeanTrendFinal!X35,Annual!X35)</f>
        <v>2.1107589865935417</v>
      </c>
      <c r="Y35" s="133">
        <f>IF(Y$2,Annual!Y35-MeanTrendFinal!Y35,Annual!Y35)</f>
        <v>2.4685675768877147</v>
      </c>
      <c r="Z35" s="133">
        <f>IF(Z$2,Annual!Z35-MeanTrendFinal!Z35,Annual!Z35)</f>
        <v>372.0524396987766</v>
      </c>
      <c r="AA35" s="133">
        <f>IF(AA$2,Annual!AA35-MeanTrendFinal!AA35,Annual!AA35)</f>
        <v>379.97090687444739</v>
      </c>
      <c r="AB35" s="133">
        <f>IF(AB$2,Annual!AB35-MeanTrendFinal!AB35,Annual!AB35)</f>
        <v>-7.918467175670771</v>
      </c>
      <c r="AC35" s="133">
        <f>IF(AC$2,Annual!AC35-MeanTrendFinal!AC35,Annual!AC35)</f>
        <v>7.5044096750383709</v>
      </c>
      <c r="AD35" s="133">
        <f>IF(AD$2,Annual!AD35-MeanTrendFinal!AD35,Annual!AD35)</f>
        <v>1.63498223794535</v>
      </c>
    </row>
    <row r="36" spans="1:30">
      <c r="A36" t="s">
        <v>433</v>
      </c>
      <c r="B36" s="133">
        <f>IF(B$2,Annual!B36-MeanTrendFinal!B36,Annual!B36)</f>
        <v>1.8229301521824226</v>
      </c>
      <c r="C36" s="133">
        <f>IF(C$2,Annual!C36-MeanTrendFinal!C36,Annual!C36)</f>
        <v>2.2745456783408002</v>
      </c>
      <c r="D36" s="133">
        <f>IF(D$2,Annual!D36-MeanTrendFinal!D36,Annual!D36)</f>
        <v>1428.3116259883493</v>
      </c>
      <c r="E36" s="133">
        <f>IF(E$2,Annual!E36-MeanTrendFinal!E36,Annual!E36)</f>
        <v>1443.7202020094946</v>
      </c>
      <c r="F36" s="133">
        <f>IF(F$2,Annual!F36-MeanTrendFinal!F36,Annual!F36)</f>
        <v>1472.8844295403517</v>
      </c>
      <c r="G36" s="133">
        <f>IF(G$2,Annual!G36-MeanTrendFinal!G36,Annual!G36)</f>
        <v>2.3526631181320923</v>
      </c>
      <c r="H36" s="133">
        <f>IF(H$2,Annual!H36-MeanTrendFinal!H36,Annual!H36)</f>
        <v>1.2293313396673611</v>
      </c>
      <c r="I36" s="133">
        <f>IF(I$2,Annual!I36-MeanTrendFinal!I36,Annual!I36)</f>
        <v>2.5113380256557516</v>
      </c>
      <c r="J36" s="133">
        <f>IF(J$2,Annual!J36-MeanTrendFinal!J36,Annual!J36)</f>
        <v>2.941572187594943</v>
      </c>
      <c r="K36" s="133">
        <f>IF(K$2,Annual!K36-MeanTrendFinal!K36,Annual!K36)</f>
        <v>0</v>
      </c>
      <c r="L36" s="133">
        <f>IF(L$2,Annual!L36-MeanTrendFinal!L36,Annual!L36)</f>
        <v>-2.5113380256557383</v>
      </c>
      <c r="M36" s="133">
        <f>IF(M$2,Annual!M36-MeanTrendFinal!M36,Annual!M36)</f>
        <v>453.92534185452752</v>
      </c>
      <c r="N36" s="133">
        <f>IF(N$2,Annual!N36-MeanTrendFinal!N36,Annual!N36)</f>
        <v>-1.5402945433746318</v>
      </c>
      <c r="O36" s="133">
        <f>IF(O$2,Annual!O36-MeanTrendFinal!O36,Annual!O36)</f>
        <v>-2.8576302186582287</v>
      </c>
      <c r="P36" s="133">
        <f>IF(P$2,Annual!P36-MeanTrendFinal!P36,Annual!P36)</f>
        <v>-4.0099126143930066</v>
      </c>
      <c r="Q36" s="133">
        <f>IF(Q$2,Annual!Q36-MeanTrendFinal!Q36,Annual!Q36)</f>
        <v>1428.5100889719979</v>
      </c>
      <c r="R36" s="133">
        <f>IF(R$2,Annual!R36-MeanTrendFinal!R36,Annual!R36)</f>
        <v>0</v>
      </c>
      <c r="S36" s="133">
        <f>IF(S$2,Annual!S36-MeanTrendFinal!S36,Annual!S36)</f>
        <v>1.0967451060602331</v>
      </c>
      <c r="T36" s="133">
        <f>IF(T$2,Annual!T36-MeanTrendFinal!T36,Annual!T36)</f>
        <v>0</v>
      </c>
      <c r="U36" s="133">
        <f>IF(U$2,Annual!U36-MeanTrendFinal!U36,Annual!U36)</f>
        <v>448.6383298737677</v>
      </c>
      <c r="V36" s="133">
        <f>IF(V$2,Annual!V36-MeanTrendFinal!V36,Annual!V36)</f>
        <v>1.4550488563941144</v>
      </c>
      <c r="W36" s="133">
        <f>IF(W$2,Annual!W36-MeanTrendFinal!W36,Annual!W36)</f>
        <v>415.99255657556739</v>
      </c>
      <c r="X36" s="133">
        <f>IF(X$2,Annual!X36-MeanTrendFinal!X36,Annual!X36)</f>
        <v>1.1220310810394096</v>
      </c>
      <c r="Y36" s="133">
        <f>IF(Y$2,Annual!Y36-MeanTrendFinal!Y36,Annual!Y36)</f>
        <v>0.63774122139799161</v>
      </c>
      <c r="Z36" s="133">
        <f>IF(Z$2,Annual!Z36-MeanTrendFinal!Z36,Annual!Z36)</f>
        <v>373.5250245840989</v>
      </c>
      <c r="AA36" s="133">
        <f>IF(AA$2,Annual!AA36-MeanTrendFinal!AA36,Annual!AA36)</f>
        <v>381.82229780343715</v>
      </c>
      <c r="AB36" s="133">
        <f>IF(AB$2,Annual!AB36-MeanTrendFinal!AB36,Annual!AB36)</f>
        <v>-8.2972732193382477</v>
      </c>
      <c r="AC36" s="133">
        <f>IF(AC$2,Annual!AC36-MeanTrendFinal!AC36,Annual!AC36)</f>
        <v>8.0229718379782398</v>
      </c>
      <c r="AD36" s="133">
        <f>IF(AD$2,Annual!AD36-MeanTrendFinal!AD36,Annual!AD36)</f>
        <v>1.64442248457056</v>
      </c>
    </row>
    <row r="37" spans="1:30">
      <c r="A37" t="s">
        <v>434</v>
      </c>
      <c r="B37" s="133">
        <f>IF(B$2,Annual!B37-MeanTrendFinal!B37,Annual!B37)</f>
        <v>0.96545560114087436</v>
      </c>
      <c r="C37" s="133">
        <f>IF(C$2,Annual!C37-MeanTrendFinal!C37,Annual!C37)</f>
        <v>0.51349457089759909</v>
      </c>
      <c r="D37" s="133">
        <f>IF(D$2,Annual!D37-MeanTrendFinal!D37,Annual!D37)</f>
        <v>1434.3850552364347</v>
      </c>
      <c r="E37" s="133">
        <f>IF(E$2,Annual!E37-MeanTrendFinal!E37,Annual!E37)</f>
        <v>1449.7583473724465</v>
      </c>
      <c r="F37" s="133">
        <f>IF(F$2,Annual!F37-MeanTrendFinal!F37,Annual!F37)</f>
        <v>1476.6488596828488</v>
      </c>
      <c r="G37" s="133">
        <f>IF(G$2,Annual!G37-MeanTrendFinal!G37,Annual!G37)</f>
        <v>1.7417653446104353</v>
      </c>
      <c r="H37" s="133">
        <f>IF(H$2,Annual!H37-MeanTrendFinal!H37,Annual!H37)</f>
        <v>2.2143988212363297</v>
      </c>
      <c r="I37" s="133">
        <f>IF(I$2,Annual!I37-MeanTrendFinal!I37,Annual!I37)</f>
        <v>1.8218528566378289</v>
      </c>
      <c r="J37" s="133">
        <f>IF(J$2,Annual!J37-MeanTrendFinal!J37,Annual!J37)</f>
        <v>2.0529458450132765</v>
      </c>
      <c r="K37" s="133">
        <f>IF(K$2,Annual!K37-MeanTrendFinal!K37,Annual!K37)</f>
        <v>0</v>
      </c>
      <c r="L37" s="133">
        <f>IF(L$2,Annual!L37-MeanTrendFinal!L37,Annual!L37)</f>
        <v>-1.8218528566378505</v>
      </c>
      <c r="M37" s="133">
        <f>IF(M$2,Annual!M37-MeanTrendFinal!M37,Annual!M37)</f>
        <v>454.84706895470896</v>
      </c>
      <c r="N37" s="133">
        <f>IF(N$2,Annual!N37-MeanTrendFinal!N37,Annual!N37)</f>
        <v>-1.1991172576609976</v>
      </c>
      <c r="O37" s="133">
        <f>IF(O$2,Annual!O37-MeanTrendFinal!O37,Annual!O37)</f>
        <v>6.1206767031936113</v>
      </c>
      <c r="P37" s="133">
        <f>IF(P$2,Annual!P37-MeanTrendFinal!P37,Annual!P37)</f>
        <v>-3.7531544932187626</v>
      </c>
      <c r="Q37" s="133">
        <f>IF(Q$2,Annual!Q37-MeanTrendFinal!Q37,Annual!Q37)</f>
        <v>1428.9449265109442</v>
      </c>
      <c r="R37" s="133">
        <f>IF(R$2,Annual!R37-MeanTrendFinal!R37,Annual!R37)</f>
        <v>0</v>
      </c>
      <c r="S37" s="133">
        <f>IF(S$2,Annual!S37-MeanTrendFinal!S37,Annual!S37)</f>
        <v>1.2124270232923724</v>
      </c>
      <c r="T37" s="133">
        <f>IF(T$2,Annual!T37-MeanTrendFinal!T37,Annual!T37)</f>
        <v>0</v>
      </c>
      <c r="U37" s="133">
        <f>IF(U$2,Annual!U37-MeanTrendFinal!U37,Annual!U37)</f>
        <v>449.59044425053338</v>
      </c>
      <c r="V37" s="133">
        <f>IF(V$2,Annual!V37-MeanTrendFinal!V37,Annual!V37)</f>
        <v>4.4423614614555795</v>
      </c>
      <c r="W37" s="133">
        <f>IF(W$2,Annual!W37-MeanTrendFinal!W37,Annual!W37)</f>
        <v>425.97515599856672</v>
      </c>
      <c r="X37" s="133">
        <f>IF(X$2,Annual!X37-MeanTrendFinal!X37,Annual!X37)</f>
        <v>1.6055944576121028</v>
      </c>
      <c r="Y37" s="133">
        <f>IF(Y$2,Annual!Y37-MeanTrendFinal!Y37,Annual!Y37)</f>
        <v>1.8431729108912442</v>
      </c>
      <c r="Z37" s="133">
        <f>IF(Z$2,Annual!Z37-MeanTrendFinal!Z37,Annual!Z37)</f>
        <v>373.40411297391051</v>
      </c>
      <c r="AA37" s="133">
        <f>IF(AA$2,Annual!AA37-MeanTrendFinal!AA37,Annual!AA37)</f>
        <v>381.84031334808316</v>
      </c>
      <c r="AB37" s="133">
        <f>IF(AB$2,Annual!AB37-MeanTrendFinal!AB37,Annual!AB37)</f>
        <v>-8.4362003741726443</v>
      </c>
      <c r="AC37" s="133">
        <f>IF(AC$2,Annual!AC37-MeanTrendFinal!AC37,Annual!AC37)</f>
        <v>8.1624998836504794</v>
      </c>
      <c r="AD37" s="133">
        <f>IF(AD$2,Annual!AD37-MeanTrendFinal!AD37,Annual!AD37)</f>
        <v>1.5400809829762601</v>
      </c>
    </row>
    <row r="38" spans="1:30">
      <c r="A38" t="s">
        <v>435</v>
      </c>
      <c r="B38" s="133">
        <f>IF(B$2,Annual!B38-MeanTrendFinal!B38,Annual!B38)</f>
        <v>1.9301180046415567</v>
      </c>
      <c r="C38" s="133">
        <f>IF(C$2,Annual!C38-MeanTrendFinal!C38,Annual!C38)</f>
        <v>0.65955928484875415</v>
      </c>
      <c r="D38" s="133">
        <f>IF(D$2,Annual!D38-MeanTrendFinal!D38,Annual!D38)</f>
        <v>1435.4548460005647</v>
      </c>
      <c r="E38" s="133">
        <f>IF(E$2,Annual!E38-MeanTrendFinal!E38,Annual!E38)</f>
        <v>1450.7787806452545</v>
      </c>
      <c r="F38" s="133">
        <f>IF(F$2,Annual!F38-MeanTrendFinal!F38,Annual!F38)</f>
        <v>1480.1840897236198</v>
      </c>
      <c r="G38" s="133">
        <f>IF(G$2,Annual!G38-MeanTrendFinal!G38,Annual!G38)</f>
        <v>2.6308680465353618</v>
      </c>
      <c r="H38" s="133">
        <f>IF(H$2,Annual!H38-MeanTrendFinal!H38,Annual!H38)</f>
        <v>6.3021028345243479</v>
      </c>
      <c r="I38" s="133">
        <f>IF(I$2,Annual!I38-MeanTrendFinal!I38,Annual!I38)</f>
        <v>1.3503524299695258</v>
      </c>
      <c r="J38" s="133">
        <f>IF(J$2,Annual!J38-MeanTrendFinal!J38,Annual!J38)</f>
        <v>1.9641763375637833</v>
      </c>
      <c r="K38" s="133">
        <f>IF(K$2,Annual!K38-MeanTrendFinal!K38,Annual!K38)</f>
        <v>0</v>
      </c>
      <c r="L38" s="133">
        <f>IF(L$2,Annual!L38-MeanTrendFinal!L38,Annual!L38)</f>
        <v>-1.3503524299694944</v>
      </c>
      <c r="M38" s="133">
        <f>IF(M$2,Annual!M38-MeanTrendFinal!M38,Annual!M38)</f>
        <v>453.11262559990109</v>
      </c>
      <c r="N38" s="133">
        <f>IF(N$2,Annual!N38-MeanTrendFinal!N38,Annual!N38)</f>
        <v>-2.1828045979419564</v>
      </c>
      <c r="O38" s="133">
        <f>IF(O$2,Annual!O38-MeanTrendFinal!O38,Annual!O38)</f>
        <v>-2.8698035526510663</v>
      </c>
      <c r="P38" s="133">
        <f>IF(P$2,Annual!P38-MeanTrendFinal!P38,Annual!P38)</f>
        <v>-1.4611077601611633</v>
      </c>
      <c r="Q38" s="133">
        <f>IF(Q$2,Annual!Q38-MeanTrendFinal!Q38,Annual!Q38)</f>
        <v>1429.8293885681649</v>
      </c>
      <c r="R38" s="133">
        <f>IF(R$2,Annual!R38-MeanTrendFinal!R38,Annual!R38)</f>
        <v>0</v>
      </c>
      <c r="S38" s="133">
        <f>IF(S$2,Annual!S38-MeanTrendFinal!S38,Annual!S38)</f>
        <v>1.4461915095488367</v>
      </c>
      <c r="T38" s="133">
        <f>IF(T$2,Annual!T38-MeanTrendFinal!T38,Annual!T38)</f>
        <v>0</v>
      </c>
      <c r="U38" s="133">
        <f>IF(U$2,Annual!U38-MeanTrendFinal!U38,Annual!U38)</f>
        <v>450.6706647403571</v>
      </c>
      <c r="V38" s="133">
        <f>IF(V$2,Annual!V38-MeanTrendFinal!V38,Annual!V38)</f>
        <v>2.1998359686708824</v>
      </c>
      <c r="W38" s="133">
        <f>IF(W$2,Annual!W38-MeanTrendFinal!W38,Annual!W38)</f>
        <v>435.85168640934756</v>
      </c>
      <c r="X38" s="133">
        <f>IF(X$2,Annual!X38-MeanTrendFinal!X38,Annual!X38)</f>
        <v>1.3157502774236995</v>
      </c>
      <c r="Y38" s="133">
        <f>IF(Y$2,Annual!Y38-MeanTrendFinal!Y38,Annual!Y38)</f>
        <v>1.4744624251675553</v>
      </c>
      <c r="Z38" s="133">
        <f>IF(Z$2,Annual!Z38-MeanTrendFinal!Z38,Annual!Z38)</f>
        <v>373.26449149964674</v>
      </c>
      <c r="AA38" s="133">
        <f>IF(AA$2,Annual!AA38-MeanTrendFinal!AA38,Annual!AA38)</f>
        <v>381.97155113145834</v>
      </c>
      <c r="AB38" s="133">
        <f>IF(AB$2,Annual!AB38-MeanTrendFinal!AB38,Annual!AB38)</f>
        <v>-8.7070596318116156</v>
      </c>
      <c r="AC38" s="133">
        <f>IF(AC$2,Annual!AC38-MeanTrendFinal!AC38,Annual!AC38)</f>
        <v>8.3422493617149005</v>
      </c>
      <c r="AD38" s="133">
        <f>IF(AD$2,Annual!AD38-MeanTrendFinal!AD38,Annual!AD38)</f>
        <v>1.56518817932359</v>
      </c>
    </row>
    <row r="39" spans="1:30">
      <c r="A39" t="s">
        <v>436</v>
      </c>
      <c r="B39" s="133">
        <f>IF(B$2,Annual!B39-MeanTrendFinal!B39,Annual!B39)</f>
        <v>2.9228989717729803</v>
      </c>
      <c r="C39" s="133">
        <f>IF(C$2,Annual!C39-MeanTrendFinal!C39,Annual!C39)</f>
        <v>3.7946552368898878</v>
      </c>
      <c r="D39" s="133">
        <f>IF(D$2,Annual!D39-MeanTrendFinal!D39,Annual!D39)</f>
        <v>1431.7646896458596</v>
      </c>
      <c r="E39" s="133">
        <f>IF(E$2,Annual!E39-MeanTrendFinal!E39,Annual!E39)</f>
        <v>1448.4684490277393</v>
      </c>
      <c r="F39" s="133">
        <f>IF(F$2,Annual!F39-MeanTrendFinal!F39,Annual!F39)</f>
        <v>1478.0906581406011</v>
      </c>
      <c r="G39" s="133">
        <f>IF(G$2,Annual!G39-MeanTrendFinal!G39,Annual!G39)</f>
        <v>2.7507725886998458</v>
      </c>
      <c r="H39" s="133">
        <f>IF(H$2,Annual!H39-MeanTrendFinal!H39,Annual!H39)</f>
        <v>7.0995214895551939</v>
      </c>
      <c r="I39" s="133">
        <f>IF(I$2,Annual!I39-MeanTrendFinal!I39,Annual!I39)</f>
        <v>2.3509938866531854</v>
      </c>
      <c r="J39" s="133">
        <f>IF(J$2,Annual!J39-MeanTrendFinal!J39,Annual!J39)</f>
        <v>1.752556101422531</v>
      </c>
      <c r="K39" s="133">
        <f>IF(K$2,Annual!K39-MeanTrendFinal!K39,Annual!K39)</f>
        <v>0</v>
      </c>
      <c r="L39" s="133">
        <f>IF(L$2,Annual!L39-MeanTrendFinal!L39,Annual!L39)</f>
        <v>-2.3509938866531899</v>
      </c>
      <c r="M39" s="133">
        <f>IF(M$2,Annual!M39-MeanTrendFinal!M39,Annual!M39)</f>
        <v>453.68207486315663</v>
      </c>
      <c r="N39" s="133">
        <f>IF(N$2,Annual!N39-MeanTrendFinal!N39,Annual!N39)</f>
        <v>3.4188414212010798E-2</v>
      </c>
      <c r="O39" s="133">
        <f>IF(O$2,Annual!O39-MeanTrendFinal!O39,Annual!O39)</f>
        <v>1.9004954111155263</v>
      </c>
      <c r="P39" s="133">
        <f>IF(P$2,Annual!P39-MeanTrendFinal!P39,Annual!P39)</f>
        <v>0.8182973889591334</v>
      </c>
      <c r="Q39" s="133">
        <f>IF(Q$2,Annual!Q39-MeanTrendFinal!Q39,Annual!Q39)</f>
        <v>1431.9845436297189</v>
      </c>
      <c r="R39" s="133">
        <f>IF(R$2,Annual!R39-MeanTrendFinal!R39,Annual!R39)</f>
        <v>0</v>
      </c>
      <c r="S39" s="133">
        <f>IF(S$2,Annual!S39-MeanTrendFinal!S39,Annual!S39)</f>
        <v>1.5248050694921578</v>
      </c>
      <c r="T39" s="133">
        <f>IF(T$2,Annual!T39-MeanTrendFinal!T39,Annual!T39)</f>
        <v>0</v>
      </c>
      <c r="U39" s="133">
        <f>IF(U$2,Annual!U39-MeanTrendFinal!U39,Annual!U39)</f>
        <v>451.5820228463478</v>
      </c>
      <c r="V39" s="133">
        <f>IF(V$2,Annual!V39-MeanTrendFinal!V39,Annual!V39)</f>
        <v>2.0972042866246099</v>
      </c>
      <c r="W39" s="133">
        <f>IF(W$2,Annual!W39-MeanTrendFinal!W39,Annual!W39)</f>
        <v>439.41151727156216</v>
      </c>
      <c r="X39" s="133">
        <f>IF(X$2,Annual!X39-MeanTrendFinal!X39,Annual!X39)</f>
        <v>0.66779545730888401</v>
      </c>
      <c r="Y39" s="133">
        <f>IF(Y$2,Annual!Y39-MeanTrendFinal!Y39,Annual!Y39)</f>
        <v>1.2891038303809665</v>
      </c>
      <c r="Z39" s="133">
        <f>IF(Z$2,Annual!Z39-MeanTrendFinal!Z39,Annual!Z39)</f>
        <v>373.48201391574941</v>
      </c>
      <c r="AA39" s="133">
        <f>IF(AA$2,Annual!AA39-MeanTrendFinal!AA39,Annual!AA39)</f>
        <v>381.67827481405737</v>
      </c>
      <c r="AB39" s="133">
        <f>IF(AB$2,Annual!AB39-MeanTrendFinal!AB39,Annual!AB39)</f>
        <v>-8.196260898307953</v>
      </c>
      <c r="AC39" s="133">
        <f>IF(AC$2,Annual!AC39-MeanTrendFinal!AC39,Annual!AC39)</f>
        <v>7.764195084038569</v>
      </c>
      <c r="AD39" s="133">
        <f>IF(AD$2,Annual!AD39-MeanTrendFinal!AD39,Annual!AD39)</f>
        <v>1.7469607112683301</v>
      </c>
    </row>
    <row r="40" spans="1:30">
      <c r="A40" t="s">
        <v>437</v>
      </c>
      <c r="B40" s="133">
        <f>IF(B$2,Annual!B40-MeanTrendFinal!B40,Annual!B40)</f>
        <v>2.5968540941235574</v>
      </c>
      <c r="C40" s="133">
        <f>IF(C$2,Annual!C40-MeanTrendFinal!C40,Annual!C40)</f>
        <v>2.5919163034149761</v>
      </c>
      <c r="D40" s="133">
        <f>IF(D$2,Annual!D40-MeanTrendFinal!D40,Annual!D40)</f>
        <v>1442.3357405687798</v>
      </c>
      <c r="E40" s="133">
        <f>IF(E$2,Annual!E40-MeanTrendFinal!E40,Annual!E40)</f>
        <v>1457.7049670740253</v>
      </c>
      <c r="F40" s="133">
        <f>IF(F$2,Annual!F40-MeanTrendFinal!F40,Annual!F40)</f>
        <v>1486.3553524482338</v>
      </c>
      <c r="G40" s="133">
        <f>IF(G$2,Annual!G40-MeanTrendFinal!G40,Annual!G40)</f>
        <v>1.7930594285722634</v>
      </c>
      <c r="H40" s="133">
        <f>IF(H$2,Annual!H40-MeanTrendFinal!H40,Annual!H40)</f>
        <v>3.9384444708248978</v>
      </c>
      <c r="I40" s="133">
        <f>IF(I$2,Annual!I40-MeanTrendFinal!I40,Annual!I40)</f>
        <v>1.8647844505076172</v>
      </c>
      <c r="J40" s="133">
        <f>IF(J$2,Annual!J40-MeanTrendFinal!J40,Annual!J40)</f>
        <v>1.6376499714213288</v>
      </c>
      <c r="K40" s="133">
        <f>IF(K$2,Annual!K40-MeanTrendFinal!K40,Annual!K40)</f>
        <v>1.4567227030993966</v>
      </c>
      <c r="L40" s="133">
        <f>IF(L$2,Annual!L40-MeanTrendFinal!L40,Annual!L40)</f>
        <v>-0.40806174740819062</v>
      </c>
      <c r="M40" s="133">
        <f>IF(M$2,Annual!M40-MeanTrendFinal!M40,Annual!M40)</f>
        <v>448.12877181195574</v>
      </c>
      <c r="N40" s="133">
        <f>IF(N$2,Annual!N40-MeanTrendFinal!N40,Annual!N40)</f>
        <v>-7.0978597977298108</v>
      </c>
      <c r="O40" s="133">
        <f>IF(O$2,Annual!O40-MeanTrendFinal!O40,Annual!O40)</f>
        <v>0.19522668258435658</v>
      </c>
      <c r="P40" s="133">
        <f>IF(P$2,Annual!P40-MeanTrendFinal!P40,Annual!P40)</f>
        <v>-2.3665506599229782</v>
      </c>
      <c r="Q40" s="133">
        <f>IF(Q$2,Annual!Q40-MeanTrendFinal!Q40,Annual!Q40)</f>
        <v>1432.4329126717284</v>
      </c>
      <c r="R40" s="133">
        <f>IF(R$2,Annual!R40-MeanTrendFinal!R40,Annual!R40)</f>
        <v>0</v>
      </c>
      <c r="S40" s="133">
        <f>IF(S$2,Annual!S40-MeanTrendFinal!S40,Annual!S40)</f>
        <v>1.4833049931929425</v>
      </c>
      <c r="T40" s="133">
        <f>IF(T$2,Annual!T40-MeanTrendFinal!T40,Annual!T40)</f>
        <v>0</v>
      </c>
      <c r="U40" s="133">
        <f>IF(U$2,Annual!U40-MeanTrendFinal!U40,Annual!U40)</f>
        <v>452.00933895830462</v>
      </c>
      <c r="V40" s="133">
        <f>IF(V$2,Annual!V40-MeanTrendFinal!V40,Annual!V40)</f>
        <v>3.2836098747693221</v>
      </c>
      <c r="W40" s="133">
        <f>IF(W$2,Annual!W40-MeanTrendFinal!W40,Annual!W40)</f>
        <v>434.61654361578803</v>
      </c>
      <c r="X40" s="133">
        <f>IF(X$2,Annual!X40-MeanTrendFinal!X40,Annual!X40)</f>
        <v>1.8417742418984417</v>
      </c>
      <c r="Y40" s="133">
        <f>IF(Y$2,Annual!Y40-MeanTrendFinal!Y40,Annual!Y40)</f>
        <v>1.7178811424658491</v>
      </c>
      <c r="Z40" s="133">
        <f>IF(Z$2,Annual!Z40-MeanTrendFinal!Z40,Annual!Z40)</f>
        <v>373.31879954936329</v>
      </c>
      <c r="AA40" s="133">
        <f>IF(AA$2,Annual!AA40-MeanTrendFinal!AA40,Annual!AA40)</f>
        <v>381.38902208973406</v>
      </c>
      <c r="AB40" s="133">
        <f>IF(AB$2,Annual!AB40-MeanTrendFinal!AB40,Annual!AB40)</f>
        <v>-8.0702225403707875</v>
      </c>
      <c r="AC40" s="133">
        <f>IF(AC$2,Annual!AC40-MeanTrendFinal!AC40,Annual!AC40)</f>
        <v>7.7549073597383096</v>
      </c>
      <c r="AD40" s="133">
        <f>IF(AD$2,Annual!AD40-MeanTrendFinal!AD40,Annual!AD40)</f>
        <v>1.6308605204159599</v>
      </c>
    </row>
    <row r="41" spans="1:30">
      <c r="A41" t="s">
        <v>438</v>
      </c>
      <c r="B41" s="133">
        <f>IF(B$2,Annual!B41-MeanTrendFinal!B41,Annual!B41)</f>
        <v>1.9335695166187605</v>
      </c>
      <c r="C41" s="133">
        <f>IF(C$2,Annual!C41-MeanTrendFinal!C41,Annual!C41)</f>
        <v>1.5034175095827607</v>
      </c>
      <c r="D41" s="133">
        <f>IF(D$2,Annual!D41-MeanTrendFinal!D41,Annual!D41)</f>
        <v>1442.7963975937525</v>
      </c>
      <c r="E41" s="133">
        <f>IF(E$2,Annual!E41-MeanTrendFinal!E41,Annual!E41)</f>
        <v>1457.9473014845059</v>
      </c>
      <c r="F41" s="133">
        <f>IF(F$2,Annual!F41-MeanTrendFinal!F41,Annual!F41)</f>
        <v>1485.9260153879773</v>
      </c>
      <c r="G41" s="133">
        <f>IF(G$2,Annual!G41-MeanTrendFinal!G41,Annual!G41)</f>
        <v>1.9287916046391018</v>
      </c>
      <c r="H41" s="133">
        <f>IF(H$2,Annual!H41-MeanTrendFinal!H41,Annual!H41)</f>
        <v>7.1775799302821852</v>
      </c>
      <c r="I41" s="133">
        <f>IF(I$2,Annual!I41-MeanTrendFinal!I41,Annual!I41)</f>
        <v>2.3900984449059859</v>
      </c>
      <c r="J41" s="133">
        <f>IF(J$2,Annual!J41-MeanTrendFinal!J41,Annual!J41)</f>
        <v>2.0011357904282434</v>
      </c>
      <c r="K41" s="133">
        <f>IF(K$2,Annual!K41-MeanTrendFinal!K41,Annual!K41)</f>
        <v>1.4071452752647984</v>
      </c>
      <c r="L41" s="133">
        <f>IF(L$2,Annual!L41-MeanTrendFinal!L41,Annual!L41)</f>
        <v>-0.9829531696412066</v>
      </c>
      <c r="M41" s="133">
        <f>IF(M$2,Annual!M41-MeanTrendFinal!M41,Annual!M41)</f>
        <v>445.11136706549956</v>
      </c>
      <c r="N41" s="133">
        <f>IF(N$2,Annual!N41-MeanTrendFinal!N41,Annual!N41)</f>
        <v>1.2806603274768236</v>
      </c>
      <c r="O41" s="133">
        <f>IF(O$2,Annual!O41-MeanTrendFinal!O41,Annual!O41)</f>
        <v>4.0541716323152981</v>
      </c>
      <c r="P41" s="133">
        <f>IF(P$2,Annual!P41-MeanTrendFinal!P41,Annual!P41)</f>
        <v>-3.728221005993499</v>
      </c>
      <c r="Q41" s="133">
        <f>IF(Q$2,Annual!Q41-MeanTrendFinal!Q41,Annual!Q41)</f>
        <v>1433.2226886819769</v>
      </c>
      <c r="R41" s="133">
        <f>IF(R$2,Annual!R41-MeanTrendFinal!R41,Annual!R41)</f>
        <v>0</v>
      </c>
      <c r="S41" s="133">
        <f>IF(S$2,Annual!S41-MeanTrendFinal!S41,Annual!S41)</f>
        <v>1.4303658381738311</v>
      </c>
      <c r="T41" s="133">
        <f>IF(T$2,Annual!T41-MeanTrendFinal!T41,Annual!T41)</f>
        <v>0</v>
      </c>
      <c r="U41" s="133">
        <f>IF(U$2,Annual!U41-MeanTrendFinal!U41,Annual!U41)</f>
        <v>452.54239783879245</v>
      </c>
      <c r="V41" s="133">
        <f>IF(V$2,Annual!V41-MeanTrendFinal!V41,Annual!V41)</f>
        <v>-1.4587619361074999</v>
      </c>
      <c r="W41" s="133">
        <f>IF(W$2,Annual!W41-MeanTrendFinal!W41,Annual!W41)</f>
        <v>440.05593059193802</v>
      </c>
      <c r="X41" s="133">
        <f>IF(X$2,Annual!X41-MeanTrendFinal!X41,Annual!X41)</f>
        <v>0.54110231875394987</v>
      </c>
      <c r="Y41" s="133">
        <f>IF(Y$2,Annual!Y41-MeanTrendFinal!Y41,Annual!Y41)</f>
        <v>0.37578406359743965</v>
      </c>
      <c r="Z41" s="133">
        <f>IF(Z$2,Annual!Z41-MeanTrendFinal!Z41,Annual!Z41)</f>
        <v>373.28755426452392</v>
      </c>
      <c r="AA41" s="133">
        <f>IF(AA$2,Annual!AA41-MeanTrendFinal!AA41,Annual!AA41)</f>
        <v>380.82879120606532</v>
      </c>
      <c r="AB41" s="133">
        <f>IF(AB$2,Annual!AB41-MeanTrendFinal!AB41,Annual!AB41)</f>
        <v>-7.5412369415413778</v>
      </c>
      <c r="AC41" s="133">
        <f>IF(AC$2,Annual!AC41-MeanTrendFinal!AC41,Annual!AC41)</f>
        <v>7.3403953992405802</v>
      </c>
      <c r="AD41" s="133">
        <f>IF(AD$2,Annual!AD41-MeanTrendFinal!AD41,Annual!AD41)</f>
        <v>1.66875777316262</v>
      </c>
    </row>
    <row r="42" spans="1:30">
      <c r="A42" t="s">
        <v>439</v>
      </c>
      <c r="B42" s="133">
        <f>IF(B$2,Annual!B42-MeanTrendFinal!B42,Annual!B42)</f>
        <v>1.3381748683883643</v>
      </c>
      <c r="C42" s="133">
        <f>IF(C$2,Annual!C42-MeanTrendFinal!C42,Annual!C42)</f>
        <v>0.46173558229227751</v>
      </c>
      <c r="D42" s="133">
        <f>IF(D$2,Annual!D42-MeanTrendFinal!D42,Annual!D42)</f>
        <v>1445.0897623032538</v>
      </c>
      <c r="E42" s="133">
        <f>IF(E$2,Annual!E42-MeanTrendFinal!E42,Annual!E42)</f>
        <v>1460.2761917357682</v>
      </c>
      <c r="F42" s="133">
        <f>IF(F$2,Annual!F42-MeanTrendFinal!F42,Annual!F42)</f>
        <v>1488.1251323448384</v>
      </c>
      <c r="G42" s="133">
        <f>IF(G$2,Annual!G42-MeanTrendFinal!G42,Annual!G42)</f>
        <v>3.3546349604227643</v>
      </c>
      <c r="H42" s="133">
        <f>IF(H$2,Annual!H42-MeanTrendFinal!H42,Annual!H42)</f>
        <v>4.8507614664822896</v>
      </c>
      <c r="I42" s="133">
        <f>IF(I$2,Annual!I42-MeanTrendFinal!I42,Annual!I42)</f>
        <v>1.6350536806005067</v>
      </c>
      <c r="J42" s="133">
        <f>IF(J$2,Annual!J42-MeanTrendFinal!J42,Annual!J42)</f>
        <v>1.8345620106805072</v>
      </c>
      <c r="K42" s="133">
        <f>IF(K$2,Annual!K42-MeanTrendFinal!K42,Annual!K42)</f>
        <v>1.5790643739410117</v>
      </c>
      <c r="L42" s="133">
        <f>IF(L$2,Annual!L42-MeanTrendFinal!L42,Annual!L42)</f>
        <v>-5.5989306659468809E-2</v>
      </c>
      <c r="M42" s="133">
        <f>IF(M$2,Annual!M42-MeanTrendFinal!M42,Annual!M42)</f>
        <v>447.82582111876127</v>
      </c>
      <c r="N42" s="133">
        <f>IF(N$2,Annual!N42-MeanTrendFinal!N42,Annual!N42)</f>
        <v>5.7983569377668687</v>
      </c>
      <c r="O42" s="133">
        <f>IF(O$2,Annual!O42-MeanTrendFinal!O42,Annual!O42)</f>
        <v>1.2795711606077926</v>
      </c>
      <c r="P42" s="133">
        <f>IF(P$2,Annual!P42-MeanTrendFinal!P42,Annual!P42)</f>
        <v>-1.7363058177286859</v>
      </c>
      <c r="Q42" s="133">
        <f>IF(Q$2,Annual!Q42-MeanTrendFinal!Q42,Annual!Q42)</f>
        <v>1434.3336283074543</v>
      </c>
      <c r="R42" s="133">
        <f>IF(R$2,Annual!R42-MeanTrendFinal!R42,Annual!R42)</f>
        <v>0</v>
      </c>
      <c r="S42" s="133">
        <f>IF(S$2,Annual!S42-MeanTrendFinal!S42,Annual!S42)</f>
        <v>1.4247644295302233</v>
      </c>
      <c r="T42" s="133">
        <f>IF(T$2,Annual!T42-MeanTrendFinal!T42,Annual!T42)</f>
        <v>0</v>
      </c>
      <c r="U42" s="133">
        <f>IF(U$2,Annual!U42-MeanTrendFinal!U42,Annual!U42)</f>
        <v>453.25000411749164</v>
      </c>
      <c r="V42" s="133">
        <f>IF(V$2,Annual!V42-MeanTrendFinal!V42,Annual!V42)</f>
        <v>-1.1515714326803206</v>
      </c>
      <c r="W42" s="133">
        <f>IF(W$2,Annual!W42-MeanTrendFinal!W42,Annual!W42)</f>
        <v>437.73320718023092</v>
      </c>
      <c r="X42" s="133">
        <f>IF(X$2,Annual!X42-MeanTrendFinal!X42,Annual!X42)</f>
        <v>1.3538236629823786</v>
      </c>
      <c r="Y42" s="133">
        <f>IF(Y$2,Annual!Y42-MeanTrendFinal!Y42,Annual!Y42)</f>
        <v>1.4784814658669099</v>
      </c>
      <c r="Z42" s="133">
        <f>IF(Z$2,Annual!Z42-MeanTrendFinal!Z42,Annual!Z42)</f>
        <v>373.46202341481847</v>
      </c>
      <c r="AA42" s="133">
        <f>IF(AA$2,Annual!AA42-MeanTrendFinal!AA42,Annual!AA42)</f>
        <v>380.94886134678933</v>
      </c>
      <c r="AB42" s="133">
        <f>IF(AB$2,Annual!AB42-MeanTrendFinal!AB42,Annual!AB42)</f>
        <v>-7.4868379319708289</v>
      </c>
      <c r="AC42" s="133">
        <f>IF(AC$2,Annual!AC42-MeanTrendFinal!AC42,Annual!AC42)</f>
        <v>7.2469653016899391</v>
      </c>
      <c r="AD42" s="133">
        <f>IF(AD$2,Annual!AD42-MeanTrendFinal!AD42,Annual!AD42)</f>
        <v>1.7829638553059297</v>
      </c>
    </row>
    <row r="43" spans="1:30">
      <c r="A43" t="s">
        <v>440</v>
      </c>
      <c r="B43" s="133">
        <f>IF(B$2,Annual!B43-MeanTrendFinal!B43,Annual!B43)</f>
        <v>2.0549608122177432</v>
      </c>
      <c r="C43" s="133">
        <f>IF(C$2,Annual!C43-MeanTrendFinal!C43,Annual!C43)</f>
        <v>2.2941668079383248</v>
      </c>
      <c r="D43" s="133">
        <f>IF(D$2,Annual!D43-MeanTrendFinal!D43,Annual!D43)</f>
        <v>1447.8826814187539</v>
      </c>
      <c r="E43" s="133">
        <f>IF(E$2,Annual!E43-MeanTrendFinal!E43,Annual!E43)</f>
        <v>1465.0675171282805</v>
      </c>
      <c r="F43" s="133">
        <f>IF(F$2,Annual!F43-MeanTrendFinal!F43,Annual!F43)</f>
        <v>1491.7376676808756</v>
      </c>
      <c r="G43" s="133">
        <f>IF(G$2,Annual!G43-MeanTrendFinal!G43,Annual!G43)</f>
        <v>3.5800239141478229</v>
      </c>
      <c r="H43" s="133">
        <f>IF(H$2,Annual!H43-MeanTrendFinal!H43,Annual!H43)</f>
        <v>-0.14609473364828318</v>
      </c>
      <c r="I43" s="133">
        <f>IF(I$2,Annual!I43-MeanTrendFinal!I43,Annual!I43)</f>
        <v>1.5834605239282151</v>
      </c>
      <c r="J43" s="133">
        <f>IF(J$2,Annual!J43-MeanTrendFinal!J43,Annual!J43)</f>
        <v>1.8370500566616599</v>
      </c>
      <c r="K43" s="133">
        <f>IF(K$2,Annual!K43-MeanTrendFinal!K43,Annual!K43)</f>
        <v>1.6212743079904119</v>
      </c>
      <c r="L43" s="133">
        <f>IF(L$2,Annual!L43-MeanTrendFinal!L43,Annual!L43)</f>
        <v>3.7813784062178744E-2</v>
      </c>
      <c r="M43" s="133">
        <f>IF(M$2,Annual!M43-MeanTrendFinal!M43,Annual!M43)</f>
        <v>446.46295167255073</v>
      </c>
      <c r="N43" s="133">
        <f>IF(N$2,Annual!N43-MeanTrendFinal!N43,Annual!N43)</f>
        <v>0.24537535207498351</v>
      </c>
      <c r="O43" s="133">
        <f>IF(O$2,Annual!O43-MeanTrendFinal!O43,Annual!O43)</f>
        <v>1.0413701390830876</v>
      </c>
      <c r="P43" s="133">
        <f>IF(P$2,Annual!P43-MeanTrendFinal!P43,Annual!P43)</f>
        <v>-0.78756887403017428</v>
      </c>
      <c r="Q43" s="133">
        <f>IF(Q$2,Annual!Q43-MeanTrendFinal!Q43,Annual!Q43)</f>
        <v>1435.0099687027</v>
      </c>
      <c r="R43" s="133">
        <f>IF(R$2,Annual!R43-MeanTrendFinal!R43,Annual!R43)</f>
        <v>0</v>
      </c>
      <c r="S43" s="133">
        <f>IF(S$2,Annual!S43-MeanTrendFinal!S43,Annual!S43)</f>
        <v>1.3162792779504824</v>
      </c>
      <c r="T43" s="133">
        <f>IF(T$2,Annual!T43-MeanTrendFinal!T43,Annual!T43)</f>
        <v>0</v>
      </c>
      <c r="U43" s="133">
        <f>IF(U$2,Annual!U43-MeanTrendFinal!U43,Annual!U43)</f>
        <v>454.17906502921898</v>
      </c>
      <c r="V43" s="133">
        <f>IF(V$2,Annual!V43-MeanTrendFinal!V43,Annual!V43)</f>
        <v>-0.54386040460139284</v>
      </c>
      <c r="W43" s="133">
        <f>IF(W$2,Annual!W43-MeanTrendFinal!W43,Annual!W43)</f>
        <v>425.9289619077303</v>
      </c>
      <c r="X43" s="133">
        <f>IF(X$2,Annual!X43-MeanTrendFinal!X43,Annual!X43)</f>
        <v>0.97808250517745776</v>
      </c>
      <c r="Y43" s="133">
        <f>IF(Y$2,Annual!Y43-MeanTrendFinal!Y43,Annual!Y43)</f>
        <v>0.47995874028208263</v>
      </c>
      <c r="Z43" s="133">
        <f>IF(Z$2,Annual!Z43-MeanTrendFinal!Z43,Annual!Z43)</f>
        <v>373.97391030945033</v>
      </c>
      <c r="AA43" s="133">
        <f>IF(AA$2,Annual!AA43-MeanTrendFinal!AA43,Annual!AA43)</f>
        <v>381.36330483385728</v>
      </c>
      <c r="AB43" s="133">
        <f>IF(AB$2,Annual!AB43-MeanTrendFinal!AB43,Annual!AB43)</f>
        <v>-7.3893945244069874</v>
      </c>
      <c r="AC43" s="133">
        <f>IF(AC$2,Annual!AC43-MeanTrendFinal!AC43,Annual!AC43)</f>
        <v>7.0393225637603809</v>
      </c>
      <c r="AD43" s="133">
        <f>IF(AD$2,Annual!AD43-MeanTrendFinal!AD43,Annual!AD43)</f>
        <v>1.8650997397170299</v>
      </c>
    </row>
    <row r="44" spans="1:30">
      <c r="A44" t="s">
        <v>441</v>
      </c>
      <c r="B44" s="133">
        <f>IF(B$2,Annual!B44-MeanTrendFinal!B44,Annual!B44)</f>
        <v>1.3179425169980163</v>
      </c>
      <c r="C44" s="133">
        <f>IF(C$2,Annual!C44-MeanTrendFinal!C44,Annual!C44)</f>
        <v>1.1523616280193494</v>
      </c>
      <c r="D44" s="133">
        <f>IF(D$2,Annual!D44-MeanTrendFinal!D44,Annual!D44)</f>
        <v>1453.1735035554539</v>
      </c>
      <c r="E44" s="133">
        <f>IF(E$2,Annual!E44-MeanTrendFinal!E44,Annual!E44)</f>
        <v>1468.4644458982807</v>
      </c>
      <c r="F44" s="133">
        <f>IF(F$2,Annual!F44-MeanTrendFinal!F44,Annual!F44)</f>
        <v>1493.8472294078813</v>
      </c>
      <c r="G44" s="133">
        <f>IF(G$2,Annual!G44-MeanTrendFinal!G44,Annual!G44)</f>
        <v>1.1080374877025179</v>
      </c>
      <c r="H44" s="133">
        <f>IF(H$2,Annual!H44-MeanTrendFinal!H44,Annual!H44)</f>
        <v>0.37604125659722598</v>
      </c>
      <c r="I44" s="133">
        <f>IF(I$2,Annual!I44-MeanTrendFinal!I44,Annual!I44)</f>
        <v>2.3703421080644826</v>
      </c>
      <c r="J44" s="133">
        <f>IF(J$2,Annual!J44-MeanTrendFinal!J44,Annual!J44)</f>
        <v>1.5558914552433301</v>
      </c>
      <c r="K44" s="133">
        <f>IF(K$2,Annual!K44-MeanTrendFinal!K44,Annual!K44)</f>
        <v>1.7932835169337011</v>
      </c>
      <c r="L44" s="133">
        <f>IF(L$2,Annual!L44-MeanTrendFinal!L44,Annual!L44)</f>
        <v>-0.57705859113083169</v>
      </c>
      <c r="M44" s="133">
        <f>IF(M$2,Annual!M44-MeanTrendFinal!M44,Annual!M44)</f>
        <v>443.30345245374349</v>
      </c>
      <c r="N44" s="133">
        <f>IF(N$2,Annual!N44-MeanTrendFinal!N44,Annual!N44)</f>
        <v>-0.5394211901488255</v>
      </c>
      <c r="O44" s="133">
        <f>IF(O$2,Annual!O44-MeanTrendFinal!O44,Annual!O44)</f>
        <v>1.8548711083744018</v>
      </c>
      <c r="P44" s="133">
        <f>IF(P$2,Annual!P44-MeanTrendFinal!P44,Annual!P44)</f>
        <v>-1.2884711553798125</v>
      </c>
      <c r="Q44" s="133">
        <f>IF(Q$2,Annual!Q44-MeanTrendFinal!Q44,Annual!Q44)</f>
        <v>1436.3202171887724</v>
      </c>
      <c r="R44" s="133">
        <f>IF(R$2,Annual!R44-MeanTrendFinal!R44,Annual!R44)</f>
        <v>0</v>
      </c>
      <c r="S44" s="133">
        <f>IF(S$2,Annual!S44-MeanTrendFinal!S44,Annual!S44)</f>
        <v>1.3431926932952234</v>
      </c>
      <c r="T44" s="133">
        <f>IF(T$2,Annual!T44-MeanTrendFinal!T44,Annual!T44)</f>
        <v>0</v>
      </c>
      <c r="U44" s="133">
        <f>IF(U$2,Annual!U44-MeanTrendFinal!U44,Annual!U44)</f>
        <v>455.16926986115072</v>
      </c>
      <c r="V44" s="133">
        <f>IF(V$2,Annual!V44-MeanTrendFinal!V44,Annual!V44)</f>
        <v>-0.28667458375446486</v>
      </c>
      <c r="W44" s="133">
        <f>IF(W$2,Annual!W44-MeanTrendFinal!W44,Annual!W44)</f>
        <v>422.72691059144074</v>
      </c>
      <c r="X44" s="133">
        <f>IF(X$2,Annual!X44-MeanTrendFinal!X44,Annual!X44)</f>
        <v>0.56411646416760775</v>
      </c>
      <c r="Y44" s="133">
        <f>IF(Y$2,Annual!Y44-MeanTrendFinal!Y44,Annual!Y44)</f>
        <v>0.57176321940373143</v>
      </c>
      <c r="Z44" s="133">
        <f>IF(Z$2,Annual!Z44-MeanTrendFinal!Z44,Annual!Z44)</f>
        <v>374.02156493192666</v>
      </c>
      <c r="AA44" s="133">
        <f>IF(AA$2,Annual!AA44-MeanTrendFinal!AA44,Annual!AA44)</f>
        <v>380.52351763732639</v>
      </c>
      <c r="AB44" s="133">
        <f>IF(AB$2,Annual!AB44-MeanTrendFinal!AB44,Annual!AB44)</f>
        <v>-6.5019527053997415</v>
      </c>
      <c r="AC44" s="133">
        <f>IF(AC$2,Annual!AC44-MeanTrendFinal!AC44,Annual!AC44)</f>
        <v>6.2727827789137702</v>
      </c>
      <c r="AD44" s="133">
        <f>IF(AD$2,Annual!AD44-MeanTrendFinal!AD44,Annual!AD44)</f>
        <v>1.8455291067849302</v>
      </c>
    </row>
    <row r="45" spans="1:30">
      <c r="A45" t="s">
        <v>442</v>
      </c>
      <c r="B45" s="133">
        <f>IF(B$2,Annual!B45-MeanTrendFinal!B45,Annual!B45)</f>
        <v>1.1682388815092537</v>
      </c>
      <c r="C45" s="133">
        <f>IF(C$2,Annual!C45-MeanTrendFinal!C45,Annual!C45)</f>
        <v>0.75303524456131754</v>
      </c>
      <c r="D45" s="133">
        <f>IF(D$2,Annual!D45-MeanTrendFinal!D45,Annual!D45)</f>
        <v>1458.3404918809042</v>
      </c>
      <c r="E45" s="133">
        <f>IF(E$2,Annual!E45-MeanTrendFinal!E45,Annual!E45)</f>
        <v>1473.2469812293057</v>
      </c>
      <c r="F45" s="133">
        <f>IF(F$2,Annual!F45-MeanTrendFinal!F45,Annual!F45)</f>
        <v>1495.9007730842216</v>
      </c>
      <c r="G45" s="133">
        <f>IF(G$2,Annual!G45-MeanTrendFinal!G45,Annual!G45)</f>
        <v>0.90722526534054992</v>
      </c>
      <c r="H45" s="133">
        <f>IF(H$2,Annual!H45-MeanTrendFinal!H45,Annual!H45)</f>
        <v>-0.71601090549560098</v>
      </c>
      <c r="I45" s="133">
        <f>IF(I$2,Annual!I45-MeanTrendFinal!I45,Annual!I45)</f>
        <v>1.0379533866766266</v>
      </c>
      <c r="J45" s="133">
        <f>IF(J$2,Annual!J45-MeanTrendFinal!J45,Annual!J45)</f>
        <v>1.6868626405728726</v>
      </c>
      <c r="K45" s="133">
        <f>IF(K$2,Annual!K45-MeanTrendFinal!K45,Annual!K45)</f>
        <v>1.808016539490644</v>
      </c>
      <c r="L45" s="133">
        <f>IF(L$2,Annual!L45-MeanTrendFinal!L45,Annual!L45)</f>
        <v>0.77006315281407856</v>
      </c>
      <c r="M45" s="133">
        <f>IF(M$2,Annual!M45-MeanTrendFinal!M45,Annual!M45)</f>
        <v>442.85389159606831</v>
      </c>
      <c r="N45" s="133">
        <f>IF(N$2,Annual!N45-MeanTrendFinal!N45,Annual!N45)</f>
        <v>0.74800754442296835</v>
      </c>
      <c r="O45" s="133">
        <f>IF(O$2,Annual!O45-MeanTrendFinal!O45,Annual!O45)</f>
        <v>-3.3875124501358309</v>
      </c>
      <c r="P45" s="133">
        <f>IF(P$2,Annual!P45-MeanTrendFinal!P45,Annual!P45)</f>
        <v>-6.3452421877310208</v>
      </c>
      <c r="Q45" s="133">
        <f>IF(Q$2,Annual!Q45-MeanTrendFinal!Q45,Annual!Q45)</f>
        <v>1437.5881802635258</v>
      </c>
      <c r="R45" s="133">
        <f>IF(R$2,Annual!R45-MeanTrendFinal!R45,Annual!R45)</f>
        <v>0</v>
      </c>
      <c r="S45" s="133">
        <f>IF(S$2,Annual!S45-MeanTrendFinal!S45,Annual!S45)</f>
        <v>1.3613794800811063</v>
      </c>
      <c r="T45" s="133">
        <f>IF(T$2,Annual!T45-MeanTrendFinal!T45,Annual!T45)</f>
        <v>0</v>
      </c>
      <c r="U45" s="133">
        <f>IF(U$2,Annual!U45-MeanTrendFinal!U45,Annual!U45)</f>
        <v>456.32002996466258</v>
      </c>
      <c r="V45" s="133">
        <f>IF(V$2,Annual!V45-MeanTrendFinal!V45,Annual!V45)</f>
        <v>9.1468873240785342E-2</v>
      </c>
      <c r="W45" s="133">
        <f>IF(W$2,Annual!W45-MeanTrendFinal!W45,Annual!W45)</f>
        <v>399.80199013008178</v>
      </c>
      <c r="X45" s="133">
        <f>IF(X$2,Annual!X45-MeanTrendFinal!X45,Annual!X45)</f>
        <v>1.4870255188118797</v>
      </c>
      <c r="Y45" s="133">
        <f>IF(Y$2,Annual!Y45-MeanTrendFinal!Y45,Annual!Y45)</f>
        <v>1.596328759842347</v>
      </c>
      <c r="Z45" s="133">
        <f>IF(Z$2,Annual!Z45-MeanTrendFinal!Z45,Annual!Z45)</f>
        <v>373.43443569138918</v>
      </c>
      <c r="AA45" s="133">
        <f>IF(AA$2,Annual!AA45-MeanTrendFinal!AA45,Annual!AA45)</f>
        <v>379.86144804145761</v>
      </c>
      <c r="AB45" s="133">
        <f>IF(AB$2,Annual!AB45-MeanTrendFinal!AB45,Annual!AB45)</f>
        <v>-6.4270123500684173</v>
      </c>
      <c r="AC45" s="133">
        <f>IF(AC$2,Annual!AC45-MeanTrendFinal!AC45,Annual!AC45)</f>
        <v>6.2560508063252387</v>
      </c>
      <c r="AD45" s="133">
        <f>IF(AD$2,Annual!AD45-MeanTrendFinal!AD45,Annual!AD45)</f>
        <v>1.8844010884912401</v>
      </c>
    </row>
    <row r="46" spans="1:30">
      <c r="A46" t="s">
        <v>443</v>
      </c>
      <c r="B46" s="133">
        <f>IF(B$2,Annual!B46-MeanTrendFinal!B46,Annual!B46)</f>
        <v>1.3709930713719842</v>
      </c>
      <c r="C46" s="133">
        <f>IF(C$2,Annual!C46-MeanTrendFinal!C46,Annual!C46)</f>
        <v>1.382774743932913</v>
      </c>
      <c r="D46" s="133">
        <f>IF(D$2,Annual!D46-MeanTrendFinal!D46,Annual!D46)</f>
        <v>1461.1363905510489</v>
      </c>
      <c r="E46" s="133">
        <f>IF(E$2,Annual!E46-MeanTrendFinal!E46,Annual!E46)</f>
        <v>1476.2283745831598</v>
      </c>
      <c r="F46" s="133">
        <f>IF(F$2,Annual!F46-MeanTrendFinal!F46,Annual!F46)</f>
        <v>1498.3078470040048</v>
      </c>
      <c r="G46" s="133">
        <f>IF(G$2,Annual!G46-MeanTrendFinal!G46,Annual!G46)</f>
        <v>1.051992242745392</v>
      </c>
      <c r="H46" s="133">
        <f>IF(H$2,Annual!H46-MeanTrendFinal!H46,Annual!H46)</f>
        <v>3.1269947787823327</v>
      </c>
      <c r="I46" s="133">
        <f>IF(I$2,Annual!I46-MeanTrendFinal!I46,Annual!I46)</f>
        <v>1.3505908467051242</v>
      </c>
      <c r="J46" s="133">
        <f>IF(J$2,Annual!J46-MeanTrendFinal!J46,Annual!J46)</f>
        <v>1.6450242292010309</v>
      </c>
      <c r="K46" s="133">
        <f>IF(K$2,Annual!K46-MeanTrendFinal!K46,Annual!K46)</f>
        <v>1.808016539490644</v>
      </c>
      <c r="L46" s="133">
        <f>IF(L$2,Annual!L46-MeanTrendFinal!L46,Annual!L46)</f>
        <v>0.45742569278547329</v>
      </c>
      <c r="M46" s="133">
        <f>IF(M$2,Annual!M46-MeanTrendFinal!M46,Annual!M46)</f>
        <v>442.80131554006692</v>
      </c>
      <c r="N46" s="133">
        <f>IF(N$2,Annual!N46-MeanTrendFinal!N46,Annual!N46)</f>
        <v>1.9208678230661747</v>
      </c>
      <c r="O46" s="133">
        <f>IF(O$2,Annual!O46-MeanTrendFinal!O46,Annual!O46)</f>
        <v>-4.9794639275864396</v>
      </c>
      <c r="P46" s="133">
        <f>IF(P$2,Annual!P46-MeanTrendFinal!P46,Annual!P46)</f>
        <v>-7.389688483819282</v>
      </c>
      <c r="Q46" s="133">
        <f>IF(Q$2,Annual!Q46-MeanTrendFinal!Q46,Annual!Q46)</f>
        <v>1438.4502421865679</v>
      </c>
      <c r="R46" s="133">
        <f>IF(R$2,Annual!R46-MeanTrendFinal!R46,Annual!R46)</f>
        <v>0</v>
      </c>
      <c r="S46" s="133">
        <f>IF(S$2,Annual!S46-MeanTrendFinal!S46,Annual!S46)</f>
        <v>1.3461691800581523</v>
      </c>
      <c r="T46" s="133">
        <f>IF(T$2,Annual!T46-MeanTrendFinal!T46,Annual!T46)</f>
        <v>0</v>
      </c>
      <c r="U46" s="133">
        <f>IF(U$2,Annual!U46-MeanTrendFinal!U46,Annual!U46)</f>
        <v>457.27879581414027</v>
      </c>
      <c r="V46" s="133">
        <f>IF(V$2,Annual!V46-MeanTrendFinal!V46,Annual!V46)</f>
        <v>-0.44054020323516241</v>
      </c>
      <c r="W46" s="133">
        <f>IF(W$2,Annual!W46-MeanTrendFinal!W46,Annual!W46)</f>
        <v>408.78865327483976</v>
      </c>
      <c r="X46" s="133">
        <f>IF(X$2,Annual!X46-MeanTrendFinal!X46,Annual!X46)</f>
        <v>0.67704434894046983</v>
      </c>
      <c r="Y46" s="133">
        <f>IF(Y$2,Annual!Y46-MeanTrendFinal!Y46,Annual!Y46)</f>
        <v>0.75370904934581873</v>
      </c>
      <c r="Z46" s="133">
        <f>IF(Z$2,Annual!Z46-MeanTrendFinal!Z46,Annual!Z46)</f>
        <v>374.73502854356218</v>
      </c>
      <c r="AA46" s="133">
        <f>IF(AA$2,Annual!AA46-MeanTrendFinal!AA46,Annual!AA46)</f>
        <v>380.74597421688702</v>
      </c>
      <c r="AB46" s="133">
        <f>IF(AB$2,Annual!AB46-MeanTrendFinal!AB46,Annual!AB46)</f>
        <v>-6.0109456733248194</v>
      </c>
      <c r="AC46" s="133">
        <f>IF(AC$2,Annual!AC46-MeanTrendFinal!AC46,Annual!AC46)</f>
        <v>5.8989082056197297</v>
      </c>
      <c r="AD46" s="133">
        <f>IF(AD$2,Annual!AD46-MeanTrendFinal!AD46,Annual!AD46)</f>
        <v>2.0303873664884602</v>
      </c>
    </row>
    <row r="47" spans="1:30">
      <c r="A47" t="s">
        <v>444</v>
      </c>
      <c r="B47" s="133">
        <f>IF(B$2,Annual!B47-MeanTrendFinal!B47,Annual!B47)</f>
        <v>1.3618770927241286</v>
      </c>
      <c r="C47" s="133">
        <f>IF(C$2,Annual!C47-MeanTrendFinal!C47,Annual!C47)</f>
        <v>-4.5846345848232772E-2</v>
      </c>
      <c r="D47" s="133">
        <f>IF(D$2,Annual!D47-MeanTrendFinal!D47,Annual!D47)</f>
        <v>1464.6661572212424</v>
      </c>
      <c r="E47" s="133">
        <f>IF(E$2,Annual!E47-MeanTrendFinal!E47,Annual!E47)</f>
        <v>1478.7097008520223</v>
      </c>
      <c r="F47" s="133">
        <f>IF(F$2,Annual!F47-MeanTrendFinal!F47,Annual!F47)</f>
        <v>1500.2467190827481</v>
      </c>
      <c r="G47" s="133">
        <f>IF(G$2,Annual!G47-MeanTrendFinal!G47,Annual!G47)</f>
        <v>1.4129811387975977</v>
      </c>
      <c r="H47" s="133">
        <f>IF(H$2,Annual!H47-MeanTrendFinal!H47,Annual!H47)</f>
        <v>2.58440899354202</v>
      </c>
      <c r="I47" s="133">
        <f>IF(I$2,Annual!I47-MeanTrendFinal!I47,Annual!I47)</f>
        <v>1.8787861652745264</v>
      </c>
      <c r="J47" s="133">
        <f>IF(J$2,Annual!J47-MeanTrendFinal!J47,Annual!J47)</f>
        <v>1.1489583490933875</v>
      </c>
      <c r="K47" s="133">
        <f>IF(K$2,Annual!K47-MeanTrendFinal!K47,Annual!K47)</f>
        <v>1.7738847233412292</v>
      </c>
      <c r="L47" s="133">
        <f>IF(L$2,Annual!L47-MeanTrendFinal!L47,Annual!L47)</f>
        <v>-0.10490144193332734</v>
      </c>
      <c r="M47" s="133">
        <f>IF(M$2,Annual!M47-MeanTrendFinal!M47,Annual!M47)</f>
        <v>438.80434725628493</v>
      </c>
      <c r="N47" s="133">
        <f>IF(N$2,Annual!N47-MeanTrendFinal!N47,Annual!N47)</f>
        <v>-0.22736503264537689</v>
      </c>
      <c r="O47" s="133">
        <f>IF(O$2,Annual!O47-MeanTrendFinal!O47,Annual!O47)</f>
        <v>3.1405372657824557</v>
      </c>
      <c r="P47" s="133">
        <f>IF(P$2,Annual!P47-MeanTrendFinal!P47,Annual!P47)</f>
        <v>2.1593917761178059</v>
      </c>
      <c r="Q47" s="133">
        <f>IF(Q$2,Annual!Q47-MeanTrendFinal!Q47,Annual!Q47)</f>
        <v>1440.0102693978513</v>
      </c>
      <c r="R47" s="133">
        <f>IF(R$2,Annual!R47-MeanTrendFinal!R47,Annual!R47)</f>
        <v>0</v>
      </c>
      <c r="S47" s="133">
        <f>IF(S$2,Annual!S47-MeanTrendFinal!S47,Annual!S47)</f>
        <v>1.3540836302331181</v>
      </c>
      <c r="T47" s="133">
        <f>IF(T$2,Annual!T47-MeanTrendFinal!T47,Annual!T47)</f>
        <v>0</v>
      </c>
      <c r="U47" s="133">
        <f>IF(U$2,Annual!U47-MeanTrendFinal!U47,Annual!U47)</f>
        <v>458.18067576258488</v>
      </c>
      <c r="V47" s="133">
        <f>IF(V$2,Annual!V47-MeanTrendFinal!V47,Annual!V47)</f>
        <v>-2.1699234402090539</v>
      </c>
      <c r="W47" s="133">
        <f>IF(W$2,Annual!W47-MeanTrendFinal!W47,Annual!W47)</f>
        <v>422.54709088987948</v>
      </c>
      <c r="X47" s="133">
        <f>IF(X$2,Annual!X47-MeanTrendFinal!X47,Annual!X47)</f>
        <v>0.26033415176831554</v>
      </c>
      <c r="Y47" s="133">
        <f>IF(Y$2,Annual!Y47-MeanTrendFinal!Y47,Annual!Y47)</f>
        <v>0.14151170571485849</v>
      </c>
      <c r="Z47" s="133">
        <f>IF(Z$2,Annual!Z47-MeanTrendFinal!Z47,Annual!Z47)</f>
        <v>371.14452102037745</v>
      </c>
      <c r="AA47" s="133">
        <f>IF(AA$2,Annual!AA47-MeanTrendFinal!AA47,Annual!AA47)</f>
        <v>377.68395316127294</v>
      </c>
      <c r="AB47" s="133">
        <f>IF(AB$2,Annual!AB47-MeanTrendFinal!AB47,Annual!AB47)</f>
        <v>-6.5394321408955056</v>
      </c>
      <c r="AC47" s="133">
        <f>IF(AC$2,Annual!AC47-MeanTrendFinal!AC47,Annual!AC47)</f>
        <v>6.2688784301226788</v>
      </c>
      <c r="AD47" s="133">
        <f>IF(AD$2,Annual!AD47-MeanTrendFinal!AD47,Annual!AD47)</f>
        <v>2.0165440637737699</v>
      </c>
    </row>
    <row r="48" spans="1:30">
      <c r="A48" t="s">
        <v>445</v>
      </c>
      <c r="B48" s="133">
        <f>IF(B$2,Annual!B48-MeanTrendFinal!B48,Annual!B48)</f>
        <v>2.5676026388502748</v>
      </c>
      <c r="C48" s="133">
        <f>IF(C$2,Annual!C48-MeanTrendFinal!C48,Annual!C48)</f>
        <v>3.8830821628877743</v>
      </c>
      <c r="D48" s="133">
        <f>IF(D$2,Annual!D48-MeanTrendFinal!D48,Annual!D48)</f>
        <v>1466.6586004597407</v>
      </c>
      <c r="E48" s="133">
        <f>IF(E$2,Annual!E48-MeanTrendFinal!E48,Annual!E48)</f>
        <v>1482.1110624282974</v>
      </c>
      <c r="F48" s="133">
        <f>IF(F$2,Annual!F48-MeanTrendFinal!F48,Annual!F48)</f>
        <v>1503.7337233550045</v>
      </c>
      <c r="G48" s="133">
        <f>IF(G$2,Annual!G48-MeanTrendFinal!G48,Annual!G48)</f>
        <v>2.2535639750955738</v>
      </c>
      <c r="H48" s="133">
        <f>IF(H$2,Annual!H48-MeanTrendFinal!H48,Annual!H48)</f>
        <v>2.4720678888620284</v>
      </c>
      <c r="I48" s="133">
        <f>IF(I$2,Annual!I48-MeanTrendFinal!I48,Annual!I48)</f>
        <v>1.1083604697661009</v>
      </c>
      <c r="J48" s="133">
        <f>IF(J$2,Annual!J48-MeanTrendFinal!J48,Annual!J48)</f>
        <v>1.0815935705641877</v>
      </c>
      <c r="K48" s="133">
        <f>IF(K$2,Annual!K48-MeanTrendFinal!K48,Annual!K48)</f>
        <v>1.6836768364902475</v>
      </c>
      <c r="L48" s="133">
        <f>IF(L$2,Annual!L48-MeanTrendFinal!L48,Annual!L48)</f>
        <v>0.57531636672422948</v>
      </c>
      <c r="M48" s="133">
        <f>IF(M$2,Annual!M48-MeanTrendFinal!M48,Annual!M48)</f>
        <v>437.03636718371718</v>
      </c>
      <c r="N48" s="133">
        <f>IF(N$2,Annual!N48-MeanTrendFinal!N48,Annual!N48)</f>
        <v>-8.6004682890994388E-2</v>
      </c>
      <c r="O48" s="133">
        <f>IF(O$2,Annual!O48-MeanTrendFinal!O48,Annual!O48)</f>
        <v>0.52654628153582683</v>
      </c>
      <c r="P48" s="133">
        <f>IF(P$2,Annual!P48-MeanTrendFinal!P48,Annual!P48)</f>
        <v>-2.8368446931804883</v>
      </c>
      <c r="Q48" s="133">
        <f>IF(Q$2,Annual!Q48-MeanTrendFinal!Q48,Annual!Q48)</f>
        <v>1441.8875561303043</v>
      </c>
      <c r="R48" s="133">
        <f>IF(R$2,Annual!R48-MeanTrendFinal!R48,Annual!R48)</f>
        <v>0</v>
      </c>
      <c r="S48" s="133">
        <f>IF(S$2,Annual!S48-MeanTrendFinal!S48,Annual!S48)</f>
        <v>1.4129893174793335</v>
      </c>
      <c r="T48" s="133">
        <f>IF(T$2,Annual!T48-MeanTrendFinal!T48,Annual!T48)</f>
        <v>0</v>
      </c>
      <c r="U48" s="133">
        <f>IF(U$2,Annual!U48-MeanTrendFinal!U48,Annual!U48)</f>
        <v>459.76744271497535</v>
      </c>
      <c r="V48" s="133">
        <f>IF(V$2,Annual!V48-MeanTrendFinal!V48,Annual!V48)</f>
        <v>-0.6625430422976919</v>
      </c>
      <c r="W48" s="133">
        <f>IF(W$2,Annual!W48-MeanTrendFinal!W48,Annual!W48)</f>
        <v>426.79210658399171</v>
      </c>
      <c r="X48" s="133">
        <f>IF(X$2,Annual!X48-MeanTrendFinal!X48,Annual!X48)</f>
        <v>0.61448445456884215</v>
      </c>
      <c r="Y48" s="133">
        <f>IF(Y$2,Annual!Y48-MeanTrendFinal!Y48,Annual!Y48)</f>
        <v>0.6567318002958622</v>
      </c>
      <c r="Z48" s="133">
        <f>IF(Z$2,Annual!Z48-MeanTrendFinal!Z48,Annual!Z48)</f>
        <v>372.30784839789101</v>
      </c>
      <c r="AA48" s="133">
        <f>IF(AA$2,Annual!AA48-MeanTrendFinal!AA48,Annual!AA48)</f>
        <v>378.82695970392314</v>
      </c>
      <c r="AB48" s="133">
        <f>IF(AB$2,Annual!AB48-MeanTrendFinal!AB48,Annual!AB48)</f>
        <v>-6.5191113060321229</v>
      </c>
      <c r="AC48" s="133">
        <f>IF(AC$2,Annual!AC48-MeanTrendFinal!AC48,Annual!AC48)</f>
        <v>6.2958693108307404</v>
      </c>
      <c r="AD48" s="133">
        <f>IF(AD$2,Annual!AD48-MeanTrendFinal!AD48,Annual!AD48)</f>
        <v>2.0536988424108999</v>
      </c>
    </row>
    <row r="49" spans="1:30">
      <c r="A49" t="s">
        <v>446</v>
      </c>
      <c r="B49" s="133">
        <f>IF(B$2,Annual!B49-MeanTrendFinal!B49,Annual!B49)</f>
        <v>2.1699894352263271</v>
      </c>
      <c r="C49" s="133">
        <f>IF(C$2,Annual!C49-MeanTrendFinal!C49,Annual!C49)</f>
        <v>2.4258551351408641</v>
      </c>
      <c r="D49" s="133">
        <f>IF(D$2,Annual!D49-MeanTrendFinal!D49,Annual!D49)</f>
        <v>1465.5911019075443</v>
      </c>
      <c r="E49" s="133">
        <f>IF(E$2,Annual!E49-MeanTrendFinal!E49,Annual!E49)</f>
        <v>1480.5683201721183</v>
      </c>
      <c r="F49" s="133">
        <f>IF(F$2,Annual!F49-MeanTrendFinal!F49,Annual!F49)</f>
        <v>1505.7963970469891</v>
      </c>
      <c r="G49" s="133">
        <f>IF(G$2,Annual!G49-MeanTrendFinal!G49,Annual!G49)</f>
        <v>3.374777043321231</v>
      </c>
      <c r="H49" s="133">
        <f>IF(H$2,Annual!H49-MeanTrendFinal!H49,Annual!H49)</f>
        <v>5.3222483741619087</v>
      </c>
      <c r="I49" s="133">
        <f>IF(I$2,Annual!I49-MeanTrendFinal!I49,Annual!I49)</f>
        <v>1.3278418790189761</v>
      </c>
      <c r="J49" s="133">
        <f>IF(J$2,Annual!J49-MeanTrendFinal!J49,Annual!J49)</f>
        <v>1.4358325539493677</v>
      </c>
      <c r="K49" s="133">
        <f>IF(K$2,Annual!K49-MeanTrendFinal!K49,Annual!K49)</f>
        <v>1.6158066685828592</v>
      </c>
      <c r="L49" s="133">
        <f>IF(L$2,Annual!L49-MeanTrendFinal!L49,Annual!L49)</f>
        <v>0.28796478956381927</v>
      </c>
      <c r="M49" s="133">
        <f>IF(M$2,Annual!M49-MeanTrendFinal!M49,Annual!M49)</f>
        <v>434.10404014501751</v>
      </c>
      <c r="N49" s="133">
        <f>IF(N$2,Annual!N49-MeanTrendFinal!N49,Annual!N49)</f>
        <v>-0.55713361745217682</v>
      </c>
      <c r="O49" s="133">
        <f>IF(O$2,Annual!O49-MeanTrendFinal!O49,Annual!O49)</f>
        <v>-4.2949049323152968</v>
      </c>
      <c r="P49" s="133">
        <f>IF(P$2,Annual!P49-MeanTrendFinal!P49,Annual!P49)</f>
        <v>-7.3273333591591872</v>
      </c>
      <c r="Q49" s="133">
        <f>IF(Q$2,Annual!Q49-MeanTrendFinal!Q49,Annual!Q49)</f>
        <v>1442.7262976473121</v>
      </c>
      <c r="R49" s="133">
        <f>IF(R$2,Annual!R49-MeanTrendFinal!R49,Annual!R49)</f>
        <v>0</v>
      </c>
      <c r="S49" s="133">
        <f>IF(S$2,Annual!S49-MeanTrendFinal!S49,Annual!S49)</f>
        <v>1.3933998683164961</v>
      </c>
      <c r="T49" s="133">
        <f>IF(T$2,Annual!T49-MeanTrendFinal!T49,Annual!T49)</f>
        <v>0</v>
      </c>
      <c r="U49" s="133">
        <f>IF(U$2,Annual!U49-MeanTrendFinal!U49,Annual!U49)</f>
        <v>460.55886534183816</v>
      </c>
      <c r="V49" s="133">
        <f>IF(V$2,Annual!V49-MeanTrendFinal!V49,Annual!V49)</f>
        <v>-0.94136226599781381</v>
      </c>
      <c r="W49" s="133">
        <f>IF(W$2,Annual!W49-MeanTrendFinal!W49,Annual!W49)</f>
        <v>417.87934881141206</v>
      </c>
      <c r="X49" s="133">
        <f>IF(X$2,Annual!X49-MeanTrendFinal!X49,Annual!X49)</f>
        <v>0.52742177047342409</v>
      </c>
      <c r="Y49" s="133">
        <f>IF(Y$2,Annual!Y49-MeanTrendFinal!Y49,Annual!Y49)</f>
        <v>0.6208512729998894</v>
      </c>
      <c r="Z49" s="133">
        <f>IF(Z$2,Annual!Z49-MeanTrendFinal!Z49,Annual!Z49)</f>
        <v>370.71050465617725</v>
      </c>
      <c r="AA49" s="133">
        <f>IF(AA$2,Annual!AA49-MeanTrendFinal!AA49,Annual!AA49)</f>
        <v>377.04002843726482</v>
      </c>
      <c r="AB49" s="133">
        <f>IF(AB$2,Annual!AB49-MeanTrendFinal!AB49,Annual!AB49)</f>
        <v>-6.3295237810875165</v>
      </c>
      <c r="AC49" s="133">
        <f>IF(AC$2,Annual!AC49-MeanTrendFinal!AC49,Annual!AC49)</f>
        <v>6.1450035645573404</v>
      </c>
      <c r="AD49" s="133">
        <f>IF(AD$2,Annual!AD49-MeanTrendFinal!AD49,Annual!AD49)</f>
        <v>2.0537323029821501</v>
      </c>
    </row>
    <row r="50" spans="1:30">
      <c r="A50" t="s">
        <v>447</v>
      </c>
      <c r="B50" s="133">
        <f>IF(B$2,Annual!B50-MeanTrendFinal!B50,Annual!B50)</f>
        <v>2.1639645981299083</v>
      </c>
      <c r="C50" s="133">
        <f>IF(C$2,Annual!C50-MeanTrendFinal!C50,Annual!C50)</f>
        <v>2.1542548090259572</v>
      </c>
      <c r="D50" s="133">
        <f>IF(D$2,Annual!D50-MeanTrendFinal!D50,Annual!D50)</f>
        <v>1468.3428496689987</v>
      </c>
      <c r="E50" s="133">
        <f>IF(E$2,Annual!E50-MeanTrendFinal!E50,Annual!E50)</f>
        <v>1483.9959653869544</v>
      </c>
      <c r="F50" s="133">
        <f>IF(F$2,Annual!F50-MeanTrendFinal!F50,Annual!F50)</f>
        <v>1507.8346460571533</v>
      </c>
      <c r="G50" s="133">
        <f>IF(G$2,Annual!G50-MeanTrendFinal!G50,Annual!G50)</f>
        <v>2.3933443570424373</v>
      </c>
      <c r="H50" s="133">
        <f>IF(H$2,Annual!H50-MeanTrendFinal!H50,Annual!H50)</f>
        <v>5.2579904900920127</v>
      </c>
      <c r="I50" s="133">
        <f>IF(I$2,Annual!I50-MeanTrendFinal!I50,Annual!I50)</f>
        <v>1.7805485355912865</v>
      </c>
      <c r="J50" s="133">
        <f>IF(J$2,Annual!J50-MeanTrendFinal!J50,Annual!J50)</f>
        <v>1.1755493533607719</v>
      </c>
      <c r="K50" s="133">
        <f>IF(K$2,Annual!K50-MeanTrendFinal!K50,Annual!K50)</f>
        <v>1.574369979034711</v>
      </c>
      <c r="L50" s="133">
        <f>IF(L$2,Annual!L50-MeanTrendFinal!L50,Annual!L50)</f>
        <v>-0.20617855655656092</v>
      </c>
      <c r="M50" s="133">
        <f>IF(M$2,Annual!M50-MeanTrendFinal!M50,Annual!M50)</f>
        <v>433.44903243261024</v>
      </c>
      <c r="N50" s="133">
        <f>IF(N$2,Annual!N50-MeanTrendFinal!N50,Annual!N50)</f>
        <v>2.3363505539523821</v>
      </c>
      <c r="O50" s="133">
        <f>IF(O$2,Annual!O50-MeanTrendFinal!O50,Annual!O50)</f>
        <v>-5.8339193520038881</v>
      </c>
      <c r="P50" s="133">
        <f>IF(P$2,Annual!P50-MeanTrendFinal!P50,Annual!P50)</f>
        <v>-8.9194567146570964</v>
      </c>
      <c r="Q50" s="133">
        <f>IF(Q$2,Annual!Q50-MeanTrendFinal!Q50,Annual!Q50)</f>
        <v>1443.1063414972418</v>
      </c>
      <c r="R50" s="133">
        <f>IF(R$2,Annual!R50-MeanTrendFinal!R50,Annual!R50)</f>
        <v>0</v>
      </c>
      <c r="S50" s="133">
        <f>IF(S$2,Annual!S50-MeanTrendFinal!S50,Annual!S50)</f>
        <v>1.4179410906187466</v>
      </c>
      <c r="T50" s="133">
        <f>IF(T$2,Annual!T50-MeanTrendFinal!T50,Annual!T50)</f>
        <v>0</v>
      </c>
      <c r="U50" s="133">
        <f>IF(U$2,Annual!U50-MeanTrendFinal!U50,Annual!U50)</f>
        <v>461.31463923113233</v>
      </c>
      <c r="V50" s="133">
        <f>IF(V$2,Annual!V50-MeanTrendFinal!V50,Annual!V50)</f>
        <v>-0.99621222135510834</v>
      </c>
      <c r="W50" s="133">
        <f>IF(W$2,Annual!W50-MeanTrendFinal!W50,Annual!W50)</f>
        <v>401.6095964445455</v>
      </c>
      <c r="X50" s="133">
        <f>IF(X$2,Annual!X50-MeanTrendFinal!X50,Annual!X50)</f>
        <v>4.3990827963824586E-2</v>
      </c>
      <c r="Y50" s="133">
        <f>IF(Y$2,Annual!Y50-MeanTrendFinal!Y50,Annual!Y50)</f>
        <v>4.7727531756258657E-2</v>
      </c>
      <c r="Z50" s="133">
        <f>IF(Z$2,Annual!Z50-MeanTrendFinal!Z50,Annual!Z50)</f>
        <v>373.18216418416421</v>
      </c>
      <c r="AA50" s="133">
        <f>IF(AA$2,Annual!AA50-MeanTrendFinal!AA50,Annual!AA50)</f>
        <v>379.17377101712282</v>
      </c>
      <c r="AB50" s="133">
        <f>IF(AB$2,Annual!AB50-MeanTrendFinal!AB50,Annual!AB50)</f>
        <v>-5.9916068329586194</v>
      </c>
      <c r="AC50" s="133">
        <f>IF(AC$2,Annual!AC50-MeanTrendFinal!AC50,Annual!AC50)</f>
        <v>5.84193280608135</v>
      </c>
      <c r="AD50" s="133">
        <f>IF(AD$2,Annual!AD50-MeanTrendFinal!AD50,Annual!AD50)</f>
        <v>2.08201531866092</v>
      </c>
    </row>
    <row r="51" spans="1:30">
      <c r="A51" t="s">
        <v>448</v>
      </c>
      <c r="B51" s="133">
        <f>IF(B$2,Annual!B51-MeanTrendFinal!B51,Annual!B51)</f>
        <v>0.5825789913313173</v>
      </c>
      <c r="C51" s="133">
        <f>IF(C$2,Annual!C51-MeanTrendFinal!C51,Annual!C51)</f>
        <v>-0.92512670918090123</v>
      </c>
      <c r="D51" s="133">
        <f>IF(D$2,Annual!D51-MeanTrendFinal!D51,Annual!D51)</f>
        <v>1471.6399214774985</v>
      </c>
      <c r="E51" s="133">
        <f>IF(E$2,Annual!E51-MeanTrendFinal!E51,Annual!E51)</f>
        <v>1485.8600857445876</v>
      </c>
      <c r="F51" s="133">
        <f>IF(F$2,Annual!F51-MeanTrendFinal!F51,Annual!F51)</f>
        <v>1509.088348733331</v>
      </c>
      <c r="G51" s="133">
        <f>IF(G$2,Annual!G51-MeanTrendFinal!G51,Annual!G51)</f>
        <v>1.4088236120098685</v>
      </c>
      <c r="H51" s="133">
        <f>IF(H$2,Annual!H51-MeanTrendFinal!H51,Annual!H51)</f>
        <v>-1.560195756844962</v>
      </c>
      <c r="I51" s="133">
        <f>IF(I$2,Annual!I51-MeanTrendFinal!I51,Annual!I51)</f>
        <v>1.2212634740273565</v>
      </c>
      <c r="J51" s="133">
        <f>IF(J$2,Annual!J51-MeanTrendFinal!J51,Annual!J51)</f>
        <v>1.7870151645451138</v>
      </c>
      <c r="K51" s="133">
        <f>IF(K$2,Annual!K51-MeanTrendFinal!K51,Annual!K51)</f>
        <v>1.9031840096887798</v>
      </c>
      <c r="L51" s="133">
        <f>IF(L$2,Annual!L51-MeanTrendFinal!L51,Annual!L51)</f>
        <v>0.68192053566146515</v>
      </c>
      <c r="M51" s="133">
        <f>IF(M$2,Annual!M51-MeanTrendFinal!M51,Annual!M51)</f>
        <v>435.44075810675224</v>
      </c>
      <c r="N51" s="133">
        <f>IF(N$2,Annual!N51-MeanTrendFinal!N51,Annual!N51)</f>
        <v>5.979053732684303</v>
      </c>
      <c r="O51" s="133">
        <f>IF(O$2,Annual!O51-MeanTrendFinal!O51,Annual!O51)</f>
        <v>-2.5416883433408559</v>
      </c>
      <c r="P51" s="133">
        <f>IF(P$2,Annual!P51-MeanTrendFinal!P51,Annual!P51)</f>
        <v>-3.7775728479856316</v>
      </c>
      <c r="Q51" s="133">
        <f>IF(Q$2,Annual!Q51-MeanTrendFinal!Q51,Annual!Q51)</f>
        <v>1442.7991146902777</v>
      </c>
      <c r="R51" s="133">
        <f>IF(R$2,Annual!R51-MeanTrendFinal!R51,Annual!R51)</f>
        <v>0</v>
      </c>
      <c r="S51" s="133">
        <f>IF(S$2,Annual!S51-MeanTrendFinal!S51,Annual!S51)</f>
        <v>1.3759140458547099</v>
      </c>
      <c r="T51" s="133">
        <f>IF(T$2,Annual!T51-MeanTrendFinal!T51,Annual!T51)</f>
        <v>0</v>
      </c>
      <c r="U51" s="133">
        <f>IF(U$2,Annual!U51-MeanTrendFinal!U51,Annual!U51)</f>
        <v>460.51701859880916</v>
      </c>
      <c r="V51" s="133">
        <f>IF(V$2,Annual!V51-MeanTrendFinal!V51,Annual!V51)</f>
        <v>-2.9974669691275935</v>
      </c>
      <c r="W51" s="133">
        <f>IF(W$2,Annual!W51-MeanTrendFinal!W51,Annual!W51)</f>
        <v>392.99688766474918</v>
      </c>
      <c r="X51" s="133">
        <f>IF(X$2,Annual!X51-MeanTrendFinal!X51,Annual!X51)</f>
        <v>0.96946407139189006</v>
      </c>
      <c r="Y51" s="133">
        <f>IF(Y$2,Annual!Y51-MeanTrendFinal!Y51,Annual!Y51)</f>
        <v>1.0436075205757511</v>
      </c>
      <c r="Z51" s="133">
        <f>IF(Z$2,Annual!Z51-MeanTrendFinal!Z51,Annual!Z51)</f>
        <v>374.29048143490564</v>
      </c>
      <c r="AA51" s="133">
        <f>IF(AA$2,Annual!AA51-MeanTrendFinal!AA51,Annual!AA51)</f>
        <v>380.26805910207491</v>
      </c>
      <c r="AB51" s="133">
        <f>IF(AB$2,Annual!AB51-MeanTrendFinal!AB51,Annual!AB51)</f>
        <v>-5.9775776671692844</v>
      </c>
      <c r="AC51" s="133">
        <f>IF(AC$2,Annual!AC51-MeanTrendFinal!AC51,Annual!AC51)</f>
        <v>5.7895860096940197</v>
      </c>
      <c r="AD51" s="133">
        <f>IF(AD$2,Annual!AD51-MeanTrendFinal!AD51,Annual!AD51)</f>
        <v>1.9576813765619001</v>
      </c>
    </row>
    <row r="52" spans="1:30">
      <c r="A52" t="s">
        <v>449</v>
      </c>
      <c r="B52" s="133">
        <f>IF(B$2,Annual!B52-MeanTrendFinal!B52,Annual!B52)</f>
        <v>1.6618601139253286</v>
      </c>
      <c r="C52" s="133">
        <f>IF(C$2,Annual!C52-MeanTrendFinal!C52,Annual!C52)</f>
        <v>2.4579438948979515</v>
      </c>
      <c r="D52" s="133">
        <f>IF(D$2,Annual!D52-MeanTrendFinal!D52,Annual!D52)</f>
        <v>1474.8102847970372</v>
      </c>
      <c r="E52" s="133">
        <f>IF(E$2,Annual!E52-MeanTrendFinal!E52,Annual!E52)</f>
        <v>1489.6509680910169</v>
      </c>
      <c r="F52" s="133">
        <f>IF(F$2,Annual!F52-MeanTrendFinal!F52,Annual!F52)</f>
        <v>1510.4547496871724</v>
      </c>
      <c r="G52" s="133">
        <f>IF(G$2,Annual!G52-MeanTrendFinal!G52,Annual!G52)</f>
        <v>1.6520686288012953</v>
      </c>
      <c r="H52" s="133">
        <f>IF(H$2,Annual!H52-MeanTrendFinal!H52,Annual!H52)</f>
        <v>4.811283307894243</v>
      </c>
      <c r="I52" s="133">
        <f>IF(I$2,Annual!I52-MeanTrendFinal!I52,Annual!I52)</f>
        <v>0.84602510692768362</v>
      </c>
      <c r="J52" s="133">
        <f>IF(J$2,Annual!J52-MeanTrendFinal!J52,Annual!J52)</f>
        <v>2.3220521997004084</v>
      </c>
      <c r="K52" s="133">
        <f>IF(K$2,Annual!K52-MeanTrendFinal!K52,Annual!K52)</f>
        <v>2.0394996748105685</v>
      </c>
      <c r="L52" s="133">
        <f>IF(L$2,Annual!L52-MeanTrendFinal!L52,Annual!L52)</f>
        <v>1.1934745678828482</v>
      </c>
      <c r="M52" s="133">
        <f>IF(M$2,Annual!M52-MeanTrendFinal!M52,Annual!M52)</f>
        <v>435.133244468604</v>
      </c>
      <c r="N52" s="133">
        <f>IF(N$2,Annual!N52-MeanTrendFinal!N52,Annual!N52)</f>
        <v>0.64176658052854663</v>
      </c>
      <c r="O52" s="133">
        <f>IF(O$2,Annual!O52-MeanTrendFinal!O52,Annual!O52)</f>
        <v>-2.236481971121957</v>
      </c>
      <c r="P52" s="133">
        <f>IF(P$2,Annual!P52-MeanTrendFinal!P52,Annual!P52)</f>
        <v>-5.0422069572579158</v>
      </c>
      <c r="Q52" s="133">
        <f>IF(Q$2,Annual!Q52-MeanTrendFinal!Q52,Annual!Q52)</f>
        <v>1443.5619013051162</v>
      </c>
      <c r="R52" s="133">
        <f>IF(R$2,Annual!R52-MeanTrendFinal!R52,Annual!R52)</f>
        <v>0</v>
      </c>
      <c r="S52" s="133">
        <f>IF(S$2,Annual!S52-MeanTrendFinal!S52,Annual!S52)</f>
        <v>1.3834412629112669</v>
      </c>
      <c r="T52" s="133">
        <f>IF(T$2,Annual!T52-MeanTrendFinal!T52,Annual!T52)</f>
        <v>0</v>
      </c>
      <c r="U52" s="133">
        <f>IF(U$2,Annual!U52-MeanTrendFinal!U52,Annual!U52)</f>
        <v>461.17993862049582</v>
      </c>
      <c r="V52" s="133">
        <f>IF(V$2,Annual!V52-MeanTrendFinal!V52,Annual!V52)</f>
        <v>-0.11396314708633781</v>
      </c>
      <c r="W52" s="133">
        <f>IF(W$2,Annual!W52-MeanTrendFinal!W52,Annual!W52)</f>
        <v>395.03604396176763</v>
      </c>
      <c r="X52" s="133">
        <f>IF(X$2,Annual!X52-MeanTrendFinal!X52,Annual!X52)</f>
        <v>1.1724591290970032</v>
      </c>
      <c r="Y52" s="133">
        <f>IF(Y$2,Annual!Y52-MeanTrendFinal!Y52,Annual!Y52)</f>
        <v>1.2182703647062532</v>
      </c>
      <c r="Z52" s="133">
        <f>IF(Z$2,Annual!Z52-MeanTrendFinal!Z52,Annual!Z52)</f>
        <v>374.03766650418942</v>
      </c>
      <c r="AA52" s="133">
        <f>IF(AA$2,Annual!AA52-MeanTrendFinal!AA52,Annual!AA52)</f>
        <v>380.07625291079648</v>
      </c>
      <c r="AB52" s="133">
        <f>IF(AB$2,Annual!AB52-MeanTrendFinal!AB52,Annual!AB52)</f>
        <v>-6.038586406607088</v>
      </c>
      <c r="AC52" s="133">
        <f>IF(AC$2,Annual!AC52-MeanTrendFinal!AC52,Annual!AC52)</f>
        <v>5.8804368693758597</v>
      </c>
      <c r="AD52" s="133">
        <f>IF(AD$2,Annual!AD52-MeanTrendFinal!AD52,Annual!AD52)</f>
        <v>1.9225538587123403</v>
      </c>
    </row>
    <row r="53" spans="1:30">
      <c r="A53" t="s">
        <v>450</v>
      </c>
      <c r="B53" s="133">
        <f>IF(B$2,Annual!B53-MeanTrendFinal!B53,Annual!B53)</f>
        <v>-0.48373089147197845</v>
      </c>
      <c r="C53" s="133">
        <f>IF(C$2,Annual!C53-MeanTrendFinal!C53,Annual!C53)</f>
        <v>-0.14606972414483721</v>
      </c>
      <c r="D53" s="133">
        <f>IF(D$2,Annual!D53-MeanTrendFinal!D53,Annual!D53)</f>
        <v>1474.1578191540684</v>
      </c>
      <c r="E53" s="133">
        <f>IF(E$2,Annual!E53-MeanTrendFinal!E53,Annual!E53)</f>
        <v>1490.0630026877068</v>
      </c>
      <c r="F53" s="133">
        <f>IF(F$2,Annual!F53-MeanTrendFinal!F53,Annual!F53)</f>
        <v>1509.7909970118747</v>
      </c>
      <c r="G53" s="133">
        <f>IF(G$2,Annual!G53-MeanTrendFinal!G53,Annual!G53)</f>
        <v>-1.6372330767845611</v>
      </c>
      <c r="H53" s="133">
        <f>IF(H$2,Annual!H53-MeanTrendFinal!H53,Annual!H53)</f>
        <v>-6.3795587474809068</v>
      </c>
      <c r="I53" s="133">
        <f>IF(I$2,Annual!I53-MeanTrendFinal!I53,Annual!I53)</f>
        <v>1.1575340857455707</v>
      </c>
      <c r="J53" s="133">
        <f>IF(J$2,Annual!J53-MeanTrendFinal!J53,Annual!J53)</f>
        <v>1.5364355085085712</v>
      </c>
      <c r="K53" s="133">
        <f>IF(K$2,Annual!K53-MeanTrendFinal!K53,Annual!K53)</f>
        <v>2.2288727827723247</v>
      </c>
      <c r="L53" s="133">
        <f>IF(L$2,Annual!L53-MeanTrendFinal!L53,Annual!L53)</f>
        <v>1.0713386970267227</v>
      </c>
      <c r="M53" s="133">
        <f>IF(M$2,Annual!M53-MeanTrendFinal!M53,Annual!M53)</f>
        <v>436.17343617808598</v>
      </c>
      <c r="N53" s="133">
        <f>IF(N$2,Annual!N53-MeanTrendFinal!N53,Annual!N53)</f>
        <v>3.0741752235373454</v>
      </c>
      <c r="O53" s="133">
        <f>IF(O$2,Annual!O53-MeanTrendFinal!O53,Annual!O53)</f>
        <v>-4.7309455630122956</v>
      </c>
      <c r="P53" s="133">
        <f>IF(P$2,Annual!P53-MeanTrendFinal!P53,Annual!P53)</f>
        <v>-7.6194933778968341</v>
      </c>
      <c r="Q53" s="133">
        <f>IF(Q$2,Annual!Q53-MeanTrendFinal!Q53,Annual!Q53)</f>
        <v>1444.0979583445833</v>
      </c>
      <c r="R53" s="133">
        <f>IF(R$2,Annual!R53-MeanTrendFinal!R53,Annual!R53)</f>
        <v>0</v>
      </c>
      <c r="S53" s="133">
        <f>IF(S$2,Annual!S53-MeanTrendFinal!S53,Annual!S53)</f>
        <v>1.3674112941315886</v>
      </c>
      <c r="T53" s="133">
        <f>IF(T$2,Annual!T53-MeanTrendFinal!T53,Annual!T53)</f>
        <v>0</v>
      </c>
      <c r="U53" s="133">
        <f>IF(U$2,Annual!U53-MeanTrendFinal!U53,Annual!U53)</f>
        <v>462.03388755127668</v>
      </c>
      <c r="V53" s="133">
        <f>IF(V$2,Annual!V53-MeanTrendFinal!V53,Annual!V53)</f>
        <v>-0.95323457608866846</v>
      </c>
      <c r="W53" s="133">
        <f>IF(W$2,Annual!W53-MeanTrendFinal!W53,Annual!W53)</f>
        <v>390.77070322079931</v>
      </c>
      <c r="X53" s="133">
        <f>IF(X$2,Annual!X53-MeanTrendFinal!X53,Annual!X53)</f>
        <v>0.39945641659482334</v>
      </c>
      <c r="Y53" s="133">
        <f>IF(Y$2,Annual!Y53-MeanTrendFinal!Y53,Annual!Y53)</f>
        <v>0.38661286160168729</v>
      </c>
      <c r="Z53" s="133">
        <f>IF(Z$2,Annual!Z53-MeanTrendFinal!Z53,Annual!Z53)</f>
        <v>374.15578709980889</v>
      </c>
      <c r="AA53" s="133">
        <f>IF(AA$2,Annual!AA53-MeanTrendFinal!AA53,Annual!AA53)</f>
        <v>380.66527798821124</v>
      </c>
      <c r="AB53" s="133">
        <f>IF(AB$2,Annual!AB53-MeanTrendFinal!AB53,Annual!AB53)</f>
        <v>-6.5094908884023344</v>
      </c>
      <c r="AC53" s="133">
        <f>IF(AC$2,Annual!AC53-MeanTrendFinal!AC53,Annual!AC53)</f>
        <v>6.2616534047784613</v>
      </c>
      <c r="AD53" s="133">
        <f>IF(AD$2,Annual!AD53-MeanTrendFinal!AD53,Annual!AD53)</f>
        <v>1.6344133301702197</v>
      </c>
    </row>
    <row r="54" spans="1:30">
      <c r="A54" t="s">
        <v>451</v>
      </c>
      <c r="B54" s="133">
        <f>IF(B$2,Annual!B54-MeanTrendFinal!B54,Annual!B54)</f>
        <v>-3.4613758361938807</v>
      </c>
      <c r="C54" s="133">
        <f>IF(C$2,Annual!C54-MeanTrendFinal!C54,Annual!C54)</f>
        <v>-3.255339698383608</v>
      </c>
      <c r="D54" s="133">
        <f>IF(D$2,Annual!D54-MeanTrendFinal!D54,Annual!D54)</f>
        <v>1476.1072545571778</v>
      </c>
      <c r="E54" s="133">
        <f>IF(E$2,Annual!E54-MeanTrendFinal!E54,Annual!E54)</f>
        <v>1491.6776637201917</v>
      </c>
      <c r="F54" s="133">
        <f>IF(F$2,Annual!F54-MeanTrendFinal!F54,Annual!F54)</f>
        <v>1508.3064019311325</v>
      </c>
      <c r="G54" s="133">
        <f>IF(G$2,Annual!G54-MeanTrendFinal!G54,Annual!G54)</f>
        <v>-2.6515168459919636</v>
      </c>
      <c r="H54" s="133">
        <f>IF(H$2,Annual!H54-MeanTrendFinal!H54,Annual!H54)</f>
        <v>-14.154806607647075</v>
      </c>
      <c r="I54" s="133">
        <f>IF(I$2,Annual!I54-MeanTrendFinal!I54,Annual!I54)</f>
        <v>1.1035376270616126</v>
      </c>
      <c r="J54" s="133">
        <f>IF(J$2,Annual!J54-MeanTrendFinal!J54,Annual!J54)</f>
        <v>1.5492183782435553</v>
      </c>
      <c r="K54" s="133">
        <f>IF(K$2,Annual!K54-MeanTrendFinal!K54,Annual!K54)</f>
        <v>2.4505736784489129</v>
      </c>
      <c r="L54" s="133">
        <f>IF(L$2,Annual!L54-MeanTrendFinal!L54,Annual!L54)</f>
        <v>1.3470360513872914</v>
      </c>
      <c r="M54" s="133">
        <f>IF(M$2,Annual!M54-MeanTrendFinal!M54,Annual!M54)</f>
        <v>435.98266307704802</v>
      </c>
      <c r="N54" s="133">
        <f>IF(N$2,Annual!N54-MeanTrendFinal!N54,Annual!N54)</f>
        <v>-0.49702241295674909</v>
      </c>
      <c r="O54" s="133">
        <f>IF(O$2,Annual!O54-MeanTrendFinal!O54,Annual!O54)</f>
        <v>-0.53972279783433419</v>
      </c>
      <c r="P54" s="133">
        <f>IF(P$2,Annual!P54-MeanTrendFinal!P54,Annual!P54)</f>
        <v>-2.8369024111052608</v>
      </c>
      <c r="Q54" s="133">
        <f>IF(Q$2,Annual!Q54-MeanTrendFinal!Q54,Annual!Q54)</f>
        <v>1444.5146999291358</v>
      </c>
      <c r="R54" s="133">
        <f>IF(R$2,Annual!R54-MeanTrendFinal!R54,Annual!R54)</f>
        <v>0</v>
      </c>
      <c r="S54" s="133">
        <f>IF(S$2,Annual!S54-MeanTrendFinal!S54,Annual!S54)</f>
        <v>1.2850562054372934</v>
      </c>
      <c r="T54" s="133">
        <f>IF(T$2,Annual!T54-MeanTrendFinal!T54,Annual!T54)</f>
        <v>0</v>
      </c>
      <c r="U54" s="133">
        <f>IF(U$2,Annual!U54-MeanTrendFinal!U54,Annual!U54)</f>
        <v>462.71272476856575</v>
      </c>
      <c r="V54" s="133">
        <f>IF(V$2,Annual!V54-MeanTrendFinal!V54,Annual!V54)</f>
        <v>1.8046812229142617</v>
      </c>
      <c r="W54" s="133">
        <f>IF(W$2,Annual!W54-MeanTrendFinal!W54,Annual!W54)</f>
        <v>382.5121698841279</v>
      </c>
      <c r="X54" s="133">
        <f>IF(X$2,Annual!X54-MeanTrendFinal!X54,Annual!X54)</f>
        <v>0.49796675679862901</v>
      </c>
      <c r="Y54" s="133">
        <f>IF(Y$2,Annual!Y54-MeanTrendFinal!Y54,Annual!Y54)</f>
        <v>0.45945988031208529</v>
      </c>
      <c r="Z54" s="133">
        <f>IF(Z$2,Annual!Z54-MeanTrendFinal!Z54,Annual!Z54)</f>
        <v>371.05857901876294</v>
      </c>
      <c r="AA54" s="133">
        <f>IF(AA$2,Annual!AA54-MeanTrendFinal!AA54,Annual!AA54)</f>
        <v>379.30966507701845</v>
      </c>
      <c r="AB54" s="133">
        <f>IF(AB$2,Annual!AB54-MeanTrendFinal!AB54,Annual!AB54)</f>
        <v>-8.2510860582555043</v>
      </c>
      <c r="AC54" s="133">
        <f>IF(AC$2,Annual!AC54-MeanTrendFinal!AC54,Annual!AC54)</f>
        <v>7.9198650230223198</v>
      </c>
      <c r="AD54" s="133">
        <f>IF(AD$2,Annual!AD54-MeanTrendFinal!AD54,Annual!AD54)</f>
        <v>1.39723512547054</v>
      </c>
    </row>
    <row r="55" spans="1:30">
      <c r="A55" t="s">
        <v>452</v>
      </c>
      <c r="B55" s="133">
        <f>IF(B$2,Annual!B55-MeanTrendFinal!B55,Annual!B55)</f>
        <v>-2.050215539171063E-2</v>
      </c>
      <c r="C55" s="133">
        <f>IF(C$2,Annual!C55-MeanTrendFinal!C55,Annual!C55)</f>
        <v>-0.98632864246539498</v>
      </c>
      <c r="D55" s="133">
        <f>IF(D$2,Annual!D55-MeanTrendFinal!D55,Annual!D55)</f>
        <v>1489.0393919802384</v>
      </c>
      <c r="E55" s="133">
        <f>IF(E$2,Annual!E55-MeanTrendFinal!E55,Annual!E55)</f>
        <v>1498.3411341739918</v>
      </c>
      <c r="F55" s="133">
        <f>IF(F$2,Annual!F55-MeanTrendFinal!F55,Annual!F55)</f>
        <v>1512.5282432074728</v>
      </c>
      <c r="G55" s="133">
        <f>IF(G$2,Annual!G55-MeanTrendFinal!G55,Annual!G55)</f>
        <v>7.0416887175106524E-2</v>
      </c>
      <c r="H55" s="133">
        <f>IF(H$2,Annual!H55-MeanTrendFinal!H55,Annual!H55)</f>
        <v>-4.5487523219440718</v>
      </c>
      <c r="I55" s="133">
        <f>IF(I$2,Annual!I55-MeanTrendFinal!I55,Annual!I55)</f>
        <v>0.66134028763364938</v>
      </c>
      <c r="J55" s="133">
        <f>IF(J$2,Annual!J55-MeanTrendFinal!J55,Annual!J55)</f>
        <v>1.1277420093322554</v>
      </c>
      <c r="K55" s="133">
        <f>IF(K$2,Annual!K55-MeanTrendFinal!K55,Annual!K55)</f>
        <v>1.7836829954783195</v>
      </c>
      <c r="L55" s="133">
        <f>IF(L$2,Annual!L55-MeanTrendFinal!L55,Annual!L55)</f>
        <v>1.1223427078447044</v>
      </c>
      <c r="M55" s="133">
        <f>IF(M$2,Annual!M55-MeanTrendFinal!M55,Annual!M55)</f>
        <v>436.94881603044388</v>
      </c>
      <c r="N55" s="133">
        <f>IF(N$2,Annual!N55-MeanTrendFinal!N55,Annual!N55)</f>
        <v>4.4331094008877692</v>
      </c>
      <c r="O55" s="133">
        <f>IF(O$2,Annual!O55-MeanTrendFinal!O55,Annual!O55)</f>
        <v>4.2580995943797291</v>
      </c>
      <c r="P55" s="133">
        <f>IF(P$2,Annual!P55-MeanTrendFinal!P55,Annual!P55)</f>
        <v>2.5914285119613294</v>
      </c>
      <c r="Q55" s="133">
        <f>IF(Q$2,Annual!Q55-MeanTrendFinal!Q55,Annual!Q55)</f>
        <v>1444.6758450684429</v>
      </c>
      <c r="R55" s="133">
        <f>IF(R$2,Annual!R55-MeanTrendFinal!R55,Annual!R55)</f>
        <v>0</v>
      </c>
      <c r="S55" s="133">
        <f>IF(S$2,Annual!S55-MeanTrendFinal!S55,Annual!S55)</f>
        <v>1.220639311541849</v>
      </c>
      <c r="T55" s="133">
        <f>IF(T$2,Annual!T55-MeanTrendFinal!T55,Annual!T55)</f>
        <v>0</v>
      </c>
      <c r="U55" s="133">
        <f>IF(U$2,Annual!U55-MeanTrendFinal!U55,Annual!U55)</f>
        <v>462.59947987223421</v>
      </c>
      <c r="V55" s="133">
        <f>IF(V$2,Annual!V55-MeanTrendFinal!V55,Annual!V55)</f>
        <v>-3.0873787655412599</v>
      </c>
      <c r="W55" s="133">
        <f>IF(W$2,Annual!W55-MeanTrendFinal!W55,Annual!W55)</f>
        <v>376.63833278070035</v>
      </c>
      <c r="X55" s="133">
        <f>IF(X$2,Annual!X55-MeanTrendFinal!X55,Annual!X55)</f>
        <v>0.64562627361590685</v>
      </c>
      <c r="Y55" s="133">
        <f>IF(Y$2,Annual!Y55-MeanTrendFinal!Y55,Annual!Y55)</f>
        <v>0.62763648529760019</v>
      </c>
      <c r="Z55" s="133">
        <f>IF(Z$2,Annual!Z55-MeanTrendFinal!Z55,Annual!Z55)</f>
        <v>370.06907674139632</v>
      </c>
      <c r="AA55" s="133">
        <f>IF(AA$2,Annual!AA55-MeanTrendFinal!AA55,Annual!AA55)</f>
        <v>379.39530311745938</v>
      </c>
      <c r="AB55" s="133">
        <f>IF(AB$2,Annual!AB55-MeanTrendFinal!AB55,Annual!AB55)</f>
        <v>-9.3262263760630244</v>
      </c>
      <c r="AC55" s="133">
        <f>IF(AC$2,Annual!AC55-MeanTrendFinal!AC55,Annual!AC55)</f>
        <v>8.9203609304951001</v>
      </c>
      <c r="AD55" s="133">
        <f>IF(AD$2,Annual!AD55-MeanTrendFinal!AD55,Annual!AD55)</f>
        <v>1.3753212687104901</v>
      </c>
    </row>
    <row r="56" spans="1:30">
      <c r="A56" t="s">
        <v>453</v>
      </c>
      <c r="B56" s="133">
        <f>IF(B$2,Annual!B56-MeanTrendFinal!B56,Annual!B56)</f>
        <v>0.29354571093236359</v>
      </c>
      <c r="C56" s="133">
        <f>IF(C$2,Annual!C56-MeanTrendFinal!C56,Annual!C56)</f>
        <v>0.85304089690723117</v>
      </c>
      <c r="D56" s="133">
        <f>IF(D$2,Annual!D56-MeanTrendFinal!D56,Annual!D56)</f>
        <v>1487.8532733435145</v>
      </c>
      <c r="E56" s="133">
        <f>IF(E$2,Annual!E56-MeanTrendFinal!E56,Annual!E56)</f>
        <v>1498.1242751987909</v>
      </c>
      <c r="F56" s="133">
        <f>IF(F$2,Annual!F56-MeanTrendFinal!F56,Annual!F56)</f>
        <v>1511.5018902617862</v>
      </c>
      <c r="G56" s="133">
        <f>IF(G$2,Annual!G56-MeanTrendFinal!G56,Annual!G56)</f>
        <v>-0.33461768558673555</v>
      </c>
      <c r="H56" s="133">
        <f>IF(H$2,Annual!H56-MeanTrendFinal!H56,Annual!H56)</f>
        <v>-2.1767562943788121</v>
      </c>
      <c r="I56" s="133">
        <f>IF(I$2,Annual!I56-MeanTrendFinal!I56,Annual!I56)</f>
        <v>0.86664532487166213</v>
      </c>
      <c r="J56" s="133">
        <f>IF(J$2,Annual!J56-MeanTrendFinal!J56,Annual!J56)</f>
        <v>0.84793631321629093</v>
      </c>
      <c r="K56" s="133">
        <f>IF(K$2,Annual!K56-MeanTrendFinal!K56,Annual!K56)</f>
        <v>1.4731425118726182</v>
      </c>
      <c r="L56" s="133">
        <f>IF(L$2,Annual!L56-MeanTrendFinal!L56,Annual!L56)</f>
        <v>0.60649718700092714</v>
      </c>
      <c r="M56" s="133">
        <f>IF(M$2,Annual!M56-MeanTrendFinal!M56,Annual!M56)</f>
        <v>436.6401635726458</v>
      </c>
      <c r="N56" s="133">
        <f>IF(N$2,Annual!N56-MeanTrendFinal!N56,Annual!N56)</f>
        <v>0.46350522511389158</v>
      </c>
      <c r="O56" s="133">
        <f>IF(O$2,Annual!O56-MeanTrendFinal!O56,Annual!O56)</f>
        <v>3.6446316872166902</v>
      </c>
      <c r="P56" s="133">
        <f>IF(P$2,Annual!P56-MeanTrendFinal!P56,Annual!P56)</f>
        <v>-0.3033694002320344</v>
      </c>
      <c r="Q56" s="133">
        <f>IF(Q$2,Annual!Q56-MeanTrendFinal!Q56,Annual!Q56)</f>
        <v>1445.5303115787931</v>
      </c>
      <c r="R56" s="133">
        <f>IF(R$2,Annual!R56-MeanTrendFinal!R56,Annual!R56)</f>
        <v>1.7072979556801717</v>
      </c>
      <c r="S56" s="133">
        <f>IF(S$2,Annual!S56-MeanTrendFinal!S56,Annual!S56)</f>
        <v>1.2367540996654651</v>
      </c>
      <c r="T56" s="133">
        <f>IF(T$2,Annual!T56-MeanTrendFinal!T56,Annual!T56)</f>
        <v>0.47054385601470233</v>
      </c>
      <c r="U56" s="133">
        <f>IF(U$2,Annual!U56-MeanTrendFinal!U56,Annual!U56)</f>
        <v>463.45172832974566</v>
      </c>
      <c r="V56" s="133">
        <f>IF(V$2,Annual!V56-MeanTrendFinal!V56,Annual!V56)</f>
        <v>5.7834042652959994E-2</v>
      </c>
      <c r="W56" s="133">
        <f>IF(W$2,Annual!W56-MeanTrendFinal!W56,Annual!W56)</f>
        <v>380.66269819007294</v>
      </c>
      <c r="X56" s="133">
        <f>IF(X$2,Annual!X56-MeanTrendFinal!X56,Annual!X56)</f>
        <v>0.53241465034741253</v>
      </c>
      <c r="Y56" s="133">
        <f>IF(Y$2,Annual!Y56-MeanTrendFinal!Y56,Annual!Y56)</f>
        <v>0.44990220451017748</v>
      </c>
      <c r="Z56" s="133">
        <f>IF(Z$2,Annual!Z56-MeanTrendFinal!Z56,Annual!Z56)</f>
        <v>368.29215104952431</v>
      </c>
      <c r="AA56" s="133">
        <f>IF(AA$2,Annual!AA56-MeanTrendFinal!AA56,Annual!AA56)</f>
        <v>379.12214846734821</v>
      </c>
      <c r="AB56" s="133">
        <f>IF(AB$2,Annual!AB56-MeanTrendFinal!AB56,Annual!AB56)</f>
        <v>-10.829997417823863</v>
      </c>
      <c r="AC56" s="133">
        <f>IF(AC$2,Annual!AC56-MeanTrendFinal!AC56,Annual!AC56)</f>
        <v>10.3185606121286</v>
      </c>
      <c r="AD56" s="133">
        <f>IF(AD$2,Annual!AD56-MeanTrendFinal!AD56,Annual!AD56)</f>
        <v>1.31358951001264</v>
      </c>
    </row>
    <row r="57" spans="1:30">
      <c r="A57" t="s">
        <v>454</v>
      </c>
      <c r="B57" s="133">
        <f>IF(B$2,Annual!B57-MeanTrendFinal!B57,Annual!B57)</f>
        <v>2.1341885450322451</v>
      </c>
      <c r="C57" s="133">
        <f>IF(C$2,Annual!C57-MeanTrendFinal!C57,Annual!C57)</f>
        <v>2.2764448383540525</v>
      </c>
      <c r="D57" s="133">
        <f>IF(D$2,Annual!D57-MeanTrendFinal!D57,Annual!D57)</f>
        <v>1489.2014941751154</v>
      </c>
      <c r="E57" s="133">
        <f>IF(E$2,Annual!E57-MeanTrendFinal!E57,Annual!E57)</f>
        <v>1499.2275099440428</v>
      </c>
      <c r="F57" s="133">
        <f>IF(F$2,Annual!F57-MeanTrendFinal!F57,Annual!F57)</f>
        <v>1512.5789603691223</v>
      </c>
      <c r="G57" s="133">
        <f>IF(G$2,Annual!G57-MeanTrendFinal!G57,Annual!G57)</f>
        <v>2.5307183266273015</v>
      </c>
      <c r="H57" s="133">
        <f>IF(H$2,Annual!H57-MeanTrendFinal!H57,Annual!H57)</f>
        <v>0.33381499066766906</v>
      </c>
      <c r="I57" s="133">
        <f>IF(I$2,Annual!I57-MeanTrendFinal!I57,Annual!I57)</f>
        <v>0.50758551260932094</v>
      </c>
      <c r="J57" s="133">
        <f>IF(J$2,Annual!J57-MeanTrendFinal!J57,Annual!J57)</f>
        <v>0.42294812385827996</v>
      </c>
      <c r="K57" s="133">
        <f>IF(K$2,Annual!K57-MeanTrendFinal!K57,Annual!K57)</f>
        <v>1.2197541042358082</v>
      </c>
      <c r="L57" s="133">
        <f>IF(L$2,Annual!L57-MeanTrendFinal!L57,Annual!L57)</f>
        <v>0.71216859162649393</v>
      </c>
      <c r="M57" s="133">
        <f>IF(M$2,Annual!M57-MeanTrendFinal!M57,Annual!M57)</f>
        <v>442.65579337301551</v>
      </c>
      <c r="N57" s="133">
        <f>IF(N$2,Annual!N57-MeanTrendFinal!N57,Annual!N57)</f>
        <v>5.6154025211108127</v>
      </c>
      <c r="O57" s="133">
        <f>IF(O$2,Annual!O57-MeanTrendFinal!O57,Annual!O57)</f>
        <v>1.3229350650956899</v>
      </c>
      <c r="P57" s="133">
        <f>IF(P$2,Annual!P57-MeanTrendFinal!P57,Annual!P57)</f>
        <v>-1.8951788338860405</v>
      </c>
      <c r="Q57" s="133">
        <f>IF(Q$2,Annual!Q57-MeanTrendFinal!Q57,Annual!Q57)</f>
        <v>1446.3043784680415</v>
      </c>
      <c r="R57" s="133">
        <f>IF(R$2,Annual!R57-MeanTrendFinal!R57,Annual!R57)</f>
        <v>1.7894828567284398</v>
      </c>
      <c r="S57" s="133">
        <f>IF(S$2,Annual!S57-MeanTrendFinal!S57,Annual!S57)</f>
        <v>1.3246642227956065</v>
      </c>
      <c r="T57" s="133">
        <f>IF(T$2,Annual!T57-MeanTrendFinal!T57,Annual!T57)</f>
        <v>0.46481863393284217</v>
      </c>
      <c r="U57" s="133">
        <f>IF(U$2,Annual!U57-MeanTrendFinal!U57,Annual!U57)</f>
        <v>464.60994195580338</v>
      </c>
      <c r="V57" s="133">
        <f>IF(V$2,Annual!V57-MeanTrendFinal!V57,Annual!V57)</f>
        <v>0.79891541570784597</v>
      </c>
      <c r="W57" s="133">
        <f>IF(W$2,Annual!W57-MeanTrendFinal!W57,Annual!W57)</f>
        <v>392.96660901500553</v>
      </c>
      <c r="X57" s="133">
        <f>IF(X$2,Annual!X57-MeanTrendFinal!X57,Annual!X57)</f>
        <v>0.69109427932074752</v>
      </c>
      <c r="Y57" s="133">
        <f>IF(Y$2,Annual!Y57-MeanTrendFinal!Y57,Annual!Y57)</f>
        <v>0.68473635815884393</v>
      </c>
      <c r="Z57" s="133">
        <f>IF(Z$2,Annual!Z57-MeanTrendFinal!Z57,Annual!Z57)</f>
        <v>368.77395842877576</v>
      </c>
      <c r="AA57" s="133">
        <f>IF(AA$2,Annual!AA57-MeanTrendFinal!AA57,Annual!AA57)</f>
        <v>379.94880887385409</v>
      </c>
      <c r="AB57" s="133">
        <f>IF(AB$2,Annual!AB57-MeanTrendFinal!AB57,Annual!AB57)</f>
        <v>-11.174850445078297</v>
      </c>
      <c r="AC57" s="133">
        <f>IF(AC$2,Annual!AC57-MeanTrendFinal!AC57,Annual!AC57)</f>
        <v>10.4937056174877</v>
      </c>
      <c r="AD57" s="133">
        <f>IF(AD$2,Annual!AD57-MeanTrendFinal!AD57,Annual!AD57)</f>
        <v>1.4420859711206899</v>
      </c>
    </row>
    <row r="58" spans="1:30">
      <c r="A58" t="s">
        <v>455</v>
      </c>
      <c r="B58" s="133">
        <f>IF(B$2,Annual!B58-MeanTrendFinal!B58,Annual!B58)</f>
        <v>2.3264423437282744</v>
      </c>
      <c r="C58" s="133">
        <f>IF(C$2,Annual!C58-MeanTrendFinal!C58,Annual!C58)</f>
        <v>2.2517526986742809</v>
      </c>
      <c r="D58" s="133">
        <f>IF(D$2,Annual!D58-MeanTrendFinal!D58,Annual!D58)</f>
        <v>1488.9511986776952</v>
      </c>
      <c r="E58" s="133">
        <f>IF(E$2,Annual!E58-MeanTrendFinal!E58,Annual!E58)</f>
        <v>1499.3108103183572</v>
      </c>
      <c r="F58" s="133">
        <f>IF(F$2,Annual!F58-MeanTrendFinal!F58,Annual!F58)</f>
        <v>1515.65571944306</v>
      </c>
      <c r="G58" s="133">
        <f>IF(G$2,Annual!G58-MeanTrendFinal!G58,Annual!G58)</f>
        <v>2.6215713100999238</v>
      </c>
      <c r="H58" s="133">
        <f>IF(H$2,Annual!H58-MeanTrendFinal!H58,Annual!H58)</f>
        <v>4.2888523637985898</v>
      </c>
      <c r="I58" s="133">
        <f>IF(I$2,Annual!I58-MeanTrendFinal!I58,Annual!I58)</f>
        <v>0.40569034677888638</v>
      </c>
      <c r="J58" s="133">
        <f>IF(J$2,Annual!J58-MeanTrendFinal!J58,Annual!J58)</f>
        <v>0.35151155263362099</v>
      </c>
      <c r="K58" s="133">
        <f>IF(K$2,Annual!K58-MeanTrendFinal!K58,Annual!K58)</f>
        <v>1.2197541042358082</v>
      </c>
      <c r="L58" s="133">
        <f>IF(L$2,Annual!L58-MeanTrendFinal!L58,Annual!L58)</f>
        <v>0.8140637574569336</v>
      </c>
      <c r="M58" s="133">
        <f>IF(M$2,Annual!M58-MeanTrendFinal!M58,Annual!M58)</f>
        <v>447.45272190618505</v>
      </c>
      <c r="N58" s="133">
        <f>IF(N$2,Annual!N58-MeanTrendFinal!N58,Annual!N58)</f>
        <v>4.1580238757584986</v>
      </c>
      <c r="O58" s="133">
        <f>IF(O$2,Annual!O58-MeanTrendFinal!O58,Annual!O58)</f>
        <v>3.5816945061339256</v>
      </c>
      <c r="P58" s="133">
        <f>IF(P$2,Annual!P58-MeanTrendFinal!P58,Annual!P58)</f>
        <v>5.0232676784347237E-2</v>
      </c>
      <c r="Q58" s="133">
        <f>IF(Q$2,Annual!Q58-MeanTrendFinal!Q58,Annual!Q58)</f>
        <v>1446.8439762824203</v>
      </c>
      <c r="R58" s="133">
        <f>IF(R$2,Annual!R58-MeanTrendFinal!R58,Annual!R58)</f>
        <v>1.869368175946549</v>
      </c>
      <c r="S58" s="133">
        <f>IF(S$2,Annual!S58-MeanTrendFinal!S58,Annual!S58)</f>
        <v>1.4889440308250319</v>
      </c>
      <c r="T58" s="133">
        <f>IF(T$2,Annual!T58-MeanTrendFinal!T58,Annual!T58)</f>
        <v>0.38042414512150818</v>
      </c>
      <c r="U58" s="133">
        <f>IF(U$2,Annual!U58-MeanTrendFinal!U58,Annual!U58)</f>
        <v>466.04171439374198</v>
      </c>
      <c r="V58" s="133">
        <f>IF(V$2,Annual!V58-MeanTrendFinal!V58,Annual!V58)</f>
        <v>1.4465939207937595</v>
      </c>
      <c r="W58" s="133">
        <f>IF(W$2,Annual!W58-MeanTrendFinal!W58,Annual!W58)</f>
        <v>394.96863270132872</v>
      </c>
      <c r="X58" s="133">
        <f>IF(X$2,Annual!X58-MeanTrendFinal!X58,Annual!X58)</f>
        <v>0.57980231873928645</v>
      </c>
      <c r="Y58" s="133">
        <f>IF(Y$2,Annual!Y58-MeanTrendFinal!Y58,Annual!Y58)</f>
        <v>0.61012098490085265</v>
      </c>
      <c r="Z58" s="133">
        <f>IF(Z$2,Annual!Z58-MeanTrendFinal!Z58,Annual!Z58)</f>
        <v>367.30637643891134</v>
      </c>
      <c r="AA58" s="133">
        <f>IF(AA$2,Annual!AA58-MeanTrendFinal!AA58,Annual!AA58)</f>
        <v>377.85820673769331</v>
      </c>
      <c r="AB58" s="133">
        <f>IF(AB$2,Annual!AB58-MeanTrendFinal!AB58,Annual!AB58)</f>
        <v>-10.551830298781972</v>
      </c>
      <c r="AC58" s="133">
        <f>IF(AC$2,Annual!AC58-MeanTrendFinal!AC58,Annual!AC58)</f>
        <v>10.016154329810901</v>
      </c>
      <c r="AD58" s="133">
        <f>IF(AD$2,Annual!AD58-MeanTrendFinal!AD58,Annual!AD58)</f>
        <v>1.48804357344134</v>
      </c>
    </row>
    <row r="59" spans="1:30">
      <c r="A59" t="s">
        <v>456</v>
      </c>
      <c r="B59" s="133">
        <f>IF(B$2,Annual!B59-MeanTrendFinal!B59,Annual!B59)</f>
        <v>1.0057079097258281</v>
      </c>
      <c r="C59" s="133">
        <f>IF(C$2,Annual!C59-MeanTrendFinal!C59,Annual!C59)</f>
        <v>0.61332535174472014</v>
      </c>
      <c r="D59" s="133">
        <f>IF(D$2,Annual!D59-MeanTrendFinal!D59,Annual!D59)</f>
        <v>1490.9605431469245</v>
      </c>
      <c r="E59" s="133">
        <f>IF(E$2,Annual!E59-MeanTrendFinal!E59,Annual!E59)</f>
        <v>1501.0121866214922</v>
      </c>
      <c r="F59" s="133">
        <f>IF(F$2,Annual!F59-MeanTrendFinal!F59,Annual!F59)</f>
        <v>1517.0703689114623</v>
      </c>
      <c r="G59" s="133">
        <f>IF(G$2,Annual!G59-MeanTrendFinal!G59,Annual!G59)</f>
        <v>7.7622565627777362E-2</v>
      </c>
      <c r="H59" s="133">
        <f>IF(H$2,Annual!H59-MeanTrendFinal!H59,Annual!H59)</f>
        <v>1.8208304087112381</v>
      </c>
      <c r="I59" s="133">
        <f>IF(I$2,Annual!I59-MeanTrendFinal!I59,Annual!I59)</f>
        <v>1.4083103381159923</v>
      </c>
      <c r="J59" s="133">
        <f>IF(J$2,Annual!J59-MeanTrendFinal!J59,Annual!J59)</f>
        <v>1.0517654880429994</v>
      </c>
      <c r="K59" s="133">
        <f>IF(K$2,Annual!K59-MeanTrendFinal!K59,Annual!K59)</f>
        <v>1.2707635170175897</v>
      </c>
      <c r="L59" s="133">
        <f>IF(L$2,Annual!L59-MeanTrendFinal!L59,Annual!L59)</f>
        <v>-0.13754682109840219</v>
      </c>
      <c r="M59" s="133">
        <f>IF(M$2,Annual!M59-MeanTrendFinal!M59,Annual!M59)</f>
        <v>441.93902107934235</v>
      </c>
      <c r="N59" s="133">
        <f>IF(N$2,Annual!N59-MeanTrendFinal!N59,Annual!N59)</f>
        <v>-5.2643730256388466</v>
      </c>
      <c r="O59" s="133">
        <f>IF(O$2,Annual!O59-MeanTrendFinal!O59,Annual!O59)</f>
        <v>5.1872859012050005</v>
      </c>
      <c r="P59" s="133">
        <f>IF(P$2,Annual!P59-MeanTrendFinal!P59,Annual!P59)</f>
        <v>3.4005318716264865</v>
      </c>
      <c r="Q59" s="133">
        <f>IF(Q$2,Annual!Q59-MeanTrendFinal!Q59,Annual!Q59)</f>
        <v>1447.3407429541971</v>
      </c>
      <c r="R59" s="133">
        <f>IF(R$2,Annual!R59-MeanTrendFinal!R59,Annual!R59)</f>
        <v>1.8833089737545237</v>
      </c>
      <c r="S59" s="133">
        <f>IF(S$2,Annual!S59-MeanTrendFinal!S59,Annual!S59)</f>
        <v>1.4840147360120708</v>
      </c>
      <c r="T59" s="133">
        <f>IF(T$2,Annual!T59-MeanTrendFinal!T59,Annual!T59)</f>
        <v>0.39929423774245959</v>
      </c>
      <c r="U59" s="133">
        <f>IF(U$2,Annual!U59-MeanTrendFinal!U59,Annual!U59)</f>
        <v>467.21258687478064</v>
      </c>
      <c r="V59" s="133">
        <f>IF(V$2,Annual!V59-MeanTrendFinal!V59,Annual!V59)</f>
        <v>0.78829455415760918</v>
      </c>
      <c r="W59" s="133">
        <f>IF(W$2,Annual!W59-MeanTrendFinal!W59,Annual!W59)</f>
        <v>397.60625573542728</v>
      </c>
      <c r="X59" s="133">
        <f>IF(X$2,Annual!X59-MeanTrendFinal!X59,Annual!X59)</f>
        <v>-7.7389436980368487E-2</v>
      </c>
      <c r="Y59" s="133">
        <f>IF(Y$2,Annual!Y59-MeanTrendFinal!Y59,Annual!Y59)</f>
        <v>-6.599519316328184E-2</v>
      </c>
      <c r="Z59" s="133">
        <f>IF(Z$2,Annual!Z59-MeanTrendFinal!Z59,Annual!Z59)</f>
        <v>369.03439859536832</v>
      </c>
      <c r="AA59" s="133">
        <f>IF(AA$2,Annual!AA59-MeanTrendFinal!AA59,Annual!AA59)</f>
        <v>378.57035358038769</v>
      </c>
      <c r="AB59" s="133">
        <f>IF(AB$2,Annual!AB59-MeanTrendFinal!AB59,Annual!AB59)</f>
        <v>-9.5359549850194121</v>
      </c>
      <c r="AC59" s="133">
        <f>IF(AC$2,Annual!AC59-MeanTrendFinal!AC59,Annual!AC59)</f>
        <v>9.1126099951706898</v>
      </c>
      <c r="AD59" s="133">
        <f>IF(AD$2,Annual!AD59-MeanTrendFinal!AD59,Annual!AD59)</f>
        <v>1.5394462497836801</v>
      </c>
    </row>
    <row r="60" spans="1:30">
      <c r="A60" t="s">
        <v>457</v>
      </c>
      <c r="B60" s="133">
        <f>IF(B$2,Annual!B60-MeanTrendFinal!B60,Annual!B60)</f>
        <v>0.43493799917477816</v>
      </c>
      <c r="C60" s="133">
        <f>IF(C$2,Annual!C60-MeanTrendFinal!C60,Annual!C60)</f>
        <v>0.58721232186549344</v>
      </c>
      <c r="D60" s="133">
        <f>IF(D$2,Annual!D60-MeanTrendFinal!D60,Annual!D60)</f>
        <v>1490.0799488349116</v>
      </c>
      <c r="E60" s="133">
        <f>IF(E$2,Annual!E60-MeanTrendFinal!E60,Annual!E60)</f>
        <v>1499.6888741370144</v>
      </c>
      <c r="F60" s="133">
        <f>IF(F$2,Annual!F60-MeanTrendFinal!F60,Annual!F60)</f>
        <v>1516.6094449155801</v>
      </c>
      <c r="G60" s="133">
        <f>IF(G$2,Annual!G60-MeanTrendFinal!G60,Annual!G60)</f>
        <v>0.25159101735141576</v>
      </c>
      <c r="H60" s="133">
        <f>IF(H$2,Annual!H60-MeanTrendFinal!H60,Annual!H60)</f>
        <v>1.9948744914689343</v>
      </c>
      <c r="I60" s="133">
        <f>IF(I$2,Annual!I60-MeanTrendFinal!I60,Annual!I60)</f>
        <v>1.2026100558506947</v>
      </c>
      <c r="J60" s="133">
        <f>IF(J$2,Annual!J60-MeanTrendFinal!J60,Annual!J60)</f>
        <v>1.0451890020053867</v>
      </c>
      <c r="K60" s="133">
        <f>IF(K$2,Annual!K60-MeanTrendFinal!K60,Annual!K60)</f>
        <v>1.3385191732007446</v>
      </c>
      <c r="L60" s="133">
        <f>IF(L$2,Annual!L60-MeanTrendFinal!L60,Annual!L60)</f>
        <v>0.13590911735006742</v>
      </c>
      <c r="M60" s="133">
        <f>IF(M$2,Annual!M60-MeanTrendFinal!M60,Annual!M60)</f>
        <v>441.840372836261</v>
      </c>
      <c r="N60" s="133">
        <f>IF(N$2,Annual!N60-MeanTrendFinal!N60,Annual!N60)</f>
        <v>1.5067671512674075</v>
      </c>
      <c r="O60" s="133">
        <f>IF(O$2,Annual!O60-MeanTrendFinal!O60,Annual!O60)</f>
        <v>1.5342171598990357</v>
      </c>
      <c r="P60" s="133">
        <f>IF(P$2,Annual!P60-MeanTrendFinal!P60,Annual!P60)</f>
        <v>-2.6749290318239671</v>
      </c>
      <c r="Q60" s="133">
        <f>IF(Q$2,Annual!Q60-MeanTrendFinal!Q60,Annual!Q60)</f>
        <v>1447.897525648071</v>
      </c>
      <c r="R60" s="133">
        <f>IF(R$2,Annual!R60-MeanTrendFinal!R60,Annual!R60)</f>
        <v>2.106511726207263</v>
      </c>
      <c r="S60" s="133">
        <f>IF(S$2,Annual!S60-MeanTrendFinal!S60,Annual!S60)</f>
        <v>1.6065445635400275</v>
      </c>
      <c r="T60" s="133">
        <f>IF(T$2,Annual!T60-MeanTrendFinal!T60,Annual!T60)</f>
        <v>0.4999671626672384</v>
      </c>
      <c r="U60" s="133">
        <f>IF(U$2,Annual!U60-MeanTrendFinal!U60,Annual!U60)</f>
        <v>467.95362529039232</v>
      </c>
      <c r="V60" s="133">
        <f>IF(V$2,Annual!V60-MeanTrendFinal!V60,Annual!V60)</f>
        <v>-0.16052994894222294</v>
      </c>
      <c r="W60" s="133">
        <f>IF(W$2,Annual!W60-MeanTrendFinal!W60,Annual!W60)</f>
        <v>394.62289184335214</v>
      </c>
      <c r="X60" s="133">
        <f>IF(X$2,Annual!X60-MeanTrendFinal!X60,Annual!X60)</f>
        <v>0.18848448908155291</v>
      </c>
      <c r="Y60" s="133">
        <f>IF(Y$2,Annual!Y60-MeanTrendFinal!Y60,Annual!Y60)</f>
        <v>0.25825154384904181</v>
      </c>
      <c r="Z60" s="133">
        <f>IF(Z$2,Annual!Z60-MeanTrendFinal!Z60,Annual!Z60)</f>
        <v>368.3817505338871</v>
      </c>
      <c r="AA60" s="133">
        <f>IF(AA$2,Annual!AA60-MeanTrendFinal!AA60,Annual!AA60)</f>
        <v>378.04912203191134</v>
      </c>
      <c r="AB60" s="133">
        <f>IF(AB$2,Annual!AB60-MeanTrendFinal!AB60,Annual!AB60)</f>
        <v>-9.6673714980241847</v>
      </c>
      <c r="AC60" s="133">
        <f>IF(AC$2,Annual!AC60-MeanTrendFinal!AC60,Annual!AC60)</f>
        <v>9.2722813698970796</v>
      </c>
      <c r="AD60" s="133">
        <f>IF(AD$2,Annual!AD60-MeanTrendFinal!AD60,Annual!AD60)</f>
        <v>1.4755396983801401</v>
      </c>
    </row>
    <row r="61" spans="1:30">
      <c r="A61" t="s">
        <v>458</v>
      </c>
      <c r="B61" s="133">
        <f>IF(B$2,Annual!B61-MeanTrendFinal!B61,Annual!B61)</f>
        <v>1.1421631214226124</v>
      </c>
      <c r="C61" s="133">
        <f>IF(C$2,Annual!C61-MeanTrendFinal!C61,Annual!C61)</f>
        <v>1.1669867129391776</v>
      </c>
      <c r="D61" s="133">
        <f>IF(D$2,Annual!D61-MeanTrendFinal!D61,Annual!D61)</f>
        <v>1493.077818396323</v>
      </c>
      <c r="E61" s="133">
        <f>IF(E$2,Annual!E61-MeanTrendFinal!E61,Annual!E61)</f>
        <v>1502.5449184445345</v>
      </c>
      <c r="F61" s="133">
        <f>IF(F$2,Annual!F61-MeanTrendFinal!F61,Annual!F61)</f>
        <v>1518.2948422202355</v>
      </c>
      <c r="G61" s="133">
        <f>IF(G$2,Annual!G61-MeanTrendFinal!G61,Annual!G61)</f>
        <v>0.87118004177533237</v>
      </c>
      <c r="H61" s="133">
        <f>IF(H$2,Annual!H61-MeanTrendFinal!H61,Annual!H61)</f>
        <v>3.2021016859001605</v>
      </c>
      <c r="I61" s="133">
        <f>IF(I$2,Annual!I61-MeanTrendFinal!I61,Annual!I61)</f>
        <v>0.83974672371267545</v>
      </c>
      <c r="J61" s="133">
        <f>IF(J$2,Annual!J61-MeanTrendFinal!J61,Annual!J61)</f>
        <v>0.66403136434285415</v>
      </c>
      <c r="K61" s="133">
        <f>IF(K$2,Annual!K61-MeanTrendFinal!K61,Annual!K61)</f>
        <v>1.2935987600657683</v>
      </c>
      <c r="L61" s="133">
        <f>IF(L$2,Annual!L61-MeanTrendFinal!L61,Annual!L61)</f>
        <v>0.45385203635308313</v>
      </c>
      <c r="M61" s="133">
        <f>IF(M$2,Annual!M61-MeanTrendFinal!M61,Annual!M61)</f>
        <v>448.16216312979941</v>
      </c>
      <c r="N61" s="133">
        <f>IF(N$2,Annual!N61-MeanTrendFinal!N61,Annual!N61)</f>
        <v>6.0552919028631358</v>
      </c>
      <c r="O61" s="133">
        <f>IF(O$2,Annual!O61-MeanTrendFinal!O61,Annual!O61)</f>
        <v>1.5043937479418186</v>
      </c>
      <c r="P61" s="133">
        <f>IF(P$2,Annual!P61-MeanTrendFinal!P61,Annual!P61)</f>
        <v>-2.7983005865480268</v>
      </c>
      <c r="Q61" s="133">
        <f>IF(Q$2,Annual!Q61-MeanTrendFinal!Q61,Annual!Q61)</f>
        <v>1448.4014123741681</v>
      </c>
      <c r="R61" s="133">
        <f>IF(R$2,Annual!R61-MeanTrendFinal!R61,Annual!R61)</f>
        <v>2.121838704949806</v>
      </c>
      <c r="S61" s="133">
        <f>IF(S$2,Annual!S61-MeanTrendFinal!S61,Annual!S61)</f>
        <v>1.6210547223259688</v>
      </c>
      <c r="T61" s="133">
        <f>IF(T$2,Annual!T61-MeanTrendFinal!T61,Annual!T61)</f>
        <v>0.50078398262384716</v>
      </c>
      <c r="U61" s="133">
        <f>IF(U$2,Annual!U61-MeanTrendFinal!U61,Annual!U61)</f>
        <v>468.59636028858563</v>
      </c>
      <c r="V61" s="133">
        <f>IF(V$2,Annual!V61-MeanTrendFinal!V61,Annual!V61)</f>
        <v>0.80600112037974014</v>
      </c>
      <c r="W61" s="133">
        <f>IF(W$2,Annual!W61-MeanTrendFinal!W61,Annual!W61)</f>
        <v>401.16929647892857</v>
      </c>
      <c r="X61" s="133">
        <f>IF(X$2,Annual!X61-MeanTrendFinal!X61,Annual!X61)</f>
        <v>0.65576415476975569</v>
      </c>
      <c r="Y61" s="133">
        <f>IF(Y$2,Annual!Y61-MeanTrendFinal!Y61,Annual!Y61)</f>
        <v>0.680587612257888</v>
      </c>
      <c r="Z61" s="133">
        <f>IF(Z$2,Annual!Z61-MeanTrendFinal!Z61,Annual!Z61)</f>
        <v>367.36006182472448</v>
      </c>
      <c r="AA61" s="133">
        <f>IF(AA$2,Annual!AA61-MeanTrendFinal!AA61,Annual!AA61)</f>
        <v>378.03717526894729</v>
      </c>
      <c r="AB61" s="133">
        <f>IF(AB$2,Annual!AB61-MeanTrendFinal!AB61,Annual!AB61)</f>
        <v>-10.677113444222822</v>
      </c>
      <c r="AC61" s="133">
        <f>IF(AC$2,Annual!AC61-MeanTrendFinal!AC61,Annual!AC61)</f>
        <v>10.059592484910301</v>
      </c>
      <c r="AD61" s="133">
        <f>IF(AD$2,Annual!AD61-MeanTrendFinal!AD61,Annual!AD61)</f>
        <v>1.4638512066498299</v>
      </c>
    </row>
    <row r="62" spans="1:30">
      <c r="A62" t="s">
        <v>459</v>
      </c>
      <c r="B62" s="133">
        <f>IF(B$2,Annual!B62-MeanTrendFinal!B62,Annual!B62)</f>
        <v>0.92063043123395971</v>
      </c>
      <c r="C62" s="133">
        <f>IF(C$2,Annual!C62-MeanTrendFinal!C62,Annual!C62)</f>
        <v>1.0282858516227122</v>
      </c>
      <c r="D62" s="133">
        <f>IF(D$2,Annual!D62-MeanTrendFinal!D62,Annual!D62)</f>
        <v>1495.7476493866352</v>
      </c>
      <c r="E62" s="133">
        <f>IF(E$2,Annual!E62-MeanTrendFinal!E62,Annual!E62)</f>
        <v>1504.2103197799397</v>
      </c>
      <c r="F62" s="133">
        <f>IF(F$2,Annual!F62-MeanTrendFinal!F62,Annual!F62)</f>
        <v>1518.4218471427421</v>
      </c>
      <c r="G62" s="133">
        <f>IF(G$2,Annual!G62-MeanTrendFinal!G62,Annual!G62)</f>
        <v>0.64028242620537412</v>
      </c>
      <c r="H62" s="133">
        <f>IF(H$2,Annual!H62-MeanTrendFinal!H62,Annual!H62)</f>
        <v>3.6231506116319423</v>
      </c>
      <c r="I62" s="133">
        <f>IF(I$2,Annual!I62-MeanTrendFinal!I62,Annual!I62)</f>
        <v>1.0387256745190143</v>
      </c>
      <c r="J62" s="133">
        <f>IF(J$2,Annual!J62-MeanTrendFinal!J62,Annual!J62)</f>
        <v>0.98064424215351664</v>
      </c>
      <c r="K62" s="133">
        <f>IF(K$2,Annual!K62-MeanTrendFinal!K62,Annual!K62)</f>
        <v>1.2197541042358082</v>
      </c>
      <c r="L62" s="133">
        <f>IF(L$2,Annual!L62-MeanTrendFinal!L62,Annual!L62)</f>
        <v>0.18102842971680744</v>
      </c>
      <c r="M62" s="133">
        <f>IF(M$2,Annual!M62-MeanTrendFinal!M62,Annual!M62)</f>
        <v>449.63382790917603</v>
      </c>
      <c r="N62" s="133">
        <f>IF(N$2,Annual!N62-MeanTrendFinal!N62,Annual!N62)</f>
        <v>3.5083790090459921</v>
      </c>
      <c r="O62" s="133">
        <f>IF(O$2,Annual!O62-MeanTrendFinal!O62,Annual!O62)</f>
        <v>2.5343264240826668</v>
      </c>
      <c r="P62" s="133">
        <f>IF(P$2,Annual!P62-MeanTrendFinal!P62,Annual!P62)</f>
        <v>-2.6760890289838986</v>
      </c>
      <c r="Q62" s="133">
        <f>IF(Q$2,Annual!Q62-MeanTrendFinal!Q62,Annual!Q62)</f>
        <v>1448.9694229722975</v>
      </c>
      <c r="R62" s="133">
        <f>IF(R$2,Annual!R62-MeanTrendFinal!R62,Annual!R62)</f>
        <v>2.1739797617351364</v>
      </c>
      <c r="S62" s="133">
        <f>IF(S$2,Annual!S62-MeanTrendFinal!S62,Annual!S62)</f>
        <v>1.6209747346330814</v>
      </c>
      <c r="T62" s="133">
        <f>IF(T$2,Annual!T62-MeanTrendFinal!T62,Annual!T62)</f>
        <v>0.55300502710205257</v>
      </c>
      <c r="U62" s="133">
        <f>IF(U$2,Annual!U62-MeanTrendFinal!U62,Annual!U62)</f>
        <v>469.21080097727508</v>
      </c>
      <c r="V62" s="133">
        <f>IF(V$2,Annual!V62-MeanTrendFinal!V62,Annual!V62)</f>
        <v>-0.60802129025878671</v>
      </c>
      <c r="W62" s="133">
        <f>IF(W$2,Annual!W62-MeanTrendFinal!W62,Annual!W62)</f>
        <v>400.49789243938835</v>
      </c>
      <c r="X62" s="133">
        <f>IF(X$2,Annual!X62-MeanTrendFinal!X62,Annual!X62)</f>
        <v>0.30238714539505551</v>
      </c>
      <c r="Y62" s="133">
        <f>IF(Y$2,Annual!Y62-MeanTrendFinal!Y62,Annual!Y62)</f>
        <v>0.2894442711479428</v>
      </c>
      <c r="Z62" s="133">
        <f>IF(Z$2,Annual!Z62-MeanTrendFinal!Z62,Annual!Z62)</f>
        <v>368.91920584014912</v>
      </c>
      <c r="AA62" s="133">
        <f>IF(AA$2,Annual!AA62-MeanTrendFinal!AA62,Annual!AA62)</f>
        <v>379.17914189167055</v>
      </c>
      <c r="AB62" s="133">
        <f>IF(AB$2,Annual!AB62-MeanTrendFinal!AB62,Annual!AB62)</f>
        <v>-10.259936051521453</v>
      </c>
      <c r="AC62" s="133">
        <f>IF(AC$2,Annual!AC62-MeanTrendFinal!AC62,Annual!AC62)</f>
        <v>9.7558677028866292</v>
      </c>
      <c r="AD62" s="133">
        <f>IF(AD$2,Annual!AD62-MeanTrendFinal!AD62,Annual!AD62)</f>
        <v>1.42694786841239</v>
      </c>
    </row>
    <row r="63" spans="1:30">
      <c r="A63" t="s">
        <v>460</v>
      </c>
      <c r="B63" s="133">
        <f>IF(B$2,Annual!B63-MeanTrendFinal!B63,Annual!B63)</f>
        <v>1.3483322335293479</v>
      </c>
      <c r="C63" s="133">
        <f>IF(C$2,Annual!C63-MeanTrendFinal!C63,Annual!C63)</f>
        <v>1.267721428016344</v>
      </c>
      <c r="D63" s="133">
        <f>IF(D$2,Annual!D63-MeanTrendFinal!D63,Annual!D63)</f>
        <v>1495.3272231714091</v>
      </c>
      <c r="E63" s="133">
        <f>IF(E$2,Annual!E63-MeanTrendFinal!E63,Annual!E63)</f>
        <v>1504.3522609787537</v>
      </c>
      <c r="F63" s="133">
        <f>IF(F$2,Annual!F63-MeanTrendFinal!F63,Annual!F63)</f>
        <v>1519.5793259359898</v>
      </c>
      <c r="G63" s="133">
        <f>IF(G$2,Annual!G63-MeanTrendFinal!G63,Annual!G63)</f>
        <v>0.91042797430773703</v>
      </c>
      <c r="H63" s="133">
        <f>IF(H$2,Annual!H63-MeanTrendFinal!H63,Annual!H63)</f>
        <v>0.66659853068049557</v>
      </c>
      <c r="I63" s="133">
        <f>IF(I$2,Annual!I63-MeanTrendFinal!I63,Annual!I63)</f>
        <v>0.88440276627412828</v>
      </c>
      <c r="J63" s="133">
        <f>IF(J$2,Annual!J63-MeanTrendFinal!J63,Annual!J63)</f>
        <v>0.78254450555723665</v>
      </c>
      <c r="K63" s="133">
        <f>IF(K$2,Annual!K63-MeanTrendFinal!K63,Annual!K63)</f>
        <v>1.1102070841189262</v>
      </c>
      <c r="L63" s="133">
        <f>IF(L$2,Annual!L63-MeanTrendFinal!L63,Annual!L63)</f>
        <v>0.22580431784471527</v>
      </c>
      <c r="M63" s="133">
        <f>IF(M$2,Annual!M63-MeanTrendFinal!M63,Annual!M63)</f>
        <v>449.76699304224542</v>
      </c>
      <c r="N63" s="133">
        <f>IF(N$2,Annual!N63-MeanTrendFinal!N63,Annual!N63)</f>
        <v>0.36093954259808214</v>
      </c>
      <c r="O63" s="133">
        <f>IF(O$2,Annual!O63-MeanTrendFinal!O63,Annual!O63)</f>
        <v>3.4119157711206847</v>
      </c>
      <c r="P63" s="133">
        <f>IF(P$2,Annual!P63-MeanTrendFinal!P63,Annual!P63)</f>
        <v>-0.92260455504623828</v>
      </c>
      <c r="Q63" s="133">
        <f>IF(Q$2,Annual!Q63-MeanTrendFinal!Q63,Annual!Q63)</f>
        <v>1449.6577072080574</v>
      </c>
      <c r="R63" s="133">
        <f>IF(R$2,Annual!R63-MeanTrendFinal!R63,Annual!R63)</f>
        <v>1.7866195428980707</v>
      </c>
      <c r="S63" s="133">
        <f>IF(S$2,Annual!S63-MeanTrendFinal!S63,Annual!S63)</f>
        <v>1.2997251303816486</v>
      </c>
      <c r="T63" s="133">
        <f>IF(T$2,Annual!T63-MeanTrendFinal!T63,Annual!T63)</f>
        <v>0.48689441251641319</v>
      </c>
      <c r="U63" s="133">
        <f>IF(U$2,Annual!U63-MeanTrendFinal!U63,Annual!U63)</f>
        <v>469.5033216064063</v>
      </c>
      <c r="V63" s="133">
        <f>IF(V$2,Annual!V63-MeanTrendFinal!V63,Annual!V63)</f>
        <v>0.31110593168621747</v>
      </c>
      <c r="W63" s="133">
        <f>IF(W$2,Annual!W63-MeanTrendFinal!W63,Annual!W63)</f>
        <v>395.52912467389331</v>
      </c>
      <c r="X63" s="133">
        <f>IF(X$2,Annual!X63-MeanTrendFinal!X63,Annual!X63)</f>
        <v>0.18095166439486832</v>
      </c>
      <c r="Y63" s="133">
        <f>IF(Y$2,Annual!Y63-MeanTrendFinal!Y63,Annual!Y63)</f>
        <v>0.10934972948346555</v>
      </c>
      <c r="Z63" s="133">
        <f>IF(Z$2,Annual!Z63-MeanTrendFinal!Z63,Annual!Z63)</f>
        <v>368.48094800448774</v>
      </c>
      <c r="AA63" s="133">
        <f>IF(AA$2,Annual!AA63-MeanTrendFinal!AA63,Annual!AA63)</f>
        <v>379.02011821392449</v>
      </c>
      <c r="AB63" s="133">
        <f>IF(AB$2,Annual!AB63-MeanTrendFinal!AB63,Annual!AB63)</f>
        <v>-10.539170209436774</v>
      </c>
      <c r="AC63" s="133">
        <f>IF(AC$2,Annual!AC63-MeanTrendFinal!AC63,Annual!AC63)</f>
        <v>9.9952228165289903</v>
      </c>
      <c r="AD63" s="133">
        <f>IF(AD$2,Annual!AD63-MeanTrendFinal!AD63,Annual!AD63)</f>
        <v>1.2782470784181901</v>
      </c>
    </row>
    <row r="64" spans="1:30">
      <c r="A64" t="s">
        <v>461</v>
      </c>
      <c r="B64" s="133">
        <f>IF(B$2,Annual!B64-MeanTrendFinal!B64,Annual!B64)</f>
        <v>0.94715225165380446</v>
      </c>
      <c r="C64" s="133">
        <f>IF(C$2,Annual!C64-MeanTrendFinal!C64,Annual!C64)</f>
        <v>0.9632627705084218</v>
      </c>
      <c r="D64" s="133">
        <f>IF(D$2,Annual!D64-MeanTrendFinal!D64,Annual!D64)</f>
        <v>1496.7516416383737</v>
      </c>
      <c r="E64" s="133">
        <f>IF(E$2,Annual!E64-MeanTrendFinal!E64,Annual!E64)</f>
        <v>1506.125450173646</v>
      </c>
      <c r="F64" s="133">
        <f>IF(F$2,Annual!F64-MeanTrendFinal!F64,Annual!F64)</f>
        <v>1521.6519266940879</v>
      </c>
      <c r="G64" s="133">
        <f>IF(G$2,Annual!G64-MeanTrendFinal!G64,Annual!G64)</f>
        <v>1.2881624192658592</v>
      </c>
      <c r="H64" s="133">
        <f>IF(H$2,Annual!H64-MeanTrendFinal!H64,Annual!H64)</f>
        <v>-1.6993890996310768</v>
      </c>
      <c r="I64" s="133">
        <f>IF(I$2,Annual!I64-MeanTrendFinal!I64,Annual!I64)</f>
        <v>0.77613084384742237</v>
      </c>
      <c r="J64" s="133">
        <f>IF(J$2,Annual!J64-MeanTrendFinal!J64,Annual!J64)</f>
        <v>0.5505905893142149</v>
      </c>
      <c r="K64" s="133">
        <f>IF(K$2,Annual!K64-MeanTrendFinal!K64,Annual!K64)</f>
        <v>0.91472620576539565</v>
      </c>
      <c r="L64" s="133">
        <f>IF(L$2,Annual!L64-MeanTrendFinal!L64,Annual!L64)</f>
        <v>0.13859536191800831</v>
      </c>
      <c r="M64" s="133">
        <f>IF(M$2,Annual!M64-MeanTrendFinal!M64,Annual!M64)</f>
        <v>452.15886390917649</v>
      </c>
      <c r="N64" s="133">
        <f>IF(N$2,Annual!N64-MeanTrendFinal!N64,Annual!N64)</f>
        <v>5.4236519582009812</v>
      </c>
      <c r="O64" s="133">
        <f>IF(O$2,Annual!O64-MeanTrendFinal!O64,Annual!O64)</f>
        <v>3.7085385568952884</v>
      </c>
      <c r="P64" s="133">
        <f>IF(P$2,Annual!P64-MeanTrendFinal!P64,Annual!P64)</f>
        <v>-0.88780818445139964</v>
      </c>
      <c r="Q64" s="133">
        <f>IF(Q$2,Annual!Q64-MeanTrendFinal!Q64,Annual!Q64)</f>
        <v>1450.2741212090066</v>
      </c>
      <c r="R64" s="133">
        <f>IF(R$2,Annual!R64-MeanTrendFinal!R64,Annual!R64)</f>
        <v>1.4615629386962743</v>
      </c>
      <c r="S64" s="133">
        <f>IF(S$2,Annual!S64-MeanTrendFinal!S64,Annual!S64)</f>
        <v>1.0212958322047394</v>
      </c>
      <c r="T64" s="133">
        <f>IF(T$2,Annual!T64-MeanTrendFinal!T64,Annual!T64)</f>
        <v>0.44026710649152584</v>
      </c>
      <c r="U64" s="133">
        <f>IF(U$2,Annual!U64-MeanTrendFinal!U64,Annual!U64)</f>
        <v>469.8304605086264</v>
      </c>
      <c r="V64" s="133">
        <f>IF(V$2,Annual!V64-MeanTrendFinal!V64,Annual!V64)</f>
        <v>-2.12428836675711</v>
      </c>
      <c r="W64" s="133">
        <f>IF(W$2,Annual!W64-MeanTrendFinal!W64,Annual!W64)</f>
        <v>391.07138416056648</v>
      </c>
      <c r="X64" s="133">
        <f>IF(X$2,Annual!X64-MeanTrendFinal!X64,Annual!X64)</f>
        <v>0.58839741052389982</v>
      </c>
      <c r="Y64" s="133">
        <f>IF(Y$2,Annual!Y64-MeanTrendFinal!Y64,Annual!Y64)</f>
        <v>0.61434132131017449</v>
      </c>
      <c r="Z64" s="133">
        <f>IF(Z$2,Annual!Z64-MeanTrendFinal!Z64,Annual!Z64)</f>
        <v>367.7359411125372</v>
      </c>
      <c r="AA64" s="133">
        <f>IF(AA$2,Annual!AA64-MeanTrendFinal!AA64,Annual!AA64)</f>
        <v>377.94056666611544</v>
      </c>
      <c r="AB64" s="133">
        <f>IF(AB$2,Annual!AB64-MeanTrendFinal!AB64,Annual!AB64)</f>
        <v>-10.204625553578266</v>
      </c>
      <c r="AC64" s="133">
        <f>IF(AC$2,Annual!AC64-MeanTrendFinal!AC64,Annual!AC64)</f>
        <v>9.7406219446272608</v>
      </c>
      <c r="AD64" s="133">
        <f>IF(AD$2,Annual!AD64-MeanTrendFinal!AD64,Annual!AD64)</f>
        <v>1.4430760462654999</v>
      </c>
    </row>
    <row r="65" spans="1:30">
      <c r="A65" t="s">
        <v>326</v>
      </c>
      <c r="B65" s="133">
        <f>IF(B$2,Annual!B65-MeanTrendFinal!B65,Annual!B65)</f>
        <v>-0.72485654657974408</v>
      </c>
      <c r="C65" s="133">
        <f>IF(C$2,Annual!C65-MeanTrendFinal!C65,Annual!C65)</f>
        <v>-0.97622550986891099</v>
      </c>
      <c r="D65" s="133">
        <f>IF(D$2,Annual!D65-MeanTrendFinal!D65,Annual!D65)</f>
        <v>1498.1741086767852</v>
      </c>
      <c r="E65" s="133">
        <f>IF(E$2,Annual!E65-MeanTrendFinal!E65,Annual!E65)</f>
        <v>1507.2052743473807</v>
      </c>
      <c r="F65" s="133">
        <f>IF(F$2,Annual!F65-MeanTrendFinal!F65,Annual!F65)</f>
        <v>1522.2496401900551</v>
      </c>
      <c r="G65" s="133">
        <f>IF(G$2,Annual!G65-MeanTrendFinal!G65,Annual!G65)</f>
        <v>-0.83876611263491441</v>
      </c>
      <c r="H65" s="133">
        <f>IF(H$2,Annual!H65-MeanTrendFinal!H65,Annual!H65)</f>
        <v>-0.3132194537139199</v>
      </c>
      <c r="I65" s="133">
        <f>IF(I$2,Annual!I65-MeanTrendFinal!I65,Annual!I65)</f>
        <v>0.8069719245764162</v>
      </c>
      <c r="J65" s="133">
        <f>IF(J$2,Annual!J65-MeanTrendFinal!J65,Annual!J65)</f>
        <v>1.0716621272826465</v>
      </c>
      <c r="K65" s="133">
        <f>IF(K$2,Annual!K65-MeanTrendFinal!K65,Annual!K65)</f>
        <v>1.3385191732007446</v>
      </c>
      <c r="L65" s="133">
        <f>IF(L$2,Annual!L65-MeanTrendFinal!L65,Annual!L65)</f>
        <v>0.53154724862437464</v>
      </c>
      <c r="M65" s="133">
        <f>IF(M$2,Annual!M65-MeanTrendFinal!M65,Annual!M65)</f>
        <v>460.70771506745984</v>
      </c>
      <c r="N65" s="133">
        <f>IF(N$2,Annual!N65-MeanTrendFinal!N65,Annual!N65)</f>
        <v>9.9506590497514757</v>
      </c>
      <c r="O65" s="133">
        <f>IF(O$2,Annual!O65-MeanTrendFinal!O65,Annual!O65)</f>
        <v>-0.71893135310581424</v>
      </c>
      <c r="P65" s="133">
        <f>IF(P$2,Annual!P65-MeanTrendFinal!P65,Annual!P65)</f>
        <v>-4.4735518537927712</v>
      </c>
      <c r="Q65" s="133">
        <f>IF(Q$2,Annual!Q65-MeanTrendFinal!Q65,Annual!Q65)</f>
        <v>1450.7397398177095</v>
      </c>
      <c r="R65" s="133">
        <f>IF(R$2,Annual!R65-MeanTrendFinal!R65,Annual!R65)</f>
        <v>1.3283210210736538</v>
      </c>
      <c r="S65" s="133">
        <f>IF(S$2,Annual!S65-MeanTrendFinal!S65,Annual!S65)</f>
        <v>0.85123565916699839</v>
      </c>
      <c r="T65" s="133">
        <f>IF(T$2,Annual!T65-MeanTrendFinal!T65,Annual!T65)</f>
        <v>0.47708536190666534</v>
      </c>
      <c r="U65" s="133">
        <f>IF(U$2,Annual!U65-MeanTrendFinal!U65,Annual!U65)</f>
        <v>469.80081851978827</v>
      </c>
      <c r="V65" s="133">
        <f>IF(V$2,Annual!V65-MeanTrendFinal!V65,Annual!V65)</f>
        <v>-0.73397925029299316</v>
      </c>
      <c r="W65" s="133">
        <f>IF(W$2,Annual!W65-MeanTrendFinal!W65,Annual!W65)</f>
        <v>380.29180448917219</v>
      </c>
      <c r="X65" s="133">
        <f>IF(X$2,Annual!X65-MeanTrendFinal!X65,Annual!X65)</f>
        <v>0.55543239120092736</v>
      </c>
      <c r="Y65" s="133">
        <f>IF(Y$2,Annual!Y65-MeanTrendFinal!Y65,Annual!Y65)</f>
        <v>0.55784421353521907</v>
      </c>
      <c r="Z65" s="133">
        <f>IF(Z$2,Annual!Z65-MeanTrendFinal!Z65,Annual!Z65)</f>
        <v>364.56858165627597</v>
      </c>
      <c r="AA65" s="133">
        <f>IF(AA$2,Annual!AA65-MeanTrendFinal!AA65,Annual!AA65)</f>
        <v>374.78134157905146</v>
      </c>
      <c r="AB65" s="133">
        <f>IF(AB$2,Annual!AB65-MeanTrendFinal!AB65,Annual!AB65)</f>
        <v>-10.21275992277555</v>
      </c>
      <c r="AC65" s="133">
        <f>IF(AC$2,Annual!AC65-MeanTrendFinal!AC65,Annual!AC65)</f>
        <v>9.6920569999324595</v>
      </c>
      <c r="AD65" s="133">
        <f>IF(AD$2,Annual!AD65-MeanTrendFinal!AD65,Annual!AD65)</f>
        <v>1.60283354833782</v>
      </c>
    </row>
    <row r="66" spans="1:30">
      <c r="A66" t="s">
        <v>327</v>
      </c>
      <c r="B66" s="133">
        <f>IF(B$2,Annual!B66-MeanTrendFinal!B66,Annual!B66)</f>
        <v>0.60654755176692277</v>
      </c>
      <c r="C66" s="133">
        <f>IF(C$2,Annual!C66-MeanTrendFinal!C66,Annual!C66)</f>
        <v>1.0595376183033522</v>
      </c>
      <c r="D66" s="133">
        <f>IF(D$2,Annual!D66-MeanTrendFinal!D66,Annual!D66)</f>
        <v>1494.9929216604401</v>
      </c>
      <c r="E66" s="133">
        <f>IF(E$2,Annual!E66-MeanTrendFinal!E66,Annual!E66)</f>
        <v>1505.8588340660347</v>
      </c>
      <c r="F66" s="133">
        <f>IF(F$2,Annual!F66-MeanTrendFinal!F66,Annual!F66)</f>
        <v>1520.5816403707865</v>
      </c>
      <c r="G66" s="133">
        <f>IF(G$2,Annual!G66-MeanTrendFinal!G66,Annual!G66)</f>
        <v>0.94119424249576866</v>
      </c>
      <c r="H66" s="133">
        <f>IF(H$2,Annual!H66-MeanTrendFinal!H66,Annual!H66)</f>
        <v>-2.0202722859149702</v>
      </c>
      <c r="I66" s="133">
        <f>IF(I$2,Annual!I66-MeanTrendFinal!I66,Annual!I66)</f>
        <v>0.55134132335412644</v>
      </c>
      <c r="J66" s="133">
        <f>IF(J$2,Annual!J66-MeanTrendFinal!J66,Annual!J66)</f>
        <v>0.94326950714931357</v>
      </c>
      <c r="K66" s="133">
        <f>IF(K$2,Annual!K66-MeanTrendFinal!K66,Annual!K66)</f>
        <v>1.574369979034711</v>
      </c>
      <c r="L66" s="133">
        <f>IF(L$2,Annual!L66-MeanTrendFinal!L66,Annual!L66)</f>
        <v>1.0230286556805506</v>
      </c>
      <c r="M66" s="133">
        <f>IF(M$2,Annual!M66-MeanTrendFinal!M66,Annual!M66)</f>
        <v>461.53613629180194</v>
      </c>
      <c r="N66" s="133">
        <f>IF(N$2,Annual!N66-MeanTrendFinal!N66,Annual!N66)</f>
        <v>2.9456452303873171</v>
      </c>
      <c r="O66" s="133">
        <f>IF(O$2,Annual!O66-MeanTrendFinal!O66,Annual!O66)</f>
        <v>3.5863543762001284</v>
      </c>
      <c r="P66" s="133">
        <f>IF(P$2,Annual!P66-MeanTrendFinal!P66,Annual!P66)</f>
        <v>-0.10124407417890346</v>
      </c>
      <c r="Q66" s="133">
        <f>IF(Q$2,Annual!Q66-MeanTrendFinal!Q66,Annual!Q66)</f>
        <v>1451.4120343609354</v>
      </c>
      <c r="R66" s="133">
        <f>IF(R$2,Annual!R66-MeanTrendFinal!R66,Annual!R66)</f>
        <v>1.0334101215416538</v>
      </c>
      <c r="S66" s="133">
        <f>IF(S$2,Annual!S66-MeanTrendFinal!S66,Annual!S66)</f>
        <v>0.53344295887440862</v>
      </c>
      <c r="T66" s="133">
        <f>IF(T$2,Annual!T66-MeanTrendFinal!T66,Annual!T66)</f>
        <v>0.4999671626672384</v>
      </c>
      <c r="U66" s="133">
        <f>IF(U$2,Annual!U66-MeanTrendFinal!U66,Annual!U66)</f>
        <v>470.19360067419757</v>
      </c>
      <c r="V66" s="133">
        <f>IF(V$2,Annual!V66-MeanTrendFinal!V66,Annual!V66)</f>
        <v>-1.1009787972779073</v>
      </c>
      <c r="W66" s="133">
        <f>IF(W$2,Annual!W66-MeanTrendFinal!W66,Annual!W66)</f>
        <v>378.18959572520083</v>
      </c>
      <c r="X66" s="133">
        <f>IF(X$2,Annual!X66-MeanTrendFinal!X66,Annual!X66)</f>
        <v>0.45789424598874362</v>
      </c>
      <c r="Y66" s="133">
        <f>IF(Y$2,Annual!Y66-MeanTrendFinal!Y66,Annual!Y66)</f>
        <v>0.50307558029851762</v>
      </c>
      <c r="Z66" s="133">
        <f>IF(Z$2,Annual!Z66-MeanTrendFinal!Z66,Annual!Z66)</f>
        <v>368.1667627166895</v>
      </c>
      <c r="AA66" s="133">
        <f>IF(AA$2,Annual!AA66-MeanTrendFinal!AA66,Annual!AA66)</f>
        <v>378.13553076555309</v>
      </c>
      <c r="AB66" s="133">
        <f>IF(AB$2,Annual!AB66-MeanTrendFinal!AB66,Annual!AB66)</f>
        <v>-9.9687680488635593</v>
      </c>
      <c r="AC66" s="133">
        <f>IF(AC$2,Annual!AC66-MeanTrendFinal!AC66,Annual!AC66)</f>
        <v>9.4813962610196096</v>
      </c>
      <c r="AD66" s="133">
        <f>IF(AD$2,Annual!AD66-MeanTrendFinal!AD66,Annual!AD66)</f>
        <v>1.46040248492345</v>
      </c>
    </row>
    <row r="67" spans="1:30">
      <c r="A67" t="s">
        <v>328</v>
      </c>
      <c r="B67" s="133">
        <f>IF(B$2,Annual!B67-MeanTrendFinal!B67,Annual!B67)</f>
        <v>0.49530698683604157</v>
      </c>
      <c r="C67" s="133">
        <f>IF(C$2,Annual!C67-MeanTrendFinal!C67,Annual!C67)</f>
        <v>0.63530487986653839</v>
      </c>
      <c r="D67" s="133">
        <f>IF(D$2,Annual!D67-MeanTrendFinal!D67,Annual!D67)</f>
        <v>1492.0289004611866</v>
      </c>
      <c r="E67" s="133">
        <f>IF(E$2,Annual!E67-MeanTrendFinal!E67,Annual!E67)</f>
        <v>1502.3492812007878</v>
      </c>
      <c r="F67" s="133">
        <f>IF(F$2,Annual!F67-MeanTrendFinal!F67,Annual!F67)</f>
        <v>1518.9438520962933</v>
      </c>
      <c r="G67" s="133">
        <f>IF(G$2,Annual!G67-MeanTrendFinal!G67,Annual!G67)</f>
        <v>1.127204023951478</v>
      </c>
      <c r="H67" s="133">
        <f>IF(H$2,Annual!H67-MeanTrendFinal!H67,Annual!H67)</f>
        <v>2.2662959116773962</v>
      </c>
      <c r="I67" s="133">
        <f>IF(I$2,Annual!I67-MeanTrendFinal!I67,Annual!I67)</f>
        <v>0.33478648351916718</v>
      </c>
      <c r="J67" s="133">
        <f>IF(J$2,Annual!J67-MeanTrendFinal!J67,Annual!J67)</f>
        <v>0.64171005166997475</v>
      </c>
      <c r="K67" s="133">
        <f>IF(K$2,Annual!K67-MeanTrendFinal!K67,Annual!K67)</f>
        <v>1.3811368556494583</v>
      </c>
      <c r="L67" s="133">
        <f>IF(L$2,Annual!L67-MeanTrendFinal!L67,Annual!L67)</f>
        <v>1.04635037213035</v>
      </c>
      <c r="M67" s="133">
        <f>IF(M$2,Annual!M67-MeanTrendFinal!M67,Annual!M67)</f>
        <v>454.44276765440168</v>
      </c>
      <c r="N67" s="133">
        <f>IF(N$2,Annual!N67-MeanTrendFinal!N67,Annual!N67)</f>
        <v>-2.9590708881158001</v>
      </c>
      <c r="O67" s="133">
        <f>IF(O$2,Annual!O67-MeanTrendFinal!O67,Annual!O67)</f>
        <v>5.4266348635970321</v>
      </c>
      <c r="P67" s="133">
        <f>IF(P$2,Annual!P67-MeanTrendFinal!P67,Annual!P67)</f>
        <v>1.6506062454551467</v>
      </c>
      <c r="Q67" s="133">
        <f>IF(Q$2,Annual!Q67-MeanTrendFinal!Q67,Annual!Q67)</f>
        <v>1452.5058370024155</v>
      </c>
      <c r="R67" s="133">
        <f>IF(R$2,Annual!R67-MeanTrendFinal!R67,Annual!R67)</f>
        <v>0.86685172646991515</v>
      </c>
      <c r="S67" s="133">
        <f>IF(S$2,Annual!S67-MeanTrendFinal!S67,Annual!S67)</f>
        <v>0.47083822099159656</v>
      </c>
      <c r="T67" s="133">
        <f>IF(T$2,Annual!T67-MeanTrendFinal!T67,Annual!T67)</f>
        <v>0.39601350547831166</v>
      </c>
      <c r="U67" s="133">
        <f>IF(U$2,Annual!U67-MeanTrendFinal!U67,Annual!U67)</f>
        <v>470.4012798490121</v>
      </c>
      <c r="V67" s="133">
        <f>IF(V$2,Annual!V67-MeanTrendFinal!V67,Annual!V67)</f>
        <v>-4.3944267937312986</v>
      </c>
      <c r="W67" s="133">
        <f>IF(W$2,Annual!W67-MeanTrendFinal!W67,Annual!W67)</f>
        <v>391.39622262201351</v>
      </c>
      <c r="X67" s="133">
        <f>IF(X$2,Annual!X67-MeanTrendFinal!X67,Annual!X67)</f>
        <v>0.9304469931148418</v>
      </c>
      <c r="Y67" s="133">
        <f>IF(Y$2,Annual!Y67-MeanTrendFinal!Y67,Annual!Y67)</f>
        <v>0.91562586216245023</v>
      </c>
      <c r="Z67" s="133">
        <f>IF(Z$2,Annual!Z67-MeanTrendFinal!Z67,Annual!Z67)</f>
        <v>366.61205424054731</v>
      </c>
      <c r="AA67" s="133">
        <f>IF(AA$2,Annual!AA67-MeanTrendFinal!AA67,Annual!AA67)</f>
        <v>377.16713184185949</v>
      </c>
      <c r="AB67" s="133">
        <f>IF(AB$2,Annual!AB67-MeanTrendFinal!AB67,Annual!AB67)</f>
        <v>-10.555077601312194</v>
      </c>
      <c r="AC67" s="133">
        <f>IF(AC$2,Annual!AC67-MeanTrendFinal!AC67,Annual!AC67)</f>
        <v>10.008967076050901</v>
      </c>
      <c r="AD67" s="133">
        <f>IF(AD$2,Annual!AD67-MeanTrendFinal!AD67,Annual!AD67)</f>
        <v>1.52949525469391</v>
      </c>
    </row>
    <row r="68" spans="1:30">
      <c r="A68" t="s">
        <v>329</v>
      </c>
      <c r="B68" s="133">
        <f>IF(B$2,Annual!B68-MeanTrendFinal!B68,Annual!B68)</f>
        <v>1.3269154055141286</v>
      </c>
      <c r="C68" s="133">
        <f>IF(C$2,Annual!C68-MeanTrendFinal!C68,Annual!C68)</f>
        <v>1.5308684092357083</v>
      </c>
      <c r="D68" s="133">
        <f>IF(D$2,Annual!D68-MeanTrendFinal!D68,Annual!D68)</f>
        <v>1491.7756484888891</v>
      </c>
      <c r="E68" s="133">
        <f>IF(E$2,Annual!E68-MeanTrendFinal!E68,Annual!E68)</f>
        <v>1501.816609544114</v>
      </c>
      <c r="F68" s="133">
        <f>IF(F$2,Annual!F68-MeanTrendFinal!F68,Annual!F68)</f>
        <v>1518.6109115909926</v>
      </c>
      <c r="G68" s="133">
        <f>IF(G$2,Annual!G68-MeanTrendFinal!G68,Annual!G68)</f>
        <v>0.57825853460897747</v>
      </c>
      <c r="H68" s="133">
        <f>IF(H$2,Annual!H68-MeanTrendFinal!H68,Annual!H68)</f>
        <v>1.7325949529601203</v>
      </c>
      <c r="I68" s="133">
        <f>IF(I$2,Annual!I68-MeanTrendFinal!I68,Annual!I68)</f>
        <v>0.49636317020418375</v>
      </c>
      <c r="J68" s="133">
        <f>IF(J$2,Annual!J68-MeanTrendFinal!J68,Annual!J68)</f>
        <v>0.38360437552524829</v>
      </c>
      <c r="K68" s="133">
        <f>IF(K$2,Annual!K68-MeanTrendFinal!K68,Annual!K68)</f>
        <v>1.0589204019706264</v>
      </c>
      <c r="L68" s="133">
        <f>IF(L$2,Annual!L68-MeanTrendFinal!L68,Annual!L68)</f>
        <v>0.56255723176636629</v>
      </c>
      <c r="M68" s="133">
        <f>IF(M$2,Annual!M68-MeanTrendFinal!M68,Annual!M68)</f>
        <v>452.9306697920178</v>
      </c>
      <c r="N68" s="133">
        <f>IF(N$2,Annual!N68-MeanTrendFinal!N68,Annual!N68)</f>
        <v>-1.5585681583170086</v>
      </c>
      <c r="O68" s="133">
        <f>IF(O$2,Annual!O68-MeanTrendFinal!O68,Annual!O68)</f>
        <v>4.5039288445971932</v>
      </c>
      <c r="P68" s="133">
        <f>IF(P$2,Annual!P68-MeanTrendFinal!P68,Annual!P68)</f>
        <v>7.5316535862829326E-2</v>
      </c>
      <c r="Q68" s="133">
        <f>IF(Q$2,Annual!Q68-MeanTrendFinal!Q68,Annual!Q68)</f>
        <v>1452.8134127331591</v>
      </c>
      <c r="R68" s="133">
        <f>IF(R$2,Annual!R68-MeanTrendFinal!R68,Annual!R68)</f>
        <v>0.83405584047047432</v>
      </c>
      <c r="S68" s="133">
        <f>IF(S$2,Annual!S68-MeanTrendFinal!S68,Annual!S68)</f>
        <v>0.47498026957629952</v>
      </c>
      <c r="T68" s="133">
        <f>IF(T$2,Annual!T68-MeanTrendFinal!T68,Annual!T68)</f>
        <v>0.35907557089418279</v>
      </c>
      <c r="U68" s="133">
        <f>IF(U$2,Annual!U68-MeanTrendFinal!U68,Annual!U68)</f>
        <v>471.83172458736243</v>
      </c>
      <c r="V68" s="133">
        <f>IF(V$2,Annual!V68-MeanTrendFinal!V68,Annual!V68)</f>
        <v>0.77599905494665222</v>
      </c>
      <c r="W68" s="133">
        <f>IF(W$2,Annual!W68-MeanTrendFinal!W68,Annual!W68)</f>
        <v>394.0465977754576</v>
      </c>
      <c r="X68" s="133">
        <f>IF(X$2,Annual!X68-MeanTrendFinal!X68,Annual!X68)</f>
        <v>0.46984648014394281</v>
      </c>
      <c r="Y68" s="133">
        <f>IF(Y$2,Annual!Y68-MeanTrendFinal!Y68,Annual!Y68)</f>
        <v>0.4733827810713187</v>
      </c>
      <c r="Z68" s="133">
        <f>IF(Z$2,Annual!Z68-MeanTrendFinal!Z68,Annual!Z68)</f>
        <v>368.07029229466872</v>
      </c>
      <c r="AA68" s="133">
        <f>IF(AA$2,Annual!AA68-MeanTrendFinal!AA68,Annual!AA68)</f>
        <v>378.16429230181717</v>
      </c>
      <c r="AB68" s="133">
        <f>IF(AB$2,Annual!AB68-MeanTrendFinal!AB68,Annual!AB68)</f>
        <v>-10.094000007148455</v>
      </c>
      <c r="AC68" s="133">
        <f>IF(AC$2,Annual!AC68-MeanTrendFinal!AC68,Annual!AC68)</f>
        <v>9.5973785645285101</v>
      </c>
      <c r="AD68" s="133">
        <f>IF(AD$2,Annual!AD68-MeanTrendFinal!AD68,Annual!AD68)</f>
        <v>1.6660743321062397</v>
      </c>
    </row>
    <row r="69" spans="1:30">
      <c r="A69" t="s">
        <v>330</v>
      </c>
      <c r="B69" s="133">
        <f>IF(B$2,Annual!B69-MeanTrendFinal!B69,Annual!B69)</f>
        <v>1.0696823882209827</v>
      </c>
      <c r="C69" s="133">
        <f>IF(C$2,Annual!C69-MeanTrendFinal!C69,Annual!C69)</f>
        <v>1.3112445376542325</v>
      </c>
      <c r="D69" s="133">
        <f>IF(D$2,Annual!D69-MeanTrendFinal!D69,Annual!D69)</f>
        <v>1489.2969190471722</v>
      </c>
      <c r="E69" s="133">
        <f>IF(E$2,Annual!E69-MeanTrendFinal!E69,Annual!E69)</f>
        <v>1499.3757768163778</v>
      </c>
      <c r="F69" s="133">
        <f>IF(F$2,Annual!F69-MeanTrendFinal!F69,Annual!F69)</f>
        <v>1517.5256046112829</v>
      </c>
      <c r="G69" s="133">
        <f>IF(G$2,Annual!G69-MeanTrendFinal!G69,Annual!G69)</f>
        <v>1.2059185220426372</v>
      </c>
      <c r="H69" s="133">
        <f>IF(H$2,Annual!H69-MeanTrendFinal!H69,Annual!H69)</f>
        <v>1.2329205940107002</v>
      </c>
      <c r="I69" s="133">
        <f>IF(I$2,Annual!I69-MeanTrendFinal!I69,Annual!I69)</f>
        <v>0.85934235167410833</v>
      </c>
      <c r="J69" s="133">
        <f>IF(J$2,Annual!J69-MeanTrendFinal!J69,Annual!J69)</f>
        <v>0.53506999556844903</v>
      </c>
      <c r="K69" s="133">
        <f>IF(K$2,Annual!K69-MeanTrendFinal!K69,Annual!K69)</f>
        <v>0.78827415698370196</v>
      </c>
      <c r="L69" s="133">
        <f>IF(L$2,Annual!L69-MeanTrendFinal!L69,Annual!L69)</f>
        <v>-7.106819469038371E-2</v>
      </c>
      <c r="M69" s="133">
        <f>IF(M$2,Annual!M69-MeanTrendFinal!M69,Annual!M69)</f>
        <v>460.44301666079468</v>
      </c>
      <c r="N69" s="133">
        <f>IF(N$2,Annual!N69-MeanTrendFinal!N69,Annual!N69)</f>
        <v>7.0568674599686965</v>
      </c>
      <c r="O69" s="133">
        <f>IF(O$2,Annual!O69-MeanTrendFinal!O69,Annual!O69)</f>
        <v>-0.6998170415585464</v>
      </c>
      <c r="P69" s="133">
        <f>IF(P$2,Annual!P69-MeanTrendFinal!P69,Annual!P69)</f>
        <v>-5.2921812008123448</v>
      </c>
      <c r="Q69" s="133">
        <f>IF(Q$2,Annual!Q69-MeanTrendFinal!Q69,Annual!Q69)</f>
        <v>1453.0845167833879</v>
      </c>
      <c r="R69" s="133">
        <f>IF(R$2,Annual!R69-MeanTrendFinal!R69,Annual!R69)</f>
        <v>0.95507987420088825</v>
      </c>
      <c r="S69" s="133">
        <f>IF(S$2,Annual!S69-MeanTrendFinal!S69,Annual!S69)</f>
        <v>0.44857889901689729</v>
      </c>
      <c r="T69" s="133">
        <f>IF(T$2,Annual!T69-MeanTrendFinal!T69,Annual!T69)</f>
        <v>0.50650097518399362</v>
      </c>
      <c r="U69" s="133">
        <f>IF(U$2,Annual!U69-MeanTrendFinal!U69,Annual!U69)</f>
        <v>472.38315078382146</v>
      </c>
      <c r="V69" s="133">
        <f>IF(V$2,Annual!V69-MeanTrendFinal!V69,Annual!V69)</f>
        <v>1.2738300915970946</v>
      </c>
      <c r="W69" s="133">
        <f>IF(W$2,Annual!W69-MeanTrendFinal!W69,Annual!W69)</f>
        <v>386.6774566843369</v>
      </c>
      <c r="X69" s="133">
        <f>IF(X$2,Annual!X69-MeanTrendFinal!X69,Annual!X69)</f>
        <v>-2.7692314138771934E-2</v>
      </c>
      <c r="Y69" s="133">
        <f>IF(Y$2,Annual!Y69-MeanTrendFinal!Y69,Annual!Y69)</f>
        <v>-5.5707811048755218E-2</v>
      </c>
      <c r="Z69" s="133">
        <f>IF(Z$2,Annual!Z69-MeanTrendFinal!Z69,Annual!Z69)</f>
        <v>368.09252685401424</v>
      </c>
      <c r="AA69" s="133">
        <f>IF(AA$2,Annual!AA69-MeanTrendFinal!AA69,Annual!AA69)</f>
        <v>377.97011904784131</v>
      </c>
      <c r="AB69" s="133">
        <f>IF(AB$2,Annual!AB69-MeanTrendFinal!AB69,Annual!AB69)</f>
        <v>-9.8775921938269953</v>
      </c>
      <c r="AC69" s="133">
        <f>IF(AC$2,Annual!AC69-MeanTrendFinal!AC69,Annual!AC69)</f>
        <v>9.4241393494655199</v>
      </c>
      <c r="AD69" s="133">
        <f>IF(AD$2,Annual!AD69-MeanTrendFinal!AD69,Annual!AD69)</f>
        <v>1.5768193639906301</v>
      </c>
    </row>
    <row r="70" spans="1:30">
      <c r="A70" t="s">
        <v>331</v>
      </c>
      <c r="B70" s="133">
        <f>IF(B$2,Annual!B70-MeanTrendFinal!B70,Annual!B70)</f>
        <v>1.0895314501656372</v>
      </c>
      <c r="C70" s="133">
        <f>IF(C$2,Annual!C70-MeanTrendFinal!C70,Annual!C70)</f>
        <v>0.84987965925051867</v>
      </c>
      <c r="D70" s="133">
        <f>IF(D$2,Annual!D70-MeanTrendFinal!D70,Annual!D70)</f>
        <v>1495.538219322334</v>
      </c>
      <c r="E70" s="133">
        <f>IF(E$2,Annual!E70-MeanTrendFinal!E70,Annual!E70)</f>
        <v>1504.517588619889</v>
      </c>
      <c r="F70" s="133">
        <f>IF(F$2,Annual!F70-MeanTrendFinal!F70,Annual!F70)</f>
        <v>1522.1365893357072</v>
      </c>
      <c r="G70" s="133">
        <f>IF(G$2,Annual!G70-MeanTrendFinal!G70,Annual!G70)</f>
        <v>1.1337558972357442E-2</v>
      </c>
      <c r="H70" s="133">
        <f>IF(H$2,Annual!H70-MeanTrendFinal!H70,Annual!H70)</f>
        <v>5.7299135790600531E-2</v>
      </c>
      <c r="I70" s="133">
        <f>IF(I$2,Annual!I70-MeanTrendFinal!I70,Annual!I70)</f>
        <v>1.2138226911347694</v>
      </c>
      <c r="J70" s="133">
        <f>IF(J$2,Annual!J70-MeanTrendFinal!J70,Annual!J70)</f>
        <v>0.38443643720196263</v>
      </c>
      <c r="K70" s="133">
        <f>IF(K$2,Annual!K70-MeanTrendFinal!K70,Annual!K70)</f>
        <v>0.73897005603860244</v>
      </c>
      <c r="L70" s="133">
        <f>IF(L$2,Annual!L70-MeanTrendFinal!L70,Annual!L70)</f>
        <v>-0.47485263509618525</v>
      </c>
      <c r="M70" s="133">
        <f>IF(M$2,Annual!M70-MeanTrendFinal!M70,Annual!M70)</f>
        <v>461.21233360494989</v>
      </c>
      <c r="N70" s="133">
        <f>IF(N$2,Annual!N70-MeanTrendFinal!N70,Annual!N70)</f>
        <v>1.6135910881448723</v>
      </c>
      <c r="O70" s="133">
        <f>IF(O$2,Annual!O70-MeanTrendFinal!O70,Annual!O70)</f>
        <v>4.1924718020034621</v>
      </c>
      <c r="P70" s="133">
        <f>IF(P$2,Annual!P70-MeanTrendFinal!P70,Annual!P70)</f>
        <v>7.4340508332468427E-2</v>
      </c>
      <c r="Q70" s="133">
        <f>IF(Q$2,Annual!Q70-MeanTrendFinal!Q70,Annual!Q70)</f>
        <v>1452.9390477058137</v>
      </c>
      <c r="R70" s="133">
        <f>IF(R$2,Annual!R70-MeanTrendFinal!R70,Annual!R70)</f>
        <v>0.87685569542212183</v>
      </c>
      <c r="S70" s="133">
        <f>IF(S$2,Annual!S70-MeanTrendFinal!S70,Annual!S70)</f>
        <v>0.38669245444914574</v>
      </c>
      <c r="T70" s="133">
        <f>IF(T$2,Annual!T70-MeanTrendFinal!T70,Annual!T70)</f>
        <v>0.49016324097296865</v>
      </c>
      <c r="U70" s="133">
        <f>IF(U$2,Annual!U70-MeanTrendFinal!U70,Annual!U70)</f>
        <v>472.69934896474194</v>
      </c>
      <c r="V70" s="133">
        <f>IF(V$2,Annual!V70-MeanTrendFinal!V70,Annual!V70)</f>
        <v>0.82249656845467811</v>
      </c>
      <c r="W70" s="133">
        <f>IF(W$2,Annual!W70-MeanTrendFinal!W70,Annual!W70)</f>
        <v>388.33102165675825</v>
      </c>
      <c r="X70" s="133">
        <f>IF(X$2,Annual!X70-MeanTrendFinal!X70,Annual!X70)</f>
        <v>-0.12186115563128652</v>
      </c>
      <c r="Y70" s="133">
        <f>IF(Y$2,Annual!Y70-MeanTrendFinal!Y70,Annual!Y70)</f>
        <v>-0.16576985138527789</v>
      </c>
      <c r="Z70" s="133">
        <f>IF(Z$2,Annual!Z70-MeanTrendFinal!Z70,Annual!Z70)</f>
        <v>368.02441397579395</v>
      </c>
      <c r="AA70" s="133">
        <f>IF(AA$2,Annual!AA70-MeanTrendFinal!AA70,Annual!AA70)</f>
        <v>378.21680355751971</v>
      </c>
      <c r="AB70" s="133">
        <f>IF(AB$2,Annual!AB70-MeanTrendFinal!AB70,Annual!AB70)</f>
        <v>-10.192389581725743</v>
      </c>
      <c r="AC70" s="133">
        <f>IF(AC$2,Annual!AC70-MeanTrendFinal!AC70,Annual!AC70)</f>
        <v>9.6991569223605492</v>
      </c>
      <c r="AD70" s="133">
        <f>IF(AD$2,Annual!AD70-MeanTrendFinal!AD70,Annual!AD70)</f>
        <v>1.54329671447058</v>
      </c>
    </row>
    <row r="71" spans="1:30">
      <c r="A71" t="s">
        <v>332</v>
      </c>
      <c r="B71" s="133">
        <f>IF(B$2,Annual!B71-MeanTrendFinal!B71,Annual!B71)</f>
        <v>0.83328952523835653</v>
      </c>
      <c r="C71" s="133">
        <f>IF(C$2,Annual!C71-MeanTrendFinal!C71,Annual!C71)</f>
        <v>0.69193942164247346</v>
      </c>
      <c r="D71" s="133">
        <f>IF(D$2,Annual!D71-MeanTrendFinal!D71,Annual!D71)</f>
        <v>1498.6853231384498</v>
      </c>
      <c r="E71" s="133">
        <f>IF(E$2,Annual!E71-MeanTrendFinal!E71,Annual!E71)</f>
        <v>1507.0594119825091</v>
      </c>
      <c r="F71" s="133">
        <f>IF(F$2,Annual!F71-MeanTrendFinal!F71,Annual!F71)</f>
        <v>1522.7410324170119</v>
      </c>
      <c r="G71" s="133">
        <f>IF(G$2,Annual!G71-MeanTrendFinal!G71,Annual!G71)</f>
        <v>1.3333872895550769</v>
      </c>
      <c r="H71" s="133">
        <f>IF(H$2,Annual!H71-MeanTrendFinal!H71,Annual!H71)</f>
        <v>4.9244093216206153</v>
      </c>
      <c r="I71" s="133">
        <f>IF(I$2,Annual!I71-MeanTrendFinal!I71,Annual!I71)</f>
        <v>1.2388348081942446</v>
      </c>
      <c r="J71" s="133">
        <f>IF(J$2,Annual!J71-MeanTrendFinal!J71,Annual!J71)</f>
        <v>0.49314631521664154</v>
      </c>
      <c r="K71" s="133">
        <f>IF(K$2,Annual!K71-MeanTrendFinal!K71,Annual!K71)</f>
        <v>0.68389325024638026</v>
      </c>
      <c r="L71" s="133">
        <f>IF(L$2,Annual!L71-MeanTrendFinal!L71,Annual!L71)</f>
        <v>-0.55494155794789168</v>
      </c>
      <c r="M71" s="133">
        <f>IF(M$2,Annual!M71-MeanTrendFinal!M71,Annual!M71)</f>
        <v>467.85735898728228</v>
      </c>
      <c r="N71" s="133">
        <f>IF(N$2,Annual!N71-MeanTrendFinal!N71,Annual!N71)</f>
        <v>2.4119052643753136</v>
      </c>
      <c r="O71" s="133">
        <f>IF(O$2,Annual!O71-MeanTrendFinal!O71,Annual!O71)</f>
        <v>5.7343744032817217</v>
      </c>
      <c r="P71" s="133">
        <f>IF(P$2,Annual!P71-MeanTrendFinal!P71,Annual!P71)</f>
        <v>1.4809779942765777</v>
      </c>
      <c r="Q71" s="133">
        <f>IF(Q$2,Annual!Q71-MeanTrendFinal!Q71,Annual!Q71)</f>
        <v>1452.7233335026742</v>
      </c>
      <c r="R71" s="133">
        <f>IF(R$2,Annual!R71-MeanTrendFinal!R71,Annual!R71)</f>
        <v>0.74245349380749559</v>
      </c>
      <c r="S71" s="133">
        <f>IF(S$2,Annual!S71-MeanTrendFinal!S71,Annual!S71)</f>
        <v>0.33086034304088158</v>
      </c>
      <c r="T71" s="133">
        <f>IF(T$2,Annual!T71-MeanTrendFinal!T71,Annual!T71)</f>
        <v>0.41159315076662073</v>
      </c>
      <c r="U71" s="133">
        <f>IF(U$2,Annual!U71-MeanTrendFinal!U71,Annual!U71)</f>
        <v>473.09524463669936</v>
      </c>
      <c r="V71" s="133">
        <f>IF(V$2,Annual!V71-MeanTrendFinal!V71,Annual!V71)</f>
        <v>4.6886281879680247</v>
      </c>
      <c r="W71" s="133">
        <f>IF(W$2,Annual!W71-MeanTrendFinal!W71,Annual!W71)</f>
        <v>390.456139303822</v>
      </c>
      <c r="X71" s="133">
        <f>IF(X$2,Annual!X71-MeanTrendFinal!X71,Annual!X71)</f>
        <v>-0.19907071552784927</v>
      </c>
      <c r="Y71" s="133">
        <f>IF(Y$2,Annual!Y71-MeanTrendFinal!Y71,Annual!Y71)</f>
        <v>-0.21185327128030451</v>
      </c>
      <c r="Z71" s="133">
        <f>IF(Z$2,Annual!Z71-MeanTrendFinal!Z71,Annual!Z71)</f>
        <v>366.95815108586652</v>
      </c>
      <c r="AA71" s="133">
        <f>IF(AA$2,Annual!AA71-MeanTrendFinal!AA71,Annual!AA71)</f>
        <v>377.04695933739265</v>
      </c>
      <c r="AB71" s="133">
        <f>IF(AB$2,Annual!AB71-MeanTrendFinal!AB71,Annual!AB71)</f>
        <v>-10.088808251526093</v>
      </c>
      <c r="AC71" s="133">
        <f>IF(AC$2,Annual!AC71-MeanTrendFinal!AC71,Annual!AC71)</f>
        <v>9.5900708766828</v>
      </c>
      <c r="AD71" s="133">
        <f>IF(AD$2,Annual!AD71-MeanTrendFinal!AD71,Annual!AD71)</f>
        <v>1.5462813654560901</v>
      </c>
    </row>
    <row r="72" spans="1:30">
      <c r="A72" t="s">
        <v>333</v>
      </c>
      <c r="B72" s="133">
        <f>IF(B$2,Annual!B72-MeanTrendFinal!B72,Annual!B72)</f>
        <v>0.80001053831253444</v>
      </c>
      <c r="C72" s="133">
        <f>IF(C$2,Annual!C72-MeanTrendFinal!C72,Annual!C72)</f>
        <v>0.94182674245040232</v>
      </c>
      <c r="D72" s="133">
        <f>IF(D$2,Annual!D72-MeanTrendFinal!D72,Annual!D72)</f>
        <v>1496.8705916103354</v>
      </c>
      <c r="E72" s="133">
        <f>IF(E$2,Annual!E72-MeanTrendFinal!E72,Annual!E72)</f>
        <v>1505.237687051738</v>
      </c>
      <c r="F72" s="133">
        <f>IF(F$2,Annual!F72-MeanTrendFinal!F72,Annual!F72)</f>
        <v>1521.732234617602</v>
      </c>
      <c r="G72" s="133">
        <f>IF(G$2,Annual!G72-MeanTrendFinal!G72,Annual!G72)</f>
        <v>1.3889417405099636</v>
      </c>
      <c r="H72" s="133">
        <f>IF(H$2,Annual!H72-MeanTrendFinal!H72,Annual!H72)</f>
        <v>2.2886713600051678</v>
      </c>
      <c r="I72" s="133">
        <f>IF(I$2,Annual!I72-MeanTrendFinal!I72,Annual!I72)</f>
        <v>0.34006476281689402</v>
      </c>
      <c r="J72" s="133">
        <f>IF(J$2,Annual!J72-MeanTrendFinal!J72,Annual!J72)</f>
        <v>0.81653280007367712</v>
      </c>
      <c r="K72" s="133">
        <f>IF(K$2,Annual!K72-MeanTrendFinal!K72,Annual!K72)</f>
        <v>0.67821668470631358</v>
      </c>
      <c r="L72" s="133">
        <f>IF(L$2,Annual!L72-MeanTrendFinal!L72,Annual!L72)</f>
        <v>0.33815192188938203</v>
      </c>
      <c r="M72" s="133">
        <f>IF(M$2,Annual!M72-MeanTrendFinal!M72,Annual!M72)</f>
        <v>467.26829721111176</v>
      </c>
      <c r="N72" s="133">
        <f>IF(N$2,Annual!N72-MeanTrendFinal!N72,Annual!N72)</f>
        <v>-3.6161254361225303</v>
      </c>
      <c r="O72" s="133">
        <f>IF(O$2,Annual!O72-MeanTrendFinal!O72,Annual!O72)</f>
        <v>4.6325393956914791</v>
      </c>
      <c r="P72" s="133">
        <f>IF(P$2,Annual!P72-MeanTrendFinal!P72,Annual!P72)</f>
        <v>-1.0582892170508409</v>
      </c>
      <c r="Q72" s="133">
        <f>IF(Q$2,Annual!Q72-MeanTrendFinal!Q72,Annual!Q72)</f>
        <v>1452.8614991288873</v>
      </c>
      <c r="R72" s="133">
        <f>IF(R$2,Annual!R72-MeanTrendFinal!R72,Annual!R72)</f>
        <v>0.63444701701238737</v>
      </c>
      <c r="S72" s="133">
        <f>IF(S$2,Annual!S72-MeanTrendFinal!S72,Annual!S72)</f>
        <v>0.30660603837781186</v>
      </c>
      <c r="T72" s="133">
        <f>IF(T$2,Annual!T72-MeanTrendFinal!T72,Annual!T72)</f>
        <v>0.32784097863458078</v>
      </c>
      <c r="U72" s="133">
        <f>IF(U$2,Annual!U72-MeanTrendFinal!U72,Annual!U72)</f>
        <v>473.78457338569484</v>
      </c>
      <c r="V72" s="133">
        <f>IF(V$2,Annual!V72-MeanTrendFinal!V72,Annual!V72)</f>
        <v>3.7885886320571771</v>
      </c>
      <c r="W72" s="133">
        <f>IF(W$2,Annual!W72-MeanTrendFinal!W72,Annual!W72)</f>
        <v>385.29171675286256</v>
      </c>
      <c r="X72" s="133">
        <f>IF(X$2,Annual!X72-MeanTrendFinal!X72,Annual!X72)</f>
        <v>0.37060533999557776</v>
      </c>
      <c r="Y72" s="133">
        <f>IF(Y$2,Annual!Y72-MeanTrendFinal!Y72,Annual!Y72)</f>
        <v>0.29856120849158785</v>
      </c>
      <c r="Z72" s="133">
        <f>IF(Z$2,Annual!Z72-MeanTrendFinal!Z72,Annual!Z72)</f>
        <v>367.08304484652473</v>
      </c>
      <c r="AA72" s="133">
        <f>IF(AA$2,Annual!AA72-MeanTrendFinal!AA72,Annual!AA72)</f>
        <v>376.91723295542619</v>
      </c>
      <c r="AB72" s="133">
        <f>IF(AB$2,Annual!AB72-MeanTrendFinal!AB72,Annual!AB72)</f>
        <v>-9.8341881089014702</v>
      </c>
      <c r="AC72" s="133">
        <f>IF(AC$2,Annual!AC72-MeanTrendFinal!AC72,Annual!AC72)</f>
        <v>9.3295581038249598</v>
      </c>
      <c r="AD72" s="133">
        <f>IF(AD$2,Annual!AD72-MeanTrendFinal!AD72,Annual!AD72)</f>
        <v>1.46047802104264</v>
      </c>
    </row>
    <row r="73" spans="1:30">
      <c r="A73" t="s">
        <v>334</v>
      </c>
      <c r="B73" s="133">
        <f>IF(B$2,Annual!B73-MeanTrendFinal!B73,Annual!B73)</f>
        <v>0.72743032407736052</v>
      </c>
      <c r="C73" s="133">
        <f>IF(C$2,Annual!C73-MeanTrendFinal!C73,Annual!C73)</f>
        <v>0.78950952070329095</v>
      </c>
      <c r="D73" s="133">
        <f>IF(D$2,Annual!D73-MeanTrendFinal!D73,Annual!D73)</f>
        <v>1495.7414082525672</v>
      </c>
      <c r="E73" s="133">
        <f>IF(E$2,Annual!E73-MeanTrendFinal!E73,Annual!E73)</f>
        <v>1504.2912848559195</v>
      </c>
      <c r="F73" s="133">
        <f>IF(F$2,Annual!F73-MeanTrendFinal!F73,Annual!F73)</f>
        <v>1521.1565902379541</v>
      </c>
      <c r="G73" s="133">
        <f>IF(G$2,Annual!G73-MeanTrendFinal!G73,Annual!G73)</f>
        <v>1.4799913880654714</v>
      </c>
      <c r="H73" s="133">
        <f>IF(H$2,Annual!H73-MeanTrendFinal!H73,Annual!H73)</f>
        <v>-3.4346821225797797</v>
      </c>
      <c r="I73" s="133">
        <f>IF(I$2,Annual!I73-MeanTrendFinal!I73,Annual!I73)</f>
        <v>-0.21903981792084082</v>
      </c>
      <c r="J73" s="133">
        <f>IF(J$2,Annual!J73-MeanTrendFinal!J73,Annual!J73)</f>
        <v>-0.41014878896250551</v>
      </c>
      <c r="K73" s="133">
        <f>IF(K$2,Annual!K73-MeanTrendFinal!K73,Annual!K73)</f>
        <v>0.67821668470631358</v>
      </c>
      <c r="L73" s="133">
        <f>IF(L$2,Annual!L73-MeanTrendFinal!L73,Annual!L73)</f>
        <v>0.89725650262714363</v>
      </c>
      <c r="M73" s="133">
        <f>IF(M$2,Annual!M73-MeanTrendFinal!M73,Annual!M73)</f>
        <v>465.44156192052509</v>
      </c>
      <c r="N73" s="133">
        <f>IF(N$2,Annual!N73-MeanTrendFinal!N73,Annual!N73)</f>
        <v>-2.3715980427564176</v>
      </c>
      <c r="O73" s="133">
        <f>IF(O$2,Annual!O73-MeanTrendFinal!O73,Annual!O73)</f>
        <v>3.4519666230913986</v>
      </c>
      <c r="P73" s="133">
        <f>IF(P$2,Annual!P73-MeanTrendFinal!P73,Annual!P73)</f>
        <v>-3.0590314887924825</v>
      </c>
      <c r="Q73" s="133">
        <f>IF(Q$2,Annual!Q73-MeanTrendFinal!Q73,Annual!Q73)</f>
        <v>1453.6401678440309</v>
      </c>
      <c r="R73" s="133">
        <f>IF(R$2,Annual!R73-MeanTrendFinal!R73,Annual!R73)</f>
        <v>0.56886766590525129</v>
      </c>
      <c r="S73" s="133">
        <f>IF(S$2,Annual!S73-MeanTrendFinal!S73,Annual!S73)</f>
        <v>0.28053677056342141</v>
      </c>
      <c r="T73" s="133">
        <f>IF(T$2,Annual!T73-MeanTrendFinal!T73,Annual!T73)</f>
        <v>0.2883308953418301</v>
      </c>
      <c r="U73" s="133">
        <f>IF(U$2,Annual!U73-MeanTrendFinal!U73,Annual!U73)</f>
        <v>475.21552655411961</v>
      </c>
      <c r="V73" s="133">
        <f>IF(V$2,Annual!V73-MeanTrendFinal!V73,Annual!V73)</f>
        <v>0.53164061545194485</v>
      </c>
      <c r="W73" s="133">
        <f>IF(W$2,Annual!W73-MeanTrendFinal!W73,Annual!W73)</f>
        <v>391.39280215473462</v>
      </c>
      <c r="X73" s="133">
        <f>IF(X$2,Annual!X73-MeanTrendFinal!X73,Annual!X73)</f>
        <v>1.0578519637145511</v>
      </c>
      <c r="Y73" s="133">
        <f>IF(Y$2,Annual!Y73-MeanTrendFinal!Y73,Annual!Y73)</f>
        <v>0.92444681176555576</v>
      </c>
      <c r="Z73" s="133">
        <f>IF(Z$2,Annual!Z73-MeanTrendFinal!Z73,Annual!Z73)</f>
        <v>367.85335367753055</v>
      </c>
      <c r="AA73" s="133">
        <f>IF(AA$2,Annual!AA73-MeanTrendFinal!AA73,Annual!AA73)</f>
        <v>377.62900288835203</v>
      </c>
      <c r="AB73" s="133">
        <f>IF(AB$2,Annual!AB73-MeanTrendFinal!AB73,Annual!AB73)</f>
        <v>-9.775649210821479</v>
      </c>
      <c r="AC73" s="133">
        <f>IF(AC$2,Annual!AC73-MeanTrendFinal!AC73,Annual!AC73)</f>
        <v>9.3330593169949392</v>
      </c>
      <c r="AD73" s="133">
        <f>IF(AD$2,Annual!AD73-MeanTrendFinal!AD73,Annual!AD73)</f>
        <v>1.5236028803032999</v>
      </c>
    </row>
    <row r="74" spans="1:30">
      <c r="A74" t="s">
        <v>335</v>
      </c>
      <c r="B74" s="133">
        <f>IF(B$2,Annual!B74-MeanTrendFinal!B74,Annual!B74)</f>
        <v>0.90322657117134497</v>
      </c>
      <c r="C74" s="133">
        <f>IF(C$2,Annual!C74-MeanTrendFinal!C74,Annual!C74)</f>
        <v>1.2305508998210257</v>
      </c>
      <c r="D74" s="133">
        <f>IF(D$2,Annual!D74-MeanTrendFinal!D74,Annual!D74)</f>
        <v>1493.2732432184166</v>
      </c>
      <c r="E74" s="133">
        <f>IF(E$2,Annual!E74-MeanTrendFinal!E74,Annual!E74)</f>
        <v>1501.6122954859054</v>
      </c>
      <c r="F74" s="133">
        <f>IF(F$2,Annual!F74-MeanTrendFinal!F74,Annual!F74)</f>
        <v>1519.1560229598042</v>
      </c>
      <c r="G74" s="133">
        <f>IF(G$2,Annual!G74-MeanTrendFinal!G74,Annual!G74)</f>
        <v>1.7579797503341155</v>
      </c>
      <c r="H74" s="133">
        <f>IF(H$2,Annual!H74-MeanTrendFinal!H74,Annual!H74)</f>
        <v>1.0326096234438253</v>
      </c>
      <c r="I74" s="133">
        <f>IF(I$2,Annual!I74-MeanTrendFinal!I74,Annual!I74)</f>
        <v>-0.30931843434549577</v>
      </c>
      <c r="J74" s="133">
        <f>IF(J$2,Annual!J74-MeanTrendFinal!J74,Annual!J74)</f>
        <v>0.5167116930559601</v>
      </c>
      <c r="K74" s="133">
        <f>IF(K$2,Annual!K74-MeanTrendFinal!K74,Annual!K74)</f>
        <v>0.65387393692128959</v>
      </c>
      <c r="L74" s="133">
        <f>IF(L$2,Annual!L74-MeanTrendFinal!L74,Annual!L74)</f>
        <v>0.96319237126679136</v>
      </c>
      <c r="M74" s="133">
        <f>IF(M$2,Annual!M74-MeanTrendFinal!M74,Annual!M74)</f>
        <v>458.05327227219681</v>
      </c>
      <c r="N74" s="133">
        <f>IF(N$2,Annual!N74-MeanTrendFinal!N74,Annual!N74)</f>
        <v>-10.313718370088942</v>
      </c>
      <c r="O74" s="133">
        <f>IF(O$2,Annual!O74-MeanTrendFinal!O74,Annual!O74)</f>
        <v>5.732547876657609</v>
      </c>
      <c r="P74" s="133">
        <f>IF(P$2,Annual!P74-MeanTrendFinal!P74,Annual!P74)</f>
        <v>-1.4504957017666689</v>
      </c>
      <c r="Q74" s="133">
        <f>IF(Q$2,Annual!Q74-MeanTrendFinal!Q74,Annual!Q74)</f>
        <v>1455.108829233789</v>
      </c>
      <c r="R74" s="133">
        <f>IF(R$2,Annual!R74-MeanTrendFinal!R74,Annual!R74)</f>
        <v>0.51397051459625487</v>
      </c>
      <c r="S74" s="133">
        <f>IF(S$2,Annual!S74-MeanTrendFinal!S74,Annual!S74)</f>
        <v>0.28997698030945313</v>
      </c>
      <c r="T74" s="133">
        <f>IF(T$2,Annual!T74-MeanTrendFinal!T74,Annual!T74)</f>
        <v>0.22399353428679988</v>
      </c>
      <c r="U74" s="133">
        <f>IF(U$2,Annual!U74-MeanTrendFinal!U74,Annual!U74)</f>
        <v>476.61048848048591</v>
      </c>
      <c r="V74" s="133">
        <f>IF(V$2,Annual!V74-MeanTrendFinal!V74,Annual!V74)</f>
        <v>2.7495269642121123</v>
      </c>
      <c r="W74" s="133">
        <f>IF(W$2,Annual!W74-MeanTrendFinal!W74,Annual!W74)</f>
        <v>404.72145561503555</v>
      </c>
      <c r="X74" s="133">
        <f>IF(X$2,Annual!X74-MeanTrendFinal!X74,Annual!X74)</f>
        <v>1.2099195083313141</v>
      </c>
      <c r="Y74" s="133">
        <f>IF(Y$2,Annual!Y74-MeanTrendFinal!Y74,Annual!Y74)</f>
        <v>1.0819568010413505</v>
      </c>
      <c r="Z74" s="133">
        <f>IF(Z$2,Annual!Z74-MeanTrendFinal!Z74,Annual!Z74)</f>
        <v>367.33129729617144</v>
      </c>
      <c r="AA74" s="133">
        <f>IF(AA$2,Annual!AA74-MeanTrendFinal!AA74,Annual!AA74)</f>
        <v>377.16735052182725</v>
      </c>
      <c r="AB74" s="133">
        <f>IF(AB$2,Annual!AB74-MeanTrendFinal!AB74,Annual!AB74)</f>
        <v>-9.8360532256558066</v>
      </c>
      <c r="AC74" s="133">
        <f>IF(AC$2,Annual!AC74-MeanTrendFinal!AC74,Annual!AC74)</f>
        <v>9.4127163707257608</v>
      </c>
      <c r="AD74" s="133">
        <f>IF(AD$2,Annual!AD74-MeanTrendFinal!AD74,Annual!AD74)</f>
        <v>1.64013886035664</v>
      </c>
    </row>
    <row r="75" spans="1:30">
      <c r="A75" t="s">
        <v>336</v>
      </c>
      <c r="B75" s="133">
        <f>IF(B$2,Annual!B75-MeanTrendFinal!B75,Annual!B75)</f>
        <v>2.4418040930221707</v>
      </c>
      <c r="C75" s="133">
        <f>IF(C$2,Annual!C75-MeanTrendFinal!C75,Annual!C75)</f>
        <v>2.1569537348561596</v>
      </c>
      <c r="D75" s="133">
        <f>IF(D$2,Annual!D75-MeanTrendFinal!D75,Annual!D75)</f>
        <v>1494.8606594128587</v>
      </c>
      <c r="E75" s="133">
        <f>IF(E$2,Annual!E75-MeanTrendFinal!E75,Annual!E75)</f>
        <v>1503.7852938004867</v>
      </c>
      <c r="F75" s="133">
        <f>IF(F$2,Annual!F75-MeanTrendFinal!F75,Annual!F75)</f>
        <v>1522.3506547258792</v>
      </c>
      <c r="G75" s="133">
        <f>IF(G$2,Annual!G75-MeanTrendFinal!G75,Annual!G75)</f>
        <v>2.0056522393147702</v>
      </c>
      <c r="H75" s="133">
        <f>IF(H$2,Annual!H75-MeanTrendFinal!H75,Annual!H75)</f>
        <v>2.5785323456812392</v>
      </c>
      <c r="I75" s="133">
        <f>IF(I$2,Annual!I75-MeanTrendFinal!I75,Annual!I75)</f>
        <v>0.33000046946991546</v>
      </c>
      <c r="J75" s="133">
        <f>IF(J$2,Annual!J75-MeanTrendFinal!J75,Annual!J75)</f>
        <v>4.5357016505764847E-2</v>
      </c>
      <c r="K75" s="133">
        <f>IF(K$2,Annual!K75-MeanTrendFinal!K75,Annual!K75)</f>
        <v>0.44354203690392252</v>
      </c>
      <c r="L75" s="133">
        <f>IF(L$2,Annual!L75-MeanTrendFinal!L75,Annual!L75)</f>
        <v>0.11354156743406285</v>
      </c>
      <c r="M75" s="133">
        <f>IF(M$2,Annual!M75-MeanTrendFinal!M75,Annual!M75)</f>
        <v>454.90680598562767</v>
      </c>
      <c r="N75" s="133">
        <f>IF(N$2,Annual!N75-MeanTrendFinal!N75,Annual!N75)</f>
        <v>-6.2595842397129786</v>
      </c>
      <c r="O75" s="133">
        <f>IF(O$2,Annual!O75-MeanTrendFinal!O75,Annual!O75)</f>
        <v>11.26480265144326</v>
      </c>
      <c r="P75" s="133">
        <f>IF(P$2,Annual!P75-MeanTrendFinal!P75,Annual!P75)</f>
        <v>6.377870541136951</v>
      </c>
      <c r="Q75" s="133">
        <f>IF(Q$2,Annual!Q75-MeanTrendFinal!Q75,Annual!Q75)</f>
        <v>1456.7797565424767</v>
      </c>
      <c r="R75" s="133">
        <f>IF(R$2,Annual!R75-MeanTrendFinal!R75,Annual!R75)</f>
        <v>0.50602302568256363</v>
      </c>
      <c r="S75" s="133">
        <f>IF(S$2,Annual!S75-MeanTrendFinal!S75,Annual!S75)</f>
        <v>0.27872610872710191</v>
      </c>
      <c r="T75" s="133">
        <f>IF(T$2,Annual!T75-MeanTrendFinal!T75,Annual!T75)</f>
        <v>0.2272969169554607</v>
      </c>
      <c r="U75" s="133">
        <f>IF(U$2,Annual!U75-MeanTrendFinal!U75,Annual!U75)</f>
        <v>477.88722859313958</v>
      </c>
      <c r="V75" s="133">
        <f>IF(V$2,Annual!V75-MeanTrendFinal!V75,Annual!V75)</f>
        <v>2.7649352479992118</v>
      </c>
      <c r="W75" s="133">
        <f>IF(W$2,Annual!W75-MeanTrendFinal!W75,Annual!W75)</f>
        <v>430.18264916116931</v>
      </c>
      <c r="X75" s="133">
        <f>IF(X$2,Annual!X75-MeanTrendFinal!X75,Annual!X75)</f>
        <v>0.29203329646385612</v>
      </c>
      <c r="Y75" s="133">
        <f>IF(Y$2,Annual!Y75-MeanTrendFinal!Y75,Annual!Y75)</f>
        <v>0.13240057317895904</v>
      </c>
      <c r="Z75" s="133">
        <f>IF(Z$2,Annual!Z75-MeanTrendFinal!Z75,Annual!Z75)</f>
        <v>368.00772316354261</v>
      </c>
      <c r="AA75" s="133">
        <f>IF(AA$2,Annual!AA75-MeanTrendFinal!AA75,Annual!AA75)</f>
        <v>378.01978806426973</v>
      </c>
      <c r="AB75" s="133">
        <f>IF(AB$2,Annual!AB75-MeanTrendFinal!AB75,Annual!AB75)</f>
        <v>-10.012064900727093</v>
      </c>
      <c r="AC75" s="133">
        <f>IF(AC$2,Annual!AC75-MeanTrendFinal!AC75,Annual!AC75)</f>
        <v>9.5121892011806004</v>
      </c>
      <c r="AD75" s="133">
        <f>IF(AD$2,Annual!AD75-MeanTrendFinal!AD75,Annual!AD75)</f>
        <v>1.62748040866128</v>
      </c>
    </row>
    <row r="76" spans="1:30">
      <c r="A76" t="s">
        <v>337</v>
      </c>
      <c r="B76" s="133">
        <f>IF(B$2,Annual!B76-MeanTrendFinal!B76,Annual!B76)</f>
        <v>1.5314193660003639</v>
      </c>
      <c r="C76" s="133">
        <f>IF(C$2,Annual!C76-MeanTrendFinal!C76,Annual!C76)</f>
        <v>1.273935139673199</v>
      </c>
      <c r="D76" s="133">
        <f>IF(D$2,Annual!D76-MeanTrendFinal!D76,Annual!D76)</f>
        <v>1497.9179753559392</v>
      </c>
      <c r="E76" s="133">
        <f>IF(E$2,Annual!E76-MeanTrendFinal!E76,Annual!E76)</f>
        <v>1506.3786455270554</v>
      </c>
      <c r="F76" s="133">
        <f>IF(F$2,Annual!F76-MeanTrendFinal!F76,Annual!F76)</f>
        <v>1525.294824732342</v>
      </c>
      <c r="G76" s="133">
        <f>IF(G$2,Annual!G76-MeanTrendFinal!G76,Annual!G76)</f>
        <v>2.7204952043533126</v>
      </c>
      <c r="H76" s="133">
        <f>IF(H$2,Annual!H76-MeanTrendFinal!H76,Annual!H76)</f>
        <v>5.2263518278987675</v>
      </c>
      <c r="I76" s="133">
        <f>IF(I$2,Annual!I76-MeanTrendFinal!I76,Annual!I76)</f>
        <v>0.66945350693625727</v>
      </c>
      <c r="J76" s="133">
        <f>IF(J$2,Annual!J76-MeanTrendFinal!J76,Annual!J76)</f>
        <v>0.56525949980468226</v>
      </c>
      <c r="K76" s="133">
        <f>IF(K$2,Annual!K76-MeanTrendFinal!K76,Annual!K76)</f>
        <v>0.43371595836532256</v>
      </c>
      <c r="L76" s="133">
        <f>IF(L$2,Annual!L76-MeanTrendFinal!L76,Annual!L76)</f>
        <v>-0.23573754857101986</v>
      </c>
      <c r="M76" s="133">
        <f>IF(M$2,Annual!M76-MeanTrendFinal!M76,Annual!M76)</f>
        <v>461.45963488621646</v>
      </c>
      <c r="N76" s="133">
        <f>IF(N$2,Annual!N76-MeanTrendFinal!N76,Annual!N76)</f>
        <v>6.7342384121068299</v>
      </c>
      <c r="O76" s="133">
        <f>IF(O$2,Annual!O76-MeanTrendFinal!O76,Annual!O76)</f>
        <v>11.427092489956026</v>
      </c>
      <c r="P76" s="133">
        <f>IF(P$2,Annual!P76-MeanTrendFinal!P76,Annual!P76)</f>
        <v>3.5325774099625882</v>
      </c>
      <c r="Q76" s="133">
        <f>IF(Q$2,Annual!Q76-MeanTrendFinal!Q76,Annual!Q76)</f>
        <v>1458.7245215564978</v>
      </c>
      <c r="R76" s="133">
        <f>IF(R$2,Annual!R76-MeanTrendFinal!R76,Annual!R76)</f>
        <v>0.5491850404372135</v>
      </c>
      <c r="S76" s="133">
        <f>IF(S$2,Annual!S76-MeanTrendFinal!S76,Annual!S76)</f>
        <v>0.32519150615040865</v>
      </c>
      <c r="T76" s="133">
        <f>IF(T$2,Annual!T76-MeanTrendFinal!T76,Annual!T76)</f>
        <v>0.22399353428679988</v>
      </c>
      <c r="U76" s="133">
        <f>IF(U$2,Annual!U76-MeanTrendFinal!U76,Annual!U76)</f>
        <v>478.63598983210306</v>
      </c>
      <c r="V76" s="133">
        <f>IF(V$2,Annual!V76-MeanTrendFinal!V76,Annual!V76)</f>
        <v>0.76150584328757986</v>
      </c>
      <c r="W76" s="133">
        <f>IF(W$2,Annual!W76-MeanTrendFinal!W76,Annual!W76)</f>
        <v>431.56001816972582</v>
      </c>
      <c r="X76" s="133">
        <f>IF(X$2,Annual!X76-MeanTrendFinal!X76,Annual!X76)</f>
        <v>-9.0445777055858656E-2</v>
      </c>
      <c r="Y76" s="133">
        <f>IF(Y$2,Annual!Y76-MeanTrendFinal!Y76,Annual!Y76)</f>
        <v>-0.27555905020530957</v>
      </c>
      <c r="Z76" s="133">
        <f>IF(Z$2,Annual!Z76-MeanTrendFinal!Z76,Annual!Z76)</f>
        <v>365.99463450534779</v>
      </c>
      <c r="AA76" s="133">
        <f>IF(AA$2,Annual!AA76-MeanTrendFinal!AA76,Annual!AA76)</f>
        <v>376.64711681349206</v>
      </c>
      <c r="AB76" s="133">
        <f>IF(AB$2,Annual!AB76-MeanTrendFinal!AB76,Annual!AB76)</f>
        <v>-10.652482308144291</v>
      </c>
      <c r="AC76" s="133">
        <f>IF(AC$2,Annual!AC76-MeanTrendFinal!AC76,Annual!AC76)</f>
        <v>10.0331031390593</v>
      </c>
      <c r="AD76" s="133">
        <f>IF(AD$2,Annual!AD76-MeanTrendFinal!AD76,Annual!AD76)</f>
        <v>1.6108687232760801</v>
      </c>
    </row>
    <row r="77" spans="1:30">
      <c r="A77" t="s">
        <v>338</v>
      </c>
      <c r="B77" s="133">
        <f>IF(B$2,Annual!B77-MeanTrendFinal!B77,Annual!B77)</f>
        <v>2.9667263958096157</v>
      </c>
      <c r="C77" s="133">
        <f>IF(C$2,Annual!C77-MeanTrendFinal!C77,Annual!C77)</f>
        <v>3.3653267504984541</v>
      </c>
      <c r="D77" s="133">
        <f>IF(D$2,Annual!D77-MeanTrendFinal!D77,Annual!D77)</f>
        <v>1499.2816319269748</v>
      </c>
      <c r="E77" s="133">
        <f>IF(E$2,Annual!E77-MeanTrendFinal!E77,Annual!E77)</f>
        <v>1507.6574615311924</v>
      </c>
      <c r="F77" s="133">
        <f>IF(F$2,Annual!F77-MeanTrendFinal!F77,Annual!F77)</f>
        <v>1526.0745047248834</v>
      </c>
      <c r="G77" s="133">
        <f>IF(G$2,Annual!G77-MeanTrendFinal!G77,Annual!G77)</f>
        <v>2.1542141746127896</v>
      </c>
      <c r="H77" s="133">
        <f>IF(H$2,Annual!H77-MeanTrendFinal!H77,Annual!H77)</f>
        <v>5.9826735537836129</v>
      </c>
      <c r="I77" s="133">
        <f>IF(I$2,Annual!I77-MeanTrendFinal!I77,Annual!I77)</f>
        <v>0.64424920898957794</v>
      </c>
      <c r="J77" s="133">
        <f>IF(J$2,Annual!J77-MeanTrendFinal!J77,Annual!J77)</f>
        <v>0.53963593983219482</v>
      </c>
      <c r="K77" s="133">
        <f>IF(K$2,Annual!K77-MeanTrendFinal!K77,Annual!K77)</f>
        <v>0.44927213303091201</v>
      </c>
      <c r="L77" s="133">
        <f>IF(L$2,Annual!L77-MeanTrendFinal!L77,Annual!L77)</f>
        <v>-0.19497707595862354</v>
      </c>
      <c r="M77" s="133">
        <f>IF(M$2,Annual!M77-MeanTrendFinal!M77,Annual!M77)</f>
        <v>462.39794219952728</v>
      </c>
      <c r="N77" s="133">
        <f>IF(N$2,Annual!N77-MeanTrendFinal!N77,Annual!N77)</f>
        <v>-5.2552593218901933E-2</v>
      </c>
      <c r="O77" s="133">
        <f>IF(O$2,Annual!O77-MeanTrendFinal!O77,Annual!O77)</f>
        <v>9.5518628591495727</v>
      </c>
      <c r="P77" s="133">
        <f>IF(P$2,Annual!P77-MeanTrendFinal!P77,Annual!P77)</f>
        <v>0.15020966327737578</v>
      </c>
      <c r="Q77" s="133">
        <f>IF(Q$2,Annual!Q77-MeanTrendFinal!Q77,Annual!Q77)</f>
        <v>1460.349883989566</v>
      </c>
      <c r="R77" s="133">
        <f>IF(R$2,Annual!R77-MeanTrendFinal!R77,Annual!R77)</f>
        <v>0.62565339312679302</v>
      </c>
      <c r="S77" s="133">
        <f>IF(S$2,Annual!S77-MeanTrendFinal!S77,Annual!S77)</f>
        <v>0.43471771489651645</v>
      </c>
      <c r="T77" s="133">
        <f>IF(T$2,Annual!T77-MeanTrendFinal!T77,Annual!T77)</f>
        <v>0.19093567823027735</v>
      </c>
      <c r="U77" s="133">
        <f>IF(U$2,Annual!U77-MeanTrendFinal!U77,Annual!U77)</f>
        <v>479.53590417685518</v>
      </c>
      <c r="V77" s="133">
        <f>IF(V$2,Annual!V77-MeanTrendFinal!V77,Annual!V77)</f>
        <v>2.0343781485000711</v>
      </c>
      <c r="W77" s="133">
        <f>IF(W$2,Annual!W77-MeanTrendFinal!W77,Annual!W77)</f>
        <v>431.65914916685637</v>
      </c>
      <c r="X77" s="133">
        <f>IF(X$2,Annual!X77-MeanTrendFinal!X77,Annual!X77)</f>
        <v>-6.3219854418150589E-5</v>
      </c>
      <c r="Y77" s="133">
        <f>IF(Y$2,Annual!Y77-MeanTrendFinal!Y77,Annual!Y77)</f>
        <v>-7.7818164333720574E-2</v>
      </c>
      <c r="Z77" s="133">
        <f>IF(Z$2,Annual!Z77-MeanTrendFinal!Z77,Annual!Z77)</f>
        <v>367.31685195543469</v>
      </c>
      <c r="AA77" s="133">
        <f>IF(AA$2,Annual!AA77-MeanTrendFinal!AA77,Annual!AA77)</f>
        <v>377.85196240770551</v>
      </c>
      <c r="AB77" s="133">
        <f>IF(AB$2,Annual!AB77-MeanTrendFinal!AB77,Annual!AB77)</f>
        <v>-10.535110452270844</v>
      </c>
      <c r="AC77" s="133">
        <f>IF(AC$2,Annual!AC77-MeanTrendFinal!AC77,Annual!AC77)</f>
        <v>10.0226490316112</v>
      </c>
      <c r="AD77" s="133">
        <f>IF(AD$2,Annual!AD77-MeanTrendFinal!AD77,Annual!AD77)</f>
        <v>1.84619619413609</v>
      </c>
    </row>
    <row r="78" spans="1:30">
      <c r="A78" t="s">
        <v>339</v>
      </c>
      <c r="B78" s="133">
        <f>IF(B$2,Annual!B78-MeanTrendFinal!B78,Annual!B78)</f>
        <v>1.6659354284211503</v>
      </c>
      <c r="C78" s="133">
        <f>IF(C$2,Annual!C78-MeanTrendFinal!C78,Annual!C78)</f>
        <v>2.1502429965565284</v>
      </c>
      <c r="D78" s="133">
        <f>IF(D$2,Annual!D78-MeanTrendFinal!D78,Annual!D78)</f>
        <v>1496.4493177819584</v>
      </c>
      <c r="E78" s="133">
        <f>IF(E$2,Annual!E78-MeanTrendFinal!E78,Annual!E78)</f>
        <v>1505.636155891297</v>
      </c>
      <c r="F78" s="133">
        <f>IF(F$2,Annual!F78-MeanTrendFinal!F78,Annual!F78)</f>
        <v>1524.5953646952321</v>
      </c>
      <c r="G78" s="133">
        <f>IF(G$2,Annual!G78-MeanTrendFinal!G78,Annual!G78)</f>
        <v>2.054187202490354</v>
      </c>
      <c r="H78" s="133">
        <f>IF(H$2,Annual!H78-MeanTrendFinal!H78,Annual!H78)</f>
        <v>5.1816332983149138</v>
      </c>
      <c r="I78" s="133">
        <f>IF(I$2,Annual!I78-MeanTrendFinal!I78,Annual!I78)</f>
        <v>0.58787302775131778</v>
      </c>
      <c r="J78" s="133">
        <f>IF(J$2,Annual!J78-MeanTrendFinal!J78,Annual!J78)</f>
        <v>0.45978442826335453</v>
      </c>
      <c r="K78" s="133">
        <f>IF(K$2,Annual!K78-MeanTrendFinal!K78,Annual!K78)</f>
        <v>0.52772408025586681</v>
      </c>
      <c r="L78" s="133">
        <f>IF(L$2,Annual!L78-MeanTrendFinal!L78,Annual!L78)</f>
        <v>-6.0148947495452347E-2</v>
      </c>
      <c r="M78" s="133">
        <f>IF(M$2,Annual!M78-MeanTrendFinal!M78,Annual!M78)</f>
        <v>459.88660386758875</v>
      </c>
      <c r="N78" s="133">
        <f>IF(N$2,Annual!N78-MeanTrendFinal!N78,Annual!N78)</f>
        <v>-5.7819767832962832</v>
      </c>
      <c r="O78" s="133">
        <f>IF(O$2,Annual!O78-MeanTrendFinal!O78,Annual!O78)</f>
        <v>8.8485730838956851</v>
      </c>
      <c r="P78" s="133">
        <f>IF(P$2,Annual!P78-MeanTrendFinal!P78,Annual!P78)</f>
        <v>0.70152888724794771</v>
      </c>
      <c r="Q78" s="133">
        <f>IF(Q$2,Annual!Q78-MeanTrendFinal!Q78,Annual!Q78)</f>
        <v>1461.5139687140588</v>
      </c>
      <c r="R78" s="133">
        <f>IF(R$2,Annual!R78-MeanTrendFinal!R78,Annual!R78)</f>
        <v>0.74936495178037132</v>
      </c>
      <c r="S78" s="133">
        <f>IF(S$2,Annual!S78-MeanTrendFinal!S78,Annual!S78)</f>
        <v>0.56752785261791572</v>
      </c>
      <c r="T78" s="133">
        <f>IF(T$2,Annual!T78-MeanTrendFinal!T78,Annual!T78)</f>
        <v>0.18183709916246299</v>
      </c>
      <c r="U78" s="133">
        <f>IF(U$2,Annual!U78-MeanTrendFinal!U78,Annual!U78)</f>
        <v>480.56368476367595</v>
      </c>
      <c r="V78" s="133">
        <f>IF(V$2,Annual!V78-MeanTrendFinal!V78,Annual!V78)</f>
        <v>3.7058536931535713</v>
      </c>
      <c r="W78" s="133">
        <f>IF(W$2,Annual!W78-MeanTrendFinal!W78,Annual!W78)</f>
        <v>436.15873664910634</v>
      </c>
      <c r="X78" s="133">
        <f>IF(X$2,Annual!X78-MeanTrendFinal!X78,Annual!X78)</f>
        <v>0.22696833001738526</v>
      </c>
      <c r="Y78" s="133">
        <f>IF(Y$2,Annual!Y78-MeanTrendFinal!Y78,Annual!Y78)</f>
        <v>0.18850052816254959</v>
      </c>
      <c r="Z78" s="133">
        <f>IF(Z$2,Annual!Z78-MeanTrendFinal!Z78,Annual!Z78)</f>
        <v>365.49374894793482</v>
      </c>
      <c r="AA78" s="133">
        <f>IF(AA$2,Annual!AA78-MeanTrendFinal!AA78,Annual!AA78)</f>
        <v>375.77275883319669</v>
      </c>
      <c r="AB78" s="133">
        <f>IF(AB$2,Annual!AB78-MeanTrendFinal!AB78,Annual!AB78)</f>
        <v>-10.279009885261868</v>
      </c>
      <c r="AC78" s="133">
        <f>IF(AC$2,Annual!AC78-MeanTrendFinal!AC78,Annual!AC78)</f>
        <v>9.8484180875681808</v>
      </c>
      <c r="AD78" s="133">
        <f>IF(AD$2,Annual!AD78-MeanTrendFinal!AD78,Annual!AD78)</f>
        <v>1.3902428250347201</v>
      </c>
    </row>
    <row r="79" spans="1:30">
      <c r="A79" t="s">
        <v>340</v>
      </c>
      <c r="B79" s="133">
        <f>IF(B$2,Annual!B79-MeanTrendFinal!B79,Annual!B79)</f>
        <v>0.30426228031608105</v>
      </c>
      <c r="C79" s="133">
        <f>IF(C$2,Annual!C79-MeanTrendFinal!C79,Annual!C79)</f>
        <v>0.71766909142141344</v>
      </c>
      <c r="D79" s="133">
        <f>IF(D$2,Annual!D79-MeanTrendFinal!D79,Annual!D79)</f>
        <v>1492.1712966740652</v>
      </c>
      <c r="E79" s="133">
        <f>IF(E$2,Annual!E79-MeanTrendFinal!E79,Annual!E79)</f>
        <v>1501.0925946917716</v>
      </c>
      <c r="F79" s="133">
        <f>IF(F$2,Annual!F79-MeanTrendFinal!F79,Annual!F79)</f>
        <v>1520.9473576853129</v>
      </c>
      <c r="G79" s="133">
        <f>IF(G$2,Annual!G79-MeanTrendFinal!G79,Annual!G79)</f>
        <v>1.6655167337528809</v>
      </c>
      <c r="H79" s="133">
        <f>IF(H$2,Annual!H79-MeanTrendFinal!H79,Annual!H79)</f>
        <v>6.0453000539355983</v>
      </c>
      <c r="I79" s="133">
        <f>IF(I$2,Annual!I79-MeanTrendFinal!I79,Annual!I79)</f>
        <v>0.46464704217754615</v>
      </c>
      <c r="J79" s="133">
        <f>IF(J$2,Annual!J79-MeanTrendFinal!J79,Annual!J79)</f>
        <v>0.4206498818221327</v>
      </c>
      <c r="K79" s="133">
        <f>IF(K$2,Annual!K79-MeanTrendFinal!K79,Annual!K79)</f>
        <v>0.6433180473901835</v>
      </c>
      <c r="L79" s="133">
        <f>IF(L$2,Annual!L79-MeanTrendFinal!L79,Annual!L79)</f>
        <v>0.1786710052126409</v>
      </c>
      <c r="M79" s="133">
        <f>IF(M$2,Annual!M79-MeanTrendFinal!M79,Annual!M79)</f>
        <v>459.30510801223096</v>
      </c>
      <c r="N79" s="133">
        <f>IF(N$2,Annual!N79-MeanTrendFinal!N79,Annual!N79)</f>
        <v>-2.5438024458056319</v>
      </c>
      <c r="O79" s="133">
        <f>IF(O$2,Annual!O79-MeanTrendFinal!O79,Annual!O79)</f>
        <v>9.6689929104812151</v>
      </c>
      <c r="P79" s="133">
        <f>IF(P$2,Annual!P79-MeanTrendFinal!P79,Annual!P79)</f>
        <v>2.7499508391088225</v>
      </c>
      <c r="Q79" s="133">
        <f>IF(Q$2,Annual!Q79-MeanTrendFinal!Q79,Annual!Q79)</f>
        <v>1462.924727290168</v>
      </c>
      <c r="R79" s="133">
        <f>IF(R$2,Annual!R79-MeanTrendFinal!R79,Annual!R79)</f>
        <v>0.85702625362225182</v>
      </c>
      <c r="S79" s="133">
        <f>IF(S$2,Annual!S79-MeanTrendFinal!S79,Annual!S79)</f>
        <v>0.70002030469349863</v>
      </c>
      <c r="T79" s="133">
        <f>IF(T$2,Annual!T79-MeanTrendFinal!T79,Annual!T79)</f>
        <v>0.15700594892875608</v>
      </c>
      <c r="U79" s="133">
        <f>IF(U$2,Annual!U79-MeanTrendFinal!U79,Annual!U79)</f>
        <v>481.39163245661945</v>
      </c>
      <c r="V79" s="133">
        <f>IF(V$2,Annual!V79-MeanTrendFinal!V79,Annual!V79)</f>
        <v>1.6738139381099693</v>
      </c>
      <c r="W79" s="133">
        <f>IF(W$2,Annual!W79-MeanTrendFinal!W79,Annual!W79)</f>
        <v>439.96539436696781</v>
      </c>
      <c r="X79" s="133">
        <f>IF(X$2,Annual!X79-MeanTrendFinal!X79,Annual!X79)</f>
        <v>0.99344938704977181</v>
      </c>
      <c r="Y79" s="133">
        <f>IF(Y$2,Annual!Y79-MeanTrendFinal!Y79,Annual!Y79)</f>
        <v>0.95203405383292861</v>
      </c>
      <c r="Z79" s="133">
        <f>IF(Z$2,Annual!Z79-MeanTrendFinal!Z79,Annual!Z79)</f>
        <v>363.8276546608181</v>
      </c>
      <c r="AA79" s="133">
        <f>IF(AA$2,Annual!AA79-MeanTrendFinal!AA79,Annual!AA79)</f>
        <v>373.74816734726062</v>
      </c>
      <c r="AB79" s="133">
        <f>IF(AB$2,Annual!AB79-MeanTrendFinal!AB79,Annual!AB79)</f>
        <v>-9.9205126864425139</v>
      </c>
      <c r="AC79" s="133">
        <f>IF(AC$2,Annual!AC79-MeanTrendFinal!AC79,Annual!AC79)</f>
        <v>9.4186954945678991</v>
      </c>
      <c r="AD79" s="133">
        <f>IF(AD$2,Annual!AD79-MeanTrendFinal!AD79,Annual!AD79)</f>
        <v>1.6630803436333701</v>
      </c>
    </row>
    <row r="80" spans="1:30">
      <c r="A80" t="s">
        <v>341</v>
      </c>
      <c r="B80" s="133">
        <f>IF(B$2,Annual!B80-MeanTrendFinal!B80,Annual!B80)</f>
        <v>1.7787763136386303</v>
      </c>
      <c r="C80" s="133">
        <f>IF(C$2,Annual!C80-MeanTrendFinal!C80,Annual!C80)</f>
        <v>2.8144742889416818</v>
      </c>
      <c r="D80" s="133">
        <f>IF(D$2,Annual!D80-MeanTrendFinal!D80,Annual!D80)</f>
        <v>1486.2842438148832</v>
      </c>
      <c r="E80" s="133">
        <f>IF(E$2,Annual!E80-MeanTrendFinal!E80,Annual!E80)</f>
        <v>1495.9882411199114</v>
      </c>
      <c r="F80" s="133">
        <f>IF(F$2,Annual!F80-MeanTrendFinal!F80,Annual!F80)</f>
        <v>1516.8401753353362</v>
      </c>
      <c r="G80" s="133">
        <f>IF(G$2,Annual!G80-MeanTrendFinal!G80,Annual!G80)</f>
        <v>1.9397042662383512</v>
      </c>
      <c r="H80" s="133">
        <f>IF(H$2,Annual!H80-MeanTrendFinal!H80,Annual!H80)</f>
        <v>6.2323026248636282</v>
      </c>
      <c r="I80" s="133">
        <f>IF(I$2,Annual!I80-MeanTrendFinal!I80,Annual!I80)</f>
        <v>1.0976912745263689</v>
      </c>
      <c r="J80" s="133">
        <f>IF(J$2,Annual!J80-MeanTrendFinal!J80,Annual!J80)</f>
        <v>0.76302164336903289</v>
      </c>
      <c r="K80" s="133">
        <f>IF(K$2,Annual!K80-MeanTrendFinal!K80,Annual!K80)</f>
        <v>0.76565483854402228</v>
      </c>
      <c r="L80" s="133">
        <f>IF(L$2,Annual!L80-MeanTrendFinal!L80,Annual!L80)</f>
        <v>-0.33203643598236804</v>
      </c>
      <c r="M80" s="133">
        <f>IF(M$2,Annual!M80-MeanTrendFinal!M80,Annual!M80)</f>
        <v>459.51184866993168</v>
      </c>
      <c r="N80" s="133">
        <f>IF(N$2,Annual!N80-MeanTrendFinal!N80,Annual!N80)</f>
        <v>0.54254311953014778</v>
      </c>
      <c r="O80" s="133">
        <f>IF(O$2,Annual!O80-MeanTrendFinal!O80,Annual!O80)</f>
        <v>10.015534659478877</v>
      </c>
      <c r="P80" s="133">
        <f>IF(P$2,Annual!P80-MeanTrendFinal!P80,Annual!P80)</f>
        <v>2.6230264880591641</v>
      </c>
      <c r="Q80" s="133">
        <f>IF(Q$2,Annual!Q80-MeanTrendFinal!Q80,Annual!Q80)</f>
        <v>1464.5817961240834</v>
      </c>
      <c r="R80" s="133">
        <f>IF(R$2,Annual!R80-MeanTrendFinal!R80,Annual!R80)</f>
        <v>0.98042345837001788</v>
      </c>
      <c r="S80" s="133">
        <f>IF(S$2,Annual!S80-MeanTrendFinal!S80,Annual!S80)</f>
        <v>0.80851585988423269</v>
      </c>
      <c r="T80" s="133">
        <f>IF(T$2,Annual!T80-MeanTrendFinal!T80,Annual!T80)</f>
        <v>0.17190759848579446</v>
      </c>
      <c r="U80" s="133">
        <f>IF(U$2,Annual!U80-MeanTrendFinal!U80,Annual!U80)</f>
        <v>482.7517484377064</v>
      </c>
      <c r="V80" s="133">
        <f>IF(V$2,Annual!V80-MeanTrendFinal!V80,Annual!V80)</f>
        <v>1.2323248152629418</v>
      </c>
      <c r="W80" s="133">
        <f>IF(W$2,Annual!W80-MeanTrendFinal!W80,Annual!W80)</f>
        <v>442.38227434085769</v>
      </c>
      <c r="X80" s="133">
        <f>IF(X$2,Annual!X80-MeanTrendFinal!X80,Annual!X80)</f>
        <v>0.53356855883386345</v>
      </c>
      <c r="Y80" s="133">
        <f>IF(Y$2,Annual!Y80-MeanTrendFinal!Y80,Annual!Y80)</f>
        <v>0.56145302425880672</v>
      </c>
      <c r="Z80" s="133">
        <f>IF(Z$2,Annual!Z80-MeanTrendFinal!Z80,Annual!Z80)</f>
        <v>363.66035104137757</v>
      </c>
      <c r="AA80" s="133">
        <f>IF(AA$2,Annual!AA80-MeanTrendFinal!AA80,Annual!AA80)</f>
        <v>373.40713826212715</v>
      </c>
      <c r="AB80" s="133">
        <f>IF(AB$2,Annual!AB80-MeanTrendFinal!AB80,Annual!AB80)</f>
        <v>-9.7467872207495549</v>
      </c>
      <c r="AC80" s="133">
        <f>IF(AC$2,Annual!AC80-MeanTrendFinal!AC80,Annual!AC80)</f>
        <v>9.2107615749196103</v>
      </c>
      <c r="AD80" s="133">
        <f>IF(AD$2,Annual!AD80-MeanTrendFinal!AD80,Annual!AD80)</f>
        <v>1.6891710292326001</v>
      </c>
    </row>
    <row r="81" spans="1:30">
      <c r="A81" t="s">
        <v>342</v>
      </c>
      <c r="B81" s="133">
        <f>IF(B$2,Annual!B81-MeanTrendFinal!B81,Annual!B81)</f>
        <v>2.0905647730511845</v>
      </c>
      <c r="C81" s="133">
        <f>IF(C$2,Annual!C81-MeanTrendFinal!C81,Annual!C81)</f>
        <v>1.6747578208700986</v>
      </c>
      <c r="D81" s="133">
        <f>IF(D$2,Annual!D81-MeanTrendFinal!D81,Annual!D81)</f>
        <v>1493.0676143934231</v>
      </c>
      <c r="E81" s="133">
        <f>IF(E$2,Annual!E81-MeanTrendFinal!E81,Annual!E81)</f>
        <v>1502.2534632135885</v>
      </c>
      <c r="F81" s="133">
        <f>IF(F$2,Annual!F81-MeanTrendFinal!F81,Annual!F81)</f>
        <v>1523.4733826935965</v>
      </c>
      <c r="G81" s="133">
        <f>IF(G$2,Annual!G81-MeanTrendFinal!G81,Annual!G81)</f>
        <v>2.603525748686053</v>
      </c>
      <c r="H81" s="133">
        <f>IF(H$2,Annual!H81-MeanTrendFinal!H81,Annual!H81)</f>
        <v>3.9828005949138046</v>
      </c>
      <c r="I81" s="133">
        <f>IF(I$2,Annual!I81-MeanTrendFinal!I81,Annual!I81)</f>
        <v>0.99170782973851956</v>
      </c>
      <c r="J81" s="133">
        <f>IF(J$2,Annual!J81-MeanTrendFinal!J81,Annual!J81)</f>
        <v>0.56785596553137196</v>
      </c>
      <c r="K81" s="133">
        <f>IF(K$2,Annual!K81-MeanTrendFinal!K81,Annual!K81)</f>
        <v>0.89865316933673245</v>
      </c>
      <c r="L81" s="133">
        <f>IF(L$2,Annual!L81-MeanTrendFinal!L81,Annual!L81)</f>
        <v>-9.3054660401769573E-2</v>
      </c>
      <c r="M81" s="133">
        <f>IF(M$2,Annual!M81-MeanTrendFinal!M81,Annual!M81)</f>
        <v>454.15259526071077</v>
      </c>
      <c r="N81" s="133">
        <f>IF(N$2,Annual!N81-MeanTrendFinal!N81,Annual!N81)</f>
        <v>-5.0238177938576101</v>
      </c>
      <c r="O81" s="133">
        <f>IF(O$2,Annual!O81-MeanTrendFinal!O81,Annual!O81)</f>
        <v>6.7864486372759822</v>
      </c>
      <c r="P81" s="133">
        <f>IF(P$2,Annual!P81-MeanTrendFinal!P81,Annual!P81)</f>
        <v>-1.2535461650761848</v>
      </c>
      <c r="Q81" s="133">
        <f>IF(Q$2,Annual!Q81-MeanTrendFinal!Q81,Annual!Q81)</f>
        <v>1465.7462332078787</v>
      </c>
      <c r="R81" s="133">
        <f>IF(R$2,Annual!R81-MeanTrendFinal!R81,Annual!R81)</f>
        <v>1.0676500122240109</v>
      </c>
      <c r="S81" s="133">
        <f>IF(S$2,Annual!S81-MeanTrendFinal!S81,Annual!S81)</f>
        <v>0.92638322450366473</v>
      </c>
      <c r="T81" s="133">
        <f>IF(T$2,Annual!T81-MeanTrendFinal!T81,Annual!T81)</f>
        <v>0.14126678772035672</v>
      </c>
      <c r="U81" s="133">
        <f>IF(U$2,Annual!U81-MeanTrendFinal!U81,Annual!U81)</f>
        <v>483.70155219171869</v>
      </c>
      <c r="V81" s="133">
        <f>IF(V$2,Annual!V81-MeanTrendFinal!V81,Annual!V81)</f>
        <v>1.1553502163746288</v>
      </c>
      <c r="W81" s="133">
        <f>IF(W$2,Annual!W81-MeanTrendFinal!W81,Annual!W81)</f>
        <v>451.51847113305973</v>
      </c>
      <c r="X81" s="133">
        <f>IF(X$2,Annual!X81-MeanTrendFinal!X81,Annual!X81)</f>
        <v>0.45977661697067518</v>
      </c>
      <c r="Y81" s="133">
        <f>IF(Y$2,Annual!Y81-MeanTrendFinal!Y81,Annual!Y81)</f>
        <v>0.39652358329052007</v>
      </c>
      <c r="Z81" s="133">
        <f>IF(Z$2,Annual!Z81-MeanTrendFinal!Z81,Annual!Z81)</f>
        <v>364.43991418619157</v>
      </c>
      <c r="AA81" s="133">
        <f>IF(AA$2,Annual!AA81-MeanTrendFinal!AA81,Annual!AA81)</f>
        <v>373.97163672331311</v>
      </c>
      <c r="AB81" s="133">
        <f>IF(AB$2,Annual!AB81-MeanTrendFinal!AB81,Annual!AB81)</f>
        <v>-9.5317225371214835</v>
      </c>
      <c r="AC81" s="133">
        <f>IF(AC$2,Annual!AC81-MeanTrendFinal!AC81,Annual!AC81)</f>
        <v>9.1059829041620208</v>
      </c>
      <c r="AD81" s="133">
        <f>IF(AD$2,Annual!AD81-MeanTrendFinal!AD81,Annual!AD81)</f>
        <v>1.6760010405436301</v>
      </c>
    </row>
    <row r="82" spans="1:30">
      <c r="A82" t="s">
        <v>343</v>
      </c>
      <c r="B82" s="133">
        <f>IF(B$2,Annual!B82-MeanTrendFinal!B82,Annual!B82)</f>
        <v>0.94788173851192425</v>
      </c>
      <c r="C82" s="133">
        <f>IF(C$2,Annual!C82-MeanTrendFinal!C82,Annual!C82)</f>
        <v>0.99224744489134764</v>
      </c>
      <c r="D82" s="133">
        <f>IF(D$2,Annual!D82-MeanTrendFinal!D82,Annual!D82)</f>
        <v>1492.9904344994043</v>
      </c>
      <c r="E82" s="133">
        <f>IF(E$2,Annual!E82-MeanTrendFinal!E82,Annual!E82)</f>
        <v>1501.9641472751944</v>
      </c>
      <c r="F82" s="133">
        <f>IF(F$2,Annual!F82-MeanTrendFinal!F82,Annual!F82)</f>
        <v>1523.5210850024587</v>
      </c>
      <c r="G82" s="133">
        <f>IF(G$2,Annual!G82-MeanTrendFinal!G82,Annual!G82)</f>
        <v>1.6714373950591721</v>
      </c>
      <c r="H82" s="133">
        <f>IF(H$2,Annual!H82-MeanTrendFinal!H82,Annual!H82)</f>
        <v>1.3772063356181974</v>
      </c>
      <c r="I82" s="133">
        <f>IF(I$2,Annual!I82-MeanTrendFinal!I82,Annual!I82)</f>
        <v>1.1553792462848378</v>
      </c>
      <c r="J82" s="133">
        <f>IF(J$2,Annual!J82-MeanTrendFinal!J82,Annual!J82)</f>
        <v>0.70011548796395928</v>
      </c>
      <c r="K82" s="133">
        <f>IF(K$2,Annual!K82-MeanTrendFinal!K82,Annual!K82)</f>
        <v>1.0685038419039694</v>
      </c>
      <c r="L82" s="133">
        <f>IF(L$2,Annual!L82-MeanTrendFinal!L82,Annual!L82)</f>
        <v>-8.6875404380901272E-2</v>
      </c>
      <c r="M82" s="133">
        <f>IF(M$2,Annual!M82-MeanTrendFinal!M82,Annual!M82)</f>
        <v>448.57529756578288</v>
      </c>
      <c r="N82" s="133">
        <f>IF(N$2,Annual!N82-MeanTrendFinal!N82,Annual!N82)</f>
        <v>-4.9112247819190991</v>
      </c>
      <c r="O82" s="133">
        <f>IF(O$2,Annual!O82-MeanTrendFinal!O82,Annual!O82)</f>
        <v>10.121962276763663</v>
      </c>
      <c r="P82" s="133">
        <f>IF(P$2,Annual!P82-MeanTrendFinal!P82,Annual!P82)</f>
        <v>2.1154331741671419</v>
      </c>
      <c r="Q82" s="133">
        <f>IF(Q$2,Annual!Q82-MeanTrendFinal!Q82,Annual!Q82)</f>
        <v>1467.1529575977431</v>
      </c>
      <c r="R82" s="133">
        <f>IF(R$2,Annual!R82-MeanTrendFinal!R82,Annual!R82)</f>
        <v>1.2368849976011991</v>
      </c>
      <c r="S82" s="133">
        <f>IF(S$2,Annual!S82-MeanTrendFinal!S82,Annual!S82)</f>
        <v>1.0608396278750618</v>
      </c>
      <c r="T82" s="133">
        <f>IF(T$2,Annual!T82-MeanTrendFinal!T82,Annual!T82)</f>
        <v>0.17604536972614765</v>
      </c>
      <c r="U82" s="133">
        <f>IF(U$2,Annual!U82-MeanTrendFinal!U82,Annual!U82)</f>
        <v>484.94062703514527</v>
      </c>
      <c r="V82" s="133">
        <f>IF(V$2,Annual!V82-MeanTrendFinal!V82,Annual!V82)</f>
        <v>0.28295667738928998</v>
      </c>
      <c r="W82" s="133">
        <f>IF(W$2,Annual!W82-MeanTrendFinal!W82,Annual!W82)</f>
        <v>464.79108095199814</v>
      </c>
      <c r="X82" s="133">
        <f>IF(X$2,Annual!X82-MeanTrendFinal!X82,Annual!X82)</f>
        <v>0.26852635461329655</v>
      </c>
      <c r="Y82" s="133">
        <f>IF(Y$2,Annual!Y82-MeanTrendFinal!Y82,Annual!Y82)</f>
        <v>0.12201195878844828</v>
      </c>
      <c r="Z82" s="133">
        <f>IF(Z$2,Annual!Z82-MeanTrendFinal!Z82,Annual!Z82)</f>
        <v>364.67127327673728</v>
      </c>
      <c r="AA82" s="133">
        <f>IF(AA$2,Annual!AA82-MeanTrendFinal!AA82,Annual!AA82)</f>
        <v>373.79369369083582</v>
      </c>
      <c r="AB82" s="133">
        <f>IF(AB$2,Annual!AB82-MeanTrendFinal!AB82,Annual!AB82)</f>
        <v>-9.1224204140985137</v>
      </c>
      <c r="AC82" s="133">
        <f>IF(AC$2,Annual!AC82-MeanTrendFinal!AC82,Annual!AC82)</f>
        <v>8.8053106203952805</v>
      </c>
      <c r="AD82" s="133">
        <f>IF(AD$2,Annual!AD82-MeanTrendFinal!AD82,Annual!AD82)</f>
        <v>1.8323559992147398</v>
      </c>
    </row>
    <row r="83" spans="1:30">
      <c r="A83" t="s">
        <v>344</v>
      </c>
      <c r="B83" s="133">
        <f>IF(B$2,Annual!B83-MeanTrendFinal!B83,Annual!B83)</f>
        <v>1.2445283985908162</v>
      </c>
      <c r="C83" s="133">
        <f>IF(C$2,Annual!C83-MeanTrendFinal!C83,Annual!C83)</f>
        <v>1.6434492922090982</v>
      </c>
      <c r="D83" s="133">
        <f>IF(D$2,Annual!D83-MeanTrendFinal!D83,Annual!D83)</f>
        <v>1490.9877281534662</v>
      </c>
      <c r="E83" s="133">
        <f>IF(E$2,Annual!E83-MeanTrendFinal!E83,Annual!E83)</f>
        <v>1500.4200022950431</v>
      </c>
      <c r="F83" s="133">
        <f>IF(F$2,Annual!F83-MeanTrendFinal!F83,Annual!F83)</f>
        <v>1522.3832597644887</v>
      </c>
      <c r="G83" s="133">
        <f>IF(G$2,Annual!G83-MeanTrendFinal!G83,Annual!G83)</f>
        <v>1.7192345779328377</v>
      </c>
      <c r="H83" s="133">
        <f>IF(H$2,Annual!H83-MeanTrendFinal!H83,Annual!H83)</f>
        <v>-2.8545904282999857</v>
      </c>
      <c r="I83" s="133">
        <f>IF(I$2,Annual!I83-MeanTrendFinal!I83,Annual!I83)</f>
        <v>0.77737056333821997</v>
      </c>
      <c r="J83" s="133">
        <f>IF(J$2,Annual!J83-MeanTrendFinal!J83,Annual!J83)</f>
        <v>0.76357344697104423</v>
      </c>
      <c r="K83" s="133">
        <f>IF(K$2,Annual!K83-MeanTrendFinal!K83,Annual!K83)</f>
        <v>1.133096149091565</v>
      </c>
      <c r="L83" s="133">
        <f>IF(L$2,Annual!L83-MeanTrendFinal!L83,Annual!L83)</f>
        <v>0.35572558575341418</v>
      </c>
      <c r="M83" s="133">
        <f>IF(M$2,Annual!M83-MeanTrendFinal!M83,Annual!M83)</f>
        <v>449.50732854584237</v>
      </c>
      <c r="N83" s="133">
        <f>IF(N$2,Annual!N83-MeanTrendFinal!N83,Annual!N83)</f>
        <v>-9.8416529595191093E-3</v>
      </c>
      <c r="O83" s="133">
        <f>IF(O$2,Annual!O83-MeanTrendFinal!O83,Annual!O83)</f>
        <v>15.114138454774823</v>
      </c>
      <c r="P83" s="133">
        <f>IF(P$2,Annual!P83-MeanTrendFinal!P83,Annual!P83)</f>
        <v>3.269331932454361</v>
      </c>
      <c r="Q83" s="133">
        <f>IF(Q$2,Annual!Q83-MeanTrendFinal!Q83,Annual!Q83)</f>
        <v>1468.7379228374225</v>
      </c>
      <c r="R83" s="133">
        <f>IF(R$2,Annual!R83-MeanTrendFinal!R83,Annual!R83)</f>
        <v>1.3448542518172582</v>
      </c>
      <c r="S83" s="133">
        <f>IF(S$2,Annual!S83-MeanTrendFinal!S83,Annual!S83)</f>
        <v>1.163844460429923</v>
      </c>
      <c r="T83" s="133">
        <f>IF(T$2,Annual!T83-MeanTrendFinal!T83,Annual!T83)</f>
        <v>0.18100979138734516</v>
      </c>
      <c r="U83" s="133">
        <f>IF(U$2,Annual!U83-MeanTrendFinal!U83,Annual!U83)</f>
        <v>486.49228485747915</v>
      </c>
      <c r="V83" s="133">
        <f>IF(V$2,Annual!V83-MeanTrendFinal!V83,Annual!V83)</f>
        <v>0.89383072649606987</v>
      </c>
      <c r="W83" s="133">
        <f>IF(W$2,Annual!W83-MeanTrendFinal!W83,Annual!W83)</f>
        <v>477.72395350118273</v>
      </c>
      <c r="X83" s="133">
        <f>IF(X$2,Annual!X83-MeanTrendFinal!X83,Annual!X83)</f>
        <v>0.25285850544474187</v>
      </c>
      <c r="Y83" s="133">
        <f>IF(Y$2,Annual!Y83-MeanTrendFinal!Y83,Annual!Y83)</f>
        <v>0.16472234081330583</v>
      </c>
      <c r="Z83" s="133">
        <f>IF(Z$2,Annual!Z83-MeanTrendFinal!Z83,Annual!Z83)</f>
        <v>365.19476074035862</v>
      </c>
      <c r="AA83" s="133">
        <f>IF(AA$2,Annual!AA83-MeanTrendFinal!AA83,Annual!AA83)</f>
        <v>374.27061681525993</v>
      </c>
      <c r="AB83" s="133">
        <f>IF(AB$2,Annual!AB83-MeanTrendFinal!AB83,Annual!AB83)</f>
        <v>-9.0758560749012709</v>
      </c>
      <c r="AC83" s="133">
        <f>IF(AC$2,Annual!AC83-MeanTrendFinal!AC83,Annual!AC83)</f>
        <v>8.6545836015365794</v>
      </c>
      <c r="AD83" s="133">
        <f>IF(AD$2,Annual!AD83-MeanTrendFinal!AD83,Annual!AD83)</f>
        <v>1.73425776145091</v>
      </c>
    </row>
    <row r="84" spans="1:30">
      <c r="A84" t="s">
        <v>345</v>
      </c>
      <c r="B84" s="133">
        <f>IF(B$2,Annual!B84-MeanTrendFinal!B84,Annual!B84)</f>
        <v>1.1772780568662711</v>
      </c>
      <c r="C84" s="133">
        <f>IF(C$2,Annual!C84-MeanTrendFinal!C84,Annual!C84)</f>
        <v>1.0804354089106738</v>
      </c>
      <c r="D84" s="133">
        <f>IF(D$2,Annual!D84-MeanTrendFinal!D84,Annual!D84)</f>
        <v>1492.0376425221455</v>
      </c>
      <c r="E84" s="133">
        <f>IF(E$2,Annual!E84-MeanTrendFinal!E84,Annual!E84)</f>
        <v>1501.3103865951448</v>
      </c>
      <c r="F84" s="133">
        <f>IF(F$2,Annual!F84-MeanTrendFinal!F84,Annual!F84)</f>
        <v>1523.2831596064814</v>
      </c>
      <c r="G84" s="133">
        <f>IF(G$2,Annual!G84-MeanTrendFinal!G84,Annual!G84)</f>
        <v>1.7083244667510655</v>
      </c>
      <c r="H84" s="133">
        <f>IF(H$2,Annual!H84-MeanTrendFinal!H84,Annual!H84)</f>
        <v>0.70212784678620466</v>
      </c>
      <c r="I84" s="133">
        <f>IF(I$2,Annual!I84-MeanTrendFinal!I84,Annual!I84)</f>
        <v>0.93437117645818191</v>
      </c>
      <c r="J84" s="133">
        <f>IF(J$2,Annual!J84-MeanTrendFinal!J84,Annual!J84)</f>
        <v>0.91417156119293352</v>
      </c>
      <c r="K84" s="133">
        <f>IF(K$2,Annual!K84-MeanTrendFinal!K84,Annual!K84)</f>
        <v>1.2102284801922003</v>
      </c>
      <c r="L84" s="133">
        <f>IF(L$2,Annual!L84-MeanTrendFinal!L84,Annual!L84)</f>
        <v>0.27585730373400175</v>
      </c>
      <c r="M84" s="133">
        <f>IF(M$2,Annual!M84-MeanTrendFinal!M84,Annual!M84)</f>
        <v>451.08157963674358</v>
      </c>
      <c r="N84" s="133">
        <f>IF(N$2,Annual!N84-MeanTrendFinal!N84,Annual!N84)</f>
        <v>8.4227985616891488E-2</v>
      </c>
      <c r="O84" s="133">
        <f>IF(O$2,Annual!O84-MeanTrendFinal!O84,Annual!O84)</f>
        <v>18.298493157141589</v>
      </c>
      <c r="P84" s="133">
        <f>IF(P$2,Annual!P84-MeanTrendFinal!P84,Annual!P84)</f>
        <v>7.7134571395107017</v>
      </c>
      <c r="Q84" s="133">
        <f>IF(Q$2,Annual!Q84-MeanTrendFinal!Q84,Annual!Q84)</f>
        <v>1470.2682249533204</v>
      </c>
      <c r="R84" s="133">
        <f>IF(R$2,Annual!R84-MeanTrendFinal!R84,Annual!R84)</f>
        <v>1.4688427480274979</v>
      </c>
      <c r="S84" s="133">
        <f>IF(S$2,Annual!S84-MeanTrendFinal!S84,Annual!S84)</f>
        <v>1.2729456038331299</v>
      </c>
      <c r="T84" s="133">
        <f>IF(T$2,Annual!T84-MeanTrendFinal!T84,Annual!T84)</f>
        <v>0.19589714419437571</v>
      </c>
      <c r="U84" s="133">
        <f>IF(U$2,Annual!U84-MeanTrendFinal!U84,Annual!U84)</f>
        <v>487.11816405951981</v>
      </c>
      <c r="V84" s="133">
        <f>IF(V$2,Annual!V84-MeanTrendFinal!V84,Annual!V84)</f>
        <v>2.826005230539419</v>
      </c>
      <c r="W84" s="133">
        <f>IF(W$2,Annual!W84-MeanTrendFinal!W84,Annual!W84)</f>
        <v>512.71692317225711</v>
      </c>
      <c r="X84" s="133">
        <f>IF(X$2,Annual!X84-MeanTrendFinal!X84,Annual!X84)</f>
        <v>0.48048071030866168</v>
      </c>
      <c r="Y84" s="133">
        <f>IF(Y$2,Annual!Y84-MeanTrendFinal!Y84,Annual!Y84)</f>
        <v>0.46799967149224742</v>
      </c>
      <c r="Z84" s="133">
        <f>IF(Z$2,Annual!Z84-MeanTrendFinal!Z84,Annual!Z84)</f>
        <v>365.43132035515151</v>
      </c>
      <c r="AA84" s="133">
        <f>IF(AA$2,Annual!AA84-MeanTrendFinal!AA84,Annual!AA84)</f>
        <v>374.04326520394346</v>
      </c>
      <c r="AB84" s="133">
        <f>IF(AB$2,Annual!AB84-MeanTrendFinal!AB84,Annual!AB84)</f>
        <v>-8.6119448487919374</v>
      </c>
      <c r="AC84" s="133">
        <f>IF(AC$2,Annual!AC84-MeanTrendFinal!AC84,Annual!AC84)</f>
        <v>8.1923837024270991</v>
      </c>
      <c r="AD84" s="133">
        <f>IF(AD$2,Annual!AD84-MeanTrendFinal!AD84,Annual!AD84)</f>
        <v>1.7812729408772199</v>
      </c>
    </row>
    <row r="85" spans="1:30">
      <c r="A85" t="s">
        <v>346</v>
      </c>
      <c r="B85" s="133">
        <f>IF(B$2,Annual!B85-MeanTrendFinal!B85,Annual!B85)</f>
        <v>1.4447166604185213</v>
      </c>
      <c r="C85" s="133">
        <f>IF(C$2,Annual!C85-MeanTrendFinal!C85,Annual!C85)</f>
        <v>1.9422246750085748</v>
      </c>
      <c r="D85" s="133">
        <f>IF(D$2,Annual!D85-MeanTrendFinal!D85,Annual!D85)</f>
        <v>1491.6218196764617</v>
      </c>
      <c r="E85" s="133">
        <f>IF(E$2,Annual!E85-MeanTrendFinal!E85,Annual!E85)</f>
        <v>1501.0594468419379</v>
      </c>
      <c r="F85" s="133">
        <f>IF(F$2,Annual!F85-MeanTrendFinal!F85,Annual!F85)</f>
        <v>1523.3337696116193</v>
      </c>
      <c r="G85" s="133">
        <f>IF(G$2,Annual!G85-MeanTrendFinal!G85,Annual!G85)</f>
        <v>2.0491526511435154</v>
      </c>
      <c r="H85" s="133">
        <f>IF(H$2,Annual!H85-MeanTrendFinal!H85,Annual!H85)</f>
        <v>4.9054348800943615</v>
      </c>
      <c r="I85" s="133">
        <f>IF(I$2,Annual!I85-MeanTrendFinal!I85,Annual!I85)</f>
        <v>0.44530095177179874</v>
      </c>
      <c r="J85" s="133">
        <f>IF(J$2,Annual!J85-MeanTrendFinal!J85,Annual!J85)</f>
        <v>0.80404036481640517</v>
      </c>
      <c r="K85" s="133">
        <f>IF(K$2,Annual!K85-MeanTrendFinal!K85,Annual!K85)</f>
        <v>1.2704962249158389</v>
      </c>
      <c r="L85" s="133">
        <f>IF(L$2,Annual!L85-MeanTrendFinal!L85,Annual!L85)</f>
        <v>0.82519527314402619</v>
      </c>
      <c r="M85" s="133">
        <f>IF(M$2,Annual!M85-MeanTrendFinal!M85,Annual!M85)</f>
        <v>454.01181858071624</v>
      </c>
      <c r="N85" s="133">
        <f>IF(N$2,Annual!N85-MeanTrendFinal!N85,Annual!N85)</f>
        <v>2.3370780155749671</v>
      </c>
      <c r="O85" s="133">
        <f>IF(O$2,Annual!O85-MeanTrendFinal!O85,Annual!O85)</f>
        <v>14.167902332098553</v>
      </c>
      <c r="P85" s="133">
        <f>IF(P$2,Annual!P85-MeanTrendFinal!P85,Annual!P85)</f>
        <v>3.125438795896307</v>
      </c>
      <c r="Q85" s="133">
        <f>IF(Q$2,Annual!Q85-MeanTrendFinal!Q85,Annual!Q85)</f>
        <v>1472.0776718815137</v>
      </c>
      <c r="R85" s="133">
        <f>IF(R$2,Annual!R85-MeanTrendFinal!R85,Annual!R85)</f>
        <v>1.5350737596312987</v>
      </c>
      <c r="S85" s="133">
        <f>IF(S$2,Annual!S85-MeanTrendFinal!S85,Annual!S85)</f>
        <v>1.3226455032826454</v>
      </c>
      <c r="T85" s="133">
        <f>IF(T$2,Annual!T85-MeanTrendFinal!T85,Annual!T85)</f>
        <v>0.21242825634864979</v>
      </c>
      <c r="U85" s="133">
        <f>IF(U$2,Annual!U85-MeanTrendFinal!U85,Annual!U85)</f>
        <v>488.20626986701086</v>
      </c>
      <c r="V85" s="133">
        <f>IF(V$2,Annual!V85-MeanTrendFinal!V85,Annual!V85)</f>
        <v>1.7964983006278246</v>
      </c>
      <c r="W85" s="133">
        <f>IF(W$2,Annual!W85-MeanTrendFinal!W85,Annual!W85)</f>
        <v>517.09993394723085</v>
      </c>
      <c r="X85" s="133">
        <f>IF(X$2,Annual!X85-MeanTrendFinal!X85,Annual!X85)</f>
        <v>0.72640319563186395</v>
      </c>
      <c r="Y85" s="133">
        <f>IF(Y$2,Annual!Y85-MeanTrendFinal!Y85,Annual!Y85)</f>
        <v>0.75153497343682929</v>
      </c>
      <c r="Z85" s="133">
        <f>IF(Z$2,Annual!Z85-MeanTrendFinal!Z85,Annual!Z85)</f>
        <v>366.50969292196316</v>
      </c>
      <c r="AA85" s="133">
        <f>IF(AA$2,Annual!AA85-MeanTrendFinal!AA85,Annual!AA85)</f>
        <v>374.24560863135082</v>
      </c>
      <c r="AB85" s="133">
        <f>IF(AB$2,Annual!AB85-MeanTrendFinal!AB85,Annual!AB85)</f>
        <v>-7.7359157093876627</v>
      </c>
      <c r="AC85" s="133">
        <f>IF(AC$2,Annual!AC85-MeanTrendFinal!AC85,Annual!AC85)</f>
        <v>7.4248356265446711</v>
      </c>
      <c r="AD85" s="133">
        <f>IF(AD$2,Annual!AD85-MeanTrendFinal!AD85,Annual!AD85)</f>
        <v>1.8252417952225799</v>
      </c>
    </row>
    <row r="86" spans="1:30">
      <c r="A86" t="s">
        <v>347</v>
      </c>
      <c r="B86" s="133">
        <f>IF(B$2,Annual!B86-MeanTrendFinal!B86,Annual!B86)</f>
        <v>1.9674686109116379</v>
      </c>
      <c r="C86" s="133">
        <f>IF(C$2,Annual!C86-MeanTrendFinal!C86,Annual!C86)</f>
        <v>2.0134398479068949</v>
      </c>
      <c r="D86" s="133">
        <f>IF(D$2,Annual!D86-MeanTrendFinal!D86,Annual!D86)</f>
        <v>1494.502281958964</v>
      </c>
      <c r="E86" s="133">
        <f>IF(E$2,Annual!E86-MeanTrendFinal!E86,Annual!E86)</f>
        <v>1503.6141827330457</v>
      </c>
      <c r="F86" s="133">
        <f>IF(F$2,Annual!F86-MeanTrendFinal!F86,Annual!F86)</f>
        <v>1524.2968791973515</v>
      </c>
      <c r="G86" s="133">
        <f>IF(G$2,Annual!G86-MeanTrendFinal!G86,Annual!G86)</f>
        <v>1.7935935520746682</v>
      </c>
      <c r="H86" s="133">
        <f>IF(H$2,Annual!H86-MeanTrendFinal!H86,Annual!H86)</f>
        <v>-1.6782515615178184</v>
      </c>
      <c r="I86" s="133">
        <f>IF(I$2,Annual!I86-MeanTrendFinal!I86,Annual!I86)</f>
        <v>6.4744392310966958E-2</v>
      </c>
      <c r="J86" s="133">
        <f>IF(J$2,Annual!J86-MeanTrendFinal!J86,Annual!J86)</f>
        <v>0.27148369504583769</v>
      </c>
      <c r="K86" s="133">
        <f>IF(K$2,Annual!K86-MeanTrendFinal!K86,Annual!K86)</f>
        <v>1.2792071643599763</v>
      </c>
      <c r="L86" s="133">
        <f>IF(L$2,Annual!L86-MeanTrendFinal!L86,Annual!L86)</f>
        <v>1.2144627720489993</v>
      </c>
      <c r="M86" s="133">
        <f>IF(M$2,Annual!M86-MeanTrendFinal!M86,Annual!M86)</f>
        <v>452.66150296612346</v>
      </c>
      <c r="N86" s="133">
        <f>IF(N$2,Annual!N86-MeanTrendFinal!N86,Annual!N86)</f>
        <v>-1.9816596447691737</v>
      </c>
      <c r="O86" s="133">
        <f>IF(O$2,Annual!O86-MeanTrendFinal!O86,Annual!O86)</f>
        <v>11.918637208519229</v>
      </c>
      <c r="P86" s="133">
        <f>IF(P$2,Annual!P86-MeanTrendFinal!P86,Annual!P86)</f>
        <v>4.1954574774625177</v>
      </c>
      <c r="Q86" s="133">
        <f>IF(Q$2,Annual!Q86-MeanTrendFinal!Q86,Annual!Q86)</f>
        <v>1473.7655051936156</v>
      </c>
      <c r="R86" s="133">
        <f>IF(R$2,Annual!R86-MeanTrendFinal!R86,Annual!R86)</f>
        <v>1.5124162416324807</v>
      </c>
      <c r="S86" s="133">
        <f>IF(S$2,Annual!S86-MeanTrendFinal!S86,Annual!S86)</f>
        <v>1.3074256330586123</v>
      </c>
      <c r="T86" s="133">
        <f>IF(T$2,Annual!T86-MeanTrendFinal!T86,Annual!T86)</f>
        <v>0.20499060857385762</v>
      </c>
      <c r="U86" s="133">
        <f>IF(U$2,Annual!U86-MeanTrendFinal!U86,Annual!U86)</f>
        <v>489.63665361260433</v>
      </c>
      <c r="V86" s="133">
        <f>IF(V$2,Annual!V86-MeanTrendFinal!V86,Annual!V86)</f>
        <v>0.40041755827608938</v>
      </c>
      <c r="W86" s="133">
        <f>IF(W$2,Annual!W86-MeanTrendFinal!W86,Annual!W86)</f>
        <v>508.52829567642243</v>
      </c>
      <c r="X86" s="133">
        <f>IF(X$2,Annual!X86-MeanTrendFinal!X86,Annual!X86)</f>
        <v>1.5727744044442993</v>
      </c>
      <c r="Y86" s="133">
        <f>IF(Y$2,Annual!Y86-MeanTrendFinal!Y86,Annual!Y86)</f>
        <v>1.549079121085839</v>
      </c>
      <c r="Z86" s="133">
        <f>IF(Z$2,Annual!Z86-MeanTrendFinal!Z86,Annual!Z86)</f>
        <v>366.87025822376091</v>
      </c>
      <c r="AA86" s="133">
        <f>IF(AA$2,Annual!AA86-MeanTrendFinal!AA86,Annual!AA86)</f>
        <v>373.81054083888461</v>
      </c>
      <c r="AB86" s="133">
        <f>IF(AB$2,Annual!AB86-MeanTrendFinal!AB86,Annual!AB86)</f>
        <v>-6.9402826151236638</v>
      </c>
      <c r="AC86" s="133">
        <f>IF(AC$2,Annual!AC86-MeanTrendFinal!AC86,Annual!AC86)</f>
        <v>6.7675538581915804</v>
      </c>
      <c r="AD86" s="133">
        <f>IF(AD$2,Annual!AD86-MeanTrendFinal!AD86,Annual!AD86)</f>
        <v>1.9837099030445899</v>
      </c>
    </row>
    <row r="87" spans="1:30">
      <c r="A87" t="s">
        <v>348</v>
      </c>
      <c r="B87" s="133">
        <f>IF(B$2,Annual!B87-MeanTrendFinal!B87,Annual!B87)</f>
        <v>1.1518063293642911</v>
      </c>
      <c r="C87" s="133">
        <f>IF(C$2,Annual!C87-MeanTrendFinal!C87,Annual!C87)</f>
        <v>1.461090330518644</v>
      </c>
      <c r="D87" s="133">
        <f>IF(D$2,Annual!D87-MeanTrendFinal!D87,Annual!D87)</f>
        <v>1496.0865717397412</v>
      </c>
      <c r="E87" s="133">
        <f>IF(E$2,Annual!E87-MeanTrendFinal!E87,Annual!E87)</f>
        <v>1505.3254173491973</v>
      </c>
      <c r="F87" s="133">
        <f>IF(F$2,Annual!F87-MeanTrendFinal!F87,Annual!F87)</f>
        <v>1525.5759467819707</v>
      </c>
      <c r="G87" s="133">
        <f>IF(G$2,Annual!G87-MeanTrendFinal!G87,Annual!G87)</f>
        <v>1.9942491812397378</v>
      </c>
      <c r="H87" s="133">
        <f>IF(H$2,Annual!H87-MeanTrendFinal!H87,Annual!H87)</f>
        <v>5.5973160775465658</v>
      </c>
      <c r="I87" s="133">
        <f>IF(I$2,Annual!I87-MeanTrendFinal!I87,Annual!I87)</f>
        <v>1.1639706573979502</v>
      </c>
      <c r="J87" s="133">
        <f>IF(J$2,Annual!J87-MeanTrendFinal!J87,Annual!J87)</f>
        <v>0.44827638212279197</v>
      </c>
      <c r="K87" s="133">
        <f>IF(K$2,Annual!K87-MeanTrendFinal!K87,Annual!K87)</f>
        <v>1.226895941164821</v>
      </c>
      <c r="L87" s="133">
        <f>IF(L$2,Annual!L87-MeanTrendFinal!L87,Annual!L87)</f>
        <v>6.2925283766896198E-2</v>
      </c>
      <c r="M87" s="133">
        <f>IF(M$2,Annual!M87-MeanTrendFinal!M87,Annual!M87)</f>
        <v>455.3834163915796</v>
      </c>
      <c r="N87" s="133">
        <f>IF(N$2,Annual!N87-MeanTrendFinal!N87,Annual!N87)</f>
        <v>2.1834073637059248</v>
      </c>
      <c r="O87" s="133">
        <f>IF(O$2,Annual!O87-MeanTrendFinal!O87,Annual!O87)</f>
        <v>17.905816545193762</v>
      </c>
      <c r="P87" s="133">
        <f>IF(P$2,Annual!P87-MeanTrendFinal!P87,Annual!P87)</f>
        <v>7.7184462929115387</v>
      </c>
      <c r="Q87" s="133">
        <f>IF(Q$2,Annual!Q87-MeanTrendFinal!Q87,Annual!Q87)</f>
        <v>1477.02509934298</v>
      </c>
      <c r="R87" s="133">
        <f>IF(R$2,Annual!R87-MeanTrendFinal!R87,Annual!R87)</f>
        <v>1.5092208009416443</v>
      </c>
      <c r="S87" s="133">
        <f>IF(S$2,Annual!S87-MeanTrendFinal!S87,Annual!S87)</f>
        <v>1.3042301923677964</v>
      </c>
      <c r="T87" s="133">
        <f>IF(T$2,Annual!T87-MeanTrendFinal!T87,Annual!T87)</f>
        <v>0.20499060857385762</v>
      </c>
      <c r="U87" s="133">
        <f>IF(U$2,Annual!U87-MeanTrendFinal!U87,Annual!U87)</f>
        <v>491.27956449466569</v>
      </c>
      <c r="V87" s="133">
        <f>IF(V$2,Annual!V87-MeanTrendFinal!V87,Annual!V87)</f>
        <v>0.86243019621656813</v>
      </c>
      <c r="W87" s="133">
        <f>IF(W$2,Annual!W87-MeanTrendFinal!W87,Annual!W87)</f>
        <v>490.1555983447189</v>
      </c>
      <c r="X87" s="133">
        <f>IF(X$2,Annual!X87-MeanTrendFinal!X87,Annual!X87)</f>
        <v>0.55295868351832311</v>
      </c>
      <c r="Y87" s="133">
        <f>IF(Y$2,Annual!Y87-MeanTrendFinal!Y87,Annual!Y87)</f>
        <v>0.59108120177961965</v>
      </c>
      <c r="Z87" s="133">
        <f>IF(Z$2,Annual!Z87-MeanTrendFinal!Z87,Annual!Z87)</f>
        <v>365.87791112920343</v>
      </c>
      <c r="AA87" s="133">
        <f>IF(AA$2,Annual!AA87-MeanTrendFinal!AA87,Annual!AA87)</f>
        <v>373.13577782104772</v>
      </c>
      <c r="AB87" s="133">
        <f>IF(AB$2,Annual!AB87-MeanTrendFinal!AB87,Annual!AB87)</f>
        <v>-7.2578666918442973</v>
      </c>
      <c r="AC87" s="133">
        <f>IF(AC$2,Annual!AC87-MeanTrendFinal!AC87,Annual!AC87)</f>
        <v>7.0090739305600005</v>
      </c>
      <c r="AD87" s="133">
        <f>IF(AD$2,Annual!AD87-MeanTrendFinal!AD87,Annual!AD87)</f>
        <v>1.7330316861695501</v>
      </c>
    </row>
    <row r="88" spans="1:30">
      <c r="A88" t="s">
        <v>349</v>
      </c>
      <c r="B88" s="133">
        <f>IF(B$2,Annual!B88-MeanTrendFinal!B88,Annual!B88)</f>
        <v>1.0297670246796287</v>
      </c>
      <c r="C88" s="133">
        <f>IF(C$2,Annual!C88-MeanTrendFinal!C88,Annual!C88)</f>
        <v>1.306246400131883</v>
      </c>
      <c r="D88" s="133">
        <f>IF(D$2,Annual!D88-MeanTrendFinal!D88,Annual!D88)</f>
        <v>1495.6574757587989</v>
      </c>
      <c r="E88" s="133">
        <f>IF(E$2,Annual!E88-MeanTrendFinal!E88,Annual!E88)</f>
        <v>1504.9311355898069</v>
      </c>
      <c r="F88" s="133">
        <f>IF(F$2,Annual!F88-MeanTrendFinal!F88,Annual!F88)</f>
        <v>1523.7627420885933</v>
      </c>
      <c r="G88" s="133">
        <f>IF(G$2,Annual!G88-MeanTrendFinal!G88,Annual!G88)</f>
        <v>1.7596740682716216</v>
      </c>
      <c r="H88" s="133">
        <f>IF(H$2,Annual!H88-MeanTrendFinal!H88,Annual!H88)</f>
        <v>1.3600396655979452</v>
      </c>
      <c r="I88" s="133">
        <f>IF(I$2,Annual!I88-MeanTrendFinal!I88,Annual!I88)</f>
        <v>1.2506035886526767</v>
      </c>
      <c r="J88" s="133">
        <f>IF(J$2,Annual!J88-MeanTrendFinal!J88,Annual!J88)</f>
        <v>0.37152672688849364</v>
      </c>
      <c r="K88" s="133">
        <f>IF(K$2,Annual!K88-MeanTrendFinal!K88,Annual!K88)</f>
        <v>1.2197541042358082</v>
      </c>
      <c r="L88" s="133">
        <f>IF(L$2,Annual!L88-MeanTrendFinal!L88,Annual!L88)</f>
        <v>-3.0849484416867856E-2</v>
      </c>
      <c r="M88" s="133">
        <f>IF(M$2,Annual!M88-MeanTrendFinal!M88,Annual!M88)</f>
        <v>455.25748123684468</v>
      </c>
      <c r="N88" s="133">
        <f>IF(N$2,Annual!N88-MeanTrendFinal!N88,Annual!N88)</f>
        <v>-2.5180933407500383</v>
      </c>
      <c r="O88" s="133">
        <f>IF(O$2,Annual!O88-MeanTrendFinal!O88,Annual!O88)</f>
        <v>18.601640723801907</v>
      </c>
      <c r="P88" s="133">
        <f>IF(P$2,Annual!P88-MeanTrendFinal!P88,Annual!P88)</f>
        <v>6.281843739697079</v>
      </c>
      <c r="Q88" s="133">
        <f>IF(Q$2,Annual!Q88-MeanTrendFinal!Q88,Annual!Q88)</f>
        <v>1478.021711169863</v>
      </c>
      <c r="R88" s="133">
        <f>IF(R$2,Annual!R88-MeanTrendFinal!R88,Annual!R88)</f>
        <v>1.50570375479287</v>
      </c>
      <c r="S88" s="133">
        <f>IF(S$2,Annual!S88-MeanTrendFinal!S88,Annual!S88)</f>
        <v>1.3048461290848219</v>
      </c>
      <c r="T88" s="133">
        <f>IF(T$2,Annual!T88-MeanTrendFinal!T88,Annual!T88)</f>
        <v>0.20085762570805824</v>
      </c>
      <c r="U88" s="133">
        <f>IF(U$2,Annual!U88-MeanTrendFinal!U88,Annual!U88)</f>
        <v>492.23527560691139</v>
      </c>
      <c r="V88" s="133">
        <f>IF(V$2,Annual!V88-MeanTrendFinal!V88,Annual!V88)</f>
        <v>3.9145346900606448</v>
      </c>
      <c r="W88" s="133">
        <f>IF(W$2,Annual!W88-MeanTrendFinal!W88,Annual!W88)</f>
        <v>511.54984759517862</v>
      </c>
      <c r="X88" s="133">
        <f>IF(X$2,Annual!X88-MeanTrendFinal!X88,Annual!X88)</f>
        <v>0.70740247232858877</v>
      </c>
      <c r="Y88" s="133">
        <f>IF(Y$2,Annual!Y88-MeanTrendFinal!Y88,Annual!Y88)</f>
        <v>0.71483521230737423</v>
      </c>
      <c r="Z88" s="133">
        <f>IF(Z$2,Annual!Z88-MeanTrendFinal!Z88,Annual!Z88)</f>
        <v>366.22062320535338</v>
      </c>
      <c r="AA88" s="133">
        <f>IF(AA$2,Annual!AA88-MeanTrendFinal!AA88,Annual!AA88)</f>
        <v>372.76670466601621</v>
      </c>
      <c r="AB88" s="133">
        <f>IF(AB$2,Annual!AB88-MeanTrendFinal!AB88,Annual!AB88)</f>
        <v>-6.5460814606628421</v>
      </c>
      <c r="AC88" s="133">
        <f>IF(AC$2,Annual!AC88-MeanTrendFinal!AC88,Annual!AC88)</f>
        <v>6.3243655759658211</v>
      </c>
      <c r="AD88" s="133">
        <f>IF(AD$2,Annual!AD88-MeanTrendFinal!AD88,Annual!AD88)</f>
        <v>1.59173616005945</v>
      </c>
    </row>
    <row r="89" spans="1:30">
      <c r="A89" t="s">
        <v>350</v>
      </c>
      <c r="B89" s="133">
        <f>IF(B$2,Annual!B89-MeanTrendFinal!B89,Annual!B89)</f>
        <v>3.1494753910976669E-2</v>
      </c>
      <c r="C89" s="133">
        <f>IF(C$2,Annual!C89-MeanTrendFinal!C89,Annual!C89)</f>
        <v>0.59054258309849672</v>
      </c>
      <c r="D89" s="133">
        <f>IF(D$2,Annual!D89-MeanTrendFinal!D89,Annual!D89)</f>
        <v>1494.966596856455</v>
      </c>
      <c r="E89" s="133">
        <f>IF(E$2,Annual!E89-MeanTrendFinal!E89,Annual!E89)</f>
        <v>1504.1012153865825</v>
      </c>
      <c r="F89" s="133">
        <f>IF(F$2,Annual!F89-MeanTrendFinal!F89,Annual!F89)</f>
        <v>1521.8933658414937</v>
      </c>
      <c r="G89" s="133">
        <f>IF(G$2,Annual!G89-MeanTrendFinal!G89,Annual!G89)</f>
        <v>1.4605009244231582</v>
      </c>
      <c r="H89" s="133">
        <f>IF(H$2,Annual!H89-MeanTrendFinal!H89,Annual!H89)</f>
        <v>1.1552351694554375</v>
      </c>
      <c r="I89" s="133">
        <f>IF(I$2,Annual!I89-MeanTrendFinal!I89,Annual!I89)</f>
        <v>2.1896386472420204</v>
      </c>
      <c r="J89" s="133">
        <f>IF(J$2,Annual!J89-MeanTrendFinal!J89,Annual!J89)</f>
        <v>0.99230075743701462</v>
      </c>
      <c r="K89" s="133">
        <f>IF(K$2,Annual!K89-MeanTrendFinal!K89,Annual!K89)</f>
        <v>1.3140206016406233</v>
      </c>
      <c r="L89" s="133">
        <f>IF(L$2,Annual!L89-MeanTrendFinal!L89,Annual!L89)</f>
        <v>-0.87561804560142165</v>
      </c>
      <c r="M89" s="133">
        <f>IF(M$2,Annual!M89-MeanTrendFinal!M89,Annual!M89)</f>
        <v>453.62483813686873</v>
      </c>
      <c r="N89" s="133">
        <f>IF(N$2,Annual!N89-MeanTrendFinal!N89,Annual!N89)</f>
        <v>-1.2975967041252368</v>
      </c>
      <c r="O89" s="133">
        <f>IF(O$2,Annual!O89-MeanTrendFinal!O89,Annual!O89)</f>
        <v>11.341729401659894</v>
      </c>
      <c r="P89" s="133">
        <f>IF(P$2,Annual!P89-MeanTrendFinal!P89,Annual!P89)</f>
        <v>2.7564685410224761</v>
      </c>
      <c r="Q89" s="133">
        <f>IF(Q$2,Annual!Q89-MeanTrendFinal!Q89,Annual!Q89)</f>
        <v>1478.9317929002948</v>
      </c>
      <c r="R89" s="133">
        <f>IF(R$2,Annual!R89-MeanTrendFinal!R89,Annual!R89)</f>
        <v>1.589655910677076</v>
      </c>
      <c r="S89" s="133">
        <f>IF(S$2,Annual!S89-MeanTrendFinal!S89,Annual!S89)</f>
        <v>1.3252259847328236</v>
      </c>
      <c r="T89" s="133">
        <f>IF(T$2,Annual!T89-MeanTrendFinal!T89,Annual!T89)</f>
        <v>0.26442992594425652</v>
      </c>
      <c r="U89" s="133">
        <f>IF(U$2,Annual!U89-MeanTrendFinal!U89,Annual!U89)</f>
        <v>493.39228331015238</v>
      </c>
      <c r="V89" s="133">
        <f>IF(V$2,Annual!V89-MeanTrendFinal!V89,Annual!V89)</f>
        <v>2.7653824435453167</v>
      </c>
      <c r="W89" s="133">
        <f>IF(W$2,Annual!W89-MeanTrendFinal!W89,Annual!W89)</f>
        <v>509.70442741145411</v>
      </c>
      <c r="X89" s="133">
        <f>IF(X$2,Annual!X89-MeanTrendFinal!X89,Annual!X89)</f>
        <v>0.2627107385083427</v>
      </c>
      <c r="Y89" s="133">
        <f>IF(Y$2,Annual!Y89-MeanTrendFinal!Y89,Annual!Y89)</f>
        <v>0.28692373853571596</v>
      </c>
      <c r="Z89" s="133">
        <f>IF(Z$2,Annual!Z89-MeanTrendFinal!Z89,Annual!Z89)</f>
        <v>363.10669456875758</v>
      </c>
      <c r="AA89" s="133">
        <f>IF(AA$2,Annual!AA89-MeanTrendFinal!AA89,Annual!AA89)</f>
        <v>370.78135102148423</v>
      </c>
      <c r="AB89" s="133">
        <f>IF(AB$2,Annual!AB89-MeanTrendFinal!AB89,Annual!AB89)</f>
        <v>-7.6746564527266292</v>
      </c>
      <c r="AC89" s="133">
        <f>IF(AC$2,Annual!AC89-MeanTrendFinal!AC89,Annual!AC89)</f>
        <v>7.3208462481547611</v>
      </c>
      <c r="AD89" s="133">
        <f>IF(AD$2,Annual!AD89-MeanTrendFinal!AD89,Annual!AD89)</f>
        <v>1.5626528789783201</v>
      </c>
    </row>
    <row r="90" spans="1:30">
      <c r="A90" t="s">
        <v>351</v>
      </c>
      <c r="B90" s="133">
        <f>IF(B$2,Annual!B90-MeanTrendFinal!B90,Annual!B90)</f>
        <v>2.4721341411165554</v>
      </c>
      <c r="C90" s="133">
        <f>IF(C$2,Annual!C90-MeanTrendFinal!C90,Annual!C90)</f>
        <v>3.0582843571615115</v>
      </c>
      <c r="D90" s="133">
        <f>IF(D$2,Annual!D90-MeanTrendFinal!D90,Annual!D90)</f>
        <v>1494.3840968980535</v>
      </c>
      <c r="E90" s="133">
        <f>IF(E$2,Annual!E90-MeanTrendFinal!E90,Annual!E90)</f>
        <v>1503.4742404100502</v>
      </c>
      <c r="F90" s="133">
        <f>IF(F$2,Annual!F90-MeanTrendFinal!F90,Annual!F90)</f>
        <v>1521.4886836227336</v>
      </c>
      <c r="G90" s="133">
        <f>IF(G$2,Annual!G90-MeanTrendFinal!G90,Annual!G90)</f>
        <v>2.1078324080065158</v>
      </c>
      <c r="H90" s="133">
        <f>IF(H$2,Annual!H90-MeanTrendFinal!H90,Annual!H90)</f>
        <v>6.4381896621265255</v>
      </c>
      <c r="I90" s="133">
        <f>IF(I$2,Annual!I90-MeanTrendFinal!I90,Annual!I90)</f>
        <v>2.3686589644693612</v>
      </c>
      <c r="J90" s="133">
        <f>IF(J$2,Annual!J90-MeanTrendFinal!J90,Annual!J90)</f>
        <v>1.0906152097902577</v>
      </c>
      <c r="K90" s="133">
        <f>IF(K$2,Annual!K90-MeanTrendFinal!K90,Annual!K90)</f>
        <v>1.4079329869623769</v>
      </c>
      <c r="L90" s="133">
        <f>IF(L$2,Annual!L90-MeanTrendFinal!L90,Annual!L90)</f>
        <v>-0.96072597750702216</v>
      </c>
      <c r="M90" s="133">
        <f>IF(M$2,Annual!M90-MeanTrendFinal!M90,Annual!M90)</f>
        <v>452.37228783785366</v>
      </c>
      <c r="N90" s="133">
        <f>IF(N$2,Annual!N90-MeanTrendFinal!N90,Annual!N90)</f>
        <v>-3.4201788807236788</v>
      </c>
      <c r="O90" s="133">
        <f>IF(O$2,Annual!O90-MeanTrendFinal!O90,Annual!O90)</f>
        <v>8.6447398697444147</v>
      </c>
      <c r="P90" s="133">
        <f>IF(P$2,Annual!P90-MeanTrendFinal!P90,Annual!P90)</f>
        <v>0.21356380980836906</v>
      </c>
      <c r="Q90" s="133">
        <f>IF(Q$2,Annual!Q90-MeanTrendFinal!Q90,Annual!Q90)</f>
        <v>1478.4792860483074</v>
      </c>
      <c r="R90" s="133">
        <f>IF(R$2,Annual!R90-MeanTrendFinal!R90,Annual!R90)</f>
        <v>1.5621505850138671</v>
      </c>
      <c r="S90" s="133">
        <f>IF(S$2,Annual!S90-MeanTrendFinal!S90,Annual!S90)</f>
        <v>1.2277306589728871</v>
      </c>
      <c r="T90" s="133">
        <f>IF(T$2,Annual!T90-MeanTrendFinal!T90,Annual!T90)</f>
        <v>0.3344199260409691</v>
      </c>
      <c r="U90" s="133">
        <f>IF(U$2,Annual!U90-MeanTrendFinal!U90,Annual!U90)</f>
        <v>494.86108487755666</v>
      </c>
      <c r="V90" s="133">
        <f>IF(V$2,Annual!V90-MeanTrendFinal!V90,Annual!V90)</f>
        <v>4.2172917461178905</v>
      </c>
      <c r="W90" s="133">
        <f>IF(W$2,Annual!W90-MeanTrendFinal!W90,Annual!W90)</f>
        <v>498.44342617108805</v>
      </c>
      <c r="X90" s="133">
        <f>IF(X$2,Annual!X90-MeanTrendFinal!X90,Annual!X90)</f>
        <v>-0.43850048694675792</v>
      </c>
      <c r="Y90" s="133">
        <f>IF(Y$2,Annual!Y90-MeanTrendFinal!Y90,Annual!Y90)</f>
        <v>-0.49177631257011356</v>
      </c>
      <c r="Z90" s="133">
        <f>IF(Z$2,Annual!Z90-MeanTrendFinal!Z90,Annual!Z90)</f>
        <v>364.56310249862958</v>
      </c>
      <c r="AA90" s="133">
        <f>IF(AA$2,Annual!AA90-MeanTrendFinal!AA90,Annual!AA90)</f>
        <v>372.79057351195536</v>
      </c>
      <c r="AB90" s="133">
        <f>IF(AB$2,Annual!AB90-MeanTrendFinal!AB90,Annual!AB90)</f>
        <v>-8.2274710133257702</v>
      </c>
      <c r="AC90" s="133">
        <f>IF(AC$2,Annual!AC90-MeanTrendFinal!AC90,Annual!AC90)</f>
        <v>7.9624285263129897</v>
      </c>
      <c r="AD90" s="133">
        <f>IF(AD$2,Annual!AD90-MeanTrendFinal!AD90,Annual!AD90)</f>
        <v>1.36680651451374</v>
      </c>
    </row>
    <row r="91" spans="1:30">
      <c r="A91" t="s">
        <v>352</v>
      </c>
      <c r="B91" s="133">
        <f>IF(B$2,Annual!B91-MeanTrendFinal!B91,Annual!B91)</f>
        <v>1.7299284573617513</v>
      </c>
      <c r="C91" s="133">
        <f>IF(C$2,Annual!C91-MeanTrendFinal!C91,Annual!C91)</f>
        <v>1.6689716478456518</v>
      </c>
      <c r="D91" s="133">
        <f>IF(D$2,Annual!D91-MeanTrendFinal!D91,Annual!D91)</f>
        <v>1497.4258671789953</v>
      </c>
      <c r="E91" s="133">
        <f>IF(E$2,Annual!E91-MeanTrendFinal!E91,Annual!E91)</f>
        <v>1506.7851145573879</v>
      </c>
      <c r="F91" s="133">
        <f>IF(F$2,Annual!F91-MeanTrendFinal!F91,Annual!F91)</f>
        <v>1525.4206583519044</v>
      </c>
      <c r="G91" s="133">
        <f>IF(G$2,Annual!G91-MeanTrendFinal!G91,Annual!G91)</f>
        <v>2.0919850022970365</v>
      </c>
      <c r="H91" s="133">
        <f>IF(H$2,Annual!H91-MeanTrendFinal!H91,Annual!H91)</f>
        <v>8.2007773554904517</v>
      </c>
      <c r="I91" s="133">
        <f>IF(I$2,Annual!I91-MeanTrendFinal!I91,Annual!I91)</f>
        <v>1.830969119471515</v>
      </c>
      <c r="J91" s="133">
        <f>IF(J$2,Annual!J91-MeanTrendFinal!J91,Annual!J91)</f>
        <v>1.1534629539168506</v>
      </c>
      <c r="K91" s="133">
        <f>IF(K$2,Annual!K91-MeanTrendFinal!K91,Annual!K91)</f>
        <v>1.5093402480857034</v>
      </c>
      <c r="L91" s="133">
        <f>IF(L$2,Annual!L91-MeanTrendFinal!L91,Annual!L91)</f>
        <v>-0.32162887138578228</v>
      </c>
      <c r="M91" s="133">
        <f>IF(M$2,Annual!M91-MeanTrendFinal!M91,Annual!M91)</f>
        <v>447.13734372073571</v>
      </c>
      <c r="N91" s="133">
        <f>IF(N$2,Annual!N91-MeanTrendFinal!N91,Annual!N91)</f>
        <v>-7.937960581515302</v>
      </c>
      <c r="O91" s="133">
        <f>IF(O$2,Annual!O91-MeanTrendFinal!O91,Annual!O91)</f>
        <v>11.699786630394629</v>
      </c>
      <c r="P91" s="133">
        <f>IF(P$2,Annual!P91-MeanTrendFinal!P91,Annual!P91)</f>
        <v>2.5184304475127064</v>
      </c>
      <c r="Q91" s="133">
        <f>IF(Q$2,Annual!Q91-MeanTrendFinal!Q91,Annual!Q91)</f>
        <v>1476.9193639252121</v>
      </c>
      <c r="R91" s="133">
        <f>IF(R$2,Annual!R91-MeanTrendFinal!R91,Annual!R91)</f>
        <v>1.2246193911802929</v>
      </c>
      <c r="S91" s="133">
        <f>IF(S$2,Annual!S91-MeanTrendFinal!S91,Annual!S91)</f>
        <v>0.8089279469338857</v>
      </c>
      <c r="T91" s="133">
        <f>IF(T$2,Annual!T91-MeanTrendFinal!T91,Annual!T91)</f>
        <v>0.41569144424639998</v>
      </c>
      <c r="U91" s="133">
        <f>IF(U$2,Annual!U91-MeanTrendFinal!U91,Annual!U91)</f>
        <v>495.66815255381255</v>
      </c>
      <c r="V91" s="133">
        <f>IF(V$2,Annual!V91-MeanTrendFinal!V91,Annual!V91)</f>
        <v>3.9232971577582987</v>
      </c>
      <c r="W91" s="133">
        <f>IF(W$2,Annual!W91-MeanTrendFinal!W91,Annual!W91)</f>
        <v>502.64547527084505</v>
      </c>
      <c r="X91" s="133">
        <f>IF(X$2,Annual!X91-MeanTrendFinal!X91,Annual!X91)</f>
        <v>0.1421089966693323</v>
      </c>
      <c r="Y91" s="133">
        <f>IF(Y$2,Annual!Y91-MeanTrendFinal!Y91,Annual!Y91)</f>
        <v>0.21555687727818906</v>
      </c>
      <c r="Z91" s="133">
        <f>IF(Z$2,Annual!Z91-MeanTrendFinal!Z91,Annual!Z91)</f>
        <v>362.55440012536127</v>
      </c>
      <c r="AA91" s="133">
        <f>IF(AA$2,Annual!AA91-MeanTrendFinal!AA91,Annual!AA91)</f>
        <v>370.54197359244438</v>
      </c>
      <c r="AB91" s="133">
        <f>IF(AB$2,Annual!AB91-MeanTrendFinal!AB91,Annual!AB91)</f>
        <v>-7.9875734670831058</v>
      </c>
      <c r="AC91" s="133">
        <f>IF(AC$2,Annual!AC91-MeanTrendFinal!AC91,Annual!AC91)</f>
        <v>7.7146409772129001</v>
      </c>
      <c r="AD91" s="133">
        <f>IF(AD$2,Annual!AD91-MeanTrendFinal!AD91,Annual!AD91)</f>
        <v>1.5820198453335199</v>
      </c>
    </row>
    <row r="92" spans="1:30">
      <c r="A92" t="s">
        <v>353</v>
      </c>
      <c r="B92" s="133">
        <f>IF(B$2,Annual!B92-MeanTrendFinal!B92,Annual!B92)</f>
        <v>0.28149104682952952</v>
      </c>
      <c r="C92" s="133">
        <f>IF(C$2,Annual!C92-MeanTrendFinal!C92,Annual!C92)</f>
        <v>0.96955007643977353</v>
      </c>
      <c r="D92" s="133">
        <f>IF(D$2,Annual!D92-MeanTrendFinal!D92,Annual!D92)</f>
        <v>1493.5767862568844</v>
      </c>
      <c r="E92" s="133">
        <f>IF(E$2,Annual!E92-MeanTrendFinal!E92,Annual!E92)</f>
        <v>1502.5715260721227</v>
      </c>
      <c r="F92" s="133">
        <f>IF(F$2,Annual!F92-MeanTrendFinal!F92,Annual!F92)</f>
        <v>1521.6431074010231</v>
      </c>
      <c r="G92" s="133">
        <f>IF(G$2,Annual!G92-MeanTrendFinal!G92,Annual!G92)</f>
        <v>1.2371563049907053</v>
      </c>
      <c r="H92" s="133">
        <f>IF(H$2,Annual!H92-MeanTrendFinal!H92,Annual!H92)</f>
        <v>5.2068582916382056</v>
      </c>
      <c r="I92" s="133">
        <f>IF(I$2,Annual!I92-MeanTrendFinal!I92,Annual!I92)</f>
        <v>2.1344007151830269</v>
      </c>
      <c r="J92" s="133">
        <f>IF(J$2,Annual!J92-MeanTrendFinal!J92,Annual!J92)</f>
        <v>1.307373864010497</v>
      </c>
      <c r="K92" s="133">
        <f>IF(K$2,Annual!K92-MeanTrendFinal!K92,Annual!K92)</f>
        <v>1.541484509668184</v>
      </c>
      <c r="L92" s="133">
        <f>IF(L$2,Annual!L92-MeanTrendFinal!L92,Annual!L92)</f>
        <v>-0.59291620551485114</v>
      </c>
      <c r="M92" s="133">
        <f>IF(M$2,Annual!M92-MeanTrendFinal!M92,Annual!M92)</f>
        <v>451.99530792778194</v>
      </c>
      <c r="N92" s="133">
        <f>IF(N$2,Annual!N92-MeanTrendFinal!N92,Annual!N92)</f>
        <v>1.1532512852333809</v>
      </c>
      <c r="O92" s="133">
        <f>IF(O$2,Annual!O92-MeanTrendFinal!O92,Annual!O92)</f>
        <v>5.5759243349276026</v>
      </c>
      <c r="P92" s="133">
        <f>IF(P$2,Annual!P92-MeanTrendFinal!P92,Annual!P92)</f>
        <v>-1.7343533891689216</v>
      </c>
      <c r="Q92" s="133">
        <f>IF(Q$2,Annual!Q92-MeanTrendFinal!Q92,Annual!Q92)</f>
        <v>1478.0073400368074</v>
      </c>
      <c r="R92" s="133">
        <f>IF(R$2,Annual!R92-MeanTrendFinal!R92,Annual!R92)</f>
        <v>1.0895819865672534</v>
      </c>
      <c r="S92" s="133">
        <f>IF(S$2,Annual!S92-MeanTrendFinal!S92,Annual!S92)</f>
        <v>0.67880857512359261</v>
      </c>
      <c r="T92" s="133">
        <f>IF(T$2,Annual!T92-MeanTrendFinal!T92,Annual!T92)</f>
        <v>0.41077341144366625</v>
      </c>
      <c r="U92" s="133">
        <f>IF(U$2,Annual!U92-MeanTrendFinal!U92,Annual!U92)</f>
        <v>496.29395222610151</v>
      </c>
      <c r="V92" s="133">
        <f>IF(V$2,Annual!V92-MeanTrendFinal!V92,Annual!V92)</f>
        <v>5.7745201462303442</v>
      </c>
      <c r="W92" s="133">
        <f>IF(W$2,Annual!W92-MeanTrendFinal!W92,Annual!W92)</f>
        <v>504.84080389692127</v>
      </c>
      <c r="X92" s="133">
        <f>IF(X$2,Annual!X92-MeanTrendFinal!X92,Annual!X92)</f>
        <v>-9.0479304732316024E-2</v>
      </c>
      <c r="Y92" s="133">
        <f>IF(Y$2,Annual!Y92-MeanTrendFinal!Y92,Annual!Y92)</f>
        <v>-0.16732941991861594</v>
      </c>
      <c r="Z92" s="133">
        <f>IF(Z$2,Annual!Z92-MeanTrendFinal!Z92,Annual!Z92)</f>
        <v>364.18598327848593</v>
      </c>
      <c r="AA92" s="133">
        <f>IF(AA$2,Annual!AA92-MeanTrendFinal!AA92,Annual!AA92)</f>
        <v>372.13589662222108</v>
      </c>
      <c r="AB92" s="133">
        <f>IF(AB$2,Annual!AB92-MeanTrendFinal!AB92,Annual!AB92)</f>
        <v>-7.9499133437352025</v>
      </c>
      <c r="AC92" s="133">
        <f>IF(AC$2,Annual!AC92-MeanTrendFinal!AC92,Annual!AC92)</f>
        <v>7.6318502072372301</v>
      </c>
      <c r="AD92" s="133">
        <f>IF(AD$2,Annual!AD92-MeanTrendFinal!AD92,Annual!AD92)</f>
        <v>1.43834699083322</v>
      </c>
    </row>
    <row r="93" spans="1:30">
      <c r="A93" t="s">
        <v>354</v>
      </c>
      <c r="B93" s="133">
        <f>IF(B$2,Annual!B93-MeanTrendFinal!B93,Annual!B93)</f>
        <v>-0.83174413336628561</v>
      </c>
      <c r="C93" s="133">
        <f>IF(C$2,Annual!C93-MeanTrendFinal!C93,Annual!C93)</f>
        <v>-0.28920298336068129</v>
      </c>
      <c r="D93" s="133">
        <f>IF(D$2,Annual!D93-MeanTrendFinal!D93,Annual!D93)</f>
        <v>1488.1335921402276</v>
      </c>
      <c r="E93" s="133">
        <f>IF(E$2,Annual!E93-MeanTrendFinal!E93,Annual!E93)</f>
        <v>1497.6739211810689</v>
      </c>
      <c r="F93" s="133">
        <f>IF(F$2,Annual!F93-MeanTrendFinal!F93,Annual!F93)</f>
        <v>1518.7061978297838</v>
      </c>
      <c r="G93" s="133">
        <f>IF(G$2,Annual!G93-MeanTrendFinal!G93,Annual!G93)</f>
        <v>-0.72219531924240243</v>
      </c>
      <c r="H93" s="133">
        <f>IF(H$2,Annual!H93-MeanTrendFinal!H93,Annual!H93)</f>
        <v>1.3438086224356383</v>
      </c>
      <c r="I93" s="133">
        <f>IF(I$2,Annual!I93-MeanTrendFinal!I93,Annual!I93)</f>
        <v>2.6617655199797419</v>
      </c>
      <c r="J93" s="133">
        <f>IF(J$2,Annual!J93-MeanTrendFinal!J93,Annual!J93)</f>
        <v>1.9912132394355631</v>
      </c>
      <c r="K93" s="133">
        <f>IF(K$2,Annual!K93-MeanTrendFinal!K93,Annual!K93)</f>
        <v>1.8250649887425117</v>
      </c>
      <c r="L93" s="133">
        <f>IF(L$2,Annual!L93-MeanTrendFinal!L93,Annual!L93)</f>
        <v>-0.83670053123722532</v>
      </c>
      <c r="M93" s="133">
        <f>IF(M$2,Annual!M93-MeanTrendFinal!M93,Annual!M93)</f>
        <v>459.27542416616643</v>
      </c>
      <c r="N93" s="133">
        <f>IF(N$2,Annual!N93-MeanTrendFinal!N93,Annual!N93)</f>
        <v>9.3905906812733697</v>
      </c>
      <c r="O93" s="133">
        <f>IF(O$2,Annual!O93-MeanTrendFinal!O93,Annual!O93)</f>
        <v>-3.3539646039424547</v>
      </c>
      <c r="P93" s="133">
        <f>IF(P$2,Annual!P93-MeanTrendFinal!P93,Annual!P93)</f>
        <v>-7.7090375376364593</v>
      </c>
      <c r="Q93" s="133">
        <f>IF(Q$2,Annual!Q93-MeanTrendFinal!Q93,Annual!Q93)</f>
        <v>1480.7584634958484</v>
      </c>
      <c r="R93" s="133">
        <f>IF(R$2,Annual!R93-MeanTrendFinal!R93,Annual!R93)</f>
        <v>1.1651050990527327</v>
      </c>
      <c r="S93" s="133">
        <f>IF(S$2,Annual!S93-MeanTrendFinal!S93,Annual!S93)</f>
        <v>0.71665147077741564</v>
      </c>
      <c r="T93" s="133">
        <f>IF(T$2,Annual!T93-MeanTrendFinal!T93,Annual!T93)</f>
        <v>0.44845362827531932</v>
      </c>
      <c r="U93" s="133">
        <f>IF(U$2,Annual!U93-MeanTrendFinal!U93,Annual!U93)</f>
        <v>496.45104887999122</v>
      </c>
      <c r="V93" s="133">
        <f>IF(V$2,Annual!V93-MeanTrendFinal!V93,Annual!V93)</f>
        <v>1.3915598933091466</v>
      </c>
      <c r="W93" s="133">
        <f>IF(W$2,Annual!W93-MeanTrendFinal!W93,Annual!W93)</f>
        <v>493.97853565655055</v>
      </c>
      <c r="X93" s="133">
        <f>IF(X$2,Annual!X93-MeanTrendFinal!X93,Annual!X93)</f>
        <v>-0.73339915717189896</v>
      </c>
      <c r="Y93" s="133">
        <f>IF(Y$2,Annual!Y93-MeanTrendFinal!Y93,Annual!Y93)</f>
        <v>-0.74469575572297941</v>
      </c>
      <c r="Z93" s="133">
        <f>IF(Z$2,Annual!Z93-MeanTrendFinal!Z93,Annual!Z93)</f>
        <v>362.76416236261053</v>
      </c>
      <c r="AA93" s="133">
        <f>IF(AA$2,Annual!AA93-MeanTrendFinal!AA93,Annual!AA93)</f>
        <v>370.48707774506471</v>
      </c>
      <c r="AB93" s="133">
        <f>IF(AB$2,Annual!AB93-MeanTrendFinal!AB93,Annual!AB93)</f>
        <v>-7.7229153824542207</v>
      </c>
      <c r="AC93" s="133">
        <f>IF(AC$2,Annual!AC93-MeanTrendFinal!AC93,Annual!AC93)</f>
        <v>7.3512761425230613</v>
      </c>
      <c r="AD93" s="133">
        <f>IF(AD$2,Annual!AD93-MeanTrendFinal!AD93,Annual!AD93)</f>
        <v>1.2989142477737501</v>
      </c>
    </row>
    <row r="94" spans="1:30">
      <c r="A94" t="s">
        <v>355</v>
      </c>
      <c r="B94" s="133">
        <f>IF(B$2,Annual!B94-MeanTrendFinal!B94,Annual!B94)</f>
        <v>-1.4605379148516562</v>
      </c>
      <c r="C94" s="133">
        <f>IF(C$2,Annual!C94-MeanTrendFinal!C94,Annual!C94)</f>
        <v>-1.3264199830882006</v>
      </c>
      <c r="D94" s="133">
        <f>IF(D$2,Annual!D94-MeanTrendFinal!D94,Annual!D94)</f>
        <v>1486.8920163226096</v>
      </c>
      <c r="E94" s="133">
        <f>IF(E$2,Annual!E94-MeanTrendFinal!E94,Annual!E94)</f>
        <v>1495.8684577804368</v>
      </c>
      <c r="F94" s="133">
        <f>IF(F$2,Annual!F94-MeanTrendFinal!F94,Annual!F94)</f>
        <v>1516.6414394110961</v>
      </c>
      <c r="G94" s="133">
        <f>IF(G$2,Annual!G94-MeanTrendFinal!G94,Annual!G94)</f>
        <v>-1.092681623737235</v>
      </c>
      <c r="H94" s="133">
        <f>IF(H$2,Annual!H94-MeanTrendFinal!H94,Annual!H94)</f>
        <v>-7.5978649121688946</v>
      </c>
      <c r="I94" s="133">
        <f>IF(I$2,Annual!I94-MeanTrendFinal!I94,Annual!I94)</f>
        <v>1.6823479748532932</v>
      </c>
      <c r="J94" s="133">
        <f>IF(J$2,Annual!J94-MeanTrendFinal!J94,Annual!J94)</f>
        <v>2.0153816435380278</v>
      </c>
      <c r="K94" s="133">
        <f>IF(K$2,Annual!K94-MeanTrendFinal!K94,Annual!K94)</f>
        <v>1.9818295223627058</v>
      </c>
      <c r="L94" s="133">
        <f>IF(L$2,Annual!L94-MeanTrendFinal!L94,Annual!L94)</f>
        <v>0.29948154750941153</v>
      </c>
      <c r="M94" s="133">
        <f>IF(M$2,Annual!M94-MeanTrendFinal!M94,Annual!M94)</f>
        <v>467.12144033085156</v>
      </c>
      <c r="N94" s="133">
        <f>IF(N$2,Annual!N94-MeanTrendFinal!N94,Annual!N94)</f>
        <v>21.404055486991425</v>
      </c>
      <c r="O94" s="133">
        <f>IF(O$2,Annual!O94-MeanTrendFinal!O94,Annual!O94)</f>
        <v>-3.7407049846074605</v>
      </c>
      <c r="P94" s="133">
        <f>IF(P$2,Annual!P94-MeanTrendFinal!P94,Annual!P94)</f>
        <v>-7.831408025473392</v>
      </c>
      <c r="Q94" s="133">
        <f>IF(Q$2,Annual!Q94-MeanTrendFinal!Q94,Annual!Q94)</f>
        <v>1477.9496765065785</v>
      </c>
      <c r="R94" s="133">
        <f>IF(R$2,Annual!R94-MeanTrendFinal!R94,Annual!R94)</f>
        <v>1.5119444934430688</v>
      </c>
      <c r="S94" s="133">
        <f>IF(S$2,Annual!S94-MeanTrendFinal!S94,Annual!S94)</f>
        <v>0.68332952863552465</v>
      </c>
      <c r="T94" s="133">
        <f>IF(T$2,Annual!T94-MeanTrendFinal!T94,Annual!T94)</f>
        <v>0.82861496480755026</v>
      </c>
      <c r="U94" s="133">
        <f>IF(U$2,Annual!U94-MeanTrendFinal!U94,Annual!U94)</f>
        <v>494.91157483298122</v>
      </c>
      <c r="V94" s="133">
        <f>IF(V$2,Annual!V94-MeanTrendFinal!V94,Annual!V94)</f>
        <v>-12.178919011470946</v>
      </c>
      <c r="W94" s="133">
        <f>IF(W$2,Annual!W94-MeanTrendFinal!W94,Annual!W94)</f>
        <v>438.52028282934299</v>
      </c>
      <c r="X94" s="133">
        <f>IF(X$2,Annual!X94-MeanTrendFinal!X94,Annual!X94)</f>
        <v>0.35564148377389415</v>
      </c>
      <c r="Y94" s="133">
        <f>IF(Y$2,Annual!Y94-MeanTrendFinal!Y94,Annual!Y94)</f>
        <v>0.28258219395436157</v>
      </c>
      <c r="Z94" s="133">
        <f>IF(Z$2,Annual!Z94-MeanTrendFinal!Z94,Annual!Z94)</f>
        <v>361.48466862861159</v>
      </c>
      <c r="AA94" s="133">
        <f>IF(AA$2,Annual!AA94-MeanTrendFinal!AA94,Annual!AA94)</f>
        <v>370.1523179795542</v>
      </c>
      <c r="AB94" s="133">
        <f>IF(AB$2,Annual!AB94-MeanTrendFinal!AB94,Annual!AB94)</f>
        <v>-8.6676493509425772</v>
      </c>
      <c r="AC94" s="133">
        <f>IF(AC$2,Annual!AC94-MeanTrendFinal!AC94,Annual!AC94)</f>
        <v>8.3239598431267705</v>
      </c>
      <c r="AD94" s="133">
        <f>IF(AD$2,Annual!AD94-MeanTrendFinal!AD94,Annual!AD94)</f>
        <v>1.09025418798866</v>
      </c>
    </row>
    <row r="95" spans="1:30">
      <c r="A95" t="s">
        <v>356</v>
      </c>
      <c r="B95" s="133">
        <f>IF(B$2,Annual!B95-MeanTrendFinal!B95,Annual!B95)</f>
        <v>-1.0549517639958594</v>
      </c>
      <c r="C95" s="133">
        <f>IF(C$2,Annual!C95-MeanTrendFinal!C95,Annual!C95)</f>
        <v>-0.94169378386546043</v>
      </c>
      <c r="D95" s="133">
        <f>IF(D$2,Annual!D95-MeanTrendFinal!D95,Annual!D95)</f>
        <v>1487.9887587423289</v>
      </c>
      <c r="E95" s="133">
        <f>IF(E$2,Annual!E95-MeanTrendFinal!E95,Annual!E95)</f>
        <v>1496.3842848911754</v>
      </c>
      <c r="F95" s="133">
        <f>IF(F$2,Annual!F95-MeanTrendFinal!F95,Annual!F95)</f>
        <v>1516.1335057080569</v>
      </c>
      <c r="G95" s="133">
        <f>IF(G$2,Annual!G95-MeanTrendFinal!G95,Annual!G95)</f>
        <v>-1.1739178398155303</v>
      </c>
      <c r="H95" s="133">
        <f>IF(H$2,Annual!H95-MeanTrendFinal!H95,Annual!H95)</f>
        <v>-8.0473535144394148</v>
      </c>
      <c r="I95" s="133">
        <f>IF(I$2,Annual!I95-MeanTrendFinal!I95,Annual!I95)</f>
        <v>-1.1266930637488848</v>
      </c>
      <c r="J95" s="133">
        <f>IF(J$2,Annual!J95-MeanTrendFinal!J95,Annual!J95)</f>
        <v>-4.5946656346451675E-2</v>
      </c>
      <c r="K95" s="133">
        <f>IF(K$2,Annual!K95-MeanTrendFinal!K95,Annual!K95)</f>
        <v>1.349575179951358</v>
      </c>
      <c r="L95" s="133">
        <f>IF(L$2,Annual!L95-MeanTrendFinal!L95,Annual!L95)</f>
        <v>2.4762682437002201</v>
      </c>
      <c r="M95" s="133">
        <f>IF(M$2,Annual!M95-MeanTrendFinal!M95,Annual!M95)</f>
        <v>459.1996389894976</v>
      </c>
      <c r="N95" s="133">
        <f>IF(N$2,Annual!N95-MeanTrendFinal!N95,Annual!N95)</f>
        <v>-5.1281576108304527</v>
      </c>
      <c r="O95" s="133">
        <f>IF(O$2,Annual!O95-MeanTrendFinal!O95,Annual!O95)</f>
        <v>6.7688045855225019</v>
      </c>
      <c r="P95" s="133">
        <f>IF(P$2,Annual!P95-MeanTrendFinal!P95,Annual!P95)</f>
        <v>2.5396034866684349</v>
      </c>
      <c r="Q95" s="133">
        <f>IF(Q$2,Annual!Q95-MeanTrendFinal!Q95,Annual!Q95)</f>
        <v>1484.3663911135452</v>
      </c>
      <c r="R95" s="133">
        <f>IF(R$2,Annual!R95-MeanTrendFinal!R95,Annual!R95)</f>
        <v>1.1867495298358894</v>
      </c>
      <c r="S95" s="133">
        <f>IF(S$2,Annual!S95-MeanTrendFinal!S95,Annual!S95)</f>
        <v>0.30820219870947729</v>
      </c>
      <c r="T95" s="133">
        <f>IF(T$2,Annual!T95-MeanTrendFinal!T95,Annual!T95)</f>
        <v>0.87854733112640482</v>
      </c>
      <c r="U95" s="133">
        <f>IF(U$2,Annual!U95-MeanTrendFinal!U95,Annual!U95)</f>
        <v>493.78373819006691</v>
      </c>
      <c r="V95" s="133">
        <f>IF(V$2,Annual!V95-MeanTrendFinal!V95,Annual!V95)</f>
        <v>-4.5175549243219315</v>
      </c>
      <c r="W95" s="133">
        <f>IF(W$2,Annual!W95-MeanTrendFinal!W95,Annual!W95)</f>
        <v>430.02377009773534</v>
      </c>
      <c r="X95" s="133">
        <f>IF(X$2,Annual!X95-MeanTrendFinal!X95,Annual!X95)</f>
        <v>2.3799637650163241</v>
      </c>
      <c r="Y95" s="133">
        <f>IF(Y$2,Annual!Y95-MeanTrendFinal!Y95,Annual!Y95)</f>
        <v>2.5019208858960695</v>
      </c>
      <c r="Z95" s="133">
        <f>IF(Z$2,Annual!Z95-MeanTrendFinal!Z95,Annual!Z95)</f>
        <v>360.61334614900875</v>
      </c>
      <c r="AA95" s="133">
        <f>IF(AA$2,Annual!AA95-MeanTrendFinal!AA95,Annual!AA95)</f>
        <v>370.36947538115072</v>
      </c>
      <c r="AB95" s="133">
        <f>IF(AB$2,Annual!AB95-MeanTrendFinal!AB95,Annual!AB95)</f>
        <v>-9.7561292321420545</v>
      </c>
      <c r="AC95" s="133">
        <f>IF(AC$2,Annual!AC95-MeanTrendFinal!AC95,Annual!AC95)</f>
        <v>9.3649305596742103</v>
      </c>
      <c r="AD95" s="133">
        <f>IF(AD$2,Annual!AD95-MeanTrendFinal!AD95,Annual!AD95)</f>
        <v>0.84575568783776101</v>
      </c>
    </row>
    <row r="96" spans="1:30">
      <c r="A96" t="s">
        <v>357</v>
      </c>
      <c r="B96" s="133">
        <f>IF(B$2,Annual!B96-MeanTrendFinal!B96,Annual!B96)</f>
        <v>0.25716960887365303</v>
      </c>
      <c r="C96" s="133">
        <f>IF(C$2,Annual!C96-MeanTrendFinal!C96,Annual!C96)</f>
        <v>-0.5297689620910262</v>
      </c>
      <c r="D96" s="133">
        <f>IF(D$2,Annual!D96-MeanTrendFinal!D96,Annual!D96)</f>
        <v>1490.3792234269986</v>
      </c>
      <c r="E96" s="133">
        <f>IF(E$2,Annual!E96-MeanTrendFinal!E96,Annual!E96)</f>
        <v>1499.0211425706484</v>
      </c>
      <c r="F96" s="133">
        <f>IF(F$2,Annual!F96-MeanTrendFinal!F96,Annual!F96)</f>
        <v>1520.6149625041935</v>
      </c>
      <c r="G96" s="133">
        <f>IF(G$2,Annual!G96-MeanTrendFinal!G96,Annual!G96)</f>
        <v>-0.49816971536458254</v>
      </c>
      <c r="H96" s="133">
        <f>IF(H$2,Annual!H96-MeanTrendFinal!H96,Annual!H96)</f>
        <v>-5.0334011803565559</v>
      </c>
      <c r="I96" s="133">
        <f>IF(I$2,Annual!I96-MeanTrendFinal!I96,Annual!I96)</f>
        <v>-0.26777698384039539</v>
      </c>
      <c r="J96" s="133">
        <f>IF(J$2,Annual!J96-MeanTrendFinal!J96,Annual!J96)</f>
        <v>-0.13304100472142366</v>
      </c>
      <c r="K96" s="133">
        <f>IF(K$2,Annual!K96-MeanTrendFinal!K96,Annual!K96)</f>
        <v>0.3574326175206205</v>
      </c>
      <c r="L96" s="133">
        <f>IF(L$2,Annual!L96-MeanTrendFinal!L96,Annual!L96)</f>
        <v>0.62520960136106496</v>
      </c>
      <c r="M96" s="133">
        <f>IF(M$2,Annual!M96-MeanTrendFinal!M96,Annual!M96)</f>
        <v>455.81337397595786</v>
      </c>
      <c r="N96" s="133">
        <f>IF(N$2,Annual!N96-MeanTrendFinal!N96,Annual!N96)</f>
        <v>-6.7677265860963232</v>
      </c>
      <c r="O96" s="133">
        <f>IF(O$2,Annual!O96-MeanTrendFinal!O96,Annual!O96)</f>
        <v>10.057550708183669</v>
      </c>
      <c r="P96" s="133">
        <f>IF(P$2,Annual!P96-MeanTrendFinal!P96,Annual!P96)</f>
        <v>4.405863400146286</v>
      </c>
      <c r="Q96" s="133">
        <f>IF(Q$2,Annual!Q96-MeanTrendFinal!Q96,Annual!Q96)</f>
        <v>1487.352389515082</v>
      </c>
      <c r="R96" s="133">
        <f>IF(R$2,Annual!R96-MeanTrendFinal!R96,Annual!R96)</f>
        <v>0.8053957236244883</v>
      </c>
      <c r="S96" s="133">
        <f>IF(S$2,Annual!S96-MeanTrendFinal!S96,Annual!S96)</f>
        <v>0.20922756176748789</v>
      </c>
      <c r="T96" s="133">
        <f>IF(T$2,Annual!T96-MeanTrendFinal!T96,Annual!T96)</f>
        <v>0.59616816185700838</v>
      </c>
      <c r="U96" s="133">
        <f>IF(U$2,Annual!U96-MeanTrendFinal!U96,Annual!U96)</f>
        <v>494.87472307235674</v>
      </c>
      <c r="V96" s="133">
        <f>IF(V$2,Annual!V96-MeanTrendFinal!V96,Annual!V96)</f>
        <v>3.424107958861633</v>
      </c>
      <c r="W96" s="133">
        <f>IF(W$2,Annual!W96-MeanTrendFinal!W96,Annual!W96)</f>
        <v>457.35751412359991</v>
      </c>
      <c r="X96" s="133">
        <f>IF(X$2,Annual!X96-MeanTrendFinal!X96,Annual!X96)</f>
        <v>1.6585884045665189</v>
      </c>
      <c r="Y96" s="133">
        <f>IF(Y$2,Annual!Y96-MeanTrendFinal!Y96,Annual!Y96)</f>
        <v>1.5506043245115286</v>
      </c>
      <c r="Z96" s="133">
        <f>IF(Z$2,Annual!Z96-MeanTrendFinal!Z96,Annual!Z96)</f>
        <v>358.68064422619096</v>
      </c>
      <c r="AA96" s="133">
        <f>IF(AA$2,Annual!AA96-MeanTrendFinal!AA96,Annual!AA96)</f>
        <v>368.91786233371732</v>
      </c>
      <c r="AB96" s="133">
        <f>IF(AB$2,Annual!AB96-MeanTrendFinal!AB96,Annual!AB96)</f>
        <v>-10.237218107526441</v>
      </c>
      <c r="AC96" s="133">
        <f>IF(AC$2,Annual!AC96-MeanTrendFinal!AC96,Annual!AC96)</f>
        <v>9.7101130255814692</v>
      </c>
      <c r="AD96" s="133">
        <f>IF(AD$2,Annual!AD96-MeanTrendFinal!AD96,Annual!AD96)</f>
        <v>0.81094067529973701</v>
      </c>
    </row>
    <row r="97" spans="1:30">
      <c r="A97" t="s">
        <v>358</v>
      </c>
      <c r="B97" s="133">
        <f>IF(B$2,Annual!B97-MeanTrendFinal!B97,Annual!B97)</f>
        <v>1.5701437998227874</v>
      </c>
      <c r="C97" s="133">
        <f>IF(C$2,Annual!C97-MeanTrendFinal!C97,Annual!C97)</f>
        <v>1.1770060718859554</v>
      </c>
      <c r="D97" s="133">
        <f>IF(D$2,Annual!D97-MeanTrendFinal!D97,Annual!D97)</f>
        <v>1492.9296196556102</v>
      </c>
      <c r="E97" s="133">
        <f>IF(E$2,Annual!E97-MeanTrendFinal!E97,Annual!E97)</f>
        <v>1501.1542085705623</v>
      </c>
      <c r="F97" s="133">
        <f>IF(F$2,Annual!F97-MeanTrendFinal!F97,Annual!F97)</f>
        <v>1523.7388043269552</v>
      </c>
      <c r="G97" s="133">
        <f>IF(G$2,Annual!G97-MeanTrendFinal!G97,Annual!G97)</f>
        <v>2.2468281791422129</v>
      </c>
      <c r="H97" s="133">
        <f>IF(H$2,Annual!H97-MeanTrendFinal!H97,Annual!H97)</f>
        <v>3.2016506073139439</v>
      </c>
      <c r="I97" s="133">
        <f>IF(I$2,Annual!I97-MeanTrendFinal!I97,Annual!I97)</f>
        <v>-0.6898321987600653</v>
      </c>
      <c r="J97" s="133">
        <f>IF(J$2,Annual!J97-MeanTrendFinal!J97,Annual!J97)</f>
        <v>-0.71362404255355116</v>
      </c>
      <c r="K97" s="133">
        <f>IF(K$2,Annual!K97-MeanTrendFinal!K97,Annual!K97)</f>
        <v>0.13132115703621555</v>
      </c>
      <c r="L97" s="133">
        <f>IF(L$2,Annual!L97-MeanTrendFinal!L97,Annual!L97)</f>
        <v>0.82115335579630977</v>
      </c>
      <c r="M97" s="133">
        <f>IF(M$2,Annual!M97-MeanTrendFinal!M97,Annual!M97)</f>
        <v>456.03825661459342</v>
      </c>
      <c r="N97" s="133">
        <f>IF(N$2,Annual!N97-MeanTrendFinal!N97,Annual!N97)</f>
        <v>-3.9541848481984943</v>
      </c>
      <c r="O97" s="133">
        <f>IF(O$2,Annual!O97-MeanTrendFinal!O97,Annual!O97)</f>
        <v>8.2636422736176183</v>
      </c>
      <c r="P97" s="133">
        <f>IF(P$2,Annual!P97-MeanTrendFinal!P97,Annual!P97)</f>
        <v>0.70469741754201287</v>
      </c>
      <c r="Q97" s="133">
        <f>IF(Q$2,Annual!Q97-MeanTrendFinal!Q97,Annual!Q97)</f>
        <v>1488.3387224469018</v>
      </c>
      <c r="R97" s="133">
        <f>IF(R$2,Annual!R97-MeanTrendFinal!R97,Annual!R97)</f>
        <v>0.46724335980643716</v>
      </c>
      <c r="S97" s="133">
        <f>IF(S$2,Annual!S97-MeanTrendFinal!S97,Annual!S97)</f>
        <v>0.10323957652320444</v>
      </c>
      <c r="T97" s="133">
        <f>IF(T$2,Annual!T97-MeanTrendFinal!T97,Annual!T97)</f>
        <v>0.36400378328323518</v>
      </c>
      <c r="U97" s="133">
        <f>IF(U$2,Annual!U97-MeanTrendFinal!U97,Annual!U97)</f>
        <v>496.27445714080335</v>
      </c>
      <c r="V97" s="133">
        <f>IF(V$2,Annual!V97-MeanTrendFinal!V97,Annual!V97)</f>
        <v>3.9038819751689324</v>
      </c>
      <c r="W97" s="133">
        <f>IF(W$2,Annual!W97-MeanTrendFinal!W97,Annual!W97)</f>
        <v>476.28623121131409</v>
      </c>
      <c r="X97" s="133">
        <f>IF(X$2,Annual!X97-MeanTrendFinal!X97,Annual!X97)</f>
        <v>1.7521678891817771</v>
      </c>
      <c r="Y97" s="133">
        <f>IF(Y$2,Annual!Y97-MeanTrendFinal!Y97,Annual!Y97)</f>
        <v>1.757573860053796</v>
      </c>
      <c r="Z97" s="133">
        <f>IF(Z$2,Annual!Z97-MeanTrendFinal!Z97,Annual!Z97)</f>
        <v>360.42814772758544</v>
      </c>
      <c r="AA97" s="133">
        <f>IF(AA$2,Annual!AA97-MeanTrendFinal!AA97,Annual!AA97)</f>
        <v>370.65295678025433</v>
      </c>
      <c r="AB97" s="133">
        <f>IF(AB$2,Annual!AB97-MeanTrendFinal!AB97,Annual!AB97)</f>
        <v>-10.224809052668892</v>
      </c>
      <c r="AC97" s="133">
        <f>IF(AC$2,Annual!AC97-MeanTrendFinal!AC97,Annual!AC97)</f>
        <v>9.6216454945431806</v>
      </c>
      <c r="AD97" s="133">
        <f>IF(AD$2,Annual!AD97-MeanTrendFinal!AD97,Annual!AD97)</f>
        <v>0.78681948427425796</v>
      </c>
    </row>
    <row r="98" spans="1:30">
      <c r="A98" t="s">
        <v>359</v>
      </c>
      <c r="B98" s="133">
        <f>IF(B$2,Annual!B98-MeanTrendFinal!B98,Annual!B98)</f>
        <v>1.7186683491338783</v>
      </c>
      <c r="C98" s="133">
        <f>IF(C$2,Annual!C98-MeanTrendFinal!C98,Annual!C98)</f>
        <v>1.6841709261345983</v>
      </c>
      <c r="D98" s="133">
        <f>IF(D$2,Annual!D98-MeanTrendFinal!D98,Annual!D98)</f>
        <v>1492.7699519883704</v>
      </c>
      <c r="E98" s="133">
        <f>IF(E$2,Annual!E98-MeanTrendFinal!E98,Annual!E98)</f>
        <v>1501.5593970254051</v>
      </c>
      <c r="F98" s="133">
        <f>IF(F$2,Annual!F98-MeanTrendFinal!F98,Annual!F98)</f>
        <v>1524.695721713784</v>
      </c>
      <c r="G98" s="133">
        <f>IF(G$2,Annual!G98-MeanTrendFinal!G98,Annual!G98)</f>
        <v>1.748593682767563</v>
      </c>
      <c r="H98" s="133">
        <f>IF(H$2,Annual!H98-MeanTrendFinal!H98,Annual!H98)</f>
        <v>3.7865513102200765</v>
      </c>
      <c r="I98" s="133">
        <f>IF(I$2,Annual!I98-MeanTrendFinal!I98,Annual!I98)</f>
        <v>0.26889826299338893</v>
      </c>
      <c r="J98" s="133">
        <f>IF(J$2,Annual!J98-MeanTrendFinal!J98,Annual!J98)</f>
        <v>-0.10603428518063396</v>
      </c>
      <c r="K98" s="133">
        <f>IF(K$2,Annual!K98-MeanTrendFinal!K98,Annual!K98)</f>
        <v>0.12468853777596921</v>
      </c>
      <c r="L98" s="133">
        <f>IF(L$2,Annual!L98-MeanTrendFinal!L98,Annual!L98)</f>
        <v>-0.1442097252174844</v>
      </c>
      <c r="M98" s="133">
        <f>IF(M$2,Annual!M98-MeanTrendFinal!M98,Annual!M98)</f>
        <v>453.50674649795815</v>
      </c>
      <c r="N98" s="133">
        <f>IF(N$2,Annual!N98-MeanTrendFinal!N98,Annual!N98)</f>
        <v>-5.0296769325095525</v>
      </c>
      <c r="O98" s="133">
        <f>IF(O$2,Annual!O98-MeanTrendFinal!O98,Annual!O98)</f>
        <v>9.9185364780272636</v>
      </c>
      <c r="P98" s="133">
        <f>IF(P$2,Annual!P98-MeanTrendFinal!P98,Annual!P98)</f>
        <v>0.86845833979917619</v>
      </c>
      <c r="Q98" s="133">
        <f>IF(Q$2,Annual!Q98-MeanTrendFinal!Q98,Annual!Q98)</f>
        <v>1488.123083867162</v>
      </c>
      <c r="R98" s="133">
        <f>IF(R$2,Annual!R98-MeanTrendFinal!R98,Annual!R98)</f>
        <v>0.38084614332188477</v>
      </c>
      <c r="S98" s="133">
        <f>IF(S$2,Annual!S98-MeanTrendFinal!S98,Annual!S98)</f>
        <v>6.6991179038089987E-2</v>
      </c>
      <c r="T98" s="133">
        <f>IF(T$2,Annual!T98-MeanTrendFinal!T98,Annual!T98)</f>
        <v>0.3138549642837935</v>
      </c>
      <c r="U98" s="133">
        <f>IF(U$2,Annual!U98-MeanTrendFinal!U98,Annual!U98)</f>
        <v>497.89220683568169</v>
      </c>
      <c r="V98" s="133">
        <f>IF(V$2,Annual!V98-MeanTrendFinal!V98,Annual!V98)</f>
        <v>2.7158404604119113</v>
      </c>
      <c r="W98" s="133">
        <f>IF(W$2,Annual!W98-MeanTrendFinal!W98,Annual!W98)</f>
        <v>486.20903426497597</v>
      </c>
      <c r="X98" s="133">
        <f>IF(X$2,Annual!X98-MeanTrendFinal!X98,Annual!X98)</f>
        <v>1.1071495641988172</v>
      </c>
      <c r="Y98" s="133">
        <f>IF(Y$2,Annual!Y98-MeanTrendFinal!Y98,Annual!Y98)</f>
        <v>1.0848667901865561</v>
      </c>
      <c r="Z98" s="133">
        <f>IF(Z$2,Annual!Z98-MeanTrendFinal!Z98,Annual!Z98)</f>
        <v>359.34828664723733</v>
      </c>
      <c r="AA98" s="133">
        <f>IF(AA$2,Annual!AA98-MeanTrendFinal!AA98,Annual!AA98)</f>
        <v>369.35750824071914</v>
      </c>
      <c r="AB98" s="133">
        <f>IF(AB$2,Annual!AB98-MeanTrendFinal!AB98,Annual!AB98)</f>
        <v>-10.009221593481799</v>
      </c>
      <c r="AC98" s="133">
        <f>IF(AC$2,Annual!AC98-MeanTrendFinal!AC98,Annual!AC98)</f>
        <v>9.5602267305797692</v>
      </c>
      <c r="AD98" s="133">
        <f>IF(AD$2,Annual!AD98-MeanTrendFinal!AD98,Annual!AD98)</f>
        <v>0.80182623905649497</v>
      </c>
    </row>
    <row r="99" spans="1:30">
      <c r="A99" t="s">
        <v>360</v>
      </c>
      <c r="B99" s="133">
        <f>IF(B$2,Annual!B99-MeanTrendFinal!B99,Annual!B99)</f>
        <v>-1.1249590092013761</v>
      </c>
      <c r="C99" s="133">
        <f>IF(C$2,Annual!C99-MeanTrendFinal!C99,Annual!C99)</f>
        <v>-1.1321767321028631</v>
      </c>
      <c r="D99" s="133">
        <f>IF(D$2,Annual!D99-MeanTrendFinal!D99,Annual!D99)</f>
        <v>1489.8627791246261</v>
      </c>
      <c r="E99" s="133">
        <f>IF(E$2,Annual!E99-MeanTrendFinal!E99,Annual!E99)</f>
        <v>1499.3774967160998</v>
      </c>
      <c r="F99" s="133">
        <f>IF(F$2,Annual!F99-MeanTrendFinal!F99,Annual!F99)</f>
        <v>1522.3673715631446</v>
      </c>
      <c r="G99" s="133">
        <f>IF(G$2,Annual!G99-MeanTrendFinal!G99,Annual!G99)</f>
        <v>1.918918040096429</v>
      </c>
      <c r="H99" s="133">
        <f>IF(H$2,Annual!H99-MeanTrendFinal!H99,Annual!H99)</f>
        <v>1.9012233262854394</v>
      </c>
      <c r="I99" s="133">
        <f>IF(I$2,Annual!I99-MeanTrendFinal!I99,Annual!I99)</f>
        <v>0.75602014028754994</v>
      </c>
      <c r="J99" s="133">
        <f>IF(J$2,Annual!J99-MeanTrendFinal!J99,Annual!J99)</f>
        <v>0.50594304308670957</v>
      </c>
      <c r="K99" s="133">
        <f>IF(K$2,Annual!K99-MeanTrendFinal!K99,Annual!K99)</f>
        <v>0.12468853777596921</v>
      </c>
      <c r="L99" s="133">
        <f>IF(L$2,Annual!L99-MeanTrendFinal!L99,Annual!L99)</f>
        <v>-0.63133160251156795</v>
      </c>
      <c r="M99" s="133">
        <f>IF(M$2,Annual!M99-MeanTrendFinal!M99,Annual!M99)</f>
        <v>452.65906997964373</v>
      </c>
      <c r="N99" s="133">
        <f>IF(N$2,Annual!N99-MeanTrendFinal!N99,Annual!N99)</f>
        <v>7.2211547512335272E-2</v>
      </c>
      <c r="O99" s="133">
        <f>IF(O$2,Annual!O99-MeanTrendFinal!O99,Annual!O99)</f>
        <v>7.9250782221761877</v>
      </c>
      <c r="P99" s="133">
        <f>IF(P$2,Annual!P99-MeanTrendFinal!P99,Annual!P99)</f>
        <v>4.4153094080864141</v>
      </c>
      <c r="Q99" s="133">
        <f>IF(Q$2,Annual!Q99-MeanTrendFinal!Q99,Annual!Q99)</f>
        <v>1489.503513918683</v>
      </c>
      <c r="R99" s="133">
        <f>IF(R$2,Annual!R99-MeanTrendFinal!R99,Annual!R99)</f>
        <v>0.3689509855971328</v>
      </c>
      <c r="S99" s="133">
        <f>IF(S$2,Annual!S99-MeanTrendFinal!S99,Annual!S99)</f>
        <v>6.4149966463079147E-2</v>
      </c>
      <c r="T99" s="133">
        <f>IF(T$2,Annual!T99-MeanTrendFinal!T99,Annual!T99)</f>
        <v>0.30480101913405178</v>
      </c>
      <c r="U99" s="133">
        <f>IF(U$2,Annual!U99-MeanTrendFinal!U99,Annual!U99)</f>
        <v>499.67815708898115</v>
      </c>
      <c r="V99" s="133">
        <f>IF(V$2,Annual!V99-MeanTrendFinal!V99,Annual!V99)</f>
        <v>-0.56523289571881463</v>
      </c>
      <c r="W99" s="133">
        <f>IF(W$2,Annual!W99-MeanTrendFinal!W99,Annual!W99)</f>
        <v>495.19356316632496</v>
      </c>
      <c r="X99" s="133">
        <f>IF(X$2,Annual!X99-MeanTrendFinal!X99,Annual!X99)</f>
        <v>-0.54023112611298885</v>
      </c>
      <c r="Y99" s="133">
        <f>IF(Y$2,Annual!Y99-MeanTrendFinal!Y99,Annual!Y99)</f>
        <v>-0.26909399977661508</v>
      </c>
      <c r="Z99" s="133">
        <f>IF(Z$2,Annual!Z99-MeanTrendFinal!Z99,Annual!Z99)</f>
        <v>359.94831030966725</v>
      </c>
      <c r="AA99" s="133">
        <f>IF(AA$2,Annual!AA99-MeanTrendFinal!AA99,Annual!AA99)</f>
        <v>369.20277622918303</v>
      </c>
      <c r="AB99" s="133">
        <f>IF(AB$2,Annual!AB99-MeanTrendFinal!AB99,Annual!AB99)</f>
        <v>-9.2544659195157628</v>
      </c>
      <c r="AC99" s="133">
        <f>IF(AC$2,Annual!AC99-MeanTrendFinal!AC99,Annual!AC99)</f>
        <v>8.9393663195608308</v>
      </c>
      <c r="AD99" s="133">
        <f>IF(AD$2,Annual!AD99-MeanTrendFinal!AD99,Annual!AD99)</f>
        <v>0.88797855141773785</v>
      </c>
    </row>
    <row r="100" spans="1:30">
      <c r="A100" t="s">
        <v>361</v>
      </c>
      <c r="B100" s="133">
        <f>IF(B$2,Annual!B100-MeanTrendFinal!B100,Annual!B100)</f>
        <v>4.1317204383329198</v>
      </c>
      <c r="C100" s="133">
        <f>IF(C$2,Annual!C100-MeanTrendFinal!C100,Annual!C100)</f>
        <v>4.2685863281487713</v>
      </c>
      <c r="D100" s="133">
        <f>IF(D$2,Annual!D100-MeanTrendFinal!D100,Annual!D100)</f>
        <v>1492.2502354169958</v>
      </c>
      <c r="E100" s="133">
        <f>IF(E$2,Annual!E100-MeanTrendFinal!E100,Annual!E100)</f>
        <v>1501.4191209887081</v>
      </c>
      <c r="F100" s="133">
        <f>IF(F$2,Annual!F100-MeanTrendFinal!F100,Annual!F100)</f>
        <v>1524.0942373304129</v>
      </c>
      <c r="G100" s="133">
        <f>IF(G$2,Annual!G100-MeanTrendFinal!G100,Annual!G100)</f>
        <v>5.087187291204387</v>
      </c>
      <c r="H100" s="133">
        <f>IF(H$2,Annual!H100-MeanTrendFinal!H100,Annual!H100)</f>
        <v>7.0567874331699088</v>
      </c>
      <c r="I100" s="133">
        <f>IF(I$2,Annual!I100-MeanTrendFinal!I100,Annual!I100)</f>
        <v>0.68935110931338528</v>
      </c>
      <c r="J100" s="133">
        <f>IF(J$2,Annual!J100-MeanTrendFinal!J100,Annual!J100)</f>
        <v>0.40807933615445435</v>
      </c>
      <c r="K100" s="133">
        <f>IF(K$2,Annual!K100-MeanTrendFinal!K100,Annual!K100)</f>
        <v>0.14458111889317804</v>
      </c>
      <c r="L100" s="133">
        <f>IF(L$2,Annual!L100-MeanTrendFinal!L100,Annual!L100)</f>
        <v>-0.54476999042021734</v>
      </c>
      <c r="M100" s="133">
        <f>IF(M$2,Annual!M100-MeanTrendFinal!M100,Annual!M100)</f>
        <v>453.68954472335537</v>
      </c>
      <c r="N100" s="133">
        <f>IF(N$2,Annual!N100-MeanTrendFinal!N100,Annual!N100)</f>
        <v>2.1190364649095628</v>
      </c>
      <c r="O100" s="133">
        <f>IF(O$2,Annual!O100-MeanTrendFinal!O100,Annual!O100)</f>
        <v>6.5462835135070288</v>
      </c>
      <c r="P100" s="133">
        <f>IF(P$2,Annual!P100-MeanTrendFinal!P100,Annual!P100)</f>
        <v>2.0785410423301189</v>
      </c>
      <c r="Q100" s="133">
        <f>IF(Q$2,Annual!Q100-MeanTrendFinal!Q100,Annual!Q100)</f>
        <v>1490.0646049616073</v>
      </c>
      <c r="R100" s="133">
        <f>IF(R$2,Annual!R100-MeanTrendFinal!R100,Annual!R100)</f>
        <v>0.44465677720115687</v>
      </c>
      <c r="S100" s="133">
        <f>IF(S$2,Annual!S100-MeanTrendFinal!S100,Annual!S100)</f>
        <v>0.10941460445323296</v>
      </c>
      <c r="T100" s="133">
        <f>IF(T$2,Annual!T100-MeanTrendFinal!T100,Annual!T100)</f>
        <v>0.33524217274793255</v>
      </c>
      <c r="U100" s="133">
        <f>IF(U$2,Annual!U100-MeanTrendFinal!U100,Annual!U100)</f>
        <v>501.11726203772963</v>
      </c>
      <c r="V100" s="133">
        <f>IF(V$2,Annual!V100-MeanTrendFinal!V100,Annual!V100)</f>
        <v>-0.28746230754297386</v>
      </c>
      <c r="W100" s="133">
        <f>IF(W$2,Annual!W100-MeanTrendFinal!W100,Annual!W100)</f>
        <v>492.60462369674309</v>
      </c>
      <c r="X100" s="133">
        <f>IF(X$2,Annual!X100-MeanTrendFinal!X100,Annual!X100)</f>
        <v>1.1241476479605161</v>
      </c>
      <c r="Y100" s="133">
        <f>IF(Y$2,Annual!Y100-MeanTrendFinal!Y100,Annual!Y100)</f>
        <v>1.0365922907876524</v>
      </c>
      <c r="Z100" s="133">
        <f>IF(Z$2,Annual!Z100-MeanTrendFinal!Z100,Annual!Z100)</f>
        <v>360.32103683475322</v>
      </c>
      <c r="AA100" s="133">
        <f>IF(AA$2,Annual!AA100-MeanTrendFinal!AA100,Annual!AA100)</f>
        <v>369.11678906057904</v>
      </c>
      <c r="AB100" s="133">
        <f>IF(AB$2,Annual!AB100-MeanTrendFinal!AB100,Annual!AB100)</f>
        <v>-8.7957522258258418</v>
      </c>
      <c r="AC100" s="133">
        <f>IF(AC$2,Annual!AC100-MeanTrendFinal!AC100,Annual!AC100)</f>
        <v>8.3954258569903999</v>
      </c>
      <c r="AD100" s="133">
        <f>IF(AD$2,Annual!AD100-MeanTrendFinal!AD100,Annual!AD100)</f>
        <v>1.01142923767114</v>
      </c>
    </row>
    <row r="101" spans="1:30">
      <c r="A101" t="s">
        <v>362</v>
      </c>
      <c r="B101" s="133">
        <f>IF(B$2,Annual!B101-MeanTrendFinal!B101,Annual!B101)</f>
        <v>2.4919118492171322</v>
      </c>
      <c r="C101" s="133">
        <f>IF(C$2,Annual!C101-MeanTrendFinal!C101,Annual!C101)</f>
        <v>2.5995327323752093</v>
      </c>
      <c r="D101" s="133">
        <f>IF(D$2,Annual!D101-MeanTrendFinal!D101,Annual!D101)</f>
        <v>1493.6366103583052</v>
      </c>
      <c r="E101" s="133">
        <f>IF(E$2,Annual!E101-MeanTrendFinal!E101,Annual!E101)</f>
        <v>1503.3430589689222</v>
      </c>
      <c r="F101" s="133">
        <f>IF(F$2,Annual!F101-MeanTrendFinal!F101,Annual!F101)</f>
        <v>1526.1883874993036</v>
      </c>
      <c r="G101" s="133">
        <f>IF(G$2,Annual!G101-MeanTrendFinal!G101,Annual!G101)</f>
        <v>2.9322885534234899</v>
      </c>
      <c r="H101" s="133">
        <f>IF(H$2,Annual!H101-MeanTrendFinal!H101,Annual!H101)</f>
        <v>-0.17452787951981463</v>
      </c>
      <c r="I101" s="133">
        <f>IF(I$2,Annual!I101-MeanTrendFinal!I101,Annual!I101)</f>
        <v>0.65196218076728485</v>
      </c>
      <c r="J101" s="133">
        <f>IF(J$2,Annual!J101-MeanTrendFinal!J101,Annual!J101)</f>
        <v>0.60807247824143928</v>
      </c>
      <c r="K101" s="133">
        <f>IF(K$2,Annual!K101-MeanTrendFinal!K101,Annual!K101)</f>
        <v>0.43289694413078739</v>
      </c>
      <c r="L101" s="133">
        <f>IF(L$2,Annual!L101-MeanTrendFinal!L101,Annual!L101)</f>
        <v>-0.21906523663650521</v>
      </c>
      <c r="M101" s="133">
        <f>IF(M$2,Annual!M101-MeanTrendFinal!M101,Annual!M101)</f>
        <v>451.21406097754954</v>
      </c>
      <c r="N101" s="133">
        <f>IF(N$2,Annual!N101-MeanTrendFinal!N101,Annual!N101)</f>
        <v>-3.4961488341469504</v>
      </c>
      <c r="O101" s="133">
        <f>IF(O$2,Annual!O101-MeanTrendFinal!O101,Annual!O101)</f>
        <v>6.6260819606756973</v>
      </c>
      <c r="P101" s="133">
        <f>IF(P$2,Annual!P101-MeanTrendFinal!P101,Annual!P101)</f>
        <v>-1.0501265060084797</v>
      </c>
      <c r="Q101" s="133">
        <f>IF(Q$2,Annual!Q101-MeanTrendFinal!Q101,Annual!Q101)</f>
        <v>1492.0894030148811</v>
      </c>
      <c r="R101" s="133">
        <f>IF(R$2,Annual!R101-MeanTrendFinal!R101,Annual!R101)</f>
        <v>0.43135000491726666</v>
      </c>
      <c r="S101" s="133">
        <f>IF(S$2,Annual!S101-MeanTrendFinal!S101,Annual!S101)</f>
        <v>9.6930078876305836E-2</v>
      </c>
      <c r="T101" s="133">
        <f>IF(T$2,Annual!T101-MeanTrendFinal!T101,Annual!T101)</f>
        <v>0.3344199260409691</v>
      </c>
      <c r="U101" s="133">
        <f>IF(U$2,Annual!U101-MeanTrendFinal!U101,Annual!U101)</f>
        <v>502.24246214072537</v>
      </c>
      <c r="V101" s="133">
        <f>IF(V$2,Annual!V101-MeanTrendFinal!V101,Annual!V101)</f>
        <v>1.9181262476841709</v>
      </c>
      <c r="W101" s="133">
        <f>IF(W$2,Annual!W101-MeanTrendFinal!W101,Annual!W101)</f>
        <v>493.70677698624644</v>
      </c>
      <c r="X101" s="133">
        <f>IF(X$2,Annual!X101-MeanTrendFinal!X101,Annual!X101)</f>
        <v>0.61128972615174249</v>
      </c>
      <c r="Y101" s="133">
        <f>IF(Y$2,Annual!Y101-MeanTrendFinal!Y101,Annual!Y101)</f>
        <v>0.62928837413585015</v>
      </c>
      <c r="Z101" s="133">
        <f>IF(Z$2,Annual!Z101-MeanTrendFinal!Z101,Annual!Z101)</f>
        <v>359.48961692496232</v>
      </c>
      <c r="AA101" s="133">
        <f>IF(AA$2,Annual!AA101-MeanTrendFinal!AA101,Annual!AA101)</f>
        <v>367.84130875907465</v>
      </c>
      <c r="AB101" s="133">
        <f>IF(AB$2,Annual!AB101-MeanTrendFinal!AB101,Annual!AB101)</f>
        <v>-8.3516918341123301</v>
      </c>
      <c r="AC101" s="133">
        <f>IF(AC$2,Annual!AC101-MeanTrendFinal!AC101,Annual!AC101)</f>
        <v>7.9299261351486505</v>
      </c>
      <c r="AD101" s="133">
        <f>IF(AD$2,Annual!AD101-MeanTrendFinal!AD101,Annual!AD101)</f>
        <v>0.96862730474597103</v>
      </c>
    </row>
    <row r="102" spans="1:30">
      <c r="A102" t="s">
        <v>363</v>
      </c>
      <c r="B102" s="133">
        <f>IF(B$2,Annual!B102-MeanTrendFinal!B102,Annual!B102)</f>
        <v>0.79697346326028651</v>
      </c>
      <c r="C102" s="133">
        <f>IF(C$2,Annual!C102-MeanTrendFinal!C102,Annual!C102)</f>
        <v>1.4256271473140458</v>
      </c>
      <c r="D102" s="133">
        <f>IF(D$2,Annual!D102-MeanTrendFinal!D102,Annual!D102)</f>
        <v>1490.1433183958222</v>
      </c>
      <c r="E102" s="133">
        <f>IF(E$2,Annual!E102-MeanTrendFinal!E102,Annual!E102)</f>
        <v>1500.1442229244267</v>
      </c>
      <c r="F102" s="133">
        <f>IF(F$2,Annual!F102-MeanTrendFinal!F102,Annual!F102)</f>
        <v>1524.2109727420307</v>
      </c>
      <c r="G102" s="133">
        <f>IF(G$2,Annual!G102-MeanTrendFinal!G102,Annual!G102)</f>
        <v>2.5254636345543702</v>
      </c>
      <c r="H102" s="133">
        <f>IF(H$2,Annual!H102-MeanTrendFinal!H102,Annual!H102)</f>
        <v>2.7414391923906933</v>
      </c>
      <c r="I102" s="133">
        <f>IF(I$2,Annual!I102-MeanTrendFinal!I102,Annual!I102)</f>
        <v>0.44406763456326104</v>
      </c>
      <c r="J102" s="133">
        <f>IF(J$2,Annual!J102-MeanTrendFinal!J102,Annual!J102)</f>
        <v>-0.2328473775691009</v>
      </c>
      <c r="K102" s="133">
        <f>IF(K$2,Annual!K102-MeanTrendFinal!K102,Annual!K102)</f>
        <v>0.70901684422396305</v>
      </c>
      <c r="L102" s="133">
        <f>IF(L$2,Annual!L102-MeanTrendFinal!L102,Annual!L102)</f>
        <v>0.26494920966071872</v>
      </c>
      <c r="M102" s="133">
        <f>IF(M$2,Annual!M102-MeanTrendFinal!M102,Annual!M102)</f>
        <v>448.2579581660504</v>
      </c>
      <c r="N102" s="133">
        <f>IF(N$2,Annual!N102-MeanTrendFinal!N102,Annual!N102)</f>
        <v>-6.3684858515948406</v>
      </c>
      <c r="O102" s="133">
        <f>IF(O$2,Annual!O102-MeanTrendFinal!O102,Annual!O102)</f>
        <v>7.9995277149335502</v>
      </c>
      <c r="P102" s="133">
        <f>IF(P$2,Annual!P102-MeanTrendFinal!P102,Annual!P102)</f>
        <v>1.7552614030094542</v>
      </c>
      <c r="Q102" s="133">
        <f>IF(Q$2,Annual!Q102-MeanTrendFinal!Q102,Annual!Q102)</f>
        <v>1494.3019543757691</v>
      </c>
      <c r="R102" s="133">
        <f>IF(R$2,Annual!R102-MeanTrendFinal!R102,Annual!R102)</f>
        <v>0.38201098971851266</v>
      </c>
      <c r="S102" s="133">
        <f>IF(S$2,Annual!S102-MeanTrendFinal!S102,Annual!S102)</f>
        <v>7.3094134484213549E-2</v>
      </c>
      <c r="T102" s="133">
        <f>IF(T$2,Annual!T102-MeanTrendFinal!T102,Annual!T102)</f>
        <v>0.30891685523428858</v>
      </c>
      <c r="U102" s="133">
        <f>IF(U$2,Annual!U102-MeanTrendFinal!U102,Annual!U102)</f>
        <v>503.4243295293652</v>
      </c>
      <c r="V102" s="133">
        <f>IF(V$2,Annual!V102-MeanTrendFinal!V102,Annual!V102)</f>
        <v>3.7453427286432195</v>
      </c>
      <c r="W102" s="133">
        <f>IF(W$2,Annual!W102-MeanTrendFinal!W102,Annual!W102)</f>
        <v>507.56012062940215</v>
      </c>
      <c r="X102" s="133">
        <f>IF(X$2,Annual!X102-MeanTrendFinal!X102,Annual!X102)</f>
        <v>0.93185433766747039</v>
      </c>
      <c r="Y102" s="133">
        <f>IF(Y$2,Annual!Y102-MeanTrendFinal!Y102,Annual!Y102)</f>
        <v>0.8769311390492085</v>
      </c>
      <c r="Z102" s="133">
        <f>IF(Z$2,Annual!Z102-MeanTrendFinal!Z102,Annual!Z102)</f>
        <v>359.61750039246817</v>
      </c>
      <c r="AA102" s="133">
        <f>IF(AA$2,Annual!AA102-MeanTrendFinal!AA102,Annual!AA102)</f>
        <v>367.24270866254443</v>
      </c>
      <c r="AB102" s="133">
        <f>IF(AB$2,Annual!AB102-MeanTrendFinal!AB102,Annual!AB102)</f>
        <v>-7.6252082700763255</v>
      </c>
      <c r="AC102" s="133">
        <f>IF(AC$2,Annual!AC102-MeanTrendFinal!AC102,Annual!AC102)</f>
        <v>7.3290157376058405</v>
      </c>
      <c r="AD102" s="133">
        <f>IF(AD$2,Annual!AD102-MeanTrendFinal!AD102,Annual!AD102)</f>
        <v>1.0528141839841101</v>
      </c>
    </row>
    <row r="103" spans="1:30">
      <c r="A103" t="s">
        <v>364</v>
      </c>
      <c r="B103" s="133">
        <f>IF(B$2,Annual!B103-MeanTrendFinal!B103,Annual!B103)</f>
        <v>1.5857897908077234</v>
      </c>
      <c r="C103" s="133">
        <f>IF(C$2,Annual!C103-MeanTrendFinal!C103,Annual!C103)</f>
        <v>2.4378891089380517</v>
      </c>
      <c r="D103" s="133">
        <f>IF(D$2,Annual!D103-MeanTrendFinal!D103,Annual!D103)</f>
        <v>1485.8626256753835</v>
      </c>
      <c r="E103" s="133">
        <f>IF(E$2,Annual!E103-MeanTrendFinal!E103,Annual!E103)</f>
        <v>1496.6916810714449</v>
      </c>
      <c r="F103" s="133">
        <f>IF(F$2,Annual!F103-MeanTrendFinal!F103,Annual!F103)</f>
        <v>1522.9053299888744</v>
      </c>
      <c r="G103" s="133">
        <f>IF(G$2,Annual!G103-MeanTrendFinal!G103,Annual!G103)</f>
        <v>1.9086268177247234</v>
      </c>
      <c r="H103" s="133">
        <f>IF(H$2,Annual!H103-MeanTrendFinal!H103,Annual!H103)</f>
        <v>8.3173325863981518</v>
      </c>
      <c r="I103" s="133">
        <f>IF(I$2,Annual!I103-MeanTrendFinal!I103,Annual!I103)</f>
        <v>0.93459193916540784</v>
      </c>
      <c r="J103" s="133">
        <f>IF(J$2,Annual!J103-MeanTrendFinal!J103,Annual!J103)</f>
        <v>0.23290713636985316</v>
      </c>
      <c r="K103" s="133">
        <f>IF(K$2,Annual!K103-MeanTrendFinal!K103,Annual!K103)</f>
        <v>0.84473307890185823</v>
      </c>
      <c r="L103" s="133">
        <f>IF(L$2,Annual!L103-MeanTrendFinal!L103,Annual!L103)</f>
        <v>-8.9858860263597504E-2</v>
      </c>
      <c r="M103" s="133">
        <f>IF(M$2,Annual!M103-MeanTrendFinal!M103,Annual!M103)</f>
        <v>451.02060308447642</v>
      </c>
      <c r="N103" s="133">
        <f>IF(N$2,Annual!N103-MeanTrendFinal!N103,Annual!N103)</f>
        <v>0.27165214735855869</v>
      </c>
      <c r="O103" s="133">
        <f>IF(O$2,Annual!O103-MeanTrendFinal!O103,Annual!O103)</f>
        <v>6.9101018159967245</v>
      </c>
      <c r="P103" s="133">
        <f>IF(P$2,Annual!P103-MeanTrendFinal!P103,Annual!P103)</f>
        <v>1.5409043393531259</v>
      </c>
      <c r="Q103" s="133">
        <f>IF(Q$2,Annual!Q103-MeanTrendFinal!Q103,Annual!Q103)</f>
        <v>1493.8342399666542</v>
      </c>
      <c r="R103" s="133">
        <f>IF(R$2,Annual!R103-MeanTrendFinal!R103,Annual!R103)</f>
        <v>0.36190223752719297</v>
      </c>
      <c r="S103" s="133">
        <f>IF(S$2,Annual!S103-MeanTrendFinal!S103,Annual!S103)</f>
        <v>7.6866669416143465E-2</v>
      </c>
      <c r="T103" s="133">
        <f>IF(T$2,Annual!T103-MeanTrendFinal!T103,Annual!T103)</f>
        <v>0.28503556811105318</v>
      </c>
      <c r="U103" s="133">
        <f>IF(U$2,Annual!U103-MeanTrendFinal!U103,Annual!U103)</f>
        <v>504.53580353701113</v>
      </c>
      <c r="V103" s="133">
        <f>IF(V$2,Annual!V103-MeanTrendFinal!V103,Annual!V103)</f>
        <v>3.3020855604324773</v>
      </c>
      <c r="W103" s="133">
        <f>IF(W$2,Annual!W103-MeanTrendFinal!W103,Annual!W103)</f>
        <v>515.36753609314007</v>
      </c>
      <c r="X103" s="133">
        <f>IF(X$2,Annual!X103-MeanTrendFinal!X103,Annual!X103)</f>
        <v>0.37278165965926036</v>
      </c>
      <c r="Y103" s="133">
        <f>IF(Y$2,Annual!Y103-MeanTrendFinal!Y103,Annual!Y103)</f>
        <v>0.39258864159270601</v>
      </c>
      <c r="Z103" s="133">
        <f>IF(Z$2,Annual!Z103-MeanTrendFinal!Z103,Annual!Z103)</f>
        <v>360.47056465150297</v>
      </c>
      <c r="AA103" s="133">
        <f>IF(AA$2,Annual!AA103-MeanTrendFinal!AA103,Annual!AA103)</f>
        <v>367.87162919817013</v>
      </c>
      <c r="AB103" s="133">
        <f>IF(AB$2,Annual!AB103-MeanTrendFinal!AB103,Annual!AB103)</f>
        <v>-7.4010645466671576</v>
      </c>
      <c r="AC103" s="133">
        <f>IF(AC$2,Annual!AC103-MeanTrendFinal!AC103,Annual!AC103)</f>
        <v>7.22216046190462</v>
      </c>
      <c r="AD103" s="133">
        <f>IF(AD$2,Annual!AD103-MeanTrendFinal!AD103,Annual!AD103)</f>
        <v>1.0450618401321601</v>
      </c>
    </row>
    <row r="104" spans="1:30">
      <c r="A104" t="s">
        <v>365</v>
      </c>
      <c r="B104" s="133">
        <f>IF(B$2,Annual!B104-MeanTrendFinal!B104,Annual!B104)</f>
        <v>0.44043564461340168</v>
      </c>
      <c r="C104" s="133">
        <f>IF(C$2,Annual!C104-MeanTrendFinal!C104,Annual!C104)</f>
        <v>0.70956334746341554</v>
      </c>
      <c r="D104" s="133">
        <f>IF(D$2,Annual!D104-MeanTrendFinal!D104,Annual!D104)</f>
        <v>1483.6592890125537</v>
      </c>
      <c r="E104" s="133">
        <f>IF(E$2,Annual!E104-MeanTrendFinal!E104,Annual!E104)</f>
        <v>1494.681337253041</v>
      </c>
      <c r="F104" s="133">
        <f>IF(F$2,Annual!F104-MeanTrendFinal!F104,Annual!F104)</f>
        <v>1520.6800392306836</v>
      </c>
      <c r="G104" s="133">
        <f>IF(G$2,Annual!G104-MeanTrendFinal!G104,Annual!G104)</f>
        <v>1.5540627487251157</v>
      </c>
      <c r="H104" s="133">
        <f>IF(H$2,Annual!H104-MeanTrendFinal!H104,Annual!H104)</f>
        <v>-8.4754102521777952E-2</v>
      </c>
      <c r="I104" s="133">
        <f>IF(I$2,Annual!I104-MeanTrendFinal!I104,Annual!I104)</f>
        <v>1.167302998495412</v>
      </c>
      <c r="J104" s="133">
        <f>IF(J$2,Annual!J104-MeanTrendFinal!J104,Annual!J104)</f>
        <v>0.47265415923991583</v>
      </c>
      <c r="K104" s="133">
        <f>IF(K$2,Annual!K104-MeanTrendFinal!K104,Annual!K104)</f>
        <v>1.1585681798238192</v>
      </c>
      <c r="L104" s="133">
        <f>IF(L$2,Annual!L104-MeanTrendFinal!L104,Annual!L104)</f>
        <v>-8.7348186715897596E-3</v>
      </c>
      <c r="M104" s="133">
        <f>IF(M$2,Annual!M104-MeanTrendFinal!M104,Annual!M104)</f>
        <v>451.0226500004249</v>
      </c>
      <c r="N104" s="133">
        <f>IF(N$2,Annual!N104-MeanTrendFinal!N104,Annual!N104)</f>
        <v>-2.5649543706150801</v>
      </c>
      <c r="O104" s="133">
        <f>IF(O$2,Annual!O104-MeanTrendFinal!O104,Annual!O104)</f>
        <v>6.315072711369961</v>
      </c>
      <c r="P104" s="133">
        <f>IF(P$2,Annual!P104-MeanTrendFinal!P104,Annual!P104)</f>
        <v>0.36547454552911762</v>
      </c>
      <c r="Q104" s="133">
        <f>IF(Q$2,Annual!Q104-MeanTrendFinal!Q104,Annual!Q104)</f>
        <v>1492.7675131836295</v>
      </c>
      <c r="R104" s="133">
        <f>IF(R$2,Annual!R104-MeanTrendFinal!R104,Annual!R104)</f>
        <v>0.38260767533854234</v>
      </c>
      <c r="S104" s="133">
        <f>IF(S$2,Annual!S104-MeanTrendFinal!S104,Annual!S104)</f>
        <v>6.5461180158974591E-2</v>
      </c>
      <c r="T104" s="133">
        <f>IF(T$2,Annual!T104-MeanTrendFinal!T104,Annual!T104)</f>
        <v>0.31714649517957172</v>
      </c>
      <c r="U104" s="133">
        <f>IF(U$2,Annual!U104-MeanTrendFinal!U104,Annual!U104)</f>
        <v>505.32245459369693</v>
      </c>
      <c r="V104" s="133">
        <f>IF(V$2,Annual!V104-MeanTrendFinal!V104,Annual!V104)</f>
        <v>3.7612850040912527</v>
      </c>
      <c r="W104" s="133">
        <f>IF(W$2,Annual!W104-MeanTrendFinal!W104,Annual!W104)</f>
        <v>506.29307633783577</v>
      </c>
      <c r="X104" s="133">
        <f>IF(X$2,Annual!X104-MeanTrendFinal!X104,Annual!X104)</f>
        <v>0.42668049497454064</v>
      </c>
      <c r="Y104" s="133">
        <f>IF(Y$2,Annual!Y104-MeanTrendFinal!Y104,Annual!Y104)</f>
        <v>0.35934888304689494</v>
      </c>
      <c r="Z104" s="133">
        <f>IF(Z$2,Annual!Z104-MeanTrendFinal!Z104,Annual!Z104)</f>
        <v>359.47407839634127</v>
      </c>
      <c r="AA104" s="133">
        <f>IF(AA$2,Annual!AA104-MeanTrendFinal!AA104,Annual!AA104)</f>
        <v>366.81295275059165</v>
      </c>
      <c r="AB104" s="133">
        <f>IF(AB$2,Annual!AB104-MeanTrendFinal!AB104,Annual!AB104)</f>
        <v>-7.3388743542503381</v>
      </c>
      <c r="AC104" s="133">
        <f>IF(AC$2,Annual!AC104-MeanTrendFinal!AC104,Annual!AC104)</f>
        <v>7.061509549455419</v>
      </c>
      <c r="AD104" s="133">
        <f>IF(AD$2,Annual!AD104-MeanTrendFinal!AD104,Annual!AD104)</f>
        <v>0.98132406993628396</v>
      </c>
    </row>
    <row r="105" spans="1:30">
      <c r="A105" t="s">
        <v>366</v>
      </c>
      <c r="B105" s="133">
        <f>IF(B$2,Annual!B105-MeanTrendFinal!B105,Annual!B105)</f>
        <v>0.68554668100624383</v>
      </c>
      <c r="C105" s="133">
        <f>IF(C$2,Annual!C105-MeanTrendFinal!C105,Annual!C105)</f>
        <v>1.1713910550177786</v>
      </c>
      <c r="D105" s="133">
        <f>IF(D$2,Annual!D105-MeanTrendFinal!D105,Annual!D105)</f>
        <v>1479.8362126596094</v>
      </c>
      <c r="E105" s="133">
        <f>IF(E$2,Annual!E105-MeanTrendFinal!E105,Annual!E105)</f>
        <v>1491.0683065500698</v>
      </c>
      <c r="F105" s="133">
        <f>IF(F$2,Annual!F105-MeanTrendFinal!F105,Annual!F105)</f>
        <v>1518.7129032015964</v>
      </c>
      <c r="G105" s="133">
        <f>IF(G$2,Annual!G105-MeanTrendFinal!G105,Annual!G105)</f>
        <v>1.3182702836274984</v>
      </c>
      <c r="H105" s="133">
        <f>IF(H$2,Annual!H105-MeanTrendFinal!H105,Annual!H105)</f>
        <v>0.33236016622470999</v>
      </c>
      <c r="I105" s="133">
        <f>IF(I$2,Annual!I105-MeanTrendFinal!I105,Annual!I105)</f>
        <v>0.67710676919592316</v>
      </c>
      <c r="J105" s="133">
        <f>IF(J$2,Annual!J105-MeanTrendFinal!J105,Annual!J105)</f>
        <v>0.48071342805346973</v>
      </c>
      <c r="K105" s="133">
        <f>IF(K$2,Annual!K105-MeanTrendFinal!K105,Annual!K105)</f>
        <v>1.2792071643599763</v>
      </c>
      <c r="L105" s="133">
        <f>IF(L$2,Annual!L105-MeanTrendFinal!L105,Annual!L105)</f>
        <v>0.60210039516402214</v>
      </c>
      <c r="M105" s="133">
        <f>IF(M$2,Annual!M105-MeanTrendFinal!M105,Annual!M105)</f>
        <v>451.23584202205842</v>
      </c>
      <c r="N105" s="133">
        <f>IF(N$2,Annual!N105-MeanTrendFinal!N105,Annual!N105)</f>
        <v>0.34931553668844373</v>
      </c>
      <c r="O105" s="133">
        <f>IF(O$2,Annual!O105-MeanTrendFinal!O105,Annual!O105)</f>
        <v>0.55460569469859533</v>
      </c>
      <c r="P105" s="133">
        <f>IF(P$2,Annual!P105-MeanTrendFinal!P105,Annual!P105)</f>
        <v>-5.2990424439391797</v>
      </c>
      <c r="Q105" s="133">
        <f>IF(Q$2,Annual!Q105-MeanTrendFinal!Q105,Annual!Q105)</f>
        <v>1494.3153727710685</v>
      </c>
      <c r="R105" s="133">
        <f>IF(R$2,Annual!R105-MeanTrendFinal!R105,Annual!R105)</f>
        <v>0.44591529503551747</v>
      </c>
      <c r="S105" s="133">
        <f>IF(S$2,Annual!S105-MeanTrendFinal!S105,Annual!S105)</f>
        <v>7.4521014235846325E-2</v>
      </c>
      <c r="T105" s="133">
        <f>IF(T$2,Annual!T105-MeanTrendFinal!T105,Annual!T105)</f>
        <v>0.3713942807996603</v>
      </c>
      <c r="U105" s="133">
        <f>IF(U$2,Annual!U105-MeanTrendFinal!U105,Annual!U105)</f>
        <v>506.35131215812487</v>
      </c>
      <c r="V105" s="133">
        <f>IF(V$2,Annual!V105-MeanTrendFinal!V105,Annual!V105)</f>
        <v>0.5250715124408778</v>
      </c>
      <c r="W105" s="133">
        <f>IF(W$2,Annual!W105-MeanTrendFinal!W105,Annual!W105)</f>
        <v>504.00297570755095</v>
      </c>
      <c r="X105" s="133">
        <f>IF(X$2,Annual!X105-MeanTrendFinal!X105,Annual!X105)</f>
        <v>0.85905077017729425</v>
      </c>
      <c r="Y105" s="133">
        <f>IF(Y$2,Annual!Y105-MeanTrendFinal!Y105,Annual!Y105)</f>
        <v>0.85972950625006206</v>
      </c>
      <c r="Z105" s="133">
        <f>IF(Z$2,Annual!Z105-MeanTrendFinal!Z105,Annual!Z105)</f>
        <v>360.56789763341885</v>
      </c>
      <c r="AA105" s="133">
        <f>IF(AA$2,Annual!AA105-MeanTrendFinal!AA105,Annual!AA105)</f>
        <v>368.24959323669827</v>
      </c>
      <c r="AB105" s="133">
        <f>IF(AB$2,Annual!AB105-MeanTrendFinal!AB105,Annual!AB105)</f>
        <v>-7.6816956032793691</v>
      </c>
      <c r="AC105" s="133">
        <f>IF(AC$2,Annual!AC105-MeanTrendFinal!AC105,Annual!AC105)</f>
        <v>7.3555554567087604</v>
      </c>
      <c r="AD105" s="133">
        <f>IF(AD$2,Annual!AD105-MeanTrendFinal!AD105,Annual!AD105)</f>
        <v>1.02160648591448</v>
      </c>
    </row>
    <row r="106" spans="1:30">
      <c r="A106" t="s">
        <v>367</v>
      </c>
      <c r="B106" s="133">
        <f>IF(B$2,Annual!B106-MeanTrendFinal!B106,Annual!B106)</f>
        <v>2.3631960239789862</v>
      </c>
      <c r="C106" s="133">
        <f>IF(C$2,Annual!C106-MeanTrendFinal!C106,Annual!C106)</f>
        <v>1.506450679690019</v>
      </c>
      <c r="D106" s="133">
        <f>IF(D$2,Annual!D106-MeanTrendFinal!D106,Annual!D106)</f>
        <v>1490.6936426668919</v>
      </c>
      <c r="E106" s="133">
        <f>IF(E$2,Annual!E106-MeanTrendFinal!E106,Annual!E106)</f>
        <v>1500.3526342621653</v>
      </c>
      <c r="F106" s="133">
        <f>IF(F$2,Annual!F106-MeanTrendFinal!F106,Annual!F106)</f>
        <v>1526.0341904876227</v>
      </c>
      <c r="G106" s="133">
        <f>IF(G$2,Annual!G106-MeanTrendFinal!G106,Annual!G106)</f>
        <v>1.1048861207992644</v>
      </c>
      <c r="H106" s="133">
        <f>IF(H$2,Annual!H106-MeanTrendFinal!H106,Annual!H106)</f>
        <v>7.3376560164271964</v>
      </c>
      <c r="I106" s="133">
        <f>IF(I$2,Annual!I106-MeanTrendFinal!I106,Annual!I106)</f>
        <v>1.1601338332605238</v>
      </c>
      <c r="J106" s="133">
        <f>IF(J$2,Annual!J106-MeanTrendFinal!J106,Annual!J106)</f>
        <v>0.72732680322946663</v>
      </c>
      <c r="K106" s="133">
        <f>IF(K$2,Annual!K106-MeanTrendFinal!K106,Annual!K106)</f>
        <v>1.2792071643599763</v>
      </c>
      <c r="L106" s="133">
        <f>IF(L$2,Annual!L106-MeanTrendFinal!L106,Annual!L106)</f>
        <v>0.11907333109952895</v>
      </c>
      <c r="M106" s="133">
        <f>IF(M$2,Annual!M106-MeanTrendFinal!M106,Annual!M106)</f>
        <v>455.72864594285642</v>
      </c>
      <c r="N106" s="133">
        <f>IF(N$2,Annual!N106-MeanTrendFinal!N106,Annual!N106)</f>
        <v>8.4238799743619808</v>
      </c>
      <c r="O106" s="133">
        <f>IF(O$2,Annual!O106-MeanTrendFinal!O106,Annual!O106)</f>
        <v>3.8192959535680968</v>
      </c>
      <c r="P106" s="133">
        <f>IF(P$2,Annual!P106-MeanTrendFinal!P106,Annual!P106)</f>
        <v>-1.5417751090240643</v>
      </c>
      <c r="Q106" s="133">
        <f>IF(Q$2,Annual!Q106-MeanTrendFinal!Q106,Annual!Q106)</f>
        <v>1495.5392698264498</v>
      </c>
      <c r="R106" s="133">
        <f>IF(R$2,Annual!R106-MeanTrendFinal!R106,Annual!R106)</f>
        <v>0.52176306462921074</v>
      </c>
      <c r="S106" s="133">
        <f>IF(S$2,Annual!S106-MeanTrendFinal!S106,Annual!S106)</f>
        <v>0.11918852509427125</v>
      </c>
      <c r="T106" s="133">
        <f>IF(T$2,Annual!T106-MeanTrendFinal!T106,Annual!T106)</f>
        <v>0.40257453953493527</v>
      </c>
      <c r="U106" s="133">
        <f>IF(U$2,Annual!U106-MeanTrendFinal!U106,Annual!U106)</f>
        <v>507.08961885954585</v>
      </c>
      <c r="V106" s="133">
        <f>IF(V$2,Annual!V106-MeanTrendFinal!V106,Annual!V106)</f>
        <v>-2.6454628605806718</v>
      </c>
      <c r="W106" s="133">
        <f>IF(W$2,Annual!W106-MeanTrendFinal!W106,Annual!W106)</f>
        <v>488.359934167132</v>
      </c>
      <c r="X106" s="133">
        <f>IF(X$2,Annual!X106-MeanTrendFinal!X106,Annual!X106)</f>
        <v>0.32164065676330011</v>
      </c>
      <c r="Y106" s="133">
        <f>IF(Y$2,Annual!Y106-MeanTrendFinal!Y106,Annual!Y106)</f>
        <v>0.31771875148374207</v>
      </c>
      <c r="Z106" s="133">
        <f>IF(Z$2,Annual!Z106-MeanTrendFinal!Z106,Annual!Z106)</f>
        <v>359.03252778300799</v>
      </c>
      <c r="AA106" s="133">
        <f>IF(AA$2,Annual!AA106-MeanTrendFinal!AA106,Annual!AA106)</f>
        <v>366.12776467818566</v>
      </c>
      <c r="AB106" s="133">
        <f>IF(AB$2,Annual!AB106-MeanTrendFinal!AB106,Annual!AB106)</f>
        <v>-7.0952368951777176</v>
      </c>
      <c r="AC106" s="133">
        <f>IF(AC$2,Annual!AC106-MeanTrendFinal!AC106,Annual!AC106)</f>
        <v>6.8421071477254003</v>
      </c>
      <c r="AD106" s="133">
        <f>IF(AD$2,Annual!AD106-MeanTrendFinal!AD106,Annual!AD106)</f>
        <v>0.9425518255614419</v>
      </c>
    </row>
    <row r="107" spans="1:30">
      <c r="A107" t="s">
        <v>368</v>
      </c>
      <c r="B107" s="133">
        <f>IF(B$2,Annual!B107-MeanTrendFinal!B107,Annual!B107)</f>
        <v>1.1079920433747503</v>
      </c>
      <c r="C107" s="133">
        <f>IF(C$2,Annual!C107-MeanTrendFinal!C107,Annual!C107)</f>
        <v>1.4771768128198914</v>
      </c>
      <c r="D107" s="133">
        <f>IF(D$2,Annual!D107-MeanTrendFinal!D107,Annual!D107)</f>
        <v>1486.9641559300683</v>
      </c>
      <c r="E107" s="133">
        <f>IF(E$2,Annual!E107-MeanTrendFinal!E107,Annual!E107)</f>
        <v>1497.8698358615445</v>
      </c>
      <c r="F107" s="133">
        <f>IF(F$2,Annual!F107-MeanTrendFinal!F107,Annual!F107)</f>
        <v>1525.5718245917644</v>
      </c>
      <c r="G107" s="133">
        <f>IF(G$2,Annual!G107-MeanTrendFinal!G107,Annual!G107)</f>
        <v>1.3649812105061443</v>
      </c>
      <c r="H107" s="133">
        <f>IF(H$2,Annual!H107-MeanTrendFinal!H107,Annual!H107)</f>
        <v>-1.4382977150360077</v>
      </c>
      <c r="I107" s="133">
        <f>IF(I$2,Annual!I107-MeanTrendFinal!I107,Annual!I107)</f>
        <v>0.95226952647369245</v>
      </c>
      <c r="J107" s="133">
        <f>IF(J$2,Annual!J107-MeanTrendFinal!J107,Annual!J107)</f>
        <v>0.79638963854264944</v>
      </c>
      <c r="K107" s="133">
        <f>IF(K$2,Annual!K107-MeanTrendFinal!K107,Annual!K107)</f>
        <v>1.2276893526757067</v>
      </c>
      <c r="L107" s="133">
        <f>IF(L$2,Annual!L107-MeanTrendFinal!L107,Annual!L107)</f>
        <v>0.27541982620200695</v>
      </c>
      <c r="M107" s="133">
        <f>IF(M$2,Annual!M107-MeanTrendFinal!M107,Annual!M107)</f>
        <v>451.35281953959714</v>
      </c>
      <c r="N107" s="133">
        <f>IF(N$2,Annual!N107-MeanTrendFinal!N107,Annual!N107)</f>
        <v>-4.5805691153933736</v>
      </c>
      <c r="O107" s="133">
        <f>IF(O$2,Annual!O107-MeanTrendFinal!O107,Annual!O107)</f>
        <v>4.104234597064746</v>
      </c>
      <c r="P107" s="133">
        <f>IF(P$2,Annual!P107-MeanTrendFinal!P107,Annual!P107)</f>
        <v>-0.27755404332394495</v>
      </c>
      <c r="Q107" s="133">
        <f>IF(Q$2,Annual!Q107-MeanTrendFinal!Q107,Annual!Q107)</f>
        <v>1495.8294986541882</v>
      </c>
      <c r="R107" s="133">
        <f>IF(R$2,Annual!R107-MeanTrendFinal!R107,Annual!R107)</f>
        <v>0.51831887494186235</v>
      </c>
      <c r="S107" s="133">
        <f>IF(S$2,Annual!S107-MeanTrendFinal!S107,Annual!S107)</f>
        <v>0.12804768708818312</v>
      </c>
      <c r="T107" s="133">
        <f>IF(T$2,Annual!T107-MeanTrendFinal!T107,Annual!T107)</f>
        <v>0.39027118785368364</v>
      </c>
      <c r="U107" s="133">
        <f>IF(U$2,Annual!U107-MeanTrendFinal!U107,Annual!U107)</f>
        <v>508.45560881141961</v>
      </c>
      <c r="V107" s="133">
        <f>IF(V$2,Annual!V107-MeanTrendFinal!V107,Annual!V107)</f>
        <v>1.1300500978215666</v>
      </c>
      <c r="W107" s="133">
        <f>IF(W$2,Annual!W107-MeanTrendFinal!W107,Annual!W107)</f>
        <v>497.60579818979613</v>
      </c>
      <c r="X107" s="133">
        <f>IF(X$2,Annual!X107-MeanTrendFinal!X107,Annual!X107)</f>
        <v>0.73580238195294356</v>
      </c>
      <c r="Y107" s="133">
        <f>IF(Y$2,Annual!Y107-MeanTrendFinal!Y107,Annual!Y107)</f>
        <v>0.74134999649650979</v>
      </c>
      <c r="Z107" s="133">
        <f>IF(Z$2,Annual!Z107-MeanTrendFinal!Z107,Annual!Z107)</f>
        <v>361.00406682897852</v>
      </c>
      <c r="AA107" s="133">
        <f>IF(AA$2,Annual!AA107-MeanTrendFinal!AA107,Annual!AA107)</f>
        <v>367.73262302416583</v>
      </c>
      <c r="AB107" s="133">
        <f>IF(AB$2,Annual!AB107-MeanTrendFinal!AB107,Annual!AB107)</f>
        <v>-6.7285561951872426</v>
      </c>
      <c r="AC107" s="133">
        <f>IF(AC$2,Annual!AC107-MeanTrendFinal!AC107,Annual!AC107)</f>
        <v>6.5375243419405997</v>
      </c>
      <c r="AD107" s="133">
        <f>IF(AD$2,Annual!AD107-MeanTrendFinal!AD107,Annual!AD107)</f>
        <v>0.98081574026448914</v>
      </c>
    </row>
    <row r="108" spans="1:30">
      <c r="A108" t="s">
        <v>369</v>
      </c>
      <c r="B108" s="133">
        <f>IF(B$2,Annual!B108-MeanTrendFinal!B108,Annual!B108)</f>
        <v>1.6971237246913518</v>
      </c>
      <c r="C108" s="133">
        <f>IF(C$2,Annual!C108-MeanTrendFinal!C108,Annual!C108)</f>
        <v>1.6781459190696069</v>
      </c>
      <c r="D108" s="133">
        <f>IF(D$2,Annual!D108-MeanTrendFinal!D108,Annual!D108)</f>
        <v>1488.1141366495194</v>
      </c>
      <c r="E108" s="133">
        <f>IF(E$2,Annual!E108-MeanTrendFinal!E108,Annual!E108)</f>
        <v>1498.5622993258548</v>
      </c>
      <c r="F108" s="133">
        <f>IF(F$2,Annual!F108-MeanTrendFinal!F108,Annual!F108)</f>
        <v>1526.089923274923</v>
      </c>
      <c r="G108" s="133">
        <f>IF(G$2,Annual!G108-MeanTrendFinal!G108,Annual!G108)</f>
        <v>1.841514063660199</v>
      </c>
      <c r="H108" s="133">
        <f>IF(H$2,Annual!H108-MeanTrendFinal!H108,Annual!H108)</f>
        <v>1.6709881633504509</v>
      </c>
      <c r="I108" s="133">
        <f>IF(I$2,Annual!I108-MeanTrendFinal!I108,Annual!I108)</f>
        <v>0.27613019166761177</v>
      </c>
      <c r="J108" s="133">
        <f>IF(J$2,Annual!J108-MeanTrendFinal!J108,Annual!J108)</f>
        <v>0.38860373386269131</v>
      </c>
      <c r="K108" s="133">
        <f>IF(K$2,Annual!K108-MeanTrendFinal!K108,Annual!K108)</f>
        <v>1.2197541042358082</v>
      </c>
      <c r="L108" s="133">
        <f>IF(L$2,Annual!L108-MeanTrendFinal!L108,Annual!L108)</f>
        <v>0.94362391256819433</v>
      </c>
      <c r="M108" s="133">
        <f>IF(M$2,Annual!M108-MeanTrendFinal!M108,Annual!M108)</f>
        <v>451.34904931107627</v>
      </c>
      <c r="N108" s="133">
        <f>IF(N$2,Annual!N108-MeanTrendFinal!N108,Annual!N108)</f>
        <v>1.3945382642982729</v>
      </c>
      <c r="O108" s="133">
        <f>IF(O$2,Annual!O108-MeanTrendFinal!O108,Annual!O108)</f>
        <v>2.5464378593388077</v>
      </c>
      <c r="P108" s="133">
        <f>IF(P$2,Annual!P108-MeanTrendFinal!P108,Annual!P108)</f>
        <v>-2.260092713661078</v>
      </c>
      <c r="Q108" s="133">
        <f>IF(Q$2,Annual!Q108-MeanTrendFinal!Q108,Annual!Q108)</f>
        <v>1496.8362954531901</v>
      </c>
      <c r="R108" s="133">
        <f>IF(R$2,Annual!R108-MeanTrendFinal!R108,Annual!R108)</f>
        <v>0.53200046840155124</v>
      </c>
      <c r="S108" s="133">
        <f>IF(S$2,Annual!S108-MeanTrendFinal!S108,Annual!S108)</f>
        <v>0.11630902415516195</v>
      </c>
      <c r="T108" s="133">
        <f>IF(T$2,Annual!T108-MeanTrendFinal!T108,Annual!T108)</f>
        <v>0.41569144424639998</v>
      </c>
      <c r="U108" s="133">
        <f>IF(U$2,Annual!U108-MeanTrendFinal!U108,Annual!U108)</f>
        <v>508.73812448181485</v>
      </c>
      <c r="V108" s="133">
        <f>IF(V$2,Annual!V108-MeanTrendFinal!V108,Annual!V108)</f>
        <v>-1.1574970482440605</v>
      </c>
      <c r="W108" s="133">
        <f>IF(W$2,Annual!W108-MeanTrendFinal!W108,Annual!W108)</f>
        <v>493.30669859058173</v>
      </c>
      <c r="X108" s="133">
        <f>IF(X$2,Annual!X108-MeanTrendFinal!X108,Annual!X108)</f>
        <v>1.0316260073719441</v>
      </c>
      <c r="Y108" s="133">
        <f>IF(Y$2,Annual!Y108-MeanTrendFinal!Y108,Annual!Y108)</f>
        <v>1.0298880720340797</v>
      </c>
      <c r="Z108" s="133">
        <f>IF(Z$2,Annual!Z108-MeanTrendFinal!Z108,Annual!Z108)</f>
        <v>359.34673934242392</v>
      </c>
      <c r="AA108" s="133">
        <f>IF(AA$2,Annual!AA108-MeanTrendFinal!AA108,Annual!AA108)</f>
        <v>366.05185580559453</v>
      </c>
      <c r="AB108" s="133">
        <f>IF(AB$2,Annual!AB108-MeanTrendFinal!AB108,Annual!AB108)</f>
        <v>-6.7051164631705973</v>
      </c>
      <c r="AC108" s="133">
        <f>IF(AC$2,Annual!AC108-MeanTrendFinal!AC108,Annual!AC108)</f>
        <v>6.45613501250463</v>
      </c>
      <c r="AD108" s="133">
        <f>IF(AD$2,Annual!AD108-MeanTrendFinal!AD108,Annual!AD108)</f>
        <v>1.05824335620636</v>
      </c>
    </row>
    <row r="109" spans="1:30">
      <c r="A109" t="s">
        <v>370</v>
      </c>
      <c r="B109" s="133">
        <f>IF(B$2,Annual!B109-MeanTrendFinal!B109,Annual!B109)</f>
        <v>0.76978409677579407</v>
      </c>
      <c r="C109" s="133">
        <f>IF(C$2,Annual!C109-MeanTrendFinal!C109,Annual!C109)</f>
        <v>0.49266112857537792</v>
      </c>
      <c r="D109" s="133">
        <f>IF(D$2,Annual!D109-MeanTrendFinal!D109,Annual!D109)</f>
        <v>1488.7662667420768</v>
      </c>
      <c r="E109" s="133">
        <f>IF(E$2,Annual!E109-MeanTrendFinal!E109,Annual!E109)</f>
        <v>1499.4082499463968</v>
      </c>
      <c r="F109" s="133">
        <f>IF(F$2,Annual!F109-MeanTrendFinal!F109,Annual!F109)</f>
        <v>1527.7227173466222</v>
      </c>
      <c r="G109" s="133">
        <f>IF(G$2,Annual!G109-MeanTrendFinal!G109,Annual!G109)</f>
        <v>1.7470157901183114</v>
      </c>
      <c r="H109" s="133">
        <f>IF(H$2,Annual!H109-MeanTrendFinal!H109,Annual!H109)</f>
        <v>9.362446721808837</v>
      </c>
      <c r="I109" s="133">
        <f>IF(I$2,Annual!I109-MeanTrendFinal!I109,Annual!I109)</f>
        <v>0.27265518964663116</v>
      </c>
      <c r="J109" s="133">
        <f>IF(J$2,Annual!J109-MeanTrendFinal!J109,Annual!J109)</f>
        <v>0.24227521290400844</v>
      </c>
      <c r="K109" s="133">
        <f>IF(K$2,Annual!K109-MeanTrendFinal!K109,Annual!K109)</f>
        <v>1.2197541042358082</v>
      </c>
      <c r="L109" s="133">
        <f>IF(L$2,Annual!L109-MeanTrendFinal!L109,Annual!L109)</f>
        <v>0.94709891458916051</v>
      </c>
      <c r="M109" s="133">
        <f>IF(M$2,Annual!M109-MeanTrendFinal!M109,Annual!M109)</f>
        <v>448.45493893975055</v>
      </c>
      <c r="N109" s="133">
        <f>IF(N$2,Annual!N109-MeanTrendFinal!N109,Annual!N109)</f>
        <v>-2.7441225347049958</v>
      </c>
      <c r="O109" s="133">
        <f>IF(O$2,Annual!O109-MeanTrendFinal!O109,Annual!O109)</f>
        <v>-3.2837513209388347</v>
      </c>
      <c r="P109" s="133">
        <f>IF(P$2,Annual!P109-MeanTrendFinal!P109,Annual!P109)</f>
        <v>-7.5704216603050352</v>
      </c>
      <c r="Q109" s="133">
        <f>IF(Q$2,Annual!Q109-MeanTrendFinal!Q109,Annual!Q109)</f>
        <v>1496.5458397272253</v>
      </c>
      <c r="R109" s="133">
        <f>IF(R$2,Annual!R109-MeanTrendFinal!R109,Annual!R109)</f>
        <v>0.47580830546313624</v>
      </c>
      <c r="S109" s="133">
        <f>IF(S$2,Annual!S109-MeanTrendFinal!S109,Annual!S109)</f>
        <v>0.10605616864725921</v>
      </c>
      <c r="T109" s="133">
        <f>IF(T$2,Annual!T109-MeanTrendFinal!T109,Annual!T109)</f>
        <v>0.36975213681588032</v>
      </c>
      <c r="U109" s="133">
        <f>IF(U$2,Annual!U109-MeanTrendFinal!U109,Annual!U109)</f>
        <v>509.41132919364139</v>
      </c>
      <c r="V109" s="133">
        <f>IF(V$2,Annual!V109-MeanTrendFinal!V109,Annual!V109)</f>
        <v>8.9067921513841242E-2</v>
      </c>
      <c r="W109" s="133">
        <f>IF(W$2,Annual!W109-MeanTrendFinal!W109,Annual!W109)</f>
        <v>491.29478615345568</v>
      </c>
      <c r="X109" s="133">
        <f>IF(X$2,Annual!X109-MeanTrendFinal!X109,Annual!X109)</f>
        <v>1.3972913707740453</v>
      </c>
      <c r="Y109" s="133">
        <f>IF(Y$2,Annual!Y109-MeanTrendFinal!Y109,Annual!Y109)</f>
        <v>1.3584707370937643</v>
      </c>
      <c r="Z109" s="133">
        <f>IF(Z$2,Annual!Z109-MeanTrendFinal!Z109,Annual!Z109)</f>
        <v>357.87648945261577</v>
      </c>
      <c r="AA109" s="133">
        <f>IF(AA$2,Annual!AA109-MeanTrendFinal!AA109,Annual!AA109)</f>
        <v>364.44406212236237</v>
      </c>
      <c r="AB109" s="133">
        <f>IF(AB$2,Annual!AB109-MeanTrendFinal!AB109,Annual!AB109)</f>
        <v>-6.5675726697465633</v>
      </c>
      <c r="AC109" s="133">
        <f>IF(AC$2,Annual!AC109-MeanTrendFinal!AC109,Annual!AC109)</f>
        <v>6.4206132914312093</v>
      </c>
      <c r="AD109" s="133">
        <f>IF(AD$2,Annual!AD109-MeanTrendFinal!AD109,Annual!AD109)</f>
        <v>1.1012997156652999</v>
      </c>
    </row>
    <row r="110" spans="1:30">
      <c r="A110" t="s">
        <v>462</v>
      </c>
      <c r="B110" s="133">
        <f>IF(B$2,Annual!B110-MeanTrendFinal!B110,Annual!B110)</f>
        <v>1.3713704074490352</v>
      </c>
      <c r="C110" s="133">
        <f>IF(C$2,Annual!C110-MeanTrendFinal!C110,Annual!C110)</f>
        <v>1.5954390324342427</v>
      </c>
      <c r="D110" s="133">
        <f>IF(D$2,Annual!D110-MeanTrendFinal!D110,Annual!D110)</f>
        <v>1491.8472502455654</v>
      </c>
      <c r="E110" s="133">
        <f>IF(E$2,Annual!E110-MeanTrendFinal!E110,Annual!E110)</f>
        <v>1502.1670068952806</v>
      </c>
      <c r="F110" s="133">
        <f>IF(F$2,Annual!F110-MeanTrendFinal!F110,Annual!F110)</f>
        <v>1528.6863462017611</v>
      </c>
      <c r="G110" s="133">
        <f>IF(G$2,Annual!G110-MeanTrendFinal!G110,Annual!G110)</f>
        <v>1.5239893256428161</v>
      </c>
      <c r="H110" s="133">
        <f>IF(H$2,Annual!H110-MeanTrendFinal!H110,Annual!H110)</f>
        <v>2.7974947834209729</v>
      </c>
      <c r="I110" s="133">
        <f>IF(I$2,Annual!I110-MeanTrendFinal!I110,Annual!I110)</f>
        <v>0.61146254249528909</v>
      </c>
      <c r="J110" s="133">
        <f>IF(J$2,Annual!J110-MeanTrendFinal!J110,Annual!J110)</f>
        <v>0.29102784235330859</v>
      </c>
      <c r="K110" s="133">
        <f>IF(K$2,Annual!K110-MeanTrendFinal!K110,Annual!K110)</f>
        <v>1.2197541042358082</v>
      </c>
      <c r="L110" s="133">
        <f>IF(L$2,Annual!L110-MeanTrendFinal!L110,Annual!L110)</f>
        <v>0.60829156174054677</v>
      </c>
      <c r="M110" s="133">
        <f>IF(M$2,Annual!M110-MeanTrendFinal!M110,Annual!M110)</f>
        <v>447.72205476293692</v>
      </c>
      <c r="N110" s="133">
        <f>IF(N$2,Annual!N110-MeanTrendFinal!N110,Annual!N110)</f>
        <v>-1.1133495389159975</v>
      </c>
      <c r="O110" s="133">
        <f>IF(O$2,Annual!O110-MeanTrendFinal!O110,Annual!O110)</f>
        <v>0.29927581761472966</v>
      </c>
      <c r="P110" s="133">
        <f>IF(P$2,Annual!P110-MeanTrendFinal!P110,Annual!P110)</f>
        <v>-3.9078325981100033</v>
      </c>
      <c r="Q110" s="133">
        <f>IF(Q$2,Annual!Q110-MeanTrendFinal!Q110,Annual!Q110)</f>
        <v>1500.8003139086845</v>
      </c>
      <c r="R110" s="133">
        <f>IF(R$2,Annual!R110-MeanTrendFinal!R110,Annual!R110)</f>
        <v>0.39805595847125358</v>
      </c>
      <c r="S110" s="133">
        <f>IF(S$2,Annual!S110-MeanTrendFinal!S110,Annual!S110)</f>
        <v>7.926386034217088E-2</v>
      </c>
      <c r="T110" s="133">
        <f>IF(T$2,Annual!T110-MeanTrendFinal!T110,Annual!T110)</f>
        <v>0.31879209812907172</v>
      </c>
      <c r="U110" s="133">
        <f>IF(U$2,Annual!U110-MeanTrendFinal!U110,Annual!U110)</f>
        <v>510.20090484552634</v>
      </c>
      <c r="V110" s="133">
        <f>IF(V$2,Annual!V110-MeanTrendFinal!V110,Annual!V110)</f>
        <v>1.147715642650482</v>
      </c>
      <c r="W110" s="133">
        <f>IF(W$2,Annual!W110-MeanTrendFinal!W110,Annual!W110)</f>
        <v>492.60505588965958</v>
      </c>
      <c r="X110" s="133">
        <f>IF(X$2,Annual!X110-MeanTrendFinal!X110,Annual!X110)</f>
        <v>0.90027893805606496</v>
      </c>
      <c r="Y110" s="133">
        <f>IF(Y$2,Annual!Y110-MeanTrendFinal!Y110,Annual!Y110)</f>
        <v>0.90316425046097493</v>
      </c>
      <c r="Z110" s="133">
        <f>IF(Z$2,Annual!Z110-MeanTrendFinal!Z110,Annual!Z110)</f>
        <v>359.55649462801301</v>
      </c>
      <c r="AA110" s="133">
        <f>IF(AA$2,Annual!AA110-MeanTrendFinal!AA110,Annual!AA110)</f>
        <v>366.13007174121452</v>
      </c>
      <c r="AB110" s="133">
        <f>IF(AB$2,Annual!AB110-MeanTrendFinal!AB110,Annual!AB110)</f>
        <v>-6.5735771132015106</v>
      </c>
      <c r="AC110" s="133">
        <f>IF(AC$2,Annual!AC110-MeanTrendFinal!AC110,Annual!AC110)</f>
        <v>6.3636589016094796</v>
      </c>
      <c r="AD110" s="133">
        <f>IF(AD$2,Annual!AD110-MeanTrendFinal!AD110,Annual!AD110)</f>
        <v>0.98975417011951305</v>
      </c>
    </row>
    <row r="111" spans="1:30">
      <c r="A111" t="s">
        <v>652</v>
      </c>
      <c r="B111" s="133">
        <f>IF(B$2,Annual!B111-MeanTrendFinal!B111,Annual!B111)</f>
        <v>0.82580904701536895</v>
      </c>
      <c r="C111" s="133">
        <f>IF(C$2,Annual!C111-MeanTrendFinal!C111,Annual!C111)</f>
        <v>0.43834245628957547</v>
      </c>
      <c r="D111" s="133">
        <f>IF(D$2,Annual!D111-MeanTrendFinal!D111,Annual!D111)</f>
        <v>1493.5604401548721</v>
      </c>
      <c r="E111" s="133">
        <f>IF(E$2,Annual!E111-MeanTrendFinal!E111,Annual!E111)</f>
        <v>1503.9951105529158</v>
      </c>
      <c r="F111" s="133">
        <f>IF(F$2,Annual!F111-MeanTrendFinal!F111,Annual!F111)</f>
        <v>1531.6752514063885</v>
      </c>
      <c r="G111" s="133">
        <f>IF(G$2,Annual!G111-MeanTrendFinal!G111,Annual!G111)</f>
        <v>1.2851892667423925</v>
      </c>
      <c r="H111" s="133">
        <f>IF(H$2,Annual!H111-MeanTrendFinal!H111,Annual!H111)</f>
        <v>-3.2385867896815412</v>
      </c>
      <c r="I111" s="133">
        <f>IF(I$2,Annual!I111-MeanTrendFinal!I111,Annual!I111)</f>
        <v>0.31018150720498738</v>
      </c>
      <c r="J111" s="133">
        <f>IF(J$2,Annual!J111-MeanTrendFinal!J111,Annual!J111)</f>
        <v>7.5485220205706582E-2</v>
      </c>
      <c r="K111" s="133">
        <f>IF(K$2,Annual!K111-MeanTrendFinal!K111,Annual!K111)</f>
        <v>1.2197541042358082</v>
      </c>
      <c r="L111" s="133">
        <f>IF(L$2,Annual!L111-MeanTrendFinal!L111,Annual!L111)</f>
        <v>0.90957259703087245</v>
      </c>
      <c r="M111" s="133">
        <f>IF(M$2,Annual!M111-MeanTrendFinal!M111,Annual!M111)</f>
        <v>446.92359087472585</v>
      </c>
      <c r="N111" s="133">
        <f>IF(N$2,Annual!N111-MeanTrendFinal!N111,Annual!N111)</f>
        <v>-1.0768475647207509</v>
      </c>
      <c r="O111" s="133">
        <f>IF(O$2,Annual!O111-MeanTrendFinal!O111,Annual!O111)</f>
        <v>0.57228859309336366</v>
      </c>
      <c r="P111" s="133">
        <f>IF(P$2,Annual!P111-MeanTrendFinal!P111,Annual!P111)</f>
        <v>-2.665508749387167</v>
      </c>
      <c r="Q111" s="133">
        <f>IF(Q$2,Annual!Q111-MeanTrendFinal!Q111,Annual!Q111)</f>
        <v>1498.8613501330517</v>
      </c>
      <c r="R111" s="133">
        <f>IF(R$2,Annual!R111-MeanTrendFinal!R111,Annual!R111)</f>
        <v>0.39827268268456584</v>
      </c>
      <c r="S111" s="133">
        <f>IF(S$2,Annual!S111-MeanTrendFinal!S111,Annual!S111)</f>
        <v>7.2899255747203934E-2</v>
      </c>
      <c r="T111" s="133">
        <f>IF(T$2,Annual!T111-MeanTrendFinal!T111,Annual!T111)</f>
        <v>0.32537342693736471</v>
      </c>
      <c r="U111" s="133">
        <f>IF(U$2,Annual!U111-MeanTrendFinal!U111,Annual!U111)</f>
        <v>511.18482509108037</v>
      </c>
      <c r="V111" s="133">
        <f>IF(V$2,Annual!V111-MeanTrendFinal!V111,Annual!V111)</f>
        <v>0.52886502986151385</v>
      </c>
      <c r="W111" s="133">
        <f>IF(W$2,Annual!W111-MeanTrendFinal!W111,Annual!W111)</f>
        <v>492.31340943198154</v>
      </c>
      <c r="X111" s="133">
        <f>IF(X$2,Annual!X111-MeanTrendFinal!X111,Annual!X111)</f>
        <v>0.93830205707297054</v>
      </c>
      <c r="Y111" s="133">
        <f>IF(Y$2,Annual!Y111-MeanTrendFinal!Y111,Annual!Y111)</f>
        <v>0.92251951487103412</v>
      </c>
      <c r="Z111" s="133">
        <f>IF(Z$2,Annual!Z111-MeanTrendFinal!Z111,Annual!Z111)</f>
        <v>358.79448153572184</v>
      </c>
      <c r="AA111" s="133">
        <f>IF(AA$2,Annual!AA111-MeanTrendFinal!AA111,Annual!AA111)</f>
        <v>365.16995441119582</v>
      </c>
      <c r="AB111" s="133">
        <f>IF(AB$2,Annual!AB111-MeanTrendFinal!AB111,Annual!AB111)</f>
        <v>-6.3754728754739682</v>
      </c>
      <c r="AC111" s="133">
        <f>IF(AC$2,Annual!AC111-MeanTrendFinal!AC111,Annual!AC111)</f>
        <v>6.14886989750865</v>
      </c>
      <c r="AD111" s="133">
        <f>IF(AD$2,Annual!AD111-MeanTrendFinal!AD111,Annual!AD111)</f>
        <v>1.00102647446071</v>
      </c>
    </row>
    <row r="112" spans="1:30">
      <c r="A112" t="s">
        <v>653</v>
      </c>
      <c r="B112" s="133">
        <f>IF(B$2,Annual!B112-MeanTrendFinal!B112,Annual!B112)</f>
        <v>0.66203000706543946</v>
      </c>
      <c r="C112" s="133">
        <f>IF(C$2,Annual!C112-MeanTrendFinal!C112,Annual!C112)</f>
        <v>1.1746239576023498</v>
      </c>
      <c r="D112" s="133">
        <f>IF(D$2,Annual!D112-MeanTrendFinal!D112,Annual!D112)</f>
        <v>1490.4175357845104</v>
      </c>
      <c r="E112" s="133">
        <f>IF(E$2,Annual!E112-MeanTrendFinal!E112,Annual!E112)</f>
        <v>1501.4059025008817</v>
      </c>
      <c r="F112" s="133">
        <f>IF(F$2,Annual!F112-MeanTrendFinal!F112,Annual!F112)</f>
        <v>1528.4369619829763</v>
      </c>
      <c r="G112" s="133">
        <f>IF(G$2,Annual!G112-MeanTrendFinal!G112,Annual!G112)</f>
        <v>1.2595240591068091</v>
      </c>
      <c r="H112" s="133">
        <f>IF(H$2,Annual!H112-MeanTrendFinal!H112,Annual!H112)</f>
        <v>2.1190130937354112</v>
      </c>
      <c r="I112" s="133">
        <f>IF(I$2,Annual!I112-MeanTrendFinal!I112,Annual!I112)</f>
        <v>0.10370674876858388</v>
      </c>
      <c r="J112" s="133">
        <f>IF(J$2,Annual!J112-MeanTrendFinal!J112,Annual!J112)</f>
        <v>0.18939586707746869</v>
      </c>
      <c r="K112" s="133">
        <f>IF(K$2,Annual!K112-MeanTrendFinal!K112,Annual!K112)</f>
        <v>1.2197541042358082</v>
      </c>
      <c r="L112" s="133">
        <f>IF(L$2,Annual!L112-MeanTrendFinal!L112,Annual!L112)</f>
        <v>1.1160473554671659</v>
      </c>
      <c r="M112" s="133">
        <f>IF(M$2,Annual!M112-MeanTrendFinal!M112,Annual!M112)</f>
        <v>448.44704007503066</v>
      </c>
      <c r="N112" s="133">
        <f>IF(N$2,Annual!N112-MeanTrendFinal!N112,Annual!N112)</f>
        <v>2.4823728591318428</v>
      </c>
      <c r="O112" s="133">
        <f>IF(O$2,Annual!O112-MeanTrendFinal!O112,Annual!O112)</f>
        <v>1.7094379229110019</v>
      </c>
      <c r="P112" s="133">
        <f>IF(P$2,Annual!P112-MeanTrendFinal!P112,Annual!P112)</f>
        <v>-2.734923925954925</v>
      </c>
      <c r="Q112" s="133">
        <f>IF(Q$2,Annual!Q112-MeanTrendFinal!Q112,Annual!Q112)</f>
        <v>1500.6002576639235</v>
      </c>
      <c r="R112" s="133">
        <f>IF(R$2,Annual!R112-MeanTrendFinal!R112,Annual!R112)</f>
        <v>0.44744768570189514</v>
      </c>
      <c r="S112" s="133">
        <f>IF(S$2,Annual!S112-MeanTrendFinal!S112,Annual!S112)</f>
        <v>6.8665091518301732E-2</v>
      </c>
      <c r="T112" s="133">
        <f>IF(T$2,Annual!T112-MeanTrendFinal!T112,Annual!T112)</f>
        <v>0.37878259418359944</v>
      </c>
      <c r="U112" s="133">
        <f>IF(U$2,Annual!U112-MeanTrendFinal!U112,Annual!U112)</f>
        <v>512.23469351916992</v>
      </c>
      <c r="V112" s="133">
        <f>IF(V$2,Annual!V112-MeanTrendFinal!V112,Annual!V112)</f>
        <v>-1.045296568995191</v>
      </c>
      <c r="W112" s="133">
        <f>IF(W$2,Annual!W112-MeanTrendFinal!W112,Annual!W112)</f>
        <v>482.97295453259272</v>
      </c>
      <c r="X112" s="133">
        <f>IF(X$2,Annual!X112-MeanTrendFinal!X112,Annual!X112)</f>
        <v>1.2491568786944462</v>
      </c>
      <c r="Y112" s="133">
        <f>IF(Y$2,Annual!Y112-MeanTrendFinal!Y112,Annual!Y112)</f>
        <v>1.2608729798513352</v>
      </c>
      <c r="Z112" s="133">
        <f>IF(Z$2,Annual!Z112-MeanTrendFinal!Z112,Annual!Z112)</f>
        <v>360.32936094068918</v>
      </c>
      <c r="AA112" s="133">
        <f>IF(AA$2,Annual!AA112-MeanTrendFinal!AA112,Annual!AA112)</f>
        <v>366.58114994935403</v>
      </c>
      <c r="AB112" s="133">
        <f>IF(AB$2,Annual!AB112-MeanTrendFinal!AB112,Annual!AB112)</f>
        <v>-6.2517890086648391</v>
      </c>
      <c r="AC112" s="133">
        <f>IF(AC$2,Annual!AC112-MeanTrendFinal!AC112,Annual!AC112)</f>
        <v>6.0690877273095003</v>
      </c>
      <c r="AD112" s="133">
        <f>IF(AD$2,Annual!AD112-MeanTrendFinal!AD112,Annual!AD112)</f>
        <v>0.88044835896862284</v>
      </c>
    </row>
    <row r="113" spans="1:30">
      <c r="A113" t="s">
        <v>654</v>
      </c>
      <c r="B113" s="133">
        <f>IF(B$2,Annual!B113-MeanTrendFinal!B113,Annual!B113)</f>
        <v>1.4553376567270959</v>
      </c>
      <c r="C113" s="133">
        <f>IF(C$2,Annual!C113-MeanTrendFinal!C113,Annual!C113)</f>
        <v>0.85289806310520078</v>
      </c>
      <c r="D113" s="133">
        <f>IF(D$2,Annual!D113-MeanTrendFinal!D113,Annual!D113)</f>
        <v>1497.1630921942526</v>
      </c>
      <c r="E113" s="133">
        <f>IF(E$2,Annual!E113-MeanTrendFinal!E113,Annual!E113)</f>
        <v>1506.8642313537071</v>
      </c>
      <c r="F113" s="133">
        <f>IF(F$2,Annual!F113-MeanTrendFinal!F113,Annual!F113)</f>
        <v>1533.8828389129249</v>
      </c>
      <c r="G113" s="133">
        <f>IF(G$2,Annual!G113-MeanTrendFinal!G113,Annual!G113)</f>
        <v>0.78799020766275873</v>
      </c>
      <c r="H113" s="133">
        <f>IF(H$2,Annual!H113-MeanTrendFinal!H113,Annual!H113)</f>
        <v>-1.9710007288454179</v>
      </c>
      <c r="I113" s="133">
        <f>IF(I$2,Annual!I113-MeanTrendFinal!I113,Annual!I113)</f>
        <v>1.0247342496551681</v>
      </c>
      <c r="J113" s="133">
        <f>IF(J$2,Annual!J113-MeanTrendFinal!J113,Annual!J113)</f>
        <v>0.61359455268661378</v>
      </c>
      <c r="K113" s="133">
        <f>IF(K$2,Annual!K113-MeanTrendFinal!K113,Annual!K113)</f>
        <v>1.2197541042358082</v>
      </c>
      <c r="L113" s="133">
        <f>IF(L$2,Annual!L113-MeanTrendFinal!L113,Annual!L113)</f>
        <v>0.19501985458064186</v>
      </c>
      <c r="M113" s="133">
        <f>IF(M$2,Annual!M113-MeanTrendFinal!M113,Annual!M113)</f>
        <v>451.5573652176335</v>
      </c>
      <c r="N113" s="133">
        <f>IF(N$2,Annual!N113-MeanTrendFinal!N113,Annual!N113)</f>
        <v>4.6570438947348691</v>
      </c>
      <c r="O113" s="133">
        <f>IF(O$2,Annual!O113-MeanTrendFinal!O113,Annual!O113)</f>
        <v>-0.80229761370777197</v>
      </c>
      <c r="P113" s="133">
        <f>IF(P$2,Annual!P113-MeanTrendFinal!P113,Annual!P113)</f>
        <v>-6.2965468352797229</v>
      </c>
      <c r="Q113" s="133">
        <f>IF(Q$2,Annual!Q113-MeanTrendFinal!Q113,Annual!Q113)</f>
        <v>1500.7383668437424</v>
      </c>
      <c r="R113" s="133">
        <f>IF(R$2,Annual!R113-MeanTrendFinal!R113,Annual!R113)</f>
        <v>0.4891946759461161</v>
      </c>
      <c r="S113" s="133">
        <f>IF(S$2,Annual!S113-MeanTrendFinal!S113,Annual!S113)</f>
        <v>6.5308659710773209E-2</v>
      </c>
      <c r="T113" s="133">
        <f>IF(T$2,Annual!T113-MeanTrendFinal!T113,Annual!T113)</f>
        <v>0.42388601623534117</v>
      </c>
      <c r="U113" s="133">
        <f>IF(U$2,Annual!U113-MeanTrendFinal!U113,Annual!U113)</f>
        <v>513.19453109319932</v>
      </c>
      <c r="V113" s="133">
        <f>IF(V$2,Annual!V113-MeanTrendFinal!V113,Annual!V113)</f>
        <v>-0.45441481375227966</v>
      </c>
      <c r="W113" s="133">
        <f>IF(W$2,Annual!W113-MeanTrendFinal!W113,Annual!W113)</f>
        <v>482.49042893315863</v>
      </c>
      <c r="X113" s="133">
        <f>IF(X$2,Annual!X113-MeanTrendFinal!X113,Annual!X113)</f>
        <v>0.26806750443917338</v>
      </c>
      <c r="Y113" s="133">
        <f>IF(Y$2,Annual!Y113-MeanTrendFinal!Y113,Annual!Y113)</f>
        <v>0.34417185557149566</v>
      </c>
      <c r="Z113" s="133">
        <f>IF(Z$2,Annual!Z113-MeanTrendFinal!Z113,Annual!Z113)</f>
        <v>359.38638819893305</v>
      </c>
      <c r="AA113" s="133">
        <f>IF(AA$2,Annual!AA113-MeanTrendFinal!AA113,Annual!AA113)</f>
        <v>364.99745420021202</v>
      </c>
      <c r="AB113" s="133">
        <f>IF(AB$2,Annual!AB113-MeanTrendFinal!AB113,Annual!AB113)</f>
        <v>-5.6110660012789157</v>
      </c>
      <c r="AC113" s="133">
        <f>IF(AC$2,Annual!AC113-MeanTrendFinal!AC113,Annual!AC113)</f>
        <v>5.6166966294420497</v>
      </c>
      <c r="AD113" s="133">
        <f>IF(AD$2,Annual!AD113-MeanTrendFinal!AD113,Annual!AD113)</f>
        <v>0.76021199246599402</v>
      </c>
    </row>
    <row r="114" spans="1:30">
      <c r="A114" t="s">
        <v>655</v>
      </c>
      <c r="B114" s="133">
        <f>IF(B$2,Annual!B114-MeanTrendFinal!B114,Annual!B114)</f>
        <v>0.15531167201530138</v>
      </c>
      <c r="C114" s="133">
        <f>IF(C$2,Annual!C114-MeanTrendFinal!C114,Annual!C114)</f>
        <v>0.1879180723086904</v>
      </c>
      <c r="D114" s="133">
        <f>IF(D$2,Annual!D114-MeanTrendFinal!D114,Annual!D114)</f>
        <v>1497.4971001396732</v>
      </c>
      <c r="E114" s="133">
        <f>IF(E$2,Annual!E114-MeanTrendFinal!E114,Annual!E114)</f>
        <v>1507.4145694567251</v>
      </c>
      <c r="F114" s="133">
        <f>IF(F$2,Annual!F114-MeanTrendFinal!F114,Annual!F114)</f>
        <v>1534.2196889533309</v>
      </c>
      <c r="G114" s="133">
        <f>IF(G$2,Annual!G114-MeanTrendFinal!G114,Annual!G114)</f>
        <v>1.0781339082825525</v>
      </c>
      <c r="H114" s="133">
        <f>IF(H$2,Annual!H114-MeanTrendFinal!H114,Annual!H114)</f>
        <v>-7.9600218889257945</v>
      </c>
      <c r="I114" s="133">
        <f>IF(I$2,Annual!I114-MeanTrendFinal!I114,Annual!I114)</f>
        <v>0.82243742183916169</v>
      </c>
      <c r="J114" s="133">
        <f>IF(J$2,Annual!J114-MeanTrendFinal!J114,Annual!J114)</f>
        <v>0.94194934083393633</v>
      </c>
      <c r="K114" s="133">
        <f>IF(K$2,Annual!K114-MeanTrendFinal!K114,Annual!K114)</f>
        <v>1.1442433561047098</v>
      </c>
      <c r="L114" s="133">
        <f>IF(L$2,Annual!L114-MeanTrendFinal!L114,Annual!L114)</f>
        <v>0.32180593426554122</v>
      </c>
      <c r="M114" s="133">
        <f>IF(M$2,Annual!M114-MeanTrendFinal!M114,Annual!M114)</f>
        <v>452.9584199031496</v>
      </c>
      <c r="N114" s="133">
        <f>IF(N$2,Annual!N114-MeanTrendFinal!N114,Annual!N114)</f>
        <v>1.6657478625586641</v>
      </c>
      <c r="O114" s="133">
        <f>IF(O$2,Annual!O114-MeanTrendFinal!O114,Annual!O114)</f>
        <v>0.9253398144324696</v>
      </c>
      <c r="P114" s="133">
        <f>IF(P$2,Annual!P114-MeanTrendFinal!P114,Annual!P114)</f>
        <v>-3.3079652703286713</v>
      </c>
      <c r="Q114" s="133">
        <f>IF(Q$2,Annual!Q114-MeanTrendFinal!Q114,Annual!Q114)</f>
        <v>1503.7762226808086</v>
      </c>
      <c r="R114" s="133">
        <f>IF(R$2,Annual!R114-MeanTrendFinal!R114,Annual!R114)</f>
        <v>0.4611809319277187</v>
      </c>
      <c r="S114" s="133">
        <f>IF(S$2,Annual!S114-MeanTrendFinal!S114,Annual!S114)</f>
        <v>6.0246489487133084E-2</v>
      </c>
      <c r="T114" s="133">
        <f>IF(T$2,Annual!T114-MeanTrendFinal!T114,Annual!T114)</f>
        <v>0.40093444244059068</v>
      </c>
      <c r="U114" s="133">
        <f>IF(U$2,Annual!U114-MeanTrendFinal!U114,Annual!U114)</f>
        <v>514.05513464133912</v>
      </c>
      <c r="V114" s="133">
        <f>IF(V$2,Annual!V114-MeanTrendFinal!V114,Annual!V114)</f>
        <v>0.59564433757346436</v>
      </c>
      <c r="W114" s="133">
        <f>IF(W$2,Annual!W114-MeanTrendFinal!W114,Annual!W114)</f>
        <v>482.93201719800152</v>
      </c>
      <c r="X114" s="133">
        <f>IF(X$2,Annual!X114-MeanTrendFinal!X114,Annual!X114)</f>
        <v>0.65424027461569167</v>
      </c>
      <c r="Y114" s="133">
        <f>IF(Y$2,Annual!Y114-MeanTrendFinal!Y114,Annual!Y114)</f>
        <v>0.69392183781822325</v>
      </c>
      <c r="Z114" s="133">
        <f>IF(Z$2,Annual!Z114-MeanTrendFinal!Z114,Annual!Z114)</f>
        <v>359.60138623066172</v>
      </c>
      <c r="AA114" s="133">
        <f>IF(AA$2,Annual!AA114-MeanTrendFinal!AA114,Annual!AA114)</f>
        <v>365.83064040035464</v>
      </c>
      <c r="AB114" s="133">
        <f>IF(AB$2,Annual!AB114-MeanTrendFinal!AB114,Annual!AB114)</f>
        <v>-6.2292541696929042</v>
      </c>
      <c r="AC114" s="133">
        <f>IF(AC$2,Annual!AC114-MeanTrendFinal!AC114,Annual!AC114)</f>
        <v>5.97742608774091</v>
      </c>
      <c r="AD114" s="133">
        <f>IF(AD$2,Annual!AD114-MeanTrendFinal!AD114,Annual!AD114)</f>
        <v>0.74663535582831098</v>
      </c>
    </row>
    <row r="115" spans="1:30">
      <c r="A115" t="s">
        <v>656</v>
      </c>
      <c r="B115" s="133">
        <f>IF(B$2,Annual!B115-MeanTrendFinal!B115,Annual!B115)</f>
        <v>0.1716014584371095</v>
      </c>
      <c r="C115" s="133">
        <f>IF(C$2,Annual!C115-MeanTrendFinal!C115,Annual!C115)</f>
        <v>0.15341454896677931</v>
      </c>
      <c r="D115" s="133">
        <f>IF(D$2,Annual!D115-MeanTrendFinal!D115,Annual!D115)</f>
        <v>1497.0520003732699</v>
      </c>
      <c r="E115" s="133">
        <f>IF(E$2,Annual!E115-MeanTrendFinal!E115,Annual!E115)</f>
        <v>1506.7195465082716</v>
      </c>
      <c r="F115" s="133">
        <f>IF(F$2,Annual!F115-MeanTrendFinal!F115,Annual!F115)</f>
        <v>1534.0503145549508</v>
      </c>
      <c r="G115" s="133">
        <f>IF(G$2,Annual!G115-MeanTrendFinal!G115,Annual!G115)</f>
        <v>0.53152971899059764</v>
      </c>
      <c r="H115" s="133">
        <f>IF(H$2,Annual!H115-MeanTrendFinal!H115,Annual!H115)</f>
        <v>4.70723941959168</v>
      </c>
      <c r="I115" s="133">
        <f>IF(I$2,Annual!I115-MeanTrendFinal!I115,Annual!I115)</f>
        <v>1.4811475836436827</v>
      </c>
      <c r="J115" s="133">
        <f>IF(J$2,Annual!J115-MeanTrendFinal!J115,Annual!J115)</f>
        <v>0.93466311600574059</v>
      </c>
      <c r="K115" s="133">
        <f>IF(K$2,Annual!K115-MeanTrendFinal!K115,Annual!K115)</f>
        <v>1.0613166063846768</v>
      </c>
      <c r="L115" s="133">
        <f>IF(L$2,Annual!L115-MeanTrendFinal!L115,Annual!L115)</f>
        <v>-0.41983097725899599</v>
      </c>
      <c r="M115" s="133">
        <f>IF(M$2,Annual!M115-MeanTrendFinal!M115,Annual!M115)</f>
        <v>458.04675733477194</v>
      </c>
      <c r="N115" s="133">
        <f>IF(N$2,Annual!N115-MeanTrendFinal!N115,Annual!N115)</f>
        <v>6.6514969218668618</v>
      </c>
      <c r="O115" s="133">
        <f>IF(O$2,Annual!O115-MeanTrendFinal!O115,Annual!O115)</f>
        <v>2.7939897364749231</v>
      </c>
      <c r="P115" s="133">
        <f>IF(P$2,Annual!P115-MeanTrendFinal!P115,Annual!P115)</f>
        <v>-0.73257619563310516</v>
      </c>
      <c r="Q115" s="133">
        <f>IF(Q$2,Annual!Q115-MeanTrendFinal!Q115,Annual!Q115)</f>
        <v>1505.0142369462724</v>
      </c>
      <c r="R115" s="133">
        <f>IF(R$2,Annual!R115-MeanTrendFinal!R115,Annual!R115)</f>
        <v>0.44096895906624334</v>
      </c>
      <c r="S115" s="133">
        <f>IF(S$2,Annual!S115-MeanTrendFinal!S115,Annual!S115)</f>
        <v>5.8903370787316021E-2</v>
      </c>
      <c r="T115" s="133">
        <f>IF(T$2,Annual!T115-MeanTrendFinal!T115,Annual!T115)</f>
        <v>0.38206558827892456</v>
      </c>
      <c r="U115" s="133">
        <f>IF(U$2,Annual!U115-MeanTrendFinal!U115,Annual!U115)</f>
        <v>514.87897544395457</v>
      </c>
      <c r="V115" s="133">
        <f>IF(V$2,Annual!V115-MeanTrendFinal!V115,Annual!V115)</f>
        <v>-0.16376739966021958</v>
      </c>
      <c r="W115" s="133">
        <f>IF(W$2,Annual!W115-MeanTrendFinal!W115,Annual!W115)</f>
        <v>481.48336471373068</v>
      </c>
      <c r="X115" s="133">
        <f>IF(X$2,Annual!X115-MeanTrendFinal!X115,Annual!X115)</f>
        <v>0.22385242585718501</v>
      </c>
      <c r="Y115" s="133">
        <f>IF(Y$2,Annual!Y115-MeanTrendFinal!Y115,Annual!Y115)</f>
        <v>0.26389216084083955</v>
      </c>
      <c r="Z115" s="133">
        <f>IF(Z$2,Annual!Z115-MeanTrendFinal!Z115,Annual!Z115)</f>
        <v>357.68665469451201</v>
      </c>
      <c r="AA115" s="133">
        <f>IF(AA$2,Annual!AA115-MeanTrendFinal!AA115,Annual!AA115)</f>
        <v>364.34590472983996</v>
      </c>
      <c r="AB115" s="133">
        <f>IF(AB$2,Annual!AB115-MeanTrendFinal!AB115,Annual!AB115)</f>
        <v>-6.659250035327978</v>
      </c>
      <c r="AC115" s="133">
        <f>IF(AC$2,Annual!AC115-MeanTrendFinal!AC115,Annual!AC115)</f>
        <v>6.4515499397932903</v>
      </c>
      <c r="AD115" s="133">
        <f>IF(AD$2,Annual!AD115-MeanTrendFinal!AD115,Annual!AD115)</f>
        <v>0.67395721056464997</v>
      </c>
    </row>
    <row r="116" spans="1:30">
      <c r="A116" t="s">
        <v>657</v>
      </c>
      <c r="B116" s="133">
        <f>IF(B$2,Annual!B116-MeanTrendFinal!B116,Annual!B116)</f>
        <v>0.55572381693238526</v>
      </c>
      <c r="C116" s="133">
        <f>IF(C$2,Annual!C116-MeanTrendFinal!C116,Annual!C116)</f>
        <v>0.36888770292726747</v>
      </c>
      <c r="D116" s="133">
        <f>IF(D$2,Annual!D116-MeanTrendFinal!D116,Annual!D116)</f>
        <v>1497.4840032022212</v>
      </c>
      <c r="E116" s="133">
        <f>IF(E$2,Annual!E116-MeanTrendFinal!E116,Annual!E116)</f>
        <v>1507.4246486838633</v>
      </c>
      <c r="F116" s="133">
        <f>IF(F$2,Annual!F116-MeanTrendFinal!F116,Annual!F116)</f>
        <v>1535.1963474220584</v>
      </c>
      <c r="G116" s="133">
        <f>IF(G$2,Annual!G116-MeanTrendFinal!G116,Annual!G116)</f>
        <v>-3.7145884169831334E-2</v>
      </c>
      <c r="H116" s="133">
        <f>IF(H$2,Annual!H116-MeanTrendFinal!H116,Annual!H116)</f>
        <v>0.1467117769539783</v>
      </c>
      <c r="I116" s="133">
        <f>IF(I$2,Annual!I116-MeanTrendFinal!I116,Annual!I116)</f>
        <v>1.5817105692371491</v>
      </c>
      <c r="J116" s="133">
        <f>IF(J$2,Annual!J116-MeanTrendFinal!J116,Annual!J116)</f>
        <v>1.5389117338164837</v>
      </c>
      <c r="K116" s="133">
        <f>IF(K$2,Annual!K116-MeanTrendFinal!K116,Annual!K116)</f>
        <v>0.98051782883202954</v>
      </c>
      <c r="L116" s="133">
        <f>IF(L$2,Annual!L116-MeanTrendFinal!L116,Annual!L116)</f>
        <v>-0.6011927404051105</v>
      </c>
      <c r="M116" s="133">
        <f>IF(M$2,Annual!M116-MeanTrendFinal!M116,Annual!M116)</f>
        <v>457.88262106484893</v>
      </c>
      <c r="N116" s="133">
        <f>IF(N$2,Annual!N116-MeanTrendFinal!N116,Annual!N116)</f>
        <v>0.51861183964811985</v>
      </c>
      <c r="O116" s="133">
        <f>IF(O$2,Annual!O116-MeanTrendFinal!O116,Annual!O116)</f>
        <v>4.1952983968833655</v>
      </c>
      <c r="P116" s="133">
        <f>IF(P$2,Annual!P116-MeanTrendFinal!P116,Annual!P116)</f>
        <v>9.942735354809297E-2</v>
      </c>
      <c r="Q116" s="133">
        <f>IF(Q$2,Annual!Q116-MeanTrendFinal!Q116,Annual!Q116)</f>
        <v>1506.5707307197999</v>
      </c>
      <c r="R116" s="133">
        <f>IF(R$2,Annual!R116-MeanTrendFinal!R116,Annual!R116)</f>
        <v>0.38483150363436069</v>
      </c>
      <c r="S116" s="133">
        <f>IF(S$2,Annual!S116-MeanTrendFinal!S116,Annual!S116)</f>
        <v>5.6990524999770149E-2</v>
      </c>
      <c r="T116" s="133">
        <f>IF(T$2,Annual!T116-MeanTrendFinal!T116,Annual!T116)</f>
        <v>0.32784097863458078</v>
      </c>
      <c r="U116" s="133">
        <f>IF(U$2,Annual!U116-MeanTrendFinal!U116,Annual!U116)</f>
        <v>515.45673070200189</v>
      </c>
      <c r="V116" s="133">
        <f>IF(V$2,Annual!V116-MeanTrendFinal!V116,Annual!V116)</f>
        <v>0.90451427276390106</v>
      </c>
      <c r="W116" s="133">
        <f>IF(W$2,Annual!W116-MeanTrendFinal!W116,Annual!W116)</f>
        <v>476.94224564445381</v>
      </c>
      <c r="X116" s="133">
        <f>IF(X$2,Annual!X116-MeanTrendFinal!X116,Annual!X116)</f>
        <v>0.17799661300887948</v>
      </c>
      <c r="Y116" s="133">
        <f>IF(Y$2,Annual!Y116-MeanTrendFinal!Y116,Annual!Y116)</f>
        <v>0.12778209379833427</v>
      </c>
      <c r="Z116" s="133">
        <f>IF(Z$2,Annual!Z116-MeanTrendFinal!Z116,Annual!Z116)</f>
        <v>357.42076309169585</v>
      </c>
      <c r="AA116" s="133">
        <f>IF(AA$2,Annual!AA116-MeanTrendFinal!AA116,Annual!AA116)</f>
        <v>363.95179549916298</v>
      </c>
      <c r="AB116" s="133">
        <f>IF(AB$2,Annual!AB116-MeanTrendFinal!AB116,Annual!AB116)</f>
        <v>-6.5310324074671549</v>
      </c>
      <c r="AC116" s="133">
        <f>IF(AC$2,Annual!AC116-MeanTrendFinal!AC116,Annual!AC116)</f>
        <v>6.3365806994632612</v>
      </c>
      <c r="AD116" s="133">
        <f>IF(AD$2,Annual!AD116-MeanTrendFinal!AD116,Annual!AD116)</f>
        <v>0.62609028151426704</v>
      </c>
    </row>
    <row r="117" spans="1:30">
      <c r="A117" t="s">
        <v>658</v>
      </c>
      <c r="B117" s="133">
        <f>IF(B$2,Annual!B117-MeanTrendFinal!B117,Annual!B117)</f>
        <v>4.0999858734025452E-2</v>
      </c>
      <c r="C117" s="133">
        <f>IF(C$2,Annual!C117-MeanTrendFinal!C117,Annual!C117)</f>
        <v>0.30869652071565667</v>
      </c>
      <c r="D117" s="133">
        <f>IF(D$2,Annual!D117-MeanTrendFinal!D117,Annual!D117)</f>
        <v>1497.4281913552509</v>
      </c>
      <c r="E117" s="133">
        <f>IF(E$2,Annual!E117-MeanTrendFinal!E117,Annual!E117)</f>
        <v>1507.7975056360995</v>
      </c>
      <c r="F117" s="133">
        <f>IF(F$2,Annual!F117-MeanTrendFinal!F117,Annual!F117)</f>
        <v>1534.9631693033784</v>
      </c>
      <c r="G117" s="133">
        <f>IF(G$2,Annual!G117-MeanTrendFinal!G117,Annual!G117)</f>
        <v>0.56194319230407075</v>
      </c>
      <c r="H117" s="133">
        <f>IF(H$2,Annual!H117-MeanTrendFinal!H117,Annual!H117)</f>
        <v>-8.2098319763526106</v>
      </c>
      <c r="I117" s="133">
        <f>IF(I$2,Annual!I117-MeanTrendFinal!I117,Annual!I117)</f>
        <v>0.86270552778247023</v>
      </c>
      <c r="J117" s="133">
        <f>IF(J$2,Annual!J117-MeanTrendFinal!J117,Annual!J117)</f>
        <v>0.69344934506370137</v>
      </c>
      <c r="K117" s="133">
        <f>IF(K$2,Annual!K117-MeanTrendFinal!K117,Annual!K117)</f>
        <v>0.88980859257807887</v>
      </c>
      <c r="L117" s="133">
        <f>IF(L$2,Annual!L117-MeanTrendFinal!L117,Annual!L117)</f>
        <v>2.7103064795581305E-2</v>
      </c>
      <c r="M117" s="133">
        <f>IF(M$2,Annual!M117-MeanTrendFinal!M117,Annual!M117)</f>
        <v>460.32683786984944</v>
      </c>
      <c r="N117" s="133">
        <f>IF(N$2,Annual!N117-MeanTrendFinal!N117,Annual!N117)</f>
        <v>3.883895491536915</v>
      </c>
      <c r="O117" s="133">
        <f>IF(O$2,Annual!O117-MeanTrendFinal!O117,Annual!O117)</f>
        <v>1.0923895582030507</v>
      </c>
      <c r="P117" s="133">
        <f>IF(P$2,Annual!P117-MeanTrendFinal!P117,Annual!P117)</f>
        <v>-2.8115577159806628</v>
      </c>
      <c r="Q117" s="133">
        <f>IF(Q$2,Annual!Q117-MeanTrendFinal!Q117,Annual!Q117)</f>
        <v>1507.0641984133547</v>
      </c>
      <c r="R117" s="133">
        <f>IF(R$2,Annual!R117-MeanTrendFinal!R117,Annual!R117)</f>
        <v>0.37400036339243309</v>
      </c>
      <c r="S117" s="133">
        <f>IF(S$2,Annual!S117-MeanTrendFinal!S117,Annual!S117)</f>
        <v>5.8499579489877718E-2</v>
      </c>
      <c r="T117" s="133">
        <f>IF(T$2,Annual!T117-MeanTrendFinal!T117,Annual!T117)</f>
        <v>0.31550078390256014</v>
      </c>
      <c r="U117" s="133">
        <f>IF(U$2,Annual!U117-MeanTrendFinal!U117,Annual!U117)</f>
        <v>516.34937141725732</v>
      </c>
      <c r="V117" s="133">
        <f>IF(V$2,Annual!V117-MeanTrendFinal!V117,Annual!V117)</f>
        <v>-0.65474189896503887</v>
      </c>
      <c r="W117" s="133">
        <f>IF(W$2,Annual!W117-MeanTrendFinal!W117,Annual!W117)</f>
        <v>480.57983390730482</v>
      </c>
      <c r="X117" s="133">
        <f>IF(X$2,Annual!X117-MeanTrendFinal!X117,Annual!X117)</f>
        <v>0.73919604358270163</v>
      </c>
      <c r="Y117" s="133">
        <f>IF(Y$2,Annual!Y117-MeanTrendFinal!Y117,Annual!Y117)</f>
        <v>0.751555212571553</v>
      </c>
      <c r="Z117" s="133">
        <f>IF(Z$2,Annual!Z117-MeanTrendFinal!Z117,Annual!Z117)</f>
        <v>358.18548375314202</v>
      </c>
      <c r="AA117" s="133">
        <f>IF(AA$2,Annual!AA117-MeanTrendFinal!AA117,Annual!AA117)</f>
        <v>364.76488305484065</v>
      </c>
      <c r="AB117" s="133">
        <f>IF(AB$2,Annual!AB117-MeanTrendFinal!AB117,Annual!AB117)</f>
        <v>-6.5793993016986798</v>
      </c>
      <c r="AC117" s="133">
        <f>IF(AC$2,Annual!AC117-MeanTrendFinal!AC117,Annual!AC117)</f>
        <v>6.50314549693337</v>
      </c>
      <c r="AD117" s="133">
        <f>IF(AD$2,Annual!AD117-MeanTrendFinal!AD117,Annual!AD117)</f>
        <v>0.58679869857217604</v>
      </c>
    </row>
    <row r="118" spans="1:30">
      <c r="A118" t="s">
        <v>659</v>
      </c>
      <c r="B118" s="133">
        <f>IF(B$2,Annual!B118-MeanTrendFinal!B118,Annual!B118)</f>
        <v>0.99021600184947545</v>
      </c>
      <c r="C118" s="133">
        <f>IF(C$2,Annual!C118-MeanTrendFinal!C118,Annual!C118)</f>
        <v>1.1398646107760868</v>
      </c>
      <c r="D118" s="133">
        <f>IF(D$2,Annual!D118-MeanTrendFinal!D118,Annual!D118)</f>
        <v>1497.3409346285757</v>
      </c>
      <c r="E118" s="133">
        <f>IF(E$2,Annual!E118-MeanTrendFinal!E118,Annual!E118)</f>
        <v>1507.692148745607</v>
      </c>
      <c r="F118" s="133">
        <f>IF(F$2,Annual!F118-MeanTrendFinal!F118,Annual!F118)</f>
        <v>1535.4343239131072</v>
      </c>
      <c r="G118" s="133">
        <f>IF(G$2,Annual!G118-MeanTrendFinal!G118,Annual!G118)</f>
        <v>0.29618073787567312</v>
      </c>
      <c r="H118" s="133">
        <f>IF(H$2,Annual!H118-MeanTrendFinal!H118,Annual!H118)</f>
        <v>5.3189164591703531</v>
      </c>
      <c r="I118" s="133">
        <f>IF(I$2,Annual!I118-MeanTrendFinal!I118,Annual!I118)</f>
        <v>1.3783488957223256</v>
      </c>
      <c r="J118" s="133">
        <f>IF(J$2,Annual!J118-MeanTrendFinal!J118,Annual!J118)</f>
        <v>1.2318002393854499</v>
      </c>
      <c r="K118" s="133">
        <f>IF(K$2,Annual!K118-MeanTrendFinal!K118,Annual!K118)</f>
        <v>0.75029435169929448</v>
      </c>
      <c r="L118" s="133">
        <f>IF(L$2,Annual!L118-MeanTrendFinal!L118,Annual!L118)</f>
        <v>-0.62805454402297189</v>
      </c>
      <c r="M118" s="133">
        <f>IF(M$2,Annual!M118-MeanTrendFinal!M118,Annual!M118)</f>
        <v>458.26177815175794</v>
      </c>
      <c r="N118" s="133">
        <f>IF(N$2,Annual!N118-MeanTrendFinal!N118,Annual!N118)</f>
        <v>3.7251909569140373</v>
      </c>
      <c r="O118" s="133">
        <f>IF(O$2,Annual!O118-MeanTrendFinal!O118,Annual!O118)</f>
        <v>1.6871621934812997</v>
      </c>
      <c r="P118" s="133">
        <f>IF(P$2,Annual!P118-MeanTrendFinal!P118,Annual!P118)</f>
        <v>-1.7278728158509167</v>
      </c>
      <c r="Q118" s="133">
        <f>IF(Q$2,Annual!Q118-MeanTrendFinal!Q118,Annual!Q118)</f>
        <v>1505.807570443943</v>
      </c>
      <c r="R118" s="133">
        <f>IF(R$2,Annual!R118-MeanTrendFinal!R118,Annual!R118)</f>
        <v>0.44842663905063651</v>
      </c>
      <c r="S118" s="133">
        <f>IF(S$2,Annual!S118-MeanTrendFinal!S118,Annual!S118)</f>
        <v>5.8975889967662995E-2</v>
      </c>
      <c r="T118" s="133">
        <f>IF(T$2,Annual!T118-MeanTrendFinal!T118,Annual!T118)</f>
        <v>0.3894507490829649</v>
      </c>
      <c r="U118" s="133">
        <f>IF(U$2,Annual!U118-MeanTrendFinal!U118,Annual!U118)</f>
        <v>517.19474577449341</v>
      </c>
      <c r="V118" s="133">
        <f>IF(V$2,Annual!V118-MeanTrendFinal!V118,Annual!V118)</f>
        <v>-4.1653567696927851</v>
      </c>
      <c r="W118" s="133">
        <f>IF(W$2,Annual!W118-MeanTrendFinal!W118,Annual!W118)</f>
        <v>479.28847605627965</v>
      </c>
      <c r="X118" s="133">
        <f>IF(X$2,Annual!X118-MeanTrendFinal!X118,Annual!X118)</f>
        <v>0.35427643148562282</v>
      </c>
      <c r="Y118" s="133">
        <f>IF(Y$2,Annual!Y118-MeanTrendFinal!Y118,Annual!Y118)</f>
        <v>0.35696905949791358</v>
      </c>
      <c r="Z118" s="133">
        <f>IF(Z$2,Annual!Z118-MeanTrendFinal!Z118,Annual!Z118)</f>
        <v>357.94016363415363</v>
      </c>
      <c r="AA118" s="133">
        <f>IF(AA$2,Annual!AA118-MeanTrendFinal!AA118,Annual!AA118)</f>
        <v>364.61160321772837</v>
      </c>
      <c r="AB118" s="133">
        <f>IF(AB$2,Annual!AB118-MeanTrendFinal!AB118,Annual!AB118)</f>
        <v>-6.6714395835747284</v>
      </c>
      <c r="AC118" s="133">
        <f>IF(AC$2,Annual!AC118-MeanTrendFinal!AC118,Annual!AC118)</f>
        <v>6.3155360983364801</v>
      </c>
      <c r="AD118" s="133">
        <f>IF(AD$2,Annual!AD118-MeanTrendFinal!AD118,Annual!AD118)</f>
        <v>0.56753256095560001</v>
      </c>
    </row>
    <row r="119" spans="1:30">
      <c r="A119" t="s">
        <v>665</v>
      </c>
      <c r="B119" s="133">
        <f>IF(B$2,Annual!B119-MeanTrendFinal!B119,Annual!B119)</f>
        <v>0.89351987483006212</v>
      </c>
      <c r="C119" s="133">
        <f>IF(C$2,Annual!C119-MeanTrendFinal!C119,Annual!C119)</f>
        <v>0.86576773867861334</v>
      </c>
      <c r="D119" s="133">
        <f>IF(D$2,Annual!D119-MeanTrendFinal!D119,Annual!D119)</f>
        <v>1499.8580999383209</v>
      </c>
      <c r="E119" s="133">
        <f>IF(E$2,Annual!E119-MeanTrendFinal!E119,Annual!E119)</f>
        <v>1509.5821816232408</v>
      </c>
      <c r="F119" s="133">
        <f>IF(F$2,Annual!F119-MeanTrendFinal!F119,Annual!F119)</f>
        <v>1535.9877659931722</v>
      </c>
      <c r="G119" s="133">
        <f>IF(G$2,Annual!G119-MeanTrendFinal!G119,Annual!G119)</f>
        <v>1.2368321238305668</v>
      </c>
      <c r="H119" s="133">
        <f>IF(H$2,Annual!H119-MeanTrendFinal!H119,Annual!H119)</f>
        <v>-0.7023922404162164</v>
      </c>
      <c r="I119" s="133">
        <f>IF(I$2,Annual!I119-MeanTrendFinal!I119,Annual!I119)</f>
        <v>0.53485241748223444</v>
      </c>
      <c r="J119" s="133">
        <f>IF(J$2,Annual!J119-MeanTrendFinal!J119,Annual!J119)</f>
        <v>1.1242990149797016</v>
      </c>
      <c r="K119" s="133">
        <f>IF(K$2,Annual!K119-MeanTrendFinal!K119,Annual!K119)</f>
        <v>0.73897005603860244</v>
      </c>
      <c r="L119" s="133">
        <f>IF(L$2,Annual!L119-MeanTrendFinal!L119,Annual!L119)</f>
        <v>0.20411763855634069</v>
      </c>
      <c r="M119" s="133">
        <f>IF(M$2,Annual!M119-MeanTrendFinal!M119,Annual!M119)</f>
        <v>457.42985223210042</v>
      </c>
      <c r="N119" s="133">
        <f>IF(N$2,Annual!N119-MeanTrendFinal!N119,Annual!N119)</f>
        <v>4.2933841004518136</v>
      </c>
      <c r="O119" s="133">
        <f>IF(O$2,Annual!O119-MeanTrendFinal!O119,Annual!O119)</f>
        <v>3.6141487406808595</v>
      </c>
      <c r="P119" s="133">
        <f>IF(P$2,Annual!P119-MeanTrendFinal!P119,Annual!P119)</f>
        <v>0.66665628847753233</v>
      </c>
      <c r="Q119" s="133">
        <f>IF(Q$2,Annual!Q119-MeanTrendFinal!Q119,Annual!Q119)</f>
        <v>1509.2959255248652</v>
      </c>
      <c r="R119" s="133">
        <f>IF(R$2,Annual!R119-MeanTrendFinal!R119,Annual!R119)</f>
        <v>0.48646884206568564</v>
      </c>
      <c r="S119" s="133">
        <f>IF(S$2,Annual!S119-MeanTrendFinal!S119,Annual!S119)</f>
        <v>6.504091540509524E-2</v>
      </c>
      <c r="T119" s="133">
        <f>IF(T$2,Annual!T119-MeanTrendFinal!T119,Annual!T119)</f>
        <v>0.42142792666058032</v>
      </c>
      <c r="U119" s="133">
        <f>IF(U$2,Annual!U119-MeanTrendFinal!U119,Annual!U119)</f>
        <v>517.67394021873497</v>
      </c>
      <c r="V119" s="133">
        <f>IF(V$2,Annual!V119-MeanTrendFinal!V119,Annual!V119)</f>
        <v>-4.9405298412720455</v>
      </c>
      <c r="W119" s="133">
        <f>IF(W$2,Annual!W119-MeanTrendFinal!W119,Annual!W119)</f>
        <v>469.80870781452336</v>
      </c>
      <c r="X119" s="133">
        <f>IF(X$2,Annual!X119-MeanTrendFinal!X119,Annual!X119)</f>
        <v>1.2113089828668322</v>
      </c>
      <c r="Y119" s="133">
        <f>IF(Y$2,Annual!Y119-MeanTrendFinal!Y119,Annual!Y119)</f>
        <v>1.2704801009104649</v>
      </c>
      <c r="Z119" s="133">
        <f>IF(Z$2,Annual!Z119-MeanTrendFinal!Z119,Annual!Z119)</f>
        <v>357.77936013709103</v>
      </c>
      <c r="AA119" s="133">
        <f>IF(AA$2,Annual!AA119-MeanTrendFinal!AA119,Annual!AA119)</f>
        <v>364.07746245923403</v>
      </c>
      <c r="AB119" s="133">
        <f>IF(AB$2,Annual!AB119-MeanTrendFinal!AB119,Annual!AB119)</f>
        <v>-6.2981023221429648</v>
      </c>
      <c r="AC119" s="133">
        <f>IF(AC$2,Annual!AC119-MeanTrendFinal!AC119,Annual!AC119)</f>
        <v>6.0486856034598002</v>
      </c>
      <c r="AD119" s="133">
        <f>IF(AD$2,Annual!AD119-MeanTrendFinal!AD119,Annual!AD119)</f>
        <v>0.54901941215608996</v>
      </c>
    </row>
    <row r="120" spans="1:30">
      <c r="A120" t="s">
        <v>666</v>
      </c>
      <c r="B120" s="133">
        <f>IF(B$2,Annual!B120-MeanTrendFinal!B120,Annual!B120)</f>
        <v>0.19386986643610271</v>
      </c>
      <c r="C120" s="133">
        <f>IF(C$2,Annual!C120-MeanTrendFinal!C120,Annual!C120)</f>
        <v>0.12697463125661557</v>
      </c>
      <c r="D120" s="133">
        <f>IF(D$2,Annual!D120-MeanTrendFinal!D120,Annual!D120)</f>
        <v>1498.9434613612084</v>
      </c>
      <c r="E120" s="133">
        <f>IF(E$2,Annual!E120-MeanTrendFinal!E120,Annual!E120)</f>
        <v>1508.9067852047892</v>
      </c>
      <c r="F120" s="133">
        <f>IF(F$2,Annual!F120-MeanTrendFinal!F120,Annual!F120)</f>
        <v>1535.7220747560625</v>
      </c>
      <c r="G120" s="133">
        <f>IF(G$2,Annual!G120-MeanTrendFinal!G120,Annual!G120)</f>
        <v>-0.8004372169146734</v>
      </c>
      <c r="H120" s="133">
        <f>IF(H$2,Annual!H120-MeanTrendFinal!H120,Annual!H120)</f>
        <v>-2.209960129327726</v>
      </c>
      <c r="I120" s="133">
        <f>IF(I$2,Annual!I120-MeanTrendFinal!I120,Annual!I120)</f>
        <v>1.2935438265948562</v>
      </c>
      <c r="J120" s="133">
        <f>IF(J$2,Annual!J120-MeanTrendFinal!J120,Annual!J120)</f>
        <v>1.2622993494453283</v>
      </c>
      <c r="K120" s="133">
        <f>IF(K$2,Annual!K120-MeanTrendFinal!K120,Annual!K120)</f>
        <v>0.73897005603860244</v>
      </c>
      <c r="L120" s="133">
        <f>IF(L$2,Annual!L120-MeanTrendFinal!L120,Annual!L120)</f>
        <v>-0.55457377055624268</v>
      </c>
      <c r="M120" s="133">
        <f>IF(M$2,Annual!M120-MeanTrendFinal!M120,Annual!M120)</f>
        <v>454.38265557470396</v>
      </c>
      <c r="N120" s="133">
        <f>IF(N$2,Annual!N120-MeanTrendFinal!N120,Annual!N120)</f>
        <v>-1.0720731056823141</v>
      </c>
      <c r="O120" s="133">
        <f>IF(O$2,Annual!O120-MeanTrendFinal!O120,Annual!O120)</f>
        <v>3.5052840524492805</v>
      </c>
      <c r="P120" s="133">
        <f>IF(P$2,Annual!P120-MeanTrendFinal!P120,Annual!P120)</f>
        <v>-0.35486384589614794</v>
      </c>
      <c r="Q120" s="133">
        <f>IF(Q$2,Annual!Q120-MeanTrendFinal!Q120,Annual!Q120)</f>
        <v>1511.915665608979</v>
      </c>
      <c r="R120" s="133">
        <f>IF(R$2,Annual!R120-MeanTrendFinal!R120,Annual!R120)</f>
        <v>0.43953191589349955</v>
      </c>
      <c r="S120" s="133">
        <f>IF(S$2,Annual!S120-MeanTrendFinal!S120,Annual!S120)</f>
        <v>6.9779779077621062E-2</v>
      </c>
      <c r="T120" s="133">
        <f>IF(T$2,Annual!T120-MeanTrendFinal!T120,Annual!T120)</f>
        <v>0.36975213681588032</v>
      </c>
      <c r="U120" s="133">
        <f>IF(U$2,Annual!U120-MeanTrendFinal!U120,Annual!U120)</f>
        <v>518.77423953277923</v>
      </c>
      <c r="V120" s="133">
        <f>IF(V$2,Annual!V120-MeanTrendFinal!V120,Annual!V120)</f>
        <v>-0.49928173448190449</v>
      </c>
      <c r="W120" s="133">
        <f>IF(W$2,Annual!W120-MeanTrendFinal!W120,Annual!W120)</f>
        <v>474.08202234728992</v>
      </c>
      <c r="X120" s="133">
        <f>IF(X$2,Annual!X120-MeanTrendFinal!X120,Annual!X120)</f>
        <v>-0.28534085388303154</v>
      </c>
      <c r="Y120" s="133">
        <f>IF(Y$2,Annual!Y120-MeanTrendFinal!Y120,Annual!Y120)</f>
        <v>-0.29378098920238571</v>
      </c>
      <c r="Z120" s="133">
        <f>IF(Z$2,Annual!Z120-MeanTrendFinal!Z120,Annual!Z120)</f>
        <v>358.33690392722701</v>
      </c>
      <c r="AA120" s="133">
        <f>IF(AA$2,Annual!AA120-MeanTrendFinal!AA120,Annual!AA120)</f>
        <v>364.92350251501023</v>
      </c>
      <c r="AB120" s="133">
        <f>IF(AB$2,Annual!AB120-MeanTrendFinal!AB120,Annual!AB120)</f>
        <v>-6.58659858778325</v>
      </c>
      <c r="AC120" s="133">
        <f>IF(AC$2,Annual!AC120-MeanTrendFinal!AC120,Annual!AC120)</f>
        <v>6.3242183231637492</v>
      </c>
      <c r="AD120" s="133">
        <f>IF(AD$2,Annual!AD120-MeanTrendFinal!AD120,Annual!AD120)</f>
        <v>0.51099194150652105</v>
      </c>
    </row>
    <row r="121" spans="1:30">
      <c r="A121" t="s">
        <v>682</v>
      </c>
      <c r="B121" s="133">
        <f>IF(B$2,Annual!B121-MeanTrendFinal!B121,Annual!B121)</f>
        <v>8.1652209099658535E-2</v>
      </c>
      <c r="C121" s="133">
        <f>IF(C$2,Annual!C121-MeanTrendFinal!C121,Annual!C121)</f>
        <v>0.59588985973029196</v>
      </c>
      <c r="D121" s="133">
        <f>IF(D$2,Annual!D121-MeanTrendFinal!D121,Annual!D121)</f>
        <v>1494.7605174689318</v>
      </c>
      <c r="E121" s="133">
        <f>IF(E$2,Annual!E121-MeanTrendFinal!E121,Annual!E121)</f>
        <v>1504.867122897218</v>
      </c>
      <c r="F121" s="133">
        <f>IF(F$2,Annual!F121-MeanTrendFinal!F121,Annual!F121)</f>
        <v>1533.6878887273508</v>
      </c>
      <c r="G121" s="133">
        <f>IF(G$2,Annual!G121-MeanTrendFinal!G121,Annual!G121)</f>
        <v>0.57759984852374657</v>
      </c>
      <c r="H121" s="133">
        <f>IF(H$2,Annual!H121-MeanTrendFinal!H121,Annual!H121)</f>
        <v>1.6600932233199472</v>
      </c>
      <c r="I121" s="133">
        <f>IF(I$2,Annual!I121-MeanTrendFinal!I121,Annual!I121)</f>
        <v>1.4001174119847803</v>
      </c>
      <c r="J121" s="133">
        <f>IF(J$2,Annual!J121-MeanTrendFinal!J121,Annual!J121)</f>
        <v>1.1417171217093625</v>
      </c>
      <c r="K121" s="133">
        <f>IF(K$2,Annual!K121-MeanTrendFinal!K121,Annual!K121)</f>
        <v>0.73897005603860244</v>
      </c>
      <c r="L121" s="133">
        <f>IF(L$2,Annual!L121-MeanTrendFinal!L121,Annual!L121)</f>
        <v>-0.66114735594623908</v>
      </c>
      <c r="M121" s="133">
        <f>IF(M$2,Annual!M121-MeanTrendFinal!M121,Annual!M121)</f>
        <v>459.54228345332115</v>
      </c>
      <c r="N121" s="133">
        <f>IF(N$2,Annual!N121-MeanTrendFinal!N121,Annual!N121)</f>
        <v>9.0454427087800937</v>
      </c>
      <c r="O121" s="133">
        <f>IF(O$2,Annual!O121-MeanTrendFinal!O121,Annual!O121)</f>
        <v>-1.7447105012665518</v>
      </c>
      <c r="P121" s="133">
        <f>IF(P$2,Annual!P121-MeanTrendFinal!P121,Annual!P121)</f>
        <v>-5.0496454991340087</v>
      </c>
      <c r="Q121" s="133">
        <f>IF(Q$2,Annual!Q121-MeanTrendFinal!Q121,Annual!Q121)</f>
        <v>1514.2969384315572</v>
      </c>
      <c r="R121" s="133">
        <f>IF(R$2,Annual!R121-MeanTrendFinal!R121,Annual!R121)</f>
        <v>0.55618715644401673</v>
      </c>
      <c r="S121" s="133">
        <f>IF(S$2,Annual!S121-MeanTrendFinal!S121,Annual!S121)</f>
        <v>7.828422663826308E-2</v>
      </c>
      <c r="T121" s="133">
        <f>IF(T$2,Annual!T121-MeanTrendFinal!T121,Annual!T121)</f>
        <v>0.47790292980575194</v>
      </c>
      <c r="U121" s="133">
        <f>IF(U$2,Annual!U121-MeanTrendFinal!U121,Annual!U121)</f>
        <v>519.75072963358889</v>
      </c>
      <c r="V121" s="133">
        <f>IF(V$2,Annual!V121-MeanTrendFinal!V121,Annual!V121)</f>
        <v>-2.5388506842532799</v>
      </c>
      <c r="W121" s="133">
        <f>IF(W$2,Annual!W121-MeanTrendFinal!W121,Annual!W121)</f>
        <v>464.84256946590489</v>
      </c>
      <c r="X121" s="133">
        <f>IF(X$2,Annual!X121-MeanTrendFinal!X121,Annual!X121)</f>
        <v>-9.3007028788072432E-2</v>
      </c>
      <c r="Y121" s="133">
        <f>IF(Y$2,Annual!Y121-MeanTrendFinal!Y121,Annual!Y121)</f>
        <v>-0.10824115650160948</v>
      </c>
      <c r="Z121" s="133">
        <f>IF(Z$2,Annual!Z121-MeanTrendFinal!Z121,Annual!Z121)</f>
        <v>358.83723665726012</v>
      </c>
      <c r="AA121" s="133">
        <f>IF(AA$2,Annual!AA121-MeanTrendFinal!AA121,Annual!AA121)</f>
        <v>365.19623728943952</v>
      </c>
      <c r="AB121" s="133">
        <f>IF(AB$2,Annual!AB121-MeanTrendFinal!AB121,Annual!AB121)</f>
        <v>-6.3590006321794341</v>
      </c>
      <c r="AC121" s="133">
        <f>IF(AC$2,Annual!AC121-MeanTrendFinal!AC121,Annual!AC121)</f>
        <v>6.3091460898265606</v>
      </c>
      <c r="AD121" s="133">
        <f>IF(AD$2,Annual!AD121-MeanTrendFinal!AD121,Annual!AD121)</f>
        <v>0.47906605758005394</v>
      </c>
    </row>
    <row r="122" spans="1:30">
      <c r="A122" t="s">
        <v>683</v>
      </c>
      <c r="B122" s="133">
        <f>IF(B$2,Annual!B122-MeanTrendFinal!B122,Annual!B122)</f>
        <v>0.22016179081241205</v>
      </c>
      <c r="C122" s="133">
        <f>IF(C$2,Annual!C122-MeanTrendFinal!C122,Annual!C122)</f>
        <v>0.30336132355870404</v>
      </c>
      <c r="D122" s="133">
        <f>IF(D$2,Annual!D122-MeanTrendFinal!D122,Annual!D122)</f>
        <v>1495.3363959447981</v>
      </c>
      <c r="E122" s="133">
        <f>IF(E$2,Annual!E122-MeanTrendFinal!E122,Annual!E122)</f>
        <v>1505.4317918549227</v>
      </c>
      <c r="F122" s="133">
        <f>IF(F$2,Annual!F122-MeanTrendFinal!F122,Annual!F122)</f>
        <v>1533.8965508799768</v>
      </c>
      <c r="G122" s="133">
        <f>IF(G$2,Annual!G122-MeanTrendFinal!G122,Annual!G122)</f>
        <v>0.10469177054588386</v>
      </c>
      <c r="H122" s="133">
        <f>IF(H$2,Annual!H122-MeanTrendFinal!H122,Annual!H122)</f>
        <v>0.28207451417721074</v>
      </c>
      <c r="I122" s="133">
        <f>IF(I$2,Annual!I122-MeanTrendFinal!I122,Annual!I122)</f>
        <v>0.79544855432676087</v>
      </c>
      <c r="J122" s="133">
        <f>IF(J$2,Annual!J122-MeanTrendFinal!J122,Annual!J122)</f>
        <v>1.0771916336953957</v>
      </c>
      <c r="K122" s="133">
        <f>IF(K$2,Annual!K122-MeanTrendFinal!K122,Annual!K122)</f>
        <v>0.79796188920683597</v>
      </c>
      <c r="L122" s="133">
        <f>IF(L$2,Annual!L122-MeanTrendFinal!L122,Annual!L122)</f>
        <v>2.5133348800702852E-3</v>
      </c>
      <c r="M122" s="133">
        <f>IF(M$2,Annual!M122-MeanTrendFinal!M122,Annual!M122)</f>
        <v>459.44125293351317</v>
      </c>
      <c r="N122" s="133">
        <f>IF(N$2,Annual!N122-MeanTrendFinal!N122,Annual!N122)</f>
        <v>3.1300351861914599</v>
      </c>
      <c r="O122" s="133">
        <f>IF(O$2,Annual!O122-MeanTrendFinal!O122,Annual!O122)</f>
        <v>0.10932217325145253</v>
      </c>
      <c r="P122" s="133">
        <f>IF(P$2,Annual!P122-MeanTrendFinal!P122,Annual!P122)</f>
        <v>-3.4983095440464811</v>
      </c>
      <c r="Q122" s="133">
        <f>IF(Q$2,Annual!Q122-MeanTrendFinal!Q122,Annual!Q122)</f>
        <v>1511.0040916705182</v>
      </c>
      <c r="R122" s="133">
        <f>IF(R$2,Annual!R122-MeanTrendFinal!R122,Annual!R122)</f>
        <v>0.67251422316798914</v>
      </c>
      <c r="S122" s="133">
        <f>IF(S$2,Annual!S122-MeanTrendFinal!S122,Annual!S122)</f>
        <v>0.10158337559904858</v>
      </c>
      <c r="T122" s="133">
        <f>IF(T$2,Annual!T122-MeanTrendFinal!T122,Annual!T122)</f>
        <v>0.5709308475689383</v>
      </c>
      <c r="U122" s="133">
        <f>IF(U$2,Annual!U122-MeanTrendFinal!U122,Annual!U122)</f>
        <v>520.75584555892317</v>
      </c>
      <c r="V122" s="133">
        <f>IF(V$2,Annual!V122-MeanTrendFinal!V122,Annual!V122)</f>
        <v>-2.2483733043133114</v>
      </c>
      <c r="W122" s="133">
        <f>IF(W$2,Annual!W122-MeanTrendFinal!W122,Annual!W122)</f>
        <v>458.38980507125518</v>
      </c>
      <c r="X122" s="133">
        <f>IF(X$2,Annual!X122-MeanTrendFinal!X122,Annual!X122)</f>
        <v>0.50111310002485254</v>
      </c>
      <c r="Y122" s="133">
        <f>IF(Y$2,Annual!Y122-MeanTrendFinal!Y122,Annual!Y122)</f>
        <v>0.48331040241027523</v>
      </c>
      <c r="Z122" s="133">
        <f>IF(Z$2,Annual!Z122-MeanTrendFinal!Z122,Annual!Z122)</f>
        <v>356.64378189701546</v>
      </c>
      <c r="AA122" s="133">
        <f>IF(AA$2,Annual!AA122-MeanTrendFinal!AA122,Annual!AA122)</f>
        <v>363.0695788967713</v>
      </c>
      <c r="AB122" s="133">
        <f>IF(AB$2,Annual!AB122-MeanTrendFinal!AB122,Annual!AB122)</f>
        <v>-6.4257969997558622</v>
      </c>
      <c r="AC122" s="133">
        <f>IF(AC$2,Annual!AC122-MeanTrendFinal!AC122,Annual!AC122)</f>
        <v>6.1158802380490904</v>
      </c>
      <c r="AD122" s="133">
        <f>IF(AD$2,Annual!AD122-MeanTrendFinal!AD122,Annual!AD122)</f>
        <v>0.45505542913894398</v>
      </c>
    </row>
    <row r="123" spans="1:30">
      <c r="A123" t="s">
        <v>684</v>
      </c>
      <c r="B123" s="133">
        <f>IF(B$2,Annual!B123-MeanTrendFinal!B123,Annual!B123)</f>
        <v>1.3831475561786988</v>
      </c>
      <c r="C123" s="133">
        <f>IF(C$2,Annual!C123-MeanTrendFinal!C123,Annual!C123)</f>
        <v>1.229278257508426</v>
      </c>
      <c r="D123" s="133">
        <f>IF(D$2,Annual!D123-MeanTrendFinal!D123,Annual!D123)</f>
        <v>1498.0582319156704</v>
      </c>
      <c r="E123" s="133">
        <f>IF(E$2,Annual!E123-MeanTrendFinal!E123,Annual!E123)</f>
        <v>1507.5514619346106</v>
      </c>
      <c r="F123" s="133">
        <f>IF(F$2,Annual!F123-MeanTrendFinal!F123,Annual!F123)</f>
        <v>1535.7183010664792</v>
      </c>
      <c r="G123" s="133">
        <f>IF(G$2,Annual!G123-MeanTrendFinal!G123,Annual!G123)</f>
        <v>1.6175938528231626</v>
      </c>
      <c r="H123" s="133">
        <f>IF(H$2,Annual!H123-MeanTrendFinal!H123,Annual!H123)</f>
        <v>1.2158902914150005</v>
      </c>
      <c r="I123" s="133">
        <f>IF(I$2,Annual!I123-MeanTrendFinal!I123,Annual!I123)</f>
        <v>1.0875152304440583</v>
      </c>
      <c r="J123" s="133">
        <f>IF(J$2,Annual!J123-MeanTrendFinal!J123,Annual!J123)</f>
        <v>1.2627552225419336</v>
      </c>
      <c r="K123" s="133">
        <f>IF(K$2,Annual!K123-MeanTrendFinal!K123,Annual!K123)</f>
        <v>0.86003566793331299</v>
      </c>
      <c r="L123" s="133">
        <f>IF(L$2,Annual!L123-MeanTrendFinal!L123,Annual!L123)</f>
        <v>-0.22747956251072754</v>
      </c>
      <c r="M123" s="133">
        <f>IF(M$2,Annual!M123-MeanTrendFinal!M123,Annual!M123)</f>
        <v>457.13031164765141</v>
      </c>
      <c r="N123" s="133">
        <f>IF(N$2,Annual!N123-MeanTrendFinal!N123,Annual!N123)</f>
        <v>0.61702525532698616</v>
      </c>
      <c r="O123" s="133">
        <f>IF(O$2,Annual!O123-MeanTrendFinal!O123,Annual!O123)</f>
        <v>3.5976103318053565</v>
      </c>
      <c r="P123" s="133">
        <f>IF(P$2,Annual!P123-MeanTrendFinal!P123,Annual!P123)</f>
        <v>0.87892282774182096</v>
      </c>
      <c r="Q123" s="133">
        <f>IF(Q$2,Annual!Q123-MeanTrendFinal!Q123,Annual!Q123)</f>
        <v>1514.4517699832713</v>
      </c>
      <c r="R123" s="133">
        <f>IF(R$2,Annual!R123-MeanTrendFinal!R123,Annual!R123)</f>
        <v>0.78766945229356378</v>
      </c>
      <c r="S123" s="133">
        <f>IF(S$2,Annual!S123-MeanTrendFinal!S123,Annual!S123)</f>
        <v>0.15572427268684708</v>
      </c>
      <c r="T123" s="133">
        <f>IF(T$2,Annual!T123-MeanTrendFinal!T123,Annual!T123)</f>
        <v>0.63194517960672469</v>
      </c>
      <c r="U123" s="133">
        <f>IF(U$2,Annual!U123-MeanTrendFinal!U123,Annual!U123)</f>
        <v>521.49971638757563</v>
      </c>
      <c r="V123" s="133">
        <f>IF(V$2,Annual!V123-MeanTrendFinal!V123,Annual!V123)</f>
        <v>-2.1590367724296122</v>
      </c>
      <c r="W123" s="133">
        <f>IF(W$2,Annual!W123-MeanTrendFinal!W123,Annual!W123)</f>
        <v>455.89684028019553</v>
      </c>
      <c r="X123" s="133">
        <f>IF(X$2,Annual!X123-MeanTrendFinal!X123,Annual!X123)</f>
        <v>0.67035922305560547</v>
      </c>
      <c r="Y123" s="133">
        <f>IF(Y$2,Annual!Y123-MeanTrendFinal!Y123,Annual!Y123)</f>
        <v>0.67117985728568641</v>
      </c>
      <c r="Z123" s="133">
        <f>IF(Z$2,Annual!Z123-MeanTrendFinal!Z123,Annual!Z123)</f>
        <v>357.19443658427588</v>
      </c>
      <c r="AA123" s="133">
        <f>IF(AA$2,Annual!AA123-MeanTrendFinal!AA123,Annual!AA123)</f>
        <v>363.61654161786561</v>
      </c>
      <c r="AB123" s="133">
        <f>IF(AB$2,Annual!AB123-MeanTrendFinal!AB123,Annual!AB123)</f>
        <v>-6.4221050335897072</v>
      </c>
      <c r="AC123" s="133">
        <f>IF(AC$2,Annual!AC123-MeanTrendFinal!AC123,Annual!AC123)</f>
        <v>6.2389166541292003</v>
      </c>
      <c r="AD123" s="133">
        <f>IF(AD$2,Annual!AD123-MeanTrendFinal!AD123,Annual!AD123)</f>
        <v>0.41783970667954096</v>
      </c>
    </row>
    <row r="125" spans="1:30">
      <c r="A125" s="39"/>
      <c r="B125" s="146"/>
      <c r="C125" s="146"/>
      <c r="D125" s="146"/>
      <c r="E125" s="146"/>
      <c r="F125" s="146"/>
      <c r="G125" s="146"/>
      <c r="H125" s="146"/>
      <c r="I125" s="146"/>
      <c r="J125" s="146"/>
      <c r="K125" s="146"/>
      <c r="L125" s="146"/>
      <c r="M125" s="146"/>
      <c r="N125" s="146"/>
      <c r="O125" s="146"/>
      <c r="P125" s="146"/>
      <c r="Q125" s="146"/>
      <c r="R125" s="146"/>
      <c r="S125" s="146"/>
      <c r="T125" s="146"/>
      <c r="U125" s="146"/>
      <c r="V125" s="146"/>
      <c r="W125" s="146"/>
      <c r="X125" s="146"/>
      <c r="Y125" s="146"/>
      <c r="Z125" s="146"/>
      <c r="AA125" s="146"/>
      <c r="AB125" s="146"/>
      <c r="AC125" s="146"/>
      <c r="AD125" s="146"/>
    </row>
    <row r="126" spans="1:30" s="128" customFormat="1">
      <c r="A126" s="134"/>
      <c r="B126" s="146"/>
      <c r="C126" s="146"/>
      <c r="D126" s="146"/>
      <c r="E126" s="146"/>
      <c r="F126" s="146"/>
      <c r="G126" s="146"/>
      <c r="H126" s="146"/>
      <c r="I126" s="146"/>
      <c r="J126" s="146"/>
      <c r="K126" s="146"/>
      <c r="L126" s="146"/>
      <c r="M126" s="146"/>
      <c r="N126" s="146"/>
      <c r="O126" s="146"/>
      <c r="P126" s="146"/>
      <c r="Q126" s="146"/>
      <c r="R126" s="146"/>
      <c r="S126" s="146"/>
      <c r="T126" s="146"/>
      <c r="U126" s="146"/>
      <c r="V126" s="146"/>
      <c r="W126" s="146"/>
      <c r="X126" s="146"/>
      <c r="Y126" s="146"/>
      <c r="Z126" s="146"/>
      <c r="AA126" s="146"/>
      <c r="AB126" s="146"/>
      <c r="AC126" s="146"/>
      <c r="AD126" s="146"/>
    </row>
    <row r="127" spans="1:30" s="128" customFormat="1">
      <c r="A127" s="134"/>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c r="AA127" s="145"/>
      <c r="AB127" s="145"/>
      <c r="AC127" s="145"/>
      <c r="AD127" s="145"/>
    </row>
    <row r="128" spans="1:30" s="128" customFormat="1">
      <c r="A128" s="134"/>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c r="AA128" s="145"/>
      <c r="AB128" s="145"/>
      <c r="AC128" s="145"/>
      <c r="AD128" s="145"/>
    </row>
    <row r="129" spans="1:30" s="128" customFormat="1">
      <c r="A129" s="134"/>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c r="AA129" s="145"/>
      <c r="AB129" s="145"/>
      <c r="AC129" s="145"/>
      <c r="AD129" s="145"/>
    </row>
    <row r="130" spans="1:30" s="128" customFormat="1">
      <c r="A130" s="134"/>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c r="AA130" s="145"/>
      <c r="AB130" s="145"/>
      <c r="AC130" s="145"/>
      <c r="AD130" s="145"/>
    </row>
    <row r="131" spans="1:30" s="128" customFormat="1">
      <c r="A131" s="134"/>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c r="AA131" s="145"/>
      <c r="AB131" s="145"/>
      <c r="AC131" s="145"/>
      <c r="AD131" s="145"/>
    </row>
    <row r="133" spans="1:30">
      <c r="A133" s="134"/>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c r="AB133" s="85"/>
      <c r="AC133" s="85"/>
      <c r="AD133" s="85"/>
    </row>
    <row r="135" spans="1:30">
      <c r="A135" s="134"/>
      <c r="B135" s="161"/>
      <c r="C135" s="161"/>
      <c r="D135" s="161"/>
      <c r="E135" s="161"/>
      <c r="F135" s="161"/>
      <c r="G135" s="161"/>
      <c r="H135" s="161"/>
      <c r="I135" s="161"/>
      <c r="J135" s="161"/>
      <c r="K135" s="161"/>
      <c r="L135" s="161"/>
      <c r="M135" s="161"/>
      <c r="N135" s="161"/>
      <c r="O135" s="161"/>
      <c r="P135" s="161"/>
      <c r="Q135" s="161"/>
      <c r="R135" s="161"/>
      <c r="S135" s="161"/>
      <c r="T135" s="161"/>
      <c r="U135" s="161"/>
      <c r="V135" s="161"/>
      <c r="W135" s="161"/>
      <c r="X135" s="161"/>
      <c r="Y135" s="161"/>
      <c r="Z135" s="161"/>
      <c r="AA135" s="161"/>
      <c r="AB135" s="161"/>
      <c r="AC135" s="161"/>
      <c r="AD135" s="161"/>
    </row>
  </sheetData>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C00000"/>
  </sheetPr>
  <dimension ref="A1"/>
  <sheetViews>
    <sheetView topLeftCell="A28" zoomScale="90" zoomScaleNormal="90" workbookViewId="0">
      <selection activeCell="J48" sqref="J48"/>
    </sheetView>
  </sheetViews>
  <sheetFormatPr baseColWidth="10" defaultRowHeight="15"/>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C00000"/>
  </sheetPr>
  <dimension ref="A1:AE131"/>
  <sheetViews>
    <sheetView zoomScale="70" zoomScaleNormal="70" zoomScaleSheetLayoutView="115" workbookViewId="0">
      <pane xSplit="1" ySplit="2" topLeftCell="B3" activePane="bottomRight" state="frozen"/>
      <selection activeCell="AB3" sqref="AB3:AB120"/>
      <selection pane="topRight" activeCell="AB3" sqref="AB3:AB120"/>
      <selection pane="bottomLeft" activeCell="AB3" sqref="AB3:AB120"/>
      <selection pane="bottomRight" activeCell="Q7" sqref="Q7"/>
    </sheetView>
  </sheetViews>
  <sheetFormatPr baseColWidth="10" defaultColWidth="12.7109375" defaultRowHeight="15"/>
  <cols>
    <col min="1" max="1" width="17.85546875" bestFit="1" customWidth="1"/>
  </cols>
  <sheetData>
    <row r="1" spans="1:31">
      <c r="B1" t="s">
        <v>375</v>
      </c>
      <c r="C1" t="s">
        <v>510</v>
      </c>
      <c r="D1" s="128" t="s">
        <v>471</v>
      </c>
      <c r="E1" s="128" t="s">
        <v>470</v>
      </c>
      <c r="F1" s="128" t="s">
        <v>473</v>
      </c>
      <c r="G1" t="s">
        <v>379</v>
      </c>
      <c r="H1" t="s">
        <v>556</v>
      </c>
      <c r="I1" t="s">
        <v>124</v>
      </c>
      <c r="J1" t="s">
        <v>208</v>
      </c>
      <c r="K1" t="s">
        <v>381</v>
      </c>
      <c r="L1" t="s">
        <v>382</v>
      </c>
      <c r="M1" t="s">
        <v>371</v>
      </c>
      <c r="N1" t="s">
        <v>385</v>
      </c>
      <c r="O1" t="s">
        <v>374</v>
      </c>
      <c r="P1" t="s">
        <v>387</v>
      </c>
      <c r="Q1" t="s">
        <v>372</v>
      </c>
      <c r="R1" t="s">
        <v>479</v>
      </c>
      <c r="S1" t="s">
        <v>388</v>
      </c>
      <c r="T1" t="s">
        <v>586</v>
      </c>
      <c r="U1" t="s">
        <v>380</v>
      </c>
      <c r="V1" t="s">
        <v>131</v>
      </c>
      <c r="W1" t="s">
        <v>373</v>
      </c>
      <c r="X1" t="s">
        <v>526</v>
      </c>
      <c r="Y1" t="s">
        <v>527</v>
      </c>
      <c r="Z1" s="158" t="s">
        <v>663</v>
      </c>
      <c r="AA1" t="s">
        <v>679</v>
      </c>
      <c r="AB1" t="s">
        <v>680</v>
      </c>
      <c r="AC1" t="s">
        <v>663</v>
      </c>
      <c r="AD1" s="158" t="s">
        <v>664</v>
      </c>
      <c r="AE1" s="158" t="s">
        <v>676</v>
      </c>
    </row>
    <row r="2" spans="1:31">
      <c r="A2" s="132" t="s">
        <v>597</v>
      </c>
      <c r="B2" s="132">
        <v>1</v>
      </c>
      <c r="C2" s="132">
        <v>1</v>
      </c>
      <c r="D2" s="132">
        <v>1</v>
      </c>
      <c r="E2" s="132">
        <v>1</v>
      </c>
      <c r="F2" s="132">
        <v>1</v>
      </c>
      <c r="G2" s="132">
        <v>1</v>
      </c>
      <c r="H2" s="132">
        <v>1</v>
      </c>
      <c r="I2" s="132">
        <v>1</v>
      </c>
      <c r="J2" s="132">
        <v>1</v>
      </c>
      <c r="K2" s="132">
        <v>1</v>
      </c>
      <c r="L2" s="132">
        <v>1</v>
      </c>
      <c r="M2" s="132">
        <v>1</v>
      </c>
      <c r="N2" s="132">
        <v>1</v>
      </c>
      <c r="O2" s="132">
        <v>1</v>
      </c>
      <c r="P2" s="132">
        <v>1</v>
      </c>
      <c r="Q2" s="132">
        <v>1</v>
      </c>
      <c r="R2" s="132">
        <v>1</v>
      </c>
      <c r="S2" s="132">
        <v>1</v>
      </c>
      <c r="T2" s="132">
        <v>1</v>
      </c>
      <c r="U2" s="132">
        <v>1</v>
      </c>
      <c r="V2" s="132">
        <v>1</v>
      </c>
      <c r="W2" s="132">
        <v>1</v>
      </c>
      <c r="X2" s="132">
        <v>1</v>
      </c>
      <c r="Y2" s="132">
        <v>1</v>
      </c>
      <c r="Z2" s="132">
        <v>1</v>
      </c>
      <c r="AA2" s="132">
        <v>1</v>
      </c>
      <c r="AB2" s="132">
        <v>1</v>
      </c>
      <c r="AC2" s="132"/>
      <c r="AD2" s="132">
        <v>1</v>
      </c>
      <c r="AE2" s="132">
        <v>1</v>
      </c>
    </row>
    <row r="3" spans="1:31">
      <c r="A3" t="s">
        <v>400</v>
      </c>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row>
    <row r="4" spans="1:31">
      <c r="A4" t="s">
        <v>401</v>
      </c>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row>
    <row r="5" spans="1:31">
      <c r="A5" t="s">
        <v>402</v>
      </c>
      <c r="B5" s="141"/>
      <c r="C5" s="141"/>
      <c r="D5" s="141"/>
      <c r="E5" s="141"/>
      <c r="F5" s="141"/>
      <c r="G5" s="141"/>
      <c r="H5" s="141"/>
      <c r="I5" s="141"/>
      <c r="J5" s="141"/>
      <c r="K5" s="141"/>
      <c r="L5" s="141"/>
      <c r="M5" s="141"/>
      <c r="N5" s="141"/>
      <c r="O5" s="141"/>
      <c r="P5" s="141"/>
      <c r="Q5" s="141"/>
      <c r="R5" s="141"/>
      <c r="S5" s="141"/>
      <c r="T5" s="141"/>
      <c r="U5" s="141"/>
      <c r="V5" s="141"/>
      <c r="W5" s="141"/>
      <c r="X5" s="141"/>
      <c r="Y5" s="141"/>
      <c r="Z5" s="141"/>
      <c r="AA5" s="141"/>
      <c r="AB5" s="141"/>
      <c r="AC5" s="141"/>
      <c r="AD5" s="141"/>
      <c r="AE5" s="141"/>
    </row>
    <row r="6" spans="1:31">
      <c r="A6" t="s">
        <v>403</v>
      </c>
      <c r="B6" s="141"/>
      <c r="C6" s="141"/>
      <c r="D6" s="141"/>
      <c r="E6" s="141"/>
      <c r="F6" s="141"/>
      <c r="G6" s="141"/>
      <c r="H6" s="141"/>
      <c r="I6" s="141"/>
      <c r="J6" s="141"/>
      <c r="K6" s="141"/>
      <c r="L6" s="141"/>
      <c r="M6" s="141"/>
      <c r="N6" s="141"/>
      <c r="O6" s="141"/>
      <c r="P6" s="141"/>
      <c r="Q6" s="141"/>
      <c r="R6" s="141"/>
      <c r="S6" s="141"/>
      <c r="T6" s="141"/>
      <c r="U6" s="141"/>
      <c r="V6" s="141"/>
      <c r="W6" s="141"/>
      <c r="X6" s="141"/>
      <c r="Y6" s="141"/>
      <c r="Z6" s="141"/>
      <c r="AA6" s="141"/>
      <c r="AB6" s="141"/>
      <c r="AC6" s="141"/>
      <c r="AD6" s="141"/>
      <c r="AE6" s="141"/>
    </row>
    <row r="7" spans="1:31">
      <c r="A7" t="s">
        <v>404</v>
      </c>
      <c r="B7" s="133">
        <f>IF(B$2,Annual!B7-MeanTrendFinal!B7,Annual!B7)</f>
        <v>-0.12863482436143558</v>
      </c>
      <c r="C7" s="133">
        <f>IF(C$2,Annual!C7-MeanTrendFinal!C7,Annual!C7)</f>
        <v>-1.2087417841695061</v>
      </c>
      <c r="D7" s="133">
        <f>IF(D$2,Annual!D7-MeanTrendFinal!D7,Annual!D7)</f>
        <v>-96.905289876145389</v>
      </c>
      <c r="E7" s="133">
        <f>IF(E$2,Annual!E7-MeanTrendFinal!E7,Annual!E7)</f>
        <v>-88.918132445737001</v>
      </c>
      <c r="F7" s="133">
        <f>IF(F$2,Annual!F7-MeanTrendFinal!F7,Annual!F7)</f>
        <v>-70.1885168623553</v>
      </c>
      <c r="G7" s="133">
        <f>IF(G$2,Annual!G7-MeanTrendFinal!G7,Annual!G7)</f>
        <v>-0.21289344495138485</v>
      </c>
      <c r="H7" s="133">
        <f>IF(H$2,Annual!H7-MeanTrendFinal!H7,Annual!H7)</f>
        <v>4.914061249012696</v>
      </c>
      <c r="I7" s="133">
        <f>IF(I$2,Annual!I7-MeanTrendFinal!I7,Annual!I7)</f>
        <v>4.8152662598712297</v>
      </c>
      <c r="J7" s="133">
        <f>IF(J$2,Annual!J7-MeanTrendFinal!J7,Annual!J7)</f>
        <v>-0.63679839703649488</v>
      </c>
      <c r="K7" s="133">
        <f>IF(K$2,Annual!K7-MeanTrendFinal!K7,Annual!K7)</f>
        <v>-0.96453127407305739</v>
      </c>
      <c r="L7" s="133">
        <f>IF(L$2,Annual!L7-MeanTrendFinal!L7,Annual!L7)</f>
        <v>-5.7797975339442509</v>
      </c>
      <c r="M7" s="133">
        <f>IF(M$2,Annual!M7-MeanTrendFinal!M7,Annual!M7)</f>
        <v>6.6826975303999916</v>
      </c>
      <c r="N7" s="133">
        <f>IF(N$2,Annual!N7-MeanTrendFinal!N7,Annual!N7)</f>
        <v>1.9406967001107667</v>
      </c>
      <c r="O7" s="133">
        <f>IF(O$2,Annual!O7-MeanTrendFinal!O7,Annual!O7)</f>
        <v>41.912353845778924</v>
      </c>
      <c r="P7" s="133">
        <f>IF(P$2,Annual!P7-MeanTrendFinal!P7,Annual!P7)</f>
        <v>-0.26022693331584196</v>
      </c>
      <c r="Q7" s="133">
        <f>IF(Q$2,Annual!Q7-MeanTrendFinal!Q7,Annual!Q7)</f>
        <v>23.70662461125653</v>
      </c>
      <c r="R7" s="133">
        <f>IF(R$2,Annual!R7-MeanTrendFinal!R7,Annual!R7)</f>
        <v>-0.78705022968172189</v>
      </c>
      <c r="S7" s="133">
        <f>IF(S$2,Annual!S7-MeanTrendFinal!S7,Annual!S7)</f>
        <v>1.1165984540158846</v>
      </c>
      <c r="T7" s="133">
        <f>IF(T$2,Annual!T7-MeanTrendFinal!T7,Annual!T7)</f>
        <v>-0.35721722389330995</v>
      </c>
      <c r="U7" s="133">
        <f>IF(U$2,Annual!U7-MeanTrendFinal!U7,Annual!U7)</f>
        <v>6.8761225182892076</v>
      </c>
      <c r="V7" s="133">
        <f>IF(V$2,Annual!V7-MeanTrendFinal!V7,Annual!V7)</f>
        <v>3.0656873560190583</v>
      </c>
      <c r="W7" s="133">
        <f>IF(W$2,Annual!W7-MeanTrendFinal!W7,Annual!W7)</f>
        <v>-55.169524056240107</v>
      </c>
      <c r="X7" s="133">
        <f>IF(X$2,Annual!X7-MeanTrendFinal!X7,Annual!X7)</f>
        <v>-1.9661102222696476</v>
      </c>
      <c r="Y7" s="133">
        <f>IF(Y$2,Annual!Y7-MeanTrendFinal!Y7,Annual!Y7)</f>
        <v>-2.219278151309779</v>
      </c>
      <c r="Z7" s="133">
        <f>IF(Z$2,Annual!Z7-MeanTrendFinal!Z7,Annual!Z7)</f>
        <v>-9.8653526745329714</v>
      </c>
      <c r="AA7" s="133">
        <f>IF(AA$2,Annual!AA7-MeanTrendFinal!AA7,Annual!AA7)</f>
        <v>-13.108915353755094</v>
      </c>
      <c r="AB7" s="133">
        <f>IF(AB$2,Annual!AB7-MeanTrendFinal!AB7,Annual!AB7)</f>
        <v>-3.3724662710058002</v>
      </c>
      <c r="AC7" s="160">
        <f>AA7+AB7</f>
        <v>-16.481381624760893</v>
      </c>
      <c r="AD7" s="133">
        <f>IF(AD$2,Annual!AC7-MeanTrendFinal!AC7,Annual!AC7)</f>
        <v>3.0985730093717798</v>
      </c>
      <c r="AE7" s="133">
        <f>IF(AE$2,Annual!AD7-MeanTrendFinal!AD7,Annual!AD7)</f>
        <v>-8.7756294484719888E-2</v>
      </c>
    </row>
    <row r="8" spans="1:31">
      <c r="A8" t="s">
        <v>405</v>
      </c>
      <c r="B8" s="133">
        <f>IF(B$2,Annual!B8-MeanTrendFinal!B8,Annual!B8)</f>
        <v>-0.15177221011329467</v>
      </c>
      <c r="C8" s="133">
        <f>IF(C$2,Annual!C8-MeanTrendFinal!C8,Annual!C8)</f>
        <v>0.12260682032569115</v>
      </c>
      <c r="D8" s="133">
        <f>IF(D$2,Annual!D8-MeanTrendFinal!D8,Annual!D8)</f>
        <v>-97.828045699174254</v>
      </c>
      <c r="E8" s="133">
        <f>IF(E$2,Annual!E8-MeanTrendFinal!E8,Annual!E8)</f>
        <v>-89.874025204291002</v>
      </c>
      <c r="F8" s="133">
        <f>IF(F$2,Annual!F8-MeanTrendFinal!F8,Annual!F8)</f>
        <v>-68.816739445862822</v>
      </c>
      <c r="G8" s="133">
        <f>IF(G$2,Annual!G8-MeanTrendFinal!G8,Annual!G8)</f>
        <v>-0.22945143478147534</v>
      </c>
      <c r="H8" s="133">
        <f>IF(H$2,Annual!H8-MeanTrendFinal!H8,Annual!H8)</f>
        <v>-1.4309522445506826</v>
      </c>
      <c r="I8" s="133">
        <f>IF(I$2,Annual!I8-MeanTrendFinal!I8,Annual!I8)</f>
        <v>4.4128817869010888</v>
      </c>
      <c r="J8" s="133">
        <f>IF(J$2,Annual!J8-MeanTrendFinal!J8,Annual!J8)</f>
        <v>-0.63679839703649488</v>
      </c>
      <c r="K8" s="133">
        <f>IF(K$2,Annual!K8-MeanTrendFinal!K8,Annual!K8)</f>
        <v>-0.96453127407305739</v>
      </c>
      <c r="L8" s="133">
        <f>IF(L$2,Annual!L8-MeanTrendFinal!L8,Annual!L8)</f>
        <v>-5.3774130609741659</v>
      </c>
      <c r="M8" s="133">
        <f>IF(M$2,Annual!M8-MeanTrendFinal!M8,Annual!M8)</f>
        <v>8.5253954332877697</v>
      </c>
      <c r="N8" s="133">
        <f>IF(N$2,Annual!N8-MeanTrendFinal!N8,Annual!N8)</f>
        <v>3.5331658891572637</v>
      </c>
      <c r="O8" s="133">
        <f>IF(O$2,Annual!O8-MeanTrendFinal!O8,Annual!O8)</f>
        <v>-11.972118832818136</v>
      </c>
      <c r="P8" s="133">
        <f>IF(P$2,Annual!P8-MeanTrendFinal!P8,Annual!P8)</f>
        <v>-17.445164530075637</v>
      </c>
      <c r="Q8" s="133">
        <f>IF(Q$2,Annual!Q8-MeanTrendFinal!Q8,Annual!Q8)</f>
        <v>22.872588338530022</v>
      </c>
      <c r="R8" s="133">
        <f>IF(R$2,Annual!R8-MeanTrendFinal!R8,Annual!R8)</f>
        <v>-0.78705022968172189</v>
      </c>
      <c r="S8" s="133">
        <f>IF(S$2,Annual!S8-MeanTrendFinal!S8,Annual!S8)</f>
        <v>1.2980904408234344</v>
      </c>
      <c r="T8" s="133">
        <f>IF(T$2,Annual!T8-MeanTrendFinal!T8,Annual!T8)</f>
        <v>-0.35721722389330995</v>
      </c>
      <c r="U8" s="133">
        <f>IF(U$2,Annual!U8-MeanTrendFinal!U8,Annual!U8)</f>
        <v>7.5915764587163608</v>
      </c>
      <c r="V8" s="133">
        <f>IF(V$2,Annual!V8-MeanTrendFinal!V8,Annual!V8)</f>
        <v>2.6239715295236437</v>
      </c>
      <c r="W8" s="133">
        <f>IF(W$2,Annual!W8-MeanTrendFinal!W8,Annual!W8)</f>
        <v>-49.872295201662951</v>
      </c>
      <c r="X8" s="133">
        <f>IF(X$2,Annual!X8-MeanTrendFinal!X8,Annual!X8)</f>
        <v>-1.6134236406741627</v>
      </c>
      <c r="Y8" s="133">
        <f>IF(Y$2,Annual!Y8-MeanTrendFinal!Y8,Annual!Y8)</f>
        <v>-1.9429128880766653</v>
      </c>
      <c r="Z8" s="133">
        <f>IF(Z$2,Annual!Z8-MeanTrendFinal!Z8,Annual!Z8)</f>
        <v>-11.579140083413336</v>
      </c>
      <c r="AA8" s="133">
        <f>IF(AA$2,Annual!AA8-MeanTrendFinal!AA8,Annual!AA8)</f>
        <v>-14.650396438055907</v>
      </c>
      <c r="AB8" s="133">
        <f>IF(AB$2,Annual!AB8-MeanTrendFinal!AB8,Annual!AB8)</f>
        <v>-3.4687262858126786</v>
      </c>
      <c r="AC8" s="160">
        <f t="shared" ref="AC8:AC71" si="0">AA8+AB8</f>
        <v>-18.119122723868585</v>
      </c>
      <c r="AD8" s="133">
        <f>IF(AD$2,Annual!AC8-MeanTrendFinal!AC8,Annual!AC8)</f>
        <v>3.200630735778681</v>
      </c>
      <c r="AE8" s="133">
        <f>IF(AE$2,Annual!AD8-MeanTrendFinal!AD8,Annual!AD8)</f>
        <v>-0.21585169960993089</v>
      </c>
    </row>
    <row r="9" spans="1:31">
      <c r="A9" t="s">
        <v>406</v>
      </c>
      <c r="B9" s="133">
        <f>IF(B$2,Annual!B9-MeanTrendFinal!B9,Annual!B9)</f>
        <v>0.80036015199040234</v>
      </c>
      <c r="C9" s="133">
        <f>IF(C$2,Annual!C9-MeanTrendFinal!C9,Annual!C9)</f>
        <v>1.1174576556390345</v>
      </c>
      <c r="D9" s="133">
        <f>IF(D$2,Annual!D9-MeanTrendFinal!D9,Annual!D9)</f>
        <v>-97.314352680666843</v>
      </c>
      <c r="E9" s="133">
        <f>IF(E$2,Annual!E9-MeanTrendFinal!E9,Annual!E9)</f>
        <v>-89.380595751572173</v>
      </c>
      <c r="F9" s="133">
        <f>IF(F$2,Annual!F9-MeanTrendFinal!F9,Annual!F9)</f>
        <v>-71.066500818502846</v>
      </c>
      <c r="G9" s="133">
        <f>IF(G$2,Annual!G9-MeanTrendFinal!G9,Annual!G9)</f>
        <v>-0.35856926712296078</v>
      </c>
      <c r="H9" s="133">
        <f>IF(H$2,Annual!H9-MeanTrendFinal!H9,Annual!H9)</f>
        <v>-2.6508856224059025</v>
      </c>
      <c r="I9" s="133">
        <f>IF(I$2,Annual!I9-MeanTrendFinal!I9,Annual!I9)</f>
        <v>4.0435378122530157</v>
      </c>
      <c r="J9" s="133">
        <f>IF(J$2,Annual!J9-MeanTrendFinal!J9,Annual!J9)</f>
        <v>-0.63679839703649488</v>
      </c>
      <c r="K9" s="133">
        <f>IF(K$2,Annual!K9-MeanTrendFinal!K9,Annual!K9)</f>
        <v>-0.96453127407305739</v>
      </c>
      <c r="L9" s="133">
        <f>IF(L$2,Annual!L9-MeanTrendFinal!L9,Annual!L9)</f>
        <v>-5.0080690863260955</v>
      </c>
      <c r="M9" s="133">
        <f>IF(M$2,Annual!M9-MeanTrendFinal!M9,Annual!M9)</f>
        <v>9.2595680050811211</v>
      </c>
      <c r="N9" s="133">
        <f>IF(N$2,Annual!N9-MeanTrendFinal!N9,Annual!N9)</f>
        <v>4.5386081540408796</v>
      </c>
      <c r="O9" s="133">
        <f>IF(O$2,Annual!O9-MeanTrendFinal!O9,Annual!O9)</f>
        <v>89.990695577327969</v>
      </c>
      <c r="P9" s="133">
        <f>IF(P$2,Annual!P9-MeanTrendFinal!P9,Annual!P9)</f>
        <v>-31.466562924234125</v>
      </c>
      <c r="Q9" s="133">
        <f>IF(Q$2,Annual!Q9-MeanTrendFinal!Q9,Annual!Q9)</f>
        <v>22.035071243293942</v>
      </c>
      <c r="R9" s="133">
        <f>IF(R$2,Annual!R9-MeanTrendFinal!R9,Annual!R9)</f>
        <v>-0.78705022968172189</v>
      </c>
      <c r="S9" s="133">
        <f>IF(S$2,Annual!S9-MeanTrendFinal!S9,Annual!S9)</f>
        <v>1.3168773445524209</v>
      </c>
      <c r="T9" s="133">
        <f>IF(T$2,Annual!T9-MeanTrendFinal!T9,Annual!T9)</f>
        <v>-0.35721722389330995</v>
      </c>
      <c r="U9" s="133">
        <f>IF(U$2,Annual!U9-MeanTrendFinal!U9,Annual!U9)</f>
        <v>8.139965017493239</v>
      </c>
      <c r="V9" s="133">
        <f>IF(V$2,Annual!V9-MeanTrendFinal!V9,Annual!V9)</f>
        <v>-0.45114480218980213</v>
      </c>
      <c r="W9" s="133">
        <f>IF(W$2,Annual!W9-MeanTrendFinal!W9,Annual!W9)</f>
        <v>-36.114234085250132</v>
      </c>
      <c r="X9" s="133">
        <f>IF(X$2,Annual!X9-MeanTrendFinal!X9,Annual!X9)</f>
        <v>0.2348897419527356</v>
      </c>
      <c r="Y9" s="133">
        <f>IF(Y$2,Annual!Y9-MeanTrendFinal!Y9,Annual!Y9)</f>
        <v>-4.9250327814266082E-2</v>
      </c>
      <c r="Z9" s="133">
        <f>IF(Z$2,Annual!Z9-MeanTrendFinal!Z9,Annual!Z9)</f>
        <v>-11.748769617313258</v>
      </c>
      <c r="AA9" s="133">
        <f>IF(AA$2,Annual!AA9-MeanTrendFinal!AA9,Annual!AA9)</f>
        <v>-14.819804944143925</v>
      </c>
      <c r="AB9" s="133">
        <f>IF(AB$2,Annual!AB9-MeanTrendFinal!AB9,Annual!AB9)</f>
        <v>-3.3929010038518044</v>
      </c>
      <c r="AC9" s="160">
        <f t="shared" si="0"/>
        <v>-18.21270594799573</v>
      </c>
      <c r="AD9" s="133">
        <f>IF(AD$2,Annual!AC9-MeanTrendFinal!AC9,Annual!AC9)</f>
        <v>2.9540519185551801</v>
      </c>
      <c r="AE9" s="133">
        <f>IF(AE$2,Annual!AD9-MeanTrendFinal!AD9,Annual!AD9)</f>
        <v>-0.13518331076522005</v>
      </c>
    </row>
    <row r="10" spans="1:31">
      <c r="A10" t="s">
        <v>407</v>
      </c>
      <c r="B10" s="133">
        <f>IF(B$2,Annual!B10-MeanTrendFinal!B10,Annual!B10)</f>
        <v>0.69683020434302845</v>
      </c>
      <c r="C10" s="133">
        <f>IF(C$2,Annual!C10-MeanTrendFinal!C10,Annual!C10)</f>
        <v>0.49224303990304286</v>
      </c>
      <c r="D10" s="133">
        <f>IF(D$2,Annual!D10-MeanTrendFinal!D10,Annual!D10)</f>
        <v>-94.134132266070537</v>
      </c>
      <c r="E10" s="133">
        <f>IF(E$2,Annual!E10-MeanTrendFinal!E10,Annual!E10)</f>
        <v>-86.19964605304699</v>
      </c>
      <c r="F10" s="133">
        <f>IF(F$2,Annual!F10-MeanTrendFinal!F10,Annual!F10)</f>
        <v>-67.320112378638441</v>
      </c>
      <c r="G10" s="133">
        <f>IF(G$2,Annual!G10-MeanTrendFinal!G10,Annual!G10)</f>
        <v>0.6434425696156425</v>
      </c>
      <c r="H10" s="133">
        <f>IF(H$2,Annual!H10-MeanTrendFinal!H10,Annual!H10)</f>
        <v>-2.249455764772585</v>
      </c>
      <c r="I10" s="133">
        <f>IF(I$2,Annual!I10-MeanTrendFinal!I10,Annual!I10)</f>
        <v>3.4777031050920546</v>
      </c>
      <c r="J10" s="133">
        <f>IF(J$2,Annual!J10-MeanTrendFinal!J10,Annual!J10)</f>
        <v>-0.63679839703649488</v>
      </c>
      <c r="K10" s="133">
        <f>IF(K$2,Annual!K10-MeanTrendFinal!K10,Annual!K10)</f>
        <v>-0.96453127407305739</v>
      </c>
      <c r="L10" s="133">
        <f>IF(L$2,Annual!L10-MeanTrendFinal!L10,Annual!L10)</f>
        <v>-4.4422343791650984</v>
      </c>
      <c r="M10" s="133">
        <f>IF(M$2,Annual!M10-MeanTrendFinal!M10,Annual!M10)</f>
        <v>12.125076277589983</v>
      </c>
      <c r="N10" s="133">
        <f>IF(N$2,Annual!N10-MeanTrendFinal!N10,Annual!N10)</f>
        <v>3.327435833511494</v>
      </c>
      <c r="O10" s="133">
        <f>IF(O$2,Annual!O10-MeanTrendFinal!O10,Annual!O10)</f>
        <v>-21.364837558473955</v>
      </c>
      <c r="P10" s="133">
        <f>IF(P$2,Annual!P10-MeanTrendFinal!P10,Annual!P10)</f>
        <v>-21.160407623667439</v>
      </c>
      <c r="Q10" s="133">
        <f>IF(Q$2,Annual!Q10-MeanTrendFinal!Q10,Annual!Q10)</f>
        <v>21.353164698237833</v>
      </c>
      <c r="R10" s="133">
        <f>IF(R$2,Annual!R10-MeanTrendFinal!R10,Annual!R10)</f>
        <v>-0.78705022968172189</v>
      </c>
      <c r="S10" s="133">
        <f>IF(S$2,Annual!S10-MeanTrendFinal!S10,Annual!S10)</f>
        <v>1.4906351647238556</v>
      </c>
      <c r="T10" s="133">
        <f>IF(T$2,Annual!T10-MeanTrendFinal!T10,Annual!T10)</f>
        <v>-0.35721722389330995</v>
      </c>
      <c r="U10" s="133">
        <f>IF(U$2,Annual!U10-MeanTrendFinal!U10,Annual!U10)</f>
        <v>8.6656425043565264</v>
      </c>
      <c r="V10" s="133">
        <f>IF(V$2,Annual!V10-MeanTrendFinal!V10,Annual!V10)</f>
        <v>4.0634391015559039</v>
      </c>
      <c r="W10" s="133">
        <f>IF(W$2,Annual!W10-MeanTrendFinal!W10,Annual!W10)</f>
        <v>-7.2387632822965884</v>
      </c>
      <c r="X10" s="133">
        <f>IF(X$2,Annual!X10-MeanTrendFinal!X10,Annual!X10)</f>
        <v>0.94145330415835549</v>
      </c>
      <c r="Y10" s="133">
        <f>IF(Y$2,Annual!Y10-MeanTrendFinal!Y10,Annual!Y10)</f>
        <v>0.68745570528529953</v>
      </c>
      <c r="Z10" s="133">
        <f>IF(Z$2,Annual!Z10-MeanTrendFinal!Z10,Annual!Z10)</f>
        <v>-9.3531358143918055</v>
      </c>
      <c r="AA10" s="133">
        <f>IF(AA$2,Annual!AA10-MeanTrendFinal!AA10,Annual!AA10)</f>
        <v>-12.90928977001704</v>
      </c>
      <c r="AB10" s="133">
        <f>IF(AB$2,Annual!AB10-MeanTrendFinal!AB10,Annual!AB10)</f>
        <v>-2.8317360652845096</v>
      </c>
      <c r="AC10" s="160">
        <f t="shared" si="0"/>
        <v>-15.741025835301549</v>
      </c>
      <c r="AD10" s="133">
        <f>IF(AD$2,Annual!AC10-MeanTrendFinal!AC10,Annual!AC10)</f>
        <v>2.6150364095127809</v>
      </c>
      <c r="AE10" s="133">
        <f>IF(AE$2,Annual!AD10-MeanTrendFinal!AD10,Annual!AD10)</f>
        <v>-0.10154631921820001</v>
      </c>
    </row>
    <row r="11" spans="1:31">
      <c r="A11" t="s">
        <v>408</v>
      </c>
      <c r="B11" s="133">
        <f>IF(B$2,Annual!B11-MeanTrendFinal!B11,Annual!B11)</f>
        <v>1.359806429070558</v>
      </c>
      <c r="C11" s="133">
        <f>IF(C$2,Annual!C11-MeanTrendFinal!C11,Annual!C11)</f>
        <v>1.1419055267962417</v>
      </c>
      <c r="D11" s="133">
        <f>IF(D$2,Annual!D11-MeanTrendFinal!D11,Annual!D11)</f>
        <v>-93.263124253736123</v>
      </c>
      <c r="E11" s="133">
        <f>IF(E$2,Annual!E11-MeanTrendFinal!E11,Annual!E11)</f>
        <v>-85.348777083728237</v>
      </c>
      <c r="F11" s="133">
        <f>IF(F$2,Annual!F11-MeanTrendFinal!F11,Annual!F11)</f>
        <v>-66.689793351052685</v>
      </c>
      <c r="G11" s="133">
        <f>IF(G$2,Annual!G11-MeanTrendFinal!G11,Annual!G11)</f>
        <v>0.21183958257771573</v>
      </c>
      <c r="H11" s="133">
        <f>IF(H$2,Annual!H11-MeanTrendFinal!H11,Annual!H11)</f>
        <v>-5.6629499679290207E-2</v>
      </c>
      <c r="I11" s="133">
        <f>IF(I$2,Annual!I11-MeanTrendFinal!I11,Annual!I11)</f>
        <v>2.130422672407438</v>
      </c>
      <c r="J11" s="133">
        <f>IF(J$2,Annual!J11-MeanTrendFinal!J11,Annual!J11)</f>
        <v>-0.63679839703649488</v>
      </c>
      <c r="K11" s="133">
        <f>IF(K$2,Annual!K11-MeanTrendFinal!K11,Annual!K11)</f>
        <v>-0.96453127407305739</v>
      </c>
      <c r="L11" s="133">
        <f>IF(L$2,Annual!L11-MeanTrendFinal!L11,Annual!L11)</f>
        <v>-3.0949539464804841</v>
      </c>
      <c r="M11" s="133">
        <f>IF(M$2,Annual!M11-MeanTrendFinal!M11,Annual!M11)</f>
        <v>15.307396534467216</v>
      </c>
      <c r="N11" s="133">
        <f>IF(N$2,Annual!N11-MeanTrendFinal!N11,Annual!N11)</f>
        <v>3.7878784975270641</v>
      </c>
      <c r="O11" s="133">
        <f>IF(O$2,Annual!O11-MeanTrendFinal!O11,Annual!O11)</f>
        <v>82.963327444696276</v>
      </c>
      <c r="P11" s="133">
        <f>IF(P$2,Annual!P11-MeanTrendFinal!P11,Annual!P11)</f>
        <v>15.251647384411791</v>
      </c>
      <c r="Q11" s="133">
        <f>IF(Q$2,Annual!Q11-MeanTrendFinal!Q11,Annual!Q11)</f>
        <v>20.680342965306409</v>
      </c>
      <c r="R11" s="133">
        <f>IF(R$2,Annual!R11-MeanTrendFinal!R11,Annual!R11)</f>
        <v>-0.78705022968172189</v>
      </c>
      <c r="S11" s="133">
        <f>IF(S$2,Annual!S11-MeanTrendFinal!S11,Annual!S11)</f>
        <v>1.255432058753821</v>
      </c>
      <c r="T11" s="133">
        <f>IF(T$2,Annual!T11-MeanTrendFinal!T11,Annual!T11)</f>
        <v>-0.35721722389330995</v>
      </c>
      <c r="U11" s="133">
        <f>IF(U$2,Annual!U11-MeanTrendFinal!U11,Annual!U11)</f>
        <v>8.7871956234748723</v>
      </c>
      <c r="V11" s="133">
        <f>IF(V$2,Annual!V11-MeanTrendFinal!V11,Annual!V11)</f>
        <v>1.0411266922173359</v>
      </c>
      <c r="W11" s="133">
        <f>IF(W$2,Annual!W11-MeanTrendFinal!W11,Annual!W11)</f>
        <v>-8.6283114012761644</v>
      </c>
      <c r="X11" s="133">
        <f>IF(X$2,Annual!X11-MeanTrendFinal!X11,Annual!X11)</f>
        <v>1.7807353134706476</v>
      </c>
      <c r="Y11" s="133">
        <f>IF(Y$2,Annual!Y11-MeanTrendFinal!Y11,Annual!Y11)</f>
        <v>1.6681155985694298</v>
      </c>
      <c r="Z11" s="133">
        <f>IF(Z$2,Annual!Z11-MeanTrendFinal!Z11,Annual!Z11)</f>
        <v>-9.6843379761814958</v>
      </c>
      <c r="AA11" s="133">
        <f>IF(AA$2,Annual!AA11-MeanTrendFinal!AA11,Annual!AA11)</f>
        <v>-13.170947504027424</v>
      </c>
      <c r="AB11" s="133">
        <f>IF(AB$2,Annual!AB11-MeanTrendFinal!AB11,Annual!AB11)</f>
        <v>-2.8252341832909824</v>
      </c>
      <c r="AC11" s="160">
        <f t="shared" si="0"/>
        <v>-15.996181687318407</v>
      </c>
      <c r="AD11" s="133">
        <f>IF(AD$2,Annual!AC11-MeanTrendFinal!AC11,Annual!AC11)</f>
        <v>2.6289664673931803</v>
      </c>
      <c r="AE11" s="133">
        <f>IF(AE$2,Annual!AD11-MeanTrendFinal!AD11,Annual!AD11)</f>
        <v>-5.471998065997008E-2</v>
      </c>
    </row>
    <row r="12" spans="1:31">
      <c r="A12" t="s">
        <v>409</v>
      </c>
      <c r="B12" s="133">
        <f>IF(B$2,Annual!B12-MeanTrendFinal!B12,Annual!B12)</f>
        <v>-2.1170829334464414</v>
      </c>
      <c r="C12" s="133">
        <f>IF(C$2,Annual!C12-MeanTrendFinal!C12,Annual!C12)</f>
        <v>-1.9374539028467499</v>
      </c>
      <c r="D12" s="133">
        <f>IF(D$2,Annual!D12-MeanTrendFinal!D12,Annual!D12)</f>
        <v>-93.610294433649187</v>
      </c>
      <c r="E12" s="133">
        <f>IF(E$2,Annual!E12-MeanTrendFinal!E12,Annual!E12)</f>
        <v>-85.74224500813466</v>
      </c>
      <c r="F12" s="133">
        <f>IF(F$2,Annual!F12-MeanTrendFinal!F12,Annual!F12)</f>
        <v>-69.137906000395787</v>
      </c>
      <c r="G12" s="133">
        <f>IF(G$2,Annual!G12-MeanTrendFinal!G12,Annual!G12)</f>
        <v>-0.45929711014946539</v>
      </c>
      <c r="H12" s="133">
        <f>IF(H$2,Annual!H12-MeanTrendFinal!H12,Annual!H12)</f>
        <v>9.2644826140996823</v>
      </c>
      <c r="I12" s="133">
        <f>IF(I$2,Annual!I12-MeanTrendFinal!I12,Annual!I12)</f>
        <v>2.0028200353919599</v>
      </c>
      <c r="J12" s="133">
        <f>IF(J$2,Annual!J12-MeanTrendFinal!J12,Annual!J12)</f>
        <v>-0.63679839703649488</v>
      </c>
      <c r="K12" s="133">
        <f>IF(K$2,Annual!K12-MeanTrendFinal!K12,Annual!K12)</f>
        <v>-0.96453127407305739</v>
      </c>
      <c r="L12" s="133">
        <f>IF(L$2,Annual!L12-MeanTrendFinal!L12,Annual!L12)</f>
        <v>-2.9673513094650117</v>
      </c>
      <c r="M12" s="133">
        <f>IF(M$2,Annual!M12-MeanTrendFinal!M12,Annual!M12)</f>
        <v>17.243098709509638</v>
      </c>
      <c r="N12" s="133">
        <f>IF(N$2,Annual!N12-MeanTrendFinal!N12,Annual!N12)</f>
        <v>0.88218315468093778</v>
      </c>
      <c r="O12" s="133">
        <f>IF(O$2,Annual!O12-MeanTrendFinal!O12,Annual!O12)</f>
        <v>4.1147064208944517</v>
      </c>
      <c r="P12" s="133">
        <f>IF(P$2,Annual!P12-MeanTrendFinal!P12,Annual!P12)</f>
        <v>-3.7002885872617894</v>
      </c>
      <c r="Q12" s="133">
        <f>IF(Q$2,Annual!Q12-MeanTrendFinal!Q12,Annual!Q12)</f>
        <v>21.462356280837184</v>
      </c>
      <c r="R12" s="133">
        <f>IF(R$2,Annual!R12-MeanTrendFinal!R12,Annual!R12)</f>
        <v>-0.78705022968172189</v>
      </c>
      <c r="S12" s="133">
        <f>IF(S$2,Annual!S12-MeanTrendFinal!S12,Annual!S12)</f>
        <v>1.3741978446619396</v>
      </c>
      <c r="T12" s="133">
        <f>IF(T$2,Annual!T12-MeanTrendFinal!T12,Annual!T12)</f>
        <v>-0.35721722389330995</v>
      </c>
      <c r="U12" s="133">
        <f>IF(U$2,Annual!U12-MeanTrendFinal!U12,Annual!U12)</f>
        <v>8.6754183642695466</v>
      </c>
      <c r="V12" s="133">
        <f>IF(V$2,Annual!V12-MeanTrendFinal!V12,Annual!V12)</f>
        <v>2.8284838291619145</v>
      </c>
      <c r="W12" s="133">
        <f>IF(W$2,Annual!W12-MeanTrendFinal!W12,Annual!W12)</f>
        <v>-13.309900808442762</v>
      </c>
      <c r="X12" s="133">
        <f>IF(X$2,Annual!X12-MeanTrendFinal!X12,Annual!X12)</f>
        <v>1.3795951680074063</v>
      </c>
      <c r="Y12" s="133">
        <f>IF(Y$2,Annual!Y12-MeanTrendFinal!Y12,Annual!Y12)</f>
        <v>2.1196721794459075</v>
      </c>
      <c r="Z12" s="133">
        <f>IF(Z$2,Annual!Z12-MeanTrendFinal!Z12,Annual!Z12)</f>
        <v>-7.4424596988309304</v>
      </c>
      <c r="AA12" s="133">
        <f>IF(AA$2,Annual!AA12-MeanTrendFinal!AA12,Annual!AA12)</f>
        <v>-11.384791123129048</v>
      </c>
      <c r="AB12" s="133">
        <f>IF(AB$2,Annual!AB12-MeanTrendFinal!AB12,Annual!AB12)</f>
        <v>-2.2934659770661359</v>
      </c>
      <c r="AC12" s="160">
        <f t="shared" si="0"/>
        <v>-13.678257100195184</v>
      </c>
      <c r="AD12" s="133">
        <f>IF(AD$2,Annual!AC12-MeanTrendFinal!AC12,Annual!AC12)</f>
        <v>2.11020472346868</v>
      </c>
      <c r="AE12" s="133">
        <f>IF(AE$2,Annual!AD12-MeanTrendFinal!AD12,Annual!AD12)</f>
        <v>5.3747765860669983E-2</v>
      </c>
    </row>
    <row r="13" spans="1:31">
      <c r="A13" t="s">
        <v>410</v>
      </c>
      <c r="B13" s="133">
        <f>IF(B$2,Annual!B13-MeanTrendFinal!B13,Annual!B13)</f>
        <v>4.1130678536448624</v>
      </c>
      <c r="C13" s="133">
        <f>IF(C$2,Annual!C13-MeanTrendFinal!C13,Annual!C13)</f>
        <v>2.6164060705848566</v>
      </c>
      <c r="D13" s="133">
        <f>IF(D$2,Annual!D13-MeanTrendFinal!D13,Annual!D13)</f>
        <v>-86.135056679744821</v>
      </c>
      <c r="E13" s="133">
        <f>IF(E$2,Annual!E13-MeanTrendFinal!E13,Annual!E13)</f>
        <v>-78.296064152358213</v>
      </c>
      <c r="F13" s="133">
        <f>IF(F$2,Annual!F13-MeanTrendFinal!F13,Annual!F13)</f>
        <v>-59.165528921527084</v>
      </c>
      <c r="G13" s="133">
        <f>IF(G$2,Annual!G13-MeanTrendFinal!G13,Annual!G13)</f>
        <v>2.3688929421347198</v>
      </c>
      <c r="H13" s="133">
        <f>IF(H$2,Annual!H13-MeanTrendFinal!H13,Annual!H13)</f>
        <v>7.1296443951103177</v>
      </c>
      <c r="I13" s="133">
        <f>IF(I$2,Annual!I13-MeanTrendFinal!I13,Annual!I13)</f>
        <v>1.2010998800044956</v>
      </c>
      <c r="J13" s="133">
        <f>IF(J$2,Annual!J13-MeanTrendFinal!J13,Annual!J13)</f>
        <v>-0.63679839703649488</v>
      </c>
      <c r="K13" s="133">
        <f>IF(K$2,Annual!K13-MeanTrendFinal!K13,Annual!K13)</f>
        <v>-0.96453127407305739</v>
      </c>
      <c r="L13" s="133">
        <f>IF(L$2,Annual!L13-MeanTrendFinal!L13,Annual!L13)</f>
        <v>-2.1656311540775741</v>
      </c>
      <c r="M13" s="133">
        <f>IF(M$2,Annual!M13-MeanTrendFinal!M13,Annual!M13)</f>
        <v>15.351593000390608</v>
      </c>
      <c r="N13" s="133">
        <f>IF(N$2,Annual!N13-MeanTrendFinal!N13,Annual!N13)</f>
        <v>0.32083623263625682</v>
      </c>
      <c r="O13" s="133">
        <f>IF(O$2,Annual!O13-MeanTrendFinal!O13,Annual!O13)</f>
        <v>78.041273929094928</v>
      </c>
      <c r="P13" s="133">
        <f>IF(P$2,Annual!P13-MeanTrendFinal!P13,Annual!P13)</f>
        <v>-21.695638959186986</v>
      </c>
      <c r="Q13" s="133">
        <f>IF(Q$2,Annual!Q13-MeanTrendFinal!Q13,Annual!Q13)</f>
        <v>21.385114275431079</v>
      </c>
      <c r="R13" s="133">
        <f>IF(R$2,Annual!R13-MeanTrendFinal!R13,Annual!R13)</f>
        <v>-0.78705022968172189</v>
      </c>
      <c r="S13" s="133">
        <f>IF(S$2,Annual!S13-MeanTrendFinal!S13,Annual!S13)</f>
        <v>1.590229299816927</v>
      </c>
      <c r="T13" s="133">
        <f>IF(T$2,Annual!T13-MeanTrendFinal!T13,Annual!T13)</f>
        <v>-0.35721722389330995</v>
      </c>
      <c r="U13" s="133">
        <f>IF(U$2,Annual!U13-MeanTrendFinal!U13,Annual!U13)</f>
        <v>8.8101332181659586</v>
      </c>
      <c r="V13" s="133">
        <f>IF(V$2,Annual!V13-MeanTrendFinal!V13,Annual!V13)</f>
        <v>-1.6512904354810518</v>
      </c>
      <c r="W13" s="133">
        <f>IF(W$2,Annual!W13-MeanTrendFinal!W13,Annual!W13)</f>
        <v>-18.558917797482934</v>
      </c>
      <c r="X13" s="133">
        <f>IF(X$2,Annual!X13-MeanTrendFinal!X13,Annual!X13)</f>
        <v>2.5250325280437673</v>
      </c>
      <c r="Y13" s="133">
        <f>IF(Y$2,Annual!Y13-MeanTrendFinal!Y13,Annual!Y13)</f>
        <v>3.540215352947528</v>
      </c>
      <c r="Z13" s="133">
        <f>IF(Z$2,Annual!Z13-MeanTrendFinal!Z13,Annual!Z13)</f>
        <v>-6.4819643998426386</v>
      </c>
      <c r="AA13" s="133">
        <f>IF(AA$2,Annual!AA13-MeanTrendFinal!AA13,Annual!AA13)</f>
        <v>-10.521610453039159</v>
      </c>
      <c r="AB13" s="133">
        <f>IF(AB$2,Annual!AB13-MeanTrendFinal!AB13,Annual!AB13)</f>
        <v>-2.1201050383950371</v>
      </c>
      <c r="AC13" s="160">
        <f t="shared" si="0"/>
        <v>-12.641715491434196</v>
      </c>
      <c r="AD13" s="133">
        <f>IF(AD$2,Annual!AC13-MeanTrendFinal!AC13,Annual!AC13)</f>
        <v>1.8571005018658102</v>
      </c>
      <c r="AE13" s="133">
        <f>IF(AE$2,Annual!AD13-MeanTrendFinal!AD13,Annual!AD13)</f>
        <v>0.17657138744725009</v>
      </c>
    </row>
    <row r="14" spans="1:31">
      <c r="A14" t="s">
        <v>411</v>
      </c>
      <c r="B14" s="133">
        <f>IF(B$2,Annual!B14-MeanTrendFinal!B14,Annual!B14)</f>
        <v>1.8234764320106778</v>
      </c>
      <c r="C14" s="133">
        <f>IF(C$2,Annual!C14-MeanTrendFinal!C14,Annual!C14)</f>
        <v>1.5543047812487085</v>
      </c>
      <c r="D14" s="133">
        <f>IF(D$2,Annual!D14-MeanTrendFinal!D14,Annual!D14)</f>
        <v>-83.432104372008098</v>
      </c>
      <c r="E14" s="133">
        <f>IF(E$2,Annual!E14-MeanTrendFinal!E14,Annual!E14)</f>
        <v>-75.580231449302573</v>
      </c>
      <c r="F14" s="133">
        <f>IF(F$2,Annual!F14-MeanTrendFinal!F14,Annual!F14)</f>
        <v>-58.910366548166394</v>
      </c>
      <c r="G14" s="133">
        <f>IF(G$2,Annual!G14-MeanTrendFinal!G14,Annual!G14)</f>
        <v>0.72887709101297427</v>
      </c>
      <c r="H14" s="133">
        <f>IF(H$2,Annual!H14-MeanTrendFinal!H14,Annual!H14)</f>
        <v>-1.1924589501289671</v>
      </c>
      <c r="I14" s="133">
        <f>IF(I$2,Annual!I14-MeanTrendFinal!I14,Annual!I14)</f>
        <v>2.2439963410944661</v>
      </c>
      <c r="J14" s="133">
        <f>IF(J$2,Annual!J14-MeanTrendFinal!J14,Annual!J14)</f>
        <v>-0.63679839703649488</v>
      </c>
      <c r="K14" s="133">
        <f>IF(K$2,Annual!K14-MeanTrendFinal!K14,Annual!K14)</f>
        <v>-0.96453127407305739</v>
      </c>
      <c r="L14" s="133">
        <f>IF(L$2,Annual!L14-MeanTrendFinal!L14,Annual!L14)</f>
        <v>-3.2085276151674815</v>
      </c>
      <c r="M14" s="133">
        <f>IF(M$2,Annual!M14-MeanTrendFinal!M14,Annual!M14)</f>
        <v>14.123111398161313</v>
      </c>
      <c r="N14" s="133">
        <f>IF(N$2,Annual!N14-MeanTrendFinal!N14,Annual!N14)</f>
        <v>-0.44962790591771551</v>
      </c>
      <c r="O14" s="133">
        <f>IF(O$2,Annual!O14-MeanTrendFinal!O14,Annual!O14)</f>
        <v>41.81762324607049</v>
      </c>
      <c r="P14" s="133">
        <f>IF(P$2,Annual!P14-MeanTrendFinal!P14,Annual!P14)</f>
        <v>-13.890491675818</v>
      </c>
      <c r="Q14" s="133">
        <f>IF(Q$2,Annual!Q14-MeanTrendFinal!Q14,Annual!Q14)</f>
        <v>21.680130731406734</v>
      </c>
      <c r="R14" s="133">
        <f>IF(R$2,Annual!R14-MeanTrendFinal!R14,Annual!R14)</f>
        <v>-0.78705022968172189</v>
      </c>
      <c r="S14" s="133">
        <f>IF(S$2,Annual!S14-MeanTrendFinal!S14,Annual!S14)</f>
        <v>1.7321094031136861</v>
      </c>
      <c r="T14" s="133">
        <f>IF(T$2,Annual!T14-MeanTrendFinal!T14,Annual!T14)</f>
        <v>-0.35721722389330995</v>
      </c>
      <c r="U14" s="133">
        <f>IF(U$2,Annual!U14-MeanTrendFinal!U14,Annual!U14)</f>
        <v>8.9767233030904663</v>
      </c>
      <c r="V14" s="133">
        <f>IF(V$2,Annual!V14-MeanTrendFinal!V14,Annual!V14)</f>
        <v>2.5547729339929042</v>
      </c>
      <c r="W14" s="133">
        <f>IF(W$2,Annual!W14-MeanTrendFinal!W14,Annual!W14)</f>
        <v>13.711796001987352</v>
      </c>
      <c r="X14" s="133">
        <f>IF(X$2,Annual!X14-MeanTrendFinal!X14,Annual!X14)</f>
        <v>-1.5347550431583441</v>
      </c>
      <c r="Y14" s="133">
        <f>IF(Y$2,Annual!Y14-MeanTrendFinal!Y14,Annual!Y14)</f>
        <v>-1.1350305348066589</v>
      </c>
      <c r="Z14" s="133">
        <f>IF(Z$2,Annual!Z14-MeanTrendFinal!Z14,Annual!Z14)</f>
        <v>-6.6390636173580901</v>
      </c>
      <c r="AA14" s="133">
        <f>IF(AA$2,Annual!AA14-MeanTrendFinal!AA14,Annual!AA14)</f>
        <v>-11.734000328649131</v>
      </c>
      <c r="AB14" s="133">
        <f>IF(AB$2,Annual!AB14-MeanTrendFinal!AB14,Annual!AB14)</f>
        <v>-0.98876807052772087</v>
      </c>
      <c r="AC14" s="160">
        <f t="shared" si="0"/>
        <v>-12.722768399176852</v>
      </c>
      <c r="AD14" s="133">
        <f>IF(AD$2,Annual!AC14-MeanTrendFinal!AC14,Annual!AC14)</f>
        <v>0.93378390572015135</v>
      </c>
      <c r="AE14" s="133">
        <f>IF(AE$2,Annual!AD14-MeanTrendFinal!AD14,Annual!AD14)</f>
        <v>0.16172459419334007</v>
      </c>
    </row>
    <row r="15" spans="1:31">
      <c r="A15" t="s">
        <v>412</v>
      </c>
      <c r="B15" s="133">
        <f>IF(B$2,Annual!B15-MeanTrendFinal!B15,Annual!B15)</f>
        <v>0.73426496463943491</v>
      </c>
      <c r="C15" s="133">
        <f>IF(C$2,Annual!C15-MeanTrendFinal!C15,Annual!C15)</f>
        <v>1.2793448070608147</v>
      </c>
      <c r="D15" s="133">
        <f>IF(D$2,Annual!D15-MeanTrendFinal!D15,Annual!D15)</f>
        <v>-86.097239301495847</v>
      </c>
      <c r="E15" s="133">
        <f>IF(E$2,Annual!E15-MeanTrendFinal!E15,Annual!E15)</f>
        <v>-78.251469007135483</v>
      </c>
      <c r="F15" s="133">
        <f>IF(F$2,Annual!F15-MeanTrendFinal!F15,Annual!F15)</f>
        <v>-61.495705692167348</v>
      </c>
      <c r="G15" s="133">
        <f>IF(G$2,Annual!G15-MeanTrendFinal!G15,Annual!G15)</f>
        <v>2.6914593728831364</v>
      </c>
      <c r="H15" s="133">
        <f>IF(H$2,Annual!H15-MeanTrendFinal!H15,Annual!H15)</f>
        <v>8.8724815877144021</v>
      </c>
      <c r="I15" s="133">
        <f>IF(I$2,Annual!I15-MeanTrendFinal!I15,Annual!I15)</f>
        <v>3.4120454826005884</v>
      </c>
      <c r="J15" s="133">
        <f>IF(J$2,Annual!J15-MeanTrendFinal!J15,Annual!J15)</f>
        <v>-0.63679839703649488</v>
      </c>
      <c r="K15" s="133">
        <f>IF(K$2,Annual!K15-MeanTrendFinal!K15,Annual!K15)</f>
        <v>-0.96453127407305739</v>
      </c>
      <c r="L15" s="133">
        <f>IF(L$2,Annual!L15-MeanTrendFinal!L15,Annual!L15)</f>
        <v>-4.3765767566736518</v>
      </c>
      <c r="M15" s="133">
        <f>IF(M$2,Annual!M15-MeanTrendFinal!M15,Annual!M15)</f>
        <v>12.222640508390953</v>
      </c>
      <c r="N15" s="133">
        <f>IF(N$2,Annual!N15-MeanTrendFinal!N15,Annual!N15)</f>
        <v>0.38557441092255118</v>
      </c>
      <c r="O15" s="133">
        <f>IF(O$2,Annual!O15-MeanTrendFinal!O15,Annual!O15)</f>
        <v>14.771961661307392</v>
      </c>
      <c r="P15" s="133">
        <f>IF(P$2,Annual!P15-MeanTrendFinal!P15,Annual!P15)</f>
        <v>4.1426360811689564</v>
      </c>
      <c r="Q15" s="133">
        <f>IF(Q$2,Annual!Q15-MeanTrendFinal!Q15,Annual!Q15)</f>
        <v>21.627069164159593</v>
      </c>
      <c r="R15" s="133">
        <f>IF(R$2,Annual!R15-MeanTrendFinal!R15,Annual!R15)</f>
        <v>-0.78705022968172189</v>
      </c>
      <c r="S15" s="133">
        <f>IF(S$2,Annual!S15-MeanTrendFinal!S15,Annual!S15)</f>
        <v>1.9140033586653853</v>
      </c>
      <c r="T15" s="133">
        <f>IF(T$2,Annual!T15-MeanTrendFinal!T15,Annual!T15)</f>
        <v>-0.35721722389330995</v>
      </c>
      <c r="U15" s="133">
        <f>IF(U$2,Annual!U15-MeanTrendFinal!U15,Annual!U15)</f>
        <v>9.7841488500720288</v>
      </c>
      <c r="V15" s="133">
        <f>IF(V$2,Annual!V15-MeanTrendFinal!V15,Annual!V15)</f>
        <v>0.52725983504530638</v>
      </c>
      <c r="W15" s="133">
        <f>IF(W$2,Annual!W15-MeanTrendFinal!W15,Annual!W15)</f>
        <v>12.536264440554532</v>
      </c>
      <c r="X15" s="133">
        <f>IF(X$2,Annual!X15-MeanTrendFinal!X15,Annual!X15)</f>
        <v>-0.81122996299429939</v>
      </c>
      <c r="Y15" s="133">
        <f>IF(Y$2,Annual!Y15-MeanTrendFinal!Y15,Annual!Y15)</f>
        <v>-0.59896419511642562</v>
      </c>
      <c r="Z15" s="133">
        <f>IF(Z$2,Annual!Z15-MeanTrendFinal!Z15,Annual!Z15)</f>
        <v>-5.6408188391011436</v>
      </c>
      <c r="AA15" s="133">
        <f>IF(AA$2,Annual!AA15-MeanTrendFinal!AA15,Annual!AA15)</f>
        <v>-11.16799970098549</v>
      </c>
      <c r="AB15" s="133">
        <f>IF(AB$2,Annual!AB15-MeanTrendFinal!AB15,Annual!AB15)</f>
        <v>-0.48047761016163015</v>
      </c>
      <c r="AC15" s="160">
        <f t="shared" si="0"/>
        <v>-11.64847731114712</v>
      </c>
      <c r="AD15" s="133">
        <f>IF(AD$2,Annual!AC15-MeanTrendFinal!AC15,Annual!AC15)</f>
        <v>0.48918332248748086</v>
      </c>
      <c r="AE15" s="133">
        <f>IF(AE$2,Annual!AD15-MeanTrendFinal!AD15,Annual!AD15)</f>
        <v>0.18759231929109998</v>
      </c>
    </row>
    <row r="16" spans="1:31">
      <c r="A16" t="s">
        <v>413</v>
      </c>
      <c r="B16" s="133">
        <f>IF(B$2,Annual!B16-MeanTrendFinal!B16,Annual!B16)</f>
        <v>2.4843059891880004</v>
      </c>
      <c r="C16" s="133">
        <f>IF(C$2,Annual!C16-MeanTrendFinal!C16,Annual!C16)</f>
        <v>2.5418385936710006</v>
      </c>
      <c r="D16" s="133">
        <f>IF(D$2,Annual!D16-MeanTrendFinal!D16,Annual!D16)</f>
        <v>-80.20151821585705</v>
      </c>
      <c r="E16" s="133">
        <f>IF(E$2,Annual!E16-MeanTrendFinal!E16,Annual!E16)</f>
        <v>-72.414743778821503</v>
      </c>
      <c r="F16" s="133">
        <f>IF(F$2,Annual!F16-MeanTrendFinal!F16,Annual!F16)</f>
        <v>-59.359374885549414</v>
      </c>
      <c r="G16" s="133">
        <f>IF(G$2,Annual!G16-MeanTrendFinal!G16,Annual!G16)</f>
        <v>1.2634512366540833</v>
      </c>
      <c r="H16" s="133">
        <f>IF(H$2,Annual!H16-MeanTrendFinal!H16,Annual!H16)</f>
        <v>5.8390124860815567</v>
      </c>
      <c r="I16" s="133">
        <f>IF(I$2,Annual!I16-MeanTrendFinal!I16,Annual!I16)</f>
        <v>3.8546593728584253</v>
      </c>
      <c r="J16" s="133">
        <f>IF(J$2,Annual!J16-MeanTrendFinal!J16,Annual!J16)</f>
        <v>-0.63679839703649488</v>
      </c>
      <c r="K16" s="133">
        <f>IF(K$2,Annual!K16-MeanTrendFinal!K16,Annual!K16)</f>
        <v>-0.96453127407305739</v>
      </c>
      <c r="L16" s="133">
        <f>IF(L$2,Annual!L16-MeanTrendFinal!L16,Annual!L16)</f>
        <v>-4.8191906469314754</v>
      </c>
      <c r="M16" s="133">
        <f>IF(M$2,Annual!M16-MeanTrendFinal!M16,Annual!M16)</f>
        <v>8.95179403116191</v>
      </c>
      <c r="N16" s="133">
        <f>IF(N$2,Annual!N16-MeanTrendFinal!N16,Annual!N16)</f>
        <v>2.7865882945899756</v>
      </c>
      <c r="O16" s="133">
        <f>IF(O$2,Annual!O16-MeanTrendFinal!O16,Annual!O16)</f>
        <v>46.71360582166308</v>
      </c>
      <c r="P16" s="133">
        <f>IF(P$2,Annual!P16-MeanTrendFinal!P16,Annual!P16)</f>
        <v>-28.165810910970901</v>
      </c>
      <c r="Q16" s="133">
        <f>IF(Q$2,Annual!Q16-MeanTrendFinal!Q16,Annual!Q16)</f>
        <v>21.067722849614711</v>
      </c>
      <c r="R16" s="133">
        <f>IF(R$2,Annual!R16-MeanTrendFinal!R16,Annual!R16)</f>
        <v>-0.78705022968172189</v>
      </c>
      <c r="S16" s="133">
        <f>IF(S$2,Annual!S16-MeanTrendFinal!S16,Annual!S16)</f>
        <v>1.9022665122468128</v>
      </c>
      <c r="T16" s="133">
        <f>IF(T$2,Annual!T16-MeanTrendFinal!T16,Annual!T16)</f>
        <v>-0.35721722389330995</v>
      </c>
      <c r="U16" s="133">
        <f>IF(U$2,Annual!U16-MeanTrendFinal!U16,Annual!U16)</f>
        <v>9.0957878216696599</v>
      </c>
      <c r="V16" s="133">
        <f>IF(V$2,Annual!V16-MeanTrendFinal!V16,Annual!V16)</f>
        <v>-2.7495054015242388</v>
      </c>
      <c r="W16" s="133">
        <f>IF(W$2,Annual!W16-MeanTrendFinal!W16,Annual!W16)</f>
        <v>-0.47636482003497349</v>
      </c>
      <c r="X16" s="133">
        <f>IF(X$2,Annual!X16-MeanTrendFinal!X16,Annual!X16)</f>
        <v>0.29613785568966922</v>
      </c>
      <c r="Y16" s="133">
        <f>IF(Y$2,Annual!Y16-MeanTrendFinal!Y16,Annual!Y16)</f>
        <v>7.4856590431559344E-2</v>
      </c>
      <c r="Z16" s="133">
        <f>IF(Z$2,Annual!Z16-MeanTrendFinal!Z16,Annual!Z16)</f>
        <v>-4.9519001199353738</v>
      </c>
      <c r="AA16" s="133">
        <f>IF(AA$2,Annual!AA16-MeanTrendFinal!AA16,Annual!AA16)</f>
        <v>-10.595115753212781</v>
      </c>
      <c r="AB16" s="133">
        <f>IF(AB$2,Annual!AB16-MeanTrendFinal!AB16,Annual!AB16)</f>
        <v>-0.28839652899591606</v>
      </c>
      <c r="AC16" s="160">
        <f t="shared" si="0"/>
        <v>-10.883512282208697</v>
      </c>
      <c r="AD16" s="133">
        <f>IF(AD$2,Annual!AC16-MeanTrendFinal!AC16,Annual!AC16)</f>
        <v>0.28337792814287077</v>
      </c>
      <c r="AE16" s="133">
        <f>IF(AE$2,Annual!AD16-MeanTrendFinal!AD16,Annual!AD16)</f>
        <v>0.34158592546946998</v>
      </c>
    </row>
    <row r="17" spans="1:31">
      <c r="A17" t="s">
        <v>414</v>
      </c>
      <c r="B17" s="133">
        <f>IF(B$2,Annual!B17-MeanTrendFinal!B17,Annual!B17)</f>
        <v>0.73793160024381732</v>
      </c>
      <c r="C17" s="133">
        <f>IF(C$2,Annual!C17-MeanTrendFinal!C17,Annual!C17)</f>
        <v>0.41206773252625872</v>
      </c>
      <c r="D17" s="133">
        <f>IF(D$2,Annual!D17-MeanTrendFinal!D17,Annual!D17)</f>
        <v>-79.451949104965024</v>
      </c>
      <c r="E17" s="133">
        <f>IF(E$2,Annual!E17-MeanTrendFinal!E17,Annual!E17)</f>
        <v>-71.712605965250759</v>
      </c>
      <c r="F17" s="133">
        <f>IF(F$2,Annual!F17-MeanTrendFinal!F17,Annual!F17)</f>
        <v>-58.494919752063197</v>
      </c>
      <c r="G17" s="133">
        <f>IF(G$2,Annual!G17-MeanTrendFinal!G17,Annual!G17)</f>
        <v>-1.4954299696908264</v>
      </c>
      <c r="H17" s="133">
        <f>IF(H$2,Annual!H17-MeanTrendFinal!H17,Annual!H17)</f>
        <v>2.5668255837687886</v>
      </c>
      <c r="I17" s="133">
        <f>IF(I$2,Annual!I17-MeanTrendFinal!I17,Annual!I17)</f>
        <v>4.283441011324161</v>
      </c>
      <c r="J17" s="133">
        <f>IF(J$2,Annual!J17-MeanTrendFinal!J17,Annual!J17)</f>
        <v>4.6964817977308808</v>
      </c>
      <c r="K17" s="133">
        <f>IF(K$2,Annual!K17-MeanTrendFinal!K17,Annual!K17)</f>
        <v>-0.96453127407305739</v>
      </c>
      <c r="L17" s="133">
        <f>IF(L$2,Annual!L17-MeanTrendFinal!L17,Annual!L17)</f>
        <v>-5.2479722853972506</v>
      </c>
      <c r="M17" s="133">
        <f>IF(M$2,Annual!M17-MeanTrendFinal!M17,Annual!M17)</f>
        <v>15.240158586247048</v>
      </c>
      <c r="N17" s="133">
        <f>IF(N$2,Annual!N17-MeanTrendFinal!N17,Annual!N17)</f>
        <v>7.7132070018559595</v>
      </c>
      <c r="O17" s="133">
        <f>IF(O$2,Annual!O17-MeanTrendFinal!O17,Annual!O17)</f>
        <v>39.927660327012504</v>
      </c>
      <c r="P17" s="133">
        <f>IF(P$2,Annual!P17-MeanTrendFinal!P17,Annual!P17)</f>
        <v>-34.860694699435022</v>
      </c>
      <c r="Q17" s="133">
        <f>IF(Q$2,Annual!Q17-MeanTrendFinal!Q17,Annual!Q17)</f>
        <v>20.386645398334394</v>
      </c>
      <c r="R17" s="133">
        <f>IF(R$2,Annual!R17-MeanTrendFinal!R17,Annual!R17)</f>
        <v>-0.78705022968172189</v>
      </c>
      <c r="S17" s="133">
        <f>IF(S$2,Annual!S17-MeanTrendFinal!S17,Annual!S17)</f>
        <v>1.7050335130873642</v>
      </c>
      <c r="T17" s="133">
        <f>IF(T$2,Annual!T17-MeanTrendFinal!T17,Annual!T17)</f>
        <v>-0.35721722389330995</v>
      </c>
      <c r="U17" s="133">
        <f>IF(U$2,Annual!U17-MeanTrendFinal!U17,Annual!U17)</f>
        <v>9.2885598595510146</v>
      </c>
      <c r="V17" s="133">
        <f>IF(V$2,Annual!V17-MeanTrendFinal!V17,Annual!V17)</f>
        <v>2.5790299201829008</v>
      </c>
      <c r="W17" s="133">
        <f>IF(W$2,Annual!W17-MeanTrendFinal!W17,Annual!W17)</f>
        <v>-6.6411273345960922</v>
      </c>
      <c r="X17" s="133">
        <f>IF(X$2,Annual!X17-MeanTrendFinal!X17,Annual!X17)</f>
        <v>-0.1175062615061746</v>
      </c>
      <c r="Y17" s="133">
        <f>IF(Y$2,Annual!Y17-MeanTrendFinal!Y17,Annual!Y17)</f>
        <v>-0.86614407760294909</v>
      </c>
      <c r="Z17" s="133">
        <f>IF(Z$2,Annual!Z17-MeanTrendFinal!Z17,Annual!Z17)</f>
        <v>-5.4521936029206017</v>
      </c>
      <c r="AA17" s="133">
        <f>IF(AA$2,Annual!AA17-MeanTrendFinal!AA17,Annual!AA17)</f>
        <v>-11.41960930133024</v>
      </c>
      <c r="AB17" s="133">
        <f>IF(AB$2,Annual!AB17-MeanTrendFinal!AB17,Annual!AB17)</f>
        <v>0.11184984590911817</v>
      </c>
      <c r="AC17" s="160">
        <f t="shared" si="0"/>
        <v>-11.307759455421122</v>
      </c>
      <c r="AD17" s="133">
        <f>IF(AD$2,Annual!AC17-MeanTrendFinal!AC17,Annual!AC17)</f>
        <v>-0.13053642848023905</v>
      </c>
      <c r="AE17" s="133">
        <f>IF(AE$2,Annual!AD17-MeanTrendFinal!AD17,Annual!AD17)</f>
        <v>0.18343530834490007</v>
      </c>
    </row>
    <row r="18" spans="1:31">
      <c r="A18" t="s">
        <v>415</v>
      </c>
      <c r="B18" s="133">
        <f>IF(B$2,Annual!B18-MeanTrendFinal!B18,Annual!B18)</f>
        <v>-0.88193171934976677</v>
      </c>
      <c r="C18" s="133">
        <f>IF(C$2,Annual!C18-MeanTrendFinal!C18,Annual!C18)</f>
        <v>-1.345259581235533</v>
      </c>
      <c r="D18" s="133">
        <f>IF(D$2,Annual!D18-MeanTrendFinal!D18,Annual!D18)</f>
        <v>-80.224349526133437</v>
      </c>
      <c r="E18" s="133">
        <f>IF(E$2,Annual!E18-MeanTrendFinal!E18,Annual!E18)</f>
        <v>-72.457298290538347</v>
      </c>
      <c r="F18" s="133">
        <f>IF(F$2,Annual!F18-MeanTrendFinal!F18,Annual!F18)</f>
        <v>-58.185863629979394</v>
      </c>
      <c r="G18" s="133">
        <f>IF(G$2,Annual!G18-MeanTrendFinal!G18,Annual!G18)</f>
        <v>-0.33653278057312397</v>
      </c>
      <c r="H18" s="133">
        <f>IF(H$2,Annual!H18-MeanTrendFinal!H18,Annual!H18)</f>
        <v>2.185917839830636</v>
      </c>
      <c r="I18" s="133">
        <f>IF(I$2,Annual!I18-MeanTrendFinal!I18,Annual!I18)</f>
        <v>4.3641428515005281</v>
      </c>
      <c r="J18" s="133">
        <f>IF(J$2,Annual!J18-MeanTrendFinal!J18,Annual!J18)</f>
        <v>4.6489006582691754</v>
      </c>
      <c r="K18" s="133">
        <f>IF(K$2,Annual!K18-MeanTrendFinal!K18,Annual!K18)</f>
        <v>-0.96453127407305739</v>
      </c>
      <c r="L18" s="133">
        <f>IF(L$2,Annual!L18-MeanTrendFinal!L18,Annual!L18)</f>
        <v>-5.3286741255735599</v>
      </c>
      <c r="M18" s="133">
        <f>IF(M$2,Annual!M18-MeanTrendFinal!M18,Annual!M18)</f>
        <v>15.945827938194384</v>
      </c>
      <c r="N18" s="133">
        <f>IF(N$2,Annual!N18-MeanTrendFinal!N18,Annual!N18)</f>
        <v>3.9793504887810194</v>
      </c>
      <c r="O18" s="133">
        <f>IF(O$2,Annual!O18-MeanTrendFinal!O18,Annual!O18)</f>
        <v>42.354659114967113</v>
      </c>
      <c r="P18" s="133">
        <f>IF(P$2,Annual!P18-MeanTrendFinal!P18,Annual!P18)</f>
        <v>-19.659666050634929</v>
      </c>
      <c r="Q18" s="133">
        <f>IF(Q$2,Annual!Q18-MeanTrendFinal!Q18,Annual!Q18)</f>
        <v>19.085400453571992</v>
      </c>
      <c r="R18" s="133">
        <f>IF(R$2,Annual!R18-MeanTrendFinal!R18,Annual!R18)</f>
        <v>-0.78705022968172189</v>
      </c>
      <c r="S18" s="133">
        <f>IF(S$2,Annual!S18-MeanTrendFinal!S18,Annual!S18)</f>
        <v>1.6375238943537609</v>
      </c>
      <c r="T18" s="133">
        <f>IF(T$2,Annual!T18-MeanTrendFinal!T18,Annual!T18)</f>
        <v>-0.35721722389330995</v>
      </c>
      <c r="U18" s="133">
        <f>IF(U$2,Annual!U18-MeanTrendFinal!U18,Annual!U18)</f>
        <v>9.7656113702217908</v>
      </c>
      <c r="V18" s="133">
        <f>IF(V$2,Annual!V18-MeanTrendFinal!V18,Annual!V18)</f>
        <v>2.1881335685616392</v>
      </c>
      <c r="W18" s="133">
        <f>IF(W$2,Annual!W18-MeanTrendFinal!W18,Annual!W18)</f>
        <v>-12.783618855634018</v>
      </c>
      <c r="X18" s="133">
        <f>IF(X$2,Annual!X18-MeanTrendFinal!X18,Annual!X18)</f>
        <v>-0.3795109917338797</v>
      </c>
      <c r="Y18" s="133">
        <f>IF(Y$2,Annual!Y18-MeanTrendFinal!Y18,Annual!Y18)</f>
        <v>-0.18850998477630909</v>
      </c>
      <c r="Z18" s="133">
        <f>IF(Z$2,Annual!Z18-MeanTrendFinal!Z18,Annual!Z18)</f>
        <v>-6.0533609591800541</v>
      </c>
      <c r="AA18" s="133">
        <f>IF(AA$2,Annual!AA18-MeanTrendFinal!AA18,Annual!AA18)</f>
        <v>-11.806169073835122</v>
      </c>
      <c r="AB18" s="133">
        <f>IF(AB$2,Annual!AB18-MeanTrendFinal!AB18,Annual!AB18)</f>
        <v>-2.6711428072809795E-2</v>
      </c>
      <c r="AC18" s="160">
        <f t="shared" si="0"/>
        <v>-11.832880501907932</v>
      </c>
      <c r="AD18" s="133">
        <f>IF(AD$2,Annual!AC18-MeanTrendFinal!AC18,Annual!AC18)</f>
        <v>3.5496440457970735E-2</v>
      </c>
      <c r="AE18" s="133">
        <f>IF(AE$2,Annual!AD18-MeanTrendFinal!AD18,Annual!AD18)</f>
        <v>0.30122154560027004</v>
      </c>
    </row>
    <row r="19" spans="1:31">
      <c r="A19" t="s">
        <v>416</v>
      </c>
      <c r="B19" s="133">
        <f>IF(B$2,Annual!B19-MeanTrendFinal!B19,Annual!B19)</f>
        <v>1.2958992887410248</v>
      </c>
      <c r="C19" s="133">
        <f>IF(C$2,Annual!C19-MeanTrendFinal!C19,Annual!C19)</f>
        <v>1.7281320405004106</v>
      </c>
      <c r="D19" s="133">
        <f>IF(D$2,Annual!D19-MeanTrendFinal!D19,Annual!D19)</f>
        <v>-77.796425015860677</v>
      </c>
      <c r="E19" s="133">
        <f>IF(E$2,Annual!E19-MeanTrendFinal!E19,Annual!E19)</f>
        <v>-70.012809087680807</v>
      </c>
      <c r="F19" s="133">
        <f>IF(F$2,Annual!F19-MeanTrendFinal!F19,Annual!F19)</f>
        <v>-57.364001124127526</v>
      </c>
      <c r="G19" s="133">
        <f>IF(G$2,Annual!G19-MeanTrendFinal!G19,Annual!G19)</f>
        <v>-0.71944115945254472</v>
      </c>
      <c r="H19" s="133">
        <f>IF(H$2,Annual!H19-MeanTrendFinal!H19,Annual!H19)</f>
        <v>-3.0276097802219022</v>
      </c>
      <c r="I19" s="133">
        <f>IF(I$2,Annual!I19-MeanTrendFinal!I19,Annual!I19)</f>
        <v>5.2928243455280448</v>
      </c>
      <c r="J19" s="133">
        <f>IF(J$2,Annual!J19-MeanTrendFinal!J19,Annual!J19)</f>
        <v>5.3876356380570893</v>
      </c>
      <c r="K19" s="133">
        <f>IF(K$2,Annual!K19-MeanTrendFinal!K19,Annual!K19)</f>
        <v>-0.96453127407305739</v>
      </c>
      <c r="L19" s="133">
        <f>IF(L$2,Annual!L19-MeanTrendFinal!L19,Annual!L19)</f>
        <v>-6.2573556196011317</v>
      </c>
      <c r="M19" s="133">
        <f>IF(M$2,Annual!M19-MeanTrendFinal!M19,Annual!M19)</f>
        <v>19.03497095652358</v>
      </c>
      <c r="N19" s="133">
        <f>IF(N$2,Annual!N19-MeanTrendFinal!N19,Annual!N19)</f>
        <v>2.1801087800294994</v>
      </c>
      <c r="O19" s="133">
        <f>IF(O$2,Annual!O19-MeanTrendFinal!O19,Annual!O19)</f>
        <v>-3.6516531069689346</v>
      </c>
      <c r="P19" s="133">
        <f>IF(P$2,Annual!P19-MeanTrendFinal!P19,Annual!P19)</f>
        <v>-0.66744091732664956</v>
      </c>
      <c r="Q19" s="133">
        <f>IF(Q$2,Annual!Q19-MeanTrendFinal!Q19,Annual!Q19)</f>
        <v>18.453056684644707</v>
      </c>
      <c r="R19" s="133">
        <f>IF(R$2,Annual!R19-MeanTrendFinal!R19,Annual!R19)</f>
        <v>-0.78705022968172189</v>
      </c>
      <c r="S19" s="133">
        <f>IF(S$2,Annual!S19-MeanTrendFinal!S19,Annual!S19)</f>
        <v>1.5885063626902973</v>
      </c>
      <c r="T19" s="133">
        <f>IF(T$2,Annual!T19-MeanTrendFinal!T19,Annual!T19)</f>
        <v>-0.35721722389330995</v>
      </c>
      <c r="U19" s="133">
        <f>IF(U$2,Annual!U19-MeanTrendFinal!U19,Annual!U19)</f>
        <v>10.12441484841429</v>
      </c>
      <c r="V19" s="133">
        <f>IF(V$2,Annual!V19-MeanTrendFinal!V19,Annual!V19)</f>
        <v>5.5480636153513778</v>
      </c>
      <c r="W19" s="133">
        <f>IF(W$2,Annual!W19-MeanTrendFinal!W19,Annual!W19)</f>
        <v>-25.939283377292497</v>
      </c>
      <c r="X19" s="133">
        <f>IF(X$2,Annual!X19-MeanTrendFinal!X19,Annual!X19)</f>
        <v>-0.33845313198892679</v>
      </c>
      <c r="Y19" s="133">
        <f>IF(Y$2,Annual!Y19-MeanTrendFinal!Y19,Annual!Y19)</f>
        <v>-0.55390715574081895</v>
      </c>
      <c r="Z19" s="133">
        <f>IF(Z$2,Annual!Z19-MeanTrendFinal!Z19,Annual!Z19)</f>
        <v>-3.7027465821764167</v>
      </c>
      <c r="AA19" s="133">
        <f>IF(AA$2,Annual!AA19-MeanTrendFinal!AA19,Annual!AA19)</f>
        <v>-9.7074856021413325</v>
      </c>
      <c r="AB19" s="133">
        <f>IF(AB$2,Annual!AB19-MeanTrendFinal!AB19,Annual!AB19)</f>
        <v>0.30126578700982254</v>
      </c>
      <c r="AC19" s="160">
        <f t="shared" si="0"/>
        <v>-9.4062198151315108</v>
      </c>
      <c r="AD19" s="133">
        <f>IF(AD$2,Annual!AC19-MeanTrendFinal!AC19,Annual!AC19)</f>
        <v>-0.26971036364049983</v>
      </c>
      <c r="AE19" s="133">
        <f>IF(AE$2,Annual!AD19-MeanTrendFinal!AD19,Annual!AD19)</f>
        <v>0.16928848538406993</v>
      </c>
    </row>
    <row r="20" spans="1:31">
      <c r="A20" t="s">
        <v>417</v>
      </c>
      <c r="B20" s="133">
        <f>IF(B$2,Annual!B20-MeanTrendFinal!B20,Annual!B20)</f>
        <v>-1.9255775466908331</v>
      </c>
      <c r="C20" s="133">
        <f>IF(C$2,Annual!C20-MeanTrendFinal!C20,Annual!C20)</f>
        <v>-1.9297097880052707</v>
      </c>
      <c r="D20" s="133">
        <f>IF(D$2,Annual!D20-MeanTrendFinal!D20,Annual!D20)</f>
        <v>-78.497936039956585</v>
      </c>
      <c r="E20" s="133">
        <f>IF(E$2,Annual!E20-MeanTrendFinal!E20,Annual!E20)</f>
        <v>-70.789958197961369</v>
      </c>
      <c r="F20" s="133">
        <f>IF(F$2,Annual!F20-MeanTrendFinal!F20,Annual!F20)</f>
        <v>-59.753750305135554</v>
      </c>
      <c r="G20" s="133">
        <f>IF(G$2,Annual!G20-MeanTrendFinal!G20,Annual!G20)</f>
        <v>-2.2762837764034045</v>
      </c>
      <c r="H20" s="133">
        <f>IF(H$2,Annual!H20-MeanTrendFinal!H20,Annual!H20)</f>
        <v>-4.0338952964815329</v>
      </c>
      <c r="I20" s="133">
        <f>IF(I$2,Annual!I20-MeanTrendFinal!I20,Annual!I20)</f>
        <v>5.0432007312286569</v>
      </c>
      <c r="J20" s="133">
        <f>IF(J$2,Annual!J20-MeanTrendFinal!J20,Annual!J20)</f>
        <v>5.0876070052623206</v>
      </c>
      <c r="K20" s="133">
        <f>IF(K$2,Annual!K20-MeanTrendFinal!K20,Annual!K20)</f>
        <v>-0.96453127407305739</v>
      </c>
      <c r="L20" s="133">
        <f>IF(L$2,Annual!L20-MeanTrendFinal!L20,Annual!L20)</f>
        <v>-6.0077320053016985</v>
      </c>
      <c r="M20" s="133">
        <f>IF(M$2,Annual!M20-MeanTrendFinal!M20,Annual!M20)</f>
        <v>15.473008850670453</v>
      </c>
      <c r="N20" s="133">
        <f>IF(N$2,Annual!N20-MeanTrendFinal!N20,Annual!N20)</f>
        <v>0.20558331142526143</v>
      </c>
      <c r="O20" s="133">
        <f>IF(O$2,Annual!O20-MeanTrendFinal!O20,Annual!O20)</f>
        <v>-1.144784202812418</v>
      </c>
      <c r="P20" s="133">
        <f>IF(P$2,Annual!P20-MeanTrendFinal!P20,Annual!P20)</f>
        <v>-1.4200906758451737</v>
      </c>
      <c r="Q20" s="133">
        <f>IF(Q$2,Annual!Q20-MeanTrendFinal!Q20,Annual!Q20)</f>
        <v>16.839681262137674</v>
      </c>
      <c r="R20" s="133">
        <f>IF(R$2,Annual!R20-MeanTrendFinal!R20,Annual!R20)</f>
        <v>-0.78705022968172189</v>
      </c>
      <c r="S20" s="133">
        <f>IF(S$2,Annual!S20-MeanTrendFinal!S20,Annual!S20)</f>
        <v>1.5989798303979603</v>
      </c>
      <c r="T20" s="133">
        <f>IF(T$2,Annual!T20-MeanTrendFinal!T20,Annual!T20)</f>
        <v>-0.35721722389330995</v>
      </c>
      <c r="U20" s="133">
        <f>IF(U$2,Annual!U20-MeanTrendFinal!U20,Annual!U20)</f>
        <v>9.6877637453362127</v>
      </c>
      <c r="V20" s="133">
        <f>IF(V$2,Annual!V20-MeanTrendFinal!V20,Annual!V20)</f>
        <v>0.48032296806598729</v>
      </c>
      <c r="W20" s="133">
        <f>IF(W$2,Annual!W20-MeanTrendFinal!W20,Annual!W20)</f>
        <v>-18.441843643305276</v>
      </c>
      <c r="X20" s="133">
        <f>IF(X$2,Annual!X20-MeanTrendFinal!X20,Annual!X20)</f>
        <v>2.5555234563133133E-2</v>
      </c>
      <c r="Y20" s="133">
        <f>IF(Y$2,Annual!Y20-MeanTrendFinal!Y20,Annual!Y20)</f>
        <v>-0.36668109910862412</v>
      </c>
      <c r="Z20" s="133">
        <f>IF(Z$2,Annual!Z20-MeanTrendFinal!Z20,Annual!Z20)</f>
        <v>-5.2732510222993483</v>
      </c>
      <c r="AA20" s="133">
        <f>IF(AA$2,Annual!AA20-MeanTrendFinal!AA20,Annual!AA20)</f>
        <v>-10.898589714995751</v>
      </c>
      <c r="AB20" s="133">
        <f>IF(AB$2,Annual!AB20-MeanTrendFinal!AB20,Annual!AB20)</f>
        <v>-2.0882304859668466E-3</v>
      </c>
      <c r="AC20" s="160">
        <f t="shared" si="0"/>
        <v>-10.900677945481718</v>
      </c>
      <c r="AD20" s="133">
        <f>IF(AD$2,Annual!AC20-MeanTrendFinal!AC20,Annual!AC20)</f>
        <v>4.5926581203259431E-2</v>
      </c>
      <c r="AE20" s="133">
        <f>IF(AE$2,Annual!AD20-MeanTrendFinal!AD20,Annual!AD20)</f>
        <v>5.4076092283880106E-2</v>
      </c>
    </row>
    <row r="21" spans="1:31">
      <c r="A21" t="s">
        <v>418</v>
      </c>
      <c r="B21" s="133">
        <f>IF(B$2,Annual!B21-MeanTrendFinal!B21,Annual!B21)</f>
        <v>-1.7933847710665929</v>
      </c>
      <c r="C21" s="133">
        <f>IF(C$2,Annual!C21-MeanTrendFinal!C21,Annual!C21)</f>
        <v>-1.9824787812853319</v>
      </c>
      <c r="D21" s="133">
        <f>IF(D$2,Annual!D21-MeanTrendFinal!D21,Annual!D21)</f>
        <v>-80.186775880512641</v>
      </c>
      <c r="E21" s="133">
        <f>IF(E$2,Annual!E21-MeanTrendFinal!E21,Annual!E21)</f>
        <v>-72.552644327210828</v>
      </c>
      <c r="F21" s="133">
        <f>IF(F$2,Annual!F21-MeanTrendFinal!F21,Annual!F21)</f>
        <v>-62.071220749787926</v>
      </c>
      <c r="G21" s="133">
        <f>IF(G$2,Annual!G21-MeanTrendFinal!G21,Annual!G21)</f>
        <v>-0.40147429861431894</v>
      </c>
      <c r="H21" s="133">
        <f>IF(H$2,Annual!H21-MeanTrendFinal!H21,Annual!H21)</f>
        <v>-2.522232596846103</v>
      </c>
      <c r="I21" s="133">
        <f>IF(I$2,Annual!I21-MeanTrendFinal!I21,Annual!I21)</f>
        <v>5.4814239380991818</v>
      </c>
      <c r="J21" s="133">
        <f>IF(J$2,Annual!J21-MeanTrendFinal!J21,Annual!J21)</f>
        <v>4.8627450558500733</v>
      </c>
      <c r="K21" s="133">
        <f>IF(K$2,Annual!K21-MeanTrendFinal!K21,Annual!K21)</f>
        <v>-0.96453127407305739</v>
      </c>
      <c r="L21" s="133">
        <f>IF(L$2,Annual!L21-MeanTrendFinal!L21,Annual!L21)</f>
        <v>-6.445955212172243</v>
      </c>
      <c r="M21" s="133">
        <f>IF(M$2,Annual!M21-MeanTrendFinal!M21,Annual!M21)</f>
        <v>15.058480443226017</v>
      </c>
      <c r="N21" s="133">
        <f>IF(N$2,Annual!N21-MeanTrendFinal!N21,Annual!N21)</f>
        <v>1.6339802859238972</v>
      </c>
      <c r="O21" s="133">
        <f>IF(O$2,Annual!O21-MeanTrendFinal!O21,Annual!O21)</f>
        <v>-2.3981754945912588</v>
      </c>
      <c r="P21" s="133">
        <f>IF(P$2,Annual!P21-MeanTrendFinal!P21,Annual!P21)</f>
        <v>-2.5996701413891601</v>
      </c>
      <c r="Q21" s="133">
        <f>IF(Q$2,Annual!Q21-MeanTrendFinal!Q21,Annual!Q21)</f>
        <v>15.958109899343754</v>
      </c>
      <c r="R21" s="133">
        <f>IF(R$2,Annual!R21-MeanTrendFinal!R21,Annual!R21)</f>
        <v>-0.78705022968172189</v>
      </c>
      <c r="S21" s="133">
        <f>IF(S$2,Annual!S21-MeanTrendFinal!S21,Annual!S21)</f>
        <v>1.5348070605965369</v>
      </c>
      <c r="T21" s="133">
        <f>IF(T$2,Annual!T21-MeanTrendFinal!T21,Annual!T21)</f>
        <v>-0.35721722389330995</v>
      </c>
      <c r="U21" s="133">
        <f>IF(U$2,Annual!U21-MeanTrendFinal!U21,Annual!U21)</f>
        <v>9.4434254748093167</v>
      </c>
      <c r="V21" s="133">
        <f>IF(V$2,Annual!V21-MeanTrendFinal!V21,Annual!V21)</f>
        <v>3.4822784441817127</v>
      </c>
      <c r="W21" s="133">
        <f>IF(W$2,Annual!W21-MeanTrendFinal!W21,Annual!W21)</f>
        <v>-13.871256114911603</v>
      </c>
      <c r="X21" s="133">
        <f>IF(X$2,Annual!X21-MeanTrendFinal!X21,Annual!X21)</f>
        <v>0.1484059922783425</v>
      </c>
      <c r="Y21" s="133">
        <f>IF(Y$2,Annual!Y21-MeanTrendFinal!Y21,Annual!Y21)</f>
        <v>0.12307038063457043</v>
      </c>
      <c r="Z21" s="133">
        <f>IF(Z$2,Annual!Z21-MeanTrendFinal!Z21,Annual!Z21)</f>
        <v>-4.4225085590133517</v>
      </c>
      <c r="AA21" s="133">
        <f>IF(AA$2,Annual!AA21-MeanTrendFinal!AA21,Annual!AA21)</f>
        <v>-9.9869602501506733</v>
      </c>
      <c r="AB21" s="133">
        <f>IF(AB$2,Annual!AB21-MeanTrendFinal!AB21,Annual!AB21)</f>
        <v>1.3071077727680347E-2</v>
      </c>
      <c r="AC21" s="160">
        <f t="shared" si="0"/>
        <v>-9.973889172422993</v>
      </c>
      <c r="AD21" s="133">
        <f>IF(AD$2,Annual!AC21-MeanTrendFinal!AC21,Annual!AC21)</f>
        <v>-9.1350177975195734E-3</v>
      </c>
      <c r="AE21" s="133">
        <f>IF(AE$2,Annual!AD21-MeanTrendFinal!AD21,Annual!AD21)</f>
        <v>8.6777356832530073E-2</v>
      </c>
    </row>
    <row r="22" spans="1:31">
      <c r="A22" t="s">
        <v>419</v>
      </c>
      <c r="B22" s="133">
        <f>IF(B$2,Annual!B22-MeanTrendFinal!B22,Annual!B22)</f>
        <v>0.2650056765023322</v>
      </c>
      <c r="C22" s="133">
        <f>IF(C$2,Annual!C22-MeanTrendFinal!C22,Annual!C22)</f>
        <v>0.73871391103758377</v>
      </c>
      <c r="D22" s="133">
        <f>IF(D$2,Annual!D22-MeanTrendFinal!D22,Annual!D22)</f>
        <v>-85.448498512360175</v>
      </c>
      <c r="E22" s="133">
        <f>IF(E$2,Annual!E22-MeanTrendFinal!E22,Annual!E22)</f>
        <v>-77.767946975320683</v>
      </c>
      <c r="F22" s="133">
        <f>IF(F$2,Annual!F22-MeanTrendFinal!F22,Annual!F22)</f>
        <v>-62.890932483377128</v>
      </c>
      <c r="G22" s="133">
        <f>IF(G$2,Annual!G22-MeanTrendFinal!G22,Annual!G22)</f>
        <v>0.74122935259171507</v>
      </c>
      <c r="H22" s="133">
        <f>IF(H$2,Annual!H22-MeanTrendFinal!H22,Annual!H22)</f>
        <v>-2.8812339279941819</v>
      </c>
      <c r="I22" s="133">
        <f>IF(I$2,Annual!I22-MeanTrendFinal!I22,Annual!I22)</f>
        <v>6.2189505999487675</v>
      </c>
      <c r="J22" s="133">
        <f>IF(J$2,Annual!J22-MeanTrendFinal!J22,Annual!J22)</f>
        <v>5.2029674451014944</v>
      </c>
      <c r="K22" s="133">
        <f>IF(K$2,Annual!K22-MeanTrendFinal!K22,Annual!K22)</f>
        <v>-0.96453127407305739</v>
      </c>
      <c r="L22" s="133">
        <f>IF(L$2,Annual!L22-MeanTrendFinal!L22,Annual!L22)</f>
        <v>-7.1834818740218012</v>
      </c>
      <c r="M22" s="133">
        <f>IF(M$2,Annual!M22-MeanTrendFinal!M22,Annual!M22)</f>
        <v>17.903559655302502</v>
      </c>
      <c r="N22" s="133">
        <f>IF(N$2,Annual!N22-MeanTrendFinal!N22,Annual!N22)</f>
        <v>6.7395665711860175</v>
      </c>
      <c r="O22" s="133">
        <f>IF(O$2,Annual!O22-MeanTrendFinal!O22,Annual!O22)</f>
        <v>-1.4538582336205694</v>
      </c>
      <c r="P22" s="133">
        <f>IF(P$2,Annual!P22-MeanTrendFinal!P22,Annual!P22)</f>
        <v>-0.60177690358230396</v>
      </c>
      <c r="Q22" s="133">
        <f>IF(Q$2,Annual!Q22-MeanTrendFinal!Q22,Annual!Q22)</f>
        <v>15.953269780464552</v>
      </c>
      <c r="R22" s="133">
        <f>IF(R$2,Annual!R22-MeanTrendFinal!R22,Annual!R22)</f>
        <v>-0.78705022968172189</v>
      </c>
      <c r="S22" s="133">
        <f>IF(S$2,Annual!S22-MeanTrendFinal!S22,Annual!S22)</f>
        <v>1.5144302733344071</v>
      </c>
      <c r="T22" s="133">
        <f>IF(T$2,Annual!T22-MeanTrendFinal!T22,Annual!T22)</f>
        <v>-0.35721722389330995</v>
      </c>
      <c r="U22" s="133">
        <f>IF(U$2,Annual!U22-MeanTrendFinal!U22,Annual!U22)</f>
        <v>8.9790820535027933</v>
      </c>
      <c r="V22" s="133">
        <f>IF(V$2,Annual!V22-MeanTrendFinal!V22,Annual!V22)</f>
        <v>3.5435534692906216</v>
      </c>
      <c r="W22" s="133">
        <f>IF(W$2,Annual!W22-MeanTrendFinal!W22,Annual!W22)</f>
        <v>-29.274811122660367</v>
      </c>
      <c r="X22" s="133">
        <f>IF(X$2,Annual!X22-MeanTrendFinal!X22,Annual!X22)</f>
        <v>0.43563937157571164</v>
      </c>
      <c r="Y22" s="133">
        <f>IF(Y$2,Annual!Y22-MeanTrendFinal!Y22,Annual!Y22)</f>
        <v>0.64331106607782218</v>
      </c>
      <c r="Z22" s="133">
        <f>IF(Z$2,Annual!Z22-MeanTrendFinal!Z22,Annual!Z22)</f>
        <v>-4.1785085128713035</v>
      </c>
      <c r="AA22" s="133">
        <f>IF(AA$2,Annual!AA22-MeanTrendFinal!AA22,Annual!AA22)</f>
        <v>-9.4201641034644013</v>
      </c>
      <c r="AB22" s="133">
        <f>IF(AB$2,Annual!AB22-MeanTrendFinal!AB22,Annual!AB22)</f>
        <v>-0.23367871304379584</v>
      </c>
      <c r="AC22" s="160">
        <f t="shared" si="0"/>
        <v>-9.6538428165081971</v>
      </c>
      <c r="AD22" s="133">
        <f>IF(AD$2,Annual!AC22-MeanTrendFinal!AC22,Annual!AC22)</f>
        <v>0.20234951848352978</v>
      </c>
      <c r="AE22" s="133">
        <f>IF(AE$2,Annual!AD22-MeanTrendFinal!AD22,Annual!AD22)</f>
        <v>-8.371979540930008E-2</v>
      </c>
    </row>
    <row r="23" spans="1:31">
      <c r="A23" t="s">
        <v>420</v>
      </c>
      <c r="B23" s="133">
        <f>IF(B$2,Annual!B23-MeanTrendFinal!B23,Annual!B23)</f>
        <v>1.8341884362862815</v>
      </c>
      <c r="C23" s="133">
        <f>IF(C$2,Annual!C23-MeanTrendFinal!C23,Annual!C23)</f>
        <v>-9.9086511911957942E-2</v>
      </c>
      <c r="D23" s="133">
        <f>IF(D$2,Annual!D23-MeanTrendFinal!D23,Annual!D23)</f>
        <v>-68.322882448661403</v>
      </c>
      <c r="E23" s="133">
        <f>IF(E$2,Annual!E23-MeanTrendFinal!E23,Annual!E23)</f>
        <v>-60.605042707558141</v>
      </c>
      <c r="F23" s="133">
        <f>IF(F$2,Annual!F23-MeanTrendFinal!F23,Annual!F23)</f>
        <v>-50.902900867663675</v>
      </c>
      <c r="G23" s="133">
        <f>IF(G$2,Annual!G23-MeanTrendFinal!G23,Annual!G23)</f>
        <v>0.90894054125743518</v>
      </c>
      <c r="H23" s="133">
        <f>IF(H$2,Annual!H23-MeanTrendFinal!H23,Annual!H23)</f>
        <v>-2.6252881430588966</v>
      </c>
      <c r="I23" s="133">
        <f>IF(I$2,Annual!I23-MeanTrendFinal!I23,Annual!I23)</f>
        <v>1.714790985712876</v>
      </c>
      <c r="J23" s="133">
        <f>IF(J$2,Annual!J23-MeanTrendFinal!J23,Annual!J23)</f>
        <v>2.9816354606615274</v>
      </c>
      <c r="K23" s="133">
        <f>IF(K$2,Annual!K23-MeanTrendFinal!K23,Annual!K23)</f>
        <v>-0.96453127407305739</v>
      </c>
      <c r="L23" s="133">
        <f>IF(L$2,Annual!L23-MeanTrendFinal!L23,Annual!L23)</f>
        <v>-2.6793222597859119</v>
      </c>
      <c r="M23" s="133">
        <f>IF(M$2,Annual!M23-MeanTrendFinal!M23,Annual!M23)</f>
        <v>17.786591789342481</v>
      </c>
      <c r="N23" s="133">
        <f>IF(N$2,Annual!N23-MeanTrendFinal!N23,Annual!N23)</f>
        <v>3.9921891131301734</v>
      </c>
      <c r="O23" s="133">
        <f>IF(O$2,Annual!O23-MeanTrendFinal!O23,Annual!O23)</f>
        <v>-7.1372323613065021</v>
      </c>
      <c r="P23" s="133">
        <f>IF(P$2,Annual!P23-MeanTrendFinal!P23,Annual!P23)</f>
        <v>2.8359475020912663</v>
      </c>
      <c r="Q23" s="133">
        <f>IF(Q$2,Annual!Q23-MeanTrendFinal!Q23,Annual!Q23)</f>
        <v>15.40089815465285</v>
      </c>
      <c r="R23" s="133">
        <f>IF(R$2,Annual!R23-MeanTrendFinal!R23,Annual!R23)</f>
        <v>-0.78705022968172189</v>
      </c>
      <c r="S23" s="133">
        <f>IF(S$2,Annual!S23-MeanTrendFinal!S23,Annual!S23)</f>
        <v>1.234759029088764</v>
      </c>
      <c r="T23" s="133">
        <f>IF(T$2,Annual!T23-MeanTrendFinal!T23,Annual!T23)</f>
        <v>-0.35721722389330995</v>
      </c>
      <c r="U23" s="133">
        <f>IF(U$2,Annual!U23-MeanTrendFinal!U23,Annual!U23)</f>
        <v>8.5134750800710322</v>
      </c>
      <c r="V23" s="133">
        <f>IF(V$2,Annual!V23-MeanTrendFinal!V23,Annual!V23)</f>
        <v>-3.3941497268982275</v>
      </c>
      <c r="W23" s="133">
        <f>IF(W$2,Annual!W23-MeanTrendFinal!W23,Annual!W23)</f>
        <v>-33.246786897821096</v>
      </c>
      <c r="X23" s="133">
        <f>IF(X$2,Annual!X23-MeanTrendFinal!X23,Annual!X23)</f>
        <v>3.4573491609186862</v>
      </c>
      <c r="Y23" s="133">
        <f>IF(Y$2,Annual!Y23-MeanTrendFinal!Y23,Annual!Y23)</f>
        <v>4.2669088346480857</v>
      </c>
      <c r="Z23" s="133">
        <f>IF(Z$2,Annual!Z23-MeanTrendFinal!Z23,Annual!Z23)</f>
        <v>-5.6485538472709891</v>
      </c>
      <c r="AA23" s="133">
        <f>IF(AA$2,Annual!AA23-MeanTrendFinal!AA23,Annual!AA23)</f>
        <v>-10.510672274231069</v>
      </c>
      <c r="AB23" s="133">
        <f>IF(AB$2,Annual!AB23-MeanTrendFinal!AB23,Annual!AB23)</f>
        <v>-0.53716956690412054</v>
      </c>
      <c r="AC23" s="160">
        <f t="shared" si="0"/>
        <v>-11.04784184113519</v>
      </c>
      <c r="AD23" s="133">
        <f>IF(AD$2,Annual!AC23-MeanTrendFinal!AC23,Annual!AC23)</f>
        <v>0.46714708163171004</v>
      </c>
      <c r="AE23" s="133">
        <f>IF(AE$2,Annual!AD23-MeanTrendFinal!AD23,Annual!AD23)</f>
        <v>0.14869896253858994</v>
      </c>
    </row>
    <row r="24" spans="1:31">
      <c r="A24" t="s">
        <v>421</v>
      </c>
      <c r="B24" s="133">
        <f>IF(B$2,Annual!B24-MeanTrendFinal!B24,Annual!B24)</f>
        <v>2.5003119050042089</v>
      </c>
      <c r="C24" s="133">
        <f>IF(C$2,Annual!C24-MeanTrendFinal!C24,Annual!C24)</f>
        <v>2.4991247844953133</v>
      </c>
      <c r="D24" s="133">
        <f>IF(D$2,Annual!D24-MeanTrendFinal!D24,Annual!D24)</f>
        <v>-67.563748891175237</v>
      </c>
      <c r="E24" s="133">
        <f>IF(E$2,Annual!E24-MeanTrendFinal!E24,Annual!E24)</f>
        <v>-59.901176878930073</v>
      </c>
      <c r="F24" s="133">
        <f>IF(F$2,Annual!F24-MeanTrendFinal!F24,Annual!F24)</f>
        <v>-48.976079718530627</v>
      </c>
      <c r="G24" s="133">
        <f>IF(G$2,Annual!G24-MeanTrendFinal!G24,Annual!G24)</f>
        <v>3.5836984032068302</v>
      </c>
      <c r="H24" s="133">
        <f>IF(H$2,Annual!H24-MeanTrendFinal!H24,Annual!H24)</f>
        <v>-0.51956155166235729</v>
      </c>
      <c r="I24" s="133">
        <f>IF(I$2,Annual!I24-MeanTrendFinal!I24,Annual!I24)</f>
        <v>4.7417904488415523</v>
      </c>
      <c r="J24" s="133">
        <f>IF(J$2,Annual!J24-MeanTrendFinal!J24,Annual!J24)</f>
        <v>4.3130381533983435</v>
      </c>
      <c r="K24" s="133">
        <f>IF(K$2,Annual!K24-MeanTrendFinal!K24,Annual!K24)</f>
        <v>-0.96453127407305739</v>
      </c>
      <c r="L24" s="133">
        <f>IF(L$2,Annual!L24-MeanTrendFinal!L24,Annual!L24)</f>
        <v>-5.7063217229145984</v>
      </c>
      <c r="M24" s="133">
        <f>IF(M$2,Annual!M24-MeanTrendFinal!M24,Annual!M24)</f>
        <v>9.6996269155499704</v>
      </c>
      <c r="N24" s="133">
        <f>IF(N$2,Annual!N24-MeanTrendFinal!N24,Annual!N24)</f>
        <v>0.74175982745137148</v>
      </c>
      <c r="O24" s="133">
        <f>IF(O$2,Annual!O24-MeanTrendFinal!O24,Annual!O24)</f>
        <v>0.66394826671968143</v>
      </c>
      <c r="P24" s="133">
        <f>IF(P$2,Annual!P24-MeanTrendFinal!P24,Annual!P24)</f>
        <v>0.35662639326461315</v>
      </c>
      <c r="Q24" s="133">
        <f>IF(Q$2,Annual!Q24-MeanTrendFinal!Q24,Annual!Q24)</f>
        <v>15.839065152321382</v>
      </c>
      <c r="R24" s="133">
        <f>IF(R$2,Annual!R24-MeanTrendFinal!R24,Annual!R24)</f>
        <v>-0.78705022968172189</v>
      </c>
      <c r="S24" s="133">
        <f>IF(S$2,Annual!S24-MeanTrendFinal!S24,Annual!S24)</f>
        <v>1.0651472175344889</v>
      </c>
      <c r="T24" s="133">
        <f>IF(T$2,Annual!T24-MeanTrendFinal!T24,Annual!T24)</f>
        <v>-0.35721722389330995</v>
      </c>
      <c r="U24" s="133">
        <f>IF(U$2,Annual!U24-MeanTrendFinal!U24,Annual!U24)</f>
        <v>8.6134551857250585</v>
      </c>
      <c r="V24" s="133">
        <f>IF(V$2,Annual!V24-MeanTrendFinal!V24,Annual!V24)</f>
        <v>-4.8881502073768353</v>
      </c>
      <c r="W24" s="133">
        <f>IF(W$2,Annual!W24-MeanTrendFinal!W24,Annual!W24)</f>
        <v>-33.01360767652011</v>
      </c>
      <c r="X24" s="133">
        <f>IF(X$2,Annual!X24-MeanTrendFinal!X24,Annual!X24)</f>
        <v>-1.7511124548012864</v>
      </c>
      <c r="Y24" s="133">
        <f>IF(Y$2,Annual!Y24-MeanTrendFinal!Y24,Annual!Y24)</f>
        <v>-2.119475112960024</v>
      </c>
      <c r="Z24" s="133">
        <f>IF(Z$2,Annual!Z24-MeanTrendFinal!Z24,Annual!Z24)</f>
        <v>-2.5393741898909639</v>
      </c>
      <c r="AA24" s="133">
        <f>IF(AA$2,Annual!AA24-MeanTrendFinal!AA24,Annual!AA24)</f>
        <v>-7.5980002464756922</v>
      </c>
      <c r="AB24" s="133">
        <f>IF(AB$2,Annual!AB24-MeanTrendFinal!AB24,Annual!AB24)</f>
        <v>-0.2646156275067284</v>
      </c>
      <c r="AC24" s="160">
        <f t="shared" si="0"/>
        <v>-7.8626158739824206</v>
      </c>
      <c r="AD24" s="133">
        <f>IF(AD$2,Annual!AC24-MeanTrendFinal!AC24,Annual!AC24)</f>
        <v>0.31349869381388018</v>
      </c>
      <c r="AE24" s="133">
        <f>IF(AE$2,Annual!AD24-MeanTrendFinal!AD24,Annual!AD24)</f>
        <v>0.32837905449815996</v>
      </c>
    </row>
    <row r="25" spans="1:31">
      <c r="A25" t="s">
        <v>422</v>
      </c>
      <c r="B25" s="133">
        <f>IF(B$2,Annual!B25-MeanTrendFinal!B25,Annual!B25)</f>
        <v>0.14482430350119413</v>
      </c>
      <c r="C25" s="133">
        <f>IF(C$2,Annual!C25-MeanTrendFinal!C25,Annual!C25)</f>
        <v>3.7261820487497488E-3</v>
      </c>
      <c r="D25" s="133">
        <f>IF(D$2,Annual!D25-MeanTrendFinal!D25,Annual!D25)</f>
        <v>-73.858925168919086</v>
      </c>
      <c r="E25" s="133">
        <f>IF(E$2,Annual!E25-MeanTrendFinal!E25,Annual!E25)</f>
        <v>-66.359808866612866</v>
      </c>
      <c r="F25" s="133">
        <f>IF(F$2,Annual!F25-MeanTrendFinal!F25,Annual!F25)</f>
        <v>-48.454295043784896</v>
      </c>
      <c r="G25" s="133">
        <f>IF(G$2,Annual!G25-MeanTrendFinal!G25,Annual!G25)</f>
        <v>-2.2688749963698469</v>
      </c>
      <c r="H25" s="133">
        <f>IF(H$2,Annual!H25-MeanTrendFinal!H25,Annual!H25)</f>
        <v>0.79690745948108233</v>
      </c>
      <c r="I25" s="133">
        <f>IF(I$2,Annual!I25-MeanTrendFinal!I25,Annual!I25)</f>
        <v>3.7456894444197517</v>
      </c>
      <c r="J25" s="133">
        <f>IF(J$2,Annual!J25-MeanTrendFinal!J25,Annual!J25)</f>
        <v>3.9730680059884254</v>
      </c>
      <c r="K25" s="133">
        <f>IF(K$2,Annual!K25-MeanTrendFinal!K25,Annual!K25)</f>
        <v>-0.96453127407305739</v>
      </c>
      <c r="L25" s="133">
        <f>IF(L$2,Annual!L25-MeanTrendFinal!L25,Annual!L25)</f>
        <v>-4.7102207184928071</v>
      </c>
      <c r="M25" s="133">
        <f>IF(M$2,Annual!M25-MeanTrendFinal!M25,Annual!M25)</f>
        <v>8.1087148294826079</v>
      </c>
      <c r="N25" s="133">
        <f>IF(N$2,Annual!N25-MeanTrendFinal!N25,Annual!N25)</f>
        <v>2.5770905612781725</v>
      </c>
      <c r="O25" s="133">
        <f>IF(O$2,Annual!O25-MeanTrendFinal!O25,Annual!O25)</f>
        <v>-6.7199465769448548</v>
      </c>
      <c r="P25" s="133">
        <f>IF(P$2,Annual!P25-MeanTrendFinal!P25,Annual!P25)</f>
        <v>-2.4795316410615929</v>
      </c>
      <c r="Q25" s="133">
        <f>IF(Q$2,Annual!Q25-MeanTrendFinal!Q25,Annual!Q25)</f>
        <v>15.23432166804696</v>
      </c>
      <c r="R25" s="133">
        <f>IF(R$2,Annual!R25-MeanTrendFinal!R25,Annual!R25)</f>
        <v>-0.78705022968172189</v>
      </c>
      <c r="S25" s="133">
        <f>IF(S$2,Annual!S25-MeanTrendFinal!S25,Annual!S25)</f>
        <v>0.97770612842761606</v>
      </c>
      <c r="T25" s="133">
        <f>IF(T$2,Annual!T25-MeanTrendFinal!T25,Annual!T25)</f>
        <v>-0.35721722389330995</v>
      </c>
      <c r="U25" s="133">
        <f>IF(U$2,Annual!U25-MeanTrendFinal!U25,Annual!U25)</f>
        <v>8.0548108066439568</v>
      </c>
      <c r="V25" s="133">
        <f>IF(V$2,Annual!V25-MeanTrendFinal!V25,Annual!V25)</f>
        <v>-9.0304771626599001E-2</v>
      </c>
      <c r="W25" s="133">
        <f>IF(W$2,Annual!W25-MeanTrendFinal!W25,Annual!W25)</f>
        <v>-37.091938150579324</v>
      </c>
      <c r="X25" s="133">
        <f>IF(X$2,Annual!X25-MeanTrendFinal!X25,Annual!X25)</f>
        <v>-0.97362827220328807</v>
      </c>
      <c r="Y25" s="133">
        <f>IF(Y$2,Annual!Y25-MeanTrendFinal!Y25,Annual!Y25)</f>
        <v>0.18803924834158636</v>
      </c>
      <c r="Z25" s="133">
        <f>IF(Z$2,Annual!Z25-MeanTrendFinal!Z25,Annual!Z25)</f>
        <v>-4.6669636956654585</v>
      </c>
      <c r="AA25" s="133">
        <f>IF(AA$2,Annual!AA25-MeanTrendFinal!AA25,Annual!AA25)</f>
        <v>-9.039069468096784</v>
      </c>
      <c r="AB25" s="133">
        <f>IF(AB$2,Annual!AB25-MeanTrendFinal!AB25,Annual!AB25)</f>
        <v>-0.8750896018873906</v>
      </c>
      <c r="AC25" s="160">
        <f t="shared" si="0"/>
        <v>-9.9141590699841746</v>
      </c>
      <c r="AD25" s="133">
        <f>IF(AD$2,Annual!AC25-MeanTrendFinal!AC25,Annual!AC25)</f>
        <v>0.84651216273226026</v>
      </c>
      <c r="AE25" s="133">
        <f>IF(AE$2,Annual!AD25-MeanTrendFinal!AD25,Annual!AD25)</f>
        <v>0.31967868892155993</v>
      </c>
    </row>
    <row r="26" spans="1:31">
      <c r="A26" t="s">
        <v>423</v>
      </c>
      <c r="B26" s="133">
        <f>IF(B$2,Annual!B26-MeanTrendFinal!B26,Annual!B26)</f>
        <v>3.6515872663444626</v>
      </c>
      <c r="C26" s="133">
        <f>IF(C$2,Annual!C26-MeanTrendFinal!C26,Annual!C26)</f>
        <v>2.7794030527677958</v>
      </c>
      <c r="D26" s="133">
        <f>IF(D$2,Annual!D26-MeanTrendFinal!D26,Annual!D26)</f>
        <v>-65.589440264712039</v>
      </c>
      <c r="E26" s="133">
        <f>IF(E$2,Annual!E26-MeanTrendFinal!E26,Annual!E26)</f>
        <v>-58.036998198341962</v>
      </c>
      <c r="F26" s="133">
        <f>IF(F$2,Annual!F26-MeanTrendFinal!F26,Annual!F26)</f>
        <v>-43.864443515349194</v>
      </c>
      <c r="G26" s="133">
        <f>IF(G$2,Annual!G26-MeanTrendFinal!G26,Annual!G26)</f>
        <v>3.588856797044953</v>
      </c>
      <c r="H26" s="133">
        <f>IF(H$2,Annual!H26-MeanTrendFinal!H26,Annual!H26)</f>
        <v>2.3968913980057343</v>
      </c>
      <c r="I26" s="133">
        <f>IF(I$2,Annual!I26-MeanTrendFinal!I26,Annual!I26)</f>
        <v>3.0555803925009326</v>
      </c>
      <c r="J26" s="133">
        <f>IF(J$2,Annual!J26-MeanTrendFinal!J26,Annual!J26)</f>
        <v>3.4027458136301618</v>
      </c>
      <c r="K26" s="133">
        <f>IF(K$2,Annual!K26-MeanTrendFinal!K26,Annual!K26)</f>
        <v>-0.96453127407305739</v>
      </c>
      <c r="L26" s="133">
        <f>IF(L$2,Annual!L26-MeanTrendFinal!L26,Annual!L26)</f>
        <v>-4.0201116665739809</v>
      </c>
      <c r="M26" s="133">
        <f>IF(M$2,Annual!M26-MeanTrendFinal!M26,Annual!M26)</f>
        <v>8.5019468070755124</v>
      </c>
      <c r="N26" s="133">
        <f>IF(N$2,Annual!N26-MeanTrendFinal!N26,Annual!N26)</f>
        <v>3.4773404507983052</v>
      </c>
      <c r="O26" s="133">
        <f>IF(O$2,Annual!O26-MeanTrendFinal!O26,Annual!O26)</f>
        <v>4.0523713615954122</v>
      </c>
      <c r="P26" s="133">
        <f>IF(P$2,Annual!P26-MeanTrendFinal!P26,Annual!P26)</f>
        <v>-1.1814913733668675</v>
      </c>
      <c r="Q26" s="133">
        <f>IF(Q$2,Annual!Q26-MeanTrendFinal!Q26,Annual!Q26)</f>
        <v>15.883144972529863</v>
      </c>
      <c r="R26" s="133">
        <f>IF(R$2,Annual!R26-MeanTrendFinal!R26,Annual!R26)</f>
        <v>-0.78705022968172189</v>
      </c>
      <c r="S26" s="133">
        <f>IF(S$2,Annual!S26-MeanTrendFinal!S26,Annual!S26)</f>
        <v>0.79712802086246715</v>
      </c>
      <c r="T26" s="133">
        <f>IF(T$2,Annual!T26-MeanTrendFinal!T26,Annual!T26)</f>
        <v>-0.35721722389330995</v>
      </c>
      <c r="U26" s="133">
        <f>IF(U$2,Annual!U26-MeanTrendFinal!U26,Annual!U26)</f>
        <v>7.5295422864953139</v>
      </c>
      <c r="V26" s="133">
        <f>IF(V$2,Annual!V26-MeanTrendFinal!V26,Annual!V26)</f>
        <v>1.1348342365317945</v>
      </c>
      <c r="W26" s="133">
        <f>IF(W$2,Annual!W26-MeanTrendFinal!W26,Annual!W26)</f>
        <v>-35.985597513527239</v>
      </c>
      <c r="X26" s="133">
        <f>IF(X$2,Annual!X26-MeanTrendFinal!X26,Annual!X26)</f>
        <v>1.928568524201844</v>
      </c>
      <c r="Y26" s="133">
        <f>IF(Y$2,Annual!Y26-MeanTrendFinal!Y26,Annual!Y26)</f>
        <v>0.53883416316158261</v>
      </c>
      <c r="Z26" s="133">
        <f>IF(Z$2,Annual!Z26-MeanTrendFinal!Z26,Annual!Z26)</f>
        <v>-1.5897446581078043</v>
      </c>
      <c r="AA26" s="133">
        <f>IF(AA$2,Annual!AA26-MeanTrendFinal!AA26,Annual!AA26)</f>
        <v>-6.8569405622960176</v>
      </c>
      <c r="AB26" s="133">
        <f>IF(AB$2,Annual!AB26-MeanTrendFinal!AB26,Annual!AB26)</f>
        <v>9.6046839642244919E-2</v>
      </c>
      <c r="AC26" s="160">
        <f t="shared" si="0"/>
        <v>-6.7608937226537726</v>
      </c>
      <c r="AD26" s="133">
        <f>IF(AD$2,Annual!AC26-MeanTrendFinal!AC26,Annual!AC26)</f>
        <v>-0.13137703074811924</v>
      </c>
      <c r="AE26" s="133">
        <f>IF(AE$2,Annual!AD26-MeanTrendFinal!AD26,Annual!AD26)</f>
        <v>0.49187660662127008</v>
      </c>
    </row>
    <row r="27" spans="1:31">
      <c r="A27" t="s">
        <v>424</v>
      </c>
      <c r="B27" s="133">
        <f>IF(B$2,Annual!B27-MeanTrendFinal!B27,Annual!B27)</f>
        <v>1.6536420136075081</v>
      </c>
      <c r="C27" s="133">
        <f>IF(C$2,Annual!C27-MeanTrendFinal!C27,Annual!C27)</f>
        <v>2.4731173498556611</v>
      </c>
      <c r="D27" s="133">
        <f>IF(D$2,Annual!D27-MeanTrendFinal!D27,Annual!D27)</f>
        <v>-70.161019843055783</v>
      </c>
      <c r="E27" s="133">
        <f>IF(E$2,Annual!E27-MeanTrendFinal!E27,Annual!E27)</f>
        <v>-62.386624387451548</v>
      </c>
      <c r="F27" s="133">
        <f>IF(F$2,Annual!F27-MeanTrendFinal!F27,Annual!F27)</f>
        <v>-44.816844838499264</v>
      </c>
      <c r="G27" s="133">
        <f>IF(G$2,Annual!G27-MeanTrendFinal!G27,Annual!G27)</f>
        <v>2.1623548752322024</v>
      </c>
      <c r="H27" s="133">
        <f>IF(H$2,Annual!H27-MeanTrendFinal!H27,Annual!H27)</f>
        <v>7.5015254069265174</v>
      </c>
      <c r="I27" s="133">
        <f>IF(I$2,Annual!I27-MeanTrendFinal!I27,Annual!I27)</f>
        <v>2.4850262674865218</v>
      </c>
      <c r="J27" s="133">
        <f>IF(J$2,Annual!J27-MeanTrendFinal!J27,Annual!J27)</f>
        <v>2.6148923723756905</v>
      </c>
      <c r="K27" s="133">
        <f>IF(K$2,Annual!K27-MeanTrendFinal!K27,Annual!K27)</f>
        <v>-0.96453127407305739</v>
      </c>
      <c r="L27" s="133">
        <f>IF(L$2,Annual!L27-MeanTrendFinal!L27,Annual!L27)</f>
        <v>-3.4495575415595985</v>
      </c>
      <c r="M27" s="133">
        <f>IF(M$2,Annual!M27-MeanTrendFinal!M27,Annual!M27)</f>
        <v>3.9689243291088019</v>
      </c>
      <c r="N27" s="133">
        <f>IF(N$2,Annual!N27-MeanTrendFinal!N27,Annual!N27)</f>
        <v>-2.8145926402353361</v>
      </c>
      <c r="O27" s="133">
        <f>IF(O$2,Annual!O27-MeanTrendFinal!O27,Annual!O27)</f>
        <v>-12.794149577728906</v>
      </c>
      <c r="P27" s="133">
        <f>IF(P$2,Annual!P27-MeanTrendFinal!P27,Annual!P27)</f>
        <v>0.85578923973174836</v>
      </c>
      <c r="Q27" s="133">
        <f>IF(Q$2,Annual!Q27-MeanTrendFinal!Q27,Annual!Q27)</f>
        <v>16.375090117166337</v>
      </c>
      <c r="R27" s="133">
        <f>IF(R$2,Annual!R27-MeanTrendFinal!R27,Annual!R27)</f>
        <v>-0.78705022968172189</v>
      </c>
      <c r="S27" s="133">
        <f>IF(S$2,Annual!S27-MeanTrendFinal!S27,Annual!S27)</f>
        <v>0.60813266460215498</v>
      </c>
      <c r="T27" s="133">
        <f>IF(T$2,Annual!T27-MeanTrendFinal!T27,Annual!T27)</f>
        <v>-0.35721722389330995</v>
      </c>
      <c r="U27" s="133">
        <f>IF(U$2,Annual!U27-MeanTrendFinal!U27,Annual!U27)</f>
        <v>7.085996243557986</v>
      </c>
      <c r="V27" s="133">
        <f>IF(V$2,Annual!V27-MeanTrendFinal!V27,Annual!V27)</f>
        <v>-0.46593617028485945</v>
      </c>
      <c r="W27" s="133">
        <f>IF(W$2,Annual!W27-MeanTrendFinal!W27,Annual!W27)</f>
        <v>-42.032805777780311</v>
      </c>
      <c r="X27" s="133">
        <f>IF(X$2,Annual!X27-MeanTrendFinal!X27,Annual!X27)</f>
        <v>0.78013717017080086</v>
      </c>
      <c r="Y27" s="133">
        <f>IF(Y$2,Annual!Y27-MeanTrendFinal!Y27,Annual!Y27)</f>
        <v>1.6590880446599501</v>
      </c>
      <c r="Z27" s="133">
        <f>IF(Z$2,Annual!Z27-MeanTrendFinal!Z27,Annual!Z27)</f>
        <v>-1.6527111474691765</v>
      </c>
      <c r="AA27" s="133">
        <f>IF(AA$2,Annual!AA27-MeanTrendFinal!AA27,Annual!AA27)</f>
        <v>-7.3992842394105764</v>
      </c>
      <c r="AB27" s="133">
        <f>IF(AB$2,Annual!AB27-MeanTrendFinal!AB27,Annual!AB27)</f>
        <v>0.65147033716814562</v>
      </c>
      <c r="AC27" s="160">
        <f t="shared" si="0"/>
        <v>-6.7478139022424308</v>
      </c>
      <c r="AD27" s="133">
        <f>IF(AD$2,Annual!AC27-MeanTrendFinal!AC27,Annual!AC27)</f>
        <v>-0.66930366505326955</v>
      </c>
      <c r="AE27" s="133">
        <f>IF(AE$2,Annual!AD27-MeanTrendFinal!AD27,Annual!AD27)</f>
        <v>0.53621761722044003</v>
      </c>
    </row>
    <row r="28" spans="1:31">
      <c r="A28" t="s">
        <v>425</v>
      </c>
      <c r="B28" s="133">
        <f>IF(B$2,Annual!B28-MeanTrendFinal!B28,Annual!B28)</f>
        <v>0.443811592999792</v>
      </c>
      <c r="C28" s="133">
        <f>IF(C$2,Annual!C28-MeanTrendFinal!C28,Annual!C28)</f>
        <v>0.3037555712434834</v>
      </c>
      <c r="D28" s="133">
        <f>IF(D$2,Annual!D28-MeanTrendFinal!D28,Annual!D28)</f>
        <v>-73.019629731088571</v>
      </c>
      <c r="E28" s="133">
        <f>IF(E$2,Annual!E28-MeanTrendFinal!E28,Annual!E28)</f>
        <v>-65.506411464133862</v>
      </c>
      <c r="F28" s="133">
        <f>IF(F$2,Annual!F28-MeanTrendFinal!F28,Annual!F28)</f>
        <v>-45.347210742462494</v>
      </c>
      <c r="G28" s="133">
        <f>IF(G$2,Annual!G28-MeanTrendFinal!G28,Annual!G28)</f>
        <v>2.778730249520605</v>
      </c>
      <c r="H28" s="133">
        <f>IF(H$2,Annual!H28-MeanTrendFinal!H28,Annual!H28)</f>
        <v>3.2880098468266388</v>
      </c>
      <c r="I28" s="133">
        <f>IF(I$2,Annual!I28-MeanTrendFinal!I28,Annual!I28)</f>
        <v>2.1251421118436018</v>
      </c>
      <c r="J28" s="133">
        <f>IF(J$2,Annual!J28-MeanTrendFinal!J28,Annual!J28)</f>
        <v>2.9951768374050474</v>
      </c>
      <c r="K28" s="133">
        <f>IF(K$2,Annual!K28-MeanTrendFinal!K28,Annual!K28)</f>
        <v>-0.96453127407305739</v>
      </c>
      <c r="L28" s="133">
        <f>IF(L$2,Annual!L28-MeanTrendFinal!L28,Annual!L28)</f>
        <v>-3.089673385916647</v>
      </c>
      <c r="M28" s="133">
        <f>IF(M$2,Annual!M28-MeanTrendFinal!M28,Annual!M28)</f>
        <v>3.1871622155108525E-3</v>
      </c>
      <c r="N28" s="133">
        <f>IF(N$2,Annual!N28-MeanTrendFinal!N28,Annual!N28)</f>
        <v>-2.0131094878532707</v>
      </c>
      <c r="O28" s="133">
        <f>IF(O$2,Annual!O28-MeanTrendFinal!O28,Annual!O28)</f>
        <v>2.8023387990269057</v>
      </c>
      <c r="P28" s="133">
        <f>IF(P$2,Annual!P28-MeanTrendFinal!P28,Annual!P28)</f>
        <v>-1.7745070522898407</v>
      </c>
      <c r="Q28" s="133">
        <f>IF(Q$2,Annual!Q28-MeanTrendFinal!Q28,Annual!Q28)</f>
        <v>16.224545731504577</v>
      </c>
      <c r="R28" s="133">
        <f>IF(R$2,Annual!R28-MeanTrendFinal!R28,Annual!R28)</f>
        <v>-0.78705022968172189</v>
      </c>
      <c r="S28" s="133">
        <f>IF(S$2,Annual!S28-MeanTrendFinal!S28,Annual!S28)</f>
        <v>0.55819571389175615</v>
      </c>
      <c r="T28" s="133">
        <f>IF(T$2,Annual!T28-MeanTrendFinal!T28,Annual!T28)</f>
        <v>-0.35721722389330995</v>
      </c>
      <c r="U28" s="133">
        <f>IF(U$2,Annual!U28-MeanTrendFinal!U28,Annual!U28)</f>
        <v>6.8933367342791598</v>
      </c>
      <c r="V28" s="133">
        <f>IF(V$2,Annual!V28-MeanTrendFinal!V28,Annual!V28)</f>
        <v>-0.37430166040855561</v>
      </c>
      <c r="W28" s="133">
        <f>IF(W$2,Annual!W28-MeanTrendFinal!W28,Annual!W28)</f>
        <v>-39.984946833558297</v>
      </c>
      <c r="X28" s="133">
        <f>IF(X$2,Annual!X28-MeanTrendFinal!X28,Annual!X28)</f>
        <v>1.184881111888612</v>
      </c>
      <c r="Y28" s="133">
        <f>IF(Y$2,Annual!Y28-MeanTrendFinal!Y28,Annual!Y28)</f>
        <v>1.3518356492650421</v>
      </c>
      <c r="Z28" s="133">
        <f>IF(Z$2,Annual!Z28-MeanTrendFinal!Z28,Annual!Z28)</f>
        <v>-2.1665298515446239</v>
      </c>
      <c r="AA28" s="133">
        <f>IF(AA$2,Annual!AA28-MeanTrendFinal!AA28,Annual!AA28)</f>
        <v>-8.5349507615100606</v>
      </c>
      <c r="AB28" s="133">
        <f>IF(AB$2,Annual!AB28-MeanTrendFinal!AB28,Annual!AB28)</f>
        <v>1.3493644649649115</v>
      </c>
      <c r="AC28" s="160">
        <f t="shared" si="0"/>
        <v>-7.1855862965451491</v>
      </c>
      <c r="AD28" s="133">
        <f>IF(AD$2,Annual!AC28-MeanTrendFinal!AC28,Annual!AC28)</f>
        <v>-1.1549677523176296</v>
      </c>
      <c r="AE28" s="133">
        <f>IF(AE$2,Annual!AD28-MeanTrendFinal!AD28,Annual!AD28)</f>
        <v>0.54237998990632996</v>
      </c>
    </row>
    <row r="29" spans="1:31">
      <c r="A29" t="s">
        <v>426</v>
      </c>
      <c r="B29" s="133">
        <f>IF(B$2,Annual!B29-MeanTrendFinal!B29,Annual!B29)</f>
        <v>2.1389459316965387</v>
      </c>
      <c r="C29" s="133">
        <f>IF(C$2,Annual!C29-MeanTrendFinal!C29,Annual!C29)</f>
        <v>1.7862156860885801</v>
      </c>
      <c r="D29" s="133">
        <f>IF(D$2,Annual!D29-MeanTrendFinal!D29,Annual!D29)</f>
        <v>-69.85320140131239</v>
      </c>
      <c r="E29" s="133">
        <f>IF(E$2,Annual!E29-MeanTrendFinal!E29,Annual!E29)</f>
        <v>-62.473113331300056</v>
      </c>
      <c r="F29" s="133">
        <f>IF(F$2,Annual!F29-MeanTrendFinal!F29,Annual!F29)</f>
        <v>-42.175793369379562</v>
      </c>
      <c r="G29" s="133">
        <f>IF(G$2,Annual!G29-MeanTrendFinal!G29,Annual!G29)</f>
        <v>2.1825160236561829</v>
      </c>
      <c r="H29" s="133">
        <f>IF(H$2,Annual!H29-MeanTrendFinal!H29,Annual!H29)</f>
        <v>4.91513954312554</v>
      </c>
      <c r="I29" s="133">
        <f>IF(I$2,Annual!I29-MeanTrendFinal!I29,Annual!I29)</f>
        <v>2.2822782293814723</v>
      </c>
      <c r="J29" s="133">
        <f>IF(J$2,Annual!J29-MeanTrendFinal!J29,Annual!J29)</f>
        <v>2.8337247855762886</v>
      </c>
      <c r="K29" s="133">
        <f>IF(K$2,Annual!K29-MeanTrendFinal!K29,Annual!K29)</f>
        <v>-0.96453127407305739</v>
      </c>
      <c r="L29" s="133">
        <f>IF(L$2,Annual!L29-MeanTrendFinal!L29,Annual!L29)</f>
        <v>-3.2468095034545348</v>
      </c>
      <c r="M29" s="133">
        <f>IF(M$2,Annual!M29-MeanTrendFinal!M29,Annual!M29)</f>
        <v>5.2644700267946973</v>
      </c>
      <c r="N29" s="133">
        <f>IF(N$2,Annual!N29-MeanTrendFinal!N29,Annual!N29)</f>
        <v>5.0573913818917404</v>
      </c>
      <c r="O29" s="133">
        <f>IF(O$2,Annual!O29-MeanTrendFinal!O29,Annual!O29)</f>
        <v>-11.003594752528514</v>
      </c>
      <c r="P29" s="133">
        <f>IF(P$2,Annual!P29-MeanTrendFinal!P29,Annual!P29)</f>
        <v>-3.5757603813440495</v>
      </c>
      <c r="Q29" s="133">
        <f>IF(Q$2,Annual!Q29-MeanTrendFinal!Q29,Annual!Q29)</f>
        <v>16.561367528717483</v>
      </c>
      <c r="R29" s="133">
        <f>IF(R$2,Annual!R29-MeanTrendFinal!R29,Annual!R29)</f>
        <v>-0.78705022968172189</v>
      </c>
      <c r="S29" s="133">
        <f>IF(S$2,Annual!S29-MeanTrendFinal!S29,Annual!S29)</f>
        <v>0.40673382749625347</v>
      </c>
      <c r="T29" s="133">
        <f>IF(T$2,Annual!T29-MeanTrendFinal!T29,Annual!T29)</f>
        <v>-0.35721722389330995</v>
      </c>
      <c r="U29" s="133">
        <f>IF(U$2,Annual!U29-MeanTrendFinal!U29,Annual!U29)</f>
        <v>6.8648226473983414</v>
      </c>
      <c r="V29" s="133">
        <f>IF(V$2,Annual!V29-MeanTrendFinal!V29,Annual!V29)</f>
        <v>2.8194782875550821</v>
      </c>
      <c r="W29" s="133">
        <f>IF(W$2,Annual!W29-MeanTrendFinal!W29,Annual!W29)</f>
        <v>-33.179284959940219</v>
      </c>
      <c r="X29" s="133">
        <f>IF(X$2,Annual!X29-MeanTrendFinal!X29,Annual!X29)</f>
        <v>0.27170135338267887</v>
      </c>
      <c r="Y29" s="133">
        <f>IF(Y$2,Annual!Y29-MeanTrendFinal!Y29,Annual!Y29)</f>
        <v>0.58993195435603696</v>
      </c>
      <c r="Z29" s="133">
        <f>IF(Z$2,Annual!Z29-MeanTrendFinal!Z29,Annual!Z29)</f>
        <v>-0.36021531011516572</v>
      </c>
      <c r="AA29" s="133">
        <f>IF(AA$2,Annual!AA29-MeanTrendFinal!AA29,Annual!AA29)</f>
        <v>-6.5422139249808993</v>
      </c>
      <c r="AB29" s="133">
        <f>IF(AB$2,Annual!AB29-MeanTrendFinal!AB29,Annual!AB29)</f>
        <v>1.2389884796379906</v>
      </c>
      <c r="AC29" s="160">
        <f t="shared" si="0"/>
        <v>-5.3032254453429086</v>
      </c>
      <c r="AD29" s="133">
        <f>IF(AD$2,Annual!AC29-MeanTrendFinal!AC29,Annual!AC29)</f>
        <v>-1.0831172334958694</v>
      </c>
      <c r="AE29" s="133">
        <f>IF(AE$2,Annual!AD29-MeanTrendFinal!AD29,Annual!AD29)</f>
        <v>0.75782260986602989</v>
      </c>
    </row>
    <row r="30" spans="1:31">
      <c r="A30" t="s">
        <v>427</v>
      </c>
      <c r="B30" s="133">
        <f>IF(B$2,Annual!B30-MeanTrendFinal!B30,Annual!B30)</f>
        <v>0.95259316126442994</v>
      </c>
      <c r="C30" s="133">
        <f>IF(C$2,Annual!C30-MeanTrendFinal!C30,Annual!C30)</f>
        <v>0.51249539842587488</v>
      </c>
      <c r="D30" s="133">
        <f>IF(D$2,Annual!D30-MeanTrendFinal!D30,Annual!D30)</f>
        <v>-67.98366611239112</v>
      </c>
      <c r="E30" s="133">
        <f>IF(E$2,Annual!E30-MeanTrendFinal!E30,Annual!E30)</f>
        <v>-60.553418691639536</v>
      </c>
      <c r="F30" s="133">
        <f>IF(F$2,Annual!F30-MeanTrendFinal!F30,Annual!F30)</f>
        <v>-42.825150900611789</v>
      </c>
      <c r="G30" s="133">
        <f>IF(G$2,Annual!G30-MeanTrendFinal!G30,Annual!G30)</f>
        <v>-0.27755899468979228</v>
      </c>
      <c r="H30" s="133">
        <f>IF(H$2,Annual!H30-MeanTrendFinal!H30,Annual!H30)</f>
        <v>2.6681081694311208</v>
      </c>
      <c r="I30" s="133">
        <f>IF(I$2,Annual!I30-MeanTrendFinal!I30,Annual!I30)</f>
        <v>2.4330222691216972</v>
      </c>
      <c r="J30" s="133">
        <f>IF(J$2,Annual!J30-MeanTrendFinal!J30,Annual!J30)</f>
        <v>2.6620582709984824</v>
      </c>
      <c r="K30" s="133">
        <f>IF(K$2,Annual!K30-MeanTrendFinal!K30,Annual!K30)</f>
        <v>-0.96453127407305739</v>
      </c>
      <c r="L30" s="133">
        <f>IF(L$2,Annual!L30-MeanTrendFinal!L30,Annual!L30)</f>
        <v>-3.397553543194745</v>
      </c>
      <c r="M30" s="133">
        <f>IF(M$2,Annual!M30-MeanTrendFinal!M30,Annual!M30)</f>
        <v>0.68207863923936429</v>
      </c>
      <c r="N30" s="133">
        <f>IF(N$2,Annual!N30-MeanTrendFinal!N30,Annual!N30)</f>
        <v>2.0495773999224198</v>
      </c>
      <c r="O30" s="133">
        <f>IF(O$2,Annual!O30-MeanTrendFinal!O30,Annual!O30)</f>
        <v>3.0193713463432754</v>
      </c>
      <c r="P30" s="133">
        <f>IF(P$2,Annual!P30-MeanTrendFinal!P30,Annual!P30)</f>
        <v>-3.1629376062576835</v>
      </c>
      <c r="Q30" s="133">
        <f>IF(Q$2,Annual!Q30-MeanTrendFinal!Q30,Annual!Q30)</f>
        <v>16.592891235520028</v>
      </c>
      <c r="R30" s="133">
        <f>IF(R$2,Annual!R30-MeanTrendFinal!R30,Annual!R30)</f>
        <v>-0.78705022968172189</v>
      </c>
      <c r="S30" s="133">
        <f>IF(S$2,Annual!S30-MeanTrendFinal!S30,Annual!S30)</f>
        <v>0.45872842565172917</v>
      </c>
      <c r="T30" s="133">
        <f>IF(T$2,Annual!T30-MeanTrendFinal!T30,Annual!T30)</f>
        <v>-0.35721722389330995</v>
      </c>
      <c r="U30" s="133">
        <f>IF(U$2,Annual!U30-MeanTrendFinal!U30,Annual!U30)</f>
        <v>6.6031198727955029</v>
      </c>
      <c r="V30" s="133">
        <f>IF(V$2,Annual!V30-MeanTrendFinal!V30,Annual!V30)</f>
        <v>-3.1265617618781611</v>
      </c>
      <c r="W30" s="133">
        <f>IF(W$2,Annual!W30-MeanTrendFinal!W30,Annual!W30)</f>
        <v>-42.627337007131644</v>
      </c>
      <c r="X30" s="133">
        <f>IF(X$2,Annual!X30-MeanTrendFinal!X30,Annual!X30)</f>
        <v>-0.70708168289022222</v>
      </c>
      <c r="Y30" s="133">
        <f>IF(Y$2,Annual!Y30-MeanTrendFinal!Y30,Annual!Y30)</f>
        <v>0.22301444443786267</v>
      </c>
      <c r="Z30" s="133">
        <f>IF(Z$2,Annual!Z30-MeanTrendFinal!Z30,Annual!Z30)</f>
        <v>-1.1456203534178826</v>
      </c>
      <c r="AA30" s="133">
        <f>IF(AA$2,Annual!AA30-MeanTrendFinal!AA30,Annual!AA30)</f>
        <v>-7.1799267466166725</v>
      </c>
      <c r="AB30" s="133">
        <f>IF(AB$2,Annual!AB30-MeanTrendFinal!AB30,Annual!AB30)</f>
        <v>1.1673425677438027</v>
      </c>
      <c r="AC30" s="160">
        <f t="shared" si="0"/>
        <v>-6.0125841788728698</v>
      </c>
      <c r="AD30" s="133">
        <f>IF(AD$2,Annual!AC30-MeanTrendFinal!AC30,Annual!AC30)</f>
        <v>-1.117725420934649</v>
      </c>
      <c r="AE30" s="133">
        <f>IF(AE$2,Annual!AD30-MeanTrendFinal!AD30,Annual!AD30)</f>
        <v>0.82172839005351017</v>
      </c>
    </row>
    <row r="31" spans="1:31">
      <c r="A31" t="s">
        <v>428</v>
      </c>
      <c r="B31" s="133">
        <f>IF(B$2,Annual!B31-MeanTrendFinal!B31,Annual!B31)</f>
        <v>0.32492734964732362</v>
      </c>
      <c r="C31" s="133">
        <f>IF(C$2,Annual!C31-MeanTrendFinal!C31,Annual!C31)</f>
        <v>0.80315358071182708</v>
      </c>
      <c r="D31" s="133">
        <f>IF(D$2,Annual!D31-MeanTrendFinal!D31,Annual!D31)</f>
        <v>-69.734128682059918</v>
      </c>
      <c r="E31" s="133">
        <f>IF(E$2,Annual!E31-MeanTrendFinal!E31,Annual!E31)</f>
        <v>-61.887462063927842</v>
      </c>
      <c r="F31" s="133">
        <f>IF(F$2,Annual!F31-MeanTrendFinal!F31,Annual!F31)</f>
        <v>-43.929722201585946</v>
      </c>
      <c r="G31" s="133">
        <f>IF(G$2,Annual!G31-MeanTrendFinal!G31,Annual!G31)</f>
        <v>-1.2519946868305438</v>
      </c>
      <c r="H31" s="133">
        <f>IF(H$2,Annual!H31-MeanTrendFinal!H31,Annual!H31)</f>
        <v>-0.14441401004359844</v>
      </c>
      <c r="I31" s="133">
        <f>IF(I$2,Annual!I31-MeanTrendFinal!I31,Annual!I31)</f>
        <v>1.6813722899958514</v>
      </c>
      <c r="J31" s="133">
        <f>IF(J$2,Annual!J31-MeanTrendFinal!J31,Annual!J31)</f>
        <v>2.6557607010931044</v>
      </c>
      <c r="K31" s="133">
        <f>IF(K$2,Annual!K31-MeanTrendFinal!K31,Annual!K31)</f>
        <v>-0.96453127407305739</v>
      </c>
      <c r="L31" s="133">
        <f>IF(L$2,Annual!L31-MeanTrendFinal!L31,Annual!L31)</f>
        <v>-2.645903564068925</v>
      </c>
      <c r="M31" s="133">
        <f>IF(M$2,Annual!M31-MeanTrendFinal!M31,Annual!M31)</f>
        <v>1.6655222828132423</v>
      </c>
      <c r="N31" s="133">
        <f>IF(N$2,Annual!N31-MeanTrendFinal!N31,Annual!N31)</f>
        <v>3.1710554323583828</v>
      </c>
      <c r="O31" s="133">
        <f>IF(O$2,Annual!O31-MeanTrendFinal!O31,Annual!O31)</f>
        <v>-13.540900356379455</v>
      </c>
      <c r="P31" s="133">
        <f>IF(P$2,Annual!P31-MeanTrendFinal!P31,Annual!P31)</f>
        <v>-2.4920457054947982</v>
      </c>
      <c r="Q31" s="133">
        <f>IF(Q$2,Annual!Q31-MeanTrendFinal!Q31,Annual!Q31)</f>
        <v>16.970865787602861</v>
      </c>
      <c r="R31" s="133">
        <f>IF(R$2,Annual!R31-MeanTrendFinal!R31,Annual!R31)</f>
        <v>-0.78705022968172189</v>
      </c>
      <c r="S31" s="133">
        <f>IF(S$2,Annual!S31-MeanTrendFinal!S31,Annual!S31)</f>
        <v>0.37550749380295739</v>
      </c>
      <c r="T31" s="133">
        <f>IF(T$2,Annual!T31-MeanTrendFinal!T31,Annual!T31)</f>
        <v>-0.35721722389330995</v>
      </c>
      <c r="U31" s="133">
        <f>IF(U$2,Annual!U31-MeanTrendFinal!U31,Annual!U31)</f>
        <v>6.6375551384068103</v>
      </c>
      <c r="V31" s="133">
        <f>IF(V$2,Annual!V31-MeanTrendFinal!V31,Annual!V31)</f>
        <v>-1.7855337491602905</v>
      </c>
      <c r="W31" s="133">
        <f>IF(W$2,Annual!W31-MeanTrendFinal!W31,Annual!W31)</f>
        <v>-41.490074984358898</v>
      </c>
      <c r="X31" s="133">
        <f>IF(X$2,Annual!X31-MeanTrendFinal!X31,Annual!X31)</f>
        <v>0.79530124241784339</v>
      </c>
      <c r="Y31" s="133">
        <f>IF(Y$2,Annual!Y31-MeanTrendFinal!Y31,Annual!Y31)</f>
        <v>1.2259201525310006</v>
      </c>
      <c r="Z31" s="133">
        <f>IF(Z$2,Annual!Z31-MeanTrendFinal!Z31,Annual!Z31)</f>
        <v>0.55523551745199029</v>
      </c>
      <c r="AA31" s="133">
        <f>IF(AA$2,Annual!AA31-MeanTrendFinal!AA31,Annual!AA31)</f>
        <v>-5.350804760164749</v>
      </c>
      <c r="AB31" s="133">
        <f>IF(AB$2,Annual!AB31-MeanTrendFinal!AB31,Annual!AB31)</f>
        <v>1.1151227619344803</v>
      </c>
      <c r="AC31" s="160">
        <f t="shared" si="0"/>
        <v>-4.2356819982302687</v>
      </c>
      <c r="AD31" s="133">
        <f>IF(AD$2,Annual!AC31-MeanTrendFinal!AC31,Annual!AC31)</f>
        <v>-1.1255795109448394</v>
      </c>
      <c r="AE31" s="133">
        <f>IF(AE$2,Annual!AD31-MeanTrendFinal!AD31,Annual!AD31)</f>
        <v>0.83809323202889985</v>
      </c>
    </row>
    <row r="32" spans="1:31">
      <c r="A32" t="s">
        <v>429</v>
      </c>
      <c r="B32" s="133">
        <f>IF(B$2,Annual!B32-MeanTrendFinal!B32,Annual!B32)</f>
        <v>0.11986747257081587</v>
      </c>
      <c r="C32" s="133">
        <f>IF(C$2,Annual!C32-MeanTrendFinal!C32,Annual!C32)</f>
        <v>0.21430373789141122</v>
      </c>
      <c r="D32" s="133">
        <f>IF(D$2,Annual!D32-MeanTrendFinal!D32,Annual!D32)</f>
        <v>-70.881199511739396</v>
      </c>
      <c r="E32" s="133">
        <f>IF(E$2,Annual!E32-MeanTrendFinal!E32,Annual!E32)</f>
        <v>-63.511184193838517</v>
      </c>
      <c r="F32" s="133">
        <f>IF(F$2,Annual!F32-MeanTrendFinal!F32,Annual!F32)</f>
        <v>-44.040799474664254</v>
      </c>
      <c r="G32" s="133">
        <f>IF(G$2,Annual!G32-MeanTrendFinal!G32,Annual!G32)</f>
        <v>1.7437796481646388</v>
      </c>
      <c r="H32" s="133">
        <f>IF(H$2,Annual!H32-MeanTrendFinal!H32,Annual!H32)</f>
        <v>6.8075101736691783</v>
      </c>
      <c r="I32" s="133">
        <f>IF(I$2,Annual!I32-MeanTrendFinal!I32,Annual!I32)</f>
        <v>2.4137028111168566</v>
      </c>
      <c r="J32" s="133">
        <f>IF(J$2,Annual!J32-MeanTrendFinal!J32,Annual!J32)</f>
        <v>2.9257354145448637</v>
      </c>
      <c r="K32" s="133">
        <f>IF(K$2,Annual!K32-MeanTrendFinal!K32,Annual!K32)</f>
        <v>-0.96453127407305739</v>
      </c>
      <c r="L32" s="133">
        <f>IF(L$2,Annual!L32-MeanTrendFinal!L32,Annual!L32)</f>
        <v>-3.3782340851899217</v>
      </c>
      <c r="M32" s="133">
        <f>IF(M$2,Annual!M32-MeanTrendFinal!M32,Annual!M32)</f>
        <v>4.5566476309445534</v>
      </c>
      <c r="N32" s="133">
        <f>IF(N$2,Annual!N32-MeanTrendFinal!N32,Annual!N32)</f>
        <v>3.0506322009612674</v>
      </c>
      <c r="O32" s="133">
        <f>IF(O$2,Annual!O32-MeanTrendFinal!O32,Annual!O32)</f>
        <v>-3.4209379041816024</v>
      </c>
      <c r="P32" s="133">
        <f>IF(P$2,Annual!P32-MeanTrendFinal!P32,Annual!P32)</f>
        <v>-5.5319373788610742</v>
      </c>
      <c r="Q32" s="133">
        <f>IF(Q$2,Annual!Q32-MeanTrendFinal!Q32,Annual!Q32)</f>
        <v>16.54522295570041</v>
      </c>
      <c r="R32" s="133">
        <f>IF(R$2,Annual!R32-MeanTrendFinal!R32,Annual!R32)</f>
        <v>-0.78705022968172189</v>
      </c>
      <c r="S32" s="133">
        <f>IF(S$2,Annual!S32-MeanTrendFinal!S32,Annual!S32)</f>
        <v>0.37470434394362823</v>
      </c>
      <c r="T32" s="133">
        <f>IF(T$2,Annual!T32-MeanTrendFinal!T32,Annual!T32)</f>
        <v>-0.35721722389330995</v>
      </c>
      <c r="U32" s="133">
        <f>IF(U$2,Annual!U32-MeanTrendFinal!U32,Annual!U32)</f>
        <v>5.9408359081347157</v>
      </c>
      <c r="V32" s="133">
        <f>IF(V$2,Annual!V32-MeanTrendFinal!V32,Annual!V32)</f>
        <v>1.9234358018041566</v>
      </c>
      <c r="W32" s="133">
        <f>IF(W$2,Annual!W32-MeanTrendFinal!W32,Annual!W32)</f>
        <v>-61.101081105418643</v>
      </c>
      <c r="X32" s="133">
        <f>IF(X$2,Annual!X32-MeanTrendFinal!X32,Annual!X32)</f>
        <v>3.5621886332546815E-2</v>
      </c>
      <c r="Y32" s="133">
        <f>IF(Y$2,Annual!Y32-MeanTrendFinal!Y32,Annual!Y32)</f>
        <v>1.5625971319073608</v>
      </c>
      <c r="Z32" s="133">
        <f>IF(Z$2,Annual!Z32-MeanTrendFinal!Z32,Annual!Z32)</f>
        <v>-0.56062165481432658</v>
      </c>
      <c r="AA32" s="133">
        <f>IF(AA$2,Annual!AA32-MeanTrendFinal!AA32,Annual!AA32)</f>
        <v>-6.7379177429012316</v>
      </c>
      <c r="AB32" s="133">
        <f>IF(AB$2,Annual!AB32-MeanTrendFinal!AB32,Annual!AB32)</f>
        <v>1.4624248821773342</v>
      </c>
      <c r="AC32" s="160">
        <f t="shared" si="0"/>
        <v>-5.2754928607238973</v>
      </c>
      <c r="AD32" s="133">
        <f>IF(AD$2,Annual!AC32-MeanTrendFinal!AC32,Annual!AC32)</f>
        <v>-1.2752489136283485</v>
      </c>
      <c r="AE32" s="133">
        <f>IF(AE$2,Annual!AD32-MeanTrendFinal!AD32,Annual!AD32)</f>
        <v>0.77208835093011996</v>
      </c>
    </row>
    <row r="33" spans="1:31">
      <c r="A33" t="s">
        <v>430</v>
      </c>
      <c r="B33" s="133">
        <f>IF(B$2,Annual!B33-MeanTrendFinal!B33,Annual!B33)</f>
        <v>0.84883922459665795</v>
      </c>
      <c r="C33" s="133">
        <f>IF(C$2,Annual!C33-MeanTrendFinal!C33,Annual!C33)</f>
        <v>0.98525691464864984</v>
      </c>
      <c r="D33" s="133">
        <f>IF(D$2,Annual!D33-MeanTrendFinal!D33,Annual!D33)</f>
        <v>-70.349744894610467</v>
      </c>
      <c r="E33" s="133">
        <f>IF(E$2,Annual!E33-MeanTrendFinal!E33,Annual!E33)</f>
        <v>-63.118739957841626</v>
      </c>
      <c r="F33" s="133">
        <f>IF(F$2,Annual!F33-MeanTrendFinal!F33,Annual!F33)</f>
        <v>-42.101019714357108</v>
      </c>
      <c r="G33" s="133">
        <f>IF(G$2,Annual!G33-MeanTrendFinal!G33,Annual!G33)</f>
        <v>1.0663621363633795</v>
      </c>
      <c r="H33" s="133">
        <f>IF(H$2,Annual!H33-MeanTrendFinal!H33,Annual!H33)</f>
        <v>2.2854930489982044</v>
      </c>
      <c r="I33" s="133">
        <f>IF(I$2,Annual!I33-MeanTrendFinal!I33,Annual!I33)</f>
        <v>2.2343711032516187</v>
      </c>
      <c r="J33" s="133">
        <f>IF(J$2,Annual!J33-MeanTrendFinal!J33,Annual!J33)</f>
        <v>2.6318205792265541</v>
      </c>
      <c r="K33" s="133">
        <f>IF(K$2,Annual!K33-MeanTrendFinal!K33,Annual!K33)</f>
        <v>-0.96453127407305739</v>
      </c>
      <c r="L33" s="133">
        <f>IF(L$2,Annual!L33-MeanTrendFinal!L33,Annual!L33)</f>
        <v>-3.1989023773246723</v>
      </c>
      <c r="M33" s="133">
        <f>IF(M$2,Annual!M33-MeanTrendFinal!M33,Annual!M33)</f>
        <v>1.5499842401551973</v>
      </c>
      <c r="N33" s="133">
        <f>IF(N$2,Annual!N33-MeanTrendFinal!N33,Annual!N33)</f>
        <v>0.67903422379345102</v>
      </c>
      <c r="O33" s="133">
        <f>IF(O$2,Annual!O33-MeanTrendFinal!O33,Annual!O33)</f>
        <v>-4.1212088715722306</v>
      </c>
      <c r="P33" s="133">
        <f>IF(P$2,Annual!P33-MeanTrendFinal!P33,Annual!P33)</f>
        <v>-6.6119566800327174</v>
      </c>
      <c r="Q33" s="133">
        <f>IF(Q$2,Annual!Q33-MeanTrendFinal!Q33,Annual!Q33)</f>
        <v>15.948180956839224</v>
      </c>
      <c r="R33" s="133">
        <f>IF(R$2,Annual!R33-MeanTrendFinal!R33,Annual!R33)</f>
        <v>-0.78705022968172189</v>
      </c>
      <c r="S33" s="133">
        <f>IF(S$2,Annual!S33-MeanTrendFinal!S33,Annual!S33)</f>
        <v>0.37114000968883781</v>
      </c>
      <c r="T33" s="133">
        <f>IF(T$2,Annual!T33-MeanTrendFinal!T33,Annual!T33)</f>
        <v>-0.35721722389330995</v>
      </c>
      <c r="U33" s="133">
        <f>IF(U$2,Annual!U33-MeanTrendFinal!U33,Annual!U33)</f>
        <v>5.7772065280547622</v>
      </c>
      <c r="V33" s="133">
        <f>IF(V$2,Annual!V33-MeanTrendFinal!V33,Annual!V33)</f>
        <v>-0.96522707094622384</v>
      </c>
      <c r="W33" s="133">
        <f>IF(W$2,Annual!W33-MeanTrendFinal!W33,Annual!W33)</f>
        <v>-58.440268463658242</v>
      </c>
      <c r="X33" s="133">
        <f>IF(X$2,Annual!X33-MeanTrendFinal!X33,Annual!X33)</f>
        <v>0.58697112332743817</v>
      </c>
      <c r="Y33" s="133">
        <f>IF(Y$2,Annual!Y33-MeanTrendFinal!Y33,Annual!Y33)</f>
        <v>0.80060709047331458</v>
      </c>
      <c r="Z33" s="133">
        <f>IF(Z$2,Annual!Z33-MeanTrendFinal!Z33,Annual!Z33)</f>
        <v>1.4307721610921362</v>
      </c>
      <c r="AA33" s="133">
        <f>IF(AA$2,Annual!AA33-MeanTrendFinal!AA33,Annual!AA33)</f>
        <v>-4.5917739878721591</v>
      </c>
      <c r="AB33" s="133">
        <f>IF(AB$2,Annual!AB33-MeanTrendFinal!AB33,Annual!AB33)</f>
        <v>1.3837212528274829</v>
      </c>
      <c r="AC33" s="160">
        <f t="shared" si="0"/>
        <v>-3.2080527350446761</v>
      </c>
      <c r="AD33" s="133">
        <f>IF(AD$2,Annual!AC33-MeanTrendFinal!AC33,Annual!AC33)</f>
        <v>-1.1872428708054992</v>
      </c>
      <c r="AE33" s="133">
        <f>IF(AE$2,Annual!AD33-MeanTrendFinal!AD33,Annual!AD33)</f>
        <v>0.79219495015207997</v>
      </c>
    </row>
    <row r="34" spans="1:31">
      <c r="A34" t="s">
        <v>431</v>
      </c>
      <c r="B34" s="133">
        <f>IF(B$2,Annual!B34-MeanTrendFinal!B34,Annual!B34)</f>
        <v>-0.15441071528053529</v>
      </c>
      <c r="C34" s="133">
        <f>IF(C$2,Annual!C34-MeanTrendFinal!C34,Annual!C34)</f>
        <v>-1.1579164341736305</v>
      </c>
      <c r="D34" s="133">
        <f>IF(D$2,Annual!D34-MeanTrendFinal!D34,Annual!D34)</f>
        <v>-70.591842857580559</v>
      </c>
      <c r="E34" s="133">
        <f>IF(E$2,Annual!E34-MeanTrendFinal!E34,Annual!E34)</f>
        <v>-63.351172630827477</v>
      </c>
      <c r="F34" s="133">
        <f>IF(F$2,Annual!F34-MeanTrendFinal!F34,Annual!F34)</f>
        <v>-43.019937912198657</v>
      </c>
      <c r="G34" s="133">
        <f>IF(G$2,Annual!G34-MeanTrendFinal!G34,Annual!G34)</f>
        <v>-0.63801525541344395</v>
      </c>
      <c r="H34" s="133">
        <f>IF(H$2,Annual!H34-MeanTrendFinal!H34,Annual!H34)</f>
        <v>-3.9653025076927202</v>
      </c>
      <c r="I34" s="133">
        <f>IF(I$2,Annual!I34-MeanTrendFinal!I34,Annual!I34)</f>
        <v>2.5150065267412356</v>
      </c>
      <c r="J34" s="133">
        <f>IF(J$2,Annual!J34-MeanTrendFinal!J34,Annual!J34)</f>
        <v>2.6637195441351373</v>
      </c>
      <c r="K34" s="133">
        <f>IF(K$2,Annual!K34-MeanTrendFinal!K34,Annual!K34)</f>
        <v>-0.96453127407305739</v>
      </c>
      <c r="L34" s="133">
        <f>IF(L$2,Annual!L34-MeanTrendFinal!L34,Annual!L34)</f>
        <v>-3.4795378008142661</v>
      </c>
      <c r="M34" s="133">
        <f>IF(M$2,Annual!M34-MeanTrendFinal!M34,Annual!M34)</f>
        <v>-0.77569325141718082</v>
      </c>
      <c r="N34" s="133">
        <f>IF(N$2,Annual!N34-MeanTrendFinal!N34,Annual!N34)</f>
        <v>2.2108500991788738</v>
      </c>
      <c r="O34" s="133">
        <f>IF(O$2,Annual!O34-MeanTrendFinal!O34,Annual!O34)</f>
        <v>-9.9399367621636578</v>
      </c>
      <c r="P34" s="133">
        <f>IF(P$2,Annual!P34-MeanTrendFinal!P34,Annual!P34)</f>
        <v>-5.2977012679967324</v>
      </c>
      <c r="Q34" s="133">
        <f>IF(Q$2,Annual!Q34-MeanTrendFinal!Q34,Annual!Q34)</f>
        <v>15.024067874755474</v>
      </c>
      <c r="R34" s="133">
        <f>IF(R$2,Annual!R34-MeanTrendFinal!R34,Annual!R34)</f>
        <v>-0.78705022968172189</v>
      </c>
      <c r="S34" s="133">
        <f>IF(S$2,Annual!S34-MeanTrendFinal!S34,Annual!S34)</f>
        <v>0.41061656491165371</v>
      </c>
      <c r="T34" s="133">
        <f>IF(T$2,Annual!T34-MeanTrendFinal!T34,Annual!T34)</f>
        <v>-0.35721722389330995</v>
      </c>
      <c r="U34" s="133">
        <f>IF(U$2,Annual!U34-MeanTrendFinal!U34,Annual!U34)</f>
        <v>5.8003921772860281</v>
      </c>
      <c r="V34" s="133">
        <f>IF(V$2,Annual!V34-MeanTrendFinal!V34,Annual!V34)</f>
        <v>-1.221765273931503</v>
      </c>
      <c r="W34" s="133">
        <f>IF(W$2,Annual!W34-MeanTrendFinal!W34,Annual!W34)</f>
        <v>-71.054579337927692</v>
      </c>
      <c r="X34" s="133">
        <f>IF(X$2,Annual!X34-MeanTrendFinal!X34,Annual!X34)</f>
        <v>1.3475571997153972</v>
      </c>
      <c r="Y34" s="133">
        <f>IF(Y$2,Annual!Y34-MeanTrendFinal!Y34,Annual!Y34)</f>
        <v>1.1232506307330405</v>
      </c>
      <c r="Z34" s="133">
        <f>IF(Z$2,Annual!Z34-MeanTrendFinal!Z34,Annual!Z34)</f>
        <v>-1.3815277336406098</v>
      </c>
      <c r="AA34" s="133">
        <f>IF(AA$2,Annual!AA34-MeanTrendFinal!AA34,Annual!AA34)</f>
        <v>-6.9228331080242924</v>
      </c>
      <c r="AB34" s="133">
        <f>IF(AB$2,Annual!AB34-MeanTrendFinal!AB34,Annual!AB34)</f>
        <v>0.97852678801951054</v>
      </c>
      <c r="AC34" s="160">
        <f t="shared" si="0"/>
        <v>-5.9443063200047819</v>
      </c>
      <c r="AD34" s="133">
        <f>IF(AD$2,Annual!AC34-MeanTrendFinal!AC34,Annual!AC34)</f>
        <v>-0.93926524718160831</v>
      </c>
      <c r="AE34" s="133">
        <f>IF(AE$2,Annual!AD34-MeanTrendFinal!AD34,Annual!AD34)</f>
        <v>0.52655638612569011</v>
      </c>
    </row>
    <row r="35" spans="1:31">
      <c r="A35" t="s">
        <v>432</v>
      </c>
      <c r="B35" s="133">
        <f>IF(B$2,Annual!B35-MeanTrendFinal!B35,Annual!B35)</f>
        <v>-0.26819190045431329</v>
      </c>
      <c r="C35" s="133">
        <f>IF(C$2,Annual!C35-MeanTrendFinal!C35,Annual!C35)</f>
        <v>-0.55313680521343578</v>
      </c>
      <c r="D35" s="133">
        <f>IF(D$2,Annual!D35-MeanTrendFinal!D35,Annual!D35)</f>
        <v>-65.089779035679157</v>
      </c>
      <c r="E35" s="133">
        <f>IF(E$2,Annual!E35-MeanTrendFinal!E35,Annual!E35)</f>
        <v>-57.009971225114214</v>
      </c>
      <c r="F35" s="133">
        <f>IF(F$2,Annual!F35-MeanTrendFinal!F35,Annual!F35)</f>
        <v>-38.892495727722917</v>
      </c>
      <c r="G35" s="133">
        <f>IF(G$2,Annual!G35-MeanTrendFinal!G35,Annual!G35)</f>
        <v>0.77605808925105757</v>
      </c>
      <c r="H35" s="133">
        <f>IF(H$2,Annual!H35-MeanTrendFinal!H35,Annual!H35)</f>
        <v>-1.4690388370889604</v>
      </c>
      <c r="I35" s="133">
        <f>IF(I$2,Annual!I35-MeanTrendFinal!I35,Annual!I35)</f>
        <v>2.1145684349772584</v>
      </c>
      <c r="J35" s="133">
        <f>IF(J$2,Annual!J35-MeanTrendFinal!J35,Annual!J35)</f>
        <v>2.7378431565890065</v>
      </c>
      <c r="K35" s="133">
        <f>IF(K$2,Annual!K35-MeanTrendFinal!K35,Annual!K35)</f>
        <v>-0.96453127407305739</v>
      </c>
      <c r="L35" s="133">
        <f>IF(L$2,Annual!L35-MeanTrendFinal!L35,Annual!L35)</f>
        <v>-3.0790997090503209</v>
      </c>
      <c r="M35" s="133">
        <f>IF(M$2,Annual!M35-MeanTrendFinal!M35,Annual!M35)</f>
        <v>0.86364325921192631</v>
      </c>
      <c r="N35" s="133">
        <f>IF(N$2,Annual!N35-MeanTrendFinal!N35,Annual!N35)</f>
        <v>2.7952744695477705</v>
      </c>
      <c r="O35" s="133">
        <f>IF(O$2,Annual!O35-MeanTrendFinal!O35,Annual!O35)</f>
        <v>-0.64100714122204838</v>
      </c>
      <c r="P35" s="133">
        <f>IF(P$2,Annual!P35-MeanTrendFinal!P35,Annual!P35)</f>
        <v>-1.7816744025176732</v>
      </c>
      <c r="Q35" s="133">
        <f>IF(Q$2,Annual!Q35-MeanTrendFinal!Q35,Annual!Q35)</f>
        <v>14.774152160127869</v>
      </c>
      <c r="R35" s="133">
        <f>IF(R$2,Annual!R35-MeanTrendFinal!R35,Annual!R35)</f>
        <v>-0.78705022968172189</v>
      </c>
      <c r="S35" s="133">
        <f>IF(S$2,Annual!S35-MeanTrendFinal!S35,Annual!S35)</f>
        <v>0.45032338757707485</v>
      </c>
      <c r="T35" s="133">
        <f>IF(T$2,Annual!T35-MeanTrendFinal!T35,Annual!T35)</f>
        <v>-0.35721722389330995</v>
      </c>
      <c r="U35" s="133">
        <f>IF(U$2,Annual!U35-MeanTrendFinal!U35,Annual!U35)</f>
        <v>5.6401087193170838</v>
      </c>
      <c r="V35" s="133">
        <f>IF(V$2,Annual!V35-MeanTrendFinal!V35,Annual!V35)</f>
        <v>-0.34007338883113669</v>
      </c>
      <c r="W35" s="133">
        <f>IF(W$2,Annual!W35-MeanTrendFinal!W35,Annual!W35)</f>
        <v>-60.12435272177072</v>
      </c>
      <c r="X35" s="133">
        <f>IF(X$2,Annual!X35-MeanTrendFinal!X35,Annual!X35)</f>
        <v>1.5538479583494729</v>
      </c>
      <c r="Y35" s="133">
        <f>IF(Y$2,Annual!Y35-MeanTrendFinal!Y35,Annual!Y35)</f>
        <v>1.9292930326991966</v>
      </c>
      <c r="Z35" s="133">
        <f>IF(Z$2,Annual!Z35-MeanTrendFinal!Z35,Annual!Z35)</f>
        <v>-2.1563008950835183</v>
      </c>
      <c r="AA35" s="133">
        <f>IF(AA$2,Annual!AA35-MeanTrendFinal!AA35,Annual!AA35)</f>
        <v>-6.9954137926653175</v>
      </c>
      <c r="AB35" s="133">
        <f>IF(AB$2,Annual!AB35-MeanTrendFinal!AB35,Annual!AB35)</f>
        <v>0.35238062099046719</v>
      </c>
      <c r="AC35" s="160">
        <f t="shared" si="0"/>
        <v>-6.6430331716748503</v>
      </c>
      <c r="AD35" s="133">
        <f>IF(AD$2,Annual!AC35-MeanTrendFinal!AC35,Annual!AC35)</f>
        <v>-0.42387950535084862</v>
      </c>
      <c r="AE35" s="133">
        <f>IF(AE$2,Annual!AD35-MeanTrendFinal!AD35,Annual!AD35)</f>
        <v>0.42456552014640003</v>
      </c>
    </row>
    <row r="36" spans="1:31">
      <c r="A36" t="s">
        <v>433</v>
      </c>
      <c r="B36" s="133">
        <f>IF(B$2,Annual!B36-MeanTrendFinal!B36,Annual!B36)</f>
        <v>0.84784401693495537</v>
      </c>
      <c r="C36" s="133">
        <f>IF(C$2,Annual!C36-MeanTrendFinal!C36,Annual!C36)</f>
        <v>1.1780274808021272</v>
      </c>
      <c r="D36" s="133">
        <f>IF(D$2,Annual!D36-MeanTrendFinal!D36,Annual!D36)</f>
        <v>-65.208396996485362</v>
      </c>
      <c r="E36" s="133">
        <f>IF(E$2,Annual!E36-MeanTrendFinal!E36,Annual!E36)</f>
        <v>-58.071470890788532</v>
      </c>
      <c r="F36" s="133">
        <f>IF(F$2,Annual!F36-MeanTrendFinal!F36,Annual!F36)</f>
        <v>-37.916230276493252</v>
      </c>
      <c r="G36" s="133">
        <f>IF(G$2,Annual!G36-MeanTrendFinal!G36,Annual!G36)</f>
        <v>1.0381348152680929</v>
      </c>
      <c r="H36" s="133">
        <f>IF(H$2,Annual!H36-MeanTrendFinal!H36,Annual!H36)</f>
        <v>-0.33063898713679518</v>
      </c>
      <c r="I36" s="133">
        <f>IF(I$2,Annual!I36-MeanTrendFinal!I36,Annual!I36)</f>
        <v>1.6941784806240077</v>
      </c>
      <c r="J36" s="133">
        <f>IF(J$2,Annual!J36-MeanTrendFinal!J36,Annual!J36)</f>
        <v>2.304773790558448</v>
      </c>
      <c r="K36" s="133">
        <f>IF(K$2,Annual!K36-MeanTrendFinal!K36,Annual!K36)</f>
        <v>-0.96453127407305739</v>
      </c>
      <c r="L36" s="133">
        <f>IF(L$2,Annual!L36-MeanTrendFinal!L36,Annual!L36)</f>
        <v>-2.6587097546970497</v>
      </c>
      <c r="M36" s="133">
        <f>IF(M$2,Annual!M36-MeanTrendFinal!M36,Annual!M36)</f>
        <v>-1.6698234886775367</v>
      </c>
      <c r="N36" s="133">
        <f>IF(N$2,Annual!N36-MeanTrendFinal!N36,Annual!N36)</f>
        <v>-1.7886890217384988</v>
      </c>
      <c r="O36" s="133">
        <f>IF(O$2,Annual!O36-MeanTrendFinal!O36,Annual!O36)</f>
        <v>-8.727588191754073</v>
      </c>
      <c r="P36" s="133">
        <f>IF(P$2,Annual!P36-MeanTrendFinal!P36,Annual!P36)</f>
        <v>-3.9182794311689744</v>
      </c>
      <c r="Q36" s="133">
        <f>IF(Q$2,Annual!Q36-MeanTrendFinal!Q36,Annual!Q36)</f>
        <v>13.588952334072019</v>
      </c>
      <c r="R36" s="133">
        <f>IF(R$2,Annual!R36-MeanTrendFinal!R36,Annual!R36)</f>
        <v>-0.78705022968172189</v>
      </c>
      <c r="S36" s="133">
        <f>IF(S$2,Annual!S36-MeanTrendFinal!S36,Annual!S36)</f>
        <v>0.66691210027181969</v>
      </c>
      <c r="T36" s="133">
        <f>IF(T$2,Annual!T36-MeanTrendFinal!T36,Annual!T36)</f>
        <v>-0.35721722389330995</v>
      </c>
      <c r="U36" s="133">
        <f>IF(U$2,Annual!U36-MeanTrendFinal!U36,Annual!U36)</f>
        <v>6.0177636182265246</v>
      </c>
      <c r="V36" s="133">
        <f>IF(V$2,Annual!V36-MeanTrendFinal!V36,Annual!V36)</f>
        <v>0.8067771300065798</v>
      </c>
      <c r="W36" s="133">
        <f>IF(W$2,Annual!W36-MeanTrendFinal!W36,Annual!W36)</f>
        <v>-48.324735981966455</v>
      </c>
      <c r="X36" s="133">
        <f>IF(X$2,Annual!X36-MeanTrendFinal!X36,Annual!X36)</f>
        <v>0.56512005279534083</v>
      </c>
      <c r="Y36" s="133">
        <f>IF(Y$2,Annual!Y36-MeanTrendFinal!Y36,Annual!Y36)</f>
        <v>9.8466677209473663E-2</v>
      </c>
      <c r="Z36" s="133">
        <f>IF(Z$2,Annual!Z36-MeanTrendFinal!Z36,Annual!Z36)</f>
        <v>-0.48450103205152573</v>
      </c>
      <c r="AA36" s="133">
        <f>IF(AA$2,Annual!AA36-MeanTrendFinal!AA36,Annual!AA36)</f>
        <v>-4.8687615761931511</v>
      </c>
      <c r="AB36" s="133">
        <f>IF(AB$2,Annual!AB36-MeanTrendFinal!AB36,Annual!AB36)</f>
        <v>-2.6425422677009536E-2</v>
      </c>
      <c r="AC36" s="160">
        <f t="shared" si="0"/>
        <v>-4.8951869988701606</v>
      </c>
      <c r="AD36" s="133">
        <f>IF(AD$2,Annual!AC36-MeanTrendFinal!AC36,Annual!AC36)</f>
        <v>9.468265758902028E-2</v>
      </c>
      <c r="AE36" s="133">
        <f>IF(AE$2,Annual!AD36-MeanTrendFinal!AD36,Annual!AD36)</f>
        <v>0.43400576677160996</v>
      </c>
    </row>
    <row r="37" spans="1:31">
      <c r="A37" t="s">
        <v>434</v>
      </c>
      <c r="B37" s="133">
        <f>IF(B$2,Annual!B37-MeanTrendFinal!B37,Annual!B37)</f>
        <v>-9.6305341065928696E-3</v>
      </c>
      <c r="C37" s="133">
        <f>IF(C$2,Annual!C37-MeanTrendFinal!C37,Annual!C37)</f>
        <v>-0.58302362664107399</v>
      </c>
      <c r="D37" s="133">
        <f>IF(D$2,Annual!D37-MeanTrendFinal!D37,Annual!D37)</f>
        <v>-59.128712826788615</v>
      </c>
      <c r="E37" s="133">
        <f>IF(E$2,Annual!E37-MeanTrendFinal!E37,Annual!E37)</f>
        <v>-52.04921205135247</v>
      </c>
      <c r="F37" s="133">
        <f>IF(F$2,Annual!F37-MeanTrendFinal!F37,Annual!F37)</f>
        <v>-34.397399334440706</v>
      </c>
      <c r="G37" s="133">
        <f>IF(G$2,Annual!G37-MeanTrendFinal!G37,Annual!G37)</f>
        <v>0.42723704174643595</v>
      </c>
      <c r="H37" s="133">
        <f>IF(H$2,Annual!H37-MeanTrendFinal!H37,Annual!H37)</f>
        <v>0.65442849443217344</v>
      </c>
      <c r="I37" s="133">
        <f>IF(I$2,Annual!I37-MeanTrendFinal!I37,Annual!I37)</f>
        <v>1.004693311606085</v>
      </c>
      <c r="J37" s="133">
        <f>IF(J$2,Annual!J37-MeanTrendFinal!J37,Annual!J37)</f>
        <v>1.4161474479767815</v>
      </c>
      <c r="K37" s="133">
        <f>IF(K$2,Annual!K37-MeanTrendFinal!K37,Annual!K37)</f>
        <v>-0.96453127407305739</v>
      </c>
      <c r="L37" s="133">
        <f>IF(L$2,Annual!L37-MeanTrendFinal!L37,Annual!L37)</f>
        <v>-1.9692245856791619</v>
      </c>
      <c r="M37" s="133">
        <f>IF(M$2,Annual!M37-MeanTrendFinal!M37,Annual!M37)</f>
        <v>-0.74809638849609428</v>
      </c>
      <c r="N37" s="133">
        <f>IF(N$2,Annual!N37-MeanTrendFinal!N37,Annual!N37)</f>
        <v>-1.4475117360248646</v>
      </c>
      <c r="O37" s="133">
        <f>IF(O$2,Annual!O37-MeanTrendFinal!O37,Annual!O37)</f>
        <v>0.25071873009776624</v>
      </c>
      <c r="P37" s="133">
        <f>IF(P$2,Annual!P37-MeanTrendFinal!P37,Annual!P37)</f>
        <v>-3.6615213099947304</v>
      </c>
      <c r="Q37" s="133">
        <f>IF(Q$2,Annual!Q37-MeanTrendFinal!Q37,Annual!Q37)</f>
        <v>12.876448262393524</v>
      </c>
      <c r="R37" s="133">
        <f>IF(R$2,Annual!R37-MeanTrendFinal!R37,Annual!R37)</f>
        <v>-0.78705022968172189</v>
      </c>
      <c r="S37" s="133">
        <f>IF(S$2,Annual!S37-MeanTrendFinal!S37,Annual!S37)</f>
        <v>0.78259401750395896</v>
      </c>
      <c r="T37" s="133">
        <f>IF(T$2,Annual!T37-MeanTrendFinal!T37,Annual!T37)</f>
        <v>-0.35721722389330995</v>
      </c>
      <c r="U37" s="133">
        <f>IF(U$2,Annual!U37-MeanTrendFinal!U37,Annual!U37)</f>
        <v>6.0552803925505714</v>
      </c>
      <c r="V37" s="133">
        <f>IF(V$2,Annual!V37-MeanTrendFinal!V37,Annual!V37)</f>
        <v>3.7940897350680451</v>
      </c>
      <c r="W37" s="133">
        <f>IF(W$2,Annual!W37-MeanTrendFinal!W37,Annual!W37)</f>
        <v>-38.342136558967127</v>
      </c>
      <c r="X37" s="133">
        <f>IF(X$2,Annual!X37-MeanTrendFinal!X37,Annual!X37)</f>
        <v>1.048683429368034</v>
      </c>
      <c r="Y37" s="133">
        <f>IF(Y$2,Annual!Y37-MeanTrendFinal!Y37,Annual!Y37)</f>
        <v>1.3038983667027262</v>
      </c>
      <c r="Z37" s="133">
        <f>IF(Z$2,Annual!Z37-MeanTrendFinal!Z37,Annual!Z37)</f>
        <v>-0.40619766453022521</v>
      </c>
      <c r="AA37" s="133">
        <f>IF(AA$2,Annual!AA37-MeanTrendFinal!AA37,Annual!AA37)</f>
        <v>-4.5754847440646813</v>
      </c>
      <c r="AB37" s="133">
        <f>IF(AB$2,Annual!AB37-MeanTrendFinal!AB37,Annual!AB37)</f>
        <v>-0.1653525775114062</v>
      </c>
      <c r="AC37" s="160">
        <f t="shared" si="0"/>
        <v>-4.7408373215760875</v>
      </c>
      <c r="AD37" s="133">
        <f>IF(AD$2,Annual!AC37-MeanTrendFinal!AC37,Annual!AC37)</f>
        <v>0.23421070326125992</v>
      </c>
      <c r="AE37" s="133">
        <f>IF(AE$2,Annual!AD37-MeanTrendFinal!AD37,Annual!AD37)</f>
        <v>0.32966426517731007</v>
      </c>
    </row>
    <row r="38" spans="1:31">
      <c r="A38" t="s">
        <v>435</v>
      </c>
      <c r="B38" s="133">
        <f>IF(B$2,Annual!B38-MeanTrendFinal!B38,Annual!B38)</f>
        <v>0.95503186939408946</v>
      </c>
      <c r="C38" s="133">
        <f>IF(C$2,Annual!C38-MeanTrendFinal!C38,Annual!C38)</f>
        <v>-0.43695891268991893</v>
      </c>
      <c r="D38" s="133">
        <f>IF(D$2,Annual!D38-MeanTrendFinal!D38,Annual!D38)</f>
        <v>-58.052667141047323</v>
      </c>
      <c r="E38" s="133">
        <f>IF(E$2,Annual!E38-MeanTrendFinal!E38,Annual!E38)</f>
        <v>-51.044665302060139</v>
      </c>
      <c r="F38" s="133">
        <f>IF(F$2,Annual!F38-MeanTrendFinal!F38,Annual!F38)</f>
        <v>-31.107768494114225</v>
      </c>
      <c r="G38" s="133">
        <f>IF(G$2,Annual!G38-MeanTrendFinal!G38,Annual!G38)</f>
        <v>1.3163397436713624</v>
      </c>
      <c r="H38" s="133">
        <f>IF(H$2,Annual!H38-MeanTrendFinal!H38,Annual!H38)</f>
        <v>4.7421325077201919</v>
      </c>
      <c r="I38" s="133">
        <f>IF(I$2,Annual!I38-MeanTrendFinal!I38,Annual!I38)</f>
        <v>0.53319288493778172</v>
      </c>
      <c r="J38" s="133">
        <f>IF(J$2,Annual!J38-MeanTrendFinal!J38,Annual!J38)</f>
        <v>1.3273779405272883</v>
      </c>
      <c r="K38" s="133">
        <f>IF(K$2,Annual!K38-MeanTrendFinal!K38,Annual!K38)</f>
        <v>-0.96453127407305739</v>
      </c>
      <c r="L38" s="133">
        <f>IF(L$2,Annual!L38-MeanTrendFinal!L38,Annual!L38)</f>
        <v>-1.4977241590108059</v>
      </c>
      <c r="M38" s="133">
        <f>IF(M$2,Annual!M38-MeanTrendFinal!M38,Annual!M38)</f>
        <v>-2.4825397433039598</v>
      </c>
      <c r="N38" s="133">
        <f>IF(N$2,Annual!N38-MeanTrendFinal!N38,Annual!N38)</f>
        <v>-2.4311990763058233</v>
      </c>
      <c r="O38" s="133">
        <f>IF(O$2,Annual!O38-MeanTrendFinal!O38,Annual!O38)</f>
        <v>-8.7397615257469106</v>
      </c>
      <c r="P38" s="133">
        <f>IF(P$2,Annual!P38-MeanTrendFinal!P38,Annual!P38)</f>
        <v>-1.3694745769371308</v>
      </c>
      <c r="Q38" s="133">
        <f>IF(Q$2,Annual!Q38-MeanTrendFinal!Q38,Annual!Q38)</f>
        <v>12.613568708989305</v>
      </c>
      <c r="R38" s="133">
        <f>IF(R$2,Annual!R38-MeanTrendFinal!R38,Annual!R38)</f>
        <v>-0.78705022968172189</v>
      </c>
      <c r="S38" s="133">
        <f>IF(S$2,Annual!S38-MeanTrendFinal!S38,Annual!S38)</f>
        <v>1.0163585037604232</v>
      </c>
      <c r="T38" s="133">
        <f>IF(T$2,Annual!T38-MeanTrendFinal!T38,Annual!T38)</f>
        <v>-0.35721722389330995</v>
      </c>
      <c r="U38" s="133">
        <f>IF(U$2,Annual!U38-MeanTrendFinal!U38,Annual!U38)</f>
        <v>6.2209032799326565</v>
      </c>
      <c r="V38" s="133">
        <f>IF(V$2,Annual!V38-MeanTrendFinal!V38,Annual!V38)</f>
        <v>1.5515642422833478</v>
      </c>
      <c r="W38" s="133">
        <f>IF(W$2,Annual!W38-MeanTrendFinal!W38,Annual!W38)</f>
        <v>-28.465606148186282</v>
      </c>
      <c r="X38" s="133">
        <f>IF(X$2,Annual!X38-MeanTrendFinal!X38,Annual!X38)</f>
        <v>0.75883924917963075</v>
      </c>
      <c r="Y38" s="133">
        <f>IF(Y$2,Annual!Y38-MeanTrendFinal!Y38,Annual!Y38)</f>
        <v>0.93518788097903738</v>
      </c>
      <c r="Z38" s="133">
        <f>IF(Z$2,Annual!Z38-MeanTrendFinal!Z38,Annual!Z38)</f>
        <v>-0.34660416108425807</v>
      </c>
      <c r="AA38" s="133">
        <f>IF(AA$2,Annual!AA38-MeanTrendFinal!AA38,Annual!AA38)</f>
        <v>-4.1689856732070893</v>
      </c>
      <c r="AB38" s="133">
        <f>IF(AB$2,Annual!AB38-MeanTrendFinal!AB38,Annual!AB38)</f>
        <v>-0.43621183515037742</v>
      </c>
      <c r="AC38" s="160">
        <f t="shared" si="0"/>
        <v>-4.6051975083574668</v>
      </c>
      <c r="AD38" s="133">
        <f>IF(AD$2,Annual!AC38-MeanTrendFinal!AC38,Annual!AC38)</f>
        <v>0.41396018132568102</v>
      </c>
      <c r="AE38" s="133">
        <f>IF(AE$2,Annual!AD38-MeanTrendFinal!AD38,Annual!AD38)</f>
        <v>0.35477146152464001</v>
      </c>
    </row>
    <row r="39" spans="1:31">
      <c r="A39" t="s">
        <v>436</v>
      </c>
      <c r="B39" s="133">
        <f>IF(B$2,Annual!B39-MeanTrendFinal!B39,Annual!B39)</f>
        <v>1.9478128365255132</v>
      </c>
      <c r="C39" s="133">
        <f>IF(C$2,Annual!C39-MeanTrendFinal!C39,Annual!C39)</f>
        <v>2.6981370393512147</v>
      </c>
      <c r="D39" s="133">
        <f>IF(D$2,Annual!D39-MeanTrendFinal!D39,Annual!D39)</f>
        <v>-61.736568574141074</v>
      </c>
      <c r="E39" s="133">
        <f>IF(E$2,Annual!E39-MeanTrendFinal!E39,Annual!E39)</f>
        <v>-53.370883443091088</v>
      </c>
      <c r="F39" s="133">
        <f>IF(F$2,Annual!F39-MeanTrendFinal!F39,Annual!F39)</f>
        <v>-33.446799277577384</v>
      </c>
      <c r="G39" s="133">
        <f>IF(G$2,Annual!G39-MeanTrendFinal!G39,Annual!G39)</f>
        <v>1.4362442858358464</v>
      </c>
      <c r="H39" s="133">
        <f>IF(H$2,Annual!H39-MeanTrendFinal!H39,Annual!H39)</f>
        <v>5.5395511627510379</v>
      </c>
      <c r="I39" s="133">
        <f>IF(I$2,Annual!I39-MeanTrendFinal!I39,Annual!I39)</f>
        <v>1.5338343416214415</v>
      </c>
      <c r="J39" s="133">
        <f>IF(J$2,Annual!J39-MeanTrendFinal!J39,Annual!J39)</f>
        <v>1.1157577043860361</v>
      </c>
      <c r="K39" s="133">
        <f>IF(K$2,Annual!K39-MeanTrendFinal!K39,Annual!K39)</f>
        <v>-0.96453127407305739</v>
      </c>
      <c r="L39" s="133">
        <f>IF(L$2,Annual!L39-MeanTrendFinal!L39,Annual!L39)</f>
        <v>-2.4983656156945013</v>
      </c>
      <c r="M39" s="133">
        <f>IF(M$2,Annual!M39-MeanTrendFinal!M39,Annual!M39)</f>
        <v>-1.9130904800484245</v>
      </c>
      <c r="N39" s="133">
        <f>IF(N$2,Annual!N39-MeanTrendFinal!N39,Annual!N39)</f>
        <v>-0.21420606415185617</v>
      </c>
      <c r="O39" s="133">
        <f>IF(O$2,Annual!O39-MeanTrendFinal!O39,Annual!O39)</f>
        <v>-3.9694625619803188</v>
      </c>
      <c r="P39" s="133">
        <f>IF(P$2,Annual!P39-MeanTrendFinal!P39,Annual!P39)</f>
        <v>0.90993057218316586</v>
      </c>
      <c r="Q39" s="133">
        <f>IF(Q$2,Annual!Q39-MeanTrendFinal!Q39,Annual!Q39)</f>
        <v>13.621382159918539</v>
      </c>
      <c r="R39" s="133">
        <f>IF(R$2,Annual!R39-MeanTrendFinal!R39,Annual!R39)</f>
        <v>-0.78705022968172189</v>
      </c>
      <c r="S39" s="133">
        <f>IF(S$2,Annual!S39-MeanTrendFinal!S39,Annual!S39)</f>
        <v>1.0949720637037443</v>
      </c>
      <c r="T39" s="133">
        <f>IF(T$2,Annual!T39-MeanTrendFinal!T39,Annual!T39)</f>
        <v>-0.35721722389330995</v>
      </c>
      <c r="U39" s="133">
        <f>IF(U$2,Annual!U39-MeanTrendFinal!U39,Annual!U39)</f>
        <v>6.2176637834816688</v>
      </c>
      <c r="V39" s="133">
        <f>IF(V$2,Annual!V39-MeanTrendFinal!V39,Annual!V39)</f>
        <v>1.4489325602370753</v>
      </c>
      <c r="W39" s="133">
        <f>IF(W$2,Annual!W39-MeanTrendFinal!W39,Annual!W39)</f>
        <v>-24.905775285971686</v>
      </c>
      <c r="X39" s="133">
        <f>IF(X$2,Annual!X39-MeanTrendFinal!X39,Annual!X39)</f>
        <v>0.11088442906481522</v>
      </c>
      <c r="Y39" s="133">
        <f>IF(Y$2,Annual!Y39-MeanTrendFinal!Y39,Annual!Y39)</f>
        <v>0.7498292861924486</v>
      </c>
      <c r="Z39" s="133">
        <f>IF(Z$2,Annual!Z39-MeanTrendFinal!Z39,Annual!Z39)</f>
        <v>7.0133232728096573E-2</v>
      </c>
      <c r="AA39" s="133">
        <f>IF(AA$2,Annual!AA39-MeanTrendFinal!AA39,Annual!AA39)</f>
        <v>-4.1870007031255909</v>
      </c>
      <c r="AB39" s="133">
        <f>IF(AB$2,Annual!AB39-MeanTrendFinal!AB39,Annual!AB39)</f>
        <v>7.4586898353285136E-2</v>
      </c>
      <c r="AC39" s="160">
        <f t="shared" si="0"/>
        <v>-4.1124138047723058</v>
      </c>
      <c r="AD39" s="133">
        <f>IF(AD$2,Annual!AC39-MeanTrendFinal!AC39,Annual!AC39)</f>
        <v>-0.16409409635065053</v>
      </c>
      <c r="AE39" s="133">
        <f>IF(AE$2,Annual!AD39-MeanTrendFinal!AD39,Annual!AD39)</f>
        <v>0.53654399346938009</v>
      </c>
    </row>
    <row r="40" spans="1:31">
      <c r="A40" t="s">
        <v>437</v>
      </c>
      <c r="B40" s="133">
        <f>IF(B$2,Annual!B40-MeanTrendFinal!B40,Annual!B40)</f>
        <v>1.6217679588760903</v>
      </c>
      <c r="C40" s="133">
        <f>IF(C$2,Annual!C40-MeanTrendFinal!C40,Annual!C40)</f>
        <v>1.4953981058763031</v>
      </c>
      <c r="D40" s="133">
        <f>IF(D$2,Annual!D40-MeanTrendFinal!D40,Annual!D40)</f>
        <v>-51.159262729609509</v>
      </c>
      <c r="E40" s="133">
        <f>IF(E$2,Annual!E40-MeanTrendFinal!E40,Annual!E40)</f>
        <v>-44.150251920320898</v>
      </c>
      <c r="F40" s="133">
        <f>IF(F$2,Annual!F40-MeanTrendFinal!F40,Annual!F40)</f>
        <v>-25.427704170389006</v>
      </c>
      <c r="G40" s="133">
        <f>IF(G$2,Annual!G40-MeanTrendFinal!G40,Annual!G40)</f>
        <v>0.47853112570826406</v>
      </c>
      <c r="H40" s="133">
        <f>IF(H$2,Annual!H40-MeanTrendFinal!H40,Annual!H40)</f>
        <v>2.3784741440207418</v>
      </c>
      <c r="I40" s="133">
        <f>IF(I$2,Annual!I40-MeanTrendFinal!I40,Annual!I40)</f>
        <v>1.0476249054758733</v>
      </c>
      <c r="J40" s="133">
        <f>IF(J$2,Annual!J40-MeanTrendFinal!J40,Annual!J40)</f>
        <v>1.0008515743848339</v>
      </c>
      <c r="K40" s="133">
        <f>IF(K$2,Annual!K40-MeanTrendFinal!K40,Annual!K40)</f>
        <v>0.49219142902633917</v>
      </c>
      <c r="L40" s="133">
        <f>IF(L$2,Annual!L40-MeanTrendFinal!L40,Annual!L40)</f>
        <v>-0.55543347644950214</v>
      </c>
      <c r="M40" s="133">
        <f>IF(M$2,Annual!M40-MeanTrendFinal!M40,Annual!M40)</f>
        <v>-7.4663935312493095</v>
      </c>
      <c r="N40" s="133">
        <f>IF(N$2,Annual!N40-MeanTrendFinal!N40,Annual!N40)</f>
        <v>-7.3462542760936778</v>
      </c>
      <c r="O40" s="133">
        <f>IF(O$2,Annual!O40-MeanTrendFinal!O40,Annual!O40)</f>
        <v>-5.6747312905114882</v>
      </c>
      <c r="P40" s="133">
        <f>IF(P$2,Annual!P40-MeanTrendFinal!P40,Annual!P40)</f>
        <v>-2.274917476698946</v>
      </c>
      <c r="Q40" s="133">
        <f>IF(Q$2,Annual!Q40-MeanTrendFinal!Q40,Annual!Q40)</f>
        <v>12.922409591303222</v>
      </c>
      <c r="R40" s="133">
        <f>IF(R$2,Annual!R40-MeanTrendFinal!R40,Annual!R40)</f>
        <v>-0.78705022968172189</v>
      </c>
      <c r="S40" s="133">
        <f>IF(S$2,Annual!S40-MeanTrendFinal!S40,Annual!S40)</f>
        <v>1.0534719874045291</v>
      </c>
      <c r="T40" s="133">
        <f>IF(T$2,Annual!T40-MeanTrendFinal!T40,Annual!T40)</f>
        <v>-0.35721722389330995</v>
      </c>
      <c r="U40" s="133">
        <f>IF(U$2,Annual!U40-MeanTrendFinal!U40,Annual!U40)</f>
        <v>5.7303822929968646</v>
      </c>
      <c r="V40" s="133">
        <f>IF(V$2,Annual!V40-MeanTrendFinal!V40,Annual!V40)</f>
        <v>2.6353381483817877</v>
      </c>
      <c r="W40" s="133">
        <f>IF(W$2,Annual!W40-MeanTrendFinal!W40,Annual!W40)</f>
        <v>-29.700748941745815</v>
      </c>
      <c r="X40" s="133">
        <f>IF(X$2,Annual!X40-MeanTrendFinal!X40,Annual!X40)</f>
        <v>1.2848632136543729</v>
      </c>
      <c r="Y40" s="133">
        <f>IF(Y$2,Annual!Y40-MeanTrendFinal!Y40,Annual!Y40)</f>
        <v>1.1786065982773311</v>
      </c>
      <c r="Z40" s="133">
        <f>IF(Z$2,Annual!Z40-MeanTrendFinal!Z40,Annual!Z40)</f>
        <v>0.10613384405166926</v>
      </c>
      <c r="AA40" s="133">
        <f>IF(AA$2,Annual!AA40-MeanTrendFinal!AA40,Annual!AA40)</f>
        <v>-4.2009921399665018</v>
      </c>
      <c r="AB40" s="133">
        <f>IF(AB$2,Annual!AB40-MeanTrendFinal!AB40,Annual!AB40)</f>
        <v>0.20062525629045069</v>
      </c>
      <c r="AC40" s="160">
        <f t="shared" si="0"/>
        <v>-4.0003668836760511</v>
      </c>
      <c r="AD40" s="133">
        <f>IF(AD$2,Annual!AC40-MeanTrendFinal!AC40,Annual!AC40)</f>
        <v>-0.1733818206509099</v>
      </c>
      <c r="AE40" s="133">
        <f>IF(AE$2,Annual!AD40-MeanTrendFinal!AD40,Annual!AD40)</f>
        <v>0.42044380261700987</v>
      </c>
    </row>
    <row r="41" spans="1:31">
      <c r="A41" t="s">
        <v>438</v>
      </c>
      <c r="B41" s="133">
        <f>IF(B$2,Annual!B41-MeanTrendFinal!B41,Annual!B41)</f>
        <v>0.9584833813712933</v>
      </c>
      <c r="C41" s="133">
        <f>IF(C$2,Annual!C41-MeanTrendFinal!C41,Annual!C41)</f>
        <v>0.40689931204408758</v>
      </c>
      <c r="D41" s="133">
        <f>IF(D$2,Annual!D41-MeanTrendFinal!D41,Annual!D41)</f>
        <v>-50.692350783025176</v>
      </c>
      <c r="E41" s="133">
        <f>IF(E$2,Annual!E41-MeanTrendFinal!E41,Annual!E41)</f>
        <v>-43.923804033355964</v>
      </c>
      <c r="F41" s="133">
        <f>IF(F$2,Annual!F41-MeanTrendFinal!F41,Annual!F41)</f>
        <v>-26.102640431090094</v>
      </c>
      <c r="G41" s="133">
        <f>IF(G$2,Annual!G41-MeanTrendFinal!G41,Annual!G41)</f>
        <v>0.61426330177510247</v>
      </c>
      <c r="H41" s="133">
        <f>IF(H$2,Annual!H41-MeanTrendFinal!H41,Annual!H41)</f>
        <v>5.6176096034780292</v>
      </c>
      <c r="I41" s="133">
        <f>IF(I$2,Annual!I41-MeanTrendFinal!I41,Annual!I41)</f>
        <v>1.572938899874242</v>
      </c>
      <c r="J41" s="133">
        <f>IF(J$2,Annual!J41-MeanTrendFinal!J41,Annual!J41)</f>
        <v>1.3643373933917484</v>
      </c>
      <c r="K41" s="133">
        <f>IF(K$2,Annual!K41-MeanTrendFinal!K41,Annual!K41)</f>
        <v>0.44261400119174099</v>
      </c>
      <c r="L41" s="133">
        <f>IF(L$2,Annual!L41-MeanTrendFinal!L41,Annual!L41)</f>
        <v>-1.1303248986825181</v>
      </c>
      <c r="M41" s="133">
        <f>IF(M$2,Annual!M41-MeanTrendFinal!M41,Annual!M41)</f>
        <v>-10.483798277705489</v>
      </c>
      <c r="N41" s="133">
        <f>IF(N$2,Annual!N41-MeanTrendFinal!N41,Annual!N41)</f>
        <v>1.0322658491129566</v>
      </c>
      <c r="O41" s="133">
        <f>IF(O$2,Annual!O41-MeanTrendFinal!O41,Annual!O41)</f>
        <v>-1.815786340780547</v>
      </c>
      <c r="P41" s="133">
        <f>IF(P$2,Annual!P41-MeanTrendFinal!P41,Annual!P41)</f>
        <v>-3.6365878227694668</v>
      </c>
      <c r="Q41" s="133">
        <f>IF(Q$2,Annual!Q41-MeanTrendFinal!Q41,Annual!Q41)</f>
        <v>12.564843990926875</v>
      </c>
      <c r="R41" s="133">
        <f>IF(R$2,Annual!R41-MeanTrendFinal!R41,Annual!R41)</f>
        <v>-0.78705022968172189</v>
      </c>
      <c r="S41" s="133">
        <f>IF(S$2,Annual!S41-MeanTrendFinal!S41,Annual!S41)</f>
        <v>1.0005328323854177</v>
      </c>
      <c r="T41" s="133">
        <f>IF(T$2,Annual!T41-MeanTrendFinal!T41,Annual!T41)</f>
        <v>-0.35721722389330995</v>
      </c>
      <c r="U41" s="133">
        <f>IF(U$2,Annual!U41-MeanTrendFinal!U41,Annual!U41)</f>
        <v>5.3488435710430622</v>
      </c>
      <c r="V41" s="133">
        <f>IF(V$2,Annual!V41-MeanTrendFinal!V41,Annual!V41)</f>
        <v>-2.1070336624950343</v>
      </c>
      <c r="W41" s="133">
        <f>IF(W$2,Annual!W41-MeanTrendFinal!W41,Annual!W41)</f>
        <v>-24.261361965595825</v>
      </c>
      <c r="X41" s="133">
        <f>IF(X$2,Annual!X41-MeanTrendFinal!X41,Annual!X41)</f>
        <v>-1.5808709490118922E-2</v>
      </c>
      <c r="Y41" s="133">
        <f>IF(Y$2,Annual!Y41-MeanTrendFinal!Y41,Annual!Y41)</f>
        <v>-0.16349048059107829</v>
      </c>
      <c r="Z41" s="133">
        <f>IF(Z$2,Annual!Z41-MeanTrendFinal!Z41,Annual!Z41)</f>
        <v>0.27410353692198441</v>
      </c>
      <c r="AA41" s="133">
        <f>IF(AA$2,Annual!AA41-MeanTrendFinal!AA41,Annual!AA41)</f>
        <v>-4.4859617361527739</v>
      </c>
      <c r="AB41" s="133">
        <f>IF(AB$2,Annual!AB41-MeanTrendFinal!AB41,Annual!AB41)</f>
        <v>0.72961085511986035</v>
      </c>
      <c r="AC41" s="160">
        <f t="shared" si="0"/>
        <v>-3.7563508810329136</v>
      </c>
      <c r="AD41" s="133">
        <f>IF(AD$2,Annual!AC41-MeanTrendFinal!AC41,Annual!AC41)</f>
        <v>-0.58789378114863933</v>
      </c>
      <c r="AE41" s="133">
        <f>IF(AE$2,Annual!AD41-MeanTrendFinal!AD41,Annual!AD41)</f>
        <v>0.45834105536366998</v>
      </c>
    </row>
    <row r="42" spans="1:31">
      <c r="A42" t="s">
        <v>439</v>
      </c>
      <c r="B42" s="133">
        <f>IF(B$2,Annual!B42-MeanTrendFinal!B42,Annual!B42)</f>
        <v>0.36308873314089707</v>
      </c>
      <c r="C42" s="133">
        <f>IF(C$2,Annual!C42-MeanTrendFinal!C42,Annual!C42)</f>
        <v>-0.63478261524639557</v>
      </c>
      <c r="D42" s="133">
        <f>IF(D$2,Annual!D42-MeanTrendFinal!D42,Annual!D42)</f>
        <v>-48.392731151912585</v>
      </c>
      <c r="E42" s="133">
        <f>IF(E$2,Annual!E42-MeanTrendFinal!E42,Annual!E42)</f>
        <v>-41.610800305609473</v>
      </c>
      <c r="F42" s="133">
        <f>IF(F$2,Annual!F42-MeanTrendFinal!F42,Annual!F42)</f>
        <v>-24.149122674673436</v>
      </c>
      <c r="G42" s="133">
        <f>IF(G$2,Annual!G42-MeanTrendFinal!G42,Annual!G42)</f>
        <v>2.040106657558765</v>
      </c>
      <c r="H42" s="133">
        <f>IF(H$2,Annual!H42-MeanTrendFinal!H42,Annual!H42)</f>
        <v>3.2907911396781335</v>
      </c>
      <c r="I42" s="133">
        <f>IF(I$2,Annual!I42-MeanTrendFinal!I42,Annual!I42)</f>
        <v>0.81789413556876267</v>
      </c>
      <c r="J42" s="133">
        <f>IF(J$2,Annual!J42-MeanTrendFinal!J42,Annual!J42)</f>
        <v>1.1977636136440122</v>
      </c>
      <c r="K42" s="133">
        <f>IF(K$2,Annual!K42-MeanTrendFinal!K42,Annual!K42)</f>
        <v>0.61453309986795435</v>
      </c>
      <c r="L42" s="133">
        <f>IF(L$2,Annual!L42-MeanTrendFinal!L42,Annual!L42)</f>
        <v>-0.20336103570078035</v>
      </c>
      <c r="M42" s="133">
        <f>IF(M$2,Annual!M42-MeanTrendFinal!M42,Annual!M42)</f>
        <v>-7.7693442244437847</v>
      </c>
      <c r="N42" s="133">
        <f>IF(N$2,Annual!N42-MeanTrendFinal!N42,Annual!N42)</f>
        <v>5.5499624594030017</v>
      </c>
      <c r="O42" s="133">
        <f>IF(O$2,Annual!O42-MeanTrendFinal!O42,Annual!O42)</f>
        <v>-4.5903868124880525</v>
      </c>
      <c r="P42" s="133">
        <f>IF(P$2,Annual!P42-MeanTrendFinal!P42,Annual!P42)</f>
        <v>-1.6446726345046534</v>
      </c>
      <c r="Q42" s="133">
        <f>IF(Q$2,Annual!Q42-MeanTrendFinal!Q42,Annual!Q42)</f>
        <v>12.528442005779425</v>
      </c>
      <c r="R42" s="133">
        <f>IF(R$2,Annual!R42-MeanTrendFinal!R42,Annual!R42)</f>
        <v>-0.78705022968172189</v>
      </c>
      <c r="S42" s="133">
        <f>IF(S$2,Annual!S42-MeanTrendFinal!S42,Annual!S42)</f>
        <v>0.99493142374180987</v>
      </c>
      <c r="T42" s="133">
        <f>IF(T$2,Annual!T42-MeanTrendFinal!T42,Annual!T42)</f>
        <v>-0.35721722389330995</v>
      </c>
      <c r="U42" s="133">
        <f>IF(U$2,Annual!U42-MeanTrendFinal!U42,Annual!U42)</f>
        <v>5.1418522473005623</v>
      </c>
      <c r="V42" s="133">
        <f>IF(V$2,Annual!V42-MeanTrendFinal!V42,Annual!V42)</f>
        <v>-1.7998431590678552</v>
      </c>
      <c r="W42" s="133">
        <f>IF(W$2,Annual!W42-MeanTrendFinal!W42,Annual!W42)</f>
        <v>-26.584085377302927</v>
      </c>
      <c r="X42" s="133">
        <f>IF(X$2,Annual!X42-MeanTrendFinal!X42,Annual!X42)</f>
        <v>0.79691263473830976</v>
      </c>
      <c r="Y42" s="133">
        <f>IF(Y$2,Annual!Y42-MeanTrendFinal!Y42,Annual!Y42)</f>
        <v>0.93920692167839193</v>
      </c>
      <c r="Z42" s="133">
        <f>IF(Z$2,Annual!Z42-MeanTrendFinal!Z42,Annual!Z42)</f>
        <v>0.64778766492628392</v>
      </c>
      <c r="AA42" s="133">
        <f>IF(AA$2,Annual!AA42-MeanTrendFinal!AA42,Annual!AA42)</f>
        <v>-4.0906303079463555</v>
      </c>
      <c r="AB42" s="133">
        <f>IF(AB$2,Annual!AB42-MeanTrendFinal!AB42,Annual!AB42)</f>
        <v>0.78400986469040923</v>
      </c>
      <c r="AC42" s="160">
        <f t="shared" si="0"/>
        <v>-3.3066204432559463</v>
      </c>
      <c r="AD42" s="133">
        <f>IF(AD$2,Annual!AC42-MeanTrendFinal!AC42,Annual!AC42)</f>
        <v>-0.68132387869928035</v>
      </c>
      <c r="AE42" s="133">
        <f>IF(AE$2,Annual!AD42-MeanTrendFinal!AD42,Annual!AD42)</f>
        <v>0.57254713750697972</v>
      </c>
    </row>
    <row r="43" spans="1:31">
      <c r="A43" t="s">
        <v>440</v>
      </c>
      <c r="B43" s="133">
        <f>IF(B$2,Annual!B43-MeanTrendFinal!B43,Annual!B43)</f>
        <v>1.0798746769702761</v>
      </c>
      <c r="C43" s="133">
        <f>IF(C$2,Annual!C43-MeanTrendFinal!C43,Annual!C43)</f>
        <v>1.1976486103996518</v>
      </c>
      <c r="D43" s="133">
        <f>IF(D$2,Annual!D43-MeanTrendFinal!D43,Annual!D43)</f>
        <v>-45.593557114801115</v>
      </c>
      <c r="E43" s="133">
        <f>IF(E$2,Annual!E43-MeanTrendFinal!E43,Annual!E43)</f>
        <v>-36.835361436612857</v>
      </c>
      <c r="F43" s="133">
        <f>IF(F$2,Annual!F43-MeanTrendFinal!F43,Annual!F43)</f>
        <v>-20.78218653908084</v>
      </c>
      <c r="G43" s="133">
        <f>IF(G$2,Annual!G43-MeanTrendFinal!G43,Annual!G43)</f>
        <v>2.2654956112838236</v>
      </c>
      <c r="H43" s="133">
        <f>IF(H$2,Annual!H43-MeanTrendFinal!H43,Annual!H43)</f>
        <v>-1.7060650604524394</v>
      </c>
      <c r="I43" s="133">
        <f>IF(I$2,Annual!I43-MeanTrendFinal!I43,Annual!I43)</f>
        <v>0.76630097889647109</v>
      </c>
      <c r="J43" s="133">
        <f>IF(J$2,Annual!J43-MeanTrendFinal!J43,Annual!J43)</f>
        <v>1.2002516596251649</v>
      </c>
      <c r="K43" s="133">
        <f>IF(K$2,Annual!K43-MeanTrendFinal!K43,Annual!K43)</f>
        <v>0.65674303391735456</v>
      </c>
      <c r="L43" s="133">
        <f>IF(L$2,Annual!L43-MeanTrendFinal!L43,Annual!L43)</f>
        <v>-0.10955794497913279</v>
      </c>
      <c r="M43" s="133">
        <f>IF(M$2,Annual!M43-MeanTrendFinal!M43,Annual!M43)</f>
        <v>-9.1322136706543233</v>
      </c>
      <c r="N43" s="133">
        <f>IF(N$2,Annual!N43-MeanTrendFinal!N43,Annual!N43)</f>
        <v>-3.0191262888834558E-3</v>
      </c>
      <c r="O43" s="133">
        <f>IF(O$2,Annual!O43-MeanTrendFinal!O43,Annual!O43)</f>
        <v>-4.8285878340127573</v>
      </c>
      <c r="P43" s="133">
        <f>IF(P$2,Annual!P43-MeanTrendFinal!P43,Annual!P43)</f>
        <v>-0.69593569080614182</v>
      </c>
      <c r="Q43" s="133">
        <f>IF(Q$2,Annual!Q43-MeanTrendFinal!Q43,Annual!Q43)</f>
        <v>12.057440790400278</v>
      </c>
      <c r="R43" s="133">
        <f>IF(R$2,Annual!R43-MeanTrendFinal!R43,Annual!R43)</f>
        <v>-0.78705022968172189</v>
      </c>
      <c r="S43" s="133">
        <f>IF(S$2,Annual!S43-MeanTrendFinal!S43,Annual!S43)</f>
        <v>0.88644627216206895</v>
      </c>
      <c r="T43" s="133">
        <f>IF(T$2,Annual!T43-MeanTrendFinal!T43,Annual!T43)</f>
        <v>-0.35721722389330995</v>
      </c>
      <c r="U43" s="133">
        <f>IF(U$2,Annual!U43-MeanTrendFinal!U43,Annual!U43)</f>
        <v>5.1563155565862644</v>
      </c>
      <c r="V43" s="133">
        <f>IF(V$2,Annual!V43-MeanTrendFinal!V43,Annual!V43)</f>
        <v>-1.1921321309889275</v>
      </c>
      <c r="W43" s="133">
        <f>IF(W$2,Annual!W43-MeanTrendFinal!W43,Annual!W43)</f>
        <v>-38.388330649803549</v>
      </c>
      <c r="X43" s="133">
        <f>IF(X$2,Annual!X43-MeanTrendFinal!X43,Annual!X43)</f>
        <v>0.42117147693338897</v>
      </c>
      <c r="Y43" s="133">
        <f>IF(Y$2,Annual!Y43-MeanTrendFinal!Y43,Annual!Y43)</f>
        <v>-5.9315803906435316E-2</v>
      </c>
      <c r="Z43" s="133">
        <f>IF(Z$2,Annual!Z43-MeanTrendFinal!Z43,Annual!Z43)</f>
        <v>1.358889537267828</v>
      </c>
      <c r="AA43" s="133">
        <f>IF(AA$2,Annual!AA43-MeanTrendFinal!AA43,Annual!AA43)</f>
        <v>-3.4009255333959345</v>
      </c>
      <c r="AB43" s="133">
        <f>IF(AB$2,Annual!AB43-MeanTrendFinal!AB43,Annual!AB43)</f>
        <v>0.88145327225425074</v>
      </c>
      <c r="AC43" s="160">
        <f t="shared" si="0"/>
        <v>-2.5194722611416838</v>
      </c>
      <c r="AD43" s="133">
        <f>IF(AD$2,Annual!AC43-MeanTrendFinal!AC43,Annual!AC43)</f>
        <v>-0.88896661662883858</v>
      </c>
      <c r="AE43" s="133">
        <f>IF(AE$2,Annual!AD43-MeanTrendFinal!AD43,Annual!AD43)</f>
        <v>0.65468302191807992</v>
      </c>
    </row>
    <row r="44" spans="1:31">
      <c r="A44" t="s">
        <v>441</v>
      </c>
      <c r="B44" s="133">
        <f>IF(B$2,Annual!B44-MeanTrendFinal!B44,Annual!B44)</f>
        <v>0.34285638175054911</v>
      </c>
      <c r="C44" s="133">
        <f>IF(C$2,Annual!C44-MeanTrendFinal!C44,Annual!C44)</f>
        <v>5.5843430480676304E-2</v>
      </c>
      <c r="D44" s="133">
        <f>IF(D$2,Annual!D44-MeanTrendFinal!D44,Annual!D44)</f>
        <v>-40.296480056489827</v>
      </c>
      <c r="E44" s="133">
        <f>IF(E$2,Annual!E44-MeanTrendFinal!E44,Annual!E44)</f>
        <v>-33.454319190128444</v>
      </c>
      <c r="F44" s="133">
        <f>IF(F$2,Annual!F44-MeanTrendFinal!F44,Annual!F44)</f>
        <v>-18.918224012519659</v>
      </c>
      <c r="G44" s="133">
        <f>IF(G$2,Annual!G44-MeanTrendFinal!G44,Annual!G44)</f>
        <v>-0.20649081516148149</v>
      </c>
      <c r="H44" s="133">
        <f>IF(H$2,Annual!H44-MeanTrendFinal!H44,Annual!H44)</f>
        <v>-1.1839290702069303</v>
      </c>
      <c r="I44" s="133">
        <f>IF(I$2,Annual!I44-MeanTrendFinal!I44,Annual!I44)</f>
        <v>1.5531825630327387</v>
      </c>
      <c r="J44" s="133">
        <f>IF(J$2,Annual!J44-MeanTrendFinal!J44,Annual!J44)</f>
        <v>0.91909305820683518</v>
      </c>
      <c r="K44" s="133">
        <f>IF(K$2,Annual!K44-MeanTrendFinal!K44,Annual!K44)</f>
        <v>0.82875224286064375</v>
      </c>
      <c r="L44" s="133">
        <f>IF(L$2,Annual!L44-MeanTrendFinal!L44,Annual!L44)</f>
        <v>-0.72443032017214326</v>
      </c>
      <c r="M44" s="133">
        <f>IF(M$2,Annual!M44-MeanTrendFinal!M44,Annual!M44)</f>
        <v>-12.291712889461564</v>
      </c>
      <c r="N44" s="133">
        <f>IF(N$2,Annual!N44-MeanTrendFinal!N44,Annual!N44)</f>
        <v>-0.78781566851269247</v>
      </c>
      <c r="O44" s="133">
        <f>IF(O$2,Annual!O44-MeanTrendFinal!O44,Annual!O44)</f>
        <v>-4.015086864721443</v>
      </c>
      <c r="P44" s="133">
        <f>IF(P$2,Annual!P44-MeanTrendFinal!P44,Annual!P44)</f>
        <v>-1.19683797215578</v>
      </c>
      <c r="Q44" s="133">
        <f>IF(Q$2,Annual!Q44-MeanTrendFinal!Q44,Annual!Q44)</f>
        <v>12.220347665847839</v>
      </c>
      <c r="R44" s="133">
        <f>IF(R$2,Annual!R44-MeanTrendFinal!R44,Annual!R44)</f>
        <v>-0.78705022968172189</v>
      </c>
      <c r="S44" s="133">
        <f>IF(S$2,Annual!S44-MeanTrendFinal!S44,Annual!S44)</f>
        <v>0.91335968750680996</v>
      </c>
      <c r="T44" s="133">
        <f>IF(T$2,Annual!T44-MeanTrendFinal!T44,Annual!T44)</f>
        <v>-0.35721722389330995</v>
      </c>
      <c r="U44" s="133">
        <f>IF(U$2,Annual!U44-MeanTrendFinal!U44,Annual!U44)</f>
        <v>5.2319227860763817</v>
      </c>
      <c r="V44" s="133">
        <f>IF(V$2,Annual!V44-MeanTrendFinal!V44,Annual!V44)</f>
        <v>-0.93494631014199947</v>
      </c>
      <c r="W44" s="133">
        <f>IF(W$2,Annual!W44-MeanTrendFinal!W44,Annual!W44)</f>
        <v>-41.590381966093105</v>
      </c>
      <c r="X44" s="133">
        <f>IF(X$2,Annual!X44-MeanTrendFinal!X44,Annual!X44)</f>
        <v>7.2054359235389498E-3</v>
      </c>
      <c r="Y44" s="133">
        <f>IF(Y$2,Annual!Y44-MeanTrendFinal!Y44,Annual!Y44)</f>
        <v>3.2488675215213481E-2</v>
      </c>
      <c r="Z44" s="133">
        <f>IF(Z$2,Annual!Z44-MeanTrendFinal!Z44,Annual!Z44)</f>
        <v>1.6057591374538447</v>
      </c>
      <c r="AA44" s="133">
        <f>IF(AA$2,Annual!AA44-MeanTrendFinal!AA44,Annual!AA44)</f>
        <v>-3.9654514424444187</v>
      </c>
      <c r="AB44" s="133">
        <f>IF(AB$2,Annual!AB44-MeanTrendFinal!AB44,Annual!AB44)</f>
        <v>1.7688950912614967</v>
      </c>
      <c r="AC44" s="160">
        <f t="shared" si="0"/>
        <v>-2.196556351182922</v>
      </c>
      <c r="AD44" s="133">
        <f>IF(AD$2,Annual!AC44-MeanTrendFinal!AC44,Annual!AC44)</f>
        <v>-1.6555064014754493</v>
      </c>
      <c r="AE44" s="133">
        <f>IF(AE$2,Annual!AD44-MeanTrendFinal!AD44,Annual!AD44)</f>
        <v>0.63511238898598021</v>
      </c>
    </row>
    <row r="45" spans="1:31">
      <c r="A45" t="s">
        <v>442</v>
      </c>
      <c r="B45" s="133">
        <f>IF(B$2,Annual!B45-MeanTrendFinal!B45,Annual!B45)</f>
        <v>0.19315274626178647</v>
      </c>
      <c r="C45" s="133">
        <f>IF(C$2,Annual!C45-MeanTrendFinal!C45,Annual!C45)</f>
        <v>-0.34348295297735554</v>
      </c>
      <c r="D45" s="133">
        <f>IF(D$2,Annual!D45-MeanTrendFinal!D45,Annual!D45)</f>
        <v>-35.123236809428136</v>
      </c>
      <c r="E45" s="133">
        <f>IF(E$2,Annual!E45-MeanTrendFinal!E45,Annual!E45)</f>
        <v>-28.687670382619217</v>
      </c>
      <c r="F45" s="133">
        <f>IF(F$2,Annual!F45-MeanTrendFinal!F45,Annual!F45)</f>
        <v>-17.110279536623921</v>
      </c>
      <c r="G45" s="133">
        <f>IF(G$2,Annual!G45-MeanTrendFinal!G45,Annual!G45)</f>
        <v>-0.40730303752344943</v>
      </c>
      <c r="H45" s="133">
        <f>IF(H$2,Annual!H45-MeanTrendFinal!H45,Annual!H45)</f>
        <v>-2.275981232299757</v>
      </c>
      <c r="I45" s="133">
        <f>IF(I$2,Annual!I45-MeanTrendFinal!I45,Annual!I45)</f>
        <v>0.22079384164488258</v>
      </c>
      <c r="J45" s="133">
        <f>IF(J$2,Annual!J45-MeanTrendFinal!J45,Annual!J45)</f>
        <v>1.0500642435363776</v>
      </c>
      <c r="K45" s="133">
        <f>IF(K$2,Annual!K45-MeanTrendFinal!K45,Annual!K45)</f>
        <v>0.84348526541758662</v>
      </c>
      <c r="L45" s="133">
        <f>IF(L$2,Annual!L45-MeanTrendFinal!L45,Annual!L45)</f>
        <v>0.62269142377276698</v>
      </c>
      <c r="M45" s="133">
        <f>IF(M$2,Annual!M45-MeanTrendFinal!M45,Annual!M45)</f>
        <v>-12.741273747136745</v>
      </c>
      <c r="N45" s="133">
        <f>IF(N$2,Annual!N45-MeanTrendFinal!N45,Annual!N45)</f>
        <v>0.49961306605910139</v>
      </c>
      <c r="O45" s="133">
        <f>IF(O$2,Annual!O45-MeanTrendFinal!O45,Annual!O45)</f>
        <v>-9.2574704232316769</v>
      </c>
      <c r="P45" s="133">
        <f>IF(P$2,Annual!P45-MeanTrendFinal!P45,Annual!P45)</f>
        <v>-6.2536090045069885</v>
      </c>
      <c r="Q45" s="133">
        <f>IF(Q$2,Annual!Q45-MeanTrendFinal!Q45,Annual!Q45)</f>
        <v>12.340969129976429</v>
      </c>
      <c r="R45" s="133">
        <f>IF(R$2,Annual!R45-MeanTrendFinal!R45,Annual!R45)</f>
        <v>-0.78705022968172189</v>
      </c>
      <c r="S45" s="133">
        <f>IF(S$2,Annual!S45-MeanTrendFinal!S45,Annual!S45)</f>
        <v>0.93154647429269288</v>
      </c>
      <c r="T45" s="133">
        <f>IF(T$2,Annual!T45-MeanTrendFinal!T45,Annual!T45)</f>
        <v>-0.35721722389330995</v>
      </c>
      <c r="U45" s="133">
        <f>IF(U$2,Annual!U45-MeanTrendFinal!U45,Annual!U45)</f>
        <v>5.4680852871465504</v>
      </c>
      <c r="V45" s="133">
        <f>IF(V$2,Annual!V45-MeanTrendFinal!V45,Annual!V45)</f>
        <v>-0.55680285314674927</v>
      </c>
      <c r="W45" s="133">
        <f>IF(W$2,Annual!W45-MeanTrendFinal!W45,Annual!W45)</f>
        <v>-64.51530242745207</v>
      </c>
      <c r="X45" s="133">
        <f>IF(X$2,Annual!X45-MeanTrendFinal!X45,Annual!X45)</f>
        <v>0.93011449056781093</v>
      </c>
      <c r="Y45" s="133">
        <f>IF(Y$2,Annual!Y45-MeanTrendFinal!Y45,Annual!Y45)</f>
        <v>1.057054215653829</v>
      </c>
      <c r="Z45" s="133">
        <f>IF(Z$2,Annual!Z45-MeanTrendFinal!Z45,Annual!Z45)</f>
        <v>1.2178448746261097</v>
      </c>
      <c r="AA45" s="133">
        <f>IF(AA$2,Annual!AA45-MeanTrendFinal!AA45,Annual!AA45)</f>
        <v>-4.3522597508307399</v>
      </c>
      <c r="AB45" s="133">
        <f>IF(AB$2,Annual!AB45-MeanTrendFinal!AB45,Annual!AB45)</f>
        <v>1.8438354465928208</v>
      </c>
      <c r="AC45" s="160">
        <f t="shared" si="0"/>
        <v>-2.5084243042379191</v>
      </c>
      <c r="AD45" s="133">
        <f>IF(AD$2,Annual!AC45-MeanTrendFinal!AC45,Annual!AC45)</f>
        <v>-1.6722383740639808</v>
      </c>
      <c r="AE45" s="133">
        <f>IF(AE$2,Annual!AD45-MeanTrendFinal!AD45,Annual!AD45)</f>
        <v>0.67398437069229011</v>
      </c>
    </row>
    <row r="46" spans="1:31">
      <c r="A46" t="s">
        <v>443</v>
      </c>
      <c r="B46" s="133">
        <f>IF(B$2,Annual!B46-MeanTrendFinal!B46,Annual!B46)</f>
        <v>0.39590693612451699</v>
      </c>
      <c r="C46" s="133">
        <f>IF(C$2,Annual!C46-MeanTrendFinal!C46,Annual!C46)</f>
        <v>0.28625654639423992</v>
      </c>
      <c r="D46" s="133">
        <f>IF(D$2,Annual!D46-MeanTrendFinal!D46,Annual!D46)</f>
        <v>-32.32108321767214</v>
      </c>
      <c r="E46" s="133">
        <f>IF(E$2,Annual!E46-MeanTrendFinal!E46,Annual!E46)</f>
        <v>-25.72216355228079</v>
      </c>
      <c r="F46" s="133">
        <f>IF(F$2,Annual!F46-MeanTrendFinal!F46,Annual!F46)</f>
        <v>-14.948804817285236</v>
      </c>
      <c r="G46" s="133">
        <f>IF(G$2,Annual!G46-MeanTrendFinal!G46,Annual!G46)</f>
        <v>-0.26253606011860731</v>
      </c>
      <c r="H46" s="133">
        <f>IF(H$2,Annual!H46-MeanTrendFinal!H46,Annual!H46)</f>
        <v>1.5670244519781764</v>
      </c>
      <c r="I46" s="133">
        <f>IF(I$2,Annual!I46-MeanTrendFinal!I46,Annual!I46)</f>
        <v>0.53343130167338015</v>
      </c>
      <c r="J46" s="133">
        <f>IF(J$2,Annual!J46-MeanTrendFinal!J46,Annual!J46)</f>
        <v>1.0082258321645359</v>
      </c>
      <c r="K46" s="133">
        <f>IF(K$2,Annual!K46-MeanTrendFinal!K46,Annual!K46)</f>
        <v>0.84348526541758662</v>
      </c>
      <c r="L46" s="133">
        <f>IF(L$2,Annual!L46-MeanTrendFinal!L46,Annual!L46)</f>
        <v>0.31005396374416172</v>
      </c>
      <c r="M46" s="133">
        <f>IF(M$2,Annual!M46-MeanTrendFinal!M46,Annual!M46)</f>
        <v>-12.79384980313813</v>
      </c>
      <c r="N46" s="133">
        <f>IF(N$2,Annual!N46-MeanTrendFinal!N46,Annual!N46)</f>
        <v>1.6724733447023077</v>
      </c>
      <c r="O46" s="133">
        <f>IF(O$2,Annual!O46-MeanTrendFinal!O46,Annual!O46)</f>
        <v>-10.849421900682284</v>
      </c>
      <c r="P46" s="133">
        <f>IF(P$2,Annual!P46-MeanTrendFinal!P46,Annual!P46)</f>
        <v>-7.2980553005952498</v>
      </c>
      <c r="Q46" s="133">
        <f>IF(Q$2,Annual!Q46-MeanTrendFinal!Q46,Annual!Q46)</f>
        <v>12.055689442393714</v>
      </c>
      <c r="R46" s="133">
        <f>IF(R$2,Annual!R46-MeanTrendFinal!R46,Annual!R46)</f>
        <v>-0.78705022968172189</v>
      </c>
      <c r="S46" s="133">
        <f>IF(S$2,Annual!S46-MeanTrendFinal!S46,Annual!S46)</f>
        <v>0.9163361742697389</v>
      </c>
      <c r="T46" s="133">
        <f>IF(T$2,Annual!T46-MeanTrendFinal!T46,Annual!T46)</f>
        <v>-0.35721722389330995</v>
      </c>
      <c r="U46" s="133">
        <f>IF(U$2,Annual!U46-MeanTrendFinal!U46,Annual!U46)</f>
        <v>5.5122535341826051</v>
      </c>
      <c r="V46" s="133">
        <f>IF(V$2,Annual!V46-MeanTrendFinal!V46,Annual!V46)</f>
        <v>-1.088811929622697</v>
      </c>
      <c r="W46" s="133">
        <f>IF(W$2,Annual!W46-MeanTrendFinal!W46,Annual!W46)</f>
        <v>-55.528639282694087</v>
      </c>
      <c r="X46" s="133">
        <f>IF(X$2,Annual!X46-MeanTrendFinal!X46,Annual!X46)</f>
        <v>0.12013332069640104</v>
      </c>
      <c r="Y46" s="133">
        <f>IF(Y$2,Annual!Y46-MeanTrendFinal!Y46,Annual!Y46)</f>
        <v>0.21443450515730078</v>
      </c>
      <c r="Z46" s="133">
        <f>IF(Z$2,Annual!Z46-MeanTrendFinal!Z46,Annual!Z46)</f>
        <v>2.7176527045087937</v>
      </c>
      <c r="AA46" s="133">
        <f>IF(AA$2,Annual!AA46-MeanTrendFinal!AA46,Annual!AA46)</f>
        <v>-3.1924722879189176</v>
      </c>
      <c r="AB46" s="133">
        <f>IF(AB$2,Annual!AB46-MeanTrendFinal!AB46,Annual!AB46)</f>
        <v>2.2599021233364187</v>
      </c>
      <c r="AC46" s="160">
        <f t="shared" si="0"/>
        <v>-0.93257016458249886</v>
      </c>
      <c r="AD46" s="133">
        <f>IF(AD$2,Annual!AC46-MeanTrendFinal!AC46,Annual!AC46)</f>
        <v>-2.0293809747694898</v>
      </c>
      <c r="AE46" s="133">
        <f>IF(AE$2,Annual!AD46-MeanTrendFinal!AD46,Annual!AD46)</f>
        <v>0.8199706486895102</v>
      </c>
    </row>
    <row r="47" spans="1:31">
      <c r="A47" t="s">
        <v>444</v>
      </c>
      <c r="B47" s="133">
        <f>IF(B$2,Annual!B47-MeanTrendFinal!B47,Annual!B47)</f>
        <v>0.38679095747666137</v>
      </c>
      <c r="C47" s="133">
        <f>IF(C$2,Annual!C47-MeanTrendFinal!C47,Annual!C47)</f>
        <v>-1.1423645433869059</v>
      </c>
      <c r="D47" s="133">
        <f>IF(D$2,Annual!D47-MeanTrendFinal!D47,Annual!D47)</f>
        <v>-28.785061625867229</v>
      </c>
      <c r="E47" s="133">
        <f>IF(E$2,Annual!E47-MeanTrendFinal!E47,Annual!E47)</f>
        <v>-23.256723806934133</v>
      </c>
      <c r="F47" s="133">
        <f>IF(F$2,Annual!F47-MeanTrendFinal!F47,Annual!F47)</f>
        <v>-13.255531938986451</v>
      </c>
      <c r="G47" s="133">
        <f>IF(G$2,Annual!G47-MeanTrendFinal!G47,Annual!G47)</f>
        <v>9.8452835933598326E-2</v>
      </c>
      <c r="H47" s="133">
        <f>IF(H$2,Annual!H47-MeanTrendFinal!H47,Annual!H47)</f>
        <v>1.0244386667378638</v>
      </c>
      <c r="I47" s="133">
        <f>IF(I$2,Annual!I47-MeanTrendFinal!I47,Annual!I47)</f>
        <v>1.0616266202427824</v>
      </c>
      <c r="J47" s="133">
        <f>IF(J$2,Annual!J47-MeanTrendFinal!J47,Annual!J47)</f>
        <v>0.51215995205689258</v>
      </c>
      <c r="K47" s="133">
        <f>IF(K$2,Annual!K47-MeanTrendFinal!K47,Annual!K47)</f>
        <v>0.80935344926817177</v>
      </c>
      <c r="L47" s="133">
        <f>IF(L$2,Annual!L47-MeanTrendFinal!L47,Annual!L47)</f>
        <v>-0.25227317097463886</v>
      </c>
      <c r="M47" s="133">
        <f>IF(M$2,Annual!M47-MeanTrendFinal!M47,Annual!M47)</f>
        <v>-16.790818086920126</v>
      </c>
      <c r="N47" s="133">
        <f>IF(N$2,Annual!N47-MeanTrendFinal!N47,Annual!N47)</f>
        <v>-0.47575951100924385</v>
      </c>
      <c r="O47" s="133">
        <f>IF(O$2,Annual!O47-MeanTrendFinal!O47,Annual!O47)</f>
        <v>-2.7294207073133894</v>
      </c>
      <c r="P47" s="133">
        <f>IF(P$2,Annual!P47-MeanTrendFinal!P47,Annual!P47)</f>
        <v>2.2510249593418381</v>
      </c>
      <c r="Q47" s="133">
        <f>IF(Q$2,Annual!Q47-MeanTrendFinal!Q47,Annual!Q47)</f>
        <v>12.46837504305222</v>
      </c>
      <c r="R47" s="133">
        <f>IF(R$2,Annual!R47-MeanTrendFinal!R47,Annual!R47)</f>
        <v>-0.78705022968172189</v>
      </c>
      <c r="S47" s="133">
        <f>IF(S$2,Annual!S47-MeanTrendFinal!S47,Annual!S47)</f>
        <v>0.92425062444470463</v>
      </c>
      <c r="T47" s="133">
        <f>IF(T$2,Annual!T47-MeanTrendFinal!T47,Annual!T47)</f>
        <v>-0.35721722389330995</v>
      </c>
      <c r="U47" s="133">
        <f>IF(U$2,Annual!U47-MeanTrendFinal!U47,Annual!U47)</f>
        <v>5.49953588018559</v>
      </c>
      <c r="V47" s="133">
        <f>IF(V$2,Annual!V47-MeanTrendFinal!V47,Annual!V47)</f>
        <v>-2.8181951665965883</v>
      </c>
      <c r="W47" s="133">
        <f>IF(W$2,Annual!W47-MeanTrendFinal!W47,Annual!W47)</f>
        <v>-41.770201667654362</v>
      </c>
      <c r="X47" s="133">
        <f>IF(X$2,Annual!X47-MeanTrendFinal!X47,Annual!X47)</f>
        <v>-0.29657687647575326</v>
      </c>
      <c r="Y47" s="133">
        <f>IF(Y$2,Annual!Y47-MeanTrendFinal!Y47,Annual!Y47)</f>
        <v>-0.39776283847365945</v>
      </c>
      <c r="Z47" s="133">
        <f>IF(Z$2,Annual!Z47-MeanTrendFinal!Z47,Annual!Z47)</f>
        <v>-0.67363984096624563</v>
      </c>
      <c r="AA47" s="133">
        <f>IF(AA$2,Annual!AA47-MeanTrendFinal!AA47,Annual!AA47)</f>
        <v>-5.9792320560505345</v>
      </c>
      <c r="AB47" s="133">
        <f>IF(AB$2,Annual!AB47-MeanTrendFinal!AB47,Annual!AB47)</f>
        <v>1.7314156557657325</v>
      </c>
      <c r="AC47" s="160">
        <f t="shared" si="0"/>
        <v>-4.247816400284802</v>
      </c>
      <c r="AD47" s="133">
        <f>IF(AD$2,Annual!AC47-MeanTrendFinal!AC47,Annual!AC47)</f>
        <v>-1.6594107502665407</v>
      </c>
      <c r="AE47" s="133">
        <f>IF(AE$2,Annual!AD47-MeanTrendFinal!AD47,Annual!AD47)</f>
        <v>0.80612734597481994</v>
      </c>
    </row>
    <row r="48" spans="1:31">
      <c r="A48" t="s">
        <v>445</v>
      </c>
      <c r="B48" s="133">
        <f>IF(B$2,Annual!B48-MeanTrendFinal!B48,Annual!B48)</f>
        <v>1.5925165036028077</v>
      </c>
      <c r="C48" s="133">
        <f>IF(C$2,Annual!C48-MeanTrendFinal!C48,Annual!C48)</f>
        <v>2.7865639653491012</v>
      </c>
      <c r="D48" s="133">
        <f>IF(D$2,Annual!D48-MeanTrendFinal!D48,Annual!D48)</f>
        <v>-26.786363465757631</v>
      </c>
      <c r="E48" s="133">
        <f>IF(E$2,Annual!E48-MeanTrendFinal!E48,Annual!E48)</f>
        <v>-19.871248754174758</v>
      </c>
      <c r="F48" s="133">
        <f>IF(F$2,Annual!F48-MeanTrendFinal!F48,Annual!F48)</f>
        <v>-10.014126867174582</v>
      </c>
      <c r="G48" s="133">
        <f>IF(G$2,Annual!G48-MeanTrendFinal!G48,Annual!G48)</f>
        <v>0.93903567223157447</v>
      </c>
      <c r="H48" s="133">
        <f>IF(H$2,Annual!H48-MeanTrendFinal!H48,Annual!H48)</f>
        <v>0.91209756205787218</v>
      </c>
      <c r="I48" s="133">
        <f>IF(I$2,Annual!I48-MeanTrendFinal!I48,Annual!I48)</f>
        <v>0.29120092473435688</v>
      </c>
      <c r="J48" s="133">
        <f>IF(J$2,Annual!J48-MeanTrendFinal!J48,Annual!J48)</f>
        <v>0.44479517352769282</v>
      </c>
      <c r="K48" s="133">
        <f>IF(K$2,Annual!K48-MeanTrendFinal!K48,Annual!K48)</f>
        <v>0.71914556241719008</v>
      </c>
      <c r="L48" s="133">
        <f>IF(L$2,Annual!L48-MeanTrendFinal!L48,Annual!L48)</f>
        <v>0.42794463768291791</v>
      </c>
      <c r="M48" s="133">
        <f>IF(M$2,Annual!M48-MeanTrendFinal!M48,Annual!M48)</f>
        <v>-18.558798159487878</v>
      </c>
      <c r="N48" s="133">
        <f>IF(N$2,Annual!N48-MeanTrendFinal!N48,Annual!N48)</f>
        <v>-0.33439916125486135</v>
      </c>
      <c r="O48" s="133">
        <f>IF(O$2,Annual!O48-MeanTrendFinal!O48,Annual!O48)</f>
        <v>-5.3434116915600178</v>
      </c>
      <c r="P48" s="133">
        <f>IF(P$2,Annual!P48-MeanTrendFinal!P48,Annual!P48)</f>
        <v>-2.745211509956456</v>
      </c>
      <c r="Q48" s="133">
        <f>IF(Q$2,Annual!Q48-MeanTrendFinal!Q48,Annual!Q48)</f>
        <v>13.198320164880442</v>
      </c>
      <c r="R48" s="133">
        <f>IF(R$2,Annual!R48-MeanTrendFinal!R48,Annual!R48)</f>
        <v>-0.78705022968172189</v>
      </c>
      <c r="S48" s="133">
        <f>IF(S$2,Annual!S48-MeanTrendFinal!S48,Annual!S48)</f>
        <v>0.9831563116909201</v>
      </c>
      <c r="T48" s="133">
        <f>IF(T$2,Annual!T48-MeanTrendFinal!T48,Annual!T48)</f>
        <v>-0.35721722389330995</v>
      </c>
      <c r="U48" s="133">
        <f>IF(U$2,Annual!U48-MeanTrendFinal!U48,Annual!U48)</f>
        <v>6.1717052301343642</v>
      </c>
      <c r="V48" s="133">
        <f>IF(V$2,Annual!V48-MeanTrendFinal!V48,Annual!V48)</f>
        <v>-1.3108147686852265</v>
      </c>
      <c r="W48" s="133">
        <f>IF(W$2,Annual!W48-MeanTrendFinal!W48,Annual!W48)</f>
        <v>-37.525185973542136</v>
      </c>
      <c r="X48" s="133">
        <f>IF(X$2,Annual!X48-MeanTrendFinal!X48,Annual!X48)</f>
        <v>5.7573426324773358E-2</v>
      </c>
      <c r="Y48" s="133">
        <f>IF(Y$2,Annual!Y48-MeanTrendFinal!Y48,Annual!Y48)</f>
        <v>0.11745725610734425</v>
      </c>
      <c r="Z48" s="133">
        <f>IF(Z$2,Annual!Z48-MeanTrendFinal!Z48,Annual!Z48)</f>
        <v>0.68890251425699489</v>
      </c>
      <c r="AA48" s="133">
        <f>IF(AA$2,Annual!AA48-MeanTrendFinal!AA48,Annual!AA48)</f>
        <v>-4.5609642259179282</v>
      </c>
      <c r="AB48" s="133">
        <f>IF(AB$2,Annual!AB48-MeanTrendFinal!AB48,Annual!AB48)</f>
        <v>1.7517364906291153</v>
      </c>
      <c r="AC48" s="160">
        <f t="shared" si="0"/>
        <v>-2.8092277352888129</v>
      </c>
      <c r="AD48" s="133">
        <f>IF(AD$2,Annual!AC48-MeanTrendFinal!AC48,Annual!AC48)</f>
        <v>-1.6324198695584791</v>
      </c>
      <c r="AE48" s="133">
        <f>IF(AE$2,Annual!AD48-MeanTrendFinal!AD48,Annual!AD48)</f>
        <v>0.84328212461194996</v>
      </c>
    </row>
    <row r="49" spans="1:31">
      <c r="A49" t="s">
        <v>446</v>
      </c>
      <c r="B49" s="133">
        <f>IF(B$2,Annual!B49-MeanTrendFinal!B49,Annual!B49)</f>
        <v>1.19490329997886</v>
      </c>
      <c r="C49" s="133">
        <f>IF(C$2,Annual!C49-MeanTrendFinal!C49,Annual!C49)</f>
        <v>1.3293369376021911</v>
      </c>
      <c r="D49" s="133">
        <f>IF(D$2,Annual!D49-MeanTrendFinal!D49,Annual!D49)</f>
        <v>-27.847607096342699</v>
      </c>
      <c r="E49" s="133">
        <f>IF(E$2,Annual!E49-MeanTrendFinal!E49,Annual!E49)</f>
        <v>-21.429877533869558</v>
      </c>
      <c r="F49" s="133">
        <f>IF(F$2,Annual!F49-MeanTrendFinal!F49,Annual!F49)</f>
        <v>-8.1970523756342573</v>
      </c>
      <c r="G49" s="133">
        <f>IF(G$2,Annual!G49-MeanTrendFinal!G49,Annual!G49)</f>
        <v>2.0602487404572316</v>
      </c>
      <c r="H49" s="133">
        <f>IF(H$2,Annual!H49-MeanTrendFinal!H49,Annual!H49)</f>
        <v>3.7622780473577526</v>
      </c>
      <c r="I49" s="133">
        <f>IF(I$2,Annual!I49-MeanTrendFinal!I49,Annual!I49)</f>
        <v>0.51068233398723206</v>
      </c>
      <c r="J49" s="133">
        <f>IF(J$2,Annual!J49-MeanTrendFinal!J49,Annual!J49)</f>
        <v>0.79903415691287283</v>
      </c>
      <c r="K49" s="133">
        <f>IF(K$2,Annual!K49-MeanTrendFinal!K49,Annual!K49)</f>
        <v>0.65127539450980176</v>
      </c>
      <c r="L49" s="133">
        <f>IF(L$2,Annual!L49-MeanTrendFinal!L49,Annual!L49)</f>
        <v>0.14059306052250772</v>
      </c>
      <c r="M49" s="133">
        <f>IF(M$2,Annual!M49-MeanTrendFinal!M49,Annual!M49)</f>
        <v>-21.491125198187547</v>
      </c>
      <c r="N49" s="133">
        <f>IF(N$2,Annual!N49-MeanTrendFinal!N49,Annual!N49)</f>
        <v>-0.80552809581604379</v>
      </c>
      <c r="O49" s="133">
        <f>IF(O$2,Annual!O49-MeanTrendFinal!O49,Annual!O49)</f>
        <v>-10.164862905411141</v>
      </c>
      <c r="P49" s="133">
        <f>IF(P$2,Annual!P49-MeanTrendFinal!P49,Annual!P49)</f>
        <v>-7.2357001759351549</v>
      </c>
      <c r="Q49" s="133">
        <f>IF(Q$2,Annual!Q49-MeanTrendFinal!Q49,Annual!Q49)</f>
        <v>12.889720071263355</v>
      </c>
      <c r="R49" s="133">
        <f>IF(R$2,Annual!R49-MeanTrendFinal!R49,Annual!R49)</f>
        <v>-0.78705022968172189</v>
      </c>
      <c r="S49" s="133">
        <f>IF(S$2,Annual!S49-MeanTrendFinal!S49,Annual!S49)</f>
        <v>0.96356686252808266</v>
      </c>
      <c r="T49" s="133">
        <f>IF(T$2,Annual!T49-MeanTrendFinal!T49,Annual!T49)</f>
        <v>-0.35721722389330995</v>
      </c>
      <c r="U49" s="133">
        <f>IF(U$2,Annual!U49-MeanTrendFinal!U49,Annual!U49)</f>
        <v>6.0485302545555442</v>
      </c>
      <c r="V49" s="133">
        <f>IF(V$2,Annual!V49-MeanTrendFinal!V49,Annual!V49)</f>
        <v>-1.5896339923853484</v>
      </c>
      <c r="W49" s="133">
        <f>IF(W$2,Annual!W49-MeanTrendFinal!W49,Annual!W49)</f>
        <v>-46.437943746121789</v>
      </c>
      <c r="X49" s="133">
        <f>IF(X$2,Annual!X49-MeanTrendFinal!X49,Annual!X49)</f>
        <v>-2.9489257770644706E-2</v>
      </c>
      <c r="Y49" s="133">
        <f>IF(Y$2,Annual!Y49-MeanTrendFinal!Y49,Annual!Y49)</f>
        <v>8.1576728811371457E-2</v>
      </c>
      <c r="Z49" s="133">
        <f>IF(Z$2,Annual!Z49-MeanTrendFinal!Z49,Annual!Z49)</f>
        <v>-0.70922624974701876</v>
      </c>
      <c r="AA49" s="133">
        <f>IF(AA$2,Annual!AA49-MeanTrendFinal!AA49,Annual!AA49)</f>
        <v>-6.0726342050937774</v>
      </c>
      <c r="AB49" s="133">
        <f>IF(AB$2,Annual!AB49-MeanTrendFinal!AB49,Annual!AB49)</f>
        <v>1.9413240155737217</v>
      </c>
      <c r="AC49" s="160">
        <f t="shared" si="0"/>
        <v>-4.1313101895200557</v>
      </c>
      <c r="AD49" s="133">
        <f>IF(AD$2,Annual!AC49-MeanTrendFinal!AC49,Annual!AC49)</f>
        <v>-1.7832856158318791</v>
      </c>
      <c r="AE49" s="133">
        <f>IF(AE$2,Annual!AD49-MeanTrendFinal!AD49,Annual!AD49)</f>
        <v>0.84331558518320016</v>
      </c>
    </row>
    <row r="50" spans="1:31">
      <c r="A50" t="s">
        <v>447</v>
      </c>
      <c r="B50" s="133">
        <f>IF(B$2,Annual!B50-MeanTrendFinal!B50,Annual!B50)</f>
        <v>1.1888784628824411</v>
      </c>
      <c r="C50" s="133">
        <f>IF(C$2,Annual!C50-MeanTrendFinal!C50,Annual!C50)</f>
        <v>1.0577366114872842</v>
      </c>
      <c r="D50" s="133">
        <f>IF(D$2,Annual!D50-MeanTrendFinal!D50,Annual!D50)</f>
        <v>-25.089604413276902</v>
      </c>
      <c r="E50" s="133">
        <f>IF(E$2,Annual!E50-MeanTrendFinal!E50,Annual!E50)</f>
        <v>-18.018118842549256</v>
      </c>
      <c r="F50" s="133">
        <f>IF(F$2,Annual!F50-MeanTrendFinal!F50,Annual!F50)</f>
        <v>-6.4044025659145518</v>
      </c>
      <c r="G50" s="133">
        <f>IF(G$2,Annual!G50-MeanTrendFinal!G50,Annual!G50)</f>
        <v>1.078816054178438</v>
      </c>
      <c r="H50" s="133">
        <f>IF(H$2,Annual!H50-MeanTrendFinal!H50,Annual!H50)</f>
        <v>3.6980201632878567</v>
      </c>
      <c r="I50" s="133">
        <f>IF(I$2,Annual!I50-MeanTrendFinal!I50,Annual!I50)</f>
        <v>0.96338899055954241</v>
      </c>
      <c r="J50" s="133">
        <f>IF(J$2,Annual!J50-MeanTrendFinal!J50,Annual!J50)</f>
        <v>0.53875095632427705</v>
      </c>
      <c r="K50" s="133">
        <f>IF(K$2,Annual!K50-MeanTrendFinal!K50,Annual!K50)</f>
        <v>0.6098387049616536</v>
      </c>
      <c r="L50" s="133">
        <f>IF(L$2,Annual!L50-MeanTrendFinal!L50,Annual!L50)</f>
        <v>-0.35355028559787249</v>
      </c>
      <c r="M50" s="133">
        <f>IF(M$2,Annual!M50-MeanTrendFinal!M50,Annual!M50)</f>
        <v>-22.146132910594815</v>
      </c>
      <c r="N50" s="133">
        <f>IF(N$2,Annual!N50-MeanTrendFinal!N50,Annual!N50)</f>
        <v>2.0879560755885151</v>
      </c>
      <c r="O50" s="133">
        <f>IF(O$2,Annual!O50-MeanTrendFinal!O50,Annual!O50)</f>
        <v>-11.703877325099732</v>
      </c>
      <c r="P50" s="133">
        <f>IF(P$2,Annual!P50-MeanTrendFinal!P50,Annual!P50)</f>
        <v>-8.8278235314330633</v>
      </c>
      <c r="Q50" s="133">
        <f>IF(Q$2,Annual!Q50-MeanTrendFinal!Q50,Annual!Q50)</f>
        <v>12.122422310568254</v>
      </c>
      <c r="R50" s="133">
        <f>IF(R$2,Annual!R50-MeanTrendFinal!R50,Annual!R50)</f>
        <v>-0.78705022968172189</v>
      </c>
      <c r="S50" s="133">
        <f>IF(S$2,Annual!S50-MeanTrendFinal!S50,Annual!S50)</f>
        <v>0.98810808483033319</v>
      </c>
      <c r="T50" s="133">
        <f>IF(T$2,Annual!T50-MeanTrendFinal!T50,Annual!T50)</f>
        <v>-0.35721722389330995</v>
      </c>
      <c r="U50" s="133">
        <f>IF(U$2,Annual!U50-MeanTrendFinal!U50,Annual!U50)</f>
        <v>5.8897065414080316</v>
      </c>
      <c r="V50" s="133">
        <f>IF(V$2,Annual!V50-MeanTrendFinal!V50,Annual!V50)</f>
        <v>-1.6444839477426429</v>
      </c>
      <c r="W50" s="133">
        <f>IF(W$2,Annual!W50-MeanTrendFinal!W50,Annual!W50)</f>
        <v>-62.707696112988344</v>
      </c>
      <c r="X50" s="133">
        <f>IF(X$2,Annual!X50-MeanTrendFinal!X50,Annual!X50)</f>
        <v>-0.51292020028024421</v>
      </c>
      <c r="Y50" s="133">
        <f>IF(Y$2,Annual!Y50-MeanTrendFinal!Y50,Annual!Y50)</f>
        <v>-0.49154701243225929</v>
      </c>
      <c r="Z50" s="133">
        <f>IF(Z$2,Annual!Z50-MeanTrendFinal!Z50,Annual!Z50)</f>
        <v>1.9616482559496262</v>
      </c>
      <c r="AA50" s="133">
        <f>IF(AA$2,Annual!AA50-MeanTrendFinal!AA50,Annual!AA50)</f>
        <v>-3.663630337753375</v>
      </c>
      <c r="AB50" s="133">
        <f>IF(AB$2,Annual!AB50-MeanTrendFinal!AB50,Annual!AB50)</f>
        <v>2.2792409637026187</v>
      </c>
      <c r="AC50" s="160">
        <f t="shared" si="0"/>
        <v>-1.3843893740507562</v>
      </c>
      <c r="AD50" s="133">
        <f>IF(AD$2,Annual!AC50-MeanTrendFinal!AC50,Annual!AC50)</f>
        <v>-2.0863563743078695</v>
      </c>
      <c r="AE50" s="133">
        <f>IF(AE$2,Annual!AD50-MeanTrendFinal!AD50,Annual!AD50)</f>
        <v>0.87159860086197005</v>
      </c>
    </row>
    <row r="51" spans="1:31">
      <c r="A51" t="s">
        <v>448</v>
      </c>
      <c r="B51" s="133">
        <f>IF(B$2,Annual!B51-MeanTrendFinal!B51,Annual!B51)</f>
        <v>-0.39250714391614994</v>
      </c>
      <c r="C51" s="133">
        <f>IF(C$2,Annual!C51-MeanTrendFinal!C51,Annual!C51)</f>
        <v>-2.0216449067195743</v>
      </c>
      <c r="D51" s="133">
        <f>IF(D$2,Annual!D51-MeanTrendFinal!D51,Annual!D51)</f>
        <v>-21.786277683165736</v>
      </c>
      <c r="E51" s="133">
        <f>IF(E$2,Annual!E51-MeanTrendFinal!E51,Annual!E51)</f>
        <v>-16.16988500843172</v>
      </c>
      <c r="F51" s="133">
        <f>IF(F$2,Annual!F51-MeanTrendFinal!F51,Annual!F51)</f>
        <v>-5.396299090181401</v>
      </c>
      <c r="G51" s="133">
        <f>IF(G$2,Annual!G51-MeanTrendFinal!G51,Annual!G51)</f>
        <v>9.4295309145869144E-2</v>
      </c>
      <c r="H51" s="133">
        <f>IF(H$2,Annual!H51-MeanTrendFinal!H51,Annual!H51)</f>
        <v>-3.1201660836491181</v>
      </c>
      <c r="I51" s="133">
        <f>IF(I$2,Annual!I51-MeanTrendFinal!I51,Annual!I51)</f>
        <v>0.40410392899561243</v>
      </c>
      <c r="J51" s="133">
        <f>IF(J$2,Annual!J51-MeanTrendFinal!J51,Annual!J51)</f>
        <v>1.1502167675086188</v>
      </c>
      <c r="K51" s="133">
        <f>IF(K$2,Annual!K51-MeanTrendFinal!K51,Annual!K51)</f>
        <v>0.93865273561572238</v>
      </c>
      <c r="L51" s="133">
        <f>IF(L$2,Annual!L51-MeanTrendFinal!L51,Annual!L51)</f>
        <v>0.53454880662015358</v>
      </c>
      <c r="M51" s="133">
        <f>IF(M$2,Annual!M51-MeanTrendFinal!M51,Annual!M51)</f>
        <v>-20.154407236452812</v>
      </c>
      <c r="N51" s="133">
        <f>IF(N$2,Annual!N51-MeanTrendFinal!N51,Annual!N51)</f>
        <v>5.730659254320436</v>
      </c>
      <c r="O51" s="133">
        <f>IF(O$2,Annual!O51-MeanTrendFinal!O51,Annual!O51)</f>
        <v>-8.4116463164367019</v>
      </c>
      <c r="P51" s="133">
        <f>IF(P$2,Annual!P51-MeanTrendFinal!P51,Annual!P51)</f>
        <v>-3.6859396647615994</v>
      </c>
      <c r="Q51" s="133">
        <f>IF(Q$2,Annual!Q51-MeanTrendFinal!Q51,Annual!Q51)</f>
        <v>10.667853892979338</v>
      </c>
      <c r="R51" s="133">
        <f>IF(R$2,Annual!R51-MeanTrendFinal!R51,Annual!R51)</f>
        <v>-0.78705022968172189</v>
      </c>
      <c r="S51" s="133">
        <f>IF(S$2,Annual!S51-MeanTrendFinal!S51,Annual!S51)</f>
        <v>0.94608104006629645</v>
      </c>
      <c r="T51" s="133">
        <f>IF(T$2,Annual!T51-MeanTrendFinal!T51,Annual!T51)</f>
        <v>-0.35721722389330995</v>
      </c>
      <c r="U51" s="133">
        <f>IF(U$2,Annual!U51-MeanTrendFinal!U51,Annual!U51)</f>
        <v>4.1774883066432267</v>
      </c>
      <c r="V51" s="133">
        <f>IF(V$2,Annual!V51-MeanTrendFinal!V51,Annual!V51)</f>
        <v>-3.6457386955151279</v>
      </c>
      <c r="W51" s="133">
        <f>IF(W$2,Annual!W51-MeanTrendFinal!W51,Annual!W51)</f>
        <v>-71.320404892784666</v>
      </c>
      <c r="X51" s="133">
        <f>IF(X$2,Annual!X51-MeanTrendFinal!X51,Annual!X51)</f>
        <v>0.41255304314782126</v>
      </c>
      <c r="Y51" s="133">
        <f>IF(Y$2,Annual!Y51-MeanTrendFinal!Y51,Annual!Y51)</f>
        <v>0.50433297638723318</v>
      </c>
      <c r="Z51" s="133">
        <f>IF(Z$2,Annual!Z51-MeanTrendFinal!Z51,Annual!Z51)</f>
        <v>3.2691804844007493</v>
      </c>
      <c r="AA51" s="133">
        <f>IF(AA$2,Annual!AA51-MeanTrendFinal!AA51,Annual!AA51)</f>
        <v>-2.2940809653188126</v>
      </c>
      <c r="AB51" s="133">
        <f>IF(AB$2,Annual!AB51-MeanTrendFinal!AB51,Annual!AB51)</f>
        <v>2.2932701294919537</v>
      </c>
      <c r="AC51" s="160">
        <f t="shared" si="0"/>
        <v>-8.1083582685881339E-4</v>
      </c>
      <c r="AD51" s="133">
        <f>IF(AD$2,Annual!AC51-MeanTrendFinal!AC51,Annual!AC51)</f>
        <v>-2.1387031706951998</v>
      </c>
      <c r="AE51" s="133">
        <f>IF(AE$2,Annual!AD51-MeanTrendFinal!AD51,Annual!AD51)</f>
        <v>0.74726465876295012</v>
      </c>
    </row>
    <row r="52" spans="1:31">
      <c r="A52" t="s">
        <v>449</v>
      </c>
      <c r="B52" s="133">
        <f>IF(B$2,Annual!B52-MeanTrendFinal!B52,Annual!B52)</f>
        <v>0.68677397867786139</v>
      </c>
      <c r="C52" s="133">
        <f>IF(C$2,Annual!C52-MeanTrendFinal!C52,Annual!C52)</f>
        <v>1.3614256973592784</v>
      </c>
      <c r="D52" s="133">
        <f>IF(D$2,Annual!D52-MeanTrendFinal!D52,Annual!D52)</f>
        <v>-18.609659442015754</v>
      </c>
      <c r="E52" s="133">
        <f>IF(E$2,Annual!E52-MeanTrendFinal!E52,Annual!E52)</f>
        <v>-12.394889185518196</v>
      </c>
      <c r="F52" s="133">
        <f>IF(F$2,Annual!F52-MeanTrendFinal!F52,Annual!F52)</f>
        <v>-4.2754973367846105</v>
      </c>
      <c r="G52" s="133">
        <f>IF(G$2,Annual!G52-MeanTrendFinal!G52,Annual!G52)</f>
        <v>0.33754032593729599</v>
      </c>
      <c r="H52" s="133">
        <f>IF(H$2,Annual!H52-MeanTrendFinal!H52,Annual!H52)</f>
        <v>3.2513129810900869</v>
      </c>
      <c r="I52" s="133">
        <f>IF(I$2,Annual!I52-MeanTrendFinal!I52,Annual!I52)</f>
        <v>2.8865561895939584E-2</v>
      </c>
      <c r="J52" s="133">
        <f>IF(J$2,Annual!J52-MeanTrendFinal!J52,Annual!J52)</f>
        <v>1.6852538026639134</v>
      </c>
      <c r="K52" s="133">
        <f>IF(K$2,Annual!K52-MeanTrendFinal!K52,Annual!K52)</f>
        <v>1.0749684007375111</v>
      </c>
      <c r="L52" s="133">
        <f>IF(L$2,Annual!L52-MeanTrendFinal!L52,Annual!L52)</f>
        <v>1.0461028388415368</v>
      </c>
      <c r="M52" s="133">
        <f>IF(M$2,Annual!M52-MeanTrendFinal!M52,Annual!M52)</f>
        <v>-20.461920874601049</v>
      </c>
      <c r="N52" s="133">
        <f>IF(N$2,Annual!N52-MeanTrendFinal!N52,Annual!N52)</f>
        <v>0.39337210216467966</v>
      </c>
      <c r="O52" s="133">
        <f>IF(O$2,Annual!O52-MeanTrendFinal!O52,Annual!O52)</f>
        <v>-8.1064399442178026</v>
      </c>
      <c r="P52" s="133">
        <f>IF(P$2,Annual!P52-MeanTrendFinal!P52,Annual!P52)</f>
        <v>-4.9505737740338835</v>
      </c>
      <c r="Q52" s="133">
        <f>IF(Q$2,Annual!Q52-MeanTrendFinal!Q52,Annual!Q52)</f>
        <v>10.283298897192935</v>
      </c>
      <c r="R52" s="133">
        <f>IF(R$2,Annual!R52-MeanTrendFinal!R52,Annual!R52)</f>
        <v>-0.78705022968172189</v>
      </c>
      <c r="S52" s="133">
        <f>IF(S$2,Annual!S52-MeanTrendFinal!S52,Annual!S52)</f>
        <v>0.95360825712285346</v>
      </c>
      <c r="T52" s="133">
        <f>IF(T$2,Annual!T52-MeanTrendFinal!T52,Annual!T52)</f>
        <v>-0.35721722389330995</v>
      </c>
      <c r="U52" s="133">
        <f>IF(U$2,Annual!U52-MeanTrendFinal!U52,Annual!U52)</f>
        <v>3.9258107258882546</v>
      </c>
      <c r="V52" s="133">
        <f>IF(V$2,Annual!V52-MeanTrendFinal!V52,Annual!V52)</f>
        <v>-0.76223487347387242</v>
      </c>
      <c r="W52" s="133">
        <f>IF(W$2,Annual!W52-MeanTrendFinal!W52,Annual!W52)</f>
        <v>-69.281248595766215</v>
      </c>
      <c r="X52" s="133">
        <f>IF(X$2,Annual!X52-MeanTrendFinal!X52,Annual!X52)</f>
        <v>0.61554810085293443</v>
      </c>
      <c r="Y52" s="133">
        <f>IF(Y$2,Annual!Y52-MeanTrendFinal!Y52,Annual!Y52)</f>
        <v>0.67899582051773522</v>
      </c>
      <c r="Z52" s="133">
        <f>IF(Z$2,Annual!Z52-MeanTrendFinal!Z52,Annual!Z52)</f>
        <v>3.2155805313942096</v>
      </c>
      <c r="AA52" s="133">
        <f>IF(AA$2,Annual!AA52-MeanTrendFinal!AA52,Annual!AA52)</f>
        <v>-2.2106258691148355</v>
      </c>
      <c r="AB52" s="133">
        <f>IF(AB$2,Annual!AB52-MeanTrendFinal!AB52,Annual!AB52)</f>
        <v>2.2322613900541501</v>
      </c>
      <c r="AC52" s="160">
        <f t="shared" si="0"/>
        <v>2.1635520939314645E-2</v>
      </c>
      <c r="AD52" s="133">
        <f>IF(AD$2,Annual!AC52-MeanTrendFinal!AC52,Annual!AC52)</f>
        <v>-2.0478523110133597</v>
      </c>
      <c r="AE52" s="133">
        <f>IF(AE$2,Annual!AD52-MeanTrendFinal!AD52,Annual!AD52)</f>
        <v>0.71213714091339031</v>
      </c>
    </row>
    <row r="53" spans="1:31">
      <c r="A53" t="s">
        <v>450</v>
      </c>
      <c r="B53" s="133">
        <f>IF(B$2,Annual!B53-MeanTrendFinal!B53,Annual!B53)</f>
        <v>-1.4588170267194456</v>
      </c>
      <c r="C53" s="133">
        <f>IF(C$2,Annual!C53-MeanTrendFinal!C53,Annual!C53)</f>
        <v>-1.2425879216835103</v>
      </c>
      <c r="D53" s="133">
        <f>IF(D$2,Annual!D53-MeanTrendFinal!D53,Annual!D53)</f>
        <v>-19.255870163373174</v>
      </c>
      <c r="E53" s="133">
        <f>IF(E$2,Annual!E53-MeanTrendFinal!E53,Annual!E53)</f>
        <v>-11.998741112344078</v>
      </c>
      <c r="F53" s="133">
        <f>IF(F$2,Annual!F53-MeanTrendFinal!F53,Annual!F53)</f>
        <v>-5.1848492125268422</v>
      </c>
      <c r="G53" s="133">
        <f>IF(G$2,Annual!G53-MeanTrendFinal!G53,Annual!G53)</f>
        <v>-2.9517613796485604</v>
      </c>
      <c r="H53" s="133">
        <f>IF(H$2,Annual!H53-MeanTrendFinal!H53,Annual!H53)</f>
        <v>-7.9395290742850628</v>
      </c>
      <c r="I53" s="133">
        <f>IF(I$2,Annual!I53-MeanTrendFinal!I53,Annual!I53)</f>
        <v>0.34037454071382667</v>
      </c>
      <c r="J53" s="133">
        <f>IF(J$2,Annual!J53-MeanTrendFinal!J53,Annual!J53)</f>
        <v>0.89963711147207637</v>
      </c>
      <c r="K53" s="133">
        <f>IF(K$2,Annual!K53-MeanTrendFinal!K53,Annual!K53)</f>
        <v>1.2643415086992673</v>
      </c>
      <c r="L53" s="133">
        <f>IF(L$2,Annual!L53-MeanTrendFinal!L53,Annual!L53)</f>
        <v>0.92396696798541111</v>
      </c>
      <c r="M53" s="133">
        <f>IF(M$2,Annual!M53-MeanTrendFinal!M53,Annual!M53)</f>
        <v>-19.421729165119075</v>
      </c>
      <c r="N53" s="133">
        <f>IF(N$2,Annual!N53-MeanTrendFinal!N53,Annual!N53)</f>
        <v>2.8257807451734784</v>
      </c>
      <c r="O53" s="133">
        <f>IF(O$2,Annual!O53-MeanTrendFinal!O53,Annual!O53)</f>
        <v>-10.600903536108142</v>
      </c>
      <c r="P53" s="133">
        <f>IF(P$2,Annual!P53-MeanTrendFinal!P53,Annual!P53)</f>
        <v>-7.5278601946728019</v>
      </c>
      <c r="Q53" s="133">
        <f>IF(Q$2,Annual!Q53-MeanTrendFinal!Q53,Annual!Q53)</f>
        <v>9.6720143260351961</v>
      </c>
      <c r="R53" s="133">
        <f>IF(R$2,Annual!R53-MeanTrendFinal!R53,Annual!R53)</f>
        <v>-0.78705022968172189</v>
      </c>
      <c r="S53" s="133">
        <f>IF(S$2,Annual!S53-MeanTrendFinal!S53,Annual!S53)</f>
        <v>0.93757828834317514</v>
      </c>
      <c r="T53" s="133">
        <f>IF(T$2,Annual!T53-MeanTrendFinal!T53,Annual!T53)</f>
        <v>-0.35721722389330995</v>
      </c>
      <c r="U53" s="133">
        <f>IF(U$2,Annual!U53-MeanTrendFinal!U53,Annual!U53)</f>
        <v>3.8651620542274259</v>
      </c>
      <c r="V53" s="133">
        <f>IF(V$2,Annual!V53-MeanTrendFinal!V53,Annual!V53)</f>
        <v>-1.6015063024762031</v>
      </c>
      <c r="W53" s="133">
        <f>IF(W$2,Annual!W53-MeanTrendFinal!W53,Annual!W53)</f>
        <v>-73.546589336734542</v>
      </c>
      <c r="X53" s="133">
        <f>IF(X$2,Annual!X53-MeanTrendFinal!X53,Annual!X53)</f>
        <v>-0.15745461164924546</v>
      </c>
      <c r="Y53" s="133">
        <f>IF(Y$2,Annual!Y53-MeanTrendFinal!Y53,Annual!Y53)</f>
        <v>-0.15266168258683066</v>
      </c>
      <c r="Z53" s="133">
        <f>IF(Z$2,Annual!Z53-MeanTrendFinal!Z53,Annual!Z53)</f>
        <v>3.5329161047234265</v>
      </c>
      <c r="AA53" s="133">
        <f>IF(AA$2,Annual!AA53-MeanTrendFinal!AA53,Annual!AA53)</f>
        <v>-1.3463395042176103</v>
      </c>
      <c r="AB53" s="133">
        <f>IF(AB$2,Annual!AB53-MeanTrendFinal!AB53,Annual!AB53)</f>
        <v>1.7613569082589038</v>
      </c>
      <c r="AC53" s="160">
        <f t="shared" si="0"/>
        <v>0.4150174040412935</v>
      </c>
      <c r="AD53" s="133">
        <f>IF(AD$2,Annual!AC53-MeanTrendFinal!AC53,Annual!AC53)</f>
        <v>-1.6666357756107582</v>
      </c>
      <c r="AE53" s="133">
        <f>IF(AE$2,Annual!AD53-MeanTrendFinal!AD53,Annual!AD53)</f>
        <v>0.42399661237126973</v>
      </c>
    </row>
    <row r="54" spans="1:31">
      <c r="A54" t="s">
        <v>451</v>
      </c>
      <c r="B54" s="133">
        <f>IF(B$2,Annual!B54-MeanTrendFinal!B54,Annual!B54)</f>
        <v>-4.4364619714413482</v>
      </c>
      <c r="C54" s="133">
        <f>IF(C$2,Annual!C54-MeanTrendFinal!C54,Annual!C54)</f>
        <v>-4.3518578959222811</v>
      </c>
      <c r="D54" s="133">
        <f>IF(D$2,Annual!D54-MeanTrendFinal!D54,Annual!D54)</f>
        <v>-17.300179838652411</v>
      </c>
      <c r="E54" s="133">
        <f>IF(E$2,Annual!E54-MeanTrendFinal!E54,Annual!E54)</f>
        <v>-10.399966603374878</v>
      </c>
      <c r="F54" s="133">
        <f>IF(F$2,Annual!F54-MeanTrendFinal!F54,Annual!F54)</f>
        <v>-6.9150434937134833</v>
      </c>
      <c r="G54" s="133">
        <f>IF(G$2,Annual!G54-MeanTrendFinal!G54,Annual!G54)</f>
        <v>-3.9660451488559629</v>
      </c>
      <c r="H54" s="133">
        <f>IF(H$2,Annual!H54-MeanTrendFinal!H54,Annual!H54)</f>
        <v>-15.714776934451232</v>
      </c>
      <c r="I54" s="133">
        <f>IF(I$2,Annual!I54-MeanTrendFinal!I54,Annual!I54)</f>
        <v>0.28637808202986859</v>
      </c>
      <c r="J54" s="133">
        <f>IF(J$2,Annual!J54-MeanTrendFinal!J54,Annual!J54)</f>
        <v>0.91241998120706047</v>
      </c>
      <c r="K54" s="133">
        <f>IF(K$2,Annual!K54-MeanTrendFinal!K54,Annual!K54)</f>
        <v>1.4860424043758556</v>
      </c>
      <c r="L54" s="133">
        <f>IF(L$2,Annual!L54-MeanTrendFinal!L54,Annual!L54)</f>
        <v>1.19966432234598</v>
      </c>
      <c r="M54" s="133">
        <f>IF(M$2,Annual!M54-MeanTrendFinal!M54,Annual!M54)</f>
        <v>-19.612502266157037</v>
      </c>
      <c r="N54" s="133">
        <f>IF(N$2,Annual!N54-MeanTrendFinal!N54,Annual!N54)</f>
        <v>-0.74541689132061606</v>
      </c>
      <c r="O54" s="133">
        <f>IF(O$2,Annual!O54-MeanTrendFinal!O54,Annual!O54)</f>
        <v>-6.4096807709301791</v>
      </c>
      <c r="P54" s="133">
        <f>IF(P$2,Annual!P54-MeanTrendFinal!P54,Annual!P54)</f>
        <v>-2.7452692278812285</v>
      </c>
      <c r="Q54" s="133">
        <f>IF(Q$2,Annual!Q54-MeanTrendFinal!Q54,Annual!Q54)</f>
        <v>8.9414142999628439</v>
      </c>
      <c r="R54" s="133">
        <f>IF(R$2,Annual!R54-MeanTrendFinal!R54,Annual!R54)</f>
        <v>-0.78705022968172189</v>
      </c>
      <c r="S54" s="133">
        <f>IF(S$2,Annual!S54-MeanTrendFinal!S54,Annual!S54)</f>
        <v>0.85522319964887994</v>
      </c>
      <c r="T54" s="133">
        <f>IF(T$2,Annual!T54-MeanTrendFinal!T54,Annual!T54)</f>
        <v>-0.35721722389330995</v>
      </c>
      <c r="U54" s="133">
        <f>IF(U$2,Annual!U54-MeanTrendFinal!U54,Annual!U54)</f>
        <v>3.6294016690748663</v>
      </c>
      <c r="V54" s="133">
        <f>IF(V$2,Annual!V54-MeanTrendFinal!V54,Annual!V54)</f>
        <v>1.1564094965267271</v>
      </c>
      <c r="W54" s="133">
        <f>IF(W$2,Annual!W54-MeanTrendFinal!W54,Annual!W54)</f>
        <v>-81.805122673405947</v>
      </c>
      <c r="X54" s="133">
        <f>IF(X$2,Annual!X54-MeanTrendFinal!X54,Annual!X54)</f>
        <v>-5.8944271445439789E-2</v>
      </c>
      <c r="Y54" s="133">
        <f>IF(Y$2,Annual!Y54-MeanTrendFinal!Y54,Annual!Y54)</f>
        <v>-7.9814663876432657E-2</v>
      </c>
      <c r="Z54" s="133">
        <f>IF(Z$2,Annual!Z54-MeanTrendFinal!Z54,Annual!Z54)</f>
        <v>0.63492300138716473</v>
      </c>
      <c r="AA54" s="133">
        <f>IF(AA$2,Annual!AA54-MeanTrendFinal!AA54,Annual!AA54)</f>
        <v>-2.4266911279279952</v>
      </c>
      <c r="AB54" s="133">
        <f>IF(AB$2,Annual!AB54-MeanTrendFinal!AB54,Annual!AB54)</f>
        <v>1.9761738405733809E-2</v>
      </c>
      <c r="AC54" s="160">
        <f t="shared" si="0"/>
        <v>-2.4069293895222614</v>
      </c>
      <c r="AD54" s="133">
        <f>IF(AD$2,Annual!AC54-MeanTrendFinal!AC54,Annual!AC54)</f>
        <v>-8.4241573668997205E-3</v>
      </c>
      <c r="AE54" s="133">
        <f>IF(AE$2,Annual!AD54-MeanTrendFinal!AD54,Annual!AD54)</f>
        <v>0.18681840767158997</v>
      </c>
    </row>
    <row r="55" spans="1:31">
      <c r="A55" t="s">
        <v>452</v>
      </c>
      <c r="B55" s="133">
        <f>IF(B$2,Annual!B55-MeanTrendFinal!B55,Annual!B55)</f>
        <v>-0.99558829063917786</v>
      </c>
      <c r="C55" s="133">
        <f>IF(C$2,Annual!C55-MeanTrendFinal!C55,Annual!C55)</f>
        <v>-2.0828468400040681</v>
      </c>
      <c r="D55" s="133">
        <f>IF(D$2,Annual!D55-MeanTrendFinal!D55,Annual!D55)</f>
        <v>-4.3617874939805006</v>
      </c>
      <c r="E55" s="133">
        <f>IF(E$2,Annual!E55-MeanTrendFinal!E55,Annual!E55)</f>
        <v>-3.7523826730905512</v>
      </c>
      <c r="F55" s="133">
        <f>IF(F$2,Annual!F55-MeanTrendFinal!F55,Annual!F55)</f>
        <v>-2.9388014178177855</v>
      </c>
      <c r="G55" s="133">
        <f>IF(G$2,Annual!G55-MeanTrendFinal!G55,Annual!G55)</f>
        <v>-1.2441114156888928</v>
      </c>
      <c r="H55" s="133">
        <f>IF(H$2,Annual!H55-MeanTrendFinal!H55,Annual!H55)</f>
        <v>-6.1087226487482278</v>
      </c>
      <c r="I55" s="133">
        <f>IF(I$2,Annual!I55-MeanTrendFinal!I55,Annual!I55)</f>
        <v>-0.15581925739809466</v>
      </c>
      <c r="J55" s="133">
        <f>IF(J$2,Annual!J55-MeanTrendFinal!J55,Annual!J55)</f>
        <v>0.49094361229576056</v>
      </c>
      <c r="K55" s="133">
        <f>IF(K$2,Annual!K55-MeanTrendFinal!K55,Annual!K55)</f>
        <v>0.81915172140526216</v>
      </c>
      <c r="L55" s="133">
        <f>IF(L$2,Annual!L55-MeanTrendFinal!L55,Annual!L55)</f>
        <v>0.97497097880339278</v>
      </c>
      <c r="M55" s="133">
        <f>IF(M$2,Annual!M55-MeanTrendFinal!M55,Annual!M55)</f>
        <v>-18.646349312761174</v>
      </c>
      <c r="N55" s="133">
        <f>IF(N$2,Annual!N55-MeanTrendFinal!N55,Annual!N55)</f>
        <v>4.1847149225239022</v>
      </c>
      <c r="O55" s="133">
        <f>IF(O$2,Annual!O55-MeanTrendFinal!O55,Annual!O55)</f>
        <v>-1.611858378716116</v>
      </c>
      <c r="P55" s="133">
        <f>IF(P$2,Annual!P55-MeanTrendFinal!P55,Annual!P55)</f>
        <v>2.6830616951853616</v>
      </c>
      <c r="Q55" s="133">
        <f>IF(Q$2,Annual!Q55-MeanTrendFinal!Q55,Annual!Q55)</f>
        <v>7.9552178286451181</v>
      </c>
      <c r="R55" s="133">
        <f>IF(R$2,Annual!R55-MeanTrendFinal!R55,Annual!R55)</f>
        <v>-0.78705022968172189</v>
      </c>
      <c r="S55" s="133">
        <f>IF(S$2,Annual!S55-MeanTrendFinal!S55,Annual!S55)</f>
        <v>0.79080630575343558</v>
      </c>
      <c r="T55" s="133">
        <f>IF(T$2,Annual!T55-MeanTrendFinal!T55,Annual!T55)</f>
        <v>-0.35721722389330995</v>
      </c>
      <c r="U55" s="133">
        <f>IF(U$2,Annual!U55-MeanTrendFinal!U55,Annual!U55)</f>
        <v>2.601559170301698</v>
      </c>
      <c r="V55" s="133">
        <f>IF(V$2,Annual!V55-MeanTrendFinal!V55,Annual!V55)</f>
        <v>-3.7356504919287943</v>
      </c>
      <c r="W55" s="133">
        <f>IF(W$2,Annual!W55-MeanTrendFinal!W55,Annual!W55)</f>
        <v>-87.678959776833494</v>
      </c>
      <c r="X55" s="133">
        <f>IF(X$2,Annual!X55-MeanTrendFinal!X55,Annual!X55)</f>
        <v>8.8715245371838058E-2</v>
      </c>
      <c r="Y55" s="133">
        <f>IF(Y$2,Annual!Y55-MeanTrendFinal!Y55,Annual!Y55)</f>
        <v>8.8361941109082243E-2</v>
      </c>
      <c r="Z55" s="133">
        <f>IF(Z$2,Annual!Z55-MeanTrendFinal!Z55,Annual!Z55)</f>
        <v>-0.15536429826977383</v>
      </c>
      <c r="AA55" s="133">
        <f>IF(AA$2,Annual!AA55-MeanTrendFinal!AA55,Annual!AA55)</f>
        <v>-2.0657918000046038</v>
      </c>
      <c r="AB55" s="133">
        <f>IF(AB$2,Annual!AB55-MeanTrendFinal!AB55,Annual!AB55)</f>
        <v>-1.0553785794017863</v>
      </c>
      <c r="AC55" s="160">
        <f t="shared" si="0"/>
        <v>-3.1211703794063901</v>
      </c>
      <c r="AD55" s="133">
        <f>IF(AD$2,Annual!AC55-MeanTrendFinal!AC55,Annual!AC55)</f>
        <v>0.99207175010588067</v>
      </c>
      <c r="AE55" s="133">
        <f>IF(AE$2,Annual!AD55-MeanTrendFinal!AD55,Annual!AD55)</f>
        <v>0.1649045509115401</v>
      </c>
    </row>
    <row r="56" spans="1:31">
      <c r="A56" t="s">
        <v>453</v>
      </c>
      <c r="B56" s="133">
        <f>IF(B$2,Annual!B56-MeanTrendFinal!B56,Annual!B56)</f>
        <v>-0.68154042431510364</v>
      </c>
      <c r="C56" s="133">
        <f>IF(C$2,Annual!C56-MeanTrendFinal!C56,Annual!C56)</f>
        <v>-0.24347730063144191</v>
      </c>
      <c r="D56" s="133">
        <f>IF(D$2,Annual!D56-MeanTrendFinal!D56,Annual!D56)</f>
        <v>-5.541651209093061</v>
      </c>
      <c r="E56" s="133">
        <f>IF(E$2,Annual!E56-MeanTrendFinal!E56,Annual!E56)</f>
        <v>-3.9851281718072187</v>
      </c>
      <c r="F56" s="133">
        <f>IF(F$2,Annual!F56-MeanTrendFinal!F56,Annual!F56)</f>
        <v>-4.210753563948856</v>
      </c>
      <c r="G56" s="133">
        <f>IF(G$2,Annual!G56-MeanTrendFinal!G56,Annual!G56)</f>
        <v>-1.6491459884507349</v>
      </c>
      <c r="H56" s="133">
        <f>IF(H$2,Annual!H56-MeanTrendFinal!H56,Annual!H56)</f>
        <v>-3.7367266211829682</v>
      </c>
      <c r="I56" s="133">
        <f>IF(I$2,Annual!I56-MeanTrendFinal!I56,Annual!I56)</f>
        <v>4.9485779839918087E-2</v>
      </c>
      <c r="J56" s="133">
        <f>IF(J$2,Annual!J56-MeanTrendFinal!J56,Annual!J56)</f>
        <v>0.21113791617979605</v>
      </c>
      <c r="K56" s="133">
        <f>IF(K$2,Annual!K56-MeanTrendFinal!K56,Annual!K56)</f>
        <v>0.50861123779956086</v>
      </c>
      <c r="L56" s="133">
        <f>IF(L$2,Annual!L56-MeanTrendFinal!L56,Annual!L56)</f>
        <v>0.45912545795961557</v>
      </c>
      <c r="M56" s="133">
        <f>IF(M$2,Annual!M56-MeanTrendFinal!M56,Annual!M56)</f>
        <v>-18.95500177055925</v>
      </c>
      <c r="N56" s="133">
        <f>IF(N$2,Annual!N56-MeanTrendFinal!N56,Annual!N56)</f>
        <v>0.21511074675002462</v>
      </c>
      <c r="O56" s="133">
        <f>IF(O$2,Annual!O56-MeanTrendFinal!O56,Annual!O56)</f>
        <v>-2.2253262858791549</v>
      </c>
      <c r="P56" s="133">
        <f>IF(P$2,Annual!P56-MeanTrendFinal!P56,Annual!P56)</f>
        <v>-0.21173621700800199</v>
      </c>
      <c r="Q56" s="133">
        <f>IF(Q$2,Annual!Q56-MeanTrendFinal!Q56,Annual!Q56)</f>
        <v>7.6623427283705041</v>
      </c>
      <c r="R56" s="133">
        <f>IF(R$2,Annual!R56-MeanTrendFinal!R56,Annual!R56)</f>
        <v>0.92024772599844984</v>
      </c>
      <c r="S56" s="133">
        <f>IF(S$2,Annual!S56-MeanTrendFinal!S56,Annual!S56)</f>
        <v>0.80692109387705169</v>
      </c>
      <c r="T56" s="133">
        <f>IF(T$2,Annual!T56-MeanTrendFinal!T56,Annual!T56)</f>
        <v>0.11332663212139238</v>
      </c>
      <c r="U56" s="133">
        <f>IF(U$2,Annual!U56-MeanTrendFinal!U56,Annual!U56)</f>
        <v>2.5392100253714602</v>
      </c>
      <c r="V56" s="133">
        <f>IF(V$2,Annual!V56-MeanTrendFinal!V56,Annual!V56)</f>
        <v>-0.59043768373457461</v>
      </c>
      <c r="W56" s="133">
        <f>IF(W$2,Annual!W56-MeanTrendFinal!W56,Annual!W56)</f>
        <v>-83.654594367460902</v>
      </c>
      <c r="X56" s="133">
        <f>IF(X$2,Annual!X56-MeanTrendFinal!X56,Annual!X56)</f>
        <v>-2.4496377896656263E-2</v>
      </c>
      <c r="Y56" s="133">
        <f>IF(Y$2,Annual!Y56-MeanTrendFinal!Y56,Annual!Y56)</f>
        <v>-8.9372339678340462E-2</v>
      </c>
      <c r="Z56" s="133">
        <f>IF(Z$2,Annual!Z56-MeanTrendFinal!Z56,Annual!Z56)</f>
        <v>-1.7330750124320389</v>
      </c>
      <c r="AA56" s="133">
        <f>IF(AA$2,Annual!AA56-MeanTrendFinal!AA56,Annual!AA56)</f>
        <v>-2.0636851626333623</v>
      </c>
      <c r="AB56" s="133">
        <f>IF(AB$2,Annual!AB56-MeanTrendFinal!AB56,Annual!AB56)</f>
        <v>-2.559149621162625</v>
      </c>
      <c r="AC56" s="160">
        <f t="shared" si="0"/>
        <v>-4.6228347837959873</v>
      </c>
      <c r="AD56" s="133">
        <f>IF(AD$2,Annual!AC56-MeanTrendFinal!AC56,Annual!AC56)</f>
        <v>2.3902714317393805</v>
      </c>
      <c r="AE56" s="133">
        <f>IF(AE$2,Annual!AD56-MeanTrendFinal!AD56,Annual!AD56)</f>
        <v>0.10317279221369002</v>
      </c>
    </row>
    <row r="57" spans="1:31">
      <c r="A57" t="s">
        <v>454</v>
      </c>
      <c r="B57" s="133">
        <f>IF(B$2,Annual!B57-MeanTrendFinal!B57,Annual!B57)</f>
        <v>1.159102409784778</v>
      </c>
      <c r="C57" s="133">
        <f>IF(C$2,Annual!C57-MeanTrendFinal!C57,Annual!C57)</f>
        <v>1.1799266408153795</v>
      </c>
      <c r="D57" s="133">
        <f>IF(D$2,Annual!D57-MeanTrendFinal!D57,Annual!D57)</f>
        <v>-4.1871754558808334</v>
      </c>
      <c r="E57" s="133">
        <f>IF(E$2,Annual!E57-MeanTrendFinal!E57,Annual!E57)</f>
        <v>-2.8977799500710262</v>
      </c>
      <c r="F57" s="133">
        <f>IF(F$2,Annual!F57-MeanTrendFinal!F57,Annual!F57)</f>
        <v>-3.3792826570572743</v>
      </c>
      <c r="G57" s="133">
        <f>IF(G$2,Annual!G57-MeanTrendFinal!G57,Annual!G57)</f>
        <v>1.2161900237633021</v>
      </c>
      <c r="H57" s="133">
        <f>IF(H$2,Annual!H57-MeanTrendFinal!H57,Annual!H57)</f>
        <v>-1.2261553361364872</v>
      </c>
      <c r="I57" s="133">
        <f>IF(I$2,Annual!I57-MeanTrendFinal!I57,Annual!I57)</f>
        <v>-0.3095740324224231</v>
      </c>
      <c r="J57" s="133">
        <f>IF(J$2,Annual!J57-MeanTrendFinal!J57,Annual!J57)</f>
        <v>-0.21385027317821492</v>
      </c>
      <c r="K57" s="133">
        <f>IF(K$2,Annual!K57-MeanTrendFinal!K57,Annual!K57)</f>
        <v>0.25522283016275082</v>
      </c>
      <c r="L57" s="133">
        <f>IF(L$2,Annual!L57-MeanTrendFinal!L57,Annual!L57)</f>
        <v>0.56479686258518236</v>
      </c>
      <c r="M57" s="133">
        <f>IF(M$2,Annual!M57-MeanTrendFinal!M57,Annual!M57)</f>
        <v>-12.939371970189541</v>
      </c>
      <c r="N57" s="133">
        <f>IF(N$2,Annual!N57-MeanTrendFinal!N57,Annual!N57)</f>
        <v>5.3670080427469458</v>
      </c>
      <c r="O57" s="133">
        <f>IF(O$2,Annual!O57-MeanTrendFinal!O57,Annual!O57)</f>
        <v>-4.5470229080001552</v>
      </c>
      <c r="P57" s="133">
        <f>IF(P$2,Annual!P57-MeanTrendFinal!P57,Annual!P57)</f>
        <v>-1.803545650662008</v>
      </c>
      <c r="Q57" s="133">
        <f>IF(Q$2,Annual!Q57-MeanTrendFinal!Q57,Annual!Q57)</f>
        <v>7.2890680069940572</v>
      </c>
      <c r="R57" s="133">
        <f>IF(R$2,Annual!R57-MeanTrendFinal!R57,Annual!R57)</f>
        <v>1.0024326270467179</v>
      </c>
      <c r="S57" s="133">
        <f>IF(S$2,Annual!S57-MeanTrendFinal!S57,Annual!S57)</f>
        <v>0.89483121700719304</v>
      </c>
      <c r="T57" s="133">
        <f>IF(T$2,Annual!T57-MeanTrendFinal!T57,Annual!T57)</f>
        <v>0.10760141003953222</v>
      </c>
      <c r="U57" s="133">
        <f>IF(U$2,Annual!U57-MeanTrendFinal!U57,Annual!U57)</f>
        <v>2.7828260489875447</v>
      </c>
      <c r="V57" s="133">
        <f>IF(V$2,Annual!V57-MeanTrendFinal!V57,Annual!V57)</f>
        <v>0.15064368932031136</v>
      </c>
      <c r="W57" s="133">
        <f>IF(W$2,Annual!W57-MeanTrendFinal!W57,Annual!W57)</f>
        <v>-71.350683542528316</v>
      </c>
      <c r="X57" s="133">
        <f>IF(X$2,Annual!X57-MeanTrendFinal!X57,Annual!X57)</f>
        <v>0.13418325107667872</v>
      </c>
      <c r="Y57" s="133">
        <f>IF(Y$2,Annual!Y57-MeanTrendFinal!Y57,Annual!Y57)</f>
        <v>0.14546181397032598</v>
      </c>
      <c r="Z57" s="133">
        <f>IF(Z$2,Annual!Z57-MeanTrendFinal!Z57,Annual!Z57)</f>
        <v>-1.0520526554709022</v>
      </c>
      <c r="AA57" s="133">
        <f>IF(AA$2,Annual!AA57-MeanTrendFinal!AA57,Annual!AA57)</f>
        <v>-0.96176346864501738</v>
      </c>
      <c r="AB57" s="133">
        <f>IF(AB$2,Annual!AB57-MeanTrendFinal!AB57,Annual!AB57)</f>
        <v>-2.9040026484170589</v>
      </c>
      <c r="AC57" s="160">
        <f t="shared" si="0"/>
        <v>-3.8657661170620763</v>
      </c>
      <c r="AD57" s="133">
        <f>IF(AD$2,Annual!AC57-MeanTrendFinal!AC57,Annual!AC57)</f>
        <v>2.5654164370984809</v>
      </c>
      <c r="AE57" s="133">
        <f>IF(AE$2,Annual!AD57-MeanTrendFinal!AD57,Annual!AD57)</f>
        <v>0.23166925332173993</v>
      </c>
    </row>
    <row r="58" spans="1:31">
      <c r="A58" t="s">
        <v>455</v>
      </c>
      <c r="B58" s="133">
        <f>IF(B$2,Annual!B58-MeanTrendFinal!B58,Annual!B58)</f>
        <v>1.3513562084808073</v>
      </c>
      <c r="C58" s="133">
        <f>IF(C$2,Annual!C58-MeanTrendFinal!C58,Annual!C58)</f>
        <v>1.1552345011356078</v>
      </c>
      <c r="D58" s="133">
        <f>IF(D$2,Annual!D58-MeanTrendFinal!D58,Annual!D58)</f>
        <v>-4.4312160316897007</v>
      </c>
      <c r="E58" s="133">
        <f>IF(E$2,Annual!E58-MeanTrendFinal!E58,Annual!E58)</f>
        <v>-2.8303660992723962</v>
      </c>
      <c r="F58" s="133">
        <f>IF(F$2,Annual!F58-MeanTrendFinal!F58,Annual!F58)</f>
        <v>-0.54812278356416755</v>
      </c>
      <c r="G58" s="133">
        <f>IF(G$2,Annual!G58-MeanTrendFinal!G58,Annual!G58)</f>
        <v>1.3070430072359245</v>
      </c>
      <c r="H58" s="133">
        <f>IF(H$2,Annual!H58-MeanTrendFinal!H58,Annual!H58)</f>
        <v>2.7288820369944338</v>
      </c>
      <c r="I58" s="133">
        <f>IF(I$2,Annual!I58-MeanTrendFinal!I58,Annual!I58)</f>
        <v>-0.41146919825285766</v>
      </c>
      <c r="J58" s="133">
        <f>IF(J$2,Annual!J58-MeanTrendFinal!J58,Annual!J58)</f>
        <v>-0.28528684440287388</v>
      </c>
      <c r="K58" s="133">
        <f>IF(K$2,Annual!K58-MeanTrendFinal!K58,Annual!K58)</f>
        <v>0.25522283016275082</v>
      </c>
      <c r="L58" s="133">
        <f>IF(L$2,Annual!L58-MeanTrendFinal!L58,Annual!L58)</f>
        <v>0.66669202841562203</v>
      </c>
      <c r="M58" s="133">
        <f>IF(M$2,Annual!M58-MeanTrendFinal!M58,Annual!M58)</f>
        <v>-8.1424434370200061</v>
      </c>
      <c r="N58" s="133">
        <f>IF(N$2,Annual!N58-MeanTrendFinal!N58,Annual!N58)</f>
        <v>3.9096293973946317</v>
      </c>
      <c r="O58" s="133">
        <f>IF(O$2,Annual!O58-MeanTrendFinal!O58,Annual!O58)</f>
        <v>-2.2882634669619195</v>
      </c>
      <c r="P58" s="133">
        <f>IF(P$2,Annual!P58-MeanTrendFinal!P58,Annual!P58)</f>
        <v>0.14186586000837964</v>
      </c>
      <c r="Q58" s="133">
        <f>IF(Q$2,Annual!Q58-MeanTrendFinal!Q58,Annual!Q58)</f>
        <v>6.6813242107480164</v>
      </c>
      <c r="R58" s="133">
        <f>IF(R$2,Annual!R58-MeanTrendFinal!R58,Annual!R58)</f>
        <v>1.0823179462648271</v>
      </c>
      <c r="S58" s="133">
        <f>IF(S$2,Annual!S58-MeanTrendFinal!S58,Annual!S58)</f>
        <v>1.0591110250366185</v>
      </c>
      <c r="T58" s="133">
        <f>IF(T$2,Annual!T58-MeanTrendFinal!T58,Annual!T58)</f>
        <v>2.320692122819823E-2</v>
      </c>
      <c r="U58" s="133">
        <f>IF(U$2,Annual!U58-MeanTrendFinal!U58,Annual!U58)</f>
        <v>3.3000008844845183</v>
      </c>
      <c r="V58" s="133">
        <f>IF(V$2,Annual!V58-MeanTrendFinal!V58,Annual!V58)</f>
        <v>0.79832219440622487</v>
      </c>
      <c r="W58" s="133">
        <f>IF(W$2,Annual!W58-MeanTrendFinal!W58,Annual!W58)</f>
        <v>-69.348659856205131</v>
      </c>
      <c r="X58" s="133">
        <f>IF(X$2,Annual!X58-MeanTrendFinal!X58,Annual!X58)</f>
        <v>2.2891290495217653E-2</v>
      </c>
      <c r="Y58" s="133">
        <f>IF(Y$2,Annual!Y58-MeanTrendFinal!Y58,Annual!Y58)</f>
        <v>7.0846440712334702E-2</v>
      </c>
      <c r="Z58" s="133">
        <f>IF(Z$2,Annual!Z58-MeanTrendFinal!Z58,Annual!Z58)</f>
        <v>-2.3204196676256288</v>
      </c>
      <c r="AA58" s="133">
        <f>IF(AA$2,Annual!AA58-MeanTrendFinal!AA58,Annual!AA58)</f>
        <v>-2.777104317323392</v>
      </c>
      <c r="AB58" s="133">
        <f>IF(AB$2,Annual!AB58-MeanTrendFinal!AB58,Annual!AB58)</f>
        <v>-2.2809825021207342</v>
      </c>
      <c r="AC58" s="160">
        <f t="shared" si="0"/>
        <v>-5.0580868194441262</v>
      </c>
      <c r="AD58" s="133">
        <f>IF(AD$2,Annual!AC58-MeanTrendFinal!AC58,Annual!AC58)</f>
        <v>2.0878651494216811</v>
      </c>
      <c r="AE58" s="133">
        <f>IF(AE$2,Annual!AD58-MeanTrendFinal!AD58,Annual!AD58)</f>
        <v>0.27762685564238998</v>
      </c>
    </row>
    <row r="59" spans="1:31">
      <c r="A59" t="s">
        <v>456</v>
      </c>
      <c r="B59" s="133">
        <f>IF(B$2,Annual!B59-MeanTrendFinal!B59,Annual!B59)</f>
        <v>3.0621774478360897E-2</v>
      </c>
      <c r="C59" s="133">
        <f>IF(C$2,Annual!C59-MeanTrendFinal!C59,Annual!C59)</f>
        <v>-0.48319284579395294</v>
      </c>
      <c r="D59" s="133">
        <f>IF(D$2,Annual!D59-MeanTrendFinal!D59,Annual!D59)</f>
        <v>-2.4156166408490662</v>
      </c>
      <c r="E59" s="133">
        <f>IF(E$2,Annual!E59-MeanTrendFinal!E59,Annual!E59)</f>
        <v>-1.1448763196531218</v>
      </c>
      <c r="F59" s="133">
        <f>IF(F$2,Annual!F59-MeanTrendFinal!F59,Annual!F59)</f>
        <v>0.62092748439386014</v>
      </c>
      <c r="G59" s="133">
        <f>IF(G$2,Annual!G59-MeanTrendFinal!G59,Annual!G59)</f>
        <v>-1.236905737236222</v>
      </c>
      <c r="H59" s="133">
        <f>IF(H$2,Annual!H59-MeanTrendFinal!H59,Annual!H59)</f>
        <v>0.26086008190708188</v>
      </c>
      <c r="I59" s="133">
        <f>IF(I$2,Annual!I59-MeanTrendFinal!I59,Annual!I59)</f>
        <v>0.59115079308424823</v>
      </c>
      <c r="J59" s="133">
        <f>IF(J$2,Annual!J59-MeanTrendFinal!J59,Annual!J59)</f>
        <v>0.41496709100650453</v>
      </c>
      <c r="K59" s="133">
        <f>IF(K$2,Annual!K59-MeanTrendFinal!K59,Annual!K59)</f>
        <v>0.30623224294453233</v>
      </c>
      <c r="L59" s="133">
        <f>IF(L$2,Annual!L59-MeanTrendFinal!L59,Annual!L59)</f>
        <v>-0.28491855013971373</v>
      </c>
      <c r="M59" s="133">
        <f>IF(M$2,Annual!M59-MeanTrendFinal!M59,Annual!M59)</f>
        <v>-13.6561442638627</v>
      </c>
      <c r="N59" s="133">
        <f>IF(N$2,Annual!N59-MeanTrendFinal!N59,Annual!N59)</f>
        <v>-5.5127675040027135</v>
      </c>
      <c r="O59" s="133">
        <f>IF(O$2,Annual!O59-MeanTrendFinal!O59,Annual!O59)</f>
        <v>-0.68267207189084456</v>
      </c>
      <c r="P59" s="133">
        <f>IF(P$2,Annual!P59-MeanTrendFinal!P59,Annual!P59)</f>
        <v>3.4921650548505188</v>
      </c>
      <c r="Q59" s="133">
        <f>IF(Q$2,Annual!Q59-MeanTrendFinal!Q59,Annual!Q59)</f>
        <v>6.0307492719000493</v>
      </c>
      <c r="R59" s="133">
        <f>IF(R$2,Annual!R59-MeanTrendFinal!R59,Annual!R59)</f>
        <v>1.0962587440728018</v>
      </c>
      <c r="S59" s="133">
        <f>IF(S$2,Annual!S59-MeanTrendFinal!S59,Annual!S59)</f>
        <v>1.0541817302236574</v>
      </c>
      <c r="T59" s="133">
        <f>IF(T$2,Annual!T59-MeanTrendFinal!T59,Annual!T59)</f>
        <v>4.2077013849149636E-2</v>
      </c>
      <c r="U59" s="133">
        <f>IF(U$2,Annual!U59-MeanTrendFinal!U59,Annual!U59)</f>
        <v>3.5562757630814872</v>
      </c>
      <c r="V59" s="133">
        <f>IF(V$2,Annual!V59-MeanTrendFinal!V59,Annual!V59)</f>
        <v>0.14002282777007458</v>
      </c>
      <c r="W59" s="133">
        <f>IF(W$2,Annual!W59-MeanTrendFinal!W59,Annual!W59)</f>
        <v>-66.711036822106564</v>
      </c>
      <c r="X59" s="133">
        <f>IF(X$2,Annual!X59-MeanTrendFinal!X59,Annual!X59)</f>
        <v>-0.63430046522443728</v>
      </c>
      <c r="Y59" s="133">
        <f>IF(Y$2,Annual!Y59-MeanTrendFinal!Y59,Annual!Y59)</f>
        <v>-0.60526973735179979</v>
      </c>
      <c r="Z59" s="133">
        <f>IF(Z$2,Annual!Z59-MeanTrendFinal!Z59,Annual!Z59)</f>
        <v>-0.39318253345896892</v>
      </c>
      <c r="AA59" s="133">
        <f>IF(AA$2,Annual!AA59-MeanTrendFinal!AA59,Annual!AA59)</f>
        <v>-1.7896961871465464</v>
      </c>
      <c r="AB59" s="133">
        <f>IF(AB$2,Annual!AB59-MeanTrendFinal!AB59,Annual!AB59)</f>
        <v>-1.2651071883581739</v>
      </c>
      <c r="AC59" s="160">
        <f t="shared" si="0"/>
        <v>-3.0548033755047204</v>
      </c>
      <c r="AD59" s="133">
        <f>IF(AD$2,Annual!AC59-MeanTrendFinal!AC59,Annual!AC59)</f>
        <v>1.1843208147814703</v>
      </c>
      <c r="AE59" s="133">
        <f>IF(AE$2,Annual!AD59-MeanTrendFinal!AD59,Annual!AD59)</f>
        <v>0.32902953198473006</v>
      </c>
    </row>
    <row r="60" spans="1:31">
      <c r="A60" t="s">
        <v>457</v>
      </c>
      <c r="B60" s="133">
        <f>IF(B$2,Annual!B60-MeanTrendFinal!B60,Annual!B60)</f>
        <v>-0.54014813607268908</v>
      </c>
      <c r="C60" s="133">
        <f>IF(C$2,Annual!C60-MeanTrendFinal!C60,Annual!C60)</f>
        <v>-0.50930587567317964</v>
      </c>
      <c r="D60" s="133">
        <f>IF(D$2,Annual!D60-MeanTrendFinal!D60,Annual!D60)</f>
        <v>-3.28995603125054</v>
      </c>
      <c r="E60" s="133">
        <f>IF(E$2,Annual!E60-MeanTrendFinal!E60,Annual!E60)</f>
        <v>-2.4840753276466785</v>
      </c>
      <c r="F60" s="133">
        <f>IF(F$2,Annual!F60-MeanTrendFinal!F60,Annual!F60)</f>
        <v>-8.559571193291049E-2</v>
      </c>
      <c r="G60" s="133">
        <f>IF(G$2,Annual!G60-MeanTrendFinal!G60,Annual!G60)</f>
        <v>-1.0629372855125836</v>
      </c>
      <c r="H60" s="133">
        <f>IF(H$2,Annual!H60-MeanTrendFinal!H60,Annual!H60)</f>
        <v>0.43490416466477799</v>
      </c>
      <c r="I60" s="133">
        <f>IF(I$2,Annual!I60-MeanTrendFinal!I60,Annual!I60)</f>
        <v>0.38545051081895065</v>
      </c>
      <c r="J60" s="133">
        <f>IF(J$2,Annual!J60-MeanTrendFinal!J60,Annual!J60)</f>
        <v>0.40839060496889179</v>
      </c>
      <c r="K60" s="133">
        <f>IF(K$2,Annual!K60-MeanTrendFinal!K60,Annual!K60)</f>
        <v>0.37398789912768726</v>
      </c>
      <c r="L60" s="133">
        <f>IF(L$2,Annual!L60-MeanTrendFinal!L60,Annual!L60)</f>
        <v>-1.1462611691244129E-2</v>
      </c>
      <c r="M60" s="133">
        <f>IF(M$2,Annual!M60-MeanTrendFinal!M60,Annual!M60)</f>
        <v>-13.754792506944057</v>
      </c>
      <c r="N60" s="133">
        <f>IF(N$2,Annual!N60-MeanTrendFinal!N60,Annual!N60)</f>
        <v>1.2583726729035405</v>
      </c>
      <c r="O60" s="133">
        <f>IF(O$2,Annual!O60-MeanTrendFinal!O60,Annual!O60)</f>
        <v>-4.3357408131968089</v>
      </c>
      <c r="P60" s="133">
        <f>IF(P$2,Annual!P60-MeanTrendFinal!P60,Annual!P60)</f>
        <v>-2.5832958485999349</v>
      </c>
      <c r="Q60" s="133">
        <f>IF(Q$2,Annual!Q60-MeanTrendFinal!Q60,Annual!Q60)</f>
        <v>5.4401903551490705</v>
      </c>
      <c r="R60" s="133">
        <f>IF(R$2,Annual!R60-MeanTrendFinal!R60,Annual!R60)</f>
        <v>1.3194614965255411</v>
      </c>
      <c r="S60" s="133">
        <f>IF(S$2,Annual!S60-MeanTrendFinal!S60,Annual!S60)</f>
        <v>1.1767115577516141</v>
      </c>
      <c r="T60" s="133">
        <f>IF(T$2,Annual!T60-MeanTrendFinal!T60,Annual!T60)</f>
        <v>0.14274993877392844</v>
      </c>
      <c r="U60" s="133">
        <f>IF(U$2,Annual!U60-MeanTrendFinal!U60,Annual!U60)</f>
        <v>3.3827165762515392</v>
      </c>
      <c r="V60" s="133">
        <f>IF(V$2,Annual!V60-MeanTrendFinal!V60,Annual!V60)</f>
        <v>-0.80880167532975755</v>
      </c>
      <c r="W60" s="133">
        <f>IF(W$2,Annual!W60-MeanTrendFinal!W60,Annual!W60)</f>
        <v>-69.694400714181711</v>
      </c>
      <c r="X60" s="133">
        <f>IF(X$2,Annual!X60-MeanTrendFinal!X60,Annual!X60)</f>
        <v>-0.36842653916251589</v>
      </c>
      <c r="Y60" s="133">
        <f>IF(Y$2,Annual!Y60-MeanTrendFinal!Y60,Annual!Y60)</f>
        <v>-0.28102300033947614</v>
      </c>
      <c r="Z60" s="133">
        <f>IF(Z$2,Annual!Z60-MeanTrendFinal!Z60,Annual!Z60)</f>
        <v>-0.84661561723044088</v>
      </c>
      <c r="AA60" s="133">
        <f>IF(AA$2,Annual!AA60-MeanTrendFinal!AA60,Annual!AA60)</f>
        <v>-2.0356664481404891</v>
      </c>
      <c r="AB60" s="133">
        <f>IF(AB$2,Annual!AB60-MeanTrendFinal!AB60,Annual!AB60)</f>
        <v>-1.3965237013629466</v>
      </c>
      <c r="AC60" s="160">
        <f t="shared" si="0"/>
        <v>-3.4321901495034357</v>
      </c>
      <c r="AD60" s="133">
        <f>IF(AD$2,Annual!AC60-MeanTrendFinal!AC60,Annual!AC60)</f>
        <v>1.3439921895078601</v>
      </c>
      <c r="AE60" s="133">
        <f>IF(AE$2,Annual!AD60-MeanTrendFinal!AD60,Annual!AD60)</f>
        <v>0.2651229805811901</v>
      </c>
    </row>
    <row r="61" spans="1:31">
      <c r="A61" t="s">
        <v>458</v>
      </c>
      <c r="B61" s="133">
        <f>IF(B$2,Annual!B61-MeanTrendFinal!B61,Annual!B61)</f>
        <v>0.16707698617514521</v>
      </c>
      <c r="C61" s="133">
        <f>IF(C$2,Annual!C61-MeanTrendFinal!C61,Annual!C61)</f>
        <v>7.0468515400504472E-2</v>
      </c>
      <c r="D61" s="133">
        <f>IF(D$2,Annual!D61-MeanTrendFinal!D61,Annual!D61)</f>
        <v>-0.28583154822786128</v>
      </c>
      <c r="E61" s="133">
        <f>IF(E$2,Annual!E61-MeanTrendFinal!E61,Annual!E61)</f>
        <v>0.35608245635762614</v>
      </c>
      <c r="F61" s="133">
        <f>IF(F$2,Annual!F61-MeanTrendFinal!F61,Annual!F61)</f>
        <v>1.3542023922780118</v>
      </c>
      <c r="G61" s="133">
        <f>IF(G$2,Annual!G61-MeanTrendFinal!G61,Annual!G61)</f>
        <v>-0.44334826108866698</v>
      </c>
      <c r="H61" s="133">
        <f>IF(H$2,Annual!H61-MeanTrendFinal!H61,Annual!H61)</f>
        <v>1.6421313590960043</v>
      </c>
      <c r="I61" s="133">
        <f>IF(I$2,Annual!I61-MeanTrendFinal!I61,Annual!I61)</f>
        <v>2.2587178680931408E-2</v>
      </c>
      <c r="J61" s="133">
        <f>IF(J$2,Annual!J61-MeanTrendFinal!J61,Annual!J61)</f>
        <v>2.7232967306359268E-2</v>
      </c>
      <c r="K61" s="133">
        <f>IF(K$2,Annual!K61-MeanTrendFinal!K61,Annual!K61)</f>
        <v>0.32906748599271096</v>
      </c>
      <c r="L61" s="133">
        <f>IF(L$2,Annual!L61-MeanTrendFinal!L61,Annual!L61)</f>
        <v>0.30648030731177156</v>
      </c>
      <c r="M61" s="133">
        <f>IF(M$2,Annual!M61-MeanTrendFinal!M61,Annual!M61)</f>
        <v>-7.4330022134056435</v>
      </c>
      <c r="N61" s="133">
        <f>IF(N$2,Annual!N61-MeanTrendFinal!N61,Annual!N61)</f>
        <v>5.8068974244992688</v>
      </c>
      <c r="O61" s="133">
        <f>IF(O$2,Annual!O61-MeanTrendFinal!O61,Annual!O61)</f>
        <v>-4.3655642251540261</v>
      </c>
      <c r="P61" s="133">
        <f>IF(P$2,Annual!P61-MeanTrendFinal!P61,Annual!P61)</f>
        <v>-2.7066674033239946</v>
      </c>
      <c r="Q61" s="133">
        <f>IF(Q$2,Annual!Q61-MeanTrendFinal!Q61,Annual!Q61)</f>
        <v>4.7967354706213428</v>
      </c>
      <c r="R61" s="133">
        <f>IF(R$2,Annual!R61-MeanTrendFinal!R61,Annual!R61)</f>
        <v>1.3347884752680841</v>
      </c>
      <c r="S61" s="133">
        <f>IF(S$2,Annual!S61-MeanTrendFinal!S61,Annual!S61)</f>
        <v>1.1912217165375554</v>
      </c>
      <c r="T61" s="133">
        <f>IF(T$2,Annual!T61-MeanTrendFinal!T61,Annual!T61)</f>
        <v>0.1435667587305372</v>
      </c>
      <c r="U61" s="133">
        <f>IF(U$2,Annual!U61-MeanTrendFinal!U61,Annual!U61)</f>
        <v>3.1108539720031558</v>
      </c>
      <c r="V61" s="133">
        <f>IF(V$2,Annual!V61-MeanTrendFinal!V61,Annual!V61)</f>
        <v>0.15772939399220554</v>
      </c>
      <c r="W61" s="133">
        <f>IF(W$2,Annual!W61-MeanTrendFinal!W61,Annual!W61)</f>
        <v>-63.147996078605274</v>
      </c>
      <c r="X61" s="133">
        <f>IF(X$2,Annual!X61-MeanTrendFinal!X61,Annual!X61)</f>
        <v>9.8853126525686896E-2</v>
      </c>
      <c r="Y61" s="133">
        <f>IF(Y$2,Annual!Y61-MeanTrendFinal!Y61,Annual!Y61)</f>
        <v>0.14131306806937005</v>
      </c>
      <c r="Z61" s="133">
        <f>IF(Z$2,Annual!Z61-MeanTrendFinal!Z61,Annual!Z61)</f>
        <v>-1.6690893486833716</v>
      </c>
      <c r="AA61" s="133">
        <f>IF(AA$2,Annual!AA61-MeanTrendFinal!AA61,Annual!AA61)</f>
        <v>-1.7723519236220682</v>
      </c>
      <c r="AB61" s="133">
        <f>IF(AB$2,Annual!AB61-MeanTrendFinal!AB61,Annual!AB61)</f>
        <v>-2.4062656475615842</v>
      </c>
      <c r="AC61" s="160">
        <f t="shared" si="0"/>
        <v>-4.1786175711836524</v>
      </c>
      <c r="AD61" s="133">
        <f>IF(AD$2,Annual!AC61-MeanTrendFinal!AC61,Annual!AC61)</f>
        <v>2.1313033045210812</v>
      </c>
      <c r="AE61" s="133">
        <f>IF(AE$2,Annual!AD61-MeanTrendFinal!AD61,Annual!AD61)</f>
        <v>0.25343448885087994</v>
      </c>
    </row>
    <row r="62" spans="1:31">
      <c r="A62" t="s">
        <v>459</v>
      </c>
      <c r="B62" s="133">
        <f>IF(B$2,Annual!B62-MeanTrendFinal!B62,Annual!B62)</f>
        <v>-5.4455704013507522E-2</v>
      </c>
      <c r="C62" s="133">
        <f>IF(C$2,Annual!C62-MeanTrendFinal!C62,Annual!C62)</f>
        <v>-6.8232345915960835E-2</v>
      </c>
      <c r="D62" s="133">
        <f>IF(D$2,Annual!D62-MeanTrendFinal!D62,Annual!D62)</f>
        <v>2.3902543636957034</v>
      </c>
      <c r="E62" s="133">
        <f>IF(E$2,Annual!E62-MeanTrendFinal!E62,Annual!E62)</f>
        <v>2.0055972682471293</v>
      </c>
      <c r="F62" s="133">
        <f>IF(F$2,Annual!F62-MeanTrendFinal!F62,Annual!F62)</f>
        <v>1.2356081143400388</v>
      </c>
      <c r="G62" s="133">
        <f>IF(G$2,Annual!G62-MeanTrendFinal!G62,Annual!G62)</f>
        <v>-0.67424587665862523</v>
      </c>
      <c r="H62" s="133">
        <f>IF(H$2,Annual!H62-MeanTrendFinal!H62,Annual!H62)</f>
        <v>2.0631802848277863</v>
      </c>
      <c r="I62" s="133">
        <f>IF(I$2,Annual!I62-MeanTrendFinal!I62,Annual!I62)</f>
        <v>0.22156612948727028</v>
      </c>
      <c r="J62" s="133">
        <f>IF(J$2,Annual!J62-MeanTrendFinal!J62,Annual!J62)</f>
        <v>0.34384584511702176</v>
      </c>
      <c r="K62" s="133">
        <f>IF(K$2,Annual!K62-MeanTrendFinal!K62,Annual!K62)</f>
        <v>0.25522283016275082</v>
      </c>
      <c r="L62" s="133">
        <f>IF(L$2,Annual!L62-MeanTrendFinal!L62,Annual!L62)</f>
        <v>3.3656700675495893E-2</v>
      </c>
      <c r="M62" s="133">
        <f>IF(M$2,Annual!M62-MeanTrendFinal!M62,Annual!M62)</f>
        <v>-5.9613374340290193</v>
      </c>
      <c r="N62" s="133">
        <f>IF(N$2,Annual!N62-MeanTrendFinal!N62,Annual!N62)</f>
        <v>3.2599845306821251</v>
      </c>
      <c r="O62" s="133">
        <f>IF(O$2,Annual!O62-MeanTrendFinal!O62,Annual!O62)</f>
        <v>-3.3356315490131783</v>
      </c>
      <c r="P62" s="133">
        <f>IF(P$2,Annual!P62-MeanTrendFinal!P62,Annual!P62)</f>
        <v>-2.5844558457598663</v>
      </c>
      <c r="Q62" s="133">
        <f>IF(Q$2,Annual!Q62-MeanTrendFinal!Q62,Annual!Q62)</f>
        <v>4.217404458125884</v>
      </c>
      <c r="R62" s="133">
        <f>IF(R$2,Annual!R62-MeanTrendFinal!R62,Annual!R62)</f>
        <v>1.3869295320534145</v>
      </c>
      <c r="S62" s="133">
        <f>IF(S$2,Annual!S62-MeanTrendFinal!S62,Annual!S62)</f>
        <v>1.191141728844668</v>
      </c>
      <c r="T62" s="133">
        <f>IF(T$2,Annual!T62-MeanTrendFinal!T62,Annual!T62)</f>
        <v>0.19578780320874262</v>
      </c>
      <c r="U62" s="133">
        <f>IF(U$2,Annual!U62-MeanTrendFinal!U62,Annual!U62)</f>
        <v>2.8106970582509803</v>
      </c>
      <c r="V62" s="133">
        <f>IF(V$2,Annual!V62-MeanTrendFinal!V62,Annual!V62)</f>
        <v>-1.2562930166463213</v>
      </c>
      <c r="W62" s="133">
        <f>IF(W$2,Annual!W62-MeanTrendFinal!W62,Annual!W62)</f>
        <v>-63.819400118145495</v>
      </c>
      <c r="X62" s="133">
        <f>IF(X$2,Annual!X62-MeanTrendFinal!X62,Annual!X62)</f>
        <v>-0.25452388284901328</v>
      </c>
      <c r="Y62" s="133">
        <f>IF(Y$2,Annual!Y62-MeanTrendFinal!Y62,Annual!Y62)</f>
        <v>-0.24983027304057515</v>
      </c>
      <c r="Z62" s="133">
        <f>IF(Z$2,Annual!Z62-MeanTrendFinal!Z62,Annual!Z62)</f>
        <v>8.9269644450951091E-2</v>
      </c>
      <c r="AA62" s="133">
        <f>IF(AA$2,Annual!AA62-MeanTrendFinal!AA62,Annual!AA62)</f>
        <v>-0.35512401341640043</v>
      </c>
      <c r="AB62" s="133">
        <f>IF(AB$2,Annual!AB62-MeanTrendFinal!AB62,Annual!AB62)</f>
        <v>-1.9890882548602153</v>
      </c>
      <c r="AC62" s="160">
        <f t="shared" si="0"/>
        <v>-2.3442122682766158</v>
      </c>
      <c r="AD62" s="133">
        <f>IF(AD$2,Annual!AC62-MeanTrendFinal!AC62,Annual!AC62)</f>
        <v>1.8275785224974097</v>
      </c>
      <c r="AE62" s="133">
        <f>IF(AE$2,Annual!AD62-MeanTrendFinal!AD62,Annual!AD62)</f>
        <v>0.21653115061343997</v>
      </c>
    </row>
    <row r="63" spans="1:31">
      <c r="A63" t="s">
        <v>460</v>
      </c>
      <c r="B63" s="133">
        <f>IF(B$2,Annual!B63-MeanTrendFinal!B63,Annual!B63)</f>
        <v>0.37324609828188071</v>
      </c>
      <c r="C63" s="133">
        <f>IF(C$2,Annual!C63-MeanTrendFinal!C63,Annual!C63)</f>
        <v>0.17120323047767094</v>
      </c>
      <c r="D63" s="133">
        <f>IF(D$2,Annual!D63-MeanTrendFinal!D63,Annual!D63)</f>
        <v>1.9760830700809038</v>
      </c>
      <c r="E63" s="133">
        <f>IF(E$2,Annual!E63-MeanTrendFinal!E63,Annual!E63)</f>
        <v>2.1316519435454211</v>
      </c>
      <c r="F63" s="133">
        <f>IF(F$2,Annual!F63-MeanTrendFinal!F63,Annual!F63)</f>
        <v>2.1474877071432275</v>
      </c>
      <c r="G63" s="133">
        <f>IF(G$2,Annual!G63-MeanTrendFinal!G63,Annual!G63)</f>
        <v>-0.40410032855626232</v>
      </c>
      <c r="H63" s="133">
        <f>IF(H$2,Annual!H63-MeanTrendFinal!H63,Annual!H63)</f>
        <v>-0.89337179612366069</v>
      </c>
      <c r="I63" s="133">
        <f>IF(I$2,Annual!I63-MeanTrendFinal!I63,Annual!I63)</f>
        <v>6.7243221242384243E-2</v>
      </c>
      <c r="J63" s="133">
        <f>IF(J$2,Annual!J63-MeanTrendFinal!J63,Annual!J63)</f>
        <v>0.14574610852074177</v>
      </c>
      <c r="K63" s="133">
        <f>IF(K$2,Annual!K63-MeanTrendFinal!K63,Annual!K63)</f>
        <v>0.14567581004586883</v>
      </c>
      <c r="L63" s="133">
        <f>IF(L$2,Annual!L63-MeanTrendFinal!L63,Annual!L63)</f>
        <v>7.843258880340373E-2</v>
      </c>
      <c r="M63" s="133">
        <f>IF(M$2,Annual!M63-MeanTrendFinal!M63,Annual!M63)</f>
        <v>-5.8281723009596362</v>
      </c>
      <c r="N63" s="133">
        <f>IF(N$2,Annual!N63-MeanTrendFinal!N63,Annual!N63)</f>
        <v>0.11254506423421518</v>
      </c>
      <c r="O63" s="133">
        <f>IF(O$2,Annual!O63-MeanTrendFinal!O63,Annual!O63)</f>
        <v>-2.4580422019751604</v>
      </c>
      <c r="P63" s="133">
        <f>IF(P$2,Annual!P63-MeanTrendFinal!P63,Annual!P63)</f>
        <v>-0.83097137182220582</v>
      </c>
      <c r="Q63" s="133">
        <f>IF(Q$2,Annual!Q63-MeanTrendFinal!Q63,Annual!Q63)</f>
        <v>3.7583470832610146</v>
      </c>
      <c r="R63" s="133">
        <f>IF(R$2,Annual!R63-MeanTrendFinal!R63,Annual!R63)</f>
        <v>0.99956931321634879</v>
      </c>
      <c r="S63" s="133">
        <f>IF(S$2,Annual!S63-MeanTrendFinal!S63,Annual!S63)</f>
        <v>0.86989212459323517</v>
      </c>
      <c r="T63" s="133">
        <f>IF(T$2,Annual!T63-MeanTrendFinal!T63,Annual!T63)</f>
        <v>0.12967718862310323</v>
      </c>
      <c r="U63" s="133">
        <f>IF(U$2,Annual!U63-MeanTrendFinal!U63,Annual!U63)</f>
        <v>2.1886200849405668</v>
      </c>
      <c r="V63" s="133">
        <f>IF(V$2,Annual!V63-MeanTrendFinal!V63,Annual!V63)</f>
        <v>-0.33716579470131713</v>
      </c>
      <c r="W63" s="133">
        <f>IF(W$2,Annual!W63-MeanTrendFinal!W63,Annual!W63)</f>
        <v>-68.78816788364054</v>
      </c>
      <c r="X63" s="133">
        <f>IF(X$2,Annual!X63-MeanTrendFinal!X63,Annual!X63)</f>
        <v>-0.37595936384920048</v>
      </c>
      <c r="Y63" s="133">
        <f>IF(Y$2,Annual!Y63-MeanTrendFinal!Y63,Annual!Y63)</f>
        <v>-0.42992481470505239</v>
      </c>
      <c r="Z63" s="133">
        <f>IF(Z$2,Annual!Z63-MeanTrendFinal!Z63,Annual!Z63)</f>
        <v>-0.1497732135007368</v>
      </c>
      <c r="AA63" s="133">
        <f>IF(AA$2,Annual!AA63-MeanTrendFinal!AA63,Annual!AA63)</f>
        <v>-0.23888640367999869</v>
      </c>
      <c r="AB63" s="133">
        <f>IF(AB$2,Annual!AB63-MeanTrendFinal!AB63,Annual!AB63)</f>
        <v>-2.2683224127755359</v>
      </c>
      <c r="AC63" s="160">
        <f t="shared" si="0"/>
        <v>-2.5072088164555346</v>
      </c>
      <c r="AD63" s="133">
        <f>IF(AD$2,Annual!AC63-MeanTrendFinal!AC63,Annual!AC63)</f>
        <v>2.0669336361397708</v>
      </c>
      <c r="AE63" s="133">
        <f>IF(AE$2,Annual!AD63-MeanTrendFinal!AD63,Annual!AD63)</f>
        <v>6.7830360619240082E-2</v>
      </c>
    </row>
    <row r="64" spans="1:31">
      <c r="A64" t="s">
        <v>461</v>
      </c>
      <c r="B64" s="133">
        <f>IF(B$2,Annual!B64-MeanTrendFinal!B64,Annual!B64)</f>
        <v>-2.7933883593662778E-2</v>
      </c>
      <c r="C64" s="133">
        <f>IF(C$2,Annual!C64-MeanTrendFinal!C64,Annual!C64)</f>
        <v>-0.13325542703025128</v>
      </c>
      <c r="D64" s="133">
        <f>IF(D$2,Annual!D64-MeanTrendFinal!D64,Annual!D64)</f>
        <v>3.406756458657128</v>
      </c>
      <c r="E64" s="133">
        <f>IF(E$2,Annual!E64-MeanTrendFinal!E64,Annual!E64)</f>
        <v>3.8889546149218859</v>
      </c>
      <c r="F64" s="133">
        <f>IF(F$2,Annual!F64-MeanTrendFinal!F64,Annual!F64)</f>
        <v>3.97448926479683</v>
      </c>
      <c r="G64" s="133">
        <f>IF(G$2,Annual!G64-MeanTrendFinal!G64,Annual!G64)</f>
        <v>-2.6365883598140183E-2</v>
      </c>
      <c r="H64" s="133">
        <f>IF(H$2,Annual!H64-MeanTrendFinal!H64,Annual!H64)</f>
        <v>-3.2593594264352328</v>
      </c>
      <c r="I64" s="133">
        <f>IF(I$2,Annual!I64-MeanTrendFinal!I64,Annual!I64)</f>
        <v>-4.102870118432167E-2</v>
      </c>
      <c r="J64" s="133">
        <f>IF(J$2,Annual!J64-MeanTrendFinal!J64,Annual!J64)</f>
        <v>-8.6207807722279983E-2</v>
      </c>
      <c r="K64" s="133">
        <f>IF(K$2,Annual!K64-MeanTrendFinal!K64,Annual!K64)</f>
        <v>-4.9805068307661737E-2</v>
      </c>
      <c r="L64" s="133">
        <f>IF(L$2,Annual!L64-MeanTrendFinal!L64,Annual!L64)</f>
        <v>-8.7763671233032359E-3</v>
      </c>
      <c r="M64" s="133">
        <f>IF(M$2,Annual!M64-MeanTrendFinal!M64,Annual!M64)</f>
        <v>-3.4363014340285645</v>
      </c>
      <c r="N64" s="133">
        <f>IF(N$2,Annual!N64-MeanTrendFinal!N64,Annual!N64)</f>
        <v>5.1752574798371143</v>
      </c>
      <c r="O64" s="133">
        <f>IF(O$2,Annual!O64-MeanTrendFinal!O64,Annual!O64)</f>
        <v>-2.1614194162005567</v>
      </c>
      <c r="P64" s="133">
        <f>IF(P$2,Annual!P64-MeanTrendFinal!P64,Annual!P64)</f>
        <v>-0.79617500122736717</v>
      </c>
      <c r="Q64" s="133">
        <f>IF(Q$2,Annual!Q64-MeanTrendFinal!Q64,Annual!Q64)</f>
        <v>3.2274194735853143</v>
      </c>
      <c r="R64" s="133">
        <f>IF(R$2,Annual!R64-MeanTrendFinal!R64,Annual!R64)</f>
        <v>0.6745127090145524</v>
      </c>
      <c r="S64" s="133">
        <f>IF(S$2,Annual!S64-MeanTrendFinal!S64,Annual!S64)</f>
        <v>0.59146282641632597</v>
      </c>
      <c r="T64" s="133">
        <f>IF(T$2,Annual!T64-MeanTrendFinal!T64,Annual!T64)</f>
        <v>8.3049882598215885E-2</v>
      </c>
      <c r="U64" s="133">
        <f>IF(U$2,Annual!U64-MeanTrendFinal!U64,Annual!U64)</f>
        <v>1.6011613847190347</v>
      </c>
      <c r="V64" s="133">
        <f>IF(V$2,Annual!V64-MeanTrendFinal!V64,Annual!V64)</f>
        <v>-2.7725600931446444</v>
      </c>
      <c r="W64" s="133">
        <f>IF(W$2,Annual!W64-MeanTrendFinal!W64,Annual!W64)</f>
        <v>-73.245908396967366</v>
      </c>
      <c r="X64" s="133">
        <f>IF(X$2,Annual!X64-MeanTrendFinal!X64,Annual!X64)</f>
        <v>3.1486382279831027E-2</v>
      </c>
      <c r="Y64" s="133">
        <f>IF(Y$2,Annual!Y64-MeanTrendFinal!Y64,Annual!Y64)</f>
        <v>7.5066777121656547E-2</v>
      </c>
      <c r="Z64" s="133">
        <f>IF(Z$2,Annual!Z64-MeanTrendFinal!Z64,Annual!Z64)</f>
        <v>-0.69556512774153134</v>
      </c>
      <c r="AA64" s="133">
        <f>IF(AA$2,Annual!AA64-MeanTrendFinal!AA64,Annual!AA64)</f>
        <v>-1.0431766640065803</v>
      </c>
      <c r="AB64" s="133">
        <f>IF(AB$2,Annual!AB64-MeanTrendFinal!AB64,Annual!AB64)</f>
        <v>-1.9337777569170278</v>
      </c>
      <c r="AC64" s="160">
        <f t="shared" si="0"/>
        <v>-2.9769544209236081</v>
      </c>
      <c r="AD64" s="133">
        <f>IF(AD$2,Annual!AC64-MeanTrendFinal!AC64,Annual!AC64)</f>
        <v>1.8123327642380413</v>
      </c>
      <c r="AE64" s="133">
        <f>IF(AE$2,Annual!AD64-MeanTrendFinal!AD64,Annual!AD64)</f>
        <v>0.23265932846654991</v>
      </c>
    </row>
    <row r="65" spans="1:31">
      <c r="A65" t="s">
        <v>326</v>
      </c>
      <c r="B65" s="133">
        <f>IF(B$2,Annual!B65-MeanTrendFinal!B65,Annual!B65)</f>
        <v>-1.6999426818272112</v>
      </c>
      <c r="C65" s="133">
        <f>IF(C$2,Annual!C65-MeanTrendFinal!C65,Annual!C65)</f>
        <v>-2.0727437074075841</v>
      </c>
      <c r="D65" s="133">
        <f>IF(D$2,Annual!D65-MeanTrendFinal!D65,Annual!D65)</f>
        <v>4.8354784186799407</v>
      </c>
      <c r="E65" s="133">
        <f>IF(E$2,Annual!E65-MeanTrendFinal!E65,Annual!E65)</f>
        <v>4.9528922651409175</v>
      </c>
      <c r="F65" s="133">
        <f>IF(F$2,Annual!F65-MeanTrendFinal!F65,Annual!F65)</f>
        <v>4.3266035603194268</v>
      </c>
      <c r="G65" s="133">
        <f>IF(G$2,Annual!G65-MeanTrendFinal!G65,Annual!G65)</f>
        <v>-2.1532944154989138</v>
      </c>
      <c r="H65" s="133">
        <f>IF(H$2,Annual!H65-MeanTrendFinal!H65,Annual!H65)</f>
        <v>-1.8731897805180762</v>
      </c>
      <c r="I65" s="133">
        <f>IF(I$2,Annual!I65-MeanTrendFinal!I65,Annual!I65)</f>
        <v>-1.0187620455327839E-2</v>
      </c>
      <c r="J65" s="133">
        <f>IF(J$2,Annual!J65-MeanTrendFinal!J65,Annual!J65)</f>
        <v>0.43486373024615166</v>
      </c>
      <c r="K65" s="133">
        <f>IF(K$2,Annual!K65-MeanTrendFinal!K65,Annual!K65)</f>
        <v>0.37398789912768726</v>
      </c>
      <c r="L65" s="133">
        <f>IF(L$2,Annual!L65-MeanTrendFinal!L65,Annual!L65)</f>
        <v>0.38417551958306306</v>
      </c>
      <c r="M65" s="133">
        <f>IF(M$2,Annual!M65-MeanTrendFinal!M65,Annual!M65)</f>
        <v>5.1125497242547908</v>
      </c>
      <c r="N65" s="133">
        <f>IF(N$2,Annual!N65-MeanTrendFinal!N65,Annual!N65)</f>
        <v>9.7022645713876088</v>
      </c>
      <c r="O65" s="133">
        <f>IF(O$2,Annual!O65-MeanTrendFinal!O65,Annual!O65)</f>
        <v>-6.5888893262016595</v>
      </c>
      <c r="P65" s="133">
        <f>IF(P$2,Annual!P65-MeanTrendFinal!P65,Annual!P65)</f>
        <v>-4.381918670568739</v>
      </c>
      <c r="Q65" s="133">
        <f>IF(Q$2,Annual!Q65-MeanTrendFinal!Q65,Annual!Q65)</f>
        <v>2.5456964716634047</v>
      </c>
      <c r="R65" s="133">
        <f>IF(R$2,Annual!R65-MeanTrendFinal!R65,Annual!R65)</f>
        <v>0.5412707913919319</v>
      </c>
      <c r="S65" s="133">
        <f>IF(S$2,Annual!S65-MeanTrendFinal!S65,Annual!S65)</f>
        <v>0.42140265337858501</v>
      </c>
      <c r="T65" s="133">
        <f>IF(T$2,Annual!T65-MeanTrendFinal!T65,Annual!T65)</f>
        <v>0.11986813801335539</v>
      </c>
      <c r="U65" s="133">
        <f>IF(U$2,Annual!U65-MeanTrendFinal!U65,Annual!U65)</f>
        <v>0.65692179343920998</v>
      </c>
      <c r="V65" s="133">
        <f>IF(V$2,Annual!V65-MeanTrendFinal!V65,Annual!V65)</f>
        <v>-1.3822509766805278</v>
      </c>
      <c r="W65" s="133">
        <f>IF(W$2,Annual!W65-MeanTrendFinal!W65,Annual!W65)</f>
        <v>-84.025488068361653</v>
      </c>
      <c r="X65" s="133">
        <f>IF(X$2,Annual!X65-MeanTrendFinal!X65,Annual!X65)</f>
        <v>-1.4786370431414397E-3</v>
      </c>
      <c r="Y65" s="133">
        <f>IF(Y$2,Annual!Y65-MeanTrendFinal!Y65,Annual!Y65)</f>
        <v>1.8569669346701123E-2</v>
      </c>
      <c r="Z65" s="133">
        <f>IF(Z$2,Annual!Z65-MeanTrendFinal!Z65,Annual!Z65)</f>
        <v>-3.6637096062930823</v>
      </c>
      <c r="AA65" s="133">
        <f>IF(AA$2,Annual!AA65-MeanTrendFinal!AA65,Annual!AA65)</f>
        <v>-3.9271404635881595</v>
      </c>
      <c r="AB65" s="133">
        <f>IF(AB$2,Annual!AB65-MeanTrendFinal!AB65,Annual!AB65)</f>
        <v>-1.9419121261143122</v>
      </c>
      <c r="AC65" s="160">
        <f t="shared" si="0"/>
        <v>-5.8690525897024717</v>
      </c>
      <c r="AD65" s="133">
        <f>IF(AD$2,Annual!AC65-MeanTrendFinal!AC65,Annual!AC65)</f>
        <v>1.76376781954324</v>
      </c>
      <c r="AE65" s="133">
        <f>IF(AE$2,Annual!AD65-MeanTrendFinal!AD65,Annual!AD65)</f>
        <v>0.39241683053887</v>
      </c>
    </row>
    <row r="66" spans="1:31">
      <c r="A66" t="s">
        <v>327</v>
      </c>
      <c r="B66" s="133">
        <f>IF(B$2,Annual!B66-MeanTrendFinal!B66,Annual!B66)</f>
        <v>-0.36853858348054447</v>
      </c>
      <c r="C66" s="133">
        <f>IF(C$2,Annual!C66-MeanTrendFinal!C66,Annual!C66)</f>
        <v>-3.6980579235320832E-2</v>
      </c>
      <c r="D66" s="133">
        <f>IF(D$2,Annual!D66-MeanTrendFinal!D66,Annual!D66)</f>
        <v>1.6605463239461642</v>
      </c>
      <c r="E66" s="133">
        <f>IF(E$2,Annual!E66-MeanTrendFinal!E66,Annual!E66)</f>
        <v>3.5905654602790946</v>
      </c>
      <c r="F66" s="133">
        <f>IF(F$2,Annual!F66-MeanTrendFinal!F66,Annual!F66)</f>
        <v>2.41300454060638</v>
      </c>
      <c r="G66" s="133">
        <f>IF(G$2,Annual!G66-MeanTrendFinal!G66,Annual!G66)</f>
        <v>-0.37333406036823069</v>
      </c>
      <c r="H66" s="133">
        <f>IF(H$2,Annual!H66-MeanTrendFinal!H66,Annual!H66)</f>
        <v>-3.5802426127191262</v>
      </c>
      <c r="I66" s="133">
        <f>IF(I$2,Annual!I66-MeanTrendFinal!I66,Annual!I66)</f>
        <v>-0.26581822167761759</v>
      </c>
      <c r="J66" s="133">
        <f>IF(J$2,Annual!J66-MeanTrendFinal!J66,Annual!J66)</f>
        <v>0.30647111011281869</v>
      </c>
      <c r="K66" s="133">
        <f>IF(K$2,Annual!K66-MeanTrendFinal!K66,Annual!K66)</f>
        <v>0.6098387049616536</v>
      </c>
      <c r="L66" s="133">
        <f>IF(L$2,Annual!L66-MeanTrendFinal!L66,Annual!L66)</f>
        <v>0.875656926639239</v>
      </c>
      <c r="M66" s="133">
        <f>IF(M$2,Annual!M66-MeanTrendFinal!M66,Annual!M66)</f>
        <v>5.9409709485968847</v>
      </c>
      <c r="N66" s="133">
        <f>IF(N$2,Annual!N66-MeanTrendFinal!N66,Annual!N66)</f>
        <v>2.6972507520234501</v>
      </c>
      <c r="O66" s="133">
        <f>IF(O$2,Annual!O66-MeanTrendFinal!O66,Annual!O66)</f>
        <v>-2.2836035968957167</v>
      </c>
      <c r="P66" s="133">
        <f>IF(P$2,Annual!P66-MeanTrendFinal!P66,Annual!P66)</f>
        <v>-9.6108909548710542E-3</v>
      </c>
      <c r="Q66" s="133">
        <f>IF(Q$2,Annual!Q66-MeanTrendFinal!Q66,Annual!Q66)</f>
        <v>2.0706494042644863</v>
      </c>
      <c r="R66" s="133">
        <f>IF(R$2,Annual!R66-MeanTrendFinal!R66,Annual!R66)</f>
        <v>0.2463598918599319</v>
      </c>
      <c r="S66" s="133">
        <f>IF(S$2,Annual!S66-MeanTrendFinal!S66,Annual!S66)</f>
        <v>0.10360995308599524</v>
      </c>
      <c r="T66" s="133">
        <f>IF(T$2,Annual!T66-MeanTrendFinal!T66,Annual!T66)</f>
        <v>0.14274993877392844</v>
      </c>
      <c r="U66" s="133">
        <f>IF(U$2,Annual!U66-MeanTrendFinal!U66,Annual!U66)</f>
        <v>0.13510634540688216</v>
      </c>
      <c r="V66" s="133">
        <f>IF(V$2,Annual!V66-MeanTrendFinal!V66,Annual!V66)</f>
        <v>-1.7492505236654419</v>
      </c>
      <c r="W66" s="133">
        <f>IF(W$2,Annual!W66-MeanTrendFinal!W66,Annual!W66)</f>
        <v>-86.127696832333015</v>
      </c>
      <c r="X66" s="133">
        <f>IF(X$2,Annual!X66-MeanTrendFinal!X66,Annual!X66)</f>
        <v>-9.9016782255325175E-2</v>
      </c>
      <c r="Y66" s="133">
        <f>IF(Y$2,Annual!Y66-MeanTrendFinal!Y66,Annual!Y66)</f>
        <v>-3.6198963890000324E-2</v>
      </c>
      <c r="Z66" s="133">
        <f>IF(Z$2,Annual!Z66-MeanTrendFinal!Z66,Annual!Z66)</f>
        <v>0.13368643183014228</v>
      </c>
      <c r="AA66" s="133">
        <f>IF(AA$2,Annual!AA66-MeanTrendFinal!AA66,Annual!AA66)</f>
        <v>-0.29768998960412318</v>
      </c>
      <c r="AB66" s="133">
        <f>IF(AB$2,Annual!AB66-MeanTrendFinal!AB66,Annual!AB66)</f>
        <v>-1.6979202522023211</v>
      </c>
      <c r="AC66" s="160">
        <f t="shared" si="0"/>
        <v>-1.9956102418064443</v>
      </c>
      <c r="AD66" s="133">
        <f>IF(AD$2,Annual!AC66-MeanTrendFinal!AC66,Annual!AC66)</f>
        <v>1.5531070806303902</v>
      </c>
      <c r="AE66" s="133">
        <f>IF(AE$2,Annual!AD66-MeanTrendFinal!AD66,Annual!AD66)</f>
        <v>0.24998576712450005</v>
      </c>
    </row>
    <row r="67" spans="1:31">
      <c r="A67" t="s">
        <v>328</v>
      </c>
      <c r="B67" s="133">
        <f>IF(B$2,Annual!B67-MeanTrendFinal!B67,Annual!B67)</f>
        <v>-0.47977914841142566</v>
      </c>
      <c r="C67" s="133">
        <f>IF(C$2,Annual!C67-MeanTrendFinal!C67,Annual!C67)</f>
        <v>-0.46121331767213469</v>
      </c>
      <c r="D67" s="133">
        <f>IF(D$2,Annual!D67-MeanTrendFinal!D67,Annual!D67)</f>
        <v>-1.2972199536959579</v>
      </c>
      <c r="E67" s="133">
        <f>IF(E$2,Annual!E67-MeanTrendFinal!E67,Annual!E67)</f>
        <v>6.5126071516488082E-2</v>
      </c>
      <c r="F67" s="133">
        <f>IF(F$2,Annual!F67-MeanTrendFinal!F67,Annual!F67)</f>
        <v>0.52961706566861722</v>
      </c>
      <c r="G67" s="133">
        <f>IF(G$2,Annual!G67-MeanTrendFinal!G67,Annual!G67)</f>
        <v>-0.18732427891252135</v>
      </c>
      <c r="H67" s="133">
        <f>IF(H$2,Annual!H67-MeanTrendFinal!H67,Annual!H67)</f>
        <v>0.70632558487323993</v>
      </c>
      <c r="I67" s="133">
        <f>IF(I$2,Annual!I67-MeanTrendFinal!I67,Annual!I67)</f>
        <v>-0.48237306151257686</v>
      </c>
      <c r="J67" s="133">
        <f>IF(J$2,Annual!J67-MeanTrendFinal!J67,Annual!J67)</f>
        <v>4.9116546334798672E-3</v>
      </c>
      <c r="K67" s="133">
        <f>IF(K$2,Annual!K67-MeanTrendFinal!K67,Annual!K67)</f>
        <v>0.41660558157640093</v>
      </c>
      <c r="L67" s="133">
        <f>IF(L$2,Annual!L67-MeanTrendFinal!L67,Annual!L67)</f>
        <v>0.89897864308903841</v>
      </c>
      <c r="M67" s="133">
        <f>IF(M$2,Annual!M67-MeanTrendFinal!M67,Annual!M67)</f>
        <v>-1.1523976888033758</v>
      </c>
      <c r="N67" s="133">
        <f>IF(N$2,Annual!N67-MeanTrendFinal!N67,Annual!N67)</f>
        <v>-3.2074653664796671</v>
      </c>
      <c r="O67" s="133">
        <f>IF(O$2,Annual!O67-MeanTrendFinal!O67,Annual!O67)</f>
        <v>-0.44332310949881304</v>
      </c>
      <c r="P67" s="133">
        <f>IF(P$2,Annual!P67-MeanTrendFinal!P67,Annual!P67)</f>
        <v>1.7422394286791791</v>
      </c>
      <c r="Q67" s="133">
        <f>IF(Q$2,Annual!Q67-MeanTrendFinal!Q67,Annual!Q67)</f>
        <v>2.0171104351197755</v>
      </c>
      <c r="R67" s="133">
        <f>IF(R$2,Annual!R67-MeanTrendFinal!R67,Annual!R67)</f>
        <v>7.980149678819326E-2</v>
      </c>
      <c r="S67" s="133">
        <f>IF(S$2,Annual!S67-MeanTrendFinal!S67,Annual!S67)</f>
        <v>4.1005215203183176E-2</v>
      </c>
      <c r="T67" s="133">
        <f>IF(T$2,Annual!T67-MeanTrendFinal!T67,Annual!T67)</f>
        <v>3.8796281585001702E-2</v>
      </c>
      <c r="U67" s="133">
        <f>IF(U$2,Annual!U67-MeanTrendFinal!U67,Annual!U67)</f>
        <v>-0.57181208222027635</v>
      </c>
      <c r="V67" s="133">
        <f>IF(V$2,Annual!V67-MeanTrendFinal!V67,Annual!V67)</f>
        <v>-5.042698520118833</v>
      </c>
      <c r="W67" s="133">
        <f>IF(W$2,Annual!W67-MeanTrendFinal!W67,Annual!W67)</f>
        <v>-72.921069935520336</v>
      </c>
      <c r="X67" s="133">
        <f>IF(X$2,Annual!X67-MeanTrendFinal!X67,Annual!X67)</f>
        <v>0.37353596487077301</v>
      </c>
      <c r="Y67" s="133">
        <f>IF(Y$2,Annual!Y67-MeanTrendFinal!Y67,Annual!Y67)</f>
        <v>0.37635131797393229</v>
      </c>
      <c r="Z67" s="133">
        <f>IF(Z$2,Annual!Z67-MeanTrendFinal!Z67,Annual!Z67)</f>
        <v>-1.2218070666023664</v>
      </c>
      <c r="AA67" s="133">
        <f>IF(AA$2,Annual!AA67-MeanTrendFinal!AA67,Annual!AA67)</f>
        <v>-0.99082762581525685</v>
      </c>
      <c r="AB67" s="133">
        <f>IF(AB$2,Annual!AB67-MeanTrendFinal!AB67,Annual!AB67)</f>
        <v>-2.2842298046509555</v>
      </c>
      <c r="AC67" s="160">
        <f t="shared" si="0"/>
        <v>-3.2750574304662123</v>
      </c>
      <c r="AD67" s="133">
        <f>IF(AD$2,Annual!AC67-MeanTrendFinal!AC67,Annual!AC67)</f>
        <v>2.0806778956616814</v>
      </c>
      <c r="AE67" s="133">
        <f>IF(AE$2,Annual!AD67-MeanTrendFinal!AD67,Annual!AD67)</f>
        <v>0.31907853689496002</v>
      </c>
    </row>
    <row r="68" spans="1:31">
      <c r="A68" t="s">
        <v>329</v>
      </c>
      <c r="B68" s="133">
        <f>IF(B$2,Annual!B68-MeanTrendFinal!B68,Annual!B68)</f>
        <v>0.35182927026666133</v>
      </c>
      <c r="C68" s="133">
        <f>IF(C$2,Annual!C68-MeanTrendFinal!C68,Annual!C68)</f>
        <v>0.43435021169703525</v>
      </c>
      <c r="D68" s="133">
        <f>IF(D$2,Annual!D68-MeanTrendFinal!D68,Annual!D68)</f>
        <v>-1.5442170043820624</v>
      </c>
      <c r="E68" s="133">
        <f>IF(E$2,Annual!E68-MeanTrendFinal!E68,Annual!E68)</f>
        <v>-0.48343210867301423</v>
      </c>
      <c r="F68" s="133">
        <f>IF(F$2,Annual!F68-MeanTrendFinal!F68,Annual!F68)</f>
        <v>-4.8922640076398238E-2</v>
      </c>
      <c r="G68" s="133">
        <f>IF(G$2,Annual!G68-MeanTrendFinal!G68,Annual!G68)</f>
        <v>-0.73626976825502188</v>
      </c>
      <c r="H68" s="133">
        <f>IF(H$2,Annual!H68-MeanTrendFinal!H68,Annual!H68)</f>
        <v>0.17262462615596408</v>
      </c>
      <c r="I68" s="133">
        <f>IF(I$2,Annual!I68-MeanTrendFinal!I68,Annual!I68)</f>
        <v>-0.32079637482756029</v>
      </c>
      <c r="J68" s="133">
        <f>IF(J$2,Annual!J68-MeanTrendFinal!J68,Annual!J68)</f>
        <v>-0.25319402151124659</v>
      </c>
      <c r="K68" s="133">
        <f>IF(K$2,Annual!K68-MeanTrendFinal!K68,Annual!K68)</f>
        <v>9.4389127897569036E-2</v>
      </c>
      <c r="L68" s="133">
        <f>IF(L$2,Annual!L68-MeanTrendFinal!L68,Annual!L68)</f>
        <v>0.41518550272505472</v>
      </c>
      <c r="M68" s="133">
        <f>IF(M$2,Annual!M68-MeanTrendFinal!M68,Annual!M68)</f>
        <v>-2.6644955511872581</v>
      </c>
      <c r="N68" s="133">
        <f>IF(N$2,Annual!N68-MeanTrendFinal!N68,Annual!N68)</f>
        <v>-1.8069626366808755</v>
      </c>
      <c r="O68" s="133">
        <f>IF(O$2,Annual!O68-MeanTrendFinal!O68,Annual!O68)</f>
        <v>-1.3660291284986519</v>
      </c>
      <c r="P68" s="133">
        <f>IF(P$2,Annual!P68-MeanTrendFinal!P68,Annual!P68)</f>
        <v>0.16694971908686174</v>
      </c>
      <c r="Q68" s="133">
        <f>IF(Q$2,Annual!Q68-MeanTrendFinal!Q68,Annual!Q68)</f>
        <v>1.1773445552385056</v>
      </c>
      <c r="R68" s="133">
        <f>IF(R$2,Annual!R68-MeanTrendFinal!R68,Annual!R68)</f>
        <v>4.7005610788752428E-2</v>
      </c>
      <c r="S68" s="133">
        <f>IF(S$2,Annual!S68-MeanTrendFinal!S68,Annual!S68)</f>
        <v>4.5147263787886138E-2</v>
      </c>
      <c r="T68" s="133">
        <f>IF(T$2,Annual!T68-MeanTrendFinal!T68,Annual!T68)</f>
        <v>1.8583470008728398E-3</v>
      </c>
      <c r="U68" s="133">
        <f>IF(U$2,Annual!U68-MeanTrendFinal!U68,Annual!U68)</f>
        <v>-5.5964946311576114E-2</v>
      </c>
      <c r="V68" s="133">
        <f>IF(V$2,Annual!V68-MeanTrendFinal!V68,Annual!V68)</f>
        <v>0.12772732855911761</v>
      </c>
      <c r="W68" s="133">
        <f>IF(W$2,Annual!W68-MeanTrendFinal!W68,Annual!W68)</f>
        <v>-70.270694782076248</v>
      </c>
      <c r="X68" s="133">
        <f>IF(X$2,Annual!X68-MeanTrendFinal!X68,Annual!X68)</f>
        <v>-8.7064548100125982E-2</v>
      </c>
      <c r="Y68" s="133">
        <f>IF(Y$2,Annual!Y68-MeanTrendFinal!Y68,Annual!Y68)</f>
        <v>-6.5891763117199242E-2</v>
      </c>
      <c r="Z68" s="133">
        <f>IF(Z$2,Annual!Z68-MeanTrendFinal!Z68,Annual!Z68)</f>
        <v>0.43564596522878674</v>
      </c>
      <c r="AA68" s="133">
        <f>IF(AA$2,Annual!AA68-MeanTrendFinal!AA68,Annual!AA68)</f>
        <v>0.28159412162489161</v>
      </c>
      <c r="AB68" s="133">
        <f>IF(AB$2,Annual!AB68-MeanTrendFinal!AB68,Annual!AB68)</f>
        <v>-1.8231522104872173</v>
      </c>
      <c r="AC68" s="160">
        <f t="shared" si="0"/>
        <v>-1.5415580888623257</v>
      </c>
      <c r="AD68" s="133">
        <f>IF(AD$2,Annual!AC68-MeanTrendFinal!AC68,Annual!AC68)</f>
        <v>1.6690893841392906</v>
      </c>
      <c r="AE68" s="133">
        <f>IF(AE$2,Annual!AD68-MeanTrendFinal!AD68,Annual!AD68)</f>
        <v>0.45565761430728968</v>
      </c>
    </row>
    <row r="69" spans="1:31">
      <c r="A69" t="s">
        <v>330</v>
      </c>
      <c r="B69" s="133">
        <f>IF(B$2,Annual!B69-MeanTrendFinal!B69,Annual!B69)</f>
        <v>9.4596252973515482E-2</v>
      </c>
      <c r="C69" s="133">
        <f>IF(C$2,Annual!C69-MeanTrendFinal!C69,Annual!C69)</f>
        <v>0.21472634011555947</v>
      </c>
      <c r="D69" s="133">
        <f>IF(D$2,Annual!D69-MeanTrendFinal!D69,Annual!D69)</f>
        <v>-4.0166915244876691</v>
      </c>
      <c r="E69" s="133">
        <f>IF(E$2,Annual!E69-MeanTrendFinal!E69,Annual!E69)</f>
        <v>-2.9401513599250393</v>
      </c>
      <c r="F69" s="133">
        <f>IF(F$2,Annual!F69-MeanTrendFinal!F69,Annual!F69)</f>
        <v>-1.3798288202306139</v>
      </c>
      <c r="G69" s="133">
        <f>IF(G$2,Annual!G69-MeanTrendFinal!G69,Annual!G69)</f>
        <v>-0.10860978082136219</v>
      </c>
      <c r="H69" s="133">
        <f>IF(H$2,Annual!H69-MeanTrendFinal!H69,Annual!H69)</f>
        <v>-0.32704973279345606</v>
      </c>
      <c r="I69" s="133">
        <f>IF(I$2,Annual!I69-MeanTrendFinal!I69,Annual!I69)</f>
        <v>4.218280664236429E-2</v>
      </c>
      <c r="J69" s="133">
        <f>IF(J$2,Annual!J69-MeanTrendFinal!J69,Annual!J69)</f>
        <v>-0.10172840146804585</v>
      </c>
      <c r="K69" s="133">
        <f>IF(K$2,Annual!K69-MeanTrendFinal!K69,Annual!K69)</f>
        <v>-0.17625711708935543</v>
      </c>
      <c r="L69" s="133">
        <f>IF(L$2,Annual!L69-MeanTrendFinal!L69,Annual!L69)</f>
        <v>-0.21843992373169524</v>
      </c>
      <c r="M69" s="133">
        <f>IF(M$2,Annual!M69-MeanTrendFinal!M69,Annual!M69)</f>
        <v>4.8478513175896296</v>
      </c>
      <c r="N69" s="133">
        <f>IF(N$2,Annual!N69-MeanTrendFinal!N69,Annual!N69)</f>
        <v>6.8084729816048295</v>
      </c>
      <c r="O69" s="133">
        <f>IF(O$2,Annual!O69-MeanTrendFinal!O69,Annual!O69)</f>
        <v>-6.5697750146543914</v>
      </c>
      <c r="P69" s="133">
        <f>IF(P$2,Annual!P69-MeanTrendFinal!P69,Annual!P69)</f>
        <v>-5.2005480175883125</v>
      </c>
      <c r="Q69" s="133">
        <f>IF(Q$2,Annual!Q69-MeanTrendFinal!Q69,Annual!Q69)</f>
        <v>0.30110699484248471</v>
      </c>
      <c r="R69" s="133">
        <f>IF(R$2,Annual!R69-MeanTrendFinal!R69,Annual!R69)</f>
        <v>0.16802964451916635</v>
      </c>
      <c r="S69" s="133">
        <f>IF(S$2,Annual!S69-MeanTrendFinal!S69,Annual!S69)</f>
        <v>1.8745893228483912E-2</v>
      </c>
      <c r="T69" s="133">
        <f>IF(T$2,Annual!T69-MeanTrendFinal!T69,Annual!T69)</f>
        <v>0.14928375129068366</v>
      </c>
      <c r="U69" s="133">
        <f>IF(U$2,Annual!U69-MeanTrendFinal!U69,Annual!U69)</f>
        <v>-0.41913635229417423</v>
      </c>
      <c r="V69" s="133">
        <f>IF(V$2,Annual!V69-MeanTrendFinal!V69,Annual!V69)</f>
        <v>0.62555836520955999</v>
      </c>
      <c r="W69" s="133">
        <f>IF(W$2,Annual!W69-MeanTrendFinal!W69,Annual!W69)</f>
        <v>-77.639835873196944</v>
      </c>
      <c r="X69" s="133">
        <f>IF(X$2,Annual!X69-MeanTrendFinal!X69,Annual!X69)</f>
        <v>-0.58460334238284073</v>
      </c>
      <c r="Y69" s="133">
        <f>IF(Y$2,Annual!Y69-MeanTrendFinal!Y69,Annual!Y69)</f>
        <v>-0.59498235523727316</v>
      </c>
      <c r="Z69" s="133">
        <f>IF(Z$2,Annual!Z69-MeanTrendFinal!Z69,Annual!Z69)</f>
        <v>0.65709550228399394</v>
      </c>
      <c r="AA69" s="133">
        <f>IF(AA$2,Annual!AA69-MeanTrendFinal!AA69,Annual!AA69)</f>
        <v>0.36268215513143787</v>
      </c>
      <c r="AB69" s="133">
        <f>IF(AB$2,Annual!AB69-MeanTrendFinal!AB69,Annual!AB69)</f>
        <v>-1.6067443971657571</v>
      </c>
      <c r="AC69" s="160">
        <f t="shared" si="0"/>
        <v>-1.2440622420343193</v>
      </c>
      <c r="AD69" s="133">
        <f>IF(AD$2,Annual!AC69-MeanTrendFinal!AC69,Annual!AC69)</f>
        <v>1.4958501690763004</v>
      </c>
      <c r="AE69" s="133">
        <f>IF(AE$2,Annual!AD69-MeanTrendFinal!AD69,Annual!AD69)</f>
        <v>0.36640264619168006</v>
      </c>
    </row>
    <row r="70" spans="1:31">
      <c r="A70" t="s">
        <v>331</v>
      </c>
      <c r="B70" s="133">
        <f>IF(B$2,Annual!B70-MeanTrendFinal!B70,Annual!B70)</f>
        <v>0.11444531491817</v>
      </c>
      <c r="C70" s="133">
        <f>IF(C$2,Annual!C70-MeanTrendFinal!C70,Annual!C70)</f>
        <v>-0.24663853828815441</v>
      </c>
      <c r="D70" s="133">
        <f>IF(D$2,Annual!D70-MeanTrendFinal!D70,Annual!D70)</f>
        <v>2.2308636722855226</v>
      </c>
      <c r="E70" s="133">
        <f>IF(E$2,Annual!E70-MeanTrendFinal!E70,Annual!E70)</f>
        <v>2.18577392007046</v>
      </c>
      <c r="F70" s="133">
        <f>IF(F$2,Annual!F70-MeanTrendFinal!F70,Annual!F70)</f>
        <v>2.9855567037491255</v>
      </c>
      <c r="G70" s="133">
        <f>IF(G$2,Annual!G70-MeanTrendFinal!G70,Annual!G70)</f>
        <v>-1.3031907438916419</v>
      </c>
      <c r="H70" s="133">
        <f>IF(H$2,Annual!H70-MeanTrendFinal!H70,Annual!H70)</f>
        <v>-1.5026711910135557</v>
      </c>
      <c r="I70" s="133">
        <f>IF(I$2,Annual!I70-MeanTrendFinal!I70,Annual!I70)</f>
        <v>0.39666314610302533</v>
      </c>
      <c r="J70" s="133">
        <f>IF(J$2,Annual!J70-MeanTrendFinal!J70,Annual!J70)</f>
        <v>-0.25236195983453225</v>
      </c>
      <c r="K70" s="133">
        <f>IF(K$2,Annual!K70-MeanTrendFinal!K70,Annual!K70)</f>
        <v>-0.22556121803445495</v>
      </c>
      <c r="L70" s="133">
        <f>IF(L$2,Annual!L70-MeanTrendFinal!L70,Annual!L70)</f>
        <v>-0.62222436413749682</v>
      </c>
      <c r="M70" s="133">
        <f>IF(M$2,Annual!M70-MeanTrendFinal!M70,Annual!M70)</f>
        <v>5.6171682617448369</v>
      </c>
      <c r="N70" s="133">
        <f>IF(N$2,Annual!N70-MeanTrendFinal!N70,Annual!N70)</f>
        <v>1.3651966097810053</v>
      </c>
      <c r="O70" s="133">
        <f>IF(O$2,Annual!O70-MeanTrendFinal!O70,Annual!O70)</f>
        <v>-1.677486171092383</v>
      </c>
      <c r="P70" s="133">
        <f>IF(P$2,Annual!P70-MeanTrendFinal!P70,Annual!P70)</f>
        <v>0.16597369155650082</v>
      </c>
      <c r="Q70" s="133">
        <f>IF(Q$2,Annual!Q70-MeanTrendFinal!Q70,Annual!Q70)</f>
        <v>-0.99170369335661235</v>
      </c>
      <c r="R70" s="133">
        <f>IF(R$2,Annual!R70-MeanTrendFinal!R70,Annual!R70)</f>
        <v>8.9805465740399937E-2</v>
      </c>
      <c r="S70" s="133">
        <f>IF(S$2,Annual!S70-MeanTrendFinal!S70,Annual!S70)</f>
        <v>-4.3140551339267641E-2</v>
      </c>
      <c r="T70" s="133">
        <f>IF(T$2,Annual!T70-MeanTrendFinal!T70,Annual!T70)</f>
        <v>0.1329460170796587</v>
      </c>
      <c r="U70" s="133">
        <f>IF(U$2,Annual!U70-MeanTrendFinal!U70,Annual!U70)</f>
        <v>-1.0175357738153821</v>
      </c>
      <c r="V70" s="133">
        <f>IF(V$2,Annual!V70-MeanTrendFinal!V70,Annual!V70)</f>
        <v>0.1742248420671435</v>
      </c>
      <c r="W70" s="133">
        <f>IF(W$2,Annual!W70-MeanTrendFinal!W70,Annual!W70)</f>
        <v>-75.986270900775594</v>
      </c>
      <c r="X70" s="133">
        <f>IF(X$2,Annual!X70-MeanTrendFinal!X70,Annual!X70)</f>
        <v>-0.67877218387535532</v>
      </c>
      <c r="Y70" s="133">
        <f>IF(Y$2,Annual!Y70-MeanTrendFinal!Y70,Annual!Y70)</f>
        <v>-0.70504439557379583</v>
      </c>
      <c r="Z70" s="133">
        <f>IF(Z$2,Annual!Z70-MeanTrendFinal!Z70,Annual!Z70)</f>
        <v>0.78819760177339049</v>
      </c>
      <c r="AA70" s="133">
        <f>IF(AA$2,Annual!AA70-MeanTrendFinal!AA70,Annual!AA70)</f>
        <v>0.88462795229230551</v>
      </c>
      <c r="AB70" s="133">
        <f>IF(AB$2,Annual!AB70-MeanTrendFinal!AB70,Annual!AB70)</f>
        <v>-1.9215417850645053</v>
      </c>
      <c r="AC70" s="160">
        <f t="shared" si="0"/>
        <v>-1.0369138327721998</v>
      </c>
      <c r="AD70" s="133">
        <f>IF(AD$2,Annual!AC70-MeanTrendFinal!AC70,Annual!AC70)</f>
        <v>1.7708677419713297</v>
      </c>
      <c r="AE70" s="133">
        <f>IF(AE$2,Annual!AD70-MeanTrendFinal!AD70,Annual!AD70)</f>
        <v>0.33287999667163004</v>
      </c>
    </row>
    <row r="71" spans="1:31">
      <c r="A71" t="s">
        <v>332</v>
      </c>
      <c r="B71" s="133">
        <f>IF(B$2,Annual!B71-MeanTrendFinal!B71,Annual!B71)</f>
        <v>-0.1417966100091107</v>
      </c>
      <c r="C71" s="133">
        <f>IF(C$2,Annual!C71-MeanTrendFinal!C71,Annual!C71)</f>
        <v>-0.40457877589619962</v>
      </c>
      <c r="D71" s="133">
        <f>IF(D$2,Annual!D71-MeanTrendFinal!D71,Annual!D71)</f>
        <v>5.3842224100126259</v>
      </c>
      <c r="E71" s="133">
        <f>IF(E$2,Annual!E71-MeanTrendFinal!E71,Annual!E71)</f>
        <v>4.7117107591748209</v>
      </c>
      <c r="F71" s="133">
        <f>IF(F$2,Annual!F71-MeanTrendFinal!F71,Annual!F71)</f>
        <v>3.344400584609275</v>
      </c>
      <c r="G71" s="133">
        <f>IF(G$2,Annual!G71-MeanTrendFinal!G71,Annual!G71)</f>
        <v>1.8858986691077551E-2</v>
      </c>
      <c r="H71" s="133">
        <f>IF(H$2,Annual!H71-MeanTrendFinal!H71,Annual!H71)</f>
        <v>3.3644389948164592</v>
      </c>
      <c r="I71" s="133">
        <f>IF(I$2,Annual!I71-MeanTrendFinal!I71,Annual!I71)</f>
        <v>0.42167526316250059</v>
      </c>
      <c r="J71" s="133">
        <f>IF(J$2,Annual!J71-MeanTrendFinal!J71,Annual!J71)</f>
        <v>-0.14365208181985334</v>
      </c>
      <c r="K71" s="133">
        <f>IF(K$2,Annual!K71-MeanTrendFinal!K71,Annual!K71)</f>
        <v>-0.28063802382667713</v>
      </c>
      <c r="L71" s="133">
        <f>IF(L$2,Annual!L71-MeanTrendFinal!L71,Annual!L71)</f>
        <v>-0.70231328698920326</v>
      </c>
      <c r="M71" s="133">
        <f>IF(M$2,Annual!M71-MeanTrendFinal!M71,Annual!M71)</f>
        <v>12.262193644077229</v>
      </c>
      <c r="N71" s="133">
        <f>IF(N$2,Annual!N71-MeanTrendFinal!N71,Annual!N71)</f>
        <v>2.1635107860114466</v>
      </c>
      <c r="O71" s="133">
        <f>IF(O$2,Annual!O71-MeanTrendFinal!O71,Annual!O71)</f>
        <v>-0.13558356981412345</v>
      </c>
      <c r="P71" s="133">
        <f>IF(P$2,Annual!P71-MeanTrendFinal!P71,Annual!P71)</f>
        <v>1.5726111775006102</v>
      </c>
      <c r="Q71" s="133">
        <f>IF(Q$2,Annual!Q71-MeanTrendFinal!Q71,Annual!Q71)</f>
        <v>-2.3547595071208889</v>
      </c>
      <c r="R71" s="133">
        <f>IF(R$2,Annual!R71-MeanTrendFinal!R71,Annual!R71)</f>
        <v>-4.4596735874226301E-2</v>
      </c>
      <c r="S71" s="133">
        <f>IF(S$2,Annual!S71-MeanTrendFinal!S71,Annual!S71)</f>
        <v>-9.8972662747531803E-2</v>
      </c>
      <c r="T71" s="133">
        <f>IF(T$2,Annual!T71-MeanTrendFinal!T71,Annual!T71)</f>
        <v>5.4375926873310776E-2</v>
      </c>
      <c r="U71" s="133">
        <f>IF(U$2,Annual!U71-MeanTrendFinal!U71,Annual!U71)</f>
        <v>-1.5362377042995945</v>
      </c>
      <c r="V71" s="133">
        <f>IF(V$2,Annual!V71-MeanTrendFinal!V71,Annual!V71)</f>
        <v>4.0403564615804903</v>
      </c>
      <c r="W71" s="133">
        <f>IF(W$2,Annual!W71-MeanTrendFinal!W71,Annual!W71)</f>
        <v>-73.861153253711848</v>
      </c>
      <c r="X71" s="133">
        <f>IF(X$2,Annual!X71-MeanTrendFinal!X71,Annual!X71)</f>
        <v>-0.75598174377191807</v>
      </c>
      <c r="Y71" s="133">
        <f>IF(Y$2,Annual!Y71-MeanTrendFinal!Y71,Annual!Y71)</f>
        <v>-0.75112781546882246</v>
      </c>
      <c r="Z71" s="133">
        <f>IF(Z$2,Annual!Z71-MeanTrendFinal!Z71,Annual!Z71)</f>
        <v>-7.8850310444295246E-2</v>
      </c>
      <c r="AA71" s="133">
        <f>IF(AA$2,Annual!AA71-MeanTrendFinal!AA71,Annual!AA71)</f>
        <v>-9.9549803523473201E-3</v>
      </c>
      <c r="AB71" s="133">
        <f>IF(AB$2,Annual!AB71-MeanTrendFinal!AB71,Annual!AB71)</f>
        <v>-1.8179604548648545</v>
      </c>
      <c r="AC71" s="160">
        <f t="shared" si="0"/>
        <v>-1.8279154352172018</v>
      </c>
      <c r="AD71" s="133">
        <f>IF(AD$2,Annual!AC71-MeanTrendFinal!AC71,Annual!AC71)</f>
        <v>1.6617816962935805</v>
      </c>
      <c r="AE71" s="133">
        <f>IF(AE$2,Annual!AD71-MeanTrendFinal!AD71,Annual!AD71)</f>
        <v>0.33586464765714008</v>
      </c>
    </row>
    <row r="72" spans="1:31">
      <c r="A72" t="s">
        <v>333</v>
      </c>
      <c r="B72" s="133">
        <f>IF(B$2,Annual!B72-MeanTrendFinal!B72,Annual!B72)</f>
        <v>-0.1750755969349328</v>
      </c>
      <c r="C72" s="133">
        <f>IF(C$2,Annual!C72-MeanTrendFinal!C72,Annual!C72)</f>
        <v>-0.15469145508827076</v>
      </c>
      <c r="D72" s="133">
        <f>IF(D$2,Annual!D72-MeanTrendFinal!D72,Annual!D72)</f>
        <v>3.5757458035095624</v>
      </c>
      <c r="E72" s="133">
        <f>IF(E$2,Annual!E72-MeanTrendFinal!E72,Annual!E72)</f>
        <v>2.8740993048879773</v>
      </c>
      <c r="F72" s="133">
        <f>IF(F$2,Annual!F72-MeanTrendFinal!F72,Annual!F72)</f>
        <v>2.0900035847548679</v>
      </c>
      <c r="G72" s="133">
        <f>IF(G$2,Annual!G72-MeanTrendFinal!G72,Annual!G72)</f>
        <v>7.4413437645964198E-2</v>
      </c>
      <c r="H72" s="133">
        <f>IF(H$2,Annual!H72-MeanTrendFinal!H72,Annual!H72)</f>
        <v>0.72870103320101154</v>
      </c>
      <c r="I72" s="133">
        <f>IF(I$2,Annual!I72-MeanTrendFinal!I72,Annual!I72)</f>
        <v>-0.47709478221485002</v>
      </c>
      <c r="J72" s="133">
        <f>IF(J$2,Annual!J72-MeanTrendFinal!J72,Annual!J72)</f>
        <v>0.17973440303718224</v>
      </c>
      <c r="K72" s="133">
        <f>IF(K$2,Annual!K72-MeanTrendFinal!K72,Annual!K72)</f>
        <v>-0.28631458936674381</v>
      </c>
      <c r="L72" s="133">
        <f>IF(L$2,Annual!L72-MeanTrendFinal!L72,Annual!L72)</f>
        <v>0.19078019284807049</v>
      </c>
      <c r="M72" s="133">
        <f>IF(M$2,Annual!M72-MeanTrendFinal!M72,Annual!M72)</f>
        <v>11.673131867906704</v>
      </c>
      <c r="N72" s="133">
        <f>IF(N$2,Annual!N72-MeanTrendFinal!N72,Annual!N72)</f>
        <v>-3.8645199144863973</v>
      </c>
      <c r="O72" s="133">
        <f>IF(O$2,Annual!O72-MeanTrendFinal!O72,Annual!O72)</f>
        <v>-1.237418577404366</v>
      </c>
      <c r="P72" s="133">
        <f>IF(P$2,Annual!P72-MeanTrendFinal!P72,Annual!P72)</f>
        <v>-0.96665603382680843</v>
      </c>
      <c r="Q72" s="133">
        <f>IF(Q$2,Annual!Q72-MeanTrendFinal!Q72,Annual!Q72)</f>
        <v>-3.3639354915326294</v>
      </c>
      <c r="R72" s="133">
        <f>IF(R$2,Annual!R72-MeanTrendFinal!R72,Annual!R72)</f>
        <v>-0.15260321266933452</v>
      </c>
      <c r="S72" s="133">
        <f>IF(S$2,Annual!S72-MeanTrendFinal!S72,Annual!S72)</f>
        <v>-0.12322696741060152</v>
      </c>
      <c r="T72" s="133">
        <f>IF(T$2,Annual!T72-MeanTrendFinal!T72,Annual!T72)</f>
        <v>-2.9376245258729172E-2</v>
      </c>
      <c r="U72" s="133">
        <f>IF(U$2,Annual!U72-MeanTrendFinal!U72,Annual!U72)</f>
        <v>-1.7615065577457472</v>
      </c>
      <c r="V72" s="133">
        <f>IF(V$2,Annual!V72-MeanTrendFinal!V72,Annual!V72)</f>
        <v>3.1403169056696427</v>
      </c>
      <c r="W72" s="133">
        <f>IF(W$2,Annual!W72-MeanTrendFinal!W72,Annual!W72)</f>
        <v>-79.025575804671291</v>
      </c>
      <c r="X72" s="133">
        <f>IF(X$2,Annual!X72-MeanTrendFinal!X72,Annual!X72)</f>
        <v>-0.18630568824849103</v>
      </c>
      <c r="Y72" s="133">
        <f>IF(Y$2,Annual!Y72-MeanTrendFinal!Y72,Annual!Y72)</f>
        <v>-0.2407133356969301</v>
      </c>
      <c r="Z72" s="133">
        <f>IF(Z$2,Annual!Z72-MeanTrendFinal!Z72,Annual!Z72)</f>
        <v>0.24525842792360208</v>
      </c>
      <c r="AA72" s="133">
        <f>IF(AA$2,Annual!AA72-MeanTrendFinal!AA72,Annual!AA72)</f>
        <v>0.13557992516365402</v>
      </c>
      <c r="AB72" s="133">
        <f>IF(AB$2,Annual!AB72-MeanTrendFinal!AB72,Annual!AB72)</f>
        <v>-1.5633403122402321</v>
      </c>
      <c r="AC72" s="160">
        <f t="shared" ref="AC72:AC120" si="1">AA72+AB72</f>
        <v>-1.427760387076578</v>
      </c>
      <c r="AD72" s="133">
        <f>IF(AD$2,Annual!AC72-MeanTrendFinal!AC72,Annual!AC72)</f>
        <v>1.4012689234357403</v>
      </c>
      <c r="AE72" s="133">
        <f>IF(AE$2,Annual!AD72-MeanTrendFinal!AD72,Annual!AD72)</f>
        <v>0.25006130324369003</v>
      </c>
    </row>
    <row r="73" spans="1:31">
      <c r="A73" t="s">
        <v>334</v>
      </c>
      <c r="B73" s="133">
        <f>IF(B$2,Annual!B73-MeanTrendFinal!B73,Annual!B73)</f>
        <v>-0.24765581117010671</v>
      </c>
      <c r="C73" s="133">
        <f>IF(C$2,Annual!C73-MeanTrendFinal!C73,Annual!C73)</f>
        <v>-0.30700867683538213</v>
      </c>
      <c r="D73" s="133">
        <f>IF(D$2,Annual!D73-MeanTrendFinal!D73,Annual!D73)</f>
        <v>2.4528173673527363</v>
      </c>
      <c r="E73" s="133">
        <f>IF(E$2,Annual!E73-MeanTrendFinal!E73,Annual!E73)</f>
        <v>1.9118105855536669</v>
      </c>
      <c r="F73" s="133">
        <f>IF(F$2,Annual!F73-MeanTrendFinal!F73,Annual!F73)</f>
        <v>1.2687600046624539</v>
      </c>
      <c r="G73" s="133">
        <f>IF(G$2,Annual!G73-MeanTrendFinal!G73,Annual!G73)</f>
        <v>0.16546308520147202</v>
      </c>
      <c r="H73" s="133">
        <f>IF(H$2,Annual!H73-MeanTrendFinal!H73,Annual!H73)</f>
        <v>-4.9946524493839357</v>
      </c>
      <c r="I73" s="133">
        <f>IF(I$2,Annual!I73-MeanTrendFinal!I73,Annual!I73)</f>
        <v>-1.0361993629525847</v>
      </c>
      <c r="J73" s="133">
        <f>IF(J$2,Annual!J73-MeanTrendFinal!J73,Annual!J73)</f>
        <v>-1.0469471859990005</v>
      </c>
      <c r="K73" s="133">
        <f>IF(K$2,Annual!K73-MeanTrendFinal!K73,Annual!K73)</f>
        <v>-0.28631458936674381</v>
      </c>
      <c r="L73" s="133">
        <f>IF(L$2,Annual!L73-MeanTrendFinal!L73,Annual!L73)</f>
        <v>0.74988477358583205</v>
      </c>
      <c r="M73" s="133">
        <f>IF(M$2,Annual!M73-MeanTrendFinal!M73,Annual!M73)</f>
        <v>9.8463965773200357</v>
      </c>
      <c r="N73" s="133">
        <f>IF(N$2,Annual!N73-MeanTrendFinal!N73,Annual!N73)</f>
        <v>-2.6199925211202846</v>
      </c>
      <c r="O73" s="133">
        <f>IF(O$2,Annual!O73-MeanTrendFinal!O73,Annual!O73)</f>
        <v>-2.4179913500044465</v>
      </c>
      <c r="P73" s="133">
        <f>IF(P$2,Annual!P73-MeanTrendFinal!P73,Annual!P73)</f>
        <v>-2.9673983055684503</v>
      </c>
      <c r="Q73" s="133">
        <f>IF(Q$2,Annual!Q73-MeanTrendFinal!Q73,Annual!Q73)</f>
        <v>-3.7326083870138973</v>
      </c>
      <c r="R73" s="133">
        <f>IF(R$2,Annual!R73-MeanTrendFinal!R73,Annual!R73)</f>
        <v>-0.21818256377647061</v>
      </c>
      <c r="S73" s="133">
        <f>IF(S$2,Annual!S73-MeanTrendFinal!S73,Annual!S73)</f>
        <v>-0.14929623522499197</v>
      </c>
      <c r="T73" s="133">
        <f>IF(T$2,Annual!T73-MeanTrendFinal!T73,Annual!T73)</f>
        <v>-6.8886328551479858E-2</v>
      </c>
      <c r="U73" s="133">
        <f>IF(U$2,Annual!U73-MeanTrendFinal!U73,Annual!U73)</f>
        <v>-1.2451509917626709</v>
      </c>
      <c r="V73" s="133">
        <f>IF(V$2,Annual!V73-MeanTrendFinal!V73,Annual!V73)</f>
        <v>-0.11663111093558975</v>
      </c>
      <c r="W73" s="133">
        <f>IF(W$2,Annual!W73-MeanTrendFinal!W73,Annual!W73)</f>
        <v>-72.924490402799222</v>
      </c>
      <c r="X73" s="133">
        <f>IF(X$2,Annual!X73-MeanTrendFinal!X73,Annual!X73)</f>
        <v>0.50094093547048235</v>
      </c>
      <c r="Y73" s="133">
        <f>IF(Y$2,Annual!Y73-MeanTrendFinal!Y73,Annual!Y73)</f>
        <v>0.38517226757703782</v>
      </c>
      <c r="Z73" s="133">
        <f>IF(Z$2,Annual!Z73-MeanTrendFinal!Z73,Annual!Z73)</f>
        <v>1.2147822366391097</v>
      </c>
      <c r="AA73" s="133">
        <f>IF(AA$2,Annual!AA73-MeanTrendFinal!AA73,Annual!AA73)</f>
        <v>1.1226111455719092</v>
      </c>
      <c r="AB73" s="133">
        <f>IF(AB$2,Annual!AB73-MeanTrendFinal!AB73,Annual!AB73)</f>
        <v>-1.5048014141602408</v>
      </c>
      <c r="AC73" s="160">
        <f t="shared" si="1"/>
        <v>-0.38219026858833161</v>
      </c>
      <c r="AD73" s="133">
        <f>IF(AD$2,Annual!AC73-MeanTrendFinal!AC73,Annual!AC73)</f>
        <v>1.4047701366057197</v>
      </c>
      <c r="AE73" s="133">
        <f>IF(AE$2,Annual!AD73-MeanTrendFinal!AD73,Annual!AD73)</f>
        <v>0.31318616250434994</v>
      </c>
    </row>
    <row r="74" spans="1:31">
      <c r="A74" t="s">
        <v>335</v>
      </c>
      <c r="B74" s="133">
        <f>IF(B$2,Annual!B74-MeanTrendFinal!B74,Annual!B74)</f>
        <v>-7.1859564076122262E-2</v>
      </c>
      <c r="C74" s="133">
        <f>IF(C$2,Annual!C74-MeanTrendFinal!C74,Annual!C74)</f>
        <v>0.13403270228235264</v>
      </c>
      <c r="D74" s="133">
        <f>IF(D$2,Annual!D74-MeanTrendFinal!D74,Annual!D74)</f>
        <v>-9.0927451865354669E-3</v>
      </c>
      <c r="E74" s="133">
        <f>IF(E$2,Annual!E74-MeanTrendFinal!E74,Annual!E74)</f>
        <v>-0.7830653079761305</v>
      </c>
      <c r="F74" s="133">
        <f>IF(F$2,Annual!F74-MeanTrendFinal!F74,Annual!F74)</f>
        <v>-0.97740647393197833</v>
      </c>
      <c r="G74" s="133">
        <f>IF(G$2,Annual!G74-MeanTrendFinal!G74,Annual!G74)</f>
        <v>0.44345144747011611</v>
      </c>
      <c r="H74" s="133">
        <f>IF(H$2,Annual!H74-MeanTrendFinal!H74,Annual!H74)</f>
        <v>-0.52736070336033092</v>
      </c>
      <c r="I74" s="133">
        <f>IF(I$2,Annual!I74-MeanTrendFinal!I74,Annual!I74)</f>
        <v>-1.1264779793772397</v>
      </c>
      <c r="J74" s="133">
        <f>IF(J$2,Annual!J74-MeanTrendFinal!J74,Annual!J74)</f>
        <v>-0.12008670398053478</v>
      </c>
      <c r="K74" s="133">
        <f>IF(K$2,Annual!K74-MeanTrendFinal!K74,Annual!K74)</f>
        <v>-0.3106573371517678</v>
      </c>
      <c r="L74" s="133">
        <f>IF(L$2,Annual!L74-MeanTrendFinal!L74,Annual!L74)</f>
        <v>0.81582064222547979</v>
      </c>
      <c r="M74" s="133">
        <f>IF(M$2,Annual!M74-MeanTrendFinal!M74,Annual!M74)</f>
        <v>2.4581069289917536</v>
      </c>
      <c r="N74" s="133">
        <f>IF(N$2,Annual!N74-MeanTrendFinal!N74,Annual!N74)</f>
        <v>-10.562112848452809</v>
      </c>
      <c r="O74" s="133">
        <f>IF(O$2,Annual!O74-MeanTrendFinal!O74,Annual!O74)</f>
        <v>-0.1374100964382361</v>
      </c>
      <c r="P74" s="133">
        <f>IF(P$2,Annual!P74-MeanTrendFinal!P74,Annual!P74)</f>
        <v>-1.3588625185426364</v>
      </c>
      <c r="Q74" s="133">
        <f>IF(Q$2,Annual!Q74-MeanTrendFinal!Q74,Annual!Q74)</f>
        <v>-3.4112886078805786</v>
      </c>
      <c r="R74" s="133">
        <f>IF(R$2,Annual!R74-MeanTrendFinal!R74,Annual!R74)</f>
        <v>-0.27307971508546702</v>
      </c>
      <c r="S74" s="133">
        <f>IF(S$2,Annual!S74-MeanTrendFinal!S74,Annual!S74)</f>
        <v>-0.13985602547896026</v>
      </c>
      <c r="T74" s="133">
        <f>IF(T$2,Annual!T74-MeanTrendFinal!T74,Annual!T74)</f>
        <v>-0.13322368960651007</v>
      </c>
      <c r="U74" s="133">
        <f>IF(U$2,Annual!U74-MeanTrendFinal!U74,Annual!U74)</f>
        <v>-0.76478666783799554</v>
      </c>
      <c r="V74" s="133">
        <f>IF(V$2,Annual!V74-MeanTrendFinal!V74,Annual!V74)</f>
        <v>2.1012552378245779</v>
      </c>
      <c r="W74" s="133">
        <f>IF(W$2,Annual!W74-MeanTrendFinal!W74,Annual!W74)</f>
        <v>-59.595836942498295</v>
      </c>
      <c r="X74" s="133">
        <f>IF(X$2,Annual!X74-MeanTrendFinal!X74,Annual!X74)</f>
        <v>0.65300848008724532</v>
      </c>
      <c r="Y74" s="133">
        <f>IF(Y$2,Annual!Y74-MeanTrendFinal!Y74,Annual!Y74)</f>
        <v>0.54268225685283256</v>
      </c>
      <c r="Z74" s="133">
        <f>IF(Z$2,Annual!Z74-MeanTrendFinal!Z74,Annual!Z74)</f>
        <v>0.89194083298968962</v>
      </c>
      <c r="AA74" s="133">
        <f>IF(AA$2,Annual!AA74-MeanTrendFinal!AA74,Annual!AA74)</f>
        <v>0.93622006652958589</v>
      </c>
      <c r="AB74" s="133">
        <f>IF(AB$2,Annual!AB74-MeanTrendFinal!AB74,Annual!AB74)</f>
        <v>-1.5652054289945685</v>
      </c>
      <c r="AC74" s="160">
        <f t="shared" si="1"/>
        <v>-0.6289853624649826</v>
      </c>
      <c r="AD74" s="133">
        <f>IF(AD$2,Annual!AC74-MeanTrendFinal!AC74,Annual!AC74)</f>
        <v>1.4844271903365414</v>
      </c>
      <c r="AE74" s="133">
        <f>IF(AE$2,Annual!AD74-MeanTrendFinal!AD74,Annual!AD74)</f>
        <v>0.42972214255769003</v>
      </c>
    </row>
    <row r="75" spans="1:31">
      <c r="A75" t="s">
        <v>336</v>
      </c>
      <c r="B75" s="133">
        <f>IF(B$2,Annual!B75-MeanTrendFinal!B75,Annual!B75)</f>
        <v>1.4667179577747036</v>
      </c>
      <c r="C75" s="133">
        <f>IF(C$2,Annual!C75-MeanTrendFinal!C75,Annual!C75)</f>
        <v>1.0604355373174865</v>
      </c>
      <c r="D75" s="133">
        <f>IF(D$2,Annual!D75-MeanTrendFinal!D75,Annual!D75)</f>
        <v>1.5845783708668932</v>
      </c>
      <c r="E75" s="133">
        <f>IF(E$2,Annual!E75-MeanTrendFinal!E75,Annual!E75)</f>
        <v>1.374046483089387</v>
      </c>
      <c r="F75" s="133">
        <f>IF(F$2,Annual!F75-MeanTrendFinal!F75,Annual!F75)</f>
        <v>1.9716260916984538</v>
      </c>
      <c r="G75" s="133">
        <f>IF(G$2,Annual!G75-MeanTrendFinal!G75,Annual!G75)</f>
        <v>0.69112393645077086</v>
      </c>
      <c r="H75" s="133">
        <f>IF(H$2,Annual!H75-MeanTrendFinal!H75,Annual!H75)</f>
        <v>1.018562018877083</v>
      </c>
      <c r="I75" s="133">
        <f>IF(I$2,Annual!I75-MeanTrendFinal!I75,Annual!I75)</f>
        <v>-0.48715907556182858</v>
      </c>
      <c r="J75" s="133">
        <f>IF(J$2,Annual!J75-MeanTrendFinal!J75,Annual!J75)</f>
        <v>-0.59144138053073003</v>
      </c>
      <c r="K75" s="133">
        <f>IF(K$2,Annual!K75-MeanTrendFinal!K75,Annual!K75)</f>
        <v>-0.52098923716913492</v>
      </c>
      <c r="L75" s="133">
        <f>IF(L$2,Annual!L75-MeanTrendFinal!L75,Annual!L75)</f>
        <v>-3.3830161607248693E-2</v>
      </c>
      <c r="M75" s="133">
        <f>IF(M$2,Annual!M75-MeanTrendFinal!M75,Annual!M75)</f>
        <v>-0.68835935757738298</v>
      </c>
      <c r="N75" s="133">
        <f>IF(N$2,Annual!N75-MeanTrendFinal!N75,Annual!N75)</f>
        <v>-6.5079787180768456</v>
      </c>
      <c r="O75" s="133">
        <f>IF(O$2,Annual!O75-MeanTrendFinal!O75,Annual!O75)</f>
        <v>5.3948446783474147</v>
      </c>
      <c r="P75" s="133">
        <f>IF(P$2,Annual!P75-MeanTrendFinal!P75,Annual!P75)</f>
        <v>6.4695037243609832</v>
      </c>
      <c r="Q75" s="133">
        <f>IF(Q$2,Annual!Q75-MeanTrendFinal!Q75,Annual!Q75)</f>
        <v>-2.88770290981779</v>
      </c>
      <c r="R75" s="133">
        <f>IF(R$2,Annual!R75-MeanTrendFinal!R75,Annual!R75)</f>
        <v>-0.28102720399915826</v>
      </c>
      <c r="S75" s="133">
        <f>IF(S$2,Annual!S75-MeanTrendFinal!S75,Annual!S75)</f>
        <v>-0.15110689706131147</v>
      </c>
      <c r="T75" s="133">
        <f>IF(T$2,Annual!T75-MeanTrendFinal!T75,Annual!T75)</f>
        <v>-0.12992030693784926</v>
      </c>
      <c r="U75" s="133">
        <f>IF(U$2,Annual!U75-MeanTrendFinal!U75,Annual!U75)</f>
        <v>-0.40264415762595718</v>
      </c>
      <c r="V75" s="133">
        <f>IF(V$2,Annual!V75-MeanTrendFinal!V75,Annual!V75)</f>
        <v>2.1166635216116774</v>
      </c>
      <c r="W75" s="133">
        <f>IF(W$2,Annual!W75-MeanTrendFinal!W75,Annual!W75)</f>
        <v>-34.134643396364538</v>
      </c>
      <c r="X75" s="133">
        <f>IF(X$2,Annual!X75-MeanTrendFinal!X75,Annual!X75)</f>
        <v>-0.26487773178021268</v>
      </c>
      <c r="Y75" s="133">
        <f>IF(Y$2,Annual!Y75-MeanTrendFinal!Y75,Annual!Y75)</f>
        <v>-0.40687397100955891</v>
      </c>
      <c r="Z75" s="133">
        <f>IF(Z$2,Annual!Z75-MeanTrendFinal!Z75,Annual!Z75)</f>
        <v>1.7675816780705986</v>
      </c>
      <c r="AA75" s="133">
        <f>IF(AA$2,Annual!AA75-MeanTrendFinal!AA75,Annual!AA75)</f>
        <v>2.0639188964544815</v>
      </c>
      <c r="AB75" s="133">
        <f>IF(AB$2,Annual!AB75-MeanTrendFinal!AB75,Annual!AB75)</f>
        <v>-1.7412171040658553</v>
      </c>
      <c r="AC75" s="160">
        <f t="shared" si="1"/>
        <v>0.32270179238862617</v>
      </c>
      <c r="AD75" s="133">
        <f>IF(AD$2,Annual!AC75-MeanTrendFinal!AC75,Annual!AC75)</f>
        <v>1.5839000207913809</v>
      </c>
      <c r="AE75" s="133">
        <f>IF(AE$2,Annual!AD75-MeanTrendFinal!AD75,Annual!AD75)</f>
        <v>0.41706369086232997</v>
      </c>
    </row>
    <row r="76" spans="1:31">
      <c r="A76" t="s">
        <v>337</v>
      </c>
      <c r="B76" s="133">
        <f>IF(B$2,Annual!B76-MeanTrendFinal!B76,Annual!B76)</f>
        <v>0.55633323075289665</v>
      </c>
      <c r="C76" s="133">
        <f>IF(C$2,Annual!C76-MeanTrendFinal!C76,Annual!C76)</f>
        <v>0.17741694213452597</v>
      </c>
      <c r="D76" s="133">
        <f>IF(D$2,Annual!D76-MeanTrendFinal!D76,Annual!D76)</f>
        <v>4.6481492355587761</v>
      </c>
      <c r="E76" s="133">
        <f>IF(E$2,Annual!E76-MeanTrendFinal!E76,Annual!E76)</f>
        <v>3.9515116861423394</v>
      </c>
      <c r="F76" s="133">
        <f>IF(F$2,Annual!F76-MeanTrendFinal!F76,Annual!F76)</f>
        <v>4.670196897716778</v>
      </c>
      <c r="G76" s="133">
        <f>IF(G$2,Annual!G76-MeanTrendFinal!G76,Annual!G76)</f>
        <v>1.4059669014893132</v>
      </c>
      <c r="H76" s="133">
        <f>IF(H$2,Annual!H76-MeanTrendFinal!H76,Annual!H76)</f>
        <v>3.6663815010946115</v>
      </c>
      <c r="I76" s="133">
        <f>IF(I$2,Annual!I76-MeanTrendFinal!I76,Annual!I76)</f>
        <v>-0.14770603809548677</v>
      </c>
      <c r="J76" s="133">
        <f>IF(J$2,Annual!J76-MeanTrendFinal!J76,Annual!J76)</f>
        <v>-7.1538897231812615E-2</v>
      </c>
      <c r="K76" s="133">
        <f>IF(K$2,Annual!K76-MeanTrendFinal!K76,Annual!K76)</f>
        <v>-0.53081531570773488</v>
      </c>
      <c r="L76" s="133">
        <f>IF(L$2,Annual!L76-MeanTrendFinal!L76,Annual!L76)</f>
        <v>-0.38310927761233138</v>
      </c>
      <c r="M76" s="133">
        <f>IF(M$2,Annual!M76-MeanTrendFinal!M76,Annual!M76)</f>
        <v>5.8644695430114098</v>
      </c>
      <c r="N76" s="133">
        <f>IF(N$2,Annual!N76-MeanTrendFinal!N76,Annual!N76)</f>
        <v>6.485843933742963</v>
      </c>
      <c r="O76" s="133">
        <f>IF(O$2,Annual!O76-MeanTrendFinal!O76,Annual!O76)</f>
        <v>5.5571345168601809</v>
      </c>
      <c r="P76" s="133">
        <f>IF(P$2,Annual!P76-MeanTrendFinal!P76,Annual!P76)</f>
        <v>3.6242105931866204</v>
      </c>
      <c r="Q76" s="133">
        <f>IF(Q$2,Annual!Q76-MeanTrendFinal!Q76,Annual!Q76)</f>
        <v>-2.0902795064214388</v>
      </c>
      <c r="R76" s="133">
        <f>IF(R$2,Annual!R76-MeanTrendFinal!R76,Annual!R76)</f>
        <v>-0.23786518924450839</v>
      </c>
      <c r="S76" s="133">
        <f>IF(S$2,Annual!S76-MeanTrendFinal!S76,Annual!S76)</f>
        <v>-0.10464149963800473</v>
      </c>
      <c r="T76" s="133">
        <f>IF(T$2,Annual!T76-MeanTrendFinal!T76,Annual!T76)</f>
        <v>-0.13322368960651007</v>
      </c>
      <c r="U76" s="133">
        <f>IF(U$2,Annual!U76-MeanTrendFinal!U76,Annual!U76)</f>
        <v>-0.56848052110416347</v>
      </c>
      <c r="V76" s="133">
        <f>IF(V$2,Annual!V76-MeanTrendFinal!V76,Annual!V76)</f>
        <v>0.11323411690004526</v>
      </c>
      <c r="W76" s="133">
        <f>IF(W$2,Annual!W76-MeanTrendFinal!W76,Annual!W76)</f>
        <v>-32.757274387808025</v>
      </c>
      <c r="X76" s="133">
        <f>IF(X$2,Annual!X76-MeanTrendFinal!X76,Annual!X76)</f>
        <v>-0.64735680529992745</v>
      </c>
      <c r="Y76" s="133">
        <f>IF(Y$2,Annual!Y76-MeanTrendFinal!Y76,Annual!Y76)</f>
        <v>-0.81483359439382752</v>
      </c>
      <c r="Z76" s="133">
        <f>IF(Z$2,Annual!Z76-MeanTrendFinal!Z76,Annual!Z76)</f>
        <v>-4.6292002414531908E-2</v>
      </c>
      <c r="AA76" s="133">
        <f>IF(AA$2,Annual!AA76-MeanTrendFinal!AA76,Annual!AA76)</f>
        <v>0.96650893315927533</v>
      </c>
      <c r="AB76" s="133">
        <f>IF(AB$2,Annual!AB76-MeanTrendFinal!AB76,Annual!AB76)</f>
        <v>-2.3816345114830533</v>
      </c>
      <c r="AC76" s="160">
        <f t="shared" si="1"/>
        <v>-1.4151255783237779</v>
      </c>
      <c r="AD76" s="133">
        <f>IF(AD$2,Annual!AC76-MeanTrendFinal!AC76,Annual!AC76)</f>
        <v>2.1048139586700803</v>
      </c>
      <c r="AE76" s="133">
        <f>IF(AE$2,Annual!AD76-MeanTrendFinal!AD76,Annual!AD76)</f>
        <v>0.40045200547713011</v>
      </c>
    </row>
    <row r="77" spans="1:31">
      <c r="A77" t="s">
        <v>338</v>
      </c>
      <c r="B77" s="133">
        <f>IF(B$2,Annual!B77-MeanTrendFinal!B77,Annual!B77)</f>
        <v>1.9916402605621486</v>
      </c>
      <c r="C77" s="133">
        <f>IF(C$2,Annual!C77-MeanTrendFinal!C77,Annual!C77)</f>
        <v>2.268808552959781</v>
      </c>
      <c r="D77" s="133">
        <f>IF(D$2,Annual!D77-MeanTrendFinal!D77,Annual!D77)</f>
        <v>6.0180607282056826</v>
      </c>
      <c r="E77" s="133">
        <f>IF(E$2,Annual!E77-MeanTrendFinal!E77,Annual!E77)</f>
        <v>5.2144411667636632</v>
      </c>
      <c r="F77" s="133">
        <f>IF(F$2,Annual!F77-MeanTrendFinal!F77,Annual!F77)</f>
        <v>5.2042776898135799</v>
      </c>
      <c r="G77" s="133">
        <f>IF(G$2,Annual!G77-MeanTrendFinal!G77,Annual!G77)</f>
        <v>0.83968587174879028</v>
      </c>
      <c r="H77" s="133">
        <f>IF(H$2,Annual!H77-MeanTrendFinal!H77,Annual!H77)</f>
        <v>4.4227032269794568</v>
      </c>
      <c r="I77" s="133">
        <f>IF(I$2,Annual!I77-MeanTrendFinal!I77,Annual!I77)</f>
        <v>-0.1729103360421661</v>
      </c>
      <c r="J77" s="133">
        <f>IF(J$2,Annual!J77-MeanTrendFinal!J77,Annual!J77)</f>
        <v>-9.7162457204300057E-2</v>
      </c>
      <c r="K77" s="133">
        <f>IF(K$2,Annual!K77-MeanTrendFinal!K77,Annual!K77)</f>
        <v>-0.51525914104214543</v>
      </c>
      <c r="L77" s="133">
        <f>IF(L$2,Annual!L77-MeanTrendFinal!L77,Annual!L77)</f>
        <v>-0.34234880499993509</v>
      </c>
      <c r="M77" s="133">
        <f>IF(M$2,Annual!M77-MeanTrendFinal!M77,Annual!M77)</f>
        <v>6.8027768563222253</v>
      </c>
      <c r="N77" s="133">
        <f>IF(N$2,Annual!N77-MeanTrendFinal!N77,Annual!N77)</f>
        <v>-0.3009470715827689</v>
      </c>
      <c r="O77" s="133">
        <f>IF(O$2,Annual!O77-MeanTrendFinal!O77,Annual!O77)</f>
        <v>3.6819048860537276</v>
      </c>
      <c r="P77" s="133">
        <f>IF(P$2,Annual!P77-MeanTrendFinal!P77,Annual!P77)</f>
        <v>0.24184284650140819</v>
      </c>
      <c r="Q77" s="133">
        <f>IF(Q$2,Annual!Q77-MeanTrendFinal!Q77,Annual!Q77)</f>
        <v>-1.6122586839780979</v>
      </c>
      <c r="R77" s="133">
        <f>IF(R$2,Annual!R77-MeanTrendFinal!R77,Annual!R77)</f>
        <v>-0.16139683655492887</v>
      </c>
      <c r="S77" s="133">
        <f>IF(S$2,Annual!S77-MeanTrendFinal!S77,Annual!S77)</f>
        <v>4.8847091081030691E-3</v>
      </c>
      <c r="T77" s="133">
        <f>IF(T$2,Annual!T77-MeanTrendFinal!T77,Annual!T77)</f>
        <v>-0.1662815456630326</v>
      </c>
      <c r="U77" s="133">
        <f>IF(U$2,Annual!U77-MeanTrendFinal!U77,Annual!U77)</f>
        <v>-0.58316377879367565</v>
      </c>
      <c r="V77" s="133">
        <f>IF(V$2,Annual!V77-MeanTrendFinal!V77,Annual!V77)</f>
        <v>1.3861064221125365</v>
      </c>
      <c r="W77" s="133">
        <f>IF(W$2,Annual!W77-MeanTrendFinal!W77,Annual!W77)</f>
        <v>-32.658143390677481</v>
      </c>
      <c r="X77" s="133">
        <f>IF(X$2,Annual!X77-MeanTrendFinal!X77,Annual!X77)</f>
        <v>-0.55697424809848695</v>
      </c>
      <c r="Y77" s="133">
        <f>IF(Y$2,Annual!Y77-MeanTrendFinal!Y77,Annual!Y77)</f>
        <v>-0.61709270852223852</v>
      </c>
      <c r="Z77" s="133">
        <f>IF(Z$2,Annual!Z77-MeanTrendFinal!Z77,Annual!Z77)</f>
        <v>1.475140425382051</v>
      </c>
      <c r="AA77" s="133">
        <f>IF(AA$2,Annual!AA77-MeanTrendFinal!AA77,Annual!AA77)</f>
        <v>2.4466158148551358</v>
      </c>
      <c r="AB77" s="133">
        <f>IF(AB$2,Annual!AB77-MeanTrendFinal!AB77,Annual!AB77)</f>
        <v>-2.2642626556096062</v>
      </c>
      <c r="AC77" s="160">
        <f t="shared" si="1"/>
        <v>0.18235315924552964</v>
      </c>
      <c r="AD77" s="133">
        <f>IF(AD$2,Annual!AC77-MeanTrendFinal!AC77,Annual!AC77)</f>
        <v>2.0943598512219808</v>
      </c>
      <c r="AE77" s="133">
        <f>IF(AE$2,Annual!AD77-MeanTrendFinal!AD77,Annual!AD77)</f>
        <v>0.63577947633714005</v>
      </c>
    </row>
    <row r="78" spans="1:31">
      <c r="A78" t="s">
        <v>339</v>
      </c>
      <c r="B78" s="133">
        <f>IF(B$2,Annual!B78-MeanTrendFinal!B78,Annual!B78)</f>
        <v>0.69084929317368304</v>
      </c>
      <c r="C78" s="133">
        <f>IF(C$2,Annual!C78-MeanTrendFinal!C78,Annual!C78)</f>
        <v>1.0537247990178553</v>
      </c>
      <c r="D78" s="133">
        <f>IF(D$2,Annual!D78-MeanTrendFinal!D78,Annual!D78)</f>
        <v>3.1920015048006007</v>
      </c>
      <c r="E78" s="133">
        <f>IF(E$2,Annual!E78-MeanTrendFinal!E78,Annual!E78)</f>
        <v>3.1772490033524718</v>
      </c>
      <c r="F78" s="133">
        <f>IF(F$2,Annual!F78-MeanTrendFinal!F78,Annual!F78)</f>
        <v>3.4795384597180146</v>
      </c>
      <c r="G78" s="133">
        <f>IF(G$2,Annual!G78-MeanTrendFinal!G78,Annual!G78)</f>
        <v>0.73965889962635467</v>
      </c>
      <c r="H78" s="133">
        <f>IF(H$2,Annual!H78-MeanTrendFinal!H78,Annual!H78)</f>
        <v>3.6216629715107578</v>
      </c>
      <c r="I78" s="133">
        <f>IF(I$2,Annual!I78-MeanTrendFinal!I78,Annual!I78)</f>
        <v>-0.22928651728042626</v>
      </c>
      <c r="J78" s="133">
        <f>IF(J$2,Annual!J78-MeanTrendFinal!J78,Annual!J78)</f>
        <v>-0.17701396877314035</v>
      </c>
      <c r="K78" s="133">
        <f>IF(K$2,Annual!K78-MeanTrendFinal!K78,Annual!K78)</f>
        <v>-0.43680719381719058</v>
      </c>
      <c r="L78" s="133">
        <f>IF(L$2,Annual!L78-MeanTrendFinal!L78,Annual!L78)</f>
        <v>-0.2075206765367639</v>
      </c>
      <c r="M78" s="133">
        <f>IF(M$2,Annual!M78-MeanTrendFinal!M78,Annual!M78)</f>
        <v>4.2914385243836932</v>
      </c>
      <c r="N78" s="133">
        <f>IF(N$2,Annual!N78-MeanTrendFinal!N78,Annual!N78)</f>
        <v>-6.0303712616601501</v>
      </c>
      <c r="O78" s="133">
        <f>IF(O$2,Annual!O78-MeanTrendFinal!O78,Annual!O78)</f>
        <v>2.97861511079984</v>
      </c>
      <c r="P78" s="133">
        <f>IF(P$2,Annual!P78-MeanTrendFinal!P78,Annual!P78)</f>
        <v>0.79316207047198017</v>
      </c>
      <c r="Q78" s="133">
        <f>IF(Q$2,Annual!Q78-MeanTrendFinal!Q78,Annual!Q78)</f>
        <v>-1.5955155701101376</v>
      </c>
      <c r="R78" s="133">
        <f>IF(R$2,Annual!R78-MeanTrendFinal!R78,Annual!R78)</f>
        <v>-3.7685277901350567E-2</v>
      </c>
      <c r="S78" s="133">
        <f>IF(S$2,Annual!S78-MeanTrendFinal!S78,Annual!S78)</f>
        <v>0.13769484682950234</v>
      </c>
      <c r="T78" s="133">
        <f>IF(T$2,Annual!T78-MeanTrendFinal!T78,Annual!T78)</f>
        <v>-0.17538012473084696</v>
      </c>
      <c r="U78" s="133">
        <f>IF(U$2,Annual!U78-MeanTrendFinal!U78,Annual!U78)</f>
        <v>-0.46998079441459595</v>
      </c>
      <c r="V78" s="133">
        <f>IF(V$2,Annual!V78-MeanTrendFinal!V78,Annual!V78)</f>
        <v>3.0575819667660369</v>
      </c>
      <c r="W78" s="133">
        <f>IF(W$2,Annual!W78-MeanTrendFinal!W78,Annual!W78)</f>
        <v>-28.158555908427502</v>
      </c>
      <c r="X78" s="133">
        <f>IF(X$2,Annual!X78-MeanTrendFinal!X78,Annual!X78)</f>
        <v>-0.32994269822668354</v>
      </c>
      <c r="Y78" s="133">
        <f>IF(Y$2,Annual!Y78-MeanTrendFinal!Y78,Annual!Y78)</f>
        <v>-0.35077401602596836</v>
      </c>
      <c r="Z78" s="133">
        <f>IF(Z$2,Annual!Z78-MeanTrendFinal!Z78,Annual!Z78)</f>
        <v>-0.14874760440812906</v>
      </c>
      <c r="AA78" s="133">
        <f>IF(AA$2,Annual!AA78-MeanTrendFinal!AA78,Annual!AA78)</f>
        <v>0.64267352782877651</v>
      </c>
      <c r="AB78" s="133">
        <f>IF(AB$2,Annual!AB78-MeanTrendFinal!AB78,Annual!AB78)</f>
        <v>-2.0081620886006295</v>
      </c>
      <c r="AC78" s="160">
        <f t="shared" si="1"/>
        <v>-1.365488560771853</v>
      </c>
      <c r="AD78" s="133">
        <f>IF(AD$2,Annual!AC78-MeanTrendFinal!AC78,Annual!AC78)</f>
        <v>1.9201289071789613</v>
      </c>
      <c r="AE78" s="133">
        <f>IF(AE$2,Annual!AD78-MeanTrendFinal!AD78,Annual!AD78)</f>
        <v>0.17982610723577008</v>
      </c>
    </row>
    <row r="79" spans="1:31">
      <c r="A79" t="s">
        <v>340</v>
      </c>
      <c r="B79" s="133">
        <f>IF(B$2,Annual!B79-MeanTrendFinal!B79,Annual!B79)</f>
        <v>-0.67082385493138619</v>
      </c>
      <c r="C79" s="133">
        <f>IF(C$2,Annual!C79-MeanTrendFinal!C79,Annual!C79)</f>
        <v>-0.37884910611725964</v>
      </c>
      <c r="D79" s="133">
        <f>IF(D$2,Annual!D79-MeanTrendFinal!D79,Annual!D79)</f>
        <v>-1.0797646814812651</v>
      </c>
      <c r="E79" s="133">
        <f>IF(E$2,Annual!E79-MeanTrendFinal!E79,Annual!E79)</f>
        <v>-1.3821987196886312</v>
      </c>
      <c r="F79" s="133">
        <f>IF(F$2,Annual!F79-MeanTrendFinal!F79,Annual!F79)</f>
        <v>-0.41406775064569956</v>
      </c>
      <c r="G79" s="133">
        <f>IF(G$2,Annual!G79-MeanTrendFinal!G79,Annual!G79)</f>
        <v>0.35098843088888154</v>
      </c>
      <c r="H79" s="133">
        <f>IF(H$2,Annual!H79-MeanTrendFinal!H79,Annual!H79)</f>
        <v>4.4853297271314423</v>
      </c>
      <c r="I79" s="133">
        <f>IF(I$2,Annual!I79-MeanTrendFinal!I79,Annual!I79)</f>
        <v>-0.35251250285419788</v>
      </c>
      <c r="J79" s="133">
        <f>IF(J$2,Annual!J79-MeanTrendFinal!J79,Annual!J79)</f>
        <v>-0.21614851521436218</v>
      </c>
      <c r="K79" s="133">
        <f>IF(K$2,Annual!K79-MeanTrendFinal!K79,Annual!K79)</f>
        <v>-0.32121322668287389</v>
      </c>
      <c r="L79" s="133">
        <f>IF(L$2,Annual!L79-MeanTrendFinal!L79,Annual!L79)</f>
        <v>3.1299276171329354E-2</v>
      </c>
      <c r="M79" s="133">
        <f>IF(M$2,Annual!M79-MeanTrendFinal!M79,Annual!M79)</f>
        <v>3.7099426690259065</v>
      </c>
      <c r="N79" s="133">
        <f>IF(N$2,Annual!N79-MeanTrendFinal!N79,Annual!N79)</f>
        <v>-2.7921969241694988</v>
      </c>
      <c r="O79" s="133">
        <f>IF(O$2,Annual!O79-MeanTrendFinal!O79,Annual!O79)</f>
        <v>3.79903493738537</v>
      </c>
      <c r="P79" s="133">
        <f>IF(P$2,Annual!P79-MeanTrendFinal!P79,Annual!P79)</f>
        <v>2.8415840223328548</v>
      </c>
      <c r="Q79" s="133">
        <f>IF(Q$2,Annual!Q79-MeanTrendFinal!Q79,Annual!Q79)</f>
        <v>-1.3320986046257985</v>
      </c>
      <c r="R79" s="133">
        <f>IF(R$2,Annual!R79-MeanTrendFinal!R79,Annual!R79)</f>
        <v>6.997602394052993E-2</v>
      </c>
      <c r="S79" s="133">
        <f>IF(S$2,Annual!S79-MeanTrendFinal!S79,Annual!S79)</f>
        <v>0.27018729890508525</v>
      </c>
      <c r="T79" s="133">
        <f>IF(T$2,Annual!T79-MeanTrendFinal!T79,Annual!T79)</f>
        <v>-0.20021127496455388</v>
      </c>
      <c r="U79" s="133">
        <f>IF(U$2,Annual!U79-MeanTrendFinal!U79,Annual!U79)</f>
        <v>-0.55663070391273095</v>
      </c>
      <c r="V79" s="133">
        <f>IF(V$2,Annual!V79-MeanTrendFinal!V79,Annual!V79)</f>
        <v>1.0255422117224346</v>
      </c>
      <c r="W79" s="133">
        <f>IF(W$2,Annual!W79-MeanTrendFinal!W79,Annual!W79)</f>
        <v>-24.351898190566033</v>
      </c>
      <c r="X79" s="133">
        <f>IF(X$2,Annual!X79-MeanTrendFinal!X79,Annual!X79)</f>
        <v>0.43653835880570302</v>
      </c>
      <c r="Y79" s="133">
        <f>IF(Y$2,Annual!Y79-MeanTrendFinal!Y79,Annual!Y79)</f>
        <v>0.41275950964441066</v>
      </c>
      <c r="Z79" s="133">
        <f>IF(Z$2,Annual!Z79-MeanTrendFinal!Z79,Annual!Z79)</f>
        <v>-1.615626913815106</v>
      </c>
      <c r="AA79" s="133">
        <f>IF(AA$2,Annual!AA79-MeanTrendFinal!AA79,Annual!AA79)</f>
        <v>-1.1066566706248864</v>
      </c>
      <c r="AB79" s="133">
        <f>IF(AB$2,Annual!AB79-MeanTrendFinal!AB79,Annual!AB79)</f>
        <v>-1.6496648897812758</v>
      </c>
      <c r="AC79" s="160">
        <f t="shared" si="1"/>
        <v>-2.7563215604061622</v>
      </c>
      <c r="AD79" s="133">
        <f>IF(AD$2,Annual!AC79-MeanTrendFinal!AC79,Annual!AC79)</f>
        <v>1.4904063141786796</v>
      </c>
      <c r="AE79" s="133">
        <f>IF(AE$2,Annual!AD79-MeanTrendFinal!AD79,Annual!AD79)</f>
        <v>0.4526636258344201</v>
      </c>
    </row>
    <row r="80" spans="1:31">
      <c r="A80" t="s">
        <v>341</v>
      </c>
      <c r="B80" s="133">
        <f>IF(B$2,Annual!B80-MeanTrendFinal!B80,Annual!B80)</f>
        <v>0.80369017839116308</v>
      </c>
      <c r="C80" s="133">
        <f>IF(C$2,Annual!C80-MeanTrendFinal!C80,Annual!C80)</f>
        <v>1.7179560914030088</v>
      </c>
      <c r="D80" s="133">
        <f>IF(D$2,Annual!D80-MeanTrendFinal!D80,Annual!D80)</f>
        <v>-6.9605626190518706</v>
      </c>
      <c r="E80" s="133">
        <f>IF(E$2,Annual!E80-MeanTrendFinal!E80,Annual!E80)</f>
        <v>-6.5024388150645791</v>
      </c>
      <c r="F80" s="133">
        <f>IF(F$2,Annual!F80-MeanTrendFinal!F80,Annual!F80)</f>
        <v>-4.7668493010669408</v>
      </c>
      <c r="G80" s="133">
        <f>IF(G$2,Annual!G80-MeanTrendFinal!G80,Annual!G80)</f>
        <v>0.62517596337435188</v>
      </c>
      <c r="H80" s="133">
        <f>IF(H$2,Annual!H80-MeanTrendFinal!H80,Annual!H80)</f>
        <v>4.6723322980594721</v>
      </c>
      <c r="I80" s="133">
        <f>IF(I$2,Annual!I80-MeanTrendFinal!I80,Annual!I80)</f>
        <v>0.2805317294946249</v>
      </c>
      <c r="J80" s="133">
        <f>IF(J$2,Annual!J80-MeanTrendFinal!J80,Annual!J80)</f>
        <v>0.12622324633253801</v>
      </c>
      <c r="K80" s="133">
        <f>IF(K$2,Annual!K80-MeanTrendFinal!K80,Annual!K80)</f>
        <v>-0.19887643552903511</v>
      </c>
      <c r="L80" s="133">
        <f>IF(L$2,Annual!L80-MeanTrendFinal!L80,Annual!L80)</f>
        <v>-0.47940816502367956</v>
      </c>
      <c r="M80" s="133">
        <f>IF(M$2,Annual!M80-MeanTrendFinal!M80,Annual!M80)</f>
        <v>3.916683326726627</v>
      </c>
      <c r="N80" s="133">
        <f>IF(N$2,Annual!N80-MeanTrendFinal!N80,Annual!N80)</f>
        <v>0.29414864116628081</v>
      </c>
      <c r="O80" s="133">
        <f>IF(O$2,Annual!O80-MeanTrendFinal!O80,Annual!O80)</f>
        <v>4.1455766863830323</v>
      </c>
      <c r="P80" s="133">
        <f>IF(P$2,Annual!P80-MeanTrendFinal!P80,Annual!P80)</f>
        <v>2.7146596712831963</v>
      </c>
      <c r="Q80" s="133">
        <f>IF(Q$2,Annual!Q80-MeanTrendFinal!Q80,Annual!Q80)</f>
        <v>-0.82237138133518783</v>
      </c>
      <c r="R80" s="133">
        <f>IF(R$2,Annual!R80-MeanTrendFinal!R80,Annual!R80)</f>
        <v>0.19337322868829598</v>
      </c>
      <c r="S80" s="133">
        <f>IF(S$2,Annual!S80-MeanTrendFinal!S80,Annual!S80)</f>
        <v>0.37868285409581931</v>
      </c>
      <c r="T80" s="133">
        <f>IF(T$2,Annual!T80-MeanTrendFinal!T80,Annual!T80)</f>
        <v>-0.1853096254075155</v>
      </c>
      <c r="U80" s="133">
        <f>IF(U$2,Annual!U80-MeanTrendFinal!U80,Annual!U80)</f>
        <v>-0.11111232526741333</v>
      </c>
      <c r="V80" s="133">
        <f>IF(V$2,Annual!V80-MeanTrendFinal!V80,Annual!V80)</f>
        <v>0.58405308887540719</v>
      </c>
      <c r="W80" s="133">
        <f>IF(W$2,Annual!W80-MeanTrendFinal!W80,Annual!W80)</f>
        <v>-21.935018216676156</v>
      </c>
      <c r="X80" s="133">
        <f>IF(X$2,Annual!X80-MeanTrendFinal!X80,Annual!X80)</f>
        <v>-2.3342469410205346E-2</v>
      </c>
      <c r="Y80" s="133">
        <f>IF(Y$2,Annual!Y80-MeanTrendFinal!Y80,Annual!Y80)</f>
        <v>2.2178480070288775E-2</v>
      </c>
      <c r="Z80" s="133">
        <f>IF(Z$2,Annual!Z80-MeanTrendFinal!Z80,Annual!Z80)</f>
        <v>-1.5837155555459503</v>
      </c>
      <c r="AA80" s="133">
        <f>IF(AA$2,Annual!AA80-MeanTrendFinal!AA80,Annual!AA80)</f>
        <v>-1.1724244682758922</v>
      </c>
      <c r="AB80" s="133">
        <f>IF(AB$2,Annual!AB80-MeanTrendFinal!AB80,Annual!AB80)</f>
        <v>-1.4759394240883168</v>
      </c>
      <c r="AC80" s="160">
        <f t="shared" si="1"/>
        <v>-2.648363892364209</v>
      </c>
      <c r="AD80" s="133">
        <f>IF(AD$2,Annual!AC80-MeanTrendFinal!AC80,Annual!AC80)</f>
        <v>1.2824723945303909</v>
      </c>
      <c r="AE80" s="133">
        <f>IF(AE$2,Annual!AD80-MeanTrendFinal!AD80,Annual!AD80)</f>
        <v>0.4787543114336501</v>
      </c>
    </row>
    <row r="81" spans="1:31">
      <c r="A81" t="s">
        <v>342</v>
      </c>
      <c r="B81" s="133">
        <f>IF(B$2,Annual!B81-MeanTrendFinal!B81,Annual!B81)</f>
        <v>1.1154786378037174</v>
      </c>
      <c r="C81" s="133">
        <f>IF(C$2,Annual!C81-MeanTrendFinal!C81,Annual!C81)</f>
        <v>0.57823962333142553</v>
      </c>
      <c r="D81" s="133">
        <f>IF(D$2,Annual!D81-MeanTrendFinal!D81,Annual!D81)</f>
        <v>-0.17093711890061059</v>
      </c>
      <c r="E81" s="133">
        <f>IF(E$2,Annual!E81-MeanTrendFinal!E81,Annual!E81)</f>
        <v>-0.2531032449032864</v>
      </c>
      <c r="F81" s="133">
        <f>IF(F$2,Annual!F81-MeanTrendFinal!F81,Annual!F81)</f>
        <v>1.6207588567488074</v>
      </c>
      <c r="G81" s="133">
        <f>IF(G$2,Annual!G81-MeanTrendFinal!G81,Annual!G81)</f>
        <v>1.2889974458220537</v>
      </c>
      <c r="H81" s="133">
        <f>IF(H$2,Annual!H81-MeanTrendFinal!H81,Annual!H81)</f>
        <v>2.4228302681096485</v>
      </c>
      <c r="I81" s="133">
        <f>IF(I$2,Annual!I81-MeanTrendFinal!I81,Annual!I81)</f>
        <v>0.17454828470677552</v>
      </c>
      <c r="J81" s="133">
        <f>IF(J$2,Annual!J81-MeanTrendFinal!J81,Annual!J81)</f>
        <v>-6.8942431505122914E-2</v>
      </c>
      <c r="K81" s="133">
        <f>IF(K$2,Annual!K81-MeanTrendFinal!K81,Annual!K81)</f>
        <v>-6.5878104736324938E-2</v>
      </c>
      <c r="L81" s="133">
        <f>IF(L$2,Annual!L81-MeanTrendFinal!L81,Annual!L81)</f>
        <v>-0.24042638944308112</v>
      </c>
      <c r="M81" s="133">
        <f>IF(M$2,Annual!M81-MeanTrendFinal!M81,Annual!M81)</f>
        <v>-1.4425700824942851</v>
      </c>
      <c r="N81" s="133">
        <f>IF(N$2,Annual!N81-MeanTrendFinal!N81,Annual!N81)</f>
        <v>-5.272212272221477</v>
      </c>
      <c r="O81" s="133">
        <f>IF(O$2,Annual!O81-MeanTrendFinal!O81,Annual!O81)</f>
        <v>0.91649066418013714</v>
      </c>
      <c r="P81" s="133">
        <f>IF(P$2,Annual!P81-MeanTrendFinal!P81,Annual!P81)</f>
        <v>-1.1619129818521523</v>
      </c>
      <c r="Q81" s="133">
        <f>IF(Q$2,Annual!Q81-MeanTrendFinal!Q81,Annual!Q81)</f>
        <v>-0.80527590816473094</v>
      </c>
      <c r="R81" s="133">
        <f>IF(R$2,Annual!R81-MeanTrendFinal!R81,Annual!R81)</f>
        <v>0.28059978254228901</v>
      </c>
      <c r="S81" s="133">
        <f>IF(S$2,Annual!S81-MeanTrendFinal!S81,Annual!S81)</f>
        <v>0.49655021871525135</v>
      </c>
      <c r="T81" s="133">
        <f>IF(T$2,Annual!T81-MeanTrendFinal!T81,Annual!T81)</f>
        <v>-0.21595043617295323</v>
      </c>
      <c r="U81" s="133">
        <f>IF(U$2,Annual!U81-MeanTrendFinal!U81,Annual!U81)</f>
        <v>-7.5906173696751011E-2</v>
      </c>
      <c r="V81" s="133">
        <f>IF(V$2,Annual!V81-MeanTrendFinal!V81,Annual!V81)</f>
        <v>0.50707848998709415</v>
      </c>
      <c r="W81" s="133">
        <f>IF(W$2,Annual!W81-MeanTrendFinal!W81,Annual!W81)</f>
        <v>-12.798821424474113</v>
      </c>
      <c r="X81" s="133">
        <f>IF(X$2,Annual!X81-MeanTrendFinal!X81,Annual!X81)</f>
        <v>-9.7134411273393617E-2</v>
      </c>
      <c r="Y81" s="133">
        <f>IF(Y$2,Annual!Y81-MeanTrendFinal!Y81,Annual!Y81)</f>
        <v>-0.14275096089799788</v>
      </c>
      <c r="Z81" s="133">
        <f>IF(Z$2,Annual!Z81-MeanTrendFinal!Z81,Annual!Z81)</f>
        <v>-0.60493743302225766</v>
      </c>
      <c r="AA81" s="133">
        <f>IF(AA$2,Annual!AA81-MeanTrendFinal!AA81,Annual!AA81)</f>
        <v>-0.33266471960752142</v>
      </c>
      <c r="AB81" s="133">
        <f>IF(AB$2,Annual!AB81-MeanTrendFinal!AB81,Annual!AB81)</f>
        <v>-1.2608747404602454</v>
      </c>
      <c r="AC81" s="160">
        <f t="shared" si="1"/>
        <v>-1.5935394600677668</v>
      </c>
      <c r="AD81" s="133">
        <f>IF(AD$2,Annual!AC81-MeanTrendFinal!AC81,Annual!AC81)</f>
        <v>1.1776937237728013</v>
      </c>
      <c r="AE81" s="133">
        <f>IF(AE$2,Annual!AD81-MeanTrendFinal!AD81,Annual!AD81)</f>
        <v>0.46558432274468009</v>
      </c>
    </row>
    <row r="82" spans="1:31">
      <c r="A82" t="s">
        <v>343</v>
      </c>
      <c r="B82" s="133">
        <f>IF(B$2,Annual!B82-MeanTrendFinal!B82,Annual!B82)</f>
        <v>-2.7204396735542979E-2</v>
      </c>
      <c r="C82" s="133">
        <f>IF(C$2,Annual!C82-MeanTrendFinal!C82,Annual!C82)</f>
        <v>-0.10427075264732544</v>
      </c>
      <c r="D82" s="133">
        <f>IF(D$2,Annual!D82-MeanTrendFinal!D82,Annual!D82)</f>
        <v>-0.24186209130812131</v>
      </c>
      <c r="E82" s="133">
        <f>IF(E$2,Annual!E82-MeanTrendFinal!E82,Annual!E82)</f>
        <v>-0.55830570681314384</v>
      </c>
      <c r="F82" s="133">
        <f>IF(F$2,Annual!F82-MeanTrendFinal!F82,Annual!F82)</f>
        <v>1.4228619651664758</v>
      </c>
      <c r="G82" s="133">
        <f>IF(G$2,Annual!G82-MeanTrendFinal!G82,Annual!G82)</f>
        <v>0.35690909219517275</v>
      </c>
      <c r="H82" s="133">
        <f>IF(H$2,Annual!H82-MeanTrendFinal!H82,Annual!H82)</f>
        <v>-0.18276399118595887</v>
      </c>
      <c r="I82" s="133">
        <f>IF(I$2,Annual!I82-MeanTrendFinal!I82,Annual!I82)</f>
        <v>0.33821970125309375</v>
      </c>
      <c r="J82" s="133">
        <f>IF(J$2,Annual!J82-MeanTrendFinal!J82,Annual!J82)</f>
        <v>6.3317090927464403E-2</v>
      </c>
      <c r="K82" s="133">
        <f>IF(K$2,Annual!K82-MeanTrendFinal!K82,Annual!K82)</f>
        <v>0.10397256783091202</v>
      </c>
      <c r="L82" s="133">
        <f>IF(L$2,Annual!L82-MeanTrendFinal!L82,Annual!L82)</f>
        <v>-0.23424713342221282</v>
      </c>
      <c r="M82" s="133">
        <f>IF(M$2,Annual!M82-MeanTrendFinal!M82,Annual!M82)</f>
        <v>-7.0198677774221778</v>
      </c>
      <c r="N82" s="133">
        <f>IF(N$2,Annual!N82-MeanTrendFinal!N82,Annual!N82)</f>
        <v>-5.159619260282966</v>
      </c>
      <c r="O82" s="133">
        <f>IF(O$2,Annual!O82-MeanTrendFinal!O82,Annual!O82)</f>
        <v>4.2520043036678175</v>
      </c>
      <c r="P82" s="133">
        <f>IF(P$2,Annual!P82-MeanTrendFinal!P82,Annual!P82)</f>
        <v>2.2070663573911742</v>
      </c>
      <c r="Q82" s="133">
        <f>IF(Q$2,Annual!Q82-MeanTrendFinal!Q82,Annual!Q82)</f>
        <v>-0.54589312892517228</v>
      </c>
      <c r="R82" s="133">
        <f>IF(R$2,Annual!R82-MeanTrendFinal!R82,Annual!R82)</f>
        <v>0.44983476791947719</v>
      </c>
      <c r="S82" s="133">
        <f>IF(S$2,Annual!S82-MeanTrendFinal!S82,Annual!S82)</f>
        <v>0.63100662208664837</v>
      </c>
      <c r="T82" s="133">
        <f>IF(T$2,Annual!T82-MeanTrendFinal!T82,Annual!T82)</f>
        <v>-0.18117185416716231</v>
      </c>
      <c r="U82" s="133">
        <f>IF(U$2,Annual!U82-MeanTrendFinal!U82,Annual!U82)</f>
        <v>0.2485710672881396</v>
      </c>
      <c r="V82" s="133">
        <f>IF(V$2,Annual!V82-MeanTrendFinal!V82,Annual!V82)</f>
        <v>-0.36531504899824463</v>
      </c>
      <c r="W82" s="133">
        <f>IF(W$2,Annual!W82-MeanTrendFinal!W82,Annual!W82)</f>
        <v>0.47378839446429311</v>
      </c>
      <c r="X82" s="133">
        <f>IF(X$2,Annual!X82-MeanTrendFinal!X82,Annual!X82)</f>
        <v>-0.28838467363077225</v>
      </c>
      <c r="Y82" s="133">
        <f>IF(Y$2,Annual!Y82-MeanTrendFinal!Y82,Annual!Y82)</f>
        <v>-0.41726258540006966</v>
      </c>
      <c r="Z82" s="133">
        <f>IF(Z$2,Annual!Z82-MeanTrendFinal!Z82,Annual!Z82)</f>
        <v>-0.17436336476680481</v>
      </c>
      <c r="AA82" s="133">
        <f>IF(AA$2,Annual!AA82-MeanTrendFinal!AA82,Annual!AA82)</f>
        <v>-0.23534646460234399</v>
      </c>
      <c r="AB82" s="133">
        <f>IF(AB$2,Annual!AB82-MeanTrendFinal!AB82,Annual!AB82)</f>
        <v>-0.85157261743727553</v>
      </c>
      <c r="AC82" s="160">
        <f t="shared" si="1"/>
        <v>-1.0869190820396195</v>
      </c>
      <c r="AD82" s="133">
        <f>IF(AD$2,Annual!AC82-MeanTrendFinal!AC82,Annual!AC82)</f>
        <v>0.87702144000606097</v>
      </c>
      <c r="AE82" s="133">
        <f>IF(AE$2,Annual!AD82-MeanTrendFinal!AD82,Annual!AD82)</f>
        <v>0.6219392814157898</v>
      </c>
    </row>
    <row r="83" spans="1:31">
      <c r="A83" t="s">
        <v>344</v>
      </c>
      <c r="B83" s="133">
        <f>IF(B$2,Annual!B83-MeanTrendFinal!B83,Annual!B83)</f>
        <v>0.26944226334334898</v>
      </c>
      <c r="C83" s="133">
        <f>IF(C$2,Annual!C83-MeanTrendFinal!C83,Annual!C83)</f>
        <v>0.54693109467042511</v>
      </c>
      <c r="D83" s="133">
        <f>IF(D$2,Annual!D83-MeanTrendFinal!D83,Annual!D83)</f>
        <v>-2.2383135156348999</v>
      </c>
      <c r="E83" s="133">
        <f>IF(E$2,Annual!E83-MeanTrendFinal!E83,Annual!E83)</f>
        <v>-2.1183372104801492</v>
      </c>
      <c r="F83" s="133">
        <f>IF(F$2,Annual!F83-MeanTrendFinal!F83,Annual!F83)</f>
        <v>3.9437526751953556E-2</v>
      </c>
      <c r="G83" s="133">
        <f>IF(G$2,Annual!G83-MeanTrendFinal!G83,Annual!G83)</f>
        <v>0.40470627506883838</v>
      </c>
      <c r="H83" s="133">
        <f>IF(H$2,Annual!H83-MeanTrendFinal!H83,Annual!H83)</f>
        <v>-4.4145607551041417</v>
      </c>
      <c r="I83" s="133">
        <f>IF(I$2,Annual!I83-MeanTrendFinal!I83,Annual!I83)</f>
        <v>-3.9788981693524073E-2</v>
      </c>
      <c r="J83" s="133">
        <f>IF(J$2,Annual!J83-MeanTrendFinal!J83,Annual!J83)</f>
        <v>0.12677504993454936</v>
      </c>
      <c r="K83" s="133">
        <f>IF(K$2,Annual!K83-MeanTrendFinal!K83,Annual!K83)</f>
        <v>0.16856487501850759</v>
      </c>
      <c r="L83" s="133">
        <f>IF(L$2,Annual!L83-MeanTrendFinal!L83,Annual!L83)</f>
        <v>0.20835385671210263</v>
      </c>
      <c r="M83" s="133">
        <f>IF(M$2,Annual!M83-MeanTrendFinal!M83,Annual!M83)</f>
        <v>-6.0878367973626837</v>
      </c>
      <c r="N83" s="133">
        <f>IF(N$2,Annual!N83-MeanTrendFinal!N83,Annual!N83)</f>
        <v>-0.25823613132338608</v>
      </c>
      <c r="O83" s="133">
        <f>IF(O$2,Annual!O83-MeanTrendFinal!O83,Annual!O83)</f>
        <v>9.2441804816789777</v>
      </c>
      <c r="P83" s="133">
        <f>IF(P$2,Annual!P83-MeanTrendFinal!P83,Annual!P83)</f>
        <v>3.3609651156783933</v>
      </c>
      <c r="Q83" s="133">
        <f>IF(Q$2,Annual!Q83-MeanTrendFinal!Q83,Annual!Q83)</f>
        <v>-0.10826949987063017</v>
      </c>
      <c r="R83" s="133">
        <f>IF(R$2,Annual!R83-MeanTrendFinal!R83,Annual!R83)</f>
        <v>0.55780402213553626</v>
      </c>
      <c r="S83" s="133">
        <f>IF(S$2,Annual!S83-MeanTrendFinal!S83,Annual!S83)</f>
        <v>0.73401145464150952</v>
      </c>
      <c r="T83" s="133">
        <f>IF(T$2,Annual!T83-MeanTrendFinal!T83,Annual!T83)</f>
        <v>-0.1762074325059648</v>
      </c>
      <c r="U83" s="133">
        <f>IF(U$2,Annual!U83-MeanTrendFinal!U83,Annual!U83)</f>
        <v>0.88563128718038797</v>
      </c>
      <c r="V83" s="133">
        <f>IF(V$2,Annual!V83-MeanTrendFinal!V83,Annual!V83)</f>
        <v>0.24555900010853526</v>
      </c>
      <c r="W83" s="133">
        <f>IF(W$2,Annual!W83-MeanTrendFinal!W83,Annual!W83)</f>
        <v>13.406660943648887</v>
      </c>
      <c r="X83" s="133">
        <f>IF(X$2,Annual!X83-MeanTrendFinal!X83,Annual!X83)</f>
        <v>-0.30405252279932693</v>
      </c>
      <c r="Y83" s="133">
        <f>IF(Y$2,Annual!Y83-MeanTrendFinal!Y83,Annual!Y83)</f>
        <v>-0.37455220337521211</v>
      </c>
      <c r="Z83" s="133">
        <f>IF(Z$2,Annual!Z83-MeanTrendFinal!Z83,Annual!Z83)</f>
        <v>0.54833907656421843</v>
      </c>
      <c r="AA83" s="133">
        <f>IF(AA$2,Annual!AA83-MeanTrendFinal!AA83,Annual!AA83)</f>
        <v>0.51683794730416821</v>
      </c>
      <c r="AB83" s="133">
        <f>IF(AB$2,Annual!AB83-MeanTrendFinal!AB83,Annual!AB83)</f>
        <v>-0.80500827824003274</v>
      </c>
      <c r="AC83" s="160">
        <f t="shared" si="1"/>
        <v>-0.28817033093586453</v>
      </c>
      <c r="AD83" s="133">
        <f>IF(AD$2,Annual!AC83-MeanTrendFinal!AC83,Annual!AC83)</f>
        <v>0.72629442114735987</v>
      </c>
      <c r="AE83" s="133">
        <f>IF(AE$2,Annual!AD83-MeanTrendFinal!AD83,Annual!AD83)</f>
        <v>0.52384104365196005</v>
      </c>
    </row>
    <row r="84" spans="1:31">
      <c r="A84" t="s">
        <v>345</v>
      </c>
      <c r="B84" s="133">
        <f>IF(B$2,Annual!B84-MeanTrendFinal!B84,Annual!B84)</f>
        <v>0.20219192161880384</v>
      </c>
      <c r="C84" s="133">
        <f>IF(C$2,Annual!C84-MeanTrendFinal!C84,Annual!C84)</f>
        <v>-1.6082788627999278E-2</v>
      </c>
      <c r="D84" s="133">
        <f>IF(D$2,Annual!D84-MeanTrendFinal!D84,Annual!D84)</f>
        <v>-1.1821442253442456</v>
      </c>
      <c r="E84" s="133">
        <f>IF(E$2,Annual!E84-MeanTrendFinal!E84,Annual!E84)</f>
        <v>-1.2438394338942089</v>
      </c>
      <c r="F84" s="133">
        <f>IF(F$2,Annual!F84-MeanTrendFinal!F84,Annual!F84)</f>
        <v>0.69373816830011492</v>
      </c>
      <c r="G84" s="133">
        <f>IF(G$2,Annual!G84-MeanTrendFinal!G84,Annual!G84)</f>
        <v>0.39379616388706618</v>
      </c>
      <c r="H84" s="133">
        <f>IF(H$2,Annual!H84-MeanTrendFinal!H84,Annual!H84)</f>
        <v>-0.8578424800179516</v>
      </c>
      <c r="I84" s="133">
        <f>IF(I$2,Annual!I84-MeanTrendFinal!I84,Annual!I84)</f>
        <v>0.11721163142643787</v>
      </c>
      <c r="J84" s="133">
        <f>IF(J$2,Annual!J84-MeanTrendFinal!J84,Annual!J84)</f>
        <v>0.27737316415643865</v>
      </c>
      <c r="K84" s="133">
        <f>IF(K$2,Annual!K84-MeanTrendFinal!K84,Annual!K84)</f>
        <v>0.24569720611914292</v>
      </c>
      <c r="L84" s="133">
        <f>IF(L$2,Annual!L84-MeanTrendFinal!L84,Annual!L84)</f>
        <v>0.1284855746926902</v>
      </c>
      <c r="M84" s="133">
        <f>IF(M$2,Annual!M84-MeanTrendFinal!M84,Annual!M84)</f>
        <v>-4.5135857064614697</v>
      </c>
      <c r="N84" s="133">
        <f>IF(N$2,Annual!N84-MeanTrendFinal!N84,Annual!N84)</f>
        <v>-0.16416649274697548</v>
      </c>
      <c r="O84" s="133">
        <f>IF(O$2,Annual!O84-MeanTrendFinal!O84,Annual!O84)</f>
        <v>12.428535184045744</v>
      </c>
      <c r="P84" s="133">
        <f>IF(P$2,Annual!P84-MeanTrendFinal!P84,Annual!P84)</f>
        <v>7.8050903227347339</v>
      </c>
      <c r="Q84" s="133">
        <f>IF(Q$2,Annual!Q84-MeanTrendFinal!Q84,Annual!Q84)</f>
        <v>0.27469100540247382</v>
      </c>
      <c r="R84" s="133">
        <f>IF(R$2,Annual!R84-MeanTrendFinal!R84,Annual!R84)</f>
        <v>0.68179251834577603</v>
      </c>
      <c r="S84" s="133">
        <f>IF(S$2,Annual!S84-MeanTrendFinal!S84,Annual!S84)</f>
        <v>0.8431125980447165</v>
      </c>
      <c r="T84" s="133">
        <f>IF(T$2,Annual!T84-MeanTrendFinal!T84,Annual!T84)</f>
        <v>-0.16132007969893425</v>
      </c>
      <c r="U84" s="133">
        <f>IF(U$2,Annual!U84-MeanTrendFinal!U84,Annual!U84)</f>
        <v>0.59691288677936427</v>
      </c>
      <c r="V84" s="133">
        <f>IF(V$2,Annual!V84-MeanTrendFinal!V84,Annual!V84)</f>
        <v>2.1777335041518846</v>
      </c>
      <c r="W84" s="133">
        <f>IF(W$2,Annual!W84-MeanTrendFinal!W84,Annual!W84)</f>
        <v>48.399630614723264</v>
      </c>
      <c r="X84" s="133">
        <f>IF(X$2,Annual!X84-MeanTrendFinal!X84,Annual!X84)</f>
        <v>-7.643031793540711E-2</v>
      </c>
      <c r="Y84" s="133">
        <f>IF(Y$2,Annual!Y84-MeanTrendFinal!Y84,Annual!Y84)</f>
        <v>-7.127487269627053E-2</v>
      </c>
      <c r="Z84" s="133">
        <f>IF(Z$2,Annual!Z84-MeanTrendFinal!Z84,Annual!Z84)</f>
        <v>0.98411366906680087</v>
      </c>
      <c r="AA84" s="133">
        <f>IF(AA$2,Annual!AA84-MeanTrendFinal!AA84,Annual!AA84)</f>
        <v>0.56474762347016849</v>
      </c>
      <c r="AB84" s="133">
        <f>IF(AB$2,Annual!AB84-MeanTrendFinal!AB84,Annual!AB84)</f>
        <v>-0.3410970521306993</v>
      </c>
      <c r="AC84" s="160">
        <f t="shared" si="1"/>
        <v>0.2236505713394692</v>
      </c>
      <c r="AD84" s="133">
        <f>IF(AD$2,Annual!AC84-MeanTrendFinal!AC84,Annual!AC84)</f>
        <v>0.26409452203787964</v>
      </c>
      <c r="AE84" s="133">
        <f>IF(AE$2,Annual!AD84-MeanTrendFinal!AD84,Annual!AD84)</f>
        <v>0.57085622307826989</v>
      </c>
    </row>
    <row r="85" spans="1:31">
      <c r="A85" t="s">
        <v>346</v>
      </c>
      <c r="B85" s="133">
        <f>IF(B$2,Annual!B85-MeanTrendFinal!B85,Annual!B85)</f>
        <v>0.46963052517105408</v>
      </c>
      <c r="C85" s="133">
        <f>IF(C$2,Annual!C85-MeanTrendFinal!C85,Annual!C85)</f>
        <v>0.84570647746990169</v>
      </c>
      <c r="D85" s="133">
        <f>IF(D$2,Annual!D85-MeanTrendFinal!D85,Annual!D85)</f>
        <v>-1.5917121494167077</v>
      </c>
      <c r="E85" s="133">
        <f>IF(E$2,Annual!E85-MeanTrendFinal!E85,Annual!E85)</f>
        <v>-1.5106657106168768</v>
      </c>
      <c r="F85" s="133">
        <f>IF(F$2,Annual!F85-MeanTrendFinal!F85,Annual!F85)</f>
        <v>0.49874897299355325</v>
      </c>
      <c r="G85" s="133">
        <f>IF(G$2,Annual!G85-MeanTrendFinal!G85,Annual!G85)</f>
        <v>0.73462434827951606</v>
      </c>
      <c r="H85" s="133">
        <f>IF(H$2,Annual!H85-MeanTrendFinal!H85,Annual!H85)</f>
        <v>3.3454645532902054</v>
      </c>
      <c r="I85" s="133">
        <f>IF(I$2,Annual!I85-MeanTrendFinal!I85,Annual!I85)</f>
        <v>-0.3718585932599453</v>
      </c>
      <c r="J85" s="133">
        <f>IF(J$2,Annual!J85-MeanTrendFinal!J85,Annual!J85)</f>
        <v>0.16724196777991029</v>
      </c>
      <c r="K85" s="133">
        <f>IF(K$2,Annual!K85-MeanTrendFinal!K85,Annual!K85)</f>
        <v>0.30596495084278152</v>
      </c>
      <c r="L85" s="133">
        <f>IF(L$2,Annual!L85-MeanTrendFinal!L85,Annual!L85)</f>
        <v>0.67782354410271461</v>
      </c>
      <c r="M85" s="133">
        <f>IF(M$2,Annual!M85-MeanTrendFinal!M85,Annual!M85)</f>
        <v>-1.5833467624888158</v>
      </c>
      <c r="N85" s="133">
        <f>IF(N$2,Annual!N85-MeanTrendFinal!N85,Annual!N85)</f>
        <v>2.0886835372111001</v>
      </c>
      <c r="O85" s="133">
        <f>IF(O$2,Annual!O85-MeanTrendFinal!O85,Annual!O85)</f>
        <v>8.2979443590027078</v>
      </c>
      <c r="P85" s="133">
        <f>IF(P$2,Annual!P85-MeanTrendFinal!P85,Annual!P85)</f>
        <v>3.2170719791203393</v>
      </c>
      <c r="Q85" s="133">
        <f>IF(Q$2,Annual!Q85-MeanTrendFinal!Q85,Annual!Q85)</f>
        <v>0.93679632297084936</v>
      </c>
      <c r="R85" s="133">
        <f>IF(R$2,Annual!R85-MeanTrendFinal!R85,Annual!R85)</f>
        <v>0.74802352994957677</v>
      </c>
      <c r="S85" s="133">
        <f>IF(S$2,Annual!S85-MeanTrendFinal!S85,Annual!S85)</f>
        <v>0.89281249749423197</v>
      </c>
      <c r="T85" s="133">
        <f>IF(T$2,Annual!T85-MeanTrendFinal!T85,Annual!T85)</f>
        <v>-0.14478896754466017</v>
      </c>
      <c r="U85" s="133">
        <f>IF(U$2,Annual!U85-MeanTrendFinal!U85,Annual!U85)</f>
        <v>0.77042109182877994</v>
      </c>
      <c r="V85" s="133">
        <f>IF(V$2,Annual!V85-MeanTrendFinal!V85,Annual!V85)</f>
        <v>1.14822657424029</v>
      </c>
      <c r="W85" s="133">
        <f>IF(W$2,Annual!W85-MeanTrendFinal!W85,Annual!W85)</f>
        <v>52.782641389697005</v>
      </c>
      <c r="X85" s="133">
        <f>IF(X$2,Annual!X85-MeanTrendFinal!X85,Annual!X85)</f>
        <v>0.16949216738779516</v>
      </c>
      <c r="Y85" s="133">
        <f>IF(Y$2,Annual!Y85-MeanTrendFinal!Y85,Annual!Y85)</f>
        <v>0.21226042924831134</v>
      </c>
      <c r="Z85" s="133">
        <f>IF(Z$2,Annual!Z85-MeanTrendFinal!Z85,Annual!Z85)</f>
        <v>2.2617012135881396</v>
      </c>
      <c r="AA85" s="133">
        <f>IF(AA$2,Annual!AA85-MeanTrendFinal!AA85,Annual!AA85)</f>
        <v>1.0423523383599331</v>
      </c>
      <c r="AB85" s="133">
        <f>IF(AB$2,Annual!AB85-MeanTrendFinal!AB85,Annual!AB85)</f>
        <v>0.53493208727357544</v>
      </c>
      <c r="AC85" s="160">
        <f t="shared" si="1"/>
        <v>1.5772844256335086</v>
      </c>
      <c r="AD85" s="133">
        <f>IF(AD$2,Annual!AC85-MeanTrendFinal!AC85,Annual!AC85)</f>
        <v>-0.50345355384454837</v>
      </c>
      <c r="AE85" s="133">
        <f>IF(AE$2,Annual!AD85-MeanTrendFinal!AD85,Annual!AD85)</f>
        <v>0.61482507742362991</v>
      </c>
    </row>
    <row r="86" spans="1:31">
      <c r="A86" t="s">
        <v>347</v>
      </c>
      <c r="B86" s="133">
        <f>IF(B$2,Annual!B86-MeanTrendFinal!B86,Annual!B86)</f>
        <v>0.9923824756641707</v>
      </c>
      <c r="C86" s="133">
        <f>IF(C$2,Annual!C86-MeanTrendFinal!C86,Annual!C86)</f>
        <v>0.91692165036822182</v>
      </c>
      <c r="D86" s="133">
        <f>IF(D$2,Annual!D86-MeanTrendFinal!D86,Annual!D86)</f>
        <v>1.2950050546969578</v>
      </c>
      <c r="E86" s="133">
        <f>IF(E$2,Annual!E86-MeanTrendFinal!E86,Annual!E86)</f>
        <v>1.0281836569752159</v>
      </c>
      <c r="F86" s="133">
        <f>IF(F$2,Annual!F86-MeanTrendFinal!F86,Annual!F86)</f>
        <v>1.2162593582811496</v>
      </c>
      <c r="G86" s="133">
        <f>IF(G$2,Annual!G86-MeanTrendFinal!G86,Annual!G86)</f>
        <v>0.47906524921066884</v>
      </c>
      <c r="H86" s="133">
        <f>IF(H$2,Annual!H86-MeanTrendFinal!H86,Annual!H86)</f>
        <v>-3.2382218883219744</v>
      </c>
      <c r="I86" s="133">
        <f>IF(I$2,Annual!I86-MeanTrendFinal!I86,Annual!I86)</f>
        <v>-0.75241515272077708</v>
      </c>
      <c r="J86" s="133">
        <f>IF(J$2,Annual!J86-MeanTrendFinal!J86,Annual!J86)</f>
        <v>-0.36531470199065719</v>
      </c>
      <c r="K86" s="133">
        <f>IF(K$2,Annual!K86-MeanTrendFinal!K86,Annual!K86)</f>
        <v>0.31467589028691889</v>
      </c>
      <c r="L86" s="133">
        <f>IF(L$2,Annual!L86-MeanTrendFinal!L86,Annual!L86)</f>
        <v>1.0670910430076879</v>
      </c>
      <c r="M86" s="133">
        <f>IF(M$2,Annual!M86-MeanTrendFinal!M86,Annual!M86)</f>
        <v>-2.9336623770815891</v>
      </c>
      <c r="N86" s="133">
        <f>IF(N$2,Annual!N86-MeanTrendFinal!N86,Annual!N86)</f>
        <v>-2.2300541231330406</v>
      </c>
      <c r="O86" s="133">
        <f>IF(O$2,Annual!O86-MeanTrendFinal!O86,Annual!O86)</f>
        <v>6.0486792354233838</v>
      </c>
      <c r="P86" s="133">
        <f>IF(P$2,Annual!P86-MeanTrendFinal!P86,Annual!P86)</f>
        <v>4.28709066068655</v>
      </c>
      <c r="Q86" s="133">
        <f>IF(Q$2,Annual!Q86-MeanTrendFinal!Q86,Annual!Q86)</f>
        <v>1.4772880244479438</v>
      </c>
      <c r="R86" s="133">
        <f>IF(R$2,Annual!R86-MeanTrendFinal!R86,Annual!R86)</f>
        <v>0.72536601195075878</v>
      </c>
      <c r="S86" s="133">
        <f>IF(S$2,Annual!S86-MeanTrendFinal!S86,Annual!S86)</f>
        <v>0.87759262727019882</v>
      </c>
      <c r="T86" s="133">
        <f>IF(T$2,Annual!T86-MeanTrendFinal!T86,Annual!T86)</f>
        <v>-0.15222661531945234</v>
      </c>
      <c r="U86" s="133">
        <f>IF(U$2,Annual!U86-MeanTrendFinal!U86,Annual!U86)</f>
        <v>1.2862072349806226</v>
      </c>
      <c r="V86" s="133">
        <f>IF(V$2,Annual!V86-MeanTrendFinal!V86,Annual!V86)</f>
        <v>-0.24785416811144523</v>
      </c>
      <c r="W86" s="133">
        <f>IF(W$2,Annual!W86-MeanTrendFinal!W86,Annual!W86)</f>
        <v>44.211003118888584</v>
      </c>
      <c r="X86" s="133">
        <f>IF(X$2,Annual!X86-MeanTrendFinal!X86,Annual!X86)</f>
        <v>1.0158633762002305</v>
      </c>
      <c r="Y86" s="133">
        <f>IF(Y$2,Annual!Y86-MeanTrendFinal!Y86,Annual!Y86)</f>
        <v>1.0098045768973209</v>
      </c>
      <c r="Z86" s="133">
        <f>IF(Z$2,Annual!Z86-MeanTrendFinal!Z86,Annual!Z86)</f>
        <v>2.8214814930956322</v>
      </c>
      <c r="AA86" s="133">
        <f>IF(AA$2,Annual!AA86-MeanTrendFinal!AA86,Annual!AA86)</f>
        <v>0.88254583337618442</v>
      </c>
      <c r="AB86" s="133">
        <f>IF(AB$2,Annual!AB86-MeanTrendFinal!AB86,Annual!AB86)</f>
        <v>1.3305651815375743</v>
      </c>
      <c r="AC86" s="160">
        <f t="shared" si="1"/>
        <v>2.2131110149137587</v>
      </c>
      <c r="AD86" s="133">
        <f>IF(AD$2,Annual!AC86-MeanTrendFinal!AC86,Annual!AC86)</f>
        <v>-1.1607353221976391</v>
      </c>
      <c r="AE86" s="133">
        <f>IF(AE$2,Annual!AD86-MeanTrendFinal!AD86,Annual!AD86)</f>
        <v>0.77329318524563995</v>
      </c>
    </row>
    <row r="87" spans="1:31">
      <c r="A87" t="s">
        <v>348</v>
      </c>
      <c r="B87" s="133">
        <f>IF(B$2,Annual!B87-MeanTrendFinal!B87,Annual!B87)</f>
        <v>0.17672019411682383</v>
      </c>
      <c r="C87" s="133">
        <f>IF(C$2,Annual!C87-MeanTrendFinal!C87,Annual!C87)</f>
        <v>0.36457213297997093</v>
      </c>
      <c r="D87" s="133">
        <f>IF(D$2,Annual!D87-MeanTrendFinal!D87,Annual!D87)</f>
        <v>2.8855497570857551</v>
      </c>
      <c r="E87" s="133">
        <f>IF(E$2,Annual!E87-MeanTrendFinal!E87,Annual!E87)</f>
        <v>2.7235317496110838</v>
      </c>
      <c r="F87" s="133">
        <f>IF(F$2,Annual!F87-MeanTrendFinal!F87,Annual!F87)</f>
        <v>2.2497277424561162</v>
      </c>
      <c r="G87" s="133">
        <f>IF(G$2,Annual!G87-MeanTrendFinal!G87,Annual!G87)</f>
        <v>0.67972087837573847</v>
      </c>
      <c r="H87" s="133">
        <f>IF(H$2,Annual!H87-MeanTrendFinal!H87,Annual!H87)</f>
        <v>4.0373457507424098</v>
      </c>
      <c r="I87" s="133">
        <f>IF(I$2,Annual!I87-MeanTrendFinal!I87,Annual!I87)</f>
        <v>0.34681111236620621</v>
      </c>
      <c r="J87" s="133">
        <f>IF(J$2,Annual!J87-MeanTrendFinal!J87,Annual!J87)</f>
        <v>-0.18852201491370291</v>
      </c>
      <c r="K87" s="133">
        <f>IF(K$2,Annual!K87-MeanTrendFinal!K87,Annual!K87)</f>
        <v>0.26236466709176365</v>
      </c>
      <c r="L87" s="133">
        <f>IF(L$2,Annual!L87-MeanTrendFinal!L87,Annual!L87)</f>
        <v>-8.4446445274415347E-2</v>
      </c>
      <c r="M87" s="133">
        <f>IF(M$2,Annual!M87-MeanTrendFinal!M87,Annual!M87)</f>
        <v>-0.21174895162545226</v>
      </c>
      <c r="N87" s="133">
        <f>IF(N$2,Annual!N87-MeanTrendFinal!N87,Annual!N87)</f>
        <v>1.9350128853420578</v>
      </c>
      <c r="O87" s="133">
        <f>IF(O$2,Annual!O87-MeanTrendFinal!O87,Annual!O87)</f>
        <v>12.035858572097917</v>
      </c>
      <c r="P87" s="133">
        <f>IF(P$2,Annual!P87-MeanTrendFinal!P87,Annual!P87)</f>
        <v>7.810079476135571</v>
      </c>
      <c r="Q87" s="133">
        <f>IF(Q$2,Annual!Q87-MeanTrendFinal!Q87,Annual!Q87)</f>
        <v>3.5895405631872563</v>
      </c>
      <c r="R87" s="133">
        <f>IF(R$2,Annual!R87-MeanTrendFinal!R87,Annual!R87)</f>
        <v>0.72217057125992246</v>
      </c>
      <c r="S87" s="133">
        <f>IF(S$2,Annual!S87-MeanTrendFinal!S87,Annual!S87)</f>
        <v>0.87439718657938292</v>
      </c>
      <c r="T87" s="133">
        <f>IF(T$2,Annual!T87-MeanTrendFinal!T87,Annual!T87)</f>
        <v>-0.15222661531945234</v>
      </c>
      <c r="U87" s="133">
        <f>IF(U$2,Annual!U87-MeanTrendFinal!U87,Annual!U87)</f>
        <v>2.0145205146002922</v>
      </c>
      <c r="V87" s="133">
        <f>IF(V$2,Annual!V87-MeanTrendFinal!V87,Annual!V87)</f>
        <v>0.21415846982903353</v>
      </c>
      <c r="W87" s="133">
        <f>IF(W$2,Annual!W87-MeanTrendFinal!W87,Annual!W87)</f>
        <v>25.83830578718505</v>
      </c>
      <c r="X87" s="133">
        <f>IF(X$2,Annual!X87-MeanTrendFinal!X87,Annual!X87)</f>
        <v>-3.9523447257456823E-3</v>
      </c>
      <c r="Y87" s="133">
        <f>IF(Y$2,Annual!Y87-MeanTrendFinal!Y87,Annual!Y87)</f>
        <v>5.1806657591101701E-2</v>
      </c>
      <c r="Z87" s="133">
        <f>IF(Z$2,Annual!Z87-MeanTrendFinal!Z87,Annual!Z87)</f>
        <v>2.0283493762478315</v>
      </c>
      <c r="AA87" s="133">
        <f>IF(AA$2,Annual!AA87-MeanTrendFinal!AA87,Annual!AA87)</f>
        <v>0.48304410302171163</v>
      </c>
      <c r="AB87" s="133">
        <f>IF(AB$2,Annual!AB87-MeanTrendFinal!AB87,Annual!AB87)</f>
        <v>1.0129811048169408</v>
      </c>
      <c r="AC87" s="160">
        <f t="shared" si="1"/>
        <v>1.4960252078386524</v>
      </c>
      <c r="AD87" s="133">
        <f>IF(AD$2,Annual!AC87-MeanTrendFinal!AC87,Annual!AC87)</f>
        <v>-0.91921524982921898</v>
      </c>
      <c r="AE87" s="133">
        <f>IF(AE$2,Annual!AD87-MeanTrendFinal!AD87,Annual!AD87)</f>
        <v>0.52261496837060006</v>
      </c>
    </row>
    <row r="88" spans="1:31">
      <c r="A88" t="s">
        <v>349</v>
      </c>
      <c r="B88" s="133">
        <f>IF(B$2,Annual!B88-MeanTrendFinal!B88,Annual!B88)</f>
        <v>5.4680889432161428E-2</v>
      </c>
      <c r="C88" s="133">
        <f>IF(C$2,Annual!C88-MeanTrendFinal!C88,Annual!C88)</f>
        <v>0.2097282025932099</v>
      </c>
      <c r="D88" s="133">
        <f>IF(D$2,Annual!D88-MeanTrendFinal!D88,Annual!D88)</f>
        <v>2.4627086977548061</v>
      </c>
      <c r="E88" s="133">
        <f>IF(E$2,Annual!E88-MeanTrendFinal!E88,Annual!E88)</f>
        <v>2.3133634667049137</v>
      </c>
      <c r="F88" s="133">
        <f>IF(F$2,Annual!F88-MeanTrendFinal!F88,Annual!F88)</f>
        <v>0.19092384863415646</v>
      </c>
      <c r="G88" s="133">
        <f>IF(G$2,Annual!G88-MeanTrendFinal!G88,Annual!G88)</f>
        <v>0.4451457654076223</v>
      </c>
      <c r="H88" s="133">
        <f>IF(H$2,Annual!H88-MeanTrendFinal!H88,Annual!H88)</f>
        <v>-0.19993066120621106</v>
      </c>
      <c r="I88" s="133">
        <f>IF(I$2,Annual!I88-MeanTrendFinal!I88,Annual!I88)</f>
        <v>0.4334440436209327</v>
      </c>
      <c r="J88" s="133">
        <f>IF(J$2,Annual!J88-MeanTrendFinal!J88,Annual!J88)</f>
        <v>-0.26527167014800124</v>
      </c>
      <c r="K88" s="133">
        <f>IF(K$2,Annual!K88-MeanTrendFinal!K88,Annual!K88)</f>
        <v>0.25522283016275082</v>
      </c>
      <c r="L88" s="133">
        <f>IF(L$2,Annual!L88-MeanTrendFinal!L88,Annual!L88)</f>
        <v>-0.1782212134581794</v>
      </c>
      <c r="M88" s="133">
        <f>IF(M$2,Annual!M88-MeanTrendFinal!M88,Annual!M88)</f>
        <v>-0.33768410636037061</v>
      </c>
      <c r="N88" s="133">
        <f>IF(N$2,Annual!N88-MeanTrendFinal!N88,Annual!N88)</f>
        <v>-2.7664878191139053</v>
      </c>
      <c r="O88" s="133">
        <f>IF(O$2,Annual!O88-MeanTrendFinal!O88,Annual!O88)</f>
        <v>12.731682750706062</v>
      </c>
      <c r="P88" s="133">
        <f>IF(P$2,Annual!P88-MeanTrendFinal!P88,Annual!P88)</f>
        <v>6.3734769229211112</v>
      </c>
      <c r="Q88" s="133">
        <f>IF(Q$2,Annual!Q88-MeanTrendFinal!Q88,Annual!Q88)</f>
        <v>3.4388107794457028</v>
      </c>
      <c r="R88" s="133">
        <f>IF(R$2,Annual!R88-MeanTrendFinal!R88,Annual!R88)</f>
        <v>0.71865352511114811</v>
      </c>
      <c r="S88" s="133">
        <f>IF(S$2,Annual!S88-MeanTrendFinal!S88,Annual!S88)</f>
        <v>0.87501312329640846</v>
      </c>
      <c r="T88" s="133">
        <f>IF(T$2,Annual!T88-MeanTrendFinal!T88,Annual!T88)</f>
        <v>-0.15635959818525172</v>
      </c>
      <c r="U88" s="133">
        <f>IF(U$2,Annual!U88-MeanTrendFinal!U88,Annual!U88)</f>
        <v>2.0556340244043554</v>
      </c>
      <c r="V88" s="133">
        <f>IF(V$2,Annual!V88-MeanTrendFinal!V88,Annual!V88)</f>
        <v>3.2662629636731104</v>
      </c>
      <c r="W88" s="133">
        <f>IF(W$2,Annual!W88-MeanTrendFinal!W88,Annual!W88)</f>
        <v>47.232555037644772</v>
      </c>
      <c r="X88" s="133">
        <f>IF(X$2,Annual!X88-MeanTrendFinal!X88,Annual!X88)</f>
        <v>0.15049144408451998</v>
      </c>
      <c r="Y88" s="133">
        <f>IF(Y$2,Annual!Y88-MeanTrendFinal!Y88,Annual!Y88)</f>
        <v>0.17556066811885629</v>
      </c>
      <c r="Z88" s="133">
        <f>IF(Z$2,Annual!Z88-MeanTrendFinal!Z88,Annual!Z88)</f>
        <v>2.5702764301074694</v>
      </c>
      <c r="AA88" s="133">
        <f>IF(AA$2,Annual!AA88-MeanTrendFinal!AA88,Annual!AA88)</f>
        <v>0.38923223547266161</v>
      </c>
      <c r="AB88" s="133">
        <f>IF(AB$2,Annual!AB88-MeanTrendFinal!AB88,Annual!AB88)</f>
        <v>1.724766335998396</v>
      </c>
      <c r="AC88" s="160">
        <f t="shared" si="1"/>
        <v>2.1139985714710576</v>
      </c>
      <c r="AD88" s="133">
        <f>IF(AD$2,Annual!AC88-MeanTrendFinal!AC88,Annual!AC88)</f>
        <v>-1.6039236044233984</v>
      </c>
      <c r="AE88" s="133">
        <f>IF(AE$2,Annual!AD88-MeanTrendFinal!AD88,Annual!AD88)</f>
        <v>0.38131944226049996</v>
      </c>
    </row>
    <row r="89" spans="1:31">
      <c r="A89" t="s">
        <v>350</v>
      </c>
      <c r="B89" s="133">
        <f>IF(B$2,Annual!B89-MeanTrendFinal!B89,Annual!B89)</f>
        <v>-0.94359138133649056</v>
      </c>
      <c r="C89" s="133">
        <f>IF(C$2,Annual!C89-MeanTrendFinal!C89,Annual!C89)</f>
        <v>-0.50597561444017636</v>
      </c>
      <c r="D89" s="133">
        <f>IF(D$2,Annual!D89-MeanTrendFinal!D89,Annual!D89)</f>
        <v>1.7780847170222387</v>
      </c>
      <c r="E89" s="133">
        <f>IF(E$2,Annual!E89-MeanTrendFinal!E89,Annual!E89)</f>
        <v>1.4675567399647207</v>
      </c>
      <c r="F89" s="133">
        <f>IF(F$2,Annual!F89-MeanTrendFinal!F89,Annual!F89)</f>
        <v>-1.9240515989099549</v>
      </c>
      <c r="G89" s="133">
        <f>IF(G$2,Annual!G89-MeanTrendFinal!G89,Annual!G89)</f>
        <v>0.1459726215591588</v>
      </c>
      <c r="H89" s="133">
        <f>IF(H$2,Annual!H89-MeanTrendFinal!H89,Annual!H89)</f>
        <v>-0.40473515734871879</v>
      </c>
      <c r="I89" s="133">
        <f>IF(I$2,Annual!I89-MeanTrendFinal!I89,Annual!I89)</f>
        <v>1.3724791022102765</v>
      </c>
      <c r="J89" s="133">
        <f>IF(J$2,Annual!J89-MeanTrendFinal!J89,Annual!J89)</f>
        <v>0.35550236040051975</v>
      </c>
      <c r="K89" s="133">
        <f>IF(K$2,Annual!K89-MeanTrendFinal!K89,Annual!K89)</f>
        <v>0.3494893275675659</v>
      </c>
      <c r="L89" s="133">
        <f>IF(L$2,Annual!L89-MeanTrendFinal!L89,Annual!L89)</f>
        <v>-1.0229897746427332</v>
      </c>
      <c r="M89" s="133">
        <f>IF(M$2,Annual!M89-MeanTrendFinal!M89,Annual!M89)</f>
        <v>-1.9703272063363215</v>
      </c>
      <c r="N89" s="133">
        <f>IF(N$2,Annual!N89-MeanTrendFinal!N89,Annual!N89)</f>
        <v>-1.5459911824891037</v>
      </c>
      <c r="O89" s="133">
        <f>IF(O$2,Annual!O89-MeanTrendFinal!O89,Annual!O89)</f>
        <v>5.4717714285640486</v>
      </c>
      <c r="P89" s="133">
        <f>IF(P$2,Annual!P89-MeanTrendFinal!P89,Annual!P89)</f>
        <v>2.8481017242465083</v>
      </c>
      <c r="Q89" s="133">
        <f>IF(Q$2,Annual!Q89-MeanTrendFinal!Q89,Annual!Q89)</f>
        <v>3.2015508992524246</v>
      </c>
      <c r="R89" s="133">
        <f>IF(R$2,Annual!R89-MeanTrendFinal!R89,Annual!R89)</f>
        <v>0.80260568099535412</v>
      </c>
      <c r="S89" s="133">
        <f>IF(S$2,Annual!S89-MeanTrendFinal!S89,Annual!S89)</f>
        <v>0.89539297894441017</v>
      </c>
      <c r="T89" s="133">
        <f>IF(T$2,Annual!T89-MeanTrendFinal!T89,Annual!T89)</f>
        <v>-9.2787297949053438E-2</v>
      </c>
      <c r="U89" s="133">
        <f>IF(U$2,Annual!U89-MeanTrendFinal!U89,Annual!U89)</f>
        <v>2.2980441252037167</v>
      </c>
      <c r="V89" s="133">
        <f>IF(V$2,Annual!V89-MeanTrendFinal!V89,Annual!V89)</f>
        <v>2.1171107171577823</v>
      </c>
      <c r="W89" s="133">
        <f>IF(W$2,Annual!W89-MeanTrendFinal!W89,Annual!W89)</f>
        <v>45.387134853920259</v>
      </c>
      <c r="X89" s="133">
        <f>IF(X$2,Annual!X89-MeanTrendFinal!X89,Annual!X89)</f>
        <v>-0.29420028973572609</v>
      </c>
      <c r="Y89" s="133">
        <f>IF(Y$2,Annual!Y89-MeanTrendFinal!Y89,Annual!Y89)</f>
        <v>-0.25235080565280199</v>
      </c>
      <c r="Z89" s="133">
        <f>IF(Z$2,Annual!Z89-MeanTrendFinal!Z89,Annual!Z89)</f>
        <v>-0.34443722877864502</v>
      </c>
      <c r="AA89" s="133">
        <f>IF(AA$2,Annual!AA89-MeanTrendFinal!AA89,Annual!AA89)</f>
        <v>-1.3208601215769136</v>
      </c>
      <c r="AB89" s="133">
        <f>IF(AB$2,Annual!AB89-MeanTrendFinal!AB89,Annual!AB89)</f>
        <v>0.59619134393460893</v>
      </c>
      <c r="AC89" s="160">
        <f t="shared" si="1"/>
        <v>-0.72466877764230464</v>
      </c>
      <c r="AD89" s="133">
        <f>IF(AD$2,Annual!AC89-MeanTrendFinal!AC89,Annual!AC89)</f>
        <v>-0.60744293223445833</v>
      </c>
      <c r="AE89" s="133">
        <f>IF(AE$2,Annual!AD89-MeanTrendFinal!AD89,Annual!AD89)</f>
        <v>0.35223616117937007</v>
      </c>
    </row>
    <row r="90" spans="1:31">
      <c r="A90" t="s">
        <v>351</v>
      </c>
      <c r="B90" s="133">
        <f>IF(B$2,Annual!B90-MeanTrendFinal!B90,Annual!B90)</f>
        <v>1.4970480058690883</v>
      </c>
      <c r="C90" s="133">
        <f>IF(C$2,Annual!C90-MeanTrendFinal!C90,Annual!C90)</f>
        <v>1.9617661596228384</v>
      </c>
      <c r="D90" s="133">
        <f>IF(D$2,Annual!D90-MeanTrendFinal!D90,Annual!D90)</f>
        <v>1.2018396802320694</v>
      </c>
      <c r="E90" s="133">
        <f>IF(E$2,Annual!E90-MeanTrendFinal!E90,Annual!E90)</f>
        <v>0.82469523991676397</v>
      </c>
      <c r="F90" s="133">
        <f>IF(F$2,Annual!F90-MeanTrendFinal!F90,Annual!F90)</f>
        <v>-2.5743330181146575</v>
      </c>
      <c r="G90" s="133">
        <f>IF(G$2,Annual!G90-MeanTrendFinal!G90,Annual!G90)</f>
        <v>0.79330410514251648</v>
      </c>
      <c r="H90" s="133">
        <f>IF(H$2,Annual!H90-MeanTrendFinal!H90,Annual!H90)</f>
        <v>4.8782193353223695</v>
      </c>
      <c r="I90" s="133">
        <f>IF(I$2,Annual!I90-MeanTrendFinal!I90,Annual!I90)</f>
        <v>1.5514994194376173</v>
      </c>
      <c r="J90" s="133">
        <f>IF(J$2,Annual!J90-MeanTrendFinal!J90,Annual!J90)</f>
        <v>0.45381681275376284</v>
      </c>
      <c r="K90" s="133">
        <f>IF(K$2,Annual!K90-MeanTrendFinal!K90,Annual!K90)</f>
        <v>0.44340171288931951</v>
      </c>
      <c r="L90" s="133">
        <f>IF(L$2,Annual!L90-MeanTrendFinal!L90,Annual!L90)</f>
        <v>-1.1080977065483337</v>
      </c>
      <c r="M90" s="133">
        <f>IF(M$2,Annual!M90-MeanTrendFinal!M90,Annual!M90)</f>
        <v>-3.2228775053513914</v>
      </c>
      <c r="N90" s="133">
        <f>IF(N$2,Annual!N90-MeanTrendFinal!N90,Annual!N90)</f>
        <v>-3.6685733590875458</v>
      </c>
      <c r="O90" s="133">
        <f>IF(O$2,Annual!O90-MeanTrendFinal!O90,Annual!O90)</f>
        <v>2.7747818966485696</v>
      </c>
      <c r="P90" s="133">
        <f>IF(P$2,Annual!P90-MeanTrendFinal!P90,Annual!P90)</f>
        <v>0.30519699303240144</v>
      </c>
      <c r="Q90" s="133">
        <f>IF(Q$2,Annual!Q90-MeanTrendFinal!Q90,Annual!Q90)</f>
        <v>1.6017024366403803</v>
      </c>
      <c r="R90" s="133">
        <f>IF(R$2,Annual!R90-MeanTrendFinal!R90,Annual!R90)</f>
        <v>0.77510035533214516</v>
      </c>
      <c r="S90" s="133">
        <f>IF(S$2,Annual!S90-MeanTrendFinal!S90,Annual!S90)</f>
        <v>0.7978976531844737</v>
      </c>
      <c r="T90" s="133">
        <f>IF(T$2,Annual!T90-MeanTrendFinal!T90,Annual!T90)</f>
        <v>-2.2797297852340859E-2</v>
      </c>
      <c r="U90" s="133">
        <f>IF(U$2,Annual!U90-MeanTrendFinal!U90,Annual!U90)</f>
        <v>2.852248090166313</v>
      </c>
      <c r="V90" s="133">
        <f>IF(V$2,Annual!V90-MeanTrendFinal!V90,Annual!V90)</f>
        <v>3.5690200197303561</v>
      </c>
      <c r="W90" s="133">
        <f>IF(W$2,Annual!W90-MeanTrendFinal!W90,Annual!W90)</f>
        <v>34.126133613554202</v>
      </c>
      <c r="X90" s="133">
        <f>IF(X$2,Annual!X90-MeanTrendFinal!X90,Annual!X90)</f>
        <v>-0.99541151519082671</v>
      </c>
      <c r="Y90" s="133">
        <f>IF(Y$2,Annual!Y90-MeanTrendFinal!Y90,Annual!Y90)</f>
        <v>-1.0310508567586316</v>
      </c>
      <c r="Z90" s="133">
        <f>IF(Z$2,Annual!Z90-MeanTrendFinal!Z90,Annual!Z90)</f>
        <v>1.3111856788030991</v>
      </c>
      <c r="AA90" s="133">
        <f>IF(AA$2,Annual!AA90-MeanTrendFinal!AA90,Annual!AA90)</f>
        <v>0.9636236563766829</v>
      </c>
      <c r="AB90" s="133">
        <f>IF(AB$2,Annual!AB90-MeanTrendFinal!AB90,Annual!AB90)</f>
        <v>4.3376783335467906E-2</v>
      </c>
      <c r="AC90" s="160">
        <f t="shared" si="1"/>
        <v>1.0070004397121508</v>
      </c>
      <c r="AD90" s="133">
        <f>IF(AD$2,Annual!AC90-MeanTrendFinal!AC90,Annual!AC90)</f>
        <v>3.4139345923770215E-2</v>
      </c>
      <c r="AE90" s="133">
        <f>IF(AE$2,Annual!AD90-MeanTrendFinal!AD90,Annual!AD90)</f>
        <v>0.15638979671479003</v>
      </c>
    </row>
    <row r="91" spans="1:31">
      <c r="A91" t="s">
        <v>352</v>
      </c>
      <c r="B91" s="133">
        <f>IF(B$2,Annual!B91-MeanTrendFinal!B91,Annual!B91)</f>
        <v>0.75484232211428404</v>
      </c>
      <c r="C91" s="133">
        <f>IF(C$2,Annual!C91-MeanTrendFinal!C91,Annual!C91)</f>
        <v>0.5724534503069787</v>
      </c>
      <c r="D91" s="133">
        <f>IF(D$2,Annual!D91-MeanTrendFinal!D91,Annual!D91)</f>
        <v>4.2498648827852321</v>
      </c>
      <c r="E91" s="133">
        <f>IF(E$2,Annual!E91-MeanTrendFinal!E91,Annual!E91)</f>
        <v>4.1196828637387171</v>
      </c>
      <c r="F91" s="133">
        <f>IF(F$2,Annual!F91-MeanTrendFinal!F91,Annual!F91)</f>
        <v>1.1120425106116727</v>
      </c>
      <c r="G91" s="133">
        <f>IF(G$2,Annual!G91-MeanTrendFinal!G91,Annual!G91)</f>
        <v>0.77745669943303719</v>
      </c>
      <c r="H91" s="133">
        <f>IF(H$2,Annual!H91-MeanTrendFinal!H91,Annual!H91)</f>
        <v>6.6408070286862957</v>
      </c>
      <c r="I91" s="133">
        <f>IF(I$2,Annual!I91-MeanTrendFinal!I91,Annual!I91)</f>
        <v>1.013809574439771</v>
      </c>
      <c r="J91" s="133">
        <f>IF(J$2,Annual!J91-MeanTrendFinal!J91,Annual!J91)</f>
        <v>0.51666455688035573</v>
      </c>
      <c r="K91" s="133">
        <f>IF(K$2,Annual!K91-MeanTrendFinal!K91,Annual!K91)</f>
        <v>0.54480897401264605</v>
      </c>
      <c r="L91" s="133">
        <f>IF(L$2,Annual!L91-MeanTrendFinal!L91,Annual!L91)</f>
        <v>-0.46900060042709379</v>
      </c>
      <c r="M91" s="133">
        <f>IF(M$2,Annual!M91-MeanTrendFinal!M91,Annual!M91)</f>
        <v>-8.4578216224693392</v>
      </c>
      <c r="N91" s="133">
        <f>IF(N$2,Annual!N91-MeanTrendFinal!N91,Annual!N91)</f>
        <v>-8.186355059879169</v>
      </c>
      <c r="O91" s="133">
        <f>IF(O$2,Annual!O91-MeanTrendFinal!O91,Annual!O91)</f>
        <v>5.8298286572987834</v>
      </c>
      <c r="P91" s="133">
        <f>IF(P$2,Annual!P91-MeanTrendFinal!P91,Annual!P91)</f>
        <v>2.6100636307367386</v>
      </c>
      <c r="Q91" s="133">
        <f>IF(Q$2,Annual!Q91-MeanTrendFinal!Q91,Annual!Q91)</f>
        <v>-1.1055612970799302</v>
      </c>
      <c r="R91" s="133">
        <f>IF(R$2,Annual!R91-MeanTrendFinal!R91,Annual!R91)</f>
        <v>0.43756916149857106</v>
      </c>
      <c r="S91" s="133">
        <f>IF(S$2,Annual!S91-MeanTrendFinal!S91,Annual!S91)</f>
        <v>0.37909494114547232</v>
      </c>
      <c r="T91" s="133">
        <f>IF(T$2,Annual!T91-MeanTrendFinal!T91,Annual!T91)</f>
        <v>5.8474220353090023E-2</v>
      </c>
      <c r="U91" s="133">
        <f>IF(U$2,Annual!U91-MeanTrendFinal!U91,Annual!U91)</f>
        <v>2.7447181639805649</v>
      </c>
      <c r="V91" s="133">
        <f>IF(V$2,Annual!V91-MeanTrendFinal!V91,Annual!V91)</f>
        <v>3.2750254313707643</v>
      </c>
      <c r="W91" s="133">
        <f>IF(W$2,Annual!W91-MeanTrendFinal!W91,Annual!W91)</f>
        <v>38.328182713311207</v>
      </c>
      <c r="X91" s="133">
        <f>IF(X$2,Annual!X91-MeanTrendFinal!X91,Annual!X91)</f>
        <v>-0.4148020315747365</v>
      </c>
      <c r="Y91" s="133">
        <f>IF(Y$2,Annual!Y91-MeanTrendFinal!Y91,Annual!Y91)</f>
        <v>-0.32371766691032888</v>
      </c>
      <c r="Z91" s="133">
        <f>IF(Z$2,Annual!Z91-MeanTrendFinal!Z91,Annual!Z91)</f>
        <v>-0.49830171675552037</v>
      </c>
      <c r="AA91" s="133">
        <f>IF(AA$2,Annual!AA91-MeanTrendFinal!AA91,Annual!AA91)</f>
        <v>-1.0097149756518888</v>
      </c>
      <c r="AB91" s="133">
        <f>IF(AB$2,Annual!AB91-MeanTrendFinal!AB91,Annual!AB91)</f>
        <v>0.28327432957813237</v>
      </c>
      <c r="AC91" s="160">
        <f t="shared" si="1"/>
        <v>-0.72644064607375647</v>
      </c>
      <c r="AD91" s="133">
        <f>IF(AD$2,Annual!AC91-MeanTrendFinal!AC91,Annual!AC91)</f>
        <v>-0.21364820317631938</v>
      </c>
      <c r="AE91" s="133">
        <f>IF(AE$2,Annual!AD91-MeanTrendFinal!AD91,Annual!AD91)</f>
        <v>0.37160312753456992</v>
      </c>
    </row>
    <row r="92" spans="1:31">
      <c r="A92" t="s">
        <v>353</v>
      </c>
      <c r="B92" s="133">
        <f>IF(B$2,Annual!B92-MeanTrendFinal!B92,Annual!B92)</f>
        <v>-0.69359508841793771</v>
      </c>
      <c r="C92" s="133">
        <f>IF(C$2,Annual!C92-MeanTrendFinal!C92,Annual!C92)</f>
        <v>-0.12696812109889954</v>
      </c>
      <c r="D92" s="133">
        <f>IF(D$2,Annual!D92-MeanTrendFinal!D92,Annual!D92)</f>
        <v>0.40703888228563301</v>
      </c>
      <c r="E92" s="133">
        <f>IF(E$2,Annual!E92-MeanTrendFinal!E92,Annual!E92)</f>
        <v>-0.10979214504232004</v>
      </c>
      <c r="F92" s="133">
        <f>IF(F$2,Annual!F92-MeanTrendFinal!F92,Annual!F92)</f>
        <v>-2.9111076407141354</v>
      </c>
      <c r="G92" s="133">
        <f>IF(G$2,Annual!G92-MeanTrendFinal!G92,Annual!G92)</f>
        <v>-7.7371997873294074E-2</v>
      </c>
      <c r="H92" s="133">
        <f>IF(H$2,Annual!H92-MeanTrendFinal!H92,Annual!H92)</f>
        <v>3.6468879648340495</v>
      </c>
      <c r="I92" s="133">
        <f>IF(I$2,Annual!I92-MeanTrendFinal!I92,Annual!I92)</f>
        <v>1.3172411701512829</v>
      </c>
      <c r="J92" s="133">
        <f>IF(J$2,Annual!J92-MeanTrendFinal!J92,Annual!J92)</f>
        <v>0.67057546697400217</v>
      </c>
      <c r="K92" s="133">
        <f>IF(K$2,Annual!K92-MeanTrendFinal!K92,Annual!K92)</f>
        <v>0.57695323559512657</v>
      </c>
      <c r="L92" s="133">
        <f>IF(L$2,Annual!L92-MeanTrendFinal!L92,Annual!L92)</f>
        <v>-0.74028793455616271</v>
      </c>
      <c r="M92" s="133">
        <f>IF(M$2,Annual!M92-MeanTrendFinal!M92,Annual!M92)</f>
        <v>-3.5998574154231164</v>
      </c>
      <c r="N92" s="133">
        <f>IF(N$2,Annual!N92-MeanTrendFinal!N92,Annual!N92)</f>
        <v>0.90485680686951397</v>
      </c>
      <c r="O92" s="133">
        <f>IF(O$2,Annual!O92-MeanTrendFinal!O92,Annual!O92)</f>
        <v>-0.29403363816824246</v>
      </c>
      <c r="P92" s="133">
        <f>IF(P$2,Annual!P92-MeanTrendFinal!P92,Annual!P92)</f>
        <v>-1.6427202059448891</v>
      </c>
      <c r="Q92" s="133">
        <f>IF(Q$2,Annual!Q92-MeanTrendFinal!Q92,Annual!Q92)</f>
        <v>-1.1649267961092846</v>
      </c>
      <c r="R92" s="133">
        <f>IF(R$2,Annual!R92-MeanTrendFinal!R92,Annual!R92)</f>
        <v>0.30253175688553147</v>
      </c>
      <c r="S92" s="133">
        <f>IF(S$2,Annual!S92-MeanTrendFinal!S92,Annual!S92)</f>
        <v>0.24897556933517923</v>
      </c>
      <c r="T92" s="133">
        <f>IF(T$2,Annual!T92-MeanTrendFinal!T92,Annual!T92)</f>
        <v>5.3556187550356293E-2</v>
      </c>
      <c r="U92" s="133">
        <f>IF(U$2,Annual!U92-MeanTrendFinal!U92,Annual!U92)</f>
        <v>2.4559202338278965</v>
      </c>
      <c r="V92" s="133">
        <f>IF(V$2,Annual!V92-MeanTrendFinal!V92,Annual!V92)</f>
        <v>5.1262484198428098</v>
      </c>
      <c r="W92" s="133">
        <f>IF(W$2,Annual!W92-MeanTrendFinal!W92,Annual!W92)</f>
        <v>40.523511339387426</v>
      </c>
      <c r="X92" s="133">
        <f>IF(X$2,Annual!X92-MeanTrendFinal!X92,Annual!X92)</f>
        <v>-0.64739033297638482</v>
      </c>
      <c r="Y92" s="133">
        <f>IF(Y$2,Annual!Y92-MeanTrendFinal!Y92,Annual!Y92)</f>
        <v>-0.70660396410713389</v>
      </c>
      <c r="Z92" s="133">
        <f>IF(Z$2,Annual!Z92-MeanTrendFinal!Z92,Annual!Z92)</f>
        <v>1.3324964140788325</v>
      </c>
      <c r="AA92" s="133">
        <f>IF(AA$2,Annual!AA92-MeanTrendFinal!AA92,Annual!AA92)</f>
        <v>0.85946934160728006</v>
      </c>
      <c r="AB92" s="133">
        <f>IF(AB$2,Annual!AB92-MeanTrendFinal!AB92,Annual!AB92)</f>
        <v>0.32093445292603562</v>
      </c>
      <c r="AC92" s="160">
        <f t="shared" si="1"/>
        <v>1.1804037945333157</v>
      </c>
      <c r="AD92" s="133">
        <f>IF(AD$2,Annual!AC92-MeanTrendFinal!AC92,Annual!AC92)</f>
        <v>-0.29643897315198942</v>
      </c>
      <c r="AE92" s="133">
        <f>IF(AE$2,Annual!AD92-MeanTrendFinal!AD92,Annual!AD92)</f>
        <v>0.22793027303427005</v>
      </c>
    </row>
    <row r="93" spans="1:31">
      <c r="A93" t="s">
        <v>354</v>
      </c>
      <c r="B93" s="133">
        <f>IF(B$2,Annual!B93-MeanTrendFinal!B93,Annual!B93)</f>
        <v>-1.8068302686137527</v>
      </c>
      <c r="C93" s="133">
        <f>IF(C$2,Annual!C93-MeanTrendFinal!C93,Annual!C93)</f>
        <v>-1.3857211808993544</v>
      </c>
      <c r="D93" s="133">
        <f>IF(D$2,Annual!D93-MeanTrendFinal!D93,Annual!D93)</f>
        <v>-5.0299003127597643</v>
      </c>
      <c r="E93" s="133">
        <f>IF(E$2,Annual!E93-MeanTrendFinal!E93,Annual!E93)</f>
        <v>-5.0232835596118548</v>
      </c>
      <c r="F93" s="133">
        <f>IF(F$2,Annual!F93-MeanTrendFinal!F93,Annual!F93)</f>
        <v>-6.0936164123979779</v>
      </c>
      <c r="G93" s="133">
        <f>IF(G$2,Annual!G93-MeanTrendFinal!G93,Annual!G93)</f>
        <v>-2.0367236221064018</v>
      </c>
      <c r="H93" s="133">
        <f>IF(H$2,Annual!H93-MeanTrendFinal!H93,Annual!H93)</f>
        <v>-0.216161704368518</v>
      </c>
      <c r="I93" s="133">
        <f>IF(I$2,Annual!I93-MeanTrendFinal!I93,Annual!I93)</f>
        <v>1.8446059749479979</v>
      </c>
      <c r="J93" s="133">
        <f>IF(J$2,Annual!J93-MeanTrendFinal!J93,Annual!J93)</f>
        <v>1.3544148423990681</v>
      </c>
      <c r="K93" s="133">
        <f>IF(K$2,Annual!K93-MeanTrendFinal!K93,Annual!K93)</f>
        <v>0.86053371466945427</v>
      </c>
      <c r="L93" s="133">
        <f>IF(L$2,Annual!L93-MeanTrendFinal!L93,Annual!L93)</f>
        <v>-0.98407226027853689</v>
      </c>
      <c r="M93" s="133">
        <f>IF(M$2,Annual!M93-MeanTrendFinal!M93,Annual!M93)</f>
        <v>3.6802588229613775</v>
      </c>
      <c r="N93" s="133">
        <f>IF(N$2,Annual!N93-MeanTrendFinal!N93,Annual!N93)</f>
        <v>9.1421962029095027</v>
      </c>
      <c r="O93" s="133">
        <f>IF(O$2,Annual!O93-MeanTrendFinal!O93,Annual!O93)</f>
        <v>-9.2239225770382998</v>
      </c>
      <c r="P93" s="133">
        <f>IF(P$2,Annual!P93-MeanTrendFinal!P93,Annual!P93)</f>
        <v>-7.617404354412427</v>
      </c>
      <c r="Q93" s="133">
        <f>IF(Q$2,Annual!Q93-MeanTrendFinal!Q93,Annual!Q93)</f>
        <v>0.43885505230673516</v>
      </c>
      <c r="R93" s="133">
        <f>IF(R$2,Annual!R93-MeanTrendFinal!R93,Annual!R93)</f>
        <v>0.37805486937101085</v>
      </c>
      <c r="S93" s="133">
        <f>IF(S$2,Annual!S93-MeanTrendFinal!S93,Annual!S93)</f>
        <v>0.28681846498900226</v>
      </c>
      <c r="T93" s="133">
        <f>IF(T$2,Annual!T93-MeanTrendFinal!T93,Annual!T93)</f>
        <v>9.1236404382009362E-2</v>
      </c>
      <c r="U93" s="133">
        <f>IF(U$2,Annual!U93-MeanTrendFinal!U93,Annual!U93)</f>
        <v>1.6984192852759179</v>
      </c>
      <c r="V93" s="133">
        <f>IF(V$2,Annual!V93-MeanTrendFinal!V93,Annual!V93)</f>
        <v>0.74328816692161204</v>
      </c>
      <c r="W93" s="133">
        <f>IF(W$2,Annual!W93-MeanTrendFinal!W93,Annual!W93)</f>
        <v>29.661243099016701</v>
      </c>
      <c r="X93" s="133">
        <f>IF(X$2,Annual!X93-MeanTrendFinal!X93,Annual!X93)</f>
        <v>-1.2903101854159678</v>
      </c>
      <c r="Y93" s="133">
        <f>IF(Y$2,Annual!Y93-MeanTrendFinal!Y93,Annual!Y93)</f>
        <v>-1.2839702999114975</v>
      </c>
      <c r="Z93" s="133">
        <f>IF(Z$2,Annual!Z93-MeanTrendFinal!Z93,Annual!Z93)</f>
        <v>0.10989047591311873</v>
      </c>
      <c r="AA93" s="133">
        <f>IF(AA$2,Annual!AA93-MeanTrendFinal!AA93,Annual!AA93)</f>
        <v>-0.51408824806668463</v>
      </c>
      <c r="AB93" s="133">
        <f>IF(AB$2,Annual!AB93-MeanTrendFinal!AB93,Annual!AB93)</f>
        <v>0.54793241420701744</v>
      </c>
      <c r="AC93" s="160">
        <f t="shared" si="1"/>
        <v>3.384416614033281E-2</v>
      </c>
      <c r="AD93" s="133">
        <f>IF(AD$2,Annual!AC93-MeanTrendFinal!AC93,Annual!AC93)</f>
        <v>-0.57701303786615821</v>
      </c>
      <c r="AE93" s="133">
        <f>IF(AE$2,Annual!AD93-MeanTrendFinal!AD93,Annual!AD93)</f>
        <v>8.8497529974800093E-2</v>
      </c>
    </row>
    <row r="94" spans="1:31">
      <c r="A94" t="s">
        <v>355</v>
      </c>
      <c r="B94" s="133">
        <f>IF(B$2,Annual!B94-MeanTrendFinal!B94,Annual!B94)</f>
        <v>-2.4356240500991233</v>
      </c>
      <c r="C94" s="133">
        <f>IF(C$2,Annual!C94-MeanTrendFinal!C94,Annual!C94)</f>
        <v>-2.4229381806268737</v>
      </c>
      <c r="D94" s="133">
        <f>IF(D$2,Annual!D94-MeanTrendFinal!D94,Annual!D94)</f>
        <v>-6.2652212087664338</v>
      </c>
      <c r="E94" s="133">
        <f>IF(E$2,Annual!E94-MeanTrendFinal!E94,Annual!E94)</f>
        <v>-6.8446334837597078</v>
      </c>
      <c r="F94" s="133">
        <f>IF(F$2,Annual!F94-MeanTrendFinal!F94,Annual!F94)</f>
        <v>-8.403974031530197</v>
      </c>
      <c r="G94" s="133">
        <f>IF(G$2,Annual!G94-MeanTrendFinal!G94,Annual!G94)</f>
        <v>-2.4072099266012343</v>
      </c>
      <c r="H94" s="133">
        <f>IF(H$2,Annual!H94-MeanTrendFinal!H94,Annual!H94)</f>
        <v>-9.1578352389730515</v>
      </c>
      <c r="I94" s="133">
        <f>IF(I$2,Annual!I94-MeanTrendFinal!I94,Annual!I94)</f>
        <v>0.8651884298215492</v>
      </c>
      <c r="J94" s="133">
        <f>IF(J$2,Annual!J94-MeanTrendFinal!J94,Annual!J94)</f>
        <v>1.3785832465015329</v>
      </c>
      <c r="K94" s="133">
        <f>IF(K$2,Annual!K94-MeanTrendFinal!K94,Annual!K94)</f>
        <v>1.0172982482896484</v>
      </c>
      <c r="L94" s="133">
        <f>IF(L$2,Annual!L94-MeanTrendFinal!L94,Annual!L94)</f>
        <v>0.15210981846809998</v>
      </c>
      <c r="M94" s="133">
        <f>IF(M$2,Annual!M94-MeanTrendFinal!M94,Annual!M94)</f>
        <v>11.526274987646502</v>
      </c>
      <c r="N94" s="133">
        <f>IF(N$2,Annual!N94-MeanTrendFinal!N94,Annual!N94)</f>
        <v>21.155661008627558</v>
      </c>
      <c r="O94" s="133">
        <f>IF(O$2,Annual!O94-MeanTrendFinal!O94,Annual!O94)</f>
        <v>-9.6106629577033047</v>
      </c>
      <c r="P94" s="133">
        <f>IF(P$2,Annual!P94-MeanTrendFinal!P94,Annual!P94)</f>
        <v>-7.7397748422493597</v>
      </c>
      <c r="Q94" s="133">
        <f>IF(Q$2,Annual!Q94-MeanTrendFinal!Q94,Annual!Q94)</f>
        <v>-3.5172735475878198</v>
      </c>
      <c r="R94" s="133">
        <f>IF(R$2,Annual!R94-MeanTrendFinal!R94,Annual!R94)</f>
        <v>0.72489426376134691</v>
      </c>
      <c r="S94" s="133">
        <f>IF(S$2,Annual!S94-MeanTrendFinal!S94,Annual!S94)</f>
        <v>0.25349652284711127</v>
      </c>
      <c r="T94" s="133">
        <f>IF(T$2,Annual!T94-MeanTrendFinal!T94,Annual!T94)</f>
        <v>0.4713977409142403</v>
      </c>
      <c r="U94" s="133">
        <f>IF(U$2,Annual!U94-MeanTrendFinal!U94,Annual!U94)</f>
        <v>-0.75565236417571668</v>
      </c>
      <c r="V94" s="133">
        <f>IF(V$2,Annual!V94-MeanTrendFinal!V94,Annual!V94)</f>
        <v>-12.82719073785848</v>
      </c>
      <c r="W94" s="133">
        <f>IF(W$2,Annual!W94-MeanTrendFinal!W94,Annual!W94)</f>
        <v>-25.797009728190858</v>
      </c>
      <c r="X94" s="133">
        <f>IF(X$2,Annual!X94-MeanTrendFinal!X94,Annual!X94)</f>
        <v>-0.20126954447017464</v>
      </c>
      <c r="Y94" s="133">
        <f>IF(Y$2,Annual!Y94-MeanTrendFinal!Y94,Annual!Y94)</f>
        <v>-0.25669235023415637</v>
      </c>
      <c r="Z94" s="133">
        <f>IF(Z$2,Annual!Z94-MeanTrendFinal!Z94,Annual!Z94)</f>
        <v>-0.97038828037608482</v>
      </c>
      <c r="AA94" s="133">
        <f>IF(AA$2,Annual!AA94-MeanTrendFinal!AA94,Annual!AA94)</f>
        <v>-0.5735867260947316</v>
      </c>
      <c r="AB94" s="133">
        <f>IF(AB$2,Annual!AB94-MeanTrendFinal!AB94,Annual!AB94)</f>
        <v>-0.39680155428133901</v>
      </c>
      <c r="AC94" s="160">
        <f t="shared" si="1"/>
        <v>-0.97038828037607061</v>
      </c>
      <c r="AD94" s="133">
        <f>IF(AD$2,Annual!AC94-MeanTrendFinal!AC94,Annual!AC94)</f>
        <v>0.39567066273755103</v>
      </c>
      <c r="AE94" s="133">
        <f>IF(AE$2,Annual!AD94-MeanTrendFinal!AD94,Annual!AD94)</f>
        <v>-0.12016252981028996</v>
      </c>
    </row>
    <row r="95" spans="1:31">
      <c r="A95" t="s">
        <v>356</v>
      </c>
      <c r="B95" s="133">
        <f>IF(B$2,Annual!B95-MeanTrendFinal!B95,Annual!B95)</f>
        <v>-2.0300378992433266</v>
      </c>
      <c r="C95" s="133">
        <f>IF(C$2,Annual!C95-MeanTrendFinal!C95,Annual!C95)</f>
        <v>-2.0382119814041335</v>
      </c>
      <c r="D95" s="133">
        <f>IF(D$2,Annual!D95-MeanTrendFinal!D95,Annual!D95)</f>
        <v>-5.1622238674358414</v>
      </c>
      <c r="E95" s="133">
        <f>IF(E$2,Annual!E95-MeanTrendFinal!E95,Annual!E95)</f>
        <v>-6.3446928965367988</v>
      </c>
      <c r="F95" s="133">
        <f>IF(F$2,Annual!F95-MeanTrendFinal!F95,Annual!F95)</f>
        <v>-9.1575069350139984</v>
      </c>
      <c r="G95" s="133">
        <f>IF(G$2,Annual!G95-MeanTrendFinal!G95,Annual!G95)</f>
        <v>-2.4884461426795297</v>
      </c>
      <c r="H95" s="133">
        <f>IF(H$2,Annual!H95-MeanTrendFinal!H95,Annual!H95)</f>
        <v>-9.6073238412435717</v>
      </c>
      <c r="I95" s="133">
        <f>IF(I$2,Annual!I95-MeanTrendFinal!I95,Annual!I95)</f>
        <v>-1.9438526087806287</v>
      </c>
      <c r="J95" s="133">
        <f>IF(J$2,Annual!J95-MeanTrendFinal!J95,Annual!J95)</f>
        <v>-0.68274505338294655</v>
      </c>
      <c r="K95" s="133">
        <f>IF(K$2,Annual!K95-MeanTrendFinal!K95,Annual!K95)</f>
        <v>0.38504390587830062</v>
      </c>
      <c r="L95" s="133">
        <f>IF(L$2,Annual!L95-MeanTrendFinal!L95,Annual!L95)</f>
        <v>2.3288965146589087</v>
      </c>
      <c r="M95" s="133">
        <f>IF(M$2,Annual!M95-MeanTrendFinal!M95,Annual!M95)</f>
        <v>3.6044736462925471</v>
      </c>
      <c r="N95" s="133">
        <f>IF(N$2,Annual!N95-MeanTrendFinal!N95,Annual!N95)</f>
        <v>-5.3765520891943197</v>
      </c>
      <c r="O95" s="133">
        <f>IF(O$2,Annual!O95-MeanTrendFinal!O95,Annual!O95)</f>
        <v>0.89884661242665675</v>
      </c>
      <c r="P95" s="133">
        <f>IF(P$2,Annual!P95-MeanTrendFinal!P95,Annual!P95)</f>
        <v>2.6312366698924672</v>
      </c>
      <c r="Q95" s="133">
        <f>IF(Q$2,Annual!Q95-MeanTrendFinal!Q95,Annual!Q95)</f>
        <v>1.7520994487538246</v>
      </c>
      <c r="R95" s="133">
        <f>IF(R$2,Annual!R95-MeanTrendFinal!R95,Annual!R95)</f>
        <v>0.39969930015416755</v>
      </c>
      <c r="S95" s="133">
        <f>IF(S$2,Annual!S95-MeanTrendFinal!S95,Annual!S95)</f>
        <v>-0.12163080707893609</v>
      </c>
      <c r="T95" s="133">
        <f>IF(T$2,Annual!T95-MeanTrendFinal!T95,Annual!T95)</f>
        <v>0.52133010723309492</v>
      </c>
      <c r="U95" s="133">
        <f>IF(U$2,Annual!U95-MeanTrendFinal!U95,Annual!U95)</f>
        <v>-2.7980866095317083</v>
      </c>
      <c r="V95" s="133">
        <f>IF(V$2,Annual!V95-MeanTrendFinal!V95,Annual!V95)</f>
        <v>-5.1658266507094659</v>
      </c>
      <c r="W95" s="133">
        <f>IF(W$2,Annual!W95-MeanTrendFinal!W95,Annual!W95)</f>
        <v>-34.29352245979851</v>
      </c>
      <c r="X95" s="133">
        <f>IF(X$2,Annual!X95-MeanTrendFinal!X95,Annual!X95)</f>
        <v>1.8230527367722553</v>
      </c>
      <c r="Y95" s="133">
        <f>IF(Y$2,Annual!Y95-MeanTrendFinal!Y95,Annual!Y95)</f>
        <v>1.9626463417075515</v>
      </c>
      <c r="Z95" s="133">
        <f>IF(Z$2,Annual!Z95-MeanTrendFinal!Z95,Annual!Z95)</f>
        <v>-1.6424957822692363</v>
      </c>
      <c r="AA95" s="133">
        <f>IF(AA$2,Annual!AA95-MeanTrendFinal!AA95,Annual!AA95)</f>
        <v>-8.116803701580011E-2</v>
      </c>
      <c r="AB95" s="133">
        <f>IF(AB$2,Annual!AB95-MeanTrendFinal!AB95,Annual!AB95)</f>
        <v>-1.4852814354808164</v>
      </c>
      <c r="AC95" s="160">
        <f t="shared" si="1"/>
        <v>-1.5664494724966165</v>
      </c>
      <c r="AD95" s="133">
        <f>IF(AD$2,Annual!AC95-MeanTrendFinal!AC95,Annual!AC95)</f>
        <v>1.4366413792849908</v>
      </c>
      <c r="AE95" s="133">
        <f>IF(AE$2,Annual!AD95-MeanTrendFinal!AD95,Annual!AD95)</f>
        <v>-0.36466102996118899</v>
      </c>
    </row>
    <row r="96" spans="1:31">
      <c r="A96" t="s">
        <v>357</v>
      </c>
      <c r="B96" s="133">
        <f>IF(B$2,Annual!B96-MeanTrendFinal!B96,Annual!B96)</f>
        <v>-0.7179165263738142</v>
      </c>
      <c r="C96" s="133">
        <f>IF(C$2,Annual!C96-MeanTrendFinal!C96,Annual!C96)</f>
        <v>-1.6262871596296993</v>
      </c>
      <c r="D96" s="133">
        <f>IF(D$2,Annual!D96-MeanTrendFinal!D96,Annual!D96)</f>
        <v>-2.7655042611547742</v>
      </c>
      <c r="E96" s="133">
        <f>IF(E$2,Annual!E96-MeanTrendFinal!E96,Annual!E96)</f>
        <v>-3.7237217405795491</v>
      </c>
      <c r="F96" s="133">
        <f>IF(F$2,Annual!F96-MeanTrendFinal!F96,Annual!F96)</f>
        <v>-4.9216493393219025</v>
      </c>
      <c r="G96" s="133">
        <f>IF(G$2,Annual!G96-MeanTrendFinal!G96,Annual!G96)</f>
        <v>-1.8126980182285819</v>
      </c>
      <c r="H96" s="133">
        <f>IF(H$2,Annual!H96-MeanTrendFinal!H96,Annual!H96)</f>
        <v>-6.593371507160712</v>
      </c>
      <c r="I96" s="133">
        <f>IF(I$2,Annual!I96-MeanTrendFinal!I96,Annual!I96)</f>
        <v>-1.0849365288721393</v>
      </c>
      <c r="J96" s="133">
        <f>IF(J$2,Annual!J96-MeanTrendFinal!J96,Annual!J96)</f>
        <v>-0.76983940175791854</v>
      </c>
      <c r="K96" s="133">
        <f>IF(K$2,Annual!K96-MeanTrendFinal!K96,Annual!K96)</f>
        <v>-0.60709865655243689</v>
      </c>
      <c r="L96" s="133">
        <f>IF(L$2,Annual!L96-MeanTrendFinal!L96,Annual!L96)</f>
        <v>0.47783787231975339</v>
      </c>
      <c r="M96" s="133">
        <f>IF(M$2,Annual!M96-MeanTrendFinal!M96,Annual!M96)</f>
        <v>0.21820863275280544</v>
      </c>
      <c r="N96" s="133">
        <f>IF(N$2,Annual!N96-MeanTrendFinal!N96,Annual!N96)</f>
        <v>-7.0161210644601901</v>
      </c>
      <c r="O96" s="133">
        <f>IF(O$2,Annual!O96-MeanTrendFinal!O96,Annual!O96)</f>
        <v>4.1875927350878239</v>
      </c>
      <c r="P96" s="133">
        <f>IF(P$2,Annual!P96-MeanTrendFinal!P96,Annual!P96)</f>
        <v>4.4974965833703182</v>
      </c>
      <c r="Q96" s="133">
        <f>IF(Q$2,Annual!Q96-MeanTrendFinal!Q96,Annual!Q96)</f>
        <v>3.5907562396660069</v>
      </c>
      <c r="R96" s="133">
        <f>IF(R$2,Annual!R96-MeanTrendFinal!R96,Annual!R96)</f>
        <v>1.8345493942766411E-2</v>
      </c>
      <c r="S96" s="133">
        <f>IF(S$2,Annual!S96-MeanTrendFinal!S96,Annual!S96)</f>
        <v>-0.2206054440209255</v>
      </c>
      <c r="T96" s="133">
        <f>IF(T$2,Annual!T96-MeanTrendFinal!T96,Annual!T96)</f>
        <v>0.23895093796369843</v>
      </c>
      <c r="U96" s="133">
        <f>IF(U$2,Annual!U96-MeanTrendFinal!U96,Annual!U96)</f>
        <v>-2.6216993296835085</v>
      </c>
      <c r="V96" s="133">
        <f>IF(V$2,Annual!V96-MeanTrendFinal!V96,Annual!V96)</f>
        <v>2.7758362324740986</v>
      </c>
      <c r="W96" s="133">
        <f>IF(W$2,Annual!W96-MeanTrendFinal!W96,Annual!W96)</f>
        <v>-6.9597784339339341</v>
      </c>
      <c r="X96" s="133">
        <f>IF(X$2,Annual!X96-MeanTrendFinal!X96,Annual!X96)</f>
        <v>1.1016773763224501</v>
      </c>
      <c r="Y96" s="133">
        <f>IF(Y$2,Annual!Y96-MeanTrendFinal!Y96,Annual!Y96)</f>
        <v>1.0113297803230106</v>
      </c>
      <c r="Z96" s="133">
        <f>IF(Z$2,Annual!Z96-MeanTrendFinal!Z96,Annual!Z96)</f>
        <v>-3.375982727377334</v>
      </c>
      <c r="AA96" s="133">
        <f>IF(AA$2,Annual!AA96-MeanTrendFinal!AA96,Annual!AA96)</f>
        <v>-1.2575197969667329</v>
      </c>
      <c r="AB96" s="133">
        <f>IF(AB$2,Annual!AB96-MeanTrendFinal!AB96,Annual!AB96)</f>
        <v>-1.9663703108652033</v>
      </c>
      <c r="AC96" s="160">
        <f t="shared" si="1"/>
        <v>-3.2238901078319362</v>
      </c>
      <c r="AD96" s="133">
        <f>IF(AD$2,Annual!AC96-MeanTrendFinal!AC96,Annual!AC96)</f>
        <v>1.7818238451922497</v>
      </c>
      <c r="AE96" s="133">
        <f>IF(AE$2,Annual!AD96-MeanTrendFinal!AD96,Annual!AD96)</f>
        <v>-0.39947604249921298</v>
      </c>
    </row>
    <row r="97" spans="1:31">
      <c r="A97" t="s">
        <v>358</v>
      </c>
      <c r="B97" s="133">
        <f>IF(B$2,Annual!B97-MeanTrendFinal!B97,Annual!B97)</f>
        <v>0.59505766457532017</v>
      </c>
      <c r="C97" s="133">
        <f>IF(C$2,Annual!C97-MeanTrendFinal!C97,Annual!C97)</f>
        <v>8.0487874347282329E-2</v>
      </c>
      <c r="D97" s="133">
        <f>IF(D$2,Annual!D97-MeanTrendFinal!D97,Annual!D97)</f>
        <v>-0.208853110931841</v>
      </c>
      <c r="E97" s="133">
        <f>IF(E$2,Annual!E97-MeanTrendFinal!E97,Annual!E97)</f>
        <v>-1.6065422641813711</v>
      </c>
      <c r="F97" s="133">
        <f>IF(F$2,Annual!F97-MeanTrendFinal!F97,Annual!F97)</f>
        <v>-2.0434067170044727</v>
      </c>
      <c r="G97" s="133">
        <f>IF(G$2,Annual!G97-MeanTrendFinal!G97,Annual!G97)</f>
        <v>0.93229987627821354</v>
      </c>
      <c r="H97" s="133">
        <f>IF(H$2,Annual!H97-MeanTrendFinal!H97,Annual!H97)</f>
        <v>1.6416802805097876</v>
      </c>
      <c r="I97" s="133">
        <f>IF(I$2,Annual!I97-MeanTrendFinal!I97,Annual!I97)</f>
        <v>-1.5069917437918092</v>
      </c>
      <c r="J97" s="133">
        <f>IF(J$2,Annual!J97-MeanTrendFinal!J97,Annual!J97)</f>
        <v>-1.3504224395900462</v>
      </c>
      <c r="K97" s="133">
        <f>IF(K$2,Annual!K97-MeanTrendFinal!K97,Annual!K97)</f>
        <v>-0.83321011703684178</v>
      </c>
      <c r="L97" s="133">
        <f>IF(L$2,Annual!L97-MeanTrendFinal!L97,Annual!L97)</f>
        <v>0.6737816267549982</v>
      </c>
      <c r="M97" s="133">
        <f>IF(M$2,Annual!M97-MeanTrendFinal!M97,Annual!M97)</f>
        <v>0.44309127138836857</v>
      </c>
      <c r="N97" s="133">
        <f>IF(N$2,Annual!N97-MeanTrendFinal!N97,Annual!N97)</f>
        <v>-4.2025793265623612</v>
      </c>
      <c r="O97" s="133">
        <f>IF(O$2,Annual!O97-MeanTrendFinal!O97,Annual!O97)</f>
        <v>2.3936843005217732</v>
      </c>
      <c r="P97" s="133">
        <f>IF(P$2,Annual!P97-MeanTrendFinal!P97,Annual!P97)</f>
        <v>0.79633060076604534</v>
      </c>
      <c r="Q97" s="133">
        <f>IF(Q$2,Annual!Q97-MeanTrendFinal!Q97,Annual!Q97)</f>
        <v>3.4297475608607328</v>
      </c>
      <c r="R97" s="133">
        <f>IF(R$2,Annual!R97-MeanTrendFinal!R97,Annual!R97)</f>
        <v>-0.31980686987528473</v>
      </c>
      <c r="S97" s="133">
        <f>IF(S$2,Annual!S97-MeanTrendFinal!S97,Annual!S97)</f>
        <v>-0.32659342926520896</v>
      </c>
      <c r="T97" s="133">
        <f>IF(T$2,Annual!T97-MeanTrendFinal!T97,Annual!T97)</f>
        <v>6.7865593899252286E-3</v>
      </c>
      <c r="U97" s="133">
        <f>IF(U$2,Annual!U97-MeanTrendFinal!U97,Annual!U97)</f>
        <v>-2.1365628636785345</v>
      </c>
      <c r="V97" s="133">
        <f>IF(V$2,Annual!V97-MeanTrendFinal!V97,Annual!V97)</f>
        <v>3.255610248781398</v>
      </c>
      <c r="W97" s="133">
        <f>IF(W$2,Annual!W97-MeanTrendFinal!W97,Annual!W97)</f>
        <v>11.968938653780242</v>
      </c>
      <c r="X97" s="133">
        <f>IF(X$2,Annual!X97-MeanTrendFinal!X97,Annual!X97)</f>
        <v>1.1952568609377083</v>
      </c>
      <c r="Y97" s="133">
        <f>IF(Y$2,Annual!Y97-MeanTrendFinal!Y97,Annual!Y97)</f>
        <v>1.218299315865278</v>
      </c>
      <c r="Z97" s="133">
        <f>IF(Z$2,Annual!Z97-MeanTrendFinal!Z97,Annual!Z97)</f>
        <v>-1.4292642482731139</v>
      </c>
      <c r="AA97" s="133">
        <f>IF(AA$2,Annual!AA97-MeanTrendFinal!AA97,Annual!AA97)</f>
        <v>0.75283593705268004</v>
      </c>
      <c r="AB97" s="133">
        <f>IF(AB$2,Annual!AB97-MeanTrendFinal!AB97,Annual!AB97)</f>
        <v>-1.9539612560076538</v>
      </c>
      <c r="AC97" s="160">
        <f t="shared" si="1"/>
        <v>-1.2011253189549738</v>
      </c>
      <c r="AD97" s="133">
        <f>IF(AD$2,Annual!AC97-MeanTrendFinal!AC97,Annual!AC97)</f>
        <v>1.6933563141539612</v>
      </c>
      <c r="AE97" s="133">
        <f>IF(AE$2,Annual!AD97-MeanTrendFinal!AD97,Annual!AD97)</f>
        <v>-0.42359723352469203</v>
      </c>
    </row>
    <row r="98" spans="1:31">
      <c r="A98" t="s">
        <v>359</v>
      </c>
      <c r="B98" s="133">
        <f>IF(B$2,Annual!B98-MeanTrendFinal!B98,Annual!B98)</f>
        <v>0.7435822138864111</v>
      </c>
      <c r="C98" s="133">
        <f>IF(C$2,Annual!C98-MeanTrendFinal!C98,Annual!C98)</f>
        <v>0.58765272859592521</v>
      </c>
      <c r="D98" s="133">
        <f>IF(D$2,Annual!D98-MeanTrendFinal!D98,Annual!D98)</f>
        <v>-0.36226585656027055</v>
      </c>
      <c r="E98" s="133">
        <f>IF(E$2,Annual!E98-MeanTrendFinal!E98,Annual!E98)</f>
        <v>-1.2172403328543169</v>
      </c>
      <c r="F98" s="133">
        <f>IF(F$2,Annual!F98-MeanTrendFinal!F98,Annual!F98)</f>
        <v>-1.3320885306202399</v>
      </c>
      <c r="G98" s="133">
        <f>IF(G$2,Annual!G98-MeanTrendFinal!G98,Annual!G98)</f>
        <v>0.43406537990356364</v>
      </c>
      <c r="H98" s="133">
        <f>IF(H$2,Annual!H98-MeanTrendFinal!H98,Annual!H98)</f>
        <v>2.2265809834159205</v>
      </c>
      <c r="I98" s="133">
        <f>IF(I$2,Annual!I98-MeanTrendFinal!I98,Annual!I98)</f>
        <v>-0.54826128203835511</v>
      </c>
      <c r="J98" s="133">
        <f>IF(J$2,Annual!J98-MeanTrendFinal!J98,Annual!J98)</f>
        <v>-0.74283268221712884</v>
      </c>
      <c r="K98" s="133">
        <f>IF(K$2,Annual!K98-MeanTrendFinal!K98,Annual!K98)</f>
        <v>-0.83984273629708817</v>
      </c>
      <c r="L98" s="133">
        <f>IF(L$2,Annual!L98-MeanTrendFinal!L98,Annual!L98)</f>
        <v>-0.29158145425879595</v>
      </c>
      <c r="M98" s="133">
        <f>IF(M$2,Annual!M98-MeanTrendFinal!M98,Annual!M98)</f>
        <v>-2.0884188452469061</v>
      </c>
      <c r="N98" s="133">
        <f>IF(N$2,Annual!N98-MeanTrendFinal!N98,Annual!N98)</f>
        <v>-5.2780714108734195</v>
      </c>
      <c r="O98" s="133">
        <f>IF(O$2,Annual!O98-MeanTrendFinal!O98,Annual!O98)</f>
        <v>4.0485785049314185</v>
      </c>
      <c r="P98" s="133">
        <f>IF(P$2,Annual!P98-MeanTrendFinal!P98,Annual!P98)</f>
        <v>0.96009152302320855</v>
      </c>
      <c r="Q98" s="133">
        <f>IF(Q$2,Annual!Q98-MeanTrendFinal!Q98,Annual!Q98)</f>
        <v>2.0667673704961089</v>
      </c>
      <c r="R98" s="133">
        <f>IF(R$2,Annual!R98-MeanTrendFinal!R98,Annual!R98)</f>
        <v>-0.40620408635983712</v>
      </c>
      <c r="S98" s="133">
        <f>IF(S$2,Annual!S98-MeanTrendFinal!S98,Annual!S98)</f>
        <v>-0.36284182675032339</v>
      </c>
      <c r="T98" s="133">
        <f>IF(T$2,Annual!T98-MeanTrendFinal!T98,Annual!T98)</f>
        <v>-4.3362259609516451E-2</v>
      </c>
      <c r="U98" s="133">
        <f>IF(U$2,Annual!U98-MeanTrendFinal!U98,Annual!U98)</f>
        <v>-1.4334107712418245</v>
      </c>
      <c r="V98" s="133">
        <f>IF(V$2,Annual!V98-MeanTrendFinal!V98,Annual!V98)</f>
        <v>2.0675687340243769</v>
      </c>
      <c r="W98" s="133">
        <f>IF(W$2,Annual!W98-MeanTrendFinal!W98,Annual!W98)</f>
        <v>21.891741707442122</v>
      </c>
      <c r="X98" s="133">
        <f>IF(X$2,Annual!X98-MeanTrendFinal!X98,Annual!X98)</f>
        <v>0.55023853595474836</v>
      </c>
      <c r="Y98" s="133">
        <f>IF(Y$2,Annual!Y98-MeanTrendFinal!Y98,Annual!Y98)</f>
        <v>0.54559224599803813</v>
      </c>
      <c r="Z98" s="133">
        <f>IF(Z$2,Annual!Z98-MeanTrendFinal!Z98,Annual!Z98)</f>
        <v>-2.3099103509115366</v>
      </c>
      <c r="AA98" s="133">
        <f>IF(AA$2,Annual!AA98-MeanTrendFinal!AA98,Annual!AA98)</f>
        <v>-0.26735131500004172</v>
      </c>
      <c r="AB98" s="133">
        <f>IF(AB$2,Annual!AB98-MeanTrendFinal!AB98,Annual!AB98)</f>
        <v>-1.7383737968205608</v>
      </c>
      <c r="AC98" s="160">
        <f t="shared" si="1"/>
        <v>-2.0057251118206025</v>
      </c>
      <c r="AD98" s="133">
        <f>IF(AD$2,Annual!AC98-MeanTrendFinal!AC98,Annual!AC98)</f>
        <v>1.6319375501905498</v>
      </c>
      <c r="AE98" s="133">
        <f>IF(AE$2,Annual!AD98-MeanTrendFinal!AD98,Annual!AD98)</f>
        <v>-0.40859047874245502</v>
      </c>
    </row>
    <row r="99" spans="1:31">
      <c r="A99" t="s">
        <v>360</v>
      </c>
      <c r="B99" s="133">
        <f>IF(B$2,Annual!B99-MeanTrendFinal!B99,Annual!B99)</f>
        <v>-2.1000451444488433</v>
      </c>
      <c r="C99" s="133">
        <f>IF(C$2,Annual!C99-MeanTrendFinal!C99,Annual!C99)</f>
        <v>-2.2286949296415361</v>
      </c>
      <c r="D99" s="133">
        <f>IF(D$2,Annual!D99-MeanTrendFinal!D99,Annual!D99)</f>
        <v>-3.2631837986932624</v>
      </c>
      <c r="E99" s="133">
        <f>IF(E$2,Annual!E99-MeanTrendFinal!E99,Annual!E99)</f>
        <v>-3.415027165675383</v>
      </c>
      <c r="F99" s="133">
        <f>IF(F$2,Annual!F99-MeanTrendFinal!F99,Annual!F99)</f>
        <v>-3.906037881704151</v>
      </c>
      <c r="G99" s="133">
        <f>IF(G$2,Annual!G99-MeanTrendFinal!G99,Annual!G99)</f>
        <v>0.60438973723242961</v>
      </c>
      <c r="H99" s="133">
        <f>IF(H$2,Annual!H99-MeanTrendFinal!H99,Annual!H99)</f>
        <v>0.34125299948128318</v>
      </c>
      <c r="I99" s="133">
        <f>IF(I$2,Annual!I99-MeanTrendFinal!I99,Annual!I99)</f>
        <v>-6.1139404744194104E-2</v>
      </c>
      <c r="J99" s="133">
        <f>IF(J$2,Annual!J99-MeanTrendFinal!J99,Annual!J99)</f>
        <v>-0.13085535394978531</v>
      </c>
      <c r="K99" s="133">
        <f>IF(K$2,Annual!K99-MeanTrendFinal!K99,Annual!K99)</f>
        <v>-0.83984273629708817</v>
      </c>
      <c r="L99" s="133">
        <f>IF(L$2,Annual!L99-MeanTrendFinal!L99,Annual!L99)</f>
        <v>-0.77870333155287952</v>
      </c>
      <c r="M99" s="133">
        <f>IF(M$2,Annual!M99-MeanTrendFinal!M99,Annual!M99)</f>
        <v>-2.9360953635613214</v>
      </c>
      <c r="N99" s="133">
        <f>IF(N$2,Annual!N99-MeanTrendFinal!N99,Annual!N99)</f>
        <v>-0.17618293085153169</v>
      </c>
      <c r="O99" s="133">
        <f>IF(O$2,Annual!O99-MeanTrendFinal!O99,Annual!O99)</f>
        <v>2.0551202490803426</v>
      </c>
      <c r="P99" s="133">
        <f>IF(P$2,Annual!P99-MeanTrendFinal!P99,Annual!P99)</f>
        <v>4.5069425913104464</v>
      </c>
      <c r="Q99" s="133">
        <f>IF(Q$2,Annual!Q99-MeanTrendFinal!Q99,Annual!Q99)</f>
        <v>2.2998558113922627</v>
      </c>
      <c r="R99" s="133">
        <f>IF(R$2,Annual!R99-MeanTrendFinal!R99,Annual!R99)</f>
        <v>-0.41809924408458909</v>
      </c>
      <c r="S99" s="133">
        <f>IF(S$2,Annual!S99-MeanTrendFinal!S99,Annual!S99)</f>
        <v>-0.36568303932533425</v>
      </c>
      <c r="T99" s="133">
        <f>IF(T$2,Annual!T99-MeanTrendFinal!T99,Annual!T99)</f>
        <v>-5.2416204759258178E-2</v>
      </c>
      <c r="U99" s="133">
        <f>IF(U$2,Annual!U99-MeanTrendFinal!U99,Annual!U99)</f>
        <v>-0.56205812038405156</v>
      </c>
      <c r="V99" s="133">
        <f>IF(V$2,Annual!V99-MeanTrendFinal!V99,Annual!V99)</f>
        <v>-1.2135046221063492</v>
      </c>
      <c r="W99" s="133">
        <f>IF(W$2,Annual!W99-MeanTrendFinal!W99,Annual!W99)</f>
        <v>30.876270608791117</v>
      </c>
      <c r="X99" s="133">
        <f>IF(X$2,Annual!X99-MeanTrendFinal!X99,Annual!X99)</f>
        <v>-1.0971421543570576</v>
      </c>
      <c r="Y99" s="133">
        <f>IF(Y$2,Annual!Y99-MeanTrendFinal!Y99,Annual!Y99)</f>
        <v>-0.80836854396513302</v>
      </c>
      <c r="Z99" s="133">
        <f>IF(Z$2,Annual!Z99-MeanTrendFinal!Z99,Annual!Z99)</f>
        <v>-1.5106717107719305</v>
      </c>
      <c r="AA99" s="133">
        <f>IF(AA$2,Annual!AA99-MeanTrendFinal!AA99,Annual!AA99)</f>
        <v>-0.14682203905374536</v>
      </c>
      <c r="AB99" s="133">
        <f>IF(AB$2,Annual!AB99-MeanTrendFinal!AB99,Annual!AB99)</f>
        <v>-0.98361812285452466</v>
      </c>
      <c r="AC99" s="160">
        <f t="shared" si="1"/>
        <v>-1.13044016190827</v>
      </c>
      <c r="AD99" s="133">
        <f>IF(AD$2,Annual!AC99-MeanTrendFinal!AC99,Annual!AC99)</f>
        <v>1.0110771391716113</v>
      </c>
      <c r="AE99" s="133">
        <f>IF(AE$2,Annual!AD99-MeanTrendFinal!AD99,Annual!AD99)</f>
        <v>-0.32243816638121214</v>
      </c>
    </row>
    <row r="100" spans="1:31">
      <c r="A100" t="s">
        <v>361</v>
      </c>
      <c r="B100" s="133">
        <f>IF(B$2,Annual!B100-MeanTrendFinal!B100,Annual!B100)</f>
        <v>3.1566343030854527</v>
      </c>
      <c r="C100" s="133">
        <f>IF(C$2,Annual!C100-MeanTrendFinal!C100,Annual!C100)</f>
        <v>3.1720681306100982</v>
      </c>
      <c r="D100" s="133">
        <f>IF(D$2,Annual!D100-MeanTrendFinal!D100,Annual!D100)</f>
        <v>-0.86947258471218447</v>
      </c>
      <c r="E100" s="133">
        <f>IF(E$2,Annual!E100-MeanTrendFinal!E100,Annual!E100)</f>
        <v>-1.3892894165828693</v>
      </c>
      <c r="F100" s="133">
        <f>IF(F$2,Annual!F100-MeanTrendFinal!F100,Annual!F100)</f>
        <v>-2.4247713148804451</v>
      </c>
      <c r="G100" s="133">
        <f>IF(G$2,Annual!G100-MeanTrendFinal!G100,Annual!G100)</f>
        <v>3.7726589883403876</v>
      </c>
      <c r="H100" s="133">
        <f>IF(H$2,Annual!H100-MeanTrendFinal!H100,Annual!H100)</f>
        <v>5.4968171063657527</v>
      </c>
      <c r="I100" s="133">
        <f>IF(I$2,Annual!I100-MeanTrendFinal!I100,Annual!I100)</f>
        <v>-0.12780843571835876</v>
      </c>
      <c r="J100" s="133">
        <f>IF(J$2,Annual!J100-MeanTrendFinal!J100,Annual!J100)</f>
        <v>-0.22871906088204053</v>
      </c>
      <c r="K100" s="133">
        <f>IF(K$2,Annual!K100-MeanTrendFinal!K100,Annual!K100)</f>
        <v>-0.81995015517987935</v>
      </c>
      <c r="L100" s="133">
        <f>IF(L$2,Annual!L100-MeanTrendFinal!L100,Annual!L100)</f>
        <v>-0.69214171946152891</v>
      </c>
      <c r="M100" s="133">
        <f>IF(M$2,Annual!M100-MeanTrendFinal!M100,Annual!M100)</f>
        <v>-1.9056206198496852</v>
      </c>
      <c r="N100" s="133">
        <f>IF(N$2,Annual!N100-MeanTrendFinal!N100,Annual!N100)</f>
        <v>1.8706419865456958</v>
      </c>
      <c r="O100" s="133">
        <f>IF(O$2,Annual!O100-MeanTrendFinal!O100,Annual!O100)</f>
        <v>0.67632554041118365</v>
      </c>
      <c r="P100" s="133">
        <f>IF(P$2,Annual!P100-MeanTrendFinal!P100,Annual!P100)</f>
        <v>2.1701742255541512</v>
      </c>
      <c r="Q100" s="133">
        <f>IF(Q$2,Annual!Q100-MeanTrendFinal!Q100,Annual!Q100)</f>
        <v>1.7136052436917453</v>
      </c>
      <c r="R100" s="133">
        <f>IF(R$2,Annual!R100-MeanTrendFinal!R100,Annual!R100)</f>
        <v>-0.34239345248056502</v>
      </c>
      <c r="S100" s="133">
        <f>IF(S$2,Annual!S100-MeanTrendFinal!S100,Annual!S100)</f>
        <v>-0.3204184013351804</v>
      </c>
      <c r="T100" s="133">
        <f>IF(T$2,Annual!T100-MeanTrendFinal!T100,Annual!T100)</f>
        <v>-2.19750511453774E-2</v>
      </c>
      <c r="U100" s="133">
        <f>IF(U$2,Annual!U100-MeanTrendFinal!U100,Annual!U100)</f>
        <v>-3.7550774077203641E-2</v>
      </c>
      <c r="V100" s="133">
        <f>IF(V$2,Annual!V100-MeanTrendFinal!V100,Annual!V100)</f>
        <v>-0.93573403393050847</v>
      </c>
      <c r="W100" s="133">
        <f>IF(W$2,Annual!W100-MeanTrendFinal!W100,Annual!W100)</f>
        <v>28.287331139209243</v>
      </c>
      <c r="X100" s="133">
        <f>IF(X$2,Annual!X100-MeanTrendFinal!X100,Annual!X100)</f>
        <v>0.56723661971644734</v>
      </c>
      <c r="Y100" s="133">
        <f>IF(Y$2,Annual!Y100-MeanTrendFinal!Y100,Annual!Y100)</f>
        <v>0.49731774659913441</v>
      </c>
      <c r="Z100" s="133">
        <f>IF(Z$2,Annual!Z100-MeanTrendFinal!Z100,Annual!Z100)</f>
        <v>-0.9387302079762776</v>
      </c>
      <c r="AA100" s="133">
        <f>IF(AA$2,Annual!AA100-MeanTrendFinal!AA100,Annual!AA100)</f>
        <v>4.2452079824727207E-2</v>
      </c>
      <c r="AB100" s="133">
        <f>IF(AB$2,Annual!AB100-MeanTrendFinal!AB100,Annual!AB100)</f>
        <v>-0.52490442916460367</v>
      </c>
      <c r="AC100" s="160">
        <f t="shared" si="1"/>
        <v>-0.48245234933987646</v>
      </c>
      <c r="AD100" s="133">
        <f>IF(AD$2,Annual!AC100-MeanTrendFinal!AC100,Annual!AC100)</f>
        <v>0.46713667660118041</v>
      </c>
      <c r="AE100" s="133">
        <f>IF(AE$2,Annual!AD100-MeanTrendFinal!AD100,Annual!AD100)</f>
        <v>-0.19898748012780998</v>
      </c>
    </row>
    <row r="101" spans="1:31">
      <c r="A101" t="s">
        <v>362</v>
      </c>
      <c r="B101" s="133">
        <f>IF(B$2,Annual!B101-MeanTrendFinal!B101,Annual!B101)</f>
        <v>1.516825713969665</v>
      </c>
      <c r="C101" s="133">
        <f>IF(C$2,Annual!C101-MeanTrendFinal!C101,Annual!C101)</f>
        <v>1.5030145348365362</v>
      </c>
      <c r="D101" s="133">
        <f>IF(D$2,Annual!D101-MeanTrendFinal!D101,Annual!D101)</f>
        <v>0.52315727820860047</v>
      </c>
      <c r="E101" s="133">
        <f>IF(E$2,Annual!E101-MeanTrendFinal!E101,Annual!E101)</f>
        <v>0.51876204011546179</v>
      </c>
      <c r="F101" s="133">
        <f>IF(F$2,Annual!F101-MeanTrendFinal!F101,Annual!F101)</f>
        <v>-0.57622034643418374</v>
      </c>
      <c r="G101" s="133">
        <f>IF(G$2,Annual!G101-MeanTrendFinal!G101,Annual!G101)</f>
        <v>1.6177602505594906</v>
      </c>
      <c r="H101" s="133">
        <f>IF(H$2,Annual!H101-MeanTrendFinal!H101,Annual!H101)</f>
        <v>-1.7344982063239709</v>
      </c>
      <c r="I101" s="133">
        <f>IF(I$2,Annual!I101-MeanTrendFinal!I101,Annual!I101)</f>
        <v>-0.16519736426445919</v>
      </c>
      <c r="J101" s="133">
        <f>IF(J$2,Annual!J101-MeanTrendFinal!J101,Annual!J101)</f>
        <v>-2.8725918795055594E-2</v>
      </c>
      <c r="K101" s="133">
        <f>IF(K$2,Annual!K101-MeanTrendFinal!K101,Annual!K101)</f>
        <v>-0.53163432994227</v>
      </c>
      <c r="L101" s="133">
        <f>IF(L$2,Annual!L101-MeanTrendFinal!L101,Annual!L101)</f>
        <v>-0.36643696567781675</v>
      </c>
      <c r="M101" s="133">
        <f>IF(M$2,Annual!M101-MeanTrendFinal!M101,Annual!M101)</f>
        <v>-4.3811043656555171</v>
      </c>
      <c r="N101" s="133">
        <f>IF(N$2,Annual!N101-MeanTrendFinal!N101,Annual!N101)</f>
        <v>-3.7445433125108174</v>
      </c>
      <c r="O101" s="133">
        <f>IF(O$2,Annual!O101-MeanTrendFinal!O101,Annual!O101)</f>
        <v>0.75612398757985222</v>
      </c>
      <c r="P101" s="133">
        <f>IF(P$2,Annual!P101-MeanTrendFinal!P101,Annual!P101)</f>
        <v>-0.95849332278444721</v>
      </c>
      <c r="Q101" s="133">
        <f>IF(Q$2,Annual!Q101-MeanTrendFinal!Q101,Annual!Q101)</f>
        <v>2.5910616863407085</v>
      </c>
      <c r="R101" s="133">
        <f>IF(R$2,Annual!R101-MeanTrendFinal!R101,Annual!R101)</f>
        <v>-0.35570022476445523</v>
      </c>
      <c r="S101" s="133">
        <f>IF(S$2,Annual!S101-MeanTrendFinal!S101,Annual!S101)</f>
        <v>-0.33290292691210754</v>
      </c>
      <c r="T101" s="133">
        <f>IF(T$2,Annual!T101-MeanTrendFinal!T101,Annual!T101)</f>
        <v>-2.2797297852340859E-2</v>
      </c>
      <c r="U101" s="133">
        <f>IF(U$2,Annual!U101-MeanTrendFinal!U101,Annual!U101)</f>
        <v>0.1730517264768423</v>
      </c>
      <c r="V101" s="133">
        <f>IF(V$2,Annual!V101-MeanTrendFinal!V101,Annual!V101)</f>
        <v>1.2698545212966363</v>
      </c>
      <c r="W101" s="133">
        <f>IF(W$2,Annual!W101-MeanTrendFinal!W101,Annual!W101)</f>
        <v>29.389484428712592</v>
      </c>
      <c r="X101" s="133">
        <f>IF(X$2,Annual!X101-MeanTrendFinal!X101,Annual!X101)</f>
        <v>5.437869790767369E-2</v>
      </c>
      <c r="Y101" s="133">
        <f>IF(Y$2,Annual!Y101-MeanTrendFinal!Y101,Annual!Y101)</f>
        <v>9.0013829947332202E-2</v>
      </c>
      <c r="Z101" s="133">
        <f>IF(Z$2,Annual!Z101-MeanTrendFinal!Z101,Annual!Z101)</f>
        <v>-1.5709351400574292</v>
      </c>
      <c r="AA101" s="133">
        <f>IF(AA$2,Annual!AA101-MeanTrendFinal!AA101,Annual!AA101)</f>
        <v>-0.95776693419725234</v>
      </c>
      <c r="AB101" s="133">
        <f>IF(AB$2,Annual!AB101-MeanTrendFinal!AB101,Annual!AB101)</f>
        <v>-8.0844037451091921E-2</v>
      </c>
      <c r="AC101" s="160">
        <f t="shared" si="1"/>
        <v>-1.0386109716483443</v>
      </c>
      <c r="AD101" s="133">
        <f>IF(AD$2,Annual!AC101-MeanTrendFinal!AC101,Annual!AC101)</f>
        <v>1.6369547594310419E-3</v>
      </c>
      <c r="AE101" s="133">
        <f>IF(AE$2,Annual!AD101-MeanTrendFinal!AD101,Annual!AD101)</f>
        <v>-0.24178941305297896</v>
      </c>
    </row>
    <row r="102" spans="1:31">
      <c r="A102" t="s">
        <v>363</v>
      </c>
      <c r="B102" s="133">
        <f>IF(B$2,Annual!B102-MeanTrendFinal!B102,Annual!B102)</f>
        <v>-0.17811267198718073</v>
      </c>
      <c r="C102" s="133">
        <f>IF(C$2,Annual!C102-MeanTrendFinal!C102,Annual!C102)</f>
        <v>0.32910894977537275</v>
      </c>
      <c r="D102" s="133">
        <f>IF(D$2,Annual!D102-MeanTrendFinal!D102,Annual!D102)</f>
        <v>-2.9638797626630549</v>
      </c>
      <c r="E102" s="133">
        <f>IF(E$2,Annual!E102-MeanTrendFinal!E102,Annual!E102)</f>
        <v>-2.6959605278957497</v>
      </c>
      <c r="F102" s="133">
        <f>IF(F$2,Annual!F102-MeanTrendFinal!F102,Annual!F102)</f>
        <v>-2.7992343041516961</v>
      </c>
      <c r="G102" s="133">
        <f>IF(G$2,Annual!G102-MeanTrendFinal!G102,Annual!G102)</f>
        <v>1.2109353316903708</v>
      </c>
      <c r="H102" s="133">
        <f>IF(H$2,Annual!H102-MeanTrendFinal!H102,Annual!H102)</f>
        <v>1.1814688655865371</v>
      </c>
      <c r="I102" s="133">
        <f>IF(I$2,Annual!I102-MeanTrendFinal!I102,Annual!I102)</f>
        <v>-0.373091910468483</v>
      </c>
      <c r="J102" s="133">
        <f>IF(J$2,Annual!J102-MeanTrendFinal!J102,Annual!J102)</f>
        <v>-0.86964577460559578</v>
      </c>
      <c r="K102" s="133">
        <f>IF(K$2,Annual!K102-MeanTrendFinal!K102,Annual!K102)</f>
        <v>-0.25551442984909434</v>
      </c>
      <c r="L102" s="133">
        <f>IF(L$2,Annual!L102-MeanTrendFinal!L102,Annual!L102)</f>
        <v>0.11757748061940718</v>
      </c>
      <c r="M102" s="133">
        <f>IF(M$2,Annual!M102-MeanTrendFinal!M102,Annual!M102)</f>
        <v>-7.337207177154653</v>
      </c>
      <c r="N102" s="133">
        <f>IF(N$2,Annual!N102-MeanTrendFinal!N102,Annual!N102)</f>
        <v>-6.6168803299587076</v>
      </c>
      <c r="O102" s="133">
        <f>IF(O$2,Annual!O102-MeanTrendFinal!O102,Annual!O102)</f>
        <v>2.1295697418377051</v>
      </c>
      <c r="P102" s="133">
        <f>IF(P$2,Annual!P102-MeanTrendFinal!P102,Annual!P102)</f>
        <v>1.8468945862334867</v>
      </c>
      <c r="Q102" s="133">
        <f>IF(Q$2,Annual!Q102-MeanTrendFinal!Q102,Annual!Q102)</f>
        <v>3.6562714366039017</v>
      </c>
      <c r="R102" s="133">
        <f>IF(R$2,Annual!R102-MeanTrendFinal!R102,Annual!R102)</f>
        <v>-0.40503923996320923</v>
      </c>
      <c r="S102" s="133">
        <f>IF(S$2,Annual!S102-MeanTrendFinal!S102,Annual!S102)</f>
        <v>-0.35673887130419984</v>
      </c>
      <c r="T102" s="133">
        <f>IF(T$2,Annual!T102-MeanTrendFinal!T102,Annual!T102)</f>
        <v>-4.8300368659021375E-2</v>
      </c>
      <c r="U102" s="133">
        <f>IF(U$2,Annual!U102-MeanTrendFinal!U102,Annual!U102)</f>
        <v>0.44032151267504105</v>
      </c>
      <c r="V102" s="133">
        <f>IF(V$2,Annual!V102-MeanTrendFinal!V102,Annual!V102)</f>
        <v>3.0970710022556851</v>
      </c>
      <c r="W102" s="133">
        <f>IF(W$2,Annual!W102-MeanTrendFinal!W102,Annual!W102)</f>
        <v>43.242828071868303</v>
      </c>
      <c r="X102" s="133">
        <f>IF(X$2,Annual!X102-MeanTrendFinal!X102,Annual!X102)</f>
        <v>0.37494330942340159</v>
      </c>
      <c r="Y102" s="133">
        <f>IF(Y$2,Annual!Y102-MeanTrendFinal!Y102,Annual!Y102)</f>
        <v>0.33765659486069055</v>
      </c>
      <c r="Z102" s="133">
        <f>IF(Z$2,Annual!Z102-MeanTrendFinal!Z102,Annual!Z102)</f>
        <v>-1.2438366948418889</v>
      </c>
      <c r="AA102" s="133">
        <f>IF(AA$2,Annual!AA102-MeanTrendFinal!AA102,Annual!AA102)</f>
        <v>-1.281105743245007</v>
      </c>
      <c r="AB102" s="133">
        <f>IF(AB$2,Annual!AB102-MeanTrendFinal!AB102,Annual!AB102)</f>
        <v>0.64563952658491264</v>
      </c>
      <c r="AC102" s="160">
        <f t="shared" si="1"/>
        <v>-0.6354662166600944</v>
      </c>
      <c r="AD102" s="133">
        <f>IF(AD$2,Annual!AC102-MeanTrendFinal!AC102,Annual!AC102)</f>
        <v>-0.59927344278337902</v>
      </c>
      <c r="AE102" s="133">
        <f>IF(AE$2,Annual!AD102-MeanTrendFinal!AD102,Annual!AD102)</f>
        <v>-0.15760253381483991</v>
      </c>
    </row>
    <row r="103" spans="1:31">
      <c r="A103" t="s">
        <v>364</v>
      </c>
      <c r="B103" s="133">
        <f>IF(B$2,Annual!B103-MeanTrendFinal!B103,Annual!B103)</f>
        <v>0.61070365556025619</v>
      </c>
      <c r="C103" s="133">
        <f>IF(C$2,Annual!C103-MeanTrendFinal!C103,Annual!C103)</f>
        <v>1.3413709113993786</v>
      </c>
      <c r="D103" s="133">
        <f>IF(D$2,Annual!D103-MeanTrendFinal!D103,Annual!D103)</f>
        <v>-7.2383175614904758</v>
      </c>
      <c r="E103" s="133">
        <f>IF(E$2,Annual!E103-MeanTrendFinal!E103,Annual!E103)</f>
        <v>-6.1643889043932631</v>
      </c>
      <c r="F103" s="133">
        <f>IF(F$2,Annual!F103-MeanTrendFinal!F103,Annual!F103)</f>
        <v>-4.3504762577524616</v>
      </c>
      <c r="G103" s="133">
        <f>IF(G$2,Annual!G103-MeanTrendFinal!G103,Annual!G103)</f>
        <v>0.59409851486072407</v>
      </c>
      <c r="H103" s="133">
        <f>IF(H$2,Annual!H103-MeanTrendFinal!H103,Annual!H103)</f>
        <v>6.7573622595939957</v>
      </c>
      <c r="I103" s="133">
        <f>IF(I$2,Annual!I103-MeanTrendFinal!I103,Annual!I103)</f>
        <v>0.1174323941336638</v>
      </c>
      <c r="J103" s="133">
        <f>IF(J$2,Annual!J103-MeanTrendFinal!J103,Annual!J103)</f>
        <v>-0.40389126066664172</v>
      </c>
      <c r="K103" s="133">
        <f>IF(K$2,Annual!K103-MeanTrendFinal!K103,Annual!K103)</f>
        <v>-0.11979819517119916</v>
      </c>
      <c r="L103" s="133">
        <f>IF(L$2,Annual!L103-MeanTrendFinal!L103,Annual!L103)</f>
        <v>-0.23723058930490903</v>
      </c>
      <c r="M103" s="133">
        <f>IF(M$2,Annual!M103-MeanTrendFinal!M103,Annual!M103)</f>
        <v>-4.5745622587286334</v>
      </c>
      <c r="N103" s="133">
        <f>IF(N$2,Annual!N103-MeanTrendFinal!N103,Annual!N103)</f>
        <v>2.3257668994691727E-2</v>
      </c>
      <c r="O103" s="133">
        <f>IF(O$2,Annual!O103-MeanTrendFinal!O103,Annual!O103)</f>
        <v>1.0401438429008794</v>
      </c>
      <c r="P103" s="133">
        <f>IF(P$2,Annual!P103-MeanTrendFinal!P103,Annual!P103)</f>
        <v>1.6325375225771583</v>
      </c>
      <c r="Q103" s="133">
        <f>IF(Q$2,Annual!Q103-MeanTrendFinal!Q103,Annual!Q103)</f>
        <v>2.0412154168641337</v>
      </c>
      <c r="R103" s="133">
        <f>IF(R$2,Annual!R103-MeanTrendFinal!R103,Annual!R103)</f>
        <v>-0.42514799215452892</v>
      </c>
      <c r="S103" s="133">
        <f>IF(S$2,Annual!S103-MeanTrendFinal!S103,Annual!S103)</f>
        <v>-0.35296633637226993</v>
      </c>
      <c r="T103" s="133">
        <f>IF(T$2,Annual!T103-MeanTrendFinal!T103,Annual!T103)</f>
        <v>-7.2181655782256771E-2</v>
      </c>
      <c r="U103" s="133">
        <f>IF(U$2,Annual!U103-MeanTrendFinal!U103,Annual!U103)</f>
        <v>0.6371979178793481</v>
      </c>
      <c r="V103" s="133">
        <f>IF(V$2,Annual!V103-MeanTrendFinal!V103,Annual!V103)</f>
        <v>2.6538138340449429</v>
      </c>
      <c r="W103" s="133">
        <f>IF(W$2,Annual!W103-MeanTrendFinal!W103,Annual!W103)</f>
        <v>51.050243535606228</v>
      </c>
      <c r="X103" s="133">
        <f>IF(X$2,Annual!X103-MeanTrendFinal!X103,Annual!X103)</f>
        <v>-0.18412936858480844</v>
      </c>
      <c r="Y103" s="133">
        <f>IF(Y$2,Annual!Y103-MeanTrendFinal!Y103,Annual!Y103)</f>
        <v>-0.14668590259581193</v>
      </c>
      <c r="Z103" s="133">
        <f>IF(Z$2,Annual!Z103-MeanTrendFinal!Z103,Annual!Z103)</f>
        <v>-0.19155745809740665</v>
      </c>
      <c r="AA103" s="133">
        <f>IF(AA$2,Annual!AA103-MeanTrendFinal!AA103,Annual!AA103)</f>
        <v>-0.37692392013690323</v>
      </c>
      <c r="AB103" s="133">
        <f>IF(AB$2,Annual!AB103-MeanTrendFinal!AB103,Annual!AB103)</f>
        <v>0.86978324999408052</v>
      </c>
      <c r="AC103" s="160">
        <f t="shared" si="1"/>
        <v>0.49285932985717729</v>
      </c>
      <c r="AD103" s="133">
        <f>IF(AD$2,Annual!AC103-MeanTrendFinal!AC103,Annual!AC103)</f>
        <v>-0.70612871848459946</v>
      </c>
      <c r="AE103" s="133">
        <f>IF(AE$2,Annual!AD103-MeanTrendFinal!AD103,Annual!AD103)</f>
        <v>-0.16535487766678991</v>
      </c>
    </row>
    <row r="104" spans="1:31">
      <c r="A104" t="s">
        <v>365</v>
      </c>
      <c r="B104" s="133">
        <f>IF(B$2,Annual!B104-MeanTrendFinal!B104,Annual!B104)</f>
        <v>-0.53465049063406556</v>
      </c>
      <c r="C104" s="133">
        <f>IF(C$2,Annual!C104-MeanTrendFinal!C104,Annual!C104)</f>
        <v>-0.38695485007525754</v>
      </c>
      <c r="D104" s="133">
        <f>IF(D$2,Annual!D104-MeanTrendFinal!D104,Annual!D104)</f>
        <v>-9.4353993027089018</v>
      </c>
      <c r="E104" s="133">
        <f>IF(E$2,Annual!E104-MeanTrendFinal!E104,Annual!E104)</f>
        <v>-8.1906192463129628</v>
      </c>
      <c r="F104" s="133">
        <f>IF(F$2,Annual!F104-MeanTrendFinal!F104,Annual!F104)</f>
        <v>-6.8213662163877871</v>
      </c>
      <c r="G104" s="133">
        <f>IF(G$2,Annual!G104-MeanTrendFinal!G104,Annual!G104)</f>
        <v>0.23953444586111639</v>
      </c>
      <c r="H104" s="133">
        <f>IF(H$2,Annual!H104-MeanTrendFinal!H104,Annual!H104)</f>
        <v>-1.6447244293259342</v>
      </c>
      <c r="I104" s="133">
        <f>IF(I$2,Annual!I104-MeanTrendFinal!I104,Annual!I104)</f>
        <v>0.35014345346366793</v>
      </c>
      <c r="J104" s="133">
        <f>IF(J$2,Annual!J104-MeanTrendFinal!J104,Annual!J104)</f>
        <v>-0.16414423779657905</v>
      </c>
      <c r="K104" s="133">
        <f>IF(K$2,Annual!K104-MeanTrendFinal!K104,Annual!K104)</f>
        <v>0.19403690575076182</v>
      </c>
      <c r="L104" s="133">
        <f>IF(L$2,Annual!L104-MeanTrendFinal!L104,Annual!L104)</f>
        <v>-0.15610654771290131</v>
      </c>
      <c r="M104" s="133">
        <f>IF(M$2,Annual!M104-MeanTrendFinal!M104,Annual!M104)</f>
        <v>-4.5725153427801501</v>
      </c>
      <c r="N104" s="133">
        <f>IF(N$2,Annual!N104-MeanTrendFinal!N104,Annual!N104)</f>
        <v>-2.8133488489789471</v>
      </c>
      <c r="O104" s="133">
        <f>IF(O$2,Annual!O104-MeanTrendFinal!O104,Annual!O104)</f>
        <v>0.44511473827411585</v>
      </c>
      <c r="P104" s="133">
        <f>IF(P$2,Annual!P104-MeanTrendFinal!P104,Annual!P104)</f>
        <v>0.45710772875315003</v>
      </c>
      <c r="Q104" s="133">
        <f>IF(Q$2,Annual!Q104-MeanTrendFinal!Q104,Annual!Q104)</f>
        <v>-0.17285297678540701</v>
      </c>
      <c r="R104" s="133">
        <f>IF(R$2,Annual!R104-MeanTrendFinal!R104,Annual!R104)</f>
        <v>-0.40444255434317955</v>
      </c>
      <c r="S104" s="133">
        <f>IF(S$2,Annual!S104-MeanTrendFinal!S104,Annual!S104)</f>
        <v>-0.36437182562943882</v>
      </c>
      <c r="T104" s="133">
        <f>IF(T$2,Annual!T104-MeanTrendFinal!T104,Annual!T104)</f>
        <v>-4.0070728713738235E-2</v>
      </c>
      <c r="U104" s="133">
        <f>IF(U$2,Annual!U104-MeanTrendFinal!U104,Annual!U104)</f>
        <v>0.50925137212345817</v>
      </c>
      <c r="V104" s="133">
        <f>IF(V$2,Annual!V104-MeanTrendFinal!V104,Annual!V104)</f>
        <v>3.1130132777037183</v>
      </c>
      <c r="W104" s="133">
        <f>IF(W$2,Annual!W104-MeanTrendFinal!W104,Annual!W104)</f>
        <v>41.975783780301924</v>
      </c>
      <c r="X104" s="133">
        <f>IF(X$2,Annual!X104-MeanTrendFinal!X104,Annual!X104)</f>
        <v>-0.13023053326952816</v>
      </c>
      <c r="Y104" s="133">
        <f>IF(Y$2,Annual!Y104-MeanTrendFinal!Y104,Annual!Y104)</f>
        <v>-0.17992566114162301</v>
      </c>
      <c r="Z104" s="133">
        <f>IF(Z$2,Annual!Z104-MeanTrendFinal!Z104,Annual!Z104)</f>
        <v>-0.98882873554941852</v>
      </c>
      <c r="AA104" s="133">
        <f>IF(AA$2,Annual!AA104-MeanTrendFinal!AA104,Annual!AA104)</f>
        <v>-1.1603390802329159</v>
      </c>
      <c r="AB104" s="133">
        <f>IF(AB$2,Annual!AB104-MeanTrendFinal!AB104,Annual!AB104)</f>
        <v>0.93197344241090008</v>
      </c>
      <c r="AC104" s="160">
        <f t="shared" si="1"/>
        <v>-0.2283656378220158</v>
      </c>
      <c r="AD104" s="133">
        <f>IF(AD$2,Annual!AC104-MeanTrendFinal!AC104,Annual!AC104)</f>
        <v>-0.8667796309338005</v>
      </c>
      <c r="AE104" s="133">
        <f>IF(AE$2,Annual!AD104-MeanTrendFinal!AD104,Annual!AD104)</f>
        <v>-0.22909264786266603</v>
      </c>
    </row>
    <row r="105" spans="1:31">
      <c r="A105" t="s">
        <v>366</v>
      </c>
      <c r="B105" s="133">
        <f>IF(B$2,Annual!B105-MeanTrendFinal!B105,Annual!B105)</f>
        <v>-0.2895394542412234</v>
      </c>
      <c r="C105" s="133">
        <f>IF(C$2,Annual!C105-MeanTrendFinal!C105,Annual!C105)</f>
        <v>7.4872857479105548E-2</v>
      </c>
      <c r="D105" s="133">
        <f>IF(D$2,Annual!D105-MeanTrendFinal!D105,Annual!D105)</f>
        <v>-13.252220734041884</v>
      </c>
      <c r="E105" s="133">
        <f>IF(E$2,Annual!E105-MeanTrendFinal!E105,Annual!E105)</f>
        <v>-11.819536472799882</v>
      </c>
      <c r="F105" s="133">
        <f>IF(F$2,Annual!F105-MeanTrendFinal!F105,Annual!F105)</f>
        <v>-9.0341014459195321</v>
      </c>
      <c r="G105" s="133">
        <f>IF(G$2,Annual!G105-MeanTrendFinal!G105,Annual!G105)</f>
        <v>3.7419807634990754E-3</v>
      </c>
      <c r="H105" s="133">
        <f>IF(H$2,Annual!H105-MeanTrendFinal!H105,Annual!H105)</f>
        <v>-1.2276101605794463</v>
      </c>
      <c r="I105" s="133">
        <f>IF(I$2,Annual!I105-MeanTrendFinal!I105,Annual!I105)</f>
        <v>-0.14005277583582088</v>
      </c>
      <c r="J105" s="133">
        <f>IF(J$2,Annual!J105-MeanTrendFinal!J105,Annual!J105)</f>
        <v>-0.15608496898302515</v>
      </c>
      <c r="K105" s="133">
        <f>IF(K$2,Annual!K105-MeanTrendFinal!K105,Annual!K105)</f>
        <v>0.31467589028691889</v>
      </c>
      <c r="L105" s="133">
        <f>IF(L$2,Annual!L105-MeanTrendFinal!L105,Annual!L105)</f>
        <v>0.45472866612271057</v>
      </c>
      <c r="M105" s="133">
        <f>IF(M$2,Annual!M105-MeanTrendFinal!M105,Annual!M105)</f>
        <v>-4.3593233211466327</v>
      </c>
      <c r="N105" s="133">
        <f>IF(N$2,Annual!N105-MeanTrendFinal!N105,Annual!N105)</f>
        <v>0.10092105832457676</v>
      </c>
      <c r="O105" s="133">
        <f>IF(O$2,Annual!O105-MeanTrendFinal!O105,Annual!O105)</f>
        <v>-5.31535227839725</v>
      </c>
      <c r="P105" s="133">
        <f>IF(P$2,Annual!P105-MeanTrendFinal!P105,Annual!P105)</f>
        <v>-5.2074092607151474</v>
      </c>
      <c r="Q105" s="133">
        <f>IF(Q$2,Annual!Q105-MeanTrendFinal!Q105,Annual!Q105)</f>
        <v>0.22766500002876455</v>
      </c>
      <c r="R105" s="133">
        <f>IF(R$2,Annual!R105-MeanTrendFinal!R105,Annual!R105)</f>
        <v>-0.34113493464620442</v>
      </c>
      <c r="S105" s="133">
        <f>IF(S$2,Annual!S105-MeanTrendFinal!S105,Annual!S105)</f>
        <v>-0.35531199155256704</v>
      </c>
      <c r="T105" s="133">
        <f>IF(T$2,Annual!T105-MeanTrendFinal!T105,Annual!T105)</f>
        <v>1.4177056906350349E-2</v>
      </c>
      <c r="U105" s="133">
        <f>IF(U$2,Annual!U105-MeanTrendFinal!U105,Annual!U105)</f>
        <v>0.62351133410976445</v>
      </c>
      <c r="V105" s="133">
        <f>IF(V$2,Annual!V105-MeanTrendFinal!V105,Annual!V105)</f>
        <v>-0.12320021394665681</v>
      </c>
      <c r="W105" s="133">
        <f>IF(W$2,Annual!W105-MeanTrendFinal!W105,Annual!W105)</f>
        <v>39.685683150017098</v>
      </c>
      <c r="X105" s="133">
        <f>IF(X$2,Annual!X105-MeanTrendFinal!X105,Annual!X105)</f>
        <v>0.30213974193322546</v>
      </c>
      <c r="Y105" s="133">
        <f>IF(Y$2,Annual!Y105-MeanTrendFinal!Y105,Annual!Y105)</f>
        <v>0.32045496206154411</v>
      </c>
      <c r="Z105" s="133">
        <f>IF(Z$2,Annual!Z105-MeanTrendFinal!Z105,Annual!Z105)</f>
        <v>0.30420547923790764</v>
      </c>
      <c r="AA105" s="133">
        <f>IF(AA$2,Annual!AA105-MeanTrendFinal!AA105,Annual!AA105)</f>
        <v>0.55156269335611796</v>
      </c>
      <c r="AB105" s="133">
        <f>IF(AB$2,Annual!AB105-MeanTrendFinal!AB105,Annual!AB105)</f>
        <v>0.58915219338186908</v>
      </c>
      <c r="AC105" s="160">
        <f t="shared" si="1"/>
        <v>1.140714886737987</v>
      </c>
      <c r="AD105" s="133">
        <f>IF(AD$2,Annual!AC105-MeanTrendFinal!AC105,Annual!AC105)</f>
        <v>-0.57273372368045905</v>
      </c>
      <c r="AE105" s="133">
        <f>IF(AE$2,Annual!AD105-MeanTrendFinal!AD105,Annual!AD105)</f>
        <v>-0.18881023188446999</v>
      </c>
    </row>
    <row r="106" spans="1:31">
      <c r="A106" t="s">
        <v>367</v>
      </c>
      <c r="B106" s="133">
        <f>IF(B$2,Annual!B106-MeanTrendFinal!B106,Annual!B106)</f>
        <v>1.3881098887315191</v>
      </c>
      <c r="C106" s="133">
        <f>IF(C$2,Annual!C106-MeanTrendFinal!C106,Annual!C106)</f>
        <v>0.40993248215134592</v>
      </c>
      <c r="D106" s="133">
        <f>IF(D$2,Annual!D106-MeanTrendFinal!D106,Annual!D106)</f>
        <v>-2.388535805147967</v>
      </c>
      <c r="E106" s="133">
        <f>IF(E$2,Annual!E106-MeanTrendFinal!E106,Annual!E106)</f>
        <v>-2.5510952842200822</v>
      </c>
      <c r="F106" s="133">
        <f>IF(F$2,Annual!F106-MeanTrendFinal!F106,Annual!F106)</f>
        <v>-1.9584133603375449</v>
      </c>
      <c r="G106" s="133">
        <f>IF(G$2,Annual!G106-MeanTrendFinal!G106,Annual!G106)</f>
        <v>-0.20964218206473495</v>
      </c>
      <c r="H106" s="133">
        <f>IF(H$2,Annual!H106-MeanTrendFinal!H106,Annual!H106)</f>
        <v>5.7776856896230404</v>
      </c>
      <c r="I106" s="133">
        <f>IF(I$2,Annual!I106-MeanTrendFinal!I106,Annual!I106)</f>
        <v>0.34297428822877973</v>
      </c>
      <c r="J106" s="133">
        <f>IF(J$2,Annual!J106-MeanTrendFinal!J106,Annual!J106)</f>
        <v>9.0528406192971755E-2</v>
      </c>
      <c r="K106" s="133">
        <f>IF(K$2,Annual!K106-MeanTrendFinal!K106,Annual!K106)</f>
        <v>0.31467589028691889</v>
      </c>
      <c r="L106" s="133">
        <f>IF(L$2,Annual!L106-MeanTrendFinal!L106,Annual!L106)</f>
        <v>-2.8298397941782599E-2</v>
      </c>
      <c r="M106" s="133">
        <f>IF(M$2,Annual!M106-MeanTrendFinal!M106,Annual!M106)</f>
        <v>0.13348059965136372</v>
      </c>
      <c r="N106" s="133">
        <f>IF(N$2,Annual!N106-MeanTrendFinal!N106,Annual!N106)</f>
        <v>8.1754854959981138</v>
      </c>
      <c r="O106" s="133">
        <f>IF(O$2,Annual!O106-MeanTrendFinal!O106,Annual!O106)</f>
        <v>-2.0506620195277483</v>
      </c>
      <c r="P106" s="133">
        <f>IF(P$2,Annual!P106-MeanTrendFinal!P106,Annual!P106)</f>
        <v>-1.4501419258000319</v>
      </c>
      <c r="Q106" s="133">
        <f>IF(Q$2,Annual!Q106-MeanTrendFinal!Q106,Annual!Q106)</f>
        <v>0.30422044478518728</v>
      </c>
      <c r="R106" s="133">
        <f>IF(R$2,Annual!R106-MeanTrendFinal!R106,Annual!R106)</f>
        <v>-0.26528716505251115</v>
      </c>
      <c r="S106" s="133">
        <f>IF(S$2,Annual!S106-MeanTrendFinal!S106,Annual!S106)</f>
        <v>-0.31064448069414213</v>
      </c>
      <c r="T106" s="133">
        <f>IF(T$2,Annual!T106-MeanTrendFinal!T106,Annual!T106)</f>
        <v>4.5357315641625318E-2</v>
      </c>
      <c r="U106" s="133">
        <f>IF(U$2,Annual!U106-MeanTrendFinal!U106,Annual!U106)</f>
        <v>0.44722043308911452</v>
      </c>
      <c r="V106" s="133">
        <f>IF(V$2,Annual!V106-MeanTrendFinal!V106,Annual!V106)</f>
        <v>-3.2937345869682062</v>
      </c>
      <c r="W106" s="133">
        <f>IF(W$2,Annual!W106-MeanTrendFinal!W106,Annual!W106)</f>
        <v>24.042641609598149</v>
      </c>
      <c r="X106" s="133">
        <f>IF(X$2,Annual!X106-MeanTrendFinal!X106,Annual!X106)</f>
        <v>-0.23527037148076868</v>
      </c>
      <c r="Y106" s="133">
        <f>IF(Y$2,Annual!Y106-MeanTrendFinal!Y106,Annual!Y106)</f>
        <v>-0.22155579270477588</v>
      </c>
      <c r="Z106" s="133">
        <f>IF(Z$2,Annual!Z106-MeanTrendFinal!Z106,Annual!Z106)</f>
        <v>-1.0319493934632646</v>
      </c>
      <c r="AA106" s="133">
        <f>IF(AA$2,Annual!AA106-MeanTrendFinal!AA106,Annual!AA106)</f>
        <v>-1.2950045776740353</v>
      </c>
      <c r="AB106" s="133">
        <f>IF(AB$2,Annual!AB106-MeanTrendFinal!AB106,Annual!AB106)</f>
        <v>1.1756109014835205</v>
      </c>
      <c r="AC106" s="160">
        <f t="shared" si="1"/>
        <v>-0.11939367619051477</v>
      </c>
      <c r="AD106" s="133">
        <f>IF(AD$2,Annual!AC106-MeanTrendFinal!AC106,Annual!AC106)</f>
        <v>-1.0861820326638192</v>
      </c>
      <c r="AE106" s="133">
        <f>IF(AE$2,Annual!AD106-MeanTrendFinal!AD106,Annual!AD106)</f>
        <v>-0.26786489223750809</v>
      </c>
    </row>
    <row r="107" spans="1:31">
      <c r="A107" t="s">
        <v>368</v>
      </c>
      <c r="B107" s="133">
        <f>IF(B$2,Annual!B107-MeanTrendFinal!B107,Annual!B107)</f>
        <v>0.13290590812728309</v>
      </c>
      <c r="C107" s="133">
        <f>IF(C$2,Annual!C107-MeanTrendFinal!C107,Annual!C107)</f>
        <v>0.38065861528121836</v>
      </c>
      <c r="D107" s="133">
        <f>IF(D$2,Annual!D107-MeanTrendFinal!D107,Annual!D107)</f>
        <v>-6.1117676203602969</v>
      </c>
      <c r="E107" s="133">
        <f>IF(E$2,Annual!E107-MeanTrendFinal!E107,Annual!E107)</f>
        <v>-5.0497802083566512</v>
      </c>
      <c r="F107" s="133">
        <f>IF(F$2,Annual!F107-MeanTrendFinal!F107,Annual!F107)</f>
        <v>-2.6663784566403592</v>
      </c>
      <c r="G107" s="133">
        <f>IF(G$2,Annual!G107-MeanTrendFinal!G107,Annual!G107)</f>
        <v>5.045290764214494E-2</v>
      </c>
      <c r="H107" s="133">
        <f>IF(H$2,Annual!H107-MeanTrendFinal!H107,Annual!H107)</f>
        <v>-2.9982680418401637</v>
      </c>
      <c r="I107" s="133">
        <f>IF(I$2,Annual!I107-MeanTrendFinal!I107,Annual!I107)</f>
        <v>0.13510998144194841</v>
      </c>
      <c r="J107" s="133">
        <f>IF(J$2,Annual!J107-MeanTrendFinal!J107,Annual!J107)</f>
        <v>0.15959124150615456</v>
      </c>
      <c r="K107" s="133">
        <f>IF(K$2,Annual!K107-MeanTrendFinal!K107,Annual!K107)</f>
        <v>0.26315807860264928</v>
      </c>
      <c r="L107" s="133">
        <f>IF(L$2,Annual!L107-MeanTrendFinal!L107,Annual!L107)</f>
        <v>0.1280480971606954</v>
      </c>
      <c r="M107" s="133">
        <f>IF(M$2,Annual!M107-MeanTrendFinal!M107,Annual!M107)</f>
        <v>-4.2423458036079182</v>
      </c>
      <c r="N107" s="133">
        <f>IF(N$2,Annual!N107-MeanTrendFinal!N107,Annual!N107)</f>
        <v>-4.8289635937572406</v>
      </c>
      <c r="O107" s="133">
        <f>IF(O$2,Annual!O107-MeanTrendFinal!O107,Annual!O107)</f>
        <v>-1.7657233760310991</v>
      </c>
      <c r="P107" s="133">
        <f>IF(P$2,Annual!P107-MeanTrendFinal!P107,Annual!P107)</f>
        <v>-0.18592086009991254</v>
      </c>
      <c r="Q107" s="133">
        <f>IF(Q$2,Annual!Q107-MeanTrendFinal!Q107,Annual!Q107)</f>
        <v>-0.55289233810117366</v>
      </c>
      <c r="R107" s="133">
        <f>IF(R$2,Annual!R107-MeanTrendFinal!R107,Annual!R107)</f>
        <v>-0.26873135473985954</v>
      </c>
      <c r="S107" s="133">
        <f>IF(S$2,Annual!S107-MeanTrendFinal!S107,Annual!S107)</f>
        <v>-0.30178531870023029</v>
      </c>
      <c r="T107" s="133">
        <f>IF(T$2,Annual!T107-MeanTrendFinal!T107,Annual!T107)</f>
        <v>3.3053963960373689E-2</v>
      </c>
      <c r="U107" s="133">
        <f>IF(U$2,Annual!U107-MeanTrendFinal!U107,Annual!U107)</f>
        <v>0.89861278252118382</v>
      </c>
      <c r="V107" s="133">
        <f>IF(V$2,Annual!V107-MeanTrendFinal!V107,Annual!V107)</f>
        <v>0.48177837143403202</v>
      </c>
      <c r="W107" s="133">
        <f>IF(W$2,Annual!W107-MeanTrendFinal!W107,Annual!W107)</f>
        <v>33.288505632262286</v>
      </c>
      <c r="X107" s="133">
        <f>IF(X$2,Annual!X107-MeanTrendFinal!X107,Annual!X107)</f>
        <v>0.17889135370887477</v>
      </c>
      <c r="Y107" s="133">
        <f>IF(Y$2,Annual!Y107-MeanTrendFinal!Y107,Annual!Y107)</f>
        <v>0.20207545230799184</v>
      </c>
      <c r="Z107" s="133">
        <f>IF(Z$2,Annual!Z107-MeanTrendFinal!Z107,Annual!Z107)</f>
        <v>1.1388046302169528</v>
      </c>
      <c r="AA107" s="133">
        <f>IF(AA$2,Annual!AA107-MeanTrendFinal!AA107,Annual!AA107)</f>
        <v>0.58511505578854894</v>
      </c>
      <c r="AB107" s="133">
        <f>IF(AB$2,Annual!AB107-MeanTrendFinal!AB107,Annual!AB107)</f>
        <v>1.5422916014739956</v>
      </c>
      <c r="AC107" s="160">
        <f t="shared" si="1"/>
        <v>2.1274066572625445</v>
      </c>
      <c r="AD107" s="133">
        <f>IF(AD$2,Annual!AC107-MeanTrendFinal!AC107,Annual!AC107)</f>
        <v>-1.3907648384486198</v>
      </c>
      <c r="AE107" s="133">
        <f>IF(AE$2,Annual!AD107-MeanTrendFinal!AD107,Annual!AD107)</f>
        <v>-0.22960097753446085</v>
      </c>
    </row>
    <row r="108" spans="1:31">
      <c r="A108" t="s">
        <v>369</v>
      </c>
      <c r="B108" s="133">
        <f>IF(B$2,Annual!B108-MeanTrendFinal!B108,Annual!B108)</f>
        <v>0.72203758944388452</v>
      </c>
      <c r="C108" s="133">
        <f>IF(C$2,Annual!C108-MeanTrendFinal!C108,Annual!C108)</f>
        <v>0.58162772153093378</v>
      </c>
      <c r="D108" s="133">
        <f>IF(D$2,Annual!D108-MeanTrendFinal!D108,Annual!D108)</f>
        <v>-4.9555319792978025</v>
      </c>
      <c r="E108" s="133">
        <f>IF(E$2,Annual!E108-MeanTrendFinal!E108,Annual!E108)</f>
        <v>-4.3732032675620758</v>
      </c>
      <c r="F108" s="133">
        <f>IF(F$2,Annual!F108-MeanTrendFinal!F108,Annual!F108)</f>
        <v>-2.3938789739263484</v>
      </c>
      <c r="G108" s="133">
        <f>IF(G$2,Annual!G108-MeanTrendFinal!G108,Annual!G108)</f>
        <v>0.52698576079619963</v>
      </c>
      <c r="H108" s="133">
        <f>IF(H$2,Annual!H108-MeanTrendFinal!H108,Annual!H108)</f>
        <v>0.1110178365462946</v>
      </c>
      <c r="I108" s="133">
        <f>IF(I$2,Annual!I108-MeanTrendFinal!I108,Annual!I108)</f>
        <v>-0.54102935336413227</v>
      </c>
      <c r="J108" s="133">
        <f>IF(J$2,Annual!J108-MeanTrendFinal!J108,Annual!J108)</f>
        <v>-0.24819466317380356</v>
      </c>
      <c r="K108" s="133">
        <f>IF(K$2,Annual!K108-MeanTrendFinal!K108,Annual!K108)</f>
        <v>0.25522283016275082</v>
      </c>
      <c r="L108" s="133">
        <f>IF(L$2,Annual!L108-MeanTrendFinal!L108,Annual!L108)</f>
        <v>0.79625218352688276</v>
      </c>
      <c r="M108" s="133">
        <f>IF(M$2,Annual!M108-MeanTrendFinal!M108,Annual!M108)</f>
        <v>-4.2461160321287821</v>
      </c>
      <c r="N108" s="133">
        <f>IF(N$2,Annual!N108-MeanTrendFinal!N108,Annual!N108)</f>
        <v>1.1461437859344059</v>
      </c>
      <c r="O108" s="133">
        <f>IF(O$2,Annual!O108-MeanTrendFinal!O108,Annual!O108)</f>
        <v>-3.3235201137570374</v>
      </c>
      <c r="P108" s="133">
        <f>IF(P$2,Annual!P108-MeanTrendFinal!P108,Annual!P108)</f>
        <v>-2.1684595304370458</v>
      </c>
      <c r="Q108" s="133">
        <f>IF(Q$2,Annual!Q108-MeanTrendFinal!Q108,Annual!Q108)</f>
        <v>-0.69343714972410453</v>
      </c>
      <c r="R108" s="133">
        <f>IF(R$2,Annual!R108-MeanTrendFinal!R108,Annual!R108)</f>
        <v>-0.25504976128017065</v>
      </c>
      <c r="S108" s="133">
        <f>IF(S$2,Annual!S108-MeanTrendFinal!S108,Annual!S108)</f>
        <v>-0.31352398163325146</v>
      </c>
      <c r="T108" s="133">
        <f>IF(T$2,Annual!T108-MeanTrendFinal!T108,Annual!T108)</f>
        <v>5.8474220353090023E-2</v>
      </c>
      <c r="U108" s="133">
        <f>IF(U$2,Annual!U108-MeanTrendFinal!U108,Annual!U108)</f>
        <v>0.26653085047479408</v>
      </c>
      <c r="V108" s="133">
        <f>IF(V$2,Annual!V108-MeanTrendFinal!V108,Annual!V108)</f>
        <v>-1.8057687746315951</v>
      </c>
      <c r="W108" s="133">
        <f>IF(W$2,Annual!W108-MeanTrendFinal!W108,Annual!W108)</f>
        <v>28.989406033047885</v>
      </c>
      <c r="X108" s="133">
        <f>IF(X$2,Annual!X108-MeanTrendFinal!X108,Annual!X108)</f>
        <v>0.4747149791278753</v>
      </c>
      <c r="Y108" s="133">
        <f>IF(Y$2,Annual!Y108-MeanTrendFinal!Y108,Annual!Y108)</f>
        <v>0.49061352784556178</v>
      </c>
      <c r="Z108" s="133">
        <f>IF(Z$2,Annual!Z108-MeanTrendFinal!Z108,Annual!Z108)</f>
        <v>-0.31930787862791021</v>
      </c>
      <c r="AA108" s="133">
        <f>IF(AA$2,Annual!AA108-MeanTrendFinal!AA108,Annual!AA108)</f>
        <v>-0.82039087530029065</v>
      </c>
      <c r="AB108" s="133">
        <f>IF(AB$2,Annual!AB108-MeanTrendFinal!AB108,Annual!AB108)</f>
        <v>1.5657313334906409</v>
      </c>
      <c r="AC108" s="160">
        <f t="shared" si="1"/>
        <v>0.74534045819035022</v>
      </c>
      <c r="AD108" s="133">
        <f>IF(AD$2,Annual!AC108-MeanTrendFinal!AC108,Annual!AC108)</f>
        <v>-1.4721541678845895</v>
      </c>
      <c r="AE108" s="133">
        <f>IF(AE$2,Annual!AD108-MeanTrendFinal!AD108,Annual!AD108)</f>
        <v>-0.15217336159258998</v>
      </c>
    </row>
    <row r="109" spans="1:31">
      <c r="A109" t="s">
        <v>370</v>
      </c>
      <c r="B109" s="133">
        <f>IF(B$2,Annual!B109-MeanTrendFinal!B109,Annual!B109)</f>
        <v>-0.20530203847167316</v>
      </c>
      <c r="C109" s="133">
        <f>IF(C$2,Annual!C109-MeanTrendFinal!C109,Annual!C109)</f>
        <v>-0.60385706896329516</v>
      </c>
      <c r="D109" s="133">
        <f>IF(D$2,Annual!D109-MeanTrendFinal!D109,Annual!D109)</f>
        <v>-4.297146965129059</v>
      </c>
      <c r="E109" s="133">
        <f>IF(E$2,Annual!E109-MeanTrendFinal!E109,Annual!E109)</f>
        <v>-3.5431391705358237</v>
      </c>
      <c r="F109" s="133">
        <f>IF(F$2,Annual!F109-MeanTrendFinal!F109,Annual!F109)</f>
        <v>-1.0066841026716702</v>
      </c>
      <c r="G109" s="133">
        <f>IF(G$2,Annual!G109-MeanTrendFinal!G109,Annual!G109)</f>
        <v>0.43248748725431208</v>
      </c>
      <c r="H109" s="133">
        <f>IF(H$2,Annual!H109-MeanTrendFinal!H109,Annual!H109)</f>
        <v>7.8024763950046809</v>
      </c>
      <c r="I109" s="133">
        <f>IF(I$2,Annual!I109-MeanTrendFinal!I109,Annual!I109)</f>
        <v>-0.54450435538511288</v>
      </c>
      <c r="J109" s="133">
        <f>IF(J$2,Annual!J109-MeanTrendFinal!J109,Annual!J109)</f>
        <v>-0.39452318413248644</v>
      </c>
      <c r="K109" s="133">
        <f>IF(K$2,Annual!K109-MeanTrendFinal!K109,Annual!K109)</f>
        <v>0.25522283016275082</v>
      </c>
      <c r="L109" s="133">
        <f>IF(L$2,Annual!L109-MeanTrendFinal!L109,Annual!L109)</f>
        <v>0.79972718554784894</v>
      </c>
      <c r="M109" s="133">
        <f>IF(M$2,Annual!M109-MeanTrendFinal!M109,Annual!M109)</f>
        <v>-7.1402264034545055</v>
      </c>
      <c r="N109" s="133">
        <f>IF(N$2,Annual!N109-MeanTrendFinal!N109,Annual!N109)</f>
        <v>-2.9925170130688628</v>
      </c>
      <c r="O109" s="133">
        <f>IF(O$2,Annual!O109-MeanTrendFinal!O109,Annual!O109)</f>
        <v>-9.1537092940346803</v>
      </c>
      <c r="P109" s="133">
        <f>IF(P$2,Annual!P109-MeanTrendFinal!P109,Annual!P109)</f>
        <v>-7.4787884770810029</v>
      </c>
      <c r="Q109" s="133">
        <f>IF(Q$2,Annual!Q109-MeanTrendFinal!Q109,Annual!Q109)</f>
        <v>-2.1312344863138151</v>
      </c>
      <c r="R109" s="133">
        <f>IF(R$2,Annual!R109-MeanTrendFinal!R109,Annual!R109)</f>
        <v>-0.31124192421858565</v>
      </c>
      <c r="S109" s="133">
        <f>IF(S$2,Annual!S109-MeanTrendFinal!S109,Annual!S109)</f>
        <v>-0.32377683714115418</v>
      </c>
      <c r="T109" s="133">
        <f>IF(T$2,Annual!T109-MeanTrendFinal!T109,Annual!T109)</f>
        <v>1.2534912922570363E-2</v>
      </c>
      <c r="U109" s="133">
        <f>IF(U$2,Annual!U109-MeanTrendFinal!U109,Annual!U109)</f>
        <v>2.5137959859705461E-2</v>
      </c>
      <c r="V109" s="133">
        <f>IF(V$2,Annual!V109-MeanTrendFinal!V109,Annual!V109)</f>
        <v>-0.55920380487369337</v>
      </c>
      <c r="W109" s="133">
        <f>IF(W$2,Annual!W109-MeanTrendFinal!W109,Annual!W109)</f>
        <v>26.977493595921828</v>
      </c>
      <c r="X109" s="133">
        <f>IF(X$2,Annual!X109-MeanTrendFinal!X109,Annual!X109)</f>
        <v>0.84038034252997651</v>
      </c>
      <c r="Y109" s="133">
        <f>IF(Y$2,Annual!Y109-MeanTrendFinal!Y109,Annual!Y109)</f>
        <v>0.81919619290524637</v>
      </c>
      <c r="Z109" s="133">
        <f>IF(Z$2,Annual!Z109-MeanTrendFinal!Z109,Annual!Z109)</f>
        <v>-1.5903427907263676</v>
      </c>
      <c r="AA109" s="133">
        <f>IF(AA$2,Annual!AA109-MeanTrendFinal!AA109,Annual!AA109)</f>
        <v>-2.1529232710500423</v>
      </c>
      <c r="AB109" s="133">
        <f>IF(AB$2,Annual!AB109-MeanTrendFinal!AB109,Annual!AB109)</f>
        <v>1.7032751269146749</v>
      </c>
      <c r="AC109" s="160">
        <f t="shared" si="1"/>
        <v>-0.44964814413536747</v>
      </c>
      <c r="AD109" s="133">
        <f>IF(AD$2,Annual!AC109-MeanTrendFinal!AC109,Annual!AC109)</f>
        <v>-1.5076758889580102</v>
      </c>
      <c r="AE109" s="133">
        <f>IF(AE$2,Annual!AD109-MeanTrendFinal!AD109,Annual!AD109)</f>
        <v>-0.10911700213365005</v>
      </c>
    </row>
    <row r="110" spans="1:31">
      <c r="A110" t="s">
        <v>462</v>
      </c>
      <c r="B110" s="133">
        <f>IF(B$2,Annual!B110-MeanTrendFinal!B110,Annual!B110)</f>
        <v>0.39628427220156792</v>
      </c>
      <c r="C110" s="133">
        <f>IF(C$2,Annual!C110-MeanTrendFinal!C110,Annual!C110)</f>
        <v>0.4989208348955696</v>
      </c>
      <c r="D110" s="133">
        <f>IF(D$2,Annual!D110-MeanTrendFinal!D110,Annual!D110)</f>
        <v>-1.2099085400288914</v>
      </c>
      <c r="E110" s="133">
        <f>IF(E$2,Annual!E110-MeanTrendFinal!E110,Annual!E110)</f>
        <v>-0.80026874516784119</v>
      </c>
      <c r="F110" s="133">
        <f>IF(F$2,Annual!F110-MeanTrendFinal!F110,Annual!F110)</f>
        <v>-0.28865444797725104</v>
      </c>
      <c r="G110" s="133">
        <f>IF(G$2,Annual!G110-MeanTrendFinal!G110,Annual!G110)</f>
        <v>0.20946102277881673</v>
      </c>
      <c r="H110" s="133">
        <f>IF(H$2,Annual!H110-MeanTrendFinal!H110,Annual!H110)</f>
        <v>1.2375244566168166</v>
      </c>
      <c r="I110" s="133">
        <f>IF(I$2,Annual!I110-MeanTrendFinal!I110,Annual!I110)</f>
        <v>-0.20569700253645495</v>
      </c>
      <c r="J110" s="133">
        <f>IF(J$2,Annual!J110-MeanTrendFinal!J110,Annual!J110)</f>
        <v>-0.34577055468318629</v>
      </c>
      <c r="K110" s="133">
        <f>IF(K$2,Annual!K110-MeanTrendFinal!K110,Annual!K110)</f>
        <v>0.25522283016275082</v>
      </c>
      <c r="L110" s="133">
        <f>IF(L$2,Annual!L110-MeanTrendFinal!L110,Annual!L110)</f>
        <v>0.4609198326992352</v>
      </c>
      <c r="M110" s="133">
        <f>IF(M$2,Annual!M110-MeanTrendFinal!M110,Annual!M110)</f>
        <v>-7.8731105802681327</v>
      </c>
      <c r="N110" s="133">
        <f>IF(N$2,Annual!N110-MeanTrendFinal!N110,Annual!N110)</f>
        <v>-1.3617440172798645</v>
      </c>
      <c r="O110" s="133">
        <f>IF(O$2,Annual!O110-MeanTrendFinal!O110,Annual!O110)</f>
        <v>-5.5706821554811157</v>
      </c>
      <c r="P110" s="133">
        <f>IF(P$2,Annual!P110-MeanTrendFinal!P110,Annual!P110)</f>
        <v>-3.816199414885971</v>
      </c>
      <c r="Q110" s="133">
        <f>IF(Q$2,Annual!Q110-MeanTrendFinal!Q110,Annual!Q110)</f>
        <v>0.97589808452062243</v>
      </c>
      <c r="R110" s="133">
        <f>IF(R$2,Annual!R110-MeanTrendFinal!R110,Annual!R110)</f>
        <v>-0.38899427121046831</v>
      </c>
      <c r="S110" s="133">
        <f>IF(S$2,Annual!S110-MeanTrendFinal!S110,Annual!S110)</f>
        <v>-0.35056914544624251</v>
      </c>
      <c r="T110" s="133">
        <f>IF(T$2,Annual!T110-MeanTrendFinal!T110,Annual!T110)</f>
        <v>-3.8425125764238233E-2</v>
      </c>
      <c r="U110" s="133">
        <f>IF(U$2,Annual!U110-MeanTrendFinal!U110,Annual!U110)</f>
        <v>-9.9883990697037461E-2</v>
      </c>
      <c r="V110" s="133">
        <f>IF(V$2,Annual!V110-MeanTrendFinal!V110,Annual!V110)</f>
        <v>0.49944391626294737</v>
      </c>
      <c r="W110" s="133">
        <f>IF(W$2,Annual!W110-MeanTrendFinal!W110,Annual!W110)</f>
        <v>28.287763332125735</v>
      </c>
      <c r="X110" s="133">
        <f>IF(X$2,Annual!X110-MeanTrendFinal!X110,Annual!X110)</f>
        <v>0.34336790981199616</v>
      </c>
      <c r="Y110" s="133">
        <f>IF(Y$2,Annual!Y110-MeanTrendFinal!Y110,Annual!Y110)</f>
        <v>0.36388970627245698</v>
      </c>
      <c r="Z110" s="133">
        <f>IF(Z$2,Annual!Z110-MeanTrendFinal!Z110,Annual!Z110)</f>
        <v>0.2888773623805605</v>
      </c>
      <c r="AA110" s="133">
        <f>IF(AA$2,Annual!AA110-MeanTrendFinal!AA110,Annual!AA110)</f>
        <v>-0.19165236471542357</v>
      </c>
      <c r="AB110" s="133">
        <f>IF(AB$2,Annual!AB110-MeanTrendFinal!AB110,Annual!AB110)</f>
        <v>1.6972706834597275</v>
      </c>
      <c r="AC110" s="160">
        <f t="shared" si="1"/>
        <v>1.505618318744304</v>
      </c>
      <c r="AD110" s="133">
        <f>IF(AD$2,Annual!AC110-MeanTrendFinal!AC110,Annual!AC110)</f>
        <v>-1.5646302787797399</v>
      </c>
      <c r="AE110" s="133">
        <f>IF(AE$2,Annual!AD110-MeanTrendFinal!AD110,Annual!AD110)</f>
        <v>-0.22066254767943694</v>
      </c>
    </row>
    <row r="111" spans="1:31">
      <c r="A111" t="s">
        <v>652</v>
      </c>
      <c r="B111" s="133">
        <f>IF(B$2,Annual!B111-MeanTrendFinal!B111,Annual!B111)</f>
        <v>-0.14927708823209829</v>
      </c>
      <c r="C111" s="133">
        <f>IF(C$2,Annual!C111-MeanTrendFinal!C111,Annual!C111)</f>
        <v>-0.65817574124909761</v>
      </c>
      <c r="D111" s="133">
        <f>IF(D$2,Annual!D111-MeanTrendFinal!D111,Annual!D111)</f>
        <v>0.50953629088917296</v>
      </c>
      <c r="E111" s="133">
        <f>IF(E$2,Annual!E111-MeanTrendFinal!E111,Annual!E111)</f>
        <v>1.0119483889516232</v>
      </c>
      <c r="F111" s="133">
        <f>IF(F$2,Annual!F111-MeanTrendFinal!F111,Annual!F111)</f>
        <v>2.4546515562055902</v>
      </c>
      <c r="G111" s="133">
        <f>IF(G$2,Annual!G111-MeanTrendFinal!G111,Annual!G111)</f>
        <v>-2.9339036121606821E-2</v>
      </c>
      <c r="H111" s="133">
        <f>IF(H$2,Annual!H111-MeanTrendFinal!H111,Annual!H111)</f>
        <v>-4.7985571164856973</v>
      </c>
      <c r="I111" s="133">
        <f>IF(I$2,Annual!I111-MeanTrendFinal!I111,Annual!I111)</f>
        <v>-0.50697803782675666</v>
      </c>
      <c r="J111" s="133">
        <f>IF(J$2,Annual!J111-MeanTrendFinal!J111,Annual!J111)</f>
        <v>-0.5613131768307883</v>
      </c>
      <c r="K111" s="133">
        <f>IF(K$2,Annual!K111-MeanTrendFinal!K111,Annual!K111)</f>
        <v>0.25522283016275082</v>
      </c>
      <c r="L111" s="133">
        <f>IF(L$2,Annual!L111-MeanTrendFinal!L111,Annual!L111)</f>
        <v>0.76220086798956088</v>
      </c>
      <c r="M111" s="133">
        <f>IF(M$2,Annual!M111-MeanTrendFinal!M111,Annual!M111)</f>
        <v>-8.6715744684792071</v>
      </c>
      <c r="N111" s="133">
        <f>IF(N$2,Annual!N111-MeanTrendFinal!N111,Annual!N111)</f>
        <v>-1.3252420430846179</v>
      </c>
      <c r="O111" s="133">
        <f>IF(O$2,Annual!O111-MeanTrendFinal!O111,Annual!O111)</f>
        <v>-5.2976693800024819</v>
      </c>
      <c r="P111" s="133">
        <f>IF(P$2,Annual!P111-MeanTrendFinal!P111,Annual!P111)</f>
        <v>-2.5738755661631347</v>
      </c>
      <c r="Q111" s="133">
        <f>IF(Q$2,Annual!Q111-MeanTrendFinal!Q111,Annual!Q111)</f>
        <v>-2.1104073017370411</v>
      </c>
      <c r="R111" s="133">
        <f>IF(R$2,Annual!R111-MeanTrendFinal!R111,Annual!R111)</f>
        <v>-0.38877754699715605</v>
      </c>
      <c r="S111" s="133">
        <f>IF(S$2,Annual!S111-MeanTrendFinal!S111,Annual!S111)</f>
        <v>-0.35693375004120942</v>
      </c>
      <c r="T111" s="133">
        <f>IF(T$2,Annual!T111-MeanTrendFinal!T111,Annual!T111)</f>
        <v>-3.1843796955945247E-2</v>
      </c>
      <c r="U111" s="133">
        <f>IF(U$2,Annual!U111-MeanTrendFinal!U111,Annual!U111)</f>
        <v>-3.0561347584637133E-2</v>
      </c>
      <c r="V111" s="133">
        <f>IF(V$2,Annual!V111-MeanTrendFinal!V111,Annual!V111)</f>
        <v>-0.11940669652602076</v>
      </c>
      <c r="W111" s="133">
        <f>IF(W$2,Annual!W111-MeanTrendFinal!W111,Annual!W111)</f>
        <v>27.996116874447694</v>
      </c>
      <c r="X111" s="133">
        <f>IF(X$2,Annual!X111-MeanTrendFinal!X111,Annual!X111)</f>
        <v>0.38139102882890175</v>
      </c>
      <c r="Y111" s="133">
        <f>IF(Y$2,Annual!Y111-MeanTrendFinal!Y111,Annual!Y111)</f>
        <v>0.38324497068251617</v>
      </c>
      <c r="Z111" s="133">
        <f>IF(Z$2,Annual!Z111-MeanTrendFinal!Z111,Annual!Z111)</f>
        <v>-0.27392075220092238</v>
      </c>
      <c r="AA111" s="133">
        <f>IF(AA$2,Annual!AA111-MeanTrendFinal!AA111,Annual!AA111)</f>
        <v>-0.87650840725171975</v>
      </c>
      <c r="AB111" s="133">
        <f>IF(AB$2,Annual!AB111-MeanTrendFinal!AB111,Annual!AB111)</f>
        <v>1.8953749211872699</v>
      </c>
      <c r="AC111" s="160">
        <f t="shared" si="1"/>
        <v>1.0188665139355502</v>
      </c>
      <c r="AD111" s="133">
        <f>IF(AD$2,Annual!AC111-MeanTrendFinal!AC111,Annual!AC111)</f>
        <v>-1.7794192828805695</v>
      </c>
      <c r="AE111" s="133">
        <f>IF(AE$2,Annual!AD111-MeanTrendFinal!AD111,Annual!AD111)</f>
        <v>-0.20939024333823997</v>
      </c>
    </row>
    <row r="112" spans="1:31">
      <c r="A112" t="s">
        <v>653</v>
      </c>
      <c r="B112" s="133">
        <f>IF(B$2,Annual!B112-MeanTrendFinal!B112,Annual!B112)</f>
        <v>-0.31305612818202777</v>
      </c>
      <c r="C112" s="133">
        <f>IF(C$2,Annual!C112-MeanTrendFinal!C112,Annual!C112)</f>
        <v>7.8105760063676755E-2</v>
      </c>
      <c r="D112" s="133">
        <f>IF(D$2,Annual!D112-MeanTrendFinal!D112,Annual!D112)</f>
        <v>-2.6271131578612312</v>
      </c>
      <c r="E112" s="133">
        <f>IF(E$2,Annual!E112-MeanTrendFinal!E112,Annual!E112)</f>
        <v>-1.5931461865982328</v>
      </c>
      <c r="F112" s="133">
        <f>IF(F$2,Annual!F112-MeanTrendFinal!F112,Annual!F112)</f>
        <v>-1.0292370676511382</v>
      </c>
      <c r="G112" s="133">
        <f>IF(G$2,Annual!G112-MeanTrendFinal!G112,Annual!G112)</f>
        <v>-5.5004243757190263E-2</v>
      </c>
      <c r="H112" s="133">
        <f>IF(H$2,Annual!H112-MeanTrendFinal!H112,Annual!H112)</f>
        <v>0.55904276693125499</v>
      </c>
      <c r="I112" s="133">
        <f>IF(I$2,Annual!I112-MeanTrendFinal!I112,Annual!I112)</f>
        <v>-0.71345279626316016</v>
      </c>
      <c r="J112" s="133">
        <f>IF(J$2,Annual!J112-MeanTrendFinal!J112,Annual!J112)</f>
        <v>-0.44740252995902619</v>
      </c>
      <c r="K112" s="133">
        <f>IF(K$2,Annual!K112-MeanTrendFinal!K112,Annual!K112)</f>
        <v>0.25522283016275082</v>
      </c>
      <c r="L112" s="133">
        <f>IF(L$2,Annual!L112-MeanTrendFinal!L112,Annual!L112)</f>
        <v>0.96867562642585436</v>
      </c>
      <c r="M112" s="133">
        <f>IF(M$2,Annual!M112-MeanTrendFinal!M112,Annual!M112)</f>
        <v>-7.1481252681743968</v>
      </c>
      <c r="N112" s="133">
        <f>IF(N$2,Annual!N112-MeanTrendFinal!N112,Annual!N112)</f>
        <v>2.2339783807679758</v>
      </c>
      <c r="O112" s="133">
        <f>IF(O$2,Annual!O112-MeanTrendFinal!O112,Annual!O112)</f>
        <v>-4.1605200501848429</v>
      </c>
      <c r="P112" s="133">
        <f>IF(P$2,Annual!P112-MeanTrendFinal!P112,Annual!P112)</f>
        <v>-2.6432907427308927</v>
      </c>
      <c r="Q112" s="133">
        <f>IF(Q$2,Annual!Q112-MeanTrendFinal!Q112,Annual!Q112)</f>
        <v>-1.5188413814901196</v>
      </c>
      <c r="R112" s="133">
        <f>IF(R$2,Annual!R112-MeanTrendFinal!R112,Annual!R112)</f>
        <v>-0.33960254397982675</v>
      </c>
      <c r="S112" s="133">
        <f>IF(S$2,Annual!S112-MeanTrendFinal!S112,Annual!S112)</f>
        <v>-0.36116791427011163</v>
      </c>
      <c r="T112" s="133">
        <f>IF(T$2,Annual!T112-MeanTrendFinal!T112,Annual!T112)</f>
        <v>2.1565370290289487E-2</v>
      </c>
      <c r="U112" s="133">
        <f>IF(U$2,Annual!U112-MeanTrendFinal!U112,Annual!U112)</f>
        <v>0.10470947806322783</v>
      </c>
      <c r="V112" s="133">
        <f>IF(V$2,Annual!V112-MeanTrendFinal!V112,Annual!V112)</f>
        <v>-1.6935682953827256</v>
      </c>
      <c r="W112" s="133">
        <f>IF(W$2,Annual!W112-MeanTrendFinal!W112,Annual!W112)</f>
        <v>18.655661975058877</v>
      </c>
      <c r="X112" s="133">
        <f>IF(X$2,Annual!X112-MeanTrendFinal!X112,Annual!X112)</f>
        <v>0.69224585045037745</v>
      </c>
      <c r="Y112" s="133">
        <f>IF(Y$2,Annual!Y112-MeanTrendFinal!Y112,Annual!Y112)</f>
        <v>0.72159843566281723</v>
      </c>
      <c r="Z112" s="133">
        <f>IF(Z$2,Annual!Z112-MeanTrendFinal!Z112,Annual!Z112)</f>
        <v>1.460173630476163</v>
      </c>
      <c r="AA112" s="133">
        <f>IF(AA$2,Annual!AA112-MeanTrendFinal!AA112,Annual!AA112)</f>
        <v>0.80994841838895582</v>
      </c>
      <c r="AB112" s="133">
        <f>IF(AB$2,Annual!AB112-MeanTrendFinal!AB112,Annual!AB112)</f>
        <v>2.019058787996399</v>
      </c>
      <c r="AC112" s="160">
        <f t="shared" si="1"/>
        <v>2.8290072063853549</v>
      </c>
      <c r="AD112" s="133">
        <f>IF(AD$2,Annual!AC112-MeanTrendFinal!AC112,Annual!AC112)</f>
        <v>-1.8592014530797192</v>
      </c>
      <c r="AE112" s="133">
        <f>IF(AE$2,Annual!AD112-MeanTrendFinal!AD112,Annual!AD112)</f>
        <v>-0.32996835883032716</v>
      </c>
    </row>
    <row r="113" spans="1:31">
      <c r="A113" t="s">
        <v>654</v>
      </c>
      <c r="B113" s="133">
        <f>IF(B$2,Annual!B113-MeanTrendFinal!B113,Annual!B113)</f>
        <v>0.48025152147962868</v>
      </c>
      <c r="C113" s="133">
        <f>IF(C$2,Annual!C113-MeanTrendFinal!C113,Annual!C113)</f>
        <v>-0.2436201344334723</v>
      </c>
      <c r="D113" s="133">
        <f>IF(D$2,Annual!D113-MeanTrendFinal!D113,Annual!D113)</f>
        <v>4.1246981734923338</v>
      </c>
      <c r="E113" s="133">
        <f>IF(E$2,Annual!E113-MeanTrendFinal!E113,Annual!E113)</f>
        <v>3.8492961427114096</v>
      </c>
      <c r="F113" s="133">
        <f>IF(F$2,Annual!F113-MeanTrendFinal!F113,Annual!F113)</f>
        <v>4.171040661852885</v>
      </c>
      <c r="G113" s="133">
        <f>IF(G$2,Annual!G113-MeanTrendFinal!G113,Annual!G113)</f>
        <v>-0.52653809520124062</v>
      </c>
      <c r="H113" s="133">
        <f>IF(H$2,Annual!H113-MeanTrendFinal!H113,Annual!H113)</f>
        <v>-3.5309710556495739</v>
      </c>
      <c r="I113" s="133">
        <f>IF(I$2,Annual!I113-MeanTrendFinal!I113,Annual!I113)</f>
        <v>0.20757470462342409</v>
      </c>
      <c r="J113" s="133">
        <f>IF(J$2,Annual!J113-MeanTrendFinal!J113,Annual!J113)</f>
        <v>-2.3203844349881098E-2</v>
      </c>
      <c r="K113" s="133">
        <f>IF(K$2,Annual!K113-MeanTrendFinal!K113,Annual!K113)</f>
        <v>0.25522283016275082</v>
      </c>
      <c r="L113" s="133">
        <f>IF(L$2,Annual!L113-MeanTrendFinal!L113,Annual!L113)</f>
        <v>4.7648125539330316E-2</v>
      </c>
      <c r="M113" s="133">
        <f>IF(M$2,Annual!M113-MeanTrendFinal!M113,Annual!M113)</f>
        <v>-4.0378001255715503</v>
      </c>
      <c r="N113" s="133">
        <f>IF(N$2,Annual!N113-MeanTrendFinal!N113,Annual!N113)</f>
        <v>4.4086494163710022</v>
      </c>
      <c r="O113" s="133">
        <f>IF(O$2,Annual!O113-MeanTrendFinal!O113,Annual!O113)</f>
        <v>-6.6722555868036171</v>
      </c>
      <c r="P113" s="133">
        <f>IF(P$2,Annual!P113-MeanTrendFinal!P113,Annual!P113)</f>
        <v>-6.2049136520556907</v>
      </c>
      <c r="Q113" s="133">
        <f>IF(Q$2,Annual!Q113-MeanTrendFinal!Q113,Annual!Q113)</f>
        <v>-2.5280738122960429</v>
      </c>
      <c r="R113" s="133">
        <f>IF(R$2,Annual!R113-MeanTrendFinal!R113,Annual!R113)</f>
        <v>-0.29785555373560579</v>
      </c>
      <c r="S113" s="133">
        <f>IF(S$2,Annual!S113-MeanTrendFinal!S113,Annual!S113)</f>
        <v>-0.36452434607764017</v>
      </c>
      <c r="T113" s="133">
        <f>IF(T$2,Annual!T113-MeanTrendFinal!T113,Annual!T113)</f>
        <v>6.6668792342031213E-2</v>
      </c>
      <c r="U113" s="133">
        <f>IF(U$2,Annual!U113-MeanTrendFinal!U113,Annual!U113)</f>
        <v>0.14994944965098966</v>
      </c>
      <c r="V113" s="133">
        <f>IF(V$2,Annual!V113-MeanTrendFinal!V113,Annual!V113)</f>
        <v>-1.1026865401398143</v>
      </c>
      <c r="W113" s="133">
        <f>IF(W$2,Annual!W113-MeanTrendFinal!W113,Annual!W113)</f>
        <v>18.173136375624779</v>
      </c>
      <c r="X113" s="133">
        <f>IF(X$2,Annual!X113-MeanTrendFinal!X113,Annual!X113)</f>
        <v>-0.28884352380489542</v>
      </c>
      <c r="Y113" s="133">
        <f>IF(Y$2,Annual!Y113-MeanTrendFinal!Y113,Annual!Y113)</f>
        <v>-0.19510268861702229</v>
      </c>
      <c r="Z113" s="133">
        <f>IF(Z$2,Annual!Z113-MeanTrendFinal!Z113,Annual!Z113)</f>
        <v>0.71641586642971333</v>
      </c>
      <c r="AA113" s="133">
        <f>IF(AA$2,Annual!AA113-MeanTrendFinal!AA113,Annual!AA113)</f>
        <v>-0.4984860432706455</v>
      </c>
      <c r="AB113" s="133">
        <f>IF(AB$2,Annual!AB113-MeanTrendFinal!AB113,Annual!AB113)</f>
        <v>2.6597817953823224</v>
      </c>
      <c r="AC113" s="160">
        <f t="shared" si="1"/>
        <v>2.1612957521116769</v>
      </c>
      <c r="AD113" s="133">
        <f>IF(AD$2,Annual!AC113-MeanTrendFinal!AC113,Annual!AC113)</f>
        <v>-2.3115925509471698</v>
      </c>
      <c r="AE113" s="133">
        <f>IF(AE$2,Annual!AD113-MeanTrendFinal!AD113,Annual!AD113)</f>
        <v>-0.45020472533295597</v>
      </c>
    </row>
    <row r="114" spans="1:31">
      <c r="A114" t="s">
        <v>655</v>
      </c>
      <c r="B114" s="133">
        <f>IF(B$2,Annual!B114-MeanTrendFinal!B114,Annual!B114)</f>
        <v>-0.81977446323216585</v>
      </c>
      <c r="C114" s="133">
        <f>IF(C$2,Annual!C114-MeanTrendFinal!C114,Annual!C114)</f>
        <v>-0.90860012522998268</v>
      </c>
      <c r="D114" s="133">
        <f>IF(D$2,Annual!D114-MeanTrendFinal!D114,Annual!D114)</f>
        <v>4.4649610405242584</v>
      </c>
      <c r="E114" s="133">
        <f>IF(E$2,Annual!E114-MeanTrendFinal!E114,Annual!E114)</f>
        <v>4.383747722213684</v>
      </c>
      <c r="F114" s="133">
        <f>IF(F$2,Annual!F114-MeanTrendFinal!F114,Annual!F114)</f>
        <v>4.2622915018143885</v>
      </c>
      <c r="G114" s="133">
        <f>IF(G$2,Annual!G114-MeanTrendFinal!G114,Annual!G114)</f>
        <v>-0.23639439458144684</v>
      </c>
      <c r="H114" s="133">
        <f>IF(H$2,Annual!H114-MeanTrendFinal!H114,Annual!H114)</f>
        <v>-9.5199922157299515</v>
      </c>
      <c r="I114" s="133">
        <f>IF(I$2,Annual!I114-MeanTrendFinal!I114,Annual!I114)</f>
        <v>5.2778768074176474E-3</v>
      </c>
      <c r="J114" s="133">
        <f>IF(J$2,Annual!J114-MeanTrendFinal!J114,Annual!J114)</f>
        <v>0.30515094379744145</v>
      </c>
      <c r="K114" s="133">
        <f>IF(K$2,Annual!K114-MeanTrendFinal!K114,Annual!K114)</f>
        <v>0.17971208203165245</v>
      </c>
      <c r="L114" s="133">
        <f>IF(L$2,Annual!L114-MeanTrendFinal!L114,Annual!L114)</f>
        <v>0.17443420522422967</v>
      </c>
      <c r="M114" s="133">
        <f>IF(M$2,Annual!M114-MeanTrendFinal!M114,Annual!M114)</f>
        <v>-2.6367454400554493</v>
      </c>
      <c r="N114" s="133">
        <f>IF(N$2,Annual!N114-MeanTrendFinal!N114,Annual!N114)</f>
        <v>1.4173533841947972</v>
      </c>
      <c r="O114" s="133">
        <f>IF(O$2,Annual!O114-MeanTrendFinal!O114,Annual!O114)</f>
        <v>-4.944618158663376</v>
      </c>
      <c r="P114" s="133">
        <f>IF(P$2,Annual!P114-MeanTrendFinal!P114,Annual!P114)</f>
        <v>-3.216332087104639</v>
      </c>
      <c r="Q114" s="133">
        <f>IF(Q$2,Annual!Q114-MeanTrendFinal!Q114,Annual!Q114)</f>
        <v>-0.63755958585466033</v>
      </c>
      <c r="R114" s="133">
        <f>IF(R$2,Annual!R114-MeanTrendFinal!R114,Annual!R114)</f>
        <v>-0.3258692977540032</v>
      </c>
      <c r="S114" s="133">
        <f>IF(S$2,Annual!S114-MeanTrendFinal!S114,Annual!S114)</f>
        <v>-0.36958651630128031</v>
      </c>
      <c r="T114" s="133">
        <f>IF(T$2,Annual!T114-MeanTrendFinal!T114,Annual!T114)</f>
        <v>4.3717218547280723E-2</v>
      </c>
      <c r="U114" s="133">
        <f>IF(U$2,Annual!U114-MeanTrendFinal!U114,Annual!U114)</f>
        <v>9.5955395349164974E-2</v>
      </c>
      <c r="V114" s="133">
        <f>IF(V$2,Annual!V114-MeanTrendFinal!V114,Annual!V114)</f>
        <v>-5.2627388814070253E-2</v>
      </c>
      <c r="W114" s="133">
        <f>IF(W$2,Annual!W114-MeanTrendFinal!W114,Annual!W114)</f>
        <v>18.614724640467671</v>
      </c>
      <c r="X114" s="133">
        <f>IF(X$2,Annual!X114-MeanTrendFinal!X114,Annual!X114)</f>
        <v>9.732924637162288E-2</v>
      </c>
      <c r="Y114" s="133">
        <f>IF(Y$2,Annual!Y114-MeanTrendFinal!Y114,Annual!Y114)</f>
        <v>0.15464729362970531</v>
      </c>
      <c r="Z114" s="133">
        <f>IF(Z$2,Annual!Z114-MeanTrendFinal!Z114,Annual!Z114)</f>
        <v>1.1306288758680694</v>
      </c>
      <c r="AA114" s="133">
        <f>IF(AA$2,Annual!AA114-MeanTrendFinal!AA114,Annual!AA114)</f>
        <v>0.60996144435443966</v>
      </c>
      <c r="AB114" s="133">
        <f>IF(AB$2,Annual!AB114-MeanTrendFinal!AB114,Annual!AB114)</f>
        <v>2.0415936269683339</v>
      </c>
      <c r="AC114" s="160">
        <f t="shared" si="1"/>
        <v>2.6515550713227736</v>
      </c>
      <c r="AD114" s="133">
        <f>IF(AD$2,Annual!AC114-MeanTrendFinal!AC114,Annual!AC114)</f>
        <v>-1.9508630926483095</v>
      </c>
      <c r="AE114" s="133">
        <f>IF(AE$2,Annual!AD114-MeanTrendFinal!AD114,Annual!AD114)</f>
        <v>-0.46378136197063902</v>
      </c>
    </row>
    <row r="115" spans="1:31">
      <c r="A115" t="s">
        <v>656</v>
      </c>
      <c r="B115" s="133">
        <f>IF(B$2,Annual!B115-MeanTrendFinal!B115,Annual!B115)</f>
        <v>-0.80348467681035773</v>
      </c>
      <c r="C115" s="133">
        <f>IF(C$2,Annual!C115-MeanTrendFinal!C115,Annual!C115)</f>
        <v>-0.94310364857189377</v>
      </c>
      <c r="D115" s="133">
        <f>IF(D$2,Annual!D115-MeanTrendFinal!D115,Annual!D115)</f>
        <v>4.0261161957323566</v>
      </c>
      <c r="E115" s="133">
        <f>IF(E$2,Annual!E115-MeanTrendFinal!E115,Annual!E115)</f>
        <v>3.6728382502444674</v>
      </c>
      <c r="F115" s="133">
        <f>IF(F$2,Annual!F115-MeanTrendFinal!F115,Annual!F115)</f>
        <v>3.8473179029899711</v>
      </c>
      <c r="G115" s="133">
        <f>IF(G$2,Annual!G115-MeanTrendFinal!G115,Annual!G115)</f>
        <v>-0.78299858387340171</v>
      </c>
      <c r="H115" s="133">
        <f>IF(H$2,Annual!H115-MeanTrendFinal!H115,Annual!H115)</f>
        <v>3.147269092787524</v>
      </c>
      <c r="I115" s="133">
        <f>IF(I$2,Annual!I115-MeanTrendFinal!I115,Annual!I115)</f>
        <v>0.66398803861193867</v>
      </c>
      <c r="J115" s="133">
        <f>IF(J$2,Annual!J115-MeanTrendFinal!J115,Annual!J115)</f>
        <v>0.29786471896924571</v>
      </c>
      <c r="K115" s="133">
        <f>IF(K$2,Annual!K115-MeanTrendFinal!K115,Annual!K115)</f>
        <v>9.6785332311619454E-2</v>
      </c>
      <c r="L115" s="133">
        <f>IF(L$2,Annual!L115-MeanTrendFinal!L115,Annual!L115)</f>
        <v>-0.56720270630030756</v>
      </c>
      <c r="M115" s="133">
        <f>IF(M$2,Annual!M115-MeanTrendFinal!M115,Annual!M115)</f>
        <v>2.451591991566886</v>
      </c>
      <c r="N115" s="133">
        <f>IF(N$2,Annual!N115-MeanTrendFinal!N115,Annual!N115)</f>
        <v>6.4031024435029948</v>
      </c>
      <c r="O115" s="133">
        <f>IF(O$2,Annual!O115-MeanTrendFinal!O115,Annual!O115)</f>
        <v>-3.075968236620922</v>
      </c>
      <c r="P115" s="133">
        <f>IF(P$2,Annual!P115-MeanTrendFinal!P115,Annual!P115)</f>
        <v>-0.6409430124090727</v>
      </c>
      <c r="Q115" s="133">
        <f>IF(Q$2,Annual!Q115-MeanTrendFinal!Q115,Annual!Q115)</f>
        <v>-0.54688693101570607</v>
      </c>
      <c r="R115" s="133">
        <f>IF(R$2,Annual!R115-MeanTrendFinal!R115,Annual!R115)</f>
        <v>-0.34608127061547855</v>
      </c>
      <c r="S115" s="133">
        <f>IF(S$2,Annual!S115-MeanTrendFinal!S115,Annual!S115)</f>
        <v>-0.37092963500109738</v>
      </c>
      <c r="T115" s="133">
        <f>IF(T$2,Annual!T115-MeanTrendFinal!T115,Annual!T115)</f>
        <v>2.4848364385614607E-2</v>
      </c>
      <c r="U115" s="133">
        <f>IF(U$2,Annual!U115-MeanTrendFinal!U115,Annual!U115)</f>
        <v>5.198595522983851E-3</v>
      </c>
      <c r="V115" s="133">
        <f>IF(V$2,Annual!V115-MeanTrendFinal!V115,Annual!V115)</f>
        <v>-0.81203912604775419</v>
      </c>
      <c r="W115" s="133">
        <f>IF(W$2,Annual!W115-MeanTrendFinal!W115,Annual!W115)</f>
        <v>17.166072156196833</v>
      </c>
      <c r="X115" s="133">
        <f>IF(X$2,Annual!X115-MeanTrendFinal!X115,Annual!X115)</f>
        <v>-0.33305860238688378</v>
      </c>
      <c r="Y115" s="133">
        <f>IF(Y$2,Annual!Y115-MeanTrendFinal!Y115,Annual!Y115)</f>
        <v>-0.27538238334767839</v>
      </c>
      <c r="Z115" s="133">
        <f>IF(Z$2,Annual!Z115-MeanTrendFinal!Z115,Annual!Z115)</f>
        <v>-0.58488768257194579</v>
      </c>
      <c r="AA115" s="133">
        <f>IF(AA$2,Annual!AA115-MeanTrendFinal!AA115,Annual!AA115)</f>
        <v>-0.59951293867783306</v>
      </c>
      <c r="AB115" s="133">
        <f>IF(AB$2,Annual!AB115-MeanTrendFinal!AB115,Annual!AB115)</f>
        <v>1.6115977613332602</v>
      </c>
      <c r="AC115" s="160">
        <f t="shared" si="1"/>
        <v>1.0120848226554271</v>
      </c>
      <c r="AD115" s="133">
        <f>IF(AD$2,Annual!AC115-MeanTrendFinal!AC115,Annual!AC115)</f>
        <v>-1.4767392405959292</v>
      </c>
      <c r="AE115" s="133">
        <f>IF(AE$2,Annual!AD115-MeanTrendFinal!AD115,Annual!AD115)</f>
        <v>-0.53645950723430003</v>
      </c>
    </row>
    <row r="116" spans="1:31">
      <c r="A116" t="s">
        <v>657</v>
      </c>
      <c r="B116" s="133">
        <f>IF(B$2,Annual!B116-MeanTrendFinal!B116,Annual!B116)</f>
        <v>-0.41936231831508197</v>
      </c>
      <c r="C116" s="133">
        <f>IF(C$2,Annual!C116-MeanTrendFinal!C116,Annual!C116)</f>
        <v>-0.72763049461140561</v>
      </c>
      <c r="D116" s="133">
        <f>IF(D$2,Annual!D116-MeanTrendFinal!D116,Annual!D116)</f>
        <v>4.464373946294927</v>
      </c>
      <c r="E116" s="133">
        <f>IF(E$2,Annual!E116-MeanTrendFinal!E116,Annual!E116)</f>
        <v>4.3620539023204401</v>
      </c>
      <c r="F116" s="133">
        <f>IF(F$2,Annual!F116-MeanTrendFinal!F116,Annual!F116)</f>
        <v>4.747751569653019</v>
      </c>
      <c r="G116" s="133">
        <f>IF(G$2,Annual!G116-MeanTrendFinal!G116,Annual!G116)</f>
        <v>-1.3516741870338307</v>
      </c>
      <c r="H116" s="133">
        <f>IF(H$2,Annual!H116-MeanTrendFinal!H116,Annual!H116)</f>
        <v>-1.413258549850178</v>
      </c>
      <c r="I116" s="133">
        <f>IF(I$2,Annual!I116-MeanTrendFinal!I116,Annual!I116)</f>
        <v>0.76455102420540511</v>
      </c>
      <c r="J116" s="133">
        <f>IF(J$2,Annual!J116-MeanTrendFinal!J116,Annual!J116)</f>
        <v>0.90211333677998884</v>
      </c>
      <c r="K116" s="133">
        <f>IF(K$2,Annual!K116-MeanTrendFinal!K116,Annual!K116)</f>
        <v>1.5986554758972149E-2</v>
      </c>
      <c r="L116" s="133">
        <f>IF(L$2,Annual!L116-MeanTrendFinal!L116,Annual!L116)</f>
        <v>-0.74856446944642208</v>
      </c>
      <c r="M116" s="133">
        <f>IF(M$2,Annual!M116-MeanTrendFinal!M116,Annual!M116)</f>
        <v>2.2874557216438802</v>
      </c>
      <c r="N116" s="133">
        <f>IF(N$2,Annual!N116-MeanTrendFinal!N116,Annual!N116)</f>
        <v>0.27021736128425289</v>
      </c>
      <c r="O116" s="133">
        <f>IF(O$2,Annual!O116-MeanTrendFinal!O116,Annual!O116)</f>
        <v>-1.6746595762124796</v>
      </c>
      <c r="P116" s="133">
        <f>IF(P$2,Annual!P116-MeanTrendFinal!P116,Annual!P116)</f>
        <v>0.19106053677212537</v>
      </c>
      <c r="Q116" s="133">
        <f>IF(Q$2,Annual!Q116-MeanTrendFinal!Q116,Annual!Q116)</f>
        <v>-0.13773476811297769</v>
      </c>
      <c r="R116" s="133">
        <f>IF(R$2,Annual!R116-MeanTrendFinal!R116,Annual!R116)</f>
        <v>-0.4022187260473612</v>
      </c>
      <c r="S116" s="133">
        <f>IF(S$2,Annual!S116-MeanTrendFinal!S116,Annual!S116)</f>
        <v>-0.37284248078864324</v>
      </c>
      <c r="T116" s="133">
        <f>IF(T$2,Annual!T116-MeanTrendFinal!T116,Annual!T116)</f>
        <v>-2.9376245258729172E-2</v>
      </c>
      <c r="U116" s="133">
        <f>IF(U$2,Annual!U116-MeanTrendFinal!U116,Annual!U116)</f>
        <v>-0.33164374887144277</v>
      </c>
      <c r="V116" s="133">
        <f>IF(V$2,Annual!V116-MeanTrendFinal!V116,Annual!V116)</f>
        <v>0.25624254637636645</v>
      </c>
      <c r="W116" s="133">
        <f>IF(W$2,Annual!W116-MeanTrendFinal!W116,Annual!W116)</f>
        <v>12.624953086919959</v>
      </c>
      <c r="X116" s="133">
        <f>IF(X$2,Annual!X116-MeanTrendFinal!X116,Annual!X116)</f>
        <v>-0.37891441523518932</v>
      </c>
      <c r="Y116" s="133">
        <f>IF(Y$2,Annual!Y116-MeanTrendFinal!Y116,Annual!Y116)</f>
        <v>-0.41149245039018367</v>
      </c>
      <c r="Z116" s="133">
        <f>IF(Z$2,Annual!Z116-MeanTrendFinal!Z116,Annual!Z116)</f>
        <v>-0.65156430767837037</v>
      </c>
      <c r="AA116" s="133">
        <f>IF(AA$2,Annual!AA116-MeanTrendFinal!AA116,Annual!AA116)</f>
        <v>-0.71836088187234282</v>
      </c>
      <c r="AB116" s="133">
        <f>IF(AB$2,Annual!AB116-MeanTrendFinal!AB116,Annual!AB116)</f>
        <v>1.7398153891940833</v>
      </c>
      <c r="AC116" s="160">
        <f t="shared" si="1"/>
        <v>1.0214545073217405</v>
      </c>
      <c r="AD116" s="133">
        <f>IF(AD$2,Annual!AC116-MeanTrendFinal!AC116,Annual!AC116)</f>
        <v>-1.5917084809259583</v>
      </c>
      <c r="AE116" s="133">
        <f>IF(AE$2,Annual!AD116-MeanTrendFinal!AD116,Annual!AD116)</f>
        <v>-0.58432643628468295</v>
      </c>
    </row>
    <row r="117" spans="1:31">
      <c r="A117" t="s">
        <v>658</v>
      </c>
      <c r="B117" s="133">
        <f>IF(B$2,Annual!B117-MeanTrendFinal!B117,Annual!B117)</f>
        <v>-0.93408627651344178</v>
      </c>
      <c r="C117" s="133">
        <f>IF(C$2,Annual!C117-MeanTrendFinal!C117,Annual!C117)</f>
        <v>-0.7878216768230164</v>
      </c>
      <c r="D117" s="133">
        <f>IF(D$2,Annual!D117-MeanTrendFinal!D117,Annual!D117)</f>
        <v>4.4148170209359705</v>
      </c>
      <c r="E117" s="133">
        <f>IF(E$2,Annual!E117-MeanTrendFinal!E117,Annual!E117)</f>
        <v>4.7190243310408277</v>
      </c>
      <c r="F117" s="133">
        <f>IF(F$2,Annual!F117-MeanTrendFinal!F117,Annual!F117)</f>
        <v>4.2689742505285722</v>
      </c>
      <c r="G117" s="133">
        <f>IF(G$2,Annual!G117-MeanTrendFinal!G117,Annual!G117)</f>
        <v>-0.75258511055992861</v>
      </c>
      <c r="H117" s="133">
        <f>IF(H$2,Annual!H117-MeanTrendFinal!H117,Annual!H117)</f>
        <v>-9.7698023031567676</v>
      </c>
      <c r="I117" s="133">
        <f>IF(I$2,Annual!I117-MeanTrendFinal!I117,Annual!I117)</f>
        <v>4.5545982750726188E-2</v>
      </c>
      <c r="J117" s="133">
        <f>IF(J$2,Annual!J117-MeanTrendFinal!J117,Annual!J117)</f>
        <v>5.6650948027206494E-2</v>
      </c>
      <c r="K117" s="133">
        <f>IF(K$2,Annual!K117-MeanTrendFinal!K117,Annual!K117)</f>
        <v>-7.4722681494978516E-2</v>
      </c>
      <c r="L117" s="133">
        <f>IF(L$2,Annual!L117-MeanTrendFinal!L117,Annual!L117)</f>
        <v>-0.12026866424573024</v>
      </c>
      <c r="M117" s="133">
        <f>IF(M$2,Annual!M117-MeanTrendFinal!M117,Annual!M117)</f>
        <v>4.7316725266443882</v>
      </c>
      <c r="N117" s="133">
        <f>IF(N$2,Annual!N117-MeanTrendFinal!N117,Annual!N117)</f>
        <v>3.6355010131730481</v>
      </c>
      <c r="O117" s="133">
        <f>IF(O$2,Annual!O117-MeanTrendFinal!O117,Annual!O117)</f>
        <v>-4.7775684148927944</v>
      </c>
      <c r="P117" s="133">
        <f>IF(P$2,Annual!P117-MeanTrendFinal!P117,Annual!P117)</f>
        <v>-2.7199245327566306</v>
      </c>
      <c r="Q117" s="133">
        <f>IF(Q$2,Annual!Q117-MeanTrendFinal!Q117,Annual!Q117)</f>
        <v>-0.79160868518306415</v>
      </c>
      <c r="R117" s="133">
        <f>IF(R$2,Annual!R117-MeanTrendFinal!R117,Annual!R117)</f>
        <v>-0.4130498662892888</v>
      </c>
      <c r="S117" s="133">
        <f>IF(S$2,Annual!S117-MeanTrendFinal!S117,Annual!S117)</f>
        <v>-0.37133342629853566</v>
      </c>
      <c r="T117" s="133">
        <f>IF(T$2,Annual!T117-MeanTrendFinal!T117,Annual!T117)</f>
        <v>-4.171643999074981E-2</v>
      </c>
      <c r="U117" s="133">
        <f>IF(U$2,Annual!U117-MeanTrendFinal!U117,Annual!U117)</f>
        <v>-0.35360063605764935</v>
      </c>
      <c r="V117" s="133">
        <f>IF(V$2,Annual!V117-MeanTrendFinal!V117,Annual!V117)</f>
        <v>-1.3030136253525735</v>
      </c>
      <c r="W117" s="133">
        <f>IF(W$2,Annual!W117-MeanTrendFinal!W117,Annual!W117)</f>
        <v>16.26254134977097</v>
      </c>
      <c r="X117" s="133">
        <f>IF(X$2,Annual!X117-MeanTrendFinal!X117,Annual!X117)</f>
        <v>0.18228501533863284</v>
      </c>
      <c r="Y117" s="133">
        <f>IF(Y$2,Annual!Y117-MeanTrendFinal!Y117,Annual!Y117)</f>
        <v>0.21228066838303505</v>
      </c>
      <c r="Z117" s="133">
        <f>IF(Z$2,Annual!Z117-MeanTrendFinal!Z117,Annual!Z117)</f>
        <v>0.31237133147749319</v>
      </c>
      <c r="AA117" s="133">
        <f>IF(AA$2,Annual!AA117-MeanTrendFinal!AA117,Annual!AA117)</f>
        <v>0.36998796128773392</v>
      </c>
      <c r="AB117" s="133">
        <f>IF(AB$2,Annual!AB117-MeanTrendFinal!AB117,Annual!AB117)</f>
        <v>1.6914484949625583</v>
      </c>
      <c r="AC117" s="160">
        <f t="shared" si="1"/>
        <v>2.0614364562502923</v>
      </c>
      <c r="AD117" s="133">
        <f>IF(AD$2,Annual!AC117-MeanTrendFinal!AC117,Annual!AC117)</f>
        <v>-1.4251436834558495</v>
      </c>
      <c r="AE117" s="133">
        <f>IF(AE$2,Annual!AD117-MeanTrendFinal!AD117,Annual!AD117)</f>
        <v>-0.62361801922677396</v>
      </c>
    </row>
    <row r="118" spans="1:31">
      <c r="A118" t="s">
        <v>659</v>
      </c>
      <c r="B118" s="133">
        <f>IF(B$2,Annual!B118-MeanTrendFinal!B118,Annual!B118)</f>
        <v>1.5129866602008213E-2</v>
      </c>
      <c r="C118" s="133">
        <f>IF(C$2,Annual!C118-MeanTrendFinal!C118,Annual!C118)</f>
        <v>4.3346413237413728E-2</v>
      </c>
      <c r="D118" s="133">
        <f>IF(D$2,Annual!D118-MeanTrendFinal!D118,Annual!D118)</f>
        <v>4.3338152158721641</v>
      </c>
      <c r="E118" s="133">
        <f>IF(E$2,Annual!E118-MeanTrendFinal!E118,Annual!E118)</f>
        <v>4.5977809170326509</v>
      </c>
      <c r="F118" s="133">
        <f>IF(F$2,Annual!F118-MeanTrendFinal!F118,Annual!F118)</f>
        <v>4.4945296598127698</v>
      </c>
      <c r="G118" s="133">
        <f>IF(G$2,Annual!G118-MeanTrendFinal!G118,Annual!G118)</f>
        <v>-1.0183475649883262</v>
      </c>
      <c r="H118" s="133">
        <f>IF(H$2,Annual!H118-MeanTrendFinal!H118,Annual!H118)</f>
        <v>3.758946132366197</v>
      </c>
      <c r="I118" s="133">
        <f>IF(I$2,Annual!I118-MeanTrendFinal!I118,Annual!I118)</f>
        <v>0.56118935069058151</v>
      </c>
      <c r="J118" s="133">
        <f>IF(J$2,Annual!J118-MeanTrendFinal!J118,Annual!J118)</f>
        <v>0.59500184234895503</v>
      </c>
      <c r="K118" s="133">
        <f>IF(K$2,Annual!K118-MeanTrendFinal!K118,Annual!K118)</f>
        <v>-0.21423692237376291</v>
      </c>
      <c r="L118" s="133">
        <f>IF(L$2,Annual!L118-MeanTrendFinal!L118,Annual!L118)</f>
        <v>-0.77542627306428347</v>
      </c>
      <c r="M118" s="133">
        <f>IF(M$2,Annual!M118-MeanTrendFinal!M118,Annual!M118)</f>
        <v>2.666612808552884</v>
      </c>
      <c r="N118" s="133">
        <f>IF(N$2,Annual!N118-MeanTrendFinal!N118,Annual!N118)</f>
        <v>3.4767964785501704</v>
      </c>
      <c r="O118" s="133">
        <f>IF(O$2,Annual!O118-MeanTrendFinal!O118,Annual!O118)</f>
        <v>-4.1827957796145459</v>
      </c>
      <c r="P118" s="133">
        <f>IF(P$2,Annual!P118-MeanTrendFinal!P118,Annual!P118)</f>
        <v>-1.6362396326268842</v>
      </c>
      <c r="Q118" s="133">
        <f>IF(Q$2,Annual!Q118-MeanTrendFinal!Q118,Annual!Q118)</f>
        <v>-3.1955782652196376</v>
      </c>
      <c r="R118" s="133">
        <f>IF(R$2,Annual!R118-MeanTrendFinal!R118,Annual!R118)</f>
        <v>-0.33862359063108538</v>
      </c>
      <c r="S118" s="133">
        <f>IF(S$2,Annual!S118-MeanTrendFinal!S118,Annual!S118)</f>
        <v>-0.37085711582075037</v>
      </c>
      <c r="T118" s="133">
        <f>IF(T$2,Annual!T118-MeanTrendFinal!T118,Annual!T118)</f>
        <v>3.2233525189654944E-2</v>
      </c>
      <c r="U118" s="133">
        <f>IF(U$2,Annual!U118-MeanTrendFinal!U118,Annual!U118)</f>
        <v>-0.42282388126318438</v>
      </c>
      <c r="V118" s="133">
        <f>IF(V$2,Annual!V118-MeanTrendFinal!V118,Annual!V118)</f>
        <v>-4.8136284960803195</v>
      </c>
      <c r="W118" s="133">
        <f>IF(W$2,Annual!W118-MeanTrendFinal!W118,Annual!W118)</f>
        <v>14.971183498745802</v>
      </c>
      <c r="X118" s="133">
        <f>IF(X$2,Annual!X118-MeanTrendFinal!X118,Annual!X118)</f>
        <v>-0.20263459675844597</v>
      </c>
      <c r="Y118" s="133">
        <f>IF(Y$2,Annual!Y118-MeanTrendFinal!Y118,Annual!Y118)</f>
        <v>-0.18230548469060437</v>
      </c>
      <c r="Z118" s="133">
        <f>IF(Z$2,Annual!Z118-MeanTrendFinal!Z118,Annual!Z118)</f>
        <v>0.26626619019879172</v>
      </c>
      <c r="AA118" s="133">
        <f>IF(AA$2,Annual!AA118-MeanTrendFinal!AA118,Annual!AA118)</f>
        <v>0.49196941165791941</v>
      </c>
      <c r="AB118" s="133">
        <f>IF(AB$2,Annual!AB118-MeanTrendFinal!AB118,Annual!AB118)</f>
        <v>1.5994082130865097</v>
      </c>
      <c r="AC118" s="160">
        <f t="shared" si="1"/>
        <v>2.0913776247444291</v>
      </c>
      <c r="AD118" s="133">
        <f>IF(AD$2,Annual!AC118-MeanTrendFinal!AC118,Annual!AC118)</f>
        <v>-1.6127530820527394</v>
      </c>
      <c r="AE118" s="133">
        <f>IF(AE$2,Annual!AD118-MeanTrendFinal!AD118,Annual!AD118)</f>
        <v>-0.64288415684334999</v>
      </c>
    </row>
    <row r="119" spans="1:31">
      <c r="A119" t="s">
        <v>665</v>
      </c>
      <c r="B119" s="133">
        <f>IF(B$2,Annual!B119-MeanTrendFinal!B119,Annual!B119)</f>
        <v>-8.1566260417405112E-2</v>
      </c>
      <c r="C119" s="133">
        <f>IF(C$2,Annual!C119-MeanTrendFinal!C119,Annual!C119)</f>
        <v>-0.23075045886005974</v>
      </c>
      <c r="D119" s="133">
        <f>IF(D$2,Annual!D119-MeanTrendFinal!D119,Annual!D119)</f>
        <v>6.8572354472287316</v>
      </c>
      <c r="E119" s="133">
        <f>IF(E$2,Annual!E119-MeanTrendFinal!E119,Annual!E119)</f>
        <v>6.4719272711506619</v>
      </c>
      <c r="F119" s="133">
        <f>IF(F$2,Annual!F119-MeanTrendFinal!F119,Annual!F119)</f>
        <v>4.8023725394332359</v>
      </c>
      <c r="G119" s="133">
        <f>IF(G$2,Annual!G119-MeanTrendFinal!G119,Annual!G119)</f>
        <v>-7.7696179033432511E-2</v>
      </c>
      <c r="H119" s="133">
        <f>IF(H$2,Annual!H119-MeanTrendFinal!H119,Annual!H119)</f>
        <v>-2.2623625672203724</v>
      </c>
      <c r="I119" s="133">
        <f>IF(I$2,Annual!I119-MeanTrendFinal!I119,Annual!I119)</f>
        <v>-0.2823071275495096</v>
      </c>
      <c r="J119" s="133">
        <f>IF(J$2,Annual!J119-MeanTrendFinal!J119,Annual!J119)</f>
        <v>0.48750061794320676</v>
      </c>
      <c r="K119" s="133">
        <f>IF(K$2,Annual!K119-MeanTrendFinal!K119,Annual!K119)</f>
        <v>-0.22556121803445495</v>
      </c>
      <c r="L119" s="133">
        <f>IF(L$2,Annual!L119-MeanTrendFinal!L119,Annual!L119)</f>
        <v>5.6745909515029141E-2</v>
      </c>
      <c r="M119" s="133">
        <f>IF(M$2,Annual!M119-MeanTrendFinal!M119,Annual!M119)</f>
        <v>1.8346868888953622</v>
      </c>
      <c r="N119" s="133">
        <f>IF(N$2,Annual!N119-MeanTrendFinal!N119,Annual!N119)</f>
        <v>4.0449896220879467</v>
      </c>
      <c r="O119" s="133">
        <f>IF(O$2,Annual!O119-MeanTrendFinal!O119,Annual!O119)</f>
        <v>-2.2558092324149857</v>
      </c>
      <c r="P119" s="133">
        <f>IF(P$2,Annual!P119-MeanTrendFinal!P119,Annual!P119)</f>
        <v>0.75828947170156469</v>
      </c>
      <c r="Q119" s="133">
        <f>IF(Q$2,Annual!Q119-MeanTrendFinal!Q119,Annual!Q119)</f>
        <v>-0.8545647949222257</v>
      </c>
      <c r="R119" s="133">
        <f>IF(R$2,Annual!R119-MeanTrendFinal!R119,Annual!R119)</f>
        <v>-0.30058138761603626</v>
      </c>
      <c r="S119" s="133">
        <f>IF(S$2,Annual!S119-MeanTrendFinal!S119,Annual!S119)</f>
        <v>-0.36479209038331817</v>
      </c>
      <c r="T119" s="133">
        <f>IF(T$2,Annual!T119-MeanTrendFinal!T119,Annual!T119)</f>
        <v>6.4210702767270367E-2</v>
      </c>
      <c r="U119" s="133">
        <f>IF(U$2,Annual!U119-MeanTrendFinal!U119,Annual!U119)</f>
        <v>-0.85822703946325873</v>
      </c>
      <c r="V119" s="133">
        <f>IF(V$2,Annual!V119-MeanTrendFinal!V119,Annual!V119)</f>
        <v>-5.5888015676595799</v>
      </c>
      <c r="W119" s="133">
        <f>IF(W$2,Annual!W119-MeanTrendFinal!W119,Annual!W119)</f>
        <v>5.4914152569895123</v>
      </c>
      <c r="X119" s="133">
        <f>IF(X$2,Annual!X119-MeanTrendFinal!X119,Annual!X119)</f>
        <v>0.6543979546227634</v>
      </c>
      <c r="Y119" s="133">
        <f>IF(Y$2,Annual!Y119-MeanTrendFinal!Y119,Annual!Y119)</f>
        <v>0.73120555672194698</v>
      </c>
      <c r="Z119" s="133">
        <f>IF(Z$2,Annual!Z119-MeanTrendFinal!Z119,Annual!Z119)</f>
        <v>0.30467767084593333</v>
      </c>
      <c r="AA119" s="133">
        <f>IF(AA$2,Annual!AA119-MeanTrendFinal!AA119,Annual!AA119)</f>
        <v>0.23308994064603894</v>
      </c>
      <c r="AB119" s="133">
        <f>IF(AB$2,Annual!AB119-MeanTrendFinal!AB119,Annual!AB119)</f>
        <v>1.9727454745182733</v>
      </c>
      <c r="AC119" s="160">
        <f t="shared" si="1"/>
        <v>2.2058354151643123</v>
      </c>
      <c r="AD119" s="133">
        <f>IF(AD$2,Annual!AC119-MeanTrendFinal!AC119,Annual!AC119)</f>
        <v>-1.8796035769294193</v>
      </c>
      <c r="AE119" s="133">
        <f>IF(AE$2,Annual!AD119-MeanTrendFinal!AD119,Annual!AD119)</f>
        <v>-0.66139730564286003</v>
      </c>
    </row>
    <row r="120" spans="1:31">
      <c r="A120" t="s">
        <v>666</v>
      </c>
      <c r="B120" s="133">
        <f>IF(B$2,Annual!B120-MeanTrendFinal!B120,Annual!B120)</f>
        <v>-0.78121626881136452</v>
      </c>
      <c r="C120" s="133">
        <f>IF(C$2,Annual!C120-MeanTrendFinal!C120,Annual!C120)</f>
        <v>-0.96954356628205751</v>
      </c>
      <c r="D120" s="133">
        <f>IF(D$2,Annual!D120-MeanTrendFinal!D120,Annual!D120)</f>
        <v>5.9488517917275203</v>
      </c>
      <c r="E120" s="133">
        <f>IF(E$2,Annual!E120-MeanTrendFinal!E120,Annual!E120)</f>
        <v>5.7806443291833602</v>
      </c>
      <c r="F120" s="133">
        <f>IF(F$2,Annual!F120-MeanTrendFinal!F120,Annual!F120)</f>
        <v>4.2910821018790557</v>
      </c>
      <c r="G120" s="133">
        <f>IF(G$2,Annual!G120-MeanTrendFinal!G120,Annual!G120)</f>
        <v>-2.1149655197786728</v>
      </c>
      <c r="H120" s="133">
        <f>IF(H$2,Annual!H120-MeanTrendFinal!H120,Annual!H120)</f>
        <v>-3.769930456131882</v>
      </c>
      <c r="I120" s="133">
        <f>IF(I$2,Annual!I120-MeanTrendFinal!I120,Annual!I120)</f>
        <v>0.47638428156311219</v>
      </c>
      <c r="J120" s="133">
        <f>IF(J$2,Annual!J120-MeanTrendFinal!J120,Annual!J120)</f>
        <v>0.62550095240883341</v>
      </c>
      <c r="K120" s="133">
        <f>IF(K$2,Annual!K120-MeanTrendFinal!K120,Annual!K120)</f>
        <v>-0.22556121803445495</v>
      </c>
      <c r="L120" s="133">
        <f>IF(L$2,Annual!L120-MeanTrendFinal!L120,Annual!L120)</f>
        <v>-0.70194549959755426</v>
      </c>
      <c r="M120" s="133">
        <f>IF(M$2,Annual!M120-MeanTrendFinal!M120,Annual!M120)</f>
        <v>-1.2125097685010928</v>
      </c>
      <c r="N120" s="133">
        <f>IF(N$2,Annual!N120-MeanTrendFinal!N120,Annual!N120)</f>
        <v>-1.320467584046181</v>
      </c>
      <c r="O120" s="133">
        <f>IF(O$2,Annual!O120-MeanTrendFinal!O120,Annual!O120)</f>
        <v>-2.3646739206465646</v>
      </c>
      <c r="P120" s="133">
        <f>IF(P$2,Annual!P120-MeanTrendFinal!P120,Annual!P120)</f>
        <v>-0.26323066267211553</v>
      </c>
      <c r="Q120" s="133">
        <f>IF(Q$2,Annual!Q120-MeanTrendFinal!Q120,Annual!Q120)</f>
        <v>0.61783367856673976</v>
      </c>
      <c r="R120" s="133">
        <f>IF(R$2,Annual!R120-MeanTrendFinal!R120,Annual!R120)</f>
        <v>-0.34751831378822234</v>
      </c>
      <c r="S120" s="133">
        <f>IF(S$2,Annual!S120-MeanTrendFinal!S120,Annual!S120)</f>
        <v>-0.36005322671079232</v>
      </c>
      <c r="T120" s="133">
        <f>IF(T$2,Annual!T120-MeanTrendFinal!T120,Annual!T120)</f>
        <v>1.2534912922570363E-2</v>
      </c>
      <c r="U120" s="133">
        <f>IF(U$2,Annual!U120-MeanTrendFinal!U120,Annual!U120)</f>
        <v>-0.67252532786062602</v>
      </c>
      <c r="V120" s="133">
        <f>IF(V$2,Annual!V120-MeanTrendFinal!V120,Annual!V120)</f>
        <v>-1.1475534608694391</v>
      </c>
      <c r="W120" s="133">
        <f>IF(W$2,Annual!W120-MeanTrendFinal!W120,Annual!W120)</f>
        <v>9.7647297897560748</v>
      </c>
      <c r="X120" s="133">
        <f>IF(X$2,Annual!X120-MeanTrendFinal!X120,Annual!X120)</f>
        <v>-0.84225188212710034</v>
      </c>
      <c r="Y120" s="133">
        <f>IF(Y$2,Annual!Y120-MeanTrendFinal!Y120,Annual!Y120)</f>
        <v>-0.83305553339090366</v>
      </c>
      <c r="Z120" s="133">
        <f>IF(Z$2,Annual!Z120-MeanTrendFinal!Z120,Annual!Z120)</f>
        <v>1.0614364386916009</v>
      </c>
      <c r="AA120" s="133">
        <f>IF(AA$2,Annual!AA120-MeanTrendFinal!AA120,Annual!AA120)</f>
        <v>1.354391283904647</v>
      </c>
      <c r="AB120" s="133">
        <f>IF(AB$2,Annual!AB120-MeanTrendFinal!AB120,Annual!AB120)</f>
        <v>1.6842492088779881</v>
      </c>
      <c r="AC120" s="160">
        <f t="shared" si="1"/>
        <v>3.0386404927826351</v>
      </c>
      <c r="AD120" s="133">
        <f>IF(AD$2,Annual!AC120-MeanTrendFinal!AC120,Annual!AC120)</f>
        <v>-1.6040708572254703</v>
      </c>
      <c r="AE120" s="133">
        <f>IF(AE$2,Annual!AD120-MeanTrendFinal!AD120,Annual!AD120)</f>
        <v>-0.69942477629242894</v>
      </c>
    </row>
    <row r="121" spans="1:31">
      <c r="A121" t="s">
        <v>682</v>
      </c>
      <c r="B121" s="133">
        <f>IF(B$2,Annual!B121-MeanTrendFinal!B121,Annual!B121)</f>
        <v>-0.8934339261478087</v>
      </c>
      <c r="C121" s="133">
        <f>IF(C$2,Annual!C121-MeanTrendFinal!C121,Annual!C121)</f>
        <v>-0.50062833780838112</v>
      </c>
      <c r="D121" s="133">
        <f>IF(D$2,Annual!D121-MeanTrendFinal!D121,Annual!D121)</f>
        <v>1.7721628210622384</v>
      </c>
      <c r="E121" s="133">
        <f>IF(E$2,Annual!E121-MeanTrendFinal!E121,Annual!E121)</f>
        <v>1.7250954980963797</v>
      </c>
      <c r="F121" s="133">
        <f>IF(F$2,Annual!F121-MeanTrendFinal!F121,Annual!F121)</f>
        <v>2.0112968727228235</v>
      </c>
      <c r="G121" s="133">
        <f>IF(G$2,Annual!G121-MeanTrendFinal!G121,Annual!G121)</f>
        <v>-0.73692845434025278</v>
      </c>
      <c r="H121" s="133">
        <f>IF(H$2,Annual!H121-MeanTrendFinal!H121,Annual!H121)</f>
        <v>0.10012289651579098</v>
      </c>
      <c r="I121" s="133">
        <f>IF(I$2,Annual!I121-MeanTrendFinal!I121,Annual!I121)</f>
        <v>0.58295786695303631</v>
      </c>
      <c r="J121" s="133">
        <f>IF(J$2,Annual!J121-MeanTrendFinal!J121,Annual!J121)</f>
        <v>0.50491872467286758</v>
      </c>
      <c r="K121" s="133">
        <f>IF(K$2,Annual!K121-MeanTrendFinal!K121,Annual!K121)</f>
        <v>-0.22556121803445495</v>
      </c>
      <c r="L121" s="133">
        <f>IF(L$2,Annual!L121-MeanTrendFinal!L121,Annual!L121)</f>
        <v>-0.80851908498755065</v>
      </c>
      <c r="M121" s="133">
        <f>IF(M$2,Annual!M121-MeanTrendFinal!M121,Annual!M121)</f>
        <v>3.9471181101160937</v>
      </c>
      <c r="N121" s="133">
        <f>IF(N$2,Annual!N121-MeanTrendFinal!N121,Annual!N121)</f>
        <v>8.7970482304162267</v>
      </c>
      <c r="O121" s="133">
        <f>IF(O$2,Annual!O121-MeanTrendFinal!O121,Annual!O121)</f>
        <v>-7.6146684743623965</v>
      </c>
      <c r="P121" s="133">
        <f>IF(P$2,Annual!P121-MeanTrendFinal!P121,Annual!P121)</f>
        <v>-4.9580123159099765</v>
      </c>
      <c r="Q121" s="133">
        <f>IF(Q$2,Annual!Q121-MeanTrendFinal!Q121,Annual!Q121)</f>
        <v>1.851764890520144</v>
      </c>
      <c r="R121" s="133">
        <f>IF(R$2,Annual!R121-MeanTrendFinal!R121,Annual!R121)</f>
        <v>-0.23086307323770516</v>
      </c>
      <c r="S121" s="133">
        <f>IF(S$2,Annual!S121-MeanTrendFinal!S121,Annual!S121)</f>
        <v>-0.35154877915015031</v>
      </c>
      <c r="T121" s="133">
        <f>IF(T$2,Annual!T121-MeanTrendFinal!T121,Annual!T121)</f>
        <v>0.12068570591244199</v>
      </c>
      <c r="U121" s="133">
        <f>IF(U$2,Annual!U121-MeanTrendFinal!U121,Annual!U121)</f>
        <v>-0.61063282949260156</v>
      </c>
      <c r="V121" s="133">
        <f>IF(V$2,Annual!V121-MeanTrendFinal!V121,Annual!V121)</f>
        <v>-3.1871224106408143</v>
      </c>
      <c r="W121" s="133">
        <f>IF(W$2,Annual!W121-MeanTrendFinal!W121,Annual!W121)</f>
        <v>0.52527690837104046</v>
      </c>
      <c r="X121" s="133">
        <f>IF(X$2,Annual!X121-MeanTrendFinal!X121,Annual!X121)</f>
        <v>-0.64991805703214123</v>
      </c>
      <c r="Y121" s="133">
        <f>IF(Y$2,Annual!Y121-MeanTrendFinal!Y121,Annual!Y121)</f>
        <v>-0.64751570069012743</v>
      </c>
      <c r="Z121" s="133">
        <f>IF(Z$2,Annual!Z121-MeanTrendFinal!Z121,Annual!Z121)</f>
        <v>1.7609841464343958</v>
      </c>
      <c r="AA121" s="133">
        <f>IF(AA$2,Annual!AA121-MeanTrendFinal!AA121,Annual!AA121)</f>
        <v>1.9023873458163507</v>
      </c>
      <c r="AB121" s="133">
        <f>IF(AB$2,Annual!AB121-MeanTrendFinal!AB121,Annual!AB121)</f>
        <v>1.911847164481804</v>
      </c>
      <c r="AC121" s="160">
        <f t="shared" ref="AC121:AC123" si="2">AA121+AB121</f>
        <v>3.8142345102981547</v>
      </c>
      <c r="AD121" s="133">
        <f>IF(AD$2,Annual!AC121-MeanTrendFinal!AC121,Annual!AC121)</f>
        <v>-1.6191430905626589</v>
      </c>
      <c r="AE121" s="133">
        <f>IF(AE$2,Annual!AD121-MeanTrendFinal!AD121,Annual!AD121)</f>
        <v>-0.73135066021889605</v>
      </c>
    </row>
    <row r="122" spans="1:31">
      <c r="A122" t="s">
        <v>683</v>
      </c>
      <c r="B122" s="133">
        <f>IF(B$2,Annual!B122-MeanTrendFinal!B122,Annual!B122)</f>
        <v>-0.75492434443505518</v>
      </c>
      <c r="C122" s="133">
        <f>IF(C$2,Annual!C122-MeanTrendFinal!C122,Annual!C122)</f>
        <v>-0.79315687397996903</v>
      </c>
      <c r="D122" s="133">
        <f>IF(D$2,Annual!D122-MeanTrendFinal!D122,Annual!D122)</f>
        <v>2.3542962185399574</v>
      </c>
      <c r="E122" s="133">
        <f>IF(E$2,Annual!E122-MeanTrendFinal!E122,Annual!E122)</f>
        <v>2.2738779322853588</v>
      </c>
      <c r="F122" s="133">
        <f>IF(F$2,Annual!F122-MeanTrendFinal!F122,Annual!F122)</f>
        <v>1.9743598249042407</v>
      </c>
      <c r="G122" s="133">
        <f>IF(G$2,Annual!G122-MeanTrendFinal!G122,Annual!G122)</f>
        <v>-1.2098365323181155</v>
      </c>
      <c r="H122" s="133">
        <f>IF(H$2,Annual!H122-MeanTrendFinal!H122,Annual!H122)</f>
        <v>-1.2778958126269455</v>
      </c>
      <c r="I122" s="133">
        <f>IF(I$2,Annual!I122-MeanTrendFinal!I122,Annual!I122)</f>
        <v>-2.1710990704983169E-2</v>
      </c>
      <c r="J122" s="133">
        <f>IF(J$2,Annual!J122-MeanTrendFinal!J122,Annual!J122)</f>
        <v>0.44039323665890084</v>
      </c>
      <c r="K122" s="133">
        <f>IF(K$2,Annual!K122-MeanTrendFinal!K122,Annual!K122)</f>
        <v>-0.16656938486622141</v>
      </c>
      <c r="L122" s="133">
        <f>IF(L$2,Annual!L122-MeanTrendFinal!L122,Annual!L122)</f>
        <v>-0.14485839416124127</v>
      </c>
      <c r="M122" s="133">
        <f>IF(M$2,Annual!M122-MeanTrendFinal!M122,Annual!M122)</f>
        <v>3.846087590308116</v>
      </c>
      <c r="N122" s="133">
        <f>IF(N$2,Annual!N122-MeanTrendFinal!N122,Annual!N122)</f>
        <v>2.881640707827593</v>
      </c>
      <c r="O122" s="133">
        <f>IF(O$2,Annual!O122-MeanTrendFinal!O122,Annual!O122)</f>
        <v>-5.7606357998443922</v>
      </c>
      <c r="P122" s="133">
        <f>IF(P$2,Annual!P122-MeanTrendFinal!P122,Annual!P122)</f>
        <v>-3.4066763608224488</v>
      </c>
      <c r="Q122" s="133">
        <f>IF(Q$2,Annual!Q122-MeanTrendFinal!Q122,Annual!Q122)</f>
        <v>-2.5884234811437636</v>
      </c>
      <c r="R122" s="133">
        <f>IF(R$2,Annual!R122-MeanTrendFinal!R122,Annual!R122)</f>
        <v>-0.11453600651373275</v>
      </c>
      <c r="S122" s="133">
        <f>IF(S$2,Annual!S122-MeanTrendFinal!S122,Annual!S122)</f>
        <v>-0.32824963018936482</v>
      </c>
      <c r="T122" s="133">
        <f>IF(T$2,Annual!T122-MeanTrendFinal!T122,Annual!T122)</f>
        <v>0.21371362367562835</v>
      </c>
      <c r="U122" s="133">
        <f>IF(U$2,Annual!U122-MeanTrendFinal!U122,Annual!U122)</f>
        <v>-0.52011450659995262</v>
      </c>
      <c r="V122" s="133">
        <f>IF(V$2,Annual!V122-MeanTrendFinal!V122,Annual!V122)</f>
        <v>-2.8966450307008458</v>
      </c>
      <c r="W122" s="133">
        <f>IF(W$2,Annual!W122-MeanTrendFinal!W122,Annual!W122)</f>
        <v>-5.9274874862786646</v>
      </c>
      <c r="X122" s="133">
        <f>IF(X$2,Annual!X122-MeanTrendFinal!X122,Annual!X122)</f>
        <v>-5.5797928219216253E-2</v>
      </c>
      <c r="Y122" s="133">
        <f>IF(Y$2,Annual!Y122-MeanTrendFinal!Y122,Annual!Y122)</f>
        <v>-5.5964141778242715E-2</v>
      </c>
      <c r="Z122" s="133">
        <f>IF(Z$2,Annual!Z122-MeanTrendFinal!Z122,Annual!Z122)</f>
        <v>-0.23325563610057998</v>
      </c>
      <c r="AA122" s="133">
        <f>IF(AA$2,Annual!AA122-MeanTrendFinal!AA122,Annual!AA122)</f>
        <v>5.0990240630596873E-2</v>
      </c>
      <c r="AB122" s="133">
        <f>IF(AB$2,Annual!AB122-MeanTrendFinal!AB122,Annual!AB122)</f>
        <v>1.845050796905376</v>
      </c>
      <c r="AC122" s="160">
        <f t="shared" si="2"/>
        <v>1.8960410375359729</v>
      </c>
      <c r="AD122" s="133">
        <f>IF(AD$2,Annual!AC122-MeanTrendFinal!AC122,Annual!AC122)</f>
        <v>-1.8124089423401291</v>
      </c>
      <c r="AE122" s="133">
        <f>IF(AE$2,Annual!AD122-MeanTrendFinal!AD122,Annual!AD122)</f>
        <v>-0.75536128866000607</v>
      </c>
    </row>
    <row r="123" spans="1:31">
      <c r="A123" t="s">
        <v>684</v>
      </c>
      <c r="B123" s="133">
        <f>IF(B$2,Annual!B123-MeanTrendFinal!B123,Annual!B123)</f>
        <v>0.40806142093123154</v>
      </c>
      <c r="C123" s="133">
        <f>IF(C$2,Annual!C123-MeanTrendFinal!C123,Annual!C123)</f>
        <v>0.13276005996975293</v>
      </c>
      <c r="D123" s="133">
        <f>IF(D$2,Annual!D123-MeanTrendFinal!D123,Annual!D123)</f>
        <v>5.0823871110235359</v>
      </c>
      <c r="E123" s="133">
        <f>IF(E$2,Annual!E123-MeanTrendFinal!E123,Annual!E123)</f>
        <v>4.3776614884575338</v>
      </c>
      <c r="F123" s="133">
        <f>IF(F$2,Annual!F123-MeanTrendFinal!F123,Annual!F123)</f>
        <v>3.5505108109621233</v>
      </c>
      <c r="G123" s="133">
        <f>IF(G$2,Annual!G123-MeanTrendFinal!G123,Annual!G123)</f>
        <v>0.30306554995916324</v>
      </c>
      <c r="H123" s="133">
        <f>IF(H$2,Annual!H123-MeanTrendFinal!H123,Annual!H123)</f>
        <v>-0.34408003538915577</v>
      </c>
      <c r="I123" s="133">
        <f>IF(I$2,Annual!I123-MeanTrendFinal!I123,Annual!I123)</f>
        <v>0.27035568541231425</v>
      </c>
      <c r="J123" s="133">
        <f>IF(J$2,Annual!J123-MeanTrendFinal!J123,Annual!J123)</f>
        <v>0.62595682550543874</v>
      </c>
      <c r="K123" s="133">
        <f>IF(K$2,Annual!K123-MeanTrendFinal!K123,Annual!K123)</f>
        <v>-0.1044956061397444</v>
      </c>
      <c r="L123" s="133">
        <f>IF(L$2,Annual!L123-MeanTrendFinal!L123,Annual!L123)</f>
        <v>-0.37485129155203911</v>
      </c>
      <c r="M123" s="133">
        <f>IF(M$2,Annual!M123-MeanTrendFinal!M123,Annual!M123)</f>
        <v>1.5351463044463571</v>
      </c>
      <c r="N123" s="133">
        <f>IF(N$2,Annual!N123-MeanTrendFinal!N123,Annual!N123)</f>
        <v>0.36863077696311919</v>
      </c>
      <c r="O123" s="133">
        <f>IF(O$2,Annual!O123-MeanTrendFinal!O123,Annual!O123)</f>
        <v>-2.2723476412904886</v>
      </c>
      <c r="P123" s="133">
        <f>IF(P$2,Annual!P123-MeanTrendFinal!P123,Annual!P123)</f>
        <v>0.97055601096585331</v>
      </c>
      <c r="Q123" s="133">
        <f>IF(Q$2,Annual!Q123-MeanTrendFinal!Q123,Annual!Q123)</f>
        <v>-0.28808677901542978</v>
      </c>
      <c r="R123" s="133">
        <f>IF(R$2,Annual!R123-MeanTrendFinal!R123,Annual!R123)</f>
        <v>6.1922261184188532E-4</v>
      </c>
      <c r="S123" s="133">
        <f>IF(S$2,Annual!S123-MeanTrendFinal!S123,Annual!S123)</f>
        <v>-0.2741087331015663</v>
      </c>
      <c r="T123" s="133">
        <f>IF(T$2,Annual!T123-MeanTrendFinal!T123,Annual!T123)</f>
        <v>0.27472795571341474</v>
      </c>
      <c r="U123" s="133">
        <f>IF(U$2,Annual!U123-MeanTrendFinal!U123,Annual!U123)</f>
        <v>-0.69084128038923609</v>
      </c>
      <c r="V123" s="133">
        <f>IF(V$2,Annual!V123-MeanTrendFinal!V123,Annual!V123)</f>
        <v>-2.8073084988171466</v>
      </c>
      <c r="W123" s="133">
        <f>IF(W$2,Annual!W123-MeanTrendFinal!W123,Annual!W123)</f>
        <v>-8.4204522773383133</v>
      </c>
      <c r="X123" s="133">
        <f>IF(X$2,Annual!X123-MeanTrendFinal!X123,Annual!X123)</f>
        <v>0.11344819481153667</v>
      </c>
      <c r="Y123" s="133">
        <f>IF(Y$2,Annual!Y123-MeanTrendFinal!Y123,Annual!Y123)</f>
        <v>0.13190531309716846</v>
      </c>
      <c r="Z123" s="133">
        <f>IF(Z$2,Annual!Z123-MeanTrendFinal!Z123,Annual!Z123)</f>
        <v>0.51661402886958285</v>
      </c>
      <c r="AA123" s="133">
        <f>IF(AA$2,Annual!AA123-MeanTrendFinal!AA123,Annual!AA123)</f>
        <v>0.8732142492073649</v>
      </c>
      <c r="AB123" s="133">
        <f>IF(AB$2,Annual!AB123-MeanTrendFinal!AB123,Annual!AB123)</f>
        <v>1.848742763071531</v>
      </c>
      <c r="AC123" s="160">
        <f t="shared" si="2"/>
        <v>2.7219570122788959</v>
      </c>
      <c r="AD123" s="133">
        <f>IF(AD$2,Annual!AC123-MeanTrendFinal!AC123,Annual!AC123)</f>
        <v>-1.6893725262600192</v>
      </c>
      <c r="AE123" s="133">
        <f>IF(AE$2,Annual!AD123-MeanTrendFinal!AD123,Annual!AD123)</f>
        <v>-0.79257701111940904</v>
      </c>
    </row>
    <row r="124" spans="1:31" s="128" customFormat="1">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c r="AA124" s="145"/>
      <c r="AB124" s="145"/>
      <c r="AC124" s="145"/>
      <c r="AD124" s="145"/>
      <c r="AE124" s="145"/>
    </row>
    <row r="125" spans="1:31" s="128" customFormat="1">
      <c r="A125" s="39" t="s">
        <v>669</v>
      </c>
      <c r="B125" s="146">
        <f>AVERAGE(B7:B123)</f>
        <v>0.25421798059386463</v>
      </c>
      <c r="C125" s="146">
        <f t="shared" ref="C125:AE125" si="3">AVERAGE(C7:C123)</f>
        <v>0.15422976293409532</v>
      </c>
      <c r="D125" s="146">
        <f t="shared" si="3"/>
        <v>-26.012240276493422</v>
      </c>
      <c r="E125" s="146">
        <f t="shared" si="3"/>
        <v>-22.91600592298726</v>
      </c>
      <c r="F125" s="146">
        <f t="shared" si="3"/>
        <v>-16.547331030701422</v>
      </c>
      <c r="G125" s="146">
        <f t="shared" si="3"/>
        <v>0.1600628125620254</v>
      </c>
      <c r="H125" s="146">
        <f t="shared" si="3"/>
        <v>0.33107475769595374</v>
      </c>
      <c r="I125" s="146">
        <f t="shared" si="3"/>
        <v>0.95217979994449642</v>
      </c>
      <c r="J125" s="146">
        <f t="shared" si="3"/>
        <v>0.72831969321107659</v>
      </c>
      <c r="K125" s="146">
        <f t="shared" si="3"/>
        <v>-0.139790766894276</v>
      </c>
      <c r="L125" s="146">
        <f t="shared" si="3"/>
        <v>-1.0919705668387722</v>
      </c>
      <c r="M125" s="146">
        <f t="shared" si="3"/>
        <v>-0.56887576296123954</v>
      </c>
      <c r="N125" s="146">
        <f t="shared" si="3"/>
        <v>0.81768090408770067</v>
      </c>
      <c r="O125" s="146">
        <f t="shared" si="3"/>
        <v>1.9499333837547752</v>
      </c>
      <c r="P125" s="146">
        <f t="shared" si="3"/>
        <v>-2.3910076659567956</v>
      </c>
      <c r="Q125" s="146">
        <f t="shared" si="3"/>
        <v>6.9966912385249582</v>
      </c>
      <c r="R125" s="146">
        <f t="shared" si="3"/>
        <v>-0.24571745884567192</v>
      </c>
      <c r="S125" s="146">
        <f t="shared" si="3"/>
        <v>0.51362272799173958</v>
      </c>
      <c r="T125" s="146">
        <f t="shared" si="3"/>
        <v>-0.1412188070222169</v>
      </c>
      <c r="U125" s="146">
        <f t="shared" si="3"/>
        <v>3.0925534729883353</v>
      </c>
      <c r="V125" s="146">
        <f t="shared" si="3"/>
        <v>8.4330772536116878E-3</v>
      </c>
      <c r="W125" s="146">
        <f t="shared" si="3"/>
        <v>-21.212702205384556</v>
      </c>
      <c r="X125" s="146">
        <f t="shared" si="3"/>
        <v>0.12216581725750376</v>
      </c>
      <c r="Y125" s="146">
        <f t="shared" si="3"/>
        <v>0.1682772395400329</v>
      </c>
      <c r="Z125" s="146">
        <f t="shared" si="3"/>
        <v>-1.0649252059110041</v>
      </c>
      <c r="AA125" s="146">
        <f t="shared" si="3"/>
        <v>-3.1684446291063475</v>
      </c>
      <c r="AB125" s="146">
        <f t="shared" si="3"/>
        <v>-0.10182356021397915</v>
      </c>
      <c r="AC125" s="146">
        <f t="shared" si="3"/>
        <v>-3.2702681893203267</v>
      </c>
      <c r="AD125" s="146">
        <f t="shared" si="3"/>
        <v>9.2596718068624378E-2</v>
      </c>
      <c r="AE125" s="146">
        <f t="shared" si="3"/>
        <v>0.1863599437764292</v>
      </c>
    </row>
    <row r="126" spans="1:31" s="128" customFormat="1">
      <c r="A126" s="134" t="s">
        <v>668</v>
      </c>
      <c r="B126" s="146">
        <f>AVERAGE(B23:B123)</f>
        <v>0.22208850637758787</v>
      </c>
      <c r="C126" s="146">
        <f t="shared" ref="C126:AE126" si="4">AVERAGE(C23:C123)</f>
        <v>0.12577727843106748</v>
      </c>
      <c r="D126" s="146">
        <f t="shared" si="4"/>
        <v>-16.365396242489073</v>
      </c>
      <c r="E126" s="146">
        <f t="shared" si="4"/>
        <v>-14.018549507043746</v>
      </c>
      <c r="F126" s="146">
        <f t="shared" si="4"/>
        <v>-9.1596682934987861</v>
      </c>
      <c r="G126" s="146">
        <f t="shared" si="4"/>
        <v>0.16403495211907401</v>
      </c>
      <c r="H126" s="146">
        <f t="shared" si="4"/>
        <v>0.17830370869197695</v>
      </c>
      <c r="I126" s="146">
        <f t="shared" si="4"/>
        <v>0.48640218185546608</v>
      </c>
      <c r="J126" s="146">
        <f t="shared" si="4"/>
        <v>0.61084208391871109</v>
      </c>
      <c r="K126" s="146">
        <f t="shared" si="4"/>
        <v>-9.1388053610037979E-3</v>
      </c>
      <c r="L126" s="146">
        <f t="shared" si="4"/>
        <v>-0.49554098721646922</v>
      </c>
      <c r="M126" s="146">
        <f t="shared" si="4"/>
        <v>-2.821849922030391</v>
      </c>
      <c r="N126" s="146">
        <f t="shared" si="4"/>
        <v>0.51647059482970092</v>
      </c>
      <c r="O126" s="146">
        <f t="shared" si="4"/>
        <v>-2.1037646936655374</v>
      </c>
      <c r="P126" s="146">
        <f t="shared" si="4"/>
        <v>-1.0054282064334827</v>
      </c>
      <c r="Q126" s="146">
        <f t="shared" si="4"/>
        <v>4.8917477848598905</v>
      </c>
      <c r="R126" s="146">
        <f t="shared" si="4"/>
        <v>-0.15996177237659442</v>
      </c>
      <c r="S126" s="146">
        <f t="shared" si="4"/>
        <v>0.35172414217028697</v>
      </c>
      <c r="T126" s="146">
        <f t="shared" si="4"/>
        <v>-0.10700123603273676</v>
      </c>
      <c r="U126" s="146">
        <f t="shared" si="4"/>
        <v>2.1696751020614053</v>
      </c>
      <c r="V126" s="146">
        <f t="shared" si="4"/>
        <v>-0.28403477807210548</v>
      </c>
      <c r="W126" s="146">
        <f t="shared" si="4"/>
        <v>-21.899148183875727</v>
      </c>
      <c r="X126" s="146">
        <f t="shared" si="4"/>
        <v>0.13155391449221396</v>
      </c>
      <c r="Y126" s="146">
        <f t="shared" si="4"/>
        <v>0.18566751056578459</v>
      </c>
      <c r="Z126" s="146">
        <f t="shared" si="4"/>
        <v>-0.12006670309134022</v>
      </c>
      <c r="AA126" s="146">
        <f t="shared" si="4"/>
        <v>-1.8159026949555457</v>
      </c>
      <c r="AB126" s="146">
        <f t="shared" si="4"/>
        <v>9.8863486636758577E-2</v>
      </c>
      <c r="AC126" s="146">
        <f t="shared" si="4"/>
        <v>-1.7170392083187873</v>
      </c>
      <c r="AD126" s="146">
        <f t="shared" si="4"/>
        <v>-9.1202808301921248E-2</v>
      </c>
      <c r="AE126" s="146">
        <f t="shared" si="4"/>
        <v>0.20561257466615909</v>
      </c>
    </row>
    <row r="127" spans="1:31" s="128" customFormat="1">
      <c r="A127" s="134" t="s">
        <v>667</v>
      </c>
      <c r="B127" s="145">
        <f>AVERAGE(B65:B123)</f>
        <v>-2.8226009100639572E-17</v>
      </c>
      <c r="C127" s="145">
        <f t="shared" ref="C127:AE127" si="5">AVERAGE(C65:C123)</f>
        <v>-9.032322912204664E-17</v>
      </c>
      <c r="D127" s="145">
        <f t="shared" si="5"/>
        <v>-3.5454878204707373E-13</v>
      </c>
      <c r="E127" s="145">
        <f t="shared" si="5"/>
        <v>-2.5820400431689066E-13</v>
      </c>
      <c r="F127" s="145">
        <f t="shared" si="5"/>
        <v>1.001985688393904E-13</v>
      </c>
      <c r="G127" s="145">
        <f t="shared" si="5"/>
        <v>-1.9570032976443437E-16</v>
      </c>
      <c r="H127" s="145">
        <f t="shared" si="5"/>
        <v>6.8118768629543499E-16</v>
      </c>
      <c r="I127" s="145">
        <f t="shared" si="5"/>
        <v>1.0537710064238774E-16</v>
      </c>
      <c r="J127" s="145">
        <f t="shared" si="5"/>
        <v>6.3978953961449701E-17</v>
      </c>
      <c r="K127" s="145">
        <f t="shared" si="5"/>
        <v>-1.1478577034260092E-16</v>
      </c>
      <c r="L127" s="145">
        <f t="shared" si="5"/>
        <v>5.0806816381151232E-17</v>
      </c>
      <c r="M127" s="145">
        <f t="shared" si="5"/>
        <v>1.5415164436829291E-13</v>
      </c>
      <c r="N127" s="145">
        <f t="shared" si="5"/>
        <v>1.2043097216272884E-16</v>
      </c>
      <c r="O127" s="145">
        <f t="shared" si="5"/>
        <v>-5.0430469593142708E-16</v>
      </c>
      <c r="P127" s="145">
        <f t="shared" si="5"/>
        <v>1.5806565096358161E-16</v>
      </c>
      <c r="Q127" s="145">
        <f t="shared" si="5"/>
        <v>4.6630872421408606E-13</v>
      </c>
      <c r="R127" s="145">
        <f t="shared" si="5"/>
        <v>4.5255701258025451E-16</v>
      </c>
      <c r="S127" s="145">
        <f t="shared" si="5"/>
        <v>0</v>
      </c>
      <c r="T127" s="145">
        <f t="shared" si="5"/>
        <v>1.3172137580298467E-16</v>
      </c>
      <c r="U127" s="145">
        <f t="shared" si="5"/>
        <v>5.3953075528902524E-14</v>
      </c>
      <c r="V127" s="145">
        <f t="shared" si="5"/>
        <v>1.8064645824409328E-16</v>
      </c>
      <c r="W127" s="145">
        <f t="shared" si="5"/>
        <v>-4.913583664239337E-14</v>
      </c>
      <c r="X127" s="145">
        <f t="shared" si="5"/>
        <v>1.0537710064238774E-16</v>
      </c>
      <c r="Y127" s="145">
        <f t="shared" si="5"/>
        <v>-9.7850164882217185E-17</v>
      </c>
      <c r="Z127" s="145">
        <f t="shared" si="5"/>
        <v>-6.8404792188429978E-14</v>
      </c>
      <c r="AA127" s="145">
        <f t="shared" si="5"/>
        <v>-8.6710299957164765E-14</v>
      </c>
      <c r="AB127" s="145">
        <f t="shared" si="5"/>
        <v>5.4193937473227984E-16</v>
      </c>
      <c r="AC127" s="145">
        <f t="shared" si="5"/>
        <v>-8.6047929610269761E-14</v>
      </c>
      <c r="AD127" s="145">
        <f t="shared" si="5"/>
        <v>0</v>
      </c>
      <c r="AE127" s="145">
        <f t="shared" si="5"/>
        <v>-1.7688299036400799E-16</v>
      </c>
    </row>
    <row r="128" spans="1:31" s="128" customFormat="1">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c r="AA128" s="145"/>
      <c r="AB128" s="145"/>
      <c r="AC128" s="145"/>
      <c r="AD128" s="145"/>
      <c r="AE128" s="145"/>
    </row>
    <row r="129" spans="1:31">
      <c r="A129" s="134" t="s">
        <v>670</v>
      </c>
      <c r="B129" s="145">
        <f>STDEV(B7:B123)</f>
        <v>1.2136621856912151</v>
      </c>
      <c r="C129" s="145">
        <f t="shared" ref="C129:AE129" si="6">STDEV(C7:C123)</f>
        <v>1.2651332356193239</v>
      </c>
      <c r="D129" s="145">
        <f t="shared" si="6"/>
        <v>34.658543393443878</v>
      </c>
      <c r="E129" s="145">
        <f t="shared" si="6"/>
        <v>31.320944680850193</v>
      </c>
      <c r="F129" s="145">
        <f t="shared" si="6"/>
        <v>24.103962267878757</v>
      </c>
      <c r="G129" s="145">
        <f t="shared" si="6"/>
        <v>1.3188150908961294</v>
      </c>
      <c r="H129" s="145">
        <f t="shared" si="6"/>
        <v>4.191983715314163</v>
      </c>
      <c r="I129" s="145">
        <f t="shared" si="6"/>
        <v>1.625804335388205</v>
      </c>
      <c r="J129" s="145">
        <f t="shared" si="6"/>
        <v>1.4875960357097131</v>
      </c>
      <c r="K129" s="145">
        <f t="shared" si="6"/>
        <v>0.66392557822589027</v>
      </c>
      <c r="L129" s="145">
        <f t="shared" si="6"/>
        <v>2.0591695670965096</v>
      </c>
      <c r="M129" s="145">
        <f t="shared" si="6"/>
        <v>9.618091361736246</v>
      </c>
      <c r="N129" s="145">
        <f t="shared" si="6"/>
        <v>4.3120723993007406</v>
      </c>
      <c r="O129" s="145">
        <f t="shared" si="6"/>
        <v>17.130070586518855</v>
      </c>
      <c r="P129" s="145">
        <f t="shared" si="6"/>
        <v>7.0412626002337939</v>
      </c>
      <c r="Q129" s="145">
        <f t="shared" si="6"/>
        <v>8.1223765913455335</v>
      </c>
      <c r="R129" s="145">
        <f t="shared" si="6"/>
        <v>0.61430345052937996</v>
      </c>
      <c r="S129" s="145">
        <f t="shared" si="6"/>
        <v>0.66206333017881891</v>
      </c>
      <c r="T129" s="145">
        <f t="shared" si="6"/>
        <v>0.21370098216938196</v>
      </c>
      <c r="U129" s="145">
        <f t="shared" si="6"/>
        <v>3.6113459882312533</v>
      </c>
      <c r="V129" s="145">
        <f t="shared" si="6"/>
        <v>2.6006478708868386</v>
      </c>
      <c r="W129" s="145">
        <f t="shared" si="6"/>
        <v>40.158765873405706</v>
      </c>
      <c r="X129" s="145">
        <f t="shared" si="6"/>
        <v>0.80449641224146917</v>
      </c>
      <c r="Y129" s="145">
        <f t="shared" si="6"/>
        <v>0.90607232779109237</v>
      </c>
      <c r="Z129" s="145">
        <f t="shared" si="6"/>
        <v>2.9541844135717694</v>
      </c>
      <c r="AA129" s="145">
        <f t="shared" si="6"/>
        <v>4.3333987232995037</v>
      </c>
      <c r="AB129" s="145">
        <f t="shared" si="6"/>
        <v>1.607586500192322</v>
      </c>
      <c r="AC129" s="145">
        <f t="shared" si="6"/>
        <v>4.8848099610089202</v>
      </c>
      <c r="AD129" s="145">
        <f t="shared" si="6"/>
        <v>1.4738741479724351</v>
      </c>
      <c r="AE129" s="145">
        <f t="shared" si="6"/>
        <v>0.41886538655201661</v>
      </c>
    </row>
    <row r="130" spans="1:31">
      <c r="A130" s="134" t="s">
        <v>671</v>
      </c>
      <c r="B130" s="145">
        <f>STDEV(B23:B123)</f>
        <v>1.1357760251838347</v>
      </c>
      <c r="C130" s="145">
        <f t="shared" ref="C130:AE130" si="7">STDEV(C23:C123)</f>
        <v>1.2177885508755744</v>
      </c>
      <c r="D130" s="145">
        <f t="shared" si="7"/>
        <v>26.416745860935784</v>
      </c>
      <c r="E130" s="145">
        <f t="shared" si="7"/>
        <v>23.350144872585833</v>
      </c>
      <c r="F130" s="145">
        <f t="shared" si="7"/>
        <v>16.350407346326673</v>
      </c>
      <c r="G130" s="145">
        <f t="shared" si="7"/>
        <v>1.3319038760772193</v>
      </c>
      <c r="H130" s="145">
        <f t="shared" si="7"/>
        <v>4.1320643449547116</v>
      </c>
      <c r="I130" s="145">
        <f t="shared" si="7"/>
        <v>1.0798230290384971</v>
      </c>
      <c r="J130" s="145">
        <f t="shared" si="7"/>
        <v>1.1301595994190869</v>
      </c>
      <c r="K130" s="145">
        <f t="shared" si="7"/>
        <v>0.62068718538256984</v>
      </c>
      <c r="L130" s="145">
        <f t="shared" si="7"/>
        <v>1.4119117074772494</v>
      </c>
      <c r="M130" s="145">
        <f t="shared" si="7"/>
        <v>8.2356158074467896</v>
      </c>
      <c r="N130" s="145">
        <f t="shared" si="7"/>
        <v>4.4818576406702038</v>
      </c>
      <c r="O130" s="145">
        <f t="shared" si="7"/>
        <v>5.5063966113528711</v>
      </c>
      <c r="P130" s="145">
        <f t="shared" si="7"/>
        <v>3.5268968664538711</v>
      </c>
      <c r="Q130" s="145">
        <f t="shared" si="7"/>
        <v>6.5548256015413005</v>
      </c>
      <c r="R130" s="145">
        <f t="shared" si="7"/>
        <v>0.61922012312351793</v>
      </c>
      <c r="S130" s="145">
        <f t="shared" si="7"/>
        <v>0.55439591351019335</v>
      </c>
      <c r="T130" s="145">
        <f t="shared" si="7"/>
        <v>0.21054122205494238</v>
      </c>
      <c r="U130" s="145">
        <f t="shared" si="7"/>
        <v>2.9549281284022482</v>
      </c>
      <c r="V130" s="145">
        <f t="shared" si="7"/>
        <v>2.5497106262509512</v>
      </c>
      <c r="W130" s="145">
        <f t="shared" si="7"/>
        <v>42.566189513299932</v>
      </c>
      <c r="X130" s="145">
        <f t="shared" si="7"/>
        <v>0.72545613866125225</v>
      </c>
      <c r="Y130" s="145">
        <f t="shared" si="7"/>
        <v>0.79228181653802476</v>
      </c>
      <c r="Z130" s="145">
        <f t="shared" si="7"/>
        <v>1.581624799266504</v>
      </c>
      <c r="AA130" s="145">
        <f t="shared" si="7"/>
        <v>2.8059014631535986</v>
      </c>
      <c r="AB130" s="145">
        <f t="shared" si="7"/>
        <v>1.5423531901610297</v>
      </c>
      <c r="AC130" s="145">
        <f t="shared" si="7"/>
        <v>2.9246366687124454</v>
      </c>
      <c r="AD130" s="145">
        <f t="shared" si="7"/>
        <v>1.4163383246413106</v>
      </c>
      <c r="AE130" s="145">
        <f t="shared" si="7"/>
        <v>0.44358769984288493</v>
      </c>
    </row>
    <row r="131" spans="1:31" s="26" customFormat="1">
      <c r="A131" s="154" t="s">
        <v>672</v>
      </c>
      <c r="B131" s="145">
        <f>STDEV(B65:B123)</f>
        <v>1.0002051940335224</v>
      </c>
      <c r="C131" s="145">
        <f t="shared" ref="C131:AE131" si="8">STDEV(C65:C123)</f>
        <v>1.044313602398758</v>
      </c>
      <c r="D131" s="145">
        <f t="shared" si="8"/>
        <v>4.2073384380350127</v>
      </c>
      <c r="E131" s="145">
        <f t="shared" si="8"/>
        <v>3.9474441598204915</v>
      </c>
      <c r="F131" s="145">
        <f t="shared" si="8"/>
        <v>3.6434374787375834</v>
      </c>
      <c r="G131" s="145">
        <f t="shared" si="8"/>
        <v>1.0779632267008699</v>
      </c>
      <c r="H131" s="145">
        <f t="shared" si="8"/>
        <v>4.1035321311261788</v>
      </c>
      <c r="I131" s="145">
        <f t="shared" si="8"/>
        <v>0.69163277669971523</v>
      </c>
      <c r="J131" s="145">
        <f t="shared" si="8"/>
        <v>0.5149481871845405</v>
      </c>
      <c r="K131" s="145">
        <f t="shared" si="8"/>
        <v>0.41644678065772894</v>
      </c>
      <c r="L131" s="145">
        <f t="shared" si="8"/>
        <v>0.64388465247223436</v>
      </c>
      <c r="M131" s="145">
        <f t="shared" si="8"/>
        <v>5.1678887131732854</v>
      </c>
      <c r="N131" s="145">
        <f t="shared" si="8"/>
        <v>5.2747701650278254</v>
      </c>
      <c r="O131" s="145">
        <f t="shared" si="8"/>
        <v>5.293841698658162</v>
      </c>
      <c r="P131" s="145">
        <f t="shared" si="8"/>
        <v>3.6081469715426895</v>
      </c>
      <c r="Q131" s="145">
        <f t="shared" si="8"/>
        <v>2.0500633093413816</v>
      </c>
      <c r="R131" s="145">
        <f t="shared" si="8"/>
        <v>0.40173532069495482</v>
      </c>
      <c r="S131" s="145">
        <f t="shared" si="8"/>
        <v>0.42820124914869745</v>
      </c>
      <c r="T131" s="145">
        <f t="shared" si="8"/>
        <v>0.14671308165359384</v>
      </c>
      <c r="U131" s="145">
        <f t="shared" si="8"/>
        <v>1.1737658339522776</v>
      </c>
      <c r="V131" s="145">
        <f t="shared" si="8"/>
        <v>2.9312681833720617</v>
      </c>
      <c r="W131" s="145">
        <f t="shared" si="8"/>
        <v>41.480974316953613</v>
      </c>
      <c r="X131" s="145">
        <f t="shared" si="8"/>
        <v>0.58471407750624438</v>
      </c>
      <c r="Y131" s="145">
        <f t="shared" si="8"/>
        <v>0.58931757699941156</v>
      </c>
      <c r="Z131" s="145">
        <f t="shared" si="8"/>
        <v>1.3367831137612143</v>
      </c>
      <c r="AA131" s="145">
        <f t="shared" si="8"/>
        <v>1.0618603765909704</v>
      </c>
      <c r="AB131" s="145">
        <f t="shared" si="8"/>
        <v>1.5566164998710839</v>
      </c>
      <c r="AC131" s="145">
        <f t="shared" si="8"/>
        <v>1.8689532514490823</v>
      </c>
      <c r="AD131" s="145">
        <f t="shared" si="8"/>
        <v>1.4293186311942223</v>
      </c>
      <c r="AE131" s="145">
        <f t="shared" si="8"/>
        <v>0.44031623788074364</v>
      </c>
    </row>
  </sheetData>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C00000"/>
  </sheetPr>
  <dimension ref="A1"/>
  <sheetViews>
    <sheetView topLeftCell="A16" zoomScale="90" zoomScaleNormal="90" workbookViewId="0">
      <selection activeCell="L44" sqref="L44"/>
    </sheetView>
  </sheetViews>
  <sheetFormatPr baseColWidth="10" defaultRowHeight="15"/>
  <sheetData/>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C00000"/>
  </sheetPr>
  <dimension ref="A4:A117"/>
  <sheetViews>
    <sheetView topLeftCell="A49" zoomScale="55" zoomScaleNormal="55" workbookViewId="0">
      <selection activeCell="AA30" sqref="AA30"/>
    </sheetView>
  </sheetViews>
  <sheetFormatPr baseColWidth="10" defaultRowHeight="15"/>
  <cols>
    <col min="1" max="1" width="11.42578125" style="143"/>
  </cols>
  <sheetData>
    <row r="4" spans="1:1">
      <c r="A4" s="143">
        <v>87</v>
      </c>
    </row>
    <row r="5" spans="1:1">
      <c r="A5" s="143">
        <v>87</v>
      </c>
    </row>
    <row r="6" spans="1:1">
      <c r="A6" s="143">
        <v>87</v>
      </c>
    </row>
    <row r="7" spans="1:1">
      <c r="A7" s="143">
        <v>87</v>
      </c>
    </row>
    <row r="8" spans="1:1">
      <c r="A8" s="143">
        <f>A4+1</f>
        <v>88</v>
      </c>
    </row>
    <row r="9" spans="1:1">
      <c r="A9" s="143">
        <f t="shared" ref="A9:A55" si="0">A5+1</f>
        <v>88</v>
      </c>
    </row>
    <row r="10" spans="1:1">
      <c r="A10" s="143">
        <f t="shared" si="0"/>
        <v>88</v>
      </c>
    </row>
    <row r="11" spans="1:1">
      <c r="A11" s="143">
        <f t="shared" si="0"/>
        <v>88</v>
      </c>
    </row>
    <row r="12" spans="1:1">
      <c r="A12" s="143">
        <f t="shared" si="0"/>
        <v>89</v>
      </c>
    </row>
    <row r="13" spans="1:1">
      <c r="A13" s="143">
        <f t="shared" si="0"/>
        <v>89</v>
      </c>
    </row>
    <row r="14" spans="1:1">
      <c r="A14" s="143">
        <f t="shared" si="0"/>
        <v>89</v>
      </c>
    </row>
    <row r="15" spans="1:1">
      <c r="A15" s="143">
        <f t="shared" si="0"/>
        <v>89</v>
      </c>
    </row>
    <row r="16" spans="1:1">
      <c r="A16" s="143">
        <f t="shared" si="0"/>
        <v>90</v>
      </c>
    </row>
    <row r="17" spans="1:1">
      <c r="A17" s="143">
        <f t="shared" si="0"/>
        <v>90</v>
      </c>
    </row>
    <row r="18" spans="1:1">
      <c r="A18" s="143">
        <f t="shared" si="0"/>
        <v>90</v>
      </c>
    </row>
    <row r="19" spans="1:1">
      <c r="A19" s="143">
        <f t="shared" si="0"/>
        <v>90</v>
      </c>
    </row>
    <row r="20" spans="1:1">
      <c r="A20" s="143">
        <f t="shared" si="0"/>
        <v>91</v>
      </c>
    </row>
    <row r="21" spans="1:1">
      <c r="A21" s="143">
        <f t="shared" si="0"/>
        <v>91</v>
      </c>
    </row>
    <row r="22" spans="1:1">
      <c r="A22" s="143">
        <f t="shared" si="0"/>
        <v>91</v>
      </c>
    </row>
    <row r="23" spans="1:1">
      <c r="A23" s="143">
        <f t="shared" si="0"/>
        <v>91</v>
      </c>
    </row>
    <row r="24" spans="1:1">
      <c r="A24" s="143">
        <f t="shared" si="0"/>
        <v>92</v>
      </c>
    </row>
    <row r="25" spans="1:1">
      <c r="A25" s="143">
        <f t="shared" si="0"/>
        <v>92</v>
      </c>
    </row>
    <row r="26" spans="1:1">
      <c r="A26" s="143">
        <f t="shared" si="0"/>
        <v>92</v>
      </c>
    </row>
    <row r="27" spans="1:1">
      <c r="A27" s="143">
        <f t="shared" si="0"/>
        <v>92</v>
      </c>
    </row>
    <row r="28" spans="1:1">
      <c r="A28" s="143">
        <f t="shared" si="0"/>
        <v>93</v>
      </c>
    </row>
    <row r="29" spans="1:1">
      <c r="A29" s="143">
        <f t="shared" si="0"/>
        <v>93</v>
      </c>
    </row>
    <row r="30" spans="1:1">
      <c r="A30" s="143">
        <f t="shared" si="0"/>
        <v>93</v>
      </c>
    </row>
    <row r="31" spans="1:1">
      <c r="A31" s="143">
        <f t="shared" si="0"/>
        <v>93</v>
      </c>
    </row>
    <row r="32" spans="1:1">
      <c r="A32" s="143">
        <f t="shared" si="0"/>
        <v>94</v>
      </c>
    </row>
    <row r="33" spans="1:1">
      <c r="A33" s="143">
        <f t="shared" si="0"/>
        <v>94</v>
      </c>
    </row>
    <row r="34" spans="1:1">
      <c r="A34" s="143">
        <f t="shared" si="0"/>
        <v>94</v>
      </c>
    </row>
    <row r="35" spans="1:1">
      <c r="A35" s="143">
        <f t="shared" si="0"/>
        <v>94</v>
      </c>
    </row>
    <row r="36" spans="1:1">
      <c r="A36" s="143">
        <f t="shared" si="0"/>
        <v>95</v>
      </c>
    </row>
    <row r="37" spans="1:1">
      <c r="A37" s="143">
        <f t="shared" si="0"/>
        <v>95</v>
      </c>
    </row>
    <row r="38" spans="1:1">
      <c r="A38" s="143">
        <f t="shared" si="0"/>
        <v>95</v>
      </c>
    </row>
    <row r="39" spans="1:1">
      <c r="A39" s="143">
        <f t="shared" si="0"/>
        <v>95</v>
      </c>
    </row>
    <row r="40" spans="1:1">
      <c r="A40" s="143">
        <f t="shared" si="0"/>
        <v>96</v>
      </c>
    </row>
    <row r="41" spans="1:1">
      <c r="A41" s="143">
        <f t="shared" si="0"/>
        <v>96</v>
      </c>
    </row>
    <row r="42" spans="1:1">
      <c r="A42" s="143">
        <f t="shared" si="0"/>
        <v>96</v>
      </c>
    </row>
    <row r="43" spans="1:1">
      <c r="A43" s="143">
        <f t="shared" si="0"/>
        <v>96</v>
      </c>
    </row>
    <row r="44" spans="1:1">
      <c r="A44" s="143">
        <f t="shared" si="0"/>
        <v>97</v>
      </c>
    </row>
    <row r="45" spans="1:1">
      <c r="A45" s="143">
        <f t="shared" si="0"/>
        <v>97</v>
      </c>
    </row>
    <row r="46" spans="1:1">
      <c r="A46" s="143">
        <f t="shared" si="0"/>
        <v>97</v>
      </c>
    </row>
    <row r="47" spans="1:1">
      <c r="A47" s="143">
        <f t="shared" si="0"/>
        <v>97</v>
      </c>
    </row>
    <row r="48" spans="1:1">
      <c r="A48" s="143">
        <f t="shared" si="0"/>
        <v>98</v>
      </c>
    </row>
    <row r="49" spans="1:1">
      <c r="A49" s="143">
        <f t="shared" si="0"/>
        <v>98</v>
      </c>
    </row>
    <row r="50" spans="1:1">
      <c r="A50" s="143">
        <f t="shared" si="0"/>
        <v>98</v>
      </c>
    </row>
    <row r="51" spans="1:1">
      <c r="A51" s="143">
        <f t="shared" si="0"/>
        <v>98</v>
      </c>
    </row>
    <row r="52" spans="1:1">
      <c r="A52" s="143">
        <f t="shared" si="0"/>
        <v>99</v>
      </c>
    </row>
    <row r="53" spans="1:1">
      <c r="A53" s="143">
        <f t="shared" si="0"/>
        <v>99</v>
      </c>
    </row>
    <row r="54" spans="1:1">
      <c r="A54" s="143">
        <f t="shared" si="0"/>
        <v>99</v>
      </c>
    </row>
    <row r="55" spans="1:1">
      <c r="A55" s="143">
        <f t="shared" si="0"/>
        <v>99</v>
      </c>
    </row>
    <row r="56" spans="1:1">
      <c r="A56" s="144" t="s">
        <v>576</v>
      </c>
    </row>
    <row r="57" spans="1:1">
      <c r="A57" s="144" t="s">
        <v>576</v>
      </c>
    </row>
    <row r="58" spans="1:1">
      <c r="A58" s="144" t="s">
        <v>576</v>
      </c>
    </row>
    <row r="59" spans="1:1">
      <c r="A59" s="144" t="s">
        <v>576</v>
      </c>
    </row>
    <row r="60" spans="1:1">
      <c r="A60" s="144" t="s">
        <v>577</v>
      </c>
    </row>
    <row r="61" spans="1:1">
      <c r="A61" s="144" t="s">
        <v>577</v>
      </c>
    </row>
    <row r="62" spans="1:1">
      <c r="A62" s="144" t="s">
        <v>577</v>
      </c>
    </row>
    <row r="63" spans="1:1">
      <c r="A63" s="144" t="s">
        <v>577</v>
      </c>
    </row>
    <row r="64" spans="1:1">
      <c r="A64" s="144" t="s">
        <v>578</v>
      </c>
    </row>
    <row r="65" spans="1:1">
      <c r="A65" s="144" t="s">
        <v>578</v>
      </c>
    </row>
    <row r="66" spans="1:1">
      <c r="A66" s="144" t="s">
        <v>578</v>
      </c>
    </row>
    <row r="67" spans="1:1">
      <c r="A67" s="144" t="s">
        <v>578</v>
      </c>
    </row>
    <row r="68" spans="1:1">
      <c r="A68" s="144" t="s">
        <v>579</v>
      </c>
    </row>
    <row r="69" spans="1:1">
      <c r="A69" s="144" t="s">
        <v>579</v>
      </c>
    </row>
    <row r="70" spans="1:1">
      <c r="A70" s="144" t="s">
        <v>579</v>
      </c>
    </row>
    <row r="71" spans="1:1">
      <c r="A71" s="144" t="s">
        <v>579</v>
      </c>
    </row>
    <row r="72" spans="1:1">
      <c r="A72" s="144" t="s">
        <v>580</v>
      </c>
    </row>
    <row r="73" spans="1:1">
      <c r="A73" s="144" t="s">
        <v>580</v>
      </c>
    </row>
    <row r="74" spans="1:1">
      <c r="A74" s="144" t="s">
        <v>580</v>
      </c>
    </row>
    <row r="75" spans="1:1">
      <c r="A75" s="144" t="s">
        <v>580</v>
      </c>
    </row>
    <row r="76" spans="1:1">
      <c r="A76" s="144" t="s">
        <v>581</v>
      </c>
    </row>
    <row r="77" spans="1:1">
      <c r="A77" s="144" t="s">
        <v>581</v>
      </c>
    </row>
    <row r="78" spans="1:1">
      <c r="A78" s="144" t="s">
        <v>581</v>
      </c>
    </row>
    <row r="79" spans="1:1">
      <c r="A79" s="144" t="s">
        <v>581</v>
      </c>
    </row>
    <row r="80" spans="1:1">
      <c r="A80" s="144" t="s">
        <v>582</v>
      </c>
    </row>
    <row r="81" spans="1:1">
      <c r="A81" s="144" t="s">
        <v>582</v>
      </c>
    </row>
    <row r="82" spans="1:1">
      <c r="A82" s="144" t="s">
        <v>582</v>
      </c>
    </row>
    <row r="83" spans="1:1">
      <c r="A83" s="144" t="s">
        <v>582</v>
      </c>
    </row>
    <row r="84" spans="1:1">
      <c r="A84" s="144" t="s">
        <v>583</v>
      </c>
    </row>
    <row r="85" spans="1:1">
      <c r="A85" s="144" t="s">
        <v>583</v>
      </c>
    </row>
    <row r="86" spans="1:1">
      <c r="A86" s="144" t="s">
        <v>583</v>
      </c>
    </row>
    <row r="87" spans="1:1">
      <c r="A87" s="144" t="s">
        <v>583</v>
      </c>
    </row>
    <row r="88" spans="1:1">
      <c r="A88" s="144" t="s">
        <v>584</v>
      </c>
    </row>
    <row r="89" spans="1:1">
      <c r="A89" s="144" t="s">
        <v>584</v>
      </c>
    </row>
    <row r="90" spans="1:1">
      <c r="A90" s="144" t="s">
        <v>584</v>
      </c>
    </row>
    <row r="91" spans="1:1">
      <c r="A91" s="144" t="s">
        <v>584</v>
      </c>
    </row>
    <row r="92" spans="1:1">
      <c r="A92" s="144" t="s">
        <v>585</v>
      </c>
    </row>
    <row r="93" spans="1:1">
      <c r="A93" s="144" t="s">
        <v>585</v>
      </c>
    </row>
    <row r="94" spans="1:1">
      <c r="A94" s="144" t="s">
        <v>585</v>
      </c>
    </row>
    <row r="95" spans="1:1">
      <c r="A95" s="144" t="s">
        <v>585</v>
      </c>
    </row>
    <row r="96" spans="1:1">
      <c r="A96" s="144">
        <v>10</v>
      </c>
    </row>
    <row r="97" spans="1:1">
      <c r="A97" s="144">
        <v>10</v>
      </c>
    </row>
    <row r="98" spans="1:1">
      <c r="A98" s="144">
        <v>10</v>
      </c>
    </row>
    <row r="99" spans="1:1">
      <c r="A99" s="144">
        <v>10</v>
      </c>
    </row>
    <row r="100" spans="1:1">
      <c r="A100" s="143">
        <f>A96+1</f>
        <v>11</v>
      </c>
    </row>
    <row r="101" spans="1:1">
      <c r="A101" s="143">
        <f t="shared" ref="A101:A117" si="1">A97+1</f>
        <v>11</v>
      </c>
    </row>
    <row r="102" spans="1:1">
      <c r="A102" s="143">
        <f t="shared" si="1"/>
        <v>11</v>
      </c>
    </row>
    <row r="103" spans="1:1">
      <c r="A103" s="143">
        <f t="shared" si="1"/>
        <v>11</v>
      </c>
    </row>
    <row r="104" spans="1:1">
      <c r="A104" s="143">
        <f t="shared" si="1"/>
        <v>12</v>
      </c>
    </row>
    <row r="105" spans="1:1">
      <c r="A105" s="143">
        <f t="shared" si="1"/>
        <v>12</v>
      </c>
    </row>
    <row r="106" spans="1:1">
      <c r="A106" s="143">
        <f>A102+1</f>
        <v>12</v>
      </c>
    </row>
    <row r="107" spans="1:1">
      <c r="A107" s="143">
        <f t="shared" si="1"/>
        <v>12</v>
      </c>
    </row>
    <row r="108" spans="1:1">
      <c r="A108" s="143">
        <f t="shared" si="1"/>
        <v>13</v>
      </c>
    </row>
    <row r="109" spans="1:1">
      <c r="A109" s="143">
        <f t="shared" si="1"/>
        <v>13</v>
      </c>
    </row>
    <row r="110" spans="1:1">
      <c r="A110" s="143">
        <f t="shared" si="1"/>
        <v>13</v>
      </c>
    </row>
    <row r="111" spans="1:1">
      <c r="A111" s="143">
        <f t="shared" si="1"/>
        <v>13</v>
      </c>
    </row>
    <row r="112" spans="1:1">
      <c r="A112" s="143">
        <f t="shared" si="1"/>
        <v>14</v>
      </c>
    </row>
    <row r="113" spans="1:1">
      <c r="A113" s="143">
        <f t="shared" si="1"/>
        <v>14</v>
      </c>
    </row>
    <row r="114" spans="1:1">
      <c r="A114" s="143">
        <f t="shared" si="1"/>
        <v>14</v>
      </c>
    </row>
    <row r="115" spans="1:1">
      <c r="A115" s="143">
        <f t="shared" si="1"/>
        <v>14</v>
      </c>
    </row>
    <row r="116" spans="1:1">
      <c r="A116" s="143">
        <f t="shared" si="1"/>
        <v>15</v>
      </c>
    </row>
    <row r="117" spans="1:1">
      <c r="A117" s="143">
        <f t="shared" si="1"/>
        <v>15</v>
      </c>
    </row>
  </sheetData>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N20"/>
  <sheetViews>
    <sheetView workbookViewId="0"/>
  </sheetViews>
  <sheetFormatPr baseColWidth="10" defaultRowHeight="15"/>
  <sheetData>
    <row r="1" spans="1:6">
      <c r="A1">
        <v>19</v>
      </c>
      <c r="B1" t="s">
        <v>625</v>
      </c>
    </row>
    <row r="2" spans="1:6">
      <c r="A2" s="33" t="s">
        <v>208</v>
      </c>
      <c r="B2" t="s">
        <v>250</v>
      </c>
      <c r="D2" t="s">
        <v>247</v>
      </c>
      <c r="E2" s="101">
        <v>0</v>
      </c>
      <c r="F2" t="b">
        <v>0</v>
      </c>
    </row>
    <row r="3" spans="1:6">
      <c r="A3" s="33" t="s">
        <v>208</v>
      </c>
      <c r="B3" t="s">
        <v>260</v>
      </c>
      <c r="D3" t="s">
        <v>247</v>
      </c>
      <c r="E3" s="101">
        <v>0</v>
      </c>
      <c r="F3" t="b">
        <v>0</v>
      </c>
    </row>
    <row r="4" spans="1:6">
      <c r="A4" s="33" t="s">
        <v>208</v>
      </c>
      <c r="B4" t="s">
        <v>253</v>
      </c>
      <c r="D4" t="s">
        <v>247</v>
      </c>
      <c r="E4" s="101">
        <v>0</v>
      </c>
      <c r="F4" t="b">
        <v>0</v>
      </c>
    </row>
    <row r="5" spans="1:6">
      <c r="A5" s="33" t="s">
        <v>208</v>
      </c>
      <c r="B5" t="s">
        <v>261</v>
      </c>
      <c r="D5" t="s">
        <v>247</v>
      </c>
      <c r="E5" s="101">
        <v>0</v>
      </c>
      <c r="F5" t="b">
        <v>0</v>
      </c>
    </row>
    <row r="6" spans="1:6">
      <c r="A6" s="33" t="s">
        <v>208</v>
      </c>
      <c r="B6" t="s">
        <v>252</v>
      </c>
      <c r="D6" t="s">
        <v>247</v>
      </c>
      <c r="E6" s="101">
        <v>0</v>
      </c>
      <c r="F6" t="b">
        <v>0</v>
      </c>
    </row>
    <row r="7" spans="1:6">
      <c r="A7" s="33" t="s">
        <v>208</v>
      </c>
      <c r="B7" t="s">
        <v>264</v>
      </c>
      <c r="D7" t="s">
        <v>247</v>
      </c>
      <c r="E7" s="101">
        <v>0</v>
      </c>
      <c r="F7" t="b">
        <v>0</v>
      </c>
    </row>
    <row r="8" spans="1:6">
      <c r="A8" s="33" t="s">
        <v>208</v>
      </c>
      <c r="B8" t="s">
        <v>248</v>
      </c>
      <c r="D8" t="s">
        <v>247</v>
      </c>
      <c r="E8" s="101">
        <v>0</v>
      </c>
      <c r="F8" t="b">
        <v>0</v>
      </c>
    </row>
    <row r="9" spans="1:6">
      <c r="A9" s="33" t="s">
        <v>208</v>
      </c>
      <c r="B9" t="s">
        <v>251</v>
      </c>
      <c r="D9" t="s">
        <v>247</v>
      </c>
      <c r="E9" s="101">
        <v>0</v>
      </c>
      <c r="F9" t="b">
        <v>0</v>
      </c>
    </row>
    <row r="10" spans="1:6">
      <c r="A10" s="33" t="s">
        <v>208</v>
      </c>
      <c r="B10" t="s">
        <v>249</v>
      </c>
      <c r="D10" t="s">
        <v>247</v>
      </c>
      <c r="E10" s="101">
        <v>0</v>
      </c>
      <c r="F10" t="b">
        <v>0</v>
      </c>
    </row>
    <row r="11" spans="1:6">
      <c r="A11" s="33" t="s">
        <v>208</v>
      </c>
      <c r="B11" t="s">
        <v>262</v>
      </c>
      <c r="D11" t="s">
        <v>247</v>
      </c>
      <c r="E11" s="101">
        <v>0</v>
      </c>
      <c r="F11" t="b">
        <v>0</v>
      </c>
    </row>
    <row r="12" spans="1:6">
      <c r="A12" s="33" t="s">
        <v>208</v>
      </c>
      <c r="B12" t="s">
        <v>265</v>
      </c>
      <c r="D12" t="s">
        <v>247</v>
      </c>
      <c r="E12" s="101">
        <v>0</v>
      </c>
      <c r="F12" t="b">
        <v>0</v>
      </c>
    </row>
    <row r="13" spans="1:6">
      <c r="A13" s="33" t="s">
        <v>208</v>
      </c>
      <c r="B13" t="s">
        <v>263</v>
      </c>
      <c r="D13" t="s">
        <v>247</v>
      </c>
      <c r="E13" s="101">
        <v>0</v>
      </c>
      <c r="F13" t="b">
        <v>0</v>
      </c>
    </row>
    <row r="14" spans="1:6">
      <c r="A14" s="33" t="s">
        <v>208</v>
      </c>
      <c r="B14" t="s">
        <v>254</v>
      </c>
      <c r="D14" t="s">
        <v>247</v>
      </c>
      <c r="E14" s="101">
        <v>0</v>
      </c>
    </row>
    <row r="15" spans="1:6">
      <c r="A15" s="33" t="s">
        <v>208</v>
      </c>
      <c r="B15" t="s">
        <v>255</v>
      </c>
      <c r="D15" t="s">
        <v>247</v>
      </c>
      <c r="E15" s="101">
        <v>0</v>
      </c>
    </row>
    <row r="16" spans="1:6">
      <c r="A16" s="33" t="s">
        <v>208</v>
      </c>
      <c r="B16" t="s">
        <v>256</v>
      </c>
      <c r="D16" t="s">
        <v>247</v>
      </c>
      <c r="E16" s="101">
        <v>0</v>
      </c>
    </row>
    <row r="17" spans="1:14">
      <c r="A17" s="33" t="s">
        <v>208</v>
      </c>
      <c r="B17" t="s">
        <v>257</v>
      </c>
      <c r="D17" t="s">
        <v>247</v>
      </c>
      <c r="E17" s="101">
        <v>0</v>
      </c>
    </row>
    <row r="18" spans="1:14">
      <c r="A18" s="33" t="s">
        <v>208</v>
      </c>
      <c r="B18" t="s">
        <v>258</v>
      </c>
      <c r="D18" t="s">
        <v>247</v>
      </c>
      <c r="E18" s="101">
        <v>0</v>
      </c>
    </row>
    <row r="19" spans="1:14">
      <c r="A19" s="33" t="s">
        <v>208</v>
      </c>
      <c r="B19" t="s">
        <v>259</v>
      </c>
      <c r="D19" t="s">
        <v>247</v>
      </c>
      <c r="E19" s="101">
        <v>0</v>
      </c>
    </row>
    <row r="20" spans="1:14">
      <c r="A20" s="33" t="s">
        <v>160</v>
      </c>
      <c r="B20" t="s">
        <v>161</v>
      </c>
      <c r="C20" t="s">
        <v>162</v>
      </c>
      <c r="D20">
        <v>187.67391304347825</v>
      </c>
      <c r="E20" s="34">
        <v>41331.640474537038</v>
      </c>
      <c r="F20" t="b">
        <v>1</v>
      </c>
      <c r="G20" s="33" t="s">
        <v>157</v>
      </c>
      <c r="H20" s="33" t="s">
        <v>163</v>
      </c>
      <c r="I20" s="33" t="s">
        <v>164</v>
      </c>
      <c r="J20">
        <v>0</v>
      </c>
      <c r="K20" s="33" t="s">
        <v>165</v>
      </c>
      <c r="L20" t="b">
        <v>0</v>
      </c>
      <c r="M20" t="b">
        <v>0</v>
      </c>
      <c r="N20" t="b">
        <v>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A1:AH60"/>
  <sheetViews>
    <sheetView tabSelected="1" zoomScale="80" zoomScaleNormal="80" workbookViewId="0">
      <pane xSplit="1" ySplit="1" topLeftCell="B2" activePane="bottomRight" state="frozen"/>
      <selection activeCell="B1" sqref="B1"/>
      <selection pane="topRight" activeCell="B1" sqref="B1"/>
      <selection pane="bottomLeft" activeCell="B1" sqref="B1"/>
      <selection pane="bottomRight" activeCell="B2" sqref="B2:B60"/>
    </sheetView>
  </sheetViews>
  <sheetFormatPr baseColWidth="10" defaultRowHeight="15"/>
  <cols>
    <col min="5" max="5" width="11.42578125" hidden="1" customWidth="1"/>
    <col min="6" max="6" width="11.42578125" customWidth="1"/>
    <col min="7" max="8" width="11.42578125" hidden="1" customWidth="1"/>
    <col min="16" max="16" width="0" hidden="1" customWidth="1"/>
    <col min="18" max="20" width="0" hidden="1" customWidth="1"/>
    <col min="23" max="23" width="0" hidden="1" customWidth="1"/>
    <col min="30" max="30" width="0" hidden="1" customWidth="1"/>
  </cols>
  <sheetData>
    <row r="1" spans="1:34" s="148" customFormat="1">
      <c r="A1" s="148" t="s">
        <v>618</v>
      </c>
      <c r="B1" s="164" t="s">
        <v>698</v>
      </c>
      <c r="C1" s="164" t="s">
        <v>694</v>
      </c>
      <c r="D1" s="164" t="s">
        <v>619</v>
      </c>
      <c r="E1" s="148" t="s">
        <v>612</v>
      </c>
      <c r="F1" s="148" t="s">
        <v>600</v>
      </c>
      <c r="G1" s="148" t="s">
        <v>613</v>
      </c>
      <c r="H1" s="148" t="s">
        <v>614</v>
      </c>
      <c r="I1" s="164" t="s">
        <v>695</v>
      </c>
      <c r="J1" s="164" t="s">
        <v>620</v>
      </c>
      <c r="K1" s="164" t="s">
        <v>696</v>
      </c>
      <c r="L1" s="164" t="s">
        <v>621</v>
      </c>
      <c r="M1" s="148" t="s">
        <v>601</v>
      </c>
      <c r="N1" s="148" t="s">
        <v>615</v>
      </c>
      <c r="O1" s="148" t="s">
        <v>602</v>
      </c>
      <c r="P1" s="148" t="s">
        <v>603</v>
      </c>
      <c r="Q1" s="148" t="s">
        <v>604</v>
      </c>
      <c r="R1" s="148" t="s">
        <v>623</v>
      </c>
      <c r="S1" s="148" t="s">
        <v>605</v>
      </c>
      <c r="T1" s="148" t="s">
        <v>606</v>
      </c>
      <c r="U1" s="164" t="s">
        <v>697</v>
      </c>
      <c r="V1" s="164" t="s">
        <v>607</v>
      </c>
      <c r="W1" s="148" t="s">
        <v>622</v>
      </c>
      <c r="X1" s="148" t="s">
        <v>608</v>
      </c>
      <c r="Y1" s="148" t="s">
        <v>616</v>
      </c>
      <c r="Z1" s="148" t="s">
        <v>609</v>
      </c>
      <c r="AA1" s="148" t="s">
        <v>610</v>
      </c>
      <c r="AB1" s="148" t="s">
        <v>611</v>
      </c>
      <c r="AC1" s="148" t="s">
        <v>624</v>
      </c>
      <c r="AD1" s="148" t="s">
        <v>617</v>
      </c>
      <c r="AE1" s="148" t="s">
        <v>675</v>
      </c>
      <c r="AF1" s="148" t="s">
        <v>673</v>
      </c>
      <c r="AG1" s="148" t="s">
        <v>678</v>
      </c>
      <c r="AH1" s="164" t="s">
        <v>693</v>
      </c>
    </row>
    <row r="2" spans="1:34">
      <c r="A2">
        <v>2001.5</v>
      </c>
      <c r="B2">
        <f>[8]Observables_IPC!AB24</f>
        <v>-0.61254578152749639</v>
      </c>
      <c r="C2">
        <f>+Stationary!B65</f>
        <v>-1.6999426818272112</v>
      </c>
      <c r="D2">
        <f>[7]Observables_IPC!Z24</f>
        <v>-1.0008109748677287</v>
      </c>
      <c r="E2">
        <f>+Stationary!C65</f>
        <v>-2.0727437074075841</v>
      </c>
      <c r="F2">
        <f>+Stationary!D65</f>
        <v>4.8354784186799407</v>
      </c>
      <c r="G2">
        <f>+Stationary!E65</f>
        <v>4.9528922651409175</v>
      </c>
      <c r="H2">
        <f>+Stationary!F65</f>
        <v>4.3266035603194268</v>
      </c>
      <c r="I2">
        <f>+Stationary!G65</f>
        <v>-2.1532944154989138</v>
      </c>
      <c r="J2">
        <f>[7]Observables_IPC!AC24</f>
        <v>-0.91696920391738201</v>
      </c>
      <c r="K2">
        <f>+Stationary!H65</f>
        <v>-1.8731897805180762</v>
      </c>
      <c r="L2">
        <f>[7]Observables_IPC!AD24</f>
        <v>0.69208671969822655</v>
      </c>
      <c r="M2">
        <f>+Stationary!I65</f>
        <v>-1.0187620455327839E-2</v>
      </c>
      <c r="N2">
        <f>+Stationary!J65</f>
        <v>0.43486373024615166</v>
      </c>
      <c r="O2">
        <f>+Stationary!K65</f>
        <v>0.37398789912768726</v>
      </c>
      <c r="P2">
        <f>+Stationary!L65</f>
        <v>0.38417551958306306</v>
      </c>
      <c r="Q2">
        <f>+Stationary!M65</f>
        <v>5.1125497242547908</v>
      </c>
      <c r="R2">
        <f>+Stationary!N65</f>
        <v>9.7022645713876088</v>
      </c>
      <c r="S2">
        <f>+Stationary!O65</f>
        <v>-6.5888893262016595</v>
      </c>
      <c r="T2">
        <f>+Stationary!P65</f>
        <v>-4.381918670568739</v>
      </c>
      <c r="U2">
        <f>+Stationary!Q65</f>
        <v>2.5456964716634047</v>
      </c>
      <c r="V2">
        <f>[7]Observables_IPC!AM24</f>
        <v>4.5552749631536216</v>
      </c>
      <c r="W2">
        <f>+Stationary!R65</f>
        <v>0.5412707913919319</v>
      </c>
      <c r="X2">
        <f>+Stationary!S65</f>
        <v>0.42140265337858501</v>
      </c>
      <c r="Y2">
        <f>+Stationary!T65</f>
        <v>0.11986813801335539</v>
      </c>
      <c r="Z2">
        <f>+Stationary!U65</f>
        <v>0.65692179343920998</v>
      </c>
      <c r="AA2">
        <f>+Stationary!V65</f>
        <v>-1.3822509766805278</v>
      </c>
      <c r="AB2">
        <f>+Stationary!W65</f>
        <v>-84.025488068361653</v>
      </c>
      <c r="AC2">
        <f>+Stationary!X65</f>
        <v>-1.4786370431414397E-3</v>
      </c>
      <c r="AD2">
        <f>+Stationary!Y65</f>
        <v>1.8569669346701123E-2</v>
      </c>
      <c r="AE2">
        <f>+Stationary!AC65</f>
        <v>-5.8690525897024717</v>
      </c>
      <c r="AF2">
        <f>+Stationary!AD65</f>
        <v>1.76376781954324</v>
      </c>
      <c r="AG2">
        <f>+Stationary!AE65</f>
        <v>0.39241683053887</v>
      </c>
      <c r="AH2">
        <f>[7]Observables_IPC!AJ24</f>
        <v>-62.71221750783571</v>
      </c>
    </row>
    <row r="3" spans="1:34">
      <c r="A3">
        <f>+A2+0.25</f>
        <v>2001.75</v>
      </c>
      <c r="B3">
        <f>[8]Observables_IPC!AB25</f>
        <v>-0.68074999727589836</v>
      </c>
      <c r="C3">
        <f>+Stationary!B66</f>
        <v>-0.36853858348054447</v>
      </c>
      <c r="D3">
        <f>[7]Observables_IPC!Z25</f>
        <v>-0.96133379952392373</v>
      </c>
      <c r="E3">
        <f>+Stationary!C66</f>
        <v>-3.6980579235320832E-2</v>
      </c>
      <c r="F3">
        <f>+Stationary!D66</f>
        <v>1.6605463239461642</v>
      </c>
      <c r="G3">
        <f>+Stationary!E66</f>
        <v>3.5905654602790946</v>
      </c>
      <c r="H3">
        <f>+Stationary!F66</f>
        <v>2.41300454060638</v>
      </c>
      <c r="I3">
        <f>+Stationary!G66</f>
        <v>-0.37333406036823069</v>
      </c>
      <c r="J3">
        <f>[7]Observables_IPC!AC25</f>
        <v>-0.87269835590303257</v>
      </c>
      <c r="K3">
        <f>+Stationary!H66</f>
        <v>-3.5802426127191262</v>
      </c>
      <c r="L3">
        <f>[7]Observables_IPC!AD25</f>
        <v>-3.1682665396578265</v>
      </c>
      <c r="M3">
        <f>+Stationary!I66</f>
        <v>-0.26581822167761759</v>
      </c>
      <c r="N3">
        <f>+Stationary!J66</f>
        <v>0.30647111011281869</v>
      </c>
      <c r="O3">
        <f>+Stationary!K66</f>
        <v>0.6098387049616536</v>
      </c>
      <c r="P3">
        <f>+Stationary!L66</f>
        <v>0.875656926639239</v>
      </c>
      <c r="Q3">
        <f>+Stationary!M66</f>
        <v>5.9409709485968847</v>
      </c>
      <c r="R3">
        <f>+Stationary!N66</f>
        <v>2.6972507520234501</v>
      </c>
      <c r="S3">
        <f>+Stationary!O66</f>
        <v>-2.2836035968957167</v>
      </c>
      <c r="T3">
        <f>+Stationary!P66</f>
        <v>-9.6108909548710542E-3</v>
      </c>
      <c r="U3">
        <f>+Stationary!Q66</f>
        <v>2.0706494042644863</v>
      </c>
      <c r="V3">
        <f>[7]Observables_IPC!AM25</f>
        <v>4.2981693837631063</v>
      </c>
      <c r="W3">
        <f>+Stationary!R66</f>
        <v>0.2463598918599319</v>
      </c>
      <c r="X3">
        <f>+Stationary!S66</f>
        <v>0.10360995308599524</v>
      </c>
      <c r="Y3">
        <f>+Stationary!T66</f>
        <v>0.14274993877392844</v>
      </c>
      <c r="Z3">
        <f>+Stationary!U66</f>
        <v>0.13510634540688216</v>
      </c>
      <c r="AA3">
        <f>+Stationary!V66</f>
        <v>-1.7492505236654419</v>
      </c>
      <c r="AB3">
        <f>+Stationary!W66</f>
        <v>-86.127696832333015</v>
      </c>
      <c r="AC3">
        <f>+Stationary!X66</f>
        <v>-9.9016782255325175E-2</v>
      </c>
      <c r="AD3">
        <f>+Stationary!Y66</f>
        <v>-3.6198963890000324E-2</v>
      </c>
      <c r="AE3">
        <f>+Stationary!AC66</f>
        <v>-1.9956102418064443</v>
      </c>
      <c r="AF3">
        <f>+Stationary!AD66</f>
        <v>1.5531070806303902</v>
      </c>
      <c r="AG3">
        <f>+Stationary!AE66</f>
        <v>0.24998576712450005</v>
      </c>
      <c r="AH3">
        <f>[7]Observables_IPC!AJ25</f>
        <v>-67.499947204639184</v>
      </c>
    </row>
    <row r="4" spans="1:34">
      <c r="A4">
        <f t="shared" ref="A4:A60" si="0">+A3+0.25</f>
        <v>2002</v>
      </c>
      <c r="B4">
        <f>[8]Observables_IPC!AB26</f>
        <v>-0.63894901539591809</v>
      </c>
      <c r="C4">
        <f>+Stationary!B67</f>
        <v>-0.47977914841142566</v>
      </c>
      <c r="D4">
        <f>[7]Observables_IPC!Z26</f>
        <v>-0.54739104979018149</v>
      </c>
      <c r="E4">
        <f>+Stationary!C67</f>
        <v>-0.46121331767213469</v>
      </c>
      <c r="F4">
        <f>+Stationary!D67</f>
        <v>-1.2972199536959579</v>
      </c>
      <c r="G4">
        <f>+Stationary!E67</f>
        <v>6.5126071516488082E-2</v>
      </c>
      <c r="H4">
        <f>+Stationary!F67</f>
        <v>0.52961706566861722</v>
      </c>
      <c r="I4">
        <f>+Stationary!G67</f>
        <v>-0.18732427891252135</v>
      </c>
      <c r="J4">
        <f>[7]Observables_IPC!AC26</f>
        <v>-0.74967962459820781</v>
      </c>
      <c r="K4">
        <f>+Stationary!H67</f>
        <v>0.70632558487323993</v>
      </c>
      <c r="L4">
        <f>[7]Observables_IPC!AD26</f>
        <v>-0.94726989717339682</v>
      </c>
      <c r="M4">
        <f>+Stationary!I67</f>
        <v>-0.48237306151257686</v>
      </c>
      <c r="N4">
        <f>+Stationary!J67</f>
        <v>4.9116546334798672E-3</v>
      </c>
      <c r="O4">
        <f>+Stationary!K67</f>
        <v>0.41660558157640093</v>
      </c>
      <c r="P4">
        <f>+Stationary!L67</f>
        <v>0.89897864308903841</v>
      </c>
      <c r="Q4">
        <f>+Stationary!M67</f>
        <v>-1.1523976888033758</v>
      </c>
      <c r="R4">
        <f>+Stationary!N67</f>
        <v>-3.2074653664796671</v>
      </c>
      <c r="S4">
        <f>+Stationary!O67</f>
        <v>-0.44332310949881304</v>
      </c>
      <c r="T4">
        <f>+Stationary!P67</f>
        <v>1.7422394286791791</v>
      </c>
      <c r="U4">
        <f>+Stationary!Q67</f>
        <v>2.0171104351197755</v>
      </c>
      <c r="V4">
        <f>[7]Observables_IPC!AM26</f>
        <v>3.7248277809110775</v>
      </c>
      <c r="W4">
        <f>+Stationary!R67</f>
        <v>7.980149678819326E-2</v>
      </c>
      <c r="X4">
        <f>+Stationary!S67</f>
        <v>4.1005215203183176E-2</v>
      </c>
      <c r="Y4">
        <f>+Stationary!T67</f>
        <v>3.8796281585001702E-2</v>
      </c>
      <c r="Z4">
        <f>+Stationary!U67</f>
        <v>-0.57181208222027635</v>
      </c>
      <c r="AA4">
        <f>+Stationary!V67</f>
        <v>-5.042698520118833</v>
      </c>
      <c r="AB4">
        <f>+Stationary!W67</f>
        <v>-72.921069935520336</v>
      </c>
      <c r="AC4">
        <f>+Stationary!X67</f>
        <v>0.37353596487077301</v>
      </c>
      <c r="AD4">
        <f>+Stationary!Y67</f>
        <v>0.37635131797393229</v>
      </c>
      <c r="AE4">
        <f>+Stationary!AC67</f>
        <v>-3.2750574304662123</v>
      </c>
      <c r="AF4">
        <f>+Stationary!AD67</f>
        <v>2.0806778956616814</v>
      </c>
      <c r="AG4">
        <f>+Stationary!AE67</f>
        <v>0.31907853689496002</v>
      </c>
      <c r="AH4">
        <f>[7]Observables_IPC!AJ26</f>
        <v>-70.254174004464346</v>
      </c>
    </row>
    <row r="5" spans="1:34">
      <c r="A5">
        <f t="shared" si="0"/>
        <v>2002.25</v>
      </c>
      <c r="B5">
        <f>[8]Observables_IPC!AB27</f>
        <v>-0.90306670162765323</v>
      </c>
      <c r="C5">
        <f>+Stationary!B68</f>
        <v>0.35182927026666133</v>
      </c>
      <c r="D5">
        <f>[7]Observables_IPC!Z27</f>
        <v>-0.43402365422680189</v>
      </c>
      <c r="E5">
        <f>+Stationary!C68</f>
        <v>0.43435021169703525</v>
      </c>
      <c r="F5">
        <f>+Stationary!D68</f>
        <v>-1.5442170043820624</v>
      </c>
      <c r="G5">
        <f>+Stationary!E68</f>
        <v>-0.48343210867301423</v>
      </c>
      <c r="H5">
        <f>+Stationary!F68</f>
        <v>-4.8922640076398238E-2</v>
      </c>
      <c r="I5">
        <f>+Stationary!G68</f>
        <v>-0.73626976825502188</v>
      </c>
      <c r="J5">
        <f>[7]Observables_IPC!AC27</f>
        <v>-0.69444992123054261</v>
      </c>
      <c r="K5">
        <f>+Stationary!H68</f>
        <v>0.17262462615596408</v>
      </c>
      <c r="L5">
        <f>[7]Observables_IPC!AD27</f>
        <v>-0.74292856027002818</v>
      </c>
      <c r="M5">
        <f>+Stationary!I68</f>
        <v>-0.32079637482756029</v>
      </c>
      <c r="N5">
        <f>+Stationary!J68</f>
        <v>-0.25319402151124659</v>
      </c>
      <c r="O5">
        <f>+Stationary!K68</f>
        <v>9.4389127897569036E-2</v>
      </c>
      <c r="P5">
        <f>+Stationary!L68</f>
        <v>0.41518550272505472</v>
      </c>
      <c r="Q5">
        <f>+Stationary!M68</f>
        <v>-2.6644955511872581</v>
      </c>
      <c r="R5">
        <f>+Stationary!N68</f>
        <v>-1.8069626366808755</v>
      </c>
      <c r="S5">
        <f>+Stationary!O68</f>
        <v>-1.3660291284986519</v>
      </c>
      <c r="T5">
        <f>+Stationary!P68</f>
        <v>0.16694971908686174</v>
      </c>
      <c r="U5">
        <f>+Stationary!Q68</f>
        <v>1.1773445552385056</v>
      </c>
      <c r="V5">
        <f>[7]Observables_IPC!AM27</f>
        <v>3.3498917085419855</v>
      </c>
      <c r="W5">
        <f>+Stationary!R68</f>
        <v>4.7005610788752428E-2</v>
      </c>
      <c r="X5">
        <f>+Stationary!S68</f>
        <v>4.5147263787886138E-2</v>
      </c>
      <c r="Y5">
        <f>+Stationary!T68</f>
        <v>1.8583470008728398E-3</v>
      </c>
      <c r="Z5">
        <f>+Stationary!U68</f>
        <v>-5.5964946311576114E-2</v>
      </c>
      <c r="AA5">
        <f>+Stationary!V68</f>
        <v>0.12772732855911761</v>
      </c>
      <c r="AB5">
        <f>+Stationary!W68</f>
        <v>-70.270694782076248</v>
      </c>
      <c r="AC5">
        <f>+Stationary!X68</f>
        <v>-8.7064548100125982E-2</v>
      </c>
      <c r="AD5">
        <f>+Stationary!Y68</f>
        <v>-6.5891763117199242E-2</v>
      </c>
      <c r="AE5">
        <f>+Stationary!AC68</f>
        <v>-1.5415580888623257</v>
      </c>
      <c r="AF5">
        <f>+Stationary!AD68</f>
        <v>1.6690893841392906</v>
      </c>
      <c r="AG5">
        <f>+Stationary!AE68</f>
        <v>0.45565761430728968</v>
      </c>
      <c r="AH5">
        <f>[7]Observables_IPC!AJ27</f>
        <v>-63.470406307527938</v>
      </c>
    </row>
    <row r="6" spans="1:34">
      <c r="A6">
        <f t="shared" si="0"/>
        <v>2002.5</v>
      </c>
      <c r="B6">
        <f>[8]Observables_IPC!AB28</f>
        <v>0.8336685034211917</v>
      </c>
      <c r="C6">
        <f>+Stationary!B69</f>
        <v>9.4596252973515482E-2</v>
      </c>
      <c r="D6">
        <f>[7]Observables_IPC!Z28</f>
        <v>0.5589468732618994</v>
      </c>
      <c r="E6">
        <f>+Stationary!C69</f>
        <v>0.21472634011555947</v>
      </c>
      <c r="F6">
        <f>+Stationary!D69</f>
        <v>-4.0166915244876691</v>
      </c>
      <c r="G6">
        <f>+Stationary!E69</f>
        <v>-2.9401513599250393</v>
      </c>
      <c r="H6">
        <f>+Stationary!F69</f>
        <v>-1.3798288202306139</v>
      </c>
      <c r="I6">
        <f>+Stationary!G69</f>
        <v>-0.10860978082136219</v>
      </c>
      <c r="J6">
        <f>[7]Observables_IPC!AC28</f>
        <v>0.394986342926686</v>
      </c>
      <c r="K6">
        <f>+Stationary!H69</f>
        <v>-0.32704973279345606</v>
      </c>
      <c r="L6">
        <f>[7]Observables_IPC!AD28</f>
        <v>3.075427778402906E-2</v>
      </c>
      <c r="M6">
        <f>+Stationary!I69</f>
        <v>4.218280664236429E-2</v>
      </c>
      <c r="N6">
        <f>+Stationary!J69</f>
        <v>-0.10172840146804585</v>
      </c>
      <c r="O6">
        <f>+Stationary!K69</f>
        <v>-0.17625711708935543</v>
      </c>
      <c r="P6">
        <f>+Stationary!L69</f>
        <v>-0.21843992373169524</v>
      </c>
      <c r="Q6">
        <f>+Stationary!M69</f>
        <v>4.8478513175896296</v>
      </c>
      <c r="R6">
        <f>+Stationary!N69</f>
        <v>6.8084729816048295</v>
      </c>
      <c r="S6">
        <f>+Stationary!O69</f>
        <v>-6.5697750146543914</v>
      </c>
      <c r="T6">
        <f>+Stationary!P69</f>
        <v>-5.2005480175883125</v>
      </c>
      <c r="U6">
        <f>+Stationary!Q69</f>
        <v>0.30110699484248471</v>
      </c>
      <c r="V6">
        <f>[7]Observables_IPC!AM28</f>
        <v>3.3062144419578665</v>
      </c>
      <c r="W6">
        <f>+Stationary!R69</f>
        <v>0.16802964451916635</v>
      </c>
      <c r="X6">
        <f>+Stationary!S69</f>
        <v>1.8745893228483912E-2</v>
      </c>
      <c r="Y6">
        <f>+Stationary!T69</f>
        <v>0.14928375129068366</v>
      </c>
      <c r="Z6">
        <f>+Stationary!U69</f>
        <v>-0.41913635229417423</v>
      </c>
      <c r="AA6">
        <f>+Stationary!V69</f>
        <v>0.62555836520955999</v>
      </c>
      <c r="AB6">
        <f>+Stationary!W69</f>
        <v>-77.639835873196944</v>
      </c>
      <c r="AC6">
        <f>+Stationary!X69</f>
        <v>-0.58460334238284073</v>
      </c>
      <c r="AD6">
        <f>+Stationary!Y69</f>
        <v>-0.59498235523727316</v>
      </c>
      <c r="AE6">
        <f>+Stationary!AC69</f>
        <v>-1.2440622420343193</v>
      </c>
      <c r="AF6">
        <f>+Stationary!AD69</f>
        <v>1.4958501690763004</v>
      </c>
      <c r="AG6">
        <f>+Stationary!AE69</f>
        <v>0.36640264619168006</v>
      </c>
      <c r="AH6">
        <f>[7]Observables_IPC!AJ28</f>
        <v>-60.804295307521002</v>
      </c>
    </row>
    <row r="7" spans="1:34">
      <c r="A7">
        <f t="shared" si="0"/>
        <v>2002.75</v>
      </c>
      <c r="B7">
        <f>[8]Observables_IPC!AB29</f>
        <v>-1.1843267672594586</v>
      </c>
      <c r="C7">
        <f>+Stationary!B70</f>
        <v>0.11444531491817</v>
      </c>
      <c r="D7">
        <f>[7]Observables_IPC!Z29</f>
        <v>-0.12224641566818262</v>
      </c>
      <c r="E7">
        <f>+Stationary!C70</f>
        <v>-0.24663853828815441</v>
      </c>
      <c r="F7">
        <f>+Stationary!D70</f>
        <v>2.2308636722855226</v>
      </c>
      <c r="G7">
        <f>+Stationary!E70</f>
        <v>2.18577392007046</v>
      </c>
      <c r="H7">
        <f>+Stationary!F70</f>
        <v>2.9855567037491255</v>
      </c>
      <c r="I7">
        <f>+Stationary!G70</f>
        <v>-1.3031907438916419</v>
      </c>
      <c r="J7">
        <f>[7]Observables_IPC!AC29</f>
        <v>-2.0278333526662844</v>
      </c>
      <c r="K7">
        <f>+Stationary!H70</f>
        <v>-1.5026711910135557</v>
      </c>
      <c r="L7">
        <f>[7]Observables_IPC!AD29</f>
        <v>-0.32376925444057525</v>
      </c>
      <c r="M7">
        <f>+Stationary!I70</f>
        <v>0.39666314610302533</v>
      </c>
      <c r="N7">
        <f>+Stationary!J70</f>
        <v>-0.25236195983453225</v>
      </c>
      <c r="O7">
        <f>+Stationary!K70</f>
        <v>-0.22556121803445495</v>
      </c>
      <c r="P7">
        <f>+Stationary!L70</f>
        <v>-0.62222436413749682</v>
      </c>
      <c r="Q7">
        <f>+Stationary!M70</f>
        <v>5.6171682617448369</v>
      </c>
      <c r="R7">
        <f>+Stationary!N70</f>
        <v>1.3651966097810053</v>
      </c>
      <c r="S7">
        <f>+Stationary!O70</f>
        <v>-1.677486171092383</v>
      </c>
      <c r="T7">
        <f>+Stationary!P70</f>
        <v>0.16597369155650082</v>
      </c>
      <c r="U7">
        <f>+Stationary!Q70</f>
        <v>-0.99170369335661235</v>
      </c>
      <c r="V7">
        <f>[7]Observables_IPC!AM29</f>
        <v>1.2357619524198782</v>
      </c>
      <c r="W7">
        <f>+Stationary!R70</f>
        <v>8.9805465740399937E-2</v>
      </c>
      <c r="X7">
        <f>+Stationary!S70</f>
        <v>-4.3140551339267641E-2</v>
      </c>
      <c r="Y7">
        <f>+Stationary!T70</f>
        <v>0.1329460170796587</v>
      </c>
      <c r="Z7">
        <f>+Stationary!U70</f>
        <v>-1.0175357738153821</v>
      </c>
      <c r="AA7">
        <f>+Stationary!V70</f>
        <v>0.1742248420671435</v>
      </c>
      <c r="AB7">
        <f>+Stationary!W70</f>
        <v>-75.986270900775594</v>
      </c>
      <c r="AC7">
        <f>+Stationary!X70</f>
        <v>-0.67877218387535532</v>
      </c>
      <c r="AD7">
        <f>+Stationary!Y70</f>
        <v>-0.70504439557379583</v>
      </c>
      <c r="AE7">
        <f>+Stationary!AC70</f>
        <v>-1.0369138327721998</v>
      </c>
      <c r="AF7">
        <f>+Stationary!AD70</f>
        <v>1.7708677419713297</v>
      </c>
      <c r="AG7">
        <f>+Stationary!AE70</f>
        <v>0.33287999667163004</v>
      </c>
      <c r="AH7">
        <f>[7]Observables_IPC!AJ29</f>
        <v>-51.466009794625563</v>
      </c>
    </row>
    <row r="8" spans="1:34">
      <c r="A8">
        <f t="shared" si="0"/>
        <v>2003</v>
      </c>
      <c r="B8">
        <f>[8]Observables_IPC!AB30</f>
        <v>-1.0001806907372406</v>
      </c>
      <c r="C8">
        <f>+Stationary!B71</f>
        <v>-0.1417966100091107</v>
      </c>
      <c r="D8">
        <f>[7]Observables_IPC!Z30</f>
        <v>-0.58439225102735604</v>
      </c>
      <c r="E8">
        <f>+Stationary!C71</f>
        <v>-0.40457877589619962</v>
      </c>
      <c r="F8">
        <f>+Stationary!D71</f>
        <v>5.3842224100126259</v>
      </c>
      <c r="G8">
        <f>+Stationary!E71</f>
        <v>4.7117107591748209</v>
      </c>
      <c r="H8">
        <f>+Stationary!F71</f>
        <v>3.344400584609275</v>
      </c>
      <c r="I8">
        <f>+Stationary!G71</f>
        <v>1.8858986691077551E-2</v>
      </c>
      <c r="J8">
        <f>[7]Observables_IPC!AC30</f>
        <v>-2.9501325012524671E-2</v>
      </c>
      <c r="K8">
        <f>+Stationary!H71</f>
        <v>3.3644389948164592</v>
      </c>
      <c r="L8">
        <f>[7]Observables_IPC!AD30</f>
        <v>3.2562858658968801</v>
      </c>
      <c r="M8">
        <f>+Stationary!I71</f>
        <v>0.42167526316250059</v>
      </c>
      <c r="N8">
        <f>+Stationary!J71</f>
        <v>-0.14365208181985334</v>
      </c>
      <c r="O8">
        <f>+Stationary!K71</f>
        <v>-0.28063802382667713</v>
      </c>
      <c r="P8">
        <f>+Stationary!L71</f>
        <v>-0.70231328698920326</v>
      </c>
      <c r="Q8">
        <f>+Stationary!M71</f>
        <v>12.262193644077229</v>
      </c>
      <c r="R8">
        <f>+Stationary!N71</f>
        <v>2.1635107860114466</v>
      </c>
      <c r="S8">
        <f>+Stationary!O71</f>
        <v>-0.13558356981412345</v>
      </c>
      <c r="T8">
        <f>+Stationary!P71</f>
        <v>1.5726111775006102</v>
      </c>
      <c r="U8">
        <f>+Stationary!Q71</f>
        <v>-2.3547595071208889</v>
      </c>
      <c r="V8">
        <f>[7]Observables_IPC!AM30</f>
        <v>-1.7821849998787442</v>
      </c>
      <c r="W8">
        <f>+Stationary!R71</f>
        <v>-4.4596735874226301E-2</v>
      </c>
      <c r="X8">
        <f>+Stationary!S71</f>
        <v>-9.8972662747531803E-2</v>
      </c>
      <c r="Y8">
        <f>+Stationary!T71</f>
        <v>5.4375926873310776E-2</v>
      </c>
      <c r="Z8">
        <f>+Stationary!U71</f>
        <v>-1.5362377042995945</v>
      </c>
      <c r="AA8">
        <f>+Stationary!V71</f>
        <v>4.0403564615804903</v>
      </c>
      <c r="AB8">
        <f>+Stationary!W71</f>
        <v>-73.861153253711848</v>
      </c>
      <c r="AC8">
        <f>+Stationary!X71</f>
        <v>-0.75598174377191807</v>
      </c>
      <c r="AD8">
        <f>+Stationary!Y71</f>
        <v>-0.75112781546882246</v>
      </c>
      <c r="AE8">
        <f>+Stationary!AC71</f>
        <v>-1.8279154352172018</v>
      </c>
      <c r="AF8">
        <f>+Stationary!AD71</f>
        <v>1.6617816962935805</v>
      </c>
      <c r="AG8">
        <f>+Stationary!AE71</f>
        <v>0.33586464765714008</v>
      </c>
      <c r="AH8">
        <f>[7]Observables_IPC!AJ30</f>
        <v>-47.127557167217482</v>
      </c>
    </row>
    <row r="9" spans="1:34">
      <c r="A9">
        <f t="shared" si="0"/>
        <v>2003.25</v>
      </c>
      <c r="B9">
        <f>[8]Observables_IPC!AB31</f>
        <v>0.15674743978890637</v>
      </c>
      <c r="C9">
        <f>+Stationary!B72</f>
        <v>-0.1750755969349328</v>
      </c>
      <c r="D9">
        <f>[7]Observables_IPC!Z31</f>
        <v>1.7172628615778951E-2</v>
      </c>
      <c r="E9">
        <f>+Stationary!C72</f>
        <v>-0.15469145508827076</v>
      </c>
      <c r="F9">
        <f>+Stationary!D72</f>
        <v>3.5757458035095624</v>
      </c>
      <c r="G9">
        <f>+Stationary!E72</f>
        <v>2.8740993048879773</v>
      </c>
      <c r="H9">
        <f>+Stationary!F72</f>
        <v>2.0900035847548679</v>
      </c>
      <c r="I9">
        <f>+Stationary!G72</f>
        <v>7.4413437645964198E-2</v>
      </c>
      <c r="J9">
        <f>[7]Observables_IPC!AC31</f>
        <v>-8.1110279585004275E-2</v>
      </c>
      <c r="K9">
        <f>+Stationary!H72</f>
        <v>0.72870103320101154</v>
      </c>
      <c r="L9">
        <f>[7]Observables_IPC!AD31</f>
        <v>-1.3703733331634544</v>
      </c>
      <c r="M9">
        <f>+Stationary!I72</f>
        <v>-0.47709478221485002</v>
      </c>
      <c r="N9">
        <f>+Stationary!J72</f>
        <v>0.17973440303718224</v>
      </c>
      <c r="O9">
        <f>+Stationary!K72</f>
        <v>-0.28631458936674381</v>
      </c>
      <c r="P9">
        <f>+Stationary!L72</f>
        <v>0.19078019284807049</v>
      </c>
      <c r="Q9">
        <f>+Stationary!M72</f>
        <v>11.673131867906704</v>
      </c>
      <c r="R9">
        <f>+Stationary!N72</f>
        <v>-3.8645199144863973</v>
      </c>
      <c r="S9">
        <f>+Stationary!O72</f>
        <v>-1.237418577404366</v>
      </c>
      <c r="T9">
        <f>+Stationary!P72</f>
        <v>-0.96665603382680843</v>
      </c>
      <c r="U9">
        <f>+Stationary!Q72</f>
        <v>-3.3639354915326294</v>
      </c>
      <c r="V9">
        <f>[7]Observables_IPC!AM31</f>
        <v>-2.6286901353060443</v>
      </c>
      <c r="W9">
        <f>+Stationary!R72</f>
        <v>-0.15260321266933452</v>
      </c>
      <c r="X9">
        <f>+Stationary!S72</f>
        <v>-0.12322696741060152</v>
      </c>
      <c r="Y9">
        <f>+Stationary!T72</f>
        <v>-2.9376245258729172E-2</v>
      </c>
      <c r="Z9">
        <f>+Stationary!U72</f>
        <v>-1.7615065577457472</v>
      </c>
      <c r="AA9">
        <f>+Stationary!V72</f>
        <v>3.1403169056696427</v>
      </c>
      <c r="AB9">
        <f>+Stationary!W72</f>
        <v>-79.025575804671291</v>
      </c>
      <c r="AC9">
        <f>+Stationary!X72</f>
        <v>-0.18630568824849103</v>
      </c>
      <c r="AD9">
        <f>+Stationary!Y72</f>
        <v>-0.2407133356969301</v>
      </c>
      <c r="AE9">
        <f>+Stationary!AC72</f>
        <v>-1.427760387076578</v>
      </c>
      <c r="AF9">
        <f>+Stationary!AD72</f>
        <v>1.4012689234357403</v>
      </c>
      <c r="AG9">
        <f>+Stationary!AE72</f>
        <v>0.25006130324369003</v>
      </c>
      <c r="AH9">
        <f>[7]Observables_IPC!AJ31</f>
        <v>-48.257646131937278</v>
      </c>
    </row>
    <row r="10" spans="1:34">
      <c r="A10">
        <f t="shared" si="0"/>
        <v>2003.5</v>
      </c>
      <c r="B10">
        <f>[8]Observables_IPC!AB32</f>
        <v>8.107055184551859E-2</v>
      </c>
      <c r="C10">
        <f>+Stationary!B73</f>
        <v>-0.24765581117010671</v>
      </c>
      <c r="D10">
        <f>[7]Observables_IPC!Z32</f>
        <v>0.12759699889932508</v>
      </c>
      <c r="E10">
        <f>+Stationary!C73</f>
        <v>-0.30700867683538213</v>
      </c>
      <c r="F10">
        <f>+Stationary!D73</f>
        <v>2.4528173673527363</v>
      </c>
      <c r="G10">
        <f>+Stationary!E73</f>
        <v>1.9118105855536669</v>
      </c>
      <c r="H10">
        <f>+Stationary!F73</f>
        <v>1.2687600046624539</v>
      </c>
      <c r="I10">
        <f>+Stationary!G73</f>
        <v>0.16546308520147202</v>
      </c>
      <c r="J10">
        <f>[7]Observables_IPC!AC32</f>
        <v>-0.21427236550243078</v>
      </c>
      <c r="K10">
        <f>+Stationary!H73</f>
        <v>-4.9946524493839357</v>
      </c>
      <c r="L10">
        <f>[7]Observables_IPC!AD32</f>
        <v>-4.6427479440589448</v>
      </c>
      <c r="M10">
        <f>+Stationary!I73</f>
        <v>-1.0361993629525847</v>
      </c>
      <c r="N10">
        <f>+Stationary!J73</f>
        <v>-1.0469471859990005</v>
      </c>
      <c r="O10">
        <f>+Stationary!K73</f>
        <v>-0.28631458936674381</v>
      </c>
      <c r="P10">
        <f>+Stationary!L73</f>
        <v>0.74988477358583205</v>
      </c>
      <c r="Q10">
        <f>+Stationary!M73</f>
        <v>9.8463965773200357</v>
      </c>
      <c r="R10">
        <f>+Stationary!N73</f>
        <v>-2.6199925211202846</v>
      </c>
      <c r="S10">
        <f>+Stationary!O73</f>
        <v>-2.4179913500044465</v>
      </c>
      <c r="T10">
        <f>+Stationary!P73</f>
        <v>-2.9673983055684503</v>
      </c>
      <c r="U10">
        <f>+Stationary!Q73</f>
        <v>-3.7326083870138973</v>
      </c>
      <c r="V10">
        <f>[7]Observables_IPC!AM32</f>
        <v>-1.7386422347837716</v>
      </c>
      <c r="W10">
        <f>+Stationary!R73</f>
        <v>-0.21818256377647061</v>
      </c>
      <c r="X10">
        <f>+Stationary!S73</f>
        <v>-0.14929623522499197</v>
      </c>
      <c r="Y10">
        <f>+Stationary!T73</f>
        <v>-6.8886328551479858E-2</v>
      </c>
      <c r="Z10">
        <f>+Stationary!U73</f>
        <v>-1.2451509917626709</v>
      </c>
      <c r="AA10">
        <f>+Stationary!V73</f>
        <v>-0.11663111093558975</v>
      </c>
      <c r="AB10">
        <f>+Stationary!W73</f>
        <v>-72.924490402799222</v>
      </c>
      <c r="AC10">
        <f>+Stationary!X73</f>
        <v>0.50094093547048235</v>
      </c>
      <c r="AD10">
        <f>+Stationary!Y73</f>
        <v>0.38517226757703782</v>
      </c>
      <c r="AE10">
        <f>+Stationary!AC73</f>
        <v>-0.38219026858833161</v>
      </c>
      <c r="AF10">
        <f>+Stationary!AD73</f>
        <v>1.4047701366057197</v>
      </c>
      <c r="AG10">
        <f>+Stationary!AE73</f>
        <v>0.31318616250434994</v>
      </c>
      <c r="AH10">
        <f>[7]Observables_IPC!AJ32</f>
        <v>-43.464150872269073</v>
      </c>
    </row>
    <row r="11" spans="1:34">
      <c r="A11">
        <f t="shared" si="0"/>
        <v>2003.75</v>
      </c>
      <c r="B11">
        <f>[8]Observables_IPC!AB33</f>
        <v>0.5084260132738101</v>
      </c>
      <c r="C11">
        <f>+Stationary!B74</f>
        <v>-7.1859564076122262E-2</v>
      </c>
      <c r="D11">
        <f>[7]Observables_IPC!Z33</f>
        <v>2.1112456109262365</v>
      </c>
      <c r="E11">
        <f>+Stationary!C74</f>
        <v>0.13403270228235264</v>
      </c>
      <c r="F11">
        <f>+Stationary!D74</f>
        <v>-9.0927451865354669E-3</v>
      </c>
      <c r="G11">
        <f>+Stationary!E74</f>
        <v>-0.7830653079761305</v>
      </c>
      <c r="H11">
        <f>+Stationary!F74</f>
        <v>-0.97740647393197833</v>
      </c>
      <c r="I11">
        <f>+Stationary!G74</f>
        <v>0.44345144747011611</v>
      </c>
      <c r="J11">
        <f>[7]Observables_IPC!AC33</f>
        <v>0.87411472443902527</v>
      </c>
      <c r="K11">
        <f>+Stationary!H74</f>
        <v>-0.52736070336033092</v>
      </c>
      <c r="L11">
        <f>[7]Observables_IPC!AD33</f>
        <v>-1.611066720872278</v>
      </c>
      <c r="M11">
        <f>+Stationary!I74</f>
        <v>-1.1264779793772397</v>
      </c>
      <c r="N11">
        <f>+Stationary!J74</f>
        <v>-0.12008670398053478</v>
      </c>
      <c r="O11">
        <f>+Stationary!K74</f>
        <v>-0.3106573371517678</v>
      </c>
      <c r="P11">
        <f>+Stationary!L74</f>
        <v>0.81582064222547979</v>
      </c>
      <c r="Q11">
        <f>+Stationary!M74</f>
        <v>2.4581069289917536</v>
      </c>
      <c r="R11">
        <f>+Stationary!N74</f>
        <v>-10.562112848452809</v>
      </c>
      <c r="S11">
        <f>+Stationary!O74</f>
        <v>-0.1374100964382361</v>
      </c>
      <c r="T11">
        <f>+Stationary!P74</f>
        <v>-1.3588625185426364</v>
      </c>
      <c r="U11">
        <f>+Stationary!Q74</f>
        <v>-3.4112886078805786</v>
      </c>
      <c r="V11">
        <f>[7]Observables_IPC!AM33</f>
        <v>-3.0654700552212866</v>
      </c>
      <c r="W11">
        <f>+Stationary!R74</f>
        <v>-0.27307971508546702</v>
      </c>
      <c r="X11">
        <f>+Stationary!S74</f>
        <v>-0.13985602547896026</v>
      </c>
      <c r="Y11">
        <f>+Stationary!T74</f>
        <v>-0.13322368960651007</v>
      </c>
      <c r="Z11">
        <f>+Stationary!U74</f>
        <v>-0.76478666783799554</v>
      </c>
      <c r="AA11">
        <f>+Stationary!V74</f>
        <v>2.1012552378245779</v>
      </c>
      <c r="AB11">
        <f>+Stationary!W74</f>
        <v>-59.595836942498295</v>
      </c>
      <c r="AC11">
        <f>+Stationary!X74</f>
        <v>0.65300848008724532</v>
      </c>
      <c r="AD11">
        <f>+Stationary!Y74</f>
        <v>0.54268225685283256</v>
      </c>
      <c r="AE11">
        <f>+Stationary!AC74</f>
        <v>-0.6289853624649826</v>
      </c>
      <c r="AF11">
        <f>+Stationary!AD74</f>
        <v>1.4844271903365414</v>
      </c>
      <c r="AG11">
        <f>+Stationary!AE74</f>
        <v>0.42972214255769003</v>
      </c>
      <c r="AH11">
        <f>[7]Observables_IPC!AJ33</f>
        <v>-28.966305015865323</v>
      </c>
    </row>
    <row r="12" spans="1:34">
      <c r="A12">
        <f t="shared" si="0"/>
        <v>2004</v>
      </c>
      <c r="B12">
        <f>[8]Observables_IPC!AB34</f>
        <v>0.64403298872188719</v>
      </c>
      <c r="C12">
        <f>+Stationary!B75</f>
        <v>1.4667179577747036</v>
      </c>
      <c r="D12">
        <f>[7]Observables_IPC!Z34</f>
        <v>2.8386659977294824</v>
      </c>
      <c r="E12">
        <f>+Stationary!C75</f>
        <v>1.0604355373174865</v>
      </c>
      <c r="F12">
        <f>+Stationary!D75</f>
        <v>1.5845783708668932</v>
      </c>
      <c r="G12">
        <f>+Stationary!E75</f>
        <v>1.374046483089387</v>
      </c>
      <c r="H12">
        <f>+Stationary!F75</f>
        <v>1.9716260916984538</v>
      </c>
      <c r="I12">
        <f>+Stationary!G75</f>
        <v>0.69112393645077086</v>
      </c>
      <c r="J12">
        <f>[7]Observables_IPC!AC34</f>
        <v>0.86885583711465886</v>
      </c>
      <c r="K12">
        <f>+Stationary!H75</f>
        <v>1.018562018877083</v>
      </c>
      <c r="L12">
        <f>[7]Observables_IPC!AD34</f>
        <v>-1.1592072551452666</v>
      </c>
      <c r="M12">
        <f>+Stationary!I75</f>
        <v>-0.48715907556182858</v>
      </c>
      <c r="N12">
        <f>+Stationary!J75</f>
        <v>-0.59144138053073003</v>
      </c>
      <c r="O12">
        <f>+Stationary!K75</f>
        <v>-0.52098923716913492</v>
      </c>
      <c r="P12">
        <f>+Stationary!L75</f>
        <v>-3.3830161607248693E-2</v>
      </c>
      <c r="Q12">
        <f>+Stationary!M75</f>
        <v>-0.68835935757738298</v>
      </c>
      <c r="R12">
        <f>+Stationary!N75</f>
        <v>-6.5079787180768456</v>
      </c>
      <c r="S12">
        <f>+Stationary!O75</f>
        <v>5.3948446783474147</v>
      </c>
      <c r="T12">
        <f>+Stationary!P75</f>
        <v>6.4695037243609832</v>
      </c>
      <c r="U12">
        <f>+Stationary!Q75</f>
        <v>-2.88770290981779</v>
      </c>
      <c r="V12">
        <f>[7]Observables_IPC!AM34</f>
        <v>-0.96066899218776314</v>
      </c>
      <c r="W12">
        <f>+Stationary!R75</f>
        <v>-0.28102720399915826</v>
      </c>
      <c r="X12">
        <f>+Stationary!S75</f>
        <v>-0.15110689706131147</v>
      </c>
      <c r="Y12">
        <f>+Stationary!T75</f>
        <v>-0.12992030693784926</v>
      </c>
      <c r="Z12">
        <f>+Stationary!U75</f>
        <v>-0.40264415762595718</v>
      </c>
      <c r="AA12">
        <f>+Stationary!V75</f>
        <v>2.1166635216116774</v>
      </c>
      <c r="AB12">
        <f>+Stationary!W75</f>
        <v>-34.134643396364538</v>
      </c>
      <c r="AC12">
        <f>+Stationary!X75</f>
        <v>-0.26487773178021268</v>
      </c>
      <c r="AD12">
        <f>+Stationary!Y75</f>
        <v>-0.40687397100955891</v>
      </c>
      <c r="AE12">
        <f>+Stationary!AC75</f>
        <v>0.32270179238862617</v>
      </c>
      <c r="AF12">
        <f>+Stationary!AD75</f>
        <v>1.5839000207913809</v>
      </c>
      <c r="AG12">
        <f>+Stationary!AE75</f>
        <v>0.41706369086232997</v>
      </c>
      <c r="AH12">
        <f>[7]Observables_IPC!AJ34</f>
        <v>-5.1331653822662915</v>
      </c>
    </row>
    <row r="13" spans="1:34">
      <c r="A13">
        <f t="shared" si="0"/>
        <v>2004.25</v>
      </c>
      <c r="B13">
        <f>[8]Observables_IPC!AB35</f>
        <v>1.3649852309526529</v>
      </c>
      <c r="C13">
        <f>+Stationary!B76</f>
        <v>0.55633323075289665</v>
      </c>
      <c r="D13">
        <f>[7]Observables_IPC!Z35</f>
        <v>2.2520091402261397</v>
      </c>
      <c r="E13">
        <f>+Stationary!C76</f>
        <v>0.17741694213452597</v>
      </c>
      <c r="F13">
        <f>+Stationary!D76</f>
        <v>4.6481492355587761</v>
      </c>
      <c r="G13">
        <f>+Stationary!E76</f>
        <v>3.9515116861423394</v>
      </c>
      <c r="H13">
        <f>+Stationary!F76</f>
        <v>4.670196897716778</v>
      </c>
      <c r="I13">
        <f>+Stationary!G76</f>
        <v>1.4059669014893132</v>
      </c>
      <c r="J13">
        <f>[7]Observables_IPC!AC35</f>
        <v>1.2954189631113739</v>
      </c>
      <c r="K13">
        <f>+Stationary!H76</f>
        <v>3.6663815010946115</v>
      </c>
      <c r="L13">
        <f>[7]Observables_IPC!AD35</f>
        <v>3.6468894090534669</v>
      </c>
      <c r="M13">
        <f>+Stationary!I76</f>
        <v>-0.14770603809548677</v>
      </c>
      <c r="N13">
        <f>+Stationary!J76</f>
        <v>-7.1538897231812615E-2</v>
      </c>
      <c r="O13">
        <f>+Stationary!K76</f>
        <v>-0.53081531570773488</v>
      </c>
      <c r="P13">
        <f>+Stationary!L76</f>
        <v>-0.38310927761233138</v>
      </c>
      <c r="Q13">
        <f>+Stationary!M76</f>
        <v>5.8644695430114098</v>
      </c>
      <c r="R13">
        <f>+Stationary!N76</f>
        <v>6.485843933742963</v>
      </c>
      <c r="S13">
        <f>+Stationary!O76</f>
        <v>5.5571345168601809</v>
      </c>
      <c r="T13">
        <f>+Stationary!P76</f>
        <v>3.6242105931866204</v>
      </c>
      <c r="U13">
        <f>+Stationary!Q76</f>
        <v>-2.0902795064214388</v>
      </c>
      <c r="V13">
        <f>[7]Observables_IPC!AM35</f>
        <v>-1.6178562149873343</v>
      </c>
      <c r="W13">
        <f>+Stationary!R76</f>
        <v>-0.23786518924450839</v>
      </c>
      <c r="X13">
        <f>+Stationary!S76</f>
        <v>-0.10464149963800473</v>
      </c>
      <c r="Y13">
        <f>+Stationary!T76</f>
        <v>-0.13322368960651007</v>
      </c>
      <c r="Z13">
        <f>+Stationary!U76</f>
        <v>-0.56848052110416347</v>
      </c>
      <c r="AA13">
        <f>+Stationary!V76</f>
        <v>0.11323411690004526</v>
      </c>
      <c r="AB13">
        <f>+Stationary!W76</f>
        <v>-32.757274387808025</v>
      </c>
      <c r="AC13">
        <f>+Stationary!X76</f>
        <v>-0.64735680529992745</v>
      </c>
      <c r="AD13">
        <f>+Stationary!Y76</f>
        <v>-0.81483359439382752</v>
      </c>
      <c r="AE13">
        <f>+Stationary!AC76</f>
        <v>-1.4151255783237779</v>
      </c>
      <c r="AF13">
        <f>+Stationary!AD76</f>
        <v>2.1048139586700803</v>
      </c>
      <c r="AG13">
        <f>+Stationary!AE76</f>
        <v>0.40045200547713011</v>
      </c>
      <c r="AH13">
        <f>[7]Observables_IPC!AJ35</f>
        <v>2.8760754798352828</v>
      </c>
    </row>
    <row r="14" spans="1:34">
      <c r="A14">
        <f>+A13+0.25</f>
        <v>2004.5</v>
      </c>
      <c r="B14">
        <f>[8]Observables_IPC!AB36</f>
        <v>1.5791825293314239</v>
      </c>
      <c r="C14">
        <f>+Stationary!B77</f>
        <v>1.9916402605621486</v>
      </c>
      <c r="D14">
        <f>[7]Observables_IPC!Z36</f>
        <v>2.5155264946412612</v>
      </c>
      <c r="E14">
        <f>+Stationary!C77</f>
        <v>2.268808552959781</v>
      </c>
      <c r="F14">
        <f>+Stationary!D77</f>
        <v>6.0180607282056826</v>
      </c>
      <c r="G14">
        <f>+Stationary!E77</f>
        <v>5.2144411667636632</v>
      </c>
      <c r="H14">
        <f>+Stationary!F77</f>
        <v>5.2042776898135799</v>
      </c>
      <c r="I14">
        <f>+Stationary!G77</f>
        <v>0.83968587174879028</v>
      </c>
      <c r="J14">
        <f>[7]Observables_IPC!AC36</f>
        <v>0.76763477125775426</v>
      </c>
      <c r="K14">
        <f>+Stationary!H77</f>
        <v>4.4227032269794568</v>
      </c>
      <c r="L14">
        <f>[7]Observables_IPC!AD36</f>
        <v>6.219924780847963</v>
      </c>
      <c r="M14">
        <f>+Stationary!I77</f>
        <v>-0.1729103360421661</v>
      </c>
      <c r="N14">
        <f>+Stationary!J77</f>
        <v>-9.7162457204300057E-2</v>
      </c>
      <c r="O14">
        <f>+Stationary!K77</f>
        <v>-0.51525914104214543</v>
      </c>
      <c r="P14">
        <f>+Stationary!L77</f>
        <v>-0.34234880499993509</v>
      </c>
      <c r="Q14">
        <f>+Stationary!M77</f>
        <v>6.8027768563222253</v>
      </c>
      <c r="R14">
        <f>+Stationary!N77</f>
        <v>-0.3009470715827689</v>
      </c>
      <c r="S14">
        <f>+Stationary!O77</f>
        <v>3.6819048860537276</v>
      </c>
      <c r="T14">
        <f>+Stationary!P77</f>
        <v>0.24184284650140819</v>
      </c>
      <c r="U14">
        <f>+Stationary!Q77</f>
        <v>-1.6122586839780979</v>
      </c>
      <c r="V14">
        <f>[7]Observables_IPC!AM36</f>
        <v>-3.7206598394986301</v>
      </c>
      <c r="W14">
        <f>+Stationary!R77</f>
        <v>-0.16139683655492887</v>
      </c>
      <c r="X14">
        <f>+Stationary!S77</f>
        <v>4.8847091081030691E-3</v>
      </c>
      <c r="Y14">
        <f>+Stationary!T77</f>
        <v>-0.1662815456630326</v>
      </c>
      <c r="Z14">
        <f>+Stationary!U77</f>
        <v>-0.58316377879367565</v>
      </c>
      <c r="AA14">
        <f>+Stationary!V77</f>
        <v>1.3861064221125365</v>
      </c>
      <c r="AB14">
        <f>+Stationary!W77</f>
        <v>-32.658143390677481</v>
      </c>
      <c r="AC14">
        <f>+Stationary!X77</f>
        <v>-0.55697424809848695</v>
      </c>
      <c r="AD14">
        <f>+Stationary!Y77</f>
        <v>-0.61709270852223852</v>
      </c>
      <c r="AE14">
        <f>+Stationary!AC77</f>
        <v>0.18235315924552964</v>
      </c>
      <c r="AF14">
        <f>+Stationary!AD77</f>
        <v>2.0943598512219808</v>
      </c>
      <c r="AG14">
        <f>+Stationary!AE77</f>
        <v>0.63577947633714005</v>
      </c>
      <c r="AH14">
        <f>[7]Observables_IPC!AJ36</f>
        <v>12.987538166161361</v>
      </c>
    </row>
    <row r="15" spans="1:34">
      <c r="A15">
        <f t="shared" si="0"/>
        <v>2004.75</v>
      </c>
      <c r="B15">
        <f>[8]Observables_IPC!AB37</f>
        <v>0.7539061186336844</v>
      </c>
      <c r="C15">
        <f>+Stationary!B78</f>
        <v>0.69084929317368304</v>
      </c>
      <c r="D15">
        <f>[7]Observables_IPC!Z37</f>
        <v>1.363143327829651</v>
      </c>
      <c r="E15">
        <f>+Stationary!C78</f>
        <v>1.0537247990178553</v>
      </c>
      <c r="F15">
        <f>+Stationary!D78</f>
        <v>3.1920015048006007</v>
      </c>
      <c r="G15">
        <f>+Stationary!E78</f>
        <v>3.1772490033524718</v>
      </c>
      <c r="H15">
        <f>+Stationary!F78</f>
        <v>3.4795384597180146</v>
      </c>
      <c r="I15">
        <f>+Stationary!G78</f>
        <v>0.73965889962635467</v>
      </c>
      <c r="J15">
        <f>[7]Observables_IPC!AC37</f>
        <v>1.2712941149058428</v>
      </c>
      <c r="K15">
        <f>+Stationary!H78</f>
        <v>3.6216629715107578</v>
      </c>
      <c r="L15">
        <f>[7]Observables_IPC!AD37</f>
        <v>3.810144097846591</v>
      </c>
      <c r="M15">
        <f>+Stationary!I78</f>
        <v>-0.22928651728042626</v>
      </c>
      <c r="N15">
        <f>+Stationary!J78</f>
        <v>-0.17701396877314035</v>
      </c>
      <c r="O15">
        <f>+Stationary!K78</f>
        <v>-0.43680719381719058</v>
      </c>
      <c r="P15">
        <f>+Stationary!L78</f>
        <v>-0.2075206765367639</v>
      </c>
      <c r="Q15">
        <f>+Stationary!M78</f>
        <v>4.2914385243836932</v>
      </c>
      <c r="R15">
        <f>+Stationary!N78</f>
        <v>-6.0303712616601501</v>
      </c>
      <c r="S15">
        <f>+Stationary!O78</f>
        <v>2.97861511079984</v>
      </c>
      <c r="T15">
        <f>+Stationary!P78</f>
        <v>0.79316207047198017</v>
      </c>
      <c r="U15">
        <f>+Stationary!Q78</f>
        <v>-1.5955155701101376</v>
      </c>
      <c r="V15">
        <f>[7]Observables_IPC!AM37</f>
        <v>-3.2398719718231384</v>
      </c>
      <c r="W15">
        <f>+Stationary!R78</f>
        <v>-3.7685277901350567E-2</v>
      </c>
      <c r="X15">
        <f>+Stationary!S78</f>
        <v>0.13769484682950234</v>
      </c>
      <c r="Y15">
        <f>+Stationary!T78</f>
        <v>-0.17538012473084696</v>
      </c>
      <c r="Z15">
        <f>+Stationary!U78</f>
        <v>-0.46998079441459595</v>
      </c>
      <c r="AA15">
        <f>+Stationary!V78</f>
        <v>3.0575819667660369</v>
      </c>
      <c r="AB15">
        <f>+Stationary!W78</f>
        <v>-28.158555908427502</v>
      </c>
      <c r="AC15">
        <f>+Stationary!X78</f>
        <v>-0.32994269822668354</v>
      </c>
      <c r="AD15">
        <f>+Stationary!Y78</f>
        <v>-0.35077401602596836</v>
      </c>
      <c r="AE15">
        <f>+Stationary!AC78</f>
        <v>-1.365488560771853</v>
      </c>
      <c r="AF15">
        <f>+Stationary!AD78</f>
        <v>1.9201289071789613</v>
      </c>
      <c r="AG15">
        <f>+Stationary!AE78</f>
        <v>0.17982610723577008</v>
      </c>
      <c r="AH15">
        <f>[7]Observables_IPC!AJ37</f>
        <v>16.335470671702979</v>
      </c>
    </row>
    <row r="16" spans="1:34">
      <c r="A16">
        <f t="shared" si="0"/>
        <v>2005</v>
      </c>
      <c r="B16">
        <f>[8]Observables_IPC!AB38</f>
        <v>0.14442932081375437</v>
      </c>
      <c r="C16">
        <f>+Stationary!B79</f>
        <v>-0.67082385493138619</v>
      </c>
      <c r="D16">
        <f>[7]Observables_IPC!Z38</f>
        <v>-0.18356753204647047</v>
      </c>
      <c r="E16">
        <f>+Stationary!C79</f>
        <v>-0.37884910611725964</v>
      </c>
      <c r="F16">
        <f>+Stationary!D79</f>
        <v>-1.0797646814812651</v>
      </c>
      <c r="G16">
        <f>+Stationary!E79</f>
        <v>-1.3821987196886312</v>
      </c>
      <c r="H16">
        <f>+Stationary!F79</f>
        <v>-0.41406775064569956</v>
      </c>
      <c r="I16">
        <f>+Stationary!G79</f>
        <v>0.35098843088888154</v>
      </c>
      <c r="J16">
        <f>[7]Observables_IPC!AC38</f>
        <v>0.97425564871512949</v>
      </c>
      <c r="K16">
        <f>+Stationary!H79</f>
        <v>4.4853297271314423</v>
      </c>
      <c r="L16">
        <f>[7]Observables_IPC!AD38</f>
        <v>5.1284491503789997</v>
      </c>
      <c r="M16">
        <f>+Stationary!I79</f>
        <v>-0.35251250285419788</v>
      </c>
      <c r="N16">
        <f>+Stationary!J79</f>
        <v>-0.21614851521436218</v>
      </c>
      <c r="O16">
        <f>+Stationary!K79</f>
        <v>-0.32121322668287389</v>
      </c>
      <c r="P16">
        <f>+Stationary!L79</f>
        <v>3.1299276171329354E-2</v>
      </c>
      <c r="Q16">
        <f>+Stationary!M79</f>
        <v>3.7099426690259065</v>
      </c>
      <c r="R16">
        <f>+Stationary!N79</f>
        <v>-2.7921969241694988</v>
      </c>
      <c r="S16">
        <f>+Stationary!O79</f>
        <v>3.79903493738537</v>
      </c>
      <c r="T16">
        <f>+Stationary!P79</f>
        <v>2.8415840223328548</v>
      </c>
      <c r="U16">
        <f>+Stationary!Q79</f>
        <v>-1.3320986046257985</v>
      </c>
      <c r="V16">
        <f>[7]Observables_IPC!AM38</f>
        <v>-1.5972170788493223</v>
      </c>
      <c r="W16">
        <f>+Stationary!R79</f>
        <v>6.997602394052993E-2</v>
      </c>
      <c r="X16">
        <f>+Stationary!S79</f>
        <v>0.27018729890508525</v>
      </c>
      <c r="Y16">
        <f>+Stationary!T79</f>
        <v>-0.20021127496455388</v>
      </c>
      <c r="Z16">
        <f>+Stationary!U79</f>
        <v>-0.55663070391273095</v>
      </c>
      <c r="AA16">
        <f>+Stationary!V79</f>
        <v>1.0255422117224346</v>
      </c>
      <c r="AB16">
        <f>+Stationary!W79</f>
        <v>-24.351898190566033</v>
      </c>
      <c r="AC16">
        <f>+Stationary!X79</f>
        <v>0.43653835880570302</v>
      </c>
      <c r="AD16">
        <f>+Stationary!Y79</f>
        <v>0.41275950964441066</v>
      </c>
      <c r="AE16">
        <f>+Stationary!AC79</f>
        <v>-2.7563215604061622</v>
      </c>
      <c r="AF16">
        <f>+Stationary!AD79</f>
        <v>1.4904063141786796</v>
      </c>
      <c r="AG16">
        <f>+Stationary!AE79</f>
        <v>0.4526636258344201</v>
      </c>
      <c r="AH16">
        <f>[7]Observables_IPC!AJ38</f>
        <v>15.1658287043551</v>
      </c>
    </row>
    <row r="17" spans="1:34">
      <c r="A17">
        <f t="shared" si="0"/>
        <v>2005.25</v>
      </c>
      <c r="B17">
        <f>[8]Observables_IPC!AB39</f>
        <v>-0.11420485847453188</v>
      </c>
      <c r="C17">
        <f>+Stationary!B80</f>
        <v>0.80369017839116308</v>
      </c>
      <c r="D17">
        <f>[7]Observables_IPC!Z39</f>
        <v>-4.8622064671423271E-2</v>
      </c>
      <c r="E17">
        <f>+Stationary!C80</f>
        <v>1.7179560914030088</v>
      </c>
      <c r="F17">
        <f>+Stationary!D80</f>
        <v>-6.9605626190518706</v>
      </c>
      <c r="G17">
        <f>+Stationary!E80</f>
        <v>-6.5024388150645791</v>
      </c>
      <c r="H17">
        <f>+Stationary!F80</f>
        <v>-4.7668493010669408</v>
      </c>
      <c r="I17">
        <f>+Stationary!G80</f>
        <v>0.62517596337435188</v>
      </c>
      <c r="J17">
        <f>[7]Observables_IPC!AC39</f>
        <v>0.67367229178719912</v>
      </c>
      <c r="K17">
        <f>+Stationary!H80</f>
        <v>4.6723322980594721</v>
      </c>
      <c r="L17">
        <f>[7]Observables_IPC!AD39</f>
        <v>2.1961032299416154</v>
      </c>
      <c r="M17">
        <f>+Stationary!I80</f>
        <v>0.2805317294946249</v>
      </c>
      <c r="N17">
        <f>+Stationary!J80</f>
        <v>0.12622324633253801</v>
      </c>
      <c r="O17">
        <f>+Stationary!K80</f>
        <v>-0.19887643552903511</v>
      </c>
      <c r="P17">
        <f>+Stationary!L80</f>
        <v>-0.47940816502367956</v>
      </c>
      <c r="Q17">
        <f>+Stationary!M80</f>
        <v>3.916683326726627</v>
      </c>
      <c r="R17">
        <f>+Stationary!N80</f>
        <v>0.29414864116628081</v>
      </c>
      <c r="S17">
        <f>+Stationary!O80</f>
        <v>4.1455766863830323</v>
      </c>
      <c r="T17">
        <f>+Stationary!P80</f>
        <v>2.7146596712831963</v>
      </c>
      <c r="U17">
        <f>+Stationary!Q80</f>
        <v>-0.82237138133518783</v>
      </c>
      <c r="V17">
        <f>[7]Observables_IPC!AM39</f>
        <v>-2.747866699742918</v>
      </c>
      <c r="W17">
        <f>+Stationary!R80</f>
        <v>0.19337322868829598</v>
      </c>
      <c r="X17">
        <f>+Stationary!S80</f>
        <v>0.37868285409581931</v>
      </c>
      <c r="Y17">
        <f>+Stationary!T80</f>
        <v>-0.1853096254075155</v>
      </c>
      <c r="Z17">
        <f>+Stationary!U80</f>
        <v>-0.11111232526741333</v>
      </c>
      <c r="AA17">
        <f>+Stationary!V80</f>
        <v>0.58405308887540719</v>
      </c>
      <c r="AB17">
        <f>+Stationary!W80</f>
        <v>-21.935018216676156</v>
      </c>
      <c r="AC17">
        <f>+Stationary!X80</f>
        <v>-2.3342469410205346E-2</v>
      </c>
      <c r="AD17">
        <f>+Stationary!Y80</f>
        <v>2.2178480070288775E-2</v>
      </c>
      <c r="AE17">
        <f>+Stationary!AC80</f>
        <v>-2.648363892364209</v>
      </c>
      <c r="AF17">
        <f>+Stationary!AD80</f>
        <v>1.2824723945303909</v>
      </c>
      <c r="AG17">
        <f>+Stationary!AE80</f>
        <v>0.4787543114336501</v>
      </c>
      <c r="AH17">
        <f>[7]Observables_IPC!AJ39</f>
        <v>15.717341144683061</v>
      </c>
    </row>
    <row r="18" spans="1:34">
      <c r="A18">
        <f t="shared" si="0"/>
        <v>2005.5</v>
      </c>
      <c r="B18">
        <f>[8]Observables_IPC!AB40</f>
        <v>0.41172337904202783</v>
      </c>
      <c r="C18">
        <f>+Stationary!B81</f>
        <v>1.1154786378037174</v>
      </c>
      <c r="D18">
        <f>[7]Observables_IPC!Z40</f>
        <v>2.2509569388959858</v>
      </c>
      <c r="E18">
        <f>+Stationary!C81</f>
        <v>0.57823962333142553</v>
      </c>
      <c r="F18">
        <f>+Stationary!D81</f>
        <v>-0.17093711890061059</v>
      </c>
      <c r="G18">
        <f>+Stationary!E81</f>
        <v>-0.2531032449032864</v>
      </c>
      <c r="H18">
        <f>+Stationary!F81</f>
        <v>1.6207588567488074</v>
      </c>
      <c r="I18">
        <f>+Stationary!G81</f>
        <v>1.2889974458220537</v>
      </c>
      <c r="J18">
        <f>[7]Observables_IPC!AC40</f>
        <v>0.83990300435564835</v>
      </c>
      <c r="K18">
        <f>+Stationary!H81</f>
        <v>2.4228302681096485</v>
      </c>
      <c r="L18">
        <f>[7]Observables_IPC!AD40</f>
        <v>-0.16898087767080971</v>
      </c>
      <c r="M18">
        <f>+Stationary!I81</f>
        <v>0.17454828470677552</v>
      </c>
      <c r="N18">
        <f>+Stationary!J81</f>
        <v>-6.8942431505122914E-2</v>
      </c>
      <c r="O18">
        <f>+Stationary!K81</f>
        <v>-6.5878104736324938E-2</v>
      </c>
      <c r="P18">
        <f>+Stationary!L81</f>
        <v>-0.24042638944308112</v>
      </c>
      <c r="Q18">
        <f>+Stationary!M81</f>
        <v>-1.4425700824942851</v>
      </c>
      <c r="R18">
        <f>+Stationary!N81</f>
        <v>-5.272212272221477</v>
      </c>
      <c r="S18">
        <f>+Stationary!O81</f>
        <v>0.91649066418013714</v>
      </c>
      <c r="T18">
        <f>+Stationary!P81</f>
        <v>-1.1619129818521523</v>
      </c>
      <c r="U18">
        <f>+Stationary!Q81</f>
        <v>-0.80527590816473094</v>
      </c>
      <c r="V18">
        <f>[7]Observables_IPC!AM40</f>
        <v>-3.356013590501572</v>
      </c>
      <c r="W18">
        <f>+Stationary!R81</f>
        <v>0.28059978254228901</v>
      </c>
      <c r="X18">
        <f>+Stationary!S81</f>
        <v>0.49655021871525135</v>
      </c>
      <c r="Y18">
        <f>+Stationary!T81</f>
        <v>-0.21595043617295323</v>
      </c>
      <c r="Z18">
        <f>+Stationary!U81</f>
        <v>-7.5906173696751011E-2</v>
      </c>
      <c r="AA18">
        <f>+Stationary!V81</f>
        <v>0.50707848998709415</v>
      </c>
      <c r="AB18">
        <f>+Stationary!W81</f>
        <v>-12.798821424474113</v>
      </c>
      <c r="AC18">
        <f>+Stationary!X81</f>
        <v>-9.7134411273393617E-2</v>
      </c>
      <c r="AD18">
        <f>+Stationary!Y81</f>
        <v>-0.14275096089799788</v>
      </c>
      <c r="AE18">
        <f>+Stationary!AC81</f>
        <v>-1.5935394600677668</v>
      </c>
      <c r="AF18">
        <f>+Stationary!AD81</f>
        <v>1.1776937237728013</v>
      </c>
      <c r="AG18">
        <f>+Stationary!AE81</f>
        <v>0.46558432274468009</v>
      </c>
      <c r="AH18">
        <f>[7]Observables_IPC!AJ40</f>
        <v>28.405237782799286</v>
      </c>
    </row>
    <row r="19" spans="1:34">
      <c r="A19">
        <f t="shared" si="0"/>
        <v>2005.75</v>
      </c>
      <c r="B19">
        <f>[8]Observables_IPC!AB41</f>
        <v>0.3083316482843208</v>
      </c>
      <c r="C19">
        <f>+Stationary!B82</f>
        <v>-2.7204396735542979E-2</v>
      </c>
      <c r="D19">
        <f>[7]Observables_IPC!Z41</f>
        <v>2.2645929630014092</v>
      </c>
      <c r="E19">
        <f>+Stationary!C82</f>
        <v>-0.10427075264732544</v>
      </c>
      <c r="F19">
        <f>+Stationary!D82</f>
        <v>-0.24186209130812131</v>
      </c>
      <c r="G19">
        <f>+Stationary!E82</f>
        <v>-0.55830570681314384</v>
      </c>
      <c r="H19">
        <f>+Stationary!F82</f>
        <v>1.4228619651664758</v>
      </c>
      <c r="I19">
        <f>+Stationary!G82</f>
        <v>0.35690909219517275</v>
      </c>
      <c r="J19">
        <f>[7]Observables_IPC!AC41</f>
        <v>-0.31951585140065175</v>
      </c>
      <c r="K19">
        <f>+Stationary!H82</f>
        <v>-0.18276399118595887</v>
      </c>
      <c r="L19">
        <f>[7]Observables_IPC!AD41</f>
        <v>-1.6646872955488496</v>
      </c>
      <c r="M19">
        <f>+Stationary!I82</f>
        <v>0.33821970125309375</v>
      </c>
      <c r="N19">
        <f>+Stationary!J82</f>
        <v>6.3317090927464403E-2</v>
      </c>
      <c r="O19">
        <f>+Stationary!K82</f>
        <v>0.10397256783091202</v>
      </c>
      <c r="P19">
        <f>+Stationary!L82</f>
        <v>-0.23424713342221282</v>
      </c>
      <c r="Q19">
        <f>+Stationary!M82</f>
        <v>-7.0198677774221778</v>
      </c>
      <c r="R19">
        <f>+Stationary!N82</f>
        <v>-5.159619260282966</v>
      </c>
      <c r="S19">
        <f>+Stationary!O82</f>
        <v>4.2520043036678175</v>
      </c>
      <c r="T19">
        <f>+Stationary!P82</f>
        <v>2.2070663573911742</v>
      </c>
      <c r="U19">
        <f>+Stationary!Q82</f>
        <v>-0.54589312892517228</v>
      </c>
      <c r="V19">
        <f>[7]Observables_IPC!AM41</f>
        <v>-3.8360097906227963</v>
      </c>
      <c r="W19">
        <f>+Stationary!R82</f>
        <v>0.44983476791947719</v>
      </c>
      <c r="X19">
        <f>+Stationary!S82</f>
        <v>0.63100662208664837</v>
      </c>
      <c r="Y19">
        <f>+Stationary!T82</f>
        <v>-0.18117185416716231</v>
      </c>
      <c r="Z19">
        <f>+Stationary!U82</f>
        <v>0.2485710672881396</v>
      </c>
      <c r="AA19">
        <f>+Stationary!V82</f>
        <v>-0.36531504899824463</v>
      </c>
      <c r="AB19">
        <f>+Stationary!W82</f>
        <v>0.47378839446429311</v>
      </c>
      <c r="AC19">
        <f>+Stationary!X82</f>
        <v>-0.28838467363077225</v>
      </c>
      <c r="AD19">
        <f>+Stationary!Y82</f>
        <v>-0.41726258540006966</v>
      </c>
      <c r="AE19">
        <f>+Stationary!AC82</f>
        <v>-1.0869190820396195</v>
      </c>
      <c r="AF19">
        <f>+Stationary!AD82</f>
        <v>0.87702144000606097</v>
      </c>
      <c r="AG19">
        <f>+Stationary!AE82</f>
        <v>0.6219392814157898</v>
      </c>
      <c r="AH19">
        <f>[7]Observables_IPC!AJ41</f>
        <v>40.917273789962124</v>
      </c>
    </row>
    <row r="20" spans="1:34">
      <c r="A20">
        <f t="shared" si="0"/>
        <v>2006</v>
      </c>
      <c r="B20">
        <f>[8]Observables_IPC!AB42</f>
        <v>-2.1511782546257852E-2</v>
      </c>
      <c r="C20">
        <f>+Stationary!B83</f>
        <v>0.26944226334334898</v>
      </c>
      <c r="D20">
        <f>[7]Observables_IPC!Z42</f>
        <v>2.7039355192548951</v>
      </c>
      <c r="E20">
        <f>+Stationary!C83</f>
        <v>0.54693109467042511</v>
      </c>
      <c r="F20">
        <f>+Stationary!D83</f>
        <v>-2.2383135156348999</v>
      </c>
      <c r="G20">
        <f>+Stationary!E83</f>
        <v>-2.1183372104801492</v>
      </c>
      <c r="H20">
        <f>+Stationary!F83</f>
        <v>3.9437526751953556E-2</v>
      </c>
      <c r="I20">
        <f>+Stationary!G83</f>
        <v>0.40470627506883838</v>
      </c>
      <c r="J20">
        <f>[7]Observables_IPC!AC42</f>
        <v>0.60767503488824604</v>
      </c>
      <c r="K20">
        <f>+Stationary!H83</f>
        <v>-4.4145607551041417</v>
      </c>
      <c r="L20">
        <f>[7]Observables_IPC!AD42</f>
        <v>-2.6645081255578069</v>
      </c>
      <c r="M20">
        <f>+Stationary!I83</f>
        <v>-3.9788981693524073E-2</v>
      </c>
      <c r="N20">
        <f>+Stationary!J83</f>
        <v>0.12677504993454936</v>
      </c>
      <c r="O20">
        <f>+Stationary!K83</f>
        <v>0.16856487501850759</v>
      </c>
      <c r="P20">
        <f>+Stationary!L83</f>
        <v>0.20835385671210263</v>
      </c>
      <c r="Q20">
        <f>+Stationary!M83</f>
        <v>-6.0878367973626837</v>
      </c>
      <c r="R20">
        <f>+Stationary!N83</f>
        <v>-0.25823613132338608</v>
      </c>
      <c r="S20">
        <f>+Stationary!O83</f>
        <v>9.2441804816789777</v>
      </c>
      <c r="T20">
        <f>+Stationary!P83</f>
        <v>3.3609651156783933</v>
      </c>
      <c r="U20">
        <f>+Stationary!Q83</f>
        <v>-0.10826949987063017</v>
      </c>
      <c r="V20">
        <f>[7]Observables_IPC!AM42</f>
        <v>-4.1016532323434163</v>
      </c>
      <c r="W20">
        <f>+Stationary!R83</f>
        <v>0.55780402213553626</v>
      </c>
      <c r="X20">
        <f>+Stationary!S83</f>
        <v>0.73401145464150952</v>
      </c>
      <c r="Y20">
        <f>+Stationary!T83</f>
        <v>-0.1762074325059648</v>
      </c>
      <c r="Z20">
        <f>+Stationary!U83</f>
        <v>0.88563128718038797</v>
      </c>
      <c r="AA20">
        <f>+Stationary!V83</f>
        <v>0.24555900010853526</v>
      </c>
      <c r="AB20">
        <f>+Stationary!W83</f>
        <v>13.406660943648887</v>
      </c>
      <c r="AC20">
        <f>+Stationary!X83</f>
        <v>-0.30405252279932693</v>
      </c>
      <c r="AD20">
        <f>+Stationary!Y83</f>
        <v>-0.37455220337521211</v>
      </c>
      <c r="AE20">
        <f>+Stationary!AC83</f>
        <v>-0.28817033093586453</v>
      </c>
      <c r="AF20">
        <f>+Stationary!AD83</f>
        <v>0.72629442114735987</v>
      </c>
      <c r="AG20">
        <f>+Stationary!AE83</f>
        <v>0.52384104365196005</v>
      </c>
      <c r="AH20">
        <f>[7]Observables_IPC!AJ42</f>
        <v>58.268695952116985</v>
      </c>
    </row>
    <row r="21" spans="1:34">
      <c r="A21">
        <f t="shared" si="0"/>
        <v>2006.25</v>
      </c>
      <c r="B21">
        <f>[8]Observables_IPC!AB43</f>
        <v>0.99452032330566942</v>
      </c>
      <c r="C21">
        <f>+Stationary!B84</f>
        <v>0.20219192161880384</v>
      </c>
      <c r="D21">
        <f>[7]Observables_IPC!Z43</f>
        <v>3.9266728217602673</v>
      </c>
      <c r="E21">
        <f>+Stationary!C84</f>
        <v>-1.6082788627999278E-2</v>
      </c>
      <c r="F21">
        <f>+Stationary!D84</f>
        <v>-1.1821442253442456</v>
      </c>
      <c r="G21">
        <f>+Stationary!E84</f>
        <v>-1.2438394338942089</v>
      </c>
      <c r="H21">
        <f>+Stationary!F84</f>
        <v>0.69373816830011492</v>
      </c>
      <c r="I21">
        <f>+Stationary!G84</f>
        <v>0.39379616388706618</v>
      </c>
      <c r="J21">
        <f>[7]Observables_IPC!AC43</f>
        <v>-0.27318241078398797</v>
      </c>
      <c r="K21">
        <f>+Stationary!H84</f>
        <v>-0.8578424800179516</v>
      </c>
      <c r="L21">
        <f>[7]Observables_IPC!AD43</f>
        <v>-1.1413830612287064</v>
      </c>
      <c r="M21">
        <f>+Stationary!I84</f>
        <v>0.11721163142643787</v>
      </c>
      <c r="N21">
        <f>+Stationary!J84</f>
        <v>0.27737316415643865</v>
      </c>
      <c r="O21">
        <f>+Stationary!K84</f>
        <v>0.24569720611914292</v>
      </c>
      <c r="P21">
        <f>+Stationary!L84</f>
        <v>0.1284855746926902</v>
      </c>
      <c r="Q21">
        <f>+Stationary!M84</f>
        <v>-4.5135857064614697</v>
      </c>
      <c r="R21">
        <f>+Stationary!N84</f>
        <v>-0.16416649274697548</v>
      </c>
      <c r="S21">
        <f>+Stationary!O84</f>
        <v>12.428535184045744</v>
      </c>
      <c r="T21">
        <f>+Stationary!P84</f>
        <v>7.8050903227347339</v>
      </c>
      <c r="U21">
        <f>+Stationary!Q84</f>
        <v>0.27469100540247382</v>
      </c>
      <c r="V21">
        <f>[7]Observables_IPC!AM43</f>
        <v>-3.0726038829366864</v>
      </c>
      <c r="W21">
        <f>+Stationary!R84</f>
        <v>0.68179251834577603</v>
      </c>
      <c r="X21">
        <f>+Stationary!S84</f>
        <v>0.8431125980447165</v>
      </c>
      <c r="Y21">
        <f>+Stationary!T84</f>
        <v>-0.16132007969893425</v>
      </c>
      <c r="Z21">
        <f>+Stationary!U84</f>
        <v>0.59691288677936427</v>
      </c>
      <c r="AA21">
        <f>+Stationary!V84</f>
        <v>2.1777335041518846</v>
      </c>
      <c r="AB21">
        <f>+Stationary!W84</f>
        <v>48.399630614723264</v>
      </c>
      <c r="AC21">
        <f>+Stationary!X84</f>
        <v>-7.643031793540711E-2</v>
      </c>
      <c r="AD21">
        <f>+Stationary!Y84</f>
        <v>-7.127487269627053E-2</v>
      </c>
      <c r="AE21">
        <f>+Stationary!AC84</f>
        <v>0.2236505713394692</v>
      </c>
      <c r="AF21">
        <f>+Stationary!AD84</f>
        <v>0.26409452203787964</v>
      </c>
      <c r="AG21">
        <f>+Stationary!AE84</f>
        <v>0.57085622307826989</v>
      </c>
      <c r="AH21">
        <f>[7]Observables_IPC!AJ43</f>
        <v>71.05238883593978</v>
      </c>
    </row>
    <row r="22" spans="1:34">
      <c r="A22">
        <f t="shared" si="0"/>
        <v>2006.5</v>
      </c>
      <c r="B22">
        <f>[8]Observables_IPC!AB44</f>
        <v>-0.11569650153142641</v>
      </c>
      <c r="C22">
        <f>+Stationary!B85</f>
        <v>0.46963052517105408</v>
      </c>
      <c r="D22">
        <f>[7]Observables_IPC!Z44</f>
        <v>0.64750438521818809</v>
      </c>
      <c r="E22">
        <f>+Stationary!C85</f>
        <v>0.84570647746990169</v>
      </c>
      <c r="F22">
        <f>+Stationary!D85</f>
        <v>-1.5917121494167077</v>
      </c>
      <c r="G22">
        <f>+Stationary!E85</f>
        <v>-1.5106657106168768</v>
      </c>
      <c r="H22">
        <f>+Stationary!F85</f>
        <v>0.49874897299355325</v>
      </c>
      <c r="I22">
        <f>+Stationary!G85</f>
        <v>0.73462434827951606</v>
      </c>
      <c r="J22">
        <f>[7]Observables_IPC!AC44</f>
        <v>1.2005610240347981</v>
      </c>
      <c r="K22">
        <f>+Stationary!H85</f>
        <v>3.3454645532902054</v>
      </c>
      <c r="L22">
        <f>[7]Observables_IPC!AD44</f>
        <v>3.573893464742151</v>
      </c>
      <c r="M22">
        <f>+Stationary!I85</f>
        <v>-0.3718585932599453</v>
      </c>
      <c r="N22">
        <f>+Stationary!J85</f>
        <v>0.16724196777991029</v>
      </c>
      <c r="O22">
        <f>+Stationary!K85</f>
        <v>0.30596495084278152</v>
      </c>
      <c r="P22">
        <f>+Stationary!L85</f>
        <v>0.67782354410271461</v>
      </c>
      <c r="Q22">
        <f>+Stationary!M85</f>
        <v>-1.5833467624888158</v>
      </c>
      <c r="R22">
        <f>+Stationary!N85</f>
        <v>2.0886835372111001</v>
      </c>
      <c r="S22">
        <f>+Stationary!O85</f>
        <v>8.2979443590027078</v>
      </c>
      <c r="T22">
        <f>+Stationary!P85</f>
        <v>3.2170719791203393</v>
      </c>
      <c r="U22">
        <f>+Stationary!Q85</f>
        <v>0.93679632297084936</v>
      </c>
      <c r="V22">
        <f>[7]Observables_IPC!AM44</f>
        <v>-1.422298746977102</v>
      </c>
      <c r="W22">
        <f>+Stationary!R85</f>
        <v>0.74802352994957677</v>
      </c>
      <c r="X22">
        <f>+Stationary!S85</f>
        <v>0.89281249749423197</v>
      </c>
      <c r="Y22">
        <f>+Stationary!T85</f>
        <v>-0.14478896754466017</v>
      </c>
      <c r="Z22">
        <f>+Stationary!U85</f>
        <v>0.77042109182877994</v>
      </c>
      <c r="AA22">
        <f>+Stationary!V85</f>
        <v>1.14822657424029</v>
      </c>
      <c r="AB22">
        <f>+Stationary!W85</f>
        <v>52.782641389697005</v>
      </c>
      <c r="AC22">
        <f>+Stationary!X85</f>
        <v>0.16949216738779516</v>
      </c>
      <c r="AD22">
        <f>+Stationary!Y85</f>
        <v>0.21226042924831134</v>
      </c>
      <c r="AE22">
        <f>+Stationary!AC85</f>
        <v>1.5772844256335086</v>
      </c>
      <c r="AF22">
        <f>+Stationary!AD85</f>
        <v>-0.50345355384454837</v>
      </c>
      <c r="AG22">
        <f>+Stationary!AE85</f>
        <v>0.61482507742362991</v>
      </c>
      <c r="AH22">
        <f>[7]Observables_IPC!AJ44</f>
        <v>72.671073883742835</v>
      </c>
    </row>
    <row r="23" spans="1:34">
      <c r="A23">
        <f t="shared" si="0"/>
        <v>2006.75</v>
      </c>
      <c r="B23">
        <f>[8]Observables_IPC!AB45</f>
        <v>0.88238758984853183</v>
      </c>
      <c r="C23">
        <f>+Stationary!B86</f>
        <v>0.9923824756641707</v>
      </c>
      <c r="D23">
        <f>[7]Observables_IPC!Z45</f>
        <v>-0.44060128467600235</v>
      </c>
      <c r="E23">
        <f>+Stationary!C86</f>
        <v>0.91692165036822182</v>
      </c>
      <c r="F23">
        <f>+Stationary!D86</f>
        <v>1.2950050546969578</v>
      </c>
      <c r="G23">
        <f>+Stationary!E86</f>
        <v>1.0281836569752159</v>
      </c>
      <c r="H23">
        <f>+Stationary!F86</f>
        <v>1.2162593582811496</v>
      </c>
      <c r="I23">
        <f>+Stationary!G86</f>
        <v>0.47906524921066884</v>
      </c>
      <c r="J23">
        <f>[7]Observables_IPC!AC45</f>
        <v>0.35224918616189216</v>
      </c>
      <c r="K23">
        <f>+Stationary!H86</f>
        <v>-3.2382218883219744</v>
      </c>
      <c r="L23">
        <f>[7]Observables_IPC!AD45</f>
        <v>-1.6654166260365861</v>
      </c>
      <c r="M23">
        <f>+Stationary!I86</f>
        <v>-0.75241515272077708</v>
      </c>
      <c r="N23">
        <f>+Stationary!J86</f>
        <v>-0.36531470199065719</v>
      </c>
      <c r="O23">
        <f>+Stationary!K86</f>
        <v>0.31467589028691889</v>
      </c>
      <c r="P23">
        <f>+Stationary!L86</f>
        <v>1.0670910430076879</v>
      </c>
      <c r="Q23">
        <f>+Stationary!M86</f>
        <v>-2.9336623770815891</v>
      </c>
      <c r="R23">
        <f>+Stationary!N86</f>
        <v>-2.2300541231330406</v>
      </c>
      <c r="S23">
        <f>+Stationary!O86</f>
        <v>6.0486792354233838</v>
      </c>
      <c r="T23">
        <f>+Stationary!P86</f>
        <v>4.28709066068655</v>
      </c>
      <c r="U23">
        <f>+Stationary!Q86</f>
        <v>1.4772880244479438</v>
      </c>
      <c r="V23">
        <f>[7]Observables_IPC!AM45</f>
        <v>0.92749805124014983</v>
      </c>
      <c r="W23">
        <f>+Stationary!R86</f>
        <v>0.72536601195075878</v>
      </c>
      <c r="X23">
        <f>+Stationary!S86</f>
        <v>0.87759262727019882</v>
      </c>
      <c r="Y23">
        <f>+Stationary!T86</f>
        <v>-0.15222661531945234</v>
      </c>
      <c r="Z23">
        <f>+Stationary!U86</f>
        <v>1.2862072349806226</v>
      </c>
      <c r="AA23">
        <f>+Stationary!V86</f>
        <v>-0.24785416811144523</v>
      </c>
      <c r="AB23">
        <f>+Stationary!W86</f>
        <v>44.211003118888584</v>
      </c>
      <c r="AC23">
        <f>+Stationary!X86</f>
        <v>1.0158633762002305</v>
      </c>
      <c r="AD23">
        <f>+Stationary!Y86</f>
        <v>1.0098045768973209</v>
      </c>
      <c r="AE23">
        <f>+Stationary!AC86</f>
        <v>2.2131110149137587</v>
      </c>
      <c r="AF23">
        <f>+Stationary!AD86</f>
        <v>-1.1607353221976391</v>
      </c>
      <c r="AG23">
        <f>+Stationary!AE86</f>
        <v>0.77329318524563995</v>
      </c>
      <c r="AH23">
        <f>[7]Observables_IPC!AJ45</f>
        <v>70.270190191678509</v>
      </c>
    </row>
    <row r="24" spans="1:34">
      <c r="A24">
        <f t="shared" si="0"/>
        <v>2007</v>
      </c>
      <c r="B24">
        <f>[8]Observables_IPC!AB46</f>
        <v>1.3049087810336863</v>
      </c>
      <c r="C24">
        <f>+Stationary!B87</f>
        <v>0.17672019411682383</v>
      </c>
      <c r="D24">
        <f>[7]Observables_IPC!Z46</f>
        <v>0.59330330960984812</v>
      </c>
      <c r="E24">
        <f>+Stationary!C87</f>
        <v>0.36457213297997093</v>
      </c>
      <c r="F24">
        <f>+Stationary!D87</f>
        <v>2.8855497570857551</v>
      </c>
      <c r="G24">
        <f>+Stationary!E87</f>
        <v>2.7235317496110838</v>
      </c>
      <c r="H24">
        <f>+Stationary!F87</f>
        <v>2.2497277424561162</v>
      </c>
      <c r="I24">
        <f>+Stationary!G87</f>
        <v>0.67972087837573847</v>
      </c>
      <c r="J24">
        <f>[7]Observables_IPC!AC46</f>
        <v>0.88186311397470307</v>
      </c>
      <c r="K24">
        <f>+Stationary!H87</f>
        <v>4.0373457507424098</v>
      </c>
      <c r="L24">
        <f>[7]Observables_IPC!AD46</f>
        <v>4.1940205747750259</v>
      </c>
      <c r="M24">
        <f>+Stationary!I87</f>
        <v>0.34681111236620621</v>
      </c>
      <c r="N24">
        <f>+Stationary!J87</f>
        <v>-0.18852201491370291</v>
      </c>
      <c r="O24">
        <f>+Stationary!K87</f>
        <v>0.26236466709176365</v>
      </c>
      <c r="P24">
        <f>+Stationary!L87</f>
        <v>-8.4446445274415347E-2</v>
      </c>
      <c r="Q24">
        <f>+Stationary!M87</f>
        <v>-0.21174895162545226</v>
      </c>
      <c r="R24">
        <f>+Stationary!N87</f>
        <v>1.9350128853420578</v>
      </c>
      <c r="S24">
        <f>+Stationary!O87</f>
        <v>12.035858572097917</v>
      </c>
      <c r="T24">
        <f>+Stationary!P87</f>
        <v>7.810079476135571</v>
      </c>
      <c r="U24">
        <f>+Stationary!Q87</f>
        <v>3.5895405631872563</v>
      </c>
      <c r="V24">
        <f>[7]Observables_IPC!AM46</f>
        <v>-0.91687946230782913</v>
      </c>
      <c r="W24">
        <f>+Stationary!R87</f>
        <v>0.72217057125992246</v>
      </c>
      <c r="X24">
        <f>+Stationary!S87</f>
        <v>0.87439718657938292</v>
      </c>
      <c r="Y24">
        <f>+Stationary!T87</f>
        <v>-0.15222661531945234</v>
      </c>
      <c r="Z24">
        <f>+Stationary!U87</f>
        <v>2.0145205146002922</v>
      </c>
      <c r="AA24">
        <f>+Stationary!V87</f>
        <v>0.21415846982903353</v>
      </c>
      <c r="AB24">
        <f>+Stationary!W87</f>
        <v>25.83830578718505</v>
      </c>
      <c r="AC24">
        <f>+Stationary!X87</f>
        <v>-3.9523447257456823E-3</v>
      </c>
      <c r="AD24">
        <f>+Stationary!Y87</f>
        <v>5.1806657591101701E-2</v>
      </c>
      <c r="AE24">
        <f>+Stationary!AC87</f>
        <v>1.4960252078386524</v>
      </c>
      <c r="AF24">
        <f>+Stationary!AD87</f>
        <v>-0.91921524982921898</v>
      </c>
      <c r="AG24">
        <f>+Stationary!AE87</f>
        <v>0.52261496837060006</v>
      </c>
      <c r="AH24">
        <f>[7]Observables_IPC!AJ46</f>
        <v>70.136520346630604</v>
      </c>
    </row>
    <row r="25" spans="1:34">
      <c r="A25">
        <f t="shared" si="0"/>
        <v>2007.25</v>
      </c>
      <c r="B25">
        <f>[8]Observables_IPC!AB47</f>
        <v>-0.92962113467902663</v>
      </c>
      <c r="C25">
        <f>+Stationary!B88</f>
        <v>5.4680889432161428E-2</v>
      </c>
      <c r="D25">
        <f>[7]Observables_IPC!Z47</f>
        <v>8.467617042220299E-2</v>
      </c>
      <c r="E25">
        <f>+Stationary!C88</f>
        <v>0.2097282025932099</v>
      </c>
      <c r="F25">
        <f>+Stationary!D88</f>
        <v>2.4627086977548061</v>
      </c>
      <c r="G25">
        <f>+Stationary!E88</f>
        <v>2.3133634667049137</v>
      </c>
      <c r="H25">
        <f>+Stationary!F88</f>
        <v>0.19092384863415646</v>
      </c>
      <c r="I25">
        <f>+Stationary!G88</f>
        <v>0.4451457654076223</v>
      </c>
      <c r="J25">
        <f>[7]Observables_IPC!AC47</f>
        <v>-0.45996896930352404</v>
      </c>
      <c r="K25">
        <f>+Stationary!H88</f>
        <v>-0.19993066120621106</v>
      </c>
      <c r="L25">
        <f>[7]Observables_IPC!AD47</f>
        <v>-1.3345083335936088</v>
      </c>
      <c r="M25">
        <f>+Stationary!I88</f>
        <v>0.4334440436209327</v>
      </c>
      <c r="N25">
        <f>+Stationary!J88</f>
        <v>-0.26527167014800124</v>
      </c>
      <c r="O25">
        <f>+Stationary!K88</f>
        <v>0.25522283016275082</v>
      </c>
      <c r="P25">
        <f>+Stationary!L88</f>
        <v>-0.1782212134581794</v>
      </c>
      <c r="Q25">
        <f>+Stationary!M88</f>
        <v>-0.33768410636037061</v>
      </c>
      <c r="R25">
        <f>+Stationary!N88</f>
        <v>-2.7664878191139053</v>
      </c>
      <c r="S25">
        <f>+Stationary!O88</f>
        <v>12.731682750706062</v>
      </c>
      <c r="T25">
        <f>+Stationary!P88</f>
        <v>6.3734769229211112</v>
      </c>
      <c r="U25">
        <f>+Stationary!Q88</f>
        <v>3.4388107794457028</v>
      </c>
      <c r="V25">
        <f>[7]Observables_IPC!AM47</f>
        <v>0.7856129531705669</v>
      </c>
      <c r="W25">
        <f>+Stationary!R88</f>
        <v>0.71865352511114811</v>
      </c>
      <c r="X25">
        <f>+Stationary!S88</f>
        <v>0.87501312329640846</v>
      </c>
      <c r="Y25">
        <f>+Stationary!T88</f>
        <v>-0.15635959818525172</v>
      </c>
      <c r="Z25">
        <f>+Stationary!U88</f>
        <v>2.0556340244043554</v>
      </c>
      <c r="AA25">
        <f>+Stationary!V88</f>
        <v>3.2662629636731104</v>
      </c>
      <c r="AB25">
        <f>+Stationary!W88</f>
        <v>47.232555037644772</v>
      </c>
      <c r="AC25">
        <f>+Stationary!X88</f>
        <v>0.15049144408451998</v>
      </c>
      <c r="AD25">
        <f>+Stationary!Y88</f>
        <v>0.17556066811885629</v>
      </c>
      <c r="AE25">
        <f>+Stationary!AC88</f>
        <v>2.1139985714710576</v>
      </c>
      <c r="AF25">
        <f>+Stationary!AD88</f>
        <v>-1.6039236044233984</v>
      </c>
      <c r="AG25">
        <f>+Stationary!AE88</f>
        <v>0.38131944226049996</v>
      </c>
      <c r="AH25">
        <f>[7]Observables_IPC!AJ47</f>
        <v>69.882529059722742</v>
      </c>
    </row>
    <row r="26" spans="1:34">
      <c r="A26">
        <f t="shared" si="0"/>
        <v>2007.5</v>
      </c>
      <c r="B26">
        <f>[8]Observables_IPC!AB48</f>
        <v>-2.5420499256135991</v>
      </c>
      <c r="C26">
        <f>+Stationary!B89</f>
        <v>-0.94359138133649056</v>
      </c>
      <c r="D26">
        <f>[7]Observables_IPC!Z48</f>
        <v>-2.573847871946501</v>
      </c>
      <c r="E26">
        <f>+Stationary!C89</f>
        <v>-0.50597561444017636</v>
      </c>
      <c r="F26">
        <f>+Stationary!D89</f>
        <v>1.7780847170222387</v>
      </c>
      <c r="G26">
        <f>+Stationary!E89</f>
        <v>1.4675567399647207</v>
      </c>
      <c r="H26">
        <f>+Stationary!F89</f>
        <v>-1.9240515989099549</v>
      </c>
      <c r="I26">
        <f>+Stationary!G89</f>
        <v>0.1459726215591588</v>
      </c>
      <c r="J26">
        <f>[7]Observables_IPC!AC48</f>
        <v>-1.0968407920509331</v>
      </c>
      <c r="K26">
        <f>+Stationary!H89</f>
        <v>-0.40473515734871879</v>
      </c>
      <c r="L26">
        <f>[7]Observables_IPC!AD48</f>
        <v>-1.5464666622999608</v>
      </c>
      <c r="M26">
        <f>+Stationary!I89</f>
        <v>1.3724791022102765</v>
      </c>
      <c r="N26">
        <f>+Stationary!J89</f>
        <v>0.35550236040051975</v>
      </c>
      <c r="O26">
        <f>+Stationary!K89</f>
        <v>0.3494893275675659</v>
      </c>
      <c r="P26">
        <f>+Stationary!L89</f>
        <v>-1.0229897746427332</v>
      </c>
      <c r="Q26">
        <f>+Stationary!M89</f>
        <v>-1.9703272063363215</v>
      </c>
      <c r="R26">
        <f>+Stationary!N89</f>
        <v>-1.5459911824891037</v>
      </c>
      <c r="S26">
        <f>+Stationary!O89</f>
        <v>5.4717714285640486</v>
      </c>
      <c r="T26">
        <f>+Stationary!P89</f>
        <v>2.8481017242465083</v>
      </c>
      <c r="U26">
        <f>+Stationary!Q89</f>
        <v>3.2015508992524246</v>
      </c>
      <c r="V26">
        <f>[7]Observables_IPC!AM48</f>
        <v>0.32435474051997204</v>
      </c>
      <c r="W26">
        <f>+Stationary!R89</f>
        <v>0.80260568099535412</v>
      </c>
      <c r="X26">
        <f>+Stationary!S89</f>
        <v>0.89539297894441017</v>
      </c>
      <c r="Y26">
        <f>+Stationary!T89</f>
        <v>-9.2787297949053438E-2</v>
      </c>
      <c r="Z26">
        <f>+Stationary!U89</f>
        <v>2.2980441252037167</v>
      </c>
      <c r="AA26">
        <f>+Stationary!V89</f>
        <v>2.1171107171577823</v>
      </c>
      <c r="AB26">
        <f>+Stationary!W89</f>
        <v>45.387134853920259</v>
      </c>
      <c r="AC26">
        <f>+Stationary!X89</f>
        <v>-0.29420028973572609</v>
      </c>
      <c r="AD26">
        <f>+Stationary!Y89</f>
        <v>-0.25235080565280199</v>
      </c>
      <c r="AE26">
        <f>+Stationary!AC89</f>
        <v>-0.72466877764230464</v>
      </c>
      <c r="AF26">
        <f>+Stationary!AD89</f>
        <v>-0.60744293223445833</v>
      </c>
      <c r="AG26">
        <f>+Stationary!AE89</f>
        <v>0.35223616117937007</v>
      </c>
      <c r="AH26">
        <f>[7]Observables_IPC!AJ48</f>
        <v>65.580996926379783</v>
      </c>
    </row>
    <row r="27" spans="1:34">
      <c r="A27">
        <f t="shared" si="0"/>
        <v>2007.75</v>
      </c>
      <c r="B27">
        <f>[8]Observables_IPC!AB49</f>
        <v>0.65884845651011892</v>
      </c>
      <c r="C27">
        <f>+Stationary!B90</f>
        <v>1.4970480058690883</v>
      </c>
      <c r="D27">
        <f>[7]Observables_IPC!Z49</f>
        <v>-1.2633320763879143</v>
      </c>
      <c r="E27">
        <f>+Stationary!C90</f>
        <v>1.9617661596228384</v>
      </c>
      <c r="F27">
        <f>+Stationary!D90</f>
        <v>1.2018396802320694</v>
      </c>
      <c r="G27">
        <f>+Stationary!E90</f>
        <v>0.82469523991676397</v>
      </c>
      <c r="H27">
        <f>+Stationary!F90</f>
        <v>-2.5743330181146575</v>
      </c>
      <c r="I27">
        <f>+Stationary!G90</f>
        <v>0.79330410514251648</v>
      </c>
      <c r="J27">
        <f>[7]Observables_IPC!AC49</f>
        <v>8.0745757866175882E-2</v>
      </c>
      <c r="K27">
        <f>+Stationary!H90</f>
        <v>4.8782193353223695</v>
      </c>
      <c r="L27">
        <f>[7]Observables_IPC!AD49</f>
        <v>3.3045602778376542</v>
      </c>
      <c r="M27">
        <f>+Stationary!I90</f>
        <v>1.5514994194376173</v>
      </c>
      <c r="N27">
        <f>+Stationary!J90</f>
        <v>0.45381681275376284</v>
      </c>
      <c r="O27">
        <f>+Stationary!K90</f>
        <v>0.44340171288931951</v>
      </c>
      <c r="P27">
        <f>+Stationary!L90</f>
        <v>-1.1080977065483337</v>
      </c>
      <c r="Q27">
        <f>+Stationary!M90</f>
        <v>-3.2228775053513914</v>
      </c>
      <c r="R27">
        <f>+Stationary!N90</f>
        <v>-3.6685733590875458</v>
      </c>
      <c r="S27">
        <f>+Stationary!O90</f>
        <v>2.7747818966485696</v>
      </c>
      <c r="T27">
        <f>+Stationary!P90</f>
        <v>0.30519699303240144</v>
      </c>
      <c r="U27">
        <f>+Stationary!Q90</f>
        <v>1.6017024366403803</v>
      </c>
      <c r="V27">
        <f>[7]Observables_IPC!AM49</f>
        <v>0.79657310854726049</v>
      </c>
      <c r="W27">
        <f>+Stationary!R90</f>
        <v>0.77510035533214516</v>
      </c>
      <c r="X27">
        <f>+Stationary!S90</f>
        <v>0.7978976531844737</v>
      </c>
      <c r="Y27">
        <f>+Stationary!T90</f>
        <v>-2.2797297852340859E-2</v>
      </c>
      <c r="Z27">
        <f>+Stationary!U90</f>
        <v>2.852248090166313</v>
      </c>
      <c r="AA27">
        <f>+Stationary!V90</f>
        <v>3.5690200197303561</v>
      </c>
      <c r="AB27">
        <f>+Stationary!W90</f>
        <v>34.126133613554202</v>
      </c>
      <c r="AC27">
        <f>+Stationary!X90</f>
        <v>-0.99541151519082671</v>
      </c>
      <c r="AD27">
        <f>+Stationary!Y90</f>
        <v>-1.0310508567586316</v>
      </c>
      <c r="AE27">
        <f>+Stationary!AC90</f>
        <v>1.0070004397121508</v>
      </c>
      <c r="AF27">
        <f>+Stationary!AD90</f>
        <v>3.4139345923770215E-2</v>
      </c>
      <c r="AG27">
        <f>+Stationary!AE90</f>
        <v>0.15638979671479003</v>
      </c>
      <c r="AH27">
        <f>[7]Observables_IPC!AJ49</f>
        <v>59.925594153687989</v>
      </c>
    </row>
    <row r="28" spans="1:34">
      <c r="A28">
        <f t="shared" si="0"/>
        <v>2008</v>
      </c>
      <c r="B28">
        <f>[8]Observables_IPC!AB50</f>
        <v>1.1704241431144786</v>
      </c>
      <c r="C28">
        <f>+Stationary!B91</f>
        <v>0.75484232211428404</v>
      </c>
      <c r="D28">
        <f>[7]Observables_IPC!Z50</f>
        <v>-0.84707743252310364</v>
      </c>
      <c r="E28">
        <f>+Stationary!C91</f>
        <v>0.5724534503069787</v>
      </c>
      <c r="F28">
        <f>+Stationary!D91</f>
        <v>4.2498648827852321</v>
      </c>
      <c r="G28">
        <f>+Stationary!E91</f>
        <v>4.1196828637387171</v>
      </c>
      <c r="H28">
        <f>+Stationary!F91</f>
        <v>1.1120425106116727</v>
      </c>
      <c r="I28">
        <f>+Stationary!G91</f>
        <v>0.77745669943303719</v>
      </c>
      <c r="J28">
        <f>[7]Observables_IPC!AC50</f>
        <v>5.7793459690338E-2</v>
      </c>
      <c r="K28">
        <f>+Stationary!H91</f>
        <v>6.6408070286862957</v>
      </c>
      <c r="L28">
        <f>[7]Observables_IPC!AD50</f>
        <v>5.8849532925478787</v>
      </c>
      <c r="M28">
        <f>+Stationary!I91</f>
        <v>1.013809574439771</v>
      </c>
      <c r="N28">
        <f>+Stationary!J91</f>
        <v>0.51666455688035573</v>
      </c>
      <c r="O28">
        <f>+Stationary!K91</f>
        <v>0.54480897401264605</v>
      </c>
      <c r="P28">
        <f>+Stationary!L91</f>
        <v>-0.46900060042709379</v>
      </c>
      <c r="Q28">
        <f>+Stationary!M91</f>
        <v>-8.4578216224693392</v>
      </c>
      <c r="R28">
        <f>+Stationary!N91</f>
        <v>-8.186355059879169</v>
      </c>
      <c r="S28">
        <f>+Stationary!O91</f>
        <v>5.8298286572987834</v>
      </c>
      <c r="T28">
        <f>+Stationary!P91</f>
        <v>2.6100636307367386</v>
      </c>
      <c r="U28">
        <f>+Stationary!Q91</f>
        <v>-1.1055612970799302</v>
      </c>
      <c r="V28">
        <f>[7]Observables_IPC!AM50</f>
        <v>-0.82096219057099518</v>
      </c>
      <c r="W28">
        <f>+Stationary!R91</f>
        <v>0.43756916149857106</v>
      </c>
      <c r="X28">
        <f>+Stationary!S91</f>
        <v>0.37909494114547232</v>
      </c>
      <c r="Y28">
        <f>+Stationary!T91</f>
        <v>5.8474220353090023E-2</v>
      </c>
      <c r="Z28">
        <f>+Stationary!U91</f>
        <v>2.7447181639805649</v>
      </c>
      <c r="AA28">
        <f>+Stationary!V91</f>
        <v>3.2750254313707643</v>
      </c>
      <c r="AB28">
        <f>+Stationary!W91</f>
        <v>38.328182713311207</v>
      </c>
      <c r="AC28">
        <f>+Stationary!X91</f>
        <v>-0.4148020315747365</v>
      </c>
      <c r="AD28">
        <f>+Stationary!Y91</f>
        <v>-0.32371766691032888</v>
      </c>
      <c r="AE28">
        <f>+Stationary!AC91</f>
        <v>-0.72644064607375647</v>
      </c>
      <c r="AF28">
        <f>+Stationary!AD91</f>
        <v>-0.21364820317631938</v>
      </c>
      <c r="AG28">
        <f>+Stationary!AE91</f>
        <v>0.37160312753456992</v>
      </c>
      <c r="AH28">
        <f>[7]Observables_IPC!AJ50</f>
        <v>52.366632129257162</v>
      </c>
    </row>
    <row r="29" spans="1:34">
      <c r="A29">
        <f t="shared" si="0"/>
        <v>2008.25</v>
      </c>
      <c r="B29">
        <f>[8]Observables_IPC!AB51</f>
        <v>-1.6358223528570641</v>
      </c>
      <c r="C29">
        <f>+Stationary!B92</f>
        <v>-0.69359508841793771</v>
      </c>
      <c r="D29">
        <f>[7]Observables_IPC!Z51</f>
        <v>-4.1565369925536295</v>
      </c>
      <c r="E29">
        <f>+Stationary!C92</f>
        <v>-0.12696812109889954</v>
      </c>
      <c r="F29">
        <f>+Stationary!D92</f>
        <v>0.40703888228563301</v>
      </c>
      <c r="G29">
        <f>+Stationary!E92</f>
        <v>-0.10979214504232004</v>
      </c>
      <c r="H29">
        <f>+Stationary!F92</f>
        <v>-2.9111076407141354</v>
      </c>
      <c r="I29">
        <f>+Stationary!G92</f>
        <v>-7.7371997873294074E-2</v>
      </c>
      <c r="J29">
        <f>[7]Observables_IPC!AC51</f>
        <v>-0.38080555960421192</v>
      </c>
      <c r="K29">
        <f>+Stationary!H92</f>
        <v>3.6468879648340495</v>
      </c>
      <c r="L29">
        <f>[7]Observables_IPC!AD51</f>
        <v>4.5386656964622407</v>
      </c>
      <c r="M29">
        <f>+Stationary!I92</f>
        <v>1.3172411701512829</v>
      </c>
      <c r="N29">
        <f>+Stationary!J92</f>
        <v>0.67057546697400217</v>
      </c>
      <c r="O29">
        <f>+Stationary!K92</f>
        <v>0.57695323559512657</v>
      </c>
      <c r="P29">
        <f>+Stationary!L92</f>
        <v>-0.74028793455616271</v>
      </c>
      <c r="Q29">
        <f>+Stationary!M92</f>
        <v>-3.5998574154231164</v>
      </c>
      <c r="R29">
        <f>+Stationary!N92</f>
        <v>0.90485680686951397</v>
      </c>
      <c r="S29">
        <f>+Stationary!O92</f>
        <v>-0.29403363816824246</v>
      </c>
      <c r="T29">
        <f>+Stationary!P92</f>
        <v>-1.6427202059448891</v>
      </c>
      <c r="U29">
        <f>+Stationary!Q92</f>
        <v>-1.1649267961092846</v>
      </c>
      <c r="V29">
        <f>[7]Observables_IPC!AM51</f>
        <v>-3.5077568317958274</v>
      </c>
      <c r="W29">
        <f>+Stationary!R92</f>
        <v>0.30253175688553147</v>
      </c>
      <c r="X29">
        <f>+Stationary!S92</f>
        <v>0.24897556933517923</v>
      </c>
      <c r="Y29">
        <f>+Stationary!T92</f>
        <v>5.3556187550356293E-2</v>
      </c>
      <c r="Z29">
        <f>+Stationary!U92</f>
        <v>2.4559202338278965</v>
      </c>
      <c r="AA29">
        <f>+Stationary!V92</f>
        <v>5.1262484198428098</v>
      </c>
      <c r="AB29">
        <f>+Stationary!W92</f>
        <v>40.523511339387426</v>
      </c>
      <c r="AC29">
        <f>+Stationary!X92</f>
        <v>-0.64739033297638482</v>
      </c>
      <c r="AD29">
        <f>+Stationary!Y92</f>
        <v>-0.70660396410713389</v>
      </c>
      <c r="AE29">
        <f>+Stationary!AC92</f>
        <v>1.1804037945333157</v>
      </c>
      <c r="AF29">
        <f>+Stationary!AD92</f>
        <v>-0.29643897315198942</v>
      </c>
      <c r="AG29">
        <f>+Stationary!AE92</f>
        <v>0.22793027303427005</v>
      </c>
      <c r="AH29">
        <f>[7]Observables_IPC!AJ51</f>
        <v>32.479783443167598</v>
      </c>
    </row>
    <row r="30" spans="1:34">
      <c r="A30">
        <f t="shared" si="0"/>
        <v>2008.5</v>
      </c>
      <c r="B30">
        <f>[8]Observables_IPC!AB52</f>
        <v>-2.7038341844010554</v>
      </c>
      <c r="C30">
        <f>+Stationary!B93</f>
        <v>-1.8068302686137527</v>
      </c>
      <c r="D30">
        <f>[7]Observables_IPC!Z52</f>
        <v>-6.9895462264618864</v>
      </c>
      <c r="E30">
        <f>+Stationary!C93</f>
        <v>-1.3857211808993544</v>
      </c>
      <c r="F30">
        <f>+Stationary!D93</f>
        <v>-5.0299003127597643</v>
      </c>
      <c r="G30">
        <f>+Stationary!E93</f>
        <v>-5.0232835596118548</v>
      </c>
      <c r="H30">
        <f>+Stationary!F93</f>
        <v>-6.0936164123979779</v>
      </c>
      <c r="I30">
        <f>+Stationary!G93</f>
        <v>-2.0367236221064018</v>
      </c>
      <c r="J30">
        <f>[7]Observables_IPC!AC52</f>
        <v>-1.6366915520859986</v>
      </c>
      <c r="K30">
        <f>+Stationary!H93</f>
        <v>-0.216161704368518</v>
      </c>
      <c r="L30">
        <f>[7]Observables_IPC!AD52</f>
        <v>-0.7828434574530525</v>
      </c>
      <c r="M30">
        <f>+Stationary!I93</f>
        <v>1.8446059749479979</v>
      </c>
      <c r="N30">
        <f>+Stationary!J93</f>
        <v>1.3544148423990681</v>
      </c>
      <c r="O30">
        <f>+Stationary!K93</f>
        <v>0.86053371466945427</v>
      </c>
      <c r="P30">
        <f>+Stationary!L93</f>
        <v>-0.98407226027853689</v>
      </c>
      <c r="Q30">
        <f>+Stationary!M93</f>
        <v>3.6802588229613775</v>
      </c>
      <c r="R30">
        <f>+Stationary!N93</f>
        <v>9.1421962029095027</v>
      </c>
      <c r="S30">
        <f>+Stationary!O93</f>
        <v>-9.2239225770382998</v>
      </c>
      <c r="T30">
        <f>+Stationary!P93</f>
        <v>-7.617404354412427</v>
      </c>
      <c r="U30">
        <f>+Stationary!Q93</f>
        <v>0.43885505230673516</v>
      </c>
      <c r="V30">
        <f>[7]Observables_IPC!AM52</f>
        <v>-5.2270394389257291</v>
      </c>
      <c r="W30">
        <f>+Stationary!R93</f>
        <v>0.37805486937101085</v>
      </c>
      <c r="X30">
        <f>+Stationary!S93</f>
        <v>0.28681846498900226</v>
      </c>
      <c r="Y30">
        <f>+Stationary!T93</f>
        <v>9.1236404382009362E-2</v>
      </c>
      <c r="Z30">
        <f>+Stationary!U93</f>
        <v>1.6984192852759179</v>
      </c>
      <c r="AA30">
        <f>+Stationary!V93</f>
        <v>0.74328816692161204</v>
      </c>
      <c r="AB30">
        <f>+Stationary!W93</f>
        <v>29.661243099016701</v>
      </c>
      <c r="AC30">
        <f>+Stationary!X93</f>
        <v>-1.2903101854159678</v>
      </c>
      <c r="AD30">
        <f>+Stationary!Y93</f>
        <v>-1.2839702999114975</v>
      </c>
      <c r="AE30">
        <f>+Stationary!AC93</f>
        <v>3.384416614033281E-2</v>
      </c>
      <c r="AF30">
        <f>+Stationary!AD93</f>
        <v>-0.57701303786615821</v>
      </c>
      <c r="AG30">
        <f>+Stationary!AE93</f>
        <v>8.8497529974800093E-2</v>
      </c>
      <c r="AH30">
        <f>[7]Observables_IPC!AJ52</f>
        <v>-1.873285429926419</v>
      </c>
    </row>
    <row r="31" spans="1:34">
      <c r="A31">
        <f t="shared" si="0"/>
        <v>2008.75</v>
      </c>
      <c r="B31">
        <f>[8]Observables_IPC!AB53</f>
        <v>-0.34435025667858321</v>
      </c>
      <c r="C31">
        <f>+Stationary!B94</f>
        <v>-2.4356240500991233</v>
      </c>
      <c r="D31">
        <f>[7]Observables_IPC!Z53</f>
        <v>-3.7725457093689587</v>
      </c>
      <c r="E31">
        <f>+Stationary!C94</f>
        <v>-2.4229381806268737</v>
      </c>
      <c r="F31">
        <f>+Stationary!D94</f>
        <v>-6.2652212087664338</v>
      </c>
      <c r="G31">
        <f>+Stationary!E94</f>
        <v>-6.8446334837597078</v>
      </c>
      <c r="H31">
        <f>+Stationary!F94</f>
        <v>-8.403974031530197</v>
      </c>
      <c r="I31">
        <f>+Stationary!G94</f>
        <v>-2.4072099266012343</v>
      </c>
      <c r="J31">
        <f>[7]Observables_IPC!AC53</f>
        <v>-1.36112442556152</v>
      </c>
      <c r="K31">
        <f>+Stationary!H94</f>
        <v>-9.1578352389730515</v>
      </c>
      <c r="L31">
        <f>[7]Observables_IPC!AD53</f>
        <v>-1.9081970219129381</v>
      </c>
      <c r="M31">
        <f>+Stationary!I94</f>
        <v>0.8651884298215492</v>
      </c>
      <c r="N31">
        <f>+Stationary!J94</f>
        <v>1.3785832465015329</v>
      </c>
      <c r="O31">
        <f>+Stationary!K94</f>
        <v>1.0172982482896484</v>
      </c>
      <c r="P31">
        <f>+Stationary!L94</f>
        <v>0.15210981846809998</v>
      </c>
      <c r="Q31">
        <f>+Stationary!M94</f>
        <v>11.526274987646502</v>
      </c>
      <c r="R31">
        <f>+Stationary!N94</f>
        <v>21.155661008627558</v>
      </c>
      <c r="S31">
        <f>+Stationary!O94</f>
        <v>-9.6106629577033047</v>
      </c>
      <c r="T31">
        <f>+Stationary!P94</f>
        <v>-7.7397748422493597</v>
      </c>
      <c r="U31">
        <f>+Stationary!Q94</f>
        <v>-3.5172735475878198</v>
      </c>
      <c r="V31">
        <f>[7]Observables_IPC!AM53</f>
        <v>-5.1747444148189103</v>
      </c>
      <c r="W31">
        <f>+Stationary!R94</f>
        <v>0.72489426376134691</v>
      </c>
      <c r="X31">
        <f>+Stationary!S94</f>
        <v>0.25349652284711127</v>
      </c>
      <c r="Y31">
        <f>+Stationary!T94</f>
        <v>0.4713977409142403</v>
      </c>
      <c r="Z31">
        <f>+Stationary!U94</f>
        <v>-0.75565236417571668</v>
      </c>
      <c r="AA31">
        <f>+Stationary!V94</f>
        <v>-12.82719073785848</v>
      </c>
      <c r="AB31">
        <f>+Stationary!W94</f>
        <v>-25.797009728190858</v>
      </c>
      <c r="AC31">
        <f>+Stationary!X94</f>
        <v>-0.20126954447017464</v>
      </c>
      <c r="AD31">
        <f>+Stationary!Y94</f>
        <v>-0.25669235023415637</v>
      </c>
      <c r="AE31">
        <f>+Stationary!AC94</f>
        <v>-0.97038828037607061</v>
      </c>
      <c r="AF31">
        <f>+Stationary!AD94</f>
        <v>0.39567066273755103</v>
      </c>
      <c r="AG31">
        <f>+Stationary!AE94</f>
        <v>-0.12016252981028996</v>
      </c>
      <c r="AH31">
        <f>[7]Observables_IPC!AJ53</f>
        <v>-33.34679254242392</v>
      </c>
    </row>
    <row r="32" spans="1:34">
      <c r="A32">
        <f t="shared" si="0"/>
        <v>2009</v>
      </c>
      <c r="B32">
        <f>[8]Observables_IPC!AB54</f>
        <v>-0.10052558593725047</v>
      </c>
      <c r="C32">
        <f>+Stationary!B95</f>
        <v>-2.0300378992433266</v>
      </c>
      <c r="D32">
        <f>[7]Observables_IPC!Z54</f>
        <v>-0.14067290643571395</v>
      </c>
      <c r="E32">
        <f>+Stationary!C95</f>
        <v>-2.0382119814041335</v>
      </c>
      <c r="F32">
        <f>+Stationary!D95</f>
        <v>-5.1622238674358414</v>
      </c>
      <c r="G32">
        <f>+Stationary!E95</f>
        <v>-6.3446928965367988</v>
      </c>
      <c r="H32">
        <f>+Stationary!F95</f>
        <v>-9.1575069350139984</v>
      </c>
      <c r="I32">
        <f>+Stationary!G95</f>
        <v>-2.4884461426795297</v>
      </c>
      <c r="J32">
        <f>[7]Observables_IPC!AC54</f>
        <v>-3.0399639943476369</v>
      </c>
      <c r="K32">
        <f>+Stationary!H95</f>
        <v>-9.6073238412435717</v>
      </c>
      <c r="L32">
        <f>[7]Observables_IPC!AD54</f>
        <v>-9.467291173572745</v>
      </c>
      <c r="M32">
        <f>+Stationary!I95</f>
        <v>-1.9438526087806287</v>
      </c>
      <c r="N32">
        <f>+Stationary!J95</f>
        <v>-0.68274505338294655</v>
      </c>
      <c r="O32">
        <f>+Stationary!K95</f>
        <v>0.38504390587830062</v>
      </c>
      <c r="P32">
        <f>+Stationary!L95</f>
        <v>2.3288965146589087</v>
      </c>
      <c r="Q32">
        <f>+Stationary!M95</f>
        <v>3.6044736462925471</v>
      </c>
      <c r="R32">
        <f>+Stationary!N95</f>
        <v>-5.3765520891943197</v>
      </c>
      <c r="S32">
        <f>+Stationary!O95</f>
        <v>0.89884661242665675</v>
      </c>
      <c r="T32">
        <f>+Stationary!P95</f>
        <v>2.6312366698924672</v>
      </c>
      <c r="U32">
        <f>+Stationary!Q95</f>
        <v>1.7520994487538246</v>
      </c>
      <c r="V32">
        <f>[7]Observables_IPC!AM54</f>
        <v>-3.3418368141191479E-2</v>
      </c>
      <c r="W32">
        <f>+Stationary!R95</f>
        <v>0.39969930015416755</v>
      </c>
      <c r="X32">
        <f>+Stationary!S95</f>
        <v>-0.12163080707893609</v>
      </c>
      <c r="Y32">
        <f>+Stationary!T95</f>
        <v>0.52133010723309492</v>
      </c>
      <c r="Z32">
        <f>+Stationary!U95</f>
        <v>-2.7980866095317083</v>
      </c>
      <c r="AA32">
        <f>+Stationary!V95</f>
        <v>-5.1658266507094659</v>
      </c>
      <c r="AB32">
        <f>+Stationary!W95</f>
        <v>-34.29352245979851</v>
      </c>
      <c r="AC32">
        <f>+Stationary!X95</f>
        <v>1.8230527367722553</v>
      </c>
      <c r="AD32">
        <f>+Stationary!Y95</f>
        <v>1.9626463417075515</v>
      </c>
      <c r="AE32">
        <f>+Stationary!AC95</f>
        <v>-1.5664494724966165</v>
      </c>
      <c r="AF32">
        <f>+Stationary!AD95</f>
        <v>1.4366413792849908</v>
      </c>
      <c r="AG32">
        <f>+Stationary!AE95</f>
        <v>-0.36466102996118899</v>
      </c>
      <c r="AH32">
        <f>[7]Observables_IPC!AJ54</f>
        <v>-33.26937898202118</v>
      </c>
    </row>
    <row r="33" spans="1:34">
      <c r="A33">
        <f t="shared" si="0"/>
        <v>2009.25</v>
      </c>
      <c r="B33">
        <f>[8]Observables_IPC!AB55</f>
        <v>-1.4377173205318621</v>
      </c>
      <c r="C33">
        <f>+Stationary!B96</f>
        <v>-0.7179165263738142</v>
      </c>
      <c r="D33">
        <f>[7]Observables_IPC!Z55</f>
        <v>1.3102895474126339</v>
      </c>
      <c r="E33">
        <f>+Stationary!C96</f>
        <v>-1.6262871596296993</v>
      </c>
      <c r="F33">
        <f>+Stationary!D96</f>
        <v>-2.7655042611547742</v>
      </c>
      <c r="G33">
        <f>+Stationary!E96</f>
        <v>-3.7237217405795491</v>
      </c>
      <c r="H33">
        <f>+Stationary!F96</f>
        <v>-4.9216493393219025</v>
      </c>
      <c r="I33">
        <f>+Stationary!G96</f>
        <v>-1.8126980182285819</v>
      </c>
      <c r="J33">
        <f>[7]Observables_IPC!AC55</f>
        <v>-3.5850139970596255</v>
      </c>
      <c r="K33">
        <f>+Stationary!H96</f>
        <v>-6.593371507160712</v>
      </c>
      <c r="L33">
        <f>[7]Observables_IPC!AD55</f>
        <v>-6.5549791329166052</v>
      </c>
      <c r="M33">
        <f>+Stationary!I96</f>
        <v>-1.0849365288721393</v>
      </c>
      <c r="N33">
        <f>+Stationary!J96</f>
        <v>-0.76983940175791854</v>
      </c>
      <c r="O33">
        <f>+Stationary!K96</f>
        <v>-0.60709865655243689</v>
      </c>
      <c r="P33">
        <f>+Stationary!L96</f>
        <v>0.47783787231975339</v>
      </c>
      <c r="Q33">
        <f>+Stationary!M96</f>
        <v>0.21820863275280544</v>
      </c>
      <c r="R33">
        <f>+Stationary!N96</f>
        <v>-7.0161210644601901</v>
      </c>
      <c r="S33">
        <f>+Stationary!O96</f>
        <v>4.1875927350878239</v>
      </c>
      <c r="T33">
        <f>+Stationary!P96</f>
        <v>4.4974965833703182</v>
      </c>
      <c r="U33">
        <f>+Stationary!Q96</f>
        <v>3.5907562396660069</v>
      </c>
      <c r="V33">
        <f>[7]Observables_IPC!AM55</f>
        <v>3.1713703689939976</v>
      </c>
      <c r="W33">
        <f>+Stationary!R96</f>
        <v>1.8345493942766411E-2</v>
      </c>
      <c r="X33">
        <f>+Stationary!S96</f>
        <v>-0.2206054440209255</v>
      </c>
      <c r="Y33">
        <f>+Stationary!T96</f>
        <v>0.23895093796369843</v>
      </c>
      <c r="Z33">
        <f>+Stationary!U96</f>
        <v>-2.6216993296835085</v>
      </c>
      <c r="AA33">
        <f>+Stationary!V96</f>
        <v>2.7758362324740986</v>
      </c>
      <c r="AB33">
        <f>+Stationary!W96</f>
        <v>-6.9597784339339341</v>
      </c>
      <c r="AC33">
        <f>+Stationary!X96</f>
        <v>1.1016773763224501</v>
      </c>
      <c r="AD33">
        <f>+Stationary!Y96</f>
        <v>1.0113297803230106</v>
      </c>
      <c r="AE33">
        <f>+Stationary!AC96</f>
        <v>-3.2238901078319362</v>
      </c>
      <c r="AF33">
        <f>+Stationary!AD96</f>
        <v>1.7818238451922497</v>
      </c>
      <c r="AG33">
        <f>+Stationary!AE96</f>
        <v>-0.39947604249921298</v>
      </c>
      <c r="AH33">
        <f>[7]Observables_IPC!AJ55</f>
        <v>-9.6194397535429133</v>
      </c>
    </row>
    <row r="34" spans="1:34">
      <c r="A34">
        <f t="shared" si="0"/>
        <v>2009.5</v>
      </c>
      <c r="B34">
        <f>[8]Observables_IPC!AB56</f>
        <v>0.30043204533032286</v>
      </c>
      <c r="C34">
        <f>+Stationary!B97</f>
        <v>0.59505766457532017</v>
      </c>
      <c r="D34">
        <f>[7]Observables_IPC!Z56</f>
        <v>2.7906796821802513</v>
      </c>
      <c r="E34">
        <f>+Stationary!C97</f>
        <v>8.0487874347282329E-2</v>
      </c>
      <c r="F34">
        <f>+Stationary!D97</f>
        <v>-0.208853110931841</v>
      </c>
      <c r="G34">
        <f>+Stationary!E97</f>
        <v>-1.6065422641813711</v>
      </c>
      <c r="H34">
        <f>+Stationary!F97</f>
        <v>-2.0434067170044727</v>
      </c>
      <c r="I34">
        <f>+Stationary!G97</f>
        <v>0.93229987627821354</v>
      </c>
      <c r="J34">
        <f>[7]Observables_IPC!AC56</f>
        <v>2.9066173755558329</v>
      </c>
      <c r="K34">
        <f>+Stationary!H97</f>
        <v>1.6416802805097876</v>
      </c>
      <c r="L34">
        <f>[7]Observables_IPC!AD56</f>
        <v>-3.265338608131207</v>
      </c>
      <c r="M34">
        <f>+Stationary!I97</f>
        <v>-1.5069917437918092</v>
      </c>
      <c r="N34">
        <f>+Stationary!J97</f>
        <v>-1.3504224395900462</v>
      </c>
      <c r="O34">
        <f>+Stationary!K97</f>
        <v>-0.83321011703684178</v>
      </c>
      <c r="P34">
        <f>+Stationary!L97</f>
        <v>0.6737816267549982</v>
      </c>
      <c r="Q34">
        <f>+Stationary!M97</f>
        <v>0.44309127138836857</v>
      </c>
      <c r="R34">
        <f>+Stationary!N97</f>
        <v>-4.2025793265623612</v>
      </c>
      <c r="S34">
        <f>+Stationary!O97</f>
        <v>2.3936843005217732</v>
      </c>
      <c r="T34">
        <f>+Stationary!P97</f>
        <v>0.79633060076604534</v>
      </c>
      <c r="U34">
        <f>+Stationary!Q97</f>
        <v>3.4297475608607328</v>
      </c>
      <c r="V34">
        <f>[7]Observables_IPC!AM56</f>
        <v>3.9158453489816836</v>
      </c>
      <c r="W34">
        <f>+Stationary!R97</f>
        <v>-0.31980686987528473</v>
      </c>
      <c r="X34">
        <f>+Stationary!S97</f>
        <v>-0.32659342926520896</v>
      </c>
      <c r="Y34">
        <f>+Stationary!T97</f>
        <v>6.7865593899252286E-3</v>
      </c>
      <c r="Z34">
        <f>+Stationary!U97</f>
        <v>-2.1365628636785345</v>
      </c>
      <c r="AA34">
        <f>+Stationary!V97</f>
        <v>3.255610248781398</v>
      </c>
      <c r="AB34">
        <f>+Stationary!W97</f>
        <v>11.968938653780242</v>
      </c>
      <c r="AC34">
        <f>+Stationary!X97</f>
        <v>1.1952568609377083</v>
      </c>
      <c r="AD34">
        <f>+Stationary!Y97</f>
        <v>1.218299315865278</v>
      </c>
      <c r="AE34">
        <f>+Stationary!AC97</f>
        <v>-1.2011253189549738</v>
      </c>
      <c r="AF34">
        <f>+Stationary!AD97</f>
        <v>1.6933563141539612</v>
      </c>
      <c r="AG34">
        <f>+Stationary!AE97</f>
        <v>-0.42359723352469203</v>
      </c>
      <c r="AH34">
        <f>[7]Observables_IPC!AJ56</f>
        <v>10.564113763197724</v>
      </c>
    </row>
    <row r="35" spans="1:34">
      <c r="A35">
        <f t="shared" si="0"/>
        <v>2009.75</v>
      </c>
      <c r="B35">
        <f>[8]Observables_IPC!AB57</f>
        <v>0.22616084962581118</v>
      </c>
      <c r="C35">
        <f>+Stationary!B98</f>
        <v>0.7435822138864111</v>
      </c>
      <c r="D35">
        <f>[7]Observables_IPC!Z57</f>
        <v>3.1011287485009018</v>
      </c>
      <c r="E35">
        <f>+Stationary!C98</f>
        <v>0.58765272859592521</v>
      </c>
      <c r="F35">
        <f>+Stationary!D98</f>
        <v>-0.36226585656027055</v>
      </c>
      <c r="G35">
        <f>+Stationary!E98</f>
        <v>-1.2172403328543169</v>
      </c>
      <c r="H35">
        <f>+Stationary!F98</f>
        <v>-1.3320885306202399</v>
      </c>
      <c r="I35">
        <f>+Stationary!G98</f>
        <v>0.43406537990356364</v>
      </c>
      <c r="J35">
        <f>[7]Observables_IPC!AC57</f>
        <v>-0.11876443035519868</v>
      </c>
      <c r="K35">
        <f>+Stationary!H98</f>
        <v>2.2265809834159205</v>
      </c>
      <c r="L35">
        <f>[7]Observables_IPC!AD57</f>
        <v>-1.8906049655968977</v>
      </c>
      <c r="M35">
        <f>+Stationary!I98</f>
        <v>-0.54826128203835511</v>
      </c>
      <c r="N35">
        <f>+Stationary!J98</f>
        <v>-0.74283268221712884</v>
      </c>
      <c r="O35">
        <f>+Stationary!K98</f>
        <v>-0.83984273629708817</v>
      </c>
      <c r="P35">
        <f>+Stationary!L98</f>
        <v>-0.29158145425879595</v>
      </c>
      <c r="Q35">
        <f>+Stationary!M98</f>
        <v>-2.0884188452469061</v>
      </c>
      <c r="R35">
        <f>+Stationary!N98</f>
        <v>-5.2780714108734195</v>
      </c>
      <c r="S35">
        <f>+Stationary!O98</f>
        <v>4.0485785049314185</v>
      </c>
      <c r="T35">
        <f>+Stationary!P98</f>
        <v>0.96009152302320855</v>
      </c>
      <c r="U35">
        <f>+Stationary!Q98</f>
        <v>2.0667673704961089</v>
      </c>
      <c r="V35">
        <f>[7]Observables_IPC!AM57</f>
        <v>2.5216859449495033</v>
      </c>
      <c r="W35">
        <f>+Stationary!R98</f>
        <v>-0.40620408635983712</v>
      </c>
      <c r="X35">
        <f>+Stationary!S98</f>
        <v>-0.36284182675032339</v>
      </c>
      <c r="Y35">
        <f>+Stationary!T98</f>
        <v>-4.3362259609516451E-2</v>
      </c>
      <c r="Z35">
        <f>+Stationary!U98</f>
        <v>-1.4334107712418245</v>
      </c>
      <c r="AA35">
        <f>+Stationary!V98</f>
        <v>2.0675687340243769</v>
      </c>
      <c r="AB35">
        <f>+Stationary!W98</f>
        <v>21.891741707442122</v>
      </c>
      <c r="AC35">
        <f>+Stationary!X98</f>
        <v>0.55023853595474836</v>
      </c>
      <c r="AD35">
        <f>+Stationary!Y98</f>
        <v>0.54559224599803813</v>
      </c>
      <c r="AE35">
        <f>+Stationary!AC98</f>
        <v>-2.0057251118206025</v>
      </c>
      <c r="AF35">
        <f>+Stationary!AD98</f>
        <v>1.6319375501905498</v>
      </c>
      <c r="AG35">
        <f>+Stationary!AE98</f>
        <v>-0.40859047874245502</v>
      </c>
      <c r="AH35">
        <f>[7]Observables_IPC!AJ57</f>
        <v>31.377259875274355</v>
      </c>
    </row>
    <row r="36" spans="1:34">
      <c r="A36">
        <f t="shared" si="0"/>
        <v>2010</v>
      </c>
      <c r="B36">
        <f>[8]Observables_IPC!AB58</f>
        <v>-0.23313537915759008</v>
      </c>
      <c r="C36">
        <f>+Stationary!B99</f>
        <v>-2.1000451444488433</v>
      </c>
      <c r="D36">
        <f>[7]Observables_IPC!Z58</f>
        <v>-1.6759674245723235</v>
      </c>
      <c r="E36">
        <f>+Stationary!C99</f>
        <v>-2.2286949296415361</v>
      </c>
      <c r="F36">
        <f>+Stationary!D99</f>
        <v>-3.2631837986932624</v>
      </c>
      <c r="G36">
        <f>+Stationary!E99</f>
        <v>-3.415027165675383</v>
      </c>
      <c r="H36">
        <f>+Stationary!F99</f>
        <v>-3.906037881704151</v>
      </c>
      <c r="I36">
        <f>+Stationary!G99</f>
        <v>0.60438973723242961</v>
      </c>
      <c r="J36">
        <f>[7]Observables_IPC!AC58</f>
        <v>1.8837958775519543</v>
      </c>
      <c r="K36">
        <f>+Stationary!H99</f>
        <v>0.34125299948128318</v>
      </c>
      <c r="L36">
        <f>[7]Observables_IPC!AD58</f>
        <v>2.0259158651081415</v>
      </c>
      <c r="M36">
        <f>+Stationary!I99</f>
        <v>-6.1139404744194104E-2</v>
      </c>
      <c r="N36">
        <f>+Stationary!J99</f>
        <v>-0.13085535394978531</v>
      </c>
      <c r="O36">
        <f>+Stationary!K99</f>
        <v>-0.83984273629708817</v>
      </c>
      <c r="P36">
        <f>+Stationary!L99</f>
        <v>-0.77870333155287952</v>
      </c>
      <c r="Q36">
        <f>+Stationary!M99</f>
        <v>-2.9360953635613214</v>
      </c>
      <c r="R36">
        <f>+Stationary!N99</f>
        <v>-0.17618293085153169</v>
      </c>
      <c r="S36">
        <f>+Stationary!O99</f>
        <v>2.0551202490803426</v>
      </c>
      <c r="T36">
        <f>+Stationary!P99</f>
        <v>4.5069425913104464</v>
      </c>
      <c r="U36">
        <f>+Stationary!Q99</f>
        <v>2.2998558113922627</v>
      </c>
      <c r="V36">
        <f>[7]Observables_IPC!AM58</f>
        <v>6.1801923404249948</v>
      </c>
      <c r="W36">
        <f>+Stationary!R99</f>
        <v>-0.41809924408458909</v>
      </c>
      <c r="X36">
        <f>+Stationary!S99</f>
        <v>-0.36568303932533425</v>
      </c>
      <c r="Y36">
        <f>+Stationary!T99</f>
        <v>-5.2416204759258178E-2</v>
      </c>
      <c r="Z36">
        <f>+Stationary!U99</f>
        <v>-0.56205812038405156</v>
      </c>
      <c r="AA36">
        <f>+Stationary!V99</f>
        <v>-1.2135046221063492</v>
      </c>
      <c r="AB36">
        <f>+Stationary!W99</f>
        <v>30.876270608791117</v>
      </c>
      <c r="AC36">
        <f>+Stationary!X99</f>
        <v>-1.0971421543570576</v>
      </c>
      <c r="AD36">
        <f>+Stationary!Y99</f>
        <v>-0.80836854396513302</v>
      </c>
      <c r="AE36">
        <f>+Stationary!AC99</f>
        <v>-1.13044016190827</v>
      </c>
      <c r="AF36">
        <f>+Stationary!AD99</f>
        <v>1.0110771391716113</v>
      </c>
      <c r="AG36">
        <f>+Stationary!AE99</f>
        <v>-0.32243816638121214</v>
      </c>
      <c r="AH36">
        <f>[7]Observables_IPC!AJ58</f>
        <v>21.061386256126724</v>
      </c>
    </row>
    <row r="37" spans="1:34">
      <c r="A37">
        <f t="shared" si="0"/>
        <v>2010.25</v>
      </c>
      <c r="B37">
        <f>[8]Observables_IPC!AB59</f>
        <v>3.3137051221538534</v>
      </c>
      <c r="C37">
        <f>+Stationary!B100</f>
        <v>3.1566343030854527</v>
      </c>
      <c r="D37">
        <f>[7]Observables_IPC!Z59</f>
        <v>3.1115258172837099</v>
      </c>
      <c r="E37">
        <f>+Stationary!C100</f>
        <v>3.1720681306100982</v>
      </c>
      <c r="F37">
        <f>+Stationary!D100</f>
        <v>-0.86947258471218447</v>
      </c>
      <c r="G37">
        <f>+Stationary!E100</f>
        <v>-1.3892894165828693</v>
      </c>
      <c r="H37">
        <f>+Stationary!F100</f>
        <v>-2.4247713148804451</v>
      </c>
      <c r="I37">
        <f>+Stationary!G100</f>
        <v>3.7726589883403876</v>
      </c>
      <c r="J37">
        <f>[7]Observables_IPC!AC59</f>
        <v>4.1346541473102363</v>
      </c>
      <c r="K37">
        <f>+Stationary!H100</f>
        <v>5.4968171063657527</v>
      </c>
      <c r="L37">
        <f>[7]Observables_IPC!AD59</f>
        <v>5.0187371879215181</v>
      </c>
      <c r="M37">
        <f>+Stationary!I100</f>
        <v>-0.12780843571835876</v>
      </c>
      <c r="N37">
        <f>+Stationary!J100</f>
        <v>-0.22871906088204053</v>
      </c>
      <c r="O37">
        <f>+Stationary!K100</f>
        <v>-0.81995015517987935</v>
      </c>
      <c r="P37">
        <f>+Stationary!L100</f>
        <v>-0.69214171946152891</v>
      </c>
      <c r="Q37">
        <f>+Stationary!M100</f>
        <v>-1.9056206198496852</v>
      </c>
      <c r="R37">
        <f>+Stationary!N100</f>
        <v>1.8706419865456958</v>
      </c>
      <c r="S37">
        <f>+Stationary!O100</f>
        <v>0.67632554041118365</v>
      </c>
      <c r="T37">
        <f>+Stationary!P100</f>
        <v>2.1701742255541512</v>
      </c>
      <c r="U37">
        <f>+Stationary!Q100</f>
        <v>1.7136052436917453</v>
      </c>
      <c r="V37">
        <f>[7]Observables_IPC!AM59</f>
        <v>5.400661286935815</v>
      </c>
      <c r="W37">
        <f>+Stationary!R100</f>
        <v>-0.34239345248056502</v>
      </c>
      <c r="X37">
        <f>+Stationary!S100</f>
        <v>-0.3204184013351804</v>
      </c>
      <c r="Y37">
        <f>+Stationary!T100</f>
        <v>-2.19750511453774E-2</v>
      </c>
      <c r="Z37">
        <f>+Stationary!U100</f>
        <v>-3.7550774077203641E-2</v>
      </c>
      <c r="AA37">
        <f>+Stationary!V100</f>
        <v>-0.93573403393050847</v>
      </c>
      <c r="AB37">
        <f>+Stationary!W100</f>
        <v>28.287331139209243</v>
      </c>
      <c r="AC37">
        <f>+Stationary!X100</f>
        <v>0.56723661971644734</v>
      </c>
      <c r="AD37">
        <f>+Stationary!Y100</f>
        <v>0.49731774659913441</v>
      </c>
      <c r="AE37">
        <f>+Stationary!AC100</f>
        <v>-0.48245234933987646</v>
      </c>
      <c r="AF37">
        <f>+Stationary!AD100</f>
        <v>0.46713667660118041</v>
      </c>
      <c r="AG37">
        <f>+Stationary!AE100</f>
        <v>-0.19898748012780998</v>
      </c>
      <c r="AH37">
        <f>[7]Observables_IPC!AJ59</f>
        <v>21.278754954819412</v>
      </c>
    </row>
    <row r="38" spans="1:34">
      <c r="A38">
        <f t="shared" si="0"/>
        <v>2010.5</v>
      </c>
      <c r="B38">
        <f>[8]Observables_IPC!AB60</f>
        <v>3.1063639440432218</v>
      </c>
      <c r="C38">
        <f>+Stationary!B101</f>
        <v>1.516825713969665</v>
      </c>
      <c r="D38">
        <f>[7]Observables_IPC!Z60</f>
        <v>4.5241177717004071</v>
      </c>
      <c r="E38">
        <f>+Stationary!C101</f>
        <v>1.5030145348365362</v>
      </c>
      <c r="F38">
        <f>+Stationary!D101</f>
        <v>0.52315727820860047</v>
      </c>
      <c r="G38">
        <f>+Stationary!E101</f>
        <v>0.51876204011546179</v>
      </c>
      <c r="H38">
        <f>+Stationary!F101</f>
        <v>-0.57622034643418374</v>
      </c>
      <c r="I38">
        <f>+Stationary!G101</f>
        <v>1.6177602505594906</v>
      </c>
      <c r="J38">
        <f>[7]Observables_IPC!AC60</f>
        <v>1.0789254579235537</v>
      </c>
      <c r="K38">
        <f>+Stationary!H101</f>
        <v>-1.7344982063239709</v>
      </c>
      <c r="L38">
        <f>[7]Observables_IPC!AD60</f>
        <v>-4.0576841897132621E-2</v>
      </c>
      <c r="M38">
        <f>+Stationary!I101</f>
        <v>-0.16519736426445919</v>
      </c>
      <c r="N38">
        <f>+Stationary!J101</f>
        <v>-2.8725918795055594E-2</v>
      </c>
      <c r="O38">
        <f>+Stationary!K101</f>
        <v>-0.53163432994227</v>
      </c>
      <c r="P38">
        <f>+Stationary!L101</f>
        <v>-0.36643696567781675</v>
      </c>
      <c r="Q38">
        <f>+Stationary!M101</f>
        <v>-4.3811043656555171</v>
      </c>
      <c r="R38">
        <f>+Stationary!N101</f>
        <v>-3.7445433125108174</v>
      </c>
      <c r="S38">
        <f>+Stationary!O101</f>
        <v>0.75612398757985222</v>
      </c>
      <c r="T38">
        <f>+Stationary!P101</f>
        <v>-0.95849332278444721</v>
      </c>
      <c r="U38">
        <f>+Stationary!Q101</f>
        <v>2.5910616863407085</v>
      </c>
      <c r="V38">
        <f>[7]Observables_IPC!AM60</f>
        <v>6.5377451847528079</v>
      </c>
      <c r="W38">
        <f>+Stationary!R101</f>
        <v>-0.35570022476445523</v>
      </c>
      <c r="X38">
        <f>+Stationary!S101</f>
        <v>-0.33290292691210754</v>
      </c>
      <c r="Y38">
        <f>+Stationary!T101</f>
        <v>-2.2797297852340859E-2</v>
      </c>
      <c r="Z38">
        <f>+Stationary!U101</f>
        <v>0.1730517264768423</v>
      </c>
      <c r="AA38">
        <f>+Stationary!V101</f>
        <v>1.2698545212966363</v>
      </c>
      <c r="AB38">
        <f>+Stationary!W101</f>
        <v>29.389484428712592</v>
      </c>
      <c r="AC38">
        <f>+Stationary!X101</f>
        <v>5.437869790767369E-2</v>
      </c>
      <c r="AD38">
        <f>+Stationary!Y101</f>
        <v>9.0013829947332202E-2</v>
      </c>
      <c r="AE38">
        <f>+Stationary!AC101</f>
        <v>-1.0386109716483443</v>
      </c>
      <c r="AF38">
        <f>+Stationary!AD101</f>
        <v>1.6369547594310419E-3</v>
      </c>
      <c r="AG38">
        <f>+Stationary!AE101</f>
        <v>-0.24178941305297896</v>
      </c>
      <c r="AH38">
        <f>[7]Observables_IPC!AJ60</f>
        <v>35.027429406188659</v>
      </c>
    </row>
    <row r="39" spans="1:34">
      <c r="A39">
        <f t="shared" si="0"/>
        <v>2010.75</v>
      </c>
      <c r="B39">
        <f>[8]Observables_IPC!AB61</f>
        <v>1.8827784967311967E-2</v>
      </c>
      <c r="C39">
        <f>+Stationary!B102</f>
        <v>-0.17811267198718073</v>
      </c>
      <c r="D39">
        <f>[7]Observables_IPC!Z61</f>
        <v>0.52684394056270323</v>
      </c>
      <c r="E39">
        <f>+Stationary!C102</f>
        <v>0.32910894977537275</v>
      </c>
      <c r="F39">
        <f>+Stationary!D102</f>
        <v>-2.9638797626630549</v>
      </c>
      <c r="G39">
        <f>+Stationary!E102</f>
        <v>-2.6959605278957497</v>
      </c>
      <c r="H39">
        <f>+Stationary!F102</f>
        <v>-2.7992343041516961</v>
      </c>
      <c r="I39">
        <f>+Stationary!G102</f>
        <v>1.2109353316903708</v>
      </c>
      <c r="J39">
        <f>[7]Observables_IPC!AC61</f>
        <v>0.86698576133278538</v>
      </c>
      <c r="K39">
        <f>+Stationary!H102</f>
        <v>1.1814688655865371</v>
      </c>
      <c r="L39">
        <f>[7]Observables_IPC!AD61</f>
        <v>2.8057306491883431</v>
      </c>
      <c r="M39">
        <f>+Stationary!I102</f>
        <v>-0.373091910468483</v>
      </c>
      <c r="N39">
        <f>+Stationary!J102</f>
        <v>-0.86964577460559578</v>
      </c>
      <c r="O39">
        <f>+Stationary!K102</f>
        <v>-0.25551442984909434</v>
      </c>
      <c r="P39">
        <f>+Stationary!L102</f>
        <v>0.11757748061940718</v>
      </c>
      <c r="Q39">
        <f>+Stationary!M102</f>
        <v>-7.337207177154653</v>
      </c>
      <c r="R39">
        <f>+Stationary!N102</f>
        <v>-6.6168803299587076</v>
      </c>
      <c r="S39">
        <f>+Stationary!O102</f>
        <v>2.1295697418377051</v>
      </c>
      <c r="T39">
        <f>+Stationary!P102</f>
        <v>1.8468945862334867</v>
      </c>
      <c r="U39">
        <f>+Stationary!Q102</f>
        <v>3.6562714366039017</v>
      </c>
      <c r="V39">
        <f>[7]Observables_IPC!AM61</f>
        <v>4.9233594117167101</v>
      </c>
      <c r="W39">
        <f>+Stationary!R102</f>
        <v>-0.40503923996320923</v>
      </c>
      <c r="X39">
        <f>+Stationary!S102</f>
        <v>-0.35673887130419984</v>
      </c>
      <c r="Y39">
        <f>+Stationary!T102</f>
        <v>-4.8300368659021375E-2</v>
      </c>
      <c r="Z39">
        <f>+Stationary!U102</f>
        <v>0.44032151267504105</v>
      </c>
      <c r="AA39">
        <f>+Stationary!V102</f>
        <v>3.0970710022556851</v>
      </c>
      <c r="AB39">
        <f>+Stationary!W102</f>
        <v>43.242828071868303</v>
      </c>
      <c r="AC39">
        <f>+Stationary!X102</f>
        <v>0.37494330942340159</v>
      </c>
      <c r="AD39">
        <f>+Stationary!Y102</f>
        <v>0.33765659486069055</v>
      </c>
      <c r="AE39">
        <f>+Stationary!AC102</f>
        <v>-0.6354662166600944</v>
      </c>
      <c r="AF39">
        <f>+Stationary!AD102</f>
        <v>-0.59927344278337902</v>
      </c>
      <c r="AG39">
        <f>+Stationary!AE102</f>
        <v>-0.15760253381483991</v>
      </c>
      <c r="AH39">
        <f>[7]Observables_IPC!AJ61</f>
        <v>37.935315190490648</v>
      </c>
    </row>
    <row r="40" spans="1:34">
      <c r="A40">
        <f t="shared" si="0"/>
        <v>2011</v>
      </c>
      <c r="B40">
        <f>[8]Observables_IPC!AB62</f>
        <v>-0.81908844812699266</v>
      </c>
      <c r="C40">
        <f>+Stationary!B103</f>
        <v>0.61070365556025619</v>
      </c>
      <c r="D40">
        <f>[7]Observables_IPC!Z62</f>
        <v>-1.08101212509948</v>
      </c>
      <c r="E40">
        <f>+Stationary!C103</f>
        <v>1.3413709113993786</v>
      </c>
      <c r="F40">
        <f>+Stationary!D103</f>
        <v>-7.2383175614904758</v>
      </c>
      <c r="G40">
        <f>+Stationary!E103</f>
        <v>-6.1643889043932631</v>
      </c>
      <c r="H40">
        <f>+Stationary!F103</f>
        <v>-4.3504762577524616</v>
      </c>
      <c r="I40">
        <f>+Stationary!G103</f>
        <v>0.59409851486072407</v>
      </c>
      <c r="J40">
        <f>[7]Observables_IPC!AC62</f>
        <v>0.63517268542631244</v>
      </c>
      <c r="K40">
        <f>+Stationary!H103</f>
        <v>6.7573622595939957</v>
      </c>
      <c r="L40">
        <f>[7]Observables_IPC!AD62</f>
        <v>4.5236632185409409</v>
      </c>
      <c r="M40">
        <f>+Stationary!I103</f>
        <v>0.1174323941336638</v>
      </c>
      <c r="N40">
        <f>+Stationary!J103</f>
        <v>-0.40389126066664172</v>
      </c>
      <c r="O40">
        <f>+Stationary!K103</f>
        <v>-0.11979819517119916</v>
      </c>
      <c r="P40">
        <f>+Stationary!L103</f>
        <v>-0.23723058930490903</v>
      </c>
      <c r="Q40">
        <f>+Stationary!M103</f>
        <v>-4.5745622587286334</v>
      </c>
      <c r="R40">
        <f>+Stationary!N103</f>
        <v>2.3257668994691727E-2</v>
      </c>
      <c r="S40">
        <f>+Stationary!O103</f>
        <v>1.0401438429008794</v>
      </c>
      <c r="T40">
        <f>+Stationary!P103</f>
        <v>1.6325375225771583</v>
      </c>
      <c r="U40">
        <f>+Stationary!Q103</f>
        <v>2.0412154168641337</v>
      </c>
      <c r="V40">
        <f>[7]Observables_IPC!AM62</f>
        <v>2.2332748243830025</v>
      </c>
      <c r="W40">
        <f>+Stationary!R103</f>
        <v>-0.42514799215452892</v>
      </c>
      <c r="X40">
        <f>+Stationary!S103</f>
        <v>-0.35296633637226993</v>
      </c>
      <c r="Y40">
        <f>+Stationary!T103</f>
        <v>-7.2181655782256771E-2</v>
      </c>
      <c r="Z40">
        <f>+Stationary!U103</f>
        <v>0.6371979178793481</v>
      </c>
      <c r="AA40">
        <f>+Stationary!V103</f>
        <v>2.6538138340449429</v>
      </c>
      <c r="AB40">
        <f>+Stationary!W103</f>
        <v>51.050243535606228</v>
      </c>
      <c r="AC40">
        <f>+Stationary!X103</f>
        <v>-0.18412936858480844</v>
      </c>
      <c r="AD40">
        <f>+Stationary!Y103</f>
        <v>-0.14668590259581193</v>
      </c>
      <c r="AE40">
        <f>+Stationary!AC103</f>
        <v>0.49285932985717729</v>
      </c>
      <c r="AF40">
        <f>+Stationary!AD103</f>
        <v>-0.70612871848459946</v>
      </c>
      <c r="AG40">
        <f>+Stationary!AE103</f>
        <v>-0.16535487766678991</v>
      </c>
      <c r="AH40">
        <f>[7]Observables_IPC!AJ62</f>
        <v>35.045537327227017</v>
      </c>
    </row>
    <row r="41" spans="1:34">
      <c r="A41">
        <f t="shared" si="0"/>
        <v>2011.25</v>
      </c>
      <c r="B41">
        <f>[8]Observables_IPC!AB63</f>
        <v>-0.20988802981833965</v>
      </c>
      <c r="C41">
        <f>+Stationary!B104</f>
        <v>-0.53465049063406556</v>
      </c>
      <c r="D41">
        <f>[7]Observables_IPC!Z63</f>
        <v>-1.6665564609973162</v>
      </c>
      <c r="E41">
        <f>+Stationary!C104</f>
        <v>-0.38695485007525754</v>
      </c>
      <c r="F41">
        <f>+Stationary!D104</f>
        <v>-9.4353993027089018</v>
      </c>
      <c r="G41">
        <f>+Stationary!E104</f>
        <v>-8.1906192463129628</v>
      </c>
      <c r="H41">
        <f>+Stationary!F104</f>
        <v>-6.8213662163877871</v>
      </c>
      <c r="I41">
        <f>+Stationary!G104</f>
        <v>0.23953444586111639</v>
      </c>
      <c r="J41">
        <f>[7]Observables_IPC!AC63</f>
        <v>0.18093518774998829</v>
      </c>
      <c r="K41">
        <f>+Stationary!H104</f>
        <v>-1.6447244293259342</v>
      </c>
      <c r="L41">
        <f>[7]Observables_IPC!AD63</f>
        <v>-2.7127925670038073</v>
      </c>
      <c r="M41">
        <f>+Stationary!I104</f>
        <v>0.35014345346366793</v>
      </c>
      <c r="N41">
        <f>+Stationary!J104</f>
        <v>-0.16414423779657905</v>
      </c>
      <c r="O41">
        <f>+Stationary!K104</f>
        <v>0.19403690575076182</v>
      </c>
      <c r="P41">
        <f>+Stationary!L104</f>
        <v>-0.15610654771290131</v>
      </c>
      <c r="Q41">
        <f>+Stationary!M104</f>
        <v>-4.5725153427801501</v>
      </c>
      <c r="R41">
        <f>+Stationary!N104</f>
        <v>-2.8133488489789471</v>
      </c>
      <c r="S41">
        <f>+Stationary!O104</f>
        <v>0.44511473827411585</v>
      </c>
      <c r="T41">
        <f>+Stationary!P104</f>
        <v>0.45710772875315003</v>
      </c>
      <c r="U41">
        <f>+Stationary!Q104</f>
        <v>-0.17285297678540701</v>
      </c>
      <c r="V41">
        <f>[7]Observables_IPC!AM63</f>
        <v>2.0768606040961757</v>
      </c>
      <c r="W41">
        <f>+Stationary!R104</f>
        <v>-0.40444255434317955</v>
      </c>
      <c r="X41">
        <f>+Stationary!S104</f>
        <v>-0.36437182562943882</v>
      </c>
      <c r="Y41">
        <f>+Stationary!T104</f>
        <v>-4.0070728713738235E-2</v>
      </c>
      <c r="Z41">
        <f>+Stationary!U104</f>
        <v>0.50925137212345817</v>
      </c>
      <c r="AA41">
        <f>+Stationary!V104</f>
        <v>3.1130132777037183</v>
      </c>
      <c r="AB41">
        <f>+Stationary!W104</f>
        <v>41.975783780301924</v>
      </c>
      <c r="AC41">
        <f>+Stationary!X104</f>
        <v>-0.13023053326952816</v>
      </c>
      <c r="AD41">
        <f>+Stationary!Y104</f>
        <v>-0.17992566114162301</v>
      </c>
      <c r="AE41">
        <f>+Stationary!AC104</f>
        <v>-0.2283656378220158</v>
      </c>
      <c r="AF41">
        <f>+Stationary!AD104</f>
        <v>-0.8667796309338005</v>
      </c>
      <c r="AG41">
        <f>+Stationary!AE104</f>
        <v>-0.22909264786266603</v>
      </c>
      <c r="AH41">
        <f>[7]Observables_IPC!AJ63</f>
        <v>25.087033352163424</v>
      </c>
    </row>
    <row r="42" spans="1:34">
      <c r="A42">
        <f t="shared" si="0"/>
        <v>2011.5</v>
      </c>
      <c r="B42">
        <f>[8]Observables_IPC!AB64</f>
        <v>1.1769156519334962</v>
      </c>
      <c r="C42">
        <f>+Stationary!B105</f>
        <v>-0.2895394542412234</v>
      </c>
      <c r="D42">
        <f>[7]Observables_IPC!Z64</f>
        <v>-1.5212814397897136</v>
      </c>
      <c r="E42">
        <f>+Stationary!C105</f>
        <v>7.4872857479105548E-2</v>
      </c>
      <c r="F42">
        <f>+Stationary!D105</f>
        <v>-13.252220734041884</v>
      </c>
      <c r="G42">
        <f>+Stationary!E105</f>
        <v>-11.819536472799882</v>
      </c>
      <c r="H42">
        <f>+Stationary!F105</f>
        <v>-9.0341014459195321</v>
      </c>
      <c r="I42">
        <f>+Stationary!G105</f>
        <v>3.7419807634990754E-3</v>
      </c>
      <c r="J42">
        <f>[7]Observables_IPC!AC64</f>
        <v>1.0432295219728123</v>
      </c>
      <c r="K42">
        <f>+Stationary!H105</f>
        <v>-1.2276101605794463</v>
      </c>
      <c r="L42">
        <f>[7]Observables_IPC!AD64</f>
        <v>-1.1554949577118996</v>
      </c>
      <c r="M42">
        <f>+Stationary!I105</f>
        <v>-0.14005277583582088</v>
      </c>
      <c r="N42">
        <f>+Stationary!J105</f>
        <v>-0.15608496898302515</v>
      </c>
      <c r="O42">
        <f>+Stationary!K105</f>
        <v>0.31467589028691889</v>
      </c>
      <c r="P42">
        <f>+Stationary!L105</f>
        <v>0.45472866612271057</v>
      </c>
      <c r="Q42">
        <f>+Stationary!M105</f>
        <v>-4.3593233211466327</v>
      </c>
      <c r="R42">
        <f>+Stationary!N105</f>
        <v>0.10092105832457676</v>
      </c>
      <c r="S42">
        <f>+Stationary!O105</f>
        <v>-5.31535227839725</v>
      </c>
      <c r="T42">
        <f>+Stationary!P105</f>
        <v>-5.2074092607151474</v>
      </c>
      <c r="U42">
        <f>+Stationary!Q105</f>
        <v>0.22766500002876455</v>
      </c>
      <c r="V42">
        <f>[7]Observables_IPC!AM64</f>
        <v>4.3946080915731045</v>
      </c>
      <c r="W42">
        <f>+Stationary!R105</f>
        <v>-0.34113493464620442</v>
      </c>
      <c r="X42">
        <f>+Stationary!S105</f>
        <v>-0.35531199155256704</v>
      </c>
      <c r="Y42">
        <f>+Stationary!T105</f>
        <v>1.4177056906350349E-2</v>
      </c>
      <c r="Z42">
        <f>+Stationary!U105</f>
        <v>0.62351133410976445</v>
      </c>
      <c r="AA42">
        <f>+Stationary!V105</f>
        <v>-0.12320021394665681</v>
      </c>
      <c r="AB42">
        <f>+Stationary!W105</f>
        <v>39.685683150017098</v>
      </c>
      <c r="AC42">
        <f>+Stationary!X105</f>
        <v>0.30213974193322546</v>
      </c>
      <c r="AD42">
        <f>+Stationary!Y105</f>
        <v>0.32045496206154411</v>
      </c>
      <c r="AE42">
        <f>+Stationary!AC105</f>
        <v>1.140714886737987</v>
      </c>
      <c r="AF42">
        <f>+Stationary!AD105</f>
        <v>-0.57273372368045905</v>
      </c>
      <c r="AG42">
        <f>+Stationary!AE105</f>
        <v>-0.18881023188446999</v>
      </c>
      <c r="AH42">
        <f>[7]Observables_IPC!AJ64</f>
        <v>8.5196137953381879</v>
      </c>
    </row>
    <row r="43" spans="1:34">
      <c r="A43">
        <f t="shared" si="0"/>
        <v>2011.75</v>
      </c>
      <c r="B43">
        <f>[8]Observables_IPC!AB65</f>
        <v>-1.8629998802323748</v>
      </c>
      <c r="C43">
        <f>+Stationary!B106</f>
        <v>1.3881098887315191</v>
      </c>
      <c r="D43">
        <f>[7]Observables_IPC!Z65</f>
        <v>-0.29581225212003259</v>
      </c>
      <c r="E43">
        <f>+Stationary!C106</f>
        <v>0.40993248215134592</v>
      </c>
      <c r="F43">
        <f>+Stationary!D106</f>
        <v>-2.388535805147967</v>
      </c>
      <c r="G43">
        <f>+Stationary!E106</f>
        <v>-2.5510952842200822</v>
      </c>
      <c r="H43">
        <f>+Stationary!F106</f>
        <v>-1.9584133603375449</v>
      </c>
      <c r="I43">
        <f>+Stationary!G106</f>
        <v>-0.20964218206473495</v>
      </c>
      <c r="J43">
        <f>[7]Observables_IPC!AC65</f>
        <v>-0.98174593249028375</v>
      </c>
      <c r="K43">
        <f>+Stationary!H106</f>
        <v>5.7776856896230404</v>
      </c>
      <c r="L43">
        <f>[7]Observables_IPC!AD65</f>
        <v>5.3683329467127283</v>
      </c>
      <c r="M43">
        <f>+Stationary!I106</f>
        <v>0.34297428822877973</v>
      </c>
      <c r="N43">
        <f>+Stationary!J106</f>
        <v>9.0528406192971755E-2</v>
      </c>
      <c r="O43">
        <f>+Stationary!K106</f>
        <v>0.31467589028691889</v>
      </c>
      <c r="P43">
        <f>+Stationary!L106</f>
        <v>-2.8298397941782599E-2</v>
      </c>
      <c r="Q43">
        <f>+Stationary!M106</f>
        <v>0.13348059965136372</v>
      </c>
      <c r="R43">
        <f>+Stationary!N106</f>
        <v>8.1754854959981138</v>
      </c>
      <c r="S43">
        <f>+Stationary!O106</f>
        <v>-2.0506620195277483</v>
      </c>
      <c r="T43">
        <f>+Stationary!P106</f>
        <v>-1.4501419258000319</v>
      </c>
      <c r="U43">
        <f>+Stationary!Q106</f>
        <v>0.30422044478518728</v>
      </c>
      <c r="V43">
        <f>[7]Observables_IPC!AM65</f>
        <v>3.2615131477118808</v>
      </c>
      <c r="W43">
        <f>+Stationary!R106</f>
        <v>-0.26528716505251115</v>
      </c>
      <c r="X43">
        <f>+Stationary!S106</f>
        <v>-0.31064448069414213</v>
      </c>
      <c r="Y43">
        <f>+Stationary!T106</f>
        <v>4.5357315641625318E-2</v>
      </c>
      <c r="Z43">
        <f>+Stationary!U106</f>
        <v>0.44722043308911452</v>
      </c>
      <c r="AA43">
        <f>+Stationary!V106</f>
        <v>-3.2937345869682062</v>
      </c>
      <c r="AB43">
        <f>+Stationary!W106</f>
        <v>24.042641609598149</v>
      </c>
      <c r="AC43">
        <f>+Stationary!X106</f>
        <v>-0.23527037148076868</v>
      </c>
      <c r="AD43">
        <f>+Stationary!Y106</f>
        <v>-0.22155579270477588</v>
      </c>
      <c r="AE43">
        <f>+Stationary!AC106</f>
        <v>-0.11939367619051477</v>
      </c>
      <c r="AF43">
        <f>+Stationary!AD106</f>
        <v>-1.0861820326638192</v>
      </c>
      <c r="AG43">
        <f>+Stationary!AE106</f>
        <v>-0.26786489223750809</v>
      </c>
      <c r="AH43">
        <f>[7]Observables_IPC!AJ65</f>
        <v>17.461583266661584</v>
      </c>
    </row>
    <row r="44" spans="1:34">
      <c r="A44">
        <f t="shared" si="0"/>
        <v>2012</v>
      </c>
      <c r="B44">
        <f>[8]Observables_IPC!AB66</f>
        <v>0.63344293671661012</v>
      </c>
      <c r="C44">
        <f>+Stationary!B107</f>
        <v>0.13290590812728309</v>
      </c>
      <c r="D44">
        <f>[7]Observables_IPC!Z66</f>
        <v>-0.21924465716503105</v>
      </c>
      <c r="E44">
        <f>+Stationary!C107</f>
        <v>0.38065861528121836</v>
      </c>
      <c r="F44">
        <f>+Stationary!D107</f>
        <v>-6.1117676203602969</v>
      </c>
      <c r="G44">
        <f>+Stationary!E107</f>
        <v>-5.0497802083566512</v>
      </c>
      <c r="H44">
        <f>+Stationary!F107</f>
        <v>-2.6663784566403592</v>
      </c>
      <c r="I44">
        <f>+Stationary!G107</f>
        <v>5.045290764214494E-2</v>
      </c>
      <c r="J44">
        <f>[7]Observables_IPC!AC66</f>
        <v>0.1266466907044479</v>
      </c>
      <c r="K44">
        <f>+Stationary!H107</f>
        <v>-2.9982680418401637</v>
      </c>
      <c r="L44">
        <f>[7]Observables_IPC!AD66</f>
        <v>-5.0365117448535113</v>
      </c>
      <c r="M44">
        <f>+Stationary!I107</f>
        <v>0.13510998144194841</v>
      </c>
      <c r="N44">
        <f>+Stationary!J107</f>
        <v>0.15959124150615456</v>
      </c>
      <c r="O44">
        <f>+Stationary!K107</f>
        <v>0.26315807860264928</v>
      </c>
      <c r="P44">
        <f>+Stationary!L107</f>
        <v>0.1280480971606954</v>
      </c>
      <c r="Q44">
        <f>+Stationary!M107</f>
        <v>-4.2423458036079182</v>
      </c>
      <c r="R44">
        <f>+Stationary!N107</f>
        <v>-4.8289635937572406</v>
      </c>
      <c r="S44">
        <f>+Stationary!O107</f>
        <v>-1.7657233760310991</v>
      </c>
      <c r="T44">
        <f>+Stationary!P107</f>
        <v>-0.18592086009991254</v>
      </c>
      <c r="U44">
        <f>+Stationary!Q107</f>
        <v>-0.55289233810117366</v>
      </c>
      <c r="V44">
        <f>[7]Observables_IPC!AM66</f>
        <v>0.35191377136243318</v>
      </c>
      <c r="W44">
        <f>+Stationary!R107</f>
        <v>-0.26873135473985954</v>
      </c>
      <c r="X44">
        <f>+Stationary!S107</f>
        <v>-0.30178531870023029</v>
      </c>
      <c r="Y44">
        <f>+Stationary!T107</f>
        <v>3.3053963960373689E-2</v>
      </c>
      <c r="Z44">
        <f>+Stationary!U107</f>
        <v>0.89861278252118382</v>
      </c>
      <c r="AA44">
        <f>+Stationary!V107</f>
        <v>0.48177837143403202</v>
      </c>
      <c r="AB44">
        <f>+Stationary!W107</f>
        <v>33.288505632262286</v>
      </c>
      <c r="AC44">
        <f>+Stationary!X107</f>
        <v>0.17889135370887477</v>
      </c>
      <c r="AD44">
        <f>+Stationary!Y107</f>
        <v>0.20207545230799184</v>
      </c>
      <c r="AE44">
        <f>+Stationary!AC107</f>
        <v>2.1274066572625445</v>
      </c>
      <c r="AF44">
        <f>+Stationary!AD107</f>
        <v>-1.3907648384486198</v>
      </c>
      <c r="AG44">
        <f>+Stationary!AE107</f>
        <v>-0.22960097753446085</v>
      </c>
      <c r="AH44">
        <f>[7]Observables_IPC!AJ66</f>
        <v>10.613296234641645</v>
      </c>
    </row>
    <row r="45" spans="1:34">
      <c r="A45">
        <f t="shared" si="0"/>
        <v>2012.25</v>
      </c>
      <c r="B45">
        <f>[8]Observables_IPC!AB67</f>
        <v>0.85652249766723321</v>
      </c>
      <c r="C45">
        <f>+Stationary!B108</f>
        <v>0.72203758944388452</v>
      </c>
      <c r="D45">
        <f>[7]Observables_IPC!Z67</f>
        <v>-0.33381509113064167</v>
      </c>
      <c r="E45">
        <f>+Stationary!C108</f>
        <v>0.58162772153093378</v>
      </c>
      <c r="F45">
        <f>+Stationary!D108</f>
        <v>-4.9555319792978025</v>
      </c>
      <c r="G45">
        <f>+Stationary!E108</f>
        <v>-4.3732032675620758</v>
      </c>
      <c r="H45">
        <f>+Stationary!F108</f>
        <v>-2.3938789739263484</v>
      </c>
      <c r="I45">
        <f>+Stationary!G108</f>
        <v>0.52698576079619963</v>
      </c>
      <c r="J45">
        <f>[7]Observables_IPC!AC67</f>
        <v>0.2500781084299537</v>
      </c>
      <c r="K45">
        <f>+Stationary!H108</f>
        <v>0.1110178365462946</v>
      </c>
      <c r="L45">
        <f>[7]Observables_IPC!AD67</f>
        <v>1.8472297488177696</v>
      </c>
      <c r="M45">
        <f>+Stationary!I108</f>
        <v>-0.54102935336413227</v>
      </c>
      <c r="N45">
        <f>+Stationary!J108</f>
        <v>-0.24819466317380356</v>
      </c>
      <c r="O45">
        <f>+Stationary!K108</f>
        <v>0.25522283016275082</v>
      </c>
      <c r="P45">
        <f>+Stationary!L108</f>
        <v>0.79625218352688276</v>
      </c>
      <c r="Q45">
        <f>+Stationary!M108</f>
        <v>-4.2461160321287821</v>
      </c>
      <c r="R45">
        <f>+Stationary!N108</f>
        <v>1.1461437859344059</v>
      </c>
      <c r="S45">
        <f>+Stationary!O108</f>
        <v>-3.3235201137570374</v>
      </c>
      <c r="T45">
        <f>+Stationary!P108</f>
        <v>-2.1684595304370458</v>
      </c>
      <c r="U45">
        <f>+Stationary!Q108</f>
        <v>-0.69343714972410453</v>
      </c>
      <c r="V45">
        <f>[7]Observables_IPC!AM67</f>
        <v>-0.48419333084144256</v>
      </c>
      <c r="W45">
        <f>+Stationary!R108</f>
        <v>-0.25504976128017065</v>
      </c>
      <c r="X45">
        <f>+Stationary!S108</f>
        <v>-0.31352398163325146</v>
      </c>
      <c r="Y45">
        <f>+Stationary!T108</f>
        <v>5.8474220353090023E-2</v>
      </c>
      <c r="Z45">
        <f>+Stationary!U108</f>
        <v>0.26653085047479408</v>
      </c>
      <c r="AA45">
        <f>+Stationary!V108</f>
        <v>-1.8057687746315951</v>
      </c>
      <c r="AB45">
        <f>+Stationary!W108</f>
        <v>28.989406033047885</v>
      </c>
      <c r="AC45">
        <f>+Stationary!X108</f>
        <v>0.4747149791278753</v>
      </c>
      <c r="AD45">
        <f>+Stationary!Y108</f>
        <v>0.49061352784556178</v>
      </c>
      <c r="AE45">
        <f>+Stationary!AC108</f>
        <v>0.74534045819035022</v>
      </c>
      <c r="AF45">
        <f>+Stationary!AD108</f>
        <v>-1.4721541678845895</v>
      </c>
      <c r="AG45">
        <f>+Stationary!AE108</f>
        <v>-0.15217336159258998</v>
      </c>
      <c r="AH45">
        <f>[7]Observables_IPC!AJ67</f>
        <v>3.2129594101467873</v>
      </c>
    </row>
    <row r="46" spans="1:34">
      <c r="A46">
        <f t="shared" si="0"/>
        <v>2012.5</v>
      </c>
      <c r="B46">
        <f>[8]Observables_IPC!AB68</f>
        <v>0.16617587092801989</v>
      </c>
      <c r="C46">
        <f>+Stationary!B109</f>
        <v>-0.20530203847167316</v>
      </c>
      <c r="D46">
        <f>[7]Observables_IPC!Z68</f>
        <v>-0.7963798693348525</v>
      </c>
      <c r="E46">
        <f>+Stationary!C109</f>
        <v>-0.60385706896329516</v>
      </c>
      <c r="F46">
        <f>+Stationary!D109</f>
        <v>-4.297146965129059</v>
      </c>
      <c r="G46">
        <f>+Stationary!E109</f>
        <v>-3.5431391705358237</v>
      </c>
      <c r="H46">
        <f>+Stationary!F109</f>
        <v>-1.0066841026716702</v>
      </c>
      <c r="I46">
        <f>+Stationary!G109</f>
        <v>0.43248748725431208</v>
      </c>
      <c r="J46">
        <f>[7]Observables_IPC!AC68</f>
        <v>0.30660201801448084</v>
      </c>
      <c r="K46">
        <f>+Stationary!H109</f>
        <v>7.8024763950046809</v>
      </c>
      <c r="L46">
        <f>[7]Observables_IPC!AD68</f>
        <v>8.7557916553894888</v>
      </c>
      <c r="M46">
        <f>+Stationary!I109</f>
        <v>-0.54450435538511288</v>
      </c>
      <c r="N46">
        <f>+Stationary!J109</f>
        <v>-0.39452318413248644</v>
      </c>
      <c r="O46">
        <f>+Stationary!K109</f>
        <v>0.25522283016275082</v>
      </c>
      <c r="P46">
        <f>+Stationary!L109</f>
        <v>0.79972718554784894</v>
      </c>
      <c r="Q46">
        <f>+Stationary!M109</f>
        <v>-7.1402264034545055</v>
      </c>
      <c r="R46">
        <f>+Stationary!N109</f>
        <v>-2.9925170130688628</v>
      </c>
      <c r="S46">
        <f>+Stationary!O109</f>
        <v>-9.1537092940346803</v>
      </c>
      <c r="T46">
        <f>+Stationary!P109</f>
        <v>-7.4787884770810029</v>
      </c>
      <c r="U46">
        <f>+Stationary!Q109</f>
        <v>-2.1312344863138151</v>
      </c>
      <c r="V46">
        <f>[7]Observables_IPC!AM68</f>
        <v>-1.2341079465482352</v>
      </c>
      <c r="W46">
        <f>+Stationary!R109</f>
        <v>-0.31124192421858565</v>
      </c>
      <c r="X46">
        <f>+Stationary!S109</f>
        <v>-0.32377683714115418</v>
      </c>
      <c r="Y46">
        <f>+Stationary!T109</f>
        <v>1.2534912922570363E-2</v>
      </c>
      <c r="Z46">
        <f>+Stationary!U109</f>
        <v>2.5137959859705461E-2</v>
      </c>
      <c r="AA46">
        <f>+Stationary!V109</f>
        <v>-0.55920380487369337</v>
      </c>
      <c r="AB46">
        <f>+Stationary!W109</f>
        <v>26.977493595921828</v>
      </c>
      <c r="AC46">
        <f>+Stationary!X109</f>
        <v>0.84038034252997651</v>
      </c>
      <c r="AD46">
        <f>+Stationary!Y109</f>
        <v>0.81919619290524637</v>
      </c>
      <c r="AE46">
        <f>+Stationary!AC109</f>
        <v>-0.44964814413536747</v>
      </c>
      <c r="AF46">
        <f>+Stationary!AD109</f>
        <v>-1.5076758889580102</v>
      </c>
      <c r="AG46">
        <f>+Stationary!AE109</f>
        <v>-0.10911700213365005</v>
      </c>
      <c r="AH46">
        <f>[7]Observables_IPC!AJ68</f>
        <v>-4.2359980719121282</v>
      </c>
    </row>
    <row r="47" spans="1:34">
      <c r="A47">
        <f t="shared" si="0"/>
        <v>2012.75</v>
      </c>
      <c r="B47">
        <f>[8]Observables_IPC!AB69</f>
        <v>0.13046654235853117</v>
      </c>
      <c r="C47">
        <f>+Stationary!B110</f>
        <v>0.39628427220156792</v>
      </c>
      <c r="D47">
        <f>[7]Observables_IPC!Z69</f>
        <v>4.6404938336717994E-2</v>
      </c>
      <c r="E47">
        <f>+Stationary!C110</f>
        <v>0.4989208348955696</v>
      </c>
      <c r="F47">
        <f>+Stationary!D110</f>
        <v>-1.2099085400288914</v>
      </c>
      <c r="G47">
        <f>+Stationary!E110</f>
        <v>-0.80026874516784119</v>
      </c>
      <c r="H47">
        <f>+Stationary!F110</f>
        <v>-0.28865444797725104</v>
      </c>
      <c r="I47">
        <f>+Stationary!G110</f>
        <v>0.20946102277881673</v>
      </c>
      <c r="J47">
        <f>[7]Observables_IPC!AC69</f>
        <v>-6.219338044560585E-2</v>
      </c>
      <c r="K47">
        <f>+Stationary!H110</f>
        <v>1.2375244566168166</v>
      </c>
      <c r="L47">
        <f>[7]Observables_IPC!AD69</f>
        <v>2.2133491726244352</v>
      </c>
      <c r="M47">
        <f>+Stationary!I110</f>
        <v>-0.20569700253645495</v>
      </c>
      <c r="N47">
        <f>+Stationary!J110</f>
        <v>-0.34577055468318629</v>
      </c>
      <c r="O47">
        <f>+Stationary!K110</f>
        <v>0.25522283016275082</v>
      </c>
      <c r="P47">
        <f>+Stationary!L110</f>
        <v>0.4609198326992352</v>
      </c>
      <c r="Q47">
        <f>+Stationary!M110</f>
        <v>-7.8731105802681327</v>
      </c>
      <c r="R47">
        <f>+Stationary!N110</f>
        <v>-1.3617440172798645</v>
      </c>
      <c r="S47">
        <f>+Stationary!O110</f>
        <v>-5.5706821554811157</v>
      </c>
      <c r="T47">
        <f>+Stationary!P110</f>
        <v>-3.816199414885971</v>
      </c>
      <c r="U47">
        <f>+Stationary!Q110</f>
        <v>0.97589808452062243</v>
      </c>
      <c r="V47">
        <f>[7]Observables_IPC!AM69</f>
        <v>0.42553430832068528</v>
      </c>
      <c r="W47">
        <f>+Stationary!R110</f>
        <v>-0.38899427121046831</v>
      </c>
      <c r="X47">
        <f>+Stationary!S110</f>
        <v>-0.35056914544624251</v>
      </c>
      <c r="Y47">
        <f>+Stationary!T110</f>
        <v>-3.8425125764238233E-2</v>
      </c>
      <c r="Z47">
        <f>+Stationary!U110</f>
        <v>-9.9883990697037461E-2</v>
      </c>
      <c r="AA47">
        <f>+Stationary!V110</f>
        <v>0.49944391626294737</v>
      </c>
      <c r="AB47">
        <f>+Stationary!W110</f>
        <v>28.287763332125735</v>
      </c>
      <c r="AC47">
        <f>+Stationary!X110</f>
        <v>0.34336790981199616</v>
      </c>
      <c r="AD47">
        <f>+Stationary!Y110</f>
        <v>0.36388970627245698</v>
      </c>
      <c r="AE47">
        <f>+Stationary!AC110</f>
        <v>1.505618318744304</v>
      </c>
      <c r="AF47">
        <f>+Stationary!AD110</f>
        <v>-1.5646302787797399</v>
      </c>
      <c r="AG47">
        <f>+Stationary!AE110</f>
        <v>-0.22066254767943694</v>
      </c>
      <c r="AH47">
        <f>[7]Observables_IPC!AJ69</f>
        <v>-4.0611882168755997</v>
      </c>
    </row>
    <row r="48" spans="1:34">
      <c r="A48" s="2">
        <f t="shared" si="0"/>
        <v>2013</v>
      </c>
      <c r="B48">
        <f>[8]Observables_IPC!AB70</f>
        <v>-1.2351024196336717</v>
      </c>
      <c r="C48">
        <f>+Stationary!B111</f>
        <v>-0.14927708823209829</v>
      </c>
      <c r="D48">
        <f>[7]Observables_IPC!Z70</f>
        <v>-1.9166546806959519</v>
      </c>
      <c r="E48">
        <f>+Stationary!C111</f>
        <v>-0.65817574124909761</v>
      </c>
      <c r="F48">
        <f>+Stationary!D111</f>
        <v>0.50953629088917296</v>
      </c>
      <c r="G48">
        <f>+Stationary!E111</f>
        <v>1.0119483889516232</v>
      </c>
      <c r="H48">
        <f>+Stationary!F111</f>
        <v>2.4546515562055902</v>
      </c>
      <c r="I48">
        <f>+Stationary!G111</f>
        <v>-2.9339036121606821E-2</v>
      </c>
      <c r="J48">
        <f>[7]Observables_IPC!AC70</f>
        <v>-0.21026794962336437</v>
      </c>
      <c r="K48">
        <f>+Stationary!H111</f>
        <v>-4.7985571164856973</v>
      </c>
      <c r="L48">
        <f>[7]Observables_IPC!AD70</f>
        <v>-5.9806202452346025</v>
      </c>
      <c r="M48">
        <f>+Stationary!I111</f>
        <v>-0.50697803782675666</v>
      </c>
      <c r="N48">
        <f>+Stationary!J111</f>
        <v>-0.5613131768307883</v>
      </c>
      <c r="O48">
        <f>+Stationary!K111</f>
        <v>0.25522283016275082</v>
      </c>
      <c r="P48">
        <f>+Stationary!L111</f>
        <v>0.76220086798956088</v>
      </c>
      <c r="Q48">
        <f>+Stationary!M111</f>
        <v>-8.6715744684792071</v>
      </c>
      <c r="R48">
        <f>+Stationary!N111</f>
        <v>-1.3252420430846179</v>
      </c>
      <c r="S48">
        <f>+Stationary!O111</f>
        <v>-5.2976693800024819</v>
      </c>
      <c r="T48">
        <f>+Stationary!P111</f>
        <v>-2.5738755661631347</v>
      </c>
      <c r="U48">
        <f>+Stationary!Q111</f>
        <v>-2.1104073017370411</v>
      </c>
      <c r="V48">
        <f>[7]Observables_IPC!AM70</f>
        <v>-2.7460078824995904</v>
      </c>
      <c r="W48">
        <f>+Stationary!R111</f>
        <v>-0.38877754699715605</v>
      </c>
      <c r="X48">
        <f>+Stationary!S111</f>
        <v>-0.35693375004120942</v>
      </c>
      <c r="Y48">
        <f>+Stationary!T111</f>
        <v>-3.1843796955945247E-2</v>
      </c>
      <c r="Z48">
        <f>+Stationary!U111</f>
        <v>-3.0561347584637133E-2</v>
      </c>
      <c r="AA48">
        <f>+Stationary!V111</f>
        <v>-0.11940669652602076</v>
      </c>
      <c r="AB48">
        <f>+Stationary!W111</f>
        <v>27.996116874447694</v>
      </c>
      <c r="AC48">
        <f>+Stationary!X111</f>
        <v>0.38139102882890175</v>
      </c>
      <c r="AD48">
        <f>+Stationary!Y111</f>
        <v>0.38324497068251617</v>
      </c>
      <c r="AE48">
        <f>+Stationary!AC111</f>
        <v>1.0188665139355502</v>
      </c>
      <c r="AF48">
        <f>+Stationary!AD111</f>
        <v>-1.7794192828805695</v>
      </c>
      <c r="AG48">
        <f>+Stationary!AE111</f>
        <v>-0.20939024333823997</v>
      </c>
      <c r="AH48">
        <f>[7]Observables_IPC!AJ70</f>
        <v>-13.623316463422341</v>
      </c>
    </row>
    <row r="49" spans="1:34">
      <c r="A49">
        <f t="shared" si="0"/>
        <v>2013.25</v>
      </c>
      <c r="B49">
        <f>[8]Observables_IPC!AB71</f>
        <v>2.2355172581379086</v>
      </c>
      <c r="C49">
        <f>+Stationary!B112</f>
        <v>-0.31305612818202777</v>
      </c>
      <c r="D49">
        <f>[7]Observables_IPC!Z71</f>
        <v>1.500645796692933</v>
      </c>
      <c r="E49">
        <f>+Stationary!C112</f>
        <v>7.8105760063676755E-2</v>
      </c>
      <c r="F49">
        <f>+Stationary!D112</f>
        <v>-2.6271131578612312</v>
      </c>
      <c r="G49">
        <f>+Stationary!E112</f>
        <v>-1.5931461865982328</v>
      </c>
      <c r="H49">
        <f>+Stationary!F112</f>
        <v>-1.0292370676511382</v>
      </c>
      <c r="I49">
        <f>+Stationary!G112</f>
        <v>-5.5004243757190263E-2</v>
      </c>
      <c r="J49">
        <f>[7]Observables_IPC!AC71</f>
        <v>0.38984162301526526</v>
      </c>
      <c r="K49">
        <f>+Stationary!H112</f>
        <v>0.55904276693125499</v>
      </c>
      <c r="L49">
        <f>[7]Observables_IPC!AD71</f>
        <v>1.8584558140281708</v>
      </c>
      <c r="M49">
        <f>+Stationary!I112</f>
        <v>-0.71345279626316016</v>
      </c>
      <c r="N49">
        <f>+Stationary!J112</f>
        <v>-0.44740252995902619</v>
      </c>
      <c r="O49">
        <f>+Stationary!K112</f>
        <v>0.25522283016275082</v>
      </c>
      <c r="P49">
        <f>+Stationary!L112</f>
        <v>0.96867562642585436</v>
      </c>
      <c r="Q49">
        <f>+Stationary!M112</f>
        <v>-7.1481252681743968</v>
      </c>
      <c r="R49">
        <f>+Stationary!N112</f>
        <v>2.2339783807679758</v>
      </c>
      <c r="S49">
        <f>+Stationary!O112</f>
        <v>-4.1605200501848429</v>
      </c>
      <c r="T49">
        <f>+Stationary!P112</f>
        <v>-2.6432907427308927</v>
      </c>
      <c r="U49">
        <f>+Stationary!Q112</f>
        <v>-1.5188413814901196</v>
      </c>
      <c r="V49">
        <f>[7]Observables_IPC!AM71</f>
        <v>0.7127021947340495</v>
      </c>
      <c r="W49">
        <f>+Stationary!R112</f>
        <v>-0.33960254397982675</v>
      </c>
      <c r="X49">
        <f>+Stationary!S112</f>
        <v>-0.36116791427011163</v>
      </c>
      <c r="Y49">
        <f>+Stationary!T112</f>
        <v>2.1565370290289487E-2</v>
      </c>
      <c r="Z49">
        <f>+Stationary!U112</f>
        <v>0.10470947806322783</v>
      </c>
      <c r="AA49">
        <f>+Stationary!V112</f>
        <v>-1.6935682953827256</v>
      </c>
      <c r="AB49">
        <f>+Stationary!W112</f>
        <v>18.655661975058877</v>
      </c>
      <c r="AC49">
        <f>+Stationary!X112</f>
        <v>0.69224585045037745</v>
      </c>
      <c r="AD49">
        <f>+Stationary!Y112</f>
        <v>0.72159843566281723</v>
      </c>
      <c r="AE49">
        <f>+Stationary!AC112</f>
        <v>2.8290072063853549</v>
      </c>
      <c r="AF49">
        <f>+Stationary!AD112</f>
        <v>-1.8592014530797192</v>
      </c>
      <c r="AG49">
        <f>+Stationary!AE112</f>
        <v>-0.32996835883032716</v>
      </c>
      <c r="AH49">
        <f>[7]Observables_IPC!AJ71</f>
        <v>-16.887162005529532</v>
      </c>
    </row>
    <row r="50" spans="1:34">
      <c r="A50">
        <f t="shared" si="0"/>
        <v>2013.5</v>
      </c>
      <c r="B50">
        <f>[8]Observables_IPC!AB72</f>
        <v>-0.73858611737116542</v>
      </c>
      <c r="C50">
        <f>+Stationary!B113</f>
        <v>0.48025152147962868</v>
      </c>
      <c r="D50">
        <f>[7]Observables_IPC!Z72</f>
        <v>4.2139573913101191E-2</v>
      </c>
      <c r="E50">
        <f>+Stationary!C113</f>
        <v>-0.2436201344334723</v>
      </c>
      <c r="F50">
        <f>+Stationary!D113</f>
        <v>4.1246981734923338</v>
      </c>
      <c r="G50">
        <f>+Stationary!E113</f>
        <v>3.8492961427114096</v>
      </c>
      <c r="H50">
        <f>+Stationary!F113</f>
        <v>4.171040661852885</v>
      </c>
      <c r="I50">
        <f>+Stationary!G113</f>
        <v>-0.52653809520124062</v>
      </c>
      <c r="J50">
        <f>[7]Observables_IPC!AC72</f>
        <v>-0.23005312833189562</v>
      </c>
      <c r="K50">
        <f>+Stationary!H113</f>
        <v>-3.5309710556495739</v>
      </c>
      <c r="L50">
        <f>[7]Observables_IPC!AD72</f>
        <v>-3.2644070652009467</v>
      </c>
      <c r="M50">
        <f>+Stationary!I113</f>
        <v>0.20757470462342409</v>
      </c>
      <c r="N50">
        <f>+Stationary!J113</f>
        <v>-2.3203844349881098E-2</v>
      </c>
      <c r="O50">
        <f>+Stationary!K113</f>
        <v>0.25522283016275082</v>
      </c>
      <c r="P50">
        <f>+Stationary!L113</f>
        <v>4.7648125539330316E-2</v>
      </c>
      <c r="Q50">
        <f>+Stationary!M113</f>
        <v>-4.0378001255715503</v>
      </c>
      <c r="R50">
        <f>+Stationary!N113</f>
        <v>4.4086494163710022</v>
      </c>
      <c r="S50">
        <f>+Stationary!O113</f>
        <v>-6.6722555868036171</v>
      </c>
      <c r="T50">
        <f>+Stationary!P113</f>
        <v>-6.2049136520556907</v>
      </c>
      <c r="U50">
        <f>+Stationary!Q113</f>
        <v>-2.5280738122960429</v>
      </c>
      <c r="V50">
        <f>[7]Observables_IPC!AM72</f>
        <v>0.9788655589309414</v>
      </c>
      <c r="W50">
        <f>+Stationary!R113</f>
        <v>-0.29785555373560579</v>
      </c>
      <c r="X50">
        <f>+Stationary!S113</f>
        <v>-0.36452434607764017</v>
      </c>
      <c r="Y50">
        <f>+Stationary!T113</f>
        <v>6.6668792342031213E-2</v>
      </c>
      <c r="Z50">
        <f>+Stationary!U113</f>
        <v>0.14994944965098966</v>
      </c>
      <c r="AA50">
        <f>+Stationary!V113</f>
        <v>-1.1026865401398143</v>
      </c>
      <c r="AB50">
        <f>+Stationary!W113</f>
        <v>18.173136375624779</v>
      </c>
      <c r="AC50">
        <f>+Stationary!X113</f>
        <v>-0.28884352380489542</v>
      </c>
      <c r="AD50">
        <f>+Stationary!Y113</f>
        <v>-0.19510268861702229</v>
      </c>
      <c r="AE50">
        <f>+Stationary!AC113</f>
        <v>2.1612957521116769</v>
      </c>
      <c r="AF50">
        <f>+Stationary!AD113</f>
        <v>-2.3115925509471698</v>
      </c>
      <c r="AG50">
        <f>+Stationary!AE113</f>
        <v>-0.45020472533295597</v>
      </c>
      <c r="AH50">
        <f>[7]Observables_IPC!AJ72</f>
        <v>-10.968362705722079</v>
      </c>
    </row>
    <row r="51" spans="1:34">
      <c r="A51">
        <f t="shared" si="0"/>
        <v>2013.75</v>
      </c>
      <c r="B51">
        <f>[8]Observables_IPC!AB73</f>
        <v>-0.42343580963248906</v>
      </c>
      <c r="C51">
        <f>+Stationary!B114</f>
        <v>-0.81977446323216585</v>
      </c>
      <c r="D51">
        <f>[7]Observables_IPC!Z73</f>
        <v>-1.0696060981409974</v>
      </c>
      <c r="E51">
        <f>+Stationary!C114</f>
        <v>-0.90860012522998268</v>
      </c>
      <c r="F51">
        <f>+Stationary!D114</f>
        <v>4.4649610405242584</v>
      </c>
      <c r="G51">
        <f>+Stationary!E114</f>
        <v>4.383747722213684</v>
      </c>
      <c r="H51">
        <f>+Stationary!F114</f>
        <v>4.2622915018143885</v>
      </c>
      <c r="I51">
        <f>+Stationary!G114</f>
        <v>-0.23639439458144684</v>
      </c>
      <c r="J51">
        <f>[7]Observables_IPC!AC73</f>
        <v>4.5369273757107642E-3</v>
      </c>
      <c r="K51">
        <f>+Stationary!H114</f>
        <v>-9.5199922157299515</v>
      </c>
      <c r="L51">
        <f>[7]Observables_IPC!AD73</f>
        <v>-6.9085743985741299</v>
      </c>
      <c r="M51">
        <f>+Stationary!I114</f>
        <v>5.2778768074176474E-3</v>
      </c>
      <c r="N51">
        <f>+Stationary!J114</f>
        <v>0.30515094379744145</v>
      </c>
      <c r="O51">
        <f>+Stationary!K114</f>
        <v>0.17971208203165245</v>
      </c>
      <c r="P51">
        <f>+Stationary!L114</f>
        <v>0.17443420522422967</v>
      </c>
      <c r="Q51">
        <f>+Stationary!M114</f>
        <v>-2.6367454400554493</v>
      </c>
      <c r="R51">
        <f>+Stationary!N114</f>
        <v>1.4173533841947972</v>
      </c>
      <c r="S51">
        <f>+Stationary!O114</f>
        <v>-4.944618158663376</v>
      </c>
      <c r="T51">
        <f>+Stationary!P114</f>
        <v>-3.216332087104639</v>
      </c>
      <c r="U51">
        <f>+Stationary!Q114</f>
        <v>-0.63755958585466033</v>
      </c>
      <c r="V51">
        <f>[7]Observables_IPC!AM73</f>
        <v>1.8732859478109987</v>
      </c>
      <c r="W51">
        <f>+Stationary!R114</f>
        <v>-0.3258692977540032</v>
      </c>
      <c r="X51">
        <f>+Stationary!S114</f>
        <v>-0.36958651630128031</v>
      </c>
      <c r="Y51">
        <f>+Stationary!T114</f>
        <v>4.3717218547280723E-2</v>
      </c>
      <c r="Z51">
        <f>+Stationary!U114</f>
        <v>9.5955395349164974E-2</v>
      </c>
      <c r="AA51">
        <f>+Stationary!V114</f>
        <v>-5.2627388814070253E-2</v>
      </c>
      <c r="AB51">
        <f>+Stationary!W114</f>
        <v>18.614724640467671</v>
      </c>
      <c r="AC51">
        <f>+Stationary!X114</f>
        <v>9.732924637162288E-2</v>
      </c>
      <c r="AD51">
        <f>+Stationary!Y114</f>
        <v>0.15464729362970531</v>
      </c>
      <c r="AE51">
        <f>+Stationary!AC114</f>
        <v>2.6515550713227736</v>
      </c>
      <c r="AF51">
        <f>+Stationary!AD114</f>
        <v>-1.9508630926483095</v>
      </c>
      <c r="AG51">
        <f>+Stationary!AE114</f>
        <v>-0.46378136197063902</v>
      </c>
      <c r="AH51">
        <f>[7]Observables_IPC!AJ73</f>
        <v>-15.2881874724768</v>
      </c>
    </row>
    <row r="52" spans="1:34">
      <c r="A52" s="2">
        <f t="shared" si="0"/>
        <v>2014</v>
      </c>
      <c r="B52">
        <f>[8]Observables_IPC!AB74</f>
        <v>-1.808148358117601</v>
      </c>
      <c r="C52">
        <f>+Stationary!B115</f>
        <v>-0.80348467681035773</v>
      </c>
      <c r="D52">
        <f>[7]Observables_IPC!Z74</f>
        <v>-1.3572953984545069</v>
      </c>
      <c r="E52">
        <f>+Stationary!C115</f>
        <v>-0.94310364857189377</v>
      </c>
      <c r="F52">
        <f>+Stationary!D115</f>
        <v>4.0261161957323566</v>
      </c>
      <c r="G52">
        <f>+Stationary!E115</f>
        <v>3.6728382502444674</v>
      </c>
      <c r="H52">
        <f>+Stationary!F115</f>
        <v>3.8473179029899711</v>
      </c>
      <c r="I52">
        <f>+Stationary!G115</f>
        <v>-0.78299858387340171</v>
      </c>
      <c r="J52">
        <f>[7]Observables_IPC!AC74</f>
        <v>-1.0734341413395891</v>
      </c>
      <c r="K52">
        <f>+Stationary!H115</f>
        <v>3.147269092787524</v>
      </c>
      <c r="L52">
        <f>[7]Observables_IPC!AD74</f>
        <v>2.1112161519769139</v>
      </c>
      <c r="M52">
        <f>+Stationary!I115</f>
        <v>0.66398803861193867</v>
      </c>
      <c r="N52">
        <f>+Stationary!J115</f>
        <v>0.29786471896924571</v>
      </c>
      <c r="O52">
        <f>+Stationary!K115</f>
        <v>9.6785332311619454E-2</v>
      </c>
      <c r="P52">
        <f>+Stationary!L115</f>
        <v>-0.56720270630030756</v>
      </c>
      <c r="Q52">
        <f>+Stationary!M115</f>
        <v>2.451591991566886</v>
      </c>
      <c r="R52">
        <f>+Stationary!N115</f>
        <v>6.4031024435029948</v>
      </c>
      <c r="S52">
        <f>+Stationary!O115</f>
        <v>-3.075968236620922</v>
      </c>
      <c r="T52">
        <f>+Stationary!P115</f>
        <v>-0.6409430124090727</v>
      </c>
      <c r="U52">
        <f>+Stationary!Q115</f>
        <v>-0.54688693101570607</v>
      </c>
      <c r="V52">
        <f>[7]Observables_IPC!AM74</f>
        <v>2.1821761093361758</v>
      </c>
      <c r="W52">
        <f>+Stationary!R115</f>
        <v>-0.34608127061547855</v>
      </c>
      <c r="X52">
        <f>+Stationary!S115</f>
        <v>-0.37092963500109738</v>
      </c>
      <c r="Y52">
        <f>+Stationary!T115</f>
        <v>2.4848364385614607E-2</v>
      </c>
      <c r="Z52">
        <f>+Stationary!U115</f>
        <v>5.198595522983851E-3</v>
      </c>
      <c r="AA52">
        <f>+Stationary!V115</f>
        <v>-0.81203912604775419</v>
      </c>
      <c r="AB52">
        <f>+Stationary!W115</f>
        <v>17.166072156196833</v>
      </c>
      <c r="AC52">
        <f>+Stationary!X115</f>
        <v>-0.33305860238688378</v>
      </c>
      <c r="AD52">
        <f>+Stationary!Y115</f>
        <v>-0.27538238334767839</v>
      </c>
      <c r="AE52">
        <f>+Stationary!AC115</f>
        <v>1.0120848226554271</v>
      </c>
      <c r="AF52">
        <f>+Stationary!AD115</f>
        <v>-1.4767392405959292</v>
      </c>
      <c r="AG52">
        <f>+Stationary!AE115</f>
        <v>-0.53645950723430003</v>
      </c>
      <c r="AH52">
        <f>[7]Observables_IPC!AJ74</f>
        <v>-15.94936090564083</v>
      </c>
    </row>
    <row r="53" spans="1:34">
      <c r="A53">
        <f t="shared" si="0"/>
        <v>2014.25</v>
      </c>
      <c r="B53">
        <f>[8]Observables_IPC!AB75</f>
        <v>-0.86417913309291317</v>
      </c>
      <c r="C53">
        <f>+Stationary!B116</f>
        <v>-0.41936231831508197</v>
      </c>
      <c r="D53">
        <f>[7]Observables_IPC!Z75</f>
        <v>-0.68848776160472935</v>
      </c>
      <c r="E53">
        <f>+Stationary!C116</f>
        <v>-0.72763049461140561</v>
      </c>
      <c r="F53">
        <f>+Stationary!D116</f>
        <v>4.464373946294927</v>
      </c>
      <c r="G53">
        <f>+Stationary!E116</f>
        <v>4.3620539023204401</v>
      </c>
      <c r="H53">
        <f>+Stationary!F116</f>
        <v>4.747751569653019</v>
      </c>
      <c r="I53">
        <f>+Stationary!G116</f>
        <v>-1.3516741870338307</v>
      </c>
      <c r="J53">
        <f>[7]Observables_IPC!AC75</f>
        <v>-1.0299079379314828</v>
      </c>
      <c r="K53">
        <f>+Stationary!H116</f>
        <v>-1.413258549850178</v>
      </c>
      <c r="L53">
        <f>[7]Observables_IPC!AD75</f>
        <v>-0.21536222619782341</v>
      </c>
      <c r="M53">
        <f>+Stationary!I116</f>
        <v>0.76455102420540511</v>
      </c>
      <c r="N53">
        <f>+Stationary!J116</f>
        <v>0.90211333677998884</v>
      </c>
      <c r="O53">
        <f>+Stationary!K116</f>
        <v>1.5986554758972149E-2</v>
      </c>
      <c r="P53">
        <f>+Stationary!L116</f>
        <v>-0.74856446944642208</v>
      </c>
      <c r="Q53">
        <f>+Stationary!M116</f>
        <v>2.2874557216438802</v>
      </c>
      <c r="R53">
        <f>+Stationary!N116</f>
        <v>0.27021736128425289</v>
      </c>
      <c r="S53">
        <f>+Stationary!O116</f>
        <v>-1.6746595762124796</v>
      </c>
      <c r="T53">
        <f>+Stationary!P116</f>
        <v>0.19106053677212537</v>
      </c>
      <c r="U53">
        <f>+Stationary!Q116</f>
        <v>-0.13773476811297769</v>
      </c>
      <c r="V53">
        <f>[7]Observables_IPC!AM75</f>
        <v>-1.6989913652272648</v>
      </c>
      <c r="W53">
        <f>+Stationary!R116</f>
        <v>-0.4022187260473612</v>
      </c>
      <c r="X53">
        <f>+Stationary!S116</f>
        <v>-0.37284248078864324</v>
      </c>
      <c r="Y53">
        <f>+Stationary!T116</f>
        <v>-2.9376245258729172E-2</v>
      </c>
      <c r="Z53">
        <f>+Stationary!U116</f>
        <v>-0.33164374887144277</v>
      </c>
      <c r="AA53">
        <f>+Stationary!V116</f>
        <v>0.25624254637636645</v>
      </c>
      <c r="AB53">
        <f>+Stationary!W116</f>
        <v>12.624953086919959</v>
      </c>
      <c r="AC53">
        <f>+Stationary!X116</f>
        <v>-0.37891441523518932</v>
      </c>
      <c r="AD53">
        <f>+Stationary!Y116</f>
        <v>-0.41149245039018367</v>
      </c>
      <c r="AE53">
        <f>+Stationary!AC116</f>
        <v>1.0214545073217405</v>
      </c>
      <c r="AF53">
        <f>+Stationary!AD116</f>
        <v>-1.5917084809259583</v>
      </c>
      <c r="AG53">
        <f>+Stationary!AE116</f>
        <v>-0.58432643628468295</v>
      </c>
      <c r="AH53">
        <f>[7]Observables_IPC!AJ75</f>
        <v>-13.574345373259256</v>
      </c>
    </row>
    <row r="54" spans="1:34">
      <c r="A54">
        <f t="shared" si="0"/>
        <v>2014.5</v>
      </c>
      <c r="B54">
        <f>[8]Observables_IPC!AB76</f>
        <v>-0.26794953979458791</v>
      </c>
      <c r="C54">
        <f>+Stationary!B117</f>
        <v>-0.93408627651344178</v>
      </c>
      <c r="D54">
        <f>[7]Observables_IPC!Z76</f>
        <v>-0.61419805161713326</v>
      </c>
      <c r="E54">
        <f>+Stationary!C117</f>
        <v>-0.7878216768230164</v>
      </c>
      <c r="F54">
        <f>+Stationary!D117</f>
        <v>4.4148170209359705</v>
      </c>
      <c r="G54">
        <f>+Stationary!E117</f>
        <v>4.7190243310408277</v>
      </c>
      <c r="H54">
        <f>+Stationary!F117</f>
        <v>4.2689742505285722</v>
      </c>
      <c r="I54">
        <f>+Stationary!G117</f>
        <v>-0.75258511055992861</v>
      </c>
      <c r="J54">
        <f>[7]Observables_IPC!AC76</f>
        <v>-0.36397031357922982</v>
      </c>
      <c r="K54">
        <f>+Stationary!H117</f>
        <v>-9.7698023031567676</v>
      </c>
      <c r="L54">
        <f>[7]Observables_IPC!AD76</f>
        <v>-6.2988139266634047</v>
      </c>
      <c r="M54">
        <f>+Stationary!I117</f>
        <v>4.5545982750726188E-2</v>
      </c>
      <c r="N54">
        <f>+Stationary!J117</f>
        <v>5.6650948027206494E-2</v>
      </c>
      <c r="O54">
        <f>+Stationary!K117</f>
        <v>-7.4722681494978516E-2</v>
      </c>
      <c r="P54">
        <f>+Stationary!L117</f>
        <v>-0.12026866424573024</v>
      </c>
      <c r="Q54">
        <f>+Stationary!M117</f>
        <v>4.7316725266443882</v>
      </c>
      <c r="R54">
        <f>+Stationary!N117</f>
        <v>3.6355010131730481</v>
      </c>
      <c r="S54">
        <f>+Stationary!O117</f>
        <v>-4.7775684148927944</v>
      </c>
      <c r="T54">
        <f>+Stationary!P117</f>
        <v>-2.7199245327566306</v>
      </c>
      <c r="U54">
        <f>+Stationary!Q117</f>
        <v>-0.79160868518306415</v>
      </c>
      <c r="V54">
        <f>[7]Observables_IPC!AM76</f>
        <v>-3.4433674640405698</v>
      </c>
      <c r="W54">
        <f>+Stationary!R117</f>
        <v>-0.4130498662892888</v>
      </c>
      <c r="X54">
        <f>+Stationary!S117</f>
        <v>-0.37133342629853566</v>
      </c>
      <c r="Y54">
        <f>+Stationary!T117</f>
        <v>-4.171643999074981E-2</v>
      </c>
      <c r="Z54">
        <f>+Stationary!U117</f>
        <v>-0.35360063605764935</v>
      </c>
      <c r="AA54">
        <f>+Stationary!V117</f>
        <v>-1.3030136253525735</v>
      </c>
      <c r="AB54">
        <f>+Stationary!W117</f>
        <v>16.26254134977097</v>
      </c>
      <c r="AC54">
        <f>+Stationary!X117</f>
        <v>0.18228501533863284</v>
      </c>
      <c r="AD54">
        <f>+Stationary!Y117</f>
        <v>0.21228066838303505</v>
      </c>
      <c r="AE54">
        <f>+Stationary!AC117</f>
        <v>2.0614364562502923</v>
      </c>
      <c r="AF54">
        <f>+Stationary!AD117</f>
        <v>-1.4251436834558495</v>
      </c>
      <c r="AG54">
        <f>+Stationary!AE117</f>
        <v>-0.62361801922677396</v>
      </c>
      <c r="AH54">
        <f>[7]Observables_IPC!AJ76</f>
        <v>-17.518917921079513</v>
      </c>
    </row>
    <row r="55" spans="1:34">
      <c r="A55">
        <f t="shared" si="0"/>
        <v>2014.75</v>
      </c>
      <c r="B55">
        <f>[8]Observables_IPC!AB77</f>
        <v>0.55749328192464764</v>
      </c>
      <c r="C55">
        <f>+Stationary!B118</f>
        <v>1.5129866602008213E-2</v>
      </c>
      <c r="D55">
        <f>[7]Observables_IPC!Z77</f>
        <v>-0.70413713108679188</v>
      </c>
      <c r="E55">
        <f>+Stationary!C118</f>
        <v>4.3346413237413728E-2</v>
      </c>
      <c r="F55">
        <f>+Stationary!D118</f>
        <v>4.3338152158721641</v>
      </c>
      <c r="G55">
        <f>+Stationary!E118</f>
        <v>4.5977809170326509</v>
      </c>
      <c r="H55">
        <f>+Stationary!F118</f>
        <v>4.4945296598127698</v>
      </c>
      <c r="I55">
        <f>+Stationary!G118</f>
        <v>-1.0183475649883262</v>
      </c>
      <c r="J55">
        <f>[7]Observables_IPC!AC77</f>
        <v>0.18638634374875851</v>
      </c>
      <c r="K55">
        <f>+Stationary!H118</f>
        <v>3.758946132366197</v>
      </c>
      <c r="L55">
        <f>[7]Observables_IPC!AD77</f>
        <v>0.38355929196982652</v>
      </c>
      <c r="M55">
        <f>+Stationary!I118</f>
        <v>0.56118935069058151</v>
      </c>
      <c r="N55">
        <f>+Stationary!J118</f>
        <v>0.59500184234895503</v>
      </c>
      <c r="O55">
        <f>+Stationary!K118</f>
        <v>-0.21423692237376291</v>
      </c>
      <c r="P55">
        <f>+Stationary!L118</f>
        <v>-0.77542627306428347</v>
      </c>
      <c r="Q55">
        <f>+Stationary!M118</f>
        <v>2.666612808552884</v>
      </c>
      <c r="R55">
        <f>+Stationary!N118</f>
        <v>3.4767964785501704</v>
      </c>
      <c r="S55">
        <f>+Stationary!O118</f>
        <v>-4.1827957796145459</v>
      </c>
      <c r="T55">
        <f>+Stationary!P118</f>
        <v>-1.6362396326268842</v>
      </c>
      <c r="U55">
        <f>+Stationary!Q118</f>
        <v>-3.1955782652196376</v>
      </c>
      <c r="V55">
        <f>[7]Observables_IPC!AM77</f>
        <v>1.0031078408607286</v>
      </c>
      <c r="W55">
        <f>+Stationary!R118</f>
        <v>-0.33862359063108538</v>
      </c>
      <c r="X55">
        <f>+Stationary!S118</f>
        <v>-0.37085711582075037</v>
      </c>
      <c r="Y55">
        <f>+Stationary!T118</f>
        <v>3.2233525189654944E-2</v>
      </c>
      <c r="Z55">
        <f>+Stationary!U118</f>
        <v>-0.42282388126318438</v>
      </c>
      <c r="AA55">
        <f>+Stationary!V118</f>
        <v>-4.8136284960803195</v>
      </c>
      <c r="AB55">
        <f>+Stationary!W118</f>
        <v>14.971183498745802</v>
      </c>
      <c r="AC55">
        <f>+Stationary!X118</f>
        <v>-0.20263459675844597</v>
      </c>
      <c r="AD55">
        <f>+Stationary!Y118</f>
        <v>-0.18230548469060437</v>
      </c>
      <c r="AE55">
        <f>+Stationary!AC118</f>
        <v>2.0913776247444291</v>
      </c>
      <c r="AF55">
        <f>+Stationary!AD118</f>
        <v>-1.6127530820527394</v>
      </c>
      <c r="AG55">
        <f>+Stationary!AE118</f>
        <v>-0.64288415684334999</v>
      </c>
      <c r="AH55">
        <f>[7]Observables_IPC!AJ77</f>
        <v>-27.349726372327687</v>
      </c>
    </row>
    <row r="56" spans="1:34">
      <c r="A56">
        <f t="shared" si="0"/>
        <v>2015</v>
      </c>
      <c r="B56">
        <f>[8]Observables_IPC!AB78</f>
        <v>0.33933190847839034</v>
      </c>
      <c r="C56">
        <f>+Stationary!B119</f>
        <v>-8.1566260417405112E-2</v>
      </c>
      <c r="D56">
        <f>[7]Observables_IPC!Z78</f>
        <v>0.27617310066925116</v>
      </c>
      <c r="E56">
        <f>+Stationary!C119</f>
        <v>-0.23075045886005974</v>
      </c>
      <c r="F56">
        <f>+Stationary!D119</f>
        <v>6.8572354472287316</v>
      </c>
      <c r="G56">
        <f>+Stationary!E119</f>
        <v>6.4719272711506619</v>
      </c>
      <c r="H56">
        <f>+Stationary!F119</f>
        <v>4.8023725394332359</v>
      </c>
      <c r="I56">
        <f>+Stationary!G119</f>
        <v>-7.7696179033432511E-2</v>
      </c>
      <c r="J56">
        <f>[7]Observables_IPC!AC78</f>
        <v>-0.64040582074097285</v>
      </c>
      <c r="K56">
        <f>+Stationary!H119</f>
        <v>-2.2623625672203724</v>
      </c>
      <c r="L56">
        <f>[7]Observables_IPC!AD78</f>
        <v>-0.39430450940520734</v>
      </c>
      <c r="M56">
        <f>+Stationary!I119</f>
        <v>-0.2823071275495096</v>
      </c>
      <c r="N56">
        <f>+Stationary!J119</f>
        <v>0.48750061794320676</v>
      </c>
      <c r="O56">
        <f>+Stationary!K119</f>
        <v>-0.22556121803445495</v>
      </c>
      <c r="P56">
        <f>+Stationary!L119</f>
        <v>5.6745909515029141E-2</v>
      </c>
      <c r="Q56">
        <f>+Stationary!M119</f>
        <v>1.8346868888953622</v>
      </c>
      <c r="R56">
        <f>+Stationary!N119</f>
        <v>4.0449896220879467</v>
      </c>
      <c r="S56">
        <f>+Stationary!O119</f>
        <v>-2.2558092324149857</v>
      </c>
      <c r="T56">
        <f>+Stationary!P119</f>
        <v>0.75828947170156469</v>
      </c>
      <c r="U56">
        <f>+Stationary!Q119</f>
        <v>-0.8545647949222257</v>
      </c>
      <c r="V56">
        <f>[7]Observables_IPC!AM78</f>
        <v>1.5416171407288459</v>
      </c>
      <c r="W56">
        <f>+Stationary!R119</f>
        <v>-0.30058138761603626</v>
      </c>
      <c r="X56">
        <f>+Stationary!S119</f>
        <v>-0.36479209038331817</v>
      </c>
      <c r="Y56">
        <f>+Stationary!T119</f>
        <v>6.4210702767270367E-2</v>
      </c>
      <c r="Z56">
        <f>+Stationary!U119</f>
        <v>-0.85822703946325873</v>
      </c>
      <c r="AA56">
        <f>+Stationary!V119</f>
        <v>-5.5888015676595799</v>
      </c>
      <c r="AB56">
        <f>+Stationary!W119</f>
        <v>5.4914152569895123</v>
      </c>
      <c r="AC56">
        <f>+Stationary!X119</f>
        <v>0.6543979546227634</v>
      </c>
      <c r="AD56">
        <f>+Stationary!Y119</f>
        <v>0.73120555672194698</v>
      </c>
      <c r="AE56">
        <f>+Stationary!AC119</f>
        <v>2.2058354151643123</v>
      </c>
      <c r="AF56">
        <f>+Stationary!AD119</f>
        <v>-1.8796035769294193</v>
      </c>
      <c r="AG56">
        <f>+Stationary!AE119</f>
        <v>-0.66139730564286003</v>
      </c>
      <c r="AH56">
        <f>[7]Observables_IPC!AJ78</f>
        <v>-31.384862854905649</v>
      </c>
    </row>
    <row r="57" spans="1:34">
      <c r="A57">
        <f t="shared" si="0"/>
        <v>2015.25</v>
      </c>
      <c r="B57">
        <f>[8]Observables_IPC!AB79</f>
        <v>-9.9698362665856965E-2</v>
      </c>
      <c r="C57">
        <f>+Stationary!B120</f>
        <v>-0.78121626881136452</v>
      </c>
      <c r="D57">
        <f>[7]Observables_IPC!Z79</f>
        <v>-0.9232575458693506</v>
      </c>
      <c r="E57">
        <f>+Stationary!C120</f>
        <v>-0.96954356628205751</v>
      </c>
      <c r="F57">
        <f>+Stationary!D120</f>
        <v>5.9488517917275203</v>
      </c>
      <c r="G57">
        <f>+Stationary!E120</f>
        <v>5.7806443291833602</v>
      </c>
      <c r="H57">
        <f>+Stationary!F120</f>
        <v>4.2910821018790557</v>
      </c>
      <c r="I57">
        <f>+Stationary!G120</f>
        <v>-2.1149655197786728</v>
      </c>
      <c r="J57">
        <f>[7]Observables_IPC!AC79</f>
        <v>-0.80481749498554178</v>
      </c>
      <c r="K57">
        <f>+Stationary!H120</f>
        <v>-3.769930456131882</v>
      </c>
      <c r="L57">
        <f>[7]Observables_IPC!AD79</f>
        <v>-2.8680999513521761</v>
      </c>
      <c r="M57">
        <f>+Stationary!I120</f>
        <v>0.47638428156311219</v>
      </c>
      <c r="N57">
        <f>+Stationary!J120</f>
        <v>0.62550095240883341</v>
      </c>
      <c r="O57">
        <f>+Stationary!K120</f>
        <v>-0.22556121803445495</v>
      </c>
      <c r="P57">
        <f>+Stationary!L120</f>
        <v>-0.70194549959755426</v>
      </c>
      <c r="Q57">
        <f>+Stationary!M120</f>
        <v>-1.2125097685010928</v>
      </c>
      <c r="R57">
        <f>+Stationary!N120</f>
        <v>-1.320467584046181</v>
      </c>
      <c r="S57">
        <f>+Stationary!O120</f>
        <v>-2.3646739206465646</v>
      </c>
      <c r="T57">
        <f>+Stationary!P120</f>
        <v>-0.26323066267211553</v>
      </c>
      <c r="U57">
        <f>+Stationary!Q120</f>
        <v>0.61783367856673976</v>
      </c>
      <c r="V57">
        <f>[7]Observables_IPC!AM79</f>
        <v>-1.4127929814010898</v>
      </c>
      <c r="W57">
        <f>+Stationary!R120</f>
        <v>-0.34751831378822234</v>
      </c>
      <c r="X57">
        <f>+Stationary!S120</f>
        <v>-0.36005322671079232</v>
      </c>
      <c r="Y57">
        <f>+Stationary!T120</f>
        <v>1.2534912922570363E-2</v>
      </c>
      <c r="Z57">
        <f>+Stationary!U120</f>
        <v>-0.67252532786062602</v>
      </c>
      <c r="AA57">
        <f>+Stationary!V120</f>
        <v>-1.1475534608694391</v>
      </c>
      <c r="AB57">
        <f>+Stationary!W120</f>
        <v>9.7647297897560748</v>
      </c>
      <c r="AC57">
        <f>+Stationary!X120</f>
        <v>-0.84225188212710034</v>
      </c>
      <c r="AD57">
        <f>+Stationary!Y120</f>
        <v>-0.83305553339090366</v>
      </c>
      <c r="AE57">
        <f>+Stationary!AC120</f>
        <v>3.0386404927826351</v>
      </c>
      <c r="AF57">
        <f>+Stationary!AD120</f>
        <v>-1.6040708572254703</v>
      </c>
      <c r="AG57">
        <f>+Stationary!AE120</f>
        <v>-0.69942477629242894</v>
      </c>
      <c r="AH57">
        <f>[7]Observables_IPC!AJ79</f>
        <v>-37.350889986597302</v>
      </c>
    </row>
    <row r="58" spans="1:34">
      <c r="A58">
        <f t="shared" si="0"/>
        <v>2015.5</v>
      </c>
      <c r="B58">
        <f>[8]Observables_IPC!AB80</f>
        <v>-0.50624199588686958</v>
      </c>
      <c r="C58">
        <f>+Stationary!B121</f>
        <v>-0.8934339261478087</v>
      </c>
      <c r="D58">
        <f>[7]Observables_IPC!Z80</f>
        <v>-2.1965738158654449</v>
      </c>
      <c r="E58">
        <f>+Stationary!C121</f>
        <v>-0.50062833780838112</v>
      </c>
      <c r="F58">
        <f>+Stationary!D121</f>
        <v>1.7721628210622384</v>
      </c>
      <c r="G58">
        <f>+Stationary!E121</f>
        <v>1.7250954980963797</v>
      </c>
      <c r="H58">
        <f>+Stationary!F121</f>
        <v>2.0112968727228235</v>
      </c>
      <c r="I58">
        <f>+Stationary!G121</f>
        <v>-0.73692845434025278</v>
      </c>
      <c r="J58">
        <f>[7]Observables_IPC!AC80</f>
        <v>-0.9498281197687457</v>
      </c>
      <c r="K58">
        <f>+Stationary!H121</f>
        <v>0.10012289651579098</v>
      </c>
      <c r="L58">
        <f>[7]Observables_IPC!AD80</f>
        <v>5.2732575070115306</v>
      </c>
      <c r="M58">
        <f>+Stationary!I121</f>
        <v>0.58295786695303631</v>
      </c>
      <c r="N58">
        <f>+Stationary!J121</f>
        <v>0.50491872467286758</v>
      </c>
      <c r="O58">
        <f>+Stationary!K121</f>
        <v>-0.22556121803445495</v>
      </c>
      <c r="P58">
        <f>+Stationary!L121</f>
        <v>-0.80851908498755065</v>
      </c>
      <c r="Q58">
        <f>+Stationary!M121</f>
        <v>3.9471181101160937</v>
      </c>
      <c r="R58">
        <f>+Stationary!N121</f>
        <v>8.7970482304162267</v>
      </c>
      <c r="S58">
        <f>+Stationary!O121</f>
        <v>-7.6146684743623965</v>
      </c>
      <c r="T58">
        <f>+Stationary!P121</f>
        <v>-4.9580123159099765</v>
      </c>
      <c r="U58">
        <f>+Stationary!Q121</f>
        <v>1.851764890520144</v>
      </c>
      <c r="V58">
        <f>[7]Observables_IPC!AM80</f>
        <v>-3.0406491013771131</v>
      </c>
      <c r="W58">
        <f>+Stationary!R121</f>
        <v>-0.23086307323770516</v>
      </c>
      <c r="X58">
        <f>+Stationary!S121</f>
        <v>-0.35154877915015031</v>
      </c>
      <c r="Y58">
        <f>+Stationary!T121</f>
        <v>0.12068570591244199</v>
      </c>
      <c r="Z58">
        <f>+Stationary!U121</f>
        <v>-0.61063282949260156</v>
      </c>
      <c r="AA58">
        <f>+Stationary!V121</f>
        <v>-3.1871224106408143</v>
      </c>
      <c r="AB58">
        <f>+Stationary!W121</f>
        <v>0.52527690837104046</v>
      </c>
      <c r="AC58">
        <f>+Stationary!X121</f>
        <v>-0.64991805703214123</v>
      </c>
      <c r="AD58">
        <f>+Stationary!Y121</f>
        <v>-0.64751570069012743</v>
      </c>
      <c r="AE58">
        <f>+Stationary!AC121</f>
        <v>3.8142345102981547</v>
      </c>
      <c r="AF58">
        <f>+Stationary!AD121</f>
        <v>-1.6191430905626589</v>
      </c>
      <c r="AG58">
        <f>+Stationary!AE121</f>
        <v>-0.73135066021889605</v>
      </c>
      <c r="AH58">
        <f>[7]Observables_IPC!AJ80</f>
        <v>-56.554243908788671</v>
      </c>
    </row>
    <row r="59" spans="1:34">
      <c r="A59">
        <f t="shared" si="0"/>
        <v>2015.75</v>
      </c>
      <c r="B59">
        <f>[8]Observables_IPC!AB81</f>
        <v>-0.55511101374290428</v>
      </c>
      <c r="C59">
        <f>+Stationary!B122</f>
        <v>-0.75492434443505518</v>
      </c>
      <c r="D59">
        <f>[7]Observables_IPC!Z81</f>
        <v>-1.0258839944035105</v>
      </c>
      <c r="E59">
        <f>+Stationary!C122</f>
        <v>-0.79315687397996903</v>
      </c>
      <c r="F59">
        <f>+Stationary!D122</f>
        <v>2.3542962185399574</v>
      </c>
      <c r="G59">
        <f>+Stationary!E122</f>
        <v>2.2738779322853588</v>
      </c>
      <c r="H59">
        <f>+Stationary!F122</f>
        <v>1.9743598249042407</v>
      </c>
      <c r="I59">
        <f>+Stationary!G122</f>
        <v>-1.2098365323181155</v>
      </c>
      <c r="J59">
        <f>[7]Observables_IPC!AC81</f>
        <v>-0.68625890134915535</v>
      </c>
      <c r="K59">
        <f>+Stationary!H122</f>
        <v>-1.2778958126269455</v>
      </c>
      <c r="L59">
        <f>[7]Observables_IPC!AD81</f>
        <v>-4.2629970824934471</v>
      </c>
      <c r="M59">
        <f>+Stationary!I122</f>
        <v>-2.1710990704983169E-2</v>
      </c>
      <c r="N59">
        <f>+Stationary!J122</f>
        <v>0.44039323665890084</v>
      </c>
      <c r="O59">
        <f>+Stationary!K122</f>
        <v>-0.16656938486622141</v>
      </c>
      <c r="P59">
        <f>+Stationary!L122</f>
        <v>-0.14485839416124127</v>
      </c>
      <c r="Q59">
        <f>+Stationary!M122</f>
        <v>3.846087590308116</v>
      </c>
      <c r="R59">
        <f>+Stationary!N122</f>
        <v>2.881640707827593</v>
      </c>
      <c r="S59">
        <f>+Stationary!O122</f>
        <v>-5.7606357998443922</v>
      </c>
      <c r="T59">
        <f>+Stationary!P122</f>
        <v>-3.4066763608224488</v>
      </c>
      <c r="U59">
        <f>+Stationary!Q122</f>
        <v>-2.5884234811437636</v>
      </c>
      <c r="V59">
        <f>[7]Observables_IPC!AM81</f>
        <v>-4.6207126867441772</v>
      </c>
      <c r="W59">
        <f>+Stationary!R122</f>
        <v>-0.11453600651373275</v>
      </c>
      <c r="X59">
        <f>+Stationary!S122</f>
        <v>-0.32824963018936482</v>
      </c>
      <c r="Y59">
        <f>+Stationary!T122</f>
        <v>0.21371362367562835</v>
      </c>
      <c r="Z59">
        <f>+Stationary!U122</f>
        <v>-0.52011450659995262</v>
      </c>
      <c r="AA59">
        <f>+Stationary!V122</f>
        <v>-2.8966450307008458</v>
      </c>
      <c r="AB59">
        <f>+Stationary!W122</f>
        <v>-5.9274874862786646</v>
      </c>
      <c r="AC59">
        <f>+Stationary!X122</f>
        <v>-5.5797928219216253E-2</v>
      </c>
      <c r="AD59">
        <f>+Stationary!Y122</f>
        <v>-5.5964141778242715E-2</v>
      </c>
      <c r="AE59">
        <f>+Stationary!AC122</f>
        <v>1.8960410375359729</v>
      </c>
      <c r="AF59">
        <f>+Stationary!AD122</f>
        <v>-1.8124089423401291</v>
      </c>
      <c r="AG59">
        <f>+Stationary!AE122</f>
        <v>-0.75536128866000607</v>
      </c>
      <c r="AH59">
        <f>[7]Observables_IPC!AJ81</f>
        <v>-62.384657195858928</v>
      </c>
    </row>
    <row r="60" spans="1:34">
      <c r="A60">
        <f t="shared" si="0"/>
        <v>2016</v>
      </c>
      <c r="B60">
        <f>[8]Observables_IPC!AB82</f>
        <v>-0.27023136783932467</v>
      </c>
      <c r="C60">
        <f>+Stationary!B123</f>
        <v>0.40806142093123154</v>
      </c>
      <c r="D60">
        <f>[7]Observables_IPC!Z82</f>
        <v>0.66681394257836901</v>
      </c>
      <c r="E60">
        <f>+Stationary!C123</f>
        <v>0.13276005996975293</v>
      </c>
      <c r="F60">
        <f>+Stationary!D123</f>
        <v>5.0823871110235359</v>
      </c>
      <c r="G60">
        <f>+Stationary!E123</f>
        <v>4.3776614884575338</v>
      </c>
      <c r="H60">
        <f>+Stationary!F123</f>
        <v>3.5505108109621233</v>
      </c>
      <c r="I60">
        <f>+Stationary!G123</f>
        <v>0.30306554995916324</v>
      </c>
      <c r="J60">
        <f>[7]Observables_IPC!AC82</f>
        <v>-0.24416146978699471</v>
      </c>
      <c r="K60">
        <f>+Stationary!H123</f>
        <v>-0.34408003538915577</v>
      </c>
      <c r="L60">
        <f>[7]Observables_IPC!AD82</f>
        <v>-1.5025796842129231</v>
      </c>
      <c r="M60">
        <f>+Stationary!I123</f>
        <v>0.27035568541231425</v>
      </c>
      <c r="N60">
        <f>+Stationary!J123</f>
        <v>0.62595682550543874</v>
      </c>
      <c r="O60">
        <f>+Stationary!K123</f>
        <v>-0.1044956061397444</v>
      </c>
      <c r="P60">
        <f>+Stationary!L123</f>
        <v>-0.37485129155203911</v>
      </c>
      <c r="Q60">
        <f>+Stationary!M123</f>
        <v>1.5351463044463571</v>
      </c>
      <c r="R60">
        <f>+Stationary!N123</f>
        <v>0.36863077696311919</v>
      </c>
      <c r="S60">
        <f>+Stationary!O123</f>
        <v>-2.2723476412904886</v>
      </c>
      <c r="T60">
        <f>+Stationary!P123</f>
        <v>0.97055601096585331</v>
      </c>
      <c r="U60">
        <f>+Stationary!Q123</f>
        <v>-0.28808677901542978</v>
      </c>
      <c r="V60">
        <f>[7]Observables_IPC!AM82</f>
        <v>-3.7411675799178923</v>
      </c>
      <c r="W60">
        <f>+Stationary!R123</f>
        <v>6.1922261184188532E-4</v>
      </c>
      <c r="X60">
        <f>+Stationary!S123</f>
        <v>-0.2741087331015663</v>
      </c>
      <c r="Y60">
        <f>+Stationary!T123</f>
        <v>0.27472795571341474</v>
      </c>
      <c r="Z60">
        <f>+Stationary!U123</f>
        <v>-0.69084128038923609</v>
      </c>
      <c r="AA60">
        <f>+Stationary!V123</f>
        <v>-2.8073084988171466</v>
      </c>
      <c r="AB60">
        <f>+Stationary!W123</f>
        <v>-8.4204522773383133</v>
      </c>
      <c r="AC60">
        <f>+Stationary!X123</f>
        <v>0.11344819481153667</v>
      </c>
      <c r="AD60">
        <f>+Stationary!Y123</f>
        <v>0.13190531309716846</v>
      </c>
      <c r="AE60">
        <f>+Stationary!AC123</f>
        <v>2.7219570122788959</v>
      </c>
      <c r="AF60">
        <f>+Stationary!AD123</f>
        <v>-1.6893725262600192</v>
      </c>
      <c r="AG60">
        <f>+Stationary!AE123</f>
        <v>-0.79257701111940904</v>
      </c>
      <c r="AH60">
        <f>[7]Observables_IPC!AJ82</f>
        <v>-57.827462635618957</v>
      </c>
    </row>
  </sheetData>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FFFF00"/>
  </sheetPr>
  <dimension ref="A1:AC64"/>
  <sheetViews>
    <sheetView zoomScale="80" zoomScaleNormal="80" workbookViewId="0">
      <pane xSplit="1" ySplit="1" topLeftCell="B50" activePane="bottomRight" state="frozen"/>
      <selection activeCell="B1" sqref="B1"/>
      <selection pane="topRight" activeCell="B1" sqref="B1"/>
      <selection pane="bottomLeft" activeCell="B1" sqref="B1"/>
      <selection pane="bottomRight" activeCell="B60" sqref="B60"/>
    </sheetView>
  </sheetViews>
  <sheetFormatPr baseColWidth="10" defaultRowHeight="15"/>
  <sheetData>
    <row r="1" spans="1:29" s="148" customFormat="1">
      <c r="A1" s="148" t="s">
        <v>618</v>
      </c>
      <c r="B1" s="148" t="s">
        <v>619</v>
      </c>
      <c r="C1" s="148" t="s">
        <v>612</v>
      </c>
      <c r="D1" s="148" t="s">
        <v>600</v>
      </c>
      <c r="E1" s="148" t="s">
        <v>613</v>
      </c>
      <c r="F1" s="148" t="s">
        <v>614</v>
      </c>
      <c r="G1" s="148" t="s">
        <v>620</v>
      </c>
      <c r="H1" s="148" t="s">
        <v>621</v>
      </c>
      <c r="I1" s="148" t="s">
        <v>601</v>
      </c>
      <c r="J1" s="148" t="s">
        <v>615</v>
      </c>
      <c r="K1" s="148" t="s">
        <v>602</v>
      </c>
      <c r="L1" s="148" t="s">
        <v>603</v>
      </c>
      <c r="M1" s="148" t="s">
        <v>604</v>
      </c>
      <c r="N1" s="148" t="s">
        <v>623</v>
      </c>
      <c r="O1" s="148" t="s">
        <v>605</v>
      </c>
      <c r="P1" s="148" t="s">
        <v>606</v>
      </c>
      <c r="Q1" s="148" t="s">
        <v>607</v>
      </c>
      <c r="R1" s="148" t="s">
        <v>622</v>
      </c>
      <c r="S1" s="148" t="s">
        <v>608</v>
      </c>
      <c r="T1" s="148" t="s">
        <v>616</v>
      </c>
      <c r="U1" s="148" t="s">
        <v>609</v>
      </c>
      <c r="V1" s="148" t="s">
        <v>610</v>
      </c>
      <c r="W1" s="148" t="s">
        <v>611</v>
      </c>
      <c r="X1" s="148" t="s">
        <v>624</v>
      </c>
      <c r="Y1" s="148" t="s">
        <v>617</v>
      </c>
      <c r="Z1" s="148" t="s">
        <v>675</v>
      </c>
      <c r="AA1" s="148" t="s">
        <v>673</v>
      </c>
      <c r="AB1" s="148" t="s">
        <v>678</v>
      </c>
      <c r="AC1" s="148" t="s">
        <v>692</v>
      </c>
    </row>
    <row r="2" spans="1:29">
      <c r="A2">
        <v>2001.5</v>
      </c>
      <c r="B2">
        <f>+Stationary!B65</f>
        <v>-1.6999426818272112</v>
      </c>
      <c r="C2">
        <f>+Stationary!C65</f>
        <v>-2.0727437074075841</v>
      </c>
      <c r="D2">
        <f>+Stationary!D65</f>
        <v>4.8354784186799407</v>
      </c>
      <c r="E2">
        <f>+Stationary!E65</f>
        <v>4.9528922651409175</v>
      </c>
      <c r="F2">
        <f>+Stationary!F65</f>
        <v>4.3266035603194268</v>
      </c>
      <c r="G2">
        <f>+Stationary!G65</f>
        <v>-2.1532944154989138</v>
      </c>
      <c r="H2">
        <f>+Stationary!H65</f>
        <v>-1.8731897805180762</v>
      </c>
      <c r="I2">
        <f>+Stationary!I65</f>
        <v>-1.0187620455327839E-2</v>
      </c>
      <c r="J2">
        <f>+Stationary!J65</f>
        <v>0.43486373024615166</v>
      </c>
      <c r="K2">
        <f>+Stationary!K65</f>
        <v>0.37398789912768726</v>
      </c>
      <c r="L2">
        <f>+Stationary!L65</f>
        <v>0.38417551958306306</v>
      </c>
      <c r="M2">
        <f>+Stationary!M65</f>
        <v>5.1125497242547908</v>
      </c>
      <c r="N2">
        <f>+Stationary!N65</f>
        <v>9.7022645713876088</v>
      </c>
      <c r="O2">
        <f>+Stationary!O65</f>
        <v>-6.5888893262016595</v>
      </c>
      <c r="P2">
        <f>+Stationary!P65</f>
        <v>-4.381918670568739</v>
      </c>
      <c r="Q2">
        <f>+Stationary!Q65</f>
        <v>2.5456964716634047</v>
      </c>
      <c r="R2">
        <f>+Stationary!R65</f>
        <v>0.5412707913919319</v>
      </c>
      <c r="S2">
        <f>+Stationary!S65</f>
        <v>0.42140265337858501</v>
      </c>
      <c r="T2">
        <f>+Stationary!T65</f>
        <v>0.11986813801335539</v>
      </c>
      <c r="U2">
        <f>+Stationary!U65</f>
        <v>0.65692179343920998</v>
      </c>
      <c r="V2">
        <f>+Stationary!V65</f>
        <v>-1.3822509766805278</v>
      </c>
      <c r="W2">
        <f>+Stationary!W65</f>
        <v>-84.025488068361653</v>
      </c>
      <c r="X2">
        <f>+Stationary!X65</f>
        <v>-1.4786370431414397E-3</v>
      </c>
      <c r="Y2">
        <f>+Stationary!Y65</f>
        <v>1.8569669346701123E-2</v>
      </c>
      <c r="Z2">
        <f>+Stationary!AC65</f>
        <v>-5.8690525897024717</v>
      </c>
      <c r="AA2">
        <f>+Stationary!AD65</f>
        <v>1.76376781954324</v>
      </c>
      <c r="AB2">
        <f>+Stationary!AE65</f>
        <v>0.39241683053887</v>
      </c>
      <c r="AC2">
        <f>X2+I2</f>
        <v>-1.1666257498469279E-2</v>
      </c>
    </row>
    <row r="3" spans="1:29">
      <c r="A3">
        <f>+A2+0.25</f>
        <v>2001.75</v>
      </c>
      <c r="B3">
        <f>+Stationary!B66</f>
        <v>-0.36853858348054447</v>
      </c>
      <c r="C3">
        <f>+Stationary!C66</f>
        <v>-3.6980579235320832E-2</v>
      </c>
      <c r="D3">
        <f>+Stationary!D66</f>
        <v>1.6605463239461642</v>
      </c>
      <c r="E3">
        <f>+Stationary!E66</f>
        <v>3.5905654602790946</v>
      </c>
      <c r="F3">
        <f>+Stationary!F66</f>
        <v>2.41300454060638</v>
      </c>
      <c r="G3">
        <f>+Stationary!G66</f>
        <v>-0.37333406036823069</v>
      </c>
      <c r="H3">
        <f>+Stationary!H66</f>
        <v>-3.5802426127191262</v>
      </c>
      <c r="I3">
        <f>+Stationary!I66</f>
        <v>-0.26581822167761759</v>
      </c>
      <c r="J3">
        <f>+Stationary!J66</f>
        <v>0.30647111011281869</v>
      </c>
      <c r="K3">
        <f>+Stationary!K66</f>
        <v>0.6098387049616536</v>
      </c>
      <c r="L3">
        <f>+Stationary!L66</f>
        <v>0.875656926639239</v>
      </c>
      <c r="M3">
        <f>+Stationary!M66</f>
        <v>5.9409709485968847</v>
      </c>
      <c r="N3">
        <f>+Stationary!N66</f>
        <v>2.6972507520234501</v>
      </c>
      <c r="O3">
        <f>+Stationary!O66</f>
        <v>-2.2836035968957167</v>
      </c>
      <c r="P3">
        <f>+Stationary!P66</f>
        <v>-9.6108909548710542E-3</v>
      </c>
      <c r="Q3">
        <f>+Stationary!Q66</f>
        <v>2.0706494042644863</v>
      </c>
      <c r="R3">
        <f>+Stationary!R66</f>
        <v>0.2463598918599319</v>
      </c>
      <c r="S3">
        <f>+Stationary!S66</f>
        <v>0.10360995308599524</v>
      </c>
      <c r="T3">
        <f>+Stationary!T66</f>
        <v>0.14274993877392844</v>
      </c>
      <c r="U3">
        <f>+Stationary!U66</f>
        <v>0.13510634540688216</v>
      </c>
      <c r="V3">
        <f>+Stationary!V66</f>
        <v>-1.7492505236654419</v>
      </c>
      <c r="W3">
        <f>+Stationary!W66</f>
        <v>-86.127696832333015</v>
      </c>
      <c r="X3">
        <f>+Stationary!X66</f>
        <v>-9.9016782255325175E-2</v>
      </c>
      <c r="Y3">
        <f>+Stationary!Y66</f>
        <v>-3.6198963890000324E-2</v>
      </c>
      <c r="Z3">
        <f>+Stationary!AC66</f>
        <v>-1.9956102418064443</v>
      </c>
      <c r="AA3">
        <f>+Stationary!AD66</f>
        <v>1.5531070806303902</v>
      </c>
      <c r="AB3">
        <f>+Stationary!AE66</f>
        <v>0.24998576712450005</v>
      </c>
      <c r="AC3">
        <f t="shared" ref="AC3:AC60" si="0">X3+I3</f>
        <v>-0.36483500393294277</v>
      </c>
    </row>
    <row r="4" spans="1:29">
      <c r="A4">
        <f t="shared" ref="A4:A60" si="1">+A3+0.25</f>
        <v>2002</v>
      </c>
      <c r="B4">
        <f>+Stationary!B67</f>
        <v>-0.47977914841142566</v>
      </c>
      <c r="C4">
        <f>+Stationary!C67</f>
        <v>-0.46121331767213469</v>
      </c>
      <c r="D4">
        <f>+Stationary!D67</f>
        <v>-1.2972199536959579</v>
      </c>
      <c r="E4">
        <f>+Stationary!E67</f>
        <v>6.5126071516488082E-2</v>
      </c>
      <c r="F4">
        <f>+Stationary!F67</f>
        <v>0.52961706566861722</v>
      </c>
      <c r="G4">
        <f>+Stationary!G67</f>
        <v>-0.18732427891252135</v>
      </c>
      <c r="H4">
        <f>+Stationary!H67</f>
        <v>0.70632558487323993</v>
      </c>
      <c r="I4">
        <f>+Stationary!I67</f>
        <v>-0.48237306151257686</v>
      </c>
      <c r="J4">
        <f>+Stationary!J67</f>
        <v>4.9116546334798672E-3</v>
      </c>
      <c r="K4">
        <f>+Stationary!K67</f>
        <v>0.41660558157640093</v>
      </c>
      <c r="L4">
        <f>+Stationary!L67</f>
        <v>0.89897864308903841</v>
      </c>
      <c r="M4">
        <f>+Stationary!M67</f>
        <v>-1.1523976888033758</v>
      </c>
      <c r="N4">
        <f>+Stationary!N67</f>
        <v>-3.2074653664796671</v>
      </c>
      <c r="O4">
        <f>+Stationary!O67</f>
        <v>-0.44332310949881304</v>
      </c>
      <c r="P4">
        <f>+Stationary!P67</f>
        <v>1.7422394286791791</v>
      </c>
      <c r="Q4">
        <f>+Stationary!Q67</f>
        <v>2.0171104351197755</v>
      </c>
      <c r="R4">
        <f>+Stationary!R67</f>
        <v>7.980149678819326E-2</v>
      </c>
      <c r="S4">
        <f>+Stationary!S67</f>
        <v>4.1005215203183176E-2</v>
      </c>
      <c r="T4">
        <f>+Stationary!T67</f>
        <v>3.8796281585001702E-2</v>
      </c>
      <c r="U4">
        <f>+Stationary!U67</f>
        <v>-0.57181208222027635</v>
      </c>
      <c r="V4">
        <f>+Stationary!V67</f>
        <v>-5.042698520118833</v>
      </c>
      <c r="W4">
        <f>+Stationary!W67</f>
        <v>-72.921069935520336</v>
      </c>
      <c r="X4">
        <f>+Stationary!X67</f>
        <v>0.37353596487077301</v>
      </c>
      <c r="Y4">
        <f>+Stationary!Y67</f>
        <v>0.37635131797393229</v>
      </c>
      <c r="Z4">
        <f>+Stationary!AC67</f>
        <v>-3.2750574304662123</v>
      </c>
      <c r="AA4">
        <f>+Stationary!AD67</f>
        <v>2.0806778956616814</v>
      </c>
      <c r="AB4">
        <f>+Stationary!AE67</f>
        <v>0.31907853689496002</v>
      </c>
      <c r="AC4">
        <f t="shared" si="0"/>
        <v>-0.10883709664180385</v>
      </c>
    </row>
    <row r="5" spans="1:29">
      <c r="A5">
        <f t="shared" si="1"/>
        <v>2002.25</v>
      </c>
      <c r="B5">
        <f>+Stationary!B68</f>
        <v>0.35182927026666133</v>
      </c>
      <c r="C5">
        <f>+Stationary!C68</f>
        <v>0.43435021169703525</v>
      </c>
      <c r="D5">
        <f>+Stationary!D68</f>
        <v>-1.5442170043820624</v>
      </c>
      <c r="E5">
        <f>+Stationary!E68</f>
        <v>-0.48343210867301423</v>
      </c>
      <c r="F5">
        <f>+Stationary!F68</f>
        <v>-4.8922640076398238E-2</v>
      </c>
      <c r="G5">
        <f>+Stationary!G68</f>
        <v>-0.73626976825502188</v>
      </c>
      <c r="H5">
        <f>+Stationary!H68</f>
        <v>0.17262462615596408</v>
      </c>
      <c r="I5">
        <f>+Stationary!I68</f>
        <v>-0.32079637482756029</v>
      </c>
      <c r="J5">
        <f>+Stationary!J68</f>
        <v>-0.25319402151124659</v>
      </c>
      <c r="K5">
        <f>+Stationary!K68</f>
        <v>9.4389127897569036E-2</v>
      </c>
      <c r="L5">
        <f>+Stationary!L68</f>
        <v>0.41518550272505472</v>
      </c>
      <c r="M5">
        <f>+Stationary!M68</f>
        <v>-2.6644955511872581</v>
      </c>
      <c r="N5">
        <f>+Stationary!N68</f>
        <v>-1.8069626366808755</v>
      </c>
      <c r="O5">
        <f>+Stationary!O68</f>
        <v>-1.3660291284986519</v>
      </c>
      <c r="P5">
        <f>+Stationary!P68</f>
        <v>0.16694971908686174</v>
      </c>
      <c r="Q5">
        <f>+Stationary!Q68</f>
        <v>1.1773445552385056</v>
      </c>
      <c r="R5">
        <f>+Stationary!R68</f>
        <v>4.7005610788752428E-2</v>
      </c>
      <c r="S5">
        <f>+Stationary!S68</f>
        <v>4.5147263787886138E-2</v>
      </c>
      <c r="T5">
        <f>+Stationary!T68</f>
        <v>1.8583470008728398E-3</v>
      </c>
      <c r="U5">
        <f>+Stationary!U68</f>
        <v>-5.5964946311576114E-2</v>
      </c>
      <c r="V5">
        <f>+Stationary!V68</f>
        <v>0.12772732855911761</v>
      </c>
      <c r="W5">
        <f>+Stationary!W68</f>
        <v>-70.270694782076248</v>
      </c>
      <c r="X5">
        <f>+Stationary!X68</f>
        <v>-8.7064548100125982E-2</v>
      </c>
      <c r="Y5">
        <f>+Stationary!Y68</f>
        <v>-6.5891763117199242E-2</v>
      </c>
      <c r="Z5">
        <f>+Stationary!AC68</f>
        <v>-1.5415580888623257</v>
      </c>
      <c r="AA5">
        <f>+Stationary!AD68</f>
        <v>1.6690893841392906</v>
      </c>
      <c r="AB5">
        <f>+Stationary!AE68</f>
        <v>0.45565761430728968</v>
      </c>
      <c r="AC5">
        <f t="shared" si="0"/>
        <v>-0.40786092292768628</v>
      </c>
    </row>
    <row r="6" spans="1:29">
      <c r="A6">
        <f t="shared" si="1"/>
        <v>2002.5</v>
      </c>
      <c r="B6">
        <f>+Stationary!B69</f>
        <v>9.4596252973515482E-2</v>
      </c>
      <c r="C6">
        <f>+Stationary!C69</f>
        <v>0.21472634011555947</v>
      </c>
      <c r="D6">
        <f>+Stationary!D69</f>
        <v>-4.0166915244876691</v>
      </c>
      <c r="E6">
        <f>+Stationary!E69</f>
        <v>-2.9401513599250393</v>
      </c>
      <c r="F6">
        <f>+Stationary!F69</f>
        <v>-1.3798288202306139</v>
      </c>
      <c r="G6">
        <f>+Stationary!G69</f>
        <v>-0.10860978082136219</v>
      </c>
      <c r="H6">
        <f>+Stationary!H69</f>
        <v>-0.32704973279345606</v>
      </c>
      <c r="I6">
        <f>+Stationary!I69</f>
        <v>4.218280664236429E-2</v>
      </c>
      <c r="J6">
        <f>+Stationary!J69</f>
        <v>-0.10172840146804585</v>
      </c>
      <c r="K6">
        <f>+Stationary!K69</f>
        <v>-0.17625711708935543</v>
      </c>
      <c r="L6">
        <f>+Stationary!L69</f>
        <v>-0.21843992373169524</v>
      </c>
      <c r="M6">
        <f>+Stationary!M69</f>
        <v>4.8478513175896296</v>
      </c>
      <c r="N6">
        <f>+Stationary!N69</f>
        <v>6.8084729816048295</v>
      </c>
      <c r="O6">
        <f>+Stationary!O69</f>
        <v>-6.5697750146543914</v>
      </c>
      <c r="P6">
        <f>+Stationary!P69</f>
        <v>-5.2005480175883125</v>
      </c>
      <c r="Q6">
        <f>+Stationary!Q69</f>
        <v>0.30110699484248471</v>
      </c>
      <c r="R6">
        <f>+Stationary!R69</f>
        <v>0.16802964451916635</v>
      </c>
      <c r="S6">
        <f>+Stationary!S69</f>
        <v>1.8745893228483912E-2</v>
      </c>
      <c r="T6">
        <f>+Stationary!T69</f>
        <v>0.14928375129068366</v>
      </c>
      <c r="U6">
        <f>+Stationary!U69</f>
        <v>-0.41913635229417423</v>
      </c>
      <c r="V6">
        <f>+Stationary!V69</f>
        <v>0.62555836520955999</v>
      </c>
      <c r="W6">
        <f>+Stationary!W69</f>
        <v>-77.639835873196944</v>
      </c>
      <c r="X6">
        <f>+Stationary!X69</f>
        <v>-0.58460334238284073</v>
      </c>
      <c r="Y6">
        <f>+Stationary!Y69</f>
        <v>-0.59498235523727316</v>
      </c>
      <c r="Z6">
        <f>+Stationary!AC69</f>
        <v>-1.2440622420343193</v>
      </c>
      <c r="AA6">
        <f>+Stationary!AD69</f>
        <v>1.4958501690763004</v>
      </c>
      <c r="AB6">
        <f>+Stationary!AE69</f>
        <v>0.36640264619168006</v>
      </c>
      <c r="AC6">
        <f t="shared" si="0"/>
        <v>-0.54242053574047644</v>
      </c>
    </row>
    <row r="7" spans="1:29">
      <c r="A7">
        <f t="shared" si="1"/>
        <v>2002.75</v>
      </c>
      <c r="B7">
        <f>+Stationary!B70</f>
        <v>0.11444531491817</v>
      </c>
      <c r="C7">
        <f>+Stationary!C70</f>
        <v>-0.24663853828815441</v>
      </c>
      <c r="D7">
        <f>+Stationary!D70</f>
        <v>2.2308636722855226</v>
      </c>
      <c r="E7">
        <f>+Stationary!E70</f>
        <v>2.18577392007046</v>
      </c>
      <c r="F7">
        <f>+Stationary!F70</f>
        <v>2.9855567037491255</v>
      </c>
      <c r="G7">
        <f>+Stationary!G70</f>
        <v>-1.3031907438916419</v>
      </c>
      <c r="H7">
        <f>+Stationary!H70</f>
        <v>-1.5026711910135557</v>
      </c>
      <c r="I7">
        <f>+Stationary!I70</f>
        <v>0.39666314610302533</v>
      </c>
      <c r="J7">
        <f>+Stationary!J70</f>
        <v>-0.25236195983453225</v>
      </c>
      <c r="K7">
        <f>+Stationary!K70</f>
        <v>-0.22556121803445495</v>
      </c>
      <c r="L7">
        <f>+Stationary!L70</f>
        <v>-0.62222436413749682</v>
      </c>
      <c r="M7">
        <f>+Stationary!M70</f>
        <v>5.6171682617448369</v>
      </c>
      <c r="N7">
        <f>+Stationary!N70</f>
        <v>1.3651966097810053</v>
      </c>
      <c r="O7">
        <f>+Stationary!O70</f>
        <v>-1.677486171092383</v>
      </c>
      <c r="P7">
        <f>+Stationary!P70</f>
        <v>0.16597369155650082</v>
      </c>
      <c r="Q7">
        <f>+Stationary!Q70</f>
        <v>-0.99170369335661235</v>
      </c>
      <c r="R7">
        <f>+Stationary!R70</f>
        <v>8.9805465740399937E-2</v>
      </c>
      <c r="S7">
        <f>+Stationary!S70</f>
        <v>-4.3140551339267641E-2</v>
      </c>
      <c r="T7">
        <f>+Stationary!T70</f>
        <v>0.1329460170796587</v>
      </c>
      <c r="U7">
        <f>+Stationary!U70</f>
        <v>-1.0175357738153821</v>
      </c>
      <c r="V7">
        <f>+Stationary!V70</f>
        <v>0.1742248420671435</v>
      </c>
      <c r="W7">
        <f>+Stationary!W70</f>
        <v>-75.986270900775594</v>
      </c>
      <c r="X7">
        <f>+Stationary!X70</f>
        <v>-0.67877218387535532</v>
      </c>
      <c r="Y7">
        <f>+Stationary!Y70</f>
        <v>-0.70504439557379583</v>
      </c>
      <c r="Z7">
        <f>+Stationary!AC70</f>
        <v>-1.0369138327721998</v>
      </c>
      <c r="AA7">
        <f>+Stationary!AD70</f>
        <v>1.7708677419713297</v>
      </c>
      <c r="AB7">
        <f>+Stationary!AE70</f>
        <v>0.33287999667163004</v>
      </c>
      <c r="AC7">
        <f t="shared" si="0"/>
        <v>-0.28210903777232998</v>
      </c>
    </row>
    <row r="8" spans="1:29">
      <c r="A8">
        <f t="shared" si="1"/>
        <v>2003</v>
      </c>
      <c r="B8">
        <f>+Stationary!B71</f>
        <v>-0.1417966100091107</v>
      </c>
      <c r="C8">
        <f>+Stationary!C71</f>
        <v>-0.40457877589619962</v>
      </c>
      <c r="D8">
        <f>+Stationary!D71</f>
        <v>5.3842224100126259</v>
      </c>
      <c r="E8">
        <f>+Stationary!E71</f>
        <v>4.7117107591748209</v>
      </c>
      <c r="F8">
        <f>+Stationary!F71</f>
        <v>3.344400584609275</v>
      </c>
      <c r="G8">
        <f>+Stationary!G71</f>
        <v>1.8858986691077551E-2</v>
      </c>
      <c r="H8">
        <f>+Stationary!H71</f>
        <v>3.3644389948164592</v>
      </c>
      <c r="I8">
        <f>+Stationary!I71</f>
        <v>0.42167526316250059</v>
      </c>
      <c r="J8">
        <f>+Stationary!J71</f>
        <v>-0.14365208181985334</v>
      </c>
      <c r="K8">
        <f>+Stationary!K71</f>
        <v>-0.28063802382667713</v>
      </c>
      <c r="L8">
        <f>+Stationary!L71</f>
        <v>-0.70231328698920326</v>
      </c>
      <c r="M8">
        <f>+Stationary!M71</f>
        <v>12.262193644077229</v>
      </c>
      <c r="N8">
        <f>+Stationary!N71</f>
        <v>2.1635107860114466</v>
      </c>
      <c r="O8">
        <f>+Stationary!O71</f>
        <v>-0.13558356981412345</v>
      </c>
      <c r="P8">
        <f>+Stationary!P71</f>
        <v>1.5726111775006102</v>
      </c>
      <c r="Q8">
        <f>+Stationary!Q71</f>
        <v>-2.3547595071208889</v>
      </c>
      <c r="R8">
        <f>+Stationary!R71</f>
        <v>-4.4596735874226301E-2</v>
      </c>
      <c r="S8">
        <f>+Stationary!S71</f>
        <v>-9.8972662747531803E-2</v>
      </c>
      <c r="T8">
        <f>+Stationary!T71</f>
        <v>5.4375926873310776E-2</v>
      </c>
      <c r="U8">
        <f>+Stationary!U71</f>
        <v>-1.5362377042995945</v>
      </c>
      <c r="V8">
        <f>+Stationary!V71</f>
        <v>4.0403564615804903</v>
      </c>
      <c r="W8">
        <f>+Stationary!W71</f>
        <v>-73.861153253711848</v>
      </c>
      <c r="X8">
        <f>+Stationary!X71</f>
        <v>-0.75598174377191807</v>
      </c>
      <c r="Y8">
        <f>+Stationary!Y71</f>
        <v>-0.75112781546882246</v>
      </c>
      <c r="Z8">
        <f>+Stationary!AC71</f>
        <v>-1.8279154352172018</v>
      </c>
      <c r="AA8">
        <f>+Stationary!AD71</f>
        <v>1.6617816962935805</v>
      </c>
      <c r="AB8">
        <f>+Stationary!AE71</f>
        <v>0.33586464765714008</v>
      </c>
      <c r="AC8">
        <f t="shared" si="0"/>
        <v>-0.33430648060941748</v>
      </c>
    </row>
    <row r="9" spans="1:29">
      <c r="A9">
        <f t="shared" si="1"/>
        <v>2003.25</v>
      </c>
      <c r="B9">
        <f>+Stationary!B72</f>
        <v>-0.1750755969349328</v>
      </c>
      <c r="C9">
        <f>+Stationary!C72</f>
        <v>-0.15469145508827076</v>
      </c>
      <c r="D9">
        <f>+Stationary!D72</f>
        <v>3.5757458035095624</v>
      </c>
      <c r="E9">
        <f>+Stationary!E72</f>
        <v>2.8740993048879773</v>
      </c>
      <c r="F9">
        <f>+Stationary!F72</f>
        <v>2.0900035847548679</v>
      </c>
      <c r="G9">
        <f>+Stationary!G72</f>
        <v>7.4413437645964198E-2</v>
      </c>
      <c r="H9">
        <f>+Stationary!H72</f>
        <v>0.72870103320101154</v>
      </c>
      <c r="I9">
        <f>+Stationary!I72</f>
        <v>-0.47709478221485002</v>
      </c>
      <c r="J9">
        <f>+Stationary!J72</f>
        <v>0.17973440303718224</v>
      </c>
      <c r="K9">
        <f>+Stationary!K72</f>
        <v>-0.28631458936674381</v>
      </c>
      <c r="L9">
        <f>+Stationary!L72</f>
        <v>0.19078019284807049</v>
      </c>
      <c r="M9">
        <f>+Stationary!M72</f>
        <v>11.673131867906704</v>
      </c>
      <c r="N9">
        <f>+Stationary!N72</f>
        <v>-3.8645199144863973</v>
      </c>
      <c r="O9">
        <f>+Stationary!O72</f>
        <v>-1.237418577404366</v>
      </c>
      <c r="P9">
        <f>+Stationary!P72</f>
        <v>-0.96665603382680843</v>
      </c>
      <c r="Q9">
        <f>+Stationary!Q72</f>
        <v>-3.3639354915326294</v>
      </c>
      <c r="R9">
        <f>+Stationary!R72</f>
        <v>-0.15260321266933452</v>
      </c>
      <c r="S9">
        <f>+Stationary!S72</f>
        <v>-0.12322696741060152</v>
      </c>
      <c r="T9">
        <f>+Stationary!T72</f>
        <v>-2.9376245258729172E-2</v>
      </c>
      <c r="U9">
        <f>+Stationary!U72</f>
        <v>-1.7615065577457472</v>
      </c>
      <c r="V9">
        <f>+Stationary!V72</f>
        <v>3.1403169056696427</v>
      </c>
      <c r="W9">
        <f>+Stationary!W72</f>
        <v>-79.025575804671291</v>
      </c>
      <c r="X9">
        <f>+Stationary!X72</f>
        <v>-0.18630568824849103</v>
      </c>
      <c r="Y9">
        <f>+Stationary!Y72</f>
        <v>-0.2407133356969301</v>
      </c>
      <c r="Z9">
        <f>+Stationary!AC72</f>
        <v>-1.427760387076578</v>
      </c>
      <c r="AA9">
        <f>+Stationary!AD72</f>
        <v>1.4012689234357403</v>
      </c>
      <c r="AB9">
        <f>+Stationary!AE72</f>
        <v>0.25006130324369003</v>
      </c>
      <c r="AC9">
        <f t="shared" si="0"/>
        <v>-0.66340047046334105</v>
      </c>
    </row>
    <row r="10" spans="1:29">
      <c r="A10">
        <f t="shared" si="1"/>
        <v>2003.5</v>
      </c>
      <c r="B10">
        <f>+Stationary!B73</f>
        <v>-0.24765581117010671</v>
      </c>
      <c r="C10">
        <f>+Stationary!C73</f>
        <v>-0.30700867683538213</v>
      </c>
      <c r="D10">
        <f>+Stationary!D73</f>
        <v>2.4528173673527363</v>
      </c>
      <c r="E10">
        <f>+Stationary!E73</f>
        <v>1.9118105855536669</v>
      </c>
      <c r="F10">
        <f>+Stationary!F73</f>
        <v>1.2687600046624539</v>
      </c>
      <c r="G10">
        <f>+Stationary!G73</f>
        <v>0.16546308520147202</v>
      </c>
      <c r="H10">
        <f>+Stationary!H73</f>
        <v>-4.9946524493839357</v>
      </c>
      <c r="I10">
        <f>+Stationary!I73</f>
        <v>-1.0361993629525847</v>
      </c>
      <c r="J10">
        <f>+Stationary!J73</f>
        <v>-1.0469471859990005</v>
      </c>
      <c r="K10">
        <f>+Stationary!K73</f>
        <v>-0.28631458936674381</v>
      </c>
      <c r="L10">
        <f>+Stationary!L73</f>
        <v>0.74988477358583205</v>
      </c>
      <c r="M10">
        <f>+Stationary!M73</f>
        <v>9.8463965773200357</v>
      </c>
      <c r="N10">
        <f>+Stationary!N73</f>
        <v>-2.6199925211202846</v>
      </c>
      <c r="O10">
        <f>+Stationary!O73</f>
        <v>-2.4179913500044465</v>
      </c>
      <c r="P10">
        <f>+Stationary!P73</f>
        <v>-2.9673983055684503</v>
      </c>
      <c r="Q10">
        <f>+Stationary!Q73</f>
        <v>-3.7326083870138973</v>
      </c>
      <c r="R10">
        <f>+Stationary!R73</f>
        <v>-0.21818256377647061</v>
      </c>
      <c r="S10">
        <f>+Stationary!S73</f>
        <v>-0.14929623522499197</v>
      </c>
      <c r="T10">
        <f>+Stationary!T73</f>
        <v>-6.8886328551479858E-2</v>
      </c>
      <c r="U10">
        <f>+Stationary!U73</f>
        <v>-1.2451509917626709</v>
      </c>
      <c r="V10">
        <f>+Stationary!V73</f>
        <v>-0.11663111093558975</v>
      </c>
      <c r="W10">
        <f>+Stationary!W73</f>
        <v>-72.924490402799222</v>
      </c>
      <c r="X10">
        <f>+Stationary!X73</f>
        <v>0.50094093547048235</v>
      </c>
      <c r="Y10">
        <f>+Stationary!Y73</f>
        <v>0.38517226757703782</v>
      </c>
      <c r="Z10">
        <f>+Stationary!AC73</f>
        <v>-0.38219026858833161</v>
      </c>
      <c r="AA10">
        <f>+Stationary!AD73</f>
        <v>1.4047701366057197</v>
      </c>
      <c r="AB10">
        <f>+Stationary!AE73</f>
        <v>0.31318616250434994</v>
      </c>
      <c r="AC10">
        <f t="shared" si="0"/>
        <v>-0.53525842748210239</v>
      </c>
    </row>
    <row r="11" spans="1:29">
      <c r="A11">
        <f t="shared" si="1"/>
        <v>2003.75</v>
      </c>
      <c r="B11">
        <f>+Stationary!B74</f>
        <v>-7.1859564076122262E-2</v>
      </c>
      <c r="C11">
        <f>+Stationary!C74</f>
        <v>0.13403270228235264</v>
      </c>
      <c r="D11">
        <f>+Stationary!D74</f>
        <v>-9.0927451865354669E-3</v>
      </c>
      <c r="E11">
        <f>+Stationary!E74</f>
        <v>-0.7830653079761305</v>
      </c>
      <c r="F11">
        <f>+Stationary!F74</f>
        <v>-0.97740647393197833</v>
      </c>
      <c r="G11">
        <f>+Stationary!G74</f>
        <v>0.44345144747011611</v>
      </c>
      <c r="H11">
        <f>+Stationary!H74</f>
        <v>-0.52736070336033092</v>
      </c>
      <c r="I11">
        <f>+Stationary!I74</f>
        <v>-1.1264779793772397</v>
      </c>
      <c r="J11">
        <f>+Stationary!J74</f>
        <v>-0.12008670398053478</v>
      </c>
      <c r="K11">
        <f>+Stationary!K74</f>
        <v>-0.3106573371517678</v>
      </c>
      <c r="L11">
        <f>+Stationary!L74</f>
        <v>0.81582064222547979</v>
      </c>
      <c r="M11">
        <f>+Stationary!M74</f>
        <v>2.4581069289917536</v>
      </c>
      <c r="N11">
        <f>+Stationary!N74</f>
        <v>-10.562112848452809</v>
      </c>
      <c r="O11">
        <f>+Stationary!O74</f>
        <v>-0.1374100964382361</v>
      </c>
      <c r="P11">
        <f>+Stationary!P74</f>
        <v>-1.3588625185426364</v>
      </c>
      <c r="Q11">
        <f>+Stationary!Q74</f>
        <v>-3.4112886078805786</v>
      </c>
      <c r="R11">
        <f>+Stationary!R74</f>
        <v>-0.27307971508546702</v>
      </c>
      <c r="S11">
        <f>+Stationary!S74</f>
        <v>-0.13985602547896026</v>
      </c>
      <c r="T11">
        <f>+Stationary!T74</f>
        <v>-0.13322368960651007</v>
      </c>
      <c r="U11">
        <f>+Stationary!U74</f>
        <v>-0.76478666783799554</v>
      </c>
      <c r="V11">
        <f>+Stationary!V74</f>
        <v>2.1012552378245779</v>
      </c>
      <c r="W11">
        <f>+Stationary!W74</f>
        <v>-59.595836942498295</v>
      </c>
      <c r="X11">
        <f>+Stationary!X74</f>
        <v>0.65300848008724532</v>
      </c>
      <c r="Y11">
        <f>+Stationary!Y74</f>
        <v>0.54268225685283256</v>
      </c>
      <c r="Z11">
        <f>+Stationary!AC74</f>
        <v>-0.6289853624649826</v>
      </c>
      <c r="AA11">
        <f>+Stationary!AD74</f>
        <v>1.4844271903365414</v>
      </c>
      <c r="AB11">
        <f>+Stationary!AE74</f>
        <v>0.42972214255769003</v>
      </c>
      <c r="AC11">
        <f t="shared" si="0"/>
        <v>-0.47346949928999438</v>
      </c>
    </row>
    <row r="12" spans="1:29">
      <c r="A12">
        <f t="shared" si="1"/>
        <v>2004</v>
      </c>
      <c r="B12">
        <f>+Stationary!B75</f>
        <v>1.4667179577747036</v>
      </c>
      <c r="C12">
        <f>+Stationary!C75</f>
        <v>1.0604355373174865</v>
      </c>
      <c r="D12">
        <f>+Stationary!D75</f>
        <v>1.5845783708668932</v>
      </c>
      <c r="E12">
        <f>+Stationary!E75</f>
        <v>1.374046483089387</v>
      </c>
      <c r="F12">
        <f>+Stationary!F75</f>
        <v>1.9716260916984538</v>
      </c>
      <c r="G12">
        <f>+Stationary!G75</f>
        <v>0.69112393645077086</v>
      </c>
      <c r="H12">
        <f>+Stationary!H75</f>
        <v>1.018562018877083</v>
      </c>
      <c r="I12">
        <f>+Stationary!I75</f>
        <v>-0.48715907556182858</v>
      </c>
      <c r="J12">
        <f>+Stationary!J75</f>
        <v>-0.59144138053073003</v>
      </c>
      <c r="K12">
        <f>+Stationary!K75</f>
        <v>-0.52098923716913492</v>
      </c>
      <c r="L12">
        <f>+Stationary!L75</f>
        <v>-3.3830161607248693E-2</v>
      </c>
      <c r="M12">
        <f>+Stationary!M75</f>
        <v>-0.68835935757738298</v>
      </c>
      <c r="N12">
        <f>+Stationary!N75</f>
        <v>-6.5079787180768456</v>
      </c>
      <c r="O12">
        <f>+Stationary!O75</f>
        <v>5.3948446783474147</v>
      </c>
      <c r="P12">
        <f>+Stationary!P75</f>
        <v>6.4695037243609832</v>
      </c>
      <c r="Q12">
        <f>+Stationary!Q75</f>
        <v>-2.88770290981779</v>
      </c>
      <c r="R12">
        <f>+Stationary!R75</f>
        <v>-0.28102720399915826</v>
      </c>
      <c r="S12">
        <f>+Stationary!S75</f>
        <v>-0.15110689706131147</v>
      </c>
      <c r="T12">
        <f>+Stationary!T75</f>
        <v>-0.12992030693784926</v>
      </c>
      <c r="U12">
        <f>+Stationary!U75</f>
        <v>-0.40264415762595718</v>
      </c>
      <c r="V12">
        <f>+Stationary!V75</f>
        <v>2.1166635216116774</v>
      </c>
      <c r="W12">
        <f>+Stationary!W75</f>
        <v>-34.134643396364538</v>
      </c>
      <c r="X12">
        <f>+Stationary!X75</f>
        <v>-0.26487773178021268</v>
      </c>
      <c r="Y12">
        <f>+Stationary!Y75</f>
        <v>-0.40687397100955891</v>
      </c>
      <c r="Z12">
        <f>+Stationary!AC75</f>
        <v>0.32270179238862617</v>
      </c>
      <c r="AA12">
        <f>+Stationary!AD75</f>
        <v>1.5839000207913809</v>
      </c>
      <c r="AB12">
        <f>+Stationary!AE75</f>
        <v>0.41706369086232997</v>
      </c>
      <c r="AC12">
        <f t="shared" si="0"/>
        <v>-0.75203680734204126</v>
      </c>
    </row>
    <row r="13" spans="1:29">
      <c r="A13">
        <f t="shared" si="1"/>
        <v>2004.25</v>
      </c>
      <c r="B13">
        <f>+Stationary!B76</f>
        <v>0.55633323075289665</v>
      </c>
      <c r="C13">
        <f>+Stationary!C76</f>
        <v>0.17741694213452597</v>
      </c>
      <c r="D13">
        <f>+Stationary!D76</f>
        <v>4.6481492355587761</v>
      </c>
      <c r="E13">
        <f>+Stationary!E76</f>
        <v>3.9515116861423394</v>
      </c>
      <c r="F13">
        <f>+Stationary!F76</f>
        <v>4.670196897716778</v>
      </c>
      <c r="G13">
        <f>+Stationary!G76</f>
        <v>1.4059669014893132</v>
      </c>
      <c r="H13">
        <f>+Stationary!H76</f>
        <v>3.6663815010946115</v>
      </c>
      <c r="I13">
        <f>+Stationary!I76</f>
        <v>-0.14770603809548677</v>
      </c>
      <c r="J13">
        <f>+Stationary!J76</f>
        <v>-7.1538897231812615E-2</v>
      </c>
      <c r="K13">
        <f>+Stationary!K76</f>
        <v>-0.53081531570773488</v>
      </c>
      <c r="L13">
        <f>+Stationary!L76</f>
        <v>-0.38310927761233138</v>
      </c>
      <c r="M13">
        <f>+Stationary!M76</f>
        <v>5.8644695430114098</v>
      </c>
      <c r="N13">
        <f>+Stationary!N76</f>
        <v>6.485843933742963</v>
      </c>
      <c r="O13">
        <f>+Stationary!O76</f>
        <v>5.5571345168601809</v>
      </c>
      <c r="P13">
        <f>+Stationary!P76</f>
        <v>3.6242105931866204</v>
      </c>
      <c r="Q13">
        <f>+Stationary!Q76</f>
        <v>-2.0902795064214388</v>
      </c>
      <c r="R13">
        <f>+Stationary!R76</f>
        <v>-0.23786518924450839</v>
      </c>
      <c r="S13">
        <f>+Stationary!S76</f>
        <v>-0.10464149963800473</v>
      </c>
      <c r="T13">
        <f>+Stationary!T76</f>
        <v>-0.13322368960651007</v>
      </c>
      <c r="U13">
        <f>+Stationary!U76</f>
        <v>-0.56848052110416347</v>
      </c>
      <c r="V13">
        <f>+Stationary!V76</f>
        <v>0.11323411690004526</v>
      </c>
      <c r="W13">
        <f>+Stationary!W76</f>
        <v>-32.757274387808025</v>
      </c>
      <c r="X13">
        <f>+Stationary!X76</f>
        <v>-0.64735680529992745</v>
      </c>
      <c r="Y13">
        <f>+Stationary!Y76</f>
        <v>-0.81483359439382752</v>
      </c>
      <c r="Z13">
        <f>+Stationary!AC76</f>
        <v>-1.4151255783237779</v>
      </c>
      <c r="AA13">
        <f>+Stationary!AD76</f>
        <v>2.1048139586700803</v>
      </c>
      <c r="AB13">
        <f>+Stationary!AE76</f>
        <v>0.40045200547713011</v>
      </c>
      <c r="AC13">
        <f t="shared" si="0"/>
        <v>-0.79506284339541422</v>
      </c>
    </row>
    <row r="14" spans="1:29">
      <c r="A14">
        <f>+A13+0.25</f>
        <v>2004.5</v>
      </c>
      <c r="B14">
        <f>+Stationary!B77</f>
        <v>1.9916402605621486</v>
      </c>
      <c r="C14">
        <f>+Stationary!C77</f>
        <v>2.268808552959781</v>
      </c>
      <c r="D14">
        <f>+Stationary!D77</f>
        <v>6.0180607282056826</v>
      </c>
      <c r="E14">
        <f>+Stationary!E77</f>
        <v>5.2144411667636632</v>
      </c>
      <c r="F14">
        <f>+Stationary!F77</f>
        <v>5.2042776898135799</v>
      </c>
      <c r="G14">
        <f>+Stationary!G77</f>
        <v>0.83968587174879028</v>
      </c>
      <c r="H14">
        <f>+Stationary!H77</f>
        <v>4.4227032269794568</v>
      </c>
      <c r="I14">
        <f>+Stationary!I77</f>
        <v>-0.1729103360421661</v>
      </c>
      <c r="J14">
        <f>+Stationary!J77</f>
        <v>-9.7162457204300057E-2</v>
      </c>
      <c r="K14">
        <f>+Stationary!K77</f>
        <v>-0.51525914104214543</v>
      </c>
      <c r="L14">
        <f>+Stationary!L77</f>
        <v>-0.34234880499993509</v>
      </c>
      <c r="M14">
        <f>+Stationary!M77</f>
        <v>6.8027768563222253</v>
      </c>
      <c r="N14">
        <f>+Stationary!N77</f>
        <v>-0.3009470715827689</v>
      </c>
      <c r="O14">
        <f>+Stationary!O77</f>
        <v>3.6819048860537276</v>
      </c>
      <c r="P14">
        <f>+Stationary!P77</f>
        <v>0.24184284650140819</v>
      </c>
      <c r="Q14">
        <f>+Stationary!Q77</f>
        <v>-1.6122586839780979</v>
      </c>
      <c r="R14">
        <f>+Stationary!R77</f>
        <v>-0.16139683655492887</v>
      </c>
      <c r="S14">
        <f>+Stationary!S77</f>
        <v>4.8847091081030691E-3</v>
      </c>
      <c r="T14">
        <f>+Stationary!T77</f>
        <v>-0.1662815456630326</v>
      </c>
      <c r="U14">
        <f>+Stationary!U77</f>
        <v>-0.58316377879367565</v>
      </c>
      <c r="V14">
        <f>+Stationary!V77</f>
        <v>1.3861064221125365</v>
      </c>
      <c r="W14">
        <f>+Stationary!W77</f>
        <v>-32.658143390677481</v>
      </c>
      <c r="X14">
        <f>+Stationary!X77</f>
        <v>-0.55697424809848695</v>
      </c>
      <c r="Y14">
        <f>+Stationary!Y77</f>
        <v>-0.61709270852223852</v>
      </c>
      <c r="Z14">
        <f>+Stationary!AC77</f>
        <v>0.18235315924552964</v>
      </c>
      <c r="AA14">
        <f>+Stationary!AD77</f>
        <v>2.0943598512219808</v>
      </c>
      <c r="AB14">
        <f>+Stationary!AE77</f>
        <v>0.63577947633714005</v>
      </c>
      <c r="AC14">
        <f t="shared" si="0"/>
        <v>-0.72988458414065305</v>
      </c>
    </row>
    <row r="15" spans="1:29">
      <c r="A15">
        <f t="shared" si="1"/>
        <v>2004.75</v>
      </c>
      <c r="B15">
        <f>+Stationary!B78</f>
        <v>0.69084929317368304</v>
      </c>
      <c r="C15">
        <f>+Stationary!C78</f>
        <v>1.0537247990178553</v>
      </c>
      <c r="D15">
        <f>+Stationary!D78</f>
        <v>3.1920015048006007</v>
      </c>
      <c r="E15">
        <f>+Stationary!E78</f>
        <v>3.1772490033524718</v>
      </c>
      <c r="F15">
        <f>+Stationary!F78</f>
        <v>3.4795384597180146</v>
      </c>
      <c r="G15">
        <f>+Stationary!G78</f>
        <v>0.73965889962635467</v>
      </c>
      <c r="H15">
        <f>+Stationary!H78</f>
        <v>3.6216629715107578</v>
      </c>
      <c r="I15">
        <f>+Stationary!I78</f>
        <v>-0.22928651728042626</v>
      </c>
      <c r="J15">
        <f>+Stationary!J78</f>
        <v>-0.17701396877314035</v>
      </c>
      <c r="K15">
        <f>+Stationary!K78</f>
        <v>-0.43680719381719058</v>
      </c>
      <c r="L15">
        <f>+Stationary!L78</f>
        <v>-0.2075206765367639</v>
      </c>
      <c r="M15">
        <f>+Stationary!M78</f>
        <v>4.2914385243836932</v>
      </c>
      <c r="N15">
        <f>+Stationary!N78</f>
        <v>-6.0303712616601501</v>
      </c>
      <c r="O15">
        <f>+Stationary!O78</f>
        <v>2.97861511079984</v>
      </c>
      <c r="P15">
        <f>+Stationary!P78</f>
        <v>0.79316207047198017</v>
      </c>
      <c r="Q15">
        <f>+Stationary!Q78</f>
        <v>-1.5955155701101376</v>
      </c>
      <c r="R15">
        <f>+Stationary!R78</f>
        <v>-3.7685277901350567E-2</v>
      </c>
      <c r="S15">
        <f>+Stationary!S78</f>
        <v>0.13769484682950234</v>
      </c>
      <c r="T15">
        <f>+Stationary!T78</f>
        <v>-0.17538012473084696</v>
      </c>
      <c r="U15">
        <f>+Stationary!U78</f>
        <v>-0.46998079441459595</v>
      </c>
      <c r="V15">
        <f>+Stationary!V78</f>
        <v>3.0575819667660369</v>
      </c>
      <c r="W15">
        <f>+Stationary!W78</f>
        <v>-28.158555908427502</v>
      </c>
      <c r="X15">
        <f>+Stationary!X78</f>
        <v>-0.32994269822668354</v>
      </c>
      <c r="Y15">
        <f>+Stationary!Y78</f>
        <v>-0.35077401602596836</v>
      </c>
      <c r="Z15">
        <f>+Stationary!AC78</f>
        <v>-1.365488560771853</v>
      </c>
      <c r="AA15">
        <f>+Stationary!AD78</f>
        <v>1.9201289071789613</v>
      </c>
      <c r="AB15">
        <f>+Stationary!AE78</f>
        <v>0.17982610723577008</v>
      </c>
      <c r="AC15">
        <f t="shared" si="0"/>
        <v>-0.5592292155071098</v>
      </c>
    </row>
    <row r="16" spans="1:29">
      <c r="A16">
        <f t="shared" si="1"/>
        <v>2005</v>
      </c>
      <c r="B16">
        <f>+Stationary!B79</f>
        <v>-0.67082385493138619</v>
      </c>
      <c r="C16">
        <f>+Stationary!C79</f>
        <v>-0.37884910611725964</v>
      </c>
      <c r="D16">
        <f>+Stationary!D79</f>
        <v>-1.0797646814812651</v>
      </c>
      <c r="E16">
        <f>+Stationary!E79</f>
        <v>-1.3821987196886312</v>
      </c>
      <c r="F16">
        <f>+Stationary!F79</f>
        <v>-0.41406775064569956</v>
      </c>
      <c r="G16">
        <f>+Stationary!G79</f>
        <v>0.35098843088888154</v>
      </c>
      <c r="H16">
        <f>+Stationary!H79</f>
        <v>4.4853297271314423</v>
      </c>
      <c r="I16">
        <f>+Stationary!I79</f>
        <v>-0.35251250285419788</v>
      </c>
      <c r="J16">
        <f>+Stationary!J79</f>
        <v>-0.21614851521436218</v>
      </c>
      <c r="K16">
        <f>+Stationary!K79</f>
        <v>-0.32121322668287389</v>
      </c>
      <c r="L16">
        <f>+Stationary!L79</f>
        <v>3.1299276171329354E-2</v>
      </c>
      <c r="M16">
        <f>+Stationary!M79</f>
        <v>3.7099426690259065</v>
      </c>
      <c r="N16">
        <f>+Stationary!N79</f>
        <v>-2.7921969241694988</v>
      </c>
      <c r="O16">
        <f>+Stationary!O79</f>
        <v>3.79903493738537</v>
      </c>
      <c r="P16">
        <f>+Stationary!P79</f>
        <v>2.8415840223328548</v>
      </c>
      <c r="Q16">
        <f>+Stationary!Q79</f>
        <v>-1.3320986046257985</v>
      </c>
      <c r="R16">
        <f>+Stationary!R79</f>
        <v>6.997602394052993E-2</v>
      </c>
      <c r="S16">
        <f>+Stationary!S79</f>
        <v>0.27018729890508525</v>
      </c>
      <c r="T16">
        <f>+Stationary!T79</f>
        <v>-0.20021127496455388</v>
      </c>
      <c r="U16">
        <f>+Stationary!U79</f>
        <v>-0.55663070391273095</v>
      </c>
      <c r="V16">
        <f>+Stationary!V79</f>
        <v>1.0255422117224346</v>
      </c>
      <c r="W16">
        <f>+Stationary!W79</f>
        <v>-24.351898190566033</v>
      </c>
      <c r="X16">
        <f>+Stationary!X79</f>
        <v>0.43653835880570302</v>
      </c>
      <c r="Y16">
        <f>+Stationary!Y79</f>
        <v>0.41275950964441066</v>
      </c>
      <c r="Z16">
        <f>+Stationary!AC79</f>
        <v>-2.7563215604061622</v>
      </c>
      <c r="AA16">
        <f>+Stationary!AD79</f>
        <v>1.4904063141786796</v>
      </c>
      <c r="AB16">
        <f>+Stationary!AE79</f>
        <v>0.4526636258344201</v>
      </c>
      <c r="AC16">
        <f t="shared" si="0"/>
        <v>8.4025855951505135E-2</v>
      </c>
    </row>
    <row r="17" spans="1:29">
      <c r="A17">
        <f t="shared" si="1"/>
        <v>2005.25</v>
      </c>
      <c r="B17">
        <f>+Stationary!B80</f>
        <v>0.80369017839116308</v>
      </c>
      <c r="C17">
        <f>+Stationary!C80</f>
        <v>1.7179560914030088</v>
      </c>
      <c r="D17">
        <f>+Stationary!D80</f>
        <v>-6.9605626190518706</v>
      </c>
      <c r="E17">
        <f>+Stationary!E80</f>
        <v>-6.5024388150645791</v>
      </c>
      <c r="F17">
        <f>+Stationary!F80</f>
        <v>-4.7668493010669408</v>
      </c>
      <c r="G17">
        <f>+Stationary!G80</f>
        <v>0.62517596337435188</v>
      </c>
      <c r="H17">
        <f>+Stationary!H80</f>
        <v>4.6723322980594721</v>
      </c>
      <c r="I17">
        <f>+Stationary!I80</f>
        <v>0.2805317294946249</v>
      </c>
      <c r="J17">
        <f>+Stationary!J80</f>
        <v>0.12622324633253801</v>
      </c>
      <c r="K17">
        <f>+Stationary!K80</f>
        <v>-0.19887643552903511</v>
      </c>
      <c r="L17">
        <f>+Stationary!L80</f>
        <v>-0.47940816502367956</v>
      </c>
      <c r="M17">
        <f>+Stationary!M80</f>
        <v>3.916683326726627</v>
      </c>
      <c r="N17">
        <f>+Stationary!N80</f>
        <v>0.29414864116628081</v>
      </c>
      <c r="O17">
        <f>+Stationary!O80</f>
        <v>4.1455766863830323</v>
      </c>
      <c r="P17">
        <f>+Stationary!P80</f>
        <v>2.7146596712831963</v>
      </c>
      <c r="Q17">
        <f>+Stationary!Q80</f>
        <v>-0.82237138133518783</v>
      </c>
      <c r="R17">
        <f>+Stationary!R80</f>
        <v>0.19337322868829598</v>
      </c>
      <c r="S17">
        <f>+Stationary!S80</f>
        <v>0.37868285409581931</v>
      </c>
      <c r="T17">
        <f>+Stationary!T80</f>
        <v>-0.1853096254075155</v>
      </c>
      <c r="U17">
        <f>+Stationary!U80</f>
        <v>-0.11111232526741333</v>
      </c>
      <c r="V17">
        <f>+Stationary!V80</f>
        <v>0.58405308887540719</v>
      </c>
      <c r="W17">
        <f>+Stationary!W80</f>
        <v>-21.935018216676156</v>
      </c>
      <c r="X17">
        <f>+Stationary!X80</f>
        <v>-2.3342469410205346E-2</v>
      </c>
      <c r="Y17">
        <f>+Stationary!Y80</f>
        <v>2.2178480070288775E-2</v>
      </c>
      <c r="Z17">
        <f>+Stationary!AC80</f>
        <v>-2.648363892364209</v>
      </c>
      <c r="AA17">
        <f>+Stationary!AD80</f>
        <v>1.2824723945303909</v>
      </c>
      <c r="AB17">
        <f>+Stationary!AE80</f>
        <v>0.4787543114336501</v>
      </c>
      <c r="AC17">
        <f t="shared" si="0"/>
        <v>0.25718926008441956</v>
      </c>
    </row>
    <row r="18" spans="1:29">
      <c r="A18">
        <f t="shared" si="1"/>
        <v>2005.5</v>
      </c>
      <c r="B18">
        <f>+Stationary!B81</f>
        <v>1.1154786378037174</v>
      </c>
      <c r="C18">
        <f>+Stationary!C81</f>
        <v>0.57823962333142553</v>
      </c>
      <c r="D18">
        <f>+Stationary!D81</f>
        <v>-0.17093711890061059</v>
      </c>
      <c r="E18">
        <f>+Stationary!E81</f>
        <v>-0.2531032449032864</v>
      </c>
      <c r="F18">
        <f>+Stationary!F81</f>
        <v>1.6207588567488074</v>
      </c>
      <c r="G18">
        <f>+Stationary!G81</f>
        <v>1.2889974458220537</v>
      </c>
      <c r="H18">
        <f>+Stationary!H81</f>
        <v>2.4228302681096485</v>
      </c>
      <c r="I18">
        <f>+Stationary!I81</f>
        <v>0.17454828470677552</v>
      </c>
      <c r="J18">
        <f>+Stationary!J81</f>
        <v>-6.8942431505122914E-2</v>
      </c>
      <c r="K18">
        <f>+Stationary!K81</f>
        <v>-6.5878104736324938E-2</v>
      </c>
      <c r="L18">
        <f>+Stationary!L81</f>
        <v>-0.24042638944308112</v>
      </c>
      <c r="M18">
        <f>+Stationary!M81</f>
        <v>-1.4425700824942851</v>
      </c>
      <c r="N18">
        <f>+Stationary!N81</f>
        <v>-5.272212272221477</v>
      </c>
      <c r="O18">
        <f>+Stationary!O81</f>
        <v>0.91649066418013714</v>
      </c>
      <c r="P18">
        <f>+Stationary!P81</f>
        <v>-1.1619129818521523</v>
      </c>
      <c r="Q18">
        <f>+Stationary!Q81</f>
        <v>-0.80527590816473094</v>
      </c>
      <c r="R18">
        <f>+Stationary!R81</f>
        <v>0.28059978254228901</v>
      </c>
      <c r="S18">
        <f>+Stationary!S81</f>
        <v>0.49655021871525135</v>
      </c>
      <c r="T18">
        <f>+Stationary!T81</f>
        <v>-0.21595043617295323</v>
      </c>
      <c r="U18">
        <f>+Stationary!U81</f>
        <v>-7.5906173696751011E-2</v>
      </c>
      <c r="V18">
        <f>+Stationary!V81</f>
        <v>0.50707848998709415</v>
      </c>
      <c r="W18">
        <f>+Stationary!W81</f>
        <v>-12.798821424474113</v>
      </c>
      <c r="X18">
        <f>+Stationary!X81</f>
        <v>-9.7134411273393617E-2</v>
      </c>
      <c r="Y18">
        <f>+Stationary!Y81</f>
        <v>-0.14275096089799788</v>
      </c>
      <c r="Z18">
        <f>+Stationary!AC81</f>
        <v>-1.5935394600677668</v>
      </c>
      <c r="AA18">
        <f>+Stationary!AD81</f>
        <v>1.1776937237728013</v>
      </c>
      <c r="AB18">
        <f>+Stationary!AE81</f>
        <v>0.46558432274468009</v>
      </c>
      <c r="AC18">
        <f t="shared" si="0"/>
        <v>7.7413873433381908E-2</v>
      </c>
    </row>
    <row r="19" spans="1:29">
      <c r="A19">
        <f t="shared" si="1"/>
        <v>2005.75</v>
      </c>
      <c r="B19">
        <f>+Stationary!B82</f>
        <v>-2.7204396735542979E-2</v>
      </c>
      <c r="C19">
        <f>+Stationary!C82</f>
        <v>-0.10427075264732544</v>
      </c>
      <c r="D19">
        <f>+Stationary!D82</f>
        <v>-0.24186209130812131</v>
      </c>
      <c r="E19">
        <f>+Stationary!E82</f>
        <v>-0.55830570681314384</v>
      </c>
      <c r="F19">
        <f>+Stationary!F82</f>
        <v>1.4228619651664758</v>
      </c>
      <c r="G19">
        <f>+Stationary!G82</f>
        <v>0.35690909219517275</v>
      </c>
      <c r="H19">
        <f>+Stationary!H82</f>
        <v>-0.18276399118595887</v>
      </c>
      <c r="I19">
        <f>+Stationary!I82</f>
        <v>0.33821970125309375</v>
      </c>
      <c r="J19">
        <f>+Stationary!J82</f>
        <v>6.3317090927464403E-2</v>
      </c>
      <c r="K19">
        <f>+Stationary!K82</f>
        <v>0.10397256783091202</v>
      </c>
      <c r="L19">
        <f>+Stationary!L82</f>
        <v>-0.23424713342221282</v>
      </c>
      <c r="M19">
        <f>+Stationary!M82</f>
        <v>-7.0198677774221778</v>
      </c>
      <c r="N19">
        <f>+Stationary!N82</f>
        <v>-5.159619260282966</v>
      </c>
      <c r="O19">
        <f>+Stationary!O82</f>
        <v>4.2520043036678175</v>
      </c>
      <c r="P19">
        <f>+Stationary!P82</f>
        <v>2.2070663573911742</v>
      </c>
      <c r="Q19">
        <f>+Stationary!Q82</f>
        <v>-0.54589312892517228</v>
      </c>
      <c r="R19">
        <f>+Stationary!R82</f>
        <v>0.44983476791947719</v>
      </c>
      <c r="S19">
        <f>+Stationary!S82</f>
        <v>0.63100662208664837</v>
      </c>
      <c r="T19">
        <f>+Stationary!T82</f>
        <v>-0.18117185416716231</v>
      </c>
      <c r="U19">
        <f>+Stationary!U82</f>
        <v>0.2485710672881396</v>
      </c>
      <c r="V19">
        <f>+Stationary!V82</f>
        <v>-0.36531504899824463</v>
      </c>
      <c r="W19">
        <f>+Stationary!W82</f>
        <v>0.47378839446429311</v>
      </c>
      <c r="X19">
        <f>+Stationary!X82</f>
        <v>-0.28838467363077225</v>
      </c>
      <c r="Y19">
        <f>+Stationary!Y82</f>
        <v>-0.41726258540006966</v>
      </c>
      <c r="Z19">
        <f>+Stationary!AC82</f>
        <v>-1.0869190820396195</v>
      </c>
      <c r="AA19">
        <f>+Stationary!AD82</f>
        <v>0.87702144000606097</v>
      </c>
      <c r="AB19">
        <f>+Stationary!AE82</f>
        <v>0.6219392814157898</v>
      </c>
      <c r="AC19">
        <f t="shared" si="0"/>
        <v>4.9835027622321504E-2</v>
      </c>
    </row>
    <row r="20" spans="1:29">
      <c r="A20">
        <f t="shared" si="1"/>
        <v>2006</v>
      </c>
      <c r="B20">
        <f>+Stationary!B83</f>
        <v>0.26944226334334898</v>
      </c>
      <c r="C20">
        <f>+Stationary!C83</f>
        <v>0.54693109467042511</v>
      </c>
      <c r="D20">
        <f>+Stationary!D83</f>
        <v>-2.2383135156348999</v>
      </c>
      <c r="E20">
        <f>+Stationary!E83</f>
        <v>-2.1183372104801492</v>
      </c>
      <c r="F20">
        <f>+Stationary!F83</f>
        <v>3.9437526751953556E-2</v>
      </c>
      <c r="G20">
        <f>+Stationary!G83</f>
        <v>0.40470627506883838</v>
      </c>
      <c r="H20">
        <f>+Stationary!H83</f>
        <v>-4.4145607551041417</v>
      </c>
      <c r="I20">
        <f>+Stationary!I83</f>
        <v>-3.9788981693524073E-2</v>
      </c>
      <c r="J20">
        <f>+Stationary!J83</f>
        <v>0.12677504993454936</v>
      </c>
      <c r="K20">
        <f>+Stationary!K83</f>
        <v>0.16856487501850759</v>
      </c>
      <c r="L20">
        <f>+Stationary!L83</f>
        <v>0.20835385671210263</v>
      </c>
      <c r="M20">
        <f>+Stationary!M83</f>
        <v>-6.0878367973626837</v>
      </c>
      <c r="N20">
        <f>+Stationary!N83</f>
        <v>-0.25823613132338608</v>
      </c>
      <c r="O20">
        <f>+Stationary!O83</f>
        <v>9.2441804816789777</v>
      </c>
      <c r="P20">
        <f>+Stationary!P83</f>
        <v>3.3609651156783933</v>
      </c>
      <c r="Q20">
        <f>+Stationary!Q83</f>
        <v>-0.10826949987063017</v>
      </c>
      <c r="R20">
        <f>+Stationary!R83</f>
        <v>0.55780402213553626</v>
      </c>
      <c r="S20">
        <f>+Stationary!S83</f>
        <v>0.73401145464150952</v>
      </c>
      <c r="T20">
        <f>+Stationary!T83</f>
        <v>-0.1762074325059648</v>
      </c>
      <c r="U20">
        <f>+Stationary!U83</f>
        <v>0.88563128718038797</v>
      </c>
      <c r="V20">
        <f>+Stationary!V83</f>
        <v>0.24555900010853526</v>
      </c>
      <c r="W20">
        <f>+Stationary!W83</f>
        <v>13.406660943648887</v>
      </c>
      <c r="X20">
        <f>+Stationary!X83</f>
        <v>-0.30405252279932693</v>
      </c>
      <c r="Y20">
        <f>+Stationary!Y83</f>
        <v>-0.37455220337521211</v>
      </c>
      <c r="Z20">
        <f>+Stationary!AC83</f>
        <v>-0.28817033093586453</v>
      </c>
      <c r="AA20">
        <f>+Stationary!AD83</f>
        <v>0.72629442114735987</v>
      </c>
      <c r="AB20">
        <f>+Stationary!AE83</f>
        <v>0.52384104365196005</v>
      </c>
      <c r="AC20">
        <f t="shared" si="0"/>
        <v>-0.343841504492851</v>
      </c>
    </row>
    <row r="21" spans="1:29">
      <c r="A21">
        <f t="shared" si="1"/>
        <v>2006.25</v>
      </c>
      <c r="B21">
        <f>+Stationary!B84</f>
        <v>0.20219192161880384</v>
      </c>
      <c r="C21">
        <f>+Stationary!C84</f>
        <v>-1.6082788627999278E-2</v>
      </c>
      <c r="D21">
        <f>+Stationary!D84</f>
        <v>-1.1821442253442456</v>
      </c>
      <c r="E21">
        <f>+Stationary!E84</f>
        <v>-1.2438394338942089</v>
      </c>
      <c r="F21">
        <f>+Stationary!F84</f>
        <v>0.69373816830011492</v>
      </c>
      <c r="G21">
        <f>+Stationary!G84</f>
        <v>0.39379616388706618</v>
      </c>
      <c r="H21">
        <f>+Stationary!H84</f>
        <v>-0.8578424800179516</v>
      </c>
      <c r="I21">
        <f>+Stationary!I84</f>
        <v>0.11721163142643787</v>
      </c>
      <c r="J21">
        <f>+Stationary!J84</f>
        <v>0.27737316415643865</v>
      </c>
      <c r="K21">
        <f>+Stationary!K84</f>
        <v>0.24569720611914292</v>
      </c>
      <c r="L21">
        <f>+Stationary!L84</f>
        <v>0.1284855746926902</v>
      </c>
      <c r="M21">
        <f>+Stationary!M84</f>
        <v>-4.5135857064614697</v>
      </c>
      <c r="N21">
        <f>+Stationary!N84</f>
        <v>-0.16416649274697548</v>
      </c>
      <c r="O21">
        <f>+Stationary!O84</f>
        <v>12.428535184045744</v>
      </c>
      <c r="P21">
        <f>+Stationary!P84</f>
        <v>7.8050903227347339</v>
      </c>
      <c r="Q21">
        <f>+Stationary!Q84</f>
        <v>0.27469100540247382</v>
      </c>
      <c r="R21">
        <f>+Stationary!R84</f>
        <v>0.68179251834577603</v>
      </c>
      <c r="S21">
        <f>+Stationary!S84</f>
        <v>0.8431125980447165</v>
      </c>
      <c r="T21">
        <f>+Stationary!T84</f>
        <v>-0.16132007969893425</v>
      </c>
      <c r="U21">
        <f>+Stationary!U84</f>
        <v>0.59691288677936427</v>
      </c>
      <c r="V21">
        <f>+Stationary!V84</f>
        <v>2.1777335041518846</v>
      </c>
      <c r="W21">
        <f>+Stationary!W84</f>
        <v>48.399630614723264</v>
      </c>
      <c r="X21">
        <f>+Stationary!X84</f>
        <v>-7.643031793540711E-2</v>
      </c>
      <c r="Y21">
        <f>+Stationary!Y84</f>
        <v>-7.127487269627053E-2</v>
      </c>
      <c r="Z21">
        <f>+Stationary!AC84</f>
        <v>0.2236505713394692</v>
      </c>
      <c r="AA21">
        <f>+Stationary!AD84</f>
        <v>0.26409452203787964</v>
      </c>
      <c r="AB21">
        <f>+Stationary!AE84</f>
        <v>0.57085622307826989</v>
      </c>
      <c r="AC21">
        <f t="shared" si="0"/>
        <v>4.0781313491030757E-2</v>
      </c>
    </row>
    <row r="22" spans="1:29">
      <c r="A22">
        <f t="shared" si="1"/>
        <v>2006.5</v>
      </c>
      <c r="B22">
        <f>+Stationary!B85</f>
        <v>0.46963052517105408</v>
      </c>
      <c r="C22">
        <f>+Stationary!C85</f>
        <v>0.84570647746990169</v>
      </c>
      <c r="D22">
        <f>+Stationary!D85</f>
        <v>-1.5917121494167077</v>
      </c>
      <c r="E22">
        <f>+Stationary!E85</f>
        <v>-1.5106657106168768</v>
      </c>
      <c r="F22">
        <f>+Stationary!F85</f>
        <v>0.49874897299355325</v>
      </c>
      <c r="G22">
        <f>+Stationary!G85</f>
        <v>0.73462434827951606</v>
      </c>
      <c r="H22">
        <f>+Stationary!H85</f>
        <v>3.3454645532902054</v>
      </c>
      <c r="I22">
        <f>+Stationary!I85</f>
        <v>-0.3718585932599453</v>
      </c>
      <c r="J22">
        <f>+Stationary!J85</f>
        <v>0.16724196777991029</v>
      </c>
      <c r="K22">
        <f>+Stationary!K85</f>
        <v>0.30596495084278152</v>
      </c>
      <c r="L22">
        <f>+Stationary!L85</f>
        <v>0.67782354410271461</v>
      </c>
      <c r="M22">
        <f>+Stationary!M85</f>
        <v>-1.5833467624888158</v>
      </c>
      <c r="N22">
        <f>+Stationary!N85</f>
        <v>2.0886835372111001</v>
      </c>
      <c r="O22">
        <f>+Stationary!O85</f>
        <v>8.2979443590027078</v>
      </c>
      <c r="P22">
        <f>+Stationary!P85</f>
        <v>3.2170719791203393</v>
      </c>
      <c r="Q22">
        <f>+Stationary!Q85</f>
        <v>0.93679632297084936</v>
      </c>
      <c r="R22">
        <f>+Stationary!R85</f>
        <v>0.74802352994957677</v>
      </c>
      <c r="S22">
        <f>+Stationary!S85</f>
        <v>0.89281249749423197</v>
      </c>
      <c r="T22">
        <f>+Stationary!T85</f>
        <v>-0.14478896754466017</v>
      </c>
      <c r="U22">
        <f>+Stationary!U85</f>
        <v>0.77042109182877994</v>
      </c>
      <c r="V22">
        <f>+Stationary!V85</f>
        <v>1.14822657424029</v>
      </c>
      <c r="W22">
        <f>+Stationary!W85</f>
        <v>52.782641389697005</v>
      </c>
      <c r="X22">
        <f>+Stationary!X85</f>
        <v>0.16949216738779516</v>
      </c>
      <c r="Y22">
        <f>+Stationary!Y85</f>
        <v>0.21226042924831134</v>
      </c>
      <c r="Z22">
        <f>+Stationary!AC85</f>
        <v>1.5772844256335086</v>
      </c>
      <c r="AA22">
        <f>+Stationary!AD85</f>
        <v>-0.50345355384454837</v>
      </c>
      <c r="AB22">
        <f>+Stationary!AE85</f>
        <v>0.61482507742362991</v>
      </c>
      <c r="AC22">
        <f t="shared" si="0"/>
        <v>-0.20236642587215015</v>
      </c>
    </row>
    <row r="23" spans="1:29">
      <c r="A23">
        <f t="shared" si="1"/>
        <v>2006.75</v>
      </c>
      <c r="B23">
        <f>+Stationary!B86</f>
        <v>0.9923824756641707</v>
      </c>
      <c r="C23">
        <f>+Stationary!C86</f>
        <v>0.91692165036822182</v>
      </c>
      <c r="D23">
        <f>+Stationary!D86</f>
        <v>1.2950050546969578</v>
      </c>
      <c r="E23">
        <f>+Stationary!E86</f>
        <v>1.0281836569752159</v>
      </c>
      <c r="F23">
        <f>+Stationary!F86</f>
        <v>1.2162593582811496</v>
      </c>
      <c r="G23">
        <f>+Stationary!G86</f>
        <v>0.47906524921066884</v>
      </c>
      <c r="H23">
        <f>+Stationary!H86</f>
        <v>-3.2382218883219744</v>
      </c>
      <c r="I23">
        <f>+Stationary!I86</f>
        <v>-0.75241515272077708</v>
      </c>
      <c r="J23">
        <f>+Stationary!J86</f>
        <v>-0.36531470199065719</v>
      </c>
      <c r="K23">
        <f>+Stationary!K86</f>
        <v>0.31467589028691889</v>
      </c>
      <c r="L23">
        <f>+Stationary!L86</f>
        <v>1.0670910430076879</v>
      </c>
      <c r="M23">
        <f>+Stationary!M86</f>
        <v>-2.9336623770815891</v>
      </c>
      <c r="N23">
        <f>+Stationary!N86</f>
        <v>-2.2300541231330406</v>
      </c>
      <c r="O23">
        <f>+Stationary!O86</f>
        <v>6.0486792354233838</v>
      </c>
      <c r="P23">
        <f>+Stationary!P86</f>
        <v>4.28709066068655</v>
      </c>
      <c r="Q23">
        <f>+Stationary!Q86</f>
        <v>1.4772880244479438</v>
      </c>
      <c r="R23">
        <f>+Stationary!R86</f>
        <v>0.72536601195075878</v>
      </c>
      <c r="S23">
        <f>+Stationary!S86</f>
        <v>0.87759262727019882</v>
      </c>
      <c r="T23">
        <f>+Stationary!T86</f>
        <v>-0.15222661531945234</v>
      </c>
      <c r="U23">
        <f>+Stationary!U86</f>
        <v>1.2862072349806226</v>
      </c>
      <c r="V23">
        <f>+Stationary!V86</f>
        <v>-0.24785416811144523</v>
      </c>
      <c r="W23">
        <f>+Stationary!W86</f>
        <v>44.211003118888584</v>
      </c>
      <c r="X23">
        <f>+Stationary!X86</f>
        <v>1.0158633762002305</v>
      </c>
      <c r="Y23">
        <f>+Stationary!Y86</f>
        <v>1.0098045768973209</v>
      </c>
      <c r="Z23">
        <f>+Stationary!AC86</f>
        <v>2.2131110149137587</v>
      </c>
      <c r="AA23">
        <f>+Stationary!AD86</f>
        <v>-1.1607353221976391</v>
      </c>
      <c r="AB23">
        <f>+Stationary!AE86</f>
        <v>0.77329318524563995</v>
      </c>
      <c r="AC23">
        <f t="shared" si="0"/>
        <v>0.2634482234794534</v>
      </c>
    </row>
    <row r="24" spans="1:29">
      <c r="A24">
        <f t="shared" si="1"/>
        <v>2007</v>
      </c>
      <c r="B24">
        <f>+Stationary!B87</f>
        <v>0.17672019411682383</v>
      </c>
      <c r="C24">
        <f>+Stationary!C87</f>
        <v>0.36457213297997093</v>
      </c>
      <c r="D24">
        <f>+Stationary!D87</f>
        <v>2.8855497570857551</v>
      </c>
      <c r="E24">
        <f>+Stationary!E87</f>
        <v>2.7235317496110838</v>
      </c>
      <c r="F24">
        <f>+Stationary!F87</f>
        <v>2.2497277424561162</v>
      </c>
      <c r="G24">
        <f>+Stationary!G87</f>
        <v>0.67972087837573847</v>
      </c>
      <c r="H24">
        <f>+Stationary!H87</f>
        <v>4.0373457507424098</v>
      </c>
      <c r="I24">
        <f>+Stationary!I87</f>
        <v>0.34681111236620621</v>
      </c>
      <c r="J24">
        <f>+Stationary!J87</f>
        <v>-0.18852201491370291</v>
      </c>
      <c r="K24">
        <f>+Stationary!K87</f>
        <v>0.26236466709176365</v>
      </c>
      <c r="L24">
        <f>+Stationary!L87</f>
        <v>-8.4446445274415347E-2</v>
      </c>
      <c r="M24">
        <f>+Stationary!M87</f>
        <v>-0.21174895162545226</v>
      </c>
      <c r="N24">
        <f>+Stationary!N87</f>
        <v>1.9350128853420578</v>
      </c>
      <c r="O24">
        <f>+Stationary!O87</f>
        <v>12.035858572097917</v>
      </c>
      <c r="P24">
        <f>+Stationary!P87</f>
        <v>7.810079476135571</v>
      </c>
      <c r="Q24">
        <f>+Stationary!Q87</f>
        <v>3.5895405631872563</v>
      </c>
      <c r="R24">
        <f>+Stationary!R87</f>
        <v>0.72217057125992246</v>
      </c>
      <c r="S24">
        <f>+Stationary!S87</f>
        <v>0.87439718657938292</v>
      </c>
      <c r="T24">
        <f>+Stationary!T87</f>
        <v>-0.15222661531945234</v>
      </c>
      <c r="U24">
        <f>+Stationary!U87</f>
        <v>2.0145205146002922</v>
      </c>
      <c r="V24">
        <f>+Stationary!V87</f>
        <v>0.21415846982903353</v>
      </c>
      <c r="W24">
        <f>+Stationary!W87</f>
        <v>25.83830578718505</v>
      </c>
      <c r="X24">
        <f>+Stationary!X87</f>
        <v>-3.9523447257456823E-3</v>
      </c>
      <c r="Y24">
        <f>+Stationary!Y87</f>
        <v>5.1806657591101701E-2</v>
      </c>
      <c r="Z24">
        <f>+Stationary!AC87</f>
        <v>1.4960252078386524</v>
      </c>
      <c r="AA24">
        <f>+Stationary!AD87</f>
        <v>-0.91921524982921898</v>
      </c>
      <c r="AB24">
        <f>+Stationary!AE87</f>
        <v>0.52261496837060006</v>
      </c>
      <c r="AC24">
        <f t="shared" si="0"/>
        <v>0.34285876764046053</v>
      </c>
    </row>
    <row r="25" spans="1:29">
      <c r="A25">
        <f t="shared" si="1"/>
        <v>2007.25</v>
      </c>
      <c r="B25">
        <f>+Stationary!B88</f>
        <v>5.4680889432161428E-2</v>
      </c>
      <c r="C25">
        <f>+Stationary!C88</f>
        <v>0.2097282025932099</v>
      </c>
      <c r="D25">
        <f>+Stationary!D88</f>
        <v>2.4627086977548061</v>
      </c>
      <c r="E25">
        <f>+Stationary!E88</f>
        <v>2.3133634667049137</v>
      </c>
      <c r="F25">
        <f>+Stationary!F88</f>
        <v>0.19092384863415646</v>
      </c>
      <c r="G25">
        <f>+Stationary!G88</f>
        <v>0.4451457654076223</v>
      </c>
      <c r="H25">
        <f>+Stationary!H88</f>
        <v>-0.19993066120621106</v>
      </c>
      <c r="I25">
        <f>+Stationary!I88</f>
        <v>0.4334440436209327</v>
      </c>
      <c r="J25">
        <f>+Stationary!J88</f>
        <v>-0.26527167014800124</v>
      </c>
      <c r="K25">
        <f>+Stationary!K88</f>
        <v>0.25522283016275082</v>
      </c>
      <c r="L25">
        <f>+Stationary!L88</f>
        <v>-0.1782212134581794</v>
      </c>
      <c r="M25">
        <f>+Stationary!M88</f>
        <v>-0.33768410636037061</v>
      </c>
      <c r="N25">
        <f>+Stationary!N88</f>
        <v>-2.7664878191139053</v>
      </c>
      <c r="O25">
        <f>+Stationary!O88</f>
        <v>12.731682750706062</v>
      </c>
      <c r="P25">
        <f>+Stationary!P88</f>
        <v>6.3734769229211112</v>
      </c>
      <c r="Q25">
        <f>+Stationary!Q88</f>
        <v>3.4388107794457028</v>
      </c>
      <c r="R25">
        <f>+Stationary!R88</f>
        <v>0.71865352511114811</v>
      </c>
      <c r="S25">
        <f>+Stationary!S88</f>
        <v>0.87501312329640846</v>
      </c>
      <c r="T25">
        <f>+Stationary!T88</f>
        <v>-0.15635959818525172</v>
      </c>
      <c r="U25">
        <f>+Stationary!U88</f>
        <v>2.0556340244043554</v>
      </c>
      <c r="V25">
        <f>+Stationary!V88</f>
        <v>3.2662629636731104</v>
      </c>
      <c r="W25">
        <f>+Stationary!W88</f>
        <v>47.232555037644772</v>
      </c>
      <c r="X25">
        <f>+Stationary!X88</f>
        <v>0.15049144408451998</v>
      </c>
      <c r="Y25">
        <f>+Stationary!Y88</f>
        <v>0.17556066811885629</v>
      </c>
      <c r="Z25">
        <f>+Stationary!AC88</f>
        <v>2.1139985714710576</v>
      </c>
      <c r="AA25">
        <f>+Stationary!AD88</f>
        <v>-1.6039236044233984</v>
      </c>
      <c r="AB25">
        <f>+Stationary!AE88</f>
        <v>0.38131944226049996</v>
      </c>
      <c r="AC25">
        <f t="shared" si="0"/>
        <v>0.58393548770545267</v>
      </c>
    </row>
    <row r="26" spans="1:29">
      <c r="A26">
        <f t="shared" si="1"/>
        <v>2007.5</v>
      </c>
      <c r="B26">
        <f>+Stationary!B89</f>
        <v>-0.94359138133649056</v>
      </c>
      <c r="C26">
        <f>+Stationary!C89</f>
        <v>-0.50597561444017636</v>
      </c>
      <c r="D26">
        <f>+Stationary!D89</f>
        <v>1.7780847170222387</v>
      </c>
      <c r="E26">
        <f>+Stationary!E89</f>
        <v>1.4675567399647207</v>
      </c>
      <c r="F26">
        <f>+Stationary!F89</f>
        <v>-1.9240515989099549</v>
      </c>
      <c r="G26">
        <f>+Stationary!G89</f>
        <v>0.1459726215591588</v>
      </c>
      <c r="H26">
        <f>+Stationary!H89</f>
        <v>-0.40473515734871879</v>
      </c>
      <c r="I26">
        <f>+Stationary!I89</f>
        <v>1.3724791022102765</v>
      </c>
      <c r="J26">
        <f>+Stationary!J89</f>
        <v>0.35550236040051975</v>
      </c>
      <c r="K26">
        <f>+Stationary!K89</f>
        <v>0.3494893275675659</v>
      </c>
      <c r="L26">
        <f>+Stationary!L89</f>
        <v>-1.0229897746427332</v>
      </c>
      <c r="M26">
        <f>+Stationary!M89</f>
        <v>-1.9703272063363215</v>
      </c>
      <c r="N26">
        <f>+Stationary!N89</f>
        <v>-1.5459911824891037</v>
      </c>
      <c r="O26">
        <f>+Stationary!O89</f>
        <v>5.4717714285640486</v>
      </c>
      <c r="P26">
        <f>+Stationary!P89</f>
        <v>2.8481017242465083</v>
      </c>
      <c r="Q26">
        <f>+Stationary!Q89</f>
        <v>3.2015508992524246</v>
      </c>
      <c r="R26">
        <f>+Stationary!R89</f>
        <v>0.80260568099535412</v>
      </c>
      <c r="S26">
        <f>+Stationary!S89</f>
        <v>0.89539297894441017</v>
      </c>
      <c r="T26">
        <f>+Stationary!T89</f>
        <v>-9.2787297949053438E-2</v>
      </c>
      <c r="U26">
        <f>+Stationary!U89</f>
        <v>2.2980441252037167</v>
      </c>
      <c r="V26">
        <f>+Stationary!V89</f>
        <v>2.1171107171577823</v>
      </c>
      <c r="W26">
        <f>+Stationary!W89</f>
        <v>45.387134853920259</v>
      </c>
      <c r="X26">
        <f>+Stationary!X89</f>
        <v>-0.29420028973572609</v>
      </c>
      <c r="Y26">
        <f>+Stationary!Y89</f>
        <v>-0.25235080565280199</v>
      </c>
      <c r="Z26">
        <f>+Stationary!AC89</f>
        <v>-0.72466877764230464</v>
      </c>
      <c r="AA26">
        <f>+Stationary!AD89</f>
        <v>-0.60744293223445833</v>
      </c>
      <c r="AB26">
        <f>+Stationary!AE89</f>
        <v>0.35223616117937007</v>
      </c>
      <c r="AC26">
        <f t="shared" si="0"/>
        <v>1.0782788124745504</v>
      </c>
    </row>
    <row r="27" spans="1:29">
      <c r="A27">
        <f t="shared" si="1"/>
        <v>2007.75</v>
      </c>
      <c r="B27">
        <f>+Stationary!B90</f>
        <v>1.4970480058690883</v>
      </c>
      <c r="C27">
        <f>+Stationary!C90</f>
        <v>1.9617661596228384</v>
      </c>
      <c r="D27">
        <f>+Stationary!D90</f>
        <v>1.2018396802320694</v>
      </c>
      <c r="E27">
        <f>+Stationary!E90</f>
        <v>0.82469523991676397</v>
      </c>
      <c r="F27">
        <f>+Stationary!F90</f>
        <v>-2.5743330181146575</v>
      </c>
      <c r="G27">
        <f>+Stationary!G90</f>
        <v>0.79330410514251648</v>
      </c>
      <c r="H27">
        <f>+Stationary!H90</f>
        <v>4.8782193353223695</v>
      </c>
      <c r="I27">
        <f>+Stationary!I90</f>
        <v>1.5514994194376173</v>
      </c>
      <c r="J27">
        <f>+Stationary!J90</f>
        <v>0.45381681275376284</v>
      </c>
      <c r="K27">
        <f>+Stationary!K90</f>
        <v>0.44340171288931951</v>
      </c>
      <c r="L27">
        <f>+Stationary!L90</f>
        <v>-1.1080977065483337</v>
      </c>
      <c r="M27">
        <f>+Stationary!M90</f>
        <v>-3.2228775053513914</v>
      </c>
      <c r="N27">
        <f>+Stationary!N90</f>
        <v>-3.6685733590875458</v>
      </c>
      <c r="O27">
        <f>+Stationary!O90</f>
        <v>2.7747818966485696</v>
      </c>
      <c r="P27">
        <f>+Stationary!P90</f>
        <v>0.30519699303240144</v>
      </c>
      <c r="Q27">
        <f>+Stationary!Q90</f>
        <v>1.6017024366403803</v>
      </c>
      <c r="R27">
        <f>+Stationary!R90</f>
        <v>0.77510035533214516</v>
      </c>
      <c r="S27">
        <f>+Stationary!S90</f>
        <v>0.7978976531844737</v>
      </c>
      <c r="T27">
        <f>+Stationary!T90</f>
        <v>-2.2797297852340859E-2</v>
      </c>
      <c r="U27">
        <f>+Stationary!U90</f>
        <v>2.852248090166313</v>
      </c>
      <c r="V27">
        <f>+Stationary!V90</f>
        <v>3.5690200197303561</v>
      </c>
      <c r="W27">
        <f>+Stationary!W90</f>
        <v>34.126133613554202</v>
      </c>
      <c r="X27">
        <f>+Stationary!X90</f>
        <v>-0.99541151519082671</v>
      </c>
      <c r="Y27">
        <f>+Stationary!Y90</f>
        <v>-1.0310508567586316</v>
      </c>
      <c r="Z27">
        <f>+Stationary!AC90</f>
        <v>1.0070004397121508</v>
      </c>
      <c r="AA27">
        <f>+Stationary!AD90</f>
        <v>3.4139345923770215E-2</v>
      </c>
      <c r="AB27">
        <f>+Stationary!AE90</f>
        <v>0.15638979671479003</v>
      </c>
      <c r="AC27">
        <f t="shared" si="0"/>
        <v>0.55608790424679055</v>
      </c>
    </row>
    <row r="28" spans="1:29">
      <c r="A28">
        <f t="shared" si="1"/>
        <v>2008</v>
      </c>
      <c r="B28">
        <f>+Stationary!B91</f>
        <v>0.75484232211428404</v>
      </c>
      <c r="C28">
        <f>+Stationary!C91</f>
        <v>0.5724534503069787</v>
      </c>
      <c r="D28">
        <f>+Stationary!D91</f>
        <v>4.2498648827852321</v>
      </c>
      <c r="E28">
        <f>+Stationary!E91</f>
        <v>4.1196828637387171</v>
      </c>
      <c r="F28">
        <f>+Stationary!F91</f>
        <v>1.1120425106116727</v>
      </c>
      <c r="G28">
        <f>+Stationary!G91</f>
        <v>0.77745669943303719</v>
      </c>
      <c r="H28">
        <f>+Stationary!H91</f>
        <v>6.6408070286862957</v>
      </c>
      <c r="I28">
        <f>+Stationary!I91</f>
        <v>1.013809574439771</v>
      </c>
      <c r="J28">
        <f>+Stationary!J91</f>
        <v>0.51666455688035573</v>
      </c>
      <c r="K28">
        <f>+Stationary!K91</f>
        <v>0.54480897401264605</v>
      </c>
      <c r="L28">
        <f>+Stationary!L91</f>
        <v>-0.46900060042709379</v>
      </c>
      <c r="M28">
        <f>+Stationary!M91</f>
        <v>-8.4578216224693392</v>
      </c>
      <c r="N28">
        <f>+Stationary!N91</f>
        <v>-8.186355059879169</v>
      </c>
      <c r="O28">
        <f>+Stationary!O91</f>
        <v>5.8298286572987834</v>
      </c>
      <c r="P28">
        <f>+Stationary!P91</f>
        <v>2.6100636307367386</v>
      </c>
      <c r="Q28">
        <f>+Stationary!Q91</f>
        <v>-1.1055612970799302</v>
      </c>
      <c r="R28">
        <f>+Stationary!R91</f>
        <v>0.43756916149857106</v>
      </c>
      <c r="S28">
        <f>+Stationary!S91</f>
        <v>0.37909494114547232</v>
      </c>
      <c r="T28">
        <f>+Stationary!T91</f>
        <v>5.8474220353090023E-2</v>
      </c>
      <c r="U28">
        <f>+Stationary!U91</f>
        <v>2.7447181639805649</v>
      </c>
      <c r="V28">
        <f>+Stationary!V91</f>
        <v>3.2750254313707643</v>
      </c>
      <c r="W28">
        <f>+Stationary!W91</f>
        <v>38.328182713311207</v>
      </c>
      <c r="X28">
        <f>+Stationary!X91</f>
        <v>-0.4148020315747365</v>
      </c>
      <c r="Y28">
        <f>+Stationary!Y91</f>
        <v>-0.32371766691032888</v>
      </c>
      <c r="Z28">
        <f>+Stationary!AC91</f>
        <v>-0.72644064607375647</v>
      </c>
      <c r="AA28">
        <f>+Stationary!AD91</f>
        <v>-0.21364820317631938</v>
      </c>
      <c r="AB28">
        <f>+Stationary!AE91</f>
        <v>0.37160312753456992</v>
      </c>
      <c r="AC28">
        <f t="shared" si="0"/>
        <v>0.59900754286503455</v>
      </c>
    </row>
    <row r="29" spans="1:29">
      <c r="A29">
        <f t="shared" si="1"/>
        <v>2008.25</v>
      </c>
      <c r="B29">
        <f>+Stationary!B92</f>
        <v>-0.69359508841793771</v>
      </c>
      <c r="C29">
        <f>+Stationary!C92</f>
        <v>-0.12696812109889954</v>
      </c>
      <c r="D29">
        <f>+Stationary!D92</f>
        <v>0.40703888228563301</v>
      </c>
      <c r="E29">
        <f>+Stationary!E92</f>
        <v>-0.10979214504232004</v>
      </c>
      <c r="F29">
        <f>+Stationary!F92</f>
        <v>-2.9111076407141354</v>
      </c>
      <c r="G29">
        <f>+Stationary!G92</f>
        <v>-7.7371997873294074E-2</v>
      </c>
      <c r="H29">
        <f>+Stationary!H92</f>
        <v>3.6468879648340495</v>
      </c>
      <c r="I29">
        <f>+Stationary!I92</f>
        <v>1.3172411701512829</v>
      </c>
      <c r="J29">
        <f>+Stationary!J92</f>
        <v>0.67057546697400217</v>
      </c>
      <c r="K29">
        <f>+Stationary!K92</f>
        <v>0.57695323559512657</v>
      </c>
      <c r="L29">
        <f>+Stationary!L92</f>
        <v>-0.74028793455616271</v>
      </c>
      <c r="M29">
        <f>+Stationary!M92</f>
        <v>-3.5998574154231164</v>
      </c>
      <c r="N29">
        <f>+Stationary!N92</f>
        <v>0.90485680686951397</v>
      </c>
      <c r="O29">
        <f>+Stationary!O92</f>
        <v>-0.29403363816824246</v>
      </c>
      <c r="P29">
        <f>+Stationary!P92</f>
        <v>-1.6427202059448891</v>
      </c>
      <c r="Q29">
        <f>+Stationary!Q92</f>
        <v>-1.1649267961092846</v>
      </c>
      <c r="R29">
        <f>+Stationary!R92</f>
        <v>0.30253175688553147</v>
      </c>
      <c r="S29">
        <f>+Stationary!S92</f>
        <v>0.24897556933517923</v>
      </c>
      <c r="T29">
        <f>+Stationary!T92</f>
        <v>5.3556187550356293E-2</v>
      </c>
      <c r="U29">
        <f>+Stationary!U92</f>
        <v>2.4559202338278965</v>
      </c>
      <c r="V29">
        <f>+Stationary!V92</f>
        <v>5.1262484198428098</v>
      </c>
      <c r="W29">
        <f>+Stationary!W92</f>
        <v>40.523511339387426</v>
      </c>
      <c r="X29">
        <f>+Stationary!X92</f>
        <v>-0.64739033297638482</v>
      </c>
      <c r="Y29">
        <f>+Stationary!Y92</f>
        <v>-0.70660396410713389</v>
      </c>
      <c r="Z29">
        <f>+Stationary!AC92</f>
        <v>1.1804037945333157</v>
      </c>
      <c r="AA29">
        <f>+Stationary!AD92</f>
        <v>-0.29643897315198942</v>
      </c>
      <c r="AB29">
        <f>+Stationary!AE92</f>
        <v>0.22793027303427005</v>
      </c>
      <c r="AC29">
        <f t="shared" si="0"/>
        <v>0.66985083717489813</v>
      </c>
    </row>
    <row r="30" spans="1:29">
      <c r="A30">
        <f t="shared" si="1"/>
        <v>2008.5</v>
      </c>
      <c r="B30">
        <f>+Stationary!B93</f>
        <v>-1.8068302686137527</v>
      </c>
      <c r="C30">
        <f>+Stationary!C93</f>
        <v>-1.3857211808993544</v>
      </c>
      <c r="D30">
        <f>+Stationary!D93</f>
        <v>-5.0299003127597643</v>
      </c>
      <c r="E30">
        <f>+Stationary!E93</f>
        <v>-5.0232835596118548</v>
      </c>
      <c r="F30">
        <f>+Stationary!F93</f>
        <v>-6.0936164123979779</v>
      </c>
      <c r="G30">
        <f>+Stationary!G93</f>
        <v>-2.0367236221064018</v>
      </c>
      <c r="H30">
        <f>+Stationary!H93</f>
        <v>-0.216161704368518</v>
      </c>
      <c r="I30">
        <f>+Stationary!I93</f>
        <v>1.8446059749479979</v>
      </c>
      <c r="J30">
        <f>+Stationary!J93</f>
        <v>1.3544148423990681</v>
      </c>
      <c r="K30">
        <f>+Stationary!K93</f>
        <v>0.86053371466945427</v>
      </c>
      <c r="L30">
        <f>+Stationary!L93</f>
        <v>-0.98407226027853689</v>
      </c>
      <c r="M30">
        <f>+Stationary!M93</f>
        <v>3.6802588229613775</v>
      </c>
      <c r="N30">
        <f>+Stationary!N93</f>
        <v>9.1421962029095027</v>
      </c>
      <c r="O30">
        <f>+Stationary!O93</f>
        <v>-9.2239225770382998</v>
      </c>
      <c r="P30">
        <f>+Stationary!P93</f>
        <v>-7.617404354412427</v>
      </c>
      <c r="Q30">
        <f>+Stationary!Q93</f>
        <v>0.43885505230673516</v>
      </c>
      <c r="R30">
        <f>+Stationary!R93</f>
        <v>0.37805486937101085</v>
      </c>
      <c r="S30">
        <f>+Stationary!S93</f>
        <v>0.28681846498900226</v>
      </c>
      <c r="T30">
        <f>+Stationary!T93</f>
        <v>9.1236404382009362E-2</v>
      </c>
      <c r="U30">
        <f>+Stationary!U93</f>
        <v>1.6984192852759179</v>
      </c>
      <c r="V30">
        <f>+Stationary!V93</f>
        <v>0.74328816692161204</v>
      </c>
      <c r="W30">
        <f>+Stationary!W93</f>
        <v>29.661243099016701</v>
      </c>
      <c r="X30">
        <f>+Stationary!X93</f>
        <v>-1.2903101854159678</v>
      </c>
      <c r="Y30">
        <f>+Stationary!Y93</f>
        <v>-1.2839702999114975</v>
      </c>
      <c r="Z30">
        <f>+Stationary!AC93</f>
        <v>3.384416614033281E-2</v>
      </c>
      <c r="AA30">
        <f>+Stationary!AD93</f>
        <v>-0.57701303786615821</v>
      </c>
      <c r="AB30">
        <f>+Stationary!AE93</f>
        <v>8.8497529974800093E-2</v>
      </c>
      <c r="AC30">
        <f t="shared" si="0"/>
        <v>0.55429578953203018</v>
      </c>
    </row>
    <row r="31" spans="1:29">
      <c r="A31">
        <f t="shared" si="1"/>
        <v>2008.75</v>
      </c>
      <c r="B31">
        <f>+Stationary!B94</f>
        <v>-2.4356240500991233</v>
      </c>
      <c r="C31">
        <f>+Stationary!C94</f>
        <v>-2.4229381806268737</v>
      </c>
      <c r="D31">
        <f>+Stationary!D94</f>
        <v>-6.2652212087664338</v>
      </c>
      <c r="E31">
        <f>+Stationary!E94</f>
        <v>-6.8446334837597078</v>
      </c>
      <c r="F31">
        <f>+Stationary!F94</f>
        <v>-8.403974031530197</v>
      </c>
      <c r="G31">
        <f>+Stationary!G94</f>
        <v>-2.4072099266012343</v>
      </c>
      <c r="H31">
        <f>+Stationary!H94</f>
        <v>-9.1578352389730515</v>
      </c>
      <c r="I31">
        <f>+Stationary!I94</f>
        <v>0.8651884298215492</v>
      </c>
      <c r="J31">
        <f>+Stationary!J94</f>
        <v>1.3785832465015329</v>
      </c>
      <c r="K31">
        <f>+Stationary!K94</f>
        <v>1.0172982482896484</v>
      </c>
      <c r="L31">
        <f>+Stationary!L94</f>
        <v>0.15210981846809998</v>
      </c>
      <c r="M31">
        <f>+Stationary!M94</f>
        <v>11.526274987646502</v>
      </c>
      <c r="N31">
        <f>+Stationary!N94</f>
        <v>21.155661008627558</v>
      </c>
      <c r="O31">
        <f>+Stationary!O94</f>
        <v>-9.6106629577033047</v>
      </c>
      <c r="P31">
        <f>+Stationary!P94</f>
        <v>-7.7397748422493597</v>
      </c>
      <c r="Q31">
        <f>+Stationary!Q94</f>
        <v>-3.5172735475878198</v>
      </c>
      <c r="R31">
        <f>+Stationary!R94</f>
        <v>0.72489426376134691</v>
      </c>
      <c r="S31">
        <f>+Stationary!S94</f>
        <v>0.25349652284711127</v>
      </c>
      <c r="T31">
        <f>+Stationary!T94</f>
        <v>0.4713977409142403</v>
      </c>
      <c r="U31">
        <f>+Stationary!U94</f>
        <v>-0.75565236417571668</v>
      </c>
      <c r="V31">
        <f>+Stationary!V94</f>
        <v>-12.82719073785848</v>
      </c>
      <c r="W31">
        <f>+Stationary!W94</f>
        <v>-25.797009728190858</v>
      </c>
      <c r="X31">
        <f>+Stationary!X94</f>
        <v>-0.20126954447017464</v>
      </c>
      <c r="Y31">
        <f>+Stationary!Y94</f>
        <v>-0.25669235023415637</v>
      </c>
      <c r="Z31">
        <f>+Stationary!AC94</f>
        <v>-0.97038828037607061</v>
      </c>
      <c r="AA31">
        <f>+Stationary!AD94</f>
        <v>0.39567066273755103</v>
      </c>
      <c r="AB31">
        <f>+Stationary!AE94</f>
        <v>-0.12016252981028996</v>
      </c>
      <c r="AC31">
        <f t="shared" si="0"/>
        <v>0.66391888535137455</v>
      </c>
    </row>
    <row r="32" spans="1:29">
      <c r="A32">
        <f t="shared" si="1"/>
        <v>2009</v>
      </c>
      <c r="B32">
        <f>+Stationary!B95</f>
        <v>-2.0300378992433266</v>
      </c>
      <c r="C32">
        <f>+Stationary!C95</f>
        <v>-2.0382119814041335</v>
      </c>
      <c r="D32">
        <f>+Stationary!D95</f>
        <v>-5.1622238674358414</v>
      </c>
      <c r="E32">
        <f>+Stationary!E95</f>
        <v>-6.3446928965367988</v>
      </c>
      <c r="F32">
        <f>+Stationary!F95</f>
        <v>-9.1575069350139984</v>
      </c>
      <c r="G32">
        <f>+Stationary!G95</f>
        <v>-2.4884461426795297</v>
      </c>
      <c r="H32">
        <f>+Stationary!H95</f>
        <v>-9.6073238412435717</v>
      </c>
      <c r="I32">
        <f>+Stationary!I95</f>
        <v>-1.9438526087806287</v>
      </c>
      <c r="J32">
        <f>+Stationary!J95</f>
        <v>-0.68274505338294655</v>
      </c>
      <c r="K32">
        <f>+Stationary!K95</f>
        <v>0.38504390587830062</v>
      </c>
      <c r="L32">
        <f>+Stationary!L95</f>
        <v>2.3288965146589087</v>
      </c>
      <c r="M32">
        <f>+Stationary!M95</f>
        <v>3.6044736462925471</v>
      </c>
      <c r="N32">
        <f>+Stationary!N95</f>
        <v>-5.3765520891943197</v>
      </c>
      <c r="O32">
        <f>+Stationary!O95</f>
        <v>0.89884661242665675</v>
      </c>
      <c r="P32">
        <f>+Stationary!P95</f>
        <v>2.6312366698924672</v>
      </c>
      <c r="Q32">
        <f>+Stationary!Q95</f>
        <v>1.7520994487538246</v>
      </c>
      <c r="R32">
        <f>+Stationary!R95</f>
        <v>0.39969930015416755</v>
      </c>
      <c r="S32">
        <f>+Stationary!S95</f>
        <v>-0.12163080707893609</v>
      </c>
      <c r="T32">
        <f>+Stationary!T95</f>
        <v>0.52133010723309492</v>
      </c>
      <c r="U32">
        <f>+Stationary!U95</f>
        <v>-2.7980866095317083</v>
      </c>
      <c r="V32">
        <f>+Stationary!V95</f>
        <v>-5.1658266507094659</v>
      </c>
      <c r="W32">
        <f>+Stationary!W95</f>
        <v>-34.29352245979851</v>
      </c>
      <c r="X32">
        <f>+Stationary!X95</f>
        <v>1.8230527367722553</v>
      </c>
      <c r="Y32">
        <f>+Stationary!Y95</f>
        <v>1.9626463417075515</v>
      </c>
      <c r="Z32">
        <f>+Stationary!AC95</f>
        <v>-1.5664494724966165</v>
      </c>
      <c r="AA32">
        <f>+Stationary!AD95</f>
        <v>1.4366413792849908</v>
      </c>
      <c r="AB32">
        <f>+Stationary!AE95</f>
        <v>-0.36466102996118899</v>
      </c>
      <c r="AC32">
        <f t="shared" si="0"/>
        <v>-0.12079987200837339</v>
      </c>
    </row>
    <row r="33" spans="1:29">
      <c r="A33">
        <f t="shared" si="1"/>
        <v>2009.25</v>
      </c>
      <c r="B33">
        <f>+Stationary!B96</f>
        <v>-0.7179165263738142</v>
      </c>
      <c r="C33">
        <f>+Stationary!C96</f>
        <v>-1.6262871596296993</v>
      </c>
      <c r="D33">
        <f>+Stationary!D96</f>
        <v>-2.7655042611547742</v>
      </c>
      <c r="E33">
        <f>+Stationary!E96</f>
        <v>-3.7237217405795491</v>
      </c>
      <c r="F33">
        <f>+Stationary!F96</f>
        <v>-4.9216493393219025</v>
      </c>
      <c r="G33">
        <f>+Stationary!G96</f>
        <v>-1.8126980182285819</v>
      </c>
      <c r="H33">
        <f>+Stationary!H96</f>
        <v>-6.593371507160712</v>
      </c>
      <c r="I33">
        <f>+Stationary!I96</f>
        <v>-1.0849365288721393</v>
      </c>
      <c r="J33">
        <f>+Stationary!J96</f>
        <v>-0.76983940175791854</v>
      </c>
      <c r="K33">
        <f>+Stationary!K96</f>
        <v>-0.60709865655243689</v>
      </c>
      <c r="L33">
        <f>+Stationary!L96</f>
        <v>0.47783787231975339</v>
      </c>
      <c r="M33">
        <f>+Stationary!M96</f>
        <v>0.21820863275280544</v>
      </c>
      <c r="N33">
        <f>+Stationary!N96</f>
        <v>-7.0161210644601901</v>
      </c>
      <c r="O33">
        <f>+Stationary!O96</f>
        <v>4.1875927350878239</v>
      </c>
      <c r="P33">
        <f>+Stationary!P96</f>
        <v>4.4974965833703182</v>
      </c>
      <c r="Q33">
        <f>+Stationary!Q96</f>
        <v>3.5907562396660069</v>
      </c>
      <c r="R33">
        <f>+Stationary!R96</f>
        <v>1.8345493942766411E-2</v>
      </c>
      <c r="S33">
        <f>+Stationary!S96</f>
        <v>-0.2206054440209255</v>
      </c>
      <c r="T33">
        <f>+Stationary!T96</f>
        <v>0.23895093796369843</v>
      </c>
      <c r="U33">
        <f>+Stationary!U96</f>
        <v>-2.6216993296835085</v>
      </c>
      <c r="V33">
        <f>+Stationary!V96</f>
        <v>2.7758362324740986</v>
      </c>
      <c r="W33">
        <f>+Stationary!W96</f>
        <v>-6.9597784339339341</v>
      </c>
      <c r="X33">
        <f>+Stationary!X96</f>
        <v>1.1016773763224501</v>
      </c>
      <c r="Y33">
        <f>+Stationary!Y96</f>
        <v>1.0113297803230106</v>
      </c>
      <c r="Z33">
        <f>+Stationary!AC96</f>
        <v>-3.2238901078319362</v>
      </c>
      <c r="AA33">
        <f>+Stationary!AD96</f>
        <v>1.7818238451922497</v>
      </c>
      <c r="AB33">
        <f>+Stationary!AE96</f>
        <v>-0.39947604249921298</v>
      </c>
      <c r="AC33">
        <f t="shared" si="0"/>
        <v>1.6740847450310792E-2</v>
      </c>
    </row>
    <row r="34" spans="1:29">
      <c r="A34">
        <f t="shared" si="1"/>
        <v>2009.5</v>
      </c>
      <c r="B34">
        <f>+Stationary!B97</f>
        <v>0.59505766457532017</v>
      </c>
      <c r="C34">
        <f>+Stationary!C97</f>
        <v>8.0487874347282329E-2</v>
      </c>
      <c r="D34">
        <f>+Stationary!D97</f>
        <v>-0.208853110931841</v>
      </c>
      <c r="E34">
        <f>+Stationary!E97</f>
        <v>-1.6065422641813711</v>
      </c>
      <c r="F34">
        <f>+Stationary!F97</f>
        <v>-2.0434067170044727</v>
      </c>
      <c r="G34">
        <f>+Stationary!G97</f>
        <v>0.93229987627821354</v>
      </c>
      <c r="H34">
        <f>+Stationary!H97</f>
        <v>1.6416802805097876</v>
      </c>
      <c r="I34">
        <f>+Stationary!I97</f>
        <v>-1.5069917437918092</v>
      </c>
      <c r="J34">
        <f>+Stationary!J97</f>
        <v>-1.3504224395900462</v>
      </c>
      <c r="K34">
        <f>+Stationary!K97</f>
        <v>-0.83321011703684178</v>
      </c>
      <c r="L34">
        <f>+Stationary!L97</f>
        <v>0.6737816267549982</v>
      </c>
      <c r="M34">
        <f>+Stationary!M97</f>
        <v>0.44309127138836857</v>
      </c>
      <c r="N34">
        <f>+Stationary!N97</f>
        <v>-4.2025793265623612</v>
      </c>
      <c r="O34">
        <f>+Stationary!O97</f>
        <v>2.3936843005217732</v>
      </c>
      <c r="P34">
        <f>+Stationary!P97</f>
        <v>0.79633060076604534</v>
      </c>
      <c r="Q34">
        <f>+Stationary!Q97</f>
        <v>3.4297475608607328</v>
      </c>
      <c r="R34">
        <f>+Stationary!R97</f>
        <v>-0.31980686987528473</v>
      </c>
      <c r="S34">
        <f>+Stationary!S97</f>
        <v>-0.32659342926520896</v>
      </c>
      <c r="T34">
        <f>+Stationary!T97</f>
        <v>6.7865593899252286E-3</v>
      </c>
      <c r="U34">
        <f>+Stationary!U97</f>
        <v>-2.1365628636785345</v>
      </c>
      <c r="V34">
        <f>+Stationary!V97</f>
        <v>3.255610248781398</v>
      </c>
      <c r="W34">
        <f>+Stationary!W97</f>
        <v>11.968938653780242</v>
      </c>
      <c r="X34">
        <f>+Stationary!X97</f>
        <v>1.1952568609377083</v>
      </c>
      <c r="Y34">
        <f>+Stationary!Y97</f>
        <v>1.218299315865278</v>
      </c>
      <c r="Z34">
        <f>+Stationary!AC97</f>
        <v>-1.2011253189549738</v>
      </c>
      <c r="AA34">
        <f>+Stationary!AD97</f>
        <v>1.6933563141539612</v>
      </c>
      <c r="AB34">
        <f>+Stationary!AE97</f>
        <v>-0.42359723352469203</v>
      </c>
      <c r="AC34">
        <f t="shared" si="0"/>
        <v>-0.31173488285410089</v>
      </c>
    </row>
    <row r="35" spans="1:29">
      <c r="A35">
        <f t="shared" si="1"/>
        <v>2009.75</v>
      </c>
      <c r="B35">
        <f>+Stationary!B98</f>
        <v>0.7435822138864111</v>
      </c>
      <c r="C35">
        <f>+Stationary!C98</f>
        <v>0.58765272859592521</v>
      </c>
      <c r="D35">
        <f>+Stationary!D98</f>
        <v>-0.36226585656027055</v>
      </c>
      <c r="E35">
        <f>+Stationary!E98</f>
        <v>-1.2172403328543169</v>
      </c>
      <c r="F35">
        <f>+Stationary!F98</f>
        <v>-1.3320885306202399</v>
      </c>
      <c r="G35">
        <f>+Stationary!G98</f>
        <v>0.43406537990356364</v>
      </c>
      <c r="H35">
        <f>+Stationary!H98</f>
        <v>2.2265809834159205</v>
      </c>
      <c r="I35">
        <f>+Stationary!I98</f>
        <v>-0.54826128203835511</v>
      </c>
      <c r="J35">
        <f>+Stationary!J98</f>
        <v>-0.74283268221712884</v>
      </c>
      <c r="K35">
        <f>+Stationary!K98</f>
        <v>-0.83984273629708817</v>
      </c>
      <c r="L35">
        <f>+Stationary!L98</f>
        <v>-0.29158145425879595</v>
      </c>
      <c r="M35">
        <f>+Stationary!M98</f>
        <v>-2.0884188452469061</v>
      </c>
      <c r="N35">
        <f>+Stationary!N98</f>
        <v>-5.2780714108734195</v>
      </c>
      <c r="O35">
        <f>+Stationary!O98</f>
        <v>4.0485785049314185</v>
      </c>
      <c r="P35">
        <f>+Stationary!P98</f>
        <v>0.96009152302320855</v>
      </c>
      <c r="Q35">
        <f>+Stationary!Q98</f>
        <v>2.0667673704961089</v>
      </c>
      <c r="R35">
        <f>+Stationary!R98</f>
        <v>-0.40620408635983712</v>
      </c>
      <c r="S35">
        <f>+Stationary!S98</f>
        <v>-0.36284182675032339</v>
      </c>
      <c r="T35">
        <f>+Stationary!T98</f>
        <v>-4.3362259609516451E-2</v>
      </c>
      <c r="U35">
        <f>+Stationary!U98</f>
        <v>-1.4334107712418245</v>
      </c>
      <c r="V35">
        <f>+Stationary!V98</f>
        <v>2.0675687340243769</v>
      </c>
      <c r="W35">
        <f>+Stationary!W98</f>
        <v>21.891741707442122</v>
      </c>
      <c r="X35">
        <f>+Stationary!X98</f>
        <v>0.55023853595474836</v>
      </c>
      <c r="Y35">
        <f>+Stationary!Y98</f>
        <v>0.54559224599803813</v>
      </c>
      <c r="Z35">
        <f>+Stationary!AC98</f>
        <v>-2.0057251118206025</v>
      </c>
      <c r="AA35">
        <f>+Stationary!AD98</f>
        <v>1.6319375501905498</v>
      </c>
      <c r="AB35">
        <f>+Stationary!AE98</f>
        <v>-0.40859047874245502</v>
      </c>
      <c r="AC35">
        <f t="shared" si="0"/>
        <v>1.9772539163932512E-3</v>
      </c>
    </row>
    <row r="36" spans="1:29">
      <c r="A36">
        <f t="shared" si="1"/>
        <v>2010</v>
      </c>
      <c r="B36">
        <f>+Stationary!B99</f>
        <v>-2.1000451444488433</v>
      </c>
      <c r="C36">
        <f>+Stationary!C99</f>
        <v>-2.2286949296415361</v>
      </c>
      <c r="D36">
        <f>+Stationary!D99</f>
        <v>-3.2631837986932624</v>
      </c>
      <c r="E36">
        <f>+Stationary!E99</f>
        <v>-3.415027165675383</v>
      </c>
      <c r="F36">
        <f>+Stationary!F99</f>
        <v>-3.906037881704151</v>
      </c>
      <c r="G36">
        <f>+Stationary!G99</f>
        <v>0.60438973723242961</v>
      </c>
      <c r="H36">
        <f>+Stationary!H99</f>
        <v>0.34125299948128318</v>
      </c>
      <c r="I36">
        <f>+Stationary!I99</f>
        <v>-6.1139404744194104E-2</v>
      </c>
      <c r="J36">
        <f>+Stationary!J99</f>
        <v>-0.13085535394978531</v>
      </c>
      <c r="K36">
        <f>+Stationary!K99</f>
        <v>-0.83984273629708817</v>
      </c>
      <c r="L36">
        <f>+Stationary!L99</f>
        <v>-0.77870333155287952</v>
      </c>
      <c r="M36">
        <f>+Stationary!M99</f>
        <v>-2.9360953635613214</v>
      </c>
      <c r="N36">
        <f>+Stationary!N99</f>
        <v>-0.17618293085153169</v>
      </c>
      <c r="O36">
        <f>+Stationary!O99</f>
        <v>2.0551202490803426</v>
      </c>
      <c r="P36">
        <f>+Stationary!P99</f>
        <v>4.5069425913104464</v>
      </c>
      <c r="Q36">
        <f>+Stationary!Q99</f>
        <v>2.2998558113922627</v>
      </c>
      <c r="R36">
        <f>+Stationary!R99</f>
        <v>-0.41809924408458909</v>
      </c>
      <c r="S36">
        <f>+Stationary!S99</f>
        <v>-0.36568303932533425</v>
      </c>
      <c r="T36">
        <f>+Stationary!T99</f>
        <v>-5.2416204759258178E-2</v>
      </c>
      <c r="U36">
        <f>+Stationary!U99</f>
        <v>-0.56205812038405156</v>
      </c>
      <c r="V36">
        <f>+Stationary!V99</f>
        <v>-1.2135046221063492</v>
      </c>
      <c r="W36">
        <f>+Stationary!W99</f>
        <v>30.876270608791117</v>
      </c>
      <c r="X36">
        <f>+Stationary!X99</f>
        <v>-1.0971421543570576</v>
      </c>
      <c r="Y36">
        <f>+Stationary!Y99</f>
        <v>-0.80836854396513302</v>
      </c>
      <c r="Z36">
        <f>+Stationary!AC99</f>
        <v>-1.13044016190827</v>
      </c>
      <c r="AA36">
        <f>+Stationary!AD99</f>
        <v>1.0110771391716113</v>
      </c>
      <c r="AB36">
        <f>+Stationary!AE99</f>
        <v>-0.32243816638121214</v>
      </c>
      <c r="AC36">
        <f t="shared" si="0"/>
        <v>-1.1582815591012516</v>
      </c>
    </row>
    <row r="37" spans="1:29">
      <c r="A37">
        <f t="shared" si="1"/>
        <v>2010.25</v>
      </c>
      <c r="B37">
        <f>+Stationary!B100</f>
        <v>3.1566343030854527</v>
      </c>
      <c r="C37">
        <f>+Stationary!C100</f>
        <v>3.1720681306100982</v>
      </c>
      <c r="D37">
        <f>+Stationary!D100</f>
        <v>-0.86947258471218447</v>
      </c>
      <c r="E37">
        <f>+Stationary!E100</f>
        <v>-1.3892894165828693</v>
      </c>
      <c r="F37">
        <f>+Stationary!F100</f>
        <v>-2.4247713148804451</v>
      </c>
      <c r="G37">
        <f>+Stationary!G100</f>
        <v>3.7726589883403876</v>
      </c>
      <c r="H37">
        <f>+Stationary!H100</f>
        <v>5.4968171063657527</v>
      </c>
      <c r="I37">
        <f>+Stationary!I100</f>
        <v>-0.12780843571835876</v>
      </c>
      <c r="J37">
        <f>+Stationary!J100</f>
        <v>-0.22871906088204053</v>
      </c>
      <c r="K37">
        <f>+Stationary!K100</f>
        <v>-0.81995015517987935</v>
      </c>
      <c r="L37">
        <f>+Stationary!L100</f>
        <v>-0.69214171946152891</v>
      </c>
      <c r="M37">
        <f>+Stationary!M100</f>
        <v>-1.9056206198496852</v>
      </c>
      <c r="N37">
        <f>+Stationary!N100</f>
        <v>1.8706419865456958</v>
      </c>
      <c r="O37">
        <f>+Stationary!O100</f>
        <v>0.67632554041118365</v>
      </c>
      <c r="P37">
        <f>+Stationary!P100</f>
        <v>2.1701742255541512</v>
      </c>
      <c r="Q37">
        <f>+Stationary!Q100</f>
        <v>1.7136052436917453</v>
      </c>
      <c r="R37">
        <f>+Stationary!R100</f>
        <v>-0.34239345248056502</v>
      </c>
      <c r="S37">
        <f>+Stationary!S100</f>
        <v>-0.3204184013351804</v>
      </c>
      <c r="T37">
        <f>+Stationary!T100</f>
        <v>-2.19750511453774E-2</v>
      </c>
      <c r="U37">
        <f>+Stationary!U100</f>
        <v>-3.7550774077203641E-2</v>
      </c>
      <c r="V37">
        <f>+Stationary!V100</f>
        <v>-0.93573403393050847</v>
      </c>
      <c r="W37">
        <f>+Stationary!W100</f>
        <v>28.287331139209243</v>
      </c>
      <c r="X37">
        <f>+Stationary!X100</f>
        <v>0.56723661971644734</v>
      </c>
      <c r="Y37">
        <f>+Stationary!Y100</f>
        <v>0.49731774659913441</v>
      </c>
      <c r="Z37">
        <f>+Stationary!AC100</f>
        <v>-0.48245234933987646</v>
      </c>
      <c r="AA37">
        <f>+Stationary!AD100</f>
        <v>0.46713667660118041</v>
      </c>
      <c r="AB37">
        <f>+Stationary!AE100</f>
        <v>-0.19898748012780998</v>
      </c>
      <c r="AC37">
        <f t="shared" si="0"/>
        <v>0.43942818399808858</v>
      </c>
    </row>
    <row r="38" spans="1:29">
      <c r="A38">
        <f t="shared" si="1"/>
        <v>2010.5</v>
      </c>
      <c r="B38">
        <f>+Stationary!B101</f>
        <v>1.516825713969665</v>
      </c>
      <c r="C38">
        <f>+Stationary!C101</f>
        <v>1.5030145348365362</v>
      </c>
      <c r="D38">
        <f>+Stationary!D101</f>
        <v>0.52315727820860047</v>
      </c>
      <c r="E38">
        <f>+Stationary!E101</f>
        <v>0.51876204011546179</v>
      </c>
      <c r="F38">
        <f>+Stationary!F101</f>
        <v>-0.57622034643418374</v>
      </c>
      <c r="G38">
        <f>+Stationary!G101</f>
        <v>1.6177602505594906</v>
      </c>
      <c r="H38">
        <f>+Stationary!H101</f>
        <v>-1.7344982063239709</v>
      </c>
      <c r="I38">
        <f>+Stationary!I101</f>
        <v>-0.16519736426445919</v>
      </c>
      <c r="J38">
        <f>+Stationary!J101</f>
        <v>-2.8725918795055594E-2</v>
      </c>
      <c r="K38">
        <f>+Stationary!K101</f>
        <v>-0.53163432994227</v>
      </c>
      <c r="L38">
        <f>+Stationary!L101</f>
        <v>-0.36643696567781675</v>
      </c>
      <c r="M38">
        <f>+Stationary!M101</f>
        <v>-4.3811043656555171</v>
      </c>
      <c r="N38">
        <f>+Stationary!N101</f>
        <v>-3.7445433125108174</v>
      </c>
      <c r="O38">
        <f>+Stationary!O101</f>
        <v>0.75612398757985222</v>
      </c>
      <c r="P38">
        <f>+Stationary!P101</f>
        <v>-0.95849332278444721</v>
      </c>
      <c r="Q38">
        <f>+Stationary!Q101</f>
        <v>2.5910616863407085</v>
      </c>
      <c r="R38">
        <f>+Stationary!R101</f>
        <v>-0.35570022476445523</v>
      </c>
      <c r="S38">
        <f>+Stationary!S101</f>
        <v>-0.33290292691210754</v>
      </c>
      <c r="T38">
        <f>+Stationary!T101</f>
        <v>-2.2797297852340859E-2</v>
      </c>
      <c r="U38">
        <f>+Stationary!U101</f>
        <v>0.1730517264768423</v>
      </c>
      <c r="V38">
        <f>+Stationary!V101</f>
        <v>1.2698545212966363</v>
      </c>
      <c r="W38">
        <f>+Stationary!W101</f>
        <v>29.389484428712592</v>
      </c>
      <c r="X38">
        <f>+Stationary!X101</f>
        <v>5.437869790767369E-2</v>
      </c>
      <c r="Y38">
        <f>+Stationary!Y101</f>
        <v>9.0013829947332202E-2</v>
      </c>
      <c r="Z38">
        <f>+Stationary!AC101</f>
        <v>-1.0386109716483443</v>
      </c>
      <c r="AA38">
        <f>+Stationary!AD101</f>
        <v>1.6369547594310419E-3</v>
      </c>
      <c r="AB38">
        <f>+Stationary!AE101</f>
        <v>-0.24178941305297896</v>
      </c>
      <c r="AC38">
        <f t="shared" si="0"/>
        <v>-0.1108186663567855</v>
      </c>
    </row>
    <row r="39" spans="1:29">
      <c r="A39">
        <f t="shared" si="1"/>
        <v>2010.75</v>
      </c>
      <c r="B39">
        <f>+Stationary!B102</f>
        <v>-0.17811267198718073</v>
      </c>
      <c r="C39">
        <f>+Stationary!C102</f>
        <v>0.32910894977537275</v>
      </c>
      <c r="D39">
        <f>+Stationary!D102</f>
        <v>-2.9638797626630549</v>
      </c>
      <c r="E39">
        <f>+Stationary!E102</f>
        <v>-2.6959605278957497</v>
      </c>
      <c r="F39">
        <f>+Stationary!F102</f>
        <v>-2.7992343041516961</v>
      </c>
      <c r="G39">
        <f>+Stationary!G102</f>
        <v>1.2109353316903708</v>
      </c>
      <c r="H39">
        <f>+Stationary!H102</f>
        <v>1.1814688655865371</v>
      </c>
      <c r="I39">
        <f>+Stationary!I102</f>
        <v>-0.373091910468483</v>
      </c>
      <c r="J39">
        <f>+Stationary!J102</f>
        <v>-0.86964577460559578</v>
      </c>
      <c r="K39">
        <f>+Stationary!K102</f>
        <v>-0.25551442984909434</v>
      </c>
      <c r="L39">
        <f>+Stationary!L102</f>
        <v>0.11757748061940718</v>
      </c>
      <c r="M39">
        <f>+Stationary!M102</f>
        <v>-7.337207177154653</v>
      </c>
      <c r="N39">
        <f>+Stationary!N102</f>
        <v>-6.6168803299587076</v>
      </c>
      <c r="O39">
        <f>+Stationary!O102</f>
        <v>2.1295697418377051</v>
      </c>
      <c r="P39">
        <f>+Stationary!P102</f>
        <v>1.8468945862334867</v>
      </c>
      <c r="Q39">
        <f>+Stationary!Q102</f>
        <v>3.6562714366039017</v>
      </c>
      <c r="R39">
        <f>+Stationary!R102</f>
        <v>-0.40503923996320923</v>
      </c>
      <c r="S39">
        <f>+Stationary!S102</f>
        <v>-0.35673887130419984</v>
      </c>
      <c r="T39">
        <f>+Stationary!T102</f>
        <v>-4.8300368659021375E-2</v>
      </c>
      <c r="U39">
        <f>+Stationary!U102</f>
        <v>0.44032151267504105</v>
      </c>
      <c r="V39">
        <f>+Stationary!V102</f>
        <v>3.0970710022556851</v>
      </c>
      <c r="W39">
        <f>+Stationary!W102</f>
        <v>43.242828071868303</v>
      </c>
      <c r="X39">
        <f>+Stationary!X102</f>
        <v>0.37494330942340159</v>
      </c>
      <c r="Y39">
        <f>+Stationary!Y102</f>
        <v>0.33765659486069055</v>
      </c>
      <c r="Z39">
        <f>+Stationary!AC102</f>
        <v>-0.6354662166600944</v>
      </c>
      <c r="AA39">
        <f>+Stationary!AD102</f>
        <v>-0.59927344278337902</v>
      </c>
      <c r="AB39">
        <f>+Stationary!AE102</f>
        <v>-0.15760253381483991</v>
      </c>
      <c r="AC39">
        <f t="shared" si="0"/>
        <v>1.8513989549185927E-3</v>
      </c>
    </row>
    <row r="40" spans="1:29">
      <c r="A40">
        <f t="shared" si="1"/>
        <v>2011</v>
      </c>
      <c r="B40">
        <f>+Stationary!B103</f>
        <v>0.61070365556025619</v>
      </c>
      <c r="C40">
        <f>+Stationary!C103</f>
        <v>1.3413709113993786</v>
      </c>
      <c r="D40">
        <f>+Stationary!D103</f>
        <v>-7.2383175614904758</v>
      </c>
      <c r="E40">
        <f>+Stationary!E103</f>
        <v>-6.1643889043932631</v>
      </c>
      <c r="F40">
        <f>+Stationary!F103</f>
        <v>-4.3504762577524616</v>
      </c>
      <c r="G40">
        <f>+Stationary!G103</f>
        <v>0.59409851486072407</v>
      </c>
      <c r="H40">
        <f>+Stationary!H103</f>
        <v>6.7573622595939957</v>
      </c>
      <c r="I40">
        <f>+Stationary!I103</f>
        <v>0.1174323941336638</v>
      </c>
      <c r="J40">
        <f>+Stationary!J103</f>
        <v>-0.40389126066664172</v>
      </c>
      <c r="K40">
        <f>+Stationary!K103</f>
        <v>-0.11979819517119916</v>
      </c>
      <c r="L40">
        <f>+Stationary!L103</f>
        <v>-0.23723058930490903</v>
      </c>
      <c r="M40">
        <f>+Stationary!M103</f>
        <v>-4.5745622587286334</v>
      </c>
      <c r="N40">
        <f>+Stationary!N103</f>
        <v>2.3257668994691727E-2</v>
      </c>
      <c r="O40">
        <f>+Stationary!O103</f>
        <v>1.0401438429008794</v>
      </c>
      <c r="P40">
        <f>+Stationary!P103</f>
        <v>1.6325375225771583</v>
      </c>
      <c r="Q40">
        <f>+Stationary!Q103</f>
        <v>2.0412154168641337</v>
      </c>
      <c r="R40">
        <f>+Stationary!R103</f>
        <v>-0.42514799215452892</v>
      </c>
      <c r="S40">
        <f>+Stationary!S103</f>
        <v>-0.35296633637226993</v>
      </c>
      <c r="T40">
        <f>+Stationary!T103</f>
        <v>-7.2181655782256771E-2</v>
      </c>
      <c r="U40">
        <f>+Stationary!U103</f>
        <v>0.6371979178793481</v>
      </c>
      <c r="V40">
        <f>+Stationary!V103</f>
        <v>2.6538138340449429</v>
      </c>
      <c r="W40">
        <f>+Stationary!W103</f>
        <v>51.050243535606228</v>
      </c>
      <c r="X40">
        <f>+Stationary!X103</f>
        <v>-0.18412936858480844</v>
      </c>
      <c r="Y40">
        <f>+Stationary!Y103</f>
        <v>-0.14668590259581193</v>
      </c>
      <c r="Z40">
        <f>+Stationary!AC103</f>
        <v>0.49285932985717729</v>
      </c>
      <c r="AA40">
        <f>+Stationary!AD103</f>
        <v>-0.70612871848459946</v>
      </c>
      <c r="AB40">
        <f>+Stationary!AE103</f>
        <v>-0.16535487766678991</v>
      </c>
      <c r="AC40">
        <f t="shared" si="0"/>
        <v>-6.6696974451144642E-2</v>
      </c>
    </row>
    <row r="41" spans="1:29">
      <c r="A41">
        <f t="shared" si="1"/>
        <v>2011.25</v>
      </c>
      <c r="B41">
        <f>+Stationary!B104</f>
        <v>-0.53465049063406556</v>
      </c>
      <c r="C41">
        <f>+Stationary!C104</f>
        <v>-0.38695485007525754</v>
      </c>
      <c r="D41">
        <f>+Stationary!D104</f>
        <v>-9.4353993027089018</v>
      </c>
      <c r="E41">
        <f>+Stationary!E104</f>
        <v>-8.1906192463129628</v>
      </c>
      <c r="F41">
        <f>+Stationary!F104</f>
        <v>-6.8213662163877871</v>
      </c>
      <c r="G41">
        <f>+Stationary!G104</f>
        <v>0.23953444586111639</v>
      </c>
      <c r="H41">
        <f>+Stationary!H104</f>
        <v>-1.6447244293259342</v>
      </c>
      <c r="I41">
        <f>+Stationary!I104</f>
        <v>0.35014345346366793</v>
      </c>
      <c r="J41">
        <f>+Stationary!J104</f>
        <v>-0.16414423779657905</v>
      </c>
      <c r="K41">
        <f>+Stationary!K104</f>
        <v>0.19403690575076182</v>
      </c>
      <c r="L41">
        <f>+Stationary!L104</f>
        <v>-0.15610654771290131</v>
      </c>
      <c r="M41">
        <f>+Stationary!M104</f>
        <v>-4.5725153427801501</v>
      </c>
      <c r="N41">
        <f>+Stationary!N104</f>
        <v>-2.8133488489789471</v>
      </c>
      <c r="O41">
        <f>+Stationary!O104</f>
        <v>0.44511473827411585</v>
      </c>
      <c r="P41">
        <f>+Stationary!P104</f>
        <v>0.45710772875315003</v>
      </c>
      <c r="Q41">
        <f>+Stationary!Q104</f>
        <v>-0.17285297678540701</v>
      </c>
      <c r="R41">
        <f>+Stationary!R104</f>
        <v>-0.40444255434317955</v>
      </c>
      <c r="S41">
        <f>+Stationary!S104</f>
        <v>-0.36437182562943882</v>
      </c>
      <c r="T41">
        <f>+Stationary!T104</f>
        <v>-4.0070728713738235E-2</v>
      </c>
      <c r="U41">
        <f>+Stationary!U104</f>
        <v>0.50925137212345817</v>
      </c>
      <c r="V41">
        <f>+Stationary!V104</f>
        <v>3.1130132777037183</v>
      </c>
      <c r="W41">
        <f>+Stationary!W104</f>
        <v>41.975783780301924</v>
      </c>
      <c r="X41">
        <f>+Stationary!X104</f>
        <v>-0.13023053326952816</v>
      </c>
      <c r="Y41">
        <f>+Stationary!Y104</f>
        <v>-0.17992566114162301</v>
      </c>
      <c r="Z41">
        <f>+Stationary!AC104</f>
        <v>-0.2283656378220158</v>
      </c>
      <c r="AA41">
        <f>+Stationary!AD104</f>
        <v>-0.8667796309338005</v>
      </c>
      <c r="AB41">
        <f>+Stationary!AE104</f>
        <v>-0.22909264786266603</v>
      </c>
      <c r="AC41">
        <f t="shared" si="0"/>
        <v>0.21991292019413977</v>
      </c>
    </row>
    <row r="42" spans="1:29">
      <c r="A42">
        <f t="shared" si="1"/>
        <v>2011.5</v>
      </c>
      <c r="B42">
        <f>+Stationary!B105</f>
        <v>-0.2895394542412234</v>
      </c>
      <c r="C42">
        <f>+Stationary!C105</f>
        <v>7.4872857479105548E-2</v>
      </c>
      <c r="D42">
        <f>+Stationary!D105</f>
        <v>-13.252220734041884</v>
      </c>
      <c r="E42">
        <f>+Stationary!E105</f>
        <v>-11.819536472799882</v>
      </c>
      <c r="F42">
        <f>+Stationary!F105</f>
        <v>-9.0341014459195321</v>
      </c>
      <c r="G42">
        <f>+Stationary!G105</f>
        <v>3.7419807634990754E-3</v>
      </c>
      <c r="H42">
        <f>+Stationary!H105</f>
        <v>-1.2276101605794463</v>
      </c>
      <c r="I42">
        <f>+Stationary!I105</f>
        <v>-0.14005277583582088</v>
      </c>
      <c r="J42">
        <f>+Stationary!J105</f>
        <v>-0.15608496898302515</v>
      </c>
      <c r="K42">
        <f>+Stationary!K105</f>
        <v>0.31467589028691889</v>
      </c>
      <c r="L42">
        <f>+Stationary!L105</f>
        <v>0.45472866612271057</v>
      </c>
      <c r="M42">
        <f>+Stationary!M105</f>
        <v>-4.3593233211466327</v>
      </c>
      <c r="N42">
        <f>+Stationary!N105</f>
        <v>0.10092105832457676</v>
      </c>
      <c r="O42">
        <f>+Stationary!O105</f>
        <v>-5.31535227839725</v>
      </c>
      <c r="P42">
        <f>+Stationary!P105</f>
        <v>-5.2074092607151474</v>
      </c>
      <c r="Q42">
        <f>+Stationary!Q105</f>
        <v>0.22766500002876455</v>
      </c>
      <c r="R42">
        <f>+Stationary!R105</f>
        <v>-0.34113493464620442</v>
      </c>
      <c r="S42">
        <f>+Stationary!S105</f>
        <v>-0.35531199155256704</v>
      </c>
      <c r="T42">
        <f>+Stationary!T105</f>
        <v>1.4177056906350349E-2</v>
      </c>
      <c r="U42">
        <f>+Stationary!U105</f>
        <v>0.62351133410976445</v>
      </c>
      <c r="V42">
        <f>+Stationary!V105</f>
        <v>-0.12320021394665681</v>
      </c>
      <c r="W42">
        <f>+Stationary!W105</f>
        <v>39.685683150017098</v>
      </c>
      <c r="X42">
        <f>+Stationary!X105</f>
        <v>0.30213974193322546</v>
      </c>
      <c r="Y42">
        <f>+Stationary!Y105</f>
        <v>0.32045496206154411</v>
      </c>
      <c r="Z42">
        <f>+Stationary!AC105</f>
        <v>1.140714886737987</v>
      </c>
      <c r="AA42">
        <f>+Stationary!AD105</f>
        <v>-0.57273372368045905</v>
      </c>
      <c r="AB42">
        <f>+Stationary!AE105</f>
        <v>-0.18881023188446999</v>
      </c>
      <c r="AC42">
        <f t="shared" si="0"/>
        <v>0.16208696609740458</v>
      </c>
    </row>
    <row r="43" spans="1:29">
      <c r="A43">
        <f t="shared" si="1"/>
        <v>2011.75</v>
      </c>
      <c r="B43">
        <f>+Stationary!B106</f>
        <v>1.3881098887315191</v>
      </c>
      <c r="C43">
        <f>+Stationary!C106</f>
        <v>0.40993248215134592</v>
      </c>
      <c r="D43">
        <f>+Stationary!D106</f>
        <v>-2.388535805147967</v>
      </c>
      <c r="E43">
        <f>+Stationary!E106</f>
        <v>-2.5510952842200822</v>
      </c>
      <c r="F43">
        <f>+Stationary!F106</f>
        <v>-1.9584133603375449</v>
      </c>
      <c r="G43">
        <f>+Stationary!G106</f>
        <v>-0.20964218206473495</v>
      </c>
      <c r="H43">
        <f>+Stationary!H106</f>
        <v>5.7776856896230404</v>
      </c>
      <c r="I43">
        <f>+Stationary!I106</f>
        <v>0.34297428822877973</v>
      </c>
      <c r="J43">
        <f>+Stationary!J106</f>
        <v>9.0528406192971755E-2</v>
      </c>
      <c r="K43">
        <f>+Stationary!K106</f>
        <v>0.31467589028691889</v>
      </c>
      <c r="L43">
        <f>+Stationary!L106</f>
        <v>-2.8298397941782599E-2</v>
      </c>
      <c r="M43">
        <f>+Stationary!M106</f>
        <v>0.13348059965136372</v>
      </c>
      <c r="N43">
        <f>+Stationary!N106</f>
        <v>8.1754854959981138</v>
      </c>
      <c r="O43">
        <f>+Stationary!O106</f>
        <v>-2.0506620195277483</v>
      </c>
      <c r="P43">
        <f>+Stationary!P106</f>
        <v>-1.4501419258000319</v>
      </c>
      <c r="Q43">
        <f>+Stationary!Q106</f>
        <v>0.30422044478518728</v>
      </c>
      <c r="R43">
        <f>+Stationary!R106</f>
        <v>-0.26528716505251115</v>
      </c>
      <c r="S43">
        <f>+Stationary!S106</f>
        <v>-0.31064448069414213</v>
      </c>
      <c r="T43">
        <f>+Stationary!T106</f>
        <v>4.5357315641625318E-2</v>
      </c>
      <c r="U43">
        <f>+Stationary!U106</f>
        <v>0.44722043308911452</v>
      </c>
      <c r="V43">
        <f>+Stationary!V106</f>
        <v>-3.2937345869682062</v>
      </c>
      <c r="W43">
        <f>+Stationary!W106</f>
        <v>24.042641609598149</v>
      </c>
      <c r="X43">
        <f>+Stationary!X106</f>
        <v>-0.23527037148076868</v>
      </c>
      <c r="Y43">
        <f>+Stationary!Y106</f>
        <v>-0.22155579270477588</v>
      </c>
      <c r="Z43">
        <f>+Stationary!AC106</f>
        <v>-0.11939367619051477</v>
      </c>
      <c r="AA43">
        <f>+Stationary!AD106</f>
        <v>-1.0861820326638192</v>
      </c>
      <c r="AB43">
        <f>+Stationary!AE106</f>
        <v>-0.26786489223750809</v>
      </c>
      <c r="AC43">
        <f t="shared" si="0"/>
        <v>0.10770391674801105</v>
      </c>
    </row>
    <row r="44" spans="1:29">
      <c r="A44">
        <f t="shared" si="1"/>
        <v>2012</v>
      </c>
      <c r="B44">
        <f>+Stationary!B107</f>
        <v>0.13290590812728309</v>
      </c>
      <c r="C44">
        <f>+Stationary!C107</f>
        <v>0.38065861528121836</v>
      </c>
      <c r="D44">
        <f>+Stationary!D107</f>
        <v>-6.1117676203602969</v>
      </c>
      <c r="E44">
        <f>+Stationary!E107</f>
        <v>-5.0497802083566512</v>
      </c>
      <c r="F44">
        <f>+Stationary!F107</f>
        <v>-2.6663784566403592</v>
      </c>
      <c r="G44">
        <f>+Stationary!G107</f>
        <v>5.045290764214494E-2</v>
      </c>
      <c r="H44">
        <f>+Stationary!H107</f>
        <v>-2.9982680418401637</v>
      </c>
      <c r="I44">
        <f>+Stationary!I107</f>
        <v>0.13510998144194841</v>
      </c>
      <c r="J44">
        <f>+Stationary!J107</f>
        <v>0.15959124150615456</v>
      </c>
      <c r="K44">
        <f>+Stationary!K107</f>
        <v>0.26315807860264928</v>
      </c>
      <c r="L44">
        <f>+Stationary!L107</f>
        <v>0.1280480971606954</v>
      </c>
      <c r="M44">
        <f>+Stationary!M107</f>
        <v>-4.2423458036079182</v>
      </c>
      <c r="N44">
        <f>+Stationary!N107</f>
        <v>-4.8289635937572406</v>
      </c>
      <c r="O44">
        <f>+Stationary!O107</f>
        <v>-1.7657233760310991</v>
      </c>
      <c r="P44">
        <f>+Stationary!P107</f>
        <v>-0.18592086009991254</v>
      </c>
      <c r="Q44">
        <f>+Stationary!Q107</f>
        <v>-0.55289233810117366</v>
      </c>
      <c r="R44">
        <f>+Stationary!R107</f>
        <v>-0.26873135473985954</v>
      </c>
      <c r="S44">
        <f>+Stationary!S107</f>
        <v>-0.30178531870023029</v>
      </c>
      <c r="T44">
        <f>+Stationary!T107</f>
        <v>3.3053963960373689E-2</v>
      </c>
      <c r="U44">
        <f>+Stationary!U107</f>
        <v>0.89861278252118382</v>
      </c>
      <c r="V44">
        <f>+Stationary!V107</f>
        <v>0.48177837143403202</v>
      </c>
      <c r="W44">
        <f>+Stationary!W107</f>
        <v>33.288505632262286</v>
      </c>
      <c r="X44">
        <f>+Stationary!X107</f>
        <v>0.17889135370887477</v>
      </c>
      <c r="Y44">
        <f>+Stationary!Y107</f>
        <v>0.20207545230799184</v>
      </c>
      <c r="Z44">
        <f>+Stationary!AC107</f>
        <v>2.1274066572625445</v>
      </c>
      <c r="AA44">
        <f>+Stationary!AD107</f>
        <v>-1.3907648384486198</v>
      </c>
      <c r="AB44">
        <f>+Stationary!AE107</f>
        <v>-0.22960097753446085</v>
      </c>
      <c r="AC44">
        <f t="shared" si="0"/>
        <v>0.31400133515082318</v>
      </c>
    </row>
    <row r="45" spans="1:29">
      <c r="A45">
        <f t="shared" si="1"/>
        <v>2012.25</v>
      </c>
      <c r="B45">
        <f>+Stationary!B108</f>
        <v>0.72203758944388452</v>
      </c>
      <c r="C45">
        <f>+Stationary!C108</f>
        <v>0.58162772153093378</v>
      </c>
      <c r="D45">
        <f>+Stationary!D108</f>
        <v>-4.9555319792978025</v>
      </c>
      <c r="E45">
        <f>+Stationary!E108</f>
        <v>-4.3732032675620758</v>
      </c>
      <c r="F45">
        <f>+Stationary!F108</f>
        <v>-2.3938789739263484</v>
      </c>
      <c r="G45">
        <f>+Stationary!G108</f>
        <v>0.52698576079619963</v>
      </c>
      <c r="H45">
        <f>+Stationary!H108</f>
        <v>0.1110178365462946</v>
      </c>
      <c r="I45">
        <f>+Stationary!I108</f>
        <v>-0.54102935336413227</v>
      </c>
      <c r="J45">
        <f>+Stationary!J108</f>
        <v>-0.24819466317380356</v>
      </c>
      <c r="K45">
        <f>+Stationary!K108</f>
        <v>0.25522283016275082</v>
      </c>
      <c r="L45">
        <f>+Stationary!L108</f>
        <v>0.79625218352688276</v>
      </c>
      <c r="M45">
        <f>+Stationary!M108</f>
        <v>-4.2461160321287821</v>
      </c>
      <c r="N45">
        <f>+Stationary!N108</f>
        <v>1.1461437859344059</v>
      </c>
      <c r="O45">
        <f>+Stationary!O108</f>
        <v>-3.3235201137570374</v>
      </c>
      <c r="P45">
        <f>+Stationary!P108</f>
        <v>-2.1684595304370458</v>
      </c>
      <c r="Q45">
        <f>+Stationary!Q108</f>
        <v>-0.69343714972410453</v>
      </c>
      <c r="R45">
        <f>+Stationary!R108</f>
        <v>-0.25504976128017065</v>
      </c>
      <c r="S45">
        <f>+Stationary!S108</f>
        <v>-0.31352398163325146</v>
      </c>
      <c r="T45">
        <f>+Stationary!T108</f>
        <v>5.8474220353090023E-2</v>
      </c>
      <c r="U45">
        <f>+Stationary!U108</f>
        <v>0.26653085047479408</v>
      </c>
      <c r="V45">
        <f>+Stationary!V108</f>
        <v>-1.8057687746315951</v>
      </c>
      <c r="W45">
        <f>+Stationary!W108</f>
        <v>28.989406033047885</v>
      </c>
      <c r="X45">
        <f>+Stationary!X108</f>
        <v>0.4747149791278753</v>
      </c>
      <c r="Y45">
        <f>+Stationary!Y108</f>
        <v>0.49061352784556178</v>
      </c>
      <c r="Z45">
        <f>+Stationary!AC108</f>
        <v>0.74534045819035022</v>
      </c>
      <c r="AA45">
        <f>+Stationary!AD108</f>
        <v>-1.4721541678845895</v>
      </c>
      <c r="AB45">
        <f>+Stationary!AE108</f>
        <v>-0.15217336159258998</v>
      </c>
      <c r="AC45">
        <f t="shared" si="0"/>
        <v>-6.6314374236256968E-2</v>
      </c>
    </row>
    <row r="46" spans="1:29">
      <c r="A46">
        <f t="shared" si="1"/>
        <v>2012.5</v>
      </c>
      <c r="B46">
        <f>+Stationary!B109</f>
        <v>-0.20530203847167316</v>
      </c>
      <c r="C46">
        <f>+Stationary!C109</f>
        <v>-0.60385706896329516</v>
      </c>
      <c r="D46">
        <f>+Stationary!D109</f>
        <v>-4.297146965129059</v>
      </c>
      <c r="E46">
        <f>+Stationary!E109</f>
        <v>-3.5431391705358237</v>
      </c>
      <c r="F46">
        <f>+Stationary!F109</f>
        <v>-1.0066841026716702</v>
      </c>
      <c r="G46">
        <f>+Stationary!G109</f>
        <v>0.43248748725431208</v>
      </c>
      <c r="H46">
        <f>+Stationary!H109</f>
        <v>7.8024763950046809</v>
      </c>
      <c r="I46">
        <f>+Stationary!I109</f>
        <v>-0.54450435538511288</v>
      </c>
      <c r="J46">
        <f>+Stationary!J109</f>
        <v>-0.39452318413248644</v>
      </c>
      <c r="K46">
        <f>+Stationary!K109</f>
        <v>0.25522283016275082</v>
      </c>
      <c r="L46">
        <f>+Stationary!L109</f>
        <v>0.79972718554784894</v>
      </c>
      <c r="M46">
        <f>+Stationary!M109</f>
        <v>-7.1402264034545055</v>
      </c>
      <c r="N46">
        <f>+Stationary!N109</f>
        <v>-2.9925170130688628</v>
      </c>
      <c r="O46">
        <f>+Stationary!O109</f>
        <v>-9.1537092940346803</v>
      </c>
      <c r="P46">
        <f>+Stationary!P109</f>
        <v>-7.4787884770810029</v>
      </c>
      <c r="Q46">
        <f>+Stationary!Q109</f>
        <v>-2.1312344863138151</v>
      </c>
      <c r="R46">
        <f>+Stationary!R109</f>
        <v>-0.31124192421858565</v>
      </c>
      <c r="S46">
        <f>+Stationary!S109</f>
        <v>-0.32377683714115418</v>
      </c>
      <c r="T46">
        <f>+Stationary!T109</f>
        <v>1.2534912922570363E-2</v>
      </c>
      <c r="U46">
        <f>+Stationary!U109</f>
        <v>2.5137959859705461E-2</v>
      </c>
      <c r="V46">
        <f>+Stationary!V109</f>
        <v>-0.55920380487369337</v>
      </c>
      <c r="W46">
        <f>+Stationary!W109</f>
        <v>26.977493595921828</v>
      </c>
      <c r="X46">
        <f>+Stationary!X109</f>
        <v>0.84038034252997651</v>
      </c>
      <c r="Y46">
        <f>+Stationary!Y109</f>
        <v>0.81919619290524637</v>
      </c>
      <c r="Z46">
        <f>+Stationary!AC109</f>
        <v>-0.44964814413536747</v>
      </c>
      <c r="AA46">
        <f>+Stationary!AD109</f>
        <v>-1.5076758889580102</v>
      </c>
      <c r="AB46">
        <f>+Stationary!AE109</f>
        <v>-0.10911700213365005</v>
      </c>
      <c r="AC46">
        <f t="shared" si="0"/>
        <v>0.29587598714486363</v>
      </c>
    </row>
    <row r="47" spans="1:29">
      <c r="A47">
        <f t="shared" si="1"/>
        <v>2012.75</v>
      </c>
      <c r="B47">
        <f>+Stationary!B110</f>
        <v>0.39628427220156792</v>
      </c>
      <c r="C47">
        <f>+Stationary!C110</f>
        <v>0.4989208348955696</v>
      </c>
      <c r="D47">
        <f>+Stationary!D110</f>
        <v>-1.2099085400288914</v>
      </c>
      <c r="E47">
        <f>+Stationary!E110</f>
        <v>-0.80026874516784119</v>
      </c>
      <c r="F47">
        <f>+Stationary!F110</f>
        <v>-0.28865444797725104</v>
      </c>
      <c r="G47">
        <f>+Stationary!G110</f>
        <v>0.20946102277881673</v>
      </c>
      <c r="H47">
        <f>+Stationary!H110</f>
        <v>1.2375244566168166</v>
      </c>
      <c r="I47">
        <f>+Stationary!I110</f>
        <v>-0.20569700253645495</v>
      </c>
      <c r="J47">
        <f>+Stationary!J110</f>
        <v>-0.34577055468318629</v>
      </c>
      <c r="K47">
        <f>+Stationary!K110</f>
        <v>0.25522283016275082</v>
      </c>
      <c r="L47">
        <f>+Stationary!L110</f>
        <v>0.4609198326992352</v>
      </c>
      <c r="M47">
        <f>+Stationary!M110</f>
        <v>-7.8731105802681327</v>
      </c>
      <c r="N47">
        <f>+Stationary!N110</f>
        <v>-1.3617440172798645</v>
      </c>
      <c r="O47">
        <f>+Stationary!O110</f>
        <v>-5.5706821554811157</v>
      </c>
      <c r="P47">
        <f>+Stationary!P110</f>
        <v>-3.816199414885971</v>
      </c>
      <c r="Q47">
        <f>+Stationary!Q110</f>
        <v>0.97589808452062243</v>
      </c>
      <c r="R47">
        <f>+Stationary!R110</f>
        <v>-0.38899427121046831</v>
      </c>
      <c r="S47">
        <f>+Stationary!S110</f>
        <v>-0.35056914544624251</v>
      </c>
      <c r="T47">
        <f>+Stationary!T110</f>
        <v>-3.8425125764238233E-2</v>
      </c>
      <c r="U47">
        <f>+Stationary!U110</f>
        <v>-9.9883990697037461E-2</v>
      </c>
      <c r="V47">
        <f>+Stationary!V110</f>
        <v>0.49944391626294737</v>
      </c>
      <c r="W47">
        <f>+Stationary!W110</f>
        <v>28.287763332125735</v>
      </c>
      <c r="X47">
        <f>+Stationary!X110</f>
        <v>0.34336790981199616</v>
      </c>
      <c r="Y47">
        <f>+Stationary!Y110</f>
        <v>0.36388970627245698</v>
      </c>
      <c r="Z47">
        <f>+Stationary!AC110</f>
        <v>1.505618318744304</v>
      </c>
      <c r="AA47">
        <f>+Stationary!AD110</f>
        <v>-1.5646302787797399</v>
      </c>
      <c r="AB47">
        <f>+Stationary!AE110</f>
        <v>-0.22066254767943694</v>
      </c>
      <c r="AC47">
        <f t="shared" si="0"/>
        <v>0.13767090727554121</v>
      </c>
    </row>
    <row r="48" spans="1:29">
      <c r="A48" s="2">
        <f t="shared" si="1"/>
        <v>2013</v>
      </c>
      <c r="B48">
        <f>+Stationary!B111</f>
        <v>-0.14927708823209829</v>
      </c>
      <c r="C48">
        <f>+Stationary!C111</f>
        <v>-0.65817574124909761</v>
      </c>
      <c r="D48">
        <f>+Stationary!D111</f>
        <v>0.50953629088917296</v>
      </c>
      <c r="E48">
        <f>+Stationary!E111</f>
        <v>1.0119483889516232</v>
      </c>
      <c r="F48">
        <f>+Stationary!F111</f>
        <v>2.4546515562055902</v>
      </c>
      <c r="G48">
        <f>+Stationary!G111</f>
        <v>-2.9339036121606821E-2</v>
      </c>
      <c r="H48">
        <f>+Stationary!H111</f>
        <v>-4.7985571164856973</v>
      </c>
      <c r="I48">
        <f>+Stationary!I111</f>
        <v>-0.50697803782675666</v>
      </c>
      <c r="J48">
        <f>+Stationary!J111</f>
        <v>-0.5613131768307883</v>
      </c>
      <c r="K48">
        <f>+Stationary!K111</f>
        <v>0.25522283016275082</v>
      </c>
      <c r="L48">
        <f>+Stationary!L111</f>
        <v>0.76220086798956088</v>
      </c>
      <c r="M48">
        <f>+Stationary!M111</f>
        <v>-8.6715744684792071</v>
      </c>
      <c r="N48">
        <f>+Stationary!N111</f>
        <v>-1.3252420430846179</v>
      </c>
      <c r="O48">
        <f>+Stationary!O111</f>
        <v>-5.2976693800024819</v>
      </c>
      <c r="P48">
        <f>+Stationary!P111</f>
        <v>-2.5738755661631347</v>
      </c>
      <c r="Q48">
        <f>+Stationary!Q111</f>
        <v>-2.1104073017370411</v>
      </c>
      <c r="R48">
        <f>+Stationary!R111</f>
        <v>-0.38877754699715605</v>
      </c>
      <c r="S48">
        <f>+Stationary!S111</f>
        <v>-0.35693375004120942</v>
      </c>
      <c r="T48">
        <f>+Stationary!T111</f>
        <v>-3.1843796955945247E-2</v>
      </c>
      <c r="U48">
        <f>+Stationary!U111</f>
        <v>-3.0561347584637133E-2</v>
      </c>
      <c r="V48">
        <f>+Stationary!V111</f>
        <v>-0.11940669652602076</v>
      </c>
      <c r="W48">
        <f>+Stationary!W111</f>
        <v>27.996116874447694</v>
      </c>
      <c r="X48">
        <f>+Stationary!X111</f>
        <v>0.38139102882890175</v>
      </c>
      <c r="Y48">
        <f>+Stationary!Y111</f>
        <v>0.38324497068251617</v>
      </c>
      <c r="Z48">
        <f>+Stationary!AC111</f>
        <v>1.0188665139355502</v>
      </c>
      <c r="AA48">
        <f>+Stationary!AD111</f>
        <v>-1.7794192828805695</v>
      </c>
      <c r="AB48">
        <f>+Stationary!AE111</f>
        <v>-0.20939024333823997</v>
      </c>
      <c r="AC48">
        <f t="shared" si="0"/>
        <v>-0.12558700899785491</v>
      </c>
    </row>
    <row r="49" spans="1:29">
      <c r="A49">
        <f t="shared" si="1"/>
        <v>2013.25</v>
      </c>
      <c r="B49">
        <f>+Stationary!B112</f>
        <v>-0.31305612818202777</v>
      </c>
      <c r="C49">
        <f>+Stationary!C112</f>
        <v>7.8105760063676755E-2</v>
      </c>
      <c r="D49">
        <f>+Stationary!D112</f>
        <v>-2.6271131578612312</v>
      </c>
      <c r="E49">
        <f>+Stationary!E112</f>
        <v>-1.5931461865982328</v>
      </c>
      <c r="F49">
        <f>+Stationary!F112</f>
        <v>-1.0292370676511382</v>
      </c>
      <c r="G49">
        <f>+Stationary!G112</f>
        <v>-5.5004243757190263E-2</v>
      </c>
      <c r="H49">
        <f>+Stationary!H112</f>
        <v>0.55904276693125499</v>
      </c>
      <c r="I49">
        <f>+Stationary!I112</f>
        <v>-0.71345279626316016</v>
      </c>
      <c r="J49">
        <f>+Stationary!J112</f>
        <v>-0.44740252995902619</v>
      </c>
      <c r="K49">
        <f>+Stationary!K112</f>
        <v>0.25522283016275082</v>
      </c>
      <c r="L49">
        <f>+Stationary!L112</f>
        <v>0.96867562642585436</v>
      </c>
      <c r="M49">
        <f>+Stationary!M112</f>
        <v>-7.1481252681743968</v>
      </c>
      <c r="N49">
        <f>+Stationary!N112</f>
        <v>2.2339783807679758</v>
      </c>
      <c r="O49">
        <f>+Stationary!O112</f>
        <v>-4.1605200501848429</v>
      </c>
      <c r="P49">
        <f>+Stationary!P112</f>
        <v>-2.6432907427308927</v>
      </c>
      <c r="Q49">
        <f>+Stationary!Q112</f>
        <v>-1.5188413814901196</v>
      </c>
      <c r="R49">
        <f>+Stationary!R112</f>
        <v>-0.33960254397982675</v>
      </c>
      <c r="S49">
        <f>+Stationary!S112</f>
        <v>-0.36116791427011163</v>
      </c>
      <c r="T49">
        <f>+Stationary!T112</f>
        <v>2.1565370290289487E-2</v>
      </c>
      <c r="U49">
        <f>+Stationary!U112</f>
        <v>0.10470947806322783</v>
      </c>
      <c r="V49">
        <f>+Stationary!V112</f>
        <v>-1.6935682953827256</v>
      </c>
      <c r="W49">
        <f>+Stationary!W112</f>
        <v>18.655661975058877</v>
      </c>
      <c r="X49">
        <f>+Stationary!X112</f>
        <v>0.69224585045037745</v>
      </c>
      <c r="Y49">
        <f>+Stationary!Y112</f>
        <v>0.72159843566281723</v>
      </c>
      <c r="Z49">
        <f>+Stationary!AC112</f>
        <v>2.8290072063853549</v>
      </c>
      <c r="AA49">
        <f>+Stationary!AD112</f>
        <v>-1.8592014530797192</v>
      </c>
      <c r="AB49">
        <f>+Stationary!AE112</f>
        <v>-0.32996835883032716</v>
      </c>
      <c r="AC49">
        <f t="shared" si="0"/>
        <v>-2.1206945812782707E-2</v>
      </c>
    </row>
    <row r="50" spans="1:29">
      <c r="A50">
        <f t="shared" si="1"/>
        <v>2013.5</v>
      </c>
      <c r="B50">
        <f>+Stationary!B113</f>
        <v>0.48025152147962868</v>
      </c>
      <c r="C50">
        <f>+Stationary!C113</f>
        <v>-0.2436201344334723</v>
      </c>
      <c r="D50">
        <f>+Stationary!D113</f>
        <v>4.1246981734923338</v>
      </c>
      <c r="E50">
        <f>+Stationary!E113</f>
        <v>3.8492961427114096</v>
      </c>
      <c r="F50">
        <f>+Stationary!F113</f>
        <v>4.171040661852885</v>
      </c>
      <c r="G50">
        <f>+Stationary!G113</f>
        <v>-0.52653809520124062</v>
      </c>
      <c r="H50">
        <f>+Stationary!H113</f>
        <v>-3.5309710556495739</v>
      </c>
      <c r="I50">
        <f>+Stationary!I113</f>
        <v>0.20757470462342409</v>
      </c>
      <c r="J50">
        <f>+Stationary!J113</f>
        <v>-2.3203844349881098E-2</v>
      </c>
      <c r="K50">
        <f>+Stationary!K113</f>
        <v>0.25522283016275082</v>
      </c>
      <c r="L50">
        <f>+Stationary!L113</f>
        <v>4.7648125539330316E-2</v>
      </c>
      <c r="M50">
        <f>+Stationary!M113</f>
        <v>-4.0378001255715503</v>
      </c>
      <c r="N50">
        <f>+Stationary!N113</f>
        <v>4.4086494163710022</v>
      </c>
      <c r="O50">
        <f>+Stationary!O113</f>
        <v>-6.6722555868036171</v>
      </c>
      <c r="P50">
        <f>+Stationary!P113</f>
        <v>-6.2049136520556907</v>
      </c>
      <c r="Q50">
        <f>+Stationary!Q113</f>
        <v>-2.5280738122960429</v>
      </c>
      <c r="R50">
        <f>+Stationary!R113</f>
        <v>-0.29785555373560579</v>
      </c>
      <c r="S50">
        <f>+Stationary!S113</f>
        <v>-0.36452434607764017</v>
      </c>
      <c r="T50">
        <f>+Stationary!T113</f>
        <v>6.6668792342031213E-2</v>
      </c>
      <c r="U50">
        <f>+Stationary!U113</f>
        <v>0.14994944965098966</v>
      </c>
      <c r="V50">
        <f>+Stationary!V113</f>
        <v>-1.1026865401398143</v>
      </c>
      <c r="W50">
        <f>+Stationary!W113</f>
        <v>18.173136375624779</v>
      </c>
      <c r="X50">
        <f>+Stationary!X113</f>
        <v>-0.28884352380489542</v>
      </c>
      <c r="Y50">
        <f>+Stationary!Y113</f>
        <v>-0.19510268861702229</v>
      </c>
      <c r="Z50">
        <f>+Stationary!AC113</f>
        <v>2.1612957521116769</v>
      </c>
      <c r="AA50">
        <f>+Stationary!AD113</f>
        <v>-2.3115925509471698</v>
      </c>
      <c r="AB50">
        <f>+Stationary!AE113</f>
        <v>-0.45020472533295597</v>
      </c>
      <c r="AC50">
        <f t="shared" si="0"/>
        <v>-8.126881918147133E-2</v>
      </c>
    </row>
    <row r="51" spans="1:29">
      <c r="A51">
        <f t="shared" si="1"/>
        <v>2013.75</v>
      </c>
      <c r="B51">
        <f>+Stationary!B114</f>
        <v>-0.81977446323216585</v>
      </c>
      <c r="C51">
        <f>+Stationary!C114</f>
        <v>-0.90860012522998268</v>
      </c>
      <c r="D51">
        <f>+Stationary!D114</f>
        <v>4.4649610405242584</v>
      </c>
      <c r="E51">
        <f>+Stationary!E114</f>
        <v>4.383747722213684</v>
      </c>
      <c r="F51">
        <f>+Stationary!F114</f>
        <v>4.2622915018143885</v>
      </c>
      <c r="G51">
        <f>+Stationary!G114</f>
        <v>-0.23639439458144684</v>
      </c>
      <c r="H51">
        <f>+Stationary!H114</f>
        <v>-9.5199922157299515</v>
      </c>
      <c r="I51">
        <f>+Stationary!I114</f>
        <v>5.2778768074176474E-3</v>
      </c>
      <c r="J51">
        <f>+Stationary!J114</f>
        <v>0.30515094379744145</v>
      </c>
      <c r="K51">
        <f>+Stationary!K114</f>
        <v>0.17971208203165245</v>
      </c>
      <c r="L51">
        <f>+Stationary!L114</f>
        <v>0.17443420522422967</v>
      </c>
      <c r="M51">
        <f>+Stationary!M114</f>
        <v>-2.6367454400554493</v>
      </c>
      <c r="N51">
        <f>+Stationary!N114</f>
        <v>1.4173533841947972</v>
      </c>
      <c r="O51">
        <f>+Stationary!O114</f>
        <v>-4.944618158663376</v>
      </c>
      <c r="P51">
        <f>+Stationary!P114</f>
        <v>-3.216332087104639</v>
      </c>
      <c r="Q51">
        <f>+Stationary!Q114</f>
        <v>-0.63755958585466033</v>
      </c>
      <c r="R51">
        <f>+Stationary!R114</f>
        <v>-0.3258692977540032</v>
      </c>
      <c r="S51">
        <f>+Stationary!S114</f>
        <v>-0.36958651630128031</v>
      </c>
      <c r="T51">
        <f>+Stationary!T114</f>
        <v>4.3717218547280723E-2</v>
      </c>
      <c r="U51">
        <f>+Stationary!U114</f>
        <v>9.5955395349164974E-2</v>
      </c>
      <c r="V51">
        <f>+Stationary!V114</f>
        <v>-5.2627388814070253E-2</v>
      </c>
      <c r="W51">
        <f>+Stationary!W114</f>
        <v>18.614724640467671</v>
      </c>
      <c r="X51">
        <f>+Stationary!X114</f>
        <v>9.732924637162288E-2</v>
      </c>
      <c r="Y51">
        <f>+Stationary!Y114</f>
        <v>0.15464729362970531</v>
      </c>
      <c r="Z51">
        <f>+Stationary!AC114</f>
        <v>2.6515550713227736</v>
      </c>
      <c r="AA51">
        <f>+Stationary!AD114</f>
        <v>-1.9508630926483095</v>
      </c>
      <c r="AB51">
        <f>+Stationary!AE114</f>
        <v>-0.46378136197063902</v>
      </c>
      <c r="AC51">
        <f t="shared" si="0"/>
        <v>0.10260712317904053</v>
      </c>
    </row>
    <row r="52" spans="1:29">
      <c r="A52" s="2">
        <f t="shared" si="1"/>
        <v>2014</v>
      </c>
      <c r="B52">
        <f>+Stationary!B115</f>
        <v>-0.80348467681035773</v>
      </c>
      <c r="C52">
        <f>+Stationary!C115</f>
        <v>-0.94310364857189377</v>
      </c>
      <c r="D52">
        <f>+Stationary!D115</f>
        <v>4.0261161957323566</v>
      </c>
      <c r="E52">
        <f>+Stationary!E115</f>
        <v>3.6728382502444674</v>
      </c>
      <c r="F52">
        <f>+Stationary!F115</f>
        <v>3.8473179029899711</v>
      </c>
      <c r="G52">
        <f>+Stationary!G115</f>
        <v>-0.78299858387340171</v>
      </c>
      <c r="H52">
        <f>+Stationary!H115</f>
        <v>3.147269092787524</v>
      </c>
      <c r="I52">
        <f>+Stationary!I115</f>
        <v>0.66398803861193867</v>
      </c>
      <c r="J52">
        <f>+Stationary!J115</f>
        <v>0.29786471896924571</v>
      </c>
      <c r="K52">
        <f>+Stationary!K115</f>
        <v>9.6785332311619454E-2</v>
      </c>
      <c r="L52">
        <f>+Stationary!L115</f>
        <v>-0.56720270630030756</v>
      </c>
      <c r="M52">
        <f>+Stationary!M115</f>
        <v>2.451591991566886</v>
      </c>
      <c r="N52">
        <f>+Stationary!N115</f>
        <v>6.4031024435029948</v>
      </c>
      <c r="O52">
        <f>+Stationary!O115</f>
        <v>-3.075968236620922</v>
      </c>
      <c r="P52">
        <f>+Stationary!P115</f>
        <v>-0.6409430124090727</v>
      </c>
      <c r="Q52">
        <f>+Stationary!Q115</f>
        <v>-0.54688693101570607</v>
      </c>
      <c r="R52">
        <f>+Stationary!R115</f>
        <v>-0.34608127061547855</v>
      </c>
      <c r="S52">
        <f>+Stationary!S115</f>
        <v>-0.37092963500109738</v>
      </c>
      <c r="T52">
        <f>+Stationary!T115</f>
        <v>2.4848364385614607E-2</v>
      </c>
      <c r="U52">
        <f>+Stationary!U115</f>
        <v>5.198595522983851E-3</v>
      </c>
      <c r="V52">
        <f>+Stationary!V115</f>
        <v>-0.81203912604775419</v>
      </c>
      <c r="W52">
        <f>+Stationary!W115</f>
        <v>17.166072156196833</v>
      </c>
      <c r="X52">
        <f>+Stationary!X115</f>
        <v>-0.33305860238688378</v>
      </c>
      <c r="Y52">
        <f>+Stationary!Y115</f>
        <v>-0.27538238334767839</v>
      </c>
      <c r="Z52">
        <f>+Stationary!AC115</f>
        <v>1.0120848226554271</v>
      </c>
      <c r="AA52">
        <f>+Stationary!AD115</f>
        <v>-1.4767392405959292</v>
      </c>
      <c r="AB52">
        <f>+Stationary!AE115</f>
        <v>-0.53645950723430003</v>
      </c>
      <c r="AC52">
        <f t="shared" si="0"/>
        <v>0.33092943622505488</v>
      </c>
    </row>
    <row r="53" spans="1:29">
      <c r="A53">
        <f t="shared" si="1"/>
        <v>2014.25</v>
      </c>
      <c r="B53">
        <f>+Stationary!B116</f>
        <v>-0.41936231831508197</v>
      </c>
      <c r="C53">
        <f>+Stationary!C116</f>
        <v>-0.72763049461140561</v>
      </c>
      <c r="D53">
        <f>+Stationary!D116</f>
        <v>4.464373946294927</v>
      </c>
      <c r="E53">
        <f>+Stationary!E116</f>
        <v>4.3620539023204401</v>
      </c>
      <c r="F53">
        <f>+Stationary!F116</f>
        <v>4.747751569653019</v>
      </c>
      <c r="G53">
        <f>+Stationary!G116</f>
        <v>-1.3516741870338307</v>
      </c>
      <c r="H53">
        <f>+Stationary!H116</f>
        <v>-1.413258549850178</v>
      </c>
      <c r="I53">
        <f>+Stationary!I116</f>
        <v>0.76455102420540511</v>
      </c>
      <c r="J53">
        <f>+Stationary!J116</f>
        <v>0.90211333677998884</v>
      </c>
      <c r="K53">
        <f>+Stationary!K116</f>
        <v>1.5986554758972149E-2</v>
      </c>
      <c r="L53">
        <f>+Stationary!L116</f>
        <v>-0.74856446944642208</v>
      </c>
      <c r="M53">
        <f>+Stationary!M116</f>
        <v>2.2874557216438802</v>
      </c>
      <c r="N53">
        <f>+Stationary!N116</f>
        <v>0.27021736128425289</v>
      </c>
      <c r="O53">
        <f>+Stationary!O116</f>
        <v>-1.6746595762124796</v>
      </c>
      <c r="P53">
        <f>+Stationary!P116</f>
        <v>0.19106053677212537</v>
      </c>
      <c r="Q53">
        <f>+Stationary!Q116</f>
        <v>-0.13773476811297769</v>
      </c>
      <c r="R53">
        <f>+Stationary!R116</f>
        <v>-0.4022187260473612</v>
      </c>
      <c r="S53">
        <f>+Stationary!S116</f>
        <v>-0.37284248078864324</v>
      </c>
      <c r="T53">
        <f>+Stationary!T116</f>
        <v>-2.9376245258729172E-2</v>
      </c>
      <c r="U53">
        <f>+Stationary!U116</f>
        <v>-0.33164374887144277</v>
      </c>
      <c r="V53">
        <f>+Stationary!V116</f>
        <v>0.25624254637636645</v>
      </c>
      <c r="W53">
        <f>+Stationary!W116</f>
        <v>12.624953086919959</v>
      </c>
      <c r="X53">
        <f>+Stationary!X116</f>
        <v>-0.37891441523518932</v>
      </c>
      <c r="Y53">
        <f>+Stationary!Y116</f>
        <v>-0.41149245039018367</v>
      </c>
      <c r="Z53">
        <f>+Stationary!AC116</f>
        <v>1.0214545073217405</v>
      </c>
      <c r="AA53">
        <f>+Stationary!AD116</f>
        <v>-1.5917084809259583</v>
      </c>
      <c r="AB53">
        <f>+Stationary!AE116</f>
        <v>-0.58432643628468295</v>
      </c>
      <c r="AC53">
        <f t="shared" si="0"/>
        <v>0.38563660897021579</v>
      </c>
    </row>
    <row r="54" spans="1:29">
      <c r="A54">
        <f t="shared" si="1"/>
        <v>2014.5</v>
      </c>
      <c r="B54">
        <f>+Stationary!B117</f>
        <v>-0.93408627651344178</v>
      </c>
      <c r="C54">
        <f>+Stationary!C117</f>
        <v>-0.7878216768230164</v>
      </c>
      <c r="D54">
        <f>+Stationary!D117</f>
        <v>4.4148170209359705</v>
      </c>
      <c r="E54">
        <f>+Stationary!E117</f>
        <v>4.7190243310408277</v>
      </c>
      <c r="F54">
        <f>+Stationary!F117</f>
        <v>4.2689742505285722</v>
      </c>
      <c r="G54">
        <f>+Stationary!G117</f>
        <v>-0.75258511055992861</v>
      </c>
      <c r="H54">
        <f>+Stationary!H117</f>
        <v>-9.7698023031567676</v>
      </c>
      <c r="I54">
        <f>+Stationary!I117</f>
        <v>4.5545982750726188E-2</v>
      </c>
      <c r="J54">
        <f>+Stationary!J117</f>
        <v>5.6650948027206494E-2</v>
      </c>
      <c r="K54">
        <f>+Stationary!K117</f>
        <v>-7.4722681494978516E-2</v>
      </c>
      <c r="L54">
        <f>+Stationary!L117</f>
        <v>-0.12026866424573024</v>
      </c>
      <c r="M54">
        <f>+Stationary!M117</f>
        <v>4.7316725266443882</v>
      </c>
      <c r="N54">
        <f>+Stationary!N117</f>
        <v>3.6355010131730481</v>
      </c>
      <c r="O54">
        <f>+Stationary!O117</f>
        <v>-4.7775684148927944</v>
      </c>
      <c r="P54">
        <f>+Stationary!P117</f>
        <v>-2.7199245327566306</v>
      </c>
      <c r="Q54">
        <f>+Stationary!Q117</f>
        <v>-0.79160868518306415</v>
      </c>
      <c r="R54">
        <f>+Stationary!R117</f>
        <v>-0.4130498662892888</v>
      </c>
      <c r="S54">
        <f>+Stationary!S117</f>
        <v>-0.37133342629853566</v>
      </c>
      <c r="T54">
        <f>+Stationary!T117</f>
        <v>-4.171643999074981E-2</v>
      </c>
      <c r="U54">
        <f>+Stationary!U117</f>
        <v>-0.35360063605764935</v>
      </c>
      <c r="V54">
        <f>+Stationary!V117</f>
        <v>-1.3030136253525735</v>
      </c>
      <c r="W54">
        <f>+Stationary!W117</f>
        <v>16.26254134977097</v>
      </c>
      <c r="X54">
        <f>+Stationary!X117</f>
        <v>0.18228501533863284</v>
      </c>
      <c r="Y54">
        <f>+Stationary!Y117</f>
        <v>0.21228066838303505</v>
      </c>
      <c r="Z54">
        <f>+Stationary!AC117</f>
        <v>2.0614364562502923</v>
      </c>
      <c r="AA54">
        <f>+Stationary!AD117</f>
        <v>-1.4251436834558495</v>
      </c>
      <c r="AB54">
        <f>+Stationary!AE117</f>
        <v>-0.62361801922677396</v>
      </c>
      <c r="AC54">
        <f t="shared" si="0"/>
        <v>0.22783099808935903</v>
      </c>
    </row>
    <row r="55" spans="1:29">
      <c r="A55">
        <f t="shared" si="1"/>
        <v>2014.75</v>
      </c>
      <c r="B55">
        <f>+Stationary!B118</f>
        <v>1.5129866602008213E-2</v>
      </c>
      <c r="C55">
        <f>+Stationary!C118</f>
        <v>4.3346413237413728E-2</v>
      </c>
      <c r="D55">
        <f>+Stationary!D118</f>
        <v>4.3338152158721641</v>
      </c>
      <c r="E55">
        <f>+Stationary!E118</f>
        <v>4.5977809170326509</v>
      </c>
      <c r="F55">
        <f>+Stationary!F118</f>
        <v>4.4945296598127698</v>
      </c>
      <c r="G55">
        <f>+Stationary!G118</f>
        <v>-1.0183475649883262</v>
      </c>
      <c r="H55">
        <f>+Stationary!H118</f>
        <v>3.758946132366197</v>
      </c>
      <c r="I55">
        <f>+Stationary!I118</f>
        <v>0.56118935069058151</v>
      </c>
      <c r="J55">
        <f>+Stationary!J118</f>
        <v>0.59500184234895503</v>
      </c>
      <c r="K55">
        <f>+Stationary!K118</f>
        <v>-0.21423692237376291</v>
      </c>
      <c r="L55">
        <f>+Stationary!L118</f>
        <v>-0.77542627306428347</v>
      </c>
      <c r="M55">
        <f>+Stationary!M118</f>
        <v>2.666612808552884</v>
      </c>
      <c r="N55">
        <f>+Stationary!N118</f>
        <v>3.4767964785501704</v>
      </c>
      <c r="O55">
        <f>+Stationary!O118</f>
        <v>-4.1827957796145459</v>
      </c>
      <c r="P55">
        <f>+Stationary!P118</f>
        <v>-1.6362396326268842</v>
      </c>
      <c r="Q55">
        <f>+Stationary!Q118</f>
        <v>-3.1955782652196376</v>
      </c>
      <c r="R55">
        <f>+Stationary!R118</f>
        <v>-0.33862359063108538</v>
      </c>
      <c r="S55">
        <f>+Stationary!S118</f>
        <v>-0.37085711582075037</v>
      </c>
      <c r="T55">
        <f>+Stationary!T118</f>
        <v>3.2233525189654944E-2</v>
      </c>
      <c r="U55">
        <f>+Stationary!U118</f>
        <v>-0.42282388126318438</v>
      </c>
      <c r="V55">
        <f>+Stationary!V118</f>
        <v>-4.8136284960803195</v>
      </c>
      <c r="W55">
        <f>+Stationary!W118</f>
        <v>14.971183498745802</v>
      </c>
      <c r="X55">
        <f>+Stationary!X118</f>
        <v>-0.20263459675844597</v>
      </c>
      <c r="Y55">
        <f>+Stationary!Y118</f>
        <v>-0.18230548469060437</v>
      </c>
      <c r="Z55">
        <f>+Stationary!AC118</f>
        <v>2.0913776247444291</v>
      </c>
      <c r="AA55">
        <f>+Stationary!AD118</f>
        <v>-1.6127530820527394</v>
      </c>
      <c r="AB55">
        <f>+Stationary!AE118</f>
        <v>-0.64288415684334999</v>
      </c>
      <c r="AC55">
        <f t="shared" si="0"/>
        <v>0.35855475393213554</v>
      </c>
    </row>
    <row r="56" spans="1:29">
      <c r="A56">
        <f t="shared" si="1"/>
        <v>2015</v>
      </c>
      <c r="B56">
        <f>+Stationary!B119</f>
        <v>-8.1566260417405112E-2</v>
      </c>
      <c r="C56">
        <f>+Stationary!C119</f>
        <v>-0.23075045886005974</v>
      </c>
      <c r="D56">
        <f>+Stationary!D119</f>
        <v>6.8572354472287316</v>
      </c>
      <c r="E56">
        <f>+Stationary!E119</f>
        <v>6.4719272711506619</v>
      </c>
      <c r="F56">
        <f>+Stationary!F119</f>
        <v>4.8023725394332359</v>
      </c>
      <c r="G56">
        <f>+Stationary!G119</f>
        <v>-7.7696179033432511E-2</v>
      </c>
      <c r="H56">
        <f>+Stationary!H119</f>
        <v>-2.2623625672203724</v>
      </c>
      <c r="I56">
        <f>+Stationary!I119</f>
        <v>-0.2823071275495096</v>
      </c>
      <c r="J56">
        <f>+Stationary!J119</f>
        <v>0.48750061794320676</v>
      </c>
      <c r="K56">
        <f>+Stationary!K119</f>
        <v>-0.22556121803445495</v>
      </c>
      <c r="L56">
        <f>+Stationary!L119</f>
        <v>5.6745909515029141E-2</v>
      </c>
      <c r="M56">
        <f>+Stationary!M119</f>
        <v>1.8346868888953622</v>
      </c>
      <c r="N56">
        <f>+Stationary!N119</f>
        <v>4.0449896220879467</v>
      </c>
      <c r="O56">
        <f>+Stationary!O119</f>
        <v>-2.2558092324149857</v>
      </c>
      <c r="P56">
        <f>+Stationary!P119</f>
        <v>0.75828947170156469</v>
      </c>
      <c r="Q56">
        <f>+Stationary!Q119</f>
        <v>-0.8545647949222257</v>
      </c>
      <c r="R56">
        <f>+Stationary!R119</f>
        <v>-0.30058138761603626</v>
      </c>
      <c r="S56">
        <f>+Stationary!S119</f>
        <v>-0.36479209038331817</v>
      </c>
      <c r="T56">
        <f>+Stationary!T119</f>
        <v>6.4210702767270367E-2</v>
      </c>
      <c r="U56">
        <f>+Stationary!U119</f>
        <v>-0.85822703946325873</v>
      </c>
      <c r="V56">
        <f>+Stationary!V119</f>
        <v>-5.5888015676595799</v>
      </c>
      <c r="W56">
        <f>+Stationary!W119</f>
        <v>5.4914152569895123</v>
      </c>
      <c r="X56">
        <f>+Stationary!X119</f>
        <v>0.6543979546227634</v>
      </c>
      <c r="Y56">
        <f>+Stationary!Y119</f>
        <v>0.73120555672194698</v>
      </c>
      <c r="Z56">
        <f>+Stationary!AC119</f>
        <v>2.2058354151643123</v>
      </c>
      <c r="AA56">
        <f>+Stationary!AD119</f>
        <v>-1.8796035769294193</v>
      </c>
      <c r="AB56">
        <f>+Stationary!AE119</f>
        <v>-0.66139730564286003</v>
      </c>
      <c r="AC56">
        <f>X56+I56</f>
        <v>0.3720908270732538</v>
      </c>
    </row>
    <row r="57" spans="1:29">
      <c r="A57">
        <f t="shared" si="1"/>
        <v>2015.25</v>
      </c>
      <c r="B57">
        <f>+Stationary!B120</f>
        <v>-0.78121626881136452</v>
      </c>
      <c r="C57">
        <f>+Stationary!C120</f>
        <v>-0.96954356628205751</v>
      </c>
      <c r="D57">
        <f>+Stationary!D120</f>
        <v>5.9488517917275203</v>
      </c>
      <c r="E57">
        <f>+Stationary!E120</f>
        <v>5.7806443291833602</v>
      </c>
      <c r="F57">
        <f>+Stationary!F120</f>
        <v>4.2910821018790557</v>
      </c>
      <c r="G57">
        <f>+Stationary!G120</f>
        <v>-2.1149655197786728</v>
      </c>
      <c r="H57">
        <f>+Stationary!H120</f>
        <v>-3.769930456131882</v>
      </c>
      <c r="I57">
        <f>+Stationary!I120</f>
        <v>0.47638428156311219</v>
      </c>
      <c r="J57">
        <f>+Stationary!J120</f>
        <v>0.62550095240883341</v>
      </c>
      <c r="K57">
        <f>+Stationary!K120</f>
        <v>-0.22556121803445495</v>
      </c>
      <c r="L57">
        <f>+Stationary!L120</f>
        <v>-0.70194549959755426</v>
      </c>
      <c r="M57">
        <f>+Stationary!M120</f>
        <v>-1.2125097685010928</v>
      </c>
      <c r="N57">
        <f>+Stationary!N120</f>
        <v>-1.320467584046181</v>
      </c>
      <c r="O57">
        <f>+Stationary!O120</f>
        <v>-2.3646739206465646</v>
      </c>
      <c r="P57">
        <f>+Stationary!P120</f>
        <v>-0.26323066267211553</v>
      </c>
      <c r="Q57">
        <f>+Stationary!Q120</f>
        <v>0.61783367856673976</v>
      </c>
      <c r="R57">
        <f>+Stationary!R120</f>
        <v>-0.34751831378822234</v>
      </c>
      <c r="S57">
        <f>+Stationary!S120</f>
        <v>-0.36005322671079232</v>
      </c>
      <c r="T57">
        <f>+Stationary!T120</f>
        <v>1.2534912922570363E-2</v>
      </c>
      <c r="U57">
        <f>+Stationary!U120</f>
        <v>-0.67252532786062602</v>
      </c>
      <c r="V57">
        <f>+Stationary!V120</f>
        <v>-1.1475534608694391</v>
      </c>
      <c r="W57">
        <f>+Stationary!W120</f>
        <v>9.7647297897560748</v>
      </c>
      <c r="X57">
        <f>+Stationary!X120</f>
        <v>-0.84225188212710034</v>
      </c>
      <c r="Y57">
        <f>+Stationary!Y120</f>
        <v>-0.83305553339090366</v>
      </c>
      <c r="Z57">
        <f>+Stationary!AC120</f>
        <v>3.0386404927826351</v>
      </c>
      <c r="AA57">
        <f>+Stationary!AD120</f>
        <v>-1.6040708572254703</v>
      </c>
      <c r="AB57">
        <f>+Stationary!AE120</f>
        <v>-0.69942477629242894</v>
      </c>
      <c r="AC57">
        <f t="shared" si="0"/>
        <v>-0.36586760056398815</v>
      </c>
    </row>
    <row r="58" spans="1:29">
      <c r="A58">
        <f t="shared" si="1"/>
        <v>2015.5</v>
      </c>
      <c r="B58">
        <f>+Stationary!B121</f>
        <v>-0.8934339261478087</v>
      </c>
      <c r="C58">
        <f>+Stationary!C121</f>
        <v>-0.50062833780838112</v>
      </c>
      <c r="D58">
        <f>+Stationary!D121</f>
        <v>1.7721628210622384</v>
      </c>
      <c r="E58">
        <f>+Stationary!E121</f>
        <v>1.7250954980963797</v>
      </c>
      <c r="F58">
        <f>+Stationary!F121</f>
        <v>2.0112968727228235</v>
      </c>
      <c r="G58">
        <f>+Stationary!G121</f>
        <v>-0.73692845434025278</v>
      </c>
      <c r="H58">
        <f>+Stationary!H121</f>
        <v>0.10012289651579098</v>
      </c>
      <c r="I58">
        <f>+Stationary!I121</f>
        <v>0.58295786695303631</v>
      </c>
      <c r="J58">
        <f>+Stationary!J121</f>
        <v>0.50491872467286758</v>
      </c>
      <c r="K58">
        <f>+Stationary!K121</f>
        <v>-0.22556121803445495</v>
      </c>
      <c r="L58">
        <f>+Stationary!L121</f>
        <v>-0.80851908498755065</v>
      </c>
      <c r="M58">
        <f>+Stationary!M121</f>
        <v>3.9471181101160937</v>
      </c>
      <c r="N58">
        <f>+Stationary!N121</f>
        <v>8.7970482304162267</v>
      </c>
      <c r="O58">
        <f>+Stationary!O121</f>
        <v>-7.6146684743623965</v>
      </c>
      <c r="P58">
        <f>+Stationary!P121</f>
        <v>-4.9580123159099765</v>
      </c>
      <c r="Q58">
        <f>+Stationary!Q121</f>
        <v>1.851764890520144</v>
      </c>
      <c r="R58">
        <f>+Stationary!R121</f>
        <v>-0.23086307323770516</v>
      </c>
      <c r="S58">
        <f>+Stationary!S121</f>
        <v>-0.35154877915015031</v>
      </c>
      <c r="T58">
        <f>+Stationary!T121</f>
        <v>0.12068570591244199</v>
      </c>
      <c r="U58">
        <f>+Stationary!U121</f>
        <v>-0.61063282949260156</v>
      </c>
      <c r="V58">
        <f>+Stationary!V121</f>
        <v>-3.1871224106408143</v>
      </c>
      <c r="W58">
        <f>+Stationary!W121</f>
        <v>0.52527690837104046</v>
      </c>
      <c r="X58">
        <f>+Stationary!X121</f>
        <v>-0.64991805703214123</v>
      </c>
      <c r="Y58">
        <f>+Stationary!Y121</f>
        <v>-0.64751570069012743</v>
      </c>
      <c r="Z58">
        <f>+Stationary!AC121</f>
        <v>3.8142345102981547</v>
      </c>
      <c r="AA58">
        <f>+Stationary!AD121</f>
        <v>-1.6191430905626589</v>
      </c>
      <c r="AB58">
        <f>+Stationary!AE121</f>
        <v>-0.73135066021889605</v>
      </c>
      <c r="AC58">
        <f t="shared" si="0"/>
        <v>-6.696019007910492E-2</v>
      </c>
    </row>
    <row r="59" spans="1:29">
      <c r="A59">
        <f t="shared" si="1"/>
        <v>2015.75</v>
      </c>
      <c r="B59">
        <f>+Stationary!B122</f>
        <v>-0.75492434443505518</v>
      </c>
      <c r="C59">
        <f>+Stationary!C122</f>
        <v>-0.79315687397996903</v>
      </c>
      <c r="D59">
        <f>+Stationary!D122</f>
        <v>2.3542962185399574</v>
      </c>
      <c r="E59">
        <f>+Stationary!E122</f>
        <v>2.2738779322853588</v>
      </c>
      <c r="F59">
        <f>+Stationary!F122</f>
        <v>1.9743598249042407</v>
      </c>
      <c r="G59">
        <f>+Stationary!G122</f>
        <v>-1.2098365323181155</v>
      </c>
      <c r="H59">
        <f>+Stationary!H122</f>
        <v>-1.2778958126269455</v>
      </c>
      <c r="I59">
        <f>+Stationary!I122</f>
        <v>-2.1710990704983169E-2</v>
      </c>
      <c r="J59">
        <f>+Stationary!J122</f>
        <v>0.44039323665890084</v>
      </c>
      <c r="K59">
        <f>+Stationary!K122</f>
        <v>-0.16656938486622141</v>
      </c>
      <c r="L59">
        <f>+Stationary!L122</f>
        <v>-0.14485839416124127</v>
      </c>
      <c r="M59">
        <f>+Stationary!M122</f>
        <v>3.846087590308116</v>
      </c>
      <c r="N59">
        <f>+Stationary!N122</f>
        <v>2.881640707827593</v>
      </c>
      <c r="O59">
        <f>+Stationary!O122</f>
        <v>-5.7606357998443922</v>
      </c>
      <c r="P59">
        <f>+Stationary!P122</f>
        <v>-3.4066763608224488</v>
      </c>
      <c r="Q59">
        <f>+Stationary!Q122</f>
        <v>-2.5884234811437636</v>
      </c>
      <c r="R59">
        <f>+Stationary!R122</f>
        <v>-0.11453600651373275</v>
      </c>
      <c r="S59">
        <f>+Stationary!S122</f>
        <v>-0.32824963018936482</v>
      </c>
      <c r="T59">
        <f>+Stationary!T122</f>
        <v>0.21371362367562835</v>
      </c>
      <c r="U59">
        <f>+Stationary!U122</f>
        <v>-0.52011450659995262</v>
      </c>
      <c r="V59">
        <f>+Stationary!V122</f>
        <v>-2.8966450307008458</v>
      </c>
      <c r="W59">
        <f>+Stationary!W122</f>
        <v>-5.9274874862786646</v>
      </c>
      <c r="X59">
        <f>+Stationary!X122</f>
        <v>-5.5797928219216253E-2</v>
      </c>
      <c r="Y59">
        <f>+Stationary!Y122</f>
        <v>-5.5964141778242715E-2</v>
      </c>
      <c r="Z59">
        <f>+Stationary!AC122</f>
        <v>1.8960410375359729</v>
      </c>
      <c r="AA59">
        <f>+Stationary!AD122</f>
        <v>-1.8124089423401291</v>
      </c>
      <c r="AB59">
        <f>+Stationary!AE122</f>
        <v>-0.75536128866000607</v>
      </c>
      <c r="AC59">
        <f t="shared" si="0"/>
        <v>-7.7508918924199421E-2</v>
      </c>
    </row>
    <row r="60" spans="1:29">
      <c r="A60">
        <f t="shared" si="1"/>
        <v>2016</v>
      </c>
      <c r="B60">
        <f>+Stationary!B123</f>
        <v>0.40806142093123154</v>
      </c>
      <c r="C60">
        <f>+Stationary!C123</f>
        <v>0.13276005996975293</v>
      </c>
      <c r="D60">
        <f>+Stationary!D123</f>
        <v>5.0823871110235359</v>
      </c>
      <c r="E60">
        <f>+Stationary!E123</f>
        <v>4.3776614884575338</v>
      </c>
      <c r="F60">
        <f>+Stationary!F123</f>
        <v>3.5505108109621233</v>
      </c>
      <c r="G60">
        <f>+Stationary!G123</f>
        <v>0.30306554995916324</v>
      </c>
      <c r="H60">
        <f>+Stationary!H123</f>
        <v>-0.34408003538915577</v>
      </c>
      <c r="I60">
        <f>+Stationary!I123</f>
        <v>0.27035568541231425</v>
      </c>
      <c r="J60">
        <f>+Stationary!J123</f>
        <v>0.62595682550543874</v>
      </c>
      <c r="K60">
        <f>+Stationary!K123</f>
        <v>-0.1044956061397444</v>
      </c>
      <c r="L60">
        <f>+Stationary!L123</f>
        <v>-0.37485129155203911</v>
      </c>
      <c r="M60">
        <f>+Stationary!M123</f>
        <v>1.5351463044463571</v>
      </c>
      <c r="N60">
        <f>+Stationary!N123</f>
        <v>0.36863077696311919</v>
      </c>
      <c r="O60">
        <f>+Stationary!O123</f>
        <v>-2.2723476412904886</v>
      </c>
      <c r="P60">
        <f>+Stationary!P123</f>
        <v>0.97055601096585331</v>
      </c>
      <c r="Q60">
        <f>+Stationary!Q123</f>
        <v>-0.28808677901542978</v>
      </c>
      <c r="R60">
        <f>+Stationary!R123</f>
        <v>6.1922261184188532E-4</v>
      </c>
      <c r="S60">
        <f>+Stationary!S123</f>
        <v>-0.2741087331015663</v>
      </c>
      <c r="T60">
        <f>+Stationary!T123</f>
        <v>0.27472795571341474</v>
      </c>
      <c r="U60">
        <f>+Stationary!U123</f>
        <v>-0.69084128038923609</v>
      </c>
      <c r="V60">
        <f>+Stationary!V123</f>
        <v>-2.8073084988171466</v>
      </c>
      <c r="W60">
        <f>+Stationary!W123</f>
        <v>-8.4204522773383133</v>
      </c>
      <c r="X60">
        <f>+Stationary!X123</f>
        <v>0.11344819481153667</v>
      </c>
      <c r="Y60">
        <f>+Stationary!Y123</f>
        <v>0.13190531309716846</v>
      </c>
      <c r="Z60">
        <f>+Stationary!AC123</f>
        <v>2.7219570122788959</v>
      </c>
      <c r="AA60">
        <f>+Stationary!AD123</f>
        <v>-1.6893725262600192</v>
      </c>
      <c r="AB60">
        <f>+Stationary!AE123</f>
        <v>-0.79257701111940904</v>
      </c>
      <c r="AC60">
        <f t="shared" si="0"/>
        <v>0.38380388022385092</v>
      </c>
    </row>
    <row r="62" spans="1:29">
      <c r="A62" t="s">
        <v>689</v>
      </c>
      <c r="B62" s="85">
        <f>_xlfn.STDEV.S(B2:B60)</f>
        <v>1.0002051940335224</v>
      </c>
      <c r="C62" s="85">
        <f t="shared" ref="C62:AC62" si="2">_xlfn.STDEV.S(C2:C60)</f>
        <v>1.044313602398758</v>
      </c>
      <c r="D62" s="85">
        <f t="shared" si="2"/>
        <v>4.2073384380350127</v>
      </c>
      <c r="E62" s="85">
        <f t="shared" si="2"/>
        <v>3.9474441598204915</v>
      </c>
      <c r="F62" s="85">
        <f t="shared" si="2"/>
        <v>3.6434374787375834</v>
      </c>
      <c r="G62" s="85">
        <f t="shared" si="2"/>
        <v>1.0779632267008699</v>
      </c>
      <c r="H62" s="85">
        <f t="shared" si="2"/>
        <v>4.1035321311261788</v>
      </c>
      <c r="I62" s="85">
        <f t="shared" si="2"/>
        <v>0.69163277669971523</v>
      </c>
      <c r="J62" s="85">
        <f t="shared" si="2"/>
        <v>0.5149481871845405</v>
      </c>
      <c r="K62" s="85">
        <f t="shared" si="2"/>
        <v>0.41644678065772894</v>
      </c>
      <c r="L62" s="85">
        <f t="shared" si="2"/>
        <v>0.64388465247223436</v>
      </c>
      <c r="M62" s="85">
        <f t="shared" si="2"/>
        <v>5.1678887131732854</v>
      </c>
      <c r="N62" s="85">
        <f t="shared" si="2"/>
        <v>5.2747701650278254</v>
      </c>
      <c r="O62" s="85">
        <f t="shared" si="2"/>
        <v>5.293841698658162</v>
      </c>
      <c r="P62" s="85">
        <f t="shared" si="2"/>
        <v>3.6081469715426895</v>
      </c>
      <c r="Q62" s="85">
        <f t="shared" si="2"/>
        <v>2.0500633093413816</v>
      </c>
      <c r="R62" s="85">
        <f t="shared" si="2"/>
        <v>0.40173532069495482</v>
      </c>
      <c r="S62" s="85">
        <f t="shared" si="2"/>
        <v>0.42820124914869745</v>
      </c>
      <c r="T62" s="85">
        <f t="shared" si="2"/>
        <v>0.14671308165359384</v>
      </c>
      <c r="U62" s="85">
        <f t="shared" si="2"/>
        <v>1.1737658339522776</v>
      </c>
      <c r="V62" s="85">
        <f t="shared" si="2"/>
        <v>2.9312681833720617</v>
      </c>
      <c r="W62" s="85">
        <f t="shared" si="2"/>
        <v>41.480974316953613</v>
      </c>
      <c r="X62" s="85">
        <f t="shared" si="2"/>
        <v>0.58471407750624438</v>
      </c>
      <c r="Y62" s="85">
        <f t="shared" si="2"/>
        <v>0.58931757699941156</v>
      </c>
      <c r="Z62" s="85">
        <f t="shared" si="2"/>
        <v>1.8689532514490823</v>
      </c>
      <c r="AA62" s="85">
        <f t="shared" si="2"/>
        <v>1.4293186311942223</v>
      </c>
      <c r="AB62" s="85">
        <f t="shared" si="2"/>
        <v>0.44031623788074364</v>
      </c>
      <c r="AC62" s="85">
        <f t="shared" si="2"/>
        <v>0.42447212379313864</v>
      </c>
    </row>
    <row r="63" spans="1:29">
      <c r="A63" t="s">
        <v>690</v>
      </c>
      <c r="B63" s="163">
        <f>CORREL(B2:B59,B3:B60)</f>
        <v>0.23850766483422642</v>
      </c>
      <c r="C63" s="163">
        <f t="shared" ref="C63:AB63" si="3">CORREL(C2:C59,C3:C60)</f>
        <v>0.25077914801414758</v>
      </c>
      <c r="D63" s="163">
        <f t="shared" si="3"/>
        <v>0.70475562220987764</v>
      </c>
      <c r="E63" s="163">
        <f t="shared" si="3"/>
        <v>0.73389816348895909</v>
      </c>
      <c r="F63" s="163">
        <f t="shared" si="3"/>
        <v>0.76440001090805687</v>
      </c>
      <c r="G63" s="163">
        <f t="shared" si="3"/>
        <v>0.61620498570049143</v>
      </c>
      <c r="H63" s="163">
        <f t="shared" si="3"/>
        <v>0.20831482116127054</v>
      </c>
      <c r="I63" s="163">
        <f t="shared" si="3"/>
        <v>0.59939393841909749</v>
      </c>
      <c r="J63" s="163">
        <f t="shared" si="3"/>
        <v>0.56749633357349172</v>
      </c>
      <c r="K63" s="163">
        <f t="shared" si="3"/>
        <v>0.88321627015282722</v>
      </c>
      <c r="L63" s="163">
        <f t="shared" si="3"/>
        <v>0.51554386225305204</v>
      </c>
      <c r="M63" s="163">
        <f t="shared" si="3"/>
        <v>0.74923033901696723</v>
      </c>
      <c r="N63" s="163">
        <f t="shared" si="3"/>
        <v>0.22651679380483766</v>
      </c>
      <c r="O63" s="163">
        <f t="shared" si="3"/>
        <v>0.77404666370696118</v>
      </c>
      <c r="P63" s="163">
        <f t="shared" si="3"/>
        <v>0.53683310318713573</v>
      </c>
      <c r="Q63" s="163">
        <f t="shared" si="3"/>
        <v>0.68369358813307335</v>
      </c>
      <c r="R63" s="163">
        <f t="shared" si="3"/>
        <v>0.94517640020659788</v>
      </c>
      <c r="S63" s="163">
        <f t="shared" si="3"/>
        <v>0.97137930842625209</v>
      </c>
      <c r="T63" s="163">
        <f t="shared" si="3"/>
        <v>0.82861569207561359</v>
      </c>
      <c r="U63" s="163">
        <f t="shared" si="3"/>
        <v>0.88387024206992482</v>
      </c>
      <c r="V63" s="163">
        <f t="shared" si="3"/>
        <v>0.45194523864236147</v>
      </c>
      <c r="W63" s="163">
        <f t="shared" si="3"/>
        <v>0.95181519616747567</v>
      </c>
      <c r="X63" s="163">
        <f t="shared" si="3"/>
        <v>0.35513368135031387</v>
      </c>
      <c r="Y63" s="163">
        <f t="shared" si="3"/>
        <v>0.38164187631586927</v>
      </c>
      <c r="Z63" s="163">
        <f t="shared" si="3"/>
        <v>0.73380725133224589</v>
      </c>
      <c r="AA63" s="163">
        <f t="shared" si="3"/>
        <v>0.95992337952918216</v>
      </c>
      <c r="AB63" s="163">
        <f t="shared" si="3"/>
        <v>0.95974262889017092</v>
      </c>
      <c r="AC63" s="163">
        <f t="shared" ref="AC63" si="4">CORREL(AC2:AC59,AC3:AC60)</f>
        <v>0.57447386665493771</v>
      </c>
    </row>
    <row r="64" spans="1:29">
      <c r="A64" t="s">
        <v>691</v>
      </c>
      <c r="B64" s="163">
        <f>CORREL($B$2:$B$60,B2:B60)</f>
        <v>0.99999999999999989</v>
      </c>
      <c r="C64" s="163">
        <f t="shared" ref="C64:AB64" si="5">CORREL($B$2:$B$60,C2:C60)</f>
        <v>0.93347223158186565</v>
      </c>
      <c r="D64" s="163">
        <f t="shared" si="5"/>
        <v>0.11871567863543189</v>
      </c>
      <c r="E64" s="163">
        <f t="shared" si="5"/>
        <v>0.11937956969392595</v>
      </c>
      <c r="F64" s="163">
        <f t="shared" si="5"/>
        <v>0.20937026001525993</v>
      </c>
      <c r="G64" s="163">
        <f t="shared" si="5"/>
        <v>0.75277903295813453</v>
      </c>
      <c r="H64" s="163">
        <f t="shared" si="5"/>
        <v>0.52058528763768841</v>
      </c>
      <c r="I64" s="163">
        <f t="shared" si="5"/>
        <v>-8.9940712329103056E-2</v>
      </c>
      <c r="J64" s="163">
        <f t="shared" si="5"/>
        <v>-0.31027803035217577</v>
      </c>
      <c r="K64" s="163">
        <f t="shared" si="5"/>
        <v>-0.3587476255669188</v>
      </c>
      <c r="L64" s="163">
        <f t="shared" si="5"/>
        <v>-0.13541765406992387</v>
      </c>
      <c r="M64" s="163">
        <f t="shared" si="5"/>
        <v>-0.24379748959140196</v>
      </c>
      <c r="N64" s="163">
        <f t="shared" si="5"/>
        <v>-0.33105529267133715</v>
      </c>
      <c r="O64" s="163">
        <f t="shared" si="5"/>
        <v>0.3659183206200618</v>
      </c>
      <c r="P64" s="163">
        <f t="shared" si="5"/>
        <v>0.28744923087476804</v>
      </c>
      <c r="Q64" s="163">
        <f t="shared" si="5"/>
        <v>1.5386362358243476E-3</v>
      </c>
      <c r="R64" s="163">
        <f t="shared" si="5"/>
        <v>-0.11528432685065815</v>
      </c>
      <c r="S64" s="163">
        <f t="shared" si="5"/>
        <v>5.6897996469570965E-2</v>
      </c>
      <c r="T64" s="163">
        <f t="shared" si="5"/>
        <v>-0.48174013103792057</v>
      </c>
      <c r="U64" s="163">
        <f t="shared" si="5"/>
        <v>0.15126251384440004</v>
      </c>
      <c r="V64" s="163">
        <f t="shared" si="5"/>
        <v>0.35454883466480513</v>
      </c>
      <c r="W64" s="163">
        <f t="shared" si="5"/>
        <v>0.13193875104934921</v>
      </c>
      <c r="X64" s="163">
        <f t="shared" si="5"/>
        <v>4.5891122705975479E-2</v>
      </c>
      <c r="Y64" s="163">
        <f t="shared" si="5"/>
        <v>8.779376143188522E-3</v>
      </c>
      <c r="Z64" s="163">
        <f t="shared" si="5"/>
        <v>7.5323155767026695E-2</v>
      </c>
      <c r="AA64" s="163">
        <f t="shared" si="5"/>
        <v>9.3407215806964025E-2</v>
      </c>
      <c r="AB64" s="163">
        <f t="shared" si="5"/>
        <v>0.24431583200543569</v>
      </c>
      <c r="AC64" s="163">
        <f t="shared" ref="AC64" si="6">CORREL($B$2:$B$60,AC2:AC60)</f>
        <v>-8.3333526856091078E-2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40</vt:i4>
      </vt:variant>
    </vt:vector>
  </HeadingPairs>
  <TitlesOfParts>
    <vt:vector size="40" baseType="lpstr">
      <vt:lpstr>Notas_CPerez</vt:lpstr>
      <vt:lpstr>Empleo</vt:lpstr>
      <vt:lpstr>IPCSAE</vt:lpstr>
      <vt:lpstr>PIB_Nominal</vt:lpstr>
      <vt:lpstr>EMBI_Chile</vt:lpstr>
      <vt:lpstr>Balanza_Comercial</vt:lpstr>
      <vt:lpstr>Cuenta_Corriente</vt:lpstr>
      <vt:lpstr>fedfunds</vt:lpstr>
      <vt:lpstr>FEDFUNDS2</vt:lpstr>
      <vt:lpstr>SalarioResto</vt:lpstr>
      <vt:lpstr>Notas_RTranamil</vt:lpstr>
      <vt:lpstr>DatosVinculos</vt:lpstr>
      <vt:lpstr>DatosSinVinculos</vt:lpstr>
      <vt:lpstr>Notas_MKirchner</vt:lpstr>
      <vt:lpstr>Trans</vt:lpstr>
      <vt:lpstr>Logs</vt:lpstr>
      <vt:lpstr>Growth</vt:lpstr>
      <vt:lpstr>Percent</vt:lpstr>
      <vt:lpstr>Annual</vt:lpstr>
      <vt:lpstr>Lin87</vt:lpstr>
      <vt:lpstr>Lin91</vt:lpstr>
      <vt:lpstr>Lin01</vt:lpstr>
      <vt:lpstr>Quad87</vt:lpstr>
      <vt:lpstr>Quad91</vt:lpstr>
      <vt:lpstr>Quad01</vt:lpstr>
      <vt:lpstr>HP87</vt:lpstr>
      <vt:lpstr>HP91</vt:lpstr>
      <vt:lpstr>HP01</vt:lpstr>
      <vt:lpstr>Mean87</vt:lpstr>
      <vt:lpstr>Mean91</vt:lpstr>
      <vt:lpstr>Mean01</vt:lpstr>
      <vt:lpstr>MeanCommon</vt:lpstr>
      <vt:lpstr>MeanTrendFinal</vt:lpstr>
      <vt:lpstr>Nonstationary</vt:lpstr>
      <vt:lpstr>Charts (1)</vt:lpstr>
      <vt:lpstr>Stationary</vt:lpstr>
      <vt:lpstr>Charts (2)</vt:lpstr>
      <vt:lpstr>Charts (3)</vt:lpstr>
      <vt:lpstr>estim_data</vt:lpstr>
      <vt:lpstr>estim_data_tables</vt:lpstr>
    </vt:vector>
  </TitlesOfParts>
  <Company>Banco Central de Chile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Camilo Ignacio Perez N.</dc:creator>
  <cp:lastModifiedBy>Rodrigo Tranamil Vidal</cp:lastModifiedBy>
  <cp:lastPrinted>2015-05-13T13:33:02Z</cp:lastPrinted>
  <dcterms:created xsi:type="dcterms:W3CDTF">2013-02-22T13:36:27Z</dcterms:created>
  <dcterms:modified xsi:type="dcterms:W3CDTF">2019-09-06T16:30:10Z</dcterms:modified>
</cp:coreProperties>
</file>